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queryTables/queryTable3.xml" ContentType="application/vnd.openxmlformats-officedocument.spreadsheetml.query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drawings/drawing2.xml" ContentType="application/vnd.openxmlformats-officedocument.drawingml.chartshapes+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tables/table3.xml" ContentType="application/vnd.openxmlformats-officedocument.spreadsheetml.table+xml"/>
  <Override PartName="/xl/queryTables/queryTable4.xml" ContentType="application/vnd.openxmlformats-officedocument.spreadsheetml.query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tables/table4.xml" ContentType="application/vnd.openxmlformats-officedocument.spreadsheetml.table+xml"/>
  <Override PartName="/xl/queryTables/queryTable5.xml" ContentType="application/vnd.openxmlformats-officedocument.spreadsheetml.queryTable+xml"/>
  <Override PartName="/xl/tables/table5.xml" ContentType="application/vnd.openxmlformats-officedocument.spreadsheetml.table+xml"/>
  <Override PartName="/xl/queryTables/queryTable6.xml" ContentType="application/vnd.openxmlformats-officedocument.spreadsheetml.queryTable+xml"/>
  <Override PartName="/xl/tables/table6.xml" ContentType="application/vnd.openxmlformats-officedocument.spreadsheetml.table+xml"/>
  <Override PartName="/xl/queryTables/queryTable7.xml" ContentType="application/vnd.openxmlformats-officedocument.spreadsheetml.queryTable+xml"/>
  <Override PartName="/xl/tables/table7.xml" ContentType="application/vnd.openxmlformats-officedocument.spreadsheetml.table+xml"/>
  <Override PartName="/xl/queryTables/queryTable8.xml" ContentType="application/vnd.openxmlformats-officedocument.spreadsheetml.queryTable+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24226"/>
  <mc:AlternateContent xmlns:mc="http://schemas.openxmlformats.org/markup-compatibility/2006">
    <mc:Choice Requires="x15">
      <x15ac:absPath xmlns:x15ac="http://schemas.microsoft.com/office/spreadsheetml/2010/11/ac" url="C:\Users\renab\OneDrive\Documents\People\R&amp;R\learning\Practicum100_DataScience_course\Module2\Sprint11_SQL+Excel+Presentation project\"/>
    </mc:Choice>
  </mc:AlternateContent>
  <xr:revisionPtr revIDLastSave="0" documentId="13_ncr:1_{8A8D9E7C-795C-4CCF-A357-B8F087E76192}" xr6:coauthVersionLast="47" xr6:coauthVersionMax="47" xr10:uidLastSave="{00000000-0000-0000-0000-000000000000}"/>
  <bookViews>
    <workbookView xWindow="-25320" yWindow="-120" windowWidth="25440" windowHeight="15390" firstSheet="2" activeTab="8" xr2:uid="{00000000-000D-0000-FFFF-FFFF00000000}"/>
  </bookViews>
  <sheets>
    <sheet name="hypothesis_testing" sheetId="21" r:id="rId1"/>
    <sheet name="Step3_3_6" sheetId="16" r:id="rId2"/>
    <sheet name="WebStore_copy" sheetId="17" r:id="rId3"/>
    <sheet name="Step3_1&amp;2" sheetId="9" r:id="rId4"/>
    <sheet name="AB_test_data" sheetId="10" r:id="rId5"/>
    <sheet name="Step3_1_4" sheetId="7" r:id="rId6"/>
    <sheet name="DataValidation" sheetId="12" r:id="rId7"/>
    <sheet name="WebStore" sheetId="5" r:id="rId8"/>
    <sheet name="WebStore_dupes_marked" sheetId="2" r:id="rId9"/>
    <sheet name="WebStore_backup" sheetId="4" r:id="rId10"/>
    <sheet name="WebStoreExpanded" sheetId="3" r:id="rId11"/>
    <sheet name="WebStoreUnexpanded" sheetId="1" r:id="rId12"/>
  </sheets>
  <externalReferences>
    <externalReference r:id="rId13"/>
  </externalReferences>
  <definedNames>
    <definedName name="_xlcn.WorksheetConnection_webStore.xlsxWebStore61" hidden="1">WebStore6[]</definedName>
    <definedName name="_xlcn.WorksheetConnection_webStore.xlsxWebStore681" hidden="1">WebStore68[]</definedName>
    <definedName name="excel" localSheetId="3">'Step3_1&amp;2'!$A$9:$F$24</definedName>
    <definedName name="ExternalData_1" localSheetId="4" hidden="1">AB_test_data!$A$1:$K$162</definedName>
    <definedName name="ExternalData_1" localSheetId="0" hidden="1">hypothesis_testing!$A$1:$C$162</definedName>
    <definedName name="ExternalData_1" localSheetId="7" hidden="1">WebStore!$A$1:$AP$1618</definedName>
    <definedName name="ExternalData_1" localSheetId="9" hidden="1">WebStore_backup!$A$1:$AP$1699</definedName>
    <definedName name="ExternalData_1" localSheetId="2" hidden="1">WebStore_copy!$A$1:$AS$1618</definedName>
    <definedName name="ExternalData_1" localSheetId="8" hidden="1">WebStore_dupes_marked!$A$1:$AP$1699</definedName>
    <definedName name="ExternalData_1" localSheetId="10" hidden="1">WebStoreExpanded!$A$1:$AP$1714</definedName>
  </definedNames>
  <calcPr calcId="181029"/>
  <pivotCaches>
    <pivotCache cacheId="0" r:id="rId14"/>
    <pivotCache cacheId="1" r:id="rId15"/>
    <pivotCache cacheId="2" r:id="rId16"/>
    <pivotCache cacheId="3" r:id="rId17"/>
    <pivotCache cacheId="4" r:id="rId18"/>
    <pivotCache cacheId="5" r:id="rId19"/>
    <pivotCache cacheId="6" r:id="rId20"/>
    <pivotCache cacheId="7" r:id="rId21"/>
    <pivotCache cacheId="8" r:id="rId22"/>
    <pivotCache cacheId="9" r:id="rId23"/>
    <pivotCache cacheId="10" r:id="rId24"/>
    <pivotCache cacheId="11" r:id="rId25"/>
    <pivotCache cacheId="12" r:id="rId26"/>
    <pivotCache cacheId="13" r:id="rId27"/>
    <pivotCache cacheId="14" r:id="rId28"/>
    <pivotCache cacheId="15" r:id="rId29"/>
  </pivotCaches>
  <extLst>
    <ext xmlns:x15="http://schemas.microsoft.com/office/spreadsheetml/2010/11/main" uri="{FCE2AD5D-F65C-4FA6-A056-5C36A1767C68}">
      <x15:dataModel>
        <x15:modelTables>
          <x15:modelTable id="WebStore6" name="WebStore6" connection="WorksheetConnection_webStore.xlsx!WebStore6"/>
          <x15:modelTable id="WebStore68" name="WebStore68" connection="WorksheetConnection_webStore.xlsx!WebStore68"/>
        </x15:modelTables>
        <x15:extLst>
          <ext xmlns:x16="http://schemas.microsoft.com/office/spreadsheetml/2014/11/main" uri="{9835A34E-60A6-4A7C-AAB8-D5F71C897F49}">
            <x16:modelTimeGroupings>
              <x16:modelTimeGrouping tableName="WebStore6" columnName="campaign_start" columnId="campaign_start">
                <x16:calculatedTimeColumn columnName="campaign_start (Year)" columnId="campaign_start (Year)" contentType="years" isSelected="1"/>
                <x16:calculatedTimeColumn columnName="campaign_start (Quarter)" columnId="campaign_start (Quarter)" contentType="quarters" isSelected="1"/>
                <x16:calculatedTimeColumn columnName="campaign_start (Month Index)" columnId="campaign_start (Month Index)" contentType="monthsindex" isSelected="1"/>
                <x16:calculatedTimeColumn columnName="campaign_start (Month)" columnId="campaign_start (Month)" contentType="months" isSelected="1"/>
              </x16:modelTimeGrouping>
              <x16:modelTimeGrouping tableName="WebStore6" columnName="campaign_end" columnId="campaign_end">
                <x16:calculatedTimeColumn columnName="campaign_end (Year)" columnId="campaign_end (Year)" contentType="years" isSelected="1"/>
                <x16:calculatedTimeColumn columnName="campaign_end (Quarter)" columnId="campaign_end (Quarter)" contentType="quarters" isSelected="1"/>
                <x16:calculatedTimeColumn columnName="campaign_end (Month Index)" columnId="campaign_end (Month Index)" contentType="monthsindex" isSelected="1"/>
                <x16:calculatedTimeColumn columnName="campaign_end (Month)" columnId="campaign_end (Month)" contentType="months" isSelected="1"/>
              </x16:modelTimeGrouping>
            </x16:modelTimeGroupings>
          </ext>
        </x15:extLst>
      </x15:dataModel>
    </ext>
  </extLst>
</workbook>
</file>

<file path=xl/calcChain.xml><?xml version="1.0" encoding="utf-8"?>
<calcChain xmlns="http://schemas.openxmlformats.org/spreadsheetml/2006/main">
  <c r="T6" i="21" l="1"/>
  <c r="T7" i="21"/>
  <c r="T8" i="21"/>
  <c r="T9" i="21"/>
  <c r="T5" i="21"/>
  <c r="S9" i="21"/>
  <c r="S8" i="21"/>
  <c r="S7" i="21"/>
  <c r="S6" i="21"/>
  <c r="S5" i="21"/>
  <c r="R9" i="21"/>
  <c r="Q9" i="21"/>
  <c r="R8" i="21"/>
  <c r="Q8" i="21"/>
  <c r="R7" i="21"/>
  <c r="Q7" i="21"/>
  <c r="R6" i="21"/>
  <c r="Q6" i="21"/>
  <c r="R5" i="21"/>
  <c r="Q5" i="21"/>
  <c r="M115" i="9"/>
  <c r="M122" i="9"/>
  <c r="M127" i="9"/>
  <c r="M125" i="9"/>
  <c r="M123" i="9"/>
  <c r="M121" i="9"/>
  <c r="M119" i="9"/>
  <c r="M117" i="9"/>
  <c r="M113" i="9"/>
  <c r="M118" i="9"/>
  <c r="M116" i="9"/>
  <c r="M126" i="9"/>
  <c r="M124" i="9"/>
  <c r="M120" i="9"/>
  <c r="M114" i="9"/>
  <c r="N114" i="9" l="1"/>
  <c r="N120" i="9"/>
  <c r="N124" i="9"/>
  <c r="N126" i="9"/>
  <c r="N116" i="9"/>
  <c r="N118" i="9"/>
  <c r="N113" i="9"/>
  <c r="N117" i="9"/>
  <c r="N119" i="9"/>
  <c r="N121" i="9"/>
  <c r="N123" i="9"/>
  <c r="N125" i="9"/>
  <c r="N127" i="9"/>
  <c r="N122" i="9"/>
  <c r="N115" i="9"/>
  <c r="AQ2" i="17" l="1"/>
  <c r="AQ3" i="17"/>
  <c r="AQ4" i="17"/>
  <c r="AQ5" i="17"/>
  <c r="AQ6" i="17"/>
  <c r="AQ7" i="17"/>
  <c r="AQ8" i="17"/>
  <c r="AQ9" i="17"/>
  <c r="AQ10" i="17"/>
  <c r="AQ11" i="17"/>
  <c r="AQ12" i="17"/>
  <c r="AQ13" i="17"/>
  <c r="AQ14" i="17"/>
  <c r="AQ15" i="17"/>
  <c r="AQ16" i="17"/>
  <c r="AQ17" i="17"/>
  <c r="AQ18" i="17"/>
  <c r="AQ19" i="17"/>
  <c r="AQ20" i="17"/>
  <c r="AQ21" i="17"/>
  <c r="AQ22" i="17"/>
  <c r="AQ23" i="17"/>
  <c r="AQ24" i="17"/>
  <c r="AQ25" i="17"/>
  <c r="AQ26" i="17"/>
  <c r="AQ27" i="17"/>
  <c r="AQ28" i="17"/>
  <c r="AQ29" i="17"/>
  <c r="AQ30" i="17"/>
  <c r="AQ31" i="17"/>
  <c r="AQ32" i="17"/>
  <c r="AQ33" i="17"/>
  <c r="AQ34" i="17"/>
  <c r="AQ35" i="17"/>
  <c r="AQ36" i="17"/>
  <c r="AQ37" i="17"/>
  <c r="AQ38" i="17"/>
  <c r="AQ39" i="17"/>
  <c r="AQ40" i="17"/>
  <c r="AQ41" i="17"/>
  <c r="AQ42" i="17"/>
  <c r="AQ43" i="17"/>
  <c r="AQ44" i="17"/>
  <c r="AQ45" i="17"/>
  <c r="AQ46" i="17"/>
  <c r="AQ47" i="17"/>
  <c r="AQ48" i="17"/>
  <c r="AQ49" i="17"/>
  <c r="AQ50" i="17"/>
  <c r="AQ51" i="17"/>
  <c r="AQ52" i="17"/>
  <c r="AQ53" i="17"/>
  <c r="AQ54" i="17"/>
  <c r="AQ55" i="17"/>
  <c r="AQ56" i="17"/>
  <c r="AQ57" i="17"/>
  <c r="AQ58" i="17"/>
  <c r="AQ59" i="17"/>
  <c r="AQ60" i="17"/>
  <c r="AQ61" i="17"/>
  <c r="AQ62" i="17"/>
  <c r="AQ63" i="17"/>
  <c r="AQ64" i="17"/>
  <c r="AQ65" i="17"/>
  <c r="AQ66" i="17"/>
  <c r="AQ67" i="17"/>
  <c r="AQ68" i="17"/>
  <c r="AQ69" i="17"/>
  <c r="AQ70" i="17"/>
  <c r="AQ71" i="17"/>
  <c r="AQ72" i="17"/>
  <c r="AQ73" i="17"/>
  <c r="AQ74" i="17"/>
  <c r="AQ75" i="17"/>
  <c r="AQ76" i="17"/>
  <c r="AQ77" i="17"/>
  <c r="AQ78" i="17"/>
  <c r="AQ79" i="17"/>
  <c r="AQ80" i="17"/>
  <c r="AQ81" i="17"/>
  <c r="AQ82" i="17"/>
  <c r="AQ83" i="17"/>
  <c r="AQ84" i="17"/>
  <c r="AQ85" i="17"/>
  <c r="AQ86" i="17"/>
  <c r="AQ87" i="17"/>
  <c r="AQ88" i="17"/>
  <c r="AQ89" i="17"/>
  <c r="AQ90" i="17"/>
  <c r="AQ91" i="17"/>
  <c r="AQ92" i="17"/>
  <c r="AQ93" i="17"/>
  <c r="AQ94" i="17"/>
  <c r="AQ95" i="17"/>
  <c r="AQ96" i="17"/>
  <c r="AQ97" i="17"/>
  <c r="AQ98" i="17"/>
  <c r="AQ99" i="17"/>
  <c r="AQ100" i="17"/>
  <c r="AQ101" i="17"/>
  <c r="AQ102" i="17"/>
  <c r="AQ103" i="17"/>
  <c r="AQ104" i="17"/>
  <c r="AQ105" i="17"/>
  <c r="AQ106" i="17"/>
  <c r="AQ107" i="17"/>
  <c r="AQ108" i="17"/>
  <c r="AQ109" i="17"/>
  <c r="AQ110" i="17"/>
  <c r="AQ111" i="17"/>
  <c r="AQ112" i="17"/>
  <c r="AQ113" i="17"/>
  <c r="AQ114" i="17"/>
  <c r="AQ115" i="17"/>
  <c r="AQ116" i="17"/>
  <c r="AQ117" i="17"/>
  <c r="AQ118" i="17"/>
  <c r="AQ119" i="17"/>
  <c r="AQ120" i="17"/>
  <c r="AQ121" i="17"/>
  <c r="AQ122" i="17"/>
  <c r="AQ123" i="17"/>
  <c r="AQ124" i="17"/>
  <c r="AQ125" i="17"/>
  <c r="AQ126" i="17"/>
  <c r="AQ127" i="17"/>
  <c r="AQ128" i="17"/>
  <c r="AQ129" i="17"/>
  <c r="AQ130" i="17"/>
  <c r="AQ131" i="17"/>
  <c r="AQ132" i="17"/>
  <c r="AQ133" i="17"/>
  <c r="AQ134" i="17"/>
  <c r="AQ135" i="17"/>
  <c r="AQ136" i="17"/>
  <c r="AQ137" i="17"/>
  <c r="AQ138" i="17"/>
  <c r="AQ139" i="17"/>
  <c r="AQ140" i="17"/>
  <c r="AQ141" i="17"/>
  <c r="AQ142" i="17"/>
  <c r="AQ143" i="17"/>
  <c r="AQ144" i="17"/>
  <c r="AQ145" i="17"/>
  <c r="AQ146" i="17"/>
  <c r="AQ147" i="17"/>
  <c r="AQ148" i="17"/>
  <c r="AQ149" i="17"/>
  <c r="AQ150" i="17"/>
  <c r="AQ151" i="17"/>
  <c r="AQ152" i="17"/>
  <c r="AQ153" i="17"/>
  <c r="AQ154" i="17"/>
  <c r="AQ155" i="17"/>
  <c r="AQ156" i="17"/>
  <c r="AQ157" i="17"/>
  <c r="AQ158" i="17"/>
  <c r="AQ159" i="17"/>
  <c r="AQ160" i="17"/>
  <c r="AQ161" i="17"/>
  <c r="AQ162" i="17"/>
  <c r="AQ163" i="17"/>
  <c r="AQ164" i="17"/>
  <c r="AQ165" i="17"/>
  <c r="AQ166" i="17"/>
  <c r="AQ167" i="17"/>
  <c r="AQ168" i="17"/>
  <c r="AQ169" i="17"/>
  <c r="AQ170" i="17"/>
  <c r="AQ171" i="17"/>
  <c r="AQ172" i="17"/>
  <c r="AQ173" i="17"/>
  <c r="AQ174" i="17"/>
  <c r="AQ175" i="17"/>
  <c r="AQ176" i="17"/>
  <c r="AQ177" i="17"/>
  <c r="AQ178" i="17"/>
  <c r="AQ179" i="17"/>
  <c r="AQ180" i="17"/>
  <c r="AQ181" i="17"/>
  <c r="AQ182" i="17"/>
  <c r="AQ183" i="17"/>
  <c r="AQ184" i="17"/>
  <c r="AQ185" i="17"/>
  <c r="AQ186" i="17"/>
  <c r="AQ187" i="17"/>
  <c r="AQ188" i="17"/>
  <c r="AQ189" i="17"/>
  <c r="AQ190" i="17"/>
  <c r="AQ191" i="17"/>
  <c r="AQ192" i="17"/>
  <c r="AQ193" i="17"/>
  <c r="AQ194" i="17"/>
  <c r="AQ195" i="17"/>
  <c r="AQ196" i="17"/>
  <c r="AQ197" i="17"/>
  <c r="AQ198" i="17"/>
  <c r="AQ199" i="17"/>
  <c r="AQ200" i="17"/>
  <c r="AQ201" i="17"/>
  <c r="AQ202" i="17"/>
  <c r="AQ203" i="17"/>
  <c r="AQ204" i="17"/>
  <c r="AQ205" i="17"/>
  <c r="AQ206" i="17"/>
  <c r="AQ207" i="17"/>
  <c r="AQ208" i="17"/>
  <c r="AQ209" i="17"/>
  <c r="AQ210" i="17"/>
  <c r="AQ211" i="17"/>
  <c r="AQ212" i="17"/>
  <c r="AQ213" i="17"/>
  <c r="AQ214" i="17"/>
  <c r="AQ215" i="17"/>
  <c r="AQ216" i="17"/>
  <c r="AQ217" i="17"/>
  <c r="AQ218" i="17"/>
  <c r="AQ219" i="17"/>
  <c r="AQ220" i="17"/>
  <c r="AQ221" i="17"/>
  <c r="AQ222" i="17"/>
  <c r="AQ223" i="17"/>
  <c r="AQ224" i="17"/>
  <c r="AQ225" i="17"/>
  <c r="AQ226" i="17"/>
  <c r="AQ227" i="17"/>
  <c r="AQ228" i="17"/>
  <c r="AQ229" i="17"/>
  <c r="AQ230" i="17"/>
  <c r="AQ231" i="17"/>
  <c r="AQ232" i="17"/>
  <c r="AQ233" i="17"/>
  <c r="AQ234" i="17"/>
  <c r="AQ235" i="17"/>
  <c r="AQ236" i="17"/>
  <c r="AQ237" i="17"/>
  <c r="AQ238" i="17"/>
  <c r="AQ239" i="17"/>
  <c r="AQ240" i="17"/>
  <c r="AQ241" i="17"/>
  <c r="AQ242" i="17"/>
  <c r="AQ243" i="17"/>
  <c r="AQ244" i="17"/>
  <c r="AQ245" i="17"/>
  <c r="AQ246" i="17"/>
  <c r="AQ247" i="17"/>
  <c r="AQ248" i="17"/>
  <c r="AQ249" i="17"/>
  <c r="AQ250" i="17"/>
  <c r="AQ251" i="17"/>
  <c r="AQ252" i="17"/>
  <c r="AQ253" i="17"/>
  <c r="AQ254" i="17"/>
  <c r="AQ255" i="17"/>
  <c r="AQ256" i="17"/>
  <c r="AQ257" i="17"/>
  <c r="AQ258" i="17"/>
  <c r="AQ259" i="17"/>
  <c r="AQ260" i="17"/>
  <c r="AQ261" i="17"/>
  <c r="AQ262" i="17"/>
  <c r="AQ263" i="17"/>
  <c r="AQ264" i="17"/>
  <c r="AQ265" i="17"/>
  <c r="AQ266" i="17"/>
  <c r="AQ267" i="17"/>
  <c r="AQ268" i="17"/>
  <c r="AQ269" i="17"/>
  <c r="AQ270" i="17"/>
  <c r="AQ271" i="17"/>
  <c r="AQ272" i="17"/>
  <c r="AQ273" i="17"/>
  <c r="AQ274" i="17"/>
  <c r="AQ275" i="17"/>
  <c r="AQ276" i="17"/>
  <c r="AQ277" i="17"/>
  <c r="AQ278" i="17"/>
  <c r="AQ279" i="17"/>
  <c r="AQ280" i="17"/>
  <c r="AQ281" i="17"/>
  <c r="AQ282" i="17"/>
  <c r="AQ283" i="17"/>
  <c r="AQ284" i="17"/>
  <c r="AQ285" i="17"/>
  <c r="AQ286" i="17"/>
  <c r="AQ287" i="17"/>
  <c r="AQ288" i="17"/>
  <c r="AQ289" i="17"/>
  <c r="AQ290" i="17"/>
  <c r="AQ291" i="17"/>
  <c r="AQ292" i="17"/>
  <c r="AQ293" i="17"/>
  <c r="AQ294" i="17"/>
  <c r="AQ295" i="17"/>
  <c r="AQ296" i="17"/>
  <c r="AQ297" i="17"/>
  <c r="AQ298" i="17"/>
  <c r="AQ299" i="17"/>
  <c r="AQ300" i="17"/>
  <c r="AQ301" i="17"/>
  <c r="AQ302" i="17"/>
  <c r="AQ303" i="17"/>
  <c r="AQ304" i="17"/>
  <c r="AQ305" i="17"/>
  <c r="AQ306" i="17"/>
  <c r="AQ307" i="17"/>
  <c r="AQ308" i="17"/>
  <c r="AQ309" i="17"/>
  <c r="AQ310" i="17"/>
  <c r="AQ311" i="17"/>
  <c r="AQ312" i="17"/>
  <c r="AQ313" i="17"/>
  <c r="AQ314" i="17"/>
  <c r="AQ315" i="17"/>
  <c r="AQ316" i="17"/>
  <c r="AQ317" i="17"/>
  <c r="AQ318" i="17"/>
  <c r="AQ319" i="17"/>
  <c r="AQ320" i="17"/>
  <c r="AQ321" i="17"/>
  <c r="AQ322" i="17"/>
  <c r="AQ323" i="17"/>
  <c r="AQ324" i="17"/>
  <c r="AQ325" i="17"/>
  <c r="AQ326" i="17"/>
  <c r="AQ327" i="17"/>
  <c r="AQ328" i="17"/>
  <c r="AQ329" i="17"/>
  <c r="AQ330" i="17"/>
  <c r="AQ331" i="17"/>
  <c r="AQ332" i="17"/>
  <c r="AQ333" i="17"/>
  <c r="AQ334" i="17"/>
  <c r="AQ335" i="17"/>
  <c r="AQ336" i="17"/>
  <c r="AQ337" i="17"/>
  <c r="AQ338" i="17"/>
  <c r="AQ339" i="17"/>
  <c r="AQ340" i="17"/>
  <c r="AQ341" i="17"/>
  <c r="AQ342" i="17"/>
  <c r="AQ343" i="17"/>
  <c r="AQ344" i="17"/>
  <c r="AQ345" i="17"/>
  <c r="AQ346" i="17"/>
  <c r="AQ347" i="17"/>
  <c r="AQ348" i="17"/>
  <c r="AQ349" i="17"/>
  <c r="AQ350" i="17"/>
  <c r="AQ351" i="17"/>
  <c r="AQ352" i="17"/>
  <c r="AQ353" i="17"/>
  <c r="AQ354" i="17"/>
  <c r="AQ355" i="17"/>
  <c r="AQ356" i="17"/>
  <c r="AQ357" i="17"/>
  <c r="AQ358" i="17"/>
  <c r="AQ359" i="17"/>
  <c r="AQ360" i="17"/>
  <c r="AQ361" i="17"/>
  <c r="AQ362" i="17"/>
  <c r="AQ363" i="17"/>
  <c r="AQ364" i="17"/>
  <c r="AQ365" i="17"/>
  <c r="AQ366" i="17"/>
  <c r="AQ367" i="17"/>
  <c r="AQ368" i="17"/>
  <c r="AQ369" i="17"/>
  <c r="AQ370" i="17"/>
  <c r="AQ371" i="17"/>
  <c r="AQ372" i="17"/>
  <c r="AQ373" i="17"/>
  <c r="AQ374" i="17"/>
  <c r="AQ375" i="17"/>
  <c r="AQ376" i="17"/>
  <c r="AQ377" i="17"/>
  <c r="AQ378" i="17"/>
  <c r="AQ379" i="17"/>
  <c r="AQ380" i="17"/>
  <c r="AQ381" i="17"/>
  <c r="AQ382" i="17"/>
  <c r="AQ383" i="17"/>
  <c r="AQ384" i="17"/>
  <c r="AQ385" i="17"/>
  <c r="AQ386" i="17"/>
  <c r="AQ387" i="17"/>
  <c r="AQ388" i="17"/>
  <c r="AQ389" i="17"/>
  <c r="AQ390" i="17"/>
  <c r="AQ391" i="17"/>
  <c r="AQ392" i="17"/>
  <c r="AQ393" i="17"/>
  <c r="AQ394" i="17"/>
  <c r="AQ395" i="17"/>
  <c r="AQ396" i="17"/>
  <c r="AQ397" i="17"/>
  <c r="AQ398" i="17"/>
  <c r="AQ399" i="17"/>
  <c r="AQ400" i="17"/>
  <c r="AQ401" i="17"/>
  <c r="AQ402" i="17"/>
  <c r="AQ403" i="17"/>
  <c r="AQ404" i="17"/>
  <c r="AQ405" i="17"/>
  <c r="AQ406" i="17"/>
  <c r="AQ407" i="17"/>
  <c r="AQ408" i="17"/>
  <c r="AQ409" i="17"/>
  <c r="AQ410" i="17"/>
  <c r="AQ411" i="17"/>
  <c r="AQ412" i="17"/>
  <c r="AQ413" i="17"/>
  <c r="AQ414" i="17"/>
  <c r="AQ415" i="17"/>
  <c r="AQ416" i="17"/>
  <c r="AQ417" i="17"/>
  <c r="AQ418" i="17"/>
  <c r="AQ419" i="17"/>
  <c r="AQ420" i="17"/>
  <c r="AQ421" i="17"/>
  <c r="AQ422" i="17"/>
  <c r="AQ423" i="17"/>
  <c r="AQ424" i="17"/>
  <c r="AQ425" i="17"/>
  <c r="AQ426" i="17"/>
  <c r="AQ427" i="17"/>
  <c r="AQ428" i="17"/>
  <c r="AQ429" i="17"/>
  <c r="AQ430" i="17"/>
  <c r="AQ431" i="17"/>
  <c r="AQ432" i="17"/>
  <c r="AQ433" i="17"/>
  <c r="AQ434" i="17"/>
  <c r="AQ435" i="17"/>
  <c r="AQ436" i="17"/>
  <c r="AQ437" i="17"/>
  <c r="AQ438" i="17"/>
  <c r="AQ439" i="17"/>
  <c r="AQ440" i="17"/>
  <c r="AQ441" i="17"/>
  <c r="AQ442" i="17"/>
  <c r="AQ443" i="17"/>
  <c r="AQ444" i="17"/>
  <c r="AQ445" i="17"/>
  <c r="AQ446" i="17"/>
  <c r="AQ447" i="17"/>
  <c r="AQ448" i="17"/>
  <c r="AQ449" i="17"/>
  <c r="AQ450" i="17"/>
  <c r="AQ451" i="17"/>
  <c r="AQ452" i="17"/>
  <c r="AQ453" i="17"/>
  <c r="AQ454" i="17"/>
  <c r="AQ455" i="17"/>
  <c r="AQ456" i="17"/>
  <c r="AQ457" i="17"/>
  <c r="AQ458" i="17"/>
  <c r="AQ459" i="17"/>
  <c r="AQ460" i="17"/>
  <c r="AQ461" i="17"/>
  <c r="AQ462" i="17"/>
  <c r="AQ463" i="17"/>
  <c r="AQ464" i="17"/>
  <c r="AQ465" i="17"/>
  <c r="AQ466" i="17"/>
  <c r="AQ467" i="17"/>
  <c r="AQ468" i="17"/>
  <c r="AQ469" i="17"/>
  <c r="AQ470" i="17"/>
  <c r="AQ471" i="17"/>
  <c r="AQ472" i="17"/>
  <c r="AQ473" i="17"/>
  <c r="AQ474" i="17"/>
  <c r="AQ475" i="17"/>
  <c r="AQ476" i="17"/>
  <c r="AQ477" i="17"/>
  <c r="AQ478" i="17"/>
  <c r="AQ479" i="17"/>
  <c r="AQ480" i="17"/>
  <c r="AQ481" i="17"/>
  <c r="AQ482" i="17"/>
  <c r="AQ483" i="17"/>
  <c r="AQ484" i="17"/>
  <c r="AQ485" i="17"/>
  <c r="AQ486" i="17"/>
  <c r="AQ487" i="17"/>
  <c r="AQ488" i="17"/>
  <c r="AQ489" i="17"/>
  <c r="AQ490" i="17"/>
  <c r="AQ491" i="17"/>
  <c r="AQ492" i="17"/>
  <c r="AQ493" i="17"/>
  <c r="AQ494" i="17"/>
  <c r="AQ495" i="17"/>
  <c r="AQ496" i="17"/>
  <c r="AQ497" i="17"/>
  <c r="AQ498" i="17"/>
  <c r="AQ499" i="17"/>
  <c r="AQ500" i="17"/>
  <c r="AQ501" i="17"/>
  <c r="AQ502" i="17"/>
  <c r="AQ503" i="17"/>
  <c r="AQ504" i="17"/>
  <c r="AQ505" i="17"/>
  <c r="AQ506" i="17"/>
  <c r="AQ507" i="17"/>
  <c r="AQ508" i="17"/>
  <c r="AQ509" i="17"/>
  <c r="AQ510" i="17"/>
  <c r="AQ511" i="17"/>
  <c r="AQ512" i="17"/>
  <c r="AQ513" i="17"/>
  <c r="AQ514" i="17"/>
  <c r="AQ515" i="17"/>
  <c r="AQ516" i="17"/>
  <c r="AQ517" i="17"/>
  <c r="AQ518" i="17"/>
  <c r="AQ519" i="17"/>
  <c r="AQ520" i="17"/>
  <c r="AQ521" i="17"/>
  <c r="AQ522" i="17"/>
  <c r="AQ523" i="17"/>
  <c r="AQ524" i="17"/>
  <c r="AQ525" i="17"/>
  <c r="AQ526" i="17"/>
  <c r="AQ527" i="17"/>
  <c r="AQ528" i="17"/>
  <c r="AQ529" i="17"/>
  <c r="AQ530" i="17"/>
  <c r="AQ531" i="17"/>
  <c r="AQ532" i="17"/>
  <c r="AQ533" i="17"/>
  <c r="AQ534" i="17"/>
  <c r="AQ535" i="17"/>
  <c r="AQ536" i="17"/>
  <c r="AQ537" i="17"/>
  <c r="AQ538" i="17"/>
  <c r="AQ539" i="17"/>
  <c r="AQ540" i="17"/>
  <c r="AQ541" i="17"/>
  <c r="AQ542" i="17"/>
  <c r="AQ543" i="17"/>
  <c r="AQ544" i="17"/>
  <c r="AQ545" i="17"/>
  <c r="AQ546" i="17"/>
  <c r="AQ547" i="17"/>
  <c r="AQ548" i="17"/>
  <c r="AQ549" i="17"/>
  <c r="AQ550" i="17"/>
  <c r="AQ551" i="17"/>
  <c r="AQ552" i="17"/>
  <c r="AQ553" i="17"/>
  <c r="AQ554" i="17"/>
  <c r="AQ555" i="17"/>
  <c r="AQ556" i="17"/>
  <c r="AQ557" i="17"/>
  <c r="AQ558" i="17"/>
  <c r="AQ559" i="17"/>
  <c r="AQ560" i="17"/>
  <c r="AQ561" i="17"/>
  <c r="AQ562" i="17"/>
  <c r="AQ563" i="17"/>
  <c r="AQ564" i="17"/>
  <c r="AQ565" i="17"/>
  <c r="AQ566" i="17"/>
  <c r="AQ567" i="17"/>
  <c r="AQ568" i="17"/>
  <c r="AQ569" i="17"/>
  <c r="AQ570" i="17"/>
  <c r="AQ571" i="17"/>
  <c r="AQ572" i="17"/>
  <c r="AQ573" i="17"/>
  <c r="AQ574" i="17"/>
  <c r="AQ575" i="17"/>
  <c r="AQ576" i="17"/>
  <c r="AQ577" i="17"/>
  <c r="AQ578" i="17"/>
  <c r="AQ579" i="17"/>
  <c r="AQ580" i="17"/>
  <c r="AQ581" i="17"/>
  <c r="AQ582" i="17"/>
  <c r="AQ583" i="17"/>
  <c r="AQ584" i="17"/>
  <c r="AQ585" i="17"/>
  <c r="AQ586" i="17"/>
  <c r="AQ587" i="17"/>
  <c r="AQ588" i="17"/>
  <c r="AQ589" i="17"/>
  <c r="AQ590" i="17"/>
  <c r="AQ591" i="17"/>
  <c r="AQ592" i="17"/>
  <c r="AQ593" i="17"/>
  <c r="AQ594" i="17"/>
  <c r="AQ595" i="17"/>
  <c r="AQ596" i="17"/>
  <c r="AQ597" i="17"/>
  <c r="AQ598" i="17"/>
  <c r="AQ599" i="17"/>
  <c r="AQ600" i="17"/>
  <c r="AQ601" i="17"/>
  <c r="AQ602" i="17"/>
  <c r="AQ603" i="17"/>
  <c r="AQ604" i="17"/>
  <c r="AQ605" i="17"/>
  <c r="AQ606" i="17"/>
  <c r="AQ607" i="17"/>
  <c r="AQ608" i="17"/>
  <c r="AQ609" i="17"/>
  <c r="AQ610" i="17"/>
  <c r="AQ611" i="17"/>
  <c r="AQ612" i="17"/>
  <c r="AQ613" i="17"/>
  <c r="AQ614" i="17"/>
  <c r="AQ615" i="17"/>
  <c r="AQ616" i="17"/>
  <c r="AQ617" i="17"/>
  <c r="AQ618" i="17"/>
  <c r="AQ619" i="17"/>
  <c r="AQ620" i="17"/>
  <c r="AQ621" i="17"/>
  <c r="AQ622" i="17"/>
  <c r="AQ623" i="17"/>
  <c r="AQ624" i="17"/>
  <c r="AQ625" i="17"/>
  <c r="AQ626" i="17"/>
  <c r="AQ627" i="17"/>
  <c r="AQ628" i="17"/>
  <c r="AQ629" i="17"/>
  <c r="AQ630" i="17"/>
  <c r="AQ631" i="17"/>
  <c r="AQ632" i="17"/>
  <c r="AQ633" i="17"/>
  <c r="AQ634" i="17"/>
  <c r="AQ635" i="17"/>
  <c r="AQ636" i="17"/>
  <c r="AQ637" i="17"/>
  <c r="AQ638" i="17"/>
  <c r="AQ639" i="17"/>
  <c r="AQ640" i="17"/>
  <c r="AQ641" i="17"/>
  <c r="AQ642" i="17"/>
  <c r="AQ643" i="17"/>
  <c r="AQ644" i="17"/>
  <c r="AQ645" i="17"/>
  <c r="AQ646" i="17"/>
  <c r="AQ647" i="17"/>
  <c r="AQ648" i="17"/>
  <c r="AQ649" i="17"/>
  <c r="AQ650" i="17"/>
  <c r="AQ651" i="17"/>
  <c r="AQ652" i="17"/>
  <c r="AQ653" i="17"/>
  <c r="AQ654" i="17"/>
  <c r="AQ655" i="17"/>
  <c r="AQ656" i="17"/>
  <c r="AQ657" i="17"/>
  <c r="AQ658" i="17"/>
  <c r="AQ659" i="17"/>
  <c r="AQ660" i="17"/>
  <c r="AQ661" i="17"/>
  <c r="AQ662" i="17"/>
  <c r="AQ663" i="17"/>
  <c r="AQ664" i="17"/>
  <c r="AQ665" i="17"/>
  <c r="AQ666" i="17"/>
  <c r="AQ667" i="17"/>
  <c r="AQ668" i="17"/>
  <c r="AQ669" i="17"/>
  <c r="AQ670" i="17"/>
  <c r="AQ671" i="17"/>
  <c r="AQ672" i="17"/>
  <c r="AQ673" i="17"/>
  <c r="AQ674" i="17"/>
  <c r="AQ675" i="17"/>
  <c r="AQ676" i="17"/>
  <c r="AQ677" i="17"/>
  <c r="AQ678" i="17"/>
  <c r="AQ679" i="17"/>
  <c r="AQ680" i="17"/>
  <c r="AQ681" i="17"/>
  <c r="AQ682" i="17"/>
  <c r="AQ683" i="17"/>
  <c r="AQ684" i="17"/>
  <c r="AQ685" i="17"/>
  <c r="AQ686" i="17"/>
  <c r="AQ687" i="17"/>
  <c r="AQ688" i="17"/>
  <c r="AQ689" i="17"/>
  <c r="AQ690" i="17"/>
  <c r="AQ691" i="17"/>
  <c r="AQ692" i="17"/>
  <c r="AQ693" i="17"/>
  <c r="AQ694" i="17"/>
  <c r="AQ695" i="17"/>
  <c r="AQ696" i="17"/>
  <c r="AQ697" i="17"/>
  <c r="AQ698" i="17"/>
  <c r="AQ699" i="17"/>
  <c r="AQ700" i="17"/>
  <c r="AQ701" i="17"/>
  <c r="AQ702" i="17"/>
  <c r="AQ703" i="17"/>
  <c r="AQ704" i="17"/>
  <c r="AQ705" i="17"/>
  <c r="AQ706" i="17"/>
  <c r="AQ707" i="17"/>
  <c r="AQ708" i="17"/>
  <c r="AQ709" i="17"/>
  <c r="AQ710" i="17"/>
  <c r="AQ711" i="17"/>
  <c r="AQ712" i="17"/>
  <c r="AQ713" i="17"/>
  <c r="AQ714" i="17"/>
  <c r="AQ715" i="17"/>
  <c r="AQ716" i="17"/>
  <c r="AQ717" i="17"/>
  <c r="AQ718" i="17"/>
  <c r="AQ719" i="17"/>
  <c r="AQ720" i="17"/>
  <c r="AQ721" i="17"/>
  <c r="AQ722" i="17"/>
  <c r="AQ723" i="17"/>
  <c r="AQ724" i="17"/>
  <c r="AQ725" i="17"/>
  <c r="AQ726" i="17"/>
  <c r="AQ727" i="17"/>
  <c r="AQ728" i="17"/>
  <c r="AQ729" i="17"/>
  <c r="AQ730" i="17"/>
  <c r="AQ731" i="17"/>
  <c r="AQ732" i="17"/>
  <c r="AQ733" i="17"/>
  <c r="AQ734" i="17"/>
  <c r="AQ735" i="17"/>
  <c r="AQ736" i="17"/>
  <c r="AQ737" i="17"/>
  <c r="AQ738" i="17"/>
  <c r="AQ739" i="17"/>
  <c r="AQ740" i="17"/>
  <c r="AQ741" i="17"/>
  <c r="AQ742" i="17"/>
  <c r="AQ743" i="17"/>
  <c r="AQ744" i="17"/>
  <c r="AQ745" i="17"/>
  <c r="AQ746" i="17"/>
  <c r="AQ747" i="17"/>
  <c r="AQ748" i="17"/>
  <c r="AQ749" i="17"/>
  <c r="AQ750" i="17"/>
  <c r="AQ751" i="17"/>
  <c r="AQ752" i="17"/>
  <c r="AQ753" i="17"/>
  <c r="AQ754" i="17"/>
  <c r="AQ755" i="17"/>
  <c r="AQ756" i="17"/>
  <c r="AQ757" i="17"/>
  <c r="AQ758" i="17"/>
  <c r="AQ759" i="17"/>
  <c r="AQ760" i="17"/>
  <c r="AQ761" i="17"/>
  <c r="AQ762" i="17"/>
  <c r="AQ763" i="17"/>
  <c r="AQ764" i="17"/>
  <c r="AQ765" i="17"/>
  <c r="AQ766" i="17"/>
  <c r="AQ767" i="17"/>
  <c r="AQ768" i="17"/>
  <c r="AQ769" i="17"/>
  <c r="AQ770" i="17"/>
  <c r="AQ771" i="17"/>
  <c r="AQ772" i="17"/>
  <c r="AQ773" i="17"/>
  <c r="AQ774" i="17"/>
  <c r="AQ775" i="17"/>
  <c r="AQ776" i="17"/>
  <c r="AQ777" i="17"/>
  <c r="AQ778" i="17"/>
  <c r="AQ779" i="17"/>
  <c r="AQ780" i="17"/>
  <c r="AQ781" i="17"/>
  <c r="AQ782" i="17"/>
  <c r="AQ783" i="17"/>
  <c r="AQ784" i="17"/>
  <c r="AQ785" i="17"/>
  <c r="AQ786" i="17"/>
  <c r="AQ787" i="17"/>
  <c r="AQ788" i="17"/>
  <c r="AQ789" i="17"/>
  <c r="AQ790" i="17"/>
  <c r="AQ791" i="17"/>
  <c r="AQ792" i="17"/>
  <c r="AQ793" i="17"/>
  <c r="AQ794" i="17"/>
  <c r="AQ795" i="17"/>
  <c r="AQ796" i="17"/>
  <c r="AQ797" i="17"/>
  <c r="AQ798" i="17"/>
  <c r="AQ799" i="17"/>
  <c r="AQ800" i="17"/>
  <c r="AQ801" i="17"/>
  <c r="AQ802" i="17"/>
  <c r="AQ803" i="17"/>
  <c r="AQ804" i="17"/>
  <c r="AQ805" i="17"/>
  <c r="AQ806" i="17"/>
  <c r="AQ807" i="17"/>
  <c r="AQ808" i="17"/>
  <c r="AQ809" i="17"/>
  <c r="AQ810" i="17"/>
  <c r="AQ811" i="17"/>
  <c r="AQ812" i="17"/>
  <c r="AQ813" i="17"/>
  <c r="AQ814" i="17"/>
  <c r="AQ815" i="17"/>
  <c r="AQ816" i="17"/>
  <c r="AQ817" i="17"/>
  <c r="AQ818" i="17"/>
  <c r="AQ819" i="17"/>
  <c r="AQ820" i="17"/>
  <c r="AQ821" i="17"/>
  <c r="AQ822" i="17"/>
  <c r="AQ823" i="17"/>
  <c r="AQ824" i="17"/>
  <c r="AQ825" i="17"/>
  <c r="AQ826" i="17"/>
  <c r="AQ827" i="17"/>
  <c r="AQ828" i="17"/>
  <c r="AQ829" i="17"/>
  <c r="AQ830" i="17"/>
  <c r="AQ831" i="17"/>
  <c r="AQ832" i="17"/>
  <c r="AQ833" i="17"/>
  <c r="AQ834" i="17"/>
  <c r="AQ835" i="17"/>
  <c r="AQ836" i="17"/>
  <c r="AQ837" i="17"/>
  <c r="AQ838" i="17"/>
  <c r="AQ839" i="17"/>
  <c r="AQ840" i="17"/>
  <c r="AQ841" i="17"/>
  <c r="AQ842" i="17"/>
  <c r="AQ843" i="17"/>
  <c r="AQ844" i="17"/>
  <c r="AQ845" i="17"/>
  <c r="AQ846" i="17"/>
  <c r="AQ847" i="17"/>
  <c r="AQ848" i="17"/>
  <c r="AQ849" i="17"/>
  <c r="AQ850" i="17"/>
  <c r="AQ851" i="17"/>
  <c r="AQ852" i="17"/>
  <c r="AQ853" i="17"/>
  <c r="AQ854" i="17"/>
  <c r="AQ855" i="17"/>
  <c r="AQ856" i="17"/>
  <c r="AQ857" i="17"/>
  <c r="AQ858" i="17"/>
  <c r="AQ859" i="17"/>
  <c r="AQ860" i="17"/>
  <c r="AQ861" i="17"/>
  <c r="AQ862" i="17"/>
  <c r="AQ863" i="17"/>
  <c r="AQ864" i="17"/>
  <c r="AQ865" i="17"/>
  <c r="AQ866" i="17"/>
  <c r="AQ867" i="17"/>
  <c r="AQ868" i="17"/>
  <c r="AQ869" i="17"/>
  <c r="AQ870" i="17"/>
  <c r="AQ871" i="17"/>
  <c r="AQ872" i="17"/>
  <c r="AQ873" i="17"/>
  <c r="AQ874" i="17"/>
  <c r="AQ875" i="17"/>
  <c r="AQ876" i="17"/>
  <c r="AQ877" i="17"/>
  <c r="AQ878" i="17"/>
  <c r="AQ879" i="17"/>
  <c r="AQ880" i="17"/>
  <c r="AQ881" i="17"/>
  <c r="AQ882" i="17"/>
  <c r="AQ883" i="17"/>
  <c r="AQ884" i="17"/>
  <c r="AQ885" i="17"/>
  <c r="AQ886" i="17"/>
  <c r="AQ887" i="17"/>
  <c r="AQ888" i="17"/>
  <c r="AQ889" i="17"/>
  <c r="AQ890" i="17"/>
  <c r="AQ891" i="17"/>
  <c r="AQ892" i="17"/>
  <c r="AQ893" i="17"/>
  <c r="AQ894" i="17"/>
  <c r="AQ895" i="17"/>
  <c r="AQ896" i="17"/>
  <c r="AQ897" i="17"/>
  <c r="AQ898" i="17"/>
  <c r="AQ899" i="17"/>
  <c r="AQ900" i="17"/>
  <c r="AQ901" i="17"/>
  <c r="AQ902" i="17"/>
  <c r="AQ903" i="17"/>
  <c r="AQ904" i="17"/>
  <c r="AQ905" i="17"/>
  <c r="AQ906" i="17"/>
  <c r="AQ907" i="17"/>
  <c r="AQ908" i="17"/>
  <c r="AQ909" i="17"/>
  <c r="AQ910" i="17"/>
  <c r="AQ911" i="17"/>
  <c r="AQ912" i="17"/>
  <c r="AQ913" i="17"/>
  <c r="AQ914" i="17"/>
  <c r="AQ915" i="17"/>
  <c r="AQ916" i="17"/>
  <c r="AQ917" i="17"/>
  <c r="AQ918" i="17"/>
  <c r="AQ919" i="17"/>
  <c r="AQ920" i="17"/>
  <c r="AQ921" i="17"/>
  <c r="AQ922" i="17"/>
  <c r="AQ923" i="17"/>
  <c r="AQ924" i="17"/>
  <c r="AQ925" i="17"/>
  <c r="AQ926" i="17"/>
  <c r="AQ927" i="17"/>
  <c r="AQ928" i="17"/>
  <c r="AQ929" i="17"/>
  <c r="AQ930" i="17"/>
  <c r="AQ931" i="17"/>
  <c r="AQ932" i="17"/>
  <c r="AQ933" i="17"/>
  <c r="AQ934" i="17"/>
  <c r="AQ935" i="17"/>
  <c r="AQ936" i="17"/>
  <c r="AQ937" i="17"/>
  <c r="AQ938" i="17"/>
  <c r="AQ939" i="17"/>
  <c r="AQ940" i="17"/>
  <c r="AQ941" i="17"/>
  <c r="AQ942" i="17"/>
  <c r="AQ943" i="17"/>
  <c r="AQ944" i="17"/>
  <c r="AQ945" i="17"/>
  <c r="AQ946" i="17"/>
  <c r="AQ947" i="17"/>
  <c r="AQ948" i="17"/>
  <c r="AQ949" i="17"/>
  <c r="AQ950" i="17"/>
  <c r="AQ951" i="17"/>
  <c r="AQ952" i="17"/>
  <c r="AQ953" i="17"/>
  <c r="AQ954" i="17"/>
  <c r="AQ955" i="17"/>
  <c r="AQ956" i="17"/>
  <c r="AQ957" i="17"/>
  <c r="AQ958" i="17"/>
  <c r="AQ959" i="17"/>
  <c r="AQ960" i="17"/>
  <c r="AQ961" i="17"/>
  <c r="AQ962" i="17"/>
  <c r="AQ963" i="17"/>
  <c r="AQ964" i="17"/>
  <c r="AQ965" i="17"/>
  <c r="AQ966" i="17"/>
  <c r="AQ967" i="17"/>
  <c r="AQ968" i="17"/>
  <c r="AQ969" i="17"/>
  <c r="AQ970" i="17"/>
  <c r="AQ971" i="17"/>
  <c r="AQ972" i="17"/>
  <c r="AQ973" i="17"/>
  <c r="AQ974" i="17"/>
  <c r="AQ975" i="17"/>
  <c r="AQ976" i="17"/>
  <c r="AQ977" i="17"/>
  <c r="AQ978" i="17"/>
  <c r="AQ979" i="17"/>
  <c r="AQ980" i="17"/>
  <c r="AQ981" i="17"/>
  <c r="AQ982" i="17"/>
  <c r="AQ983" i="17"/>
  <c r="AQ984" i="17"/>
  <c r="AQ985" i="17"/>
  <c r="AQ986" i="17"/>
  <c r="AQ987" i="17"/>
  <c r="AQ988" i="17"/>
  <c r="AQ989" i="17"/>
  <c r="AQ990" i="17"/>
  <c r="AQ991" i="17"/>
  <c r="AQ992" i="17"/>
  <c r="AQ993" i="17"/>
  <c r="AQ994" i="17"/>
  <c r="AQ995" i="17"/>
  <c r="AQ996" i="17"/>
  <c r="AQ997" i="17"/>
  <c r="AQ998" i="17"/>
  <c r="AQ999" i="17"/>
  <c r="AQ1000" i="17"/>
  <c r="AQ1001" i="17"/>
  <c r="AQ1002" i="17"/>
  <c r="AQ1003" i="17"/>
  <c r="AQ1004" i="17"/>
  <c r="AQ1005" i="17"/>
  <c r="AQ1006" i="17"/>
  <c r="AQ1007" i="17"/>
  <c r="AQ1008" i="17"/>
  <c r="AQ1009" i="17"/>
  <c r="AQ1010" i="17"/>
  <c r="AQ1011" i="17"/>
  <c r="AQ1012" i="17"/>
  <c r="AQ1013" i="17"/>
  <c r="AQ1014" i="17"/>
  <c r="AQ1015" i="17"/>
  <c r="AQ1016" i="17"/>
  <c r="AQ1017" i="17"/>
  <c r="AQ1018" i="17"/>
  <c r="AQ1019" i="17"/>
  <c r="AQ1020" i="17"/>
  <c r="AQ1021" i="17"/>
  <c r="AQ1022" i="17"/>
  <c r="AQ1023" i="17"/>
  <c r="AQ1024" i="17"/>
  <c r="AQ1025" i="17"/>
  <c r="AQ1026" i="17"/>
  <c r="AQ1027" i="17"/>
  <c r="AQ1028" i="17"/>
  <c r="AQ1029" i="17"/>
  <c r="AQ1030" i="17"/>
  <c r="AQ1031" i="17"/>
  <c r="AQ1032" i="17"/>
  <c r="AQ1033" i="17"/>
  <c r="AQ1034" i="17"/>
  <c r="AQ1035" i="17"/>
  <c r="AQ1036" i="17"/>
  <c r="AQ1037" i="17"/>
  <c r="AQ1038" i="17"/>
  <c r="AQ1039" i="17"/>
  <c r="AQ1040" i="17"/>
  <c r="AQ1041" i="17"/>
  <c r="AQ1042" i="17"/>
  <c r="AQ1043" i="17"/>
  <c r="AQ1044" i="17"/>
  <c r="AQ1045" i="17"/>
  <c r="AQ1046" i="17"/>
  <c r="AQ1047" i="17"/>
  <c r="AQ1048" i="17"/>
  <c r="AQ1049" i="17"/>
  <c r="AQ1050" i="17"/>
  <c r="AQ1051" i="17"/>
  <c r="AQ1052" i="17"/>
  <c r="AQ1053" i="17"/>
  <c r="AQ1054" i="17"/>
  <c r="AQ1055" i="17"/>
  <c r="AQ1056" i="17"/>
  <c r="AQ1057" i="17"/>
  <c r="AQ1058" i="17"/>
  <c r="AQ1059" i="17"/>
  <c r="AQ1060" i="17"/>
  <c r="AQ1061" i="17"/>
  <c r="AQ1062" i="17"/>
  <c r="AQ1063" i="17"/>
  <c r="AQ1064" i="17"/>
  <c r="AQ1065" i="17"/>
  <c r="AQ1066" i="17"/>
  <c r="AQ1067" i="17"/>
  <c r="AQ1068" i="17"/>
  <c r="AQ1069" i="17"/>
  <c r="AQ1070" i="17"/>
  <c r="AQ1071" i="17"/>
  <c r="AQ1072" i="17"/>
  <c r="AQ1073" i="17"/>
  <c r="AQ1074" i="17"/>
  <c r="AQ1075" i="17"/>
  <c r="AQ1076" i="17"/>
  <c r="AQ1077" i="17"/>
  <c r="AQ1078" i="17"/>
  <c r="AQ1079" i="17"/>
  <c r="AQ1080" i="17"/>
  <c r="AQ1081" i="17"/>
  <c r="AQ1082" i="17"/>
  <c r="AQ1083" i="17"/>
  <c r="AQ1084" i="17"/>
  <c r="AQ1085" i="17"/>
  <c r="AQ1086" i="17"/>
  <c r="AQ1087" i="17"/>
  <c r="AQ1088" i="17"/>
  <c r="AQ1089" i="17"/>
  <c r="AQ1090" i="17"/>
  <c r="AQ1091" i="17"/>
  <c r="AQ1092" i="17"/>
  <c r="AQ1093" i="17"/>
  <c r="AQ1094" i="17"/>
  <c r="AQ1095" i="17"/>
  <c r="AQ1096" i="17"/>
  <c r="AQ1097" i="17"/>
  <c r="AQ1098" i="17"/>
  <c r="AQ1099" i="17"/>
  <c r="AQ1100" i="17"/>
  <c r="AQ1101" i="17"/>
  <c r="AQ1102" i="17"/>
  <c r="AQ1103" i="17"/>
  <c r="AQ1104" i="17"/>
  <c r="AQ1105" i="17"/>
  <c r="AQ1106" i="17"/>
  <c r="AQ1107" i="17"/>
  <c r="AQ1108" i="17"/>
  <c r="AQ1109" i="17"/>
  <c r="AQ1110" i="17"/>
  <c r="AQ1111" i="17"/>
  <c r="AQ1112" i="17"/>
  <c r="AQ1113" i="17"/>
  <c r="AQ1114" i="17"/>
  <c r="AQ1115" i="17"/>
  <c r="AQ1116" i="17"/>
  <c r="AQ1117" i="17"/>
  <c r="AQ1118" i="17"/>
  <c r="AQ1119" i="17"/>
  <c r="AQ1120" i="17"/>
  <c r="AQ1121" i="17"/>
  <c r="AQ1122" i="17"/>
  <c r="AQ1123" i="17"/>
  <c r="AQ1124" i="17"/>
  <c r="AQ1125" i="17"/>
  <c r="AQ1126" i="17"/>
  <c r="AQ1127" i="17"/>
  <c r="AQ1128" i="17"/>
  <c r="AQ1129" i="17"/>
  <c r="AQ1130" i="17"/>
  <c r="AQ1131" i="17"/>
  <c r="AQ1132" i="17"/>
  <c r="AQ1133" i="17"/>
  <c r="AQ1134" i="17"/>
  <c r="AQ1135" i="17"/>
  <c r="AQ1136" i="17"/>
  <c r="AQ1137" i="17"/>
  <c r="AQ1138" i="17"/>
  <c r="AQ1139" i="17"/>
  <c r="AQ1140" i="17"/>
  <c r="AQ1141" i="17"/>
  <c r="AQ1142" i="17"/>
  <c r="AQ1143" i="17"/>
  <c r="AQ1144" i="17"/>
  <c r="AQ1145" i="17"/>
  <c r="AQ1146" i="17"/>
  <c r="AQ1147" i="17"/>
  <c r="AQ1148" i="17"/>
  <c r="AQ1149" i="17"/>
  <c r="AQ1150" i="17"/>
  <c r="AQ1151" i="17"/>
  <c r="AQ1152" i="17"/>
  <c r="AQ1153" i="17"/>
  <c r="AQ1154" i="17"/>
  <c r="AQ1155" i="17"/>
  <c r="AQ1156" i="17"/>
  <c r="AQ1157" i="17"/>
  <c r="AQ1158" i="17"/>
  <c r="AQ1159" i="17"/>
  <c r="AQ1160" i="17"/>
  <c r="AQ1161" i="17"/>
  <c r="AQ1162" i="17"/>
  <c r="AQ1163" i="17"/>
  <c r="AQ1164" i="17"/>
  <c r="AQ1165" i="17"/>
  <c r="AQ1166" i="17"/>
  <c r="AQ1167" i="17"/>
  <c r="AQ1168" i="17"/>
  <c r="AQ1169" i="17"/>
  <c r="AQ1170" i="17"/>
  <c r="AQ1171" i="17"/>
  <c r="AQ1172" i="17"/>
  <c r="AQ1173" i="17"/>
  <c r="AQ1174" i="17"/>
  <c r="AQ1175" i="17"/>
  <c r="AQ1176" i="17"/>
  <c r="AQ1177" i="17"/>
  <c r="AQ1178" i="17"/>
  <c r="AQ1179" i="17"/>
  <c r="AQ1180" i="17"/>
  <c r="AQ1181" i="17"/>
  <c r="AQ1182" i="17"/>
  <c r="AQ1183" i="17"/>
  <c r="AQ1184" i="17"/>
  <c r="AQ1185" i="17"/>
  <c r="AQ1186" i="17"/>
  <c r="AQ1187" i="17"/>
  <c r="AQ1188" i="17"/>
  <c r="AQ1189" i="17"/>
  <c r="AQ1190" i="17"/>
  <c r="AQ1191" i="17"/>
  <c r="AQ1192" i="17"/>
  <c r="AQ1193" i="17"/>
  <c r="AQ1194" i="17"/>
  <c r="AQ1195" i="17"/>
  <c r="AQ1196" i="17"/>
  <c r="AQ1197" i="17"/>
  <c r="AQ1198" i="17"/>
  <c r="AQ1199" i="17"/>
  <c r="AQ1200" i="17"/>
  <c r="AQ1201" i="17"/>
  <c r="AQ1202" i="17"/>
  <c r="AQ1203" i="17"/>
  <c r="AQ1204" i="17"/>
  <c r="AQ1205" i="17"/>
  <c r="AQ1206" i="17"/>
  <c r="AQ1207" i="17"/>
  <c r="AQ1208" i="17"/>
  <c r="AQ1209" i="17"/>
  <c r="AQ1210" i="17"/>
  <c r="AQ1211" i="17"/>
  <c r="AQ1212" i="17"/>
  <c r="AQ1213" i="17"/>
  <c r="AQ1214" i="17"/>
  <c r="AQ1215" i="17"/>
  <c r="AQ1216" i="17"/>
  <c r="AQ1217" i="17"/>
  <c r="AQ1218" i="17"/>
  <c r="AQ1219" i="17"/>
  <c r="AQ1220" i="17"/>
  <c r="AQ1221" i="17"/>
  <c r="AQ1222" i="17"/>
  <c r="AQ1223" i="17"/>
  <c r="AQ1224" i="17"/>
  <c r="AQ1225" i="17"/>
  <c r="AQ1226" i="17"/>
  <c r="AQ1227" i="17"/>
  <c r="AQ1228" i="17"/>
  <c r="AQ1229" i="17"/>
  <c r="AQ1230" i="17"/>
  <c r="AQ1231" i="17"/>
  <c r="AQ1232" i="17"/>
  <c r="AQ1233" i="17"/>
  <c r="AQ1234" i="17"/>
  <c r="AQ1235" i="17"/>
  <c r="AQ1236" i="17"/>
  <c r="AQ1237" i="17"/>
  <c r="AQ1238" i="17"/>
  <c r="AQ1239" i="17"/>
  <c r="AQ1240" i="17"/>
  <c r="AQ1241" i="17"/>
  <c r="AQ1242" i="17"/>
  <c r="AQ1243" i="17"/>
  <c r="AQ1244" i="17"/>
  <c r="AQ1245" i="17"/>
  <c r="AQ1246" i="17"/>
  <c r="AQ1247" i="17"/>
  <c r="AQ1248" i="17"/>
  <c r="AQ1249" i="17"/>
  <c r="AQ1250" i="17"/>
  <c r="AQ1251" i="17"/>
  <c r="AQ1252" i="17"/>
  <c r="AQ1253" i="17"/>
  <c r="AQ1254" i="17"/>
  <c r="AQ1255" i="17"/>
  <c r="AQ1256" i="17"/>
  <c r="AQ1257" i="17"/>
  <c r="AQ1258" i="17"/>
  <c r="AQ1259" i="17"/>
  <c r="AQ1260" i="17"/>
  <c r="AQ1261" i="17"/>
  <c r="AQ1262" i="17"/>
  <c r="AQ1263" i="17"/>
  <c r="AQ1264" i="17"/>
  <c r="AQ1265" i="17"/>
  <c r="AQ1266" i="17"/>
  <c r="AQ1267" i="17"/>
  <c r="AQ1268" i="17"/>
  <c r="AQ1269" i="17"/>
  <c r="AQ1270" i="17"/>
  <c r="AQ1271" i="17"/>
  <c r="AQ1272" i="17"/>
  <c r="AQ1273" i="17"/>
  <c r="AQ1274" i="17"/>
  <c r="AQ1275" i="17"/>
  <c r="AQ1276" i="17"/>
  <c r="AQ1277" i="17"/>
  <c r="AQ1278" i="17"/>
  <c r="AQ1279" i="17"/>
  <c r="AQ1280" i="17"/>
  <c r="AQ1281" i="17"/>
  <c r="AQ1282" i="17"/>
  <c r="AQ1283" i="17"/>
  <c r="AQ1284" i="17"/>
  <c r="AQ1285" i="17"/>
  <c r="AQ1286" i="17"/>
  <c r="AQ1287" i="17"/>
  <c r="AQ1288" i="17"/>
  <c r="AQ1289" i="17"/>
  <c r="AQ1290" i="17"/>
  <c r="AQ1291" i="17"/>
  <c r="AQ1292" i="17"/>
  <c r="AQ1293" i="17"/>
  <c r="AQ1294" i="17"/>
  <c r="AQ1295" i="17"/>
  <c r="AQ1296" i="17"/>
  <c r="AQ1297" i="17"/>
  <c r="AQ1298" i="17"/>
  <c r="AQ1299" i="17"/>
  <c r="AQ1300" i="17"/>
  <c r="AQ1301" i="17"/>
  <c r="AQ1302" i="17"/>
  <c r="AQ1303" i="17"/>
  <c r="AQ1304" i="17"/>
  <c r="AQ1305" i="17"/>
  <c r="AQ1306" i="17"/>
  <c r="AQ1307" i="17"/>
  <c r="AQ1308" i="17"/>
  <c r="AQ1309" i="17"/>
  <c r="AQ1310" i="17"/>
  <c r="AQ1311" i="17"/>
  <c r="AQ1312" i="17"/>
  <c r="AQ1313" i="17"/>
  <c r="AQ1314" i="17"/>
  <c r="AQ1315" i="17"/>
  <c r="AQ1316" i="17"/>
  <c r="AQ1317" i="17"/>
  <c r="AQ1318" i="17"/>
  <c r="AQ1319" i="17"/>
  <c r="AQ1320" i="17"/>
  <c r="AQ1321" i="17"/>
  <c r="AQ1322" i="17"/>
  <c r="AQ1323" i="17"/>
  <c r="AQ1324" i="17"/>
  <c r="AQ1325" i="17"/>
  <c r="AQ1326" i="17"/>
  <c r="AQ1327" i="17"/>
  <c r="AQ1328" i="17"/>
  <c r="AQ1329" i="17"/>
  <c r="AQ1330" i="17"/>
  <c r="AQ1331" i="17"/>
  <c r="AQ1332" i="17"/>
  <c r="AQ1333" i="17"/>
  <c r="AQ1334" i="17"/>
  <c r="AQ1335" i="17"/>
  <c r="AQ1336" i="17"/>
  <c r="AQ1337" i="17"/>
  <c r="AQ1338" i="17"/>
  <c r="AQ1339" i="17"/>
  <c r="AQ1340" i="17"/>
  <c r="AQ1341" i="17"/>
  <c r="AQ1342" i="17"/>
  <c r="AQ1343" i="17"/>
  <c r="AQ1344" i="17"/>
  <c r="AQ1345" i="17"/>
  <c r="AQ1346" i="17"/>
  <c r="AQ1347" i="17"/>
  <c r="AQ1348" i="17"/>
  <c r="AQ1349" i="17"/>
  <c r="AQ1350" i="17"/>
  <c r="AQ1351" i="17"/>
  <c r="AQ1352" i="17"/>
  <c r="AQ1353" i="17"/>
  <c r="AQ1354" i="17"/>
  <c r="AQ1355" i="17"/>
  <c r="AQ1356" i="17"/>
  <c r="AQ1357" i="17"/>
  <c r="AQ1358" i="17"/>
  <c r="AQ1359" i="17"/>
  <c r="AQ1360" i="17"/>
  <c r="AQ1361" i="17"/>
  <c r="AQ1362" i="17"/>
  <c r="AQ1363" i="17"/>
  <c r="AQ1364" i="17"/>
  <c r="AQ1365" i="17"/>
  <c r="AQ1366" i="17"/>
  <c r="AQ1367" i="17"/>
  <c r="AQ1368" i="17"/>
  <c r="AQ1369" i="17"/>
  <c r="AQ1370" i="17"/>
  <c r="AQ1371" i="17"/>
  <c r="AQ1372" i="17"/>
  <c r="AQ1373" i="17"/>
  <c r="AQ1374" i="17"/>
  <c r="AQ1375" i="17"/>
  <c r="AQ1376" i="17"/>
  <c r="AQ1377" i="17"/>
  <c r="AQ1378" i="17"/>
  <c r="AQ1379" i="17"/>
  <c r="AQ1380" i="17"/>
  <c r="AQ1381" i="17"/>
  <c r="AQ1382" i="17"/>
  <c r="AQ1383" i="17"/>
  <c r="AQ1384" i="17"/>
  <c r="AQ1385" i="17"/>
  <c r="AQ1386" i="17"/>
  <c r="AQ1387" i="17"/>
  <c r="AQ1388" i="17"/>
  <c r="AQ1389" i="17"/>
  <c r="AQ1390" i="17"/>
  <c r="AQ1391" i="17"/>
  <c r="AQ1392" i="17"/>
  <c r="AQ1393" i="17"/>
  <c r="AQ1394" i="17"/>
  <c r="AQ1395" i="17"/>
  <c r="AQ1396" i="17"/>
  <c r="AQ1397" i="17"/>
  <c r="AQ1398" i="17"/>
  <c r="AQ1399" i="17"/>
  <c r="AQ1400" i="17"/>
  <c r="AQ1401" i="17"/>
  <c r="AQ1402" i="17"/>
  <c r="AQ1403" i="17"/>
  <c r="AQ1404" i="17"/>
  <c r="AQ1405" i="17"/>
  <c r="AQ1406" i="17"/>
  <c r="AQ1407" i="17"/>
  <c r="AQ1408" i="17"/>
  <c r="AQ1409" i="17"/>
  <c r="AQ1410" i="17"/>
  <c r="AQ1411" i="17"/>
  <c r="AQ1412" i="17"/>
  <c r="AQ1413" i="17"/>
  <c r="AQ1414" i="17"/>
  <c r="AQ1415" i="17"/>
  <c r="AQ1416" i="17"/>
  <c r="AQ1417" i="17"/>
  <c r="AQ1418" i="17"/>
  <c r="AQ1419" i="17"/>
  <c r="AQ1420" i="17"/>
  <c r="AQ1421" i="17"/>
  <c r="AQ1422" i="17"/>
  <c r="AQ1423" i="17"/>
  <c r="AQ1424" i="17"/>
  <c r="AQ1425" i="17"/>
  <c r="AQ1426" i="17"/>
  <c r="AQ1427" i="17"/>
  <c r="AQ1428" i="17"/>
  <c r="AQ1429" i="17"/>
  <c r="AQ1430" i="17"/>
  <c r="AQ1431" i="17"/>
  <c r="AQ1432" i="17"/>
  <c r="AQ1433" i="17"/>
  <c r="AQ1434" i="17"/>
  <c r="AQ1435" i="17"/>
  <c r="AQ1436" i="17"/>
  <c r="AQ1437" i="17"/>
  <c r="AQ1438" i="17"/>
  <c r="AQ1439" i="17"/>
  <c r="AQ1440" i="17"/>
  <c r="AQ1441" i="17"/>
  <c r="AQ1442" i="17"/>
  <c r="AQ1443" i="17"/>
  <c r="AQ1444" i="17"/>
  <c r="AQ1445" i="17"/>
  <c r="AQ1446" i="17"/>
  <c r="AQ1447" i="17"/>
  <c r="AQ1448" i="17"/>
  <c r="AQ1449" i="17"/>
  <c r="AQ1450" i="17"/>
  <c r="AQ1451" i="17"/>
  <c r="AQ1452" i="17"/>
  <c r="AQ1453" i="17"/>
  <c r="AQ1454" i="17"/>
  <c r="AQ1455" i="17"/>
  <c r="AQ1456" i="17"/>
  <c r="AQ1457" i="17"/>
  <c r="AQ1458" i="17"/>
  <c r="AQ1459" i="17"/>
  <c r="AQ1460" i="17"/>
  <c r="AQ1461" i="17"/>
  <c r="AQ1462" i="17"/>
  <c r="AQ1463" i="17"/>
  <c r="AQ1464" i="17"/>
  <c r="AQ1465" i="17"/>
  <c r="AQ1466" i="17"/>
  <c r="AQ1467" i="17"/>
  <c r="AQ1468" i="17"/>
  <c r="AQ1469" i="17"/>
  <c r="AQ1470" i="17"/>
  <c r="AQ1471" i="17"/>
  <c r="AQ1472" i="17"/>
  <c r="AQ1473" i="17"/>
  <c r="AQ1474" i="17"/>
  <c r="AQ1475" i="17"/>
  <c r="AQ1476" i="17"/>
  <c r="AQ1477" i="17"/>
  <c r="AQ1478" i="17"/>
  <c r="AQ1479" i="17"/>
  <c r="AQ1480" i="17"/>
  <c r="AQ1481" i="17"/>
  <c r="AQ1482" i="17"/>
  <c r="AQ1483" i="17"/>
  <c r="AQ1484" i="17"/>
  <c r="AQ1485" i="17"/>
  <c r="AQ1486" i="17"/>
  <c r="AQ1487" i="17"/>
  <c r="AQ1488" i="17"/>
  <c r="AQ1489" i="17"/>
  <c r="AQ1490" i="17"/>
  <c r="AQ1491" i="17"/>
  <c r="AQ1492" i="17"/>
  <c r="AQ1493" i="17"/>
  <c r="AQ1494" i="17"/>
  <c r="AQ1495" i="17"/>
  <c r="AQ1496" i="17"/>
  <c r="AQ1497" i="17"/>
  <c r="AQ1498" i="17"/>
  <c r="AQ1499" i="17"/>
  <c r="AQ1500" i="17"/>
  <c r="AQ1501" i="17"/>
  <c r="AQ1502" i="17"/>
  <c r="AQ1503" i="17"/>
  <c r="AQ1504" i="17"/>
  <c r="AQ1505" i="17"/>
  <c r="AQ1506" i="17"/>
  <c r="AQ1507" i="17"/>
  <c r="AQ1508" i="17"/>
  <c r="AQ1509" i="17"/>
  <c r="AQ1510" i="17"/>
  <c r="AQ1511" i="17"/>
  <c r="AQ1512" i="17"/>
  <c r="AQ1513" i="17"/>
  <c r="AQ1514" i="17"/>
  <c r="AQ1515" i="17"/>
  <c r="AQ1516" i="17"/>
  <c r="AQ1517" i="17"/>
  <c r="AQ1518" i="17"/>
  <c r="AQ1519" i="17"/>
  <c r="AQ1520" i="17"/>
  <c r="AQ1521" i="17"/>
  <c r="AQ1522" i="17"/>
  <c r="AQ1523" i="17"/>
  <c r="AQ1524" i="17"/>
  <c r="AQ1525" i="17"/>
  <c r="AQ1526" i="17"/>
  <c r="AQ1527" i="17"/>
  <c r="AQ1528" i="17"/>
  <c r="AQ1529" i="17"/>
  <c r="AQ1530" i="17"/>
  <c r="AQ1531" i="17"/>
  <c r="AQ1532" i="17"/>
  <c r="AQ1533" i="17"/>
  <c r="AQ1534" i="17"/>
  <c r="AQ1535" i="17"/>
  <c r="AQ1536" i="17"/>
  <c r="AQ1537" i="17"/>
  <c r="AQ1538" i="17"/>
  <c r="AQ1539" i="17"/>
  <c r="AQ1540" i="17"/>
  <c r="AQ1541" i="17"/>
  <c r="AQ1542" i="17"/>
  <c r="AQ1543" i="17"/>
  <c r="AQ1544" i="17"/>
  <c r="AQ1545" i="17"/>
  <c r="AQ1546" i="17"/>
  <c r="AQ1547" i="17"/>
  <c r="AQ1548" i="17"/>
  <c r="AQ1549" i="17"/>
  <c r="AQ1550" i="17"/>
  <c r="AQ1551" i="17"/>
  <c r="AQ1552" i="17"/>
  <c r="AQ1553" i="17"/>
  <c r="AQ1554" i="17"/>
  <c r="AQ1555" i="17"/>
  <c r="AQ1556" i="17"/>
  <c r="AQ1557" i="17"/>
  <c r="AQ1558" i="17"/>
  <c r="AQ1559" i="17"/>
  <c r="AQ1560" i="17"/>
  <c r="AQ1561" i="17"/>
  <c r="AQ1562" i="17"/>
  <c r="AQ1563" i="17"/>
  <c r="AQ1564" i="17"/>
  <c r="AQ1565" i="17"/>
  <c r="AQ1566" i="17"/>
  <c r="AQ1567" i="17"/>
  <c r="AQ1568" i="17"/>
  <c r="AQ1569" i="17"/>
  <c r="AQ1570" i="17"/>
  <c r="AQ1571" i="17"/>
  <c r="AQ1572" i="17"/>
  <c r="AQ1573" i="17"/>
  <c r="AQ1574" i="17"/>
  <c r="AQ1575" i="17"/>
  <c r="AQ1576" i="17"/>
  <c r="AQ1577" i="17"/>
  <c r="AQ1578" i="17"/>
  <c r="AQ1579" i="17"/>
  <c r="AQ1580" i="17"/>
  <c r="AQ1581" i="17"/>
  <c r="AQ1582" i="17"/>
  <c r="AQ1583" i="17"/>
  <c r="AQ1584" i="17"/>
  <c r="AQ1585" i="17"/>
  <c r="AQ1586" i="17"/>
  <c r="AQ1587" i="17"/>
  <c r="AQ1588" i="17"/>
  <c r="AQ1589" i="17"/>
  <c r="AQ1590" i="17"/>
  <c r="AQ1591" i="17"/>
  <c r="AQ1592" i="17"/>
  <c r="AQ1593" i="17"/>
  <c r="AQ1594" i="17"/>
  <c r="AQ1595" i="17"/>
  <c r="AQ1596" i="17"/>
  <c r="AQ1597" i="17"/>
  <c r="AQ1598" i="17"/>
  <c r="AQ1599" i="17"/>
  <c r="AQ1600" i="17"/>
  <c r="AQ1601" i="17"/>
  <c r="AQ1602" i="17"/>
  <c r="AQ1603" i="17"/>
  <c r="AQ1604" i="17"/>
  <c r="AQ1605" i="17"/>
  <c r="AQ1606" i="17"/>
  <c r="AQ1607" i="17"/>
  <c r="AQ1608" i="17"/>
  <c r="AQ1609" i="17"/>
  <c r="AQ1610" i="17"/>
  <c r="AQ1611" i="17"/>
  <c r="AQ1612" i="17"/>
  <c r="AQ1613" i="17"/>
  <c r="AQ1614" i="17"/>
  <c r="AQ1615" i="17"/>
  <c r="AQ1616" i="17"/>
  <c r="AQ1617" i="17"/>
  <c r="AQ1618" i="17"/>
  <c r="AV2" i="17"/>
  <c r="AV3" i="17"/>
  <c r="AV4" i="17"/>
  <c r="AV5" i="17"/>
  <c r="AV6" i="17"/>
  <c r="AV7" i="17"/>
  <c r="AV8" i="17"/>
  <c r="AV9" i="17"/>
  <c r="AV10" i="17"/>
  <c r="AV11" i="17"/>
  <c r="AV12" i="17"/>
  <c r="AV13" i="17"/>
  <c r="AV14" i="17"/>
  <c r="AV15" i="17"/>
  <c r="AV16" i="17"/>
  <c r="AV17" i="17"/>
  <c r="AV18" i="17"/>
  <c r="AV19" i="17"/>
  <c r="AV20" i="17"/>
  <c r="AV21" i="17"/>
  <c r="AV22" i="17"/>
  <c r="AV23" i="17"/>
  <c r="AV24" i="17"/>
  <c r="AV25" i="17"/>
  <c r="AV26" i="17"/>
  <c r="AV27" i="17"/>
  <c r="AV28" i="17"/>
  <c r="AV29" i="17"/>
  <c r="AV30" i="17"/>
  <c r="AV31" i="17"/>
  <c r="AV32" i="17"/>
  <c r="AV33" i="17"/>
  <c r="AV34" i="17"/>
  <c r="AV35" i="17"/>
  <c r="AV36" i="17"/>
  <c r="AV37" i="17"/>
  <c r="AV38" i="17"/>
  <c r="AV39" i="17"/>
  <c r="AV40" i="17"/>
  <c r="AV41" i="17"/>
  <c r="AV42" i="17"/>
  <c r="AV43" i="17"/>
  <c r="AV44" i="17"/>
  <c r="AV45" i="17"/>
  <c r="AV46" i="17"/>
  <c r="AV47" i="17"/>
  <c r="AV48" i="17"/>
  <c r="AV49" i="17"/>
  <c r="AV50" i="17"/>
  <c r="AV51" i="17"/>
  <c r="AV52" i="17"/>
  <c r="AV53" i="17"/>
  <c r="AV54" i="17"/>
  <c r="AV55" i="17"/>
  <c r="AV56" i="17"/>
  <c r="AV57" i="17"/>
  <c r="AV58" i="17"/>
  <c r="AV59" i="17"/>
  <c r="AV60" i="17"/>
  <c r="AV61" i="17"/>
  <c r="AV62" i="17"/>
  <c r="AV63" i="17"/>
  <c r="AV64" i="17"/>
  <c r="AV65" i="17"/>
  <c r="AV66" i="17"/>
  <c r="AV67" i="17"/>
  <c r="AV68" i="17"/>
  <c r="AV69" i="17"/>
  <c r="AV70" i="17"/>
  <c r="AV71" i="17"/>
  <c r="AV72" i="17"/>
  <c r="AV73" i="17"/>
  <c r="AV74" i="17"/>
  <c r="AV75" i="17"/>
  <c r="AV76" i="17"/>
  <c r="AV77" i="17"/>
  <c r="AV78" i="17"/>
  <c r="AV79" i="17"/>
  <c r="AV80" i="17"/>
  <c r="AV81" i="17"/>
  <c r="AV82" i="17"/>
  <c r="AV83" i="17"/>
  <c r="AV84" i="17"/>
  <c r="AV85" i="17"/>
  <c r="AV86" i="17"/>
  <c r="AV87" i="17"/>
  <c r="AV88" i="17"/>
  <c r="AV89" i="17"/>
  <c r="AV90" i="17"/>
  <c r="AV91" i="17"/>
  <c r="AV92" i="17"/>
  <c r="AV93" i="17"/>
  <c r="AV94" i="17"/>
  <c r="AV95" i="17"/>
  <c r="AV96" i="17"/>
  <c r="AV97" i="17"/>
  <c r="AV98" i="17"/>
  <c r="AV99" i="17"/>
  <c r="AV100" i="17"/>
  <c r="AV101" i="17"/>
  <c r="AV102" i="17"/>
  <c r="AV103" i="17"/>
  <c r="AV104" i="17"/>
  <c r="AV105" i="17"/>
  <c r="AV106" i="17"/>
  <c r="AV107" i="17"/>
  <c r="AV108" i="17"/>
  <c r="AV109" i="17"/>
  <c r="AV110" i="17"/>
  <c r="AV111" i="17"/>
  <c r="AV112" i="17"/>
  <c r="AV113" i="17"/>
  <c r="AV114" i="17"/>
  <c r="AV115" i="17"/>
  <c r="AV116" i="17"/>
  <c r="AV117" i="17"/>
  <c r="AV118" i="17"/>
  <c r="AV119" i="17"/>
  <c r="AV120" i="17"/>
  <c r="AV121" i="17"/>
  <c r="AV122" i="17"/>
  <c r="AV123" i="17"/>
  <c r="AV124" i="17"/>
  <c r="AV125" i="17"/>
  <c r="AV126" i="17"/>
  <c r="AV127" i="17"/>
  <c r="AV128" i="17"/>
  <c r="AV129" i="17"/>
  <c r="AV130" i="17"/>
  <c r="AV131" i="17"/>
  <c r="AV132" i="17"/>
  <c r="AV133" i="17"/>
  <c r="AV134" i="17"/>
  <c r="AV135" i="17"/>
  <c r="AV136" i="17"/>
  <c r="AV137" i="17"/>
  <c r="AV138" i="17"/>
  <c r="AV139" i="17"/>
  <c r="AV140" i="17"/>
  <c r="AV141" i="17"/>
  <c r="AV142" i="17"/>
  <c r="AV143" i="17"/>
  <c r="AV144" i="17"/>
  <c r="AV145" i="17"/>
  <c r="AV146" i="17"/>
  <c r="AV147" i="17"/>
  <c r="AV148" i="17"/>
  <c r="AV149" i="17"/>
  <c r="AV150" i="17"/>
  <c r="AV151" i="17"/>
  <c r="AV152" i="17"/>
  <c r="AV153" i="17"/>
  <c r="AV154" i="17"/>
  <c r="AV155" i="17"/>
  <c r="AV156" i="17"/>
  <c r="AV157" i="17"/>
  <c r="AV158" i="17"/>
  <c r="AV159" i="17"/>
  <c r="AV160" i="17"/>
  <c r="AV161" i="17"/>
  <c r="AV162" i="17"/>
  <c r="AV163" i="17"/>
  <c r="AV164" i="17"/>
  <c r="AV165" i="17"/>
  <c r="AV166" i="17"/>
  <c r="AV167" i="17"/>
  <c r="AV168" i="17"/>
  <c r="AV169" i="17"/>
  <c r="AV170" i="17"/>
  <c r="AV171" i="17"/>
  <c r="AV172" i="17"/>
  <c r="AV173" i="17"/>
  <c r="AV174" i="17"/>
  <c r="AV175" i="17"/>
  <c r="AV176" i="17"/>
  <c r="AV177" i="17"/>
  <c r="AV178" i="17"/>
  <c r="AV179" i="17"/>
  <c r="AV180" i="17"/>
  <c r="AV181" i="17"/>
  <c r="AV182" i="17"/>
  <c r="AV183" i="17"/>
  <c r="AV184" i="17"/>
  <c r="AV185" i="17"/>
  <c r="AV186" i="17"/>
  <c r="AV187" i="17"/>
  <c r="AV188" i="17"/>
  <c r="AV189" i="17"/>
  <c r="AV190" i="17"/>
  <c r="AV191" i="17"/>
  <c r="AV192" i="17"/>
  <c r="AV193" i="17"/>
  <c r="AV194" i="17"/>
  <c r="AV195" i="17"/>
  <c r="AV196" i="17"/>
  <c r="AV197" i="17"/>
  <c r="AV198" i="17"/>
  <c r="AV199" i="17"/>
  <c r="AV200" i="17"/>
  <c r="AV201" i="17"/>
  <c r="AV202" i="17"/>
  <c r="AV203" i="17"/>
  <c r="AV204" i="17"/>
  <c r="AV205" i="17"/>
  <c r="AV206" i="17"/>
  <c r="AV207" i="17"/>
  <c r="AV208" i="17"/>
  <c r="AV209" i="17"/>
  <c r="AV210" i="17"/>
  <c r="AV211" i="17"/>
  <c r="AV212" i="17"/>
  <c r="AV213" i="17"/>
  <c r="AV214" i="17"/>
  <c r="AV215" i="17"/>
  <c r="AV216" i="17"/>
  <c r="AV217" i="17"/>
  <c r="AV218" i="17"/>
  <c r="AV219" i="17"/>
  <c r="AV220" i="17"/>
  <c r="AV221" i="17"/>
  <c r="AV222" i="17"/>
  <c r="AV223" i="17"/>
  <c r="AV224" i="17"/>
  <c r="AV225" i="17"/>
  <c r="AV226" i="17"/>
  <c r="AV227" i="17"/>
  <c r="AV228" i="17"/>
  <c r="AV229" i="17"/>
  <c r="AV230" i="17"/>
  <c r="AV231" i="17"/>
  <c r="AV232" i="17"/>
  <c r="AV233" i="17"/>
  <c r="AV234" i="17"/>
  <c r="AV235" i="17"/>
  <c r="AV236" i="17"/>
  <c r="AV237" i="17"/>
  <c r="AV238" i="17"/>
  <c r="AV239" i="17"/>
  <c r="AV240" i="17"/>
  <c r="AV241" i="17"/>
  <c r="AV242" i="17"/>
  <c r="AV243" i="17"/>
  <c r="AV244" i="17"/>
  <c r="AV245" i="17"/>
  <c r="AV246" i="17"/>
  <c r="AV247" i="17"/>
  <c r="AV248" i="17"/>
  <c r="AV249" i="17"/>
  <c r="AV250" i="17"/>
  <c r="AV251" i="17"/>
  <c r="AV252" i="17"/>
  <c r="AV253" i="17"/>
  <c r="AV254" i="17"/>
  <c r="AV255" i="17"/>
  <c r="AV256" i="17"/>
  <c r="AV257" i="17"/>
  <c r="AV258" i="17"/>
  <c r="AV259" i="17"/>
  <c r="AV260" i="17"/>
  <c r="AV261" i="17"/>
  <c r="AV262" i="17"/>
  <c r="AV263" i="17"/>
  <c r="AV264" i="17"/>
  <c r="AV265" i="17"/>
  <c r="AV266" i="17"/>
  <c r="AV267" i="17"/>
  <c r="AV268" i="17"/>
  <c r="AV269" i="17"/>
  <c r="AV270" i="17"/>
  <c r="AV271" i="17"/>
  <c r="AV272" i="17"/>
  <c r="AV273" i="17"/>
  <c r="AV274" i="17"/>
  <c r="AV275" i="17"/>
  <c r="AV276" i="17"/>
  <c r="AV277" i="17"/>
  <c r="AV278" i="17"/>
  <c r="AV279" i="17"/>
  <c r="AV280" i="17"/>
  <c r="AV281" i="17"/>
  <c r="AV282" i="17"/>
  <c r="AV283" i="17"/>
  <c r="AV284" i="17"/>
  <c r="AV285" i="17"/>
  <c r="AV286" i="17"/>
  <c r="AV287" i="17"/>
  <c r="AV288" i="17"/>
  <c r="AV289" i="17"/>
  <c r="AV290" i="17"/>
  <c r="AV291" i="17"/>
  <c r="AV292" i="17"/>
  <c r="AV293" i="17"/>
  <c r="AV294" i="17"/>
  <c r="AV295" i="17"/>
  <c r="AV296" i="17"/>
  <c r="AV297" i="17"/>
  <c r="AV298" i="17"/>
  <c r="AV299" i="17"/>
  <c r="AV300" i="17"/>
  <c r="AV301" i="17"/>
  <c r="AV302" i="17"/>
  <c r="AV303" i="17"/>
  <c r="AV304" i="17"/>
  <c r="AV305" i="17"/>
  <c r="AV306" i="17"/>
  <c r="AV307" i="17"/>
  <c r="AV308" i="17"/>
  <c r="AV309" i="17"/>
  <c r="AV310" i="17"/>
  <c r="AV311" i="17"/>
  <c r="AV312" i="17"/>
  <c r="AV313" i="17"/>
  <c r="AV314" i="17"/>
  <c r="AV315" i="17"/>
  <c r="AV316" i="17"/>
  <c r="AV317" i="17"/>
  <c r="AV318" i="17"/>
  <c r="AV319" i="17"/>
  <c r="AV320" i="17"/>
  <c r="AV321" i="17"/>
  <c r="AV322" i="17"/>
  <c r="AV323" i="17"/>
  <c r="AV324" i="17"/>
  <c r="AV325" i="17"/>
  <c r="AV326" i="17"/>
  <c r="AV327" i="17"/>
  <c r="AV328" i="17"/>
  <c r="AV329" i="17"/>
  <c r="AV330" i="17"/>
  <c r="AV331" i="17"/>
  <c r="AV332" i="17"/>
  <c r="AV333" i="17"/>
  <c r="AV334" i="17"/>
  <c r="AV335" i="17"/>
  <c r="AV336" i="17"/>
  <c r="AV337" i="17"/>
  <c r="AV338" i="17"/>
  <c r="AV339" i="17"/>
  <c r="AV340" i="17"/>
  <c r="AV341" i="17"/>
  <c r="AV342" i="17"/>
  <c r="AV343" i="17"/>
  <c r="AV344" i="17"/>
  <c r="AV345" i="17"/>
  <c r="AV346" i="17"/>
  <c r="AV347" i="17"/>
  <c r="AV348" i="17"/>
  <c r="AV349" i="17"/>
  <c r="AV350" i="17"/>
  <c r="AV351" i="17"/>
  <c r="AV352" i="17"/>
  <c r="AV353" i="17"/>
  <c r="AV354" i="17"/>
  <c r="AV355" i="17"/>
  <c r="AV356" i="17"/>
  <c r="AV357" i="17"/>
  <c r="AV358" i="17"/>
  <c r="AV359" i="17"/>
  <c r="AV360" i="17"/>
  <c r="AV361" i="17"/>
  <c r="AV362" i="17"/>
  <c r="AV363" i="17"/>
  <c r="AV364" i="17"/>
  <c r="AV365" i="17"/>
  <c r="AV366" i="17"/>
  <c r="AV367" i="17"/>
  <c r="AV368" i="17"/>
  <c r="AV369" i="17"/>
  <c r="AV370" i="17"/>
  <c r="AV371" i="17"/>
  <c r="AV372" i="17"/>
  <c r="AV373" i="17"/>
  <c r="AV374" i="17"/>
  <c r="AV375" i="17"/>
  <c r="AV376" i="17"/>
  <c r="AV377" i="17"/>
  <c r="AV378" i="17"/>
  <c r="AV379" i="17"/>
  <c r="AV380" i="17"/>
  <c r="AV381" i="17"/>
  <c r="AV382" i="17"/>
  <c r="AV383" i="17"/>
  <c r="AV384" i="17"/>
  <c r="AV385" i="17"/>
  <c r="AV386" i="17"/>
  <c r="AV387" i="17"/>
  <c r="AV388" i="17"/>
  <c r="AV389" i="17"/>
  <c r="AV390" i="17"/>
  <c r="AV391" i="17"/>
  <c r="AV392" i="17"/>
  <c r="AV393" i="17"/>
  <c r="AV394" i="17"/>
  <c r="AV395" i="17"/>
  <c r="AV396" i="17"/>
  <c r="AV397" i="17"/>
  <c r="AV398" i="17"/>
  <c r="AV399" i="17"/>
  <c r="AV400" i="17"/>
  <c r="AV401" i="17"/>
  <c r="AV402" i="17"/>
  <c r="AV403" i="17"/>
  <c r="AV404" i="17"/>
  <c r="AV405" i="17"/>
  <c r="AV406" i="17"/>
  <c r="AV407" i="17"/>
  <c r="AV408" i="17"/>
  <c r="AV409" i="17"/>
  <c r="AV410" i="17"/>
  <c r="AV411" i="17"/>
  <c r="AV412" i="17"/>
  <c r="AV413" i="17"/>
  <c r="AV414" i="17"/>
  <c r="AV415" i="17"/>
  <c r="AV416" i="17"/>
  <c r="AV417" i="17"/>
  <c r="AV418" i="17"/>
  <c r="AV419" i="17"/>
  <c r="AV420" i="17"/>
  <c r="AV421" i="17"/>
  <c r="AV422" i="17"/>
  <c r="AV423" i="17"/>
  <c r="AV424" i="17"/>
  <c r="AV425" i="17"/>
  <c r="AV426" i="17"/>
  <c r="AV427" i="17"/>
  <c r="AV428" i="17"/>
  <c r="AV429" i="17"/>
  <c r="AV430" i="17"/>
  <c r="AV431" i="17"/>
  <c r="AV432" i="17"/>
  <c r="AV433" i="17"/>
  <c r="AV434" i="17"/>
  <c r="AV435" i="17"/>
  <c r="AV436" i="17"/>
  <c r="AV437" i="17"/>
  <c r="AV438" i="17"/>
  <c r="AV439" i="17"/>
  <c r="AV440" i="17"/>
  <c r="AV441" i="17"/>
  <c r="AV442" i="17"/>
  <c r="AV443" i="17"/>
  <c r="AV444" i="17"/>
  <c r="AV445" i="17"/>
  <c r="AV446" i="17"/>
  <c r="AV447" i="17"/>
  <c r="AV448" i="17"/>
  <c r="AV449" i="17"/>
  <c r="AV450" i="17"/>
  <c r="AV451" i="17"/>
  <c r="AV452" i="17"/>
  <c r="AV453" i="17"/>
  <c r="AV454" i="17"/>
  <c r="AV455" i="17"/>
  <c r="AV456" i="17"/>
  <c r="AV457" i="17"/>
  <c r="AV458" i="17"/>
  <c r="AV459" i="17"/>
  <c r="AV460" i="17"/>
  <c r="AV461" i="17"/>
  <c r="AV462" i="17"/>
  <c r="AV463" i="17"/>
  <c r="AV464" i="17"/>
  <c r="AV465" i="17"/>
  <c r="AV466" i="17"/>
  <c r="AV467" i="17"/>
  <c r="AV468" i="17"/>
  <c r="AV469" i="17"/>
  <c r="AV470" i="17"/>
  <c r="AV471" i="17"/>
  <c r="AV472" i="17"/>
  <c r="AV473" i="17"/>
  <c r="AV474" i="17"/>
  <c r="AV475" i="17"/>
  <c r="AV476" i="17"/>
  <c r="AV477" i="17"/>
  <c r="AV478" i="17"/>
  <c r="AV479" i="17"/>
  <c r="AV480" i="17"/>
  <c r="AV481" i="17"/>
  <c r="AV482" i="17"/>
  <c r="AV483" i="17"/>
  <c r="AV484" i="17"/>
  <c r="AV485" i="17"/>
  <c r="AV486" i="17"/>
  <c r="AV487" i="17"/>
  <c r="AV488" i="17"/>
  <c r="AV489" i="17"/>
  <c r="AV490" i="17"/>
  <c r="AV491" i="17"/>
  <c r="AV492" i="17"/>
  <c r="AV493" i="17"/>
  <c r="AV494" i="17"/>
  <c r="AV495" i="17"/>
  <c r="AV496" i="17"/>
  <c r="AV497" i="17"/>
  <c r="AV498" i="17"/>
  <c r="AV499" i="17"/>
  <c r="AV500" i="17"/>
  <c r="AV501" i="17"/>
  <c r="AV502" i="17"/>
  <c r="AV503" i="17"/>
  <c r="AV504" i="17"/>
  <c r="AV505" i="17"/>
  <c r="AV506" i="17"/>
  <c r="AV507" i="17"/>
  <c r="AV508" i="17"/>
  <c r="AV509" i="17"/>
  <c r="AV510" i="17"/>
  <c r="AV511" i="17"/>
  <c r="AV512" i="17"/>
  <c r="AV513" i="17"/>
  <c r="AV514" i="17"/>
  <c r="AV515" i="17"/>
  <c r="AV516" i="17"/>
  <c r="AV517" i="17"/>
  <c r="AV518" i="17"/>
  <c r="AV519" i="17"/>
  <c r="AV520" i="17"/>
  <c r="AV521" i="17"/>
  <c r="AV522" i="17"/>
  <c r="AV523" i="17"/>
  <c r="AV524" i="17"/>
  <c r="AV525" i="17"/>
  <c r="AV526" i="17"/>
  <c r="AV527" i="17"/>
  <c r="AV528" i="17"/>
  <c r="AV529" i="17"/>
  <c r="AV530" i="17"/>
  <c r="AV531" i="17"/>
  <c r="AV532" i="17"/>
  <c r="AV533" i="17"/>
  <c r="AV534" i="17"/>
  <c r="AV535" i="17"/>
  <c r="AV536" i="17"/>
  <c r="AV537" i="17"/>
  <c r="AV538" i="17"/>
  <c r="AV539" i="17"/>
  <c r="AV540" i="17"/>
  <c r="AV541" i="17"/>
  <c r="AV542" i="17"/>
  <c r="AV543" i="17"/>
  <c r="AV544" i="17"/>
  <c r="AV545" i="17"/>
  <c r="AV546" i="17"/>
  <c r="AV547" i="17"/>
  <c r="AV548" i="17"/>
  <c r="AV549" i="17"/>
  <c r="AV550" i="17"/>
  <c r="AV551" i="17"/>
  <c r="AV552" i="17"/>
  <c r="AV553" i="17"/>
  <c r="AV554" i="17"/>
  <c r="AV555" i="17"/>
  <c r="AV556" i="17"/>
  <c r="AV557" i="17"/>
  <c r="AV558" i="17"/>
  <c r="AV559" i="17"/>
  <c r="AV560" i="17"/>
  <c r="AV561" i="17"/>
  <c r="AV562" i="17"/>
  <c r="AV563" i="17"/>
  <c r="AV564" i="17"/>
  <c r="AV565" i="17"/>
  <c r="AV566" i="17"/>
  <c r="AV567" i="17"/>
  <c r="AV568" i="17"/>
  <c r="AV569" i="17"/>
  <c r="AV570" i="17"/>
  <c r="AV571" i="17"/>
  <c r="AV572" i="17"/>
  <c r="AV573" i="17"/>
  <c r="AV574" i="17"/>
  <c r="AV575" i="17"/>
  <c r="AV576" i="17"/>
  <c r="AV577" i="17"/>
  <c r="AV578" i="17"/>
  <c r="AV579" i="17"/>
  <c r="AV580" i="17"/>
  <c r="AV581" i="17"/>
  <c r="AV582" i="17"/>
  <c r="AV583" i="17"/>
  <c r="AV584" i="17"/>
  <c r="AV585" i="17"/>
  <c r="AV586" i="17"/>
  <c r="AV587" i="17"/>
  <c r="AV588" i="17"/>
  <c r="AV589" i="17"/>
  <c r="AV590" i="17"/>
  <c r="AV591" i="17"/>
  <c r="AV592" i="17"/>
  <c r="AV593" i="17"/>
  <c r="AV594" i="17"/>
  <c r="AV595" i="17"/>
  <c r="AV596" i="17"/>
  <c r="AV597" i="17"/>
  <c r="AV598" i="17"/>
  <c r="AV599" i="17"/>
  <c r="AV600" i="17"/>
  <c r="AV601" i="17"/>
  <c r="AV602" i="17"/>
  <c r="AV603" i="17"/>
  <c r="AV604" i="17"/>
  <c r="AV605" i="17"/>
  <c r="AV606" i="17"/>
  <c r="AV607" i="17"/>
  <c r="AV608" i="17"/>
  <c r="AV609" i="17"/>
  <c r="AV610" i="17"/>
  <c r="AV611" i="17"/>
  <c r="AV612" i="17"/>
  <c r="AV613" i="17"/>
  <c r="AV614" i="17"/>
  <c r="AV615" i="17"/>
  <c r="AV616" i="17"/>
  <c r="AV617" i="17"/>
  <c r="AV618" i="17"/>
  <c r="AV619" i="17"/>
  <c r="AV620" i="17"/>
  <c r="AV621" i="17"/>
  <c r="AV622" i="17"/>
  <c r="AV623" i="17"/>
  <c r="AV624" i="17"/>
  <c r="AV625" i="17"/>
  <c r="AV626" i="17"/>
  <c r="AV627" i="17"/>
  <c r="AV628" i="17"/>
  <c r="AV629" i="17"/>
  <c r="AV630" i="17"/>
  <c r="AV631" i="17"/>
  <c r="AV632" i="17"/>
  <c r="AV633" i="17"/>
  <c r="AV634" i="17"/>
  <c r="AV635" i="17"/>
  <c r="AV636" i="17"/>
  <c r="AV637" i="17"/>
  <c r="AV638" i="17"/>
  <c r="AV639" i="17"/>
  <c r="AV640" i="17"/>
  <c r="AV641" i="17"/>
  <c r="AV642" i="17"/>
  <c r="AV643" i="17"/>
  <c r="AV644" i="17"/>
  <c r="AV645" i="17"/>
  <c r="AV646" i="17"/>
  <c r="AV647" i="17"/>
  <c r="AV648" i="17"/>
  <c r="AV649" i="17"/>
  <c r="AV650" i="17"/>
  <c r="AV651" i="17"/>
  <c r="AV652" i="17"/>
  <c r="AV653" i="17"/>
  <c r="AV654" i="17"/>
  <c r="AV655" i="17"/>
  <c r="AV656" i="17"/>
  <c r="AV657" i="17"/>
  <c r="AV658" i="17"/>
  <c r="AV659" i="17"/>
  <c r="AV660" i="17"/>
  <c r="AV661" i="17"/>
  <c r="AV662" i="17"/>
  <c r="AV663" i="17"/>
  <c r="AV664" i="17"/>
  <c r="AV665" i="17"/>
  <c r="AV666" i="17"/>
  <c r="AV667" i="17"/>
  <c r="AV668" i="17"/>
  <c r="AV669" i="17"/>
  <c r="AV670" i="17"/>
  <c r="AV671" i="17"/>
  <c r="AV672" i="17"/>
  <c r="AV673" i="17"/>
  <c r="AV674" i="17"/>
  <c r="AV675" i="17"/>
  <c r="AV676" i="17"/>
  <c r="AV677" i="17"/>
  <c r="AV678" i="17"/>
  <c r="AV679" i="17"/>
  <c r="AV680" i="17"/>
  <c r="AV681" i="17"/>
  <c r="AV682" i="17"/>
  <c r="AV683" i="17"/>
  <c r="AV684" i="17"/>
  <c r="AV685" i="17"/>
  <c r="AV686" i="17"/>
  <c r="AV687" i="17"/>
  <c r="AV688" i="17"/>
  <c r="AV689" i="17"/>
  <c r="AV690" i="17"/>
  <c r="AV691" i="17"/>
  <c r="AV692" i="17"/>
  <c r="AV693" i="17"/>
  <c r="AV694" i="17"/>
  <c r="AV695" i="17"/>
  <c r="AV696" i="17"/>
  <c r="AV697" i="17"/>
  <c r="AV698" i="17"/>
  <c r="AV699" i="17"/>
  <c r="AV700" i="17"/>
  <c r="AV701" i="17"/>
  <c r="AV702" i="17"/>
  <c r="AV703" i="17"/>
  <c r="AV704" i="17"/>
  <c r="AV705" i="17"/>
  <c r="AV706" i="17"/>
  <c r="AV707" i="17"/>
  <c r="AV708" i="17"/>
  <c r="AV709" i="17"/>
  <c r="AV710" i="17"/>
  <c r="AV711" i="17"/>
  <c r="AV712" i="17"/>
  <c r="AV713" i="17"/>
  <c r="AV714" i="17"/>
  <c r="AV715" i="17"/>
  <c r="AV716" i="17"/>
  <c r="AV717" i="17"/>
  <c r="AV718" i="17"/>
  <c r="AV719" i="17"/>
  <c r="AV720" i="17"/>
  <c r="AV721" i="17"/>
  <c r="AV722" i="17"/>
  <c r="AV723" i="17"/>
  <c r="AV724" i="17"/>
  <c r="AV725" i="17"/>
  <c r="AV726" i="17"/>
  <c r="AV727" i="17"/>
  <c r="AV728" i="17"/>
  <c r="AV729" i="17"/>
  <c r="AV730" i="17"/>
  <c r="AV731" i="17"/>
  <c r="AV732" i="17"/>
  <c r="AV733" i="17"/>
  <c r="AV734" i="17"/>
  <c r="AV735" i="17"/>
  <c r="AV736" i="17"/>
  <c r="AV737" i="17"/>
  <c r="AV738" i="17"/>
  <c r="AV739" i="17"/>
  <c r="AV740" i="17"/>
  <c r="AV741" i="17"/>
  <c r="AV742" i="17"/>
  <c r="AV743" i="17"/>
  <c r="AV744" i="17"/>
  <c r="AV745" i="17"/>
  <c r="AV746" i="17"/>
  <c r="AV747" i="17"/>
  <c r="AV748" i="17"/>
  <c r="AV749" i="17"/>
  <c r="AV750" i="17"/>
  <c r="AV751" i="17"/>
  <c r="AV752" i="17"/>
  <c r="AV753" i="17"/>
  <c r="AV754" i="17"/>
  <c r="AV755" i="17"/>
  <c r="AV756" i="17"/>
  <c r="AV757" i="17"/>
  <c r="AV758" i="17"/>
  <c r="AV759" i="17"/>
  <c r="AV760" i="17"/>
  <c r="AV761" i="17"/>
  <c r="AV762" i="17"/>
  <c r="AV763" i="17"/>
  <c r="AV764" i="17"/>
  <c r="AV765" i="17"/>
  <c r="AV766" i="17"/>
  <c r="AV767" i="17"/>
  <c r="AV768" i="17"/>
  <c r="AV769" i="17"/>
  <c r="AV770" i="17"/>
  <c r="AV771" i="17"/>
  <c r="AV772" i="17"/>
  <c r="AV773" i="17"/>
  <c r="AV774" i="17"/>
  <c r="AV775" i="17"/>
  <c r="AV776" i="17"/>
  <c r="AV777" i="17"/>
  <c r="AV778" i="17"/>
  <c r="AV779" i="17"/>
  <c r="AV780" i="17"/>
  <c r="AV781" i="17"/>
  <c r="AV782" i="17"/>
  <c r="AV783" i="17"/>
  <c r="AV784" i="17"/>
  <c r="AV785" i="17"/>
  <c r="AV786" i="17"/>
  <c r="AV787" i="17"/>
  <c r="AV788" i="17"/>
  <c r="AV789" i="17"/>
  <c r="AV790" i="17"/>
  <c r="AV791" i="17"/>
  <c r="AV792" i="17"/>
  <c r="AV793" i="17"/>
  <c r="AV794" i="17"/>
  <c r="AV795" i="17"/>
  <c r="AV796" i="17"/>
  <c r="AV797" i="17"/>
  <c r="AV798" i="17"/>
  <c r="AV799" i="17"/>
  <c r="AV800" i="17"/>
  <c r="AV801" i="17"/>
  <c r="AV802" i="17"/>
  <c r="AV803" i="17"/>
  <c r="AV804" i="17"/>
  <c r="AV805" i="17"/>
  <c r="AV806" i="17"/>
  <c r="AV807" i="17"/>
  <c r="AV808" i="17"/>
  <c r="AV809" i="17"/>
  <c r="AV810" i="17"/>
  <c r="AV811" i="17"/>
  <c r="AV812" i="17"/>
  <c r="AV813" i="17"/>
  <c r="AV814" i="17"/>
  <c r="AV815" i="17"/>
  <c r="AV816" i="17"/>
  <c r="AV817" i="17"/>
  <c r="AV818" i="17"/>
  <c r="AV819" i="17"/>
  <c r="AV820" i="17"/>
  <c r="AV821" i="17"/>
  <c r="AV822" i="17"/>
  <c r="AV823" i="17"/>
  <c r="AV824" i="17"/>
  <c r="AV825" i="17"/>
  <c r="AV826" i="17"/>
  <c r="AV827" i="17"/>
  <c r="AV828" i="17"/>
  <c r="AV829" i="17"/>
  <c r="AV830" i="17"/>
  <c r="AV831" i="17"/>
  <c r="AV832" i="17"/>
  <c r="AV833" i="17"/>
  <c r="AV834" i="17"/>
  <c r="AV835" i="17"/>
  <c r="AV836" i="17"/>
  <c r="AV837" i="17"/>
  <c r="AV838" i="17"/>
  <c r="AV839" i="17"/>
  <c r="AV840" i="17"/>
  <c r="AV841" i="17"/>
  <c r="AV842" i="17"/>
  <c r="AV843" i="17"/>
  <c r="AV844" i="17"/>
  <c r="AV845" i="17"/>
  <c r="AV846" i="17"/>
  <c r="AV847" i="17"/>
  <c r="AV848" i="17"/>
  <c r="AV849" i="17"/>
  <c r="AV850" i="17"/>
  <c r="AV851" i="17"/>
  <c r="AV852" i="17"/>
  <c r="AV853" i="17"/>
  <c r="AV854" i="17"/>
  <c r="AV855" i="17"/>
  <c r="AV856" i="17"/>
  <c r="AV857" i="17"/>
  <c r="AV858" i="17"/>
  <c r="AV859" i="17"/>
  <c r="AV860" i="17"/>
  <c r="AV861" i="17"/>
  <c r="AV862" i="17"/>
  <c r="AV863" i="17"/>
  <c r="AV864" i="17"/>
  <c r="AV865" i="17"/>
  <c r="AV866" i="17"/>
  <c r="AV867" i="17"/>
  <c r="AV868" i="17"/>
  <c r="AV869" i="17"/>
  <c r="AV870" i="17"/>
  <c r="AV871" i="17"/>
  <c r="AV872" i="17"/>
  <c r="AV873" i="17"/>
  <c r="AV874" i="17"/>
  <c r="AV875" i="17"/>
  <c r="AV876" i="17"/>
  <c r="AV877" i="17"/>
  <c r="AV878" i="17"/>
  <c r="AV879" i="17"/>
  <c r="AV880" i="17"/>
  <c r="AV881" i="17"/>
  <c r="AV882" i="17"/>
  <c r="AV883" i="17"/>
  <c r="AV884" i="17"/>
  <c r="AV885" i="17"/>
  <c r="AV886" i="17"/>
  <c r="AV887" i="17"/>
  <c r="AV888" i="17"/>
  <c r="AV889" i="17"/>
  <c r="AV890" i="17"/>
  <c r="AV891" i="17"/>
  <c r="AV892" i="17"/>
  <c r="AV893" i="17"/>
  <c r="AV894" i="17"/>
  <c r="AV895" i="17"/>
  <c r="AV896" i="17"/>
  <c r="AV897" i="17"/>
  <c r="AV898" i="17"/>
  <c r="AV899" i="17"/>
  <c r="AV900" i="17"/>
  <c r="AV901" i="17"/>
  <c r="AV902" i="17"/>
  <c r="AV903" i="17"/>
  <c r="AV904" i="17"/>
  <c r="AV905" i="17"/>
  <c r="AV906" i="17"/>
  <c r="AV907" i="17"/>
  <c r="AV908" i="17"/>
  <c r="AV909" i="17"/>
  <c r="AV910" i="17"/>
  <c r="AV911" i="17"/>
  <c r="AV912" i="17"/>
  <c r="AV913" i="17"/>
  <c r="AV914" i="17"/>
  <c r="AV915" i="17"/>
  <c r="AV916" i="17"/>
  <c r="AV917" i="17"/>
  <c r="AV918" i="17"/>
  <c r="AV919" i="17"/>
  <c r="AV920" i="17"/>
  <c r="AV921" i="17"/>
  <c r="AV922" i="17"/>
  <c r="AV923" i="17"/>
  <c r="AV924" i="17"/>
  <c r="AV925" i="17"/>
  <c r="AV926" i="17"/>
  <c r="AV927" i="17"/>
  <c r="AV928" i="17"/>
  <c r="AV929" i="17"/>
  <c r="AV930" i="17"/>
  <c r="AV931" i="17"/>
  <c r="AV932" i="17"/>
  <c r="AV933" i="17"/>
  <c r="AV934" i="17"/>
  <c r="AV935" i="17"/>
  <c r="AV936" i="17"/>
  <c r="AV937" i="17"/>
  <c r="AV938" i="17"/>
  <c r="AV939" i="17"/>
  <c r="AV940" i="17"/>
  <c r="AV941" i="17"/>
  <c r="AV942" i="17"/>
  <c r="AV943" i="17"/>
  <c r="AV944" i="17"/>
  <c r="AV945" i="17"/>
  <c r="AV946" i="17"/>
  <c r="AV947" i="17"/>
  <c r="AV948" i="17"/>
  <c r="AV949" i="17"/>
  <c r="AV950" i="17"/>
  <c r="AV951" i="17"/>
  <c r="AV952" i="17"/>
  <c r="AV953" i="17"/>
  <c r="AV954" i="17"/>
  <c r="AV955" i="17"/>
  <c r="AV956" i="17"/>
  <c r="AV957" i="17"/>
  <c r="AV958" i="17"/>
  <c r="AV959" i="17"/>
  <c r="AV960" i="17"/>
  <c r="AV961" i="17"/>
  <c r="AV962" i="17"/>
  <c r="AV963" i="17"/>
  <c r="AV964" i="17"/>
  <c r="AV965" i="17"/>
  <c r="AV966" i="17"/>
  <c r="AV967" i="17"/>
  <c r="AV968" i="17"/>
  <c r="AV969" i="17"/>
  <c r="AV970" i="17"/>
  <c r="AV971" i="17"/>
  <c r="AV972" i="17"/>
  <c r="AV973" i="17"/>
  <c r="AV974" i="17"/>
  <c r="AV975" i="17"/>
  <c r="AV976" i="17"/>
  <c r="AV977" i="17"/>
  <c r="AV978" i="17"/>
  <c r="AV979" i="17"/>
  <c r="AV980" i="17"/>
  <c r="AV981" i="17"/>
  <c r="AV982" i="17"/>
  <c r="AV983" i="17"/>
  <c r="AV984" i="17"/>
  <c r="AV985" i="17"/>
  <c r="AV986" i="17"/>
  <c r="AV987" i="17"/>
  <c r="AV988" i="17"/>
  <c r="AV989" i="17"/>
  <c r="AV990" i="17"/>
  <c r="AV991" i="17"/>
  <c r="AV992" i="17"/>
  <c r="AV993" i="17"/>
  <c r="AV994" i="17"/>
  <c r="AV995" i="17"/>
  <c r="AV996" i="17"/>
  <c r="AV997" i="17"/>
  <c r="AV998" i="17"/>
  <c r="AV999" i="17"/>
  <c r="AV1000" i="17"/>
  <c r="AV1001" i="17"/>
  <c r="AV1002" i="17"/>
  <c r="AV1003" i="17"/>
  <c r="AV1004" i="17"/>
  <c r="AV1005" i="17"/>
  <c r="AV1006" i="17"/>
  <c r="AV1007" i="17"/>
  <c r="AV1008" i="17"/>
  <c r="AV1009" i="17"/>
  <c r="AV1010" i="17"/>
  <c r="AV1011" i="17"/>
  <c r="AV1012" i="17"/>
  <c r="AV1013" i="17"/>
  <c r="AV1014" i="17"/>
  <c r="AV1015" i="17"/>
  <c r="AV1016" i="17"/>
  <c r="AV1017" i="17"/>
  <c r="AV1018" i="17"/>
  <c r="AV1019" i="17"/>
  <c r="AV1020" i="17"/>
  <c r="AV1021" i="17"/>
  <c r="AV1022" i="17"/>
  <c r="AV1023" i="17"/>
  <c r="AV1024" i="17"/>
  <c r="AV1025" i="17"/>
  <c r="AV1026" i="17"/>
  <c r="AV1027" i="17"/>
  <c r="AV1028" i="17"/>
  <c r="AV1029" i="17"/>
  <c r="AV1030" i="17"/>
  <c r="AV1031" i="17"/>
  <c r="AV1032" i="17"/>
  <c r="AV1033" i="17"/>
  <c r="AV1034" i="17"/>
  <c r="AV1035" i="17"/>
  <c r="AV1036" i="17"/>
  <c r="AV1037" i="17"/>
  <c r="AV1038" i="17"/>
  <c r="AV1039" i="17"/>
  <c r="AV1040" i="17"/>
  <c r="AV1041" i="17"/>
  <c r="AV1042" i="17"/>
  <c r="AV1043" i="17"/>
  <c r="AV1044" i="17"/>
  <c r="AV1045" i="17"/>
  <c r="AV1046" i="17"/>
  <c r="AV1047" i="17"/>
  <c r="AV1048" i="17"/>
  <c r="AV1049" i="17"/>
  <c r="AV1050" i="17"/>
  <c r="AV1051" i="17"/>
  <c r="AV1052" i="17"/>
  <c r="AV1053" i="17"/>
  <c r="AV1054" i="17"/>
  <c r="AV1055" i="17"/>
  <c r="AV1056" i="17"/>
  <c r="AV1057" i="17"/>
  <c r="AV1058" i="17"/>
  <c r="AV1059" i="17"/>
  <c r="AV1060" i="17"/>
  <c r="AV1061" i="17"/>
  <c r="AV1062" i="17"/>
  <c r="AV1063" i="17"/>
  <c r="AV1064" i="17"/>
  <c r="AV1065" i="17"/>
  <c r="AV1066" i="17"/>
  <c r="AV1067" i="17"/>
  <c r="AV1068" i="17"/>
  <c r="AV1069" i="17"/>
  <c r="AV1070" i="17"/>
  <c r="AV1071" i="17"/>
  <c r="AV1072" i="17"/>
  <c r="AV1073" i="17"/>
  <c r="AV1074" i="17"/>
  <c r="AV1075" i="17"/>
  <c r="AV1076" i="17"/>
  <c r="AV1077" i="17"/>
  <c r="AV1078" i="17"/>
  <c r="AV1079" i="17"/>
  <c r="AV1080" i="17"/>
  <c r="AV1081" i="17"/>
  <c r="AV1082" i="17"/>
  <c r="AV1083" i="17"/>
  <c r="AV1084" i="17"/>
  <c r="AV1085" i="17"/>
  <c r="AV1086" i="17"/>
  <c r="AV1087" i="17"/>
  <c r="AV1088" i="17"/>
  <c r="AV1089" i="17"/>
  <c r="AV1090" i="17"/>
  <c r="AV1091" i="17"/>
  <c r="AV1092" i="17"/>
  <c r="AV1093" i="17"/>
  <c r="AV1094" i="17"/>
  <c r="AV1095" i="17"/>
  <c r="AV1096" i="17"/>
  <c r="AV1097" i="17"/>
  <c r="AV1098" i="17"/>
  <c r="AV1099" i="17"/>
  <c r="AV1100" i="17"/>
  <c r="AV1101" i="17"/>
  <c r="AV1102" i="17"/>
  <c r="AV1103" i="17"/>
  <c r="AV1104" i="17"/>
  <c r="AV1105" i="17"/>
  <c r="AV1106" i="17"/>
  <c r="AV1107" i="17"/>
  <c r="AV1108" i="17"/>
  <c r="AV1109" i="17"/>
  <c r="AV1110" i="17"/>
  <c r="AV1111" i="17"/>
  <c r="AV1112" i="17"/>
  <c r="AV1113" i="17"/>
  <c r="AV1114" i="17"/>
  <c r="AV1115" i="17"/>
  <c r="AV1116" i="17"/>
  <c r="AV1117" i="17"/>
  <c r="AV1118" i="17"/>
  <c r="AV1119" i="17"/>
  <c r="AV1120" i="17"/>
  <c r="AV1121" i="17"/>
  <c r="AV1122" i="17"/>
  <c r="AV1123" i="17"/>
  <c r="AV1124" i="17"/>
  <c r="AV1125" i="17"/>
  <c r="AV1126" i="17"/>
  <c r="AV1127" i="17"/>
  <c r="AV1128" i="17"/>
  <c r="AV1129" i="17"/>
  <c r="AV1130" i="17"/>
  <c r="AV1131" i="17"/>
  <c r="AV1132" i="17"/>
  <c r="AV1133" i="17"/>
  <c r="AV1134" i="17"/>
  <c r="AV1135" i="17"/>
  <c r="AV1136" i="17"/>
  <c r="AV1137" i="17"/>
  <c r="AV1138" i="17"/>
  <c r="AV1139" i="17"/>
  <c r="AV1140" i="17"/>
  <c r="AV1141" i="17"/>
  <c r="AV1142" i="17"/>
  <c r="AV1143" i="17"/>
  <c r="AV1144" i="17"/>
  <c r="AV1145" i="17"/>
  <c r="AV1146" i="17"/>
  <c r="AV1147" i="17"/>
  <c r="AV1148" i="17"/>
  <c r="AV1149" i="17"/>
  <c r="AV1150" i="17"/>
  <c r="AV1151" i="17"/>
  <c r="AV1152" i="17"/>
  <c r="AV1153" i="17"/>
  <c r="AV1154" i="17"/>
  <c r="AV1155" i="17"/>
  <c r="AV1156" i="17"/>
  <c r="AV1157" i="17"/>
  <c r="AV1158" i="17"/>
  <c r="AV1159" i="17"/>
  <c r="AV1160" i="17"/>
  <c r="AV1161" i="17"/>
  <c r="AV1162" i="17"/>
  <c r="AV1163" i="17"/>
  <c r="AV1164" i="17"/>
  <c r="AV1165" i="17"/>
  <c r="AV1166" i="17"/>
  <c r="AV1167" i="17"/>
  <c r="AV1168" i="17"/>
  <c r="AV1169" i="17"/>
  <c r="AV1170" i="17"/>
  <c r="AV1171" i="17"/>
  <c r="AV1172" i="17"/>
  <c r="AV1173" i="17"/>
  <c r="AV1174" i="17"/>
  <c r="AV1175" i="17"/>
  <c r="AV1176" i="17"/>
  <c r="AV1177" i="17"/>
  <c r="AV1178" i="17"/>
  <c r="AV1179" i="17"/>
  <c r="AV1180" i="17"/>
  <c r="AV1181" i="17"/>
  <c r="AV1182" i="17"/>
  <c r="AV1183" i="17"/>
  <c r="AV1184" i="17"/>
  <c r="AV1185" i="17"/>
  <c r="AV1186" i="17"/>
  <c r="AV1187" i="17"/>
  <c r="AV1188" i="17"/>
  <c r="AV1189" i="17"/>
  <c r="AV1190" i="17"/>
  <c r="AV1191" i="17"/>
  <c r="AV1192" i="17"/>
  <c r="AV1193" i="17"/>
  <c r="AV1194" i="17"/>
  <c r="AV1195" i="17"/>
  <c r="AV1196" i="17"/>
  <c r="AV1197" i="17"/>
  <c r="AV1198" i="17"/>
  <c r="AV1199" i="17"/>
  <c r="AV1200" i="17"/>
  <c r="AV1201" i="17"/>
  <c r="AV1202" i="17"/>
  <c r="AV1203" i="17"/>
  <c r="AV1204" i="17"/>
  <c r="AV1205" i="17"/>
  <c r="AV1206" i="17"/>
  <c r="AV1207" i="17"/>
  <c r="AV1208" i="17"/>
  <c r="AV1209" i="17"/>
  <c r="AV1210" i="17"/>
  <c r="AV1211" i="17"/>
  <c r="AV1212" i="17"/>
  <c r="AV1213" i="17"/>
  <c r="AV1214" i="17"/>
  <c r="AV1215" i="17"/>
  <c r="AV1216" i="17"/>
  <c r="AV1217" i="17"/>
  <c r="AV1218" i="17"/>
  <c r="AV1219" i="17"/>
  <c r="AV1220" i="17"/>
  <c r="AV1221" i="17"/>
  <c r="AV1222" i="17"/>
  <c r="AV1223" i="17"/>
  <c r="AV1224" i="17"/>
  <c r="AV1225" i="17"/>
  <c r="AV1226" i="17"/>
  <c r="AV1227" i="17"/>
  <c r="AV1228" i="17"/>
  <c r="AV1229" i="17"/>
  <c r="AV1230" i="17"/>
  <c r="AV1231" i="17"/>
  <c r="AV1232" i="17"/>
  <c r="AV1233" i="17"/>
  <c r="AV1234" i="17"/>
  <c r="AV1235" i="17"/>
  <c r="AV1236" i="17"/>
  <c r="AV1237" i="17"/>
  <c r="AV1238" i="17"/>
  <c r="AV1239" i="17"/>
  <c r="AV1240" i="17"/>
  <c r="AV1241" i="17"/>
  <c r="AV1242" i="17"/>
  <c r="AV1243" i="17"/>
  <c r="AV1244" i="17"/>
  <c r="AV1245" i="17"/>
  <c r="AV1246" i="17"/>
  <c r="AV1247" i="17"/>
  <c r="AV1248" i="17"/>
  <c r="AV1249" i="17"/>
  <c r="AV1250" i="17"/>
  <c r="AV1251" i="17"/>
  <c r="AV1252" i="17"/>
  <c r="AV1253" i="17"/>
  <c r="AV1254" i="17"/>
  <c r="AV1255" i="17"/>
  <c r="AV1256" i="17"/>
  <c r="AV1257" i="17"/>
  <c r="AV1258" i="17"/>
  <c r="AV1259" i="17"/>
  <c r="AV1260" i="17"/>
  <c r="AV1261" i="17"/>
  <c r="AV1262" i="17"/>
  <c r="AV1263" i="17"/>
  <c r="AV1264" i="17"/>
  <c r="AV1265" i="17"/>
  <c r="AV1266" i="17"/>
  <c r="AV1267" i="17"/>
  <c r="AV1268" i="17"/>
  <c r="AV1269" i="17"/>
  <c r="AV1270" i="17"/>
  <c r="AV1271" i="17"/>
  <c r="AV1272" i="17"/>
  <c r="AV1273" i="17"/>
  <c r="AV1274" i="17"/>
  <c r="AV1275" i="17"/>
  <c r="AV1276" i="17"/>
  <c r="AV1277" i="17"/>
  <c r="AV1278" i="17"/>
  <c r="AV1279" i="17"/>
  <c r="AV1280" i="17"/>
  <c r="AV1281" i="17"/>
  <c r="AV1282" i="17"/>
  <c r="AV1283" i="17"/>
  <c r="AV1284" i="17"/>
  <c r="AV1285" i="17"/>
  <c r="AV1286" i="17"/>
  <c r="AV1287" i="17"/>
  <c r="AV1288" i="17"/>
  <c r="AV1289" i="17"/>
  <c r="AV1290" i="17"/>
  <c r="AV1291" i="17"/>
  <c r="AV1292" i="17"/>
  <c r="AV1293" i="17"/>
  <c r="AV1294" i="17"/>
  <c r="AV1295" i="17"/>
  <c r="AV1296" i="17"/>
  <c r="AV1297" i="17"/>
  <c r="AV1298" i="17"/>
  <c r="AV1299" i="17"/>
  <c r="AV1300" i="17"/>
  <c r="AV1301" i="17"/>
  <c r="AV1302" i="17"/>
  <c r="AV1303" i="17"/>
  <c r="AV1304" i="17"/>
  <c r="AV1305" i="17"/>
  <c r="AV1306" i="17"/>
  <c r="AV1307" i="17"/>
  <c r="AV1308" i="17"/>
  <c r="AV1309" i="17"/>
  <c r="AV1310" i="17"/>
  <c r="AV1311" i="17"/>
  <c r="AV1312" i="17"/>
  <c r="AV1313" i="17"/>
  <c r="AV1314" i="17"/>
  <c r="AV1315" i="17"/>
  <c r="AV1316" i="17"/>
  <c r="AV1317" i="17"/>
  <c r="AV1318" i="17"/>
  <c r="AV1319" i="17"/>
  <c r="AV1320" i="17"/>
  <c r="AV1321" i="17"/>
  <c r="AV1322" i="17"/>
  <c r="AV1323" i="17"/>
  <c r="AV1324" i="17"/>
  <c r="AV1325" i="17"/>
  <c r="AV1326" i="17"/>
  <c r="AV1327" i="17"/>
  <c r="AV1328" i="17"/>
  <c r="AV1329" i="17"/>
  <c r="AV1330" i="17"/>
  <c r="AV1331" i="17"/>
  <c r="AV1332" i="17"/>
  <c r="AV1333" i="17"/>
  <c r="AV1334" i="17"/>
  <c r="AV1335" i="17"/>
  <c r="AV1336" i="17"/>
  <c r="AV1337" i="17"/>
  <c r="AV1338" i="17"/>
  <c r="AV1339" i="17"/>
  <c r="AV1340" i="17"/>
  <c r="AV1341" i="17"/>
  <c r="AV1342" i="17"/>
  <c r="AV1343" i="17"/>
  <c r="AV1344" i="17"/>
  <c r="AV1345" i="17"/>
  <c r="AV1346" i="17"/>
  <c r="AV1347" i="17"/>
  <c r="AV1348" i="17"/>
  <c r="AV1349" i="17"/>
  <c r="AV1350" i="17"/>
  <c r="AV1351" i="17"/>
  <c r="AV1352" i="17"/>
  <c r="AV1353" i="17"/>
  <c r="AV1354" i="17"/>
  <c r="AV1355" i="17"/>
  <c r="AV1356" i="17"/>
  <c r="AV1357" i="17"/>
  <c r="AV1358" i="17"/>
  <c r="AV1359" i="17"/>
  <c r="AV1360" i="17"/>
  <c r="AV1361" i="17"/>
  <c r="AV1362" i="17"/>
  <c r="AV1363" i="17"/>
  <c r="AV1364" i="17"/>
  <c r="AV1365" i="17"/>
  <c r="AV1366" i="17"/>
  <c r="AV1367" i="17"/>
  <c r="AV1368" i="17"/>
  <c r="AV1369" i="17"/>
  <c r="AV1370" i="17"/>
  <c r="AV1371" i="17"/>
  <c r="AV1372" i="17"/>
  <c r="AV1373" i="17"/>
  <c r="AV1374" i="17"/>
  <c r="AV1375" i="17"/>
  <c r="AV1376" i="17"/>
  <c r="AV1377" i="17"/>
  <c r="AV1378" i="17"/>
  <c r="AV1379" i="17"/>
  <c r="AV1380" i="17"/>
  <c r="AV1381" i="17"/>
  <c r="AV1382" i="17"/>
  <c r="AV1383" i="17"/>
  <c r="AV1384" i="17"/>
  <c r="AV1385" i="17"/>
  <c r="AV1386" i="17"/>
  <c r="AV1387" i="17"/>
  <c r="AV1388" i="17"/>
  <c r="AV1389" i="17"/>
  <c r="AV1390" i="17"/>
  <c r="AV1391" i="17"/>
  <c r="AV1392" i="17"/>
  <c r="AV1393" i="17"/>
  <c r="AV1394" i="17"/>
  <c r="AV1395" i="17"/>
  <c r="AV1396" i="17"/>
  <c r="AV1397" i="17"/>
  <c r="AV1398" i="17"/>
  <c r="AV1399" i="17"/>
  <c r="AV1400" i="17"/>
  <c r="AV1401" i="17"/>
  <c r="AV1402" i="17"/>
  <c r="AV1403" i="17"/>
  <c r="AV1404" i="17"/>
  <c r="AV1405" i="17"/>
  <c r="AV1406" i="17"/>
  <c r="AV1407" i="17"/>
  <c r="AV1408" i="17"/>
  <c r="AV1409" i="17"/>
  <c r="AV1410" i="17"/>
  <c r="AV1411" i="17"/>
  <c r="AV1412" i="17"/>
  <c r="AV1413" i="17"/>
  <c r="AV1414" i="17"/>
  <c r="AV1415" i="17"/>
  <c r="AV1416" i="17"/>
  <c r="AV1417" i="17"/>
  <c r="AV1418" i="17"/>
  <c r="AV1419" i="17"/>
  <c r="AV1420" i="17"/>
  <c r="AV1421" i="17"/>
  <c r="AV1422" i="17"/>
  <c r="AV1423" i="17"/>
  <c r="AV1424" i="17"/>
  <c r="AV1425" i="17"/>
  <c r="AV1426" i="17"/>
  <c r="AV1427" i="17"/>
  <c r="AV1428" i="17"/>
  <c r="AV1429" i="17"/>
  <c r="AV1430" i="17"/>
  <c r="AV1431" i="17"/>
  <c r="AV1432" i="17"/>
  <c r="AV1433" i="17"/>
  <c r="AV1434" i="17"/>
  <c r="AV1435" i="17"/>
  <c r="AV1436" i="17"/>
  <c r="AV1437" i="17"/>
  <c r="AV1438" i="17"/>
  <c r="AV1439" i="17"/>
  <c r="AV1440" i="17"/>
  <c r="AV1441" i="17"/>
  <c r="AV1442" i="17"/>
  <c r="AV1443" i="17"/>
  <c r="AV1444" i="17"/>
  <c r="AV1445" i="17"/>
  <c r="AV1446" i="17"/>
  <c r="AV1447" i="17"/>
  <c r="AV1448" i="17"/>
  <c r="AV1449" i="17"/>
  <c r="AV1450" i="17"/>
  <c r="AV1451" i="17"/>
  <c r="AV1452" i="17"/>
  <c r="AV1453" i="17"/>
  <c r="AV1454" i="17"/>
  <c r="AV1455" i="17"/>
  <c r="AV1456" i="17"/>
  <c r="AV1457" i="17"/>
  <c r="AV1458" i="17"/>
  <c r="AV1459" i="17"/>
  <c r="AV1460" i="17"/>
  <c r="AV1461" i="17"/>
  <c r="AV1462" i="17"/>
  <c r="AV1463" i="17"/>
  <c r="AV1464" i="17"/>
  <c r="AV1465" i="17"/>
  <c r="AV1466" i="17"/>
  <c r="AV1467" i="17"/>
  <c r="AV1468" i="17"/>
  <c r="AV1469" i="17"/>
  <c r="AV1470" i="17"/>
  <c r="AV1471" i="17"/>
  <c r="AV1472" i="17"/>
  <c r="AV1473" i="17"/>
  <c r="AV1474" i="17"/>
  <c r="AV1475" i="17"/>
  <c r="AV1476" i="17"/>
  <c r="AV1477" i="17"/>
  <c r="AV1478" i="17"/>
  <c r="AV1479" i="17"/>
  <c r="AV1480" i="17"/>
  <c r="AV1481" i="17"/>
  <c r="AV1482" i="17"/>
  <c r="AV1483" i="17"/>
  <c r="AV1484" i="17"/>
  <c r="AV1485" i="17"/>
  <c r="AV1486" i="17"/>
  <c r="AV1487" i="17"/>
  <c r="AV1488" i="17"/>
  <c r="AV1489" i="17"/>
  <c r="AV1490" i="17"/>
  <c r="AV1491" i="17"/>
  <c r="AV1492" i="17"/>
  <c r="AV1493" i="17"/>
  <c r="AV1494" i="17"/>
  <c r="AV1495" i="17"/>
  <c r="AV1496" i="17"/>
  <c r="AV1497" i="17"/>
  <c r="AV1498" i="17"/>
  <c r="AV1499" i="17"/>
  <c r="AV1500" i="17"/>
  <c r="AV1501" i="17"/>
  <c r="AV1502" i="17"/>
  <c r="AV1503" i="17"/>
  <c r="AV1504" i="17"/>
  <c r="AV1505" i="17"/>
  <c r="AV1506" i="17"/>
  <c r="AV1507" i="17"/>
  <c r="AV1508" i="17"/>
  <c r="AV1509" i="17"/>
  <c r="AV1510" i="17"/>
  <c r="AV1511" i="17"/>
  <c r="AV1512" i="17"/>
  <c r="AV1513" i="17"/>
  <c r="AV1514" i="17"/>
  <c r="AV1515" i="17"/>
  <c r="AV1516" i="17"/>
  <c r="AV1517" i="17"/>
  <c r="AV1518" i="17"/>
  <c r="AV1519" i="17"/>
  <c r="AV1520" i="17"/>
  <c r="AV1521" i="17"/>
  <c r="AV1522" i="17"/>
  <c r="AV1523" i="17"/>
  <c r="AV1524" i="17"/>
  <c r="AV1525" i="17"/>
  <c r="AV1526" i="17"/>
  <c r="AV1527" i="17"/>
  <c r="AV1528" i="17"/>
  <c r="AV1529" i="17"/>
  <c r="AV1530" i="17"/>
  <c r="AV1531" i="17"/>
  <c r="AV1532" i="17"/>
  <c r="AV1533" i="17"/>
  <c r="AV1534" i="17"/>
  <c r="AV1535" i="17"/>
  <c r="AV1536" i="17"/>
  <c r="AV1537" i="17"/>
  <c r="AV1538" i="17"/>
  <c r="AV1539" i="17"/>
  <c r="AV1540" i="17"/>
  <c r="AV1541" i="17"/>
  <c r="AV1542" i="17"/>
  <c r="AV1543" i="17"/>
  <c r="AV1544" i="17"/>
  <c r="AV1545" i="17"/>
  <c r="AV1546" i="17"/>
  <c r="AV1547" i="17"/>
  <c r="AV1548" i="17"/>
  <c r="AV1549" i="17"/>
  <c r="AV1550" i="17"/>
  <c r="AV1551" i="17"/>
  <c r="AV1552" i="17"/>
  <c r="AV1553" i="17"/>
  <c r="AV1554" i="17"/>
  <c r="AV1555" i="17"/>
  <c r="AV1556" i="17"/>
  <c r="AV1557" i="17"/>
  <c r="AV1558" i="17"/>
  <c r="AV1559" i="17"/>
  <c r="AV1560" i="17"/>
  <c r="AV1561" i="17"/>
  <c r="AV1562" i="17"/>
  <c r="AV1563" i="17"/>
  <c r="AV1564" i="17"/>
  <c r="AV1565" i="17"/>
  <c r="AV1566" i="17"/>
  <c r="AV1567" i="17"/>
  <c r="AV1568" i="17"/>
  <c r="AV1569" i="17"/>
  <c r="AV1570" i="17"/>
  <c r="AV1571" i="17"/>
  <c r="AV1572" i="17"/>
  <c r="AV1573" i="17"/>
  <c r="AV1574" i="17"/>
  <c r="AV1575" i="17"/>
  <c r="AV1576" i="17"/>
  <c r="AV1577" i="17"/>
  <c r="AV1578" i="17"/>
  <c r="AV1579" i="17"/>
  <c r="AV1580" i="17"/>
  <c r="AV1581" i="17"/>
  <c r="AV1582" i="17"/>
  <c r="AV1583" i="17"/>
  <c r="AV1584" i="17"/>
  <c r="AV1585" i="17"/>
  <c r="AV1586" i="17"/>
  <c r="AV1587" i="17"/>
  <c r="AV1588" i="17"/>
  <c r="AV1589" i="17"/>
  <c r="AV1590" i="17"/>
  <c r="AV1591" i="17"/>
  <c r="AV1592" i="17"/>
  <c r="AV1593" i="17"/>
  <c r="AV1594" i="17"/>
  <c r="AV1595" i="17"/>
  <c r="AV1596" i="17"/>
  <c r="AV1597" i="17"/>
  <c r="AV1598" i="17"/>
  <c r="AV1599" i="17"/>
  <c r="AV1600" i="17"/>
  <c r="AV1601" i="17"/>
  <c r="AV1602" i="17"/>
  <c r="AV1603" i="17"/>
  <c r="AV1604" i="17"/>
  <c r="AV1605" i="17"/>
  <c r="AV1606" i="17"/>
  <c r="AV1607" i="17"/>
  <c r="AV1608" i="17"/>
  <c r="AV1609" i="17"/>
  <c r="AV1610" i="17"/>
  <c r="AV1611" i="17"/>
  <c r="AV1612" i="17"/>
  <c r="AV1613" i="17"/>
  <c r="AV1614" i="17"/>
  <c r="AV1615" i="17"/>
  <c r="AV1616" i="17"/>
  <c r="AV1617" i="17"/>
  <c r="AV1618" i="17"/>
  <c r="E2" i="17"/>
  <c r="E3" i="17"/>
  <c r="E4" i="17"/>
  <c r="E5" i="17"/>
  <c r="E6" i="17"/>
  <c r="E7" i="17"/>
  <c r="E8" i="17"/>
  <c r="E9" i="17"/>
  <c r="E10" i="17"/>
  <c r="E11" i="17"/>
  <c r="E12" i="17"/>
  <c r="E13" i="17"/>
  <c r="E14" i="17"/>
  <c r="E15" i="17"/>
  <c r="E16" i="17"/>
  <c r="E17" i="17"/>
  <c r="E18"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50" i="17"/>
  <c r="E51" i="17"/>
  <c r="E52" i="17"/>
  <c r="E53" i="17"/>
  <c r="E54" i="17"/>
  <c r="E55" i="17"/>
  <c r="E56" i="17"/>
  <c r="E57" i="17"/>
  <c r="E58" i="17"/>
  <c r="E59" i="17"/>
  <c r="E60" i="17"/>
  <c r="E61" i="17"/>
  <c r="E62" i="17"/>
  <c r="E63" i="17"/>
  <c r="E64" i="17"/>
  <c r="E65" i="17"/>
  <c r="E66" i="17"/>
  <c r="E67" i="17"/>
  <c r="E68" i="17"/>
  <c r="E69" i="17"/>
  <c r="E70" i="17"/>
  <c r="E71" i="17"/>
  <c r="E72" i="17"/>
  <c r="E73" i="17"/>
  <c r="E74" i="17"/>
  <c r="E75" i="17"/>
  <c r="E76" i="17"/>
  <c r="E77" i="17"/>
  <c r="E78" i="17"/>
  <c r="E79" i="17"/>
  <c r="E80" i="17"/>
  <c r="E81" i="17"/>
  <c r="E82" i="17"/>
  <c r="E83" i="17"/>
  <c r="E84" i="17"/>
  <c r="E85" i="17"/>
  <c r="E86" i="17"/>
  <c r="E87" i="17"/>
  <c r="E88" i="17"/>
  <c r="E89" i="17"/>
  <c r="E90" i="17"/>
  <c r="E91" i="17"/>
  <c r="E92" i="17"/>
  <c r="E93" i="17"/>
  <c r="E94" i="17"/>
  <c r="E95" i="17"/>
  <c r="E96" i="17"/>
  <c r="E97" i="17"/>
  <c r="E98" i="17"/>
  <c r="E99" i="17"/>
  <c r="E100" i="17"/>
  <c r="E101" i="17"/>
  <c r="E102" i="17"/>
  <c r="E103" i="17"/>
  <c r="E104" i="17"/>
  <c r="E105" i="17"/>
  <c r="E106" i="17"/>
  <c r="E107" i="17"/>
  <c r="E108" i="17"/>
  <c r="E109" i="17"/>
  <c r="E110" i="17"/>
  <c r="E111" i="17"/>
  <c r="E112" i="17"/>
  <c r="E113" i="17"/>
  <c r="E114" i="17"/>
  <c r="E115" i="17"/>
  <c r="E116" i="17"/>
  <c r="E117" i="17"/>
  <c r="E118" i="17"/>
  <c r="E119" i="17"/>
  <c r="E120" i="17"/>
  <c r="E121" i="17"/>
  <c r="E122" i="17"/>
  <c r="E123" i="17"/>
  <c r="E124" i="17"/>
  <c r="E125" i="17"/>
  <c r="E126" i="17"/>
  <c r="E127" i="17"/>
  <c r="E128" i="17"/>
  <c r="E129" i="17"/>
  <c r="E130" i="17"/>
  <c r="E131" i="17"/>
  <c r="E132" i="17"/>
  <c r="E133" i="17"/>
  <c r="E134" i="17"/>
  <c r="E135" i="17"/>
  <c r="E136" i="17"/>
  <c r="E137" i="17"/>
  <c r="E138" i="17"/>
  <c r="E139" i="17"/>
  <c r="E140" i="17"/>
  <c r="E141" i="17"/>
  <c r="E142" i="17"/>
  <c r="E143" i="17"/>
  <c r="E144" i="17"/>
  <c r="E145" i="17"/>
  <c r="E146" i="17"/>
  <c r="E147" i="17"/>
  <c r="E148" i="17"/>
  <c r="E149" i="17"/>
  <c r="E150" i="17"/>
  <c r="E151" i="17"/>
  <c r="E152" i="17"/>
  <c r="E153" i="17"/>
  <c r="E154" i="17"/>
  <c r="E155" i="17"/>
  <c r="E156" i="17"/>
  <c r="E157" i="17"/>
  <c r="E158" i="17"/>
  <c r="E159" i="17"/>
  <c r="E160" i="17"/>
  <c r="E161" i="17"/>
  <c r="E162" i="17"/>
  <c r="E163" i="17"/>
  <c r="E164" i="17"/>
  <c r="E165" i="17"/>
  <c r="E166" i="17"/>
  <c r="E167" i="17"/>
  <c r="E168" i="17"/>
  <c r="E169" i="17"/>
  <c r="E170" i="17"/>
  <c r="E171" i="17"/>
  <c r="E172" i="17"/>
  <c r="E173" i="17"/>
  <c r="E174" i="17"/>
  <c r="E175" i="17"/>
  <c r="E176" i="17"/>
  <c r="E177" i="17"/>
  <c r="E178" i="17"/>
  <c r="E179" i="17"/>
  <c r="E180" i="17"/>
  <c r="E181" i="17"/>
  <c r="E182" i="17"/>
  <c r="E183" i="17"/>
  <c r="E184" i="17"/>
  <c r="E185" i="17"/>
  <c r="E186" i="17"/>
  <c r="E187" i="17"/>
  <c r="E188" i="17"/>
  <c r="E189" i="17"/>
  <c r="E190" i="17"/>
  <c r="E191" i="17"/>
  <c r="E192" i="17"/>
  <c r="E193" i="17"/>
  <c r="E194" i="17"/>
  <c r="E195" i="17"/>
  <c r="E196" i="17"/>
  <c r="E197" i="17"/>
  <c r="E198" i="17"/>
  <c r="E199" i="17"/>
  <c r="E200" i="17"/>
  <c r="E201" i="17"/>
  <c r="E202" i="17"/>
  <c r="E203" i="17"/>
  <c r="E204" i="17"/>
  <c r="E205" i="17"/>
  <c r="E206" i="17"/>
  <c r="E207" i="17"/>
  <c r="E208" i="17"/>
  <c r="E209" i="17"/>
  <c r="E210" i="17"/>
  <c r="E211" i="17"/>
  <c r="E212" i="17"/>
  <c r="E213" i="17"/>
  <c r="E214" i="17"/>
  <c r="E215" i="17"/>
  <c r="E216" i="17"/>
  <c r="E217" i="17"/>
  <c r="E218" i="17"/>
  <c r="E219" i="17"/>
  <c r="E220" i="17"/>
  <c r="E221" i="17"/>
  <c r="E222" i="17"/>
  <c r="E223" i="17"/>
  <c r="E224" i="17"/>
  <c r="E225" i="17"/>
  <c r="E226" i="17"/>
  <c r="E227" i="17"/>
  <c r="E228" i="17"/>
  <c r="E229" i="17"/>
  <c r="E230" i="17"/>
  <c r="E231" i="17"/>
  <c r="E232" i="17"/>
  <c r="E233" i="17"/>
  <c r="E234" i="17"/>
  <c r="E235" i="17"/>
  <c r="E236" i="17"/>
  <c r="E237" i="17"/>
  <c r="E238" i="17"/>
  <c r="E239" i="17"/>
  <c r="E240" i="17"/>
  <c r="E241" i="17"/>
  <c r="E242" i="17"/>
  <c r="E243" i="17"/>
  <c r="E244" i="17"/>
  <c r="E245" i="17"/>
  <c r="E246" i="17"/>
  <c r="E247" i="17"/>
  <c r="E248" i="17"/>
  <c r="E249" i="17"/>
  <c r="E250" i="17"/>
  <c r="E251" i="17"/>
  <c r="E252" i="17"/>
  <c r="E253" i="17"/>
  <c r="E254" i="17"/>
  <c r="E255" i="17"/>
  <c r="E256" i="17"/>
  <c r="E257" i="17"/>
  <c r="E258" i="17"/>
  <c r="E259" i="17"/>
  <c r="E260" i="17"/>
  <c r="E261" i="17"/>
  <c r="E262" i="17"/>
  <c r="E263" i="17"/>
  <c r="E264" i="17"/>
  <c r="E265" i="17"/>
  <c r="E266" i="17"/>
  <c r="E267" i="17"/>
  <c r="E268" i="17"/>
  <c r="E269" i="17"/>
  <c r="E270" i="17"/>
  <c r="E271" i="17"/>
  <c r="E272" i="17"/>
  <c r="E273" i="17"/>
  <c r="E274" i="17"/>
  <c r="E275" i="17"/>
  <c r="E276" i="17"/>
  <c r="E277" i="17"/>
  <c r="E278" i="17"/>
  <c r="E279" i="17"/>
  <c r="E280" i="17"/>
  <c r="E281" i="17"/>
  <c r="E282" i="17"/>
  <c r="E283" i="17"/>
  <c r="E284" i="17"/>
  <c r="E285" i="17"/>
  <c r="E286" i="17"/>
  <c r="E287" i="17"/>
  <c r="E288" i="17"/>
  <c r="E289" i="17"/>
  <c r="E290" i="17"/>
  <c r="E291" i="17"/>
  <c r="E292" i="17"/>
  <c r="E293" i="17"/>
  <c r="E294" i="17"/>
  <c r="E295" i="17"/>
  <c r="E296" i="17"/>
  <c r="E297" i="17"/>
  <c r="E298" i="17"/>
  <c r="E299" i="17"/>
  <c r="E300" i="17"/>
  <c r="E301" i="17"/>
  <c r="E302" i="17"/>
  <c r="E303" i="17"/>
  <c r="E304" i="17"/>
  <c r="E305" i="17"/>
  <c r="E306" i="17"/>
  <c r="E307" i="17"/>
  <c r="E308" i="17"/>
  <c r="E309" i="17"/>
  <c r="E310" i="17"/>
  <c r="E311" i="17"/>
  <c r="E312" i="17"/>
  <c r="E313" i="17"/>
  <c r="E314" i="17"/>
  <c r="E315" i="17"/>
  <c r="E316" i="17"/>
  <c r="E317" i="17"/>
  <c r="E318" i="17"/>
  <c r="E319" i="17"/>
  <c r="E320" i="17"/>
  <c r="E321" i="17"/>
  <c r="E322" i="17"/>
  <c r="E323" i="17"/>
  <c r="E324" i="17"/>
  <c r="E325" i="17"/>
  <c r="E326" i="17"/>
  <c r="E327" i="17"/>
  <c r="E328" i="17"/>
  <c r="E329" i="17"/>
  <c r="E330" i="17"/>
  <c r="E331" i="17"/>
  <c r="E332" i="17"/>
  <c r="E333" i="17"/>
  <c r="E334" i="17"/>
  <c r="E335" i="17"/>
  <c r="E336" i="17"/>
  <c r="E337" i="17"/>
  <c r="E338" i="17"/>
  <c r="E339" i="17"/>
  <c r="E340" i="17"/>
  <c r="E341" i="17"/>
  <c r="E342" i="17"/>
  <c r="E343" i="17"/>
  <c r="E344" i="17"/>
  <c r="E345" i="17"/>
  <c r="E346" i="17"/>
  <c r="E347" i="17"/>
  <c r="E348" i="17"/>
  <c r="E349" i="17"/>
  <c r="E350" i="17"/>
  <c r="E351" i="17"/>
  <c r="E352" i="17"/>
  <c r="E353" i="17"/>
  <c r="E354" i="17"/>
  <c r="E355" i="17"/>
  <c r="E356" i="17"/>
  <c r="E357" i="17"/>
  <c r="E358" i="17"/>
  <c r="E359" i="17"/>
  <c r="E360" i="17"/>
  <c r="E361" i="17"/>
  <c r="E362" i="17"/>
  <c r="E363" i="17"/>
  <c r="E364" i="17"/>
  <c r="E365" i="17"/>
  <c r="E366" i="17"/>
  <c r="E367" i="17"/>
  <c r="E368" i="17"/>
  <c r="E369" i="17"/>
  <c r="E370" i="17"/>
  <c r="E371" i="17"/>
  <c r="E372" i="17"/>
  <c r="E373" i="17"/>
  <c r="E374" i="17"/>
  <c r="E375" i="17"/>
  <c r="E376" i="17"/>
  <c r="E377" i="17"/>
  <c r="E378" i="17"/>
  <c r="E379" i="17"/>
  <c r="E380" i="17"/>
  <c r="E381" i="17"/>
  <c r="E382" i="17"/>
  <c r="E383" i="17"/>
  <c r="E384" i="17"/>
  <c r="E385" i="17"/>
  <c r="E386" i="17"/>
  <c r="E387" i="17"/>
  <c r="E388" i="17"/>
  <c r="E389" i="17"/>
  <c r="E390" i="17"/>
  <c r="E391" i="17"/>
  <c r="E392" i="17"/>
  <c r="E393" i="17"/>
  <c r="E394" i="17"/>
  <c r="E395" i="17"/>
  <c r="E396" i="17"/>
  <c r="E397" i="17"/>
  <c r="E398" i="17"/>
  <c r="E399" i="17"/>
  <c r="E400" i="17"/>
  <c r="E401" i="17"/>
  <c r="E402" i="17"/>
  <c r="E403" i="17"/>
  <c r="E404" i="17"/>
  <c r="E405" i="17"/>
  <c r="E406" i="17"/>
  <c r="E407" i="17"/>
  <c r="E408" i="17"/>
  <c r="E409" i="17"/>
  <c r="E410" i="17"/>
  <c r="E411" i="17"/>
  <c r="E412" i="17"/>
  <c r="E413" i="17"/>
  <c r="E414" i="17"/>
  <c r="E415" i="17"/>
  <c r="E416" i="17"/>
  <c r="E417" i="17"/>
  <c r="E418" i="17"/>
  <c r="E419" i="17"/>
  <c r="E420" i="17"/>
  <c r="E421" i="17"/>
  <c r="E422" i="17"/>
  <c r="E423" i="17"/>
  <c r="E424" i="17"/>
  <c r="E425" i="17"/>
  <c r="E426" i="17"/>
  <c r="E427" i="17"/>
  <c r="E428" i="17"/>
  <c r="E429" i="17"/>
  <c r="E430" i="17"/>
  <c r="E431" i="17"/>
  <c r="E432" i="17"/>
  <c r="E433" i="17"/>
  <c r="E434" i="17"/>
  <c r="E435" i="17"/>
  <c r="E436" i="17"/>
  <c r="E437" i="17"/>
  <c r="E438" i="17"/>
  <c r="E439" i="17"/>
  <c r="E440" i="17"/>
  <c r="E441" i="17"/>
  <c r="E442" i="17"/>
  <c r="E443" i="17"/>
  <c r="E444" i="17"/>
  <c r="E445" i="17"/>
  <c r="E446" i="17"/>
  <c r="E447" i="17"/>
  <c r="E448" i="17"/>
  <c r="E449" i="17"/>
  <c r="E450" i="17"/>
  <c r="E451" i="17"/>
  <c r="E452" i="17"/>
  <c r="E453" i="17"/>
  <c r="E454" i="17"/>
  <c r="E455" i="17"/>
  <c r="E456" i="17"/>
  <c r="E457" i="17"/>
  <c r="E458" i="17"/>
  <c r="E459" i="17"/>
  <c r="E460" i="17"/>
  <c r="E461" i="17"/>
  <c r="E462" i="17"/>
  <c r="E463" i="17"/>
  <c r="E464" i="17"/>
  <c r="E465" i="17"/>
  <c r="E466" i="17"/>
  <c r="E467" i="17"/>
  <c r="E468" i="17"/>
  <c r="E469" i="17"/>
  <c r="E470" i="17"/>
  <c r="E471" i="17"/>
  <c r="E472" i="17"/>
  <c r="E473" i="17"/>
  <c r="E474" i="17"/>
  <c r="E475" i="17"/>
  <c r="E476" i="17"/>
  <c r="E477" i="17"/>
  <c r="E478" i="17"/>
  <c r="E479" i="17"/>
  <c r="E480" i="17"/>
  <c r="E481" i="17"/>
  <c r="E482" i="17"/>
  <c r="E483" i="17"/>
  <c r="E484" i="17"/>
  <c r="E485" i="17"/>
  <c r="E486" i="17"/>
  <c r="E487" i="17"/>
  <c r="E488" i="17"/>
  <c r="E489" i="17"/>
  <c r="E490" i="17"/>
  <c r="E491" i="17"/>
  <c r="E492" i="17"/>
  <c r="E493" i="17"/>
  <c r="E494" i="17"/>
  <c r="E495" i="17"/>
  <c r="E496" i="17"/>
  <c r="E497" i="17"/>
  <c r="E498" i="17"/>
  <c r="E499" i="17"/>
  <c r="E500" i="17"/>
  <c r="E501" i="17"/>
  <c r="E502" i="17"/>
  <c r="E503" i="17"/>
  <c r="E504" i="17"/>
  <c r="E505" i="17"/>
  <c r="E506" i="17"/>
  <c r="E507" i="17"/>
  <c r="E508" i="17"/>
  <c r="E509" i="17"/>
  <c r="E510" i="17"/>
  <c r="E511" i="17"/>
  <c r="E512" i="17"/>
  <c r="E513" i="17"/>
  <c r="E514" i="17"/>
  <c r="E515" i="17"/>
  <c r="E516" i="17"/>
  <c r="E517" i="17"/>
  <c r="E518" i="17"/>
  <c r="E519" i="17"/>
  <c r="E520" i="17"/>
  <c r="E521" i="17"/>
  <c r="E522" i="17"/>
  <c r="E523" i="17"/>
  <c r="E524" i="17"/>
  <c r="E525" i="17"/>
  <c r="E526" i="17"/>
  <c r="E527" i="17"/>
  <c r="E528" i="17"/>
  <c r="E529" i="17"/>
  <c r="E530" i="17"/>
  <c r="E531" i="17"/>
  <c r="E532" i="17"/>
  <c r="E533" i="17"/>
  <c r="E534" i="17"/>
  <c r="E535" i="17"/>
  <c r="E536" i="17"/>
  <c r="E537" i="17"/>
  <c r="E538" i="17"/>
  <c r="E539" i="17"/>
  <c r="E540" i="17"/>
  <c r="E541" i="17"/>
  <c r="E542" i="17"/>
  <c r="E543" i="17"/>
  <c r="E544" i="17"/>
  <c r="E545" i="17"/>
  <c r="E546" i="17"/>
  <c r="E547" i="17"/>
  <c r="E548" i="17"/>
  <c r="E549" i="17"/>
  <c r="E550" i="17"/>
  <c r="E551" i="17"/>
  <c r="E552" i="17"/>
  <c r="E553" i="17"/>
  <c r="E554" i="17"/>
  <c r="E555" i="17"/>
  <c r="E556" i="17"/>
  <c r="E557" i="17"/>
  <c r="E558" i="17"/>
  <c r="E559" i="17"/>
  <c r="E560" i="17"/>
  <c r="E561" i="17"/>
  <c r="E562" i="17"/>
  <c r="E563" i="17"/>
  <c r="E564" i="17"/>
  <c r="E565" i="17"/>
  <c r="E566" i="17"/>
  <c r="E567" i="17"/>
  <c r="E568" i="17"/>
  <c r="E569" i="17"/>
  <c r="E570" i="17"/>
  <c r="E571" i="17"/>
  <c r="E572" i="17"/>
  <c r="E573" i="17"/>
  <c r="E574" i="17"/>
  <c r="E575" i="17"/>
  <c r="E576" i="17"/>
  <c r="E577" i="17"/>
  <c r="E578" i="17"/>
  <c r="E579" i="17"/>
  <c r="E580" i="17"/>
  <c r="E581" i="17"/>
  <c r="E582" i="17"/>
  <c r="E583" i="17"/>
  <c r="E584" i="17"/>
  <c r="E585" i="17"/>
  <c r="E586" i="17"/>
  <c r="E587" i="17"/>
  <c r="E588" i="17"/>
  <c r="E589" i="17"/>
  <c r="E590" i="17"/>
  <c r="E591" i="17"/>
  <c r="E592" i="17"/>
  <c r="E593" i="17"/>
  <c r="E594" i="17"/>
  <c r="E595" i="17"/>
  <c r="E596" i="17"/>
  <c r="E597" i="17"/>
  <c r="E598" i="17"/>
  <c r="E599" i="17"/>
  <c r="E600" i="17"/>
  <c r="E601" i="17"/>
  <c r="E602" i="17"/>
  <c r="E603" i="17"/>
  <c r="E604" i="17"/>
  <c r="E605" i="17"/>
  <c r="E606" i="17"/>
  <c r="E607" i="17"/>
  <c r="E608" i="17"/>
  <c r="E609" i="17"/>
  <c r="E610" i="17"/>
  <c r="E611" i="17"/>
  <c r="E612" i="17"/>
  <c r="E613" i="17"/>
  <c r="E614" i="17"/>
  <c r="E615" i="17"/>
  <c r="E616" i="17"/>
  <c r="E617" i="17"/>
  <c r="E618" i="17"/>
  <c r="E619" i="17"/>
  <c r="E620" i="17"/>
  <c r="E621" i="17"/>
  <c r="E622" i="17"/>
  <c r="E623" i="17"/>
  <c r="E624" i="17"/>
  <c r="E625" i="17"/>
  <c r="E626" i="17"/>
  <c r="E627" i="17"/>
  <c r="E628" i="17"/>
  <c r="E629" i="17"/>
  <c r="E630" i="17"/>
  <c r="E631" i="17"/>
  <c r="E632" i="17"/>
  <c r="E633" i="17"/>
  <c r="E634" i="17"/>
  <c r="E635" i="17"/>
  <c r="E636" i="17"/>
  <c r="E637" i="17"/>
  <c r="E638" i="17"/>
  <c r="E639" i="17"/>
  <c r="E640" i="17"/>
  <c r="E641" i="17"/>
  <c r="E642" i="17"/>
  <c r="E643" i="17"/>
  <c r="E644" i="17"/>
  <c r="E645" i="17"/>
  <c r="E646" i="17"/>
  <c r="E647" i="17"/>
  <c r="E648" i="17"/>
  <c r="E649" i="17"/>
  <c r="E650" i="17"/>
  <c r="E651" i="17"/>
  <c r="E652" i="17"/>
  <c r="E653" i="17"/>
  <c r="E654" i="17"/>
  <c r="E655" i="17"/>
  <c r="E656" i="17"/>
  <c r="E657" i="17"/>
  <c r="E658" i="17"/>
  <c r="E659" i="17"/>
  <c r="E660" i="17"/>
  <c r="E661" i="17"/>
  <c r="E662" i="17"/>
  <c r="E663" i="17"/>
  <c r="E664" i="17"/>
  <c r="E665" i="17"/>
  <c r="E666" i="17"/>
  <c r="E667" i="17"/>
  <c r="E668" i="17"/>
  <c r="E669" i="17"/>
  <c r="E670" i="17"/>
  <c r="E671" i="17"/>
  <c r="E672" i="17"/>
  <c r="E673" i="17"/>
  <c r="E674" i="17"/>
  <c r="E675" i="17"/>
  <c r="E676" i="17"/>
  <c r="E677" i="17"/>
  <c r="E678" i="17"/>
  <c r="E679" i="17"/>
  <c r="E680" i="17"/>
  <c r="E681" i="17"/>
  <c r="E682" i="17"/>
  <c r="E683" i="17"/>
  <c r="E684" i="17"/>
  <c r="E685" i="17"/>
  <c r="E686" i="17"/>
  <c r="E687" i="17"/>
  <c r="E688" i="17"/>
  <c r="E689" i="17"/>
  <c r="E690" i="17"/>
  <c r="E691" i="17"/>
  <c r="E692" i="17"/>
  <c r="E693" i="17"/>
  <c r="E694" i="17"/>
  <c r="E695" i="17"/>
  <c r="E696" i="17"/>
  <c r="E697" i="17"/>
  <c r="E698" i="17"/>
  <c r="E699" i="17"/>
  <c r="E700" i="17"/>
  <c r="E701" i="17"/>
  <c r="E702" i="17"/>
  <c r="E703" i="17"/>
  <c r="E704" i="17"/>
  <c r="E705" i="17"/>
  <c r="E706" i="17"/>
  <c r="E707" i="17"/>
  <c r="E708" i="17"/>
  <c r="E709" i="17"/>
  <c r="E710" i="17"/>
  <c r="E711" i="17"/>
  <c r="E712" i="17"/>
  <c r="E713" i="17"/>
  <c r="E714" i="17"/>
  <c r="E715" i="17"/>
  <c r="E716" i="17"/>
  <c r="E717" i="17"/>
  <c r="E718" i="17"/>
  <c r="E719" i="17"/>
  <c r="E720" i="17"/>
  <c r="E721" i="17"/>
  <c r="E722" i="17"/>
  <c r="E723" i="17"/>
  <c r="E724" i="17"/>
  <c r="E725" i="17"/>
  <c r="E726" i="17"/>
  <c r="E727" i="17"/>
  <c r="E728" i="17"/>
  <c r="E729" i="17"/>
  <c r="E730" i="17"/>
  <c r="E731" i="17"/>
  <c r="E732" i="17"/>
  <c r="E733" i="17"/>
  <c r="E734" i="17"/>
  <c r="E735" i="17"/>
  <c r="E736" i="17"/>
  <c r="E737" i="17"/>
  <c r="E738" i="17"/>
  <c r="E739" i="17"/>
  <c r="E740" i="17"/>
  <c r="E741" i="17"/>
  <c r="E742" i="17"/>
  <c r="E743" i="17"/>
  <c r="E744" i="17"/>
  <c r="E745" i="17"/>
  <c r="E746" i="17"/>
  <c r="E747" i="17"/>
  <c r="E748" i="17"/>
  <c r="E749" i="17"/>
  <c r="E750" i="17"/>
  <c r="E751" i="17"/>
  <c r="E752" i="17"/>
  <c r="E753" i="17"/>
  <c r="E754" i="17"/>
  <c r="E755" i="17"/>
  <c r="E756" i="17"/>
  <c r="E757" i="17"/>
  <c r="E758" i="17"/>
  <c r="E759" i="17"/>
  <c r="E760" i="17"/>
  <c r="E761" i="17"/>
  <c r="E762" i="17"/>
  <c r="E763" i="17"/>
  <c r="E764" i="17"/>
  <c r="E765" i="17"/>
  <c r="E766" i="17"/>
  <c r="E767" i="17"/>
  <c r="E768" i="17"/>
  <c r="E769" i="17"/>
  <c r="E770" i="17"/>
  <c r="E771" i="17"/>
  <c r="E772" i="17"/>
  <c r="E773" i="17"/>
  <c r="E774" i="17"/>
  <c r="E775" i="17"/>
  <c r="E776" i="17"/>
  <c r="E777" i="17"/>
  <c r="E778" i="17"/>
  <c r="E779" i="17"/>
  <c r="E780" i="17"/>
  <c r="E781" i="17"/>
  <c r="E782" i="17"/>
  <c r="E783" i="17"/>
  <c r="E784" i="17"/>
  <c r="E785" i="17"/>
  <c r="E786" i="17"/>
  <c r="E787" i="17"/>
  <c r="E788" i="17"/>
  <c r="E789" i="17"/>
  <c r="E790" i="17"/>
  <c r="E791" i="17"/>
  <c r="E792" i="17"/>
  <c r="E793" i="17"/>
  <c r="E794" i="17"/>
  <c r="E795" i="17"/>
  <c r="E796" i="17"/>
  <c r="E797" i="17"/>
  <c r="E798" i="17"/>
  <c r="E799" i="17"/>
  <c r="E800" i="17"/>
  <c r="E801" i="17"/>
  <c r="E802" i="17"/>
  <c r="E803" i="17"/>
  <c r="E804" i="17"/>
  <c r="E805" i="17"/>
  <c r="E806" i="17"/>
  <c r="E807" i="17"/>
  <c r="E808" i="17"/>
  <c r="E809" i="17"/>
  <c r="E810" i="17"/>
  <c r="E811" i="17"/>
  <c r="E812" i="17"/>
  <c r="E813" i="17"/>
  <c r="E814" i="17"/>
  <c r="E815" i="17"/>
  <c r="E816" i="17"/>
  <c r="E817" i="17"/>
  <c r="E818" i="17"/>
  <c r="E819" i="17"/>
  <c r="E820" i="17"/>
  <c r="E821" i="17"/>
  <c r="E822" i="17"/>
  <c r="E823" i="17"/>
  <c r="E824" i="17"/>
  <c r="E825" i="17"/>
  <c r="E826" i="17"/>
  <c r="E827" i="17"/>
  <c r="E828" i="17"/>
  <c r="E829" i="17"/>
  <c r="E830" i="17"/>
  <c r="E831" i="17"/>
  <c r="E832" i="17"/>
  <c r="E833" i="17"/>
  <c r="E834" i="17"/>
  <c r="E835" i="17"/>
  <c r="E836" i="17"/>
  <c r="E837" i="17"/>
  <c r="E838" i="17"/>
  <c r="E839" i="17"/>
  <c r="E840" i="17"/>
  <c r="E841" i="17"/>
  <c r="E842" i="17"/>
  <c r="E843" i="17"/>
  <c r="E844" i="17"/>
  <c r="E845" i="17"/>
  <c r="E846" i="17"/>
  <c r="E847" i="17"/>
  <c r="E848" i="17"/>
  <c r="E849" i="17"/>
  <c r="E850" i="17"/>
  <c r="E851" i="17"/>
  <c r="E852" i="17"/>
  <c r="E853" i="17"/>
  <c r="E854" i="17"/>
  <c r="E855" i="17"/>
  <c r="E856" i="17"/>
  <c r="E857" i="17"/>
  <c r="E858" i="17"/>
  <c r="E859" i="17"/>
  <c r="E860" i="17"/>
  <c r="E861" i="17"/>
  <c r="E862" i="17"/>
  <c r="E863" i="17"/>
  <c r="E864" i="17"/>
  <c r="E865" i="17"/>
  <c r="E866" i="17"/>
  <c r="E867" i="17"/>
  <c r="E868" i="17"/>
  <c r="E869" i="17"/>
  <c r="E870" i="17"/>
  <c r="E871" i="17"/>
  <c r="E872" i="17"/>
  <c r="E873" i="17"/>
  <c r="E874" i="17"/>
  <c r="E875" i="17"/>
  <c r="E876" i="17"/>
  <c r="E877" i="17"/>
  <c r="E878" i="17"/>
  <c r="E879" i="17"/>
  <c r="E880" i="17"/>
  <c r="E881" i="17"/>
  <c r="E882" i="17"/>
  <c r="E883" i="17"/>
  <c r="E884" i="17"/>
  <c r="E885" i="17"/>
  <c r="E886" i="17"/>
  <c r="E887" i="17"/>
  <c r="E888" i="17"/>
  <c r="E889" i="17"/>
  <c r="E890" i="17"/>
  <c r="E891" i="17"/>
  <c r="E892" i="17"/>
  <c r="E893" i="17"/>
  <c r="E894" i="17"/>
  <c r="E895" i="17"/>
  <c r="E896" i="17"/>
  <c r="E897" i="17"/>
  <c r="E898" i="17"/>
  <c r="E899" i="17"/>
  <c r="E900" i="17"/>
  <c r="E901" i="17"/>
  <c r="E902" i="17"/>
  <c r="E903" i="17"/>
  <c r="E904" i="17"/>
  <c r="E905" i="17"/>
  <c r="E906" i="17"/>
  <c r="E907" i="17"/>
  <c r="E908" i="17"/>
  <c r="E909" i="17"/>
  <c r="E910" i="17"/>
  <c r="E911" i="17"/>
  <c r="E912" i="17"/>
  <c r="E913" i="17"/>
  <c r="E914" i="17"/>
  <c r="E915" i="17"/>
  <c r="E916" i="17"/>
  <c r="E917" i="17"/>
  <c r="E918" i="17"/>
  <c r="E919" i="17"/>
  <c r="E920" i="17"/>
  <c r="E921" i="17"/>
  <c r="E922" i="17"/>
  <c r="E923" i="17"/>
  <c r="E924" i="17"/>
  <c r="E925" i="17"/>
  <c r="E926" i="17"/>
  <c r="E927" i="17"/>
  <c r="E928" i="17"/>
  <c r="E929" i="17"/>
  <c r="E930" i="17"/>
  <c r="E931" i="17"/>
  <c r="E932" i="17"/>
  <c r="E933" i="17"/>
  <c r="E934" i="17"/>
  <c r="E935" i="17"/>
  <c r="E936" i="17"/>
  <c r="E937" i="17"/>
  <c r="E938" i="17"/>
  <c r="E939" i="17"/>
  <c r="E940" i="17"/>
  <c r="E941" i="17"/>
  <c r="E942" i="17"/>
  <c r="E943" i="17"/>
  <c r="E944" i="17"/>
  <c r="E945" i="17"/>
  <c r="E946" i="17"/>
  <c r="E947" i="17"/>
  <c r="E948" i="17"/>
  <c r="E949" i="17"/>
  <c r="E950" i="17"/>
  <c r="E951" i="17"/>
  <c r="E952" i="17"/>
  <c r="E953" i="17"/>
  <c r="E954" i="17"/>
  <c r="E955" i="17"/>
  <c r="E956" i="17"/>
  <c r="E957" i="17"/>
  <c r="E958" i="17"/>
  <c r="E959" i="17"/>
  <c r="E960" i="17"/>
  <c r="E961" i="17"/>
  <c r="E962" i="17"/>
  <c r="E963" i="17"/>
  <c r="E964" i="17"/>
  <c r="E965" i="17"/>
  <c r="E966" i="17"/>
  <c r="E967" i="17"/>
  <c r="E968" i="17"/>
  <c r="E969" i="17"/>
  <c r="E970" i="17"/>
  <c r="E971" i="17"/>
  <c r="E972" i="17"/>
  <c r="E973" i="17"/>
  <c r="E974" i="17"/>
  <c r="E975" i="17"/>
  <c r="E976" i="17"/>
  <c r="E977" i="17"/>
  <c r="E978" i="17"/>
  <c r="E979" i="17"/>
  <c r="E980" i="17"/>
  <c r="E981" i="17"/>
  <c r="E982" i="17"/>
  <c r="E983" i="17"/>
  <c r="E984" i="17"/>
  <c r="E985" i="17"/>
  <c r="E986" i="17"/>
  <c r="E987" i="17"/>
  <c r="E988" i="17"/>
  <c r="E989" i="17"/>
  <c r="E990" i="17"/>
  <c r="E991" i="17"/>
  <c r="E992" i="17"/>
  <c r="E993" i="17"/>
  <c r="E994" i="17"/>
  <c r="E995" i="17"/>
  <c r="E996" i="17"/>
  <c r="E997" i="17"/>
  <c r="E998" i="17"/>
  <c r="E999" i="17"/>
  <c r="E1000" i="17"/>
  <c r="E1001" i="17"/>
  <c r="E1002" i="17"/>
  <c r="E1003" i="17"/>
  <c r="E1004" i="17"/>
  <c r="E1005" i="17"/>
  <c r="E1006" i="17"/>
  <c r="E1007" i="17"/>
  <c r="E1008" i="17"/>
  <c r="E1009" i="17"/>
  <c r="E1010" i="17"/>
  <c r="E1011" i="17"/>
  <c r="E1012" i="17"/>
  <c r="E1013" i="17"/>
  <c r="E1014" i="17"/>
  <c r="E1015" i="17"/>
  <c r="E1016" i="17"/>
  <c r="E1017" i="17"/>
  <c r="E1018" i="17"/>
  <c r="E1019" i="17"/>
  <c r="E1020" i="17"/>
  <c r="E1021" i="17"/>
  <c r="E1022" i="17"/>
  <c r="E1023" i="17"/>
  <c r="E1024" i="17"/>
  <c r="E1025" i="17"/>
  <c r="E1026" i="17"/>
  <c r="E1027" i="17"/>
  <c r="E1028" i="17"/>
  <c r="E1029" i="17"/>
  <c r="E1030" i="17"/>
  <c r="E1031" i="17"/>
  <c r="E1032" i="17"/>
  <c r="E1033" i="17"/>
  <c r="E1034" i="17"/>
  <c r="E1035" i="17"/>
  <c r="E1036" i="17"/>
  <c r="E1037" i="17"/>
  <c r="E1038" i="17"/>
  <c r="E1039" i="17"/>
  <c r="E1040" i="17"/>
  <c r="E1041" i="17"/>
  <c r="E1042" i="17"/>
  <c r="E1043" i="17"/>
  <c r="E1044" i="17"/>
  <c r="E1045" i="17"/>
  <c r="E1046" i="17"/>
  <c r="E1047" i="17"/>
  <c r="E1048" i="17"/>
  <c r="E1049" i="17"/>
  <c r="E1050" i="17"/>
  <c r="E1051" i="17"/>
  <c r="E1052" i="17"/>
  <c r="E1053" i="17"/>
  <c r="E1054" i="17"/>
  <c r="E1055" i="17"/>
  <c r="E1056" i="17"/>
  <c r="E1057" i="17"/>
  <c r="E1058" i="17"/>
  <c r="E1059" i="17"/>
  <c r="E1060" i="17"/>
  <c r="E1061" i="17"/>
  <c r="E1062" i="17"/>
  <c r="E1063" i="17"/>
  <c r="E1064" i="17"/>
  <c r="E1065" i="17"/>
  <c r="E1066" i="17"/>
  <c r="E1067" i="17"/>
  <c r="E1068" i="17"/>
  <c r="E1069" i="17"/>
  <c r="E1070" i="17"/>
  <c r="E1071" i="17"/>
  <c r="E1072" i="17"/>
  <c r="E1073" i="17"/>
  <c r="E1074" i="17"/>
  <c r="E1075" i="17"/>
  <c r="E1076" i="17"/>
  <c r="E1077" i="17"/>
  <c r="E1078" i="17"/>
  <c r="E1079" i="17"/>
  <c r="E1080" i="17"/>
  <c r="E1081" i="17"/>
  <c r="E1082" i="17"/>
  <c r="E1083" i="17"/>
  <c r="E1084" i="17"/>
  <c r="E1085" i="17"/>
  <c r="E1086" i="17"/>
  <c r="E1087" i="17"/>
  <c r="E1088" i="17"/>
  <c r="E1089" i="17"/>
  <c r="E1090" i="17"/>
  <c r="E1091" i="17"/>
  <c r="E1092" i="17"/>
  <c r="E1093" i="17"/>
  <c r="E1094" i="17"/>
  <c r="E1095" i="17"/>
  <c r="E1096" i="17"/>
  <c r="E1097" i="17"/>
  <c r="E1098" i="17"/>
  <c r="E1099" i="17"/>
  <c r="E1100" i="17"/>
  <c r="E1101" i="17"/>
  <c r="E1102" i="17"/>
  <c r="E1103" i="17"/>
  <c r="E1104" i="17"/>
  <c r="E1105" i="17"/>
  <c r="E1106" i="17"/>
  <c r="E1107" i="17"/>
  <c r="E1108" i="17"/>
  <c r="E1109" i="17"/>
  <c r="E1110" i="17"/>
  <c r="E1111" i="17"/>
  <c r="E1112" i="17"/>
  <c r="E1113" i="17"/>
  <c r="E1114" i="17"/>
  <c r="E1115" i="17"/>
  <c r="E1116" i="17"/>
  <c r="E1117" i="17"/>
  <c r="E1118" i="17"/>
  <c r="E1119" i="17"/>
  <c r="E1120" i="17"/>
  <c r="E1121" i="17"/>
  <c r="E1122" i="17"/>
  <c r="E1123" i="17"/>
  <c r="E1124" i="17"/>
  <c r="E1125" i="17"/>
  <c r="E1126" i="17"/>
  <c r="E1127" i="17"/>
  <c r="E1128" i="17"/>
  <c r="E1129" i="17"/>
  <c r="E1130" i="17"/>
  <c r="E1131" i="17"/>
  <c r="E1132" i="17"/>
  <c r="E1133" i="17"/>
  <c r="E1134" i="17"/>
  <c r="E1135" i="17"/>
  <c r="E1136" i="17"/>
  <c r="E1137" i="17"/>
  <c r="E1138" i="17"/>
  <c r="E1139" i="17"/>
  <c r="E1140" i="17"/>
  <c r="E1141" i="17"/>
  <c r="E1142" i="17"/>
  <c r="E1143" i="17"/>
  <c r="E1144" i="17"/>
  <c r="E1145" i="17"/>
  <c r="E1146" i="17"/>
  <c r="E1147" i="17"/>
  <c r="E1148" i="17"/>
  <c r="E1149" i="17"/>
  <c r="E1150" i="17"/>
  <c r="E1151" i="17"/>
  <c r="E1152" i="17"/>
  <c r="E1153" i="17"/>
  <c r="E1154" i="17"/>
  <c r="E1155" i="17"/>
  <c r="E1156" i="17"/>
  <c r="E1157" i="17"/>
  <c r="E1158" i="17"/>
  <c r="E1159" i="17"/>
  <c r="E1160" i="17"/>
  <c r="E1161" i="17"/>
  <c r="E1162" i="17"/>
  <c r="E1163" i="17"/>
  <c r="E1164" i="17"/>
  <c r="E1165" i="17"/>
  <c r="E1166" i="17"/>
  <c r="E1167" i="17"/>
  <c r="E1168" i="17"/>
  <c r="E1169" i="17"/>
  <c r="E1170" i="17"/>
  <c r="E1171" i="17"/>
  <c r="E1172" i="17"/>
  <c r="E1173" i="17"/>
  <c r="E1174" i="17"/>
  <c r="E1175" i="17"/>
  <c r="E1176" i="17"/>
  <c r="E1177" i="17"/>
  <c r="E1178" i="17"/>
  <c r="E1179" i="17"/>
  <c r="E1180" i="17"/>
  <c r="E1181" i="17"/>
  <c r="E1182" i="17"/>
  <c r="E1183" i="17"/>
  <c r="E1184" i="17"/>
  <c r="E1185" i="17"/>
  <c r="E1186" i="17"/>
  <c r="E1187" i="17"/>
  <c r="E1188" i="17"/>
  <c r="E1189" i="17"/>
  <c r="E1190" i="17"/>
  <c r="E1191" i="17"/>
  <c r="E1192" i="17"/>
  <c r="E1193" i="17"/>
  <c r="E1194" i="17"/>
  <c r="E1195" i="17"/>
  <c r="E1196" i="17"/>
  <c r="E1197" i="17"/>
  <c r="E1198" i="17"/>
  <c r="E1199" i="17"/>
  <c r="E1200" i="17"/>
  <c r="E1201" i="17"/>
  <c r="E1202" i="17"/>
  <c r="E1203" i="17"/>
  <c r="E1204" i="17"/>
  <c r="E1205" i="17"/>
  <c r="E1206" i="17"/>
  <c r="E1207" i="17"/>
  <c r="E1208" i="17"/>
  <c r="E1209" i="17"/>
  <c r="E1210" i="17"/>
  <c r="E1211" i="17"/>
  <c r="E1212" i="17"/>
  <c r="E1213" i="17"/>
  <c r="E1214" i="17"/>
  <c r="E1215" i="17"/>
  <c r="E1216" i="17"/>
  <c r="E1217" i="17"/>
  <c r="E1218" i="17"/>
  <c r="E1219" i="17"/>
  <c r="E1220" i="17"/>
  <c r="E1221" i="17"/>
  <c r="E1222" i="17"/>
  <c r="E1223" i="17"/>
  <c r="E1224" i="17"/>
  <c r="E1225" i="17"/>
  <c r="E1226" i="17"/>
  <c r="E1227" i="17"/>
  <c r="E1228" i="17"/>
  <c r="E1229" i="17"/>
  <c r="E1230" i="17"/>
  <c r="E1231" i="17"/>
  <c r="E1232" i="17"/>
  <c r="E1233" i="17"/>
  <c r="E1234" i="17"/>
  <c r="E1235" i="17"/>
  <c r="E1236" i="17"/>
  <c r="E1237" i="17"/>
  <c r="E1238" i="17"/>
  <c r="E1239" i="17"/>
  <c r="E1240" i="17"/>
  <c r="E1241" i="17"/>
  <c r="E1242" i="17"/>
  <c r="E1243" i="17"/>
  <c r="E1244" i="17"/>
  <c r="E1245" i="17"/>
  <c r="E1246" i="17"/>
  <c r="E1247" i="17"/>
  <c r="E1248" i="17"/>
  <c r="E1249" i="17"/>
  <c r="E1250" i="17"/>
  <c r="E1251" i="17"/>
  <c r="E1252" i="17"/>
  <c r="E1253" i="17"/>
  <c r="E1254" i="17"/>
  <c r="E1255" i="17"/>
  <c r="E1256" i="17"/>
  <c r="E1257" i="17"/>
  <c r="E1258" i="17"/>
  <c r="E1259" i="17"/>
  <c r="E1260" i="17"/>
  <c r="E1261" i="17"/>
  <c r="E1262" i="17"/>
  <c r="E1263" i="17"/>
  <c r="E1264" i="17"/>
  <c r="E1265" i="17"/>
  <c r="E1266" i="17"/>
  <c r="E1267" i="17"/>
  <c r="E1268" i="17"/>
  <c r="E1269" i="17"/>
  <c r="E1270" i="17"/>
  <c r="E1271" i="17"/>
  <c r="E1272" i="17"/>
  <c r="E1273" i="17"/>
  <c r="E1274" i="17"/>
  <c r="E1275" i="17"/>
  <c r="E1276" i="17"/>
  <c r="E1277" i="17"/>
  <c r="E1278" i="17"/>
  <c r="E1279" i="17"/>
  <c r="E1280" i="17"/>
  <c r="E1281" i="17"/>
  <c r="E1282" i="17"/>
  <c r="E1283" i="17"/>
  <c r="E1284" i="17"/>
  <c r="E1285" i="17"/>
  <c r="E1286" i="17"/>
  <c r="E1287" i="17"/>
  <c r="E1288" i="17"/>
  <c r="E1289" i="17"/>
  <c r="E1290" i="17"/>
  <c r="E1291" i="17"/>
  <c r="E1292" i="17"/>
  <c r="E1293" i="17"/>
  <c r="E1294" i="17"/>
  <c r="E1295" i="17"/>
  <c r="E1296" i="17"/>
  <c r="E1297" i="17"/>
  <c r="E1298" i="17"/>
  <c r="E1299" i="17"/>
  <c r="E1300" i="17"/>
  <c r="E1301" i="17"/>
  <c r="E1302" i="17"/>
  <c r="E1303" i="17"/>
  <c r="E1304" i="17"/>
  <c r="E1305" i="17"/>
  <c r="E1306" i="17"/>
  <c r="E1307" i="17"/>
  <c r="E1308" i="17"/>
  <c r="E1309" i="17"/>
  <c r="E1310" i="17"/>
  <c r="E1311" i="17"/>
  <c r="E1312" i="17"/>
  <c r="E1313" i="17"/>
  <c r="E1314" i="17"/>
  <c r="E1315" i="17"/>
  <c r="E1316" i="17"/>
  <c r="E1317" i="17"/>
  <c r="E1318" i="17"/>
  <c r="E1319" i="17"/>
  <c r="E1320" i="17"/>
  <c r="E1321" i="17"/>
  <c r="E1322" i="17"/>
  <c r="E1323" i="17"/>
  <c r="E1324" i="17"/>
  <c r="E1325" i="17"/>
  <c r="E1326" i="17"/>
  <c r="E1327" i="17"/>
  <c r="E1328" i="17"/>
  <c r="E1329" i="17"/>
  <c r="E1330" i="17"/>
  <c r="E1331" i="17"/>
  <c r="E1332" i="17"/>
  <c r="E1333" i="17"/>
  <c r="E1334" i="17"/>
  <c r="E1335" i="17"/>
  <c r="E1336" i="17"/>
  <c r="E1337" i="17"/>
  <c r="E1338" i="17"/>
  <c r="E1339" i="17"/>
  <c r="E1340" i="17"/>
  <c r="E1341" i="17"/>
  <c r="E1342" i="17"/>
  <c r="E1343" i="17"/>
  <c r="E1344" i="17"/>
  <c r="E1345" i="17"/>
  <c r="E1346" i="17"/>
  <c r="E1347" i="17"/>
  <c r="E1348" i="17"/>
  <c r="E1349" i="17"/>
  <c r="E1350" i="17"/>
  <c r="E1351" i="17"/>
  <c r="E1352" i="17"/>
  <c r="E1353" i="17"/>
  <c r="E1354" i="17"/>
  <c r="E1355" i="17"/>
  <c r="E1356" i="17"/>
  <c r="E1357" i="17"/>
  <c r="E1358" i="17"/>
  <c r="E1359" i="17"/>
  <c r="E1360" i="17"/>
  <c r="E1361" i="17"/>
  <c r="E1362" i="17"/>
  <c r="E1363" i="17"/>
  <c r="E1364" i="17"/>
  <c r="E1365" i="17"/>
  <c r="E1366" i="17"/>
  <c r="E1367" i="17"/>
  <c r="E1368" i="17"/>
  <c r="E1369" i="17"/>
  <c r="E1370" i="17"/>
  <c r="E1371" i="17"/>
  <c r="E1372" i="17"/>
  <c r="E1373" i="17"/>
  <c r="E1374" i="17"/>
  <c r="E1375" i="17"/>
  <c r="E1376" i="17"/>
  <c r="E1377" i="17"/>
  <c r="E1378" i="17"/>
  <c r="E1379" i="17"/>
  <c r="E1380" i="17"/>
  <c r="E1381" i="17"/>
  <c r="E1382" i="17"/>
  <c r="E1383" i="17"/>
  <c r="E1384" i="17"/>
  <c r="E1385" i="17"/>
  <c r="E1386" i="17"/>
  <c r="E1387" i="17"/>
  <c r="E1388" i="17"/>
  <c r="E1389" i="17"/>
  <c r="E1390" i="17"/>
  <c r="E1391" i="17"/>
  <c r="E1392" i="17"/>
  <c r="E1393" i="17"/>
  <c r="E1394" i="17"/>
  <c r="E1395" i="17"/>
  <c r="E1396" i="17"/>
  <c r="E1397" i="17"/>
  <c r="E1398" i="17"/>
  <c r="E1399" i="17"/>
  <c r="E1400" i="17"/>
  <c r="E1401" i="17"/>
  <c r="E1402" i="17"/>
  <c r="E1403" i="17"/>
  <c r="E1404" i="17"/>
  <c r="E1405" i="17"/>
  <c r="E1406" i="17"/>
  <c r="E1407" i="17"/>
  <c r="E1408" i="17"/>
  <c r="E1409" i="17"/>
  <c r="E1410" i="17"/>
  <c r="E1411" i="17"/>
  <c r="E1412" i="17"/>
  <c r="E1413" i="17"/>
  <c r="E1414" i="17"/>
  <c r="E1415" i="17"/>
  <c r="E1416" i="17"/>
  <c r="E1417" i="17"/>
  <c r="E1418" i="17"/>
  <c r="E1419" i="17"/>
  <c r="E1420" i="17"/>
  <c r="E1421" i="17"/>
  <c r="E1422" i="17"/>
  <c r="E1423" i="17"/>
  <c r="E1424" i="17"/>
  <c r="E1425" i="17"/>
  <c r="E1426" i="17"/>
  <c r="E1427" i="17"/>
  <c r="E1428" i="17"/>
  <c r="E1429" i="17"/>
  <c r="E1430" i="17"/>
  <c r="E1431" i="17"/>
  <c r="E1432" i="17"/>
  <c r="E1433" i="17"/>
  <c r="E1434" i="17"/>
  <c r="E1435" i="17"/>
  <c r="E1436" i="17"/>
  <c r="E1437" i="17"/>
  <c r="E1438" i="17"/>
  <c r="E1439" i="17"/>
  <c r="E1440" i="17"/>
  <c r="E1441" i="17"/>
  <c r="E1442" i="17"/>
  <c r="E1443" i="17"/>
  <c r="E1444" i="17"/>
  <c r="E1445" i="17"/>
  <c r="E1446" i="17"/>
  <c r="E1447" i="17"/>
  <c r="E1448" i="17"/>
  <c r="E1449" i="17"/>
  <c r="E1450" i="17"/>
  <c r="E1451" i="17"/>
  <c r="E1452" i="17"/>
  <c r="E1453" i="17"/>
  <c r="E1454" i="17"/>
  <c r="E1455" i="17"/>
  <c r="E1456" i="17"/>
  <c r="E1457" i="17"/>
  <c r="E1458" i="17"/>
  <c r="E1459" i="17"/>
  <c r="E1460" i="17"/>
  <c r="E1461" i="17"/>
  <c r="E1462" i="17"/>
  <c r="E1463" i="17"/>
  <c r="E1464" i="17"/>
  <c r="E1465" i="17"/>
  <c r="E1466" i="17"/>
  <c r="E1467" i="17"/>
  <c r="E1468" i="17"/>
  <c r="E1469" i="17"/>
  <c r="E1470" i="17"/>
  <c r="E1471" i="17"/>
  <c r="E1472" i="17"/>
  <c r="E1473" i="17"/>
  <c r="E1474" i="17"/>
  <c r="E1475" i="17"/>
  <c r="E1476" i="17"/>
  <c r="E1477" i="17"/>
  <c r="E1478" i="17"/>
  <c r="E1479" i="17"/>
  <c r="E1480" i="17"/>
  <c r="E1481" i="17"/>
  <c r="E1482" i="17"/>
  <c r="E1483" i="17"/>
  <c r="E1484" i="17"/>
  <c r="E1485" i="17"/>
  <c r="E1486" i="17"/>
  <c r="E1487" i="17"/>
  <c r="E1488" i="17"/>
  <c r="E1489" i="17"/>
  <c r="E1490" i="17"/>
  <c r="E1491" i="17"/>
  <c r="E1492" i="17"/>
  <c r="E1493" i="17"/>
  <c r="E1494" i="17"/>
  <c r="E1495" i="17"/>
  <c r="E1496" i="17"/>
  <c r="E1497" i="17"/>
  <c r="E1498" i="17"/>
  <c r="E1499" i="17"/>
  <c r="E1500" i="17"/>
  <c r="E1501" i="17"/>
  <c r="E1502" i="17"/>
  <c r="E1503" i="17"/>
  <c r="E1504" i="17"/>
  <c r="E1505" i="17"/>
  <c r="E1506" i="17"/>
  <c r="E1507" i="17"/>
  <c r="E1508" i="17"/>
  <c r="E1509" i="17"/>
  <c r="E1510" i="17"/>
  <c r="E1511" i="17"/>
  <c r="E1512" i="17"/>
  <c r="E1513" i="17"/>
  <c r="E1514" i="17"/>
  <c r="E1515" i="17"/>
  <c r="E1516" i="17"/>
  <c r="E1517" i="17"/>
  <c r="E1518" i="17"/>
  <c r="E1519" i="17"/>
  <c r="E1520" i="17"/>
  <c r="E1521" i="17"/>
  <c r="E1522" i="17"/>
  <c r="E1523" i="17"/>
  <c r="E1524" i="17"/>
  <c r="E1525" i="17"/>
  <c r="E1526" i="17"/>
  <c r="E1527" i="17"/>
  <c r="E1528" i="17"/>
  <c r="E1529" i="17"/>
  <c r="E1530" i="17"/>
  <c r="E1531" i="17"/>
  <c r="E1532" i="17"/>
  <c r="E1533" i="17"/>
  <c r="E1534" i="17"/>
  <c r="E1535" i="17"/>
  <c r="E1536" i="17"/>
  <c r="E1537" i="17"/>
  <c r="E1538" i="17"/>
  <c r="E1539" i="17"/>
  <c r="E1540" i="17"/>
  <c r="E1541" i="17"/>
  <c r="E1542" i="17"/>
  <c r="E1543" i="17"/>
  <c r="E1544" i="17"/>
  <c r="E1545" i="17"/>
  <c r="E1546" i="17"/>
  <c r="E1547" i="17"/>
  <c r="E1548" i="17"/>
  <c r="E1549" i="17"/>
  <c r="E1550" i="17"/>
  <c r="E1551" i="17"/>
  <c r="E1552" i="17"/>
  <c r="E1553" i="17"/>
  <c r="E1554" i="17"/>
  <c r="E1555" i="17"/>
  <c r="E1556" i="17"/>
  <c r="E1557" i="17"/>
  <c r="E1558" i="17"/>
  <c r="E1559" i="17"/>
  <c r="E1560" i="17"/>
  <c r="E1561" i="17"/>
  <c r="E1562" i="17"/>
  <c r="E1563" i="17"/>
  <c r="E1564" i="17"/>
  <c r="E1565" i="17"/>
  <c r="E1566" i="17"/>
  <c r="E1567" i="17"/>
  <c r="E1568" i="17"/>
  <c r="E1569" i="17"/>
  <c r="E1570" i="17"/>
  <c r="E1571" i="17"/>
  <c r="E1572" i="17"/>
  <c r="E1573" i="17"/>
  <c r="E1574" i="17"/>
  <c r="E1575" i="17"/>
  <c r="E1576" i="17"/>
  <c r="E1577" i="17"/>
  <c r="E1578" i="17"/>
  <c r="E1579" i="17"/>
  <c r="E1580" i="17"/>
  <c r="E1581" i="17"/>
  <c r="E1582" i="17"/>
  <c r="E1583" i="17"/>
  <c r="E1584" i="17"/>
  <c r="E1585" i="17"/>
  <c r="E1586" i="17"/>
  <c r="E1587" i="17"/>
  <c r="E1588" i="17"/>
  <c r="E1589" i="17"/>
  <c r="E1590" i="17"/>
  <c r="E1591" i="17"/>
  <c r="E1592" i="17"/>
  <c r="E1593" i="17"/>
  <c r="E1594" i="17"/>
  <c r="E1595" i="17"/>
  <c r="E1596" i="17"/>
  <c r="E1597" i="17"/>
  <c r="E1598" i="17"/>
  <c r="E1599" i="17"/>
  <c r="E1600" i="17"/>
  <c r="E1601" i="17"/>
  <c r="E1602" i="17"/>
  <c r="E1603" i="17"/>
  <c r="E1604" i="17"/>
  <c r="E1605" i="17"/>
  <c r="E1606" i="17"/>
  <c r="E1607" i="17"/>
  <c r="E1608" i="17"/>
  <c r="E1609" i="17"/>
  <c r="E1610" i="17"/>
  <c r="E1611" i="17"/>
  <c r="E1612" i="17"/>
  <c r="E1613" i="17"/>
  <c r="E1614" i="17"/>
  <c r="E1615" i="17"/>
  <c r="E1616" i="17"/>
  <c r="E1617" i="17"/>
  <c r="E1618" i="17"/>
  <c r="D828" i="17"/>
  <c r="D364" i="17"/>
  <c r="D365" i="17"/>
  <c r="D927" i="17"/>
  <c r="D683" i="17"/>
  <c r="D684" i="17"/>
  <c r="D1470" i="17"/>
  <c r="D685" i="17"/>
  <c r="D686" i="17"/>
  <c r="D829" i="17"/>
  <c r="D1471" i="17"/>
  <c r="D159" i="17"/>
  <c r="D160" i="17"/>
  <c r="D928" i="17"/>
  <c r="D929" i="17"/>
  <c r="D930" i="17"/>
  <c r="D687" i="17"/>
  <c r="D688" i="17"/>
  <c r="D689" i="17"/>
  <c r="D2" i="17"/>
  <c r="D3" i="17"/>
  <c r="D366" i="17"/>
  <c r="D367" i="17"/>
  <c r="D520" i="17"/>
  <c r="D521" i="17"/>
  <c r="D1198" i="17"/>
  <c r="D1199" i="17"/>
  <c r="D931" i="17"/>
  <c r="D522" i="17"/>
  <c r="D368" i="17"/>
  <c r="D161" i="17"/>
  <c r="D162" i="17"/>
  <c r="D4" i="17"/>
  <c r="D932" i="17"/>
  <c r="D523" i="17"/>
  <c r="D1200" i="17"/>
  <c r="D1201" i="17"/>
  <c r="D1328" i="17"/>
  <c r="D1472" i="17"/>
  <c r="D524" i="17"/>
  <c r="D933" i="17"/>
  <c r="D934" i="17"/>
  <c r="D935" i="17"/>
  <c r="D936" i="17"/>
  <c r="D690" i="17"/>
  <c r="D830" i="17"/>
  <c r="D1329" i="17"/>
  <c r="D1330" i="17"/>
  <c r="D525" i="17"/>
  <c r="D691" i="17"/>
  <c r="D5" i="17"/>
  <c r="D1473" i="17"/>
  <c r="D1474" i="17"/>
  <c r="D1202" i="17"/>
  <c r="D1203" i="17"/>
  <c r="D1204" i="17"/>
  <c r="D831" i="17"/>
  <c r="D1331" i="17"/>
  <c r="D1332" i="17"/>
  <c r="D832" i="17"/>
  <c r="D937" i="17"/>
  <c r="D1333" i="17"/>
  <c r="D1100" i="17"/>
  <c r="D833" i="17"/>
  <c r="D369" i="17"/>
  <c r="D1205" i="17"/>
  <c r="D938" i="17"/>
  <c r="D1334" i="17"/>
  <c r="D1335" i="17"/>
  <c r="D526" i="17"/>
  <c r="D6" i="17"/>
  <c r="D939" i="17"/>
  <c r="D370" i="17"/>
  <c r="D371" i="17"/>
  <c r="D692" i="17"/>
  <c r="D1101" i="17"/>
  <c r="D1336" i="17"/>
  <c r="D163" i="17"/>
  <c r="D164" i="17"/>
  <c r="D940" i="17"/>
  <c r="D941" i="17"/>
  <c r="D942" i="17"/>
  <c r="D943" i="17"/>
  <c r="D165" i="17"/>
  <c r="D834" i="17"/>
  <c r="D527" i="17"/>
  <c r="D166" i="17"/>
  <c r="D372" i="17"/>
  <c r="D373" i="17"/>
  <c r="D167" i="17"/>
  <c r="D168" i="17"/>
  <c r="D944" i="17"/>
  <c r="D1475" i="17"/>
  <c r="D693" i="17"/>
  <c r="D694" i="17"/>
  <c r="D695" i="17"/>
  <c r="D1337" i="17"/>
  <c r="D1338" i="17"/>
  <c r="D1339" i="17"/>
  <c r="D169" i="17"/>
  <c r="D170" i="17"/>
  <c r="D171" i="17"/>
  <c r="D1476" i="17"/>
  <c r="D374" i="17"/>
  <c r="D172" i="17"/>
  <c r="D173" i="17"/>
  <c r="D7" i="17"/>
  <c r="D8" i="17"/>
  <c r="D174" i="17"/>
  <c r="D1477" i="17"/>
  <c r="D1478" i="17"/>
  <c r="D1206" i="17"/>
  <c r="D375" i="17"/>
  <c r="D528" i="17"/>
  <c r="D175" i="17"/>
  <c r="D176" i="17"/>
  <c r="D177" i="17"/>
  <c r="D835" i="17"/>
  <c r="D178" i="17"/>
  <c r="D179" i="17"/>
  <c r="D180" i="17"/>
  <c r="D1207" i="17"/>
  <c r="D1208" i="17"/>
  <c r="D1209" i="17"/>
  <c r="D1340" i="17"/>
  <c r="D1341" i="17"/>
  <c r="D529" i="17"/>
  <c r="D530" i="17"/>
  <c r="D1102" i="17"/>
  <c r="D181" i="17"/>
  <c r="D182" i="17"/>
  <c r="D183" i="17"/>
  <c r="D836" i="17"/>
  <c r="D837" i="17"/>
  <c r="D531" i="17"/>
  <c r="D532" i="17"/>
  <c r="D1342" i="17"/>
  <c r="D1343" i="17"/>
  <c r="D9" i="17"/>
  <c r="D376" i="17"/>
  <c r="D184" i="17"/>
  <c r="D1344" i="17"/>
  <c r="D838" i="17"/>
  <c r="D839" i="17"/>
  <c r="D840" i="17"/>
  <c r="D1103" i="17"/>
  <c r="D696" i="17"/>
  <c r="D697" i="17"/>
  <c r="D377" i="17"/>
  <c r="D185" i="17"/>
  <c r="D186" i="17"/>
  <c r="D378" i="17"/>
  <c r="D533" i="17"/>
  <c r="D534" i="17"/>
  <c r="D1479" i="17"/>
  <c r="D1210" i="17"/>
  <c r="D1480" i="17"/>
  <c r="D841" i="17"/>
  <c r="D1481" i="17"/>
  <c r="D187" i="17"/>
  <c r="D1211" i="17"/>
  <c r="D1212" i="17"/>
  <c r="D379" i="17"/>
  <c r="D10" i="17"/>
  <c r="D945" i="17"/>
  <c r="D535" i="17"/>
  <c r="D536" i="17"/>
  <c r="D188" i="17"/>
  <c r="D698" i="17"/>
  <c r="D189" i="17"/>
  <c r="D380" i="17"/>
  <c r="D381" i="17"/>
  <c r="D382" i="17"/>
  <c r="D383" i="17"/>
  <c r="D11" i="17"/>
  <c r="D190" i="17"/>
  <c r="D1482" i="17"/>
  <c r="D1483" i="17"/>
  <c r="D191" i="17"/>
  <c r="D946" i="17"/>
  <c r="D947" i="17"/>
  <c r="D1213" i="17"/>
  <c r="D1214" i="17"/>
  <c r="D1215" i="17"/>
  <c r="D1216" i="17"/>
  <c r="D1217" i="17"/>
  <c r="D1484" i="17"/>
  <c r="D1485" i="17"/>
  <c r="D948" i="17"/>
  <c r="D1218" i="17"/>
  <c r="D537" i="17"/>
  <c r="D1219" i="17"/>
  <c r="D1220" i="17"/>
  <c r="D699" i="17"/>
  <c r="D12" i="17"/>
  <c r="D13" i="17"/>
  <c r="D1486" i="17"/>
  <c r="D1104" i="17"/>
  <c r="D1487" i="17"/>
  <c r="D14" i="17"/>
  <c r="D842" i="17"/>
  <c r="D538" i="17"/>
  <c r="D15" i="17"/>
  <c r="D192" i="17"/>
  <c r="D193" i="17"/>
  <c r="D16" i="17"/>
  <c r="D700" i="17"/>
  <c r="D1221" i="17"/>
  <c r="D1222" i="17"/>
  <c r="D17" i="17"/>
  <c r="D1105" i="17"/>
  <c r="D1106" i="17"/>
  <c r="D18" i="17"/>
  <c r="D384" i="17"/>
  <c r="D385" i="17"/>
  <c r="D1488" i="17"/>
  <c r="D1489" i="17"/>
  <c r="D701" i="17"/>
  <c r="D702" i="17"/>
  <c r="D843" i="17"/>
  <c r="D844" i="17"/>
  <c r="D19" i="17"/>
  <c r="D20" i="17"/>
  <c r="D1345" i="17"/>
  <c r="D539" i="17"/>
  <c r="D386" i="17"/>
  <c r="D194" i="17"/>
  <c r="D949" i="17"/>
  <c r="D1490" i="17"/>
  <c r="D1491" i="17"/>
  <c r="D1492" i="17"/>
  <c r="D1493" i="17"/>
  <c r="D387" i="17"/>
  <c r="D388" i="17"/>
  <c r="D1494" i="17"/>
  <c r="D1495" i="17"/>
  <c r="D389" i="17"/>
  <c r="D195" i="17"/>
  <c r="D196" i="17"/>
  <c r="D1223" i="17"/>
  <c r="D390" i="17"/>
  <c r="D1496" i="17"/>
  <c r="D950" i="17"/>
  <c r="D703" i="17"/>
  <c r="D704" i="17"/>
  <c r="D951" i="17"/>
  <c r="D1107" i="17"/>
  <c r="D21" i="17"/>
  <c r="D845" i="17"/>
  <c r="D22" i="17"/>
  <c r="D23" i="17"/>
  <c r="D540" i="17"/>
  <c r="D541" i="17"/>
  <c r="D391" i="17"/>
  <c r="D24" i="17"/>
  <c r="D25" i="17"/>
  <c r="D1224" i="17"/>
  <c r="D1225" i="17"/>
  <c r="D1108" i="17"/>
  <c r="D1226" i="17"/>
  <c r="D1346" i="17"/>
  <c r="D197" i="17"/>
  <c r="D1497" i="17"/>
  <c r="D26" i="17"/>
  <c r="D952" i="17"/>
  <c r="D953" i="17"/>
  <c r="D954" i="17"/>
  <c r="D1109" i="17"/>
  <c r="D1110" i="17"/>
  <c r="D955" i="17"/>
  <c r="D956" i="17"/>
  <c r="D957" i="17"/>
  <c r="D27" i="17"/>
  <c r="D28" i="17"/>
  <c r="D542" i="17"/>
  <c r="D543" i="17"/>
  <c r="D198" i="17"/>
  <c r="D199" i="17"/>
  <c r="D958" i="17"/>
  <c r="D959" i="17"/>
  <c r="D705" i="17"/>
  <c r="D706" i="17"/>
  <c r="D200" i="17"/>
  <c r="D392" i="17"/>
  <c r="D707" i="17"/>
  <c r="D201" i="17"/>
  <c r="D1347" i="17"/>
  <c r="D1111" i="17"/>
  <c r="D1227" i="17"/>
  <c r="D708" i="17"/>
  <c r="D393" i="17"/>
  <c r="D709" i="17"/>
  <c r="D710" i="17"/>
  <c r="D29" i="17"/>
  <c r="D30" i="17"/>
  <c r="D1112" i="17"/>
  <c r="D1348" i="17"/>
  <c r="D394" i="17"/>
  <c r="D202" i="17"/>
  <c r="D1349" i="17"/>
  <c r="D544" i="17"/>
  <c r="D545" i="17"/>
  <c r="D546" i="17"/>
  <c r="D1113" i="17"/>
  <c r="D1114" i="17"/>
  <c r="D960" i="17"/>
  <c r="D961" i="17"/>
  <c r="D962" i="17"/>
  <c r="D963" i="17"/>
  <c r="D964" i="17"/>
  <c r="D547" i="17"/>
  <c r="D203" i="17"/>
  <c r="D204" i="17"/>
  <c r="D205" i="17"/>
  <c r="D1498" i="17"/>
  <c r="D206" i="17"/>
  <c r="D548" i="17"/>
  <c r="D31" i="17"/>
  <c r="D1228" i="17"/>
  <c r="D1229" i="17"/>
  <c r="D1499" i="17"/>
  <c r="D1500" i="17"/>
  <c r="D1115" i="17"/>
  <c r="D1116" i="17"/>
  <c r="D549" i="17"/>
  <c r="D965" i="17"/>
  <c r="D966" i="17"/>
  <c r="D395" i="17"/>
  <c r="D396" i="17"/>
  <c r="D397" i="17"/>
  <c r="D1117" i="17"/>
  <c r="D1501" i="17"/>
  <c r="D207" i="17"/>
  <c r="D711" i="17"/>
  <c r="D1350" i="17"/>
  <c r="D1118" i="17"/>
  <c r="D1119" i="17"/>
  <c r="D1120" i="17"/>
  <c r="D208" i="17"/>
  <c r="D550" i="17"/>
  <c r="D551" i="17"/>
  <c r="D552" i="17"/>
  <c r="D398" i="17"/>
  <c r="D209" i="17"/>
  <c r="D210" i="17"/>
  <c r="D1351" i="17"/>
  <c r="D32" i="17"/>
  <c r="D33" i="17"/>
  <c r="D34" i="17"/>
  <c r="D211" i="17"/>
  <c r="D1230" i="17"/>
  <c r="D399" i="17"/>
  <c r="D400" i="17"/>
  <c r="D35" i="17"/>
  <c r="D36" i="17"/>
  <c r="D212" i="17"/>
  <c r="D553" i="17"/>
  <c r="D401" i="17"/>
  <c r="D213" i="17"/>
  <c r="D402" i="17"/>
  <c r="D1231" i="17"/>
  <c r="D37" i="17"/>
  <c r="D38" i="17"/>
  <c r="D712" i="17"/>
  <c r="D713" i="17"/>
  <c r="D1232" i="17"/>
  <c r="D1233" i="17"/>
  <c r="D39" i="17"/>
  <c r="D40" i="17"/>
  <c r="D846" i="17"/>
  <c r="D1234" i="17"/>
  <c r="D1235" i="17"/>
  <c r="D1236" i="17"/>
  <c r="D1502" i="17"/>
  <c r="D1503" i="17"/>
  <c r="D214" i="17"/>
  <c r="D714" i="17"/>
  <c r="D847" i="17"/>
  <c r="D848" i="17"/>
  <c r="D715" i="17"/>
  <c r="D716" i="17"/>
  <c r="D554" i="17"/>
  <c r="D555" i="17"/>
  <c r="D215" i="17"/>
  <c r="D849" i="17"/>
  <c r="D216" i="17"/>
  <c r="D217" i="17"/>
  <c r="D1121" i="17"/>
  <c r="D967" i="17"/>
  <c r="D1122" i="17"/>
  <c r="D41" i="17"/>
  <c r="D968" i="17"/>
  <c r="D969" i="17"/>
  <c r="D218" i="17"/>
  <c r="D219" i="17"/>
  <c r="D717" i="17"/>
  <c r="D403" i="17"/>
  <c r="D1352" i="17"/>
  <c r="D1353" i="17"/>
  <c r="D556" i="17"/>
  <c r="D1123" i="17"/>
  <c r="D1124" i="17"/>
  <c r="D220" i="17"/>
  <c r="D1125" i="17"/>
  <c r="D42" i="17"/>
  <c r="D557" i="17"/>
  <c r="D558" i="17"/>
  <c r="D1126" i="17"/>
  <c r="D1127" i="17"/>
  <c r="D1354" i="17"/>
  <c r="D1355" i="17"/>
  <c r="D1128" i="17"/>
  <c r="D970" i="17"/>
  <c r="D1237" i="17"/>
  <c r="D559" i="17"/>
  <c r="D560" i="17"/>
  <c r="D1129" i="17"/>
  <c r="D718" i="17"/>
  <c r="D719" i="17"/>
  <c r="D404" i="17"/>
  <c r="D405" i="17"/>
  <c r="D406" i="17"/>
  <c r="D407" i="17"/>
  <c r="D1238" i="17"/>
  <c r="D221" i="17"/>
  <c r="D222" i="17"/>
  <c r="D223" i="17"/>
  <c r="D408" i="17"/>
  <c r="D850" i="17"/>
  <c r="D851" i="17"/>
  <c r="D224" i="17"/>
  <c r="D852" i="17"/>
  <c r="D225" i="17"/>
  <c r="D1504" i="17"/>
  <c r="D1505" i="17"/>
  <c r="D561" i="17"/>
  <c r="D720" i="17"/>
  <c r="D721" i="17"/>
  <c r="D409" i="17"/>
  <c r="D410" i="17"/>
  <c r="D1506" i="17"/>
  <c r="D1507" i="17"/>
  <c r="D411" i="17"/>
  <c r="D43" i="17"/>
  <c r="D44" i="17"/>
  <c r="D562" i="17"/>
  <c r="D563" i="17"/>
  <c r="D226" i="17"/>
  <c r="D564" i="17"/>
  <c r="D971" i="17"/>
  <c r="D972" i="17"/>
  <c r="D722" i="17"/>
  <c r="D412" i="17"/>
  <c r="D1130" i="17"/>
  <c r="D227" i="17"/>
  <c r="D973" i="17"/>
  <c r="D974" i="17"/>
  <c r="D975" i="17"/>
  <c r="D976" i="17"/>
  <c r="D1239" i="17"/>
  <c r="D723" i="17"/>
  <c r="D724" i="17"/>
  <c r="D45" i="17"/>
  <c r="D977" i="17"/>
  <c r="D46" i="17"/>
  <c r="D978" i="17"/>
  <c r="D1240" i="17"/>
  <c r="D1241" i="17"/>
  <c r="D1131" i="17"/>
  <c r="D979" i="17"/>
  <c r="D413" i="17"/>
  <c r="D47" i="17"/>
  <c r="D48" i="17"/>
  <c r="D1242" i="17"/>
  <c r="D414" i="17"/>
  <c r="D415" i="17"/>
  <c r="D228" i="17"/>
  <c r="D725" i="17"/>
  <c r="D726" i="17"/>
  <c r="D229" i="17"/>
  <c r="D230" i="17"/>
  <c r="D231" i="17"/>
  <c r="D1132" i="17"/>
  <c r="D1133" i="17"/>
  <c r="D1508" i="17"/>
  <c r="D980" i="17"/>
  <c r="D853" i="17"/>
  <c r="D1509" i="17"/>
  <c r="D1243" i="17"/>
  <c r="D1510" i="17"/>
  <c r="D232" i="17"/>
  <c r="D565" i="17"/>
  <c r="D566" i="17"/>
  <c r="D1356" i="17"/>
  <c r="D1357" i="17"/>
  <c r="D1134" i="17"/>
  <c r="D981" i="17"/>
  <c r="D982" i="17"/>
  <c r="D983" i="17"/>
  <c r="D416" i="17"/>
  <c r="D417" i="17"/>
  <c r="D567" i="17"/>
  <c r="D1358" i="17"/>
  <c r="D1359" i="17"/>
  <c r="D1511" i="17"/>
  <c r="D1512" i="17"/>
  <c r="D233" i="17"/>
  <c r="D234" i="17"/>
  <c r="D727" i="17"/>
  <c r="D568" i="17"/>
  <c r="D984" i="17"/>
  <c r="D985" i="17"/>
  <c r="D986" i="17"/>
  <c r="D1360" i="17"/>
  <c r="D49" i="17"/>
  <c r="D50" i="17"/>
  <c r="D51" i="17"/>
  <c r="D52" i="17"/>
  <c r="D987" i="17"/>
  <c r="D988" i="17"/>
  <c r="D1513" i="17"/>
  <c r="D235" i="17"/>
  <c r="D236" i="17"/>
  <c r="D569" i="17"/>
  <c r="D418" i="17"/>
  <c r="D419" i="17"/>
  <c r="D420" i="17"/>
  <c r="D421" i="17"/>
  <c r="D422" i="17"/>
  <c r="D423" i="17"/>
  <c r="D1244" i="17"/>
  <c r="D1245" i="17"/>
  <c r="D570" i="17"/>
  <c r="D1361" i="17"/>
  <c r="D1362" i="17"/>
  <c r="D989" i="17"/>
  <c r="D1514" i="17"/>
  <c r="D1515" i="17"/>
  <c r="D990" i="17"/>
  <c r="D991" i="17"/>
  <c r="D1246" i="17"/>
  <c r="D1363" i="17"/>
  <c r="D992" i="17"/>
  <c r="D728" i="17"/>
  <c r="D1364" i="17"/>
  <c r="D237" i="17"/>
  <c r="D571" i="17"/>
  <c r="D1135" i="17"/>
  <c r="D1136" i="17"/>
  <c r="D854" i="17"/>
  <c r="D855" i="17"/>
  <c r="D856" i="17"/>
  <c r="D857" i="17"/>
  <c r="D858" i="17"/>
  <c r="D238" i="17"/>
  <c r="D424" i="17"/>
  <c r="D572" i="17"/>
  <c r="D573" i="17"/>
  <c r="D53" i="17"/>
  <c r="D859" i="17"/>
  <c r="D239" i="17"/>
  <c r="D1247" i="17"/>
  <c r="D240" i="17"/>
  <c r="D574" i="17"/>
  <c r="D575" i="17"/>
  <c r="D54" i="17"/>
  <c r="D55" i="17"/>
  <c r="D425" i="17"/>
  <c r="D56" i="17"/>
  <c r="D993" i="17"/>
  <c r="D994" i="17"/>
  <c r="D729" i="17"/>
  <c r="D576" i="17"/>
  <c r="D995" i="17"/>
  <c r="D996" i="17"/>
  <c r="D997" i="17"/>
  <c r="D426" i="17"/>
  <c r="D427" i="17"/>
  <c r="D577" i="17"/>
  <c r="D241" i="17"/>
  <c r="D578" i="17"/>
  <c r="D860" i="17"/>
  <c r="D861" i="17"/>
  <c r="D1516" i="17"/>
  <c r="D579" i="17"/>
  <c r="D242" i="17"/>
  <c r="D730" i="17"/>
  <c r="D580" i="17"/>
  <c r="D998" i="17"/>
  <c r="D999" i="17"/>
  <c r="D243" i="17"/>
  <c r="D731" i="17"/>
  <c r="D581" i="17"/>
  <c r="D57" i="17"/>
  <c r="D1000" i="17"/>
  <c r="D428" i="17"/>
  <c r="D429" i="17"/>
  <c r="D1001" i="17"/>
  <c r="D1002" i="17"/>
  <c r="D1003" i="17"/>
  <c r="D58" i="17"/>
  <c r="D59" i="17"/>
  <c r="D430" i="17"/>
  <c r="D1248" i="17"/>
  <c r="D1249" i="17"/>
  <c r="D431" i="17"/>
  <c r="D244" i="17"/>
  <c r="D245" i="17"/>
  <c r="D862" i="17"/>
  <c r="D863" i="17"/>
  <c r="D732" i="17"/>
  <c r="D733" i="17"/>
  <c r="D1365" i="17"/>
  <c r="D1366" i="17"/>
  <c r="D60" i="17"/>
  <c r="D1137" i="17"/>
  <c r="D734" i="17"/>
  <c r="D735" i="17"/>
  <c r="D432" i="17"/>
  <c r="D1367" i="17"/>
  <c r="D582" i="17"/>
  <c r="D583" i="17"/>
  <c r="D1368" i="17"/>
  <c r="D1250" i="17"/>
  <c r="D1251" i="17"/>
  <c r="D246" i="17"/>
  <c r="D1138" i="17"/>
  <c r="D1139" i="17"/>
  <c r="D864" i="17"/>
  <c r="D865" i="17"/>
  <c r="D1252" i="17"/>
  <c r="D866" i="17"/>
  <c r="D584" i="17"/>
  <c r="D585" i="17"/>
  <c r="D586" i="17"/>
  <c r="D61" i="17"/>
  <c r="D62" i="17"/>
  <c r="D247" i="17"/>
  <c r="D1140" i="17"/>
  <c r="D63" i="17"/>
  <c r="D64" i="17"/>
  <c r="D1369" i="17"/>
  <c r="D1517" i="17"/>
  <c r="D1004" i="17"/>
  <c r="D65" i="17"/>
  <c r="D433" i="17"/>
  <c r="D1141" i="17"/>
  <c r="D66" i="17"/>
  <c r="D1518" i="17"/>
  <c r="D1519" i="17"/>
  <c r="D1005" i="17"/>
  <c r="D1006" i="17"/>
  <c r="D248" i="17"/>
  <c r="D434" i="17"/>
  <c r="D435" i="17"/>
  <c r="D436" i="17"/>
  <c r="D437" i="17"/>
  <c r="D1253" i="17"/>
  <c r="D249" i="17"/>
  <c r="D250" i="17"/>
  <c r="D1370" i="17"/>
  <c r="D1371" i="17"/>
  <c r="D1007" i="17"/>
  <c r="D1520" i="17"/>
  <c r="D867" i="17"/>
  <c r="D868" i="17"/>
  <c r="D1521" i="17"/>
  <c r="D67" i="17"/>
  <c r="D68" i="17"/>
  <c r="D587" i="17"/>
  <c r="D1142" i="17"/>
  <c r="D1143" i="17"/>
  <c r="D251" i="17"/>
  <c r="D1144" i="17"/>
  <c r="D1372" i="17"/>
  <c r="D1522" i="17"/>
  <c r="D736" i="17"/>
  <c r="D1523" i="17"/>
  <c r="D588" i="17"/>
  <c r="D589" i="17"/>
  <c r="D590" i="17"/>
  <c r="D591" i="17"/>
  <c r="D592" i="17"/>
  <c r="D1373" i="17"/>
  <c r="D1374" i="17"/>
  <c r="D1524" i="17"/>
  <c r="D1525" i="17"/>
  <c r="D252" i="17"/>
  <c r="D1526" i="17"/>
  <c r="D1527" i="17"/>
  <c r="D1528" i="17"/>
  <c r="D1254" i="17"/>
  <c r="D1529" i="17"/>
  <c r="D253" i="17"/>
  <c r="D1255" i="17"/>
  <c r="D1256" i="17"/>
  <c r="D1257" i="17"/>
  <c r="D1530" i="17"/>
  <c r="D737" i="17"/>
  <c r="D1375" i="17"/>
  <c r="D1376" i="17"/>
  <c r="D1008" i="17"/>
  <c r="D593" i="17"/>
  <c r="D738" i="17"/>
  <c r="D69" i="17"/>
  <c r="D1258" i="17"/>
  <c r="D1009" i="17"/>
  <c r="D438" i="17"/>
  <c r="D439" i="17"/>
  <c r="D1377" i="17"/>
  <c r="D440" i="17"/>
  <c r="D441" i="17"/>
  <c r="D739" i="17"/>
  <c r="D740" i="17"/>
  <c r="D1259" i="17"/>
  <c r="D254" i="17"/>
  <c r="D255" i="17"/>
  <c r="D1378" i="17"/>
  <c r="D1531" i="17"/>
  <c r="D442" i="17"/>
  <c r="D443" i="17"/>
  <c r="D594" i="17"/>
  <c r="D595" i="17"/>
  <c r="D1379" i="17"/>
  <c r="D256" i="17"/>
  <c r="D257" i="17"/>
  <c r="D596" i="17"/>
  <c r="D444" i="17"/>
  <c r="D1532" i="17"/>
  <c r="D1533" i="17"/>
  <c r="D1534" i="17"/>
  <c r="D597" i="17"/>
  <c r="D1535" i="17"/>
  <c r="D1145" i="17"/>
  <c r="D741" i="17"/>
  <c r="D445" i="17"/>
  <c r="D446" i="17"/>
  <c r="D447" i="17"/>
  <c r="D598" i="17"/>
  <c r="D599" i="17"/>
  <c r="D1380" i="17"/>
  <c r="D1381" i="17"/>
  <c r="D1536" i="17"/>
  <c r="D869" i="17"/>
  <c r="D870" i="17"/>
  <c r="D448" i="17"/>
  <c r="D1010" i="17"/>
  <c r="D1011" i="17"/>
  <c r="D600" i="17"/>
  <c r="D601" i="17"/>
  <c r="D602" i="17"/>
  <c r="D258" i="17"/>
  <c r="D742" i="17"/>
  <c r="D1382" i="17"/>
  <c r="D1260" i="17"/>
  <c r="D1383" i="17"/>
  <c r="D1384" i="17"/>
  <c r="D1261" i="17"/>
  <c r="D743" i="17"/>
  <c r="D449" i="17"/>
  <c r="D450" i="17"/>
  <c r="D70" i="17"/>
  <c r="D451" i="17"/>
  <c r="D1012" i="17"/>
  <c r="D1013" i="17"/>
  <c r="D1262" i="17"/>
  <c r="D1385" i="17"/>
  <c r="D1386" i="17"/>
  <c r="D1387" i="17"/>
  <c r="D1388" i="17"/>
  <c r="D452" i="17"/>
  <c r="D1389" i="17"/>
  <c r="D1390" i="17"/>
  <c r="D744" i="17"/>
  <c r="D71" i="17"/>
  <c r="D72" i="17"/>
  <c r="D1537" i="17"/>
  <c r="D1538" i="17"/>
  <c r="D1014" i="17"/>
  <c r="D1015" i="17"/>
  <c r="D453" i="17"/>
  <c r="D73" i="17"/>
  <c r="D74" i="17"/>
  <c r="D603" i="17"/>
  <c r="D259" i="17"/>
  <c r="D604" i="17"/>
  <c r="D605" i="17"/>
  <c r="D260" i="17"/>
  <c r="D261" i="17"/>
  <c r="D1263" i="17"/>
  <c r="D1016" i="17"/>
  <c r="D1017" i="17"/>
  <c r="D1264" i="17"/>
  <c r="D1539" i="17"/>
  <c r="D1540" i="17"/>
  <c r="D745" i="17"/>
  <c r="D75" i="17"/>
  <c r="D606" i="17"/>
  <c r="D262" i="17"/>
  <c r="D263" i="17"/>
  <c r="D871" i="17"/>
  <c r="D454" i="17"/>
  <c r="D76" i="17"/>
  <c r="D872" i="17"/>
  <c r="D873" i="17"/>
  <c r="D1541" i="17"/>
  <c r="D455" i="17"/>
  <c r="D456" i="17"/>
  <c r="D874" i="17"/>
  <c r="D1018" i="17"/>
  <c r="D264" i="17"/>
  <c r="D1146" i="17"/>
  <c r="D875" i="17"/>
  <c r="D1147" i="17"/>
  <c r="D77" i="17"/>
  <c r="D78" i="17"/>
  <c r="D746" i="17"/>
  <c r="D265" i="17"/>
  <c r="D1391" i="17"/>
  <c r="D747" i="17"/>
  <c r="D748" i="17"/>
  <c r="D79" i="17"/>
  <c r="D80" i="17"/>
  <c r="D266" i="17"/>
  <c r="D1392" i="17"/>
  <c r="D1148" i="17"/>
  <c r="D267" i="17"/>
  <c r="D457" i="17"/>
  <c r="D1265" i="17"/>
  <c r="D1149" i="17"/>
  <c r="D1266" i="17"/>
  <c r="D1019" i="17"/>
  <c r="D1393" i="17"/>
  <c r="D607" i="17"/>
  <c r="D458" i="17"/>
  <c r="D459" i="17"/>
  <c r="D876" i="17"/>
  <c r="D877" i="17"/>
  <c r="D878" i="17"/>
  <c r="D268" i="17"/>
  <c r="D1394" i="17"/>
  <c r="D1395" i="17"/>
  <c r="D749" i="17"/>
  <c r="D269" i="17"/>
  <c r="D1020" i="17"/>
  <c r="D1021" i="17"/>
  <c r="D879" i="17"/>
  <c r="D880" i="17"/>
  <c r="D881" i="17"/>
  <c r="D81" i="17"/>
  <c r="D82" i="17"/>
  <c r="D1542" i="17"/>
  <c r="D750" i="17"/>
  <c r="D882" i="17"/>
  <c r="D1396" i="17"/>
  <c r="D1397" i="17"/>
  <c r="D1022" i="17"/>
  <c r="D83" i="17"/>
  <c r="D84" i="17"/>
  <c r="D1543" i="17"/>
  <c r="D1544" i="17"/>
  <c r="D1545" i="17"/>
  <c r="D1398" i="17"/>
  <c r="D1399" i="17"/>
  <c r="D85" i="17"/>
  <c r="D270" i="17"/>
  <c r="D883" i="17"/>
  <c r="D884" i="17"/>
  <c r="D885" i="17"/>
  <c r="D886" i="17"/>
  <c r="D887" i="17"/>
  <c r="D1023" i="17"/>
  <c r="D1024" i="17"/>
  <c r="D608" i="17"/>
  <c r="D609" i="17"/>
  <c r="D751" i="17"/>
  <c r="D460" i="17"/>
  <c r="D461" i="17"/>
  <c r="D1025" i="17"/>
  <c r="D1026" i="17"/>
  <c r="D462" i="17"/>
  <c r="D271" i="17"/>
  <c r="D1150" i="17"/>
  <c r="D1151" i="17"/>
  <c r="D1152" i="17"/>
  <c r="D1267" i="17"/>
  <c r="D1268" i="17"/>
  <c r="D86" i="17"/>
  <c r="D1027" i="17"/>
  <c r="D1028" i="17"/>
  <c r="D888" i="17"/>
  <c r="D752" i="17"/>
  <c r="D610" i="17"/>
  <c r="D753" i="17"/>
  <c r="D1546" i="17"/>
  <c r="D1547" i="17"/>
  <c r="D87" i="17"/>
  <c r="D1029" i="17"/>
  <c r="D1030" i="17"/>
  <c r="D611" i="17"/>
  <c r="D612" i="17"/>
  <c r="D1400" i="17"/>
  <c r="D1153" i="17"/>
  <c r="D88" i="17"/>
  <c r="D754" i="17"/>
  <c r="D755" i="17"/>
  <c r="D272" i="17"/>
  <c r="D1548" i="17"/>
  <c r="D89" i="17"/>
  <c r="D273" i="17"/>
  <c r="D1549" i="17"/>
  <c r="D274" i="17"/>
  <c r="D1269" i="17"/>
  <c r="D1270" i="17"/>
  <c r="D1271" i="17"/>
  <c r="D1401" i="17"/>
  <c r="D1031" i="17"/>
  <c r="D1032" i="17"/>
  <c r="D889" i="17"/>
  <c r="D275" i="17"/>
  <c r="D276" i="17"/>
  <c r="D1033" i="17"/>
  <c r="D463" i="17"/>
  <c r="D1550" i="17"/>
  <c r="D1551" i="17"/>
  <c r="D1402" i="17"/>
  <c r="D277" i="17"/>
  <c r="D278" i="17"/>
  <c r="D279" i="17"/>
  <c r="D1552" i="17"/>
  <c r="D1553" i="17"/>
  <c r="D756" i="17"/>
  <c r="D757" i="17"/>
  <c r="D464" i="17"/>
  <c r="D613" i="17"/>
  <c r="D614" i="17"/>
  <c r="D1154" i="17"/>
  <c r="D1272" i="17"/>
  <c r="D1273" i="17"/>
  <c r="D758" i="17"/>
  <c r="D1403" i="17"/>
  <c r="D1554" i="17"/>
  <c r="D1555" i="17"/>
  <c r="D465" i="17"/>
  <c r="D90" i="17"/>
  <c r="D280" i="17"/>
  <c r="D1034" i="17"/>
  <c r="D1035" i="17"/>
  <c r="D759" i="17"/>
  <c r="D760" i="17"/>
  <c r="D761" i="17"/>
  <c r="D762" i="17"/>
  <c r="D281" i="17"/>
  <c r="D763" i="17"/>
  <c r="D1036" i="17"/>
  <c r="D764" i="17"/>
  <c r="D765" i="17"/>
  <c r="D766" i="17"/>
  <c r="D282" i="17"/>
  <c r="D890" i="17"/>
  <c r="D283" i="17"/>
  <c r="D284" i="17"/>
  <c r="D285" i="17"/>
  <c r="D286" i="17"/>
  <c r="D1404" i="17"/>
  <c r="D767" i="17"/>
  <c r="D768" i="17"/>
  <c r="D466" i="17"/>
  <c r="D467" i="17"/>
  <c r="D1037" i="17"/>
  <c r="D1556" i="17"/>
  <c r="D1557" i="17"/>
  <c r="D1558" i="17"/>
  <c r="D1274" i="17"/>
  <c r="D1275" i="17"/>
  <c r="D769" i="17"/>
  <c r="D770" i="17"/>
  <c r="D615" i="17"/>
  <c r="D616" i="17"/>
  <c r="D617" i="17"/>
  <c r="D287" i="17"/>
  <c r="D288" i="17"/>
  <c r="D618" i="17"/>
  <c r="D1038" i="17"/>
  <c r="D1405" i="17"/>
  <c r="D1406" i="17"/>
  <c r="D289" i="17"/>
  <c r="D1276" i="17"/>
  <c r="D1559" i="17"/>
  <c r="D290" i="17"/>
  <c r="D468" i="17"/>
  <c r="D891" i="17"/>
  <c r="D1560" i="17"/>
  <c r="D1561" i="17"/>
  <c r="D1562" i="17"/>
  <c r="D619" i="17"/>
  <c r="D1277" i="17"/>
  <c r="D1278" i="17"/>
  <c r="D91" i="17"/>
  <c r="D291" i="17"/>
  <c r="D1155" i="17"/>
  <c r="D1156" i="17"/>
  <c r="D292" i="17"/>
  <c r="D892" i="17"/>
  <c r="D620" i="17"/>
  <c r="D1407" i="17"/>
  <c r="D293" i="17"/>
  <c r="D294" i="17"/>
  <c r="D1563" i="17"/>
  <c r="D1564" i="17"/>
  <c r="D1408" i="17"/>
  <c r="D92" i="17"/>
  <c r="D1039" i="17"/>
  <c r="D1279" i="17"/>
  <c r="D1409" i="17"/>
  <c r="D469" i="17"/>
  <c r="D893" i="17"/>
  <c r="D470" i="17"/>
  <c r="D295" i="17"/>
  <c r="D296" i="17"/>
  <c r="D1280" i="17"/>
  <c r="D621" i="17"/>
  <c r="D771" i="17"/>
  <c r="D772" i="17"/>
  <c r="D773" i="17"/>
  <c r="D93" i="17"/>
  <c r="D297" i="17"/>
  <c r="D1565" i="17"/>
  <c r="D1040" i="17"/>
  <c r="D1281" i="17"/>
  <c r="D94" i="17"/>
  <c r="D894" i="17"/>
  <c r="D895" i="17"/>
  <c r="D471" i="17"/>
  <c r="D472" i="17"/>
  <c r="D473" i="17"/>
  <c r="D298" i="17"/>
  <c r="D95" i="17"/>
  <c r="D774" i="17"/>
  <c r="D1157" i="17"/>
  <c r="D1158" i="17"/>
  <c r="D622" i="17"/>
  <c r="D1282" i="17"/>
  <c r="D1041" i="17"/>
  <c r="D1042" i="17"/>
  <c r="D1043" i="17"/>
  <c r="D474" i="17"/>
  <c r="D475" i="17"/>
  <c r="D1044" i="17"/>
  <c r="D299" i="17"/>
  <c r="D1045" i="17"/>
  <c r="D300" i="17"/>
  <c r="D1159" i="17"/>
  <c r="D1160" i="17"/>
  <c r="D301" i="17"/>
  <c r="D96" i="17"/>
  <c r="D775" i="17"/>
  <c r="D1410" i="17"/>
  <c r="D476" i="17"/>
  <c r="D1411" i="17"/>
  <c r="D97" i="17"/>
  <c r="D1412" i="17"/>
  <c r="D1283" i="17"/>
  <c r="D1284" i="17"/>
  <c r="D776" i="17"/>
  <c r="D1413" i="17"/>
  <c r="D896" i="17"/>
  <c r="D1161" i="17"/>
  <c r="D302" i="17"/>
  <c r="D303" i="17"/>
  <c r="D98" i="17"/>
  <c r="D99" i="17"/>
  <c r="D1046" i="17"/>
  <c r="D1047" i="17"/>
  <c r="D623" i="17"/>
  <c r="D777" i="17"/>
  <c r="D1048" i="17"/>
  <c r="D624" i="17"/>
  <c r="D625" i="17"/>
  <c r="D626" i="17"/>
  <c r="D100" i="17"/>
  <c r="D1414" i="17"/>
  <c r="D897" i="17"/>
  <c r="D477" i="17"/>
  <c r="D1415" i="17"/>
  <c r="D778" i="17"/>
  <c r="D779" i="17"/>
  <c r="D1416" i="17"/>
  <c r="D101" i="17"/>
  <c r="D780" i="17"/>
  <c r="D478" i="17"/>
  <c r="D102" i="17"/>
  <c r="D103" i="17"/>
  <c r="D627" i="17"/>
  <c r="D1566" i="17"/>
  <c r="D628" i="17"/>
  <c r="D1049" i="17"/>
  <c r="D629" i="17"/>
  <c r="D630" i="17"/>
  <c r="D1567" i="17"/>
  <c r="D631" i="17"/>
  <c r="D1285" i="17"/>
  <c r="D1286" i="17"/>
  <c r="D1287" i="17"/>
  <c r="D1288" i="17"/>
  <c r="D1050" i="17"/>
  <c r="D1051" i="17"/>
  <c r="D1568" i="17"/>
  <c r="D1162" i="17"/>
  <c r="D898" i="17"/>
  <c r="D899" i="17"/>
  <c r="D1163" i="17"/>
  <c r="D479" i="17"/>
  <c r="D1289" i="17"/>
  <c r="D1290" i="17"/>
  <c r="D304" i="17"/>
  <c r="D305" i="17"/>
  <c r="D632" i="17"/>
  <c r="D1417" i="17"/>
  <c r="D1418" i="17"/>
  <c r="D1419" i="17"/>
  <c r="D1569" i="17"/>
  <c r="D1570" i="17"/>
  <c r="D633" i="17"/>
  <c r="D634" i="17"/>
  <c r="D635" i="17"/>
  <c r="D900" i="17"/>
  <c r="D1052" i="17"/>
  <c r="D636" i="17"/>
  <c r="D480" i="17"/>
  <c r="D481" i="17"/>
  <c r="D482" i="17"/>
  <c r="D483" i="17"/>
  <c r="D781" i="17"/>
  <c r="D782" i="17"/>
  <c r="D1053" i="17"/>
  <c r="D637" i="17"/>
  <c r="D1420" i="17"/>
  <c r="D104" i="17"/>
  <c r="D1054" i="17"/>
  <c r="D1421" i="17"/>
  <c r="D484" i="17"/>
  <c r="D485" i="17"/>
  <c r="D1164" i="17"/>
  <c r="D1165" i="17"/>
  <c r="D306" i="17"/>
  <c r="D307" i="17"/>
  <c r="D1166" i="17"/>
  <c r="D1422" i="17"/>
  <c r="D105" i="17"/>
  <c r="D901" i="17"/>
  <c r="D1423" i="17"/>
  <c r="D486" i="17"/>
  <c r="D1291" i="17"/>
  <c r="D638" i="17"/>
  <c r="D639" i="17"/>
  <c r="D640" i="17"/>
  <c r="D641" i="17"/>
  <c r="D1055" i="17"/>
  <c r="D1056" i="17"/>
  <c r="D642" i="17"/>
  <c r="D643" i="17"/>
  <c r="D1292" i="17"/>
  <c r="D106" i="17"/>
  <c r="D107" i="17"/>
  <c r="D108" i="17"/>
  <c r="D308" i="17"/>
  <c r="D309" i="17"/>
  <c r="D310" i="17"/>
  <c r="D1571" i="17"/>
  <c r="D487" i="17"/>
  <c r="D1293" i="17"/>
  <c r="D109" i="17"/>
  <c r="D110" i="17"/>
  <c r="D644" i="17"/>
  <c r="D645" i="17"/>
  <c r="D646" i="17"/>
  <c r="D1424" i="17"/>
  <c r="D1294" i="17"/>
  <c r="D1295" i="17"/>
  <c r="D1572" i="17"/>
  <c r="D1296" i="17"/>
  <c r="D1297" i="17"/>
  <c r="D647" i="17"/>
  <c r="D902" i="17"/>
  <c r="D1167" i="17"/>
  <c r="D311" i="17"/>
  <c r="D312" i="17"/>
  <c r="D1573" i="17"/>
  <c r="D1057" i="17"/>
  <c r="D1574" i="17"/>
  <c r="D1575" i="17"/>
  <c r="D648" i="17"/>
  <c r="D313" i="17"/>
  <c r="D649" i="17"/>
  <c r="D314" i="17"/>
  <c r="D1058" i="17"/>
  <c r="D1059" i="17"/>
  <c r="D488" i="17"/>
  <c r="D783" i="17"/>
  <c r="D1576" i="17"/>
  <c r="D1060" i="17"/>
  <c r="D1577" i="17"/>
  <c r="D315" i="17"/>
  <c r="D316" i="17"/>
  <c r="D1425" i="17"/>
  <c r="D1061" i="17"/>
  <c r="D1062" i="17"/>
  <c r="D1063" i="17"/>
  <c r="D1426" i="17"/>
  <c r="D903" i="17"/>
  <c r="D1427" i="17"/>
  <c r="D904" i="17"/>
  <c r="D905" i="17"/>
  <c r="D906" i="17"/>
  <c r="D111" i="17"/>
  <c r="D650" i="17"/>
  <c r="D907" i="17"/>
  <c r="D784" i="17"/>
  <c r="D112" i="17"/>
  <c r="D113" i="17"/>
  <c r="D114" i="17"/>
  <c r="D317" i="17"/>
  <c r="D318" i="17"/>
  <c r="D651" i="17"/>
  <c r="D115" i="17"/>
  <c r="D1064" i="17"/>
  <c r="D785" i="17"/>
  <c r="D1065" i="17"/>
  <c r="D1066" i="17"/>
  <c r="D1067" i="17"/>
  <c r="D319" i="17"/>
  <c r="D116" i="17"/>
  <c r="D320" i="17"/>
  <c r="D489" i="17"/>
  <c r="D321" i="17"/>
  <c r="D908" i="17"/>
  <c r="D1578" i="17"/>
  <c r="D909" i="17"/>
  <c r="D490" i="17"/>
  <c r="D1168" i="17"/>
  <c r="D1169" i="17"/>
  <c r="D1428" i="17"/>
  <c r="D652" i="17"/>
  <c r="D491" i="17"/>
  <c r="D492" i="17"/>
  <c r="D1429" i="17"/>
  <c r="D1170" i="17"/>
  <c r="D1430" i="17"/>
  <c r="D1431" i="17"/>
  <c r="D1171" i="17"/>
  <c r="D1172" i="17"/>
  <c r="D1298" i="17"/>
  <c r="D1579" i="17"/>
  <c r="D1432" i="17"/>
  <c r="D653" i="17"/>
  <c r="D1433" i="17"/>
  <c r="D1580" i="17"/>
  <c r="D786" i="17"/>
  <c r="D1581" i="17"/>
  <c r="D1582" i="17"/>
  <c r="D322" i="17"/>
  <c r="D493" i="17"/>
  <c r="D494" i="17"/>
  <c r="D323" i="17"/>
  <c r="D787" i="17"/>
  <c r="D324" i="17"/>
  <c r="D495" i="17"/>
  <c r="D117" i="17"/>
  <c r="D118" i="17"/>
  <c r="D325" i="17"/>
  <c r="D1173" i="17"/>
  <c r="D1434" i="17"/>
  <c r="D1435" i="17"/>
  <c r="D788" i="17"/>
  <c r="D119" i="17"/>
  <c r="D120" i="17"/>
  <c r="D1583" i="17"/>
  <c r="D910" i="17"/>
  <c r="D496" i="17"/>
  <c r="D789" i="17"/>
  <c r="D790" i="17"/>
  <c r="D121" i="17"/>
  <c r="D1584" i="17"/>
  <c r="D326" i="17"/>
  <c r="D791" i="17"/>
  <c r="D792" i="17"/>
  <c r="D793" i="17"/>
  <c r="D654" i="17"/>
  <c r="D1174" i="17"/>
  <c r="D655" i="17"/>
  <c r="D656" i="17"/>
  <c r="D657" i="17"/>
  <c r="D1068" i="17"/>
  <c r="D911" i="17"/>
  <c r="D658" i="17"/>
  <c r="D1436" i="17"/>
  <c r="D1585" i="17"/>
  <c r="D1586" i="17"/>
  <c r="D1587" i="17"/>
  <c r="D1437" i="17"/>
  <c r="D1438" i="17"/>
  <c r="D1299" i="17"/>
  <c r="D1300" i="17"/>
  <c r="D1439" i="17"/>
  <c r="D1440" i="17"/>
  <c r="D1588" i="17"/>
  <c r="D1589" i="17"/>
  <c r="D1590" i="17"/>
  <c r="D1069" i="17"/>
  <c r="D1070" i="17"/>
  <c r="D497" i="17"/>
  <c r="D1591" i="17"/>
  <c r="D327" i="17"/>
  <c r="D794" i="17"/>
  <c r="D795" i="17"/>
  <c r="D328" i="17"/>
  <c r="D329" i="17"/>
  <c r="D1175" i="17"/>
  <c r="D330" i="17"/>
  <c r="D659" i="17"/>
  <c r="D660" i="17"/>
  <c r="D661" i="17"/>
  <c r="D331" i="17"/>
  <c r="D332" i="17"/>
  <c r="D333" i="17"/>
  <c r="D498" i="17"/>
  <c r="D1592" i="17"/>
  <c r="D1301" i="17"/>
  <c r="D662" i="17"/>
  <c r="D663" i="17"/>
  <c r="D1071" i="17"/>
  <c r="D1441" i="17"/>
  <c r="D1442" i="17"/>
  <c r="D1443" i="17"/>
  <c r="D122" i="17"/>
  <c r="D1302" i="17"/>
  <c r="D1444" i="17"/>
  <c r="D1072" i="17"/>
  <c r="D1593" i="17"/>
  <c r="D334" i="17"/>
  <c r="D335" i="17"/>
  <c r="D1445" i="17"/>
  <c r="D1446" i="17"/>
  <c r="D796" i="17"/>
  <c r="D797" i="17"/>
  <c r="D1447" i="17"/>
  <c r="D1073" i="17"/>
  <c r="D123" i="17"/>
  <c r="D124" i="17"/>
  <c r="D125" i="17"/>
  <c r="D1448" i="17"/>
  <c r="D1176" i="17"/>
  <c r="D1303" i="17"/>
  <c r="D912" i="17"/>
  <c r="D913" i="17"/>
  <c r="D1074" i="17"/>
  <c r="D798" i="17"/>
  <c r="D799" i="17"/>
  <c r="D126" i="17"/>
  <c r="D664" i="17"/>
  <c r="D1177" i="17"/>
  <c r="D499" i="17"/>
  <c r="D800" i="17"/>
  <c r="D801" i="17"/>
  <c r="D1075" i="17"/>
  <c r="D1594" i="17"/>
  <c r="D1076" i="17"/>
  <c r="D1449" i="17"/>
  <c r="D1077" i="17"/>
  <c r="D665" i="17"/>
  <c r="D914" i="17"/>
  <c r="D1078" i="17"/>
  <c r="D915" i="17"/>
  <c r="D916" i="17"/>
  <c r="D127" i="17"/>
  <c r="D1178" i="17"/>
  <c r="D1595" i="17"/>
  <c r="D1596" i="17"/>
  <c r="D1450" i="17"/>
  <c r="D336" i="17"/>
  <c r="D917" i="17"/>
  <c r="D918" i="17"/>
  <c r="D1179" i="17"/>
  <c r="D1180" i="17"/>
  <c r="D1597" i="17"/>
  <c r="D802" i="17"/>
  <c r="D803" i="17"/>
  <c r="D919" i="17"/>
  <c r="D1451" i="17"/>
  <c r="D1079" i="17"/>
  <c r="D1080" i="17"/>
  <c r="D666" i="17"/>
  <c r="D920" i="17"/>
  <c r="D1081" i="17"/>
  <c r="D667" i="17"/>
  <c r="D668" i="17"/>
  <c r="D1082" i="17"/>
  <c r="D1083" i="17"/>
  <c r="D128" i="17"/>
  <c r="D129" i="17"/>
  <c r="D337" i="17"/>
  <c r="D338" i="17"/>
  <c r="D921" i="17"/>
  <c r="D669" i="17"/>
  <c r="D339" i="17"/>
  <c r="D340" i="17"/>
  <c r="D1304" i="17"/>
  <c r="D500" i="17"/>
  <c r="D1598" i="17"/>
  <c r="D130" i="17"/>
  <c r="D131" i="17"/>
  <c r="D132" i="17"/>
  <c r="D133" i="17"/>
  <c r="D501" i="17"/>
  <c r="D502" i="17"/>
  <c r="D1305" i="17"/>
  <c r="D804" i="17"/>
  <c r="D1599" i="17"/>
  <c r="D1600" i="17"/>
  <c r="D503" i="17"/>
  <c r="D504" i="17"/>
  <c r="D134" i="17"/>
  <c r="D505" i="17"/>
  <c r="D341" i="17"/>
  <c r="D342" i="17"/>
  <c r="D343" i="17"/>
  <c r="D344" i="17"/>
  <c r="D506" i="17"/>
  <c r="D345" i="17"/>
  <c r="D1181" i="17"/>
  <c r="D805" i="17"/>
  <c r="D806" i="17"/>
  <c r="D670" i="17"/>
  <c r="D346" i="17"/>
  <c r="D347" i="17"/>
  <c r="D671" i="17"/>
  <c r="D135" i="17"/>
  <c r="D807" i="17"/>
  <c r="D507" i="17"/>
  <c r="D808" i="17"/>
  <c r="D809" i="17"/>
  <c r="D1084" i="17"/>
  <c r="D922" i="17"/>
  <c r="D136" i="17"/>
  <c r="D137" i="17"/>
  <c r="D508" i="17"/>
  <c r="D1306" i="17"/>
  <c r="D810" i="17"/>
  <c r="D811" i="17"/>
  <c r="D672" i="17"/>
  <c r="D509" i="17"/>
  <c r="D1307" i="17"/>
  <c r="D923" i="17"/>
  <c r="D348" i="17"/>
  <c r="D1182" i="17"/>
  <c r="D1183" i="17"/>
  <c r="D1184" i="17"/>
  <c r="D510" i="17"/>
  <c r="D138" i="17"/>
  <c r="D139" i="17"/>
  <c r="D140" i="17"/>
  <c r="D511" i="17"/>
  <c r="D141" i="17"/>
  <c r="D512" i="17"/>
  <c r="D349" i="17"/>
  <c r="D1085" i="17"/>
  <c r="D350" i="17"/>
  <c r="D351" i="17"/>
  <c r="D513" i="17"/>
  <c r="D514" i="17"/>
  <c r="D1601" i="17"/>
  <c r="D1602" i="17"/>
  <c r="D1603" i="17"/>
  <c r="D1604" i="17"/>
  <c r="D812" i="17"/>
  <c r="D813" i="17"/>
  <c r="D1308" i="17"/>
  <c r="D1309" i="17"/>
  <c r="D814" i="17"/>
  <c r="D815" i="17"/>
  <c r="D816" i="17"/>
  <c r="D515" i="17"/>
  <c r="D924" i="17"/>
  <c r="D925" i="17"/>
  <c r="D673" i="17"/>
  <c r="D674" i="17"/>
  <c r="D1605" i="17"/>
  <c r="D1086" i="17"/>
  <c r="D1087" i="17"/>
  <c r="D1452" i="17"/>
  <c r="D1453" i="17"/>
  <c r="D142" i="17"/>
  <c r="D143" i="17"/>
  <c r="D675" i="17"/>
  <c r="D1454" i="17"/>
  <c r="D1310" i="17"/>
  <c r="D817" i="17"/>
  <c r="D818" i="17"/>
  <c r="D1455" i="17"/>
  <c r="D1311" i="17"/>
  <c r="D1312" i="17"/>
  <c r="D1088" i="17"/>
  <c r="D819" i="17"/>
  <c r="D144" i="17"/>
  <c r="D145" i="17"/>
  <c r="D146" i="17"/>
  <c r="D147" i="17"/>
  <c r="D1456" i="17"/>
  <c r="D1457" i="17"/>
  <c r="D352" i="17"/>
  <c r="D353" i="17"/>
  <c r="D354" i="17"/>
  <c r="D1458" i="17"/>
  <c r="D1606" i="17"/>
  <c r="D1089" i="17"/>
  <c r="D1090" i="17"/>
  <c r="D148" i="17"/>
  <c r="D149" i="17"/>
  <c r="D1313" i="17"/>
  <c r="D355" i="17"/>
  <c r="D356" i="17"/>
  <c r="D1607" i="17"/>
  <c r="D1459" i="17"/>
  <c r="D1460" i="17"/>
  <c r="D1461" i="17"/>
  <c r="D1462" i="17"/>
  <c r="D516" i="17"/>
  <c r="D357" i="17"/>
  <c r="D358" i="17"/>
  <c r="D359" i="17"/>
  <c r="D1314" i="17"/>
  <c r="D1463" i="17"/>
  <c r="D150" i="17"/>
  <c r="D151" i="17"/>
  <c r="D1608" i="17"/>
  <c r="D1315" i="17"/>
  <c r="D1316" i="17"/>
  <c r="D676" i="17"/>
  <c r="D1091" i="17"/>
  <c r="D1317" i="17"/>
  <c r="D1185" i="17"/>
  <c r="D1186" i="17"/>
  <c r="D1187" i="17"/>
  <c r="D152" i="17"/>
  <c r="D1092" i="17"/>
  <c r="D1609" i="17"/>
  <c r="D153" i="17"/>
  <c r="D1610" i="17"/>
  <c r="D677" i="17"/>
  <c r="D1318" i="17"/>
  <c r="D1188" i="17"/>
  <c r="D154" i="17"/>
  <c r="D1319" i="17"/>
  <c r="D1320" i="17"/>
  <c r="D517" i="17"/>
  <c r="D678" i="17"/>
  <c r="D1321" i="17"/>
  <c r="D1464" i="17"/>
  <c r="D1611" i="17"/>
  <c r="D1322" i="17"/>
  <c r="D820" i="17"/>
  <c r="D679" i="17"/>
  <c r="D1093" i="17"/>
  <c r="D1094" i="17"/>
  <c r="D1612" i="17"/>
  <c r="D1613" i="17"/>
  <c r="D1465" i="17"/>
  <c r="D1189" i="17"/>
  <c r="D1190" i="17"/>
  <c r="D1191" i="17"/>
  <c r="D1095" i="17"/>
  <c r="D1323" i="17"/>
  <c r="D1614" i="17"/>
  <c r="D1615" i="17"/>
  <c r="D155" i="17"/>
  <c r="D1192" i="17"/>
  <c r="D821" i="17"/>
  <c r="D360" i="17"/>
  <c r="D361" i="17"/>
  <c r="D518" i="17"/>
  <c r="D680" i="17"/>
  <c r="D1193" i="17"/>
  <c r="D926" i="17"/>
  <c r="D519" i="17"/>
  <c r="D1616" i="17"/>
  <c r="D1617" i="17"/>
  <c r="D822" i="17"/>
  <c r="D823" i="17"/>
  <c r="D1466" i="17"/>
  <c r="D1096" i="17"/>
  <c r="D681" i="17"/>
  <c r="D1194" i="17"/>
  <c r="D1324" i="17"/>
  <c r="D824" i="17"/>
  <c r="D1195" i="17"/>
  <c r="D1196" i="17"/>
  <c r="D156" i="17"/>
  <c r="D157" i="17"/>
  <c r="D362" i="17"/>
  <c r="D363" i="17"/>
  <c r="D1097" i="17"/>
  <c r="D1098" i="17"/>
  <c r="D1467" i="17"/>
  <c r="D825" i="17"/>
  <c r="D826" i="17"/>
  <c r="D1197" i="17"/>
  <c r="D1618" i="17"/>
  <c r="D1468" i="17"/>
  <c r="D1469" i="17"/>
  <c r="D158" i="17"/>
  <c r="D682" i="17"/>
  <c r="D1325" i="17"/>
  <c r="D1326" i="17"/>
  <c r="D1327" i="17"/>
  <c r="D1099" i="17"/>
  <c r="D827" i="17"/>
  <c r="AT1099" i="17"/>
  <c r="AT1327" i="17"/>
  <c r="AT1326" i="17"/>
  <c r="AT1325" i="17"/>
  <c r="AT682" i="17"/>
  <c r="AT158" i="17"/>
  <c r="AT1469" i="17"/>
  <c r="AT1468" i="17"/>
  <c r="AT1618" i="17"/>
  <c r="AT1197" i="17"/>
  <c r="AT826" i="17"/>
  <c r="AT825" i="17"/>
  <c r="AT1467" i="17"/>
  <c r="AT1098" i="17"/>
  <c r="AT1097" i="17"/>
  <c r="AT363" i="17"/>
  <c r="AT362" i="17"/>
  <c r="AT157" i="17"/>
  <c r="AT156" i="17"/>
  <c r="AT1196" i="17"/>
  <c r="AT1195" i="17"/>
  <c r="AT824" i="17"/>
  <c r="AT1324" i="17"/>
  <c r="AT1194" i="17"/>
  <c r="AT681" i="17"/>
  <c r="AT1096" i="17"/>
  <c r="AT1466" i="17"/>
  <c r="AT823" i="17"/>
  <c r="AT822" i="17"/>
  <c r="AT1617" i="17"/>
  <c r="AT1616" i="17"/>
  <c r="AT519" i="17"/>
  <c r="AT926" i="17"/>
  <c r="AT1193" i="17"/>
  <c r="AT680" i="17"/>
  <c r="AT518" i="17"/>
  <c r="AT361" i="17"/>
  <c r="AT360" i="17"/>
  <c r="AT821" i="17"/>
  <c r="AT1192" i="17"/>
  <c r="AT155" i="17"/>
  <c r="AT1615" i="17"/>
  <c r="AT1614" i="17"/>
  <c r="AT1323" i="17"/>
  <c r="AT1095" i="17"/>
  <c r="AT1191" i="17"/>
  <c r="AT1190" i="17"/>
  <c r="AT1189" i="17"/>
  <c r="AT1465" i="17"/>
  <c r="AT1613" i="17"/>
  <c r="AT1612" i="17"/>
  <c r="AT1094" i="17"/>
  <c r="AT1093" i="17"/>
  <c r="AT679" i="17"/>
  <c r="AT820" i="17"/>
  <c r="AT1322" i="17"/>
  <c r="AT1611" i="17"/>
  <c r="AT1464" i="17"/>
  <c r="AT1321" i="17"/>
  <c r="AT678" i="17"/>
  <c r="AT517" i="17"/>
  <c r="AT1320" i="17"/>
  <c r="AT1319" i="17"/>
  <c r="AT154" i="17"/>
  <c r="AT1188" i="17"/>
  <c r="AT1318" i="17"/>
  <c r="AT677" i="17"/>
  <c r="AT1610" i="17"/>
  <c r="AT153" i="17"/>
  <c r="AT1609" i="17"/>
  <c r="AT1092" i="17"/>
  <c r="AT152" i="17"/>
  <c r="AT1187" i="17"/>
  <c r="AT1186" i="17"/>
  <c r="AT1185" i="17"/>
  <c r="AT1317" i="17"/>
  <c r="AT1091" i="17"/>
  <c r="AT676" i="17"/>
  <c r="AT1316" i="17"/>
  <c r="AT1315" i="17"/>
  <c r="AT1608" i="17"/>
  <c r="AT151" i="17"/>
  <c r="AT150" i="17"/>
  <c r="AT1463" i="17"/>
  <c r="AT1314" i="17"/>
  <c r="AT359" i="17"/>
  <c r="AT358" i="17"/>
  <c r="AT357" i="17"/>
  <c r="AT516" i="17"/>
  <c r="AT1462" i="17"/>
  <c r="AT1461" i="17"/>
  <c r="AT1460" i="17"/>
  <c r="AT1459" i="17"/>
  <c r="AT1607" i="17"/>
  <c r="AT356" i="17"/>
  <c r="AT355" i="17"/>
  <c r="AT1313" i="17"/>
  <c r="AT149" i="17"/>
  <c r="AT148" i="17"/>
  <c r="AT1090" i="17"/>
  <c r="AT1089" i="17"/>
  <c r="AT1606" i="17"/>
  <c r="AT1458" i="17"/>
  <c r="AT354" i="17"/>
  <c r="AT353" i="17"/>
  <c r="AT352" i="17"/>
  <c r="AT1457" i="17"/>
  <c r="AT1456" i="17"/>
  <c r="AT147" i="17"/>
  <c r="AT146" i="17"/>
  <c r="AT145" i="17"/>
  <c r="AT144" i="17"/>
  <c r="AT819" i="17"/>
  <c r="AT1088" i="17"/>
  <c r="AT1312" i="17"/>
  <c r="AT1311" i="17"/>
  <c r="AT1455" i="17"/>
  <c r="AT818" i="17"/>
  <c r="AT817" i="17"/>
  <c r="AT1310" i="17"/>
  <c r="AT1454" i="17"/>
  <c r="AT675" i="17"/>
  <c r="AT143" i="17"/>
  <c r="AT142" i="17"/>
  <c r="AT1453" i="17"/>
  <c r="AT1452" i="17"/>
  <c r="AT1087" i="17"/>
  <c r="AT1086" i="17"/>
  <c r="AT1605" i="17"/>
  <c r="AT674" i="17"/>
  <c r="AT673" i="17"/>
  <c r="AT925" i="17"/>
  <c r="AT924" i="17"/>
  <c r="AT515" i="17"/>
  <c r="AT816" i="17"/>
  <c r="AT815" i="17"/>
  <c r="AT814" i="17"/>
  <c r="AT1309" i="17"/>
  <c r="AT1308" i="17"/>
  <c r="AT813" i="17"/>
  <c r="AT812" i="17"/>
  <c r="AT1604" i="17"/>
  <c r="AT1603" i="17"/>
  <c r="AT1602" i="17"/>
  <c r="AT1601" i="17"/>
  <c r="AT514" i="17"/>
  <c r="AT513" i="17"/>
  <c r="AT351" i="17"/>
  <c r="AT350" i="17"/>
  <c r="AT1085" i="17"/>
  <c r="AT349" i="17"/>
  <c r="AT512" i="17"/>
  <c r="AT141" i="17"/>
  <c r="AT511" i="17"/>
  <c r="AT140" i="17"/>
  <c r="AT139" i="17"/>
  <c r="AT138" i="17"/>
  <c r="AT510" i="17"/>
  <c r="AT1184" i="17"/>
  <c r="AT1183" i="17"/>
  <c r="AT1182" i="17"/>
  <c r="AT348" i="17"/>
  <c r="AT923" i="17"/>
  <c r="AT1307" i="17"/>
  <c r="AT509" i="17"/>
  <c r="AT672" i="17"/>
  <c r="AT811" i="17"/>
  <c r="AT810" i="17"/>
  <c r="AT1306" i="17"/>
  <c r="AT508" i="17"/>
  <c r="AT137" i="17"/>
  <c r="AT136" i="17"/>
  <c r="AT922" i="17"/>
  <c r="AT1084" i="17"/>
  <c r="AT809" i="17"/>
  <c r="AT808" i="17"/>
  <c r="AT507" i="17"/>
  <c r="AT807" i="17"/>
  <c r="AT135" i="17"/>
  <c r="AT671" i="17"/>
  <c r="AT347" i="17"/>
  <c r="AT346" i="17"/>
  <c r="AT670" i="17"/>
  <c r="AT806" i="17"/>
  <c r="AT805" i="17"/>
  <c r="AT1181" i="17"/>
  <c r="AT345" i="17"/>
  <c r="AT506" i="17"/>
  <c r="AT344" i="17"/>
  <c r="AT343" i="17"/>
  <c r="AT342" i="17"/>
  <c r="AT341" i="17"/>
  <c r="AT505" i="17"/>
  <c r="AT134" i="17"/>
  <c r="AT504" i="17"/>
  <c r="AT503" i="17"/>
  <c r="AT1600" i="17"/>
  <c r="AT1599" i="17"/>
  <c r="AT804" i="17"/>
  <c r="AT1305" i="17"/>
  <c r="AT502" i="17"/>
  <c r="AT501" i="17"/>
  <c r="AT133" i="17"/>
  <c r="AT132" i="17"/>
  <c r="AT131" i="17"/>
  <c r="AT130" i="17"/>
  <c r="AT1598" i="17"/>
  <c r="AT500" i="17"/>
  <c r="AT1304" i="17"/>
  <c r="AT340" i="17"/>
  <c r="AT339" i="17"/>
  <c r="AT669" i="17"/>
  <c r="AT921" i="17"/>
  <c r="AT338" i="17"/>
  <c r="AT337" i="17"/>
  <c r="AT129" i="17"/>
  <c r="AT128" i="17"/>
  <c r="AT1083" i="17"/>
  <c r="AT1082" i="17"/>
  <c r="AT668" i="17"/>
  <c r="AT667" i="17"/>
  <c r="AT1081" i="17"/>
  <c r="AT920" i="17"/>
  <c r="AT666" i="17"/>
  <c r="AT1080" i="17"/>
  <c r="AT1079" i="17"/>
  <c r="AT1451" i="17"/>
  <c r="AT919" i="17"/>
  <c r="AT803" i="17"/>
  <c r="AT802" i="17"/>
  <c r="AT1597" i="17"/>
  <c r="AT1180" i="17"/>
  <c r="AT1179" i="17"/>
  <c r="AT918" i="17"/>
  <c r="AT917" i="17"/>
  <c r="AT336" i="17"/>
  <c r="AT1450" i="17"/>
  <c r="AT1596" i="17"/>
  <c r="AT1595" i="17"/>
  <c r="AT1178" i="17"/>
  <c r="AT127" i="17"/>
  <c r="AT916" i="17"/>
  <c r="AT915" i="17"/>
  <c r="AT1078" i="17"/>
  <c r="AT914" i="17"/>
  <c r="AT665" i="17"/>
  <c r="AT1077" i="17"/>
  <c r="AT1449" i="17"/>
  <c r="AT1076" i="17"/>
  <c r="AT1594" i="17"/>
  <c r="AT1075" i="17"/>
  <c r="AT801" i="17"/>
  <c r="AT800" i="17"/>
  <c r="AT499" i="17"/>
  <c r="AT1177" i="17"/>
  <c r="AT664" i="17"/>
  <c r="AT126" i="17"/>
  <c r="AT799" i="17"/>
  <c r="AT798" i="17"/>
  <c r="AT1074" i="17"/>
  <c r="AT913" i="17"/>
  <c r="AT912" i="17"/>
  <c r="AT1303" i="17"/>
  <c r="AT1176" i="17"/>
  <c r="AT1448" i="17"/>
  <c r="AT125" i="17"/>
  <c r="AT124" i="17"/>
  <c r="AT123" i="17"/>
  <c r="AT1073" i="17"/>
  <c r="AT1447" i="17"/>
  <c r="AT797" i="17"/>
  <c r="AT796" i="17"/>
  <c r="AT1446" i="17"/>
  <c r="AT1445" i="17"/>
  <c r="AT335" i="17"/>
  <c r="AT334" i="17"/>
  <c r="AT1593" i="17"/>
  <c r="AT1072" i="17"/>
  <c r="AT1444" i="17"/>
  <c r="AT1302" i="17"/>
  <c r="AT122" i="17"/>
  <c r="AT1443" i="17"/>
  <c r="AT1442" i="17"/>
  <c r="AT1441" i="17"/>
  <c r="AT1071" i="17"/>
  <c r="AT663" i="17"/>
  <c r="AT662" i="17"/>
  <c r="AT1301" i="17"/>
  <c r="AT1592" i="17"/>
  <c r="AT498" i="17"/>
  <c r="AT333" i="17"/>
  <c r="AT332" i="17"/>
  <c r="AT331" i="17"/>
  <c r="AT661" i="17"/>
  <c r="AT660" i="17"/>
  <c r="AT659" i="17"/>
  <c r="AT330" i="17"/>
  <c r="AT1175" i="17"/>
  <c r="AT329" i="17"/>
  <c r="AT328" i="17"/>
  <c r="AT795" i="17"/>
  <c r="AT794" i="17"/>
  <c r="AT327" i="17"/>
  <c r="AT1591" i="17"/>
  <c r="AT497" i="17"/>
  <c r="AT1070" i="17"/>
  <c r="AT1069" i="17"/>
  <c r="AT1590" i="17"/>
  <c r="AT1589" i="17"/>
  <c r="AT1588" i="17"/>
  <c r="AT1440" i="17"/>
  <c r="AT1439" i="17"/>
  <c r="AT1300" i="17"/>
  <c r="AT1299" i="17"/>
  <c r="AT1438" i="17"/>
  <c r="AT1437" i="17"/>
  <c r="AT1587" i="17"/>
  <c r="AT1586" i="17"/>
  <c r="AT1585" i="17"/>
  <c r="AT1436" i="17"/>
  <c r="AT658" i="17"/>
  <c r="AT911" i="17"/>
  <c r="AT1068" i="17"/>
  <c r="AT657" i="17"/>
  <c r="AT656" i="17"/>
  <c r="AT655" i="17"/>
  <c r="AT1174" i="17"/>
  <c r="AT654" i="17"/>
  <c r="AT793" i="17"/>
  <c r="AT792" i="17"/>
  <c r="AT791" i="17"/>
  <c r="AT326" i="17"/>
  <c r="AT1584" i="17"/>
  <c r="AT121" i="17"/>
  <c r="AT790" i="17"/>
  <c r="AT789" i="17"/>
  <c r="AT496" i="17"/>
  <c r="AT910" i="17"/>
  <c r="AT1583" i="17"/>
  <c r="AT120" i="17"/>
  <c r="AT119" i="17"/>
  <c r="AT788" i="17"/>
  <c r="AT1435" i="17"/>
  <c r="AT1434" i="17"/>
  <c r="AT1173" i="17"/>
  <c r="AT325" i="17"/>
  <c r="AT118" i="17"/>
  <c r="AT117" i="17"/>
  <c r="AT495" i="17"/>
  <c r="AT324" i="17"/>
  <c r="AT787" i="17"/>
  <c r="AT323" i="17"/>
  <c r="AT494" i="17"/>
  <c r="AT493" i="17"/>
  <c r="AT322" i="17"/>
  <c r="AT1582" i="17"/>
  <c r="AT1581" i="17"/>
  <c r="AT786" i="17"/>
  <c r="AT1580" i="17"/>
  <c r="AT1433" i="17"/>
  <c r="AT653" i="17"/>
  <c r="AT1432" i="17"/>
  <c r="AT1579" i="17"/>
  <c r="AT1298" i="17"/>
  <c r="AT1172" i="17"/>
  <c r="AT1171" i="17"/>
  <c r="AT1431" i="17"/>
  <c r="AT1430" i="17"/>
  <c r="AT1170" i="17"/>
  <c r="AT1429" i="17"/>
  <c r="AT492" i="17"/>
  <c r="AT491" i="17"/>
  <c r="AT652" i="17"/>
  <c r="AT1428" i="17"/>
  <c r="AT1169" i="17"/>
  <c r="AT1168" i="17"/>
  <c r="AT490" i="17"/>
  <c r="AT909" i="17"/>
  <c r="AT1578" i="17"/>
  <c r="AT908" i="17"/>
  <c r="AT321" i="17"/>
  <c r="AT489" i="17"/>
  <c r="AT320" i="17"/>
  <c r="AT116" i="17"/>
  <c r="AT319" i="17"/>
  <c r="AT1067" i="17"/>
  <c r="AT1066" i="17"/>
  <c r="AT1065" i="17"/>
  <c r="AT785" i="17"/>
  <c r="AT1064" i="17"/>
  <c r="AT115" i="17"/>
  <c r="AT651" i="17"/>
  <c r="AT318" i="17"/>
  <c r="AT317" i="17"/>
  <c r="AT114" i="17"/>
  <c r="AT113" i="17"/>
  <c r="AT112" i="17"/>
  <c r="AT784" i="17"/>
  <c r="AT907" i="17"/>
  <c r="AT650" i="17"/>
  <c r="AT111" i="17"/>
  <c r="AT906" i="17"/>
  <c r="AT905" i="17"/>
  <c r="AT904" i="17"/>
  <c r="AT1427" i="17"/>
  <c r="AT903" i="17"/>
  <c r="AT1426" i="17"/>
  <c r="AT1063" i="17"/>
  <c r="AT1062" i="17"/>
  <c r="AT1061" i="17"/>
  <c r="AT1425" i="17"/>
  <c r="AT316" i="17"/>
  <c r="AT315" i="17"/>
  <c r="AT1577" i="17"/>
  <c r="AT1060" i="17"/>
  <c r="AT1576" i="17"/>
  <c r="AT783" i="17"/>
  <c r="AT488" i="17"/>
  <c r="AT1059" i="17"/>
  <c r="AT1058" i="17"/>
  <c r="AT314" i="17"/>
  <c r="AT649" i="17"/>
  <c r="AT313" i="17"/>
  <c r="AT648" i="17"/>
  <c r="AT1575" i="17"/>
  <c r="AT1574" i="17"/>
  <c r="AT1057" i="17"/>
  <c r="AT1573" i="17"/>
  <c r="AT312" i="17"/>
  <c r="AT311" i="17"/>
  <c r="AT1167" i="17"/>
  <c r="AT902" i="17"/>
  <c r="AT647" i="17"/>
  <c r="AT1297" i="17"/>
  <c r="AT1296" i="17"/>
  <c r="AT1572" i="17"/>
  <c r="AT1295" i="17"/>
  <c r="AT1294" i="17"/>
  <c r="AT1424" i="17"/>
  <c r="AT646" i="17"/>
  <c r="AT645" i="17"/>
  <c r="AT644" i="17"/>
  <c r="AT110" i="17"/>
  <c r="AT109" i="17"/>
  <c r="AT1293" i="17"/>
  <c r="AT487" i="17"/>
  <c r="AT1571" i="17"/>
  <c r="AT310" i="17"/>
  <c r="AT309" i="17"/>
  <c r="AT308" i="17"/>
  <c r="AT108" i="17"/>
  <c r="AT107" i="17"/>
  <c r="AT106" i="17"/>
  <c r="AT1292" i="17"/>
  <c r="AT643" i="17"/>
  <c r="AT642" i="17"/>
  <c r="AT1056" i="17"/>
  <c r="AT1055" i="17"/>
  <c r="AT641" i="17"/>
  <c r="AT640" i="17"/>
  <c r="AT639" i="17"/>
  <c r="AT638" i="17"/>
  <c r="AT1291" i="17"/>
  <c r="AT486" i="17"/>
  <c r="AT1423" i="17"/>
  <c r="AT901" i="17"/>
  <c r="AT105" i="17"/>
  <c r="AT1422" i="17"/>
  <c r="AT1166" i="17"/>
  <c r="AT307" i="17"/>
  <c r="AT306" i="17"/>
  <c r="AT1165" i="17"/>
  <c r="AT1164" i="17"/>
  <c r="AT485" i="17"/>
  <c r="AT484" i="17"/>
  <c r="AT1421" i="17"/>
  <c r="AT1054" i="17"/>
  <c r="AT104" i="17"/>
  <c r="AT1420" i="17"/>
  <c r="AT637" i="17"/>
  <c r="AT1053" i="17"/>
  <c r="AT782" i="17"/>
  <c r="AT781" i="17"/>
  <c r="AT483" i="17"/>
  <c r="AT482" i="17"/>
  <c r="AT481" i="17"/>
  <c r="AT480" i="17"/>
  <c r="AT636" i="17"/>
  <c r="AT1052" i="17"/>
  <c r="AT900" i="17"/>
  <c r="AT635" i="17"/>
  <c r="AT634" i="17"/>
  <c r="AT633" i="17"/>
  <c r="AT1570" i="17"/>
  <c r="AT1569" i="17"/>
  <c r="AT1419" i="17"/>
  <c r="AT1418" i="17"/>
  <c r="AT1417" i="17"/>
  <c r="AT632" i="17"/>
  <c r="AT305" i="17"/>
  <c r="AT304" i="17"/>
  <c r="AT1290" i="17"/>
  <c r="AT1289" i="17"/>
  <c r="AT479" i="17"/>
  <c r="AT1163" i="17"/>
  <c r="AT899" i="17"/>
  <c r="AT898" i="17"/>
  <c r="AT1162" i="17"/>
  <c r="AT1568" i="17"/>
  <c r="AT1051" i="17"/>
  <c r="AT1050" i="17"/>
  <c r="AT1288" i="17"/>
  <c r="AT1287" i="17"/>
  <c r="AT1286" i="17"/>
  <c r="AT1285" i="17"/>
  <c r="AT631" i="17"/>
  <c r="AT1567" i="17"/>
  <c r="AT630" i="17"/>
  <c r="AT629" i="17"/>
  <c r="AT1049" i="17"/>
  <c r="AT628" i="17"/>
  <c r="AT1566" i="17"/>
  <c r="AT627" i="17"/>
  <c r="AT103" i="17"/>
  <c r="AT102" i="17"/>
  <c r="AT478" i="17"/>
  <c r="AT780" i="17"/>
  <c r="AT101" i="17"/>
  <c r="AT1416" i="17"/>
  <c r="AT779" i="17"/>
  <c r="AT778" i="17"/>
  <c r="AT1415" i="17"/>
  <c r="AT477" i="17"/>
  <c r="AT897" i="17"/>
  <c r="AT1414" i="17"/>
  <c r="AT100" i="17"/>
  <c r="AT626" i="17"/>
  <c r="AT625" i="17"/>
  <c r="AT624" i="17"/>
  <c r="AT1048" i="17"/>
  <c r="AT777" i="17"/>
  <c r="AT623" i="17"/>
  <c r="AT1047" i="17"/>
  <c r="AT1046" i="17"/>
  <c r="AT99" i="17"/>
  <c r="AT98" i="17"/>
  <c r="AT303" i="17"/>
  <c r="AT302" i="17"/>
  <c r="AT1161" i="17"/>
  <c r="AT896" i="17"/>
  <c r="AT1413" i="17"/>
  <c r="AT776" i="17"/>
  <c r="AT1284" i="17"/>
  <c r="AT1283" i="17"/>
  <c r="AT1412" i="17"/>
  <c r="AT97" i="17"/>
  <c r="AT1411" i="17"/>
  <c r="AT476" i="17"/>
  <c r="AT1410" i="17"/>
  <c r="AT775" i="17"/>
  <c r="AT96" i="17"/>
  <c r="AT301" i="17"/>
  <c r="AT1160" i="17"/>
  <c r="AT1159" i="17"/>
  <c r="AT300" i="17"/>
  <c r="AT1045" i="17"/>
  <c r="AT299" i="17"/>
  <c r="AT1044" i="17"/>
  <c r="AT475" i="17"/>
  <c r="AT474" i="17"/>
  <c r="AT1043" i="17"/>
  <c r="AT1042" i="17"/>
  <c r="AT1041" i="17"/>
  <c r="AT1282" i="17"/>
  <c r="AT622" i="17"/>
  <c r="AT1158" i="17"/>
  <c r="AT1157" i="17"/>
  <c r="AT774" i="17"/>
  <c r="AT95" i="17"/>
  <c r="AT298" i="17"/>
  <c r="AT473" i="17"/>
  <c r="AT472" i="17"/>
  <c r="AT471" i="17"/>
  <c r="AT895" i="17"/>
  <c r="AT894" i="17"/>
  <c r="AT94" i="17"/>
  <c r="AT1281" i="17"/>
  <c r="AT1040" i="17"/>
  <c r="AT1565" i="17"/>
  <c r="AT297" i="17"/>
  <c r="AT93" i="17"/>
  <c r="AT773" i="17"/>
  <c r="AT772" i="17"/>
  <c r="AT771" i="17"/>
  <c r="AT621" i="17"/>
  <c r="AT1280" i="17"/>
  <c r="AT296" i="17"/>
  <c r="AT295" i="17"/>
  <c r="AT470" i="17"/>
  <c r="AT893" i="17"/>
  <c r="AT469" i="17"/>
  <c r="AT1409" i="17"/>
  <c r="AT1279" i="17"/>
  <c r="AT1039" i="17"/>
  <c r="AT92" i="17"/>
  <c r="AT1408" i="17"/>
  <c r="AT1564" i="17"/>
  <c r="AT1563" i="17"/>
  <c r="AT294" i="17"/>
  <c r="AT293" i="17"/>
  <c r="AT1407" i="17"/>
  <c r="AT620" i="17"/>
  <c r="AT892" i="17"/>
  <c r="AT292" i="17"/>
  <c r="AT1156" i="17"/>
  <c r="AT1155" i="17"/>
  <c r="AT291" i="17"/>
  <c r="AT91" i="17"/>
  <c r="AT1278" i="17"/>
  <c r="AT1277" i="17"/>
  <c r="AT619" i="17"/>
  <c r="AT1562" i="17"/>
  <c r="AT1561" i="17"/>
  <c r="AT1560" i="17"/>
  <c r="AT891" i="17"/>
  <c r="AT468" i="17"/>
  <c r="AT290" i="17"/>
  <c r="AT1559" i="17"/>
  <c r="AT1276" i="17"/>
  <c r="AT289" i="17"/>
  <c r="AT1406" i="17"/>
  <c r="AT1405" i="17"/>
  <c r="AT1038" i="17"/>
  <c r="AT618" i="17"/>
  <c r="AT288" i="17"/>
  <c r="AT287" i="17"/>
  <c r="AT617" i="17"/>
  <c r="AT616" i="17"/>
  <c r="AT615" i="17"/>
  <c r="AT770" i="17"/>
  <c r="AT769" i="17"/>
  <c r="AT1275" i="17"/>
  <c r="AT1274" i="17"/>
  <c r="AT1558" i="17"/>
  <c r="AT1557" i="17"/>
  <c r="AT1556" i="17"/>
  <c r="AT1037" i="17"/>
  <c r="AT467" i="17"/>
  <c r="AT466" i="17"/>
  <c r="AT768" i="17"/>
  <c r="AT767" i="17"/>
  <c r="AT1404" i="17"/>
  <c r="AT286" i="17"/>
  <c r="AT285" i="17"/>
  <c r="AT284" i="17"/>
  <c r="AT283" i="17"/>
  <c r="AT890" i="17"/>
  <c r="AT282" i="17"/>
  <c r="AT766" i="17"/>
  <c r="AT765" i="17"/>
  <c r="AT764" i="17"/>
  <c r="AT1036" i="17"/>
  <c r="AT763" i="17"/>
  <c r="AT281" i="17"/>
  <c r="AT762" i="17"/>
  <c r="AT761" i="17"/>
  <c r="AT760" i="17"/>
  <c r="AT759" i="17"/>
  <c r="AT1035" i="17"/>
  <c r="AT1034" i="17"/>
  <c r="AT280" i="17"/>
  <c r="AT90" i="17"/>
  <c r="AT465" i="17"/>
  <c r="AT1555" i="17"/>
  <c r="AT1554" i="17"/>
  <c r="AT1403" i="17"/>
  <c r="AT758" i="17"/>
  <c r="AT1273" i="17"/>
  <c r="AT1272" i="17"/>
  <c r="AT1154" i="17"/>
  <c r="AT614" i="17"/>
  <c r="AT613" i="17"/>
  <c r="AT464" i="17"/>
  <c r="AT757" i="17"/>
  <c r="AT756" i="17"/>
  <c r="AT1553" i="17"/>
  <c r="AT1552" i="17"/>
  <c r="AT279" i="17"/>
  <c r="AT278" i="17"/>
  <c r="AT277" i="17"/>
  <c r="AT1402" i="17"/>
  <c r="AT1551" i="17"/>
  <c r="AT1550" i="17"/>
  <c r="AT463" i="17"/>
  <c r="AT1033" i="17"/>
  <c r="AT276" i="17"/>
  <c r="AT275" i="17"/>
  <c r="AT889" i="17"/>
  <c r="AT1032" i="17"/>
  <c r="AT1031" i="17"/>
  <c r="AT1401" i="17"/>
  <c r="AT1271" i="17"/>
  <c r="AT1270" i="17"/>
  <c r="AT1269" i="17"/>
  <c r="AT274" i="17"/>
  <c r="AT1549" i="17"/>
  <c r="AT273" i="17"/>
  <c r="AT89" i="17"/>
  <c r="AT1548" i="17"/>
  <c r="AT272" i="17"/>
  <c r="AT755" i="17"/>
  <c r="AT754" i="17"/>
  <c r="AT88" i="17"/>
  <c r="AT1153" i="17"/>
  <c r="AT1400" i="17"/>
  <c r="AT612" i="17"/>
  <c r="AT611" i="17"/>
  <c r="AT1030" i="17"/>
  <c r="AT1029" i="17"/>
  <c r="AT87" i="17"/>
  <c r="AT1547" i="17"/>
  <c r="AT1546" i="17"/>
  <c r="AT753" i="17"/>
  <c r="AT610" i="17"/>
  <c r="AT752" i="17"/>
  <c r="AT888" i="17"/>
  <c r="AT1028" i="17"/>
  <c r="AT1027" i="17"/>
  <c r="AT86" i="17"/>
  <c r="AT1268" i="17"/>
  <c r="AT1267" i="17"/>
  <c r="AT1152" i="17"/>
  <c r="AT1151" i="17"/>
  <c r="AT1150" i="17"/>
  <c r="AT271" i="17"/>
  <c r="AT462" i="17"/>
  <c r="AT1026" i="17"/>
  <c r="AT1025" i="17"/>
  <c r="AT461" i="17"/>
  <c r="AT460" i="17"/>
  <c r="AT751" i="17"/>
  <c r="AT609" i="17"/>
  <c r="AT608" i="17"/>
  <c r="AT1024" i="17"/>
  <c r="AT1023" i="17"/>
  <c r="AT887" i="17"/>
  <c r="AT886" i="17"/>
  <c r="AT885" i="17"/>
  <c r="AT884" i="17"/>
  <c r="AT883" i="17"/>
  <c r="AT270" i="17"/>
  <c r="AT85" i="17"/>
  <c r="AT1399" i="17"/>
  <c r="AT1398" i="17"/>
  <c r="AT1545" i="17"/>
  <c r="AT1544" i="17"/>
  <c r="AT1543" i="17"/>
  <c r="AT84" i="17"/>
  <c r="AT83" i="17"/>
  <c r="AT1022" i="17"/>
  <c r="AT1397" i="17"/>
  <c r="AT1396" i="17"/>
  <c r="AT882" i="17"/>
  <c r="AT750" i="17"/>
  <c r="AT1542" i="17"/>
  <c r="AT82" i="17"/>
  <c r="AT81" i="17"/>
  <c r="AT881" i="17"/>
  <c r="AT880" i="17"/>
  <c r="AT879" i="17"/>
  <c r="AT1021" i="17"/>
  <c r="AT1020" i="17"/>
  <c r="AT269" i="17"/>
  <c r="AT749" i="17"/>
  <c r="AT1395" i="17"/>
  <c r="AT1394" i="17"/>
  <c r="AT268" i="17"/>
  <c r="AT878" i="17"/>
  <c r="AT877" i="17"/>
  <c r="AT876" i="17"/>
  <c r="AT459" i="17"/>
  <c r="AT458" i="17"/>
  <c r="AT607" i="17"/>
  <c r="AT1393" i="17"/>
  <c r="AT1019" i="17"/>
  <c r="AT1266" i="17"/>
  <c r="AT1149" i="17"/>
  <c r="AT1265" i="17"/>
  <c r="AT457" i="17"/>
  <c r="AT267" i="17"/>
  <c r="AT1148" i="17"/>
  <c r="AT1392" i="17"/>
  <c r="AT266" i="17"/>
  <c r="AT80" i="17"/>
  <c r="AT79" i="17"/>
  <c r="AT748" i="17"/>
  <c r="AT747" i="17"/>
  <c r="AT1391" i="17"/>
  <c r="AT265" i="17"/>
  <c r="AT746" i="17"/>
  <c r="AT78" i="17"/>
  <c r="AT77" i="17"/>
  <c r="AT1147" i="17"/>
  <c r="AT875" i="17"/>
  <c r="AT1146" i="17"/>
  <c r="AT264" i="17"/>
  <c r="AT1018" i="17"/>
  <c r="AT874" i="17"/>
  <c r="AT456" i="17"/>
  <c r="AT455" i="17"/>
  <c r="AT1541" i="17"/>
  <c r="AT873" i="17"/>
  <c r="AT872" i="17"/>
  <c r="AT76" i="17"/>
  <c r="AT454" i="17"/>
  <c r="AT871" i="17"/>
  <c r="AT263" i="17"/>
  <c r="AT262" i="17"/>
  <c r="AT606" i="17"/>
  <c r="AT75" i="17"/>
  <c r="AT745" i="17"/>
  <c r="AT1540" i="17"/>
  <c r="AT1539" i="17"/>
  <c r="AT1264" i="17"/>
  <c r="AT1017" i="17"/>
  <c r="AT1016" i="17"/>
  <c r="AT1263" i="17"/>
  <c r="AT261" i="17"/>
  <c r="AT260" i="17"/>
  <c r="AT605" i="17"/>
  <c r="AT604" i="17"/>
  <c r="AT259" i="17"/>
  <c r="AT603" i="17"/>
  <c r="AT74" i="17"/>
  <c r="AT73" i="17"/>
  <c r="AT453" i="17"/>
  <c r="AT1015" i="17"/>
  <c r="AT1014" i="17"/>
  <c r="AT1538" i="17"/>
  <c r="AT1537" i="17"/>
  <c r="AT72" i="17"/>
  <c r="AT71" i="17"/>
  <c r="AT744" i="17"/>
  <c r="AT1390" i="17"/>
  <c r="AT1389" i="17"/>
  <c r="AT452" i="17"/>
  <c r="AT1388" i="17"/>
  <c r="AT1387" i="17"/>
  <c r="AT1386" i="17"/>
  <c r="AT1385" i="17"/>
  <c r="AT1262" i="17"/>
  <c r="AT1013" i="17"/>
  <c r="AT1012" i="17"/>
  <c r="AT451" i="17"/>
  <c r="AT70" i="17"/>
  <c r="AT450" i="17"/>
  <c r="AT449" i="17"/>
  <c r="AT743" i="17"/>
  <c r="AT1261" i="17"/>
  <c r="AT1384" i="17"/>
  <c r="AT1383" i="17"/>
  <c r="AT1260" i="17"/>
  <c r="AT1382" i="17"/>
  <c r="AT742" i="17"/>
  <c r="AT258" i="17"/>
  <c r="AT602" i="17"/>
  <c r="AT601" i="17"/>
  <c r="AT600" i="17"/>
  <c r="AT1011" i="17"/>
  <c r="AT1010" i="17"/>
  <c r="AT448" i="17"/>
  <c r="AT870" i="17"/>
  <c r="AT869" i="17"/>
  <c r="AT1536" i="17"/>
  <c r="AT1381" i="17"/>
  <c r="AT1380" i="17"/>
  <c r="AT599" i="17"/>
  <c r="AT598" i="17"/>
  <c r="AT447" i="17"/>
  <c r="AT446" i="17"/>
  <c r="AT445" i="17"/>
  <c r="AT741" i="17"/>
  <c r="AT1145" i="17"/>
  <c r="AT1535" i="17"/>
  <c r="AT597" i="17"/>
  <c r="AT1534" i="17"/>
  <c r="AT1533" i="17"/>
  <c r="AT1532" i="17"/>
  <c r="AT444" i="17"/>
  <c r="AT596" i="17"/>
  <c r="AT257" i="17"/>
  <c r="AT256" i="17"/>
  <c r="AT1379" i="17"/>
  <c r="AT595" i="17"/>
  <c r="AT594" i="17"/>
  <c r="AT443" i="17"/>
  <c r="AT442" i="17"/>
  <c r="AT1531" i="17"/>
  <c r="AT1378" i="17"/>
  <c r="AT255" i="17"/>
  <c r="AT254" i="17"/>
  <c r="AT1259" i="17"/>
  <c r="AT740" i="17"/>
  <c r="AT739" i="17"/>
  <c r="AT441" i="17"/>
  <c r="AT440" i="17"/>
  <c r="AT1377" i="17"/>
  <c r="AT439" i="17"/>
  <c r="AT438" i="17"/>
  <c r="AT1009" i="17"/>
  <c r="AT1258" i="17"/>
  <c r="AT69" i="17"/>
  <c r="AT738" i="17"/>
  <c r="AT593" i="17"/>
  <c r="AT1008" i="17"/>
  <c r="AT1376" i="17"/>
  <c r="AT1375" i="17"/>
  <c r="AT737" i="17"/>
  <c r="AT1530" i="17"/>
  <c r="AT1257" i="17"/>
  <c r="AT1256" i="17"/>
  <c r="AT1255" i="17"/>
  <c r="AT253" i="17"/>
  <c r="AT1529" i="17"/>
  <c r="AT1254" i="17"/>
  <c r="AT1528" i="17"/>
  <c r="AT1527" i="17"/>
  <c r="AT1526" i="17"/>
  <c r="AT252" i="17"/>
  <c r="AT1525" i="17"/>
  <c r="AT1524" i="17"/>
  <c r="AT1374" i="17"/>
  <c r="AT1373" i="17"/>
  <c r="AT592" i="17"/>
  <c r="AT591" i="17"/>
  <c r="AT590" i="17"/>
  <c r="AT589" i="17"/>
  <c r="AT588" i="17"/>
  <c r="AT1523" i="17"/>
  <c r="AT736" i="17"/>
  <c r="AT1522" i="17"/>
  <c r="AT1372" i="17"/>
  <c r="AT1144" i="17"/>
  <c r="AT251" i="17"/>
  <c r="AT1143" i="17"/>
  <c r="AT1142" i="17"/>
  <c r="AT587" i="17"/>
  <c r="AT68" i="17"/>
  <c r="AT67" i="17"/>
  <c r="AT1521" i="17"/>
  <c r="AT868" i="17"/>
  <c r="AT867" i="17"/>
  <c r="AT1520" i="17"/>
  <c r="AT1007" i="17"/>
  <c r="AT1371" i="17"/>
  <c r="AT1370" i="17"/>
  <c r="AT250" i="17"/>
  <c r="AT249" i="17"/>
  <c r="AT1253" i="17"/>
  <c r="AT437" i="17"/>
  <c r="AT436" i="17"/>
  <c r="AT435" i="17"/>
  <c r="AT434" i="17"/>
  <c r="AT248" i="17"/>
  <c r="AT1006" i="17"/>
  <c r="AT1005" i="17"/>
  <c r="AT1519" i="17"/>
  <c r="AT1518" i="17"/>
  <c r="AT66" i="17"/>
  <c r="AT1141" i="17"/>
  <c r="AT433" i="17"/>
  <c r="AT65" i="17"/>
  <c r="AT1004" i="17"/>
  <c r="AT1517" i="17"/>
  <c r="AT1369" i="17"/>
  <c r="AT64" i="17"/>
  <c r="AT63" i="17"/>
  <c r="AT1140" i="17"/>
  <c r="AT247" i="17"/>
  <c r="AT62" i="17"/>
  <c r="AT61" i="17"/>
  <c r="AT586" i="17"/>
  <c r="AT585" i="17"/>
  <c r="AT584" i="17"/>
  <c r="AT866" i="17"/>
  <c r="AT1252" i="17"/>
  <c r="AT865" i="17"/>
  <c r="AT864" i="17"/>
  <c r="AT1139" i="17"/>
  <c r="AT1138" i="17"/>
  <c r="AT246" i="17"/>
  <c r="AT1251" i="17"/>
  <c r="AT1250" i="17"/>
  <c r="AT1368" i="17"/>
  <c r="AT583" i="17"/>
  <c r="AT582" i="17"/>
  <c r="AT1367" i="17"/>
  <c r="AT432" i="17"/>
  <c r="AT735" i="17"/>
  <c r="AT734" i="17"/>
  <c r="AT1137" i="17"/>
  <c r="AT60" i="17"/>
  <c r="AT1366" i="17"/>
  <c r="AT1365" i="17"/>
  <c r="AT733" i="17"/>
  <c r="AT732" i="17"/>
  <c r="AT863" i="17"/>
  <c r="AT862" i="17"/>
  <c r="AT245" i="17"/>
  <c r="AT244" i="17"/>
  <c r="AT431" i="17"/>
  <c r="AT1249" i="17"/>
  <c r="AT1248" i="17"/>
  <c r="AT430" i="17"/>
  <c r="AT59" i="17"/>
  <c r="AT58" i="17"/>
  <c r="AT1003" i="17"/>
  <c r="AT1002" i="17"/>
  <c r="AT1001" i="17"/>
  <c r="AT429" i="17"/>
  <c r="AT428" i="17"/>
  <c r="AT1000" i="17"/>
  <c r="AT57" i="17"/>
  <c r="AT581" i="17"/>
  <c r="AT731" i="17"/>
  <c r="AT243" i="17"/>
  <c r="AT999" i="17"/>
  <c r="AT998" i="17"/>
  <c r="AT580" i="17"/>
  <c r="AT730" i="17"/>
  <c r="AT242" i="17"/>
  <c r="AT579" i="17"/>
  <c r="AT1516" i="17"/>
  <c r="AT861" i="17"/>
  <c r="AT860" i="17"/>
  <c r="AT578" i="17"/>
  <c r="AT241" i="17"/>
  <c r="AT577" i="17"/>
  <c r="AT427" i="17"/>
  <c r="AT426" i="17"/>
  <c r="AT997" i="17"/>
  <c r="AT996" i="17"/>
  <c r="AT995" i="17"/>
  <c r="AT576" i="17"/>
  <c r="AT729" i="17"/>
  <c r="AT994" i="17"/>
  <c r="AT993" i="17"/>
  <c r="AT56" i="17"/>
  <c r="AT425" i="17"/>
  <c r="AT55" i="17"/>
  <c r="AT54" i="17"/>
  <c r="AT575" i="17"/>
  <c r="AT574" i="17"/>
  <c r="AT240" i="17"/>
  <c r="AT1247" i="17"/>
  <c r="AT239" i="17"/>
  <c r="AT859" i="17"/>
  <c r="AT53" i="17"/>
  <c r="AT573" i="17"/>
  <c r="AT572" i="17"/>
  <c r="AT424" i="17"/>
  <c r="AT238" i="17"/>
  <c r="AT858" i="17"/>
  <c r="AT857" i="17"/>
  <c r="AT856" i="17"/>
  <c r="AT855" i="17"/>
  <c r="AT854" i="17"/>
  <c r="AT1136" i="17"/>
  <c r="AT1135" i="17"/>
  <c r="AT571" i="17"/>
  <c r="AT237" i="17"/>
  <c r="AT1364" i="17"/>
  <c r="AT728" i="17"/>
  <c r="AT992" i="17"/>
  <c r="AT1363" i="17"/>
  <c r="AT1246" i="17"/>
  <c r="AT991" i="17"/>
  <c r="AT990" i="17"/>
  <c r="AT1515" i="17"/>
  <c r="AT1514" i="17"/>
  <c r="AT989" i="17"/>
  <c r="AT1362" i="17"/>
  <c r="AT1361" i="17"/>
  <c r="AT570" i="17"/>
  <c r="AT1245" i="17"/>
  <c r="AT1244" i="17"/>
  <c r="AT423" i="17"/>
  <c r="AT422" i="17"/>
  <c r="AT421" i="17"/>
  <c r="AT420" i="17"/>
  <c r="AT419" i="17"/>
  <c r="AT418" i="17"/>
  <c r="AT569" i="17"/>
  <c r="AT236" i="17"/>
  <c r="AT235" i="17"/>
  <c r="AT1513" i="17"/>
  <c r="AT988" i="17"/>
  <c r="AT987" i="17"/>
  <c r="AT52" i="17"/>
  <c r="AT51" i="17"/>
  <c r="AT50" i="17"/>
  <c r="AT49" i="17"/>
  <c r="AT1360" i="17"/>
  <c r="AT986" i="17"/>
  <c r="AT985" i="17"/>
  <c r="AT984" i="17"/>
  <c r="AT568" i="17"/>
  <c r="AT727" i="17"/>
  <c r="AT234" i="17"/>
  <c r="AT233" i="17"/>
  <c r="AT1512" i="17"/>
  <c r="AT1511" i="17"/>
  <c r="AT1359" i="17"/>
  <c r="AT1358" i="17"/>
  <c r="AT567" i="17"/>
  <c r="AT417" i="17"/>
  <c r="AT416" i="17"/>
  <c r="AT983" i="17"/>
  <c r="AT982" i="17"/>
  <c r="AT981" i="17"/>
  <c r="AT1134" i="17"/>
  <c r="AT1357" i="17"/>
  <c r="AT1356" i="17"/>
  <c r="AT566" i="17"/>
  <c r="AT565" i="17"/>
  <c r="AT232" i="17"/>
  <c r="AT1510" i="17"/>
  <c r="AT1243" i="17"/>
  <c r="AT1509" i="17"/>
  <c r="AT853" i="17"/>
  <c r="AT980" i="17"/>
  <c r="AT1508" i="17"/>
  <c r="AT1133" i="17"/>
  <c r="AT1132" i="17"/>
  <c r="AT231" i="17"/>
  <c r="AT230" i="17"/>
  <c r="AT229" i="17"/>
  <c r="AT726" i="17"/>
  <c r="AT725" i="17"/>
  <c r="AT228" i="17"/>
  <c r="AT415" i="17"/>
  <c r="AT414" i="17"/>
  <c r="AT1242" i="17"/>
  <c r="AT48" i="17"/>
  <c r="AT47" i="17"/>
  <c r="AT413" i="17"/>
  <c r="AT979" i="17"/>
  <c r="AT1131" i="17"/>
  <c r="AT1241" i="17"/>
  <c r="AT1240" i="17"/>
  <c r="AT978" i="17"/>
  <c r="AT46" i="17"/>
  <c r="AT977" i="17"/>
  <c r="AT45" i="17"/>
  <c r="AT724" i="17"/>
  <c r="AT723" i="17"/>
  <c r="AT1239" i="17"/>
  <c r="AT976" i="17"/>
  <c r="AT975" i="17"/>
  <c r="AT974" i="17"/>
  <c r="AT973" i="17"/>
  <c r="AT227" i="17"/>
  <c r="AT1130" i="17"/>
  <c r="AT412" i="17"/>
  <c r="AT722" i="17"/>
  <c r="AT972" i="17"/>
  <c r="AT971" i="17"/>
  <c r="AT564" i="17"/>
  <c r="AT226" i="17"/>
  <c r="AT563" i="17"/>
  <c r="AT562" i="17"/>
  <c r="AT44" i="17"/>
  <c r="AT43" i="17"/>
  <c r="AT411" i="17"/>
  <c r="AT1507" i="17"/>
  <c r="AT1506" i="17"/>
  <c r="AT410" i="17"/>
  <c r="AT409" i="17"/>
  <c r="AT721" i="17"/>
  <c r="AT720" i="17"/>
  <c r="AT561" i="17"/>
  <c r="AT1505" i="17"/>
  <c r="AT1504" i="17"/>
  <c r="AT225" i="17"/>
  <c r="AT852" i="17"/>
  <c r="AT224" i="17"/>
  <c r="AT851" i="17"/>
  <c r="AT850" i="17"/>
  <c r="AT408" i="17"/>
  <c r="AT223" i="17"/>
  <c r="AT222" i="17"/>
  <c r="AT221" i="17"/>
  <c r="AT1238" i="17"/>
  <c r="AT407" i="17"/>
  <c r="AT406" i="17"/>
  <c r="AT405" i="17"/>
  <c r="AT404" i="17"/>
  <c r="AT719" i="17"/>
  <c r="AT718" i="17"/>
  <c r="AT1129" i="17"/>
  <c r="AT560" i="17"/>
  <c r="AT559" i="17"/>
  <c r="AT1237" i="17"/>
  <c r="AT970" i="17"/>
  <c r="AT1128" i="17"/>
  <c r="AT1355" i="17"/>
  <c r="AT1354" i="17"/>
  <c r="AT1127" i="17"/>
  <c r="AT1126" i="17"/>
  <c r="AT558" i="17"/>
  <c r="AT557" i="17"/>
  <c r="AT42" i="17"/>
  <c r="AT1125" i="17"/>
  <c r="AT220" i="17"/>
  <c r="AT1124" i="17"/>
  <c r="AT1123" i="17"/>
  <c r="AT556" i="17"/>
  <c r="AT1353" i="17"/>
  <c r="AT1352" i="17"/>
  <c r="AT403" i="17"/>
  <c r="AT717" i="17"/>
  <c r="AT219" i="17"/>
  <c r="AT218" i="17"/>
  <c r="AT969" i="17"/>
  <c r="AT968" i="17"/>
  <c r="AT41" i="17"/>
  <c r="AT1122" i="17"/>
  <c r="AT967" i="17"/>
  <c r="AT1121" i="17"/>
  <c r="AT217" i="17"/>
  <c r="AT216" i="17"/>
  <c r="AT849" i="17"/>
  <c r="AT215" i="17"/>
  <c r="AT555" i="17"/>
  <c r="AT554" i="17"/>
  <c r="AT716" i="17"/>
  <c r="AT715" i="17"/>
  <c r="AT848" i="17"/>
  <c r="AT847" i="17"/>
  <c r="AT714" i="17"/>
  <c r="AT214" i="17"/>
  <c r="AT1503" i="17"/>
  <c r="AT1502" i="17"/>
  <c r="AT1236" i="17"/>
  <c r="AT1235" i="17"/>
  <c r="AT1234" i="17"/>
  <c r="AT846" i="17"/>
  <c r="AT40" i="17"/>
  <c r="AT39" i="17"/>
  <c r="AT1233" i="17"/>
  <c r="AT1232" i="17"/>
  <c r="AT713" i="17"/>
  <c r="AT712" i="17"/>
  <c r="AT38" i="17"/>
  <c r="AT37" i="17"/>
  <c r="AT1231" i="17"/>
  <c r="AT402" i="17"/>
  <c r="AT213" i="17"/>
  <c r="AT401" i="17"/>
  <c r="AT553" i="17"/>
  <c r="AT212" i="17"/>
  <c r="AT36" i="17"/>
  <c r="AT35" i="17"/>
  <c r="AT400" i="17"/>
  <c r="AT399" i="17"/>
  <c r="AT1230" i="17"/>
  <c r="AT211" i="17"/>
  <c r="AT34" i="17"/>
  <c r="AT33" i="17"/>
  <c r="AT32" i="17"/>
  <c r="AT1351" i="17"/>
  <c r="AT210" i="17"/>
  <c r="AT209" i="17"/>
  <c r="AT398" i="17"/>
  <c r="AT552" i="17"/>
  <c r="AT551" i="17"/>
  <c r="AT550" i="17"/>
  <c r="AT208" i="17"/>
  <c r="AT1120" i="17"/>
  <c r="AT1119" i="17"/>
  <c r="AT1118" i="17"/>
  <c r="AT1350" i="17"/>
  <c r="AT711" i="17"/>
  <c r="AT207" i="17"/>
  <c r="AT1501" i="17"/>
  <c r="AT1117" i="17"/>
  <c r="AT397" i="17"/>
  <c r="AT396" i="17"/>
  <c r="AT395" i="17"/>
  <c r="AT966" i="17"/>
  <c r="AT965" i="17"/>
  <c r="AT549" i="17"/>
  <c r="AT1116" i="17"/>
  <c r="AT1115" i="17"/>
  <c r="AT1500" i="17"/>
  <c r="AT1499" i="17"/>
  <c r="AT1229" i="17"/>
  <c r="AT1228" i="17"/>
  <c r="AT31" i="17"/>
  <c r="AT548" i="17"/>
  <c r="AT206" i="17"/>
  <c r="AT1498" i="17"/>
  <c r="AT205" i="17"/>
  <c r="AT204" i="17"/>
  <c r="AT203" i="17"/>
  <c r="AT547" i="17"/>
  <c r="AT964" i="17"/>
  <c r="AT963" i="17"/>
  <c r="AT962" i="17"/>
  <c r="AT961" i="17"/>
  <c r="AT960" i="17"/>
  <c r="AT1114" i="17"/>
  <c r="AT1113" i="17"/>
  <c r="AT546" i="17"/>
  <c r="AT545" i="17"/>
  <c r="AT544" i="17"/>
  <c r="AT1349" i="17"/>
  <c r="AT202" i="17"/>
  <c r="AT394" i="17"/>
  <c r="AT1348" i="17"/>
  <c r="AT1112" i="17"/>
  <c r="AT30" i="17"/>
  <c r="AT29" i="17"/>
  <c r="AT710" i="17"/>
  <c r="AT709" i="17"/>
  <c r="AT393" i="17"/>
  <c r="AT708" i="17"/>
  <c r="AT1227" i="17"/>
  <c r="AT1111" i="17"/>
  <c r="AT1347" i="17"/>
  <c r="AT201" i="17"/>
  <c r="AT707" i="17"/>
  <c r="AT392" i="17"/>
  <c r="AT200" i="17"/>
  <c r="AT706" i="17"/>
  <c r="AT705" i="17"/>
  <c r="AT959" i="17"/>
  <c r="AT958" i="17"/>
  <c r="AT199" i="17"/>
  <c r="AT198" i="17"/>
  <c r="AT543" i="17"/>
  <c r="AT542" i="17"/>
  <c r="AT28" i="17"/>
  <c r="AT27" i="17"/>
  <c r="AT957" i="17"/>
  <c r="AT956" i="17"/>
  <c r="AT955" i="17"/>
  <c r="AT1110" i="17"/>
  <c r="AT1109" i="17"/>
  <c r="AT954" i="17"/>
  <c r="AT953" i="17"/>
  <c r="AT952" i="17"/>
  <c r="AT26" i="17"/>
  <c r="AT1497" i="17"/>
  <c r="AT197" i="17"/>
  <c r="AT1346" i="17"/>
  <c r="AT1226" i="17"/>
  <c r="AT1108" i="17"/>
  <c r="AT1225" i="17"/>
  <c r="AT1224" i="17"/>
  <c r="AT25" i="17"/>
  <c r="AT24" i="17"/>
  <c r="AT391" i="17"/>
  <c r="AT541" i="17"/>
  <c r="AT540" i="17"/>
  <c r="AT23" i="17"/>
  <c r="AT22" i="17"/>
  <c r="AT845" i="17"/>
  <c r="AT21" i="17"/>
  <c r="AT1107" i="17"/>
  <c r="AT951" i="17"/>
  <c r="AT704" i="17"/>
  <c r="AT703" i="17"/>
  <c r="AT950" i="17"/>
  <c r="AT1496" i="17"/>
  <c r="AT390" i="17"/>
  <c r="AT1223" i="17"/>
  <c r="AT196" i="17"/>
  <c r="AT195" i="17"/>
  <c r="AT389" i="17"/>
  <c r="AT1495" i="17"/>
  <c r="AT1494" i="17"/>
  <c r="AT388" i="17"/>
  <c r="AT387" i="17"/>
  <c r="AT1493" i="17"/>
  <c r="AT1492" i="17"/>
  <c r="AT1491" i="17"/>
  <c r="AT1490" i="17"/>
  <c r="AT949" i="17"/>
  <c r="AT194" i="17"/>
  <c r="AT386" i="17"/>
  <c r="AT539" i="17"/>
  <c r="AT1345" i="17"/>
  <c r="AT20" i="17"/>
  <c r="AT19" i="17"/>
  <c r="AT844" i="17"/>
  <c r="AT843" i="17"/>
  <c r="AT702" i="17"/>
  <c r="AT701" i="17"/>
  <c r="AT1489" i="17"/>
  <c r="AT1488" i="17"/>
  <c r="AT385" i="17"/>
  <c r="AT384" i="17"/>
  <c r="AT18" i="17"/>
  <c r="AT1106" i="17"/>
  <c r="AT1105" i="17"/>
  <c r="AT17" i="17"/>
  <c r="AT1222" i="17"/>
  <c r="AT1221" i="17"/>
  <c r="AT700" i="17"/>
  <c r="AT16" i="17"/>
  <c r="AT193" i="17"/>
  <c r="AT192" i="17"/>
  <c r="AT15" i="17"/>
  <c r="AT538" i="17"/>
  <c r="AT842" i="17"/>
  <c r="AT14" i="17"/>
  <c r="AT1487" i="17"/>
  <c r="AT1104" i="17"/>
  <c r="AT1486" i="17"/>
  <c r="AT13" i="17"/>
  <c r="AT12" i="17"/>
  <c r="AT699" i="17"/>
  <c r="AT1220" i="17"/>
  <c r="AT1219" i="17"/>
  <c r="AT537" i="17"/>
  <c r="AT1218" i="17"/>
  <c r="AT948" i="17"/>
  <c r="AT1485" i="17"/>
  <c r="AT1484" i="17"/>
  <c r="AT1217" i="17"/>
  <c r="AT1216" i="17"/>
  <c r="AT1215" i="17"/>
  <c r="AT1214" i="17"/>
  <c r="AT1213" i="17"/>
  <c r="AT947" i="17"/>
  <c r="AT946" i="17"/>
  <c r="AT191" i="17"/>
  <c r="AT1483" i="17"/>
  <c r="AT1482" i="17"/>
  <c r="AT190" i="17"/>
  <c r="AT11" i="17"/>
  <c r="AT383" i="17"/>
  <c r="AT382" i="17"/>
  <c r="AT381" i="17"/>
  <c r="AT380" i="17"/>
  <c r="AT189" i="17"/>
  <c r="AT698" i="17"/>
  <c r="AT188" i="17"/>
  <c r="AT536" i="17"/>
  <c r="AT535" i="17"/>
  <c r="AT945" i="17"/>
  <c r="AT10" i="17"/>
  <c r="AT379" i="17"/>
  <c r="AT1212" i="17"/>
  <c r="AT1211" i="17"/>
  <c r="AT187" i="17"/>
  <c r="AT1481" i="17"/>
  <c r="AT841" i="17"/>
  <c r="AT1480" i="17"/>
  <c r="AT1210" i="17"/>
  <c r="AT1479" i="17"/>
  <c r="AT534" i="17"/>
  <c r="AT533" i="17"/>
  <c r="AT378" i="17"/>
  <c r="AT186" i="17"/>
  <c r="AT185" i="17"/>
  <c r="AT377" i="17"/>
  <c r="AT697" i="17"/>
  <c r="AT696" i="17"/>
  <c r="AT1103" i="17"/>
  <c r="AT840" i="17"/>
  <c r="AT839" i="17"/>
  <c r="AT838" i="17"/>
  <c r="AT1344" i="17"/>
  <c r="AT184" i="17"/>
  <c r="AT376" i="17"/>
  <c r="AT9" i="17"/>
  <c r="AT1343" i="17"/>
  <c r="AT1342" i="17"/>
  <c r="AT532" i="17"/>
  <c r="AT531" i="17"/>
  <c r="AT837" i="17"/>
  <c r="AT836" i="17"/>
  <c r="AT183" i="17"/>
  <c r="AT182" i="17"/>
  <c r="AT181" i="17"/>
  <c r="AT1102" i="17"/>
  <c r="AT530" i="17"/>
  <c r="AT529" i="17"/>
  <c r="AT1341" i="17"/>
  <c r="AT1340" i="17"/>
  <c r="AT1209" i="17"/>
  <c r="AT1208" i="17"/>
  <c r="AT1207" i="17"/>
  <c r="AT180" i="17"/>
  <c r="AT179" i="17"/>
  <c r="AT178" i="17"/>
  <c r="AT835" i="17"/>
  <c r="AT177" i="17"/>
  <c r="AT176" i="17"/>
  <c r="AT175" i="17"/>
  <c r="AT528" i="17"/>
  <c r="AT375" i="17"/>
  <c r="AT1206" i="17"/>
  <c r="AT1478" i="17"/>
  <c r="AT1477" i="17"/>
  <c r="AT174" i="17"/>
  <c r="AT8" i="17"/>
  <c r="AT7" i="17"/>
  <c r="AT173" i="17"/>
  <c r="AT172" i="17"/>
  <c r="AT374" i="17"/>
  <c r="AT1476" i="17"/>
  <c r="AT171" i="17"/>
  <c r="AT170" i="17"/>
  <c r="AT169" i="17"/>
  <c r="AT1339" i="17"/>
  <c r="AT1338" i="17"/>
  <c r="AT1337" i="17"/>
  <c r="AT695" i="17"/>
  <c r="AT694" i="17"/>
  <c r="AT693" i="17"/>
  <c r="AT1475" i="17"/>
  <c r="AT944" i="17"/>
  <c r="AT168" i="17"/>
  <c r="AT167" i="17"/>
  <c r="AT373" i="17"/>
  <c r="AT372" i="17"/>
  <c r="AT166" i="17"/>
  <c r="AT527" i="17"/>
  <c r="AT834" i="17"/>
  <c r="AT165" i="17"/>
  <c r="AT943" i="17"/>
  <c r="AT942" i="17"/>
  <c r="AT941" i="17"/>
  <c r="AT940" i="17"/>
  <c r="AT164" i="17"/>
  <c r="AT163" i="17"/>
  <c r="AT1336" i="17"/>
  <c r="AT1101" i="17"/>
  <c r="AT692" i="17"/>
  <c r="AT371" i="17"/>
  <c r="AT370" i="17"/>
  <c r="AT939" i="17"/>
  <c r="AT6" i="17"/>
  <c r="AT526" i="17"/>
  <c r="AT1335" i="17"/>
  <c r="AT1334" i="17"/>
  <c r="AT938" i="17"/>
  <c r="AT1205" i="17"/>
  <c r="AT369" i="17"/>
  <c r="AT833" i="17"/>
  <c r="AT1100" i="17"/>
  <c r="AT1333" i="17"/>
  <c r="AT937" i="17"/>
  <c r="AT832" i="17"/>
  <c r="AT1332" i="17"/>
  <c r="AT1331" i="17"/>
  <c r="AT831" i="17"/>
  <c r="AT1204" i="17"/>
  <c r="AT1203" i="17"/>
  <c r="AT1202" i="17"/>
  <c r="AT1474" i="17"/>
  <c r="AT1473" i="17"/>
  <c r="AT5" i="17"/>
  <c r="AT691" i="17"/>
  <c r="AT525" i="17"/>
  <c r="AT1330" i="17"/>
  <c r="AT1329" i="17"/>
  <c r="AT830" i="17"/>
  <c r="AT690" i="17"/>
  <c r="AT936" i="17"/>
  <c r="AT935" i="17"/>
  <c r="AT934" i="17"/>
  <c r="AT933" i="17"/>
  <c r="AT524" i="17"/>
  <c r="AT1472" i="17"/>
  <c r="AT1328" i="17"/>
  <c r="AT1201" i="17"/>
  <c r="AT1200" i="17"/>
  <c r="AT523" i="17"/>
  <c r="AT932" i="17"/>
  <c r="AT4" i="17"/>
  <c r="AT162" i="17"/>
  <c r="AT161" i="17"/>
  <c r="AT368" i="17"/>
  <c r="AT522" i="17"/>
  <c r="AT931" i="17"/>
  <c r="AT1199" i="17"/>
  <c r="AT1198" i="17"/>
  <c r="AT521" i="17"/>
  <c r="AT520" i="17"/>
  <c r="AT367" i="17"/>
  <c r="AT366" i="17"/>
  <c r="AT3" i="17"/>
  <c r="AT2" i="17"/>
  <c r="AT689" i="17"/>
  <c r="AT688" i="17"/>
  <c r="AT687" i="17"/>
  <c r="AT930" i="17"/>
  <c r="AT929" i="17"/>
  <c r="AT928" i="17"/>
  <c r="AT160" i="17"/>
  <c r="AT159" i="17"/>
  <c r="AT1471" i="17"/>
  <c r="AT829" i="17"/>
  <c r="AT686" i="17"/>
  <c r="AT685" i="17"/>
  <c r="AT1470" i="17"/>
  <c r="AT684" i="17"/>
  <c r="AT683" i="17"/>
  <c r="AT927" i="17"/>
  <c r="AT365" i="17"/>
  <c r="AT364" i="17"/>
  <c r="AT828" i="17"/>
  <c r="AT827" i="17"/>
  <c r="B70" i="7"/>
  <c r="E10" i="9"/>
  <c r="E24" i="9"/>
  <c r="E23" i="9"/>
  <c r="E22" i="9"/>
  <c r="E21" i="9"/>
  <c r="E20" i="9"/>
  <c r="E19" i="9"/>
  <c r="E18" i="9"/>
  <c r="E17" i="9"/>
  <c r="E16" i="9"/>
  <c r="E15" i="9"/>
  <c r="E14" i="9"/>
  <c r="E13" i="9"/>
  <c r="E12" i="9"/>
  <c r="E11" i="9"/>
  <c r="L2" i="10"/>
  <c r="M2" i="10" s="1"/>
  <c r="L3" i="10"/>
  <c r="M3" i="10" s="1"/>
  <c r="L4" i="10"/>
  <c r="L5" i="10"/>
  <c r="M5" i="10" s="1"/>
  <c r="L6" i="10"/>
  <c r="L7" i="10"/>
  <c r="L8" i="10"/>
  <c r="L9" i="10"/>
  <c r="L10" i="10"/>
  <c r="L11" i="10"/>
  <c r="L12" i="10"/>
  <c r="L13" i="10"/>
  <c r="M13" i="10" s="1"/>
  <c r="L14" i="10"/>
  <c r="L15" i="10"/>
  <c r="L16" i="10"/>
  <c r="L17" i="10"/>
  <c r="M17" i="10" s="1"/>
  <c r="L18" i="10"/>
  <c r="L19" i="10"/>
  <c r="L20" i="10"/>
  <c r="L21" i="10"/>
  <c r="M21" i="10" s="1"/>
  <c r="L22" i="10"/>
  <c r="L23" i="10"/>
  <c r="L24" i="10"/>
  <c r="L25" i="10"/>
  <c r="M25" i="10" s="1"/>
  <c r="L26" i="10"/>
  <c r="L27" i="10"/>
  <c r="L28" i="10"/>
  <c r="L29" i="10"/>
  <c r="M29" i="10" s="1"/>
  <c r="L30" i="10"/>
  <c r="L31" i="10"/>
  <c r="L32" i="10"/>
  <c r="L33" i="10"/>
  <c r="M33" i="10" s="1"/>
  <c r="L34" i="10"/>
  <c r="L35" i="10"/>
  <c r="L36" i="10"/>
  <c r="L37" i="10"/>
  <c r="L38" i="10"/>
  <c r="L39" i="10"/>
  <c r="L40" i="10"/>
  <c r="L41" i="10"/>
  <c r="L42" i="10"/>
  <c r="L43" i="10"/>
  <c r="L44" i="10"/>
  <c r="L45" i="10"/>
  <c r="L46" i="10"/>
  <c r="L47" i="10"/>
  <c r="L48" i="10"/>
  <c r="L49" i="10"/>
  <c r="M49" i="10" s="1"/>
  <c r="L50" i="10"/>
  <c r="L51" i="10"/>
  <c r="L52" i="10"/>
  <c r="L53" i="10"/>
  <c r="M53" i="10" s="1"/>
  <c r="L54" i="10"/>
  <c r="L55" i="10"/>
  <c r="L56" i="10"/>
  <c r="L57" i="10"/>
  <c r="M57" i="10" s="1"/>
  <c r="L58" i="10"/>
  <c r="L59" i="10"/>
  <c r="L60" i="10"/>
  <c r="L61" i="10"/>
  <c r="M61" i="10" s="1"/>
  <c r="L62" i="10"/>
  <c r="L63" i="10"/>
  <c r="L64" i="10"/>
  <c r="L65" i="10"/>
  <c r="M65" i="10" s="1"/>
  <c r="L66" i="10"/>
  <c r="L67" i="10"/>
  <c r="L68" i="10"/>
  <c r="L69" i="10"/>
  <c r="M69" i="10" s="1"/>
  <c r="L70" i="10"/>
  <c r="L71" i="10"/>
  <c r="L72" i="10"/>
  <c r="L73" i="10"/>
  <c r="L74" i="10"/>
  <c r="L75" i="10"/>
  <c r="L76" i="10"/>
  <c r="L77" i="10"/>
  <c r="M77" i="10" s="1"/>
  <c r="L78" i="10"/>
  <c r="L79" i="10"/>
  <c r="L80" i="10"/>
  <c r="L81" i="10"/>
  <c r="M81" i="10" s="1"/>
  <c r="L82" i="10"/>
  <c r="L83" i="10"/>
  <c r="L84" i="10"/>
  <c r="L85" i="10"/>
  <c r="L86" i="10"/>
  <c r="L87" i="10"/>
  <c r="L88" i="10"/>
  <c r="L89" i="10"/>
  <c r="M89" i="10" s="1"/>
  <c r="L90" i="10"/>
  <c r="L91" i="10"/>
  <c r="L92" i="10"/>
  <c r="L93" i="10"/>
  <c r="M93" i="10" s="1"/>
  <c r="L94" i="10"/>
  <c r="L95" i="10"/>
  <c r="L96" i="10"/>
  <c r="L97" i="10"/>
  <c r="L98" i="10"/>
  <c r="L99" i="10"/>
  <c r="L100" i="10"/>
  <c r="L101" i="10"/>
  <c r="L102" i="10"/>
  <c r="L103" i="10"/>
  <c r="L104" i="10"/>
  <c r="L105" i="10"/>
  <c r="M105" i="10" s="1"/>
  <c r="L106" i="10"/>
  <c r="L107" i="10"/>
  <c r="L108" i="10"/>
  <c r="L109" i="10"/>
  <c r="M109" i="10" s="1"/>
  <c r="L110" i="10"/>
  <c r="L111" i="10"/>
  <c r="L112" i="10"/>
  <c r="L113" i="10"/>
  <c r="M113" i="10" s="1"/>
  <c r="L114" i="10"/>
  <c r="L115" i="10"/>
  <c r="L116" i="10"/>
  <c r="L117" i="10"/>
  <c r="M117" i="10" s="1"/>
  <c r="L118" i="10"/>
  <c r="L119" i="10"/>
  <c r="L120" i="10"/>
  <c r="L121" i="10"/>
  <c r="M121" i="10" s="1"/>
  <c r="L122" i="10"/>
  <c r="L123" i="10"/>
  <c r="L124" i="10"/>
  <c r="L125" i="10"/>
  <c r="M125" i="10" s="1"/>
  <c r="L126" i="10"/>
  <c r="L127" i="10"/>
  <c r="L128" i="10"/>
  <c r="L129" i="10"/>
  <c r="M129" i="10" s="1"/>
  <c r="L130" i="10"/>
  <c r="L131" i="10"/>
  <c r="L132" i="10"/>
  <c r="L133" i="10"/>
  <c r="M133" i="10" s="1"/>
  <c r="L134" i="10"/>
  <c r="L135" i="10"/>
  <c r="L136" i="10"/>
  <c r="L137" i="10"/>
  <c r="M137" i="10" s="1"/>
  <c r="L138" i="10"/>
  <c r="L139" i="10"/>
  <c r="L140" i="10"/>
  <c r="L141" i="10"/>
  <c r="M141" i="10" s="1"/>
  <c r="L142" i="10"/>
  <c r="L143" i="10"/>
  <c r="L144" i="10"/>
  <c r="L145" i="10"/>
  <c r="M145" i="10" s="1"/>
  <c r="L146" i="10"/>
  <c r="L147" i="10"/>
  <c r="L148" i="10"/>
  <c r="L149" i="10"/>
  <c r="M149" i="10" s="1"/>
  <c r="L150" i="10"/>
  <c r="L151" i="10"/>
  <c r="L152" i="10"/>
  <c r="L153" i="10"/>
  <c r="M153" i="10" s="1"/>
  <c r="L154" i="10"/>
  <c r="L155" i="10"/>
  <c r="L156" i="10"/>
  <c r="L157" i="10"/>
  <c r="M157" i="10" s="1"/>
  <c r="L158" i="10"/>
  <c r="L159" i="10"/>
  <c r="L160" i="10"/>
  <c r="L161" i="10"/>
  <c r="L162" i="10"/>
  <c r="B203" i="7"/>
  <c r="AQ1618" i="5"/>
  <c r="AQ1617" i="5"/>
  <c r="AQ1616" i="5"/>
  <c r="AQ1615" i="5"/>
  <c r="AQ1614" i="5"/>
  <c r="AQ1613" i="5"/>
  <c r="AQ1612" i="5"/>
  <c r="AQ1611" i="5"/>
  <c r="AQ1610" i="5"/>
  <c r="AQ1609" i="5"/>
  <c r="AQ1608" i="5"/>
  <c r="AQ1607" i="5"/>
  <c r="AQ1606" i="5"/>
  <c r="AQ1605" i="5"/>
  <c r="AQ1604" i="5"/>
  <c r="AQ1603" i="5"/>
  <c r="AQ1602" i="5"/>
  <c r="AQ1601" i="5"/>
  <c r="AQ1600" i="5"/>
  <c r="AQ1599" i="5"/>
  <c r="AQ1598" i="5"/>
  <c r="AQ1597" i="5"/>
  <c r="AQ1596" i="5"/>
  <c r="AQ1595" i="5"/>
  <c r="AQ1594" i="5"/>
  <c r="AQ1593" i="5"/>
  <c r="AQ1592" i="5"/>
  <c r="AQ1591" i="5"/>
  <c r="AQ1590" i="5"/>
  <c r="AQ1589" i="5"/>
  <c r="AQ1588" i="5"/>
  <c r="AQ1587" i="5"/>
  <c r="AQ1586" i="5"/>
  <c r="AQ1585" i="5"/>
  <c r="AQ1584" i="5"/>
  <c r="AQ1583" i="5"/>
  <c r="AQ1582" i="5"/>
  <c r="AQ1581" i="5"/>
  <c r="AQ1580" i="5"/>
  <c r="AQ1579" i="5"/>
  <c r="AQ1578" i="5"/>
  <c r="AQ1577" i="5"/>
  <c r="AQ1576" i="5"/>
  <c r="AQ1575" i="5"/>
  <c r="AQ1574" i="5"/>
  <c r="AQ1573" i="5"/>
  <c r="AQ1572" i="5"/>
  <c r="AQ1571" i="5"/>
  <c r="AQ1570" i="5"/>
  <c r="AQ1569" i="5"/>
  <c r="AQ1568" i="5"/>
  <c r="AQ1567" i="5"/>
  <c r="AQ1566" i="5"/>
  <c r="AQ1565" i="5"/>
  <c r="AQ1564" i="5"/>
  <c r="AQ1563" i="5"/>
  <c r="AQ1562" i="5"/>
  <c r="AQ1561" i="5"/>
  <c r="AQ1560" i="5"/>
  <c r="AQ1559" i="5"/>
  <c r="AQ1558" i="5"/>
  <c r="AQ1557" i="5"/>
  <c r="AQ1556" i="5"/>
  <c r="AQ1555" i="5"/>
  <c r="AQ1554" i="5"/>
  <c r="AQ1553" i="5"/>
  <c r="AQ1552" i="5"/>
  <c r="AQ1551" i="5"/>
  <c r="AQ1550" i="5"/>
  <c r="AQ1549" i="5"/>
  <c r="AQ1548" i="5"/>
  <c r="AQ1547" i="5"/>
  <c r="AQ1546" i="5"/>
  <c r="AQ1545" i="5"/>
  <c r="AQ1544" i="5"/>
  <c r="AQ1543" i="5"/>
  <c r="AQ1542" i="5"/>
  <c r="AQ1541" i="5"/>
  <c r="AQ1540" i="5"/>
  <c r="AQ1539" i="5"/>
  <c r="AQ1538" i="5"/>
  <c r="AQ1537" i="5"/>
  <c r="AQ1536" i="5"/>
  <c r="AQ1535" i="5"/>
  <c r="AQ1534" i="5"/>
  <c r="AQ1533" i="5"/>
  <c r="AQ1532" i="5"/>
  <c r="AQ1531" i="5"/>
  <c r="AQ1530" i="5"/>
  <c r="AQ1529" i="5"/>
  <c r="AQ1528" i="5"/>
  <c r="AQ1527" i="5"/>
  <c r="AQ1526" i="5"/>
  <c r="AQ1525" i="5"/>
  <c r="AQ1524" i="5"/>
  <c r="AQ1523" i="5"/>
  <c r="AQ1522" i="5"/>
  <c r="AQ1521" i="5"/>
  <c r="AQ1520" i="5"/>
  <c r="AQ1519" i="5"/>
  <c r="AQ1518" i="5"/>
  <c r="AQ1517" i="5"/>
  <c r="AQ1516" i="5"/>
  <c r="AQ1515" i="5"/>
  <c r="AQ1514" i="5"/>
  <c r="AQ1513" i="5"/>
  <c r="AQ1512" i="5"/>
  <c r="AQ1511" i="5"/>
  <c r="AQ1510" i="5"/>
  <c r="AQ1509" i="5"/>
  <c r="AQ1508" i="5"/>
  <c r="AQ1507" i="5"/>
  <c r="AQ1506" i="5"/>
  <c r="AQ1505" i="5"/>
  <c r="AQ1504" i="5"/>
  <c r="AQ1503" i="5"/>
  <c r="AQ1502" i="5"/>
  <c r="AQ1501" i="5"/>
  <c r="AQ1500" i="5"/>
  <c r="AQ1499" i="5"/>
  <c r="AQ1498" i="5"/>
  <c r="AQ1497" i="5"/>
  <c r="AQ1496" i="5"/>
  <c r="AQ1495" i="5"/>
  <c r="AQ1494" i="5"/>
  <c r="AQ1493" i="5"/>
  <c r="AQ1492" i="5"/>
  <c r="AQ1491" i="5"/>
  <c r="AQ1490" i="5"/>
  <c r="AQ1489" i="5"/>
  <c r="AQ1488" i="5"/>
  <c r="AQ1487" i="5"/>
  <c r="AQ1486" i="5"/>
  <c r="AQ1485" i="5"/>
  <c r="AQ1484" i="5"/>
  <c r="AQ1483" i="5"/>
  <c r="AQ1482" i="5"/>
  <c r="AQ1481" i="5"/>
  <c r="AQ1480" i="5"/>
  <c r="AQ1479" i="5"/>
  <c r="AQ1478" i="5"/>
  <c r="AQ1477" i="5"/>
  <c r="AQ1476" i="5"/>
  <c r="AQ1475" i="5"/>
  <c r="AQ1474" i="5"/>
  <c r="AQ1473" i="5"/>
  <c r="AQ1472" i="5"/>
  <c r="AQ1471" i="5"/>
  <c r="AQ1470" i="5"/>
  <c r="AQ1469" i="5"/>
  <c r="AQ1468" i="5"/>
  <c r="AQ1467" i="5"/>
  <c r="AQ1466" i="5"/>
  <c r="AQ1465" i="5"/>
  <c r="AQ1464" i="5"/>
  <c r="AQ1463" i="5"/>
  <c r="AQ1462" i="5"/>
  <c r="AQ1461" i="5"/>
  <c r="AQ1460" i="5"/>
  <c r="AQ1459" i="5"/>
  <c r="AQ1458" i="5"/>
  <c r="AQ1457" i="5"/>
  <c r="AQ1456" i="5"/>
  <c r="AQ1455" i="5"/>
  <c r="AQ1454" i="5"/>
  <c r="AQ1453" i="5"/>
  <c r="AQ1452" i="5"/>
  <c r="AQ1451" i="5"/>
  <c r="AQ1450" i="5"/>
  <c r="AQ1449" i="5"/>
  <c r="AQ1448" i="5"/>
  <c r="AQ1447" i="5"/>
  <c r="AQ1446" i="5"/>
  <c r="AQ1445" i="5"/>
  <c r="AQ1444" i="5"/>
  <c r="AQ1443" i="5"/>
  <c r="AQ1442" i="5"/>
  <c r="AQ1441" i="5"/>
  <c r="AQ1440" i="5"/>
  <c r="AQ1439" i="5"/>
  <c r="AQ1438" i="5"/>
  <c r="AQ1437" i="5"/>
  <c r="AQ1436" i="5"/>
  <c r="AQ1435" i="5"/>
  <c r="AQ1434" i="5"/>
  <c r="AQ1433" i="5"/>
  <c r="AQ1432" i="5"/>
  <c r="AQ1431" i="5"/>
  <c r="AQ1430" i="5"/>
  <c r="AQ1429" i="5"/>
  <c r="AQ1428" i="5"/>
  <c r="AQ1427" i="5"/>
  <c r="AQ1426" i="5"/>
  <c r="AQ1425" i="5"/>
  <c r="AQ1424" i="5"/>
  <c r="AQ1423" i="5"/>
  <c r="AQ1422" i="5"/>
  <c r="AQ1421" i="5"/>
  <c r="AQ1420" i="5"/>
  <c r="AQ1419" i="5"/>
  <c r="AQ1418" i="5"/>
  <c r="AQ1417" i="5"/>
  <c r="AQ1416" i="5"/>
  <c r="AQ1415" i="5"/>
  <c r="AQ1414" i="5"/>
  <c r="AQ1413" i="5"/>
  <c r="AQ1412" i="5"/>
  <c r="AQ1411" i="5"/>
  <c r="AQ1410" i="5"/>
  <c r="AQ1409" i="5"/>
  <c r="AQ1408" i="5"/>
  <c r="AQ1407" i="5"/>
  <c r="AQ1406" i="5"/>
  <c r="AQ1405" i="5"/>
  <c r="AQ1404" i="5"/>
  <c r="AQ1403" i="5"/>
  <c r="AQ1402" i="5"/>
  <c r="AQ1401" i="5"/>
  <c r="AQ1400" i="5"/>
  <c r="AQ1399" i="5"/>
  <c r="AQ1398" i="5"/>
  <c r="AQ1397" i="5"/>
  <c r="AQ1396" i="5"/>
  <c r="AQ1395" i="5"/>
  <c r="AQ1394" i="5"/>
  <c r="AQ1393" i="5"/>
  <c r="AQ1392" i="5"/>
  <c r="AQ1391" i="5"/>
  <c r="AQ1390" i="5"/>
  <c r="AQ1389" i="5"/>
  <c r="AQ1388" i="5"/>
  <c r="AQ1387" i="5"/>
  <c r="AQ1386" i="5"/>
  <c r="AQ1385" i="5"/>
  <c r="AQ1384" i="5"/>
  <c r="AQ1383" i="5"/>
  <c r="AQ1382" i="5"/>
  <c r="AQ1381" i="5"/>
  <c r="AQ1380" i="5"/>
  <c r="AQ1379" i="5"/>
  <c r="AQ1378" i="5"/>
  <c r="AQ1377" i="5"/>
  <c r="AQ1376" i="5"/>
  <c r="AQ1375" i="5"/>
  <c r="AQ1374" i="5"/>
  <c r="AQ1373" i="5"/>
  <c r="AQ1372" i="5"/>
  <c r="AQ1371" i="5"/>
  <c r="AQ1370" i="5"/>
  <c r="AQ1369" i="5"/>
  <c r="AQ1368" i="5"/>
  <c r="AQ1367" i="5"/>
  <c r="AQ1366" i="5"/>
  <c r="AQ1365" i="5"/>
  <c r="AQ1364" i="5"/>
  <c r="AQ1363" i="5"/>
  <c r="AQ1362" i="5"/>
  <c r="AQ1361" i="5"/>
  <c r="AQ1360" i="5"/>
  <c r="AQ1359" i="5"/>
  <c r="AQ1358" i="5"/>
  <c r="AQ1357" i="5"/>
  <c r="AQ1356" i="5"/>
  <c r="AQ1355" i="5"/>
  <c r="AQ1354" i="5"/>
  <c r="AQ1353" i="5"/>
  <c r="AQ1352" i="5"/>
  <c r="AQ1351" i="5"/>
  <c r="AQ1350" i="5"/>
  <c r="AQ1349" i="5"/>
  <c r="AQ1348" i="5"/>
  <c r="AQ1347" i="5"/>
  <c r="AQ1346" i="5"/>
  <c r="AQ1345" i="5"/>
  <c r="AQ1344" i="5"/>
  <c r="AQ1343" i="5"/>
  <c r="AQ1342" i="5"/>
  <c r="AQ1341" i="5"/>
  <c r="AQ1340" i="5"/>
  <c r="AQ1339" i="5"/>
  <c r="AQ1338" i="5"/>
  <c r="AQ1337" i="5"/>
  <c r="AQ1336" i="5"/>
  <c r="AQ1335" i="5"/>
  <c r="AQ1334" i="5"/>
  <c r="AQ1333" i="5"/>
  <c r="AQ1332" i="5"/>
  <c r="AQ1331" i="5"/>
  <c r="AQ1330" i="5"/>
  <c r="AQ1329" i="5"/>
  <c r="AQ1328" i="5"/>
  <c r="AQ1327" i="5"/>
  <c r="AQ1326" i="5"/>
  <c r="AQ1325" i="5"/>
  <c r="AQ1324" i="5"/>
  <c r="AQ1323" i="5"/>
  <c r="AQ1322" i="5"/>
  <c r="AQ1321" i="5"/>
  <c r="AQ1320" i="5"/>
  <c r="AQ1319" i="5"/>
  <c r="AQ1318" i="5"/>
  <c r="AQ1317" i="5"/>
  <c r="AQ1316" i="5"/>
  <c r="AQ1315" i="5"/>
  <c r="AQ1314" i="5"/>
  <c r="AQ1313" i="5"/>
  <c r="AQ1312" i="5"/>
  <c r="AQ1311" i="5"/>
  <c r="AQ1310" i="5"/>
  <c r="AQ1309" i="5"/>
  <c r="AQ1308" i="5"/>
  <c r="AQ1307" i="5"/>
  <c r="AQ1306" i="5"/>
  <c r="AQ1305" i="5"/>
  <c r="AQ1304" i="5"/>
  <c r="AQ1303" i="5"/>
  <c r="AQ1302" i="5"/>
  <c r="AQ1301" i="5"/>
  <c r="AQ1300" i="5"/>
  <c r="AQ1299" i="5"/>
  <c r="AQ1298" i="5"/>
  <c r="AQ1297" i="5"/>
  <c r="AQ1296" i="5"/>
  <c r="AQ1295" i="5"/>
  <c r="AQ1294" i="5"/>
  <c r="AQ1293" i="5"/>
  <c r="AQ1292" i="5"/>
  <c r="AQ1291" i="5"/>
  <c r="AQ1290" i="5"/>
  <c r="AQ1289" i="5"/>
  <c r="AQ1288" i="5"/>
  <c r="AQ1287" i="5"/>
  <c r="AQ1286" i="5"/>
  <c r="AQ1285" i="5"/>
  <c r="AQ1284" i="5"/>
  <c r="AQ1283" i="5"/>
  <c r="AQ1282" i="5"/>
  <c r="AQ1281" i="5"/>
  <c r="AQ1280" i="5"/>
  <c r="AQ1279" i="5"/>
  <c r="AQ1278" i="5"/>
  <c r="AQ1277" i="5"/>
  <c r="AQ1276" i="5"/>
  <c r="AQ1275" i="5"/>
  <c r="AQ1274" i="5"/>
  <c r="AQ1273" i="5"/>
  <c r="AQ1272" i="5"/>
  <c r="AQ1271" i="5"/>
  <c r="AQ1270" i="5"/>
  <c r="AQ1269" i="5"/>
  <c r="AQ1268" i="5"/>
  <c r="AQ1267" i="5"/>
  <c r="AQ1266" i="5"/>
  <c r="AQ1265" i="5"/>
  <c r="AQ1264" i="5"/>
  <c r="AQ1263" i="5"/>
  <c r="AQ1262" i="5"/>
  <c r="AQ1261" i="5"/>
  <c r="AQ1260" i="5"/>
  <c r="AQ1259" i="5"/>
  <c r="AQ1258" i="5"/>
  <c r="AQ1257" i="5"/>
  <c r="AQ1256" i="5"/>
  <c r="AQ1255" i="5"/>
  <c r="AQ1254" i="5"/>
  <c r="AQ1253" i="5"/>
  <c r="AQ1252" i="5"/>
  <c r="AQ1251" i="5"/>
  <c r="AQ1250" i="5"/>
  <c r="AQ1249" i="5"/>
  <c r="AQ1248" i="5"/>
  <c r="AQ1247" i="5"/>
  <c r="AQ1246" i="5"/>
  <c r="AQ1245" i="5"/>
  <c r="AQ1244" i="5"/>
  <c r="AQ1243" i="5"/>
  <c r="AQ1242" i="5"/>
  <c r="AQ1241" i="5"/>
  <c r="AQ1240" i="5"/>
  <c r="AQ1239" i="5"/>
  <c r="AQ1238" i="5"/>
  <c r="AQ1237" i="5"/>
  <c r="AQ1236" i="5"/>
  <c r="AQ1235" i="5"/>
  <c r="AQ1234" i="5"/>
  <c r="AQ1233" i="5"/>
  <c r="AQ1232" i="5"/>
  <c r="AQ1231" i="5"/>
  <c r="AQ1230" i="5"/>
  <c r="AQ1229" i="5"/>
  <c r="AQ1228" i="5"/>
  <c r="AQ1227" i="5"/>
  <c r="AQ1226" i="5"/>
  <c r="AQ1225" i="5"/>
  <c r="AQ1224" i="5"/>
  <c r="AQ1223" i="5"/>
  <c r="AQ1222" i="5"/>
  <c r="AQ1221" i="5"/>
  <c r="AQ1220" i="5"/>
  <c r="AQ1219" i="5"/>
  <c r="AQ1218" i="5"/>
  <c r="AQ1217" i="5"/>
  <c r="AQ1216" i="5"/>
  <c r="AQ1215" i="5"/>
  <c r="AQ1214" i="5"/>
  <c r="AQ1213" i="5"/>
  <c r="AQ1212" i="5"/>
  <c r="AQ1211" i="5"/>
  <c r="AQ1210" i="5"/>
  <c r="AQ1209" i="5"/>
  <c r="AQ1208" i="5"/>
  <c r="AQ1207" i="5"/>
  <c r="AQ1206" i="5"/>
  <c r="AQ1205" i="5"/>
  <c r="AQ1204" i="5"/>
  <c r="AQ1203" i="5"/>
  <c r="AQ1202" i="5"/>
  <c r="AQ1201" i="5"/>
  <c r="AQ1200" i="5"/>
  <c r="AQ1199" i="5"/>
  <c r="AQ1198" i="5"/>
  <c r="AQ1197" i="5"/>
  <c r="AQ1196" i="5"/>
  <c r="AQ1195" i="5"/>
  <c r="AQ1194" i="5"/>
  <c r="AQ1193" i="5"/>
  <c r="AQ1192" i="5"/>
  <c r="AQ1191" i="5"/>
  <c r="AQ1190" i="5"/>
  <c r="AQ1189" i="5"/>
  <c r="AQ1188" i="5"/>
  <c r="AQ1187" i="5"/>
  <c r="AQ1186" i="5"/>
  <c r="AQ1185" i="5"/>
  <c r="AQ1184" i="5"/>
  <c r="AQ1183" i="5"/>
  <c r="AQ1182" i="5"/>
  <c r="AQ1181" i="5"/>
  <c r="AQ1180" i="5"/>
  <c r="AQ1179" i="5"/>
  <c r="AQ1178" i="5"/>
  <c r="AQ1177" i="5"/>
  <c r="AQ1176" i="5"/>
  <c r="AQ1175" i="5"/>
  <c r="AQ1174" i="5"/>
  <c r="AQ1173" i="5"/>
  <c r="AQ1172" i="5"/>
  <c r="AQ1171" i="5"/>
  <c r="AQ1170" i="5"/>
  <c r="AQ1169" i="5"/>
  <c r="AQ1168" i="5"/>
  <c r="AQ1167" i="5"/>
  <c r="AQ1166" i="5"/>
  <c r="AQ1165" i="5"/>
  <c r="AQ1164" i="5"/>
  <c r="AQ1163" i="5"/>
  <c r="AQ1162" i="5"/>
  <c r="AQ1161" i="5"/>
  <c r="AQ1160" i="5"/>
  <c r="AQ1159" i="5"/>
  <c r="AQ1158" i="5"/>
  <c r="AQ1157" i="5"/>
  <c r="AQ1156" i="5"/>
  <c r="AQ1155" i="5"/>
  <c r="AQ1154" i="5"/>
  <c r="AQ1153" i="5"/>
  <c r="AQ1152" i="5"/>
  <c r="AQ1151" i="5"/>
  <c r="AQ1150" i="5"/>
  <c r="AQ1149" i="5"/>
  <c r="AQ1148" i="5"/>
  <c r="AQ1147" i="5"/>
  <c r="AQ1146" i="5"/>
  <c r="AQ1145" i="5"/>
  <c r="AQ1144" i="5"/>
  <c r="AQ1143" i="5"/>
  <c r="AQ1142" i="5"/>
  <c r="AQ1141" i="5"/>
  <c r="AQ1140" i="5"/>
  <c r="AQ1139" i="5"/>
  <c r="AQ1138" i="5"/>
  <c r="AQ1137" i="5"/>
  <c r="AQ1136" i="5"/>
  <c r="AQ1135" i="5"/>
  <c r="AQ1134" i="5"/>
  <c r="AQ1133" i="5"/>
  <c r="AQ1132" i="5"/>
  <c r="AQ1131" i="5"/>
  <c r="AQ1130" i="5"/>
  <c r="AQ1129" i="5"/>
  <c r="AQ1128" i="5"/>
  <c r="AQ1127" i="5"/>
  <c r="AQ1126" i="5"/>
  <c r="AQ1125" i="5"/>
  <c r="AQ1124" i="5"/>
  <c r="AQ1123" i="5"/>
  <c r="AQ1122" i="5"/>
  <c r="AQ1121" i="5"/>
  <c r="AQ1120" i="5"/>
  <c r="AQ1119" i="5"/>
  <c r="AQ1118" i="5"/>
  <c r="AQ1117" i="5"/>
  <c r="AQ1116" i="5"/>
  <c r="AQ1115" i="5"/>
  <c r="AQ1114" i="5"/>
  <c r="AQ1113" i="5"/>
  <c r="AQ1112" i="5"/>
  <c r="AQ1111" i="5"/>
  <c r="AQ1110" i="5"/>
  <c r="AQ1109" i="5"/>
  <c r="AQ1108" i="5"/>
  <c r="AQ1107" i="5"/>
  <c r="AQ1106" i="5"/>
  <c r="AQ1105" i="5"/>
  <c r="AQ1104" i="5"/>
  <c r="AQ1103" i="5"/>
  <c r="AQ1102" i="5"/>
  <c r="AQ1101" i="5"/>
  <c r="AQ1100" i="5"/>
  <c r="AQ1099" i="5"/>
  <c r="AQ1098" i="5"/>
  <c r="AQ1097" i="5"/>
  <c r="AQ1096" i="5"/>
  <c r="AQ1095" i="5"/>
  <c r="AQ1094" i="5"/>
  <c r="AQ1093" i="5"/>
  <c r="AQ1092" i="5"/>
  <c r="AQ1091" i="5"/>
  <c r="AQ1090" i="5"/>
  <c r="AQ1089" i="5"/>
  <c r="AQ1088" i="5"/>
  <c r="AQ1087" i="5"/>
  <c r="AQ1086" i="5"/>
  <c r="AQ1085" i="5"/>
  <c r="AQ1084" i="5"/>
  <c r="AQ1083" i="5"/>
  <c r="AQ1082" i="5"/>
  <c r="AQ1081" i="5"/>
  <c r="AQ1080" i="5"/>
  <c r="AQ1079" i="5"/>
  <c r="AQ1078" i="5"/>
  <c r="AQ1077" i="5"/>
  <c r="AQ1076" i="5"/>
  <c r="AQ1075" i="5"/>
  <c r="AQ1074" i="5"/>
  <c r="AQ1073" i="5"/>
  <c r="AQ1072" i="5"/>
  <c r="AQ1071" i="5"/>
  <c r="AQ1070" i="5"/>
  <c r="AQ1069" i="5"/>
  <c r="AQ1068" i="5"/>
  <c r="AQ1067" i="5"/>
  <c r="AQ1066" i="5"/>
  <c r="AQ1065" i="5"/>
  <c r="AQ1064" i="5"/>
  <c r="AQ1063" i="5"/>
  <c r="AQ1062" i="5"/>
  <c r="AQ1061" i="5"/>
  <c r="AQ1060" i="5"/>
  <c r="AQ1059" i="5"/>
  <c r="AQ1058" i="5"/>
  <c r="AQ1057" i="5"/>
  <c r="AQ1056" i="5"/>
  <c r="AQ1055" i="5"/>
  <c r="AQ1054" i="5"/>
  <c r="AQ1053" i="5"/>
  <c r="AQ1052" i="5"/>
  <c r="AQ1051" i="5"/>
  <c r="AQ1050" i="5"/>
  <c r="AQ1049" i="5"/>
  <c r="AQ1048" i="5"/>
  <c r="AQ1047" i="5"/>
  <c r="AQ1046" i="5"/>
  <c r="AQ1045" i="5"/>
  <c r="AQ1044" i="5"/>
  <c r="AQ1043" i="5"/>
  <c r="AQ1042" i="5"/>
  <c r="AQ1041" i="5"/>
  <c r="AQ1040" i="5"/>
  <c r="AQ1039" i="5"/>
  <c r="AQ1038" i="5"/>
  <c r="AQ1037" i="5"/>
  <c r="AQ1036" i="5"/>
  <c r="AQ1035" i="5"/>
  <c r="AQ1034" i="5"/>
  <c r="AQ1033" i="5"/>
  <c r="AQ1032" i="5"/>
  <c r="AQ1031" i="5"/>
  <c r="AQ1030" i="5"/>
  <c r="AQ1029" i="5"/>
  <c r="AQ1028" i="5"/>
  <c r="AQ1027" i="5"/>
  <c r="AQ1026" i="5"/>
  <c r="AQ1025" i="5"/>
  <c r="AQ1024" i="5"/>
  <c r="AQ1023" i="5"/>
  <c r="AQ1022" i="5"/>
  <c r="AQ1021" i="5"/>
  <c r="AQ1020" i="5"/>
  <c r="AQ1019" i="5"/>
  <c r="AQ1018" i="5"/>
  <c r="AQ1017" i="5"/>
  <c r="AQ1016" i="5"/>
  <c r="AQ1015" i="5"/>
  <c r="AQ1014" i="5"/>
  <c r="AQ1013" i="5"/>
  <c r="AQ1012" i="5"/>
  <c r="AQ1011" i="5"/>
  <c r="AQ1010" i="5"/>
  <c r="AQ1009" i="5"/>
  <c r="AQ1008" i="5"/>
  <c r="AQ1007" i="5"/>
  <c r="AQ1006" i="5"/>
  <c r="AQ1005" i="5"/>
  <c r="AQ1004" i="5"/>
  <c r="AQ1003" i="5"/>
  <c r="AQ1002" i="5"/>
  <c r="AQ1001" i="5"/>
  <c r="AQ1000" i="5"/>
  <c r="AQ999" i="5"/>
  <c r="AQ998" i="5"/>
  <c r="AQ997" i="5"/>
  <c r="AQ996" i="5"/>
  <c r="AQ995" i="5"/>
  <c r="AQ994" i="5"/>
  <c r="AQ993" i="5"/>
  <c r="AQ992" i="5"/>
  <c r="AQ991" i="5"/>
  <c r="AQ990" i="5"/>
  <c r="AQ989" i="5"/>
  <c r="AQ988" i="5"/>
  <c r="AQ987" i="5"/>
  <c r="AQ986" i="5"/>
  <c r="AQ985" i="5"/>
  <c r="AQ984" i="5"/>
  <c r="AQ983" i="5"/>
  <c r="AQ982" i="5"/>
  <c r="AQ981" i="5"/>
  <c r="AQ980" i="5"/>
  <c r="AQ979" i="5"/>
  <c r="AQ978" i="5"/>
  <c r="AQ977" i="5"/>
  <c r="AQ976" i="5"/>
  <c r="AQ975" i="5"/>
  <c r="AQ974" i="5"/>
  <c r="AQ973" i="5"/>
  <c r="AQ972" i="5"/>
  <c r="AQ971" i="5"/>
  <c r="AQ970" i="5"/>
  <c r="AQ969" i="5"/>
  <c r="AQ968" i="5"/>
  <c r="AQ967" i="5"/>
  <c r="AQ966" i="5"/>
  <c r="AQ965" i="5"/>
  <c r="AQ964" i="5"/>
  <c r="AQ963" i="5"/>
  <c r="AQ962" i="5"/>
  <c r="AQ961" i="5"/>
  <c r="AQ960" i="5"/>
  <c r="AQ959" i="5"/>
  <c r="AQ958" i="5"/>
  <c r="AQ957" i="5"/>
  <c r="AQ956" i="5"/>
  <c r="AQ955" i="5"/>
  <c r="AQ954" i="5"/>
  <c r="AQ953" i="5"/>
  <c r="AQ952" i="5"/>
  <c r="AQ951" i="5"/>
  <c r="AQ950" i="5"/>
  <c r="AQ949" i="5"/>
  <c r="AQ948" i="5"/>
  <c r="AQ947" i="5"/>
  <c r="AQ946" i="5"/>
  <c r="AQ945" i="5"/>
  <c r="AQ944" i="5"/>
  <c r="AQ943" i="5"/>
  <c r="AQ942" i="5"/>
  <c r="AQ941" i="5"/>
  <c r="AQ940" i="5"/>
  <c r="AQ939" i="5"/>
  <c r="AQ938" i="5"/>
  <c r="AQ937" i="5"/>
  <c r="AQ936" i="5"/>
  <c r="AQ935" i="5"/>
  <c r="AQ934" i="5"/>
  <c r="AQ933" i="5"/>
  <c r="AQ932" i="5"/>
  <c r="AQ931" i="5"/>
  <c r="AQ930" i="5"/>
  <c r="AQ929" i="5"/>
  <c r="AQ928" i="5"/>
  <c r="AQ927" i="5"/>
  <c r="AQ926" i="5"/>
  <c r="AQ925" i="5"/>
  <c r="AQ924" i="5"/>
  <c r="AQ923" i="5"/>
  <c r="AQ922" i="5"/>
  <c r="AQ921" i="5"/>
  <c r="AQ920" i="5"/>
  <c r="AQ919" i="5"/>
  <c r="AQ918" i="5"/>
  <c r="AQ917" i="5"/>
  <c r="AQ916" i="5"/>
  <c r="AQ915" i="5"/>
  <c r="AQ914" i="5"/>
  <c r="AQ913" i="5"/>
  <c r="AQ912" i="5"/>
  <c r="AQ911" i="5"/>
  <c r="AQ910" i="5"/>
  <c r="AQ909" i="5"/>
  <c r="AQ908" i="5"/>
  <c r="AQ907" i="5"/>
  <c r="AQ906" i="5"/>
  <c r="AQ905" i="5"/>
  <c r="AQ904" i="5"/>
  <c r="AQ903" i="5"/>
  <c r="AQ902" i="5"/>
  <c r="AQ901" i="5"/>
  <c r="AQ900" i="5"/>
  <c r="AQ899" i="5"/>
  <c r="AQ898" i="5"/>
  <c r="AQ897" i="5"/>
  <c r="AQ896" i="5"/>
  <c r="AQ895" i="5"/>
  <c r="AQ894" i="5"/>
  <c r="AQ893" i="5"/>
  <c r="AQ892" i="5"/>
  <c r="AQ891" i="5"/>
  <c r="AQ890" i="5"/>
  <c r="AQ889" i="5"/>
  <c r="AQ888" i="5"/>
  <c r="AQ887" i="5"/>
  <c r="AQ886" i="5"/>
  <c r="AQ885" i="5"/>
  <c r="AQ884" i="5"/>
  <c r="AQ883" i="5"/>
  <c r="AQ882" i="5"/>
  <c r="AQ881" i="5"/>
  <c r="AQ880" i="5"/>
  <c r="AQ879" i="5"/>
  <c r="AQ878" i="5"/>
  <c r="AQ877" i="5"/>
  <c r="AQ876" i="5"/>
  <c r="AQ875" i="5"/>
  <c r="AQ874" i="5"/>
  <c r="AQ873" i="5"/>
  <c r="AQ872" i="5"/>
  <c r="AQ871" i="5"/>
  <c r="AQ870" i="5"/>
  <c r="AQ869" i="5"/>
  <c r="AQ868" i="5"/>
  <c r="AQ867" i="5"/>
  <c r="AQ866" i="5"/>
  <c r="AQ865" i="5"/>
  <c r="AQ864" i="5"/>
  <c r="AQ863" i="5"/>
  <c r="AQ862" i="5"/>
  <c r="AQ861" i="5"/>
  <c r="AQ860" i="5"/>
  <c r="AQ859" i="5"/>
  <c r="AQ858" i="5"/>
  <c r="AQ857" i="5"/>
  <c r="AQ856" i="5"/>
  <c r="AQ855" i="5"/>
  <c r="AQ854" i="5"/>
  <c r="AQ853" i="5"/>
  <c r="AQ852" i="5"/>
  <c r="AQ851" i="5"/>
  <c r="AQ850" i="5"/>
  <c r="AQ849" i="5"/>
  <c r="AQ848" i="5"/>
  <c r="AQ847" i="5"/>
  <c r="AQ846" i="5"/>
  <c r="AQ845" i="5"/>
  <c r="AQ844" i="5"/>
  <c r="AQ843" i="5"/>
  <c r="AQ842" i="5"/>
  <c r="AQ841" i="5"/>
  <c r="AQ840" i="5"/>
  <c r="AQ839" i="5"/>
  <c r="AQ838" i="5"/>
  <c r="AQ837" i="5"/>
  <c r="AQ836" i="5"/>
  <c r="AQ835" i="5"/>
  <c r="AQ834" i="5"/>
  <c r="AQ833" i="5"/>
  <c r="AQ832" i="5"/>
  <c r="AQ831" i="5"/>
  <c r="AQ830" i="5"/>
  <c r="AQ829" i="5"/>
  <c r="AQ828" i="5"/>
  <c r="AQ827" i="5"/>
  <c r="AQ826" i="5"/>
  <c r="AQ825" i="5"/>
  <c r="AQ824" i="5"/>
  <c r="AQ823" i="5"/>
  <c r="AQ822" i="5"/>
  <c r="AQ821" i="5"/>
  <c r="AQ820" i="5"/>
  <c r="AQ819" i="5"/>
  <c r="AQ818" i="5"/>
  <c r="AQ817" i="5"/>
  <c r="AQ816" i="5"/>
  <c r="AQ815" i="5"/>
  <c r="AQ814" i="5"/>
  <c r="AQ813" i="5"/>
  <c r="AQ812" i="5"/>
  <c r="AQ811" i="5"/>
  <c r="AQ810" i="5"/>
  <c r="AQ809" i="5"/>
  <c r="AQ808" i="5"/>
  <c r="AQ807" i="5"/>
  <c r="AQ806" i="5"/>
  <c r="AQ805" i="5"/>
  <c r="AQ804" i="5"/>
  <c r="AQ803" i="5"/>
  <c r="AQ802" i="5"/>
  <c r="AQ801" i="5"/>
  <c r="AQ800" i="5"/>
  <c r="AQ799" i="5"/>
  <c r="AQ798" i="5"/>
  <c r="AQ797" i="5"/>
  <c r="AQ796" i="5"/>
  <c r="AQ795" i="5"/>
  <c r="AQ794" i="5"/>
  <c r="AQ793" i="5"/>
  <c r="AQ792" i="5"/>
  <c r="AQ791" i="5"/>
  <c r="AQ790" i="5"/>
  <c r="AQ789" i="5"/>
  <c r="AQ788" i="5"/>
  <c r="AQ787" i="5"/>
  <c r="AQ786" i="5"/>
  <c r="AQ785" i="5"/>
  <c r="AQ784" i="5"/>
  <c r="AQ783" i="5"/>
  <c r="AQ782" i="5"/>
  <c r="AQ781" i="5"/>
  <c r="AQ780" i="5"/>
  <c r="AQ779" i="5"/>
  <c r="AQ778" i="5"/>
  <c r="AQ777" i="5"/>
  <c r="AQ776" i="5"/>
  <c r="AQ775" i="5"/>
  <c r="AQ774" i="5"/>
  <c r="AQ773" i="5"/>
  <c r="AQ772" i="5"/>
  <c r="AQ771" i="5"/>
  <c r="AQ770" i="5"/>
  <c r="AQ769" i="5"/>
  <c r="AQ768" i="5"/>
  <c r="AQ767" i="5"/>
  <c r="AQ766" i="5"/>
  <c r="AQ765" i="5"/>
  <c r="AQ764" i="5"/>
  <c r="AQ763" i="5"/>
  <c r="AQ762" i="5"/>
  <c r="AQ761" i="5"/>
  <c r="AQ760" i="5"/>
  <c r="AQ759" i="5"/>
  <c r="AQ758" i="5"/>
  <c r="AQ757" i="5"/>
  <c r="AQ756" i="5"/>
  <c r="AQ755" i="5"/>
  <c r="AQ754" i="5"/>
  <c r="AQ753" i="5"/>
  <c r="AQ752" i="5"/>
  <c r="AQ751" i="5"/>
  <c r="AQ750" i="5"/>
  <c r="AQ749" i="5"/>
  <c r="AQ748" i="5"/>
  <c r="AQ747" i="5"/>
  <c r="AQ746" i="5"/>
  <c r="AQ745" i="5"/>
  <c r="AQ744" i="5"/>
  <c r="AQ743" i="5"/>
  <c r="AQ742" i="5"/>
  <c r="AQ741" i="5"/>
  <c r="AQ740" i="5"/>
  <c r="AQ739" i="5"/>
  <c r="AQ738" i="5"/>
  <c r="AQ737" i="5"/>
  <c r="AQ736" i="5"/>
  <c r="AQ735" i="5"/>
  <c r="AQ734" i="5"/>
  <c r="AQ733" i="5"/>
  <c r="AQ732" i="5"/>
  <c r="AQ731" i="5"/>
  <c r="AQ730" i="5"/>
  <c r="AQ729" i="5"/>
  <c r="AQ728" i="5"/>
  <c r="AQ727" i="5"/>
  <c r="AQ726" i="5"/>
  <c r="AQ725" i="5"/>
  <c r="AQ724" i="5"/>
  <c r="AQ723" i="5"/>
  <c r="AQ722" i="5"/>
  <c r="AQ721" i="5"/>
  <c r="AQ720" i="5"/>
  <c r="AQ719" i="5"/>
  <c r="AQ718" i="5"/>
  <c r="AQ717" i="5"/>
  <c r="AQ716" i="5"/>
  <c r="AQ715" i="5"/>
  <c r="AQ714" i="5"/>
  <c r="AQ713" i="5"/>
  <c r="AQ712" i="5"/>
  <c r="AQ711" i="5"/>
  <c r="AQ710" i="5"/>
  <c r="AQ709" i="5"/>
  <c r="AQ708" i="5"/>
  <c r="AQ707" i="5"/>
  <c r="AQ706" i="5"/>
  <c r="AQ705" i="5"/>
  <c r="AQ704" i="5"/>
  <c r="AQ703" i="5"/>
  <c r="AQ702" i="5"/>
  <c r="AQ701" i="5"/>
  <c r="AQ700" i="5"/>
  <c r="AQ699" i="5"/>
  <c r="AQ698" i="5"/>
  <c r="AQ697" i="5"/>
  <c r="AQ696" i="5"/>
  <c r="AQ695" i="5"/>
  <c r="AQ694" i="5"/>
  <c r="AQ693" i="5"/>
  <c r="AQ692" i="5"/>
  <c r="AQ691" i="5"/>
  <c r="AQ690" i="5"/>
  <c r="AQ689" i="5"/>
  <c r="AQ688" i="5"/>
  <c r="AQ687" i="5"/>
  <c r="AQ686" i="5"/>
  <c r="AQ685" i="5"/>
  <c r="AQ684" i="5"/>
  <c r="AQ683" i="5"/>
  <c r="AQ682" i="5"/>
  <c r="AQ681" i="5"/>
  <c r="AQ680" i="5"/>
  <c r="AQ679" i="5"/>
  <c r="AQ678" i="5"/>
  <c r="AQ677" i="5"/>
  <c r="AQ676" i="5"/>
  <c r="AQ675" i="5"/>
  <c r="AQ674" i="5"/>
  <c r="AQ673" i="5"/>
  <c r="AQ672" i="5"/>
  <c r="AQ671" i="5"/>
  <c r="AQ670" i="5"/>
  <c r="AQ669" i="5"/>
  <c r="AQ668" i="5"/>
  <c r="AQ667" i="5"/>
  <c r="AQ666" i="5"/>
  <c r="AQ665" i="5"/>
  <c r="AQ664" i="5"/>
  <c r="AQ663" i="5"/>
  <c r="AQ662" i="5"/>
  <c r="AQ661" i="5"/>
  <c r="AQ660" i="5"/>
  <c r="AQ659" i="5"/>
  <c r="AQ658" i="5"/>
  <c r="AQ657" i="5"/>
  <c r="AQ656" i="5"/>
  <c r="AQ655" i="5"/>
  <c r="AQ654" i="5"/>
  <c r="AQ653" i="5"/>
  <c r="AQ652" i="5"/>
  <c r="AQ651" i="5"/>
  <c r="AQ650" i="5"/>
  <c r="AQ649" i="5"/>
  <c r="AQ648" i="5"/>
  <c r="AQ647" i="5"/>
  <c r="AQ646" i="5"/>
  <c r="AQ645" i="5"/>
  <c r="AQ644" i="5"/>
  <c r="AQ643" i="5"/>
  <c r="AQ642" i="5"/>
  <c r="AQ641" i="5"/>
  <c r="AQ640" i="5"/>
  <c r="AQ639" i="5"/>
  <c r="AQ638" i="5"/>
  <c r="AQ637" i="5"/>
  <c r="AQ636" i="5"/>
  <c r="AQ635" i="5"/>
  <c r="AQ634" i="5"/>
  <c r="AQ633" i="5"/>
  <c r="AQ632" i="5"/>
  <c r="AQ631" i="5"/>
  <c r="AQ630" i="5"/>
  <c r="AQ629" i="5"/>
  <c r="AQ628" i="5"/>
  <c r="AQ627" i="5"/>
  <c r="AQ626" i="5"/>
  <c r="AQ625" i="5"/>
  <c r="AQ624" i="5"/>
  <c r="AQ623" i="5"/>
  <c r="AQ622" i="5"/>
  <c r="AQ621" i="5"/>
  <c r="AQ620" i="5"/>
  <c r="AQ619" i="5"/>
  <c r="AQ618" i="5"/>
  <c r="AQ617" i="5"/>
  <c r="AQ616" i="5"/>
  <c r="AQ615" i="5"/>
  <c r="AQ614" i="5"/>
  <c r="AQ613" i="5"/>
  <c r="AQ612" i="5"/>
  <c r="AQ611" i="5"/>
  <c r="AQ610" i="5"/>
  <c r="AQ609" i="5"/>
  <c r="AQ608" i="5"/>
  <c r="AQ607" i="5"/>
  <c r="AQ606" i="5"/>
  <c r="AQ605" i="5"/>
  <c r="AQ604" i="5"/>
  <c r="AQ603" i="5"/>
  <c r="AQ602" i="5"/>
  <c r="AQ601" i="5"/>
  <c r="AQ600" i="5"/>
  <c r="AQ599" i="5"/>
  <c r="AQ598" i="5"/>
  <c r="AQ597" i="5"/>
  <c r="AQ596" i="5"/>
  <c r="AQ595" i="5"/>
  <c r="AQ594" i="5"/>
  <c r="AQ593" i="5"/>
  <c r="AQ592" i="5"/>
  <c r="AQ591" i="5"/>
  <c r="AQ590" i="5"/>
  <c r="AQ589" i="5"/>
  <c r="AQ588" i="5"/>
  <c r="AQ587" i="5"/>
  <c r="AQ586" i="5"/>
  <c r="AQ585" i="5"/>
  <c r="AQ584" i="5"/>
  <c r="AQ583" i="5"/>
  <c r="AQ582" i="5"/>
  <c r="AQ581" i="5"/>
  <c r="AQ580" i="5"/>
  <c r="AQ579" i="5"/>
  <c r="AQ578" i="5"/>
  <c r="AQ577" i="5"/>
  <c r="AQ576" i="5"/>
  <c r="AQ575" i="5"/>
  <c r="AQ574" i="5"/>
  <c r="AQ573" i="5"/>
  <c r="AQ572" i="5"/>
  <c r="AQ571" i="5"/>
  <c r="AQ570" i="5"/>
  <c r="AQ569" i="5"/>
  <c r="AQ568" i="5"/>
  <c r="AQ567" i="5"/>
  <c r="AQ566" i="5"/>
  <c r="AQ565" i="5"/>
  <c r="AQ564" i="5"/>
  <c r="AQ563" i="5"/>
  <c r="AQ562" i="5"/>
  <c r="AQ561" i="5"/>
  <c r="AQ560" i="5"/>
  <c r="AQ559" i="5"/>
  <c r="AQ558" i="5"/>
  <c r="AQ557" i="5"/>
  <c r="AQ556" i="5"/>
  <c r="AQ555" i="5"/>
  <c r="AQ554" i="5"/>
  <c r="AQ553" i="5"/>
  <c r="AQ552" i="5"/>
  <c r="AQ551" i="5"/>
  <c r="AQ550" i="5"/>
  <c r="AQ549" i="5"/>
  <c r="AQ548" i="5"/>
  <c r="AQ547" i="5"/>
  <c r="AQ546" i="5"/>
  <c r="AQ545" i="5"/>
  <c r="AQ544" i="5"/>
  <c r="AQ543" i="5"/>
  <c r="AQ542" i="5"/>
  <c r="AQ541" i="5"/>
  <c r="AQ540" i="5"/>
  <c r="AQ539" i="5"/>
  <c r="AQ538" i="5"/>
  <c r="AQ537" i="5"/>
  <c r="AQ536" i="5"/>
  <c r="AQ535" i="5"/>
  <c r="AQ534" i="5"/>
  <c r="AQ533" i="5"/>
  <c r="AQ532" i="5"/>
  <c r="AQ531" i="5"/>
  <c r="AQ530" i="5"/>
  <c r="AQ529" i="5"/>
  <c r="AQ528" i="5"/>
  <c r="AQ527" i="5"/>
  <c r="AQ526" i="5"/>
  <c r="AQ525" i="5"/>
  <c r="AQ524" i="5"/>
  <c r="AQ523" i="5"/>
  <c r="AQ522" i="5"/>
  <c r="AQ521" i="5"/>
  <c r="AQ520" i="5"/>
  <c r="AQ519" i="5"/>
  <c r="AQ518" i="5"/>
  <c r="AQ517" i="5"/>
  <c r="AQ516" i="5"/>
  <c r="AQ515" i="5"/>
  <c r="AQ514" i="5"/>
  <c r="AQ513" i="5"/>
  <c r="AQ512" i="5"/>
  <c r="AQ511" i="5"/>
  <c r="AQ510" i="5"/>
  <c r="AQ509" i="5"/>
  <c r="AQ508" i="5"/>
  <c r="AQ507" i="5"/>
  <c r="AQ506" i="5"/>
  <c r="AQ505" i="5"/>
  <c r="AQ504" i="5"/>
  <c r="AQ503" i="5"/>
  <c r="AQ502" i="5"/>
  <c r="AQ501" i="5"/>
  <c r="AQ500" i="5"/>
  <c r="AQ499" i="5"/>
  <c r="AQ498" i="5"/>
  <c r="AQ497" i="5"/>
  <c r="AQ496" i="5"/>
  <c r="AQ495" i="5"/>
  <c r="AQ494" i="5"/>
  <c r="AQ493" i="5"/>
  <c r="AQ492" i="5"/>
  <c r="AQ491" i="5"/>
  <c r="AQ490" i="5"/>
  <c r="AQ489" i="5"/>
  <c r="AQ488" i="5"/>
  <c r="AQ487" i="5"/>
  <c r="AQ486" i="5"/>
  <c r="AQ485" i="5"/>
  <c r="AQ484" i="5"/>
  <c r="AQ483" i="5"/>
  <c r="AQ482" i="5"/>
  <c r="AQ481" i="5"/>
  <c r="AQ480" i="5"/>
  <c r="AQ479" i="5"/>
  <c r="AQ478" i="5"/>
  <c r="AQ477" i="5"/>
  <c r="AQ476" i="5"/>
  <c r="AQ475" i="5"/>
  <c r="AQ474" i="5"/>
  <c r="AQ473" i="5"/>
  <c r="AQ472" i="5"/>
  <c r="AQ471" i="5"/>
  <c r="AQ470" i="5"/>
  <c r="AQ469" i="5"/>
  <c r="AQ468" i="5"/>
  <c r="AQ467" i="5"/>
  <c r="AQ466" i="5"/>
  <c r="AQ465" i="5"/>
  <c r="AQ464" i="5"/>
  <c r="AQ463" i="5"/>
  <c r="AQ462" i="5"/>
  <c r="AQ461" i="5"/>
  <c r="AQ460" i="5"/>
  <c r="AQ459" i="5"/>
  <c r="AQ458" i="5"/>
  <c r="AQ457" i="5"/>
  <c r="AQ456" i="5"/>
  <c r="AQ455" i="5"/>
  <c r="AQ454" i="5"/>
  <c r="AQ453" i="5"/>
  <c r="AQ452" i="5"/>
  <c r="AQ451" i="5"/>
  <c r="AQ450" i="5"/>
  <c r="AQ449" i="5"/>
  <c r="AQ448" i="5"/>
  <c r="AQ447" i="5"/>
  <c r="AQ446" i="5"/>
  <c r="AQ445" i="5"/>
  <c r="AQ444" i="5"/>
  <c r="AQ443" i="5"/>
  <c r="AQ442" i="5"/>
  <c r="AQ441" i="5"/>
  <c r="AQ440" i="5"/>
  <c r="AQ439" i="5"/>
  <c r="AQ438" i="5"/>
  <c r="AQ437" i="5"/>
  <c r="AQ436" i="5"/>
  <c r="AQ435" i="5"/>
  <c r="AQ434" i="5"/>
  <c r="AQ433" i="5"/>
  <c r="AQ432" i="5"/>
  <c r="AQ431" i="5"/>
  <c r="AQ430" i="5"/>
  <c r="AQ429" i="5"/>
  <c r="AQ428" i="5"/>
  <c r="AQ427" i="5"/>
  <c r="AQ426" i="5"/>
  <c r="AQ425" i="5"/>
  <c r="AQ424" i="5"/>
  <c r="AQ423" i="5"/>
  <c r="AQ422" i="5"/>
  <c r="AQ421" i="5"/>
  <c r="AQ420" i="5"/>
  <c r="AQ419" i="5"/>
  <c r="AQ418" i="5"/>
  <c r="AQ417" i="5"/>
  <c r="AQ416" i="5"/>
  <c r="AQ415" i="5"/>
  <c r="AQ414" i="5"/>
  <c r="AQ413" i="5"/>
  <c r="AQ412" i="5"/>
  <c r="AQ411" i="5"/>
  <c r="AQ410" i="5"/>
  <c r="AQ409" i="5"/>
  <c r="AQ408" i="5"/>
  <c r="AQ407" i="5"/>
  <c r="AQ406" i="5"/>
  <c r="AQ405" i="5"/>
  <c r="AQ404" i="5"/>
  <c r="AQ403" i="5"/>
  <c r="AQ402" i="5"/>
  <c r="AQ401" i="5"/>
  <c r="AQ400" i="5"/>
  <c r="AQ399" i="5"/>
  <c r="AQ398" i="5"/>
  <c r="AQ397" i="5"/>
  <c r="AQ396" i="5"/>
  <c r="AQ395" i="5"/>
  <c r="AQ394" i="5"/>
  <c r="AQ393" i="5"/>
  <c r="AQ392" i="5"/>
  <c r="AQ391" i="5"/>
  <c r="AQ390" i="5"/>
  <c r="AQ389" i="5"/>
  <c r="AQ388" i="5"/>
  <c r="AQ387" i="5"/>
  <c r="AQ386" i="5"/>
  <c r="AQ385" i="5"/>
  <c r="AQ384" i="5"/>
  <c r="AQ383" i="5"/>
  <c r="AQ382" i="5"/>
  <c r="AQ381" i="5"/>
  <c r="AQ380" i="5"/>
  <c r="AQ379" i="5"/>
  <c r="AQ378" i="5"/>
  <c r="AQ377" i="5"/>
  <c r="AQ376" i="5"/>
  <c r="AQ375" i="5"/>
  <c r="AQ374" i="5"/>
  <c r="AQ373" i="5"/>
  <c r="AQ372" i="5"/>
  <c r="AQ371" i="5"/>
  <c r="AQ370" i="5"/>
  <c r="AQ369" i="5"/>
  <c r="AQ368" i="5"/>
  <c r="AQ367" i="5"/>
  <c r="AQ366" i="5"/>
  <c r="AQ365" i="5"/>
  <c r="AQ364" i="5"/>
  <c r="AQ363" i="5"/>
  <c r="AQ362" i="5"/>
  <c r="AQ361" i="5"/>
  <c r="AQ360" i="5"/>
  <c r="AQ359" i="5"/>
  <c r="AQ358" i="5"/>
  <c r="AQ357" i="5"/>
  <c r="AQ356" i="5"/>
  <c r="AQ355" i="5"/>
  <c r="AQ354" i="5"/>
  <c r="AQ353" i="5"/>
  <c r="AQ352" i="5"/>
  <c r="AQ351" i="5"/>
  <c r="AQ350" i="5"/>
  <c r="AQ349" i="5"/>
  <c r="AQ348" i="5"/>
  <c r="AQ347" i="5"/>
  <c r="AQ346" i="5"/>
  <c r="AQ345" i="5"/>
  <c r="AQ344" i="5"/>
  <c r="AQ343" i="5"/>
  <c r="AQ342" i="5"/>
  <c r="AQ341" i="5"/>
  <c r="AQ340" i="5"/>
  <c r="AQ339" i="5"/>
  <c r="AQ338" i="5"/>
  <c r="AQ337" i="5"/>
  <c r="AQ336" i="5"/>
  <c r="AQ335" i="5"/>
  <c r="AQ334" i="5"/>
  <c r="AQ333" i="5"/>
  <c r="AQ332" i="5"/>
  <c r="AQ331" i="5"/>
  <c r="AQ330" i="5"/>
  <c r="AQ329" i="5"/>
  <c r="AQ328" i="5"/>
  <c r="AQ327" i="5"/>
  <c r="AQ326" i="5"/>
  <c r="AQ325" i="5"/>
  <c r="AQ324" i="5"/>
  <c r="AQ323" i="5"/>
  <c r="AQ322" i="5"/>
  <c r="AQ321" i="5"/>
  <c r="AQ320" i="5"/>
  <c r="AQ319" i="5"/>
  <c r="AQ318" i="5"/>
  <c r="AQ317" i="5"/>
  <c r="AQ316" i="5"/>
  <c r="AQ315" i="5"/>
  <c r="AQ314" i="5"/>
  <c r="AQ313" i="5"/>
  <c r="AQ312" i="5"/>
  <c r="AQ311" i="5"/>
  <c r="AQ310" i="5"/>
  <c r="AQ309" i="5"/>
  <c r="AQ308" i="5"/>
  <c r="AQ307" i="5"/>
  <c r="AQ306" i="5"/>
  <c r="AQ305" i="5"/>
  <c r="AQ304" i="5"/>
  <c r="AQ303" i="5"/>
  <c r="AQ302" i="5"/>
  <c r="AQ301" i="5"/>
  <c r="AQ300" i="5"/>
  <c r="AQ299" i="5"/>
  <c r="AQ298" i="5"/>
  <c r="AQ297" i="5"/>
  <c r="AQ296" i="5"/>
  <c r="AQ295" i="5"/>
  <c r="AQ294" i="5"/>
  <c r="AQ293" i="5"/>
  <c r="AQ292" i="5"/>
  <c r="AQ291" i="5"/>
  <c r="AQ290" i="5"/>
  <c r="AQ289" i="5"/>
  <c r="AQ288" i="5"/>
  <c r="AQ287" i="5"/>
  <c r="AQ286" i="5"/>
  <c r="AQ285" i="5"/>
  <c r="AQ284" i="5"/>
  <c r="AQ283" i="5"/>
  <c r="AQ282" i="5"/>
  <c r="AQ281" i="5"/>
  <c r="AQ280" i="5"/>
  <c r="AQ279" i="5"/>
  <c r="AQ278" i="5"/>
  <c r="AQ277" i="5"/>
  <c r="AQ276" i="5"/>
  <c r="AQ275" i="5"/>
  <c r="AQ274" i="5"/>
  <c r="AQ273" i="5"/>
  <c r="AQ272" i="5"/>
  <c r="AQ271" i="5"/>
  <c r="AQ270" i="5"/>
  <c r="AQ269" i="5"/>
  <c r="AQ268" i="5"/>
  <c r="AQ267" i="5"/>
  <c r="AQ266" i="5"/>
  <c r="AQ265" i="5"/>
  <c r="AQ264" i="5"/>
  <c r="AQ263" i="5"/>
  <c r="AQ262" i="5"/>
  <c r="AQ261" i="5"/>
  <c r="AQ260" i="5"/>
  <c r="AQ259" i="5"/>
  <c r="AQ258" i="5"/>
  <c r="AQ257" i="5"/>
  <c r="AQ256" i="5"/>
  <c r="AQ255" i="5"/>
  <c r="AQ254" i="5"/>
  <c r="AQ253" i="5"/>
  <c r="AQ252" i="5"/>
  <c r="AQ251" i="5"/>
  <c r="AQ250" i="5"/>
  <c r="AQ249" i="5"/>
  <c r="AQ248" i="5"/>
  <c r="AQ247" i="5"/>
  <c r="AQ246" i="5"/>
  <c r="AQ245" i="5"/>
  <c r="AQ244" i="5"/>
  <c r="AQ243" i="5"/>
  <c r="AQ242" i="5"/>
  <c r="AQ241" i="5"/>
  <c r="AQ240" i="5"/>
  <c r="AQ239" i="5"/>
  <c r="AQ238" i="5"/>
  <c r="AQ237" i="5"/>
  <c r="AQ236" i="5"/>
  <c r="AQ235" i="5"/>
  <c r="AQ234" i="5"/>
  <c r="AQ233" i="5"/>
  <c r="AQ232" i="5"/>
  <c r="AQ231" i="5"/>
  <c r="AQ230" i="5"/>
  <c r="AQ229" i="5"/>
  <c r="AQ228" i="5"/>
  <c r="AQ227" i="5"/>
  <c r="AQ226" i="5"/>
  <c r="AQ225" i="5"/>
  <c r="AQ224" i="5"/>
  <c r="AQ223" i="5"/>
  <c r="AQ222" i="5"/>
  <c r="AQ221" i="5"/>
  <c r="AQ220" i="5"/>
  <c r="AQ219" i="5"/>
  <c r="AQ218" i="5"/>
  <c r="AQ217" i="5"/>
  <c r="AQ216" i="5"/>
  <c r="AQ215" i="5"/>
  <c r="AQ214" i="5"/>
  <c r="AQ213" i="5"/>
  <c r="AQ212" i="5"/>
  <c r="AQ211" i="5"/>
  <c r="AQ210" i="5"/>
  <c r="AQ209" i="5"/>
  <c r="AQ208" i="5"/>
  <c r="AQ207" i="5"/>
  <c r="AQ206" i="5"/>
  <c r="AQ205" i="5"/>
  <c r="AQ204" i="5"/>
  <c r="AQ203" i="5"/>
  <c r="AQ202" i="5"/>
  <c r="AQ201" i="5"/>
  <c r="AQ200" i="5"/>
  <c r="AQ199" i="5"/>
  <c r="AQ198" i="5"/>
  <c r="AQ197" i="5"/>
  <c r="AQ196" i="5"/>
  <c r="AQ195" i="5"/>
  <c r="AQ194" i="5"/>
  <c r="AQ193" i="5"/>
  <c r="AQ192" i="5"/>
  <c r="AQ191" i="5"/>
  <c r="AQ190" i="5"/>
  <c r="AQ189" i="5"/>
  <c r="AQ188" i="5"/>
  <c r="AQ187" i="5"/>
  <c r="AQ186" i="5"/>
  <c r="AQ185" i="5"/>
  <c r="AQ184" i="5"/>
  <c r="AQ183" i="5"/>
  <c r="AQ182" i="5"/>
  <c r="AQ181" i="5"/>
  <c r="AQ180" i="5"/>
  <c r="AQ179" i="5"/>
  <c r="AQ178" i="5"/>
  <c r="AQ177" i="5"/>
  <c r="AQ176" i="5"/>
  <c r="AQ175" i="5"/>
  <c r="AQ174" i="5"/>
  <c r="AQ173" i="5"/>
  <c r="AQ172" i="5"/>
  <c r="AQ171" i="5"/>
  <c r="AQ170" i="5"/>
  <c r="AQ169" i="5"/>
  <c r="AQ168" i="5"/>
  <c r="AQ167" i="5"/>
  <c r="AQ166" i="5"/>
  <c r="AQ165" i="5"/>
  <c r="AQ164" i="5"/>
  <c r="AQ163" i="5"/>
  <c r="AQ162" i="5"/>
  <c r="AQ161" i="5"/>
  <c r="AQ160" i="5"/>
  <c r="AQ159" i="5"/>
  <c r="AQ158" i="5"/>
  <c r="AQ157" i="5"/>
  <c r="AQ156" i="5"/>
  <c r="AQ155" i="5"/>
  <c r="AQ154" i="5"/>
  <c r="AQ153" i="5"/>
  <c r="AQ152" i="5"/>
  <c r="AQ151" i="5"/>
  <c r="AQ150" i="5"/>
  <c r="AQ149" i="5"/>
  <c r="AQ148" i="5"/>
  <c r="AQ147" i="5"/>
  <c r="AQ146" i="5"/>
  <c r="AQ145" i="5"/>
  <c r="AQ144" i="5"/>
  <c r="AQ143" i="5"/>
  <c r="AQ142" i="5"/>
  <c r="AQ141" i="5"/>
  <c r="AQ140" i="5"/>
  <c r="AQ139" i="5"/>
  <c r="AQ138" i="5"/>
  <c r="AQ137" i="5"/>
  <c r="AQ136" i="5"/>
  <c r="AQ135" i="5"/>
  <c r="AQ134" i="5"/>
  <c r="AQ133" i="5"/>
  <c r="AQ132" i="5"/>
  <c r="AQ131" i="5"/>
  <c r="AQ130" i="5"/>
  <c r="AQ129" i="5"/>
  <c r="AQ128" i="5"/>
  <c r="AQ127" i="5"/>
  <c r="AQ126" i="5"/>
  <c r="AQ125" i="5"/>
  <c r="AQ124" i="5"/>
  <c r="AQ123" i="5"/>
  <c r="AQ122" i="5"/>
  <c r="AQ121" i="5"/>
  <c r="AQ120" i="5"/>
  <c r="AQ119" i="5"/>
  <c r="AQ118" i="5"/>
  <c r="AQ117" i="5"/>
  <c r="AQ116" i="5"/>
  <c r="AQ115" i="5"/>
  <c r="AQ114" i="5"/>
  <c r="AQ113" i="5"/>
  <c r="AQ112" i="5"/>
  <c r="AQ111" i="5"/>
  <c r="AQ110" i="5"/>
  <c r="AQ109" i="5"/>
  <c r="AQ108" i="5"/>
  <c r="AQ107" i="5"/>
  <c r="AQ106" i="5"/>
  <c r="AQ105" i="5"/>
  <c r="AQ104" i="5"/>
  <c r="AQ103" i="5"/>
  <c r="AQ102" i="5"/>
  <c r="AQ101" i="5"/>
  <c r="AQ100" i="5"/>
  <c r="AQ99" i="5"/>
  <c r="AQ98" i="5"/>
  <c r="AQ97" i="5"/>
  <c r="AQ96" i="5"/>
  <c r="AQ95" i="5"/>
  <c r="AQ94" i="5"/>
  <c r="AQ93" i="5"/>
  <c r="AQ92" i="5"/>
  <c r="AQ91" i="5"/>
  <c r="AQ90" i="5"/>
  <c r="AQ89" i="5"/>
  <c r="AQ88" i="5"/>
  <c r="AQ87" i="5"/>
  <c r="AQ86" i="5"/>
  <c r="AQ85" i="5"/>
  <c r="AQ84" i="5"/>
  <c r="AQ83" i="5"/>
  <c r="AQ82" i="5"/>
  <c r="AQ81" i="5"/>
  <c r="AQ80" i="5"/>
  <c r="AQ79" i="5"/>
  <c r="AQ78" i="5"/>
  <c r="AQ77" i="5"/>
  <c r="AQ76" i="5"/>
  <c r="AQ75" i="5"/>
  <c r="AQ74" i="5"/>
  <c r="AQ73" i="5"/>
  <c r="AQ72" i="5"/>
  <c r="AQ71" i="5"/>
  <c r="AQ70" i="5"/>
  <c r="AQ69" i="5"/>
  <c r="AQ68" i="5"/>
  <c r="AQ67" i="5"/>
  <c r="AQ66" i="5"/>
  <c r="AQ65" i="5"/>
  <c r="AQ64" i="5"/>
  <c r="AQ63" i="5"/>
  <c r="AQ62" i="5"/>
  <c r="AQ61" i="5"/>
  <c r="AQ60" i="5"/>
  <c r="AQ59" i="5"/>
  <c r="AQ58" i="5"/>
  <c r="AQ57" i="5"/>
  <c r="AQ56" i="5"/>
  <c r="AQ55" i="5"/>
  <c r="AQ54" i="5"/>
  <c r="AQ53" i="5"/>
  <c r="AQ52" i="5"/>
  <c r="AQ51" i="5"/>
  <c r="AQ50" i="5"/>
  <c r="AQ49" i="5"/>
  <c r="AQ48" i="5"/>
  <c r="AQ47" i="5"/>
  <c r="AQ46" i="5"/>
  <c r="AQ45" i="5"/>
  <c r="AQ44" i="5"/>
  <c r="AQ43" i="5"/>
  <c r="AQ42" i="5"/>
  <c r="AQ41" i="5"/>
  <c r="AQ40" i="5"/>
  <c r="AQ39" i="5"/>
  <c r="AQ38" i="5"/>
  <c r="AQ37" i="5"/>
  <c r="AQ36" i="5"/>
  <c r="AQ35" i="5"/>
  <c r="AQ34" i="5"/>
  <c r="AQ33" i="5"/>
  <c r="AQ32" i="5"/>
  <c r="AQ31" i="5"/>
  <c r="AQ30" i="5"/>
  <c r="AQ29" i="5"/>
  <c r="AQ28" i="5"/>
  <c r="AQ27" i="5"/>
  <c r="AQ26" i="5"/>
  <c r="AQ25" i="5"/>
  <c r="AQ24" i="5"/>
  <c r="AQ23" i="5"/>
  <c r="AQ22" i="5"/>
  <c r="AQ21" i="5"/>
  <c r="AQ20" i="5"/>
  <c r="AQ19" i="5"/>
  <c r="AQ18" i="5"/>
  <c r="AQ17" i="5"/>
  <c r="AQ16" i="5"/>
  <c r="AQ15" i="5"/>
  <c r="AQ14" i="5"/>
  <c r="AQ13" i="5"/>
  <c r="AQ12" i="5"/>
  <c r="AQ11" i="5"/>
  <c r="AQ10" i="5"/>
  <c r="AQ9" i="5"/>
  <c r="AQ8" i="5"/>
  <c r="AQ7" i="5"/>
  <c r="AQ6" i="5"/>
  <c r="AQ5" i="5"/>
  <c r="AQ4" i="5"/>
  <c r="AQ3" i="5"/>
  <c r="AQ2" i="5"/>
  <c r="AQ3" i="2"/>
  <c r="AQ4" i="2"/>
  <c r="AQ5" i="2"/>
  <c r="AQ6" i="2"/>
  <c r="AQ7" i="2"/>
  <c r="AQ8" i="2"/>
  <c r="AQ9" i="2"/>
  <c r="AQ10" i="2"/>
  <c r="AQ11" i="2"/>
  <c r="AQ12" i="2"/>
  <c r="AQ13" i="2"/>
  <c r="AQ14" i="2"/>
  <c r="AQ15" i="2"/>
  <c r="AQ16" i="2"/>
  <c r="AQ17" i="2"/>
  <c r="AQ18" i="2"/>
  <c r="AQ19" i="2"/>
  <c r="AQ20" i="2"/>
  <c r="AQ21" i="2"/>
  <c r="AQ22" i="2"/>
  <c r="AQ23" i="2"/>
  <c r="AQ24" i="2"/>
  <c r="AQ25" i="2"/>
  <c r="AQ26" i="2"/>
  <c r="AQ27" i="2"/>
  <c r="AQ28" i="2"/>
  <c r="AQ29" i="2"/>
  <c r="AQ30" i="2"/>
  <c r="AQ31" i="2"/>
  <c r="AQ32" i="2"/>
  <c r="AQ33" i="2"/>
  <c r="AQ34" i="2"/>
  <c r="AQ35" i="2"/>
  <c r="AQ36" i="2"/>
  <c r="AQ37" i="2"/>
  <c r="AQ38" i="2"/>
  <c r="AQ39" i="2"/>
  <c r="AQ40" i="2"/>
  <c r="AQ41" i="2"/>
  <c r="AQ42" i="2"/>
  <c r="AQ43" i="2"/>
  <c r="AQ44" i="2"/>
  <c r="AQ45" i="2"/>
  <c r="AQ46" i="2"/>
  <c r="AQ47" i="2"/>
  <c r="AQ48" i="2"/>
  <c r="AQ49" i="2"/>
  <c r="AQ50" i="2"/>
  <c r="AQ51" i="2"/>
  <c r="AQ52" i="2"/>
  <c r="AQ53" i="2"/>
  <c r="AQ54" i="2"/>
  <c r="AQ55" i="2"/>
  <c r="AQ56" i="2"/>
  <c r="AQ57" i="2"/>
  <c r="AQ58" i="2"/>
  <c r="AQ59" i="2"/>
  <c r="AQ60" i="2"/>
  <c r="AQ61" i="2"/>
  <c r="AQ62" i="2"/>
  <c r="AQ63" i="2"/>
  <c r="AQ64" i="2"/>
  <c r="AQ65" i="2"/>
  <c r="AQ66" i="2"/>
  <c r="AQ67" i="2"/>
  <c r="AQ68" i="2"/>
  <c r="AQ69" i="2"/>
  <c r="AQ70" i="2"/>
  <c r="AQ71" i="2"/>
  <c r="AQ72" i="2"/>
  <c r="AQ73" i="2"/>
  <c r="AQ74" i="2"/>
  <c r="AQ75" i="2"/>
  <c r="AQ76" i="2"/>
  <c r="AQ77" i="2"/>
  <c r="AQ78" i="2"/>
  <c r="AQ79" i="2"/>
  <c r="AQ80" i="2"/>
  <c r="AQ81" i="2"/>
  <c r="AQ82" i="2"/>
  <c r="AQ83" i="2"/>
  <c r="AQ84" i="2"/>
  <c r="AQ85" i="2"/>
  <c r="AQ86" i="2"/>
  <c r="AQ87" i="2"/>
  <c r="AQ88" i="2"/>
  <c r="AQ89" i="2"/>
  <c r="AQ90" i="2"/>
  <c r="AQ91" i="2"/>
  <c r="AQ92" i="2"/>
  <c r="AQ93" i="2"/>
  <c r="AQ94" i="2"/>
  <c r="AQ95" i="2"/>
  <c r="AQ96" i="2"/>
  <c r="AQ97" i="2"/>
  <c r="AQ98" i="2"/>
  <c r="AQ99" i="2"/>
  <c r="AQ100" i="2"/>
  <c r="AQ101" i="2"/>
  <c r="AQ102" i="2"/>
  <c r="AQ103" i="2"/>
  <c r="AQ104" i="2"/>
  <c r="AQ105" i="2"/>
  <c r="AQ106" i="2"/>
  <c r="AQ107" i="2"/>
  <c r="AQ108" i="2"/>
  <c r="AQ109" i="2"/>
  <c r="AQ110" i="2"/>
  <c r="AQ111" i="2"/>
  <c r="AQ112" i="2"/>
  <c r="AQ113" i="2"/>
  <c r="AQ114" i="2"/>
  <c r="AQ115" i="2"/>
  <c r="AQ116" i="2"/>
  <c r="AQ117" i="2"/>
  <c r="AQ118" i="2"/>
  <c r="AQ119" i="2"/>
  <c r="AQ120" i="2"/>
  <c r="AQ121" i="2"/>
  <c r="AQ122" i="2"/>
  <c r="AQ123" i="2"/>
  <c r="AQ124" i="2"/>
  <c r="AQ125" i="2"/>
  <c r="AQ126" i="2"/>
  <c r="AQ127" i="2"/>
  <c r="AQ128" i="2"/>
  <c r="AQ129" i="2"/>
  <c r="AQ130" i="2"/>
  <c r="AQ131" i="2"/>
  <c r="AQ132" i="2"/>
  <c r="AQ133" i="2"/>
  <c r="AQ134" i="2"/>
  <c r="AQ135" i="2"/>
  <c r="AQ136" i="2"/>
  <c r="AQ137" i="2"/>
  <c r="AQ138" i="2"/>
  <c r="AQ139" i="2"/>
  <c r="AQ140" i="2"/>
  <c r="AQ141" i="2"/>
  <c r="AQ142" i="2"/>
  <c r="AQ143" i="2"/>
  <c r="AQ144" i="2"/>
  <c r="AQ145" i="2"/>
  <c r="AQ146" i="2"/>
  <c r="AQ147" i="2"/>
  <c r="AQ148" i="2"/>
  <c r="AQ149" i="2"/>
  <c r="AQ150" i="2"/>
  <c r="AQ151" i="2"/>
  <c r="AQ152" i="2"/>
  <c r="AQ153" i="2"/>
  <c r="AQ154" i="2"/>
  <c r="AQ155" i="2"/>
  <c r="AQ156" i="2"/>
  <c r="AQ157" i="2"/>
  <c r="AQ158" i="2"/>
  <c r="AQ159" i="2"/>
  <c r="AQ160" i="2"/>
  <c r="AQ161" i="2"/>
  <c r="AQ162" i="2"/>
  <c r="AQ163" i="2"/>
  <c r="AQ164" i="2"/>
  <c r="AQ165" i="2"/>
  <c r="AQ166" i="2"/>
  <c r="AQ167" i="2"/>
  <c r="AQ168" i="2"/>
  <c r="AQ169" i="2"/>
  <c r="AQ170" i="2"/>
  <c r="AQ171" i="2"/>
  <c r="AQ172" i="2"/>
  <c r="AQ173" i="2"/>
  <c r="AQ174" i="2"/>
  <c r="AQ175" i="2"/>
  <c r="AQ176" i="2"/>
  <c r="AQ177" i="2"/>
  <c r="AQ178" i="2"/>
  <c r="AQ179" i="2"/>
  <c r="AQ180" i="2"/>
  <c r="AQ181" i="2"/>
  <c r="AQ182" i="2"/>
  <c r="AQ183" i="2"/>
  <c r="AQ184" i="2"/>
  <c r="AQ185" i="2"/>
  <c r="AQ186" i="2"/>
  <c r="AQ187" i="2"/>
  <c r="AQ188" i="2"/>
  <c r="AQ189" i="2"/>
  <c r="AQ190" i="2"/>
  <c r="AQ191" i="2"/>
  <c r="AQ192" i="2"/>
  <c r="AQ193" i="2"/>
  <c r="AQ194" i="2"/>
  <c r="AQ195" i="2"/>
  <c r="AQ196" i="2"/>
  <c r="AQ197" i="2"/>
  <c r="AQ198" i="2"/>
  <c r="AQ199" i="2"/>
  <c r="AQ200" i="2"/>
  <c r="AQ201" i="2"/>
  <c r="AQ202" i="2"/>
  <c r="AQ203" i="2"/>
  <c r="AQ204" i="2"/>
  <c r="AQ205" i="2"/>
  <c r="AQ206" i="2"/>
  <c r="AQ207" i="2"/>
  <c r="AQ208" i="2"/>
  <c r="AQ209" i="2"/>
  <c r="AQ210" i="2"/>
  <c r="AQ211" i="2"/>
  <c r="AQ212" i="2"/>
  <c r="AQ213" i="2"/>
  <c r="AQ214" i="2"/>
  <c r="AQ215" i="2"/>
  <c r="AQ216" i="2"/>
  <c r="AQ217" i="2"/>
  <c r="AQ218" i="2"/>
  <c r="AQ219" i="2"/>
  <c r="AQ220" i="2"/>
  <c r="AQ221" i="2"/>
  <c r="AQ222" i="2"/>
  <c r="AQ223" i="2"/>
  <c r="AQ224" i="2"/>
  <c r="AQ225" i="2"/>
  <c r="AQ226" i="2"/>
  <c r="AQ227" i="2"/>
  <c r="AQ228" i="2"/>
  <c r="AQ229" i="2"/>
  <c r="AQ230" i="2"/>
  <c r="AQ231" i="2"/>
  <c r="AQ232" i="2"/>
  <c r="AQ233" i="2"/>
  <c r="AQ234" i="2"/>
  <c r="AQ235" i="2"/>
  <c r="AQ236" i="2"/>
  <c r="AQ237" i="2"/>
  <c r="AQ238" i="2"/>
  <c r="AQ239" i="2"/>
  <c r="AQ240" i="2"/>
  <c r="AQ241" i="2"/>
  <c r="AQ242" i="2"/>
  <c r="AQ243" i="2"/>
  <c r="AQ244" i="2"/>
  <c r="AQ245" i="2"/>
  <c r="AQ246" i="2"/>
  <c r="AQ247" i="2"/>
  <c r="AQ248" i="2"/>
  <c r="AQ249" i="2"/>
  <c r="AQ250" i="2"/>
  <c r="AQ251" i="2"/>
  <c r="AQ252" i="2"/>
  <c r="AQ253" i="2"/>
  <c r="AQ254" i="2"/>
  <c r="AQ255" i="2"/>
  <c r="AQ256" i="2"/>
  <c r="AQ257" i="2"/>
  <c r="AQ258" i="2"/>
  <c r="AQ259" i="2"/>
  <c r="AQ260" i="2"/>
  <c r="AQ261" i="2"/>
  <c r="AQ262" i="2"/>
  <c r="AQ263" i="2"/>
  <c r="AQ264" i="2"/>
  <c r="AQ265" i="2"/>
  <c r="AQ266" i="2"/>
  <c r="AQ267" i="2"/>
  <c r="AQ268" i="2"/>
  <c r="AQ269" i="2"/>
  <c r="AQ270" i="2"/>
  <c r="AQ271" i="2"/>
  <c r="AQ272" i="2"/>
  <c r="AQ273" i="2"/>
  <c r="AQ274" i="2"/>
  <c r="AQ275" i="2"/>
  <c r="AQ276" i="2"/>
  <c r="AQ277" i="2"/>
  <c r="AQ278" i="2"/>
  <c r="AQ279" i="2"/>
  <c r="AQ280" i="2"/>
  <c r="AQ281" i="2"/>
  <c r="AQ282" i="2"/>
  <c r="AQ283" i="2"/>
  <c r="AQ284" i="2"/>
  <c r="AQ285" i="2"/>
  <c r="AQ286" i="2"/>
  <c r="AQ287" i="2"/>
  <c r="AQ288" i="2"/>
  <c r="AQ289" i="2"/>
  <c r="AQ290" i="2"/>
  <c r="AQ291" i="2"/>
  <c r="AQ292" i="2"/>
  <c r="AQ293" i="2"/>
  <c r="AQ294" i="2"/>
  <c r="AQ295" i="2"/>
  <c r="AQ296" i="2"/>
  <c r="AQ297" i="2"/>
  <c r="AQ298" i="2"/>
  <c r="AQ299" i="2"/>
  <c r="AQ300" i="2"/>
  <c r="AQ301" i="2"/>
  <c r="AQ302" i="2"/>
  <c r="AQ303" i="2"/>
  <c r="AQ304" i="2"/>
  <c r="AQ305" i="2"/>
  <c r="AQ306" i="2"/>
  <c r="AQ307" i="2"/>
  <c r="AQ308" i="2"/>
  <c r="AQ309" i="2"/>
  <c r="AQ310" i="2"/>
  <c r="AQ311" i="2"/>
  <c r="AQ312" i="2"/>
  <c r="AQ313" i="2"/>
  <c r="AQ314" i="2"/>
  <c r="AQ315" i="2"/>
  <c r="AQ316" i="2"/>
  <c r="AQ317" i="2"/>
  <c r="AQ318" i="2"/>
  <c r="AQ319" i="2"/>
  <c r="AQ320" i="2"/>
  <c r="AQ321" i="2"/>
  <c r="AQ322" i="2"/>
  <c r="AQ323" i="2"/>
  <c r="AQ324" i="2"/>
  <c r="AQ325" i="2"/>
  <c r="AQ326" i="2"/>
  <c r="AQ327" i="2"/>
  <c r="AQ328" i="2"/>
  <c r="AQ329" i="2"/>
  <c r="AQ330" i="2"/>
  <c r="AQ331" i="2"/>
  <c r="AQ332" i="2"/>
  <c r="AQ333" i="2"/>
  <c r="AQ334" i="2"/>
  <c r="AQ335" i="2"/>
  <c r="AQ336" i="2"/>
  <c r="AQ337" i="2"/>
  <c r="AQ338" i="2"/>
  <c r="AQ339" i="2"/>
  <c r="AQ340" i="2"/>
  <c r="AQ341" i="2"/>
  <c r="AQ342" i="2"/>
  <c r="AQ343" i="2"/>
  <c r="AQ344" i="2"/>
  <c r="AQ345" i="2"/>
  <c r="AQ346" i="2"/>
  <c r="AQ347" i="2"/>
  <c r="AQ348" i="2"/>
  <c r="AQ349" i="2"/>
  <c r="AQ350" i="2"/>
  <c r="AQ351" i="2"/>
  <c r="AQ352" i="2"/>
  <c r="AQ353" i="2"/>
  <c r="AQ354" i="2"/>
  <c r="AQ355" i="2"/>
  <c r="AQ356" i="2"/>
  <c r="AQ357" i="2"/>
  <c r="AQ358" i="2"/>
  <c r="AQ359" i="2"/>
  <c r="AQ360" i="2"/>
  <c r="AQ361" i="2"/>
  <c r="AQ362" i="2"/>
  <c r="AQ363" i="2"/>
  <c r="AQ364" i="2"/>
  <c r="AQ365" i="2"/>
  <c r="AQ366" i="2"/>
  <c r="AQ367" i="2"/>
  <c r="AQ368" i="2"/>
  <c r="AQ369" i="2"/>
  <c r="AQ370" i="2"/>
  <c r="AQ371" i="2"/>
  <c r="AQ372" i="2"/>
  <c r="AQ373" i="2"/>
  <c r="AQ374" i="2"/>
  <c r="AQ375" i="2"/>
  <c r="AQ376" i="2"/>
  <c r="AQ377" i="2"/>
  <c r="AQ378" i="2"/>
  <c r="AQ379" i="2"/>
  <c r="AQ380" i="2"/>
  <c r="AQ381" i="2"/>
  <c r="AQ382" i="2"/>
  <c r="AQ383" i="2"/>
  <c r="AQ384" i="2"/>
  <c r="AQ385" i="2"/>
  <c r="AQ386" i="2"/>
  <c r="AQ387" i="2"/>
  <c r="AQ388" i="2"/>
  <c r="AQ389" i="2"/>
  <c r="AQ390" i="2"/>
  <c r="AQ391" i="2"/>
  <c r="AQ392" i="2"/>
  <c r="AQ393" i="2"/>
  <c r="AQ394" i="2"/>
  <c r="AQ395" i="2"/>
  <c r="AQ396" i="2"/>
  <c r="AQ397" i="2"/>
  <c r="AQ398" i="2"/>
  <c r="AQ399" i="2"/>
  <c r="AQ400" i="2"/>
  <c r="AQ401" i="2"/>
  <c r="AQ402" i="2"/>
  <c r="AQ403" i="2"/>
  <c r="AQ404" i="2"/>
  <c r="AQ405" i="2"/>
  <c r="AQ406" i="2"/>
  <c r="AQ407" i="2"/>
  <c r="AQ408" i="2"/>
  <c r="AQ409" i="2"/>
  <c r="AQ410" i="2"/>
  <c r="AQ411" i="2"/>
  <c r="AQ412" i="2"/>
  <c r="AQ413" i="2"/>
  <c r="AQ414" i="2"/>
  <c r="AQ415" i="2"/>
  <c r="AQ416" i="2"/>
  <c r="AQ417" i="2"/>
  <c r="AQ418" i="2"/>
  <c r="AQ419" i="2"/>
  <c r="AQ420" i="2"/>
  <c r="AQ421" i="2"/>
  <c r="AQ422" i="2"/>
  <c r="AQ423" i="2"/>
  <c r="AQ424" i="2"/>
  <c r="AQ425" i="2"/>
  <c r="AQ426" i="2"/>
  <c r="AQ427" i="2"/>
  <c r="AQ428" i="2"/>
  <c r="AQ429" i="2"/>
  <c r="AQ430" i="2"/>
  <c r="AQ431" i="2"/>
  <c r="AQ432" i="2"/>
  <c r="AQ433" i="2"/>
  <c r="AQ434" i="2"/>
  <c r="AQ435" i="2"/>
  <c r="AQ436" i="2"/>
  <c r="AQ437" i="2"/>
  <c r="AQ438" i="2"/>
  <c r="AQ439" i="2"/>
  <c r="AQ440" i="2"/>
  <c r="AQ441" i="2"/>
  <c r="AQ442" i="2"/>
  <c r="AQ443" i="2"/>
  <c r="AQ444" i="2"/>
  <c r="AQ445" i="2"/>
  <c r="AQ446" i="2"/>
  <c r="AQ447" i="2"/>
  <c r="AQ448" i="2"/>
  <c r="AQ449" i="2"/>
  <c r="AQ450" i="2"/>
  <c r="AQ451" i="2"/>
  <c r="AQ452" i="2"/>
  <c r="AQ453" i="2"/>
  <c r="AQ454" i="2"/>
  <c r="AQ455" i="2"/>
  <c r="AQ456" i="2"/>
  <c r="AQ457" i="2"/>
  <c r="AQ458" i="2"/>
  <c r="AQ459" i="2"/>
  <c r="AQ460" i="2"/>
  <c r="AQ461" i="2"/>
  <c r="AQ462" i="2"/>
  <c r="AQ463" i="2"/>
  <c r="AQ464" i="2"/>
  <c r="AQ465" i="2"/>
  <c r="AQ466" i="2"/>
  <c r="AQ467" i="2"/>
  <c r="AQ468" i="2"/>
  <c r="AQ469" i="2"/>
  <c r="AQ470" i="2"/>
  <c r="AQ471" i="2"/>
  <c r="AQ472" i="2"/>
  <c r="AQ473" i="2"/>
  <c r="AQ474" i="2"/>
  <c r="AQ475" i="2"/>
  <c r="AQ476" i="2"/>
  <c r="AQ477" i="2"/>
  <c r="AQ478" i="2"/>
  <c r="AQ479" i="2"/>
  <c r="AQ480" i="2"/>
  <c r="AQ481" i="2"/>
  <c r="AQ482" i="2"/>
  <c r="AQ483" i="2"/>
  <c r="AQ484" i="2"/>
  <c r="AQ485" i="2"/>
  <c r="AQ486" i="2"/>
  <c r="AQ487" i="2"/>
  <c r="AQ488" i="2"/>
  <c r="AQ489" i="2"/>
  <c r="AQ490" i="2"/>
  <c r="AQ491" i="2"/>
  <c r="AQ492" i="2"/>
  <c r="AQ493" i="2"/>
  <c r="AQ494" i="2"/>
  <c r="AQ495" i="2"/>
  <c r="AQ496" i="2"/>
  <c r="AQ497" i="2"/>
  <c r="AQ498" i="2"/>
  <c r="AQ499" i="2"/>
  <c r="AQ500" i="2"/>
  <c r="AQ501" i="2"/>
  <c r="AQ502" i="2"/>
  <c r="AQ503" i="2"/>
  <c r="AQ504" i="2"/>
  <c r="AQ505" i="2"/>
  <c r="AQ506" i="2"/>
  <c r="AQ507" i="2"/>
  <c r="AQ508" i="2"/>
  <c r="AQ509" i="2"/>
  <c r="AQ510" i="2"/>
  <c r="AQ511" i="2"/>
  <c r="AQ512" i="2"/>
  <c r="AQ513" i="2"/>
  <c r="AQ514" i="2"/>
  <c r="AQ515" i="2"/>
  <c r="AQ516" i="2"/>
  <c r="AQ517" i="2"/>
  <c r="AQ518" i="2"/>
  <c r="AQ519" i="2"/>
  <c r="AQ520" i="2"/>
  <c r="AQ521" i="2"/>
  <c r="AQ522" i="2"/>
  <c r="AQ523" i="2"/>
  <c r="AQ524" i="2"/>
  <c r="AQ525" i="2"/>
  <c r="AQ526" i="2"/>
  <c r="AQ527" i="2"/>
  <c r="AQ528" i="2"/>
  <c r="AQ529" i="2"/>
  <c r="AQ530" i="2"/>
  <c r="AQ531" i="2"/>
  <c r="AQ532" i="2"/>
  <c r="AQ533" i="2"/>
  <c r="AQ534" i="2"/>
  <c r="AQ535" i="2"/>
  <c r="AQ536" i="2"/>
  <c r="AQ537" i="2"/>
  <c r="AQ538" i="2"/>
  <c r="AQ539" i="2"/>
  <c r="AQ540" i="2"/>
  <c r="AQ541" i="2"/>
  <c r="AQ542" i="2"/>
  <c r="AQ543" i="2"/>
  <c r="AQ544" i="2"/>
  <c r="AQ545" i="2"/>
  <c r="AQ546" i="2"/>
  <c r="AQ547" i="2"/>
  <c r="AQ548" i="2"/>
  <c r="AQ549" i="2"/>
  <c r="AQ550" i="2"/>
  <c r="AQ551" i="2"/>
  <c r="AQ552" i="2"/>
  <c r="AQ553" i="2"/>
  <c r="AQ554" i="2"/>
  <c r="AQ555" i="2"/>
  <c r="AQ556" i="2"/>
  <c r="AQ557" i="2"/>
  <c r="AQ558" i="2"/>
  <c r="AQ559" i="2"/>
  <c r="AQ560" i="2"/>
  <c r="AQ561" i="2"/>
  <c r="AQ562" i="2"/>
  <c r="AQ563" i="2"/>
  <c r="AQ564" i="2"/>
  <c r="AQ565" i="2"/>
  <c r="AQ566" i="2"/>
  <c r="AQ567" i="2"/>
  <c r="AQ568" i="2"/>
  <c r="AQ569" i="2"/>
  <c r="AQ570" i="2"/>
  <c r="AQ571" i="2"/>
  <c r="AQ572" i="2"/>
  <c r="AQ573" i="2"/>
  <c r="AQ574" i="2"/>
  <c r="AQ575" i="2"/>
  <c r="AQ576" i="2"/>
  <c r="AQ577" i="2"/>
  <c r="AQ578" i="2"/>
  <c r="AQ579" i="2"/>
  <c r="AQ580" i="2"/>
  <c r="AQ581" i="2"/>
  <c r="AQ582" i="2"/>
  <c r="AQ583" i="2"/>
  <c r="AQ584" i="2"/>
  <c r="AQ585" i="2"/>
  <c r="AQ586" i="2"/>
  <c r="AQ587" i="2"/>
  <c r="AQ588" i="2"/>
  <c r="AQ589" i="2"/>
  <c r="AQ590" i="2"/>
  <c r="AQ591" i="2"/>
  <c r="AQ592" i="2"/>
  <c r="AQ593" i="2"/>
  <c r="AQ594" i="2"/>
  <c r="AQ595" i="2"/>
  <c r="AQ596" i="2"/>
  <c r="AQ597" i="2"/>
  <c r="AQ598" i="2"/>
  <c r="AQ599" i="2"/>
  <c r="AQ600" i="2"/>
  <c r="AQ601" i="2"/>
  <c r="AQ602" i="2"/>
  <c r="AQ603" i="2"/>
  <c r="AQ604" i="2"/>
  <c r="AQ605" i="2"/>
  <c r="AQ606" i="2"/>
  <c r="AQ607" i="2"/>
  <c r="AQ608" i="2"/>
  <c r="AQ609" i="2"/>
  <c r="AQ610" i="2"/>
  <c r="AQ611" i="2"/>
  <c r="AQ612" i="2"/>
  <c r="AQ613" i="2"/>
  <c r="AQ614" i="2"/>
  <c r="AQ615" i="2"/>
  <c r="AQ616" i="2"/>
  <c r="AQ617" i="2"/>
  <c r="AQ618" i="2"/>
  <c r="AQ619" i="2"/>
  <c r="AQ620" i="2"/>
  <c r="AQ621" i="2"/>
  <c r="AQ622" i="2"/>
  <c r="AQ623" i="2"/>
  <c r="AQ624" i="2"/>
  <c r="AQ625" i="2"/>
  <c r="AQ626" i="2"/>
  <c r="AQ627" i="2"/>
  <c r="AQ628" i="2"/>
  <c r="AQ629" i="2"/>
  <c r="AQ630" i="2"/>
  <c r="AQ631" i="2"/>
  <c r="AQ632" i="2"/>
  <c r="AQ633" i="2"/>
  <c r="AQ634" i="2"/>
  <c r="AQ635" i="2"/>
  <c r="AQ636" i="2"/>
  <c r="AQ637" i="2"/>
  <c r="AQ638" i="2"/>
  <c r="AQ639" i="2"/>
  <c r="AQ640" i="2"/>
  <c r="AQ641" i="2"/>
  <c r="AQ642" i="2"/>
  <c r="AQ643" i="2"/>
  <c r="AQ644" i="2"/>
  <c r="AQ645" i="2"/>
  <c r="AQ646" i="2"/>
  <c r="AQ647" i="2"/>
  <c r="AQ648" i="2"/>
  <c r="AQ649" i="2"/>
  <c r="AQ650" i="2"/>
  <c r="AQ651" i="2"/>
  <c r="AQ652" i="2"/>
  <c r="AQ653" i="2"/>
  <c r="AQ654" i="2"/>
  <c r="AQ655" i="2"/>
  <c r="AQ656" i="2"/>
  <c r="AQ657" i="2"/>
  <c r="AQ658" i="2"/>
  <c r="AQ659" i="2"/>
  <c r="AQ660" i="2"/>
  <c r="AQ661" i="2"/>
  <c r="AQ662" i="2"/>
  <c r="AQ663" i="2"/>
  <c r="AQ664" i="2"/>
  <c r="AQ665" i="2"/>
  <c r="AQ666" i="2"/>
  <c r="AQ667" i="2"/>
  <c r="AQ668" i="2"/>
  <c r="AQ669" i="2"/>
  <c r="AQ670" i="2"/>
  <c r="AQ671" i="2"/>
  <c r="AQ672" i="2"/>
  <c r="AQ673" i="2"/>
  <c r="AQ674" i="2"/>
  <c r="AQ675" i="2"/>
  <c r="AQ676" i="2"/>
  <c r="AQ677" i="2"/>
  <c r="AQ678" i="2"/>
  <c r="AQ679" i="2"/>
  <c r="AQ680" i="2"/>
  <c r="AQ681" i="2"/>
  <c r="AQ682" i="2"/>
  <c r="AQ683" i="2"/>
  <c r="AQ684" i="2"/>
  <c r="AQ685" i="2"/>
  <c r="AQ686" i="2"/>
  <c r="AQ687" i="2"/>
  <c r="AQ688" i="2"/>
  <c r="AQ689" i="2"/>
  <c r="AQ690" i="2"/>
  <c r="AQ691" i="2"/>
  <c r="AQ692" i="2"/>
  <c r="AQ693" i="2"/>
  <c r="AQ694" i="2"/>
  <c r="AQ695" i="2"/>
  <c r="AQ696" i="2"/>
  <c r="AQ697" i="2"/>
  <c r="AQ698" i="2"/>
  <c r="AQ699" i="2"/>
  <c r="AQ700" i="2"/>
  <c r="AQ701" i="2"/>
  <c r="AQ702" i="2"/>
  <c r="AQ703" i="2"/>
  <c r="AQ704" i="2"/>
  <c r="AQ705" i="2"/>
  <c r="AQ706" i="2"/>
  <c r="AQ707" i="2"/>
  <c r="AQ708" i="2"/>
  <c r="AQ709" i="2"/>
  <c r="AQ710" i="2"/>
  <c r="AQ711" i="2"/>
  <c r="AQ712" i="2"/>
  <c r="AQ713" i="2"/>
  <c r="AQ714" i="2"/>
  <c r="AQ715" i="2"/>
  <c r="AQ716" i="2"/>
  <c r="AQ717" i="2"/>
  <c r="AQ718" i="2"/>
  <c r="AQ719" i="2"/>
  <c r="AQ720" i="2"/>
  <c r="AQ721" i="2"/>
  <c r="AQ722" i="2"/>
  <c r="AQ723" i="2"/>
  <c r="AQ724" i="2"/>
  <c r="AQ725" i="2"/>
  <c r="AQ726" i="2"/>
  <c r="AQ727" i="2"/>
  <c r="AQ728" i="2"/>
  <c r="AQ729" i="2"/>
  <c r="AQ730" i="2"/>
  <c r="AQ731" i="2"/>
  <c r="AQ732" i="2"/>
  <c r="AQ733" i="2"/>
  <c r="AQ734" i="2"/>
  <c r="AQ735" i="2"/>
  <c r="AQ736" i="2"/>
  <c r="AQ737" i="2"/>
  <c r="AQ738" i="2"/>
  <c r="AQ739" i="2"/>
  <c r="AQ740" i="2"/>
  <c r="AQ741" i="2"/>
  <c r="AQ742" i="2"/>
  <c r="AQ743" i="2"/>
  <c r="AQ744" i="2"/>
  <c r="AQ745" i="2"/>
  <c r="AQ746" i="2"/>
  <c r="AQ747" i="2"/>
  <c r="AQ748" i="2"/>
  <c r="AQ749" i="2"/>
  <c r="AQ750" i="2"/>
  <c r="AQ751" i="2"/>
  <c r="AQ752" i="2"/>
  <c r="AQ753" i="2"/>
  <c r="AQ754" i="2"/>
  <c r="AQ755" i="2"/>
  <c r="AQ756" i="2"/>
  <c r="AQ757" i="2"/>
  <c r="AQ758" i="2"/>
  <c r="AQ759" i="2"/>
  <c r="AQ760" i="2"/>
  <c r="AQ761" i="2"/>
  <c r="AQ762" i="2"/>
  <c r="AQ763" i="2"/>
  <c r="AQ764" i="2"/>
  <c r="AQ765" i="2"/>
  <c r="AQ766" i="2"/>
  <c r="AQ767" i="2"/>
  <c r="AQ768" i="2"/>
  <c r="AQ769" i="2"/>
  <c r="AQ770" i="2"/>
  <c r="AQ771" i="2"/>
  <c r="AQ772" i="2"/>
  <c r="AQ773" i="2"/>
  <c r="AQ774" i="2"/>
  <c r="AQ775" i="2"/>
  <c r="AQ776" i="2"/>
  <c r="AQ777" i="2"/>
  <c r="AQ778" i="2"/>
  <c r="AQ779" i="2"/>
  <c r="AQ780" i="2"/>
  <c r="AQ781" i="2"/>
  <c r="AQ782" i="2"/>
  <c r="AQ783" i="2"/>
  <c r="AQ784" i="2"/>
  <c r="AQ785" i="2"/>
  <c r="AQ786" i="2"/>
  <c r="AQ787" i="2"/>
  <c r="AQ788" i="2"/>
  <c r="AQ789" i="2"/>
  <c r="AQ790" i="2"/>
  <c r="AQ791" i="2"/>
  <c r="AQ792" i="2"/>
  <c r="AQ793" i="2"/>
  <c r="AQ794" i="2"/>
  <c r="AQ795" i="2"/>
  <c r="AQ796" i="2"/>
  <c r="AQ797" i="2"/>
  <c r="AQ798" i="2"/>
  <c r="AQ799" i="2"/>
  <c r="AQ800" i="2"/>
  <c r="AQ801" i="2"/>
  <c r="AQ802" i="2"/>
  <c r="AQ803" i="2"/>
  <c r="AQ804" i="2"/>
  <c r="AQ805" i="2"/>
  <c r="AQ806" i="2"/>
  <c r="AQ807" i="2"/>
  <c r="AQ808" i="2"/>
  <c r="AQ809" i="2"/>
  <c r="AQ810" i="2"/>
  <c r="AQ811" i="2"/>
  <c r="AQ812" i="2"/>
  <c r="AQ813" i="2"/>
  <c r="AQ814" i="2"/>
  <c r="AQ815" i="2"/>
  <c r="AQ816" i="2"/>
  <c r="AQ817" i="2"/>
  <c r="AQ818" i="2"/>
  <c r="AQ819" i="2"/>
  <c r="AQ820" i="2"/>
  <c r="AQ821" i="2"/>
  <c r="AQ822" i="2"/>
  <c r="AQ823" i="2"/>
  <c r="AQ824" i="2"/>
  <c r="AQ825" i="2"/>
  <c r="AQ826" i="2"/>
  <c r="AQ827" i="2"/>
  <c r="AQ828" i="2"/>
  <c r="AQ829" i="2"/>
  <c r="AQ830" i="2"/>
  <c r="AQ831" i="2"/>
  <c r="AQ832" i="2"/>
  <c r="AQ833" i="2"/>
  <c r="AQ834" i="2"/>
  <c r="AQ835" i="2"/>
  <c r="AQ836" i="2"/>
  <c r="AQ837" i="2"/>
  <c r="AQ838" i="2"/>
  <c r="AQ839" i="2"/>
  <c r="AQ840" i="2"/>
  <c r="AQ841" i="2"/>
  <c r="AQ842" i="2"/>
  <c r="AQ843" i="2"/>
  <c r="AQ844" i="2"/>
  <c r="AQ845" i="2"/>
  <c r="AQ846" i="2"/>
  <c r="AQ847" i="2"/>
  <c r="AQ848" i="2"/>
  <c r="AQ849" i="2"/>
  <c r="AQ850" i="2"/>
  <c r="AQ851" i="2"/>
  <c r="AQ852" i="2"/>
  <c r="AQ853" i="2"/>
  <c r="AQ854" i="2"/>
  <c r="AQ855" i="2"/>
  <c r="AQ856" i="2"/>
  <c r="AQ857" i="2"/>
  <c r="AQ858" i="2"/>
  <c r="AQ859" i="2"/>
  <c r="AQ860" i="2"/>
  <c r="AQ861" i="2"/>
  <c r="AQ862" i="2"/>
  <c r="AQ863" i="2"/>
  <c r="AQ864" i="2"/>
  <c r="AQ865" i="2"/>
  <c r="AQ866" i="2"/>
  <c r="AQ867" i="2"/>
  <c r="AQ868" i="2"/>
  <c r="AQ869" i="2"/>
  <c r="AQ870" i="2"/>
  <c r="AQ871" i="2"/>
  <c r="AQ872" i="2"/>
  <c r="AQ873" i="2"/>
  <c r="AQ874" i="2"/>
  <c r="AQ875" i="2"/>
  <c r="AQ876" i="2"/>
  <c r="AQ877" i="2"/>
  <c r="AQ878" i="2"/>
  <c r="AQ879" i="2"/>
  <c r="AQ880" i="2"/>
  <c r="AQ881" i="2"/>
  <c r="AQ882" i="2"/>
  <c r="AQ883" i="2"/>
  <c r="AQ884" i="2"/>
  <c r="AQ885" i="2"/>
  <c r="AQ886" i="2"/>
  <c r="AQ887" i="2"/>
  <c r="AQ888" i="2"/>
  <c r="AQ889" i="2"/>
  <c r="AQ890" i="2"/>
  <c r="AQ891" i="2"/>
  <c r="AQ892" i="2"/>
  <c r="AQ893" i="2"/>
  <c r="AQ894" i="2"/>
  <c r="AQ895" i="2"/>
  <c r="AQ896" i="2"/>
  <c r="AQ897" i="2"/>
  <c r="AQ898" i="2"/>
  <c r="AQ899" i="2"/>
  <c r="AQ900" i="2"/>
  <c r="AQ901" i="2"/>
  <c r="AQ902" i="2"/>
  <c r="AQ903" i="2"/>
  <c r="AQ904" i="2"/>
  <c r="AQ905" i="2"/>
  <c r="AQ906" i="2"/>
  <c r="AQ907" i="2"/>
  <c r="AQ908" i="2"/>
  <c r="AQ909" i="2"/>
  <c r="AQ910" i="2"/>
  <c r="AQ911" i="2"/>
  <c r="AQ912" i="2"/>
  <c r="AQ913" i="2"/>
  <c r="AQ914" i="2"/>
  <c r="AQ915" i="2"/>
  <c r="AQ916" i="2"/>
  <c r="AQ917" i="2"/>
  <c r="AQ918" i="2"/>
  <c r="AQ919" i="2"/>
  <c r="AQ920" i="2"/>
  <c r="AQ921" i="2"/>
  <c r="AQ922" i="2"/>
  <c r="AQ923" i="2"/>
  <c r="AQ924" i="2"/>
  <c r="AQ925" i="2"/>
  <c r="AQ926" i="2"/>
  <c r="AQ927" i="2"/>
  <c r="AQ928" i="2"/>
  <c r="AQ929" i="2"/>
  <c r="AQ930" i="2"/>
  <c r="AQ931" i="2"/>
  <c r="AQ932" i="2"/>
  <c r="AQ933" i="2"/>
  <c r="AQ934" i="2"/>
  <c r="AQ935" i="2"/>
  <c r="AQ936" i="2"/>
  <c r="AQ937" i="2"/>
  <c r="AQ938" i="2"/>
  <c r="AQ939" i="2"/>
  <c r="AQ940" i="2"/>
  <c r="AQ941" i="2"/>
  <c r="AQ942" i="2"/>
  <c r="AQ943" i="2"/>
  <c r="AQ944" i="2"/>
  <c r="AQ945" i="2"/>
  <c r="AQ946" i="2"/>
  <c r="AQ947" i="2"/>
  <c r="AQ948" i="2"/>
  <c r="AQ949" i="2"/>
  <c r="AQ950" i="2"/>
  <c r="AQ951" i="2"/>
  <c r="AQ952" i="2"/>
  <c r="AQ953" i="2"/>
  <c r="AQ954" i="2"/>
  <c r="AQ955" i="2"/>
  <c r="AQ956" i="2"/>
  <c r="AQ957" i="2"/>
  <c r="AQ958" i="2"/>
  <c r="AQ959" i="2"/>
  <c r="AQ960" i="2"/>
  <c r="AQ961" i="2"/>
  <c r="AQ962" i="2"/>
  <c r="AQ963" i="2"/>
  <c r="AQ964" i="2"/>
  <c r="AQ965" i="2"/>
  <c r="AQ966" i="2"/>
  <c r="AQ967" i="2"/>
  <c r="AQ968" i="2"/>
  <c r="AQ969" i="2"/>
  <c r="AQ970" i="2"/>
  <c r="AQ971" i="2"/>
  <c r="AQ972" i="2"/>
  <c r="AQ973" i="2"/>
  <c r="AQ974" i="2"/>
  <c r="AQ975" i="2"/>
  <c r="AQ976" i="2"/>
  <c r="AQ977" i="2"/>
  <c r="AQ978" i="2"/>
  <c r="AQ979" i="2"/>
  <c r="AQ980" i="2"/>
  <c r="AQ981" i="2"/>
  <c r="AQ982" i="2"/>
  <c r="AQ983" i="2"/>
  <c r="AQ984" i="2"/>
  <c r="AQ985" i="2"/>
  <c r="AQ986" i="2"/>
  <c r="AQ987" i="2"/>
  <c r="AQ988" i="2"/>
  <c r="AQ989" i="2"/>
  <c r="AQ990" i="2"/>
  <c r="AQ991" i="2"/>
  <c r="AQ992" i="2"/>
  <c r="AQ993" i="2"/>
  <c r="AQ994" i="2"/>
  <c r="AQ995" i="2"/>
  <c r="AQ996" i="2"/>
  <c r="AQ997" i="2"/>
  <c r="AQ998" i="2"/>
  <c r="AQ999" i="2"/>
  <c r="AQ1000" i="2"/>
  <c r="AQ1001" i="2"/>
  <c r="AQ1002" i="2"/>
  <c r="AQ1003" i="2"/>
  <c r="AQ1004" i="2"/>
  <c r="AQ1005" i="2"/>
  <c r="AQ1006" i="2"/>
  <c r="AQ1007" i="2"/>
  <c r="AQ1008" i="2"/>
  <c r="AQ1009" i="2"/>
  <c r="AQ1010" i="2"/>
  <c r="AQ1011" i="2"/>
  <c r="AQ1012" i="2"/>
  <c r="AQ1013" i="2"/>
  <c r="AQ1014" i="2"/>
  <c r="AQ1015" i="2"/>
  <c r="AQ1016" i="2"/>
  <c r="AQ1017" i="2"/>
  <c r="AQ1018" i="2"/>
  <c r="AQ1019" i="2"/>
  <c r="AQ1020" i="2"/>
  <c r="AQ1021" i="2"/>
  <c r="AQ1022" i="2"/>
  <c r="AQ1023" i="2"/>
  <c r="AQ1024" i="2"/>
  <c r="AQ1025" i="2"/>
  <c r="AQ1026" i="2"/>
  <c r="AQ1027" i="2"/>
  <c r="AQ1028" i="2"/>
  <c r="AQ1029" i="2"/>
  <c r="AQ1030" i="2"/>
  <c r="AQ1031" i="2"/>
  <c r="AQ1032" i="2"/>
  <c r="AQ1033" i="2"/>
  <c r="AQ1034" i="2"/>
  <c r="AQ1035" i="2"/>
  <c r="AQ1036" i="2"/>
  <c r="AQ1037" i="2"/>
  <c r="AQ1038" i="2"/>
  <c r="AQ1039" i="2"/>
  <c r="AQ1040" i="2"/>
  <c r="AQ1041" i="2"/>
  <c r="AQ1042" i="2"/>
  <c r="AQ1043" i="2"/>
  <c r="AQ1044" i="2"/>
  <c r="AQ1045" i="2"/>
  <c r="AQ1046" i="2"/>
  <c r="AQ1047" i="2"/>
  <c r="AQ1048" i="2"/>
  <c r="AQ1049" i="2"/>
  <c r="AQ1050" i="2"/>
  <c r="AQ1051" i="2"/>
  <c r="AQ1052" i="2"/>
  <c r="AQ1053" i="2"/>
  <c r="AQ1054" i="2"/>
  <c r="AQ1055" i="2"/>
  <c r="AQ1056" i="2"/>
  <c r="AQ1057" i="2"/>
  <c r="AQ1058" i="2"/>
  <c r="AQ1059" i="2"/>
  <c r="AQ1060" i="2"/>
  <c r="AQ1061" i="2"/>
  <c r="AQ1062" i="2"/>
  <c r="AQ1063" i="2"/>
  <c r="AQ1064" i="2"/>
  <c r="AQ1065" i="2"/>
  <c r="AQ1066" i="2"/>
  <c r="AQ1067" i="2"/>
  <c r="AQ1068" i="2"/>
  <c r="AQ1069" i="2"/>
  <c r="AQ1070" i="2"/>
  <c r="AQ1071" i="2"/>
  <c r="AQ1072" i="2"/>
  <c r="AQ1073" i="2"/>
  <c r="AQ1074" i="2"/>
  <c r="AQ1075" i="2"/>
  <c r="AQ1076" i="2"/>
  <c r="AQ1077" i="2"/>
  <c r="AQ1078" i="2"/>
  <c r="AQ1079" i="2"/>
  <c r="AQ1080" i="2"/>
  <c r="AQ1081" i="2"/>
  <c r="AQ1082" i="2"/>
  <c r="AQ1083" i="2"/>
  <c r="AQ1084" i="2"/>
  <c r="AQ1085" i="2"/>
  <c r="AQ1086" i="2"/>
  <c r="AQ1087" i="2"/>
  <c r="AQ1088" i="2"/>
  <c r="AQ1089" i="2"/>
  <c r="AQ1090" i="2"/>
  <c r="AQ1091" i="2"/>
  <c r="AQ1092" i="2"/>
  <c r="AQ1093" i="2"/>
  <c r="AQ1094" i="2"/>
  <c r="AQ1095" i="2"/>
  <c r="AQ1096" i="2"/>
  <c r="AQ1097" i="2"/>
  <c r="AQ1098" i="2"/>
  <c r="AQ1099" i="2"/>
  <c r="AQ1100" i="2"/>
  <c r="AQ1101" i="2"/>
  <c r="AQ1102" i="2"/>
  <c r="AQ1103" i="2"/>
  <c r="AQ1104" i="2"/>
  <c r="AQ1105" i="2"/>
  <c r="AQ1106" i="2"/>
  <c r="AQ1107" i="2"/>
  <c r="AQ1108" i="2"/>
  <c r="AQ1109" i="2"/>
  <c r="AQ1110" i="2"/>
  <c r="AQ1111" i="2"/>
  <c r="AQ1112" i="2"/>
  <c r="AQ1113" i="2"/>
  <c r="AQ1114" i="2"/>
  <c r="AQ1115" i="2"/>
  <c r="AQ1116" i="2"/>
  <c r="AQ1117" i="2"/>
  <c r="AQ1118" i="2"/>
  <c r="AQ1119" i="2"/>
  <c r="AQ1120" i="2"/>
  <c r="AQ1121" i="2"/>
  <c r="AQ1122" i="2"/>
  <c r="AQ1123" i="2"/>
  <c r="AQ1124" i="2"/>
  <c r="AQ1125" i="2"/>
  <c r="AQ1126" i="2"/>
  <c r="AQ1127" i="2"/>
  <c r="AQ1128" i="2"/>
  <c r="AQ1129" i="2"/>
  <c r="AQ1130" i="2"/>
  <c r="AQ1131" i="2"/>
  <c r="AQ1132" i="2"/>
  <c r="AQ1133" i="2"/>
  <c r="AQ1134" i="2"/>
  <c r="AQ1135" i="2"/>
  <c r="AQ1136" i="2"/>
  <c r="AQ1137" i="2"/>
  <c r="AQ1138" i="2"/>
  <c r="AQ1139" i="2"/>
  <c r="AQ1140" i="2"/>
  <c r="AQ1141" i="2"/>
  <c r="AQ1142" i="2"/>
  <c r="AQ1143" i="2"/>
  <c r="AQ1144" i="2"/>
  <c r="AQ1145" i="2"/>
  <c r="AQ1146" i="2"/>
  <c r="AQ1147" i="2"/>
  <c r="AQ1148" i="2"/>
  <c r="AQ1149" i="2"/>
  <c r="AQ1150" i="2"/>
  <c r="AQ1151" i="2"/>
  <c r="AQ1152" i="2"/>
  <c r="AQ1153" i="2"/>
  <c r="AQ1154" i="2"/>
  <c r="AQ1155" i="2"/>
  <c r="AQ1156" i="2"/>
  <c r="AQ1157" i="2"/>
  <c r="AQ1158" i="2"/>
  <c r="AQ1159" i="2"/>
  <c r="AQ1160" i="2"/>
  <c r="AQ1161" i="2"/>
  <c r="AQ1162" i="2"/>
  <c r="AQ1163" i="2"/>
  <c r="AQ1164" i="2"/>
  <c r="AQ1165" i="2"/>
  <c r="AQ1166" i="2"/>
  <c r="AQ1167" i="2"/>
  <c r="AQ1168" i="2"/>
  <c r="AQ1169" i="2"/>
  <c r="AQ1170" i="2"/>
  <c r="AQ1171" i="2"/>
  <c r="AQ1172" i="2"/>
  <c r="AQ1173" i="2"/>
  <c r="AQ1174" i="2"/>
  <c r="AQ1175" i="2"/>
  <c r="AQ1176" i="2"/>
  <c r="AQ1177" i="2"/>
  <c r="AQ1178" i="2"/>
  <c r="AQ1179" i="2"/>
  <c r="AQ1180" i="2"/>
  <c r="AQ1181" i="2"/>
  <c r="AQ1182" i="2"/>
  <c r="AQ1183" i="2"/>
  <c r="AQ1184" i="2"/>
  <c r="AQ1185" i="2"/>
  <c r="AQ1186" i="2"/>
  <c r="AQ1187" i="2"/>
  <c r="AQ1188" i="2"/>
  <c r="AQ1189" i="2"/>
  <c r="AQ1190" i="2"/>
  <c r="AQ1191" i="2"/>
  <c r="AQ1192" i="2"/>
  <c r="AQ1193" i="2"/>
  <c r="AQ1194" i="2"/>
  <c r="AQ1195" i="2"/>
  <c r="AQ1196" i="2"/>
  <c r="AQ1197" i="2"/>
  <c r="AQ1198" i="2"/>
  <c r="AQ1199" i="2"/>
  <c r="AQ1200" i="2"/>
  <c r="AQ1201" i="2"/>
  <c r="AQ1202" i="2"/>
  <c r="AQ1203" i="2"/>
  <c r="AQ1204" i="2"/>
  <c r="AQ1205" i="2"/>
  <c r="AQ1206" i="2"/>
  <c r="AQ1207" i="2"/>
  <c r="AQ1208" i="2"/>
  <c r="AQ1209" i="2"/>
  <c r="AQ1210" i="2"/>
  <c r="AQ1211" i="2"/>
  <c r="AQ1212" i="2"/>
  <c r="AQ1213" i="2"/>
  <c r="AQ1214" i="2"/>
  <c r="AQ1215" i="2"/>
  <c r="AQ1216" i="2"/>
  <c r="AQ1217" i="2"/>
  <c r="AQ1218" i="2"/>
  <c r="AQ1219" i="2"/>
  <c r="AQ1220" i="2"/>
  <c r="AQ1221" i="2"/>
  <c r="AQ1222" i="2"/>
  <c r="AQ1223" i="2"/>
  <c r="AQ1224" i="2"/>
  <c r="AQ1225" i="2"/>
  <c r="AQ1226" i="2"/>
  <c r="AQ1227" i="2"/>
  <c r="AQ1228" i="2"/>
  <c r="AQ1229" i="2"/>
  <c r="AQ1230" i="2"/>
  <c r="AQ1231" i="2"/>
  <c r="AQ1232" i="2"/>
  <c r="AQ1233" i="2"/>
  <c r="AQ1234" i="2"/>
  <c r="AQ1235" i="2"/>
  <c r="AQ1236" i="2"/>
  <c r="AQ1237" i="2"/>
  <c r="AQ1238" i="2"/>
  <c r="AQ1239" i="2"/>
  <c r="AQ1240" i="2"/>
  <c r="AQ1241" i="2"/>
  <c r="AQ1242" i="2"/>
  <c r="AQ1243" i="2"/>
  <c r="AQ1244" i="2"/>
  <c r="AQ1245" i="2"/>
  <c r="AQ1246" i="2"/>
  <c r="AQ1247" i="2"/>
  <c r="AQ1248" i="2"/>
  <c r="AQ1249" i="2"/>
  <c r="AQ1250" i="2"/>
  <c r="AQ1251" i="2"/>
  <c r="AQ1252" i="2"/>
  <c r="AQ1253" i="2"/>
  <c r="AQ1254" i="2"/>
  <c r="AQ1255" i="2"/>
  <c r="AQ1256" i="2"/>
  <c r="AQ1257" i="2"/>
  <c r="AQ1258" i="2"/>
  <c r="AQ1259" i="2"/>
  <c r="AQ1260" i="2"/>
  <c r="AQ1261" i="2"/>
  <c r="AQ1262" i="2"/>
  <c r="AQ1263" i="2"/>
  <c r="AQ1264" i="2"/>
  <c r="AQ1265" i="2"/>
  <c r="AQ1266" i="2"/>
  <c r="AQ1267" i="2"/>
  <c r="AQ1268" i="2"/>
  <c r="AQ1269" i="2"/>
  <c r="AQ1270" i="2"/>
  <c r="AQ1271" i="2"/>
  <c r="AQ1272" i="2"/>
  <c r="AQ1273" i="2"/>
  <c r="AQ1274" i="2"/>
  <c r="AQ1275" i="2"/>
  <c r="AQ1276" i="2"/>
  <c r="AQ1277" i="2"/>
  <c r="AQ1278" i="2"/>
  <c r="AQ1279" i="2"/>
  <c r="AQ1280" i="2"/>
  <c r="AQ1281" i="2"/>
  <c r="AQ1282" i="2"/>
  <c r="AQ1283" i="2"/>
  <c r="AQ1284" i="2"/>
  <c r="AQ1285" i="2"/>
  <c r="AQ1286" i="2"/>
  <c r="AQ1287" i="2"/>
  <c r="AQ1288" i="2"/>
  <c r="AQ1289" i="2"/>
  <c r="AQ1290" i="2"/>
  <c r="AQ1291" i="2"/>
  <c r="AQ1292" i="2"/>
  <c r="AQ1293" i="2"/>
  <c r="AQ1294" i="2"/>
  <c r="AQ1295" i="2"/>
  <c r="AQ1296" i="2"/>
  <c r="AQ1297" i="2"/>
  <c r="AQ1298" i="2"/>
  <c r="AQ1299" i="2"/>
  <c r="AQ1300" i="2"/>
  <c r="AQ1301" i="2"/>
  <c r="AQ1302" i="2"/>
  <c r="AQ1303" i="2"/>
  <c r="AQ1304" i="2"/>
  <c r="AQ1305" i="2"/>
  <c r="AQ1306" i="2"/>
  <c r="AQ1307" i="2"/>
  <c r="AQ1308" i="2"/>
  <c r="AQ1309" i="2"/>
  <c r="AQ1310" i="2"/>
  <c r="AQ1311" i="2"/>
  <c r="AQ1312" i="2"/>
  <c r="AQ1313" i="2"/>
  <c r="AQ1314" i="2"/>
  <c r="AQ1315" i="2"/>
  <c r="AQ1316" i="2"/>
  <c r="AQ1317" i="2"/>
  <c r="AQ1318" i="2"/>
  <c r="AQ1319" i="2"/>
  <c r="AQ1320" i="2"/>
  <c r="AQ1321" i="2"/>
  <c r="AQ1322" i="2"/>
  <c r="AQ1323" i="2"/>
  <c r="AQ1324" i="2"/>
  <c r="AQ1325" i="2"/>
  <c r="AQ1326" i="2"/>
  <c r="AQ1327" i="2"/>
  <c r="AQ1328" i="2"/>
  <c r="AQ1329" i="2"/>
  <c r="AQ1330" i="2"/>
  <c r="AQ1331" i="2"/>
  <c r="AQ1332" i="2"/>
  <c r="AQ1333" i="2"/>
  <c r="AQ1334" i="2"/>
  <c r="AQ1335" i="2"/>
  <c r="AQ1336" i="2"/>
  <c r="AQ1337" i="2"/>
  <c r="AQ1338" i="2"/>
  <c r="AQ1339" i="2"/>
  <c r="AQ1340" i="2"/>
  <c r="AQ1341" i="2"/>
  <c r="AQ1342" i="2"/>
  <c r="AQ1343" i="2"/>
  <c r="AQ1344" i="2"/>
  <c r="AQ1345" i="2"/>
  <c r="AQ1346" i="2"/>
  <c r="AQ1347" i="2"/>
  <c r="AQ1348" i="2"/>
  <c r="AQ1349" i="2"/>
  <c r="AQ1350" i="2"/>
  <c r="AQ1351" i="2"/>
  <c r="AQ1352" i="2"/>
  <c r="AQ1353" i="2"/>
  <c r="AQ1354" i="2"/>
  <c r="AQ1355" i="2"/>
  <c r="AQ1356" i="2"/>
  <c r="AQ1357" i="2"/>
  <c r="AQ1358" i="2"/>
  <c r="AQ1359" i="2"/>
  <c r="AQ1360" i="2"/>
  <c r="AQ1361" i="2"/>
  <c r="AQ1362" i="2"/>
  <c r="AQ1363" i="2"/>
  <c r="AQ1364" i="2"/>
  <c r="AQ1365" i="2"/>
  <c r="AQ1366" i="2"/>
  <c r="AQ1367" i="2"/>
  <c r="AQ1368" i="2"/>
  <c r="AQ1369" i="2"/>
  <c r="AQ1370" i="2"/>
  <c r="AQ1371" i="2"/>
  <c r="AQ1372" i="2"/>
  <c r="AQ1373" i="2"/>
  <c r="AQ1374" i="2"/>
  <c r="AQ1375" i="2"/>
  <c r="AQ1376" i="2"/>
  <c r="AQ1377" i="2"/>
  <c r="AQ1378" i="2"/>
  <c r="AQ1379" i="2"/>
  <c r="AQ1380" i="2"/>
  <c r="AQ1381" i="2"/>
  <c r="AQ1382" i="2"/>
  <c r="AQ1383" i="2"/>
  <c r="AQ1384" i="2"/>
  <c r="AQ1385" i="2"/>
  <c r="AQ1386" i="2"/>
  <c r="AQ1387" i="2"/>
  <c r="AQ1388" i="2"/>
  <c r="AQ1389" i="2"/>
  <c r="AQ1390" i="2"/>
  <c r="AQ1391" i="2"/>
  <c r="AQ1392" i="2"/>
  <c r="AQ1393" i="2"/>
  <c r="AQ1394" i="2"/>
  <c r="AQ1395" i="2"/>
  <c r="AQ1396" i="2"/>
  <c r="AQ1397" i="2"/>
  <c r="AQ1398" i="2"/>
  <c r="AQ1399" i="2"/>
  <c r="AQ1400" i="2"/>
  <c r="AQ1401" i="2"/>
  <c r="AQ1402" i="2"/>
  <c r="AQ1403" i="2"/>
  <c r="AQ1404" i="2"/>
  <c r="AQ1405" i="2"/>
  <c r="AQ1406" i="2"/>
  <c r="AQ1407" i="2"/>
  <c r="AQ1408" i="2"/>
  <c r="AQ1409" i="2"/>
  <c r="AQ1410" i="2"/>
  <c r="AQ1411" i="2"/>
  <c r="AQ1412" i="2"/>
  <c r="AQ1413" i="2"/>
  <c r="AQ1414" i="2"/>
  <c r="AQ1415" i="2"/>
  <c r="AQ1416" i="2"/>
  <c r="AQ1417" i="2"/>
  <c r="AQ1418" i="2"/>
  <c r="AQ1419" i="2"/>
  <c r="AQ1420" i="2"/>
  <c r="AQ1421" i="2"/>
  <c r="AQ1422" i="2"/>
  <c r="AQ1423" i="2"/>
  <c r="AQ1424" i="2"/>
  <c r="AQ1425" i="2"/>
  <c r="AQ1426" i="2"/>
  <c r="AQ1427" i="2"/>
  <c r="AQ1428" i="2"/>
  <c r="AQ1429" i="2"/>
  <c r="AQ1430" i="2"/>
  <c r="AQ1431" i="2"/>
  <c r="AQ1432" i="2"/>
  <c r="AQ1433" i="2"/>
  <c r="AQ1434" i="2"/>
  <c r="AQ1435" i="2"/>
  <c r="AQ1436" i="2"/>
  <c r="AQ1437" i="2"/>
  <c r="AQ1438" i="2"/>
  <c r="AQ1439" i="2"/>
  <c r="AQ1440" i="2"/>
  <c r="AQ1441" i="2"/>
  <c r="AQ1442" i="2"/>
  <c r="AQ1443" i="2"/>
  <c r="AQ1444" i="2"/>
  <c r="AQ1445" i="2"/>
  <c r="AQ1446" i="2"/>
  <c r="AQ1447" i="2"/>
  <c r="AQ1448" i="2"/>
  <c r="AQ1449" i="2"/>
  <c r="AQ1450" i="2"/>
  <c r="AQ1451" i="2"/>
  <c r="AQ1452" i="2"/>
  <c r="AQ1453" i="2"/>
  <c r="AQ1454" i="2"/>
  <c r="AQ1455" i="2"/>
  <c r="AQ1456" i="2"/>
  <c r="AQ1457" i="2"/>
  <c r="AQ1458" i="2"/>
  <c r="AQ1459" i="2"/>
  <c r="AQ1460" i="2"/>
  <c r="AQ1461" i="2"/>
  <c r="AQ1462" i="2"/>
  <c r="AQ1463" i="2"/>
  <c r="AQ1464" i="2"/>
  <c r="AQ1465" i="2"/>
  <c r="AQ1466" i="2"/>
  <c r="AQ1467" i="2"/>
  <c r="AQ1468" i="2"/>
  <c r="AQ1469" i="2"/>
  <c r="AQ1470" i="2"/>
  <c r="AQ1471" i="2"/>
  <c r="AQ1472" i="2"/>
  <c r="AQ1473" i="2"/>
  <c r="AQ1474" i="2"/>
  <c r="AQ1475" i="2"/>
  <c r="AQ1476" i="2"/>
  <c r="AQ1477" i="2"/>
  <c r="AQ1478" i="2"/>
  <c r="AQ1479" i="2"/>
  <c r="AQ1480" i="2"/>
  <c r="AQ1481" i="2"/>
  <c r="AQ1482" i="2"/>
  <c r="AQ1483" i="2"/>
  <c r="AQ1484" i="2"/>
  <c r="AQ1485" i="2"/>
  <c r="AQ1486" i="2"/>
  <c r="AQ1487" i="2"/>
  <c r="AQ1488" i="2"/>
  <c r="AQ1489" i="2"/>
  <c r="AQ1490" i="2"/>
  <c r="AQ1491" i="2"/>
  <c r="AQ1492" i="2"/>
  <c r="AQ1493" i="2"/>
  <c r="AQ1494" i="2"/>
  <c r="AQ1495" i="2"/>
  <c r="AQ1496" i="2"/>
  <c r="AQ1497" i="2"/>
  <c r="AQ1498" i="2"/>
  <c r="AQ1499" i="2"/>
  <c r="AQ1500" i="2"/>
  <c r="AQ1501" i="2"/>
  <c r="AQ1502" i="2"/>
  <c r="AQ1503" i="2"/>
  <c r="AQ1504" i="2"/>
  <c r="AQ1505" i="2"/>
  <c r="AQ1506" i="2"/>
  <c r="AQ1507" i="2"/>
  <c r="AQ1508" i="2"/>
  <c r="AQ1509" i="2"/>
  <c r="AQ1510" i="2"/>
  <c r="AQ1511" i="2"/>
  <c r="AQ1512" i="2"/>
  <c r="AQ1513" i="2"/>
  <c r="AQ1514" i="2"/>
  <c r="AQ1515" i="2"/>
  <c r="AQ1516" i="2"/>
  <c r="AQ1517" i="2"/>
  <c r="AQ1518" i="2"/>
  <c r="AQ1519" i="2"/>
  <c r="AQ1520" i="2"/>
  <c r="AQ1521" i="2"/>
  <c r="AQ1522" i="2"/>
  <c r="AQ1523" i="2"/>
  <c r="AQ1524" i="2"/>
  <c r="AQ1525" i="2"/>
  <c r="AQ1526" i="2"/>
  <c r="AQ1527" i="2"/>
  <c r="AQ1528" i="2"/>
  <c r="AQ1529" i="2"/>
  <c r="AQ1530" i="2"/>
  <c r="AQ1531" i="2"/>
  <c r="AQ1532" i="2"/>
  <c r="AQ1533" i="2"/>
  <c r="AQ1534" i="2"/>
  <c r="AQ1535" i="2"/>
  <c r="AQ1536" i="2"/>
  <c r="AQ1537" i="2"/>
  <c r="AQ1538" i="2"/>
  <c r="AQ1539" i="2"/>
  <c r="AQ1540" i="2"/>
  <c r="AQ1541" i="2"/>
  <c r="AQ1542" i="2"/>
  <c r="AQ1543" i="2"/>
  <c r="AQ1544" i="2"/>
  <c r="AQ1545" i="2"/>
  <c r="AQ1546" i="2"/>
  <c r="AQ1547" i="2"/>
  <c r="AQ1548" i="2"/>
  <c r="AQ1549" i="2"/>
  <c r="AQ1550" i="2"/>
  <c r="AQ1551" i="2"/>
  <c r="AQ1552" i="2"/>
  <c r="AQ1553" i="2"/>
  <c r="AQ1554" i="2"/>
  <c r="AQ1555" i="2"/>
  <c r="AQ1556" i="2"/>
  <c r="AQ1557" i="2"/>
  <c r="AQ1558" i="2"/>
  <c r="AQ1559" i="2"/>
  <c r="AQ1560" i="2"/>
  <c r="AQ1561" i="2"/>
  <c r="AQ1562" i="2"/>
  <c r="AQ1563" i="2"/>
  <c r="AQ1564" i="2"/>
  <c r="AQ1565" i="2"/>
  <c r="AQ1566" i="2"/>
  <c r="AQ1567" i="2"/>
  <c r="AQ1568" i="2"/>
  <c r="AQ1569" i="2"/>
  <c r="AQ1570" i="2"/>
  <c r="AQ1571" i="2"/>
  <c r="AQ1572" i="2"/>
  <c r="AQ1573" i="2"/>
  <c r="AQ1574" i="2"/>
  <c r="AQ1575" i="2"/>
  <c r="AQ1576" i="2"/>
  <c r="AQ1577" i="2"/>
  <c r="AQ1578" i="2"/>
  <c r="AQ1579" i="2"/>
  <c r="AQ1580" i="2"/>
  <c r="AQ1581" i="2"/>
  <c r="AQ1582" i="2"/>
  <c r="AQ1583" i="2"/>
  <c r="AQ1584" i="2"/>
  <c r="AQ1585" i="2"/>
  <c r="AQ1586" i="2"/>
  <c r="AQ1587" i="2"/>
  <c r="AQ1588" i="2"/>
  <c r="AQ1589" i="2"/>
  <c r="AQ1590" i="2"/>
  <c r="AQ1591" i="2"/>
  <c r="AQ1592" i="2"/>
  <c r="AQ1593" i="2"/>
  <c r="AQ1594" i="2"/>
  <c r="AQ1595" i="2"/>
  <c r="AQ1596" i="2"/>
  <c r="AQ1597" i="2"/>
  <c r="AQ1598" i="2"/>
  <c r="AQ1599" i="2"/>
  <c r="AQ1600" i="2"/>
  <c r="AQ1601" i="2"/>
  <c r="AQ1602" i="2"/>
  <c r="AQ1603" i="2"/>
  <c r="AQ1604" i="2"/>
  <c r="AQ1605" i="2"/>
  <c r="AQ1606" i="2"/>
  <c r="AQ1607" i="2"/>
  <c r="AQ1608" i="2"/>
  <c r="AQ1609" i="2"/>
  <c r="AQ1610" i="2"/>
  <c r="AQ1611" i="2"/>
  <c r="AQ1612" i="2"/>
  <c r="AQ1613" i="2"/>
  <c r="AQ1614" i="2"/>
  <c r="AQ1615" i="2"/>
  <c r="AQ1616" i="2"/>
  <c r="AQ1617" i="2"/>
  <c r="AQ1618" i="2"/>
  <c r="AQ1619" i="2"/>
  <c r="AQ1620" i="2"/>
  <c r="AQ1621" i="2"/>
  <c r="AQ1622" i="2"/>
  <c r="AQ1623" i="2"/>
  <c r="AQ1624" i="2"/>
  <c r="AQ1625" i="2"/>
  <c r="AQ1626" i="2"/>
  <c r="AQ1627" i="2"/>
  <c r="AQ1628" i="2"/>
  <c r="AQ1629" i="2"/>
  <c r="AQ1630" i="2"/>
  <c r="AQ1631" i="2"/>
  <c r="AQ1632" i="2"/>
  <c r="AQ1633" i="2"/>
  <c r="AQ1634" i="2"/>
  <c r="AQ1635" i="2"/>
  <c r="AQ1636" i="2"/>
  <c r="AQ1637" i="2"/>
  <c r="AQ1638" i="2"/>
  <c r="AQ1639" i="2"/>
  <c r="AQ1640" i="2"/>
  <c r="AQ1641" i="2"/>
  <c r="AQ1642" i="2"/>
  <c r="AQ1643" i="2"/>
  <c r="AQ1644" i="2"/>
  <c r="AQ1645" i="2"/>
  <c r="AQ1646" i="2"/>
  <c r="AQ1647" i="2"/>
  <c r="AQ1648" i="2"/>
  <c r="AQ1649" i="2"/>
  <c r="AQ1650" i="2"/>
  <c r="AQ1651" i="2"/>
  <c r="AQ1652" i="2"/>
  <c r="AQ1653" i="2"/>
  <c r="AQ1654" i="2"/>
  <c r="AQ1655" i="2"/>
  <c r="AQ1656" i="2"/>
  <c r="AQ1657" i="2"/>
  <c r="AQ1658" i="2"/>
  <c r="AQ1659" i="2"/>
  <c r="AQ1660" i="2"/>
  <c r="AQ1661" i="2"/>
  <c r="AQ1662" i="2"/>
  <c r="AQ1663" i="2"/>
  <c r="AQ1664" i="2"/>
  <c r="AQ1665" i="2"/>
  <c r="AQ1666" i="2"/>
  <c r="AQ1667" i="2"/>
  <c r="AQ1668" i="2"/>
  <c r="AQ1669" i="2"/>
  <c r="AQ1670" i="2"/>
  <c r="AQ1671" i="2"/>
  <c r="AQ1672" i="2"/>
  <c r="AQ1673" i="2"/>
  <c r="AQ1674" i="2"/>
  <c r="AQ1675" i="2"/>
  <c r="AQ1676" i="2"/>
  <c r="AQ1677" i="2"/>
  <c r="AQ1678" i="2"/>
  <c r="AQ1679" i="2"/>
  <c r="AQ1680" i="2"/>
  <c r="AQ1681" i="2"/>
  <c r="AQ1682" i="2"/>
  <c r="AQ1683" i="2"/>
  <c r="AQ1684" i="2"/>
  <c r="AQ1685" i="2"/>
  <c r="AQ1686" i="2"/>
  <c r="AQ1687" i="2"/>
  <c r="AQ1688" i="2"/>
  <c r="AQ1689" i="2"/>
  <c r="AQ1690" i="2"/>
  <c r="AQ1691" i="2"/>
  <c r="AQ1692" i="2"/>
  <c r="AQ1693" i="2"/>
  <c r="AQ1694" i="2"/>
  <c r="AQ1695" i="2"/>
  <c r="AQ1696" i="2"/>
  <c r="AQ1697" i="2"/>
  <c r="AQ1698" i="2"/>
  <c r="AQ1699" i="2"/>
  <c r="AQ2" i="2"/>
  <c r="AR2" i="2" s="1"/>
  <c r="AR294" i="2"/>
  <c r="AR3" i="2"/>
  <c r="AR4" i="2"/>
  <c r="AR5" i="2"/>
  <c r="G24" i="9"/>
  <c r="G23" i="9"/>
  <c r="G22" i="9"/>
  <c r="G21" i="9"/>
  <c r="G20" i="9"/>
  <c r="G19" i="9"/>
  <c r="G18" i="9"/>
  <c r="G17" i="9"/>
  <c r="G16" i="9"/>
  <c r="G15" i="9"/>
  <c r="G14" i="9"/>
  <c r="G13" i="9"/>
  <c r="G12" i="9"/>
  <c r="G11" i="9"/>
  <c r="G10" i="9"/>
  <c r="C21" i="16"/>
  <c r="AU828" i="17" l="1"/>
  <c r="AU683" i="17"/>
  <c r="AU686" i="17"/>
  <c r="AU3" i="17"/>
  <c r="AU1201" i="17"/>
  <c r="AU525" i="17"/>
  <c r="AU369" i="17"/>
  <c r="AU941" i="17"/>
  <c r="AU1337" i="17"/>
  <c r="AU375" i="17"/>
  <c r="AU1102" i="17"/>
  <c r="AU533" i="17"/>
  <c r="AU698" i="17"/>
  <c r="AU1499" i="17"/>
  <c r="AU1119" i="17"/>
  <c r="AU400" i="17"/>
  <c r="AU40" i="17"/>
  <c r="AU849" i="17"/>
  <c r="AU1123" i="17"/>
  <c r="AU1129" i="17"/>
  <c r="AU225" i="17"/>
  <c r="AU564" i="17"/>
  <c r="AU46" i="17"/>
  <c r="AU566" i="17"/>
  <c r="AU160" i="17"/>
  <c r="AU522" i="17"/>
  <c r="AU1474" i="17"/>
  <c r="AU1335" i="17"/>
  <c r="AU834" i="17"/>
  <c r="AU170" i="17"/>
  <c r="AU177" i="17"/>
  <c r="AU836" i="17"/>
  <c r="AU840" i="17"/>
  <c r="AU1211" i="17"/>
  <c r="AU548" i="17"/>
  <c r="AU207" i="17"/>
  <c r="AU34" i="17"/>
  <c r="AU713" i="17"/>
  <c r="AU716" i="17"/>
  <c r="AU403" i="17"/>
  <c r="AU970" i="17"/>
  <c r="AU850" i="17"/>
  <c r="AU44" i="17"/>
  <c r="AU723" i="17"/>
  <c r="AU228" i="17"/>
  <c r="AU1243" i="17"/>
  <c r="AU364" i="17"/>
  <c r="AU684" i="17"/>
  <c r="AU829" i="17"/>
  <c r="AU928" i="17"/>
  <c r="AU688" i="17"/>
  <c r="AU366" i="17"/>
  <c r="AU1198" i="17"/>
  <c r="AU368" i="17"/>
  <c r="AU932" i="17"/>
  <c r="AU1328" i="17"/>
  <c r="AU934" i="17"/>
  <c r="AU830" i="17"/>
  <c r="AU691" i="17"/>
  <c r="AU1202" i="17"/>
  <c r="AU1331" i="17"/>
  <c r="AU1333" i="17"/>
  <c r="AU1205" i="17"/>
  <c r="AU526" i="17"/>
  <c r="AU371" i="17"/>
  <c r="AU163" i="17"/>
  <c r="AU942" i="17"/>
  <c r="AU527" i="17"/>
  <c r="AU167" i="17"/>
  <c r="AU693" i="17"/>
  <c r="AU1338" i="17"/>
  <c r="AU171" i="17"/>
  <c r="AU173" i="17"/>
  <c r="AU1477" i="17"/>
  <c r="AU528" i="17"/>
  <c r="AU835" i="17"/>
  <c r="AU1207" i="17"/>
  <c r="AU687" i="17"/>
  <c r="AU4" i="17"/>
  <c r="AU690" i="17"/>
  <c r="AU937" i="17"/>
  <c r="AU1336" i="17"/>
  <c r="AU1475" i="17"/>
  <c r="AU174" i="17"/>
  <c r="AU1340" i="17"/>
  <c r="AU184" i="17"/>
  <c r="AU1480" i="17"/>
  <c r="AU204" i="17"/>
  <c r="AU396" i="17"/>
  <c r="AU210" i="17"/>
  <c r="AU1231" i="17"/>
  <c r="AU714" i="17"/>
  <c r="AU969" i="17"/>
  <c r="AU1127" i="17"/>
  <c r="AU221" i="17"/>
  <c r="AU1506" i="17"/>
  <c r="AU974" i="17"/>
  <c r="AU48" i="17"/>
  <c r="AU1508" i="17"/>
  <c r="AU365" i="17"/>
  <c r="AU1470" i="17"/>
  <c r="AU1471" i="17"/>
  <c r="AU929" i="17"/>
  <c r="AU689" i="17"/>
  <c r="AU367" i="17"/>
  <c r="AU1199" i="17"/>
  <c r="AU161" i="17"/>
  <c r="AU523" i="17"/>
  <c r="AU1472" i="17"/>
  <c r="AU935" i="17"/>
  <c r="AU1329" i="17"/>
  <c r="AU5" i="17"/>
  <c r="AU1203" i="17"/>
  <c r="AU1332" i="17"/>
  <c r="AU1100" i="17"/>
  <c r="AU938" i="17"/>
  <c r="AU6" i="17"/>
  <c r="AU692" i="17"/>
  <c r="AU164" i="17"/>
  <c r="AU943" i="17"/>
  <c r="AU166" i="17"/>
  <c r="AU168" i="17"/>
  <c r="AU694" i="17"/>
  <c r="AU1339" i="17"/>
  <c r="AU1476" i="17"/>
  <c r="AU7" i="17"/>
  <c r="AU1478" i="17"/>
  <c r="AU175" i="17"/>
  <c r="AU178" i="17"/>
  <c r="AU1208" i="17"/>
  <c r="AU529" i="17"/>
  <c r="AU182" i="17"/>
  <c r="AU531" i="17"/>
  <c r="AU9" i="17"/>
  <c r="AU838" i="17"/>
  <c r="AU696" i="17"/>
  <c r="AU186" i="17"/>
  <c r="AU1479" i="17"/>
  <c r="AU1481" i="17"/>
  <c r="AU379" i="17"/>
  <c r="AU536" i="17"/>
  <c r="AU521" i="17"/>
  <c r="AU933" i="17"/>
  <c r="AU831" i="17"/>
  <c r="AU370" i="17"/>
  <c r="AU373" i="17"/>
  <c r="AU172" i="17"/>
  <c r="AU180" i="17"/>
  <c r="AU1342" i="17"/>
  <c r="AU377" i="17"/>
  <c r="AU945" i="17"/>
  <c r="AU963" i="17"/>
  <c r="AU549" i="17"/>
  <c r="AU551" i="17"/>
  <c r="AU553" i="17"/>
  <c r="AU1236" i="17"/>
  <c r="AU967" i="17"/>
  <c r="AU42" i="17"/>
  <c r="AU405" i="17"/>
  <c r="AU720" i="17"/>
  <c r="AU412" i="17"/>
  <c r="AU1131" i="17"/>
  <c r="AU230" i="17"/>
  <c r="AU989" i="17"/>
  <c r="AU927" i="17"/>
  <c r="AU685" i="17"/>
  <c r="AU159" i="17"/>
  <c r="AU930" i="17"/>
  <c r="AU2" i="17"/>
  <c r="AU520" i="17"/>
  <c r="AU931" i="17"/>
  <c r="AU162" i="17"/>
  <c r="AU1200" i="17"/>
  <c r="AU524" i="17"/>
  <c r="AU936" i="17"/>
  <c r="AU1330" i="17"/>
  <c r="AU1473" i="17"/>
  <c r="AU1204" i="17"/>
  <c r="AU832" i="17"/>
  <c r="AU833" i="17"/>
  <c r="AU1334" i="17"/>
  <c r="AU939" i="17"/>
  <c r="AU1101" i="17"/>
  <c r="AU940" i="17"/>
  <c r="AU165" i="17"/>
  <c r="AU372" i="17"/>
  <c r="AU944" i="17"/>
  <c r="AU695" i="17"/>
  <c r="AU169" i="17"/>
  <c r="AU374" i="17"/>
  <c r="AU8" i="17"/>
  <c r="AU1206" i="17"/>
  <c r="AU176" i="17"/>
  <c r="AU179" i="17"/>
  <c r="AU1209" i="17"/>
  <c r="AU962" i="17"/>
  <c r="AU206" i="17"/>
  <c r="AU1116" i="17"/>
  <c r="AU1501" i="17"/>
  <c r="AU550" i="17"/>
  <c r="AU33" i="17"/>
  <c r="AU212" i="17"/>
  <c r="AU712" i="17"/>
  <c r="AU1235" i="17"/>
  <c r="AU715" i="17"/>
  <c r="AU1121" i="17"/>
  <c r="AU717" i="17"/>
  <c r="AU1125" i="17"/>
  <c r="AU1128" i="17"/>
  <c r="AU404" i="17"/>
  <c r="AU408" i="17"/>
  <c r="AU561" i="17"/>
  <c r="AU43" i="17"/>
  <c r="AU722" i="17"/>
  <c r="AU1239" i="17"/>
  <c r="AU1241" i="17"/>
  <c r="AU415" i="17"/>
  <c r="AU1133" i="17"/>
  <c r="AU565" i="17"/>
  <c r="AU981" i="17"/>
  <c r="AU416" i="17"/>
  <c r="AU1511" i="17"/>
  <c r="AU234" i="17"/>
  <c r="AU986" i="17"/>
  <c r="AU50" i="17"/>
  <c r="AU235" i="17"/>
  <c r="AU419" i="17"/>
  <c r="AU991" i="17"/>
  <c r="AU571" i="17"/>
  <c r="AU858" i="17"/>
  <c r="AU573" i="17"/>
  <c r="AU156" i="17"/>
  <c r="AU1612" i="17"/>
  <c r="AU150" i="17"/>
  <c r="AU1312" i="17"/>
  <c r="AU513" i="17"/>
  <c r="AU1466" i="17"/>
  <c r="AU1321" i="17"/>
  <c r="AU1461" i="17"/>
  <c r="AU143" i="17"/>
  <c r="AU1326" i="17"/>
  <c r="AU680" i="17"/>
  <c r="AU677" i="17"/>
  <c r="AU148" i="17"/>
  <c r="AU673" i="17"/>
  <c r="AU923" i="17"/>
  <c r="AU922" i="17"/>
  <c r="AU1185" i="17"/>
  <c r="AU137" i="17"/>
  <c r="AU345" i="17"/>
  <c r="AU133" i="17"/>
  <c r="AU1082" i="17"/>
  <c r="AU1080" i="17"/>
  <c r="AU1597" i="17"/>
  <c r="AU1075" i="17"/>
  <c r="AU126" i="17"/>
  <c r="AU1448" i="17"/>
  <c r="AU1446" i="17"/>
  <c r="AU122" i="17"/>
  <c r="AU1592" i="17"/>
  <c r="AU330" i="17"/>
  <c r="AU497" i="17"/>
  <c r="AU1300" i="17"/>
  <c r="AU658" i="17"/>
  <c r="AU793" i="17"/>
  <c r="AU496" i="17"/>
  <c r="AU1173" i="17"/>
  <c r="AU494" i="17"/>
  <c r="AU653" i="17"/>
  <c r="AU1170" i="17"/>
  <c r="AU490" i="17"/>
  <c r="AU319" i="17"/>
  <c r="AU318" i="17"/>
  <c r="AU111" i="17"/>
  <c r="AU1062" i="17"/>
  <c r="AU1457" i="17"/>
  <c r="AU809" i="17"/>
  <c r="AU342" i="17"/>
  <c r="AU1598" i="17"/>
  <c r="AU920" i="17"/>
  <c r="AU1177" i="17"/>
  <c r="AU826" i="17"/>
  <c r="AU1308" i="17"/>
  <c r="AU135" i="17"/>
  <c r="AU504" i="17"/>
  <c r="AU339" i="17"/>
  <c r="AU1077" i="17"/>
  <c r="AU1614" i="17"/>
  <c r="AU140" i="17"/>
  <c r="AU670" i="17"/>
  <c r="AU804" i="17"/>
  <c r="AU337" i="17"/>
  <c r="AU1451" i="17"/>
  <c r="AU1179" i="17"/>
  <c r="AU1595" i="17"/>
  <c r="AU798" i="17"/>
  <c r="AU124" i="17"/>
  <c r="AU335" i="17"/>
  <c r="AU1442" i="17"/>
  <c r="AU333" i="17"/>
  <c r="AU329" i="17"/>
  <c r="AU1069" i="17"/>
  <c r="AU791" i="17"/>
  <c r="AU1579" i="17"/>
  <c r="AU114" i="17"/>
  <c r="AU1583" i="17"/>
  <c r="AU492" i="17"/>
  <c r="AU905" i="17"/>
  <c r="AU783" i="17"/>
  <c r="AU647" i="17"/>
  <c r="AU309" i="17"/>
  <c r="AU1423" i="17"/>
  <c r="AU1053" i="17"/>
  <c r="AU1418" i="17"/>
  <c r="AU899" i="17"/>
  <c r="AU1286" i="17"/>
  <c r="AU1566" i="17"/>
  <c r="AU779" i="17"/>
  <c r="AU625" i="17"/>
  <c r="AU98" i="17"/>
  <c r="AU1283" i="17"/>
  <c r="AU301" i="17"/>
  <c r="AU474" i="17"/>
  <c r="AU774" i="17"/>
  <c r="AU94" i="17"/>
  <c r="AU771" i="17"/>
  <c r="AU1409" i="17"/>
  <c r="AU293" i="17"/>
  <c r="AU91" i="17"/>
  <c r="AU1438" i="17"/>
  <c r="AU118" i="17"/>
  <c r="AU1578" i="17"/>
  <c r="AU1425" i="17"/>
  <c r="AU1057" i="17"/>
  <c r="AU110" i="17"/>
  <c r="AU641" i="17"/>
  <c r="AU484" i="17"/>
  <c r="AU635" i="17"/>
  <c r="AU479" i="17"/>
  <c r="AU1288" i="17"/>
  <c r="AU1049" i="17"/>
  <c r="AU101" i="17"/>
  <c r="AU100" i="17"/>
  <c r="AU1046" i="17"/>
  <c r="AU776" i="17"/>
  <c r="AU775" i="17"/>
  <c r="AU1044" i="17"/>
  <c r="AU1158" i="17"/>
  <c r="AU895" i="17"/>
  <c r="AU773" i="17"/>
  <c r="AU893" i="17"/>
  <c r="AU1563" i="17"/>
  <c r="AU1155" i="17"/>
  <c r="AU1560" i="17"/>
  <c r="AU1405" i="17"/>
  <c r="AU770" i="17"/>
  <c r="AU1068" i="17"/>
  <c r="AU322" i="17"/>
  <c r="AU1066" i="17"/>
  <c r="AU1575" i="17"/>
  <c r="AU645" i="17"/>
  <c r="AU1056" i="17"/>
  <c r="AU1164" i="17"/>
  <c r="AU1052" i="17"/>
  <c r="AU283" i="17"/>
  <c r="AU468" i="17"/>
  <c r="AU618" i="17"/>
  <c r="AU467" i="17"/>
  <c r="AU281" i="17"/>
  <c r="AU1275" i="17"/>
  <c r="AU282" i="17"/>
  <c r="AU280" i="17"/>
  <c r="AU1272" i="17"/>
  <c r="AU1554" i="17"/>
  <c r="AU1033" i="17"/>
  <c r="AU768" i="17"/>
  <c r="AU464" i="17"/>
  <c r="AU79" i="17"/>
  <c r="AU1147" i="17"/>
  <c r="AU1541" i="17"/>
  <c r="AU606" i="17"/>
  <c r="AU1263" i="17"/>
  <c r="AU73" i="17"/>
  <c r="AU761" i="17"/>
  <c r="AU1552" i="17"/>
  <c r="AU78" i="17"/>
  <c r="AU456" i="17"/>
  <c r="AU263" i="17"/>
  <c r="AU1017" i="17"/>
  <c r="AU603" i="17"/>
  <c r="AU72" i="17"/>
  <c r="AU744" i="17"/>
  <c r="AU1402" i="17"/>
  <c r="AU265" i="17"/>
  <c r="AU1018" i="17"/>
  <c r="AU454" i="17"/>
  <c r="AU1539" i="17"/>
  <c r="AU604" i="17"/>
  <c r="AU1538" i="17"/>
  <c r="AU1261" i="17"/>
  <c r="AU449" i="17"/>
  <c r="AU258" i="17"/>
  <c r="AU869" i="17"/>
  <c r="AU445" i="17"/>
  <c r="AU444" i="17"/>
  <c r="AU442" i="17"/>
  <c r="AU441" i="17"/>
  <c r="AU738" i="17"/>
  <c r="AU1256" i="17"/>
  <c r="AU252" i="17"/>
  <c r="AU589" i="17"/>
  <c r="AU1143" i="17"/>
  <c r="AU1520" i="17"/>
  <c r="AU436" i="17"/>
  <c r="AU66" i="17"/>
  <c r="AU63" i="17"/>
  <c r="AU866" i="17"/>
  <c r="AU1250" i="17"/>
  <c r="AU1137" i="17"/>
  <c r="AU245" i="17"/>
  <c r="AU1003" i="17"/>
  <c r="AU731" i="17"/>
  <c r="AU1516" i="17"/>
  <c r="AU997" i="17"/>
  <c r="AU425" i="17"/>
  <c r="AU827" i="17"/>
  <c r="AU1341" i="17"/>
  <c r="AU530" i="17"/>
  <c r="AU181" i="17"/>
  <c r="AU183" i="17"/>
  <c r="AU837" i="17"/>
  <c r="AU532" i="17"/>
  <c r="AU1343" i="17"/>
  <c r="AU376" i="17"/>
  <c r="AU1344" i="17"/>
  <c r="AU839" i="17"/>
  <c r="AU1103" i="17"/>
  <c r="AU697" i="17"/>
  <c r="AU185" i="17"/>
  <c r="AU378" i="17"/>
  <c r="AU534" i="17"/>
  <c r="AU1210" i="17"/>
  <c r="AU841" i="17"/>
  <c r="AU187" i="17"/>
  <c r="AU1212" i="17"/>
  <c r="AU10" i="17"/>
  <c r="AU535" i="17"/>
  <c r="AU188" i="17"/>
  <c r="AU189" i="17"/>
  <c r="AU381" i="17"/>
  <c r="AU383" i="17"/>
  <c r="AU190" i="17"/>
  <c r="AU1483" i="17"/>
  <c r="AU946" i="17"/>
  <c r="AU1213" i="17"/>
  <c r="AU1215" i="17"/>
  <c r="AU1217" i="17"/>
  <c r="AU1485" i="17"/>
  <c r="AU1218" i="17"/>
  <c r="AU1219" i="17"/>
  <c r="AU699" i="17"/>
  <c r="AU13" i="17"/>
  <c r="AU1104" i="17"/>
  <c r="AU14" i="17"/>
  <c r="AU538" i="17"/>
  <c r="AU192" i="17"/>
  <c r="AU16" i="17"/>
  <c r="AU1221" i="17"/>
  <c r="AU17" i="17"/>
  <c r="AU1106" i="17"/>
  <c r="AU384" i="17"/>
  <c r="AU1488" i="17"/>
  <c r="AU701" i="17"/>
  <c r="AU843" i="17"/>
  <c r="AU19" i="17"/>
  <c r="AU1345" i="17"/>
  <c r="AU386" i="17"/>
  <c r="AU949" i="17"/>
  <c r="AU1491" i="17"/>
  <c r="AU1493" i="17"/>
  <c r="AU388" i="17"/>
  <c r="AU1495" i="17"/>
  <c r="AU195" i="17"/>
  <c r="AU1223" i="17"/>
  <c r="AU1496" i="17"/>
  <c r="AU703" i="17"/>
  <c r="AU951" i="17"/>
  <c r="AU21" i="17"/>
  <c r="AU22" i="17"/>
  <c r="AU540" i="17"/>
  <c r="AU391" i="17"/>
  <c r="AU25" i="17"/>
  <c r="AU1225" i="17"/>
  <c r="AU1226" i="17"/>
  <c r="AU197" i="17"/>
  <c r="AU26" i="17"/>
  <c r="AU953" i="17"/>
  <c r="AU1109" i="17"/>
  <c r="AU955" i="17"/>
  <c r="AU957" i="17"/>
  <c r="AU28" i="17"/>
  <c r="AU543" i="17"/>
  <c r="AU199" i="17"/>
  <c r="AU959" i="17"/>
  <c r="AU706" i="17"/>
  <c r="AU392" i="17"/>
  <c r="AU201" i="17"/>
  <c r="AU1111" i="17"/>
  <c r="AU708" i="17"/>
  <c r="AU709" i="17"/>
  <c r="AU29" i="17"/>
  <c r="AU1112" i="17"/>
  <c r="AU394" i="17"/>
  <c r="AU1349" i="17"/>
  <c r="AU545" i="17"/>
  <c r="AU1113" i="17"/>
  <c r="AU960" i="17"/>
  <c r="AU547" i="17"/>
  <c r="AU205" i="17"/>
  <c r="AU1228" i="17"/>
  <c r="AU1500" i="17"/>
  <c r="AU966" i="17"/>
  <c r="AU397" i="17"/>
  <c r="AU1350" i="17"/>
  <c r="AU1120" i="17"/>
  <c r="AU398" i="17"/>
  <c r="AU1351" i="17"/>
  <c r="AU1230" i="17"/>
  <c r="AU35" i="17"/>
  <c r="AU213" i="17"/>
  <c r="AU37" i="17"/>
  <c r="AU1233" i="17"/>
  <c r="AU846" i="17"/>
  <c r="AU1503" i="17"/>
  <c r="AU847" i="17"/>
  <c r="AU555" i="17"/>
  <c r="AU216" i="17"/>
  <c r="AU41" i="17"/>
  <c r="AU218" i="17"/>
  <c r="AU1353" i="17"/>
  <c r="AU1124" i="17"/>
  <c r="AU558" i="17"/>
  <c r="AU1354" i="17"/>
  <c r="AU559" i="17"/>
  <c r="AU718" i="17"/>
  <c r="AU407" i="17"/>
  <c r="AU222" i="17"/>
  <c r="AU224" i="17"/>
  <c r="AU1504" i="17"/>
  <c r="AU409" i="17"/>
  <c r="AU1507" i="17"/>
  <c r="AU563" i="17"/>
  <c r="AU971" i="17"/>
  <c r="AU227" i="17"/>
  <c r="AU975" i="17"/>
  <c r="AU45" i="17"/>
  <c r="AU978" i="17"/>
  <c r="AU413" i="17"/>
  <c r="AU1242" i="17"/>
  <c r="AU726" i="17"/>
  <c r="AU231" i="17"/>
  <c r="AU853" i="17"/>
  <c r="AU1510" i="17"/>
  <c r="AU1357" i="17"/>
  <c r="AU982" i="17"/>
  <c r="AU1358" i="17"/>
  <c r="AU1512" i="17"/>
  <c r="AU984" i="17"/>
  <c r="AU1360" i="17"/>
  <c r="AU236" i="17"/>
  <c r="AU423" i="17"/>
  <c r="AU1361" i="17"/>
  <c r="AU728" i="17"/>
  <c r="AU1135" i="17"/>
  <c r="AU238" i="17"/>
  <c r="AU1247" i="17"/>
  <c r="AU54" i="17"/>
  <c r="AU993" i="17"/>
  <c r="AU995" i="17"/>
  <c r="AU427" i="17"/>
  <c r="AU860" i="17"/>
  <c r="AU242" i="17"/>
  <c r="AU999" i="17"/>
  <c r="AU57" i="17"/>
  <c r="AU1001" i="17"/>
  <c r="AU59" i="17"/>
  <c r="AU431" i="17"/>
  <c r="AU863" i="17"/>
  <c r="AU1366" i="17"/>
  <c r="AU735" i="17"/>
  <c r="AU583" i="17"/>
  <c r="AU246" i="17"/>
  <c r="AU865" i="17"/>
  <c r="AU585" i="17"/>
  <c r="AU247" i="17"/>
  <c r="AU1369" i="17"/>
  <c r="AU433" i="17"/>
  <c r="AU1519" i="17"/>
  <c r="AU434" i="17"/>
  <c r="AU1253" i="17"/>
  <c r="AU1371" i="17"/>
  <c r="AU868" i="17"/>
  <c r="AU587" i="17"/>
  <c r="AU1144" i="17"/>
  <c r="AU1523" i="17"/>
  <c r="AU591" i="17"/>
  <c r="AU1524" i="17"/>
  <c r="AU1527" i="17"/>
  <c r="AU253" i="17"/>
  <c r="AU1530" i="17"/>
  <c r="AU1008" i="17"/>
  <c r="AU1258" i="17"/>
  <c r="AU1377" i="17"/>
  <c r="AU740" i="17"/>
  <c r="AU1378" i="17"/>
  <c r="AU594" i="17"/>
  <c r="AU257" i="17"/>
  <c r="AU1533" i="17"/>
  <c r="AU1145" i="17"/>
  <c r="AU447" i="17"/>
  <c r="AU1381" i="17"/>
  <c r="AU448" i="17"/>
  <c r="AU601" i="17"/>
  <c r="AU1382" i="17"/>
  <c r="AU70" i="17"/>
  <c r="AU203" i="17"/>
  <c r="AU1229" i="17"/>
  <c r="AU395" i="17"/>
  <c r="AU1118" i="17"/>
  <c r="AU209" i="17"/>
  <c r="AU399" i="17"/>
  <c r="AU402" i="17"/>
  <c r="AU39" i="17"/>
  <c r="AU214" i="17"/>
  <c r="AU215" i="17"/>
  <c r="AU968" i="17"/>
  <c r="AU556" i="17"/>
  <c r="AU1126" i="17"/>
  <c r="AU560" i="17"/>
  <c r="AU1238" i="17"/>
  <c r="AU852" i="17"/>
  <c r="AU410" i="17"/>
  <c r="AU226" i="17"/>
  <c r="AU973" i="17"/>
  <c r="AU977" i="17"/>
  <c r="AU47" i="17"/>
  <c r="AU229" i="17"/>
  <c r="AU1509" i="17"/>
  <c r="AU1134" i="17"/>
  <c r="AU417" i="17"/>
  <c r="AU1359" i="17"/>
  <c r="AU727" i="17"/>
  <c r="AU985" i="17"/>
  <c r="AU988" i="17"/>
  <c r="AU569" i="17"/>
  <c r="AU1244" i="17"/>
  <c r="AU1515" i="17"/>
  <c r="AU1363" i="17"/>
  <c r="AU856" i="17"/>
  <c r="AU424" i="17"/>
  <c r="AU380" i="17"/>
  <c r="AU382" i="17"/>
  <c r="AU11" i="17"/>
  <c r="AU1482" i="17"/>
  <c r="AU191" i="17"/>
  <c r="AU947" i="17"/>
  <c r="AU1214" i="17"/>
  <c r="AU1216" i="17"/>
  <c r="AU1484" i="17"/>
  <c r="AU948" i="17"/>
  <c r="AU537" i="17"/>
  <c r="AU1220" i="17"/>
  <c r="AU12" i="17"/>
  <c r="AU1486" i="17"/>
  <c r="AU1487" i="17"/>
  <c r="AU842" i="17"/>
  <c r="AU15" i="17"/>
  <c r="AU193" i="17"/>
  <c r="AU700" i="17"/>
  <c r="AU1222" i="17"/>
  <c r="AU1105" i="17"/>
  <c r="AU18" i="17"/>
  <c r="AU385" i="17"/>
  <c r="AU1489" i="17"/>
  <c r="AU702" i="17"/>
  <c r="AU844" i="17"/>
  <c r="AU20" i="17"/>
  <c r="AU539" i="17"/>
  <c r="AU194" i="17"/>
  <c r="AU1490" i="17"/>
  <c r="AU1492" i="17"/>
  <c r="AU387" i="17"/>
  <c r="AU1494" i="17"/>
  <c r="AU389" i="17"/>
  <c r="AU196" i="17"/>
  <c r="AU390" i="17"/>
  <c r="AU950" i="17"/>
  <c r="AU704" i="17"/>
  <c r="AU1107" i="17"/>
  <c r="AU845" i="17"/>
  <c r="AU23" i="17"/>
  <c r="AU541" i="17"/>
  <c r="AU24" i="17"/>
  <c r="AU1224" i="17"/>
  <c r="AU1108" i="17"/>
  <c r="AU1346" i="17"/>
  <c r="AU1497" i="17"/>
  <c r="AU952" i="17"/>
  <c r="AU954" i="17"/>
  <c r="AU1110" i="17"/>
  <c r="AU956" i="17"/>
  <c r="AU27" i="17"/>
  <c r="AU542" i="17"/>
  <c r="AU198" i="17"/>
  <c r="AU958" i="17"/>
  <c r="AU705" i="17"/>
  <c r="AU200" i="17"/>
  <c r="AU707" i="17"/>
  <c r="AU1347" i="17"/>
  <c r="AU1227" i="17"/>
  <c r="AU393" i="17"/>
  <c r="AU710" i="17"/>
  <c r="AU30" i="17"/>
  <c r="AU1348" i="17"/>
  <c r="AU202" i="17"/>
  <c r="AU544" i="17"/>
  <c r="AU546" i="17"/>
  <c r="AU1114" i="17"/>
  <c r="AU961" i="17"/>
  <c r="AU964" i="17"/>
  <c r="AU1498" i="17"/>
  <c r="AU31" i="17"/>
  <c r="AU1115" i="17"/>
  <c r="AU965" i="17"/>
  <c r="AU1117" i="17"/>
  <c r="AU711" i="17"/>
  <c r="AU208" i="17"/>
  <c r="AU552" i="17"/>
  <c r="AU32" i="17"/>
  <c r="AU211" i="17"/>
  <c r="AU36" i="17"/>
  <c r="AU401" i="17"/>
  <c r="AU38" i="17"/>
  <c r="AU1232" i="17"/>
  <c r="AU1234" i="17"/>
  <c r="AU1502" i="17"/>
  <c r="AU848" i="17"/>
  <c r="AU554" i="17"/>
  <c r="AU217" i="17"/>
  <c r="AU1122" i="17"/>
  <c r="AU219" i="17"/>
  <c r="AU1352" i="17"/>
  <c r="AU220" i="17"/>
  <c r="AU557" i="17"/>
  <c r="AU1355" i="17"/>
  <c r="AU1237" i="17"/>
  <c r="AU719" i="17"/>
  <c r="AU406" i="17"/>
  <c r="AU223" i="17"/>
  <c r="AU851" i="17"/>
  <c r="AU1505" i="17"/>
  <c r="AU721" i="17"/>
  <c r="AU411" i="17"/>
  <c r="AU562" i="17"/>
  <c r="AU972" i="17"/>
  <c r="AU1130" i="17"/>
  <c r="AU976" i="17"/>
  <c r="AU724" i="17"/>
  <c r="AU1240" i="17"/>
  <c r="AU979" i="17"/>
  <c r="AU414" i="17"/>
  <c r="AU725" i="17"/>
  <c r="AU1132" i="17"/>
  <c r="AU980" i="17"/>
  <c r="AU232" i="17"/>
  <c r="AU1356" i="17"/>
  <c r="AU983" i="17"/>
  <c r="AU567" i="17"/>
  <c r="AU233" i="17"/>
  <c r="AU568" i="17"/>
  <c r="AU49" i="17"/>
  <c r="AU52" i="17"/>
  <c r="AU1513" i="17"/>
  <c r="AU421" i="17"/>
  <c r="AU1245" i="17"/>
  <c r="AU990" i="17"/>
  <c r="AU237" i="17"/>
  <c r="AU854" i="17"/>
  <c r="AU859" i="17"/>
  <c r="AU574" i="17"/>
  <c r="AU729" i="17"/>
  <c r="AU241" i="17"/>
  <c r="AU580" i="17"/>
  <c r="AU428" i="17"/>
  <c r="AU1248" i="17"/>
  <c r="AU733" i="17"/>
  <c r="AU1367" i="17"/>
  <c r="AU1139" i="17"/>
  <c r="AU61" i="17"/>
  <c r="AU1004" i="17"/>
  <c r="AU1006" i="17"/>
  <c r="AU250" i="17"/>
  <c r="AU67" i="17"/>
  <c r="AU1522" i="17"/>
  <c r="AU1373" i="17"/>
  <c r="AU1254" i="17"/>
  <c r="AU1375" i="17"/>
  <c r="AU438" i="17"/>
  <c r="AU254" i="17"/>
  <c r="AU1379" i="17"/>
  <c r="AU597" i="17"/>
  <c r="AU599" i="17"/>
  <c r="AU1011" i="17"/>
  <c r="AU1383" i="17"/>
  <c r="AU987" i="17"/>
  <c r="AU420" i="17"/>
  <c r="AU1362" i="17"/>
  <c r="AU992" i="17"/>
  <c r="AU855" i="17"/>
  <c r="AU53" i="17"/>
  <c r="AU55" i="17"/>
  <c r="AU996" i="17"/>
  <c r="AU861" i="17"/>
  <c r="AU243" i="17"/>
  <c r="AU1002" i="17"/>
  <c r="AU244" i="17"/>
  <c r="AU60" i="17"/>
  <c r="AU1368" i="17"/>
  <c r="AU1252" i="17"/>
  <c r="AU1140" i="17"/>
  <c r="AU1141" i="17"/>
  <c r="AU435" i="17"/>
  <c r="AU1007" i="17"/>
  <c r="AU1142" i="17"/>
  <c r="AU588" i="17"/>
  <c r="AU1525" i="17"/>
  <c r="AU1255" i="17"/>
  <c r="AU593" i="17"/>
  <c r="AU440" i="17"/>
  <c r="AU1531" i="17"/>
  <c r="AU596" i="17"/>
  <c r="AU741" i="17"/>
  <c r="AU1536" i="17"/>
  <c r="AU602" i="17"/>
  <c r="AU743" i="17"/>
  <c r="AU1013" i="17"/>
  <c r="AU1387" i="17"/>
  <c r="AU1390" i="17"/>
  <c r="AU1537" i="17"/>
  <c r="AU51" i="17"/>
  <c r="AU418" i="17"/>
  <c r="AU570" i="17"/>
  <c r="AU1246" i="17"/>
  <c r="AU1136" i="17"/>
  <c r="AU572" i="17"/>
  <c r="AU575" i="17"/>
  <c r="AU576" i="17"/>
  <c r="AU578" i="17"/>
  <c r="AU998" i="17"/>
  <c r="AU429" i="17"/>
  <c r="AU1249" i="17"/>
  <c r="AU1365" i="17"/>
  <c r="AU582" i="17"/>
  <c r="AU864" i="17"/>
  <c r="AU62" i="17"/>
  <c r="AU65" i="17"/>
  <c r="AU248" i="17"/>
  <c r="AU1370" i="17"/>
  <c r="AU68" i="17"/>
  <c r="AU736" i="17"/>
  <c r="AU1374" i="17"/>
  <c r="AU1529" i="17"/>
  <c r="AU1376" i="17"/>
  <c r="AU439" i="17"/>
  <c r="AU255" i="17"/>
  <c r="AU256" i="17"/>
  <c r="AU1535" i="17"/>
  <c r="AU1380" i="17"/>
  <c r="AU600" i="17"/>
  <c r="AU1384" i="17"/>
  <c r="AU1262" i="17"/>
  <c r="AU1388" i="17"/>
  <c r="AU240" i="17"/>
  <c r="AU994" i="17"/>
  <c r="AU577" i="17"/>
  <c r="AU730" i="17"/>
  <c r="AU1000" i="17"/>
  <c r="AU430" i="17"/>
  <c r="AU732" i="17"/>
  <c r="AU432" i="17"/>
  <c r="AU1138" i="17"/>
  <c r="AU586" i="17"/>
  <c r="AU1517" i="17"/>
  <c r="AU1005" i="17"/>
  <c r="AU249" i="17"/>
  <c r="AU1521" i="17"/>
  <c r="AU1372" i="17"/>
  <c r="AU592" i="17"/>
  <c r="AU1528" i="17"/>
  <c r="AU737" i="17"/>
  <c r="AU1009" i="17"/>
  <c r="AU1259" i="17"/>
  <c r="AU595" i="17"/>
  <c r="AU1534" i="17"/>
  <c r="AU598" i="17"/>
  <c r="AU1010" i="17"/>
  <c r="AU1260" i="17"/>
  <c r="AU451" i="17"/>
  <c r="AU1385" i="17"/>
  <c r="AU452" i="17"/>
  <c r="AU71" i="17"/>
  <c r="AU422" i="17"/>
  <c r="AU1514" i="17"/>
  <c r="AU1364" i="17"/>
  <c r="AU857" i="17"/>
  <c r="AU239" i="17"/>
  <c r="AU56" i="17"/>
  <c r="AU426" i="17"/>
  <c r="AU579" i="17"/>
  <c r="AU581" i="17"/>
  <c r="AU58" i="17"/>
  <c r="AU862" i="17"/>
  <c r="AU734" i="17"/>
  <c r="AU1251" i="17"/>
  <c r="AU584" i="17"/>
  <c r="AU64" i="17"/>
  <c r="AU1518" i="17"/>
  <c r="AU437" i="17"/>
  <c r="AU867" i="17"/>
  <c r="AU251" i="17"/>
  <c r="AU590" i="17"/>
  <c r="AU1526" i="17"/>
  <c r="AU1257" i="17"/>
  <c r="AU69" i="17"/>
  <c r="AU739" i="17"/>
  <c r="AU443" i="17"/>
  <c r="AU1532" i="17"/>
  <c r="AU446" i="17"/>
  <c r="AU870" i="17"/>
  <c r="AU742" i="17"/>
  <c r="AU450" i="17"/>
  <c r="AU1012" i="17"/>
  <c r="AU1386" i="17"/>
  <c r="AU1389" i="17"/>
  <c r="AU1015" i="17"/>
  <c r="AU260" i="17"/>
  <c r="AU745" i="17"/>
  <c r="AU872" i="17"/>
  <c r="AU1146" i="17"/>
  <c r="AU747" i="17"/>
  <c r="AU453" i="17"/>
  <c r="AU261" i="17"/>
  <c r="AU75" i="17"/>
  <c r="AU873" i="17"/>
  <c r="AU875" i="17"/>
  <c r="AU748" i="17"/>
  <c r="AU266" i="17"/>
  <c r="AU457" i="17"/>
  <c r="AU1019" i="17"/>
  <c r="AU459" i="17"/>
  <c r="AU268" i="17"/>
  <c r="AU269" i="17"/>
  <c r="AU880" i="17"/>
  <c r="AU1542" i="17"/>
  <c r="AU1397" i="17"/>
  <c r="AU1543" i="17"/>
  <c r="AU1399" i="17"/>
  <c r="AU884" i="17"/>
  <c r="AU1023" i="17"/>
  <c r="AU751" i="17"/>
  <c r="AU1026" i="17"/>
  <c r="AU1151" i="17"/>
  <c r="AU86" i="17"/>
  <c r="AU752" i="17"/>
  <c r="AU1547" i="17"/>
  <c r="AU611" i="17"/>
  <c r="AU88" i="17"/>
  <c r="AU1548" i="17"/>
  <c r="AU274" i="17"/>
  <c r="AU1401" i="17"/>
  <c r="AU275" i="17"/>
  <c r="AU757" i="17"/>
  <c r="AU614" i="17"/>
  <c r="AU758" i="17"/>
  <c r="AU763" i="17"/>
  <c r="AU1014" i="17"/>
  <c r="AU605" i="17"/>
  <c r="AU1540" i="17"/>
  <c r="AU76" i="17"/>
  <c r="AU264" i="17"/>
  <c r="AU1391" i="17"/>
  <c r="AU1392" i="17"/>
  <c r="AU1265" i="17"/>
  <c r="AU1393" i="17"/>
  <c r="AU876" i="17"/>
  <c r="AU1394" i="17"/>
  <c r="AU1020" i="17"/>
  <c r="AU881" i="17"/>
  <c r="AU750" i="17"/>
  <c r="AU1022" i="17"/>
  <c r="AU1544" i="17"/>
  <c r="AU85" i="17"/>
  <c r="AU885" i="17"/>
  <c r="AU1024" i="17"/>
  <c r="AU460" i="17"/>
  <c r="AU462" i="17"/>
  <c r="AU1152" i="17"/>
  <c r="AU1027" i="17"/>
  <c r="AU610" i="17"/>
  <c r="AU87" i="17"/>
  <c r="AU612" i="17"/>
  <c r="AU754" i="17"/>
  <c r="AU89" i="17"/>
  <c r="AU1269" i="17"/>
  <c r="AU1031" i="17"/>
  <c r="AU276" i="17"/>
  <c r="AU1550" i="17"/>
  <c r="AU1154" i="17"/>
  <c r="AU465" i="17"/>
  <c r="AU1035" i="17"/>
  <c r="AU259" i="17"/>
  <c r="AU1264" i="17"/>
  <c r="AU871" i="17"/>
  <c r="AU874" i="17"/>
  <c r="AU746" i="17"/>
  <c r="AU1148" i="17"/>
  <c r="AU1149" i="17"/>
  <c r="AU607" i="17"/>
  <c r="AU877" i="17"/>
  <c r="AU1395" i="17"/>
  <c r="AU1021" i="17"/>
  <c r="AU81" i="17"/>
  <c r="AU882" i="17"/>
  <c r="AU83" i="17"/>
  <c r="AU1545" i="17"/>
  <c r="AU270" i="17"/>
  <c r="AU886" i="17"/>
  <c r="AU608" i="17"/>
  <c r="AU461" i="17"/>
  <c r="AU271" i="17"/>
  <c r="AU1267" i="17"/>
  <c r="AU1028" i="17"/>
  <c r="AU753" i="17"/>
  <c r="AU1029" i="17"/>
  <c r="AU1400" i="17"/>
  <c r="AU755" i="17"/>
  <c r="AU273" i="17"/>
  <c r="AU1270" i="17"/>
  <c r="AU1032" i="17"/>
  <c r="AU1551" i="17"/>
  <c r="AU278" i="17"/>
  <c r="AU90" i="17"/>
  <c r="AU286" i="17"/>
  <c r="AU74" i="17"/>
  <c r="AU1016" i="17"/>
  <c r="AU262" i="17"/>
  <c r="AU455" i="17"/>
  <c r="AU77" i="17"/>
  <c r="AU80" i="17"/>
  <c r="AU267" i="17"/>
  <c r="AU1266" i="17"/>
  <c r="AU458" i="17"/>
  <c r="AU878" i="17"/>
  <c r="AU749" i="17"/>
  <c r="AU879" i="17"/>
  <c r="AU82" i="17"/>
  <c r="AU1396" i="17"/>
  <c r="AU84" i="17"/>
  <c r="AU1398" i="17"/>
  <c r="AU883" i="17"/>
  <c r="AU887" i="17"/>
  <c r="AU609" i="17"/>
  <c r="AU1025" i="17"/>
  <c r="AU1150" i="17"/>
  <c r="AU1268" i="17"/>
  <c r="AU888" i="17"/>
  <c r="AU1546" i="17"/>
  <c r="AU1030" i="17"/>
  <c r="AU1153" i="17"/>
  <c r="AU272" i="17"/>
  <c r="AU1549" i="17"/>
  <c r="AU1271" i="17"/>
  <c r="AU889" i="17"/>
  <c r="AU279" i="17"/>
  <c r="AU756" i="17"/>
  <c r="AU1403" i="17"/>
  <c r="AU764" i="17"/>
  <c r="AU284" i="17"/>
  <c r="AU1557" i="17"/>
  <c r="AU616" i="17"/>
  <c r="AU1406" i="17"/>
  <c r="AU1277" i="17"/>
  <c r="AU620" i="17"/>
  <c r="AU1039" i="17"/>
  <c r="AU1280" i="17"/>
  <c r="AU1040" i="17"/>
  <c r="AU298" i="17"/>
  <c r="AU1042" i="17"/>
  <c r="AU1159" i="17"/>
  <c r="AU97" i="17"/>
  <c r="AU302" i="17"/>
  <c r="AU1048" i="17"/>
  <c r="AU1415" i="17"/>
  <c r="AU103" i="17"/>
  <c r="AU631" i="17"/>
  <c r="AU1162" i="17"/>
  <c r="AU463" i="17"/>
  <c r="AU1553" i="17"/>
  <c r="AU1273" i="17"/>
  <c r="AU1034" i="17"/>
  <c r="AU765" i="17"/>
  <c r="AU285" i="17"/>
  <c r="AU1558" i="17"/>
  <c r="AU289" i="17"/>
  <c r="AU632" i="17"/>
  <c r="AU781" i="17"/>
  <c r="AU105" i="17"/>
  <c r="AU108" i="17"/>
  <c r="AU1296" i="17"/>
  <c r="AU1059" i="17"/>
  <c r="AU1037" i="17"/>
  <c r="AU287" i="17"/>
  <c r="AU1562" i="17"/>
  <c r="AU292" i="17"/>
  <c r="AU1408" i="17"/>
  <c r="AU295" i="17"/>
  <c r="AU297" i="17"/>
  <c r="AU472" i="17"/>
  <c r="AU1282" i="17"/>
  <c r="AU1045" i="17"/>
  <c r="AU476" i="17"/>
  <c r="AU896" i="17"/>
  <c r="AU623" i="17"/>
  <c r="AU897" i="17"/>
  <c r="AU478" i="17"/>
  <c r="AU630" i="17"/>
  <c r="AU1051" i="17"/>
  <c r="AU277" i="17"/>
  <c r="AU613" i="17"/>
  <c r="AU1555" i="17"/>
  <c r="AU759" i="17"/>
  <c r="AU1036" i="17"/>
  <c r="AU1404" i="17"/>
  <c r="AU1556" i="17"/>
  <c r="AU615" i="17"/>
  <c r="AU1559" i="17"/>
  <c r="AU760" i="17"/>
  <c r="AU766" i="17"/>
  <c r="AU767" i="17"/>
  <c r="AU1274" i="17"/>
  <c r="AU288" i="17"/>
  <c r="AU290" i="17"/>
  <c r="AU1278" i="17"/>
  <c r="AU1407" i="17"/>
  <c r="AU1279" i="17"/>
  <c r="AU621" i="17"/>
  <c r="AU1281" i="17"/>
  <c r="AU95" i="17"/>
  <c r="AU1043" i="17"/>
  <c r="AU1160" i="17"/>
  <c r="AU1412" i="17"/>
  <c r="AU303" i="17"/>
  <c r="AU624" i="17"/>
  <c r="AU778" i="17"/>
  <c r="AU627" i="17"/>
  <c r="AU1285" i="17"/>
  <c r="AU898" i="17"/>
  <c r="AU304" i="17"/>
  <c r="AU1569" i="17"/>
  <c r="AU482" i="17"/>
  <c r="AU1420" i="17"/>
  <c r="AU1166" i="17"/>
  <c r="AU1291" i="17"/>
  <c r="AU106" i="17"/>
  <c r="AU1571" i="17"/>
  <c r="AU1295" i="17"/>
  <c r="AU1167" i="17"/>
  <c r="AU314" i="17"/>
  <c r="AU1060" i="17"/>
  <c r="AU1063" i="17"/>
  <c r="AU112" i="17"/>
  <c r="AU320" i="17"/>
  <c r="AU1168" i="17"/>
  <c r="AU1172" i="17"/>
  <c r="AU787" i="17"/>
  <c r="AU1434" i="17"/>
  <c r="AU1584" i="17"/>
  <c r="AU1585" i="17"/>
  <c r="AU1439" i="17"/>
  <c r="AU617" i="17"/>
  <c r="AU1276" i="17"/>
  <c r="AU619" i="17"/>
  <c r="AU892" i="17"/>
  <c r="AU92" i="17"/>
  <c r="AU296" i="17"/>
  <c r="AU1565" i="17"/>
  <c r="AU473" i="17"/>
  <c r="AU1041" i="17"/>
  <c r="AU300" i="17"/>
  <c r="AU1411" i="17"/>
  <c r="AU1161" i="17"/>
  <c r="AU777" i="17"/>
  <c r="AU477" i="17"/>
  <c r="AU102" i="17"/>
  <c r="AU1567" i="17"/>
  <c r="AU1568" i="17"/>
  <c r="AU1570" i="17"/>
  <c r="AU636" i="17"/>
  <c r="AU104" i="17"/>
  <c r="AU1165" i="17"/>
  <c r="AU638" i="17"/>
  <c r="AU642" i="17"/>
  <c r="AU487" i="17"/>
  <c r="AU646" i="17"/>
  <c r="AU311" i="17"/>
  <c r="AU648" i="17"/>
  <c r="AU1426" i="17"/>
  <c r="AU650" i="17"/>
  <c r="AU785" i="17"/>
  <c r="AU1169" i="17"/>
  <c r="AU1430" i="17"/>
  <c r="AU1581" i="17"/>
  <c r="AU1435" i="17"/>
  <c r="AU789" i="17"/>
  <c r="AU656" i="17"/>
  <c r="AU1440" i="17"/>
  <c r="AU327" i="17"/>
  <c r="AU660" i="17"/>
  <c r="AU662" i="17"/>
  <c r="AU1444" i="17"/>
  <c r="AU797" i="17"/>
  <c r="AU1303" i="17"/>
  <c r="AU915" i="17"/>
  <c r="AU917" i="17"/>
  <c r="AU1561" i="17"/>
  <c r="AU1156" i="17"/>
  <c r="AU1564" i="17"/>
  <c r="AU470" i="17"/>
  <c r="AU93" i="17"/>
  <c r="AU471" i="17"/>
  <c r="AU622" i="17"/>
  <c r="AU299" i="17"/>
  <c r="AU1410" i="17"/>
  <c r="AU1413" i="17"/>
  <c r="AU1047" i="17"/>
  <c r="AU1414" i="17"/>
  <c r="AU780" i="17"/>
  <c r="AU629" i="17"/>
  <c r="AU1050" i="17"/>
  <c r="AU1289" i="17"/>
  <c r="AU633" i="17"/>
  <c r="AU480" i="17"/>
  <c r="AU1054" i="17"/>
  <c r="AU306" i="17"/>
  <c r="AU639" i="17"/>
  <c r="AU643" i="17"/>
  <c r="AU1293" i="17"/>
  <c r="AU1424" i="17"/>
  <c r="AU312" i="17"/>
  <c r="AU313" i="17"/>
  <c r="AU315" i="17"/>
  <c r="AU907" i="17"/>
  <c r="AU651" i="17"/>
  <c r="AU321" i="17"/>
  <c r="AU1431" i="17"/>
  <c r="AU1433" i="17"/>
  <c r="AU495" i="17"/>
  <c r="AU790" i="17"/>
  <c r="AU654" i="17"/>
  <c r="AU1587" i="17"/>
  <c r="AU762" i="17"/>
  <c r="AU890" i="17"/>
  <c r="AU466" i="17"/>
  <c r="AU769" i="17"/>
  <c r="AU1038" i="17"/>
  <c r="AU891" i="17"/>
  <c r="AU291" i="17"/>
  <c r="AU294" i="17"/>
  <c r="AU469" i="17"/>
  <c r="AU772" i="17"/>
  <c r="AU894" i="17"/>
  <c r="AU1157" i="17"/>
  <c r="AU475" i="17"/>
  <c r="AU96" i="17"/>
  <c r="AU1284" i="17"/>
  <c r="AU99" i="17"/>
  <c r="AU626" i="17"/>
  <c r="AU1416" i="17"/>
  <c r="AU628" i="17"/>
  <c r="AU1287" i="17"/>
  <c r="AU1163" i="17"/>
  <c r="AU1290" i="17"/>
  <c r="AU1419" i="17"/>
  <c r="AU481" i="17"/>
  <c r="AU637" i="17"/>
  <c r="AU307" i="17"/>
  <c r="AU486" i="17"/>
  <c r="AU1292" i="17"/>
  <c r="AU310" i="17"/>
  <c r="AU1294" i="17"/>
  <c r="AU902" i="17"/>
  <c r="AU649" i="17"/>
  <c r="AU1576" i="17"/>
  <c r="AU1427" i="17"/>
  <c r="AU115" i="17"/>
  <c r="AU116" i="17"/>
  <c r="AU652" i="17"/>
  <c r="AU1580" i="17"/>
  <c r="AU323" i="17"/>
  <c r="AU119" i="17"/>
  <c r="AU1174" i="17"/>
  <c r="AU1436" i="17"/>
  <c r="AU1589" i="17"/>
  <c r="AU795" i="17"/>
  <c r="AU331" i="17"/>
  <c r="AU1071" i="17"/>
  <c r="AU1593" i="17"/>
  <c r="AU1073" i="17"/>
  <c r="AU913" i="17"/>
  <c r="AU1076" i="17"/>
  <c r="AU127" i="17"/>
  <c r="AU1591" i="17"/>
  <c r="AU659" i="17"/>
  <c r="AU1301" i="17"/>
  <c r="AU1302" i="17"/>
  <c r="AU796" i="17"/>
  <c r="AU1176" i="17"/>
  <c r="AU664" i="17"/>
  <c r="AU800" i="17"/>
  <c r="AU1078" i="17"/>
  <c r="AU802" i="17"/>
  <c r="AU666" i="17"/>
  <c r="AU667" i="17"/>
  <c r="AU500" i="17"/>
  <c r="AU131" i="17"/>
  <c r="AU341" i="17"/>
  <c r="AU344" i="17"/>
  <c r="AU808" i="17"/>
  <c r="AU349" i="17"/>
  <c r="AU1086" i="17"/>
  <c r="AU516" i="17"/>
  <c r="AU1314" i="17"/>
  <c r="AU821" i="17"/>
  <c r="AU1417" i="17"/>
  <c r="AU900" i="17"/>
  <c r="AU782" i="17"/>
  <c r="AU485" i="17"/>
  <c r="AU901" i="17"/>
  <c r="AU1055" i="17"/>
  <c r="AU308" i="17"/>
  <c r="AU644" i="17"/>
  <c r="AU1297" i="17"/>
  <c r="AU1574" i="17"/>
  <c r="AU488" i="17"/>
  <c r="AU1061" i="17"/>
  <c r="AU906" i="17"/>
  <c r="AU317" i="17"/>
  <c r="AU1067" i="17"/>
  <c r="AU909" i="17"/>
  <c r="AU1429" i="17"/>
  <c r="AU1432" i="17"/>
  <c r="AU493" i="17"/>
  <c r="AU325" i="17"/>
  <c r="AU910" i="17"/>
  <c r="AU792" i="17"/>
  <c r="AU911" i="17"/>
  <c r="AU1299" i="17"/>
  <c r="AU1070" i="17"/>
  <c r="AU1175" i="17"/>
  <c r="AU498" i="17"/>
  <c r="AU1443" i="17"/>
  <c r="AU1445" i="17"/>
  <c r="AU125" i="17"/>
  <c r="AU799" i="17"/>
  <c r="AU801" i="17"/>
  <c r="AU1596" i="17"/>
  <c r="AU1180" i="17"/>
  <c r="AU803" i="17"/>
  <c r="AU668" i="17"/>
  <c r="AU128" i="17"/>
  <c r="AU132" i="17"/>
  <c r="AU502" i="17"/>
  <c r="AU506" i="17"/>
  <c r="AU805" i="17"/>
  <c r="AU136" i="17"/>
  <c r="AU1306" i="17"/>
  <c r="AU509" i="17"/>
  <c r="AU816" i="17"/>
  <c r="AU355" i="17"/>
  <c r="AU1611" i="17"/>
  <c r="AU1093" i="17"/>
  <c r="AU1469" i="17"/>
  <c r="AU305" i="17"/>
  <c r="AU634" i="17"/>
  <c r="AU483" i="17"/>
  <c r="AU1421" i="17"/>
  <c r="AU1422" i="17"/>
  <c r="AU640" i="17"/>
  <c r="AU107" i="17"/>
  <c r="AU109" i="17"/>
  <c r="AU1572" i="17"/>
  <c r="AU1573" i="17"/>
  <c r="AU1058" i="17"/>
  <c r="AU316" i="17"/>
  <c r="AU904" i="17"/>
  <c r="AU113" i="17"/>
  <c r="AU1065" i="17"/>
  <c r="AU908" i="17"/>
  <c r="AU491" i="17"/>
  <c r="AU1298" i="17"/>
  <c r="AU1582" i="17"/>
  <c r="AU117" i="17"/>
  <c r="AU120" i="17"/>
  <c r="AU326" i="17"/>
  <c r="AU657" i="17"/>
  <c r="AU1437" i="17"/>
  <c r="AU1590" i="17"/>
  <c r="AU328" i="17"/>
  <c r="AU332" i="17"/>
  <c r="AU1441" i="17"/>
  <c r="AU334" i="17"/>
  <c r="AU123" i="17"/>
  <c r="AU1074" i="17"/>
  <c r="AU665" i="17"/>
  <c r="AU1178" i="17"/>
  <c r="AU1450" i="17"/>
  <c r="AU919" i="17"/>
  <c r="AU129" i="17"/>
  <c r="AU921" i="17"/>
  <c r="AU1305" i="17"/>
  <c r="AU1600" i="17"/>
  <c r="AU806" i="17"/>
  <c r="AU347" i="17"/>
  <c r="AU1183" i="17"/>
  <c r="AU141" i="17"/>
  <c r="AU350" i="17"/>
  <c r="AU1458" i="17"/>
  <c r="AU154" i="17"/>
  <c r="AU681" i="17"/>
  <c r="AU1195" i="17"/>
  <c r="AU1577" i="17"/>
  <c r="AU903" i="17"/>
  <c r="AU784" i="17"/>
  <c r="AU1064" i="17"/>
  <c r="AU489" i="17"/>
  <c r="AU1428" i="17"/>
  <c r="AU1171" i="17"/>
  <c r="AU786" i="17"/>
  <c r="AU324" i="17"/>
  <c r="AU788" i="17"/>
  <c r="AU121" i="17"/>
  <c r="AU655" i="17"/>
  <c r="AU1586" i="17"/>
  <c r="AU1588" i="17"/>
  <c r="AU794" i="17"/>
  <c r="AU661" i="17"/>
  <c r="AU663" i="17"/>
  <c r="AU1072" i="17"/>
  <c r="AU1447" i="17"/>
  <c r="AU912" i="17"/>
  <c r="AU499" i="17"/>
  <c r="AU1449" i="17"/>
  <c r="AU914" i="17"/>
  <c r="AU336" i="17"/>
  <c r="AU1081" i="17"/>
  <c r="AU669" i="17"/>
  <c r="AU1304" i="17"/>
  <c r="AU503" i="17"/>
  <c r="AU505" i="17"/>
  <c r="AU671" i="17"/>
  <c r="AU507" i="17"/>
  <c r="AU811" i="17"/>
  <c r="AU1602" i="17"/>
  <c r="AU814" i="17"/>
  <c r="AU924" i="17"/>
  <c r="AU1454" i="17"/>
  <c r="AU1455" i="17"/>
  <c r="AU1092" i="17"/>
  <c r="AU519" i="17"/>
  <c r="AU1594" i="17"/>
  <c r="AU916" i="17"/>
  <c r="AU918" i="17"/>
  <c r="AU1079" i="17"/>
  <c r="AU1083" i="17"/>
  <c r="AU340" i="17"/>
  <c r="AU501" i="17"/>
  <c r="AU134" i="17"/>
  <c r="AU1181" i="17"/>
  <c r="AU807" i="17"/>
  <c r="AU1184" i="17"/>
  <c r="AU512" i="17"/>
  <c r="AU1601" i="17"/>
  <c r="AU812" i="17"/>
  <c r="AU1087" i="17"/>
  <c r="AU1310" i="17"/>
  <c r="AU819" i="17"/>
  <c r="AU147" i="17"/>
  <c r="AU356" i="17"/>
  <c r="AU357" i="17"/>
  <c r="AU1608" i="17"/>
  <c r="AU1091" i="17"/>
  <c r="AU1319" i="17"/>
  <c r="AU1322" i="17"/>
  <c r="AU1465" i="17"/>
  <c r="AU1095" i="17"/>
  <c r="AU1616" i="17"/>
  <c r="AU1194" i="17"/>
  <c r="AU362" i="17"/>
  <c r="AU1467" i="17"/>
  <c r="AU817" i="17"/>
  <c r="AU144" i="17"/>
  <c r="AU353" i="17"/>
  <c r="AU1089" i="17"/>
  <c r="AU358" i="17"/>
  <c r="AU1315" i="17"/>
  <c r="AU1187" i="17"/>
  <c r="AU153" i="17"/>
  <c r="AU820" i="17"/>
  <c r="AU1189" i="17"/>
  <c r="AU155" i="17"/>
  <c r="AU361" i="17"/>
  <c r="AU1324" i="17"/>
  <c r="AU363" i="17"/>
  <c r="AU1618" i="17"/>
  <c r="AU682" i="17"/>
  <c r="AU338" i="17"/>
  <c r="AU130" i="17"/>
  <c r="AU1599" i="17"/>
  <c r="AU343" i="17"/>
  <c r="AU346" i="17"/>
  <c r="AU1084" i="17"/>
  <c r="AU810" i="17"/>
  <c r="AU1182" i="17"/>
  <c r="AU138" i="17"/>
  <c r="AU1603" i="17"/>
  <c r="AU815" i="17"/>
  <c r="AU1605" i="17"/>
  <c r="AU1453" i="17"/>
  <c r="AU145" i="17"/>
  <c r="AU354" i="17"/>
  <c r="AU1313" i="17"/>
  <c r="AU1459" i="17"/>
  <c r="AU1316" i="17"/>
  <c r="AU152" i="17"/>
  <c r="AU1188" i="17"/>
  <c r="AU517" i="17"/>
  <c r="AU1190" i="17"/>
  <c r="AU1192" i="17"/>
  <c r="AU926" i="17"/>
  <c r="AU822" i="17"/>
  <c r="AU1097" i="17"/>
  <c r="AU1468" i="17"/>
  <c r="AU1099" i="17"/>
  <c r="AU508" i="17"/>
  <c r="AU348" i="17"/>
  <c r="AU511" i="17"/>
  <c r="AU514" i="17"/>
  <c r="AU1309" i="17"/>
  <c r="AU674" i="17"/>
  <c r="AU675" i="17"/>
  <c r="AU1088" i="17"/>
  <c r="AU352" i="17"/>
  <c r="AU149" i="17"/>
  <c r="AU1462" i="17"/>
  <c r="AU151" i="17"/>
  <c r="AU1186" i="17"/>
  <c r="AU1318" i="17"/>
  <c r="AU1464" i="17"/>
  <c r="AU1613" i="17"/>
  <c r="AU1615" i="17"/>
  <c r="AU1193" i="17"/>
  <c r="AU1096" i="17"/>
  <c r="AU157" i="17"/>
  <c r="AU1197" i="17"/>
  <c r="AU1327" i="17"/>
  <c r="AU1307" i="17"/>
  <c r="AU139" i="17"/>
  <c r="AU351" i="17"/>
  <c r="AU813" i="17"/>
  <c r="AU925" i="17"/>
  <c r="AU142" i="17"/>
  <c r="AU1311" i="17"/>
  <c r="AU1456" i="17"/>
  <c r="AU1090" i="17"/>
  <c r="AU1460" i="17"/>
  <c r="AU1463" i="17"/>
  <c r="AU1317" i="17"/>
  <c r="AU1610" i="17"/>
  <c r="AU678" i="17"/>
  <c r="AU1094" i="17"/>
  <c r="AU1323" i="17"/>
  <c r="AU518" i="17"/>
  <c r="AU823" i="17"/>
  <c r="AU1196" i="17"/>
  <c r="AU825" i="17"/>
  <c r="AU1325" i="17"/>
  <c r="AU672" i="17"/>
  <c r="AU510" i="17"/>
  <c r="AU1085" i="17"/>
  <c r="AU1604" i="17"/>
  <c r="AU515" i="17"/>
  <c r="AU1452" i="17"/>
  <c r="AU818" i="17"/>
  <c r="AU146" i="17"/>
  <c r="AU1606" i="17"/>
  <c r="AU1607" i="17"/>
  <c r="AU359" i="17"/>
  <c r="AU676" i="17"/>
  <c r="AU1609" i="17"/>
  <c r="AU1320" i="17"/>
  <c r="AU679" i="17"/>
  <c r="AU1191" i="17"/>
  <c r="AU360" i="17"/>
  <c r="AU1617" i="17"/>
  <c r="AU824" i="17"/>
  <c r="AU1098" i="17"/>
  <c r="AU158" i="17"/>
  <c r="AR318" i="2"/>
  <c r="AR1698" i="2"/>
  <c r="AR1694" i="2"/>
  <c r="AR1690" i="2"/>
  <c r="AR1686" i="2"/>
  <c r="AR1682" i="2"/>
  <c r="AR1678" i="2"/>
  <c r="AR1674" i="2"/>
  <c r="AR1670" i="2"/>
  <c r="AR1666" i="2"/>
  <c r="AR1662" i="2"/>
  <c r="AR1658" i="2"/>
  <c r="AR1654" i="2"/>
  <c r="AR1650" i="2"/>
  <c r="AR1646" i="2"/>
  <c r="AR1642" i="2"/>
  <c r="AR1638" i="2"/>
  <c r="AR1634" i="2"/>
  <c r="AR1626" i="2"/>
  <c r="AR1622" i="2"/>
  <c r="AR1618" i="2"/>
  <c r="AR1610" i="2"/>
  <c r="AR1606" i="2"/>
  <c r="AR1602" i="2"/>
  <c r="AR1598" i="2"/>
  <c r="AR1594" i="2"/>
  <c r="AR1590" i="2"/>
  <c r="AR1586" i="2"/>
  <c r="AR1582" i="2"/>
  <c r="AR1578" i="2"/>
  <c r="AR1574" i="2"/>
  <c r="AR1570" i="2"/>
  <c r="AR1566" i="2"/>
  <c r="AR1562" i="2"/>
  <c r="AR1558" i="2"/>
  <c r="AR1554" i="2"/>
  <c r="AR1550" i="2"/>
  <c r="AR1546" i="2"/>
  <c r="AR1542" i="2"/>
  <c r="AR1538" i="2"/>
  <c r="AR1534" i="2"/>
  <c r="AR1530" i="2"/>
  <c r="AR1526" i="2"/>
  <c r="AR1522" i="2"/>
  <c r="AR1518" i="2"/>
  <c r="AR1514" i="2"/>
  <c r="AR1510" i="2"/>
  <c r="AR1506" i="2"/>
  <c r="AR1502" i="2"/>
  <c r="AR1498" i="2"/>
  <c r="AR1494" i="2"/>
  <c r="AR1490" i="2"/>
  <c r="AR1486" i="2"/>
  <c r="AR1482" i="2"/>
  <c r="AR1478" i="2"/>
  <c r="AR1474" i="2"/>
  <c r="AR1470" i="2"/>
  <c r="AR1466" i="2"/>
  <c r="AR1462" i="2"/>
  <c r="AR1458" i="2"/>
  <c r="AR1454" i="2"/>
  <c r="AR1450" i="2"/>
  <c r="AR1446" i="2"/>
  <c r="AR1442" i="2"/>
  <c r="AR1438" i="2"/>
  <c r="AR1434" i="2"/>
  <c r="AR1430" i="2"/>
  <c r="AR1426" i="2"/>
  <c r="AR1422" i="2"/>
  <c r="AR1418" i="2"/>
  <c r="AR1414" i="2"/>
  <c r="AR1410" i="2"/>
  <c r="AR1406" i="2"/>
  <c r="AR1402" i="2"/>
  <c r="AR1398" i="2"/>
  <c r="AR1394" i="2"/>
  <c r="AR1390" i="2"/>
  <c r="AR1386" i="2"/>
  <c r="AR1382" i="2"/>
  <c r="AR1378" i="2"/>
  <c r="AR1374" i="2"/>
  <c r="AR1370" i="2"/>
  <c r="AR1366" i="2"/>
  <c r="AR1362" i="2"/>
  <c r="AR1358" i="2"/>
  <c r="AR1354" i="2"/>
  <c r="AR1350" i="2"/>
  <c r="AR1346" i="2"/>
  <c r="AR1342" i="2"/>
  <c r="AR1338" i="2"/>
  <c r="AR1334" i="2"/>
  <c r="AR1330" i="2"/>
  <c r="AR1326" i="2"/>
  <c r="AR1322" i="2"/>
  <c r="AR1318" i="2"/>
  <c r="AR1314" i="2"/>
  <c r="AR1310" i="2"/>
  <c r="AR1306" i="2"/>
  <c r="AR1302" i="2"/>
  <c r="AR1298" i="2"/>
  <c r="AR1294" i="2"/>
  <c r="AR1290" i="2"/>
  <c r="AR1286" i="2"/>
  <c r="AR1282" i="2"/>
  <c r="AR1278" i="2"/>
  <c r="AR1274" i="2"/>
  <c r="AR1270" i="2"/>
  <c r="AR1266" i="2"/>
  <c r="AR1262" i="2"/>
  <c r="AR1258" i="2"/>
  <c r="AR1254" i="2"/>
  <c r="AR1250" i="2"/>
  <c r="AR1246" i="2"/>
  <c r="AR1242" i="2"/>
  <c r="AR1238" i="2"/>
  <c r="AR1234" i="2"/>
  <c r="AR1230" i="2"/>
  <c r="AR1226" i="2"/>
  <c r="AR1222" i="2"/>
  <c r="AR1218" i="2"/>
  <c r="AR1214" i="2"/>
  <c r="AR1210" i="2"/>
  <c r="AR1206" i="2"/>
  <c r="AR1202" i="2"/>
  <c r="AR1198" i="2"/>
  <c r="AR1194" i="2"/>
  <c r="AR1190" i="2"/>
  <c r="AR1186" i="2"/>
  <c r="AR1182" i="2"/>
  <c r="AR1178" i="2"/>
  <c r="AR1174" i="2"/>
  <c r="AR1170" i="2"/>
  <c r="AR1166" i="2"/>
  <c r="AR1162" i="2"/>
  <c r="AR1158" i="2"/>
  <c r="AR1154" i="2"/>
  <c r="AR1150" i="2"/>
  <c r="AR1146" i="2"/>
  <c r="AR1142" i="2"/>
  <c r="AR1138" i="2"/>
  <c r="AR1134" i="2"/>
  <c r="AR1130" i="2"/>
  <c r="AR1126" i="2"/>
  <c r="AR1122" i="2"/>
  <c r="AR1118" i="2"/>
  <c r="AR1114" i="2"/>
  <c r="AR1110" i="2"/>
  <c r="AR1106" i="2"/>
  <c r="AR1102" i="2"/>
  <c r="AR1098" i="2"/>
  <c r="AR1094" i="2"/>
  <c r="AR1090" i="2"/>
  <c r="AR1086" i="2"/>
  <c r="AR1082" i="2"/>
  <c r="AR1078" i="2"/>
  <c r="AR1074" i="2"/>
  <c r="AR1070" i="2"/>
  <c r="AR1066" i="2"/>
  <c r="AR1062" i="2"/>
  <c r="AR1058" i="2"/>
  <c r="AR1054" i="2"/>
  <c r="AR1050" i="2"/>
  <c r="AR1046" i="2"/>
  <c r="AR1042" i="2"/>
  <c r="AR1038" i="2"/>
  <c r="AR1034" i="2"/>
  <c r="AR1030" i="2"/>
  <c r="AR1026" i="2"/>
  <c r="AR1022" i="2"/>
  <c r="AR1018" i="2"/>
  <c r="AR1014" i="2"/>
  <c r="AR1010" i="2"/>
  <c r="AR1006" i="2"/>
  <c r="AR1002" i="2"/>
  <c r="AR998" i="2"/>
  <c r="AR994" i="2"/>
  <c r="AR990" i="2"/>
  <c r="AR986" i="2"/>
  <c r="AR982" i="2"/>
  <c r="AR978" i="2"/>
  <c r="AR974" i="2"/>
  <c r="AR970" i="2"/>
  <c r="AR966" i="2"/>
  <c r="AR962" i="2"/>
  <c r="AR958" i="2"/>
  <c r="AR954" i="2"/>
  <c r="AR950" i="2"/>
  <c r="AR946" i="2"/>
  <c r="AR942" i="2"/>
  <c r="AR938" i="2"/>
  <c r="AR934" i="2"/>
  <c r="AR930" i="2"/>
  <c r="AR926" i="2"/>
  <c r="AR922" i="2"/>
  <c r="AR918" i="2"/>
  <c r="AR914" i="2"/>
  <c r="AR910" i="2"/>
  <c r="AR906" i="2"/>
  <c r="AR902" i="2"/>
  <c r="AR898" i="2"/>
  <c r="AR894" i="2"/>
  <c r="AR890" i="2"/>
  <c r="AR886" i="2"/>
  <c r="AR882" i="2"/>
  <c r="AR878" i="2"/>
  <c r="AR874" i="2"/>
  <c r="AR870" i="2"/>
  <c r="AR866" i="2"/>
  <c r="AR862" i="2"/>
  <c r="AR858" i="2"/>
  <c r="AR854" i="2"/>
  <c r="AR850" i="2"/>
  <c r="AR846" i="2"/>
  <c r="AR842" i="2"/>
  <c r="AR838" i="2"/>
  <c r="AR834" i="2"/>
  <c r="AR830" i="2"/>
  <c r="AR826" i="2"/>
  <c r="AR822" i="2"/>
  <c r="AR818" i="2"/>
  <c r="AR814" i="2"/>
  <c r="AR810" i="2"/>
  <c r="AR806" i="2"/>
  <c r="AR802" i="2"/>
  <c r="AR798" i="2"/>
  <c r="AR794" i="2"/>
  <c r="AR790" i="2"/>
  <c r="AR786" i="2"/>
  <c r="AR782" i="2"/>
  <c r="AR778" i="2"/>
  <c r="AR774" i="2"/>
  <c r="AR770" i="2"/>
  <c r="AR766" i="2"/>
  <c r="AR762" i="2"/>
  <c r="AR758" i="2"/>
  <c r="AR754" i="2"/>
  <c r="AR750" i="2"/>
  <c r="AR746" i="2"/>
  <c r="AR742" i="2"/>
  <c r="AR738" i="2"/>
  <c r="AR734" i="2"/>
  <c r="AR730" i="2"/>
  <c r="AR726" i="2"/>
  <c r="AR722" i="2"/>
  <c r="AR718" i="2"/>
  <c r="AR714" i="2"/>
  <c r="AR710" i="2"/>
  <c r="AR706" i="2"/>
  <c r="AR702" i="2"/>
  <c r="AR698" i="2"/>
  <c r="AR694" i="2"/>
  <c r="AR690" i="2"/>
  <c r="AR686" i="2"/>
  <c r="AR682" i="2"/>
  <c r="AR678" i="2"/>
  <c r="AR674" i="2"/>
  <c r="AR670" i="2"/>
  <c r="AR666" i="2"/>
  <c r="AR662" i="2"/>
  <c r="AR658" i="2"/>
  <c r="AR654" i="2"/>
  <c r="AR650" i="2"/>
  <c r="AR646" i="2"/>
  <c r="AR642" i="2"/>
  <c r="AR638" i="2"/>
  <c r="AR634" i="2"/>
  <c r="AR630" i="2"/>
  <c r="AR626" i="2"/>
  <c r="AR618" i="2"/>
  <c r="AR614" i="2"/>
  <c r="AR610" i="2"/>
  <c r="AR606" i="2"/>
  <c r="AR602" i="2"/>
  <c r="AR598" i="2"/>
  <c r="AR594" i="2"/>
  <c r="AR590" i="2"/>
  <c r="AR586" i="2"/>
  <c r="AR582" i="2"/>
  <c r="AR578" i="2"/>
  <c r="AR574" i="2"/>
  <c r="AR570" i="2"/>
  <c r="AR566" i="2"/>
  <c r="AR562" i="2"/>
  <c r="AR558" i="2"/>
  <c r="AR554" i="2"/>
  <c r="AR550" i="2"/>
  <c r="AR546" i="2"/>
  <c r="AR542" i="2"/>
  <c r="AR538" i="2"/>
  <c r="AR534" i="2"/>
  <c r="AR530" i="2"/>
  <c r="AR526" i="2"/>
  <c r="AR522" i="2"/>
  <c r="AR518" i="2"/>
  <c r="AR514" i="2"/>
  <c r="AR506" i="2"/>
  <c r="AR498" i="2"/>
  <c r="AR494" i="2"/>
  <c r="AR490" i="2"/>
  <c r="AR486" i="2"/>
  <c r="AR482" i="2"/>
  <c r="AR478" i="2"/>
  <c r="AR474" i="2"/>
  <c r="AR470" i="2"/>
  <c r="H10" i="9"/>
  <c r="H11" i="9"/>
  <c r="H12" i="9"/>
  <c r="H13" i="9"/>
  <c r="H14" i="9"/>
  <c r="H15" i="9"/>
  <c r="H16" i="9"/>
  <c r="H17" i="9"/>
  <c r="H18" i="9"/>
  <c r="H19" i="9"/>
  <c r="H20" i="9"/>
  <c r="H21" i="9"/>
  <c r="H22" i="9"/>
  <c r="H23" i="9"/>
  <c r="H24" i="9"/>
  <c r="M160" i="10"/>
  <c r="M156" i="10"/>
  <c r="M148" i="10"/>
  <c r="M136" i="10"/>
  <c r="M132" i="10"/>
  <c r="M124" i="10"/>
  <c r="M116" i="10"/>
  <c r="M112" i="10"/>
  <c r="M108" i="10"/>
  <c r="M100" i="10"/>
  <c r="M96" i="10"/>
  <c r="M92" i="10"/>
  <c r="M84" i="10"/>
  <c r="M76" i="10"/>
  <c r="M72" i="10"/>
  <c r="M68" i="10"/>
  <c r="M64" i="10"/>
  <c r="M60" i="10"/>
  <c r="M52" i="10"/>
  <c r="M44" i="10"/>
  <c r="M40" i="10"/>
  <c r="M36" i="10"/>
  <c r="M28" i="10"/>
  <c r="M24" i="10"/>
  <c r="M20" i="10"/>
  <c r="M12" i="10"/>
  <c r="M8" i="10"/>
  <c r="M159" i="10"/>
  <c r="M151" i="10"/>
  <c r="M147" i="10"/>
  <c r="M143" i="10"/>
  <c r="M139" i="10"/>
  <c r="M127" i="10"/>
  <c r="M119" i="10"/>
  <c r="M107" i="10"/>
  <c r="M103" i="10"/>
  <c r="M99" i="10"/>
  <c r="M95" i="10"/>
  <c r="M91" i="10"/>
  <c r="M87" i="10"/>
  <c r="M83" i="10"/>
  <c r="M79" i="10"/>
  <c r="M75" i="10"/>
  <c r="M71" i="10"/>
  <c r="M67" i="10"/>
  <c r="M55" i="10"/>
  <c r="M47" i="10"/>
  <c r="M43" i="10"/>
  <c r="M39" i="10"/>
  <c r="M35" i="10"/>
  <c r="M31" i="10"/>
  <c r="M27" i="10"/>
  <c r="M23" i="10"/>
  <c r="M15" i="10"/>
  <c r="M11" i="10"/>
  <c r="M7" i="10"/>
  <c r="M162" i="10"/>
  <c r="M158" i="10"/>
  <c r="M154" i="10"/>
  <c r="M150" i="10"/>
  <c r="M142" i="10"/>
  <c r="M138" i="10"/>
  <c r="M134" i="10"/>
  <c r="M130" i="10"/>
  <c r="M122" i="10"/>
  <c r="M118" i="10"/>
  <c r="M114" i="10"/>
  <c r="M110" i="10"/>
  <c r="M102" i="10"/>
  <c r="M98" i="10"/>
  <c r="M90" i="10"/>
  <c r="M86" i="10"/>
  <c r="M82" i="10"/>
  <c r="M78" i="10"/>
  <c r="M74" i="10"/>
  <c r="M70" i="10"/>
  <c r="M66" i="10"/>
  <c r="M62" i="10"/>
  <c r="M58" i="10"/>
  <c r="M54" i="10"/>
  <c r="M50" i="10"/>
  <c r="M46" i="10"/>
  <c r="M42" i="10"/>
  <c r="M38" i="10"/>
  <c r="M30" i="10"/>
  <c r="M18" i="10"/>
  <c r="M14" i="10"/>
  <c r="M10" i="10"/>
  <c r="M155" i="10"/>
  <c r="M146" i="10"/>
  <c r="M128" i="10"/>
  <c r="M120" i="10"/>
  <c r="M111" i="10"/>
  <c r="M104" i="10"/>
  <c r="M85" i="10"/>
  <c r="M63" i="10"/>
  <c r="M45" i="10"/>
  <c r="M34" i="10"/>
  <c r="M26" i="10"/>
  <c r="M4" i="10"/>
  <c r="M161" i="10"/>
  <c r="M152" i="10"/>
  <c r="M144" i="10"/>
  <c r="M131" i="10"/>
  <c r="M123" i="10"/>
  <c r="M115" i="10"/>
  <c r="M106" i="10"/>
  <c r="M97" i="10"/>
  <c r="M88" i="10"/>
  <c r="M80" i="10"/>
  <c r="M73" i="10"/>
  <c r="M59" i="10"/>
  <c r="M51" i="10"/>
  <c r="M41" i="10"/>
  <c r="M32" i="10"/>
  <c r="M22" i="10"/>
  <c r="M9" i="10"/>
  <c r="M140" i="10"/>
  <c r="M135" i="10"/>
  <c r="M126" i="10"/>
  <c r="M101" i="10"/>
  <c r="M94" i="10"/>
  <c r="M56" i="10"/>
  <c r="M48" i="10"/>
  <c r="M37" i="10"/>
  <c r="M19" i="10"/>
  <c r="M16" i="10"/>
  <c r="M6" i="10"/>
  <c r="AR4" i="5"/>
  <c r="AR8" i="5"/>
  <c r="AR12" i="5"/>
  <c r="AR28" i="5"/>
  <c r="AR43" i="5"/>
  <c r="AR59" i="5"/>
  <c r="AR75" i="5"/>
  <c r="AR91" i="5"/>
  <c r="AR107" i="5"/>
  <c r="AR119" i="5"/>
  <c r="AR138" i="5"/>
  <c r="AR24" i="5"/>
  <c r="AR39" i="5"/>
  <c r="AR55" i="5"/>
  <c r="AR71" i="5"/>
  <c r="AR87" i="5"/>
  <c r="AR99" i="5"/>
  <c r="AR115" i="5"/>
  <c r="AR130" i="5"/>
  <c r="AR13" i="5"/>
  <c r="AR25" i="5"/>
  <c r="AR48" i="5"/>
  <c r="AR60" i="5"/>
  <c r="AR72" i="5"/>
  <c r="AR84" i="5"/>
  <c r="AR143" i="5"/>
  <c r="AR151" i="5"/>
  <c r="AR159" i="5"/>
  <c r="AR167" i="5"/>
  <c r="AR173" i="5"/>
  <c r="AR181" i="5"/>
  <c r="AR189" i="5"/>
  <c r="AR196" i="5"/>
  <c r="AR204" i="5"/>
  <c r="AR212" i="5"/>
  <c r="AR220" i="5"/>
  <c r="AR228" i="5"/>
  <c r="AR236" i="5"/>
  <c r="AR244" i="5"/>
  <c r="AR251" i="5"/>
  <c r="AR256" i="5"/>
  <c r="AR264" i="5"/>
  <c r="AR272" i="5"/>
  <c r="AR280" i="5"/>
  <c r="AR288" i="5"/>
  <c r="AR296" i="5"/>
  <c r="AR304" i="5"/>
  <c r="AR311" i="5"/>
  <c r="AR319" i="5"/>
  <c r="AR333" i="5"/>
  <c r="AR340" i="5"/>
  <c r="AR348" i="5"/>
  <c r="AR356" i="5"/>
  <c r="AR362" i="5"/>
  <c r="AR370" i="5"/>
  <c r="AR377" i="5"/>
  <c r="AR385" i="5"/>
  <c r="AR393" i="5"/>
  <c r="AR401" i="5"/>
  <c r="AR408" i="5"/>
  <c r="AR416" i="5"/>
  <c r="AR424" i="5"/>
  <c r="AR432" i="5"/>
  <c r="AR440" i="5"/>
  <c r="AR448" i="5"/>
  <c r="AR456" i="5"/>
  <c r="AR463" i="5"/>
  <c r="AR483" i="5"/>
  <c r="AR489" i="5"/>
  <c r="AR497" i="5"/>
  <c r="AR505" i="5"/>
  <c r="AR513" i="5"/>
  <c r="AR521" i="5"/>
  <c r="AR529" i="5"/>
  <c r="AR536" i="5"/>
  <c r="AR544" i="5"/>
  <c r="AR551" i="5"/>
  <c r="AR559" i="5"/>
  <c r="AR567" i="5"/>
  <c r="AR575" i="5"/>
  <c r="AR583" i="5"/>
  <c r="AR590" i="5"/>
  <c r="AR598" i="5"/>
  <c r="AR606" i="5"/>
  <c r="AR612" i="5"/>
  <c r="AR620" i="5"/>
  <c r="AR635" i="5"/>
  <c r="AR648" i="5"/>
  <c r="AR664" i="5"/>
  <c r="AR679" i="5"/>
  <c r="AR694" i="5"/>
  <c r="AR20" i="5"/>
  <c r="AR36" i="5"/>
  <c r="AR51" i="5"/>
  <c r="AR67" i="5"/>
  <c r="AR83" i="5"/>
  <c r="AR103" i="5"/>
  <c r="AR126" i="5"/>
  <c r="AR5" i="5"/>
  <c r="AR17" i="5"/>
  <c r="AR29" i="5"/>
  <c r="AR40" i="5"/>
  <c r="AR56" i="5"/>
  <c r="AR68" i="5"/>
  <c r="AR80" i="5"/>
  <c r="AR951" i="5"/>
  <c r="AR6" i="5"/>
  <c r="AR10" i="5"/>
  <c r="AR14" i="5"/>
  <c r="AR18" i="5"/>
  <c r="AR22" i="5"/>
  <c r="AR26" i="5"/>
  <c r="AR30" i="5"/>
  <c r="AR34" i="5"/>
  <c r="AR37" i="5"/>
  <c r="AR41" i="5"/>
  <c r="AR45" i="5"/>
  <c r="AR49" i="5"/>
  <c r="AR53" i="5"/>
  <c r="AR57" i="5"/>
  <c r="AR61" i="5"/>
  <c r="AR65" i="5"/>
  <c r="AR69" i="5"/>
  <c r="AR73" i="5"/>
  <c r="AR77" i="5"/>
  <c r="AR81" i="5"/>
  <c r="AR85" i="5"/>
  <c r="AR89" i="5"/>
  <c r="AR93" i="5"/>
  <c r="AR97" i="5"/>
  <c r="AR101" i="5"/>
  <c r="AR105" i="5"/>
  <c r="AR109" i="5"/>
  <c r="AR113" i="5"/>
  <c r="AR117" i="5"/>
  <c r="AR124" i="5"/>
  <c r="AR128" i="5"/>
  <c r="AR132" i="5"/>
  <c r="AR136" i="5"/>
  <c r="AR16" i="5"/>
  <c r="AR32" i="5"/>
  <c r="AR47" i="5"/>
  <c r="AR63" i="5"/>
  <c r="AR79" i="5"/>
  <c r="AR95" i="5"/>
  <c r="AR111" i="5"/>
  <c r="AR122" i="5"/>
  <c r="AR134" i="5"/>
  <c r="AR9" i="5"/>
  <c r="AR21" i="5"/>
  <c r="AR33" i="5"/>
  <c r="AR44" i="5"/>
  <c r="AR52" i="5"/>
  <c r="AR64" i="5"/>
  <c r="AR76" i="5"/>
  <c r="AR3" i="5"/>
  <c r="AR7" i="5"/>
  <c r="AR11" i="5"/>
  <c r="AR15" i="5"/>
  <c r="AR19" i="5"/>
  <c r="AR23" i="5"/>
  <c r="AR27" i="5"/>
  <c r="AR31" i="5"/>
  <c r="AR35" i="5"/>
  <c r="AR38" i="5"/>
  <c r="AR42" i="5"/>
  <c r="AR46" i="5"/>
  <c r="AR50" i="5"/>
  <c r="AR54" i="5"/>
  <c r="AR58" i="5"/>
  <c r="AR62" i="5"/>
  <c r="AR66" i="5"/>
  <c r="AR70" i="5"/>
  <c r="AR74" i="5"/>
  <c r="AR78" i="5"/>
  <c r="AR82" i="5"/>
  <c r="AR86" i="5"/>
  <c r="AR557" i="5"/>
  <c r="AR565" i="5"/>
  <c r="AR573" i="5"/>
  <c r="AR581" i="5"/>
  <c r="AR588" i="5"/>
  <c r="AR596" i="5"/>
  <c r="AR604" i="5"/>
  <c r="AR610" i="5"/>
  <c r="AR618" i="5"/>
  <c r="AR140" i="5"/>
  <c r="AR145" i="5"/>
  <c r="AR175" i="5"/>
  <c r="AR198" i="5"/>
  <c r="AR209" i="5"/>
  <c r="AR214" i="5"/>
  <c r="AR225" i="5"/>
  <c r="AR230" i="5"/>
  <c r="AR252" i="5"/>
  <c r="AR261" i="5"/>
  <c r="AR266" i="5"/>
  <c r="AR285" i="5"/>
  <c r="AR290" i="5"/>
  <c r="AR316" i="5"/>
  <c r="AR321" i="5"/>
  <c r="AR330" i="5"/>
  <c r="AR335" i="5"/>
  <c r="AR345" i="5"/>
  <c r="AR350" i="5"/>
  <c r="AR360" i="5"/>
  <c r="AR364" i="5"/>
  <c r="AR379" i="5"/>
  <c r="AR390" i="5"/>
  <c r="AR395" i="5"/>
  <c r="AR406" i="5"/>
  <c r="AR410" i="5"/>
  <c r="AR421" i="5"/>
  <c r="AR426" i="5"/>
  <c r="AR437" i="5"/>
  <c r="AR442" i="5"/>
  <c r="AR453" i="5"/>
  <c r="AR468" i="5"/>
  <c r="AR471" i="5"/>
  <c r="AR480" i="5"/>
  <c r="AR485" i="5"/>
  <c r="AR494" i="5"/>
  <c r="AR499" i="5"/>
  <c r="AR518" i="5"/>
  <c r="AR523" i="5"/>
  <c r="AR526" i="5"/>
  <c r="AR531" i="5"/>
  <c r="AR533" i="5"/>
  <c r="AR538" i="5"/>
  <c r="AR541" i="5"/>
  <c r="AR545" i="5"/>
  <c r="AR548" i="5"/>
  <c r="AR553" i="5"/>
  <c r="AR561" i="5"/>
  <c r="AR577" i="5"/>
  <c r="AR585" i="5"/>
  <c r="AR592" i="5"/>
  <c r="AR600" i="5"/>
  <c r="AR607" i="5"/>
  <c r="AR614" i="5"/>
  <c r="AR622" i="5"/>
  <c r="AR625" i="5"/>
  <c r="AR638" i="5"/>
  <c r="AR650" i="5"/>
  <c r="AR654" i="5"/>
  <c r="AR666" i="5"/>
  <c r="AR670" i="5"/>
  <c r="AR680" i="5"/>
  <c r="AR684" i="5"/>
  <c r="AR696" i="5"/>
  <c r="AR700" i="5"/>
  <c r="AR713" i="5"/>
  <c r="AR724" i="5"/>
  <c r="AR733" i="5"/>
  <c r="AR741" i="5"/>
  <c r="AR752" i="5"/>
  <c r="AR762" i="5"/>
  <c r="AR771" i="5"/>
  <c r="AR782" i="5"/>
  <c r="AR792" i="5"/>
  <c r="AR803" i="5"/>
  <c r="AR814" i="5"/>
  <c r="AR824" i="5"/>
  <c r="AR836" i="5"/>
  <c r="AR881" i="5"/>
  <c r="AR920" i="5"/>
  <c r="AR924" i="5"/>
  <c r="AR962" i="5"/>
  <c r="AR1004" i="5"/>
  <c r="AR1611" i="5"/>
  <c r="AR1615" i="5"/>
  <c r="AR2" i="5"/>
  <c r="AR146" i="5"/>
  <c r="AR154" i="5"/>
  <c r="AR162" i="5"/>
  <c r="AR176" i="5"/>
  <c r="AR184" i="5"/>
  <c r="AR192" i="5"/>
  <c r="AR199" i="5"/>
  <c r="AR207" i="5"/>
  <c r="AR215" i="5"/>
  <c r="AR223" i="5"/>
  <c r="AR231" i="5"/>
  <c r="AR239" i="5"/>
  <c r="AR247" i="5"/>
  <c r="AR259" i="5"/>
  <c r="AR267" i="5"/>
  <c r="AR275" i="5"/>
  <c r="AR283" i="5"/>
  <c r="AR291" i="5"/>
  <c r="AR299" i="5"/>
  <c r="AR306" i="5"/>
  <c r="AR314" i="5"/>
  <c r="AR322" i="5"/>
  <c r="AR328" i="5"/>
  <c r="AR343" i="5"/>
  <c r="AR351" i="5"/>
  <c r="AR359" i="5"/>
  <c r="AR365" i="5"/>
  <c r="AR373" i="5"/>
  <c r="AR380" i="5"/>
  <c r="AR388" i="5"/>
  <c r="AR396" i="5"/>
  <c r="AR404" i="5"/>
  <c r="AR411" i="5"/>
  <c r="AR419" i="5"/>
  <c r="AR427" i="5"/>
  <c r="AR435" i="5"/>
  <c r="AR443" i="5"/>
  <c r="AR451" i="5"/>
  <c r="AR458" i="5"/>
  <c r="AR466" i="5"/>
  <c r="AR472" i="5"/>
  <c r="AR478" i="5"/>
  <c r="AR486" i="5"/>
  <c r="AR492" i="5"/>
  <c r="AR500" i="5"/>
  <c r="AR508" i="5"/>
  <c r="AR516" i="5"/>
  <c r="AR524" i="5"/>
  <c r="AR539" i="5"/>
  <c r="AR546" i="5"/>
  <c r="AR632" i="5"/>
  <c r="AR637" i="5"/>
  <c r="AR645" i="5"/>
  <c r="AR651" i="5"/>
  <c r="AR661" i="5"/>
  <c r="AR667" i="5"/>
  <c r="AR676" i="5"/>
  <c r="AR681" i="5"/>
  <c r="AR691" i="5"/>
  <c r="AR697" i="5"/>
  <c r="AR707" i="5"/>
  <c r="AR710" i="5"/>
  <c r="AR721" i="5"/>
  <c r="AR731" i="5"/>
  <c r="AR749" i="5"/>
  <c r="AR760" i="5"/>
  <c r="AR768" i="5"/>
  <c r="AR779" i="5"/>
  <c r="AR790" i="5"/>
  <c r="AR800" i="5"/>
  <c r="AR811" i="5"/>
  <c r="AR822" i="5"/>
  <c r="AR830" i="5"/>
  <c r="AR834" i="5"/>
  <c r="AR848" i="5"/>
  <c r="AR871" i="5"/>
  <c r="AR910" i="5"/>
  <c r="AR955" i="5"/>
  <c r="AR1554" i="5"/>
  <c r="AR1546" i="5"/>
  <c r="AR1538" i="5"/>
  <c r="AR1530" i="5"/>
  <c r="AR1524" i="5"/>
  <c r="AR1516" i="5"/>
  <c r="AR1508" i="5"/>
  <c r="AR1500" i="5"/>
  <c r="AR1479" i="5"/>
  <c r="AR1613" i="5"/>
  <c r="AR1599" i="5"/>
  <c r="AR1583" i="5"/>
  <c r="AR1567" i="5"/>
  <c r="AR1552" i="5"/>
  <c r="AR1536" i="5"/>
  <c r="AR1522" i="5"/>
  <c r="AR1506" i="5"/>
  <c r="AR1493" i="5"/>
  <c r="AR1487" i="5"/>
  <c r="AR1467" i="5"/>
  <c r="AR1461" i="5"/>
  <c r="AR1450" i="5"/>
  <c r="AR1444" i="5"/>
  <c r="AR1436" i="5"/>
  <c r="AR1428" i="5"/>
  <c r="AR1421" i="5"/>
  <c r="AR1413" i="5"/>
  <c r="AR1405" i="5"/>
  <c r="AR1397" i="5"/>
  <c r="AR1463" i="5"/>
  <c r="AR1559" i="5"/>
  <c r="AR1499" i="5"/>
  <c r="AR1447" i="5"/>
  <c r="AR1417" i="5"/>
  <c r="AR1389" i="5"/>
  <c r="AR1605" i="5"/>
  <c r="AR1544" i="5"/>
  <c r="AR1471" i="5"/>
  <c r="AR1440" i="5"/>
  <c r="AR1409" i="5"/>
  <c r="AR1385" i="5"/>
  <c r="AR1313" i="5"/>
  <c r="AR1305" i="5"/>
  <c r="AR1297" i="5"/>
  <c r="AR1289" i="5"/>
  <c r="AR1281" i="5"/>
  <c r="AR1273" i="5"/>
  <c r="AR1265" i="5"/>
  <c r="AR1257" i="5"/>
  <c r="AR1249" i="5"/>
  <c r="AR1241" i="5"/>
  <c r="AR1233" i="5"/>
  <c r="AR1591" i="5"/>
  <c r="AR1528" i="5"/>
  <c r="AR1477" i="5"/>
  <c r="AR1432" i="5"/>
  <c r="AR1401" i="5"/>
  <c r="AR1381" i="5"/>
  <c r="AR1425" i="5"/>
  <c r="AR1293" i="5"/>
  <c r="AR1261" i="5"/>
  <c r="AR1229" i="5"/>
  <c r="AR1575" i="5"/>
  <c r="AR1483" i="5"/>
  <c r="AR1393" i="5"/>
  <c r="AR1317" i="5"/>
  <c r="AR1285" i="5"/>
  <c r="AR1253" i="5"/>
  <c r="AR1225" i="5"/>
  <c r="AR1514" i="5"/>
  <c r="AR1377" i="5"/>
  <c r="AR1309" i="5"/>
  <c r="AR1277" i="5"/>
  <c r="AR1245" i="5"/>
  <c r="AR1454" i="5"/>
  <c r="AR1269" i="5"/>
  <c r="AR1039" i="5"/>
  <c r="AR1023" i="5"/>
  <c r="AR1015" i="5"/>
  <c r="AR1000" i="5"/>
  <c r="AR993" i="5"/>
  <c r="AR985" i="5"/>
  <c r="AR977" i="5"/>
  <c r="AR969" i="5"/>
  <c r="AR961" i="5"/>
  <c r="AR953" i="5"/>
  <c r="AR946" i="5"/>
  <c r="AR938" i="5"/>
  <c r="AR930" i="5"/>
  <c r="AR922" i="5"/>
  <c r="AR914" i="5"/>
  <c r="AR906" i="5"/>
  <c r="AR899" i="5"/>
  <c r="AR891" i="5"/>
  <c r="AR885" i="5"/>
  <c r="AR878" i="5"/>
  <c r="AR870" i="5"/>
  <c r="AR862" i="5"/>
  <c r="AR1237" i="5"/>
  <c r="AR1047" i="5"/>
  <c r="AR1031" i="5"/>
  <c r="AR1006" i="5"/>
  <c r="AR975" i="5"/>
  <c r="AR944" i="5"/>
  <c r="AR912" i="5"/>
  <c r="AR883" i="5"/>
  <c r="AR850" i="5"/>
  <c r="AR844" i="5"/>
  <c r="AR838" i="5"/>
  <c r="AR826" i="5"/>
  <c r="AR818" i="5"/>
  <c r="AR810" i="5"/>
  <c r="AR802" i="5"/>
  <c r="AR794" i="5"/>
  <c r="AR786" i="5"/>
  <c r="AR778" i="5"/>
  <c r="AR770" i="5"/>
  <c r="AR764" i="5"/>
  <c r="AR756" i="5"/>
  <c r="AR748" i="5"/>
  <c r="AR735" i="5"/>
  <c r="AR728" i="5"/>
  <c r="AR720" i="5"/>
  <c r="AR712" i="5"/>
  <c r="AR1037" i="5"/>
  <c r="AR998" i="5"/>
  <c r="AR967" i="5"/>
  <c r="AR936" i="5"/>
  <c r="AR904" i="5"/>
  <c r="AR876" i="5"/>
  <c r="AR852" i="5"/>
  <c r="AR846" i="5"/>
  <c r="AR827" i="5"/>
  <c r="AR820" i="5"/>
  <c r="AR812" i="5"/>
  <c r="AR804" i="5"/>
  <c r="AR796" i="5"/>
  <c r="AR788" i="5"/>
  <c r="AR780" i="5"/>
  <c r="AR772" i="5"/>
  <c r="AR766" i="5"/>
  <c r="AR758" i="5"/>
  <c r="AR750" i="5"/>
  <c r="AR742" i="5"/>
  <c r="AR737" i="5"/>
  <c r="AR730" i="5"/>
  <c r="AR722" i="5"/>
  <c r="AR714" i="5"/>
  <c r="AR706" i="5"/>
  <c r="AR698" i="5"/>
  <c r="AR690" i="5"/>
  <c r="AR682" i="5"/>
  <c r="AR668" i="5"/>
  <c r="AR660" i="5"/>
  <c r="AR652" i="5"/>
  <c r="AR644" i="5"/>
  <c r="AR631" i="5"/>
  <c r="AR623" i="5"/>
  <c r="AR619" i="5"/>
  <c r="AR617" i="5"/>
  <c r="AR615" i="5"/>
  <c r="AR613" i="5"/>
  <c r="AR611" i="5"/>
  <c r="AR609" i="5"/>
  <c r="AR605" i="5"/>
  <c r="AR603" i="5"/>
  <c r="AR601" i="5"/>
  <c r="AR599" i="5"/>
  <c r="AR597" i="5"/>
  <c r="AR595" i="5"/>
  <c r="AR593" i="5"/>
  <c r="AR591" i="5"/>
  <c r="AR589" i="5"/>
  <c r="AR586" i="5"/>
  <c r="AR584" i="5"/>
  <c r="AR582" i="5"/>
  <c r="AR580" i="5"/>
  <c r="AR578" i="5"/>
  <c r="AR576" i="5"/>
  <c r="AR574" i="5"/>
  <c r="AR572" i="5"/>
  <c r="AR570" i="5"/>
  <c r="AR568" i="5"/>
  <c r="AR566" i="5"/>
  <c r="AR564" i="5"/>
  <c r="AR562" i="5"/>
  <c r="AR560" i="5"/>
  <c r="AR558" i="5"/>
  <c r="AR556" i="5"/>
  <c r="AR554" i="5"/>
  <c r="AR1301" i="5"/>
  <c r="AR1021" i="5"/>
  <c r="AR991" i="5"/>
  <c r="AR959" i="5"/>
  <c r="AR928" i="5"/>
  <c r="AR897" i="5"/>
  <c r="AR868" i="5"/>
  <c r="AR854" i="5"/>
  <c r="AR148" i="5"/>
  <c r="AR153" i="5"/>
  <c r="AR164" i="5"/>
  <c r="AR169" i="5"/>
  <c r="AR178" i="5"/>
  <c r="AR183" i="5"/>
  <c r="AR217" i="5"/>
  <c r="AR222" i="5"/>
  <c r="AR241" i="5"/>
  <c r="AR246" i="5"/>
  <c r="AR269" i="5"/>
  <c r="AR274" i="5"/>
  <c r="AR293" i="5"/>
  <c r="AR298" i="5"/>
  <c r="AR308" i="5"/>
  <c r="AR313" i="5"/>
  <c r="AR337" i="5"/>
  <c r="AR342" i="5"/>
  <c r="AR367" i="5"/>
  <c r="AR372" i="5"/>
  <c r="AR398" i="5"/>
  <c r="AR403" i="5"/>
  <c r="AR429" i="5"/>
  <c r="AR434" i="5"/>
  <c r="AR460" i="5"/>
  <c r="AR465" i="5"/>
  <c r="AR510" i="5"/>
  <c r="AR569" i="5"/>
  <c r="AR141" i="5"/>
  <c r="AR144" i="5"/>
  <c r="AR149" i="5"/>
  <c r="AR152" i="5"/>
  <c r="AR157" i="5"/>
  <c r="AR160" i="5"/>
  <c r="AR165" i="5"/>
  <c r="AR168" i="5"/>
  <c r="AR171" i="5"/>
  <c r="AR174" i="5"/>
  <c r="AR179" i="5"/>
  <c r="AR182" i="5"/>
  <c r="AR187" i="5"/>
  <c r="AR190" i="5"/>
  <c r="AR194" i="5"/>
  <c r="AR197" i="5"/>
  <c r="AR202" i="5"/>
  <c r="AR205" i="5"/>
  <c r="AR210" i="5"/>
  <c r="AR213" i="5"/>
  <c r="AR218" i="5"/>
  <c r="AR221" i="5"/>
  <c r="AR226" i="5"/>
  <c r="AR229" i="5"/>
  <c r="AR234" i="5"/>
  <c r="AR237" i="5"/>
  <c r="AR242" i="5"/>
  <c r="AR245" i="5"/>
  <c r="AR249" i="5"/>
  <c r="AR254" i="5"/>
  <c r="AR257" i="5"/>
  <c r="AR262" i="5"/>
  <c r="AR265" i="5"/>
  <c r="AR270" i="5"/>
  <c r="AR273" i="5"/>
  <c r="AR278" i="5"/>
  <c r="AR281" i="5"/>
  <c r="AR286" i="5"/>
  <c r="AR289" i="5"/>
  <c r="AR294" i="5"/>
  <c r="AR297" i="5"/>
  <c r="AR302" i="5"/>
  <c r="AR305" i="5"/>
  <c r="AR309" i="5"/>
  <c r="AR312" i="5"/>
  <c r="AR317" i="5"/>
  <c r="AR320" i="5"/>
  <c r="AR325" i="5"/>
  <c r="AR331" i="5"/>
  <c r="AR334" i="5"/>
  <c r="AR338" i="5"/>
  <c r="AR341" i="5"/>
  <c r="AR346" i="5"/>
  <c r="AR349" i="5"/>
  <c r="AR354" i="5"/>
  <c r="AR357" i="5"/>
  <c r="AR361" i="5"/>
  <c r="AR363" i="5"/>
  <c r="AR368" i="5"/>
  <c r="AR371" i="5"/>
  <c r="AR375" i="5"/>
  <c r="AR378" i="5"/>
  <c r="AR383" i="5"/>
  <c r="AR386" i="5"/>
  <c r="AR391" i="5"/>
  <c r="AR394" i="5"/>
  <c r="AR399" i="5"/>
  <c r="AR402" i="5"/>
  <c r="AR409" i="5"/>
  <c r="AR414" i="5"/>
  <c r="AR417" i="5"/>
  <c r="AR422" i="5"/>
  <c r="AR425" i="5"/>
  <c r="AR430" i="5"/>
  <c r="AR433" i="5"/>
  <c r="AR438" i="5"/>
  <c r="AR441" i="5"/>
  <c r="AR446" i="5"/>
  <c r="AR449" i="5"/>
  <c r="AR454" i="5"/>
  <c r="AR457" i="5"/>
  <c r="AR461" i="5"/>
  <c r="AR464" i="5"/>
  <c r="AR469" i="5"/>
  <c r="AR476" i="5"/>
  <c r="AR481" i="5"/>
  <c r="AR484" i="5"/>
  <c r="AR487" i="5"/>
  <c r="AR490" i="5"/>
  <c r="AR495" i="5"/>
  <c r="AR498" i="5"/>
  <c r="AR503" i="5"/>
  <c r="AR506" i="5"/>
  <c r="AR511" i="5"/>
  <c r="AR514" i="5"/>
  <c r="AR519" i="5"/>
  <c r="AR522" i="5"/>
  <c r="AR527" i="5"/>
  <c r="AR530" i="5"/>
  <c r="AR534" i="5"/>
  <c r="AR537" i="5"/>
  <c r="AR542" i="5"/>
  <c r="AR549" i="5"/>
  <c r="AR552" i="5"/>
  <c r="AR629" i="5"/>
  <c r="AR633" i="5"/>
  <c r="AR642" i="5"/>
  <c r="AR646" i="5"/>
  <c r="AR658" i="5"/>
  <c r="AR662" i="5"/>
  <c r="AR674" i="5"/>
  <c r="AR677" i="5"/>
  <c r="AR688" i="5"/>
  <c r="AR692" i="5"/>
  <c r="AR704" i="5"/>
  <c r="AR708" i="5"/>
  <c r="AR718" i="5"/>
  <c r="AR729" i="5"/>
  <c r="AR746" i="5"/>
  <c r="AR757" i="5"/>
  <c r="AR776" i="5"/>
  <c r="AR787" i="5"/>
  <c r="AR798" i="5"/>
  <c r="AR808" i="5"/>
  <c r="AR819" i="5"/>
  <c r="AR828" i="5"/>
  <c r="AR845" i="5"/>
  <c r="AR860" i="5"/>
  <c r="AR864" i="5"/>
  <c r="AR942" i="5"/>
  <c r="AR983" i="5"/>
  <c r="AR987" i="5"/>
  <c r="AR1024" i="5"/>
  <c r="AR156" i="5"/>
  <c r="AR161" i="5"/>
  <c r="AR186" i="5"/>
  <c r="AR191" i="5"/>
  <c r="AR201" i="5"/>
  <c r="AR206" i="5"/>
  <c r="AR233" i="5"/>
  <c r="AR238" i="5"/>
  <c r="AR258" i="5"/>
  <c r="AR277" i="5"/>
  <c r="AR282" i="5"/>
  <c r="AR301" i="5"/>
  <c r="AR324" i="5"/>
  <c r="AR327" i="5"/>
  <c r="AR353" i="5"/>
  <c r="AR358" i="5"/>
  <c r="AR382" i="5"/>
  <c r="AR387" i="5"/>
  <c r="AR413" i="5"/>
  <c r="AR418" i="5"/>
  <c r="AR445" i="5"/>
  <c r="AR450" i="5"/>
  <c r="AR474" i="5"/>
  <c r="AR477" i="5"/>
  <c r="AR491" i="5"/>
  <c r="AR502" i="5"/>
  <c r="AR507" i="5"/>
  <c r="AR515" i="5"/>
  <c r="AR88" i="5"/>
  <c r="AR90" i="5"/>
  <c r="AR92" i="5"/>
  <c r="AR94" i="5"/>
  <c r="AR96" i="5"/>
  <c r="AR98" i="5"/>
  <c r="AR100" i="5"/>
  <c r="AR102" i="5"/>
  <c r="AR104" i="5"/>
  <c r="AR106" i="5"/>
  <c r="AR108" i="5"/>
  <c r="AR110" i="5"/>
  <c r="AR112" i="5"/>
  <c r="AR114" i="5"/>
  <c r="AR116" i="5"/>
  <c r="AR118" i="5"/>
  <c r="AR120" i="5"/>
  <c r="AR121" i="5"/>
  <c r="AR123" i="5"/>
  <c r="AR125" i="5"/>
  <c r="AR127" i="5"/>
  <c r="AR129" i="5"/>
  <c r="AR131" i="5"/>
  <c r="AR133" i="5"/>
  <c r="AR135" i="5"/>
  <c r="AR137" i="5"/>
  <c r="AR139" i="5"/>
  <c r="AR142" i="5"/>
  <c r="AR147" i="5"/>
  <c r="AR150" i="5"/>
  <c r="AR155" i="5"/>
  <c r="AR158" i="5"/>
  <c r="AR163" i="5"/>
  <c r="AR166" i="5"/>
  <c r="AR170" i="5"/>
  <c r="AR172" i="5"/>
  <c r="AR177" i="5"/>
  <c r="AR180" i="5"/>
  <c r="AR185" i="5"/>
  <c r="AR188" i="5"/>
  <c r="AR193" i="5"/>
  <c r="AR195" i="5"/>
  <c r="AR200" i="5"/>
  <c r="AR203" i="5"/>
  <c r="AR208" i="5"/>
  <c r="AR211" i="5"/>
  <c r="AR216" i="5"/>
  <c r="AR219" i="5"/>
  <c r="AR224" i="5"/>
  <c r="AR227" i="5"/>
  <c r="AR232" i="5"/>
  <c r="AR235" i="5"/>
  <c r="AR240" i="5"/>
  <c r="AR243" i="5"/>
  <c r="AR248" i="5"/>
  <c r="AR250" i="5"/>
  <c r="AR253" i="5"/>
  <c r="AR255" i="5"/>
  <c r="AR260" i="5"/>
  <c r="AR263" i="5"/>
  <c r="AR268" i="5"/>
  <c r="AR271" i="5"/>
  <c r="AR276" i="5"/>
  <c r="AR279" i="5"/>
  <c r="AR284" i="5"/>
  <c r="AR287" i="5"/>
  <c r="AR292" i="5"/>
  <c r="AR295" i="5"/>
  <c r="AR300" i="5"/>
  <c r="AR303" i="5"/>
  <c r="AR307" i="5"/>
  <c r="AR310" i="5"/>
  <c r="AR315" i="5"/>
  <c r="AR318" i="5"/>
  <c r="AR323" i="5"/>
  <c r="AR326" i="5"/>
  <c r="AR329" i="5"/>
  <c r="AR332" i="5"/>
  <c r="AR336" i="5"/>
  <c r="AR339" i="5"/>
  <c r="AR344" i="5"/>
  <c r="AR347" i="5"/>
  <c r="AR352" i="5"/>
  <c r="AR355" i="5"/>
  <c r="AR366" i="5"/>
  <c r="AR369" i="5"/>
  <c r="AR374" i="5"/>
  <c r="AR376" i="5"/>
  <c r="AR381" i="5"/>
  <c r="AR384" i="5"/>
  <c r="AR389" i="5"/>
  <c r="AR392" i="5"/>
  <c r="AR397" i="5"/>
  <c r="AR400" i="5"/>
  <c r="AR405" i="5"/>
  <c r="AR407" i="5"/>
  <c r="AR412" i="5"/>
  <c r="AR415" i="5"/>
  <c r="AR420" i="5"/>
  <c r="AR423" i="5"/>
  <c r="AR428" i="5"/>
  <c r="AR431" i="5"/>
  <c r="AR436" i="5"/>
  <c r="AR439" i="5"/>
  <c r="AR444" i="5"/>
  <c r="AR447" i="5"/>
  <c r="AR452" i="5"/>
  <c r="AR455" i="5"/>
  <c r="AR459" i="5"/>
  <c r="AR462" i="5"/>
  <c r="AR467" i="5"/>
  <c r="AR470" i="5"/>
  <c r="AR473" i="5"/>
  <c r="AR475" i="5"/>
  <c r="AR479" i="5"/>
  <c r="AR482" i="5"/>
  <c r="AR488" i="5"/>
  <c r="AR493" i="5"/>
  <c r="AR496" i="5"/>
  <c r="AR501" i="5"/>
  <c r="AR504" i="5"/>
  <c r="AR509" i="5"/>
  <c r="AR512" i="5"/>
  <c r="AR517" i="5"/>
  <c r="AR520" i="5"/>
  <c r="AR525" i="5"/>
  <c r="AR528" i="5"/>
  <c r="AR532" i="5"/>
  <c r="AR535" i="5"/>
  <c r="AR540" i="5"/>
  <c r="AR543" i="5"/>
  <c r="AR547" i="5"/>
  <c r="AR550" i="5"/>
  <c r="AR555" i="5"/>
  <c r="AR563" i="5"/>
  <c r="AR571" i="5"/>
  <c r="AR579" i="5"/>
  <c r="AR587" i="5"/>
  <c r="AR594" i="5"/>
  <c r="AR602" i="5"/>
  <c r="AR608" i="5"/>
  <c r="AR616" i="5"/>
  <c r="AR624" i="5"/>
  <c r="AR627" i="5"/>
  <c r="AR630" i="5"/>
  <c r="AR640" i="5"/>
  <c r="AR643" i="5"/>
  <c r="AR653" i="5"/>
  <c r="AR656" i="5"/>
  <c r="AR659" i="5"/>
  <c r="AR669" i="5"/>
  <c r="AR672" i="5"/>
  <c r="AR675" i="5"/>
  <c r="AR683" i="5"/>
  <c r="AR686" i="5"/>
  <c r="AR689" i="5"/>
  <c r="AR699" i="5"/>
  <c r="AR702" i="5"/>
  <c r="AR705" i="5"/>
  <c r="AR716" i="5"/>
  <c r="AR726" i="5"/>
  <c r="AR736" i="5"/>
  <c r="AR744" i="5"/>
  <c r="AR754" i="5"/>
  <c r="AR765" i="5"/>
  <c r="AR774" i="5"/>
  <c r="AR784" i="5"/>
  <c r="AR795" i="5"/>
  <c r="AR806" i="5"/>
  <c r="AR816" i="5"/>
  <c r="AR839" i="5"/>
  <c r="AR842" i="5"/>
  <c r="AR889" i="5"/>
  <c r="AR893" i="5"/>
  <c r="AR931" i="5"/>
  <c r="AR973" i="5"/>
  <c r="AR1013" i="5"/>
  <c r="AR1017" i="5"/>
  <c r="AR621" i="5"/>
  <c r="AR628" i="5"/>
  <c r="AR636" i="5"/>
  <c r="AR641" i="5"/>
  <c r="AR649" i="5"/>
  <c r="AR657" i="5"/>
  <c r="AR665" i="5"/>
  <c r="AR673" i="5"/>
  <c r="AR687" i="5"/>
  <c r="AR695" i="5"/>
  <c r="AR703" i="5"/>
  <c r="AR711" i="5"/>
  <c r="AR719" i="5"/>
  <c r="AR727" i="5"/>
  <c r="AR734" i="5"/>
  <c r="AR740" i="5"/>
  <c r="AR747" i="5"/>
  <c r="AR755" i="5"/>
  <c r="AR763" i="5"/>
  <c r="AR769" i="5"/>
  <c r="AR777" i="5"/>
  <c r="AR785" i="5"/>
  <c r="AR793" i="5"/>
  <c r="AR801" i="5"/>
  <c r="AR809" i="5"/>
  <c r="AR817" i="5"/>
  <c r="AR825" i="5"/>
  <c r="AR831" i="5"/>
  <c r="AR837" i="5"/>
  <c r="AR840" i="5"/>
  <c r="AR849" i="5"/>
  <c r="AR858" i="5"/>
  <c r="AR872" i="5"/>
  <c r="AR900" i="5"/>
  <c r="AR907" i="5"/>
  <c r="AR918" i="5"/>
  <c r="AR932" i="5"/>
  <c r="AR939" i="5"/>
  <c r="AR949" i="5"/>
  <c r="AR963" i="5"/>
  <c r="AR970" i="5"/>
  <c r="AR981" i="5"/>
  <c r="AR994" i="5"/>
  <c r="AR1001" i="5"/>
  <c r="AR1011" i="5"/>
  <c r="AR1029" i="5"/>
  <c r="AR1040" i="5"/>
  <c r="AR1411" i="5"/>
  <c r="AR1415" i="5"/>
  <c r="AR626" i="5"/>
  <c r="AR634" i="5"/>
  <c r="AR639" i="5"/>
  <c r="AR647" i="5"/>
  <c r="AR655" i="5"/>
  <c r="AR663" i="5"/>
  <c r="AR671" i="5"/>
  <c r="AR678" i="5"/>
  <c r="AR685" i="5"/>
  <c r="AR693" i="5"/>
  <c r="AR701" i="5"/>
  <c r="AR709" i="5"/>
  <c r="AR717" i="5"/>
  <c r="AR725" i="5"/>
  <c r="AR732" i="5"/>
  <c r="AR739" i="5"/>
  <c r="AR745" i="5"/>
  <c r="AR753" i="5"/>
  <c r="AR761" i="5"/>
  <c r="AR775" i="5"/>
  <c r="AR783" i="5"/>
  <c r="AR791" i="5"/>
  <c r="AR799" i="5"/>
  <c r="AR807" i="5"/>
  <c r="AR815" i="5"/>
  <c r="AR823" i="5"/>
  <c r="AR829" i="5"/>
  <c r="AR832" i="5"/>
  <c r="AR841" i="5"/>
  <c r="AR855" i="5"/>
  <c r="AR866" i="5"/>
  <c r="AR879" i="5"/>
  <c r="AR886" i="5"/>
  <c r="AR895" i="5"/>
  <c r="AR908" i="5"/>
  <c r="AR915" i="5"/>
  <c r="AR926" i="5"/>
  <c r="AR940" i="5"/>
  <c r="AR947" i="5"/>
  <c r="AR957" i="5"/>
  <c r="AR971" i="5"/>
  <c r="AR978" i="5"/>
  <c r="AR989" i="5"/>
  <c r="AR1002" i="5"/>
  <c r="AR1008" i="5"/>
  <c r="AR1019" i="5"/>
  <c r="AR1034" i="5"/>
  <c r="AR1045" i="5"/>
  <c r="AR1255" i="5"/>
  <c r="AR1259" i="5"/>
  <c r="AR715" i="5"/>
  <c r="AR723" i="5"/>
  <c r="AR738" i="5"/>
  <c r="AR743" i="5"/>
  <c r="AR751" i="5"/>
  <c r="AR759" i="5"/>
  <c r="AR767" i="5"/>
  <c r="AR773" i="5"/>
  <c r="AR781" i="5"/>
  <c r="AR789" i="5"/>
  <c r="AR797" i="5"/>
  <c r="AR805" i="5"/>
  <c r="AR813" i="5"/>
  <c r="AR821" i="5"/>
  <c r="AR833" i="5"/>
  <c r="AR847" i="5"/>
  <c r="AR853" i="5"/>
  <c r="AR856" i="5"/>
  <c r="AR863" i="5"/>
  <c r="AR874" i="5"/>
  <c r="AR892" i="5"/>
  <c r="AR902" i="5"/>
  <c r="AR916" i="5"/>
  <c r="AR923" i="5"/>
  <c r="AR934" i="5"/>
  <c r="AR948" i="5"/>
  <c r="AR954" i="5"/>
  <c r="AR965" i="5"/>
  <c r="AR979" i="5"/>
  <c r="AR986" i="5"/>
  <c r="AR996" i="5"/>
  <c r="AR1009" i="5"/>
  <c r="AR1016" i="5"/>
  <c r="AR1050" i="5"/>
  <c r="AR1054" i="5"/>
  <c r="AR1058" i="5"/>
  <c r="AR1060" i="5"/>
  <c r="AR1062" i="5"/>
  <c r="AR1066" i="5"/>
  <c r="AR1070" i="5"/>
  <c r="AR1074" i="5"/>
  <c r="AR1078" i="5"/>
  <c r="AR1082" i="5"/>
  <c r="AR1086" i="5"/>
  <c r="AR1090" i="5"/>
  <c r="AR1094" i="5"/>
  <c r="AR1098" i="5"/>
  <c r="AR1102" i="5"/>
  <c r="AR1106" i="5"/>
  <c r="AR1110" i="5"/>
  <c r="AR1114" i="5"/>
  <c r="AR1118" i="5"/>
  <c r="AR1122" i="5"/>
  <c r="AR1126" i="5"/>
  <c r="AR1130" i="5"/>
  <c r="AR1134" i="5"/>
  <c r="AR1138" i="5"/>
  <c r="AR1142" i="5"/>
  <c r="AR1146" i="5"/>
  <c r="AR1148" i="5"/>
  <c r="AR1152" i="5"/>
  <c r="AR1156" i="5"/>
  <c r="AR1164" i="5"/>
  <c r="AR1170" i="5"/>
  <c r="AR1174" i="5"/>
  <c r="AR1180" i="5"/>
  <c r="AR1184" i="5"/>
  <c r="AR1188" i="5"/>
  <c r="AR1192" i="5"/>
  <c r="AR1196" i="5"/>
  <c r="AR1200" i="5"/>
  <c r="AR1204" i="5"/>
  <c r="AR1208" i="5"/>
  <c r="AR1212" i="5"/>
  <c r="AR1216" i="5"/>
  <c r="AR1220" i="5"/>
  <c r="AR1224" i="5"/>
  <c r="AR861" i="5"/>
  <c r="AR869" i="5"/>
  <c r="AR877" i="5"/>
  <c r="AR884" i="5"/>
  <c r="AR890" i="5"/>
  <c r="AR898" i="5"/>
  <c r="AR905" i="5"/>
  <c r="AR913" i="5"/>
  <c r="AR921" i="5"/>
  <c r="AR929" i="5"/>
  <c r="AR937" i="5"/>
  <c r="AR945" i="5"/>
  <c r="AR952" i="5"/>
  <c r="AR960" i="5"/>
  <c r="AR968" i="5"/>
  <c r="AR976" i="5"/>
  <c r="AR984" i="5"/>
  <c r="AR992" i="5"/>
  <c r="AR999" i="5"/>
  <c r="AR1007" i="5"/>
  <c r="AR1014" i="5"/>
  <c r="AR1025" i="5"/>
  <c r="AR1035" i="5"/>
  <c r="AR1041" i="5"/>
  <c r="AR1051" i="5"/>
  <c r="AR1055" i="5"/>
  <c r="AR1063" i="5"/>
  <c r="AR1067" i="5"/>
  <c r="AR1071" i="5"/>
  <c r="AR1075" i="5"/>
  <c r="AR1079" i="5"/>
  <c r="AR1248" i="5"/>
  <c r="AR1287" i="5"/>
  <c r="AR1291" i="5"/>
  <c r="AR1384" i="5"/>
  <c r="AR835" i="5"/>
  <c r="AR843" i="5"/>
  <c r="AR851" i="5"/>
  <c r="AR859" i="5"/>
  <c r="AR867" i="5"/>
  <c r="AR875" i="5"/>
  <c r="AR882" i="5"/>
  <c r="AR888" i="5"/>
  <c r="AR896" i="5"/>
  <c r="AR903" i="5"/>
  <c r="AR911" i="5"/>
  <c r="AR919" i="5"/>
  <c r="AR927" i="5"/>
  <c r="AR935" i="5"/>
  <c r="AR943" i="5"/>
  <c r="AR950" i="5"/>
  <c r="AR958" i="5"/>
  <c r="AR966" i="5"/>
  <c r="AR974" i="5"/>
  <c r="AR982" i="5"/>
  <c r="AR990" i="5"/>
  <c r="AR997" i="5"/>
  <c r="AR1005" i="5"/>
  <c r="AR1012" i="5"/>
  <c r="AR1020" i="5"/>
  <c r="AR1026" i="5"/>
  <c r="AR1032" i="5"/>
  <c r="AR1042" i="5"/>
  <c r="AR1048" i="5"/>
  <c r="AR1280" i="5"/>
  <c r="AR1319" i="5"/>
  <c r="AR857" i="5"/>
  <c r="AR865" i="5"/>
  <c r="AR873" i="5"/>
  <c r="AR880" i="5"/>
  <c r="AR887" i="5"/>
  <c r="AR894" i="5"/>
  <c r="AR901" i="5"/>
  <c r="AR909" i="5"/>
  <c r="AR917" i="5"/>
  <c r="AR925" i="5"/>
  <c r="AR933" i="5"/>
  <c r="AR941" i="5"/>
  <c r="AR956" i="5"/>
  <c r="AR964" i="5"/>
  <c r="AR972" i="5"/>
  <c r="AR980" i="5"/>
  <c r="AR988" i="5"/>
  <c r="AR995" i="5"/>
  <c r="AR1003" i="5"/>
  <c r="AR1010" i="5"/>
  <c r="AR1018" i="5"/>
  <c r="AR1027" i="5"/>
  <c r="AR1033" i="5"/>
  <c r="AR1043" i="5"/>
  <c r="AR1049" i="5"/>
  <c r="AR1227" i="5"/>
  <c r="AR1312" i="5"/>
  <c r="AR1466" i="5"/>
  <c r="AR1083" i="5"/>
  <c r="AR1087" i="5"/>
  <c r="AR1091" i="5"/>
  <c r="AR1095" i="5"/>
  <c r="AR1099" i="5"/>
  <c r="AR1103" i="5"/>
  <c r="AR1107" i="5"/>
  <c r="AR1111" i="5"/>
  <c r="AR1115" i="5"/>
  <c r="AR1119" i="5"/>
  <c r="AR1123" i="5"/>
  <c r="AR1127" i="5"/>
  <c r="AR1131" i="5"/>
  <c r="AR1135" i="5"/>
  <c r="AR1139" i="5"/>
  <c r="AR1143" i="5"/>
  <c r="AR1147" i="5"/>
  <c r="AR1149" i="5"/>
  <c r="AR1153" i="5"/>
  <c r="AR1157" i="5"/>
  <c r="AR1162" i="5"/>
  <c r="AR1165" i="5"/>
  <c r="AR1171" i="5"/>
  <c r="AR1175" i="5"/>
  <c r="AR1177" i="5"/>
  <c r="AR1181" i="5"/>
  <c r="AR1185" i="5"/>
  <c r="AR1189" i="5"/>
  <c r="AR1193" i="5"/>
  <c r="AR1197" i="5"/>
  <c r="AR1201" i="5"/>
  <c r="AR1205" i="5"/>
  <c r="AR1209" i="5"/>
  <c r="AR1213" i="5"/>
  <c r="AR1217" i="5"/>
  <c r="AR1221" i="5"/>
  <c r="AR1228" i="5"/>
  <c r="AR1231" i="5"/>
  <c r="AR1235" i="5"/>
  <c r="AR1256" i="5"/>
  <c r="AR1263" i="5"/>
  <c r="AR1267" i="5"/>
  <c r="AR1288" i="5"/>
  <c r="AR1295" i="5"/>
  <c r="AR1299" i="5"/>
  <c r="AR1320" i="5"/>
  <c r="AR1323" i="5"/>
  <c r="AR1327" i="5"/>
  <c r="AR1331" i="5"/>
  <c r="AR1337" i="5"/>
  <c r="AR1341" i="5"/>
  <c r="AR1345" i="5"/>
  <c r="AR1347" i="5"/>
  <c r="AR1351" i="5"/>
  <c r="AR1355" i="5"/>
  <c r="AR1359" i="5"/>
  <c r="AR1363" i="5"/>
  <c r="AR1367" i="5"/>
  <c r="AR1371" i="5"/>
  <c r="AR1375" i="5"/>
  <c r="AR1404" i="5"/>
  <c r="AR1442" i="5"/>
  <c r="AR1518" i="5"/>
  <c r="AR1022" i="5"/>
  <c r="AR1030" i="5"/>
  <c r="AR1038" i="5"/>
  <c r="AR1046" i="5"/>
  <c r="AR1052" i="5"/>
  <c r="AR1056" i="5"/>
  <c r="AR1059" i="5"/>
  <c r="AR1061" i="5"/>
  <c r="AR1064" i="5"/>
  <c r="AR1068" i="5"/>
  <c r="AR1072" i="5"/>
  <c r="AR1076" i="5"/>
  <c r="AR1080" i="5"/>
  <c r="AR1084" i="5"/>
  <c r="AR1088" i="5"/>
  <c r="AR1092" i="5"/>
  <c r="AR1096" i="5"/>
  <c r="AR1100" i="5"/>
  <c r="AR1104" i="5"/>
  <c r="AR1108" i="5"/>
  <c r="AR1112" i="5"/>
  <c r="AR1116" i="5"/>
  <c r="AR1120" i="5"/>
  <c r="AR1124" i="5"/>
  <c r="AR1128" i="5"/>
  <c r="AR1132" i="5"/>
  <c r="AR1136" i="5"/>
  <c r="AR1140" i="5"/>
  <c r="AR1144" i="5"/>
  <c r="AR1150" i="5"/>
  <c r="AR1154" i="5"/>
  <c r="AR1158" i="5"/>
  <c r="AR1160" i="5"/>
  <c r="AR1166" i="5"/>
  <c r="AR1168" i="5"/>
  <c r="AR1172" i="5"/>
  <c r="AR1178" i="5"/>
  <c r="AR1182" i="5"/>
  <c r="AR1186" i="5"/>
  <c r="AR1190" i="5"/>
  <c r="AR1194" i="5"/>
  <c r="AR1198" i="5"/>
  <c r="AR1202" i="5"/>
  <c r="AR1206" i="5"/>
  <c r="AR1210" i="5"/>
  <c r="AR1214" i="5"/>
  <c r="AR1218" i="5"/>
  <c r="AR1222" i="5"/>
  <c r="AR1232" i="5"/>
  <c r="AR1239" i="5"/>
  <c r="AR1243" i="5"/>
  <c r="AR1264" i="5"/>
  <c r="AR1271" i="5"/>
  <c r="AR1275" i="5"/>
  <c r="AR1296" i="5"/>
  <c r="AR1303" i="5"/>
  <c r="AR1307" i="5"/>
  <c r="AR1435" i="5"/>
  <c r="AR1480" i="5"/>
  <c r="AR1491" i="5"/>
  <c r="AR1497" i="5"/>
  <c r="AR1579" i="5"/>
  <c r="AR1028" i="5"/>
  <c r="AR1036" i="5"/>
  <c r="AR1044" i="5"/>
  <c r="AR1053" i="5"/>
  <c r="AR1057" i="5"/>
  <c r="AR1065" i="5"/>
  <c r="AR1069" i="5"/>
  <c r="AR1073" i="5"/>
  <c r="AR1077" i="5"/>
  <c r="AR1081" i="5"/>
  <c r="AR1085" i="5"/>
  <c r="AR1089" i="5"/>
  <c r="AR1093" i="5"/>
  <c r="AR1097" i="5"/>
  <c r="AR1101" i="5"/>
  <c r="AR1105" i="5"/>
  <c r="AR1109" i="5"/>
  <c r="AR1113" i="5"/>
  <c r="AR1117" i="5"/>
  <c r="AR1121" i="5"/>
  <c r="AR1125" i="5"/>
  <c r="AR1129" i="5"/>
  <c r="AR1133" i="5"/>
  <c r="AR1137" i="5"/>
  <c r="AR1141" i="5"/>
  <c r="AR1145" i="5"/>
  <c r="AR1151" i="5"/>
  <c r="AR1155" i="5"/>
  <c r="AR1159" i="5"/>
  <c r="AR1161" i="5"/>
  <c r="AR1163" i="5"/>
  <c r="AR1167" i="5"/>
  <c r="AR1169" i="5"/>
  <c r="AR1173" i="5"/>
  <c r="AR1176" i="5"/>
  <c r="AR1179" i="5"/>
  <c r="AR1183" i="5"/>
  <c r="AR1187" i="5"/>
  <c r="AR1191" i="5"/>
  <c r="AR1195" i="5"/>
  <c r="AR1199" i="5"/>
  <c r="AR1203" i="5"/>
  <c r="AR1207" i="5"/>
  <c r="AR1211" i="5"/>
  <c r="AR1215" i="5"/>
  <c r="AR1219" i="5"/>
  <c r="AR1223" i="5"/>
  <c r="AR1240" i="5"/>
  <c r="AR1247" i="5"/>
  <c r="AR1251" i="5"/>
  <c r="AR1272" i="5"/>
  <c r="AR1279" i="5"/>
  <c r="AR1283" i="5"/>
  <c r="AR1304" i="5"/>
  <c r="AR1311" i="5"/>
  <c r="AR1315" i="5"/>
  <c r="AR1387" i="5"/>
  <c r="AR1550" i="5"/>
  <c r="AR1557" i="5"/>
  <c r="AR1230" i="5"/>
  <c r="AR1238" i="5"/>
  <c r="AR1246" i="5"/>
  <c r="AR1254" i="5"/>
  <c r="AR1262" i="5"/>
  <c r="AR1270" i="5"/>
  <c r="AR1278" i="5"/>
  <c r="AR1286" i="5"/>
  <c r="AR1294" i="5"/>
  <c r="AR1302" i="5"/>
  <c r="AR1310" i="5"/>
  <c r="AR1318" i="5"/>
  <c r="AR1321" i="5"/>
  <c r="AR1324" i="5"/>
  <c r="AR1328" i="5"/>
  <c r="AR1332" i="5"/>
  <c r="AR1334" i="5"/>
  <c r="AR1338" i="5"/>
  <c r="AR1342" i="5"/>
  <c r="AR1346" i="5"/>
  <c r="AR1348" i="5"/>
  <c r="AR1352" i="5"/>
  <c r="AR1356" i="5"/>
  <c r="AR1360" i="5"/>
  <c r="AR1364" i="5"/>
  <c r="AR1368" i="5"/>
  <c r="AR1372" i="5"/>
  <c r="AR1388" i="5"/>
  <c r="AR1391" i="5"/>
  <c r="AR1412" i="5"/>
  <c r="AR1419" i="5"/>
  <c r="AR1423" i="5"/>
  <c r="AR1443" i="5"/>
  <c r="AR1452" i="5"/>
  <c r="AR1459" i="5"/>
  <c r="AR1504" i="5"/>
  <c r="AR1512" i="5"/>
  <c r="AR1532" i="5"/>
  <c r="AR1565" i="5"/>
  <c r="AR1569" i="5"/>
  <c r="AR1573" i="5"/>
  <c r="AR1595" i="5"/>
  <c r="AR1236" i="5"/>
  <c r="AR1244" i="5"/>
  <c r="AR1252" i="5"/>
  <c r="AR1260" i="5"/>
  <c r="AR1268" i="5"/>
  <c r="AR1276" i="5"/>
  <c r="AR1284" i="5"/>
  <c r="AR1292" i="5"/>
  <c r="AR1300" i="5"/>
  <c r="AR1308" i="5"/>
  <c r="AR1316" i="5"/>
  <c r="AR1325" i="5"/>
  <c r="AR1329" i="5"/>
  <c r="AR1335" i="5"/>
  <c r="AR1339" i="5"/>
  <c r="AR1343" i="5"/>
  <c r="AR1349" i="5"/>
  <c r="AR1353" i="5"/>
  <c r="AR1357" i="5"/>
  <c r="AR1361" i="5"/>
  <c r="AR1365" i="5"/>
  <c r="AR1369" i="5"/>
  <c r="AR1373" i="5"/>
  <c r="AR1376" i="5"/>
  <c r="AR1379" i="5"/>
  <c r="AR1395" i="5"/>
  <c r="AR1399" i="5"/>
  <c r="AR1420" i="5"/>
  <c r="AR1427" i="5"/>
  <c r="AR1430" i="5"/>
  <c r="AR1449" i="5"/>
  <c r="AR1456" i="5"/>
  <c r="AR1475" i="5"/>
  <c r="AR1485" i="5"/>
  <c r="AR1489" i="5"/>
  <c r="AR1520" i="5"/>
  <c r="AR1548" i="5"/>
  <c r="AR1581" i="5"/>
  <c r="AR1585" i="5"/>
  <c r="AR1589" i="5"/>
  <c r="AR1609" i="5"/>
  <c r="AR1226" i="5"/>
  <c r="AR1234" i="5"/>
  <c r="AR1242" i="5"/>
  <c r="AR1250" i="5"/>
  <c r="AR1258" i="5"/>
  <c r="AR1266" i="5"/>
  <c r="AR1274" i="5"/>
  <c r="AR1282" i="5"/>
  <c r="AR1290" i="5"/>
  <c r="AR1298" i="5"/>
  <c r="AR1306" i="5"/>
  <c r="AR1314" i="5"/>
  <c r="AR1322" i="5"/>
  <c r="AR1326" i="5"/>
  <c r="AR1330" i="5"/>
  <c r="AR1333" i="5"/>
  <c r="AR1336" i="5"/>
  <c r="AR1340" i="5"/>
  <c r="AR1344" i="5"/>
  <c r="AR1350" i="5"/>
  <c r="AR1354" i="5"/>
  <c r="AR1358" i="5"/>
  <c r="AR1362" i="5"/>
  <c r="AR1366" i="5"/>
  <c r="AR1370" i="5"/>
  <c r="AR1374" i="5"/>
  <c r="AR1380" i="5"/>
  <c r="AR1383" i="5"/>
  <c r="AR1396" i="5"/>
  <c r="AR1403" i="5"/>
  <c r="AR1407" i="5"/>
  <c r="AR1434" i="5"/>
  <c r="AR1438" i="5"/>
  <c r="AR1457" i="5"/>
  <c r="AR1469" i="5"/>
  <c r="AR1486" i="5"/>
  <c r="AR1502" i="5"/>
  <c r="AR1534" i="5"/>
  <c r="AR1542" i="5"/>
  <c r="AR1563" i="5"/>
  <c r="AR1597" i="5"/>
  <c r="AR1603" i="5"/>
  <c r="AR1378" i="5"/>
  <c r="AR1386" i="5"/>
  <c r="AR1394" i="5"/>
  <c r="AR1402" i="5"/>
  <c r="AR1410" i="5"/>
  <c r="AR1418" i="5"/>
  <c r="AR1426" i="5"/>
  <c r="AR1433" i="5"/>
  <c r="AR1441" i="5"/>
  <c r="AR1448" i="5"/>
  <c r="AR1455" i="5"/>
  <c r="AR1458" i="5"/>
  <c r="AR1472" i="5"/>
  <c r="AR1478" i="5"/>
  <c r="AR1481" i="5"/>
  <c r="AR1490" i="5"/>
  <c r="AR1509" i="5"/>
  <c r="AR1515" i="5"/>
  <c r="AR1525" i="5"/>
  <c r="AR1529" i="5"/>
  <c r="AR1539" i="5"/>
  <c r="AR1545" i="5"/>
  <c r="AR1560" i="5"/>
  <c r="AR1570" i="5"/>
  <c r="AR1576" i="5"/>
  <c r="AR1586" i="5"/>
  <c r="AR1592" i="5"/>
  <c r="AR1600" i="5"/>
  <c r="AR1606" i="5"/>
  <c r="AR1616" i="5"/>
  <c r="AR1392" i="5"/>
  <c r="AR1400" i="5"/>
  <c r="AR1408" i="5"/>
  <c r="AR1416" i="5"/>
  <c r="AR1424" i="5"/>
  <c r="AR1431" i="5"/>
  <c r="AR1439" i="5"/>
  <c r="AR1446" i="5"/>
  <c r="AR1453" i="5"/>
  <c r="AR1464" i="5"/>
  <c r="AR1470" i="5"/>
  <c r="AR1473" i="5"/>
  <c r="AR1482" i="5"/>
  <c r="AR1495" i="5"/>
  <c r="AR1510" i="5"/>
  <c r="AR1526" i="5"/>
  <c r="AR1540" i="5"/>
  <c r="AR1555" i="5"/>
  <c r="AR1561" i="5"/>
  <c r="AR1571" i="5"/>
  <c r="AR1577" i="5"/>
  <c r="AR1587" i="5"/>
  <c r="AR1593" i="5"/>
  <c r="AR1601" i="5"/>
  <c r="AR1607" i="5"/>
  <c r="AR1617" i="5"/>
  <c r="AR1382" i="5"/>
  <c r="AR1390" i="5"/>
  <c r="AR1398" i="5"/>
  <c r="AR1406" i="5"/>
  <c r="AR1414" i="5"/>
  <c r="AR1422" i="5"/>
  <c r="AR1429" i="5"/>
  <c r="AR1437" i="5"/>
  <c r="AR1445" i="5"/>
  <c r="AR1451" i="5"/>
  <c r="AR1462" i="5"/>
  <c r="AR1465" i="5"/>
  <c r="AR1474" i="5"/>
  <c r="AR1488" i="5"/>
  <c r="AR1494" i="5"/>
  <c r="AR1501" i="5"/>
  <c r="AR1507" i="5"/>
  <c r="AR1517" i="5"/>
  <c r="AR1523" i="5"/>
  <c r="AR1531" i="5"/>
  <c r="AR1537" i="5"/>
  <c r="AR1547" i="5"/>
  <c r="AR1553" i="5"/>
  <c r="AR1562" i="5"/>
  <c r="AR1568" i="5"/>
  <c r="AR1578" i="5"/>
  <c r="AR1584" i="5"/>
  <c r="AR1594" i="5"/>
  <c r="AR1608" i="5"/>
  <c r="AR1614" i="5"/>
  <c r="AR1460" i="5"/>
  <c r="AR1468" i="5"/>
  <c r="AR1476" i="5"/>
  <c r="AR1484" i="5"/>
  <c r="AR1492" i="5"/>
  <c r="AR1498" i="5"/>
  <c r="AR1505" i="5"/>
  <c r="AR1513" i="5"/>
  <c r="AR1521" i="5"/>
  <c r="AR1535" i="5"/>
  <c r="AR1543" i="5"/>
  <c r="AR1551" i="5"/>
  <c r="AR1558" i="5"/>
  <c r="AR1566" i="5"/>
  <c r="AR1574" i="5"/>
  <c r="AR1582" i="5"/>
  <c r="AR1590" i="5"/>
  <c r="AR1598" i="5"/>
  <c r="AR1604" i="5"/>
  <c r="AR1612" i="5"/>
  <c r="AR1496" i="5"/>
  <c r="AR1503" i="5"/>
  <c r="AR1511" i="5"/>
  <c r="AR1519" i="5"/>
  <c r="AR1527" i="5"/>
  <c r="AR1533" i="5"/>
  <c r="AR1541" i="5"/>
  <c r="AR1549" i="5"/>
  <c r="AR1556" i="5"/>
  <c r="AR1564" i="5"/>
  <c r="AR1572" i="5"/>
  <c r="AR1580" i="5"/>
  <c r="AR1588" i="5"/>
  <c r="AR1596" i="5"/>
  <c r="AR1602" i="5"/>
  <c r="AR1610" i="5"/>
  <c r="AR1618" i="5"/>
  <c r="AR502" i="2"/>
  <c r="AR466" i="2"/>
  <c r="AR462" i="2"/>
  <c r="AR458" i="2"/>
  <c r="AR454" i="2"/>
  <c r="AR450" i="2"/>
  <c r="AR442" i="2"/>
  <c r="AR438" i="2"/>
  <c r="AR434" i="2"/>
  <c r="AR430" i="2"/>
  <c r="AR426" i="2"/>
  <c r="AR422" i="2"/>
  <c r="AR418" i="2"/>
  <c r="AR414" i="2"/>
  <c r="AR402" i="2"/>
  <c r="AR398" i="2"/>
  <c r="AR394" i="2"/>
  <c r="AR390" i="2"/>
  <c r="AR386" i="2"/>
  <c r="AR382" i="2"/>
  <c r="AR374" i="2"/>
  <c r="AR338" i="2"/>
  <c r="AR410" i="2"/>
  <c r="AR406" i="2"/>
  <c r="AR446" i="2"/>
  <c r="AR366" i="2"/>
  <c r="AR358" i="2"/>
  <c r="AR354" i="2"/>
  <c r="AR342" i="2"/>
  <c r="AR334" i="2"/>
  <c r="AR330" i="2"/>
  <c r="AR326" i="2"/>
  <c r="AR322" i="2"/>
  <c r="AR314" i="2"/>
  <c r="AR310" i="2"/>
  <c r="AR306" i="2"/>
  <c r="AR302" i="2"/>
  <c r="AR298" i="2"/>
  <c r="AR290" i="2"/>
  <c r="AR50" i="2"/>
  <c r="AR1209" i="2"/>
  <c r="AR1605" i="2"/>
  <c r="AR997" i="2"/>
  <c r="AR221" i="2"/>
  <c r="AR1614" i="2"/>
  <c r="AR1477" i="2"/>
  <c r="AR1349" i="2"/>
  <c r="AR1630" i="2"/>
  <c r="AR622" i="2"/>
  <c r="AR510" i="2"/>
  <c r="AR350" i="2"/>
  <c r="AR346" i="2"/>
  <c r="AR286" i="2"/>
  <c r="AR282" i="2"/>
  <c r="AR278" i="2"/>
  <c r="AR274" i="2"/>
  <c r="AR270" i="2"/>
  <c r="AR266" i="2"/>
  <c r="AR262" i="2"/>
  <c r="AR258" i="2"/>
  <c r="AR254" i="2"/>
  <c r="AR250" i="2"/>
  <c r="AR246" i="2"/>
  <c r="AR242" i="2"/>
  <c r="AR238" i="2"/>
  <c r="AR234" i="2"/>
  <c r="AR1573" i="2"/>
  <c r="AR1445" i="2"/>
  <c r="AR1317" i="2"/>
  <c r="AR1167" i="2"/>
  <c r="AR1669" i="2"/>
  <c r="AR1541" i="2"/>
  <c r="AR1413" i="2"/>
  <c r="AR1285" i="2"/>
  <c r="AR1124" i="2"/>
  <c r="AR741" i="2"/>
  <c r="AR1637" i="2"/>
  <c r="AR1509" i="2"/>
  <c r="AR1381" i="2"/>
  <c r="AR1252" i="2"/>
  <c r="AR1081" i="2"/>
  <c r="AR569" i="2"/>
  <c r="AR378" i="2"/>
  <c r="AR370" i="2"/>
  <c r="AR362" i="2"/>
  <c r="AR230" i="2"/>
  <c r="AR226" i="2"/>
  <c r="AR222" i="2"/>
  <c r="AR218" i="2"/>
  <c r="AR214" i="2"/>
  <c r="AR210" i="2"/>
  <c r="AR206" i="2"/>
  <c r="AR202" i="2"/>
  <c r="AR198" i="2"/>
  <c r="AR194" i="2"/>
  <c r="AR190" i="2"/>
  <c r="AR186" i="2"/>
  <c r="AR182" i="2"/>
  <c r="AR178" i="2"/>
  <c r="AR174" i="2"/>
  <c r="AR170" i="2"/>
  <c r="AR166" i="2"/>
  <c r="AR162" i="2"/>
  <c r="AR158" i="2"/>
  <c r="AR154" i="2"/>
  <c r="AR150" i="2"/>
  <c r="AR146" i="2"/>
  <c r="AR142" i="2"/>
  <c r="AR138" i="2"/>
  <c r="AR134" i="2"/>
  <c r="AR130" i="2"/>
  <c r="AR126" i="2"/>
  <c r="AR122" i="2"/>
  <c r="AR118" i="2"/>
  <c r="AR114" i="2"/>
  <c r="AR110" i="2"/>
  <c r="AR106" i="2"/>
  <c r="AR102" i="2"/>
  <c r="AR98" i="2"/>
  <c r="AR94" i="2"/>
  <c r="AR90" i="2"/>
  <c r="AR86" i="2"/>
  <c r="AR82" i="2"/>
  <c r="AR78" i="2"/>
  <c r="AR46" i="2"/>
  <c r="AR42" i="2"/>
  <c r="AR38" i="2"/>
  <c r="AR34" i="2"/>
  <c r="AR30" i="2"/>
  <c r="AR26" i="2"/>
  <c r="AR22" i="2"/>
  <c r="AR18" i="2"/>
  <c r="AR14" i="2"/>
  <c r="AR10" i="2"/>
  <c r="AR1661" i="2"/>
  <c r="AR1629" i="2"/>
  <c r="AR1597" i="2"/>
  <c r="AR1565" i="2"/>
  <c r="AR1533" i="2"/>
  <c r="AR1501" i="2"/>
  <c r="AR1469" i="2"/>
  <c r="AR1437" i="2"/>
  <c r="AR1405" i="2"/>
  <c r="AR1373" i="2"/>
  <c r="AR1341" i="2"/>
  <c r="AR1309" i="2"/>
  <c r="AR1277" i="2"/>
  <c r="AR1241" i="2"/>
  <c r="AR1199" i="2"/>
  <c r="AR1156" i="2"/>
  <c r="AR1113" i="2"/>
  <c r="AR1061" i="2"/>
  <c r="AR976" i="2"/>
  <c r="AR869" i="2"/>
  <c r="AR697" i="2"/>
  <c r="AR1693" i="2"/>
  <c r="AR1685" i="2"/>
  <c r="AR1653" i="2"/>
  <c r="AR1621" i="2"/>
  <c r="AR1589" i="2"/>
  <c r="AR1557" i="2"/>
  <c r="AR1525" i="2"/>
  <c r="AR1493" i="2"/>
  <c r="AR1461" i="2"/>
  <c r="AR1429" i="2"/>
  <c r="AR1397" i="2"/>
  <c r="AR1365" i="2"/>
  <c r="AR1333" i="2"/>
  <c r="AR1301" i="2"/>
  <c r="AR1269" i="2"/>
  <c r="AR1231" i="2"/>
  <c r="AR1188" i="2"/>
  <c r="AR1145" i="2"/>
  <c r="AR1103" i="2"/>
  <c r="AR1040" i="2"/>
  <c r="AR955" i="2"/>
  <c r="AR825" i="2"/>
  <c r="AR1677" i="2"/>
  <c r="AR1645" i="2"/>
  <c r="AR1613" i="2"/>
  <c r="AR1581" i="2"/>
  <c r="AR1549" i="2"/>
  <c r="AR1517" i="2"/>
  <c r="AR1485" i="2"/>
  <c r="AR1453" i="2"/>
  <c r="AR1421" i="2"/>
  <c r="AR1389" i="2"/>
  <c r="AR1357" i="2"/>
  <c r="AR1325" i="2"/>
  <c r="AR1293" i="2"/>
  <c r="AR1261" i="2"/>
  <c r="AR1220" i="2"/>
  <c r="AR1177" i="2"/>
  <c r="AR1135" i="2"/>
  <c r="AR1092" i="2"/>
  <c r="AR1019" i="2"/>
  <c r="AR933" i="2"/>
  <c r="AR613" i="2"/>
  <c r="AR365" i="2"/>
  <c r="AR74" i="2"/>
  <c r="AR70" i="2"/>
  <c r="AR66" i="2"/>
  <c r="AR62" i="2"/>
  <c r="AR58" i="2"/>
  <c r="AR54" i="2"/>
  <c r="AR8" i="2"/>
  <c r="AR12" i="2"/>
  <c r="AR16" i="2"/>
  <c r="AR20" i="2"/>
  <c r="AR24" i="2"/>
  <c r="AR28" i="2"/>
  <c r="AR32" i="2"/>
  <c r="AR36" i="2"/>
  <c r="AR40" i="2"/>
  <c r="AR44" i="2"/>
  <c r="AR48" i="2"/>
  <c r="AR52" i="2"/>
  <c r="AR56" i="2"/>
  <c r="AR60" i="2"/>
  <c r="AR64" i="2"/>
  <c r="AR68" i="2"/>
  <c r="AR72" i="2"/>
  <c r="AR76" i="2"/>
  <c r="AR80" i="2"/>
  <c r="AR84" i="2"/>
  <c r="AR88" i="2"/>
  <c r="AR92" i="2"/>
  <c r="AR96" i="2"/>
  <c r="AR100" i="2"/>
  <c r="AR104" i="2"/>
  <c r="AR108" i="2"/>
  <c r="AR112" i="2"/>
  <c r="AR116" i="2"/>
  <c r="AR120" i="2"/>
  <c r="AR124" i="2"/>
  <c r="AR128" i="2"/>
  <c r="AR132" i="2"/>
  <c r="AR136" i="2"/>
  <c r="AR140" i="2"/>
  <c r="AR144" i="2"/>
  <c r="AR148" i="2"/>
  <c r="AR152" i="2"/>
  <c r="AR156" i="2"/>
  <c r="AR160" i="2"/>
  <c r="AR164" i="2"/>
  <c r="AR168" i="2"/>
  <c r="AR172" i="2"/>
  <c r="AR176" i="2"/>
  <c r="AR180" i="2"/>
  <c r="AR184" i="2"/>
  <c r="AR188" i="2"/>
  <c r="AR192" i="2"/>
  <c r="AR196" i="2"/>
  <c r="AR200" i="2"/>
  <c r="AR204" i="2"/>
  <c r="AR208" i="2"/>
  <c r="AR212" i="2"/>
  <c r="AR216" i="2"/>
  <c r="AR220" i="2"/>
  <c r="AR224" i="2"/>
  <c r="AR228" i="2"/>
  <c r="AR232" i="2"/>
  <c r="AR236" i="2"/>
  <c r="AR240" i="2"/>
  <c r="AR244" i="2"/>
  <c r="AR248" i="2"/>
  <c r="AR252" i="2"/>
  <c r="AR256" i="2"/>
  <c r="AR260" i="2"/>
  <c r="AR264" i="2"/>
  <c r="AR268" i="2"/>
  <c r="AR272" i="2"/>
  <c r="AR276" i="2"/>
  <c r="AR280" i="2"/>
  <c r="AR284" i="2"/>
  <c r="AR288" i="2"/>
  <c r="AR292" i="2"/>
  <c r="AR296" i="2"/>
  <c r="AR300" i="2"/>
  <c r="AR304" i="2"/>
  <c r="AR308" i="2"/>
  <c r="AR312" i="2"/>
  <c r="AR316" i="2"/>
  <c r="AR320" i="2"/>
  <c r="AR324" i="2"/>
  <c r="AR328" i="2"/>
  <c r="AR332" i="2"/>
  <c r="AR336" i="2"/>
  <c r="AR340" i="2"/>
  <c r="AR344" i="2"/>
  <c r="AR9" i="2"/>
  <c r="AR19" i="2"/>
  <c r="AR25" i="2"/>
  <c r="AR35" i="2"/>
  <c r="AR41" i="2"/>
  <c r="AR51" i="2"/>
  <c r="AR57" i="2"/>
  <c r="AR67" i="2"/>
  <c r="AR73" i="2"/>
  <c r="AR83" i="2"/>
  <c r="AR89" i="2"/>
  <c r="AR99" i="2"/>
  <c r="AR105" i="2"/>
  <c r="AR115" i="2"/>
  <c r="AR121" i="2"/>
  <c r="AR131" i="2"/>
  <c r="AR137" i="2"/>
  <c r="AR147" i="2"/>
  <c r="AR153" i="2"/>
  <c r="AR163" i="2"/>
  <c r="AR169" i="2"/>
  <c r="AR179" i="2"/>
  <c r="AR185" i="2"/>
  <c r="AR195" i="2"/>
  <c r="AR201" i="2"/>
  <c r="AR211" i="2"/>
  <c r="AR217" i="2"/>
  <c r="AR227" i="2"/>
  <c r="AR233" i="2"/>
  <c r="AR243" i="2"/>
  <c r="AR249" i="2"/>
  <c r="AR259" i="2"/>
  <c r="AR265" i="2"/>
  <c r="AR275" i="2"/>
  <c r="AR281" i="2"/>
  <c r="AR291" i="2"/>
  <c r="AR297" i="2"/>
  <c r="AR307" i="2"/>
  <c r="AR313" i="2"/>
  <c r="AR323" i="2"/>
  <c r="AR329" i="2"/>
  <c r="AR15" i="2"/>
  <c r="AR21" i="2"/>
  <c r="AR31" i="2"/>
  <c r="AR37" i="2"/>
  <c r="AR47" i="2"/>
  <c r="AR53" i="2"/>
  <c r="AR63" i="2"/>
  <c r="AR69" i="2"/>
  <c r="AR79" i="2"/>
  <c r="AR85" i="2"/>
  <c r="AR95" i="2"/>
  <c r="AR101" i="2"/>
  <c r="AR111" i="2"/>
  <c r="AR117" i="2"/>
  <c r="AR127" i="2"/>
  <c r="AR133" i="2"/>
  <c r="AR143" i="2"/>
  <c r="AR149" i="2"/>
  <c r="AR159" i="2"/>
  <c r="AR165" i="2"/>
  <c r="AR175" i="2"/>
  <c r="AR181" i="2"/>
  <c r="AR191" i="2"/>
  <c r="AR197" i="2"/>
  <c r="AR207" i="2"/>
  <c r="AR213" i="2"/>
  <c r="AR223" i="2"/>
  <c r="AR229" i="2"/>
  <c r="AR239" i="2"/>
  <c r="AR245" i="2"/>
  <c r="AR255" i="2"/>
  <c r="AR261" i="2"/>
  <c r="AR271" i="2"/>
  <c r="AR277" i="2"/>
  <c r="AR287" i="2"/>
  <c r="AR293" i="2"/>
  <c r="AR303" i="2"/>
  <c r="AR309" i="2"/>
  <c r="AR319" i="2"/>
  <c r="AR325" i="2"/>
  <c r="AR335" i="2"/>
  <c r="AR341" i="2"/>
  <c r="AR11" i="2"/>
  <c r="AR33" i="2"/>
  <c r="AR43" i="2"/>
  <c r="AR65" i="2"/>
  <c r="AR75" i="2"/>
  <c r="AR97" i="2"/>
  <c r="AR107" i="2"/>
  <c r="AR129" i="2"/>
  <c r="AR139" i="2"/>
  <c r="AR161" i="2"/>
  <c r="AR171" i="2"/>
  <c r="AR193" i="2"/>
  <c r="AR203" i="2"/>
  <c r="AR225" i="2"/>
  <c r="AR235" i="2"/>
  <c r="AR257" i="2"/>
  <c r="AR267" i="2"/>
  <c r="AR289" i="2"/>
  <c r="AR299" i="2"/>
  <c r="AR321" i="2"/>
  <c r="AR331" i="2"/>
  <c r="AR345" i="2"/>
  <c r="AR351" i="2"/>
  <c r="AR356" i="2"/>
  <c r="AR361" i="2"/>
  <c r="AR367" i="2"/>
  <c r="AR372" i="2"/>
  <c r="AR377" i="2"/>
  <c r="AR383" i="2"/>
  <c r="AR388" i="2"/>
  <c r="AR393" i="2"/>
  <c r="AR399" i="2"/>
  <c r="AR404" i="2"/>
  <c r="AR409" i="2"/>
  <c r="AR415" i="2"/>
  <c r="AR420" i="2"/>
  <c r="AR425" i="2"/>
  <c r="AR431" i="2"/>
  <c r="AR435" i="2"/>
  <c r="AR439" i="2"/>
  <c r="AR443" i="2"/>
  <c r="AR447" i="2"/>
  <c r="AR451" i="2"/>
  <c r="AR455" i="2"/>
  <c r="AR459" i="2"/>
  <c r="AR463" i="2"/>
  <c r="AR467" i="2"/>
  <c r="AR471" i="2"/>
  <c r="AR475" i="2"/>
  <c r="AR479" i="2"/>
  <c r="AR483" i="2"/>
  <c r="AR487" i="2"/>
  <c r="AR491" i="2"/>
  <c r="AR495" i="2"/>
  <c r="AR499" i="2"/>
  <c r="AR503" i="2"/>
  <c r="AR507" i="2"/>
  <c r="AR511" i="2"/>
  <c r="AR515" i="2"/>
  <c r="AR519" i="2"/>
  <c r="AR523" i="2"/>
  <c r="AR527" i="2"/>
  <c r="AR531" i="2"/>
  <c r="AR535" i="2"/>
  <c r="AR539" i="2"/>
  <c r="AR543" i="2"/>
  <c r="AR547" i="2"/>
  <c r="AR551" i="2"/>
  <c r="AR555" i="2"/>
  <c r="AR559" i="2"/>
  <c r="AR563" i="2"/>
  <c r="AR567" i="2"/>
  <c r="AR571" i="2"/>
  <c r="AR575" i="2"/>
  <c r="AR579" i="2"/>
  <c r="AR583" i="2"/>
  <c r="AR587" i="2"/>
  <c r="AR591" i="2"/>
  <c r="AR595" i="2"/>
  <c r="AR599" i="2"/>
  <c r="AR603" i="2"/>
  <c r="AR607" i="2"/>
  <c r="AR611" i="2"/>
  <c r="AR615" i="2"/>
  <c r="AR619" i="2"/>
  <c r="AR623" i="2"/>
  <c r="AR627" i="2"/>
  <c r="AR631" i="2"/>
  <c r="AR635" i="2"/>
  <c r="AR639" i="2"/>
  <c r="AR643" i="2"/>
  <c r="AR647" i="2"/>
  <c r="AR651" i="2"/>
  <c r="AR655" i="2"/>
  <c r="AR659" i="2"/>
  <c r="AR663" i="2"/>
  <c r="AR667" i="2"/>
  <c r="AR671" i="2"/>
  <c r="AR675" i="2"/>
  <c r="AR679" i="2"/>
  <c r="AR683" i="2"/>
  <c r="AR687" i="2"/>
  <c r="AR691" i="2"/>
  <c r="AR695" i="2"/>
  <c r="AR699" i="2"/>
  <c r="AR703" i="2"/>
  <c r="AR707" i="2"/>
  <c r="AR711" i="2"/>
  <c r="AR715" i="2"/>
  <c r="AR719" i="2"/>
  <c r="AR723" i="2"/>
  <c r="AR727" i="2"/>
  <c r="AR731" i="2"/>
  <c r="AR735" i="2"/>
  <c r="AR739" i="2"/>
  <c r="AR743" i="2"/>
  <c r="AR747" i="2"/>
  <c r="AR751" i="2"/>
  <c r="AR755" i="2"/>
  <c r="AR759" i="2"/>
  <c r="AR763" i="2"/>
  <c r="AR767" i="2"/>
  <c r="AR771" i="2"/>
  <c r="AR775" i="2"/>
  <c r="AR779" i="2"/>
  <c r="AR783" i="2"/>
  <c r="AR787" i="2"/>
  <c r="AR791" i="2"/>
  <c r="AR795" i="2"/>
  <c r="AR799" i="2"/>
  <c r="AR803" i="2"/>
  <c r="AR807" i="2"/>
  <c r="AR811" i="2"/>
  <c r="AR815" i="2"/>
  <c r="AR819" i="2"/>
  <c r="AR823" i="2"/>
  <c r="AR827" i="2"/>
  <c r="AR831" i="2"/>
  <c r="AR835" i="2"/>
  <c r="AR839" i="2"/>
  <c r="AR843" i="2"/>
  <c r="AR847" i="2"/>
  <c r="AR851" i="2"/>
  <c r="AR855" i="2"/>
  <c r="AR859" i="2"/>
  <c r="AR863" i="2"/>
  <c r="AR867" i="2"/>
  <c r="AR871" i="2"/>
  <c r="AR875" i="2"/>
  <c r="AR879" i="2"/>
  <c r="AR883" i="2"/>
  <c r="AR887" i="2"/>
  <c r="AR891" i="2"/>
  <c r="AR895" i="2"/>
  <c r="AR899" i="2"/>
  <c r="AR903" i="2"/>
  <c r="AR907" i="2"/>
  <c r="AR911" i="2"/>
  <c r="AR915" i="2"/>
  <c r="AR13" i="2"/>
  <c r="AR23" i="2"/>
  <c r="AR45" i="2"/>
  <c r="AR55" i="2"/>
  <c r="AR77" i="2"/>
  <c r="AR87" i="2"/>
  <c r="AR109" i="2"/>
  <c r="AR119" i="2"/>
  <c r="AR141" i="2"/>
  <c r="AR151" i="2"/>
  <c r="AR173" i="2"/>
  <c r="AR183" i="2"/>
  <c r="AR205" i="2"/>
  <c r="AR215" i="2"/>
  <c r="AR237" i="2"/>
  <c r="AR247" i="2"/>
  <c r="AR269" i="2"/>
  <c r="AR279" i="2"/>
  <c r="AR301" i="2"/>
  <c r="AR311" i="2"/>
  <c r="AR333" i="2"/>
  <c r="AR339" i="2"/>
  <c r="AR347" i="2"/>
  <c r="AR352" i="2"/>
  <c r="AR357" i="2"/>
  <c r="AR363" i="2"/>
  <c r="AR368" i="2"/>
  <c r="AR373" i="2"/>
  <c r="AR379" i="2"/>
  <c r="AR384" i="2"/>
  <c r="AR389" i="2"/>
  <c r="AR395" i="2"/>
  <c r="AR400" i="2"/>
  <c r="AR405" i="2"/>
  <c r="AR411" i="2"/>
  <c r="AR416" i="2"/>
  <c r="AR421" i="2"/>
  <c r="AR427" i="2"/>
  <c r="AR432" i="2"/>
  <c r="AR436" i="2"/>
  <c r="AR440" i="2"/>
  <c r="AR444" i="2"/>
  <c r="AR448" i="2"/>
  <c r="AR452" i="2"/>
  <c r="AR456" i="2"/>
  <c r="AR460" i="2"/>
  <c r="AR464" i="2"/>
  <c r="AR468" i="2"/>
  <c r="AR472" i="2"/>
  <c r="AR476" i="2"/>
  <c r="AR480" i="2"/>
  <c r="AR484" i="2"/>
  <c r="AR488" i="2"/>
  <c r="AR492" i="2"/>
  <c r="AR496" i="2"/>
  <c r="AR500" i="2"/>
  <c r="AR504" i="2"/>
  <c r="AR508" i="2"/>
  <c r="AR512" i="2"/>
  <c r="AR516" i="2"/>
  <c r="AR520" i="2"/>
  <c r="AR524" i="2"/>
  <c r="AR528" i="2"/>
  <c r="AR532" i="2"/>
  <c r="AR536" i="2"/>
  <c r="AR540" i="2"/>
  <c r="AR544" i="2"/>
  <c r="AR548" i="2"/>
  <c r="AR552" i="2"/>
  <c r="AR556" i="2"/>
  <c r="AR560" i="2"/>
  <c r="AR564" i="2"/>
  <c r="AR568" i="2"/>
  <c r="AR572" i="2"/>
  <c r="AR576" i="2"/>
  <c r="AR580" i="2"/>
  <c r="AR584" i="2"/>
  <c r="AR588" i="2"/>
  <c r="AR592" i="2"/>
  <c r="AR596" i="2"/>
  <c r="AR600" i="2"/>
  <c r="AR604" i="2"/>
  <c r="AR608" i="2"/>
  <c r="AR612" i="2"/>
  <c r="AR616" i="2"/>
  <c r="AR620" i="2"/>
  <c r="AR624" i="2"/>
  <c r="AR628" i="2"/>
  <c r="AR632" i="2"/>
  <c r="AR636" i="2"/>
  <c r="AR640" i="2"/>
  <c r="AR644" i="2"/>
  <c r="AR648" i="2"/>
  <c r="AR652" i="2"/>
  <c r="AR656" i="2"/>
  <c r="AR660" i="2"/>
  <c r="AR664" i="2"/>
  <c r="AR668" i="2"/>
  <c r="AR672" i="2"/>
  <c r="AR676" i="2"/>
  <c r="AR680" i="2"/>
  <c r="AR684" i="2"/>
  <c r="AR688" i="2"/>
  <c r="AR692" i="2"/>
  <c r="AR696" i="2"/>
  <c r="AR700" i="2"/>
  <c r="AR704" i="2"/>
  <c r="AR708" i="2"/>
  <c r="AR712" i="2"/>
  <c r="AR716" i="2"/>
  <c r="AR720" i="2"/>
  <c r="AR724" i="2"/>
  <c r="AR728" i="2"/>
  <c r="AR732" i="2"/>
  <c r="AR736" i="2"/>
  <c r="AR740" i="2"/>
  <c r="AR744" i="2"/>
  <c r="AR748" i="2"/>
  <c r="AR752" i="2"/>
  <c r="AR756" i="2"/>
  <c r="AR760" i="2"/>
  <c r="AR764" i="2"/>
  <c r="AR768" i="2"/>
  <c r="AR772" i="2"/>
  <c r="AR776" i="2"/>
  <c r="AR780" i="2"/>
  <c r="AR784" i="2"/>
  <c r="AR788" i="2"/>
  <c r="AR792" i="2"/>
  <c r="AR796" i="2"/>
  <c r="AR800" i="2"/>
  <c r="AR804" i="2"/>
  <c r="AR808" i="2"/>
  <c r="AR812" i="2"/>
  <c r="AR816" i="2"/>
  <c r="AR820" i="2"/>
  <c r="AR824" i="2"/>
  <c r="AR828" i="2"/>
  <c r="AR832" i="2"/>
  <c r="AR836" i="2"/>
  <c r="AR840" i="2"/>
  <c r="AR844" i="2"/>
  <c r="AR848" i="2"/>
  <c r="AR852" i="2"/>
  <c r="AR856" i="2"/>
  <c r="AR860" i="2"/>
  <c r="AR864" i="2"/>
  <c r="AR868" i="2"/>
  <c r="AR872" i="2"/>
  <c r="AR876" i="2"/>
  <c r="AR880" i="2"/>
  <c r="AR884" i="2"/>
  <c r="AR888" i="2"/>
  <c r="AR892" i="2"/>
  <c r="AR896" i="2"/>
  <c r="AR900" i="2"/>
  <c r="AR904" i="2"/>
  <c r="AR908" i="2"/>
  <c r="AR17" i="2"/>
  <c r="AR59" i="2"/>
  <c r="AR81" i="2"/>
  <c r="AR123" i="2"/>
  <c r="AR145" i="2"/>
  <c r="AR187" i="2"/>
  <c r="AR209" i="2"/>
  <c r="AR251" i="2"/>
  <c r="AR273" i="2"/>
  <c r="AR315" i="2"/>
  <c r="AR348" i="2"/>
  <c r="AR359" i="2"/>
  <c r="AR369" i="2"/>
  <c r="AR380" i="2"/>
  <c r="AR391" i="2"/>
  <c r="AR401" i="2"/>
  <c r="AR412" i="2"/>
  <c r="AR423" i="2"/>
  <c r="AR433" i="2"/>
  <c r="AR441" i="2"/>
  <c r="AR449" i="2"/>
  <c r="AR457" i="2"/>
  <c r="AR465" i="2"/>
  <c r="AR473" i="2"/>
  <c r="AR481" i="2"/>
  <c r="AR489" i="2"/>
  <c r="AR497" i="2"/>
  <c r="AR505" i="2"/>
  <c r="AR513" i="2"/>
  <c r="AR521" i="2"/>
  <c r="AR529" i="2"/>
  <c r="AR537" i="2"/>
  <c r="AR545" i="2"/>
  <c r="AR553" i="2"/>
  <c r="AR39" i="2"/>
  <c r="AR61" i="2"/>
  <c r="AR103" i="2"/>
  <c r="AR125" i="2"/>
  <c r="AR167" i="2"/>
  <c r="AR189" i="2"/>
  <c r="AR231" i="2"/>
  <c r="AR253" i="2"/>
  <c r="AR295" i="2"/>
  <c r="AR317" i="2"/>
  <c r="AR337" i="2"/>
  <c r="AR349" i="2"/>
  <c r="AR360" i="2"/>
  <c r="AR371" i="2"/>
  <c r="AR381" i="2"/>
  <c r="AR392" i="2"/>
  <c r="AR403" i="2"/>
  <c r="AR413" i="2"/>
  <c r="AR424" i="2"/>
  <c r="AR913" i="2"/>
  <c r="AR27" i="2"/>
  <c r="AR113" i="2"/>
  <c r="AR155" i="2"/>
  <c r="AR241" i="2"/>
  <c r="AR283" i="2"/>
  <c r="AR353" i="2"/>
  <c r="AR375" i="2"/>
  <c r="AR396" i="2"/>
  <c r="AR417" i="2"/>
  <c r="AR437" i="2"/>
  <c r="AR453" i="2"/>
  <c r="AR469" i="2"/>
  <c r="AR485" i="2"/>
  <c r="AR501" i="2"/>
  <c r="AR517" i="2"/>
  <c r="AR533" i="2"/>
  <c r="AR549" i="2"/>
  <c r="AR561" i="2"/>
  <c r="AR573" i="2"/>
  <c r="AR593" i="2"/>
  <c r="AR605" i="2"/>
  <c r="AR625" i="2"/>
  <c r="AR637" i="2"/>
  <c r="AR657" i="2"/>
  <c r="AR669" i="2"/>
  <c r="AR689" i="2"/>
  <c r="AR701" i="2"/>
  <c r="AR721" i="2"/>
  <c r="AR733" i="2"/>
  <c r="AR753" i="2"/>
  <c r="AR765" i="2"/>
  <c r="AR785" i="2"/>
  <c r="AR797" i="2"/>
  <c r="AR817" i="2"/>
  <c r="AR829" i="2"/>
  <c r="AR849" i="2"/>
  <c r="AR861" i="2"/>
  <c r="AR881" i="2"/>
  <c r="AR893" i="2"/>
  <c r="AR912" i="2"/>
  <c r="AR919" i="2"/>
  <c r="AR924" i="2"/>
  <c r="AR929" i="2"/>
  <c r="AR935" i="2"/>
  <c r="AR940" i="2"/>
  <c r="AR945" i="2"/>
  <c r="AR951" i="2"/>
  <c r="AR956" i="2"/>
  <c r="AR961" i="2"/>
  <c r="AR967" i="2"/>
  <c r="AR972" i="2"/>
  <c r="AR977" i="2"/>
  <c r="AR983" i="2"/>
  <c r="AR988" i="2"/>
  <c r="AR993" i="2"/>
  <c r="AR999" i="2"/>
  <c r="AR1004" i="2"/>
  <c r="AR1009" i="2"/>
  <c r="AR1015" i="2"/>
  <c r="AR1020" i="2"/>
  <c r="AR1025" i="2"/>
  <c r="AR1031" i="2"/>
  <c r="AR1036" i="2"/>
  <c r="AR1041" i="2"/>
  <c r="AR1047" i="2"/>
  <c r="AR1052" i="2"/>
  <c r="AR1057" i="2"/>
  <c r="AR1063" i="2"/>
  <c r="AR1068" i="2"/>
  <c r="AR1073" i="2"/>
  <c r="AR1079" i="2"/>
  <c r="AR1084" i="2"/>
  <c r="AR1089" i="2"/>
  <c r="AR1095" i="2"/>
  <c r="AR1100" i="2"/>
  <c r="AR1105" i="2"/>
  <c r="AR1111" i="2"/>
  <c r="AR1116" i="2"/>
  <c r="AR1121" i="2"/>
  <c r="AR1127" i="2"/>
  <c r="AR1132" i="2"/>
  <c r="AR1137" i="2"/>
  <c r="AR1143" i="2"/>
  <c r="AR1148" i="2"/>
  <c r="AR1153" i="2"/>
  <c r="AR1159" i="2"/>
  <c r="AR1164" i="2"/>
  <c r="AR1169" i="2"/>
  <c r="AR1175" i="2"/>
  <c r="AR1180" i="2"/>
  <c r="AR1185" i="2"/>
  <c r="AR1191" i="2"/>
  <c r="AR1196" i="2"/>
  <c r="AR1201" i="2"/>
  <c r="AR1207" i="2"/>
  <c r="AR1212" i="2"/>
  <c r="AR1217" i="2"/>
  <c r="AR1223" i="2"/>
  <c r="AR1228" i="2"/>
  <c r="AR1233" i="2"/>
  <c r="AR1239" i="2"/>
  <c r="AR1244" i="2"/>
  <c r="AR1249" i="2"/>
  <c r="AR1255" i="2"/>
  <c r="AR1259" i="2"/>
  <c r="AR1263" i="2"/>
  <c r="AR1267" i="2"/>
  <c r="AR1271" i="2"/>
  <c r="AR1275" i="2"/>
  <c r="AR1279" i="2"/>
  <c r="AR1283" i="2"/>
  <c r="AR1287" i="2"/>
  <c r="AR1291" i="2"/>
  <c r="AR1295" i="2"/>
  <c r="AR1299" i="2"/>
  <c r="AR1303" i="2"/>
  <c r="AR1307" i="2"/>
  <c r="AR1311" i="2"/>
  <c r="AR1315" i="2"/>
  <c r="AR1319" i="2"/>
  <c r="AR1323" i="2"/>
  <c r="AR1327" i="2"/>
  <c r="AR1331" i="2"/>
  <c r="AR1335" i="2"/>
  <c r="AR1339" i="2"/>
  <c r="AR1343" i="2"/>
  <c r="AR1347" i="2"/>
  <c r="AR1351" i="2"/>
  <c r="AR1355" i="2"/>
  <c r="AR1359" i="2"/>
  <c r="AR1363" i="2"/>
  <c r="AR1367" i="2"/>
  <c r="AR1371" i="2"/>
  <c r="AR1375" i="2"/>
  <c r="AR1379" i="2"/>
  <c r="AR1383" i="2"/>
  <c r="AR1387" i="2"/>
  <c r="AR1391" i="2"/>
  <c r="AR1395" i="2"/>
  <c r="AR1399" i="2"/>
  <c r="AR1403" i="2"/>
  <c r="AR1407" i="2"/>
  <c r="AR1411" i="2"/>
  <c r="AR1415" i="2"/>
  <c r="AR1419" i="2"/>
  <c r="AR1423" i="2"/>
  <c r="AR1427" i="2"/>
  <c r="AR1431" i="2"/>
  <c r="AR1435" i="2"/>
  <c r="AR1439" i="2"/>
  <c r="AR1443" i="2"/>
  <c r="AR1447" i="2"/>
  <c r="AR1451" i="2"/>
  <c r="AR1455" i="2"/>
  <c r="AR1459" i="2"/>
  <c r="AR1463" i="2"/>
  <c r="AR1467" i="2"/>
  <c r="AR1471" i="2"/>
  <c r="AR1475" i="2"/>
  <c r="AR1479" i="2"/>
  <c r="AR1483" i="2"/>
  <c r="AR1487" i="2"/>
  <c r="AR1491" i="2"/>
  <c r="AR1495" i="2"/>
  <c r="AR1499" i="2"/>
  <c r="AR1503" i="2"/>
  <c r="AR1507" i="2"/>
  <c r="AR1511" i="2"/>
  <c r="AR1515" i="2"/>
  <c r="AR1519" i="2"/>
  <c r="AR1523" i="2"/>
  <c r="AR1527" i="2"/>
  <c r="AR1531" i="2"/>
  <c r="AR1535" i="2"/>
  <c r="AR1539" i="2"/>
  <c r="AR1543" i="2"/>
  <c r="AR1547" i="2"/>
  <c r="AR1551" i="2"/>
  <c r="AR1555" i="2"/>
  <c r="AR1559" i="2"/>
  <c r="AR1563" i="2"/>
  <c r="AR1567" i="2"/>
  <c r="AR1571" i="2"/>
  <c r="AR1575" i="2"/>
  <c r="AR1579" i="2"/>
  <c r="AR1583" i="2"/>
  <c r="AR1587" i="2"/>
  <c r="AR1591" i="2"/>
  <c r="AR1595" i="2"/>
  <c r="AR1599" i="2"/>
  <c r="AR1603" i="2"/>
  <c r="AR1607" i="2"/>
  <c r="AR1611" i="2"/>
  <c r="AR1615" i="2"/>
  <c r="AR1619" i="2"/>
  <c r="AR1623" i="2"/>
  <c r="AR1627" i="2"/>
  <c r="AR1631" i="2"/>
  <c r="AR1635" i="2"/>
  <c r="AR1639" i="2"/>
  <c r="AR1643" i="2"/>
  <c r="AR1647" i="2"/>
  <c r="AR1651" i="2"/>
  <c r="AR1655" i="2"/>
  <c r="AR1659" i="2"/>
  <c r="AR1663" i="2"/>
  <c r="AR1667" i="2"/>
  <c r="AR1671" i="2"/>
  <c r="AR1675" i="2"/>
  <c r="AR1679" i="2"/>
  <c r="AR1683" i="2"/>
  <c r="AR1687" i="2"/>
  <c r="AR1691" i="2"/>
  <c r="AR1695" i="2"/>
  <c r="AR1699" i="2"/>
  <c r="AR29" i="2"/>
  <c r="AR71" i="2"/>
  <c r="AR157" i="2"/>
  <c r="AR199" i="2"/>
  <c r="AR285" i="2"/>
  <c r="AR327" i="2"/>
  <c r="AR355" i="2"/>
  <c r="AR376" i="2"/>
  <c r="AR397" i="2"/>
  <c r="AR419" i="2"/>
  <c r="AR565" i="2"/>
  <c r="AR585" i="2"/>
  <c r="AR597" i="2"/>
  <c r="AR617" i="2"/>
  <c r="AR629" i="2"/>
  <c r="AR649" i="2"/>
  <c r="AR661" i="2"/>
  <c r="AR681" i="2"/>
  <c r="AR693" i="2"/>
  <c r="AR713" i="2"/>
  <c r="AR725" i="2"/>
  <c r="AR745" i="2"/>
  <c r="AR757" i="2"/>
  <c r="AR777" i="2"/>
  <c r="AR789" i="2"/>
  <c r="AR809" i="2"/>
  <c r="AR821" i="2"/>
  <c r="AR841" i="2"/>
  <c r="AR853" i="2"/>
  <c r="AR873" i="2"/>
  <c r="AR885" i="2"/>
  <c r="AR905" i="2"/>
  <c r="AR920" i="2"/>
  <c r="AR925" i="2"/>
  <c r="AR931" i="2"/>
  <c r="AR936" i="2"/>
  <c r="AR941" i="2"/>
  <c r="AR947" i="2"/>
  <c r="AR952" i="2"/>
  <c r="AR957" i="2"/>
  <c r="AR963" i="2"/>
  <c r="AR968" i="2"/>
  <c r="AR973" i="2"/>
  <c r="AR979" i="2"/>
  <c r="AR984" i="2"/>
  <c r="AR989" i="2"/>
  <c r="AR995" i="2"/>
  <c r="AR1000" i="2"/>
  <c r="AR1005" i="2"/>
  <c r="AR1011" i="2"/>
  <c r="AR1016" i="2"/>
  <c r="AR1021" i="2"/>
  <c r="AR1027" i="2"/>
  <c r="AR1032" i="2"/>
  <c r="AR1037" i="2"/>
  <c r="AR1043" i="2"/>
  <c r="AR1048" i="2"/>
  <c r="AR1053" i="2"/>
  <c r="AR1059" i="2"/>
  <c r="AR1064" i="2"/>
  <c r="AR1069" i="2"/>
  <c r="AR1075" i="2"/>
  <c r="AR1080" i="2"/>
  <c r="AR1085" i="2"/>
  <c r="AR1091" i="2"/>
  <c r="AR1096" i="2"/>
  <c r="AR1101" i="2"/>
  <c r="AR1107" i="2"/>
  <c r="AR1112" i="2"/>
  <c r="AR1117" i="2"/>
  <c r="AR1123" i="2"/>
  <c r="AR1128" i="2"/>
  <c r="AR1133" i="2"/>
  <c r="AR1139" i="2"/>
  <c r="AR1144" i="2"/>
  <c r="AR1149" i="2"/>
  <c r="AR1155" i="2"/>
  <c r="AR1160" i="2"/>
  <c r="AR1165" i="2"/>
  <c r="AR1171" i="2"/>
  <c r="AR1176" i="2"/>
  <c r="AR1181" i="2"/>
  <c r="AR1187" i="2"/>
  <c r="AR1192" i="2"/>
  <c r="AR1197" i="2"/>
  <c r="AR1203" i="2"/>
  <c r="AR1208" i="2"/>
  <c r="AR1213" i="2"/>
  <c r="AR1219" i="2"/>
  <c r="AR1224" i="2"/>
  <c r="AR1229" i="2"/>
  <c r="AR1235" i="2"/>
  <c r="AR1240" i="2"/>
  <c r="AR1245" i="2"/>
  <c r="AR1251" i="2"/>
  <c r="AR1256" i="2"/>
  <c r="AR1260" i="2"/>
  <c r="AR1264" i="2"/>
  <c r="AR1268" i="2"/>
  <c r="AR1272" i="2"/>
  <c r="AR1276" i="2"/>
  <c r="AR1280" i="2"/>
  <c r="AR1284" i="2"/>
  <c r="AR1288" i="2"/>
  <c r="AR1292" i="2"/>
  <c r="AR1296" i="2"/>
  <c r="AR1300" i="2"/>
  <c r="AR1304" i="2"/>
  <c r="AR1308" i="2"/>
  <c r="AR1312" i="2"/>
  <c r="AR1316" i="2"/>
  <c r="AR1320" i="2"/>
  <c r="AR1324" i="2"/>
  <c r="AR1328" i="2"/>
  <c r="AR1332" i="2"/>
  <c r="AR1336" i="2"/>
  <c r="AR1340" i="2"/>
  <c r="AR1344" i="2"/>
  <c r="AR1348" i="2"/>
  <c r="AR1352" i="2"/>
  <c r="AR1356" i="2"/>
  <c r="AR1360" i="2"/>
  <c r="AR1364" i="2"/>
  <c r="AR1368" i="2"/>
  <c r="AR1372" i="2"/>
  <c r="AR1376" i="2"/>
  <c r="AR1380" i="2"/>
  <c r="AR1384" i="2"/>
  <c r="AR1388" i="2"/>
  <c r="AR1392" i="2"/>
  <c r="AR1396" i="2"/>
  <c r="AR1400" i="2"/>
  <c r="AR1404" i="2"/>
  <c r="AR1408" i="2"/>
  <c r="AR1412" i="2"/>
  <c r="AR1416" i="2"/>
  <c r="AR1420" i="2"/>
  <c r="AR1424" i="2"/>
  <c r="AR1428" i="2"/>
  <c r="AR1432" i="2"/>
  <c r="AR1436" i="2"/>
  <c r="AR1440" i="2"/>
  <c r="AR1444" i="2"/>
  <c r="AR1448" i="2"/>
  <c r="AR1452" i="2"/>
  <c r="AR1456" i="2"/>
  <c r="AR1460" i="2"/>
  <c r="AR1464" i="2"/>
  <c r="AR1468" i="2"/>
  <c r="AR1472" i="2"/>
  <c r="AR1476" i="2"/>
  <c r="AR1480" i="2"/>
  <c r="AR1484" i="2"/>
  <c r="AR1488" i="2"/>
  <c r="AR1492" i="2"/>
  <c r="AR1496" i="2"/>
  <c r="AR1500" i="2"/>
  <c r="AR1504" i="2"/>
  <c r="AR1508" i="2"/>
  <c r="AR1512" i="2"/>
  <c r="AR1516" i="2"/>
  <c r="AR1520" i="2"/>
  <c r="AR1524" i="2"/>
  <c r="AR1528" i="2"/>
  <c r="AR1532" i="2"/>
  <c r="AR1536" i="2"/>
  <c r="AR1540" i="2"/>
  <c r="AR1544" i="2"/>
  <c r="AR1548" i="2"/>
  <c r="AR1552" i="2"/>
  <c r="AR1556" i="2"/>
  <c r="AR1560" i="2"/>
  <c r="AR1564" i="2"/>
  <c r="AR1568" i="2"/>
  <c r="AR1572" i="2"/>
  <c r="AR1576" i="2"/>
  <c r="AR1580" i="2"/>
  <c r="AR1584" i="2"/>
  <c r="AR1588" i="2"/>
  <c r="AR1592" i="2"/>
  <c r="AR1596" i="2"/>
  <c r="AR1600" i="2"/>
  <c r="AR1604" i="2"/>
  <c r="AR1608" i="2"/>
  <c r="AR1612" i="2"/>
  <c r="AR1616" i="2"/>
  <c r="AR1620" i="2"/>
  <c r="AR1624" i="2"/>
  <c r="AR1628" i="2"/>
  <c r="AR1632" i="2"/>
  <c r="AR1636" i="2"/>
  <c r="AR1640" i="2"/>
  <c r="AR1644" i="2"/>
  <c r="AR1648" i="2"/>
  <c r="AR1652" i="2"/>
  <c r="AR1656" i="2"/>
  <c r="AR1660" i="2"/>
  <c r="AR1664" i="2"/>
  <c r="AR1668" i="2"/>
  <c r="AR1672" i="2"/>
  <c r="AR1676" i="2"/>
  <c r="AR1680" i="2"/>
  <c r="AR1684" i="2"/>
  <c r="AR1688" i="2"/>
  <c r="AR1692" i="2"/>
  <c r="AR1696" i="2"/>
  <c r="AR6" i="2"/>
  <c r="AR49" i="2"/>
  <c r="AR91" i="2"/>
  <c r="AR177" i="2"/>
  <c r="AR219" i="2"/>
  <c r="AR305" i="2"/>
  <c r="AR364" i="2"/>
  <c r="AR385" i="2"/>
  <c r="AR407" i="2"/>
  <c r="AR428" i="2"/>
  <c r="AR445" i="2"/>
  <c r="AR461" i="2"/>
  <c r="AR477" i="2"/>
  <c r="AR493" i="2"/>
  <c r="AR509" i="2"/>
  <c r="AR525" i="2"/>
  <c r="AR541" i="2"/>
  <c r="AR557" i="2"/>
  <c r="AR577" i="2"/>
  <c r="AR589" i="2"/>
  <c r="AR609" i="2"/>
  <c r="AR621" i="2"/>
  <c r="AR641" i="2"/>
  <c r="AR653" i="2"/>
  <c r="AR673" i="2"/>
  <c r="AR685" i="2"/>
  <c r="AR705" i="2"/>
  <c r="AR717" i="2"/>
  <c r="AR737" i="2"/>
  <c r="AR749" i="2"/>
  <c r="AR769" i="2"/>
  <c r="AR781" i="2"/>
  <c r="AR801" i="2"/>
  <c r="AR813" i="2"/>
  <c r="AR833" i="2"/>
  <c r="AR845" i="2"/>
  <c r="AR865" i="2"/>
  <c r="AR877" i="2"/>
  <c r="AR897" i="2"/>
  <c r="AR909" i="2"/>
  <c r="AR916" i="2"/>
  <c r="AR921" i="2"/>
  <c r="AR927" i="2"/>
  <c r="AR932" i="2"/>
  <c r="AR937" i="2"/>
  <c r="AR943" i="2"/>
  <c r="AR948" i="2"/>
  <c r="AR953" i="2"/>
  <c r="AR959" i="2"/>
  <c r="AR964" i="2"/>
  <c r="AR969" i="2"/>
  <c r="AR975" i="2"/>
  <c r="AR980" i="2"/>
  <c r="AR985" i="2"/>
  <c r="AR991" i="2"/>
  <c r="AR996" i="2"/>
  <c r="AR1001" i="2"/>
  <c r="AR1007" i="2"/>
  <c r="AR1012" i="2"/>
  <c r="AR1017" i="2"/>
  <c r="AR1023" i="2"/>
  <c r="AR1028" i="2"/>
  <c r="AR1033" i="2"/>
  <c r="AR1039" i="2"/>
  <c r="AR1044" i="2"/>
  <c r="AR1049" i="2"/>
  <c r="AR1055" i="2"/>
  <c r="AR1060" i="2"/>
  <c r="AR1065" i="2"/>
  <c r="AR1071" i="2"/>
  <c r="AR1076" i="2"/>
  <c r="AR1248" i="2"/>
  <c r="AR1237" i="2"/>
  <c r="AR1227" i="2"/>
  <c r="AR1216" i="2"/>
  <c r="AR1205" i="2"/>
  <c r="AR1195" i="2"/>
  <c r="AR1184" i="2"/>
  <c r="AR1173" i="2"/>
  <c r="AR1163" i="2"/>
  <c r="AR1152" i="2"/>
  <c r="AR1141" i="2"/>
  <c r="AR1131" i="2"/>
  <c r="AR1120" i="2"/>
  <c r="AR1109" i="2"/>
  <c r="AR1099" i="2"/>
  <c r="AR1088" i="2"/>
  <c r="AR1077" i="2"/>
  <c r="AR1056" i="2"/>
  <c r="AR1035" i="2"/>
  <c r="AR1013" i="2"/>
  <c r="AR992" i="2"/>
  <c r="AR971" i="2"/>
  <c r="AR949" i="2"/>
  <c r="AR928" i="2"/>
  <c r="AR901" i="2"/>
  <c r="AR857" i="2"/>
  <c r="AR773" i="2"/>
  <c r="AR729" i="2"/>
  <c r="AR645" i="2"/>
  <c r="AR601" i="2"/>
  <c r="AR429" i="2"/>
  <c r="AR343" i="2"/>
  <c r="AR7" i="2"/>
  <c r="AR1697" i="2"/>
  <c r="AR1689" i="2"/>
  <c r="AR1681" i="2"/>
  <c r="AR1673" i="2"/>
  <c r="AR1665" i="2"/>
  <c r="AR1657" i="2"/>
  <c r="AR1649" i="2"/>
  <c r="AR1641" i="2"/>
  <c r="AR1633" i="2"/>
  <c r="AR1625" i="2"/>
  <c r="AR1617" i="2"/>
  <c r="AR1609" i="2"/>
  <c r="AR1601" i="2"/>
  <c r="AR1593" i="2"/>
  <c r="AR1585" i="2"/>
  <c r="AR1577" i="2"/>
  <c r="AR1561" i="2"/>
  <c r="AR1553" i="2"/>
  <c r="AR1545" i="2"/>
  <c r="AR1537" i="2"/>
  <c r="AR1529" i="2"/>
  <c r="AR1521" i="2"/>
  <c r="AR1513" i="2"/>
  <c r="AR1505" i="2"/>
  <c r="AR1497" i="2"/>
  <c r="AR1489" i="2"/>
  <c r="AR1481" i="2"/>
  <c r="AR1473" i="2"/>
  <c r="AR1465" i="2"/>
  <c r="AR1457" i="2"/>
  <c r="AR1449" i="2"/>
  <c r="AR1441" i="2"/>
  <c r="AR1433" i="2"/>
  <c r="AR1425" i="2"/>
  <c r="AR1417" i="2"/>
  <c r="AR1409" i="2"/>
  <c r="AR1401" i="2"/>
  <c r="AR1393" i="2"/>
  <c r="AR1385" i="2"/>
  <c r="AR1377" i="2"/>
  <c r="AR1369" i="2"/>
  <c r="AR1361" i="2"/>
  <c r="AR1353" i="2"/>
  <c r="AR1345" i="2"/>
  <c r="AR1337" i="2"/>
  <c r="AR1329" i="2"/>
  <c r="AR1321" i="2"/>
  <c r="AR1313" i="2"/>
  <c r="AR1305" i="2"/>
  <c r="AR1297" i="2"/>
  <c r="AR1289" i="2"/>
  <c r="AR1281" i="2"/>
  <c r="AR1273" i="2"/>
  <c r="AR1265" i="2"/>
  <c r="AR1257" i="2"/>
  <c r="AR1247" i="2"/>
  <c r="AR1236" i="2"/>
  <c r="AR1225" i="2"/>
  <c r="AR1215" i="2"/>
  <c r="AR1204" i="2"/>
  <c r="AR1193" i="2"/>
  <c r="AR1183" i="2"/>
  <c r="AR1172" i="2"/>
  <c r="AR1161" i="2"/>
  <c r="AR1151" i="2"/>
  <c r="AR1140" i="2"/>
  <c r="AR1129" i="2"/>
  <c r="AR1119" i="2"/>
  <c r="AR1108" i="2"/>
  <c r="AR1097" i="2"/>
  <c r="AR1087" i="2"/>
  <c r="AR1072" i="2"/>
  <c r="AR1051" i="2"/>
  <c r="AR1029" i="2"/>
  <c r="AR1008" i="2"/>
  <c r="AR987" i="2"/>
  <c r="AR965" i="2"/>
  <c r="AR944" i="2"/>
  <c r="AR923" i="2"/>
  <c r="AR889" i="2"/>
  <c r="AR805" i="2"/>
  <c r="AR761" i="2"/>
  <c r="AR677" i="2"/>
  <c r="AR633" i="2"/>
  <c r="AR408" i="2"/>
  <c r="AR135" i="2"/>
  <c r="AR1569" i="2"/>
  <c r="AR1253" i="2"/>
  <c r="AR1243" i="2"/>
  <c r="AR1232" i="2"/>
  <c r="AR1221" i="2"/>
  <c r="AR1211" i="2"/>
  <c r="AR1200" i="2"/>
  <c r="AR1189" i="2"/>
  <c r="AR1179" i="2"/>
  <c r="AR1168" i="2"/>
  <c r="AR1157" i="2"/>
  <c r="AR1147" i="2"/>
  <c r="AR1136" i="2"/>
  <c r="AR1125" i="2"/>
  <c r="AR1115" i="2"/>
  <c r="AR1104" i="2"/>
  <c r="AR1093" i="2"/>
  <c r="AR1083" i="2"/>
  <c r="AR1067" i="2"/>
  <c r="AR1045" i="2"/>
  <c r="AR1024" i="2"/>
  <c r="AR1003" i="2"/>
  <c r="AR981" i="2"/>
  <c r="AR960" i="2"/>
  <c r="AR939" i="2"/>
  <c r="AR917" i="2"/>
  <c r="AR837" i="2"/>
  <c r="AR793" i="2"/>
  <c r="AR709" i="2"/>
  <c r="AR665" i="2"/>
  <c r="AR581" i="2"/>
  <c r="AR387" i="2"/>
  <c r="AR263" i="2"/>
  <c r="AR9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47EA37D-1CB5-4440-91C0-49FAB59FEB8E}" name="excel" type="6" refreshedVersion="7" background="1" saveData="1">
    <textPr codePage="437" sourceFile="C:\Users\renab\OneDrive\Documents\People\R&amp;R\learning\Practicum100_DataScience_course\Module2\Sprint11_SQL+Excel+Presentation project\excel.txt">
      <textFields count="5">
        <textField/>
        <textField/>
        <textField/>
        <textField/>
        <textField/>
      </textFields>
    </textPr>
  </connection>
  <connection id="2" xr16:uid="{62A794A1-C4AB-4FFF-8349-7273498A2A8F}" keepAlive="1" name="Query - Table1" description="Connection to the 'Table1' query in the workbook." type="5" refreshedVersion="7" background="1" saveData="1">
    <dbPr connection="Provider=Microsoft.Mashup.OleDb.1;Data Source=$Workbook$;Location=Table1;Extended Properties=&quot;&quot;" command="SELECT * FROM [Table1]"/>
  </connection>
  <connection id="3" xr16:uid="{6B6D0C22-D591-4C1B-89F4-ABE146E12DB3}" keepAlive="1" name="Query - Table1 (2)" description="Connection to the 'Table1 (2)' query in the workbook." type="5" refreshedVersion="7" background="1" saveData="1">
    <dbPr connection="Provider=Microsoft.Mashup.OleDb.1;Data Source=$Workbook$;Location=&quot;Table1 (2)&quot;;Extended Properties=&quot;&quot;" command="SELECT * FROM [Table1 (2)]"/>
  </connection>
  <connection id="4" xr16:uid="{F771F28A-2F6B-4940-9FCC-B79E0A7ED7A4}" keepAlive="1" name="Query - Table1 (3)" description="Connection to the 'Table1 (3)' query in the workbook." type="5" refreshedVersion="7" background="1" saveData="1">
    <dbPr connection="Provider=Microsoft.Mashup.OleDb.1;Data Source=$Workbook$;Location=&quot;Table1 (3)&quot;;Extended Properties=&quot;&quot;" command="SELECT * FROM [Table1 (3)]"/>
  </connection>
  <connection id="5" xr16:uid="{749873F1-599B-424F-9DDE-D384D00CC74A}" keepAlive="1" name="Query - Table1 (4)" description="Connection to the 'Table1 (4)' query in the workbook." type="5" refreshedVersion="7" background="1" saveData="1">
    <dbPr connection="Provider=Microsoft.Mashup.OleDb.1;Data Source=$Workbook$;Location=&quot;Table1 (4)&quot;;Extended Properties=&quot;&quot;" command="SELECT * FROM [Table1 (4)]"/>
  </connection>
  <connection id="6" xr16:uid="{445FE15E-6C75-403B-8759-68F6FDB13AFA}" keepAlive="1" name="Query - Table1 (5)" description="Connection to the 'Table1 (5)' query in the workbook." type="5" refreshedVersion="7" background="1" saveData="1">
    <dbPr connection="Provider=Microsoft.Mashup.OleDb.1;Data Source=$Workbook$;Location=&quot;Table1 (5)&quot;;Extended Properties=&quot;&quot;" command="SELECT * FROM [Table1 (5)]"/>
  </connection>
  <connection id="7" xr16:uid="{C109FA35-DC7C-471A-B930-D6D504CDFDF4}" keepAlive="1" name="Query - Table1 (6)" description="Connection to the 'Table1 (6)' query in the workbook." type="5" refreshedVersion="7" background="1" saveData="1">
    <dbPr connection="Provider=Microsoft.Mashup.OleDb.1;Data Source=$Workbook$;Location=&quot;Table1 (6)&quot;;Extended Properties=&quot;&quot;" command="SELECT * FROM [Table1 (6)]"/>
  </connection>
  <connection id="8" xr16:uid="{23EAB692-9171-47A6-89A0-0B5E4ADF45BD}" keepAlive="1" name="Query - Table1 (7)" description="Connection to the 'Table1 (7)' query in the workbook." type="5" refreshedVersion="7" background="1" saveData="1">
    <dbPr connection="Provider=Microsoft.Mashup.OleDb.1;Data Source=$Workbook$;Location=&quot;Table1 (7)&quot;;Extended Properties=&quot;&quot;" command="SELECT * FROM [Table1 (7)]"/>
  </connection>
  <connection id="9" xr16:uid="{674ADF74-EBC2-4563-8E5B-3B08647A2D3B}" keepAlive="1" name="Query - Table1 (8)" description="Connection to the 'Table1 (8)' query in the workbook." type="5" refreshedVersion="7" background="1" saveData="1">
    <dbPr connection="Provider=Microsoft.Mashup.OleDb.1;Data Source=$Workbook$;Location=&quot;Table1 (8)&quot;;Extended Properties=&quot;&quot;" command="SELECT * FROM [Table1 (8)]"/>
  </connection>
  <connection id="10" xr16:uid="{8F20CA11-14A4-4A0B-A62F-E9C272746F18}"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1" xr16:uid="{A3B63605-CCF7-4AD0-967A-4FABDDBB57C3}" name="WorksheetConnection_webStore.xlsx!WebStore6" type="102" refreshedVersion="7" minRefreshableVersion="5">
    <extLst>
      <ext xmlns:x15="http://schemas.microsoft.com/office/spreadsheetml/2010/11/main" uri="{DE250136-89BD-433C-8126-D09CA5730AF9}">
        <x15:connection id="WebStore6" autoDelete="1">
          <x15:rangePr sourceName="_xlcn.WorksheetConnection_webStore.xlsxWebStore61"/>
        </x15:connection>
      </ext>
    </extLst>
  </connection>
  <connection id="12" xr16:uid="{03B7DFBC-A466-4D01-A8C4-F011ACC19D3A}" name="WorksheetConnection_webStore.xlsx!WebStore68" type="102" refreshedVersion="7" minRefreshableVersion="5">
    <extLst>
      <ext xmlns:x15="http://schemas.microsoft.com/office/spreadsheetml/2010/11/main" uri="{DE250136-89BD-433C-8126-D09CA5730AF9}">
        <x15:connection id="WebStore68" autoDelete="1">
          <x15:rangePr sourceName="_xlcn.WorksheetConnection_webStore.xlsxWebStore681"/>
        </x15:connection>
      </ext>
    </extLst>
  </connection>
</connections>
</file>

<file path=xl/sharedStrings.xml><?xml version="1.0" encoding="utf-8"?>
<sst xmlns="http://schemas.openxmlformats.org/spreadsheetml/2006/main" count="211187" uniqueCount="2769">
  <si>
    <t>order_id</t>
  </si>
  <si>
    <t>customer_id</t>
  </si>
  <si>
    <t>order_date</t>
  </si>
  <si>
    <t>country_id</t>
  </si>
  <si>
    <t>country</t>
  </si>
  <si>
    <t>symbol</t>
  </si>
  <si>
    <t>membership</t>
  </si>
  <si>
    <t>gender</t>
  </si>
  <si>
    <t>reg_date</t>
  </si>
  <si>
    <t>campaign_id</t>
  </si>
  <si>
    <t>campaign_source</t>
  </si>
  <si>
    <t>campaign_start</t>
  </si>
  <si>
    <t>campaign_end</t>
  </si>
  <si>
    <t>n_categories</t>
  </si>
  <si>
    <t>category_ids</t>
  </si>
  <si>
    <t>categories</t>
  </si>
  <si>
    <t>n_items</t>
  </si>
  <si>
    <t>item_ids</t>
  </si>
  <si>
    <t>items</t>
  </si>
  <si>
    <t>unit_prices</t>
  </si>
  <si>
    <t>quantities</t>
  </si>
  <si>
    <t>shipping_prices</t>
  </si>
  <si>
    <t>paid</t>
  </si>
  <si>
    <t>shipping_costs</t>
  </si>
  <si>
    <t>n_vendors</t>
  </si>
  <si>
    <t>vendor_ids</t>
  </si>
  <si>
    <t>vendors</t>
  </si>
  <si>
    <t>ab_test_id</t>
  </si>
  <si>
    <t>ab_group</t>
  </si>
  <si>
    <t>ab_alloc_id</t>
  </si>
  <si>
    <t>ab_description</t>
  </si>
  <si>
    <t>ab_start</t>
  </si>
  <si>
    <t>ab_end</t>
  </si>
  <si>
    <t>England</t>
  </si>
  <si>
    <t>France</t>
  </si>
  <si>
    <t>Italy</t>
  </si>
  <si>
    <t>Sweden</t>
  </si>
  <si>
    <t>Other</t>
  </si>
  <si>
    <t>Canada</t>
  </si>
  <si>
    <t>United States</t>
  </si>
  <si>
    <t>Spain</t>
  </si>
  <si>
    <t>Portugal</t>
  </si>
  <si>
    <t>Germany</t>
  </si>
  <si>
    <t>Belguim</t>
  </si>
  <si>
    <t>EN</t>
  </si>
  <si>
    <t>FR</t>
  </si>
  <si>
    <t>IT</t>
  </si>
  <si>
    <t>SW</t>
  </si>
  <si>
    <t>ROW</t>
  </si>
  <si>
    <t>CA</t>
  </si>
  <si>
    <t>US</t>
  </si>
  <si>
    <t>SP</t>
  </si>
  <si>
    <t>PO</t>
  </si>
  <si>
    <t>GE</t>
  </si>
  <si>
    <t>BE</t>
  </si>
  <si>
    <t>yes</t>
  </si>
  <si>
    <t>no</t>
  </si>
  <si>
    <t>Male</t>
  </si>
  <si>
    <t>Female</t>
  </si>
  <si>
    <t>Google Ads</t>
  </si>
  <si>
    <t>Facebook</t>
  </si>
  <si>
    <t>YouTube</t>
  </si>
  <si>
    <t>Organic</t>
  </si>
  <si>
    <t>5, 4</t>
  </si>
  <si>
    <t>5, 9</t>
  </si>
  <si>
    <t>10</t>
  </si>
  <si>
    <t>5, 2</t>
  </si>
  <si>
    <t>3</t>
  </si>
  <si>
    <t>4, 7</t>
  </si>
  <si>
    <t>1</t>
  </si>
  <si>
    <t>5</t>
  </si>
  <si>
    <t>1, 1</t>
  </si>
  <si>
    <t>4, 6, 2</t>
  </si>
  <si>
    <t>2, 5, 2</t>
  </si>
  <si>
    <t>10, 1</t>
  </si>
  <si>
    <t>2, 3</t>
  </si>
  <si>
    <t>6, 1</t>
  </si>
  <si>
    <t>5, 3</t>
  </si>
  <si>
    <t>8</t>
  </si>
  <si>
    <t>4</t>
  </si>
  <si>
    <t>2</t>
  </si>
  <si>
    <t>4, 9</t>
  </si>
  <si>
    <t>7, 7</t>
  </si>
  <si>
    <t>3, 2</t>
  </si>
  <si>
    <t>9</t>
  </si>
  <si>
    <t>1, 2</t>
  </si>
  <si>
    <t>7</t>
  </si>
  <si>
    <t>4, 5</t>
  </si>
  <si>
    <t>2, 2</t>
  </si>
  <si>
    <t>6, 3</t>
  </si>
  <si>
    <t>6</t>
  </si>
  <si>
    <t>10, 10</t>
  </si>
  <si>
    <t>1, 6</t>
  </si>
  <si>
    <t>4, 2, 4</t>
  </si>
  <si>
    <t>5, 7</t>
  </si>
  <si>
    <t>3, 3, 4</t>
  </si>
  <si>
    <t>9, 4</t>
  </si>
  <si>
    <t>10, 8</t>
  </si>
  <si>
    <t>6, 2, 1</t>
  </si>
  <si>
    <t>8, 8</t>
  </si>
  <si>
    <t>6, 4, 8</t>
  </si>
  <si>
    <t>2, 1, 5</t>
  </si>
  <si>
    <t>8, 2</t>
  </si>
  <si>
    <t>1, 3</t>
  </si>
  <si>
    <t>2, 7</t>
  </si>
  <si>
    <t>4, 4</t>
  </si>
  <si>
    <t>6, 1, 3</t>
  </si>
  <si>
    <t>10, 2</t>
  </si>
  <si>
    <t>6, 6</t>
  </si>
  <si>
    <t>3, 1</t>
  </si>
  <si>
    <t>3, 3</t>
  </si>
  <si>
    <t>5, 8</t>
  </si>
  <si>
    <t>3, 7</t>
  </si>
  <si>
    <t>10, 4</t>
  </si>
  <si>
    <t>9, 7</t>
  </si>
  <si>
    <t>7, 5</t>
  </si>
  <si>
    <t>3, 6</t>
  </si>
  <si>
    <t>4, 6</t>
  </si>
  <si>
    <t>6, 4</t>
  </si>
  <si>
    <t>2, 4, 10</t>
  </si>
  <si>
    <t>8, 8, 9, 9</t>
  </si>
  <si>
    <t>4, 2</t>
  </si>
  <si>
    <t>3, 3, 3</t>
  </si>
  <si>
    <t>2, 5</t>
  </si>
  <si>
    <t>3, 8</t>
  </si>
  <si>
    <t>4, 1</t>
  </si>
  <si>
    <t>8, 6</t>
  </si>
  <si>
    <t>10, 5</t>
  </si>
  <si>
    <t>6, 2</t>
  </si>
  <si>
    <t>9, 9</t>
  </si>
  <si>
    <t>2, 10</t>
  </si>
  <si>
    <t>4, 7, 7</t>
  </si>
  <si>
    <t>5, 6, 7</t>
  </si>
  <si>
    <t>10, 10, 10, 10</t>
  </si>
  <si>
    <t>4, 5, 2</t>
  </si>
  <si>
    <t>6, 5</t>
  </si>
  <si>
    <t>3, 9</t>
  </si>
  <si>
    <t>8, 10</t>
  </si>
  <si>
    <t>1, 8, 1</t>
  </si>
  <si>
    <t>3, 4</t>
  </si>
  <si>
    <t>2, 8</t>
  </si>
  <si>
    <t>7, 3</t>
  </si>
  <si>
    <t>7, 1</t>
  </si>
  <si>
    <t>7, 8</t>
  </si>
  <si>
    <t>9, 3</t>
  </si>
  <si>
    <t>8, 4</t>
  </si>
  <si>
    <t>3, 2, 6</t>
  </si>
  <si>
    <t>6, 6, 6, 6</t>
  </si>
  <si>
    <t>10, 10, 3, 3</t>
  </si>
  <si>
    <t>8, 6, 4</t>
  </si>
  <si>
    <t>9, 8, 8, 9</t>
  </si>
  <si>
    <t>2, 9</t>
  </si>
  <si>
    <t>1, 4</t>
  </si>
  <si>
    <t>6, 1, 8</t>
  </si>
  <si>
    <t>2, 2, 2</t>
  </si>
  <si>
    <t>4, 2, 3</t>
  </si>
  <si>
    <t>7, 2</t>
  </si>
  <si>
    <t>2, 6</t>
  </si>
  <si>
    <t>3, 2, 4</t>
  </si>
  <si>
    <t>5, 5</t>
  </si>
  <si>
    <t>4, 1, 1</t>
  </si>
  <si>
    <t>9, 10</t>
  </si>
  <si>
    <t>6, 8</t>
  </si>
  <si>
    <t>8, 8, 2, 2</t>
  </si>
  <si>
    <t>9, 6</t>
  </si>
  <si>
    <t>7, 6</t>
  </si>
  <si>
    <t>8, 6, 6, 3, 8, 3</t>
  </si>
  <si>
    <t>2, 4</t>
  </si>
  <si>
    <t>1, 3, 3</t>
  </si>
  <si>
    <t>3, 9, 2, 4</t>
  </si>
  <si>
    <t>1, 5</t>
  </si>
  <si>
    <t>6, 9</t>
  </si>
  <si>
    <t>9, 1</t>
  </si>
  <si>
    <t>8, 1</t>
  </si>
  <si>
    <t>4, 7, 9</t>
  </si>
  <si>
    <t>2, 2, 2, 2, 1, 1</t>
  </si>
  <si>
    <t>1, 9</t>
  </si>
  <si>
    <t>10, 3</t>
  </si>
  <si>
    <t>1, 7, 1, 7</t>
  </si>
  <si>
    <t>4, 3</t>
  </si>
  <si>
    <t>2, 1</t>
  </si>
  <si>
    <t>5, 1</t>
  </si>
  <si>
    <t>4, 6, 3</t>
  </si>
  <si>
    <t>3, 5</t>
  </si>
  <si>
    <t>6, 3, 4</t>
  </si>
  <si>
    <t>8, 8, 8, 8</t>
  </si>
  <si>
    <t>7, 10</t>
  </si>
  <si>
    <t>5, 9, 5</t>
  </si>
  <si>
    <t>7, 4</t>
  </si>
  <si>
    <t>8, 6, 2</t>
  </si>
  <si>
    <t>2, 2, 4</t>
  </si>
  <si>
    <t>5, 2, 6</t>
  </si>
  <si>
    <t>1, 3, 5</t>
  </si>
  <si>
    <t>3, 10</t>
  </si>
  <si>
    <t>2, 3, 7</t>
  </si>
  <si>
    <t>2, 7, 2</t>
  </si>
  <si>
    <t>3, 9, 3, 9</t>
  </si>
  <si>
    <t>6, 2, 2, 6</t>
  </si>
  <si>
    <t>5, 5, 7, 7</t>
  </si>
  <si>
    <t>5, 1, 1, 5</t>
  </si>
  <si>
    <t>6, 4, 6</t>
  </si>
  <si>
    <t>4, 4, 8, 8</t>
  </si>
  <si>
    <t>6, 4, 2</t>
  </si>
  <si>
    <t>1, 3, 9</t>
  </si>
  <si>
    <t>10, 7</t>
  </si>
  <si>
    <t>5, 4, 6</t>
  </si>
  <si>
    <t>3, 8, 6</t>
  </si>
  <si>
    <t>1, 1, 1, 1</t>
  </si>
  <si>
    <t>5, 2, 5, 2</t>
  </si>
  <si>
    <t>8, 5</t>
  </si>
  <si>
    <t>4, 4, 9, 5</t>
  </si>
  <si>
    <t>6, 7</t>
  </si>
  <si>
    <t>8, 7</t>
  </si>
  <si>
    <t>9, 2, 3</t>
  </si>
  <si>
    <t>4, 8</t>
  </si>
  <si>
    <t>10, 4, 4</t>
  </si>
  <si>
    <t>1, 8</t>
  </si>
  <si>
    <t>6, 10, 10, 6</t>
  </si>
  <si>
    <t>10, 4, 2</t>
  </si>
  <si>
    <t>7, 3, 3, 7</t>
  </si>
  <si>
    <t>9, 2</t>
  </si>
  <si>
    <t>10, 3, 8</t>
  </si>
  <si>
    <t>5, 9, 4</t>
  </si>
  <si>
    <t>1, 7</t>
  </si>
  <si>
    <t>6, 1, 1, 6</t>
  </si>
  <si>
    <t>Sporting Goods, Collectibles</t>
  </si>
  <si>
    <t>Sporting Goods, Gaming</t>
  </si>
  <si>
    <t>Beauty Care</t>
  </si>
  <si>
    <t>Sporting Goods, Fashion</t>
  </si>
  <si>
    <t>Books</t>
  </si>
  <si>
    <t>Collectibles, Home &amp; Garden</t>
  </si>
  <si>
    <t>Electronics</t>
  </si>
  <si>
    <t>Sporting Goods</t>
  </si>
  <si>
    <t>Electronics, Electronics</t>
  </si>
  <si>
    <t>Collectibles, Toys &amp; Hobbies, Fashion</t>
  </si>
  <si>
    <t>Fashion, Sporting Goods, Fashion</t>
  </si>
  <si>
    <t>Beauty Care, Electronics</t>
  </si>
  <si>
    <t>Fashion, Books</t>
  </si>
  <si>
    <t>Toys &amp; Hobbies, Electronics</t>
  </si>
  <si>
    <t>Sporting Goods, Books</t>
  </si>
  <si>
    <t>Kitchen</t>
  </si>
  <si>
    <t>Collectibles</t>
  </si>
  <si>
    <t>Fashion</t>
  </si>
  <si>
    <t>Collectibles, Gaming</t>
  </si>
  <si>
    <t>Home &amp; Garden, Home &amp; Garden</t>
  </si>
  <si>
    <t>Books, Fashion</t>
  </si>
  <si>
    <t>Gaming</t>
  </si>
  <si>
    <t>Electronics, Fashion</t>
  </si>
  <si>
    <t>Home &amp; Garden</t>
  </si>
  <si>
    <t>Collectibles, Sporting Goods</t>
  </si>
  <si>
    <t>Fashion, Fashion</t>
  </si>
  <si>
    <t>Toys &amp; Hobbies, Books</t>
  </si>
  <si>
    <t>Toys &amp; Hobbies</t>
  </si>
  <si>
    <t>Beauty Care, Beauty Care</t>
  </si>
  <si>
    <t>Electronics, Toys &amp; Hobbies</t>
  </si>
  <si>
    <t>Collectibles, Fashion, Collectibles</t>
  </si>
  <si>
    <t>Sporting Goods, Home &amp; Garden</t>
  </si>
  <si>
    <t>Books, Books, Collectibles</t>
  </si>
  <si>
    <t>Gaming, Collectibles</t>
  </si>
  <si>
    <t>Beauty Care, Kitchen</t>
  </si>
  <si>
    <t>Toys &amp; Hobbies, Fashion, Electronics</t>
  </si>
  <si>
    <t>Kitchen, Kitchen</t>
  </si>
  <si>
    <t>Toys &amp; Hobbies, Collectibles, Kitchen</t>
  </si>
  <si>
    <t>Fashion, Electronics, Sporting Goods</t>
  </si>
  <si>
    <t>Kitchen, Fashion</t>
  </si>
  <si>
    <t>Electronics, Books</t>
  </si>
  <si>
    <t>Fashion, Home &amp; Garden</t>
  </si>
  <si>
    <t>Collectibles, Collectibles</t>
  </si>
  <si>
    <t>Toys &amp; Hobbies, Electronics, Books</t>
  </si>
  <si>
    <t>Beauty Care, Fashion</t>
  </si>
  <si>
    <t>Toys &amp; Hobbies, Toys &amp; Hobbies</t>
  </si>
  <si>
    <t>Books, Electronics</t>
  </si>
  <si>
    <t>Books, Books</t>
  </si>
  <si>
    <t>Sporting Goods, Kitchen</t>
  </si>
  <si>
    <t>Books, Home &amp; Garden</t>
  </si>
  <si>
    <t>Beauty Care, Collectibles</t>
  </si>
  <si>
    <t>Gaming, Home &amp; Garden</t>
  </si>
  <si>
    <t>Home &amp; Garden, Sporting Goods</t>
  </si>
  <si>
    <t>Books, Toys &amp; Hobbies</t>
  </si>
  <si>
    <t>Collectibles, Toys &amp; Hobbies</t>
  </si>
  <si>
    <t>Toys &amp; Hobbies, Collectibles</t>
  </si>
  <si>
    <t>Fashion, Collectibles, Beauty Care</t>
  </si>
  <si>
    <t>Kitchen, Kitchen, Gaming, Gaming</t>
  </si>
  <si>
    <t>Collectibles, Fashion</t>
  </si>
  <si>
    <t>Books, Books, Books</t>
  </si>
  <si>
    <t>Fashion, Sporting Goods</t>
  </si>
  <si>
    <t>Books, Kitchen</t>
  </si>
  <si>
    <t>Collectibles, Electronics</t>
  </si>
  <si>
    <t>Kitchen, Toys &amp; Hobbies</t>
  </si>
  <si>
    <t>Beauty Care, Sporting Goods</t>
  </si>
  <si>
    <t>Toys &amp; Hobbies, Fashion</t>
  </si>
  <si>
    <t>Gaming, Gaming</t>
  </si>
  <si>
    <t>Fashion, Beauty Care</t>
  </si>
  <si>
    <t>Collectibles, Home &amp; Garden, Home &amp; Garden</t>
  </si>
  <si>
    <t>Sporting Goods, Toys &amp; Hobbies, Home &amp; Garden</t>
  </si>
  <si>
    <t>Beauty Care, Beauty Care, Beauty Care, Beauty Care</t>
  </si>
  <si>
    <t>Collectibles, Sporting Goods, Fashion</t>
  </si>
  <si>
    <t>Toys &amp; Hobbies, Sporting Goods</t>
  </si>
  <si>
    <t>Books, Gaming</t>
  </si>
  <si>
    <t>Kitchen, Beauty Care</t>
  </si>
  <si>
    <t>Electronics, Kitchen, Electronics</t>
  </si>
  <si>
    <t>Books, Collectibles</t>
  </si>
  <si>
    <t>Fashion, Kitchen</t>
  </si>
  <si>
    <t>Home &amp; Garden, Books</t>
  </si>
  <si>
    <t>Home &amp; Garden, Electronics</t>
  </si>
  <si>
    <t>Home &amp; Garden, Kitchen</t>
  </si>
  <si>
    <t>Gaming, Books</t>
  </si>
  <si>
    <t>Kitchen, Collectibles</t>
  </si>
  <si>
    <t>Books, Fashion, Toys &amp; Hobbies</t>
  </si>
  <si>
    <t>Toys &amp; Hobbies, Toys &amp; Hobbies, Toys &amp; Hobbies, Toys &amp; Hobbies</t>
  </si>
  <si>
    <t>Beauty Care, Beauty Care, Books, Books</t>
  </si>
  <si>
    <t>Kitchen, Toys &amp; Hobbies, Collectibles</t>
  </si>
  <si>
    <t>Gaming, Kitchen, Kitchen, Gaming</t>
  </si>
  <si>
    <t>Fashion, Gaming</t>
  </si>
  <si>
    <t>Electronics, Collectibles</t>
  </si>
  <si>
    <t>Toys &amp; Hobbies, Electronics, Kitchen</t>
  </si>
  <si>
    <t>Fashion, Fashion, Fashion</t>
  </si>
  <si>
    <t>Collectibles, Fashion, Books</t>
  </si>
  <si>
    <t>Home &amp; Garden, Fashion</t>
  </si>
  <si>
    <t>Fashion, Toys &amp; Hobbies</t>
  </si>
  <si>
    <t>Books, Fashion, Collectibles</t>
  </si>
  <si>
    <t>Sporting Goods, Sporting Goods</t>
  </si>
  <si>
    <t>Collectibles, Electronics, Electronics</t>
  </si>
  <si>
    <t>Gaming, Beauty Care</t>
  </si>
  <si>
    <t>Toys &amp; Hobbies, Kitchen</t>
  </si>
  <si>
    <t>Kitchen, Kitchen, Fashion, Fashion</t>
  </si>
  <si>
    <t>Gaming, Toys &amp; Hobbies</t>
  </si>
  <si>
    <t>Home &amp; Garden, Toys &amp; Hobbies</t>
  </si>
  <si>
    <t>Kitchen, Toys &amp; Hobbies, Toys &amp; Hobbies, Books, Kitchen, Books</t>
  </si>
  <si>
    <t>Fashion, Collectibles</t>
  </si>
  <si>
    <t>Electronics, Books, Books</t>
  </si>
  <si>
    <t>Books, Gaming, Fashion, Collectibles</t>
  </si>
  <si>
    <t>Electronics, Sporting Goods</t>
  </si>
  <si>
    <t>Toys &amp; Hobbies, Gaming</t>
  </si>
  <si>
    <t>Gaming, Electronics</t>
  </si>
  <si>
    <t>Kitchen, Electronics</t>
  </si>
  <si>
    <t>Collectibles, Home &amp; Garden, Gaming</t>
  </si>
  <si>
    <t>Fashion, Fashion, Fashion, Fashion, Electronics, Electronics</t>
  </si>
  <si>
    <t>Electronics, Gaming</t>
  </si>
  <si>
    <t>Beauty Care, Books</t>
  </si>
  <si>
    <t>Electronics, Home &amp; Garden, Electronics, Home &amp; Garden</t>
  </si>
  <si>
    <t>Collectibles, Books</t>
  </si>
  <si>
    <t>Fashion, Electronics</t>
  </si>
  <si>
    <t>Sporting Goods, Electronics</t>
  </si>
  <si>
    <t>Collectibles, Toys &amp; Hobbies, Books</t>
  </si>
  <si>
    <t>Books, Sporting Goods</t>
  </si>
  <si>
    <t>Toys &amp; Hobbies, Books, Collectibles</t>
  </si>
  <si>
    <t>Kitchen, Kitchen, Kitchen, Kitchen</t>
  </si>
  <si>
    <t>Home &amp; Garden, Beauty Care</t>
  </si>
  <si>
    <t>Sporting Goods, Gaming, Sporting Goods</t>
  </si>
  <si>
    <t>Home &amp; Garden, Collectibles</t>
  </si>
  <si>
    <t>Kitchen, Toys &amp; Hobbies, Fashion</t>
  </si>
  <si>
    <t>Fashion, Fashion, Collectibles</t>
  </si>
  <si>
    <t>Sporting Goods, Fashion, Toys &amp; Hobbies</t>
  </si>
  <si>
    <t>Electronics, Books, Sporting Goods</t>
  </si>
  <si>
    <t>Books, Beauty Care</t>
  </si>
  <si>
    <t>Fashion, Books, Home &amp; Garden</t>
  </si>
  <si>
    <t>Fashion, Home &amp; Garden, Fashion</t>
  </si>
  <si>
    <t>Books, Gaming, Books, Gaming</t>
  </si>
  <si>
    <t>Toys &amp; Hobbies, Fashion, Fashion, Toys &amp; Hobbies</t>
  </si>
  <si>
    <t>Sporting Goods, Sporting Goods, Home &amp; Garden, Home &amp; Garden</t>
  </si>
  <si>
    <t>Sporting Goods, Electronics, Electronics, Sporting Goods</t>
  </si>
  <si>
    <t>Toys &amp; Hobbies, Collectibles, Toys &amp; Hobbies</t>
  </si>
  <si>
    <t>Collectibles, Collectibles, Kitchen, Kitchen</t>
  </si>
  <si>
    <t>Toys &amp; Hobbies, Collectibles, Fashion</t>
  </si>
  <si>
    <t>Electronics, Books, Gaming</t>
  </si>
  <si>
    <t>Beauty Care, Home &amp; Garden</t>
  </si>
  <si>
    <t>Sporting Goods, Collectibles, Toys &amp; Hobbies</t>
  </si>
  <si>
    <t>Books, Kitchen, Toys &amp; Hobbies</t>
  </si>
  <si>
    <t>Electronics, Electronics, Electronics, Electronics</t>
  </si>
  <si>
    <t>Sporting Goods, Fashion, Sporting Goods, Fashion</t>
  </si>
  <si>
    <t>Kitchen, Sporting Goods</t>
  </si>
  <si>
    <t>Collectibles, Collectibles, Gaming, Sporting Goods</t>
  </si>
  <si>
    <t>Toys &amp; Hobbies, Home &amp; Garden</t>
  </si>
  <si>
    <t>Kitchen, Home &amp; Garden</t>
  </si>
  <si>
    <t>Gaming, Fashion, Books</t>
  </si>
  <si>
    <t>Collectibles, Kitchen</t>
  </si>
  <si>
    <t>Beauty Care, Collectibles, Collectibles</t>
  </si>
  <si>
    <t>Electronics, Kitchen</t>
  </si>
  <si>
    <t>Toys &amp; Hobbies, Beauty Care, Beauty Care, Toys &amp; Hobbies</t>
  </si>
  <si>
    <t>Beauty Care, Collectibles, Fashion</t>
  </si>
  <si>
    <t>Home &amp; Garden, Books, Books, Home &amp; Garden</t>
  </si>
  <si>
    <t>Gaming, Fashion</t>
  </si>
  <si>
    <t>Beauty Care, Books, Kitchen</t>
  </si>
  <si>
    <t>Sporting Goods, Gaming, Collectibles</t>
  </si>
  <si>
    <t>Electronics, Home &amp; Garden</t>
  </si>
  <si>
    <t>Toys &amp; Hobbies, Electronics, Electronics, Toys &amp; Hobbies</t>
  </si>
  <si>
    <t>156, 37</t>
  </si>
  <si>
    <t>12, 52</t>
  </si>
  <si>
    <t>116</t>
  </si>
  <si>
    <t>30, 9</t>
  </si>
  <si>
    <t>136</t>
  </si>
  <si>
    <t>48, 89</t>
  </si>
  <si>
    <t>18</t>
  </si>
  <si>
    <t>31</t>
  </si>
  <si>
    <t>8, 159</t>
  </si>
  <si>
    <t>108, 24, 92</t>
  </si>
  <si>
    <t>142, 134, 34</t>
  </si>
  <si>
    <t>93, 135</t>
  </si>
  <si>
    <t>10, 102</t>
  </si>
  <si>
    <t>126, 150</t>
  </si>
  <si>
    <t>156, 172</t>
  </si>
  <si>
    <t>69</t>
  </si>
  <si>
    <t>38</t>
  </si>
  <si>
    <t>71</t>
  </si>
  <si>
    <t>7, 20</t>
  </si>
  <si>
    <t>112</t>
  </si>
  <si>
    <t>78, 78</t>
  </si>
  <si>
    <t>45</t>
  </si>
  <si>
    <t>104, 53</t>
  </si>
  <si>
    <t>20</t>
  </si>
  <si>
    <t>30</t>
  </si>
  <si>
    <t>172</t>
  </si>
  <si>
    <t>114</t>
  </si>
  <si>
    <t>19, 61</t>
  </si>
  <si>
    <t>39</t>
  </si>
  <si>
    <t>117</t>
  </si>
  <si>
    <t>107, 10</t>
  </si>
  <si>
    <t>50</t>
  </si>
  <si>
    <t>130</t>
  </si>
  <si>
    <t>167, 134</t>
  </si>
  <si>
    <t>10, 58</t>
  </si>
  <si>
    <t>120</t>
  </si>
  <si>
    <t>110</t>
  </si>
  <si>
    <t>24, 32</t>
  </si>
  <si>
    <t>125</t>
  </si>
  <si>
    <t>80</t>
  </si>
  <si>
    <t>75</t>
  </si>
  <si>
    <t>151</t>
  </si>
  <si>
    <t>40</t>
  </si>
  <si>
    <t>116, 41</t>
  </si>
  <si>
    <t>24</t>
  </si>
  <si>
    <t>21</t>
  </si>
  <si>
    <t>72, 124</t>
  </si>
  <si>
    <t>152</t>
  </si>
  <si>
    <t>29</t>
  </si>
  <si>
    <t>18, 161</t>
  </si>
  <si>
    <t>144, 33, 112</t>
  </si>
  <si>
    <t>81</t>
  </si>
  <si>
    <t>102</t>
  </si>
  <si>
    <t>170</t>
  </si>
  <si>
    <t>106</t>
  </si>
  <si>
    <t>30, 21</t>
  </si>
  <si>
    <t>78</t>
  </si>
  <si>
    <t>122</t>
  </si>
  <si>
    <t>104</t>
  </si>
  <si>
    <t>117, 137, 112</t>
  </si>
  <si>
    <t>72, 137</t>
  </si>
  <si>
    <t>150</t>
  </si>
  <si>
    <t>147</t>
  </si>
  <si>
    <t>22, 110</t>
  </si>
  <si>
    <t>40, 128</t>
  </si>
  <si>
    <t>162, 74</t>
  </si>
  <si>
    <t>26</t>
  </si>
  <si>
    <t>90</t>
  </si>
  <si>
    <t>15</t>
  </si>
  <si>
    <t>76, 64, 121</t>
  </si>
  <si>
    <t>100, 100</t>
  </si>
  <si>
    <t>5, 148, 69</t>
  </si>
  <si>
    <t>10, 159, 133</t>
  </si>
  <si>
    <t>45, 15</t>
  </si>
  <si>
    <t>133, 59</t>
  </si>
  <si>
    <t>152, 118</t>
  </si>
  <si>
    <t>47</t>
  </si>
  <si>
    <t>27, 61</t>
  </si>
  <si>
    <t>109, 63</t>
  </si>
  <si>
    <t>111, 48</t>
  </si>
  <si>
    <t>140</t>
  </si>
  <si>
    <t>94</t>
  </si>
  <si>
    <t>23</t>
  </si>
  <si>
    <t>24, 121, 59</t>
  </si>
  <si>
    <t>156, 89</t>
  </si>
  <si>
    <t>51</t>
  </si>
  <si>
    <t>29, 58</t>
  </si>
  <si>
    <t>14, 88</t>
  </si>
  <si>
    <t>153</t>
  </si>
  <si>
    <t>95</t>
  </si>
  <si>
    <t>67, 80</t>
  </si>
  <si>
    <t>32</t>
  </si>
  <si>
    <t>126, 126</t>
  </si>
  <si>
    <t>123, 123</t>
  </si>
  <si>
    <t>66</t>
  </si>
  <si>
    <t>97, 151</t>
  </si>
  <si>
    <t>103, 68</t>
  </si>
  <si>
    <t>154</t>
  </si>
  <si>
    <t>113</t>
  </si>
  <si>
    <t>129</t>
  </si>
  <si>
    <t>110, 165</t>
  </si>
  <si>
    <t>132, 80</t>
  </si>
  <si>
    <t>126</t>
  </si>
  <si>
    <t>115, 86</t>
  </si>
  <si>
    <t>32, 84</t>
  </si>
  <si>
    <t>135</t>
  </si>
  <si>
    <t>105, 105</t>
  </si>
  <si>
    <t>93, 166</t>
  </si>
  <si>
    <t>115</t>
  </si>
  <si>
    <t>170, 110</t>
  </si>
  <si>
    <t>65</t>
  </si>
  <si>
    <t>59</t>
  </si>
  <si>
    <t>83</t>
  </si>
  <si>
    <t>163</t>
  </si>
  <si>
    <t>161</t>
  </si>
  <si>
    <t>22, 130</t>
  </si>
  <si>
    <t>60</t>
  </si>
  <si>
    <t>109</t>
  </si>
  <si>
    <t>106, 91</t>
  </si>
  <si>
    <t>172, 24</t>
  </si>
  <si>
    <t>33</t>
  </si>
  <si>
    <t>123</t>
  </si>
  <si>
    <t>85</t>
  </si>
  <si>
    <t>51, 24</t>
  </si>
  <si>
    <t>126, 148</t>
  </si>
  <si>
    <t>63</t>
  </si>
  <si>
    <t>61</t>
  </si>
  <si>
    <t>133</t>
  </si>
  <si>
    <t>143</t>
  </si>
  <si>
    <t>142, 49, 116</t>
  </si>
  <si>
    <t>68, 61</t>
  </si>
  <si>
    <t>14, 127</t>
  </si>
  <si>
    <t>41</t>
  </si>
  <si>
    <t>131</t>
  </si>
  <si>
    <t>145</t>
  </si>
  <si>
    <t>132, 62</t>
  </si>
  <si>
    <t>111, 111</t>
  </si>
  <si>
    <t>168</t>
  </si>
  <si>
    <t>99, 99</t>
  </si>
  <si>
    <t>138, 138, 81, 81</t>
  </si>
  <si>
    <t>137</t>
  </si>
  <si>
    <t>115, 123</t>
  </si>
  <si>
    <t>66, 10</t>
  </si>
  <si>
    <t>16</t>
  </si>
  <si>
    <t>127</t>
  </si>
  <si>
    <t>72</t>
  </si>
  <si>
    <t>104, 57, 117</t>
  </si>
  <si>
    <t>140, 33</t>
  </si>
  <si>
    <t>26, 134</t>
  </si>
  <si>
    <t>71, 28</t>
  </si>
  <si>
    <t>172, 3</t>
  </si>
  <si>
    <t>37, 125</t>
  </si>
  <si>
    <t>44, 89</t>
  </si>
  <si>
    <t>128, 126</t>
  </si>
  <si>
    <t>111</t>
  </si>
  <si>
    <t>148</t>
  </si>
  <si>
    <t>157</t>
  </si>
  <si>
    <t>68</t>
  </si>
  <si>
    <t>42</t>
  </si>
  <si>
    <t>116, 56</t>
  </si>
  <si>
    <t>14</t>
  </si>
  <si>
    <t>36</t>
  </si>
  <si>
    <t>22</t>
  </si>
  <si>
    <t>175</t>
  </si>
  <si>
    <t>161, 70</t>
  </si>
  <si>
    <t>17, 17</t>
  </si>
  <si>
    <t>141, 123</t>
  </si>
  <si>
    <t>33, 29</t>
  </si>
  <si>
    <t>144, 61, 130</t>
  </si>
  <si>
    <t>175, 147, 84</t>
  </si>
  <si>
    <t>171</t>
  </si>
  <si>
    <t>34</t>
  </si>
  <si>
    <t>40, 41, 41, 40</t>
  </si>
  <si>
    <t>58, 117</t>
  </si>
  <si>
    <t>166, 91, 10</t>
  </si>
  <si>
    <t>144</t>
  </si>
  <si>
    <t>116, 116</t>
  </si>
  <si>
    <t>160</t>
  </si>
  <si>
    <t>107</t>
  </si>
  <si>
    <t>108</t>
  </si>
  <si>
    <t>131, 141</t>
  </si>
  <si>
    <t>11, 30</t>
  </si>
  <si>
    <t>88</t>
  </si>
  <si>
    <t>167</t>
  </si>
  <si>
    <t>48</t>
  </si>
  <si>
    <t>17, 38</t>
  </si>
  <si>
    <t>46</t>
  </si>
  <si>
    <t>14, 20</t>
  </si>
  <si>
    <t>149</t>
  </si>
  <si>
    <t>74, 74</t>
  </si>
  <si>
    <t>19, 19</t>
  </si>
  <si>
    <t>100</t>
  </si>
  <si>
    <t>121, 46</t>
  </si>
  <si>
    <t>81, 157</t>
  </si>
  <si>
    <t>18, 70</t>
  </si>
  <si>
    <t>138, 116</t>
  </si>
  <si>
    <t>124, 100, 124</t>
  </si>
  <si>
    <t>82</t>
  </si>
  <si>
    <t>75, 33</t>
  </si>
  <si>
    <t>70</t>
  </si>
  <si>
    <t>74</t>
  </si>
  <si>
    <t>75, 166</t>
  </si>
  <si>
    <t>32, 165</t>
  </si>
  <si>
    <t>119, 40</t>
  </si>
  <si>
    <t>44</t>
  </si>
  <si>
    <t>132, 128</t>
  </si>
  <si>
    <t>146</t>
  </si>
  <si>
    <t>134</t>
  </si>
  <si>
    <t>67</t>
  </si>
  <si>
    <t>86, 6</t>
  </si>
  <si>
    <t>160, 109</t>
  </si>
  <si>
    <t>35</t>
  </si>
  <si>
    <t>9, 86</t>
  </si>
  <si>
    <t>49</t>
  </si>
  <si>
    <t>90, 97</t>
  </si>
  <si>
    <t>82, 99</t>
  </si>
  <si>
    <t>163, 175</t>
  </si>
  <si>
    <t>173</t>
  </si>
  <si>
    <t>42, 7</t>
  </si>
  <si>
    <t>142, 172</t>
  </si>
  <si>
    <t>90, 4</t>
  </si>
  <si>
    <t>41, 121</t>
  </si>
  <si>
    <t>23, 138</t>
  </si>
  <si>
    <t>101</t>
  </si>
  <si>
    <t>76, 168</t>
  </si>
  <si>
    <t>155, 95</t>
  </si>
  <si>
    <t>132, 118</t>
  </si>
  <si>
    <t>25, 172</t>
  </si>
  <si>
    <t>24, 167</t>
  </si>
  <si>
    <t>160, 141</t>
  </si>
  <si>
    <t>169</t>
  </si>
  <si>
    <t>174, 112</t>
  </si>
  <si>
    <t>27</t>
  </si>
  <si>
    <t>92</t>
  </si>
  <si>
    <t>165, 165</t>
  </si>
  <si>
    <t>95, 58, 65</t>
  </si>
  <si>
    <t>97</t>
  </si>
  <si>
    <t>59, 126</t>
  </si>
  <si>
    <t>146, 149, 149, 146</t>
  </si>
  <si>
    <t>79</t>
  </si>
  <si>
    <t>41, 41, 171, 171</t>
  </si>
  <si>
    <t>56</t>
  </si>
  <si>
    <t>37</t>
  </si>
  <si>
    <t>100, 37</t>
  </si>
  <si>
    <t>4, 147, 38</t>
  </si>
  <si>
    <t>22, 138, 138, 22</t>
  </si>
  <si>
    <t>89</t>
  </si>
  <si>
    <t>164</t>
  </si>
  <si>
    <t>87</t>
  </si>
  <si>
    <t>141</t>
  </si>
  <si>
    <t>141, 145</t>
  </si>
  <si>
    <t>155</t>
  </si>
  <si>
    <t>52, 32</t>
  </si>
  <si>
    <t>17</t>
  </si>
  <si>
    <t>27, 52</t>
  </si>
  <si>
    <t>99, 112</t>
  </si>
  <si>
    <t>58, 158</t>
  </si>
  <si>
    <t>174</t>
  </si>
  <si>
    <t>13</t>
  </si>
  <si>
    <t>124</t>
  </si>
  <si>
    <t>73</t>
  </si>
  <si>
    <t>161, 99, 86</t>
  </si>
  <si>
    <t>54</t>
  </si>
  <si>
    <t>43, 119, 74</t>
  </si>
  <si>
    <t>77, 60</t>
  </si>
  <si>
    <t>11</t>
  </si>
  <si>
    <t>84</t>
  </si>
  <si>
    <t>143, 9, 94</t>
  </si>
  <si>
    <t>149, 149</t>
  </si>
  <si>
    <t>82, 123</t>
  </si>
  <si>
    <t>92, 147</t>
  </si>
  <si>
    <t>9, 46</t>
  </si>
  <si>
    <t>134, 35</t>
  </si>
  <si>
    <t>57, 57</t>
  </si>
  <si>
    <t>55, 164</t>
  </si>
  <si>
    <t>136, 27, 165</t>
  </si>
  <si>
    <t>118, 144</t>
  </si>
  <si>
    <t>169, 7</t>
  </si>
  <si>
    <t>64</t>
  </si>
  <si>
    <t>56, 115</t>
  </si>
  <si>
    <t>155, 105</t>
  </si>
  <si>
    <t>138</t>
  </si>
  <si>
    <t>76</t>
  </si>
  <si>
    <t>38, 56</t>
  </si>
  <si>
    <t>7, 152, 8</t>
  </si>
  <si>
    <t>158, 39</t>
  </si>
  <si>
    <t>12</t>
  </si>
  <si>
    <t>147, 128</t>
  </si>
  <si>
    <t>70, 70</t>
  </si>
  <si>
    <t>37, 54</t>
  </si>
  <si>
    <t>118</t>
  </si>
  <si>
    <t>66, 31</t>
  </si>
  <si>
    <t>108, 114</t>
  </si>
  <si>
    <t>108, 151</t>
  </si>
  <si>
    <t>3, 3, 34, 34</t>
  </si>
  <si>
    <t>132, 28</t>
  </si>
  <si>
    <t>134, 79</t>
  </si>
  <si>
    <t>25, 147</t>
  </si>
  <si>
    <t>93</t>
  </si>
  <si>
    <t>153, 89</t>
  </si>
  <si>
    <t>158</t>
  </si>
  <si>
    <t>106, 106</t>
  </si>
  <si>
    <t>142, 82</t>
  </si>
  <si>
    <t>82, 60</t>
  </si>
  <si>
    <t>43</t>
  </si>
  <si>
    <t>163, 25</t>
  </si>
  <si>
    <t>101, 1, 1, 137, 101, 137</t>
  </si>
  <si>
    <t>166</t>
  </si>
  <si>
    <t>45, 165</t>
  </si>
  <si>
    <t>142</t>
  </si>
  <si>
    <t>129, 143</t>
  </si>
  <si>
    <t>98, 171, 137</t>
  </si>
  <si>
    <t>16, 115</t>
  </si>
  <si>
    <t>94, 22</t>
  </si>
  <si>
    <t>46, 27</t>
  </si>
  <si>
    <t>166, 98</t>
  </si>
  <si>
    <t>113, 58</t>
  </si>
  <si>
    <t>46, 46</t>
  </si>
  <si>
    <t>59, 160, 54, 108</t>
  </si>
  <si>
    <t>99, 44</t>
  </si>
  <si>
    <t>29, 70</t>
  </si>
  <si>
    <t>5, 52</t>
  </si>
  <si>
    <t>58</t>
  </si>
  <si>
    <t>105</t>
  </si>
  <si>
    <t>81, 150</t>
  </si>
  <si>
    <t>86, 159</t>
  </si>
  <si>
    <t>85, 65</t>
  </si>
  <si>
    <t>52</t>
  </si>
  <si>
    <t>98, 67</t>
  </si>
  <si>
    <t>130, 159</t>
  </si>
  <si>
    <t>51, 7</t>
  </si>
  <si>
    <t>148, 82, 81</t>
  </si>
  <si>
    <t>162</t>
  </si>
  <si>
    <t>159</t>
  </si>
  <si>
    <t>36, 36, 43, 43, 99, 99</t>
  </si>
  <si>
    <t>79, 3</t>
  </si>
  <si>
    <t>152, 160</t>
  </si>
  <si>
    <t>74, 5</t>
  </si>
  <si>
    <t>96, 136</t>
  </si>
  <si>
    <t>158, 149</t>
  </si>
  <si>
    <t>28</t>
  </si>
  <si>
    <t>55</t>
  </si>
  <si>
    <t>107, 61, 107, 61</t>
  </si>
  <si>
    <t>94, 69</t>
  </si>
  <si>
    <t>132, 45</t>
  </si>
  <si>
    <t>52, 21</t>
  </si>
  <si>
    <t>102, 45</t>
  </si>
  <si>
    <t>108, 104</t>
  </si>
  <si>
    <t>119, 124</t>
  </si>
  <si>
    <t>105, 135</t>
  </si>
  <si>
    <t>156</t>
  </si>
  <si>
    <t>175, 117</t>
  </si>
  <si>
    <t>51, 170</t>
  </si>
  <si>
    <t>47, 113</t>
  </si>
  <si>
    <t>28, 148</t>
  </si>
  <si>
    <t>16, 122</t>
  </si>
  <si>
    <t>62</t>
  </si>
  <si>
    <t>103</t>
  </si>
  <si>
    <t>154, 127</t>
  </si>
  <si>
    <t>84, 56</t>
  </si>
  <si>
    <t>9, 163</t>
  </si>
  <si>
    <t>104, 58</t>
  </si>
  <si>
    <t>26, 26</t>
  </si>
  <si>
    <t>124, 124</t>
  </si>
  <si>
    <t>146, 164</t>
  </si>
  <si>
    <t>108, 24, 136</t>
  </si>
  <si>
    <t>132</t>
  </si>
  <si>
    <t>102, 138</t>
  </si>
  <si>
    <t>30, 124</t>
  </si>
  <si>
    <t>122, 60</t>
  </si>
  <si>
    <t>68, 55</t>
  </si>
  <si>
    <t>87, 164</t>
  </si>
  <si>
    <t>91, 80</t>
  </si>
  <si>
    <t>1, 139, 145</t>
  </si>
  <si>
    <t>27, 130</t>
  </si>
  <si>
    <t>132, 92</t>
  </si>
  <si>
    <t>31, 23</t>
  </si>
  <si>
    <t>44, 44</t>
  </si>
  <si>
    <t>163, 55</t>
  </si>
  <si>
    <t>104, 153</t>
  </si>
  <si>
    <t>86, 86, 4, 4</t>
  </si>
  <si>
    <t>54, 167</t>
  </si>
  <si>
    <t>43, 161</t>
  </si>
  <si>
    <t>165</t>
  </si>
  <si>
    <t>150, 150</t>
  </si>
  <si>
    <t>45, 45</t>
  </si>
  <si>
    <t>168, 145</t>
  </si>
  <si>
    <t>49, 12</t>
  </si>
  <si>
    <t>50, 137</t>
  </si>
  <si>
    <t>98</t>
  </si>
  <si>
    <t>157, 82</t>
  </si>
  <si>
    <t>86, 15</t>
  </si>
  <si>
    <t>84, 40</t>
  </si>
  <si>
    <t>148, 57</t>
  </si>
  <si>
    <t>30, 62, 154</t>
  </si>
  <si>
    <t>84, 38</t>
  </si>
  <si>
    <t>96, 95</t>
  </si>
  <si>
    <t>140, 140</t>
  </si>
  <si>
    <t>169, 58</t>
  </si>
  <si>
    <t>122, 137</t>
  </si>
  <si>
    <t>145, 76</t>
  </si>
  <si>
    <t>86, 2, 43</t>
  </si>
  <si>
    <t>58, 73</t>
  </si>
  <si>
    <t>96, 38</t>
  </si>
  <si>
    <t>68, 162</t>
  </si>
  <si>
    <t>45, 85</t>
  </si>
  <si>
    <t>33, 85, 47</t>
  </si>
  <si>
    <t>137, 105</t>
  </si>
  <si>
    <t>87, 70, 149</t>
  </si>
  <si>
    <t>76, 59</t>
  </si>
  <si>
    <t>147, 174</t>
  </si>
  <si>
    <t>98, 98</t>
  </si>
  <si>
    <t>143, 90, 106</t>
  </si>
  <si>
    <t>5, 105</t>
  </si>
  <si>
    <t>70, 63</t>
  </si>
  <si>
    <t>96</t>
  </si>
  <si>
    <t>107, 107</t>
  </si>
  <si>
    <t>166, 145</t>
  </si>
  <si>
    <t>139</t>
  </si>
  <si>
    <t>146, 38</t>
  </si>
  <si>
    <t>107, 79, 170</t>
  </si>
  <si>
    <t>151, 46</t>
  </si>
  <si>
    <t>101, 23</t>
  </si>
  <si>
    <t>22, 52</t>
  </si>
  <si>
    <t>53</t>
  </si>
  <si>
    <t>164, 11</t>
  </si>
  <si>
    <t>64, 35</t>
  </si>
  <si>
    <t>86, 129</t>
  </si>
  <si>
    <t>64, 64</t>
  </si>
  <si>
    <t>110, 110</t>
  </si>
  <si>
    <t>117, 41</t>
  </si>
  <si>
    <t>91, 89</t>
  </si>
  <si>
    <t>89, 94</t>
  </si>
  <si>
    <t>16, 26</t>
  </si>
  <si>
    <t>54, 94, 82</t>
  </si>
  <si>
    <t>9, 34</t>
  </si>
  <si>
    <t>24, 97</t>
  </si>
  <si>
    <t>25</t>
  </si>
  <si>
    <t>63, 157</t>
  </si>
  <si>
    <t>136, 152</t>
  </si>
  <si>
    <t>43, 65</t>
  </si>
  <si>
    <t>47, 152</t>
  </si>
  <si>
    <t>21, 130</t>
  </si>
  <si>
    <t>86, 101</t>
  </si>
  <si>
    <t>46, 145</t>
  </si>
  <si>
    <t>84, 169</t>
  </si>
  <si>
    <t>71, 84, 58</t>
  </si>
  <si>
    <t>159, 146</t>
  </si>
  <si>
    <t>154, 157</t>
  </si>
  <si>
    <t>32, 80, 32, 80</t>
  </si>
  <si>
    <t>90, 43</t>
  </si>
  <si>
    <t>1, 43, 43, 1</t>
  </si>
  <si>
    <t>31, 31, 19, 19</t>
  </si>
  <si>
    <t>77, 71</t>
  </si>
  <si>
    <t>162, 159, 159, 162</t>
  </si>
  <si>
    <t>5, 16, 149</t>
  </si>
  <si>
    <t>167, 167, 174, 174</t>
  </si>
  <si>
    <t>96, 51</t>
  </si>
  <si>
    <t>32, 49</t>
  </si>
  <si>
    <t>155, 175</t>
  </si>
  <si>
    <t>57</t>
  </si>
  <si>
    <t>120, 174</t>
  </si>
  <si>
    <t>46, 118</t>
  </si>
  <si>
    <t>11, 108, 85</t>
  </si>
  <si>
    <t>8, 105, 158</t>
  </si>
  <si>
    <t>32, 129, 38</t>
  </si>
  <si>
    <t>134, 37</t>
  </si>
  <si>
    <t>92, 51</t>
  </si>
  <si>
    <t>39, 83</t>
  </si>
  <si>
    <t>99</t>
  </si>
  <si>
    <t>27, 35</t>
  </si>
  <si>
    <t>117, 76</t>
  </si>
  <si>
    <t>105, 8</t>
  </si>
  <si>
    <t>29, 141</t>
  </si>
  <si>
    <t>93, 134</t>
  </si>
  <si>
    <t>147, 49</t>
  </si>
  <si>
    <t>139, 26</t>
  </si>
  <si>
    <t>132, 148, 2</t>
  </si>
  <si>
    <t>91</t>
  </si>
  <si>
    <t>20, 168</t>
  </si>
  <si>
    <t>147, 166</t>
  </si>
  <si>
    <t>26, 22</t>
  </si>
  <si>
    <t>149, 95</t>
  </si>
  <si>
    <t>121, 1</t>
  </si>
  <si>
    <t>128</t>
  </si>
  <si>
    <t>19</t>
  </si>
  <si>
    <t>30, 121</t>
  </si>
  <si>
    <t>9, 152</t>
  </si>
  <si>
    <t>132, 132</t>
  </si>
  <si>
    <t>152, 31</t>
  </si>
  <si>
    <t>32, 86, 77</t>
  </si>
  <si>
    <t>121</t>
  </si>
  <si>
    <t>135, 135, 121, 121</t>
  </si>
  <si>
    <t>119, 78, 33</t>
  </si>
  <si>
    <t>36, 92</t>
  </si>
  <si>
    <t>162, 10, 162, 10</t>
  </si>
  <si>
    <t>106, 159</t>
  </si>
  <si>
    <t>165, 15</t>
  </si>
  <si>
    <t>52, 103</t>
  </si>
  <si>
    <t>5, 72</t>
  </si>
  <si>
    <t>78, 56</t>
  </si>
  <si>
    <t>108, 108</t>
  </si>
  <si>
    <t>10, 80</t>
  </si>
  <si>
    <t>115, 173</t>
  </si>
  <si>
    <t>122, 87</t>
  </si>
  <si>
    <t>116, 140</t>
  </si>
  <si>
    <t>74, 65</t>
  </si>
  <si>
    <t>102, 56</t>
  </si>
  <si>
    <t>135, 33</t>
  </si>
  <si>
    <t>138, 28</t>
  </si>
  <si>
    <t>126, 16</t>
  </si>
  <si>
    <t>37, 167, 158, 44</t>
  </si>
  <si>
    <t>134, 87</t>
  </si>
  <si>
    <t>12, 12</t>
  </si>
  <si>
    <t>102, 78</t>
  </si>
  <si>
    <t>23, 164</t>
  </si>
  <si>
    <t>21, 155</t>
  </si>
  <si>
    <t>86</t>
  </si>
  <si>
    <t>85, 85</t>
  </si>
  <si>
    <t>72, 72</t>
  </si>
  <si>
    <t>77</t>
  </si>
  <si>
    <t>65, 45</t>
  </si>
  <si>
    <t>37, 55</t>
  </si>
  <si>
    <t>60, 90</t>
  </si>
  <si>
    <t>101, 106</t>
  </si>
  <si>
    <t>119</t>
  </si>
  <si>
    <t>20, 54, 102</t>
  </si>
  <si>
    <t>67, 128</t>
  </si>
  <si>
    <t>57, 20</t>
  </si>
  <si>
    <t>42, 108, 37</t>
  </si>
  <si>
    <t>159, 4</t>
  </si>
  <si>
    <t>65, 29, 29, 65</t>
  </si>
  <si>
    <t>148, 94</t>
  </si>
  <si>
    <t>55, 55</t>
  </si>
  <si>
    <t>24, 66</t>
  </si>
  <si>
    <t>13, 44</t>
  </si>
  <si>
    <t>68, 57</t>
  </si>
  <si>
    <t>16, 147</t>
  </si>
  <si>
    <t>96, 111</t>
  </si>
  <si>
    <t>41, 148, 58</t>
  </si>
  <si>
    <t>37, 150</t>
  </si>
  <si>
    <t>60, 153</t>
  </si>
  <si>
    <t>84, 136, 136, 84</t>
  </si>
  <si>
    <t>65, 168</t>
  </si>
  <si>
    <t>69, 161</t>
  </si>
  <si>
    <t>17, 36</t>
  </si>
  <si>
    <t>104, 95</t>
  </si>
  <si>
    <t>29, 113, 86</t>
  </si>
  <si>
    <t>29, 29</t>
  </si>
  <si>
    <t>16, 69</t>
  </si>
  <si>
    <t>22, 85</t>
  </si>
  <si>
    <t>137, 8</t>
  </si>
  <si>
    <t>87, 81, 168</t>
  </si>
  <si>
    <t>125, 106</t>
  </si>
  <si>
    <t>40, 8</t>
  </si>
  <si>
    <t>77, 106</t>
  </si>
  <si>
    <t>146, 159, 159, 146</t>
  </si>
  <si>
    <t>43, 60</t>
  </si>
  <si>
    <t>32, 71</t>
  </si>
  <si>
    <t>48, 94</t>
  </si>
  <si>
    <t>99, 103</t>
  </si>
  <si>
    <t>25, 139</t>
  </si>
  <si>
    <t>Wilson Official Size NFL Ball American Football, Dragon Ball Z - Officially Licensed Dragon Ball Collector's Set</t>
  </si>
  <si>
    <t>60x 185cm Yoga Mat 10mm, GK61s Mechanical Gaming Keyboard</t>
  </si>
  <si>
    <t>Revlon Super Lusrous 3 piece</t>
  </si>
  <si>
    <t>Cross Trainer Air Walker Glider Home Gym, 4 Pieces Kids Neck Gaiter Unisex Face Cover Scarf</t>
  </si>
  <si>
    <t>Star Wars: the Old Republic - Legends Ser.: Fatal Alliance</t>
  </si>
  <si>
    <t>Funko Pop! Disney Mickey &amp; Friends Hollywood Store Exclusive - Chef Goofy, Milwaukee 2724-20 M18</t>
  </si>
  <si>
    <t>Anker Portable Charger PowerCore Slim 10000 Power Bank</t>
  </si>
  <si>
    <t>Dallas Mavericks Bodyguard Pro Youth Mouthguard</t>
  </si>
  <si>
    <t>2TB USB 3.0 Portable External Hard Drive Ultra Slim SATA Storage Device, Wyze Cam v3 with Color Night Vision Wired 1080p HD</t>
  </si>
  <si>
    <t>Pokemon Sword &amp; Shield Vivid Voltage Booster Box, Beyblade Burst Evolution Elite Warrior 4-Pack, Mizuno Wave AC 61GA187125 Womens Blue</t>
  </si>
  <si>
    <t>Timberland Brooklyn Alpine Chukka Black Nubuck Mens, Soccer Goal Set, Disney Princess T-Shirt</t>
  </si>
  <si>
    <t>Nail Polish 10 pieces set, Sony STRDH590 5.2-ch Surround Sound Home Theater Receiver</t>
  </si>
  <si>
    <t>5 Pairs Stud Earrings Set Hypoallergenic Cubic Zirconia 316L, One Piece Vol.1 1st Edition - JP</t>
  </si>
  <si>
    <t>Seaield Teddy Bear Panda Stuffed Animal 14x10, USB 3.0 Flash Drive 2TB High-Speed Data Memory Storage Thumb Stick</t>
  </si>
  <si>
    <t>Wilson Official Size NFL Ball American Football, The Secret</t>
  </si>
  <si>
    <t>Kessaku 8-Inch Chef Knife - Samurai Series - High Carbon 7Cr17MoV Steel</t>
  </si>
  <si>
    <t>Dragon Ball Z - Officially Licensed Dragon Ball Collector's Set</t>
  </si>
  <si>
    <t>Kids Gamer Tee</t>
  </si>
  <si>
    <t>2019/20 Panini Contenders NBA Basketball BLASTER box (40 cards incl. ONE Memorabilia or Autograph card/bx), AutoFull Pink Gaming Chair PU Leather With Rabbit Ears</t>
  </si>
  <si>
    <t>Pokemon Ultra Beasts Gx Collectible Cards</t>
  </si>
  <si>
    <t>LITOM 12 LEDs Solar Landscape Spotlights IP67, LITOM 12 LEDs Solar Landscape Spotlights IP67</t>
  </si>
  <si>
    <t>Fullstar Vegetable Chopper 4 Blades</t>
  </si>
  <si>
    <t>One Piece Vol.3 1st Edition - JP, GOSOPIN Women Ripped Slim Fit Jeans</t>
  </si>
  <si>
    <t>AutoFull Pink Gaming Chair PU Leather With Rabbit Ears</t>
  </si>
  <si>
    <t>Cross Trainer Air Walker Glider Home Gym</t>
  </si>
  <si>
    <t>The Secret</t>
  </si>
  <si>
    <t>Putuo Decor Game Room Decor Do Not Disturb Gamer at Work Metal Tin Sign 12x8</t>
  </si>
  <si>
    <t>Artificial Colored Feather Parrots Garden Ornament, Honey-Can-Do Collapsible Clothes Drying Rack DRY-09065 Grey</t>
  </si>
  <si>
    <t xml:space="preserve">Eye Cream </t>
  </si>
  <si>
    <t>Rich Dad</t>
  </si>
  <si>
    <t>PlayStation 4 500GB Console, 5 Pairs Stud Earrings Set Hypoallergenic Cubic Zirconia 316L</t>
  </si>
  <si>
    <t>Funko Pop! PAIN Glow In The Dark</t>
  </si>
  <si>
    <t>SLEEPBELLA Duvet Cover Set King Size Navy Blue Buffalo 100% Cotton</t>
  </si>
  <si>
    <t>Yu-Gi-Oh! TCG: Egyptian God Deck: Slifer The Sky Dragon, Soccer Goal Set</t>
  </si>
  <si>
    <t>5 Pairs Stud Earrings Set Hypoallergenic Cubic Zirconia 316L, Halloween Superhero Costume</t>
  </si>
  <si>
    <t>Robin Boys Fancy Dress Teen Titans Superhero Comic Book Day Childs Kids Costume</t>
  </si>
  <si>
    <t>Pokémon TCG: Shining Fates Tin</t>
  </si>
  <si>
    <t>Beyblade Burst Evolution Elite Warrior 4-Pack, Desert Gold Grosset ED</t>
  </si>
  <si>
    <t>Scanmarker Air Pen Scanner</t>
  </si>
  <si>
    <t>Logitech G502 HERO Wired Gaming Mouse</t>
  </si>
  <si>
    <t>Lego 71360 Super Mario Starterset</t>
  </si>
  <si>
    <t>4 Pieces Kids Neck Gaiter Unisex Face Cover Scarf</t>
  </si>
  <si>
    <t>VIZIO Elevate 5.1.4 Home Theater Sound Bar with Dolby Atmos and DTS:X</t>
  </si>
  <si>
    <t>Eye Serum</t>
  </si>
  <si>
    <t>Revlon Super Lusrous 3 piece, Eye Shadow Palette - 15 shades</t>
  </si>
  <si>
    <t>Beyblade Burst Evolution Elite Warrior 4-Pack</t>
  </si>
  <si>
    <t>Beiz Gold Office Accessories Desk Organizer with Storage Drawer 1 Paper Tray &amp; 5 Upright Sections</t>
  </si>
  <si>
    <t>Kinetic Sand Scents Ice Cream Treats Playset with 3 Colors of All-Natural Scented Sand and 6 Serving Tools, Scanmarker Air Pen Scanner</t>
  </si>
  <si>
    <t>Cleanser</t>
  </si>
  <si>
    <t>Anker Portable Charger PowerCore Slim 10000 Power Bank, Yahtzee</t>
  </si>
  <si>
    <t>Topps 2020 Series 1 Baseball Blaster Box, Dickies Men's Original 874, Pokemon Ultra Beasts Gx Collectible Cards</t>
  </si>
  <si>
    <t>Logitech G733 LIGHTSPEED Wireless Gaming Headset</t>
  </si>
  <si>
    <t>One Piece Vol.1 1st Edition - JP</t>
  </si>
  <si>
    <t>ZIONOR Swim Goggles G1 Polarized Swimming Goggles Anti-Fog for Adult</t>
  </si>
  <si>
    <t>PharMeDoc Pregnancy Pillow, C-Shape Full Body Pillow and Maternity Support Grey</t>
  </si>
  <si>
    <t>Cross Trainer Air Walker Glider Home Gym, Beiz Gold Office Accessories Desk Organizer with Storage Drawer 1 Paper Tray &amp; 5 Upright Sections</t>
  </si>
  <si>
    <t>LITOM 12 LEDs Solar Landscape Spotlights IP67</t>
  </si>
  <si>
    <t>Rummikub Classic Edition</t>
  </si>
  <si>
    <t>One Piece Vol.3 1st Edition - JP</t>
  </si>
  <si>
    <t>Rich Dad, Star Wars: the Old Republic - Legends Ser.: Fatal Alliance, Pokemon Ultra Beasts Gx Collectible Cards</t>
  </si>
  <si>
    <t>Kinetic Sand Scents Ice Cream Treats Playset with 3 Colors of All-Natural Scented Sand and 6 Serving Tools, Star Wars: the Old Republic - Legends Ser.: Fatal Alliance</t>
  </si>
  <si>
    <t>USB 3.0 Flash Drive 2TB High-Speed Data Memory Storage Thumb Stick</t>
  </si>
  <si>
    <t>Transformers G1 Optimus prime reissue brand new action figure MISB Gift</t>
  </si>
  <si>
    <t>BENGOO G9000 Stereo Gaming Headset, Pokémon TCG: Shining Fates Tin</t>
  </si>
  <si>
    <t>Eye Serum, Silicone Tongs</t>
  </si>
  <si>
    <t>Yonex Tennis Racket EZONE 98 Alpha Head Light Balanced Racquet , Lee Men's Dungarees Belted Wyoming Cargo Short</t>
  </si>
  <si>
    <t>100Pcs Square Poker Chips Set</t>
  </si>
  <si>
    <t>Book Week Girls Feisty Fairy AMSCAN Licensed Costume</t>
  </si>
  <si>
    <t>Milwaukee 2724-20 M18</t>
  </si>
  <si>
    <t>Aluminium HD Polarized Photochromic Sunglasses</t>
  </si>
  <si>
    <t>Lego 71360 Super Mario Starterset, Itsy Bitsy Halloween Spider Web Youth T-Shirt, Roku Streaming Stick With HD/4K/HDR Streaming Device</t>
  </si>
  <si>
    <t>Non - Stick Omlet Turner, Non - Stick Omlet Turner</t>
  </si>
  <si>
    <t>16" Large wood Vintage Premium metal chess set, Ultra Pro 81147 2-Piece 150 Count Clear Card Storage Box, Kessaku 8-Inch Chef Knife - Samurai Series - High Carbon 7Cr17MoV Steel</t>
  </si>
  <si>
    <t>5 Pairs Stud Earrings Set Hypoallergenic Cubic Zirconia 316L, Wyze Cam v3 with Color Night Vision Wired 1080p HD, Soccer Goal Set</t>
  </si>
  <si>
    <t>Fullstar Vegetable Chopper 4 Blades, Aluminium HD Polarized Photochromic Sunglasses</t>
  </si>
  <si>
    <t>Soccer Goal Set, Harry Potter and the Chamber of Secrets</t>
  </si>
  <si>
    <t>VIZIO Elevate 5.1.4 Home Theater Sound Bar with Dolby Atmos and DTS:X, Rich Dad</t>
  </si>
  <si>
    <t>FUNKO POP MY HERO ACADEMIA MEI HATSUME #681 EXCLUSIVE</t>
  </si>
  <si>
    <t>Book Week Girls Feisty Fairy AMSCAN Licensed Costume, Honey-Can-Do Collapsible Clothes Drying Rack DRY-09065 Grey</t>
  </si>
  <si>
    <t>Pokemon Sword &amp; Shield Vivid Voltage Booster Box, Instant Table Tennis Kit Ping Pong Set Retractable Net Rack + 2 Bats + 6 Balls</t>
  </si>
  <si>
    <t>Pokemon Ultra Beasts Gx Collectible Cards, Funko Pop! Disney Mickey &amp; Friends Hollywood Store Exclusive - Chef Goofy</t>
  </si>
  <si>
    <t>The Monk who Sold His Ferrari</t>
  </si>
  <si>
    <t>Never Split the Difference: Negotiating As If Your Life Depended On It</t>
  </si>
  <si>
    <t>Best Friend Bracelets for 2 Matching Yin Yang Adjustable Cord Bracelet</t>
  </si>
  <si>
    <t>Beyblade Burst Evolution Elite Warrior 4-Pack, Roku Streaming Stick With HD/4K/HDR Streaming Device, Harry Potter and the Chamber of Secrets</t>
  </si>
  <si>
    <t>Wilson Official Size NFL Ball American Football, Milwaukee 2724-20 M18</t>
  </si>
  <si>
    <t>Funko Pop! STAR WARS Darth Revan Exclusive</t>
  </si>
  <si>
    <t>Cleanser, Halloween Superhero Costume</t>
  </si>
  <si>
    <t>Alfred Judd THE YOUNG TREASURE HUNTERS 1924 1st Ed., Mens Army Camouflage Cargo Elasticated Shorts</t>
  </si>
  <si>
    <t>Wilson A500 Youth Leather Right Hand Throw Catchers Baseball Mitt Glove 32"</t>
  </si>
  <si>
    <t>Jumpstart Booster Box - MTG Magic the Gathering, Logitech G502 HERO Wired Gaming Mouse</t>
  </si>
  <si>
    <t>16" Large wood Vintage Premium metal chess set</t>
  </si>
  <si>
    <t>Desert Gold Grosset ED</t>
  </si>
  <si>
    <t>Seaield Teddy Bear Panda Stuffed Animal 14x10, Seaield Teddy Bear Panda Stuffed Animal 14x10</t>
  </si>
  <si>
    <t>Saucony Kid's Wind A/C Black/Blue Sneakers SK261816, Saucony Kid's Wind A/C Black/Blue Sneakers SK261816</t>
  </si>
  <si>
    <t>2019/20 Panini Contenders NBA Basketball BLASTER box (40 cards incl. ONE Memorabilia or Autograph card/bx)</t>
  </si>
  <si>
    <t>Jumpstart Booster Box - MTG Magic the Gathering</t>
  </si>
  <si>
    <t>Nine Steps From The Tree, VIZIO Elevate 5.1.4 Home Theater Sound Bar with Dolby Atmos and DTS:X</t>
  </si>
  <si>
    <t>One Piece Vol.1 1st Edition - JP, Jurassic Park - The Lost World</t>
  </si>
  <si>
    <t>Power Play</t>
  </si>
  <si>
    <t>Skechers Men's Nampa-Groton</t>
  </si>
  <si>
    <t>Pokémon TCG: Shining Fates Tin, Yu-Gi-Oh! TCG: Egyptian God Deck: Obelisk The Tormentor</t>
  </si>
  <si>
    <t>Soccer Goal Set, Logitech G502 HERO Wired Gaming Mouse</t>
  </si>
  <si>
    <t>Seaield Teddy Bear Panda Stuffed Animal 14x10</t>
  </si>
  <si>
    <t>Rampage Plain Third Complete Skateboard, Meat Shredder Barbecue Fork Bear Claw</t>
  </si>
  <si>
    <t>Desert Gold Grosset ED, Makita DLM432Z</t>
  </si>
  <si>
    <t>Sony STRDH590 5.2-ch Surround Sound Home Theater Receiver</t>
  </si>
  <si>
    <t>Pet Sematary, Pet Sematary</t>
  </si>
  <si>
    <t>Nail Polish 10 pieces set, Yu-Gi-Oh! TCG: Egyptian God Deck: Slifer The Sky Dragon</t>
  </si>
  <si>
    <t>Rampage Plain Third Complete Skateboard</t>
  </si>
  <si>
    <t>ZIONOR Swim Goggles G1 Polarized Swimming Goggles Anti-Fog for Adult, Pokémon TCG: Shining Fates Tin</t>
  </si>
  <si>
    <t>Jenga Classic Game</t>
  </si>
  <si>
    <t>Harry Potter and the Chamber of Secrets</t>
  </si>
  <si>
    <t>LuxNine memoryfoam Science Contour Pillow</t>
  </si>
  <si>
    <t>YUGIOH 5DS DUELIST PACK COLLECTION TIN BOX</t>
  </si>
  <si>
    <t>Yahtzee</t>
  </si>
  <si>
    <t>BENGOO G9000 Stereo Gaming Headset, SLEEPBELLA Duvet Cover Set King Size Navy Blue Buffalo 100% Cotton</t>
  </si>
  <si>
    <t>Hasbro Connect 4</t>
  </si>
  <si>
    <t>Pokemon Sword &amp; Shield Vivid Voltage Booster Box</t>
  </si>
  <si>
    <t>PharMeDoc Pregnancy Pillow, C-Shape Full Body Pillow and Maternity Support Grey, Mini Foldable Treadmill Walking Pad Home &amp; Office Gym</t>
  </si>
  <si>
    <t>The Secret, Beyblade Burst Evolution Elite Warrior 4-Pack</t>
  </si>
  <si>
    <t>Dickies Men's Original 874</t>
  </si>
  <si>
    <t>Saucony Kid's Wind A/C Black/Blue Sneakers SK261816</t>
  </si>
  <si>
    <t>MARNI Leather Shoulder Bag K-86058</t>
  </si>
  <si>
    <t>Funko Pop! STAR WARS Darth Revan Exclusive, Beyblade Burst Evolution Elite Warrior 4-Pack</t>
  </si>
  <si>
    <t>Seaield Teddy Bear Panda Stuffed Animal 14x10, Ultra Pro 81147 2-Piece 150 Count Clear Card Storage Box</t>
  </si>
  <si>
    <t>Instant Table Tennis Kit Ping Pong Set Retractable Net Rack + 2 Bats + 6 Balls</t>
  </si>
  <si>
    <t>Honey-Can-Do Collapsible Clothes Drying Rack DRY-09065 Grey</t>
  </si>
  <si>
    <t>Soccer Goal Set</t>
  </si>
  <si>
    <t>Topps 2020 Series 1 Baseball Blaster Box</t>
  </si>
  <si>
    <t>Timberland Brooklyn Alpine Chukka Black Nubuck Mens, Funko Pop! PAIN Glow In The Dark, Revlon Super Lusrous 3 piece</t>
  </si>
  <si>
    <t>12/14 inch long Aluminum Pizza Shovel With Long Handle</t>
  </si>
  <si>
    <t>Jurassic Park - The Lost World, Honey-Can-Do Collapsible Clothes Drying Rack DRY-09065 Grey</t>
  </si>
  <si>
    <t>Alfred Judd THE YOUNG TREASURE HUNTERS 1924 1st Ed., Shipping Label Printer 4x6</t>
  </si>
  <si>
    <t>Eye Shadow Palette - 15 shades</t>
  </si>
  <si>
    <t>Smart Watch Y68</t>
  </si>
  <si>
    <t>Soccer Goal Set, HyperX Cloud Stinger S</t>
  </si>
  <si>
    <t>Pokemon Ultra Beasts Gx Collectible Cards, Pokemon Ultra Beasts Gx Collectible Cards</t>
  </si>
  <si>
    <t>Yu-Gi-Oh! TCG: Egyptian God Deck: Slifer The Sky Dragon</t>
  </si>
  <si>
    <t>Nintendo Switch Pokemon Version, Nintendo Switch Pokemon Version</t>
  </si>
  <si>
    <t>Starrett Professional Butchers Knife Set in Carry Case 11 Piece, Starrett Professional Butchers Knife Set in Carry Case 11 Piece, Logitech G733 LIGHTSPEED Wireless Gaming Headset, Logitech G733 LIGHTSPEED Wireless Gaming Headset</t>
  </si>
  <si>
    <t>Rampage Plain Third Complete Skateboard, Saucony Kid's Wind A/C Black/Blue Sneakers SK261816</t>
  </si>
  <si>
    <t>Jumpstart Booster Box - MTG Magic the Gathering, 5 Pairs Stud Earrings Set Hypoallergenic Cubic Zirconia 316L</t>
  </si>
  <si>
    <t>Ancient Guardians Booster Box YuGiOh TCG 1st Edition</t>
  </si>
  <si>
    <t>Shipping Label Printer 4x6</t>
  </si>
  <si>
    <t>Kinetic Sand Scents Ice Cream Treats Playset with 3 Colors of All-Natural Scented Sand and 6 Serving Tools</t>
  </si>
  <si>
    <t>One Piece Vol.3 1st Edition - JP, Hail Mary 1st Edition, Rich Dad</t>
  </si>
  <si>
    <t>The Monk who Sold His Ferrari, Dickies Men's Original 874</t>
  </si>
  <si>
    <t>Book Week Girls Feisty Fairy AMSCAN Licensed Costume, Soccer Goal Set</t>
  </si>
  <si>
    <t>Kids Gamer Tee, Bridgestone Golf e12 Contact Golf Balls</t>
  </si>
  <si>
    <t>The Secret, 10pcs Bento Cute Animal Food Fruit Picks Forks Lunch Box Accessory Decor Tool</t>
  </si>
  <si>
    <t>Dragon Ball Z - Officially Licensed Dragon Ball Collector's Set, Scanmarker Air Pen Scanner</t>
  </si>
  <si>
    <t>Football Self Training Kick Practice Trainer Aid Equipment Waist Belt Returner, Milwaukee 2724-20 M18</t>
  </si>
  <si>
    <t>Silicone Tongs, Seaield Teddy Bear Panda Stuffed Animal 14x10</t>
  </si>
  <si>
    <t>Ultra Pro 81147 2-Piece 150 Count Clear Card Storage Box</t>
  </si>
  <si>
    <t>Wireless PS4 Controller</t>
  </si>
  <si>
    <t>Jurassic Park - The Lost World</t>
  </si>
  <si>
    <t>Face Mask</t>
  </si>
  <si>
    <t>Revlon Super Lusrous 3 piece, GoSports Football Training Target Net 6x6</t>
  </si>
  <si>
    <t>Alfred Judd THE YOUNG TREASURE HUNTERS 1924 1st Ed.</t>
  </si>
  <si>
    <t>Dokotoo Womens Spring Summer Deep V Neck Ruffle Long Sleeve Floral Print Mini Dress</t>
  </si>
  <si>
    <t>BENGOO G9000 Stereo Gaming Headset</t>
  </si>
  <si>
    <t xml:space="preserve">Agility Ladder </t>
  </si>
  <si>
    <t>Yahtzee, Kids Gamer Tee</t>
  </si>
  <si>
    <t>Animal Crossing: New Horizons, Animal Crossing: New Horizons</t>
  </si>
  <si>
    <t>The Secret, Saucony Kid's Wind A/C Black/Blue Sneakers SK261816</t>
  </si>
  <si>
    <t>Dickies Men's Original 874, Cleanser</t>
  </si>
  <si>
    <t>Topps 2020 Series 1 Baseball Blaster Box, Honey-Can-Do Collapsible Clothes Drying Rack DRY-09065 Grey, SLEEPBELLA Duvet Cover Set King Size Navy Blue Buffalo 100% Cotton</t>
  </si>
  <si>
    <t>Agility Ladder , Transformers G1 Optimus prime reissue brand new action figure MISB Gift, Makita DLM432Z</t>
  </si>
  <si>
    <t>Disney Princess T-Shirt</t>
  </si>
  <si>
    <t>Eye Serum, Eye Shadow Palette - 15 shades, Eye Shadow Palette - 15 shades, Eye Serum</t>
  </si>
  <si>
    <t>10pcs Bento Cute Animal Food Fruit Picks Forks Lunch Box Accessory Decor Tool</t>
  </si>
  <si>
    <t>Halloween Superhero Costume, Rich Dad</t>
  </si>
  <si>
    <t>Yu-Gi-Oh! TCG: Egyptian God Deck: Slifer The Sky Dragon, Mini Foldable Treadmill Walking Pad Home &amp; Office Gym, 5 Pairs Stud Earrings Set Hypoallergenic Cubic Zirconia 316L</t>
  </si>
  <si>
    <t>Revlon Super Lusrous 3 piece, Revlon Super Lusrous 3 piece</t>
  </si>
  <si>
    <t>X Rocker 5152401 RGB Prism Pedestal Chair 2.1 Dual with LED</t>
  </si>
  <si>
    <t>PlayStation 4 500GB Console</t>
  </si>
  <si>
    <t>Smart Watch Y68, The Secret</t>
  </si>
  <si>
    <t>500 Pieces Castle Puzzle, Cross Trainer Air Walker Glider Home Gym</t>
  </si>
  <si>
    <t>Mens Army Camouflage Cargo Elasticated Shorts</t>
  </si>
  <si>
    <t>Funko Pop! Disney Mickey &amp; Friends Hollywood Store Exclusive - Chef Goofy</t>
  </si>
  <si>
    <t>Animal Crossing: New Horizons, Dragon Ball Z - Officially Licensed Dragon Ball Collector's Set</t>
  </si>
  <si>
    <t>Fun And Fancy</t>
  </si>
  <si>
    <t>Alfred Judd THE YOUNG TREASURE HUNTERS 1924 1st Ed., AutoFull Pink Gaming Chair PU Leather With Rabbit Ears</t>
  </si>
  <si>
    <t>UNO Family Card Game</t>
  </si>
  <si>
    <t>Lee Men's Dungarees Belted Wyoming Cargo Short, Lee Men's Dungarees Belted Wyoming Cargo Short</t>
  </si>
  <si>
    <t>Artificial Colored Feather Parrots Garden Ornament, Artificial Colored Feather Parrots Garden Ornament</t>
  </si>
  <si>
    <t>Non - Stick Omlet Turner</t>
  </si>
  <si>
    <t>Roku Streaming Stick With HD/4K/HDR Streaming Device, Fun And Fancy</t>
  </si>
  <si>
    <t>Logitech G733 LIGHTSPEED Wireless Gaming Headset, Wireless PS4 Controller</t>
  </si>
  <si>
    <t>Anker Portable Charger PowerCore Slim 10000 Power Bank, Kids Gamer Tee</t>
  </si>
  <si>
    <t>Starrett Professional Butchers Knife Set in Carry Case 11 Piece, Revlon Super Lusrous 3 piece</t>
  </si>
  <si>
    <t>Scanmarker Air Pen Scanner, Non - Stick Omlet Turner, Scanmarker Air Pen Scanner</t>
  </si>
  <si>
    <t>Lego 71360 Super Mario Starterset, Dickies Men's Original 874</t>
  </si>
  <si>
    <t>Lee Men's Dungarees Belted Wyoming Cargo Short</t>
  </si>
  <si>
    <t>Lego 71360 Super Mario Starterset, Yu-Gi-Oh! TCG: Egyptian God Deck: Slifer The Sky Dragon</t>
  </si>
  <si>
    <t>Desert Gold Grosset ED, Yu-Gi-Oh! TCG: Egyptian God Deck: Obelisk The Tormentor</t>
  </si>
  <si>
    <t>Robin Boys Fancy Dress Teen Titans Superhero Comic Book Day Childs Kids Costume, Eye Serum</t>
  </si>
  <si>
    <t>Football Self Training Kick Practice Trainer Aid Equipment Waist Belt Returner</t>
  </si>
  <si>
    <t>Soccer Goal Set, Silicone Tongs</t>
  </si>
  <si>
    <t>Train Set</t>
  </si>
  <si>
    <t>Meat Shredder Barbecue Fork Bear Claw, 16" Large wood Vintage Premium metal chess set</t>
  </si>
  <si>
    <t>X Rocker 5152401 RGB Prism Pedestal Chair 2.1 Dual with LED, Pokemon Sword &amp; Shield Vivid Voltage Booster Box</t>
  </si>
  <si>
    <t>4 Pieces Kids Neck Gaiter Unisex Face Cover Scarf, Meat Shredder Barbecue Fork Bear Claw</t>
  </si>
  <si>
    <t>2019/20 Panini Contenders NBA Basketball BLASTER box (40 cards incl. ONE Memorabilia or Autograph card/bx), 2019/20 Panini Contenders NBA Basketball BLASTER box (40 cards incl. ONE Memorabilia or Autograph card/bx)</t>
  </si>
  <si>
    <t>Milwaukee 2724-20 M18, Nine Steps From The Tree</t>
  </si>
  <si>
    <t>LuxNine memoryfoam Science Contour Pillow, Nintendo Switch Pokemon Version</t>
  </si>
  <si>
    <t xml:space="preserve">YUGIOH 5DS DUELIST PACK COLLECTION TIN BOX, Agility Ladder </t>
  </si>
  <si>
    <t>Face Mask, 2019/20 Panini Contenders NBA Basketball BLASTER box (40 cards incl. ONE Memorabilia or Autograph card/bx)</t>
  </si>
  <si>
    <t>Timberland Brooklyn Alpine Chukka Black Nubuck Mens, The Secret</t>
  </si>
  <si>
    <t>Milwaukee 2724-20 M18, 12/14 inch long Aluminum Pizza Shovel With Long Handle</t>
  </si>
  <si>
    <t>Eye Shadow Palette - 15 shades, Roku Streaming Stick With HD/4K/HDR Streaming Device</t>
  </si>
  <si>
    <t>Best Friend Bracelets for 2 Matching Yin Yang Adjustable Cord Bracelet, Starrett Professional Butchers Knife Set in Carry Case 11 Piece</t>
  </si>
  <si>
    <t>Non Stick Burger Press Hamburger Maker Beef Patty Meat BBQ Grill 12cm</t>
  </si>
  <si>
    <t>Wilson Official Size NFL Ball American Football, Never Split the Difference: Negotiating As If Your Life Depended On It</t>
  </si>
  <si>
    <t>Soccer Goal Set, Rich Dad</t>
  </si>
  <si>
    <t>Blue Whale Gaming Chair , The Secret</t>
  </si>
  <si>
    <t>Beyblade Burst Evolution Elite Warrior 4-Pack, Yu-Gi-Oh! TCG: Egyptian God Deck: Slifer The Sky Dragon</t>
  </si>
  <si>
    <t>X Rocker 5152401 RGB Prism Pedestal Chair 2.1 Dual with LED, The Secret</t>
  </si>
  <si>
    <t>Yu-Gi-Oh! TCG: Egyptian God Deck: The Winged Dragon Of Rah</t>
  </si>
  <si>
    <t>Meat Shredder Barbecue Fork Bear Claw, Pokemon Ultra Beasts Gx Collectible Cards</t>
  </si>
  <si>
    <t>Mizuno Wave AC 61GA187125 Womens Blue</t>
  </si>
  <si>
    <t>Yu-Gi-Oh! TCG: Egyptian God Deck: Obelisk The Tormentor, Yu-Gi-Oh! TCG: Egyptian God Deck: Obelisk The Tormentor</t>
  </si>
  <si>
    <t>Never Split the Difference: Negotiating As If Your Life Depended On It, Halloween Superhero Costume, Jenga Classic Game</t>
  </si>
  <si>
    <t>Nine Steps From The Tree</t>
  </si>
  <si>
    <t>Harry Potter and the Chamber of Secrets, Seaield Teddy Bear Panda Stuffed Animal 14x10</t>
  </si>
  <si>
    <t>Train Set, UNO Family Card Game, UNO Family Card Game, Train Set</t>
  </si>
  <si>
    <t>Little Stars</t>
  </si>
  <si>
    <t>Eye Shadow Palette - 15 shades, Eye Shadow Palette - 15 shades, The Monk who Sold His Ferrari, The Monk who Sold His Ferrari</t>
  </si>
  <si>
    <t>GoSports Football Training Target Net 6x6</t>
  </si>
  <si>
    <t>Non - Stick Omlet Turner, Dragon Ball Z - Officially Licensed Dragon Ball Collector's Set</t>
  </si>
  <si>
    <t>12/14 inch long Aluminum Pizza Shovel With Long Handle, Transformers G1 Optimus prime reissue brand new action figure MISB Gift, Dragon Ball Z - Officially Licensed Dragon Ball Collector's Set</t>
  </si>
  <si>
    <t>BENGOO G9000 Stereo Gaming Headset, Starrett Professional Butchers Knife Set in Carry Case 11 Piece, Starrett Professional Butchers Knife Set in Carry Case 11 Piece, BENGOO G9000 Stereo Gaming Headset</t>
  </si>
  <si>
    <t>Yu-Gi-Oh! TCG: Egyptian God Deck: Obelisk The Tormentor</t>
  </si>
  <si>
    <t>Men Sport Shock Compression Padded Protective Shirt Basketball Training Vest</t>
  </si>
  <si>
    <t>The Secret, Topps 2020 Series 1 Baseball Blaster Box</t>
  </si>
  <si>
    <t>Wilson Official Size NFL Ball American Football</t>
  </si>
  <si>
    <t>GK61s Mechanical Gaming Keyboard, Desert Gold Grosset ED</t>
  </si>
  <si>
    <t>Animal Crossing: New Horizons</t>
  </si>
  <si>
    <t>Book Week Girls Feisty Fairy AMSCAN Licensed Costume, GK61s Mechanical Gaming Keyboard</t>
  </si>
  <si>
    <t>Nintendo Switch Pokemon Version, Pokemon Ultra Beasts Gx Collectible Cards</t>
  </si>
  <si>
    <t>Halloween Superhero Costume, Wireless PS4 Controller</t>
  </si>
  <si>
    <t>Meat Shredder Barbecue Fork Bear Claw</t>
  </si>
  <si>
    <t>Yahtzee, Nintendo Switch Pokemon Version, Meat Shredder Barbecue Fork Bear Claw</t>
  </si>
  <si>
    <t>GOSOPIN Women Ripped Slim Fit Jeans</t>
  </si>
  <si>
    <t>Fifth Avenue Collection - "Crystal Clutch" Handbag Clutch, Robin Boys Fancy Dress Teen Titans Superhero Comic Book Day Childs Kids Costume, Lee Men's Dungarees Belted Wyoming Cargo Short</t>
  </si>
  <si>
    <t>Lego Classic, Hasbro Connect 4</t>
  </si>
  <si>
    <t>500 Pieces Castle Puzzle</t>
  </si>
  <si>
    <t>Makita DLM432Z</t>
  </si>
  <si>
    <t>Topps 2020 Series 1 Baseball Blaster Box, 4 Pieces Kids Neck Gaiter Unisex Face Cover Scarf, Never Split the Difference: Negotiating As If Your Life Depended On It</t>
  </si>
  <si>
    <t>UNO Family Card Game, UNO Family Card Game</t>
  </si>
  <si>
    <t>LuxNine memoryfoam Science Contour Pillow, Saucony Kid's Wind A/C Black/Blue Sneakers SK261816</t>
  </si>
  <si>
    <t>Mizuno Wave AC 61GA187125 Womens Blue, Transformers G1 Optimus prime reissue brand new action figure MISB Gift</t>
  </si>
  <si>
    <t>4 Pieces Kids Neck Gaiter Unisex Face Cover Scarf, Fun And Fancy</t>
  </si>
  <si>
    <t>Soccer Goal Set, Disney Princess T-Shirt</t>
  </si>
  <si>
    <t>Hail Mary 1st Edition, Hail Mary 1st Edition</t>
  </si>
  <si>
    <t>GoSports Football Training Target Net 6x6, Yu-Gi-Oh! TCG: Egyptian God Deck: Obelisk The Tormentor</t>
  </si>
  <si>
    <t>Star Wars: the Old Republic - Legends Ser.: Fatal Alliance, Book Week Girls Feisty Fairy AMSCAN Licensed Costume, Yu-Gi-Oh! TCG: Egyptian God Deck: Obelisk The Tormentor</t>
  </si>
  <si>
    <t>Rich Dad, Topps 2020 Series 1 Baseball Blaster Box</t>
  </si>
  <si>
    <t>Yu-Gi-Oh! TCG: Egyptian God Deck: The Winged Dragon Of Rah, 2019/20 Panini Contenders NBA Basketball BLASTER box (40 cards incl. ONE Memorabilia or Autograph card/bx)</t>
  </si>
  <si>
    <t>Itsy Bitsy Halloween Spider Web Youth T-Shirt</t>
  </si>
  <si>
    <t>GoSports Football Training Target Net 6x6, Rampage Plain Third Complete Skateboard</t>
  </si>
  <si>
    <t>Wilson Official Size NFL Ball American Football, Pet Sematary</t>
  </si>
  <si>
    <t>Starrett Professional Butchers Knife Set in Carry Case 11 Piece</t>
  </si>
  <si>
    <t>Dragon Ball Z - Officially Licensed Dragon Ball Collector's Set, GoSports Football Training Target Net 6x6</t>
  </si>
  <si>
    <t>2019/20 Panini Contenders NBA Basketball BLASTER box (40 cards incl. ONE Memorabilia or Autograph card/bx), VIZIO Elevate 5.1.4 Home Theater Sound Bar with Dolby Atmos and DTS:X, 2TB USB 3.0 Portable External Hard Drive Ultra Slim SATA Storage Device</t>
  </si>
  <si>
    <t xml:space="preserve">Wireless PS4 Controller, Eye Cream </t>
  </si>
  <si>
    <t>60x 185cm Yoga Mat 10mm</t>
  </si>
  <si>
    <t>Transformers G1 Optimus prime reissue brand new action figure MISB Gift, Silicone Tongs</t>
  </si>
  <si>
    <t>Kids Gamer Tee, Kids Gamer Tee</t>
  </si>
  <si>
    <t>Dragon Ball Z - Officially Licensed Dragon Ball Collector's Set, GOSOPIN Women Ripped Slim Fit Jeans</t>
  </si>
  <si>
    <t>Jumpstart Booster Box - MTG Magic the Gathering, Dallas Mavericks Bodyguard Pro Youth Mouthguard</t>
  </si>
  <si>
    <t>Pokemon Sword &amp; Shield Vivid Voltage Booster Box, Putuo Decor Game Room Decor Do Not Disturb Gamer at Work Metal Tin Sign 12x8</t>
  </si>
  <si>
    <t>Pokemon Sword &amp; Shield Vivid Voltage Booster Box, VIZIO Elevate 5.1.4 Home Theater Sound Bar with Dolby Atmos and DTS:X</t>
  </si>
  <si>
    <t>10pcs Bento Cute Animal Food Fruit Picks Forks Lunch Box Accessory Decor Tool, 10pcs Bento Cute Animal Food Fruit Picks Forks Lunch Box Accessory Decor Tool, Disney Princess T-Shirt, Disney Princess T-Shirt</t>
  </si>
  <si>
    <t>Soccer Goal Set, Bridgestone Golf e12 Contact Golf Balls</t>
  </si>
  <si>
    <t>Soccer Goal Set, Little Stars</t>
  </si>
  <si>
    <t>Blue Whale Gaming Chair , Transformers G1 Optimus prime reissue brand new action figure MISB Gift</t>
  </si>
  <si>
    <t>Nail Polish 10 pieces set</t>
  </si>
  <si>
    <t>Wilson A500 Youth Leather Right Hand Throw Catchers Baseball Mitt Glove 32", Milwaukee 2724-20 M18</t>
  </si>
  <si>
    <t>PharMeDoc Pregnancy Pillow, C-Shape Full Body Pillow and Maternity Support Grey, PharMeDoc Pregnancy Pillow, C-Shape Full Body Pillow and Maternity Support Grey</t>
  </si>
  <si>
    <t>Timberland Brooklyn Alpine Chukka Black Nubuck Mens, LuxNine memoryfoam Science Contour Pillow</t>
  </si>
  <si>
    <t>LuxNine memoryfoam Science Contour Pillow, Hasbro Connect 4</t>
  </si>
  <si>
    <t>Fifth Avenue Collection - "Crystal Clutch" Handbag Clutch</t>
  </si>
  <si>
    <t xml:space="preserve">YUGIOH 5DS DUELIST PACK COLLECTION TIN BOX, Blue Whale Gaming Chair </t>
  </si>
  <si>
    <t>Non Stick Burger Press Hamburger Maker Beef Patty Meat BBQ Grill 12cm, 100Pcs Square Poker Chips Set, 100Pcs Square Poker Chips Set, Star Wars: the Old Republic - Legends Ser.: Fatal Alliance, Non Stick Burger Press Hamburger Maker Beef Patty Meat BBQ Grill 12cm, Star Wars: the Old Republic - Legends Ser.: Fatal Alliance</t>
  </si>
  <si>
    <t>Fullstar Vegetable Chopper 4 Blades, Yu-Gi-Oh! TCG: Egyptian God Deck: Obelisk The Tormentor</t>
  </si>
  <si>
    <t>Timberland Brooklyn Alpine Chukka Black Nubuck Mens</t>
  </si>
  <si>
    <t>Skechers Men's Nampa-Groton, Topps 2020 Series 1 Baseball Blaster Box</t>
  </si>
  <si>
    <t>2TB USB 3.0 Portable External Hard Drive Ultra Slim SATA Storage Device</t>
  </si>
  <si>
    <t>Nintendo Switch Lite Yellow, The Monk who Sold His Ferrari, Star Wars: the Old Republic - Legends Ser.: Fatal Alliance</t>
  </si>
  <si>
    <t>Ancient Guardians Booster Box YuGiOh TCG 1st Edition, Rampage Plain Third Complete Skateboard</t>
  </si>
  <si>
    <t>Never Split the Difference: Negotiating As If Your Life Depended On It, BENGOO G9000 Stereo Gaming Headset</t>
  </si>
  <si>
    <t>Fun And Fancy, Book Week Girls Feisty Fairy AMSCAN Licensed Costume</t>
  </si>
  <si>
    <t>Yu-Gi-Oh! TCG: Egyptian God Deck: Slifer The Sky Dragon, Nintendo Switch Lite Yellow</t>
  </si>
  <si>
    <t>Power Play, Halloween Superhero Costume</t>
  </si>
  <si>
    <t>Fun And Fancy, Fun And Fancy</t>
  </si>
  <si>
    <t>Harry Potter and the Chamber of Secrets, X Rocker 5152401 RGB Prism Pedestal Chair 2.1 Dual with LED, GOSOPIN Women Ripped Slim Fit Jeans, Pokemon Sword &amp; Shield Vivid Voltage Booster Box</t>
  </si>
  <si>
    <t>Nintendo Switch Pokemon Version, Football Self Training Kick Practice Trainer Aid Equipment Waist Belt Returner</t>
  </si>
  <si>
    <t>Cleanser, Kids Gamer Tee</t>
  </si>
  <si>
    <t>16" Large wood Vintage Premium metal chess set, GK61s Mechanical Gaming Keyboard</t>
  </si>
  <si>
    <t>Halloween Superhero Costume</t>
  </si>
  <si>
    <t>Pet Sematary</t>
  </si>
  <si>
    <t>Logitech G733 LIGHTSPEED Wireless Gaming Headset, USB 3.0 Flash Drive 2TB High-Speed Data Memory Storage Thumb Stick</t>
  </si>
  <si>
    <t>Meat Shredder Barbecue Fork Bear Claw, Wyze Cam v3 with Color Night Vision Wired 1080p HD</t>
  </si>
  <si>
    <t>MARNI Leather Shoulder Bag K-86058, Jenga Classic Game</t>
  </si>
  <si>
    <t>GK61s Mechanical Gaming Keyboard</t>
  </si>
  <si>
    <t>Nintendo Switch Lite Yellow, Jumpstart Booster Box - MTG Magic the Gathering</t>
  </si>
  <si>
    <t>SLEEPBELLA Duvet Cover Set King Size Navy Blue Buffalo 100% Cotton, Wyze Cam v3 with Color Night Vision Wired 1080p HD</t>
  </si>
  <si>
    <t>Funko Pop! STAR WARS Darth Revan Exclusive, 2019/20 Panini Contenders NBA Basketball BLASTER box (40 cards incl. ONE Memorabilia or Autograph card/bx)</t>
  </si>
  <si>
    <t>4 Pieces Kids Neck Gaiter Unisex Face Cover Scarf, 4 Pieces Kids Neck Gaiter Unisex Face Cover Scarf</t>
  </si>
  <si>
    <t>Ultra Pro 81147 2-Piece 150 Count Clear Card Storage Box, LuxNine memoryfoam Science Contour Pillow, Logitech G733 LIGHTSPEED Wireless Gaming Headset</t>
  </si>
  <si>
    <t xml:space="preserve">Yonex Tennis Racket EZONE 98 Alpha Head Light Balanced Racquet </t>
  </si>
  <si>
    <t>Wyze Cam v3 with Color Night Vision Wired 1080p HD</t>
  </si>
  <si>
    <t>Dokotoo Womens Spring Summer Deep V Neck Ruffle Long Sleeve Floral Print Mini Dress, Dokotoo Womens Spring Summer Deep V Neck Ruffle Long Sleeve Floral Print Mini Dress, Fifth Avenue Collection - "Crystal Clutch" Handbag Clutch, Fifth Avenue Collection - "Crystal Clutch" Handbag Clutch, Nintendo Switch Pokemon Version, Nintendo Switch Pokemon Version</t>
  </si>
  <si>
    <t>Little Stars, 10pcs Bento Cute Animal Food Fruit Picks Forks Lunch Box Accessory Decor Tool</t>
  </si>
  <si>
    <t>VIZIO Elevate 5.1.4 Home Theater Sound Bar with Dolby Atmos and DTS:X, X Rocker 5152401 RGB Prism Pedestal Chair 2.1 Dual with LED</t>
  </si>
  <si>
    <t>Lee Men's Dungarees Belted Wyoming Cargo Short, 16" Large wood Vintage Premium metal chess set</t>
  </si>
  <si>
    <t>5 Pairs Stud Earrings Set Hypoallergenic Cubic Zirconia 316L</t>
  </si>
  <si>
    <t>Night Cream, Star Wars: the Old Republic - Legends Ser.: Fatal Alliance</t>
  </si>
  <si>
    <t>Wireless PS4 Controller, UNO Family Card Game</t>
  </si>
  <si>
    <t>Bridgestone Golf e12 Contact Golf Balls</t>
  </si>
  <si>
    <t>PlayStation 4 500GB Console, Honey-Can-Do Collapsible Clothes Drying Rack DRY-09065 Grey, PlayStation 4 500GB Console, Honey-Can-Do Collapsible Clothes Drying Rack DRY-09065 Grey</t>
  </si>
  <si>
    <t>Never Split the Difference: Negotiating As If Your Life Depended On It, Kessaku 8-Inch Chef Knife - Samurai Series - High Carbon 7Cr17MoV Steel</t>
  </si>
  <si>
    <t>Soccer Goal Set, Fullstar Vegetable Chopper 4 Blades</t>
  </si>
  <si>
    <t>GK61s Mechanical Gaming Keyboard, Beiz Gold Office Accessories Desk Organizer with Storage Drawer 1 Paper Tray &amp; 5 Upright Sections</t>
  </si>
  <si>
    <t>One Piece Vol.1 1st Edition - JP, Fullstar Vegetable Chopper 4 Blades</t>
  </si>
  <si>
    <t>Pokemon Sword &amp; Shield Vivid Voltage Booster Box, One Piece Vol.3 1st Edition - JP</t>
  </si>
  <si>
    <t>Robin Boys Fancy Dress Teen Titans Superhero Comic Book Day Childs Kids Costume, Scanmarker Air Pen Scanner</t>
  </si>
  <si>
    <t>Pet Sematary, Sony STRDH590 5.2-ch Surround Sound Home Theater Receiver</t>
  </si>
  <si>
    <t>Agility Ladder , Rich Dad</t>
  </si>
  <si>
    <t>Funko Pop! STAR WARS Darth Revan Exclusive, ZIONOR Swim Goggles G1 Polarized Swimming Goggles Anti-Fog for Adult</t>
  </si>
  <si>
    <t>FUNKO POP MY HERO ACADEMIA MEI HATSUME #681 EXCLUSIVE, Power Play</t>
  </si>
  <si>
    <t>Bridgestone Golf e12 Contact Golf Balls, Ultra Pro 81147 2-Piece 150 Count Clear Card Storage Box</t>
  </si>
  <si>
    <t>Ancient Guardians Booster Box YuGiOh TCG 1st Edition, Rummikub Classic Edition</t>
  </si>
  <si>
    <t>HyperX Cloud Stinger S</t>
  </si>
  <si>
    <t>Wilson A500 Youth Leather Right Hand Throw Catchers Baseball Mitt Glove 32", Shipping Label Printer 4x6</t>
  </si>
  <si>
    <t>Makita DLM432Z, GoSports Football Training Target Net 6x6</t>
  </si>
  <si>
    <t>4 Pieces Kids Neck Gaiter Unisex Face Cover Scarf, YUGIOH 5DS DUELIST PACK COLLECTION TIN BOX</t>
  </si>
  <si>
    <t>One Piece Vol.3 1st Edition - JP, Halloween Superhero Costume</t>
  </si>
  <si>
    <t>Book Week Girls Feisty Fairy AMSCAN Licensed Costume, Book Week Girls Feisty Fairy AMSCAN Licensed Costume</t>
  </si>
  <si>
    <t>Scanmarker Air Pen Scanner, Scanmarker Air Pen Scanner</t>
  </si>
  <si>
    <t>Train Set, Yu-Gi-Oh! TCG: Egyptian God Deck: Obelisk The Tormentor</t>
  </si>
  <si>
    <t>Pokemon Sword &amp; Shield Vivid Voltage Booster Box, Beyblade Burst Evolution Elite Warrior 4-Pack, Star Wars: the Old Republic - Legends Ser.: Fatal Alliance</t>
  </si>
  <si>
    <t>One Piece Vol.1 1st Edition - JP, Starrett Professional Butchers Knife Set in Carry Case 11 Piece</t>
  </si>
  <si>
    <t>Cross Trainer Air Walker Glider Home Gym, Scanmarker Air Pen Scanner</t>
  </si>
  <si>
    <t>Rummikub Classic Edition, Hasbro Connect 4</t>
  </si>
  <si>
    <t>Jurassic Park - The Lost World, GoSports Football Training Target Net 6x6</t>
  </si>
  <si>
    <t>Men Sport Shock Compression Padded Protective Shirt Basketball Training Vest, Yu-Gi-Oh! TCG: Egyptian God Deck: Obelisk The Tormentor</t>
  </si>
  <si>
    <t>Mini Foldable Treadmill Walking Pad Home &amp; Office Gym, Logitech G502 HERO Wired Gaming Mouse</t>
  </si>
  <si>
    <t>100Pcs Square Poker Chips Set, The Dangling Man 1st Edition, Topps 2020 Series 1 Baseball Blaster Box</t>
  </si>
  <si>
    <t>Book Week Girls Feisty Fairy AMSCAN Licensed Costume, SLEEPBELLA Duvet Cover Set King Size Navy Blue Buffalo 100% Cotton</t>
  </si>
  <si>
    <t>Soccer Goal Set, Mizuno Wave AC 61GA187125 Womens Blue</t>
  </si>
  <si>
    <t>Dallas Mavericks Bodyguard Pro Youth Mouthguard, Best Friend Bracelets for 2 Matching Yin Yang Adjustable Cord Bracelet</t>
  </si>
  <si>
    <t>Football Self Training Kick Practice Trainer Aid Equipment Waist Belt Returner, Football Self Training Kick Practice Trainer Aid Equipment Waist Belt Returner</t>
  </si>
  <si>
    <t>YUGIOH 5DS DUELIST PACK COLLECTION TIN BOX, GoSports Football Training Target Net 6x6</t>
  </si>
  <si>
    <t>One Piece Vol.3 1st Edition - JP, Wilson A500 Youth Leather Right Hand Throw Catchers Baseball Mitt Glove 32"</t>
  </si>
  <si>
    <t>Meat Shredder Barbecue Fork Bear Claw, Meat Shredder Barbecue Fork Bear Claw, 12/14 inch long Aluminum Pizza Shovel With Long Handle, 12/14 inch long Aluminum Pizza Shovel With Long Handle</t>
  </si>
  <si>
    <t>GOSOPIN Women Ripped Slim Fit Jeans, Yu-Gi-Oh! TCG: Egyptian God Deck: Slifer The Sky Dragon</t>
  </si>
  <si>
    <t>Fifth Avenue Collection - "Crystal Clutch" Handbag Clutch, Yahtzee</t>
  </si>
  <si>
    <t>USB 3.0 Flash Drive 2TB High-Speed Data Memory Storage Thumb Stick, USB 3.0 Flash Drive 2TB High-Speed Data Memory Storage Thumb Stick</t>
  </si>
  <si>
    <t>Fullstar Vegetable Chopper 4 Blades, Fullstar Vegetable Chopper 4 Blades</t>
  </si>
  <si>
    <t>Yu-Gi-Oh! TCG: Egyptian God Deck: Slifer The Sky Dragon, Topps 2020 Series 1 Baseball Blaster Box</t>
  </si>
  <si>
    <t>Funko Pop! PAIN Glow In The Dark, 60x 185cm Yoga Mat 10mm</t>
  </si>
  <si>
    <t>Funko Pop! PAIN Glow In The Dark, Star Wars: the Old Republic - Legends Ser.: Fatal Alliance</t>
  </si>
  <si>
    <t>Nintendo Switch Lite Yellow</t>
  </si>
  <si>
    <t>Wireless PS4 Controller, LuxNine memoryfoam Science Contour Pillow</t>
  </si>
  <si>
    <t>Meat Shredder Barbecue Fork Bear Claw, Aluminium HD Polarized Photochromic Sunglasses</t>
  </si>
  <si>
    <t>Makita DLM432Z, Eye Serum</t>
  </si>
  <si>
    <t>Ultra Pro 81147 2-Piece 150 Count Clear Card Storage Box, Hail Mary 1st Edition</t>
  </si>
  <si>
    <t>Cross Trainer Air Walker Glider Home Gym, HyperX Cloud Stinger S, Wilson A500 Youth Leather Right Hand Throw Catchers Baseball Mitt Glove 32"</t>
  </si>
  <si>
    <t>Makita DLM432Z, Dragon Ball Z - Officially Licensed Dragon Ball Collector's Set</t>
  </si>
  <si>
    <t>Night Cream, Never Split the Difference: Negotiating As If Your Life Depended On It</t>
  </si>
  <si>
    <t>The Monk who Sold His Ferrari, The Monk who Sold His Ferrari</t>
  </si>
  <si>
    <t>Yu-Gi-Oh! TCG: Egyptian God Deck: The Winged Dragon Of Rah, Halloween Superhero Costume</t>
  </si>
  <si>
    <t>Rummikub Classic Edition, Star Wars: the Old Republic - Legends Ser.: Fatal Alliance</t>
  </si>
  <si>
    <t>Topps 2020 Series 1 Baseball Blaster Box, Lego 71360 Super Mario Starterset</t>
  </si>
  <si>
    <t>Meat Shredder Barbecue Fork Bear Claw, 100Pcs Square Poker Chips Set, Fifth Avenue Collection - "Crystal Clutch" Handbag Clutch</t>
  </si>
  <si>
    <t>Halloween Superhero Costume, Kinetic Sand Scents Ice Cream Treats Playset with 3 Colors of All-Natural Scented Sand and 6 Serving Tools</t>
  </si>
  <si>
    <t>Night Cream, Dragon Ball Z - Officially Licensed Dragon Ball Collector's Set</t>
  </si>
  <si>
    <t xml:space="preserve">Jurassic Park - The Lost World, Yonex Tennis Racket EZONE 98 Alpha Head Light Balanced Racquet </t>
  </si>
  <si>
    <t>Fullstar Vegetable Chopper 4 Blades, MARNI Leather Shoulder Bag K-86058</t>
  </si>
  <si>
    <t>Dickies Men's Original 874, MARNI Leather Shoulder Bag K-86058, FUNKO POP MY HERO ACADEMIA MEI HATSUME #681 EXCLUSIVE</t>
  </si>
  <si>
    <t>Star Wars: the Old Republic - Legends Ser.: Fatal Alliance, Pet Sematary</t>
  </si>
  <si>
    <t>Men Sport Shock Compression Padded Protective Shirt Basketball Training Vest, Kids Gamer Tee, UNO Family Card Game</t>
  </si>
  <si>
    <t>Lego 71360 Super Mario Starterset, Harry Potter and the Chamber of Secrets</t>
  </si>
  <si>
    <t>Transformers G1 Optimus prime reissue brand new action figure MISB Gift, Meat Shredder Barbecue Fork Bear Claw</t>
  </si>
  <si>
    <t>Nintendo Switch Lite Yellow, Nintendo Switch Lite Yellow</t>
  </si>
  <si>
    <t>Topps 2020 Series 1 Baseball Blaster Box, Milwaukee 2724-20 M18, PharMeDoc Pregnancy Pillow, C-Shape Full Body Pillow and Maternity Support Grey</t>
  </si>
  <si>
    <t>16" Large wood Vintage Premium metal chess set, Pet Sematary</t>
  </si>
  <si>
    <t>Kids Gamer Tee, Instant Table Tennis Kit Ping Pong Set Retractable Net Rack + 2 Bats + 6 Balls</t>
  </si>
  <si>
    <t>Night Cream</t>
  </si>
  <si>
    <t>PlayStation 4 500GB Console, PlayStation 4 500GB Console</t>
  </si>
  <si>
    <t>The Dangling Man 1st Edition</t>
  </si>
  <si>
    <t>Train Set, Dragon Ball Z - Officially Licensed Dragon Ball Collector's Set</t>
  </si>
  <si>
    <t>PlayStation 4 500GB Console, Little Stars, ZIONOR Swim Goggles G1 Polarized Swimming Goggles Anti-Fog for Adult</t>
  </si>
  <si>
    <t>VIZIO Elevate 5.1.4 Home Theater Sound Bar with Dolby Atmos and DTS:X, Fun And Fancy</t>
  </si>
  <si>
    <t>Non Stick Burger Press Hamburger Maker Beef Patty Meat BBQ Grill 12cm, Best Friend Bracelets for 2 Matching Yin Yang Adjustable Cord Bracelet</t>
  </si>
  <si>
    <t>BENGOO G9000 Stereo Gaming Headset, GK61s Mechanical Gaming Keyboard</t>
  </si>
  <si>
    <t>Yu-Gi-Oh! TCG: Egyptian God Deck: Obelisk The Tormentor, 500 Pieces Castle Puzzle</t>
  </si>
  <si>
    <t>Itsy Bitsy Halloween Spider Web Youth T-Shirt, Disney Princess T-Shirt</t>
  </si>
  <si>
    <t>Meat Shredder Barbecue Fork Bear Claw, Skechers Men's Nampa-Groton</t>
  </si>
  <si>
    <t>Itsy Bitsy Halloween Spider Web Youth T-Shirt, Itsy Bitsy Halloween Spider Web Youth T-Shirt</t>
  </si>
  <si>
    <t>Pokémon TCG: Shining Fates Tin, Pokémon TCG: Shining Fates Tin</t>
  </si>
  <si>
    <t>5 Pairs Stud Earrings Set Hypoallergenic Cubic Zirconia 316L, 5 Pairs Stud Earrings Set Hypoallergenic Cubic Zirconia 316L</t>
  </si>
  <si>
    <t>Rich Dad, Eye Shadow Palette - 15 shades</t>
  </si>
  <si>
    <t>Mini Foldable Treadmill Walking Pad Home &amp; Office Gym, Milwaukee 2724-20 M18</t>
  </si>
  <si>
    <t>Milwaukee 2724-20 M18, Never Split the Difference: Negotiating As If Your Life Depended On It</t>
  </si>
  <si>
    <t>Ancient Guardians Booster Box YuGiOh TCG 1st Edition, Book Week Girls Feisty Fairy AMSCAN Licensed Costume</t>
  </si>
  <si>
    <t>GOSOPIN Women Ripped Slim Fit Jeans, Never Split the Difference: Negotiating As If Your Life Depended On It, LuxNine memoryfoam Science Contour Pillow</t>
  </si>
  <si>
    <t>4 Pieces Kids Neck Gaiter Unisex Face Cover Scarf, Disney Princess T-Shirt</t>
  </si>
  <si>
    <t>Beyblade Burst Evolution Elite Warrior 4-Pack, Nine Steps From The Tree</t>
  </si>
  <si>
    <t xml:space="preserve">Blue Whale Gaming Chair </t>
  </si>
  <si>
    <t>Instant Table Tennis Kit Ping Pong Set Retractable Net Rack + 2 Bats + 6 Balls, Wireless PS4 Controller</t>
  </si>
  <si>
    <t>Star Wars: the Old Republic - Legends Ser.: Fatal Alliance, VIZIO Elevate 5.1.4 Home Theater Sound Bar with Dolby Atmos and DTS:X</t>
  </si>
  <si>
    <t>Fifth Avenue Collection - "Crystal Clutch" Handbag Clutch, Jenga Classic Game</t>
  </si>
  <si>
    <t>FUNKO POP MY HERO ACADEMIA MEI HATSUME #681 EXCLUSIVE, VIZIO Elevate 5.1.4 Home Theater Sound Bar with Dolby Atmos and DTS:X</t>
  </si>
  <si>
    <t>Beiz Gold Office Accessories Desk Organizer with Storage Drawer 1 Paper Tray &amp; 5 Upright Sections, SLEEPBELLA Duvet Cover Set King Size Navy Blue Buffalo 100% Cotton</t>
  </si>
  <si>
    <t>Meat Shredder Barbecue Fork Bear Claw, Non Stick Burger Press Hamburger Maker Beef Patty Meat BBQ Grill 12cm</t>
  </si>
  <si>
    <t>Fun And Fancy, Topps 2020 Series 1 Baseball Blaster Box</t>
  </si>
  <si>
    <t>Makita DLM432Z, Yu-Gi-Oh! TCG: Egyptian God Deck: The Winged Dragon Of Rah</t>
  </si>
  <si>
    <t>Kids Gamer Tee, Makita DLM432Z, Halloween Superhero Costume</t>
  </si>
  <si>
    <t>Wyze Cam v3 with Color Night Vision Wired 1080p HD, Train Set</t>
  </si>
  <si>
    <t>Wilson A500 Youth Leather Right Hand Throw Catchers Baseball Mitt Glove 32", Wireless PS4 Controller</t>
  </si>
  <si>
    <t>Desert Gold Grosset ED, Logitech G502 HERO Wired Gaming Mouse, Desert Gold Grosset ED, Logitech G502 HERO Wired Gaming Mouse</t>
  </si>
  <si>
    <t>Milwaukee 2724-20 M18, Fifth Avenue Collection - "Crystal Clutch" Handbag Clutch</t>
  </si>
  <si>
    <t>100Pcs Square Poker Chips Set, Fifth Avenue Collection - "Crystal Clutch" Handbag Clutch, Fifth Avenue Collection - "Crystal Clutch" Handbag Clutch, 100Pcs Square Poker Chips Set</t>
  </si>
  <si>
    <t>Dallas Mavericks Bodyguard Pro Youth Mouthguard, Dallas Mavericks Bodyguard Pro Youth Mouthguard, Artificial Colored Feather Parrots Garden Ornament, Artificial Colored Feather Parrots Garden Ornament</t>
  </si>
  <si>
    <t>Lego Classic, Kids Gamer Tee</t>
  </si>
  <si>
    <t xml:space="preserve">Yonex Tennis Racket EZONE 98 Alpha Head Light Balanced Racquet , Wyze Cam v3 with Color Night Vision Wired 1080p HD, Wyze Cam v3 with Color Night Vision Wired 1080p HD, Yonex Tennis Racket EZONE 98 Alpha Head Light Balanced Racquet </t>
  </si>
  <si>
    <t>16" Large wood Vintage Premium metal chess set, Ancient Guardians Booster Box YuGiOh TCG 1st Edition, UNO Family Card Game</t>
  </si>
  <si>
    <t>Yu-Gi-Oh! TCG: Egyptian God Deck: Slifer The Sky Dragon, Yu-Gi-Oh! TCG: Egyptian God Deck: Slifer The Sky Dragon, Meat Shredder Barbecue Fork Bear Claw, Meat Shredder Barbecue Fork Bear Claw</t>
  </si>
  <si>
    <t>Night Cream, Funko Pop! STAR WARS Darth Revan Exclusive</t>
  </si>
  <si>
    <t>Desert Gold Grosset ED, Funko Pop! PAIN Glow In The Dark</t>
  </si>
  <si>
    <t xml:space="preserve">Wilson Official Size NFL Ball American Football, Agility Ladder </t>
  </si>
  <si>
    <t>Hail Mary 1st Edition</t>
  </si>
  <si>
    <t>Robin Boys Fancy Dress Teen Titans Superhero Comic Book Day Childs Kids Costume, Meat Shredder Barbecue Fork Bear Claw</t>
  </si>
  <si>
    <t>Fun And Fancy, Rich Dad</t>
  </si>
  <si>
    <t>500 Pieces Castle Puzzle, Pokemon Sword &amp; Shield Vivid Voltage Booster Box, MARNI Leather Shoulder Bag K-86058</t>
  </si>
  <si>
    <t>2TB USB 3.0 Portable External Hard Drive Ultra Slim SATA Storage Device, Pet Sematary, Wireless PS4 Controller</t>
  </si>
  <si>
    <t>Desert Gold Grosset ED, Skechers Men's Nampa-Groton, Dragon Ball Z - Officially Licensed Dragon Ball Collector's Set</t>
  </si>
  <si>
    <t>Soccer Goal Set, Dragon Ball Z - Officially Licensed Dragon Ball Collector's Set</t>
  </si>
  <si>
    <t>Mizuno Wave AC 61GA187125 Womens Blue, Funko Pop! STAR WARS Darth Revan Exclusive</t>
  </si>
  <si>
    <t>Eye Cream , LuxNine memoryfoam Science Contour Pillow</t>
  </si>
  <si>
    <t>Nintendo Switch Pokemon Version</t>
  </si>
  <si>
    <t>Book Week Girls Feisty Fairy AMSCAN Licensed Costume, Disney Princess T-Shirt</t>
  </si>
  <si>
    <t>Rich Dad, Lego 71360 Super Mario Starterset</t>
  </si>
  <si>
    <t>Pet Sematary, 2TB USB 3.0 Portable External Hard Drive Ultra Slim SATA Storage Device</t>
  </si>
  <si>
    <t>Cleanser, The Secret</t>
  </si>
  <si>
    <t>Nail Polish 10 pieces set, Soccer Goal Set</t>
  </si>
  <si>
    <t>Transformers G1 Optimus prime reissue brand new action figure MISB Gift, Funko Pop! PAIN Glow In The Dark</t>
  </si>
  <si>
    <t>The Dangling Man 1st Edition, Book Week Girls Feisty Fairy AMSCAN Licensed Costume</t>
  </si>
  <si>
    <t>Soccer Goal Set, Ultra Pro 81147 2-Piece 150 Count Clear Card Storage Box, 100Pcs Square Poker Chips Set</t>
  </si>
  <si>
    <t>Mini Foldable Treadmill Walking Pad Home &amp; Office Gym</t>
  </si>
  <si>
    <t>AutoFull Pink Gaming Chair PU Leather With Rabbit Ears, Yu-Gi-Oh! TCG: Egyptian God Deck: Slifer The Sky Dragon</t>
  </si>
  <si>
    <t>Transformers G1 Optimus prime reissue brand new action figure MISB Gift, Yu-Gi-Oh! TCG: Egyptian God Deck: Slifer The Sky Dragon</t>
  </si>
  <si>
    <t>Book Week Girls Feisty Fairy AMSCAN Licensed Costume, BENGOO G9000 Stereo Gaming Headset</t>
  </si>
  <si>
    <t>UNO Family Card Game, Never Split the Difference: Negotiating As If Your Life Depended On It</t>
  </si>
  <si>
    <t>Roku Streaming Stick With HD/4K/HDR Streaming Device, 100Pcs Square Poker Chips Set</t>
  </si>
  <si>
    <t>Silicone Tongs</t>
  </si>
  <si>
    <t>Artificial Colored Feather Parrots Garden Ornament</t>
  </si>
  <si>
    <t>Cross Trainer Air Walker Glider Home Gym, Roku Streaming Stick With HD/4K/HDR Streaming Device</t>
  </si>
  <si>
    <t>4 Pieces Kids Neck Gaiter Unisex Face Cover Scarf, VIZIO Elevate 5.1.4 Home Theater Sound Bar with Dolby Atmos and DTS:X</t>
  </si>
  <si>
    <t>Soccer Goal Set, Soccer Goal Set</t>
  </si>
  <si>
    <t>VIZIO Elevate 5.1.4 Home Theater Sound Bar with Dolby Atmos and DTS:X, Dallas Mavericks Bodyguard Pro Youth Mouthguard</t>
  </si>
  <si>
    <t>Desert Gold Grosset ED, Meat Shredder Barbecue Fork Bear Claw, Lego Classic</t>
  </si>
  <si>
    <t>Roku Streaming Stick With HD/4K/HDR Streaming Device</t>
  </si>
  <si>
    <t>Sony STRDH590 5.2-ch Surround Sound Home Theater Receiver, Sony STRDH590 5.2-ch Surround Sound Home Theater Receiver, Roku Streaming Stick With HD/4K/HDR Streaming Device, Roku Streaming Stick With HD/4K/HDR Streaming Device</t>
  </si>
  <si>
    <t>Robin Boys Fancy Dress Teen Titans Superhero Comic Book Day Childs Kids Costume, LITOM 12 LEDs Solar Landscape Spotlights IP67, Dickies Men's Original 874</t>
  </si>
  <si>
    <t>Dokotoo Womens Spring Summer Deep V Neck Ruffle Long Sleeve Floral Print Mini Dress, Mizuno Wave AC 61GA187125 Womens Blue</t>
  </si>
  <si>
    <t>Yonex Tennis Racket EZONE 98 Alpha Head Light Balanced Racquet , 5 Pairs Stud Earrings Set Hypoallergenic Cubic Zirconia 316L, Yonex Tennis Racket EZONE 98 Alpha Head Light Balanced Racquet , 5 Pairs Stud Earrings Set Hypoallergenic Cubic Zirconia 316L</t>
  </si>
  <si>
    <t>PharMeDoc Pregnancy Pillow, C-Shape Full Body Pillow and Maternity Support Grey, Wyze Cam v3 with Color Night Vision Wired 1080p HD</t>
  </si>
  <si>
    <t>Yu-Gi-Oh! TCG: Egyptian God Deck: Obelisk The Tormentor, Aluminium HD Polarized Photochromic Sunglasses</t>
  </si>
  <si>
    <t>GK61s Mechanical Gaming Keyboard, One Piece Vol.1 1st Edition - JP</t>
  </si>
  <si>
    <t>16" Large wood Vintage Premium metal chess set, Kinetic Sand Scents Ice Cream Treats Playset with 3 Colors of All-Natural Scented Sand and 6 Serving Tools</t>
  </si>
  <si>
    <t>LITOM 12 LEDs Solar Landscape Spotlights IP67, GoSports Football Training Target Net 6x6</t>
  </si>
  <si>
    <t>Pokemon Sword &amp; Shield Vivid Voltage Booster Box, Pokemon Sword &amp; Shield Vivid Voltage Booster Box</t>
  </si>
  <si>
    <t>5 Pairs Stud Earrings Set Hypoallergenic Cubic Zirconia 316L, Logitech G502 HERO Wired Gaming Mouse</t>
  </si>
  <si>
    <t>Rampage Plain Third Complete Skateboard, Non - Stick Omlet Turner</t>
  </si>
  <si>
    <t>Rummikub Classic Edition, Men Sport Shock Compression Padded Protective Shirt Basketball Training Vest</t>
  </si>
  <si>
    <t>Revlon Super Lusrous 3 piece, The Monk who Sold His Ferrari</t>
  </si>
  <si>
    <t>Lee Men's Dungarees Belted Wyoming Cargo Short, Jenga Classic Game</t>
  </si>
  <si>
    <t>One Piece Vol.1 1st Edition - JP, GoSports Football Training Target Net 6x6</t>
  </si>
  <si>
    <t>Sony STRDH590 5.2-ch Surround Sound Home Theater Receiver, Dickies Men's Original 874</t>
  </si>
  <si>
    <t>Starrett Professional Butchers Knife Set in Carry Case 11 Piece, Bridgestone Golf e12 Contact Golf Balls</t>
  </si>
  <si>
    <t>Seaield Teddy Bear Panda Stuffed Animal 14x10, Ancient Guardians Booster Box YuGiOh TCG 1st Edition</t>
  </si>
  <si>
    <t>Dragon Ball Z - Officially Licensed Dragon Ball Collector's Set, Yu-Gi-Oh! TCG: Egyptian God Deck: Slifer The Sky Dragon, Wireless PS4 Controller, Football Self Training Kick Practice Trainer Aid Equipment Waist Belt Returner</t>
  </si>
  <si>
    <t>Soccer Goal Set, Men Sport Shock Compression Padded Protective Shirt Basketball Training Vest</t>
  </si>
  <si>
    <t>60x 185cm Yoga Mat 10mm, 60x 185cm Yoga Mat 10mm</t>
  </si>
  <si>
    <t>One Piece Vol.1 1st Edition - JP, LITOM 12 LEDs Solar Landscape Spotlights IP67</t>
  </si>
  <si>
    <t>Best Friend Bracelets for 2 Matching Yin Yang Adjustable Cord Bracelet, Yu-Gi-Oh! TCG: Egyptian God Deck: Obelisk The Tormentor</t>
  </si>
  <si>
    <t>Beiz Gold Office Accessories Desk Organizer with Storage Drawer 1 Paper Tray &amp; 5 Upright Sections, Wilson Official Size NFL Ball American Football</t>
  </si>
  <si>
    <t>MARNI Leather Shoulder Bag K-86058, MARNI Leather Shoulder Bag K-86058</t>
  </si>
  <si>
    <t>Kinetic Sand Scents Ice Cream Treats Playset with 3 Colors of All-Natural Scented Sand and 6 Serving Tools, Kinetic Sand Scents Ice Cream Treats Playset with 3 Colors of All-Natural Scented Sand and 6 Serving Tools</t>
  </si>
  <si>
    <t>Lego Classic</t>
  </si>
  <si>
    <t>Jenga Classic Game, Fullstar Vegetable Chopper 4 Blades</t>
  </si>
  <si>
    <t>Hasbro Connect 4, Milwaukee 2724-20 M18</t>
  </si>
  <si>
    <t>Non Stick Burger Press Hamburger Maker Beef Patty Meat BBQ Grill 12cm, PharMeDoc Pregnancy Pillow, C-Shape Full Body Pillow and Maternity Support Grey</t>
  </si>
  <si>
    <t>AutoFull Pink Gaming Chair PU Leather With Rabbit Ears, GOSOPIN Women Ripped Slim Fit Jeans, One Piece Vol.1 1st Edition - JP</t>
  </si>
  <si>
    <t>Jumpstart Booster Box - MTG Magic the Gathering, Silicone Tongs</t>
  </si>
  <si>
    <t>Hail Mary 1st Edition, AutoFull Pink Gaming Chair PU Leather With Rabbit Ears</t>
  </si>
  <si>
    <t>Face Mask, Pokemon Sword &amp; Shield Vivid Voltage Booster Box, Dragon Ball Z - Officially Licensed Dragon Ball Collector's Set</t>
  </si>
  <si>
    <t>Wyze Cam v3 with Color Night Vision Wired 1080p HD, 12/14 inch long Aluminum Pizza Shovel With Long Handle</t>
  </si>
  <si>
    <t>Jenga Classic Game, Cleanser, Cleanser, Jenga Classic Game</t>
  </si>
  <si>
    <t>Ultra Pro 81147 2-Piece 150 Count Clear Card Storage Box, Never Split the Difference: Negotiating As If Your Life Depended On It</t>
  </si>
  <si>
    <t>GoSports Football Training Target Net 6x6, GoSports Football Training Target Net 6x6</t>
  </si>
  <si>
    <t>Beyblade Burst Evolution Elite Warrior 4-Pack, Jumpstart Booster Box - MTG Magic the Gathering</t>
  </si>
  <si>
    <t>Agility Ladder , Football Self Training Kick Practice Trainer Aid Equipment Waist Belt Returner</t>
  </si>
  <si>
    <t>Jurassic Park - The Lost World, Hail Mary 1st Edition</t>
  </si>
  <si>
    <t>Ancient Guardians Booster Box YuGiOh TCG 1st Edition, Transformers G1 Optimus prime reissue brand new action figure MISB Gift</t>
  </si>
  <si>
    <t>Night Cream, Pokemon Ultra Beasts Gx Collectible Cards</t>
  </si>
  <si>
    <t>Eye Shadow Palette - 15 shades, Ultra Pro 81147 2-Piece 150 Count Clear Card Storage Box, Halloween Superhero Costume</t>
  </si>
  <si>
    <t>Dragon Ball Z - Officially Licensed Dragon Ball Collector's Set, USB 3.0 Flash Drive 2TB High-Speed Data Memory Storage Thumb Stick</t>
  </si>
  <si>
    <t>Hasbro Connect 4, Wilson A500 Youth Leather Right Hand Throw Catchers Baseball Mitt Glove 32"</t>
  </si>
  <si>
    <t>Makita DLM432Z, Star Wars: the Old Republic - Legends Ser.: Fatal Alliance, Star Wars: the Old Republic - Legends Ser.: Fatal Alliance, Makita DLM432Z</t>
  </si>
  <si>
    <t>Jenga Classic Game, Yu-Gi-Oh! TCG: Egyptian God Deck: Slifer The Sky Dragon</t>
  </si>
  <si>
    <t>Kessaku 8-Inch Chef Knife - Samurai Series - High Carbon 7Cr17MoV Steel, Yahtzee</t>
  </si>
  <si>
    <t>Animal Crossing: New Horizons, Dokotoo Womens Spring Summer Deep V Neck Ruffle Long Sleeve Floral Print Mini Dress</t>
  </si>
  <si>
    <t>One Piece Vol.3 1st Edition - JP, Never Split the Difference: Negotiating As If Your Life Depended On It</t>
  </si>
  <si>
    <t>Cleanser, Power Play, Meat Shredder Barbecue Fork Bear Claw</t>
  </si>
  <si>
    <t>Cleanser, Cleanser</t>
  </si>
  <si>
    <t>Ancient Guardians Booster Box YuGiOh TCG 1st Edition, Kessaku 8-Inch Chef Knife - Samurai Series - High Carbon 7Cr17MoV Steel</t>
  </si>
  <si>
    <t>BENGOO G9000 Stereo Gaming Headset, MARNI Leather Shoulder Bag K-86058</t>
  </si>
  <si>
    <t>Star Wars: the Old Republic - Legends Ser.: Fatal Alliance, 2TB USB 3.0 Portable External Hard Drive Ultra Slim SATA Storage Device</t>
  </si>
  <si>
    <t>Men Sport Shock Compression Padded Protective Shirt Basketball Training Vest, Logitech G733 LIGHTSPEED Wireless Gaming Headset, Yu-Gi-Oh! TCG: Egyptian God Deck: Slifer The Sky Dragon</t>
  </si>
  <si>
    <t>Scanmarker Air Pen Scanner, PharMeDoc Pregnancy Pillow, C-Shape Full Body Pillow and Maternity Support Grey</t>
  </si>
  <si>
    <t>Eye Serum, 2TB USB 3.0 Portable External Hard Drive Ultra Slim SATA Storage Device</t>
  </si>
  <si>
    <t>Lego Classic, PharMeDoc Pregnancy Pillow, C-Shape Full Body Pillow and Maternity Support Grey</t>
  </si>
  <si>
    <t>Train Set, Wyze Cam v3 with Color Night Vision Wired 1080p HD, Wyze Cam v3 with Color Night Vision Wired 1080p HD, Train Set</t>
  </si>
  <si>
    <t>Fifth Avenue Collection - "Crystal Clutch" Handbag Clutch, Hasbro Connect 4</t>
  </si>
  <si>
    <t>Desert Gold Grosset ED, Kids Gamer Tee</t>
  </si>
  <si>
    <t>Funko Pop! Disney Mickey &amp; Friends Hollywood Store Exclusive - Chef Goofy, Never Split the Difference: Negotiating As If Your Life Depended On It</t>
  </si>
  <si>
    <t>Nintendo Switch Pokemon Version, One Piece Vol.1 1st Edition - JP</t>
  </si>
  <si>
    <t>Blue Whale Gaming Chair , The Dangling Man 1st Edition</t>
  </si>
  <si>
    <t>13.99, 119.95</t>
  </si>
  <si>
    <t>13.99, 84.99</t>
  </si>
  <si>
    <t>21.95</t>
  </si>
  <si>
    <t>95.95, 10.49</t>
  </si>
  <si>
    <t>29.95</t>
  </si>
  <si>
    <t>29.49, 159.99</t>
  </si>
  <si>
    <t>28.95</t>
  </si>
  <si>
    <t>8.99</t>
  </si>
  <si>
    <t>59.99, 47.99</t>
  </si>
  <si>
    <t>35.99, 34.99, 120.99</t>
  </si>
  <si>
    <t>72.99, 41, 14.99</t>
  </si>
  <si>
    <t>50, 573.99</t>
  </si>
  <si>
    <t>14.99, 59.99</t>
  </si>
  <si>
    <t>18.95, 6.99</t>
  </si>
  <si>
    <t>13.99, 28.89</t>
  </si>
  <si>
    <t>78.99</t>
  </si>
  <si>
    <t>21.19</t>
  </si>
  <si>
    <t>64.99, 289.95</t>
  </si>
  <si>
    <t>86.95</t>
  </si>
  <si>
    <t>29.99, 29.99</t>
  </si>
  <si>
    <t>29.94</t>
  </si>
  <si>
    <t>59.99, 34.99</t>
  </si>
  <si>
    <t>289.95</t>
  </si>
  <si>
    <t>95.95</t>
  </si>
  <si>
    <t>28.89</t>
  </si>
  <si>
    <t>10.25</t>
  </si>
  <si>
    <t>37.99, 22.68</t>
  </si>
  <si>
    <t>199.99</t>
  </si>
  <si>
    <t>23.95</t>
  </si>
  <si>
    <t>505, 14.99</t>
  </si>
  <si>
    <t>29.99</t>
  </si>
  <si>
    <t>57.95</t>
  </si>
  <si>
    <t>13.89, 41</t>
  </si>
  <si>
    <t>14.99, 125</t>
  </si>
  <si>
    <t>19.99</t>
  </si>
  <si>
    <t>42.88</t>
  </si>
  <si>
    <t>34.99, 42.99</t>
  </si>
  <si>
    <t>132.99</t>
  </si>
  <si>
    <t>41.99</t>
  </si>
  <si>
    <t>81.99</t>
  </si>
  <si>
    <t>10.49</t>
  </si>
  <si>
    <t>929.99</t>
  </si>
  <si>
    <t>21.95, 13.49</t>
  </si>
  <si>
    <t>34.99</t>
  </si>
  <si>
    <t>36.99</t>
  </si>
  <si>
    <t>9.99, 135</t>
  </si>
  <si>
    <t>49.99</t>
  </si>
  <si>
    <t>28.95, 8.96</t>
  </si>
  <si>
    <t>54.99, 23.99, 86.95</t>
  </si>
  <si>
    <t>133.99</t>
  </si>
  <si>
    <t>59.99</t>
  </si>
  <si>
    <t>22.95</t>
  </si>
  <si>
    <t>43.99</t>
  </si>
  <si>
    <t>95.95, 36.99</t>
  </si>
  <si>
    <t>15.97</t>
  </si>
  <si>
    <t>23.95, 30.99, 86.95</t>
  </si>
  <si>
    <t>9.99, 30.99</t>
  </si>
  <si>
    <t>6.99</t>
  </si>
  <si>
    <t>43.19</t>
  </si>
  <si>
    <t>27.99, 42.88</t>
  </si>
  <si>
    <t>199.99, 5.99</t>
  </si>
  <si>
    <t>95.99, 31.29</t>
  </si>
  <si>
    <t>94.99</t>
  </si>
  <si>
    <t>58.75</t>
  </si>
  <si>
    <t>159.99</t>
  </si>
  <si>
    <t>14.99</t>
  </si>
  <si>
    <t>79, 13.99, 45.99</t>
  </si>
  <si>
    <t>4.99, 4.99</t>
  </si>
  <si>
    <t>198.99, 4.57, 78.99</t>
  </si>
  <si>
    <t>14.99, 47.99, 38.99</t>
  </si>
  <si>
    <t>29.94, 14.99</t>
  </si>
  <si>
    <t>38.99, 29.99</t>
  </si>
  <si>
    <t>929.99, 24.99</t>
  </si>
  <si>
    <t>21.49</t>
  </si>
  <si>
    <t>61.99, 22.68</t>
  </si>
  <si>
    <t>36.99, 32.96</t>
  </si>
  <si>
    <t>86.9, 29.49</t>
  </si>
  <si>
    <t>29.87</t>
  </si>
  <si>
    <t>32.99</t>
  </si>
  <si>
    <t>9.99</t>
  </si>
  <si>
    <t>34.99, 45.99, 29.99</t>
  </si>
  <si>
    <t>13.99, 159.99</t>
  </si>
  <si>
    <t>49.99, 125</t>
  </si>
  <si>
    <t>24.99, 13.99</t>
  </si>
  <si>
    <t>100, 41.99</t>
  </si>
  <si>
    <t>198.99</t>
  </si>
  <si>
    <t>42.99</t>
  </si>
  <si>
    <t>18.95, 18.95</t>
  </si>
  <si>
    <t>54.99, 54.99</t>
  </si>
  <si>
    <t>64.99</t>
  </si>
  <si>
    <t>99.95</t>
  </si>
  <si>
    <t>24.99, 929.99</t>
  </si>
  <si>
    <t>58.97, 25</t>
  </si>
  <si>
    <t>35.97</t>
  </si>
  <si>
    <t>24.99</t>
  </si>
  <si>
    <t>99.99</t>
  </si>
  <si>
    <t>42.88, 13.95</t>
  </si>
  <si>
    <t>35, 41.99</t>
  </si>
  <si>
    <t>18.95</t>
  </si>
  <si>
    <t>54.99, 8.99</t>
  </si>
  <si>
    <t>42.99, 332.49</t>
  </si>
  <si>
    <t>573.99</t>
  </si>
  <si>
    <t>19.99, 19.99</t>
  </si>
  <si>
    <t>50, 13.99</t>
  </si>
  <si>
    <t>54.99</t>
  </si>
  <si>
    <t>22.95, 42.88</t>
  </si>
  <si>
    <t>12.75</t>
  </si>
  <si>
    <t>61.89</t>
  </si>
  <si>
    <t>83.95</t>
  </si>
  <si>
    <t>8.96</t>
  </si>
  <si>
    <t>27.99, 57.95</t>
  </si>
  <si>
    <t>9.95</t>
  </si>
  <si>
    <t>43.99, 139.99</t>
  </si>
  <si>
    <t>28.89, 34.99</t>
  </si>
  <si>
    <t>23.99</t>
  </si>
  <si>
    <t>219.99</t>
  </si>
  <si>
    <t>249.99</t>
  </si>
  <si>
    <t>29.99, 34.99</t>
  </si>
  <si>
    <t>18.95, 4.57</t>
  </si>
  <si>
    <t>32.96</t>
  </si>
  <si>
    <t>22.68</t>
  </si>
  <si>
    <t>38.99</t>
  </si>
  <si>
    <t>72.99, 28.79, 21.95</t>
  </si>
  <si>
    <t>25.99</t>
  </si>
  <si>
    <t>25, 22.68</t>
  </si>
  <si>
    <t>24.99, 89.99</t>
  </si>
  <si>
    <t>13.49</t>
  </si>
  <si>
    <t>12.99</t>
  </si>
  <si>
    <t>55.69</t>
  </si>
  <si>
    <t>35, 59.99</t>
  </si>
  <si>
    <t>86.9, 86.9</t>
  </si>
  <si>
    <t>13.95</t>
  </si>
  <si>
    <t>529, 529</t>
  </si>
  <si>
    <t>149.99, 149.99, 133.99, 133.99</t>
  </si>
  <si>
    <t>30.99</t>
  </si>
  <si>
    <t>99.95, 14.99</t>
  </si>
  <si>
    <t>62.99</t>
  </si>
  <si>
    <t>89.99</t>
  </si>
  <si>
    <t>59.99, 20.99, 23.95</t>
  </si>
  <si>
    <t>29.87, 23.99</t>
  </si>
  <si>
    <t>58.75, 41</t>
  </si>
  <si>
    <t>21.19, 29.95</t>
  </si>
  <si>
    <t>28.89, 3.99</t>
  </si>
  <si>
    <t>119.95, 132.99</t>
  </si>
  <si>
    <t>12.99, 159.99</t>
  </si>
  <si>
    <t>5.99, 18.95</t>
  </si>
  <si>
    <t>86.9</t>
  </si>
  <si>
    <t>4.57</t>
  </si>
  <si>
    <t>28.99</t>
  </si>
  <si>
    <t>320</t>
  </si>
  <si>
    <t>21.95, 86.95</t>
  </si>
  <si>
    <t>27.98</t>
  </si>
  <si>
    <t>27.99</t>
  </si>
  <si>
    <t>8.96, 21.99</t>
  </si>
  <si>
    <t>49.99, 49.99</t>
  </si>
  <si>
    <t>29.99, 54.99</t>
  </si>
  <si>
    <t>23.99, 49.99</t>
  </si>
  <si>
    <t>54.99, 22.68, 57.95</t>
  </si>
  <si>
    <t>28.99, 43.19, 332.49</t>
  </si>
  <si>
    <t>199.99, 13.49, 13.49, 199.99</t>
  </si>
  <si>
    <t>3.99</t>
  </si>
  <si>
    <t>125, 23.95</t>
  </si>
  <si>
    <t>13.99, 139.99, 14.99</t>
  </si>
  <si>
    <t>21.95, 21.95</t>
  </si>
  <si>
    <t>279.99</t>
  </si>
  <si>
    <t>505</t>
  </si>
  <si>
    <t>35.99</t>
  </si>
  <si>
    <t>12.99, 29.99</t>
  </si>
  <si>
    <t>19.49, 95.95</t>
  </si>
  <si>
    <t>13.99</t>
  </si>
  <si>
    <t>13.89</t>
  </si>
  <si>
    <t>29.49</t>
  </si>
  <si>
    <t>49.99, 120</t>
  </si>
  <si>
    <t>24.99, 289.95</t>
  </si>
  <si>
    <t>31.29, 31.29</t>
  </si>
  <si>
    <t>37.99, 37.99</t>
  </si>
  <si>
    <t>4.99</t>
  </si>
  <si>
    <t>45.99, 19.99</t>
  </si>
  <si>
    <t>133.99, 28.99</t>
  </si>
  <si>
    <t>28.95, 21.99</t>
  </si>
  <si>
    <t>149.99, 21.95</t>
  </si>
  <si>
    <t>135, 4.99, 135</t>
  </si>
  <si>
    <t>61.97</t>
  </si>
  <si>
    <t>81.99, 23.99</t>
  </si>
  <si>
    <t>21.99</t>
  </si>
  <si>
    <t>31.29</t>
  </si>
  <si>
    <t>81.99, 13.99</t>
  </si>
  <si>
    <t>42.99, 13.95</t>
  </si>
  <si>
    <t>17.99, 199.99</t>
  </si>
  <si>
    <t>35, 5.99</t>
  </si>
  <si>
    <t>8.99, 219.99</t>
  </si>
  <si>
    <t>279.99, 36.99</t>
  </si>
  <si>
    <t>14.45</t>
  </si>
  <si>
    <t>10.49, 8.99</t>
  </si>
  <si>
    <t>28.79</t>
  </si>
  <si>
    <t>64.99, 64.99</t>
  </si>
  <si>
    <t>159.99, 24.99</t>
  </si>
  <si>
    <t>61.97, 529</t>
  </si>
  <si>
    <t>83.95, 28.99</t>
  </si>
  <si>
    <t>4.75</t>
  </si>
  <si>
    <t>320, 64.99</t>
  </si>
  <si>
    <t>72.99, 28.89</t>
  </si>
  <si>
    <t>159.99, 25.99</t>
  </si>
  <si>
    <t>13.49, 45.99</t>
  </si>
  <si>
    <t>9.99, 149.99</t>
  </si>
  <si>
    <t>79, 13.95</t>
  </si>
  <si>
    <t>11.95, 29.95</t>
  </si>
  <si>
    <t>35, 24.99</t>
  </si>
  <si>
    <t>189.99, 28.89</t>
  </si>
  <si>
    <t>34.99, 13.89</t>
  </si>
  <si>
    <t>279.99, 29.99</t>
  </si>
  <si>
    <t>9.19, 86.95</t>
  </si>
  <si>
    <t>61.99</t>
  </si>
  <si>
    <t>120.99</t>
  </si>
  <si>
    <t>13.95, 13.95</t>
  </si>
  <si>
    <t>29.95, 125, 12.75</t>
  </si>
  <si>
    <t>29.99, 18.95</t>
  </si>
  <si>
    <t>49.99, 9.99, 9.99, 49.99</t>
  </si>
  <si>
    <t>10.99</t>
  </si>
  <si>
    <t>13.49, 13.49, 29.99, 29.99</t>
  </si>
  <si>
    <t>119.95</t>
  </si>
  <si>
    <t>4.99, 119.95</t>
  </si>
  <si>
    <t>25.99, 43.19, 120</t>
  </si>
  <si>
    <t>27.99, 149.99, 149.99, 27.99</t>
  </si>
  <si>
    <t>22.99</t>
  </si>
  <si>
    <t>29.99, 55.69</t>
  </si>
  <si>
    <t>11.95</t>
  </si>
  <si>
    <t>84.99, 42.99</t>
  </si>
  <si>
    <t>61.99, 84.99</t>
  </si>
  <si>
    <t>529, 86.95</t>
  </si>
  <si>
    <t>125, 26.99</t>
  </si>
  <si>
    <t>9.19</t>
  </si>
  <si>
    <t>27.5</t>
  </si>
  <si>
    <t>8.96, 529, 8.99</t>
  </si>
  <si>
    <t>32.95</t>
  </si>
  <si>
    <t>158.95, 17.99, 31.29</t>
  </si>
  <si>
    <t>77.5, 9.95</t>
  </si>
  <si>
    <t>19.49</t>
  </si>
  <si>
    <t>332.49</t>
  </si>
  <si>
    <t>54.99, 10.49, 32.99</t>
  </si>
  <si>
    <t>9.99, 9.99</t>
  </si>
  <si>
    <t>61.97, 54.99</t>
  </si>
  <si>
    <t>120.99, 43.19</t>
  </si>
  <si>
    <t>10.49, 19.99</t>
  </si>
  <si>
    <t>41, 14.45</t>
  </si>
  <si>
    <t>20.99, 20.99</t>
  </si>
  <si>
    <t>81.59, 13.95</t>
  </si>
  <si>
    <t>29.95, 61.99, 13.95</t>
  </si>
  <si>
    <t>24.99, 54.99</t>
  </si>
  <si>
    <t>13.95, 64.99</t>
  </si>
  <si>
    <t>86.95, 54.99</t>
  </si>
  <si>
    <t>11.95, 19.99</t>
  </si>
  <si>
    <t>149.99</t>
  </si>
  <si>
    <t>120, 86.95</t>
  </si>
  <si>
    <t>64.99, 929.99, 59.99</t>
  </si>
  <si>
    <t>26.99, 199.99</t>
  </si>
  <si>
    <t>43.19, 5.99</t>
  </si>
  <si>
    <t>21.99, 21.99</t>
  </si>
  <si>
    <t>119.95, 32.95</t>
  </si>
  <si>
    <t>99.95, 8.99</t>
  </si>
  <si>
    <t>35.99, 10.25</t>
  </si>
  <si>
    <t>35.99, 929.99</t>
  </si>
  <si>
    <t>3.99, 3.99, 14.99, 14.99</t>
  </si>
  <si>
    <t>35, 29.95</t>
  </si>
  <si>
    <t>41, 10.99</t>
  </si>
  <si>
    <t>189.99, 43.19</t>
  </si>
  <si>
    <t>36.99, 159.99</t>
  </si>
  <si>
    <t>26.99</t>
  </si>
  <si>
    <t>43.99, 43.99</t>
  </si>
  <si>
    <t>72.99, 61.97</t>
  </si>
  <si>
    <t>61.97, 9.95</t>
  </si>
  <si>
    <t>158.95</t>
  </si>
  <si>
    <t>83.95, 189.99</t>
  </si>
  <si>
    <t>3, 94.99, 94.99, 30.99, 3, 30.99</t>
  </si>
  <si>
    <t>29.94, 13.95</t>
  </si>
  <si>
    <t>72.99</t>
  </si>
  <si>
    <t>59.99, 54.99</t>
  </si>
  <si>
    <t>235, 29.99, 30.99</t>
  </si>
  <si>
    <t>62.99, 54.99</t>
  </si>
  <si>
    <t>32.99, 27.99</t>
  </si>
  <si>
    <t>19.99, 61.99</t>
  </si>
  <si>
    <t>13.99, 235</t>
  </si>
  <si>
    <t>24.99, 125</t>
  </si>
  <si>
    <t>29.99, 279.99, 32.95, 35.99</t>
  </si>
  <si>
    <t>529, 12.99</t>
  </si>
  <si>
    <t>49.99, 21.99</t>
  </si>
  <si>
    <t>198.99, 84.99</t>
  </si>
  <si>
    <t>133.99, 6.99</t>
  </si>
  <si>
    <t>8.99, 47.99</t>
  </si>
  <si>
    <t>249.99, 12.75</t>
  </si>
  <si>
    <t>84.99</t>
  </si>
  <si>
    <t>235, 100</t>
  </si>
  <si>
    <t>57.95, 47.99</t>
  </si>
  <si>
    <t>29.99, 64.99</t>
  </si>
  <si>
    <t>10.49, 10.49</t>
  </si>
  <si>
    <t>4.57, 61.97, 133.99</t>
  </si>
  <si>
    <t>95.99</t>
  </si>
  <si>
    <t>47.99</t>
  </si>
  <si>
    <t>27.98, 27.98, 158.95, 158.95, 529, 529</t>
  </si>
  <si>
    <t>10.99, 3.99</t>
  </si>
  <si>
    <t>929.99, 279.99</t>
  </si>
  <si>
    <t>31.29, 198.99</t>
  </si>
  <si>
    <t>79.99, 29.95</t>
  </si>
  <si>
    <t>26.99, 9.99</t>
  </si>
  <si>
    <t>81.59</t>
  </si>
  <si>
    <t>505, 22.68, 505, 22.68</t>
  </si>
  <si>
    <t>32.99, 78.99</t>
  </si>
  <si>
    <t>35, 29.94</t>
  </si>
  <si>
    <t>84.99, 36.99</t>
  </si>
  <si>
    <t>59.99, 29.94</t>
  </si>
  <si>
    <t>35.99, 59.99</t>
  </si>
  <si>
    <t>17.99, 135</t>
  </si>
  <si>
    <t>19.99, 573.99</t>
  </si>
  <si>
    <t>28.99, 23.95</t>
  </si>
  <si>
    <t>29.99, 22.95</t>
  </si>
  <si>
    <t>21.49, 24.99</t>
  </si>
  <si>
    <t>29.95, 4.57</t>
  </si>
  <si>
    <t>62.99, 15.97</t>
  </si>
  <si>
    <t>58.97</t>
  </si>
  <si>
    <t>35.97, 89.99</t>
  </si>
  <si>
    <t>332.49, 86.95</t>
  </si>
  <si>
    <t>10.49, 83.95</t>
  </si>
  <si>
    <t>59.99, 125</t>
  </si>
  <si>
    <t>58.75, 58.75</t>
  </si>
  <si>
    <t>135, 135</t>
  </si>
  <si>
    <t>49.99, 13.95</t>
  </si>
  <si>
    <t>35.99, 34.99, 29.95</t>
  </si>
  <si>
    <t>59.99, 149.99</t>
  </si>
  <si>
    <t>95.95, 135</t>
  </si>
  <si>
    <t>15.97, 9.95</t>
  </si>
  <si>
    <t>25, 81.59</t>
  </si>
  <si>
    <t>22.99, 13.95</t>
  </si>
  <si>
    <t>139.99, 41.99</t>
  </si>
  <si>
    <t>94.99, 139.99, 55.69</t>
  </si>
  <si>
    <t>61.99, 57.95</t>
  </si>
  <si>
    <t>35, 120.99</t>
  </si>
  <si>
    <t>8.99, 9.99</t>
  </si>
  <si>
    <t>12.99, 12.99</t>
  </si>
  <si>
    <t>83.95, 81.59</t>
  </si>
  <si>
    <t>59.99, 36.99</t>
  </si>
  <si>
    <t>8.99, 8.99, 25.99, 25.99</t>
  </si>
  <si>
    <t>32.95, 13.89</t>
  </si>
  <si>
    <t>158.95, 8.96</t>
  </si>
  <si>
    <t>6.99, 6.99</t>
  </si>
  <si>
    <t>29.94, 29.94</t>
  </si>
  <si>
    <t>13.95, 55.69</t>
  </si>
  <si>
    <t>28.79, 13.99</t>
  </si>
  <si>
    <t>29.99, 30.99</t>
  </si>
  <si>
    <t>235</t>
  </si>
  <si>
    <t>28.99, 61.97</t>
  </si>
  <si>
    <t>8.99, 14.99</t>
  </si>
  <si>
    <t>332.49, 199.99</t>
  </si>
  <si>
    <t>4.57, 20.99</t>
  </si>
  <si>
    <t>95.95, 59.99, 35.97</t>
  </si>
  <si>
    <t>332.49, 120</t>
  </si>
  <si>
    <t>29.87, 29.87</t>
  </si>
  <si>
    <t>13.95, 125</t>
  </si>
  <si>
    <t>15.97, 30.99</t>
  </si>
  <si>
    <t>55.69, 79</t>
  </si>
  <si>
    <t>8.99, 99.99, 158.95</t>
  </si>
  <si>
    <t>125, 12.99</t>
  </si>
  <si>
    <t>79.99, 120</t>
  </si>
  <si>
    <t>25, 95.99</t>
  </si>
  <si>
    <t>29.94, 249.99</t>
  </si>
  <si>
    <t>23.99, 249.99, 21.49</t>
  </si>
  <si>
    <t>30.99, 19.99</t>
  </si>
  <si>
    <t>22.99, 21.99, 9.99</t>
  </si>
  <si>
    <t>79, 29.99</t>
  </si>
  <si>
    <t>43.19, 9.19</t>
  </si>
  <si>
    <t>235, 235</t>
  </si>
  <si>
    <t>54.99, 159.99, 43.99</t>
  </si>
  <si>
    <t>198.99, 19.99</t>
  </si>
  <si>
    <t>21.99, 32.96</t>
  </si>
  <si>
    <t>79.99</t>
  </si>
  <si>
    <t>505, 505</t>
  </si>
  <si>
    <t>13.99, 55.69</t>
  </si>
  <si>
    <t>139.99</t>
  </si>
  <si>
    <t>505, 10.99, 22.95</t>
  </si>
  <si>
    <t>929.99, 19.99</t>
  </si>
  <si>
    <t>3, 9.99</t>
  </si>
  <si>
    <t>27.99, 84.99</t>
  </si>
  <si>
    <t>13.95, 19.49</t>
  </si>
  <si>
    <t>13.99, 14.45</t>
  </si>
  <si>
    <t>8.99, 59.99</t>
  </si>
  <si>
    <t>13.99, 13.99</t>
  </si>
  <si>
    <t>42.88, 42.88</t>
  </si>
  <si>
    <t>14.99, 14.99</t>
  </si>
  <si>
    <t>23.95, 13.49</t>
  </si>
  <si>
    <t>139.99, 159.99</t>
  </si>
  <si>
    <t>159.99, 32.99</t>
  </si>
  <si>
    <t>62.99, 58.75</t>
  </si>
  <si>
    <t>32.95, 32.99, 61.97</t>
  </si>
  <si>
    <t>10.49, 14.99</t>
  </si>
  <si>
    <t>34.99, 24.99</t>
  </si>
  <si>
    <t>189.99</t>
  </si>
  <si>
    <t>32.96, 28.99</t>
  </si>
  <si>
    <t>29.95, 929.99</t>
  </si>
  <si>
    <t>158.95, 12.75</t>
  </si>
  <si>
    <t>21.49, 929.99</t>
  </si>
  <si>
    <t>36.99, 57.95</t>
  </si>
  <si>
    <t>8.99, 3</t>
  </si>
  <si>
    <t>19.99, 55.69</t>
  </si>
  <si>
    <t>332.49, 13.95</t>
  </si>
  <si>
    <t>21.19, 332.49, 125</t>
  </si>
  <si>
    <t>47.99, 49.99</t>
  </si>
  <si>
    <t>35.97, 28.99</t>
  </si>
  <si>
    <t>42.99, 41.99, 42.99, 41.99</t>
  </si>
  <si>
    <t>159.99, 158.95</t>
  </si>
  <si>
    <t>94.99, 158.95, 158.95, 94.99</t>
  </si>
  <si>
    <t>8.99, 8.99, 37.99, 37.99</t>
  </si>
  <si>
    <t>77.5, 21.19</t>
  </si>
  <si>
    <t>95.99, 47.99, 47.99, 95.99</t>
  </si>
  <si>
    <t>198.99, 62.99, 9.99</t>
  </si>
  <si>
    <t>13.89, 13.89, 9.19, 9.19</t>
  </si>
  <si>
    <t>79.99, 29.99</t>
  </si>
  <si>
    <t>42.99, 28.79</t>
  </si>
  <si>
    <t>11.95, 28.99</t>
  </si>
  <si>
    <t>20.99</t>
  </si>
  <si>
    <t>19.99, 9.19</t>
  </si>
  <si>
    <t>19.99, 24.99</t>
  </si>
  <si>
    <t>19.49, 35.99, 249.99</t>
  </si>
  <si>
    <t>59.99, 19.99, 26.99</t>
  </si>
  <si>
    <t>42.99, 59.99, 120</t>
  </si>
  <si>
    <t>41, 119.95</t>
  </si>
  <si>
    <t>120.99, 29.99</t>
  </si>
  <si>
    <t>199.99, 61.89</t>
  </si>
  <si>
    <t>529</t>
  </si>
  <si>
    <t>61.99, 14.45</t>
  </si>
  <si>
    <t>23.95, 79</t>
  </si>
  <si>
    <t>19.99, 59.99</t>
  </si>
  <si>
    <t>49.99, 29.99</t>
  </si>
  <si>
    <t>50, 41</t>
  </si>
  <si>
    <t>43.19, 28.79</t>
  </si>
  <si>
    <t>139.99, 58.75</t>
  </si>
  <si>
    <t>35, 4.57, 99.99</t>
  </si>
  <si>
    <t>289.95, 13.95</t>
  </si>
  <si>
    <t>43.19, 13.99</t>
  </si>
  <si>
    <t>58.75, 27.99</t>
  </si>
  <si>
    <t>9.99, 29.95</t>
  </si>
  <si>
    <t>45.99, 94.99</t>
  </si>
  <si>
    <t>5.99</t>
  </si>
  <si>
    <t>37.99</t>
  </si>
  <si>
    <t>95.95, 45.99</t>
  </si>
  <si>
    <t>10.49, 929.99</t>
  </si>
  <si>
    <t>35, 35</t>
  </si>
  <si>
    <t>929.99, 8.99</t>
  </si>
  <si>
    <t>42.99, 8.99, 77.5</t>
  </si>
  <si>
    <t>45.99</t>
  </si>
  <si>
    <t>573.99, 573.99, 45.99, 45.99</t>
  </si>
  <si>
    <t>17.99, 29.99, 23.99</t>
  </si>
  <si>
    <t>27.98, 120.99</t>
  </si>
  <si>
    <t>95.99, 14.99, 95.99, 14.99</t>
  </si>
  <si>
    <t>43.99, 47.99</t>
  </si>
  <si>
    <t>13.95, 14.99</t>
  </si>
  <si>
    <t>84.99, 58.97</t>
  </si>
  <si>
    <t>198.99, 9.99</t>
  </si>
  <si>
    <t>29.99, 86.95</t>
  </si>
  <si>
    <t>35.99, 35.99</t>
  </si>
  <si>
    <t>14.99, 41.99</t>
  </si>
  <si>
    <t>54.99, 4.75</t>
  </si>
  <si>
    <t>15.97, 22.99</t>
  </si>
  <si>
    <t>21.95, 29.87</t>
  </si>
  <si>
    <t>31.29, 12.75</t>
  </si>
  <si>
    <t>59.99, 86.95</t>
  </si>
  <si>
    <t>573.99, 23.99</t>
  </si>
  <si>
    <t>149.99, 29.95</t>
  </si>
  <si>
    <t>18.95, 62.99</t>
  </si>
  <si>
    <t>119.95, 13.89, 26.99, 12.99</t>
  </si>
  <si>
    <t>41, 22.99</t>
  </si>
  <si>
    <t>59.99, 29.99</t>
  </si>
  <si>
    <t>9.99, 13.95</t>
  </si>
  <si>
    <t>36.99, 11.95</t>
  </si>
  <si>
    <t>249.99, 249.99</t>
  </si>
  <si>
    <t>77.5</t>
  </si>
  <si>
    <t>12.75, 29.94</t>
  </si>
  <si>
    <t>119.95, 81.59</t>
  </si>
  <si>
    <t>9.95, 159.99</t>
  </si>
  <si>
    <t>3, 43.99</t>
  </si>
  <si>
    <t>17.99</t>
  </si>
  <si>
    <t>289.95, 32.95, 59.99</t>
  </si>
  <si>
    <t>100, 5.99</t>
  </si>
  <si>
    <t>20.99, 289.95</t>
  </si>
  <si>
    <t>320, 35.99, 119.95</t>
  </si>
  <si>
    <t>47.99, 25.99</t>
  </si>
  <si>
    <t>12.75, 49.99, 49.99, 12.75</t>
  </si>
  <si>
    <t>4.57, 32.99</t>
  </si>
  <si>
    <t>81.59, 81.59</t>
  </si>
  <si>
    <t>34.99, 99.95</t>
  </si>
  <si>
    <t>27.5, 12.99</t>
  </si>
  <si>
    <t>25, 20.99</t>
  </si>
  <si>
    <t>62.99, 43.19</t>
  </si>
  <si>
    <t>79.99, 86.9</t>
  </si>
  <si>
    <t>13.49, 4.57, 125</t>
  </si>
  <si>
    <t>119.95, 6.99</t>
  </si>
  <si>
    <t>9.95, 36.99</t>
  </si>
  <si>
    <t>332.49, 29.95, 29.95, 332.49</t>
  </si>
  <si>
    <t>12.75, 13.95</t>
  </si>
  <si>
    <t>78.99, 8.96</t>
  </si>
  <si>
    <t>49.99, 27.98</t>
  </si>
  <si>
    <t>59.99, 29.95</t>
  </si>
  <si>
    <t>49.99, 24.99, 8.99</t>
  </si>
  <si>
    <t>62.99, 78.99</t>
  </si>
  <si>
    <t>27.99, 249.99</t>
  </si>
  <si>
    <t>30.99, 59.99</t>
  </si>
  <si>
    <t>22.99, 133.99, 13.95</t>
  </si>
  <si>
    <t>132.99, 43.99</t>
  </si>
  <si>
    <t>199.99, 59.99</t>
  </si>
  <si>
    <t>77.5, 43.99</t>
  </si>
  <si>
    <t>49.99, 47.99, 47.99, 49.99</t>
  </si>
  <si>
    <t>158.95, 9.95</t>
  </si>
  <si>
    <t>42.99, 21.19</t>
  </si>
  <si>
    <t>29.49, 32.99</t>
  </si>
  <si>
    <t>529, 58.97</t>
  </si>
  <si>
    <t>189.99, 139.99</t>
  </si>
  <si>
    <t>1, 3, 1</t>
  </si>
  <si>
    <t>1, 2, 2</t>
  </si>
  <si>
    <t>2, 3, 1</t>
  </si>
  <si>
    <t>3, 1, 2</t>
  </si>
  <si>
    <t>3, 3, 1</t>
  </si>
  <si>
    <t>3, 2, 1</t>
  </si>
  <si>
    <t>1, 2, 3</t>
  </si>
  <si>
    <t>1, 1, 3</t>
  </si>
  <si>
    <t>2, 3, 2</t>
  </si>
  <si>
    <t>1, 1, 3, 3</t>
  </si>
  <si>
    <t>2, 1, 1</t>
  </si>
  <si>
    <t>1, 2, 2, 1</t>
  </si>
  <si>
    <t>1, 2, 1</t>
  </si>
  <si>
    <t>2, 2, 1, 1</t>
  </si>
  <si>
    <t>2, 2, 2, 2</t>
  </si>
  <si>
    <t>1, 1, 2</t>
  </si>
  <si>
    <t>2, 1, 3</t>
  </si>
  <si>
    <t>3, 2, 3</t>
  </si>
  <si>
    <t>3, 3, 2, 2</t>
  </si>
  <si>
    <t>2, 3, 3, 1, 2, 1</t>
  </si>
  <si>
    <t>1, 3, 1, 3</t>
  </si>
  <si>
    <t>1, 1, 3, 3, 2, 2</t>
  </si>
  <si>
    <t>1, 3, 2</t>
  </si>
  <si>
    <t>3, 2, 2</t>
  </si>
  <si>
    <t>2, 1, 1, 2</t>
  </si>
  <si>
    <t>1, 1, 2, 2</t>
  </si>
  <si>
    <t>2, 1, 2, 1</t>
  </si>
  <si>
    <t>3, 1, 1, 1</t>
  </si>
  <si>
    <t>3, 3, 2</t>
  </si>
  <si>
    <t>2, 2, 3</t>
  </si>
  <si>
    <t>2, 1, 2</t>
  </si>
  <si>
    <t>2, 3, 3, 2</t>
  </si>
  <si>
    <t>1, 1, 1</t>
  </si>
  <si>
    <t>19.99, 14.99</t>
  </si>
  <si>
    <t>14.99, 24.99</t>
  </si>
  <si>
    <t>24.99, 24.99</t>
  </si>
  <si>
    <t>14.99, 9.99, 14.99</t>
  </si>
  <si>
    <t>14.99, 19.99, 14.99</t>
  </si>
  <si>
    <t>9.99, 19.99</t>
  </si>
  <si>
    <t>9.99, 24.99</t>
  </si>
  <si>
    <t>24.99, 14.99</t>
  </si>
  <si>
    <t>14.99, 19.99</t>
  </si>
  <si>
    <t>9.99, 14.99</t>
  </si>
  <si>
    <t>24.99, 9.99</t>
  </si>
  <si>
    <t>14.99, 14.99, 14.99</t>
  </si>
  <si>
    <t>14.99, 9.99</t>
  </si>
  <si>
    <t>9.99, 14.99, 24.99</t>
  </si>
  <si>
    <t>9.99, 14.99, 14.99</t>
  </si>
  <si>
    <t>14.99, 24.99, 19.99</t>
  </si>
  <si>
    <t>9.99, 24.99, 14.99</t>
  </si>
  <si>
    <t>24.99, 19.99</t>
  </si>
  <si>
    <t>4.99, 9.99</t>
  </si>
  <si>
    <t>14.99, 14.99, 19.99</t>
  </si>
  <si>
    <t>9.99, 9.99, 9.99, 9.99</t>
  </si>
  <si>
    <t>14.99, 24.99, 24.99</t>
  </si>
  <si>
    <t>19.99, 9.99, 24.99</t>
  </si>
  <si>
    <t>19.99, 19.99, 19.99, 19.99</t>
  </si>
  <si>
    <t>19.99, 9.99</t>
  </si>
  <si>
    <t>24.99, 14.99, 24.99</t>
  </si>
  <si>
    <t>14.99, 14.99, 9.99</t>
  </si>
  <si>
    <t>14.99, 14.99, 14.99, 14.99</t>
  </si>
  <si>
    <t>9.99, 9.99, 9.99</t>
  </si>
  <si>
    <t>14.99, 9.99, 9.99, 14.99, 14.99, 14.99</t>
  </si>
  <si>
    <t>24.99, 14.99, 14.99</t>
  </si>
  <si>
    <t>14.99, 24.99, 14.99</t>
  </si>
  <si>
    <t>14.99, 14.99, 14.99, 14.99, 24.99, 24.99</t>
  </si>
  <si>
    <t>24.99, 24.99, 24.99, 24.99</t>
  </si>
  <si>
    <t>19.99, 14.99, 19.99</t>
  </si>
  <si>
    <t>19.99, 14.99, 9.99</t>
  </si>
  <si>
    <t>24.99, 14.99, 19.99</t>
  </si>
  <si>
    <t>14.99, 14.99, 24.99</t>
  </si>
  <si>
    <t>9.99, 14.99, 14.99, 9.99</t>
  </si>
  <si>
    <t>19.99, 19.99, 24.99, 24.99</t>
  </si>
  <si>
    <t>14.99, 19.99, 19.99, 14.99</t>
  </si>
  <si>
    <t>9.99, 14.99, 9.99</t>
  </si>
  <si>
    <t>19.99, 14.99, 19.99, 14.99</t>
  </si>
  <si>
    <t>9.99, 9.99, 9.99, 14.99</t>
  </si>
  <si>
    <t>19.99, 14.99, 14.99</t>
  </si>
  <si>
    <t>9.99, 19.99, 19.99, 9.99</t>
  </si>
  <si>
    <t>9.99, 4.99</t>
  </si>
  <si>
    <t>4.99, 14.99</t>
  </si>
  <si>
    <t>24.99, 14.99, 14.99, 24.99</t>
  </si>
  <si>
    <t>9.99, 24.99, 24.99, 9.99</t>
  </si>
  <si>
    <t>21, 7</t>
  </si>
  <si>
    <t>21, 20</t>
  </si>
  <si>
    <t>12, 4</t>
  </si>
  <si>
    <t>15, 14</t>
  </si>
  <si>
    <t>10, 20, 4</t>
  </si>
  <si>
    <t>2, 21, 4</t>
  </si>
  <si>
    <t>24, 8</t>
  </si>
  <si>
    <t>20, 1</t>
  </si>
  <si>
    <t>21, 4</t>
  </si>
  <si>
    <t>7, 13</t>
  </si>
  <si>
    <t>22, 22</t>
  </si>
  <si>
    <t>16, 22</t>
  </si>
  <si>
    <t>10, 21</t>
  </si>
  <si>
    <t>20, 6</t>
  </si>
  <si>
    <t>24, 24</t>
  </si>
  <si>
    <t>13, 1</t>
  </si>
  <si>
    <t>8, 20</t>
  </si>
  <si>
    <t>7, 1, 10</t>
  </si>
  <si>
    <t>12, 22</t>
  </si>
  <si>
    <t>11, 9, 10</t>
  </si>
  <si>
    <t>13, 9</t>
  </si>
  <si>
    <t>20, 15</t>
  </si>
  <si>
    <t>24, 18</t>
  </si>
  <si>
    <t>20, 4, 1</t>
  </si>
  <si>
    <t>18, 18</t>
  </si>
  <si>
    <t>13, 7, 23</t>
  </si>
  <si>
    <t>2, 3, 17</t>
  </si>
  <si>
    <t>18, 5</t>
  </si>
  <si>
    <t>17, 11</t>
  </si>
  <si>
    <t>1, 15</t>
  </si>
  <si>
    <t>5, 22</t>
  </si>
  <si>
    <t>15, 12</t>
  </si>
  <si>
    <t>7, 15</t>
  </si>
  <si>
    <t>20, 1, 11</t>
  </si>
  <si>
    <t>21, 14</t>
  </si>
  <si>
    <t>24, 4</t>
  </si>
  <si>
    <t>15, 4</t>
  </si>
  <si>
    <t>15, 20</t>
  </si>
  <si>
    <t>20, 20</t>
  </si>
  <si>
    <t>11, 6</t>
  </si>
  <si>
    <t>15, 15</t>
  </si>
  <si>
    <t>12, 20</t>
  </si>
  <si>
    <t>12, 23</t>
  </si>
  <si>
    <t>6, 22</t>
  </si>
  <si>
    <t>24, 7</t>
  </si>
  <si>
    <t>21, 15</t>
  </si>
  <si>
    <t>20, 14</t>
  </si>
  <si>
    <t>16, 17</t>
  </si>
  <si>
    <t>4, 20</t>
  </si>
  <si>
    <t>10, 20</t>
  </si>
  <si>
    <t>20, 7</t>
  </si>
  <si>
    <t>2, 7, 24</t>
  </si>
  <si>
    <t>15, 3</t>
  </si>
  <si>
    <t>12, 13</t>
  </si>
  <si>
    <t>18, 18, 13, 13</t>
  </si>
  <si>
    <t>4, 19, 11</t>
  </si>
  <si>
    <t>3, 21</t>
  </si>
  <si>
    <t>5, 21</t>
  </si>
  <si>
    <t>4, 23</t>
  </si>
  <si>
    <t>17, 14</t>
  </si>
  <si>
    <t>18, 20</t>
  </si>
  <si>
    <t>24, 17</t>
  </si>
  <si>
    <t>20, 3</t>
  </si>
  <si>
    <t>1, 24</t>
  </si>
  <si>
    <t>7, 22, 14</t>
  </si>
  <si>
    <t>12, 20, 22</t>
  </si>
  <si>
    <t>24, 24, 24, 24</t>
  </si>
  <si>
    <t>4, 11</t>
  </si>
  <si>
    <t>7, 17, 2</t>
  </si>
  <si>
    <t>20, 12</t>
  </si>
  <si>
    <t>15, 13</t>
  </si>
  <si>
    <t>16, 16</t>
  </si>
  <si>
    <t>1, 19</t>
  </si>
  <si>
    <t>13, 7</t>
  </si>
  <si>
    <t>8, 3</t>
  </si>
  <si>
    <t>18, 24</t>
  </si>
  <si>
    <t>1, 18, 1</t>
  </si>
  <si>
    <t>6, 15</t>
  </si>
  <si>
    <t>12, 18</t>
  </si>
  <si>
    <t>23, 20</t>
  </si>
  <si>
    <t>13, 15</t>
  </si>
  <si>
    <t>14, 4</t>
  </si>
  <si>
    <t>16, 3</t>
  </si>
  <si>
    <t>14, 18</t>
  </si>
  <si>
    <t>24, 1</t>
  </si>
  <si>
    <t>5, 18</t>
  </si>
  <si>
    <t>17, 19</t>
  </si>
  <si>
    <t>12, 15</t>
  </si>
  <si>
    <t>20, 10</t>
  </si>
  <si>
    <t>18, 10</t>
  </si>
  <si>
    <t>19, 4, 20</t>
  </si>
  <si>
    <t>11, 20</t>
  </si>
  <si>
    <t>20, 13, 13, 20</t>
  </si>
  <si>
    <t>24, 24, 11, 11</t>
  </si>
  <si>
    <t>18, 7</t>
  </si>
  <si>
    <t>18, 20, 15</t>
  </si>
  <si>
    <t>20, 18, 18, 20</t>
  </si>
  <si>
    <t>5, 20</t>
  </si>
  <si>
    <t>20, 3, 23</t>
  </si>
  <si>
    <t>3, 1, 4</t>
  </si>
  <si>
    <t>13, 20</t>
  </si>
  <si>
    <t>7, 4, 6</t>
  </si>
  <si>
    <t>13, 13</t>
  </si>
  <si>
    <t>16, 4</t>
  </si>
  <si>
    <t>4, 19</t>
  </si>
  <si>
    <t>21, 5</t>
  </si>
  <si>
    <t>6, 5, 15</t>
  </si>
  <si>
    <t>15, 7</t>
  </si>
  <si>
    <t>17, 12</t>
  </si>
  <si>
    <t>17, 6</t>
  </si>
  <si>
    <t>15, 17</t>
  </si>
  <si>
    <t>7, 1, 1</t>
  </si>
  <si>
    <t>20, 24</t>
  </si>
  <si>
    <t>20, 18</t>
  </si>
  <si>
    <t>23, 23, 4, 4</t>
  </si>
  <si>
    <t>12, 21</t>
  </si>
  <si>
    <t>21, 6</t>
  </si>
  <si>
    <t>12, 14</t>
  </si>
  <si>
    <t>2, 16</t>
  </si>
  <si>
    <t>16, 20</t>
  </si>
  <si>
    <t>18, 13, 13, 9, 18, 9</t>
  </si>
  <si>
    <t>18, 15</t>
  </si>
  <si>
    <t>8, 11, 9</t>
  </si>
  <si>
    <t>10, 12</t>
  </si>
  <si>
    <t>6, 20</t>
  </si>
  <si>
    <t>19, 5</t>
  </si>
  <si>
    <t>11, 13, 5, 10</t>
  </si>
  <si>
    <t>3, 17</t>
  </si>
  <si>
    <t>24, 3</t>
  </si>
  <si>
    <t>23, 3</t>
  </si>
  <si>
    <t>8, 15</t>
  </si>
  <si>
    <t>14, 3</t>
  </si>
  <si>
    <t>7, 16, 13</t>
  </si>
  <si>
    <t>3, 3, 3, 3, 3, 3</t>
  </si>
  <si>
    <t>6, 23</t>
  </si>
  <si>
    <t>1, 13</t>
  </si>
  <si>
    <t>4, 13</t>
  </si>
  <si>
    <t>24, 6</t>
  </si>
  <si>
    <t>20, 13</t>
  </si>
  <si>
    <t>8, 22, 8, 22</t>
  </si>
  <si>
    <t>20, 22</t>
  </si>
  <si>
    <t>9, 18</t>
  </si>
  <si>
    <t>12, 11</t>
  </si>
  <si>
    <t>15, 6</t>
  </si>
  <si>
    <t>10, 13</t>
  </si>
  <si>
    <t>17, 3</t>
  </si>
  <si>
    <t>22, 17</t>
  </si>
  <si>
    <t>4, 15</t>
  </si>
  <si>
    <t>10, 20, 6</t>
  </si>
  <si>
    <t>12, 1</t>
  </si>
  <si>
    <t>6, 12</t>
  </si>
  <si>
    <t>17, 20</t>
  </si>
  <si>
    <t>13, 19, 15</t>
  </si>
  <si>
    <t>5, 14</t>
  </si>
  <si>
    <t>4, 12</t>
  </si>
  <si>
    <t>23, 23, 18, 18</t>
  </si>
  <si>
    <t>5, 10</t>
  </si>
  <si>
    <t>3, 20</t>
  </si>
  <si>
    <t>7, 21</t>
  </si>
  <si>
    <t>10, 9</t>
  </si>
  <si>
    <t>7, 16</t>
  </si>
  <si>
    <t>23, 5</t>
  </si>
  <si>
    <t>22, 24</t>
  </si>
  <si>
    <t>7, 19</t>
  </si>
  <si>
    <t>12, 13, 17</t>
  </si>
  <si>
    <t>22, 15</t>
  </si>
  <si>
    <t>24, 19</t>
  </si>
  <si>
    <t>23, 20, 3</t>
  </si>
  <si>
    <t>24, 15</t>
  </si>
  <si>
    <t>6, 21</t>
  </si>
  <si>
    <t>18, 4</t>
  </si>
  <si>
    <t>1, 4, 15</t>
  </si>
  <si>
    <t>12, 3, 13</t>
  </si>
  <si>
    <t>20, 11</t>
  </si>
  <si>
    <t>7, 14, 16</t>
  </si>
  <si>
    <t>13, 6</t>
  </si>
  <si>
    <t>3, 12</t>
  </si>
  <si>
    <t>8, 6, 21</t>
  </si>
  <si>
    <t>23, 4</t>
  </si>
  <si>
    <t>11, 24</t>
  </si>
  <si>
    <t>14, 6</t>
  </si>
  <si>
    <t>5, 6, 16</t>
  </si>
  <si>
    <t>20, 4</t>
  </si>
  <si>
    <t>12, 7</t>
  </si>
  <si>
    <t>15, 1</t>
  </si>
  <si>
    <t>22, 14</t>
  </si>
  <si>
    <t>23, 18</t>
  </si>
  <si>
    <t>19, 15</t>
  </si>
  <si>
    <t>22, 7</t>
  </si>
  <si>
    <t>5, 22, 4</t>
  </si>
  <si>
    <t>17, 7</t>
  </si>
  <si>
    <t>6, 20, 6, 20</t>
  </si>
  <si>
    <t>13, 3, 3, 13</t>
  </si>
  <si>
    <t>21, 21, 16, 16</t>
  </si>
  <si>
    <t>13, 5</t>
  </si>
  <si>
    <t>21, 3, 3, 21</t>
  </si>
  <si>
    <t>13, 10, 13</t>
  </si>
  <si>
    <t>10, 10, 18, 18</t>
  </si>
  <si>
    <t>24, 10</t>
  </si>
  <si>
    <t>2, 18</t>
  </si>
  <si>
    <t>20, 10, 4</t>
  </si>
  <si>
    <t>1, 6, 20</t>
  </si>
  <si>
    <t>6, 4, 15</t>
  </si>
  <si>
    <t>4, 10</t>
  </si>
  <si>
    <t>24, 22</t>
  </si>
  <si>
    <t>24, 21</t>
  </si>
  <si>
    <t>19, 3</t>
  </si>
  <si>
    <t>12, 7, 20</t>
  </si>
  <si>
    <t>13, 19</t>
  </si>
  <si>
    <t>1, 21</t>
  </si>
  <si>
    <t>6, 23, 13</t>
  </si>
  <si>
    <t>8, 8, 1, 1</t>
  </si>
  <si>
    <t>1, 22, 1</t>
  </si>
  <si>
    <t>21, 2, 21, 2</t>
  </si>
  <si>
    <t>15, 5</t>
  </si>
  <si>
    <t>2, 20</t>
  </si>
  <si>
    <t>13, 12</t>
  </si>
  <si>
    <t>24, 9</t>
  </si>
  <si>
    <t>9, 17</t>
  </si>
  <si>
    <t>18, 21</t>
  </si>
  <si>
    <t>7, 10, 20, 17</t>
  </si>
  <si>
    <t>21, 12</t>
  </si>
  <si>
    <t>21, 21</t>
  </si>
  <si>
    <t>9, 22</t>
  </si>
  <si>
    <t>5, 15</t>
  </si>
  <si>
    <t>7, 12</t>
  </si>
  <si>
    <t>18, 16</t>
  </si>
  <si>
    <t>13, 5, 9</t>
  </si>
  <si>
    <t>15, 18</t>
  </si>
  <si>
    <t>19, 13</t>
  </si>
  <si>
    <t>24, 10, 7</t>
  </si>
  <si>
    <t>3, 18</t>
  </si>
  <si>
    <t>20, 24, 24, 20</t>
  </si>
  <si>
    <t>21, 17</t>
  </si>
  <si>
    <t>6, 19</t>
  </si>
  <si>
    <t>24, 7, 4</t>
  </si>
  <si>
    <t>22, 6, 6, 22</t>
  </si>
  <si>
    <t>24, 6, 23</t>
  </si>
  <si>
    <t>10, 23</t>
  </si>
  <si>
    <t>12, 13, 15</t>
  </si>
  <si>
    <t>8, 16</t>
  </si>
  <si>
    <t>13, 16</t>
  </si>
  <si>
    <t>20, 3, 3, 20</t>
  </si>
  <si>
    <t>3, 11</t>
  </si>
  <si>
    <t>vhbw-online, fullstar</t>
  </si>
  <si>
    <t>vhbw-online, trainz</t>
  </si>
  <si>
    <t>beautyo</t>
  </si>
  <si>
    <t>lumo-shop, ozzy58</t>
  </si>
  <si>
    <t>senior pac-man</t>
  </si>
  <si>
    <t>pixfab, awesomebooksuk</t>
  </si>
  <si>
    <t>new star</t>
  </si>
  <si>
    <t>vhbw-online</t>
  </si>
  <si>
    <t>doronk, ozhomedirect</t>
  </si>
  <si>
    <t>andyczar95, trainz, ozzy58</t>
  </si>
  <si>
    <t>zoro12, vhbw-online, ozzy58</t>
  </si>
  <si>
    <t>beautyo, new star</t>
  </si>
  <si>
    <t>zoro12, excellent-shop666</t>
  </si>
  <si>
    <t>trainz, doronk</t>
  </si>
  <si>
    <t>vhbw-online, ozzy58</t>
  </si>
  <si>
    <t>swoows</t>
  </si>
  <si>
    <t>pixfab</t>
  </si>
  <si>
    <t>pokiboy</t>
  </si>
  <si>
    <t>fullstar, ignitionline</t>
  </si>
  <si>
    <t>andyczar95</t>
  </si>
  <si>
    <t>thinkprice, thinkprice</t>
  </si>
  <si>
    <t>magicglobalgadgets17</t>
  </si>
  <si>
    <t>ozzy58, ozzy58</t>
  </si>
  <si>
    <t>ignitionline</t>
  </si>
  <si>
    <t>lumo-shop</t>
  </si>
  <si>
    <t>ozzy58</t>
  </si>
  <si>
    <t>fullstar</t>
  </si>
  <si>
    <t>viva41, thinkprice</t>
  </si>
  <si>
    <t>second.sale</t>
  </si>
  <si>
    <t>new star, zoro12</t>
  </si>
  <si>
    <t>awesomebooksuk</t>
  </si>
  <si>
    <t>andyczar95, vhbw-online</t>
  </si>
  <si>
    <t>zoro12, ozzy58</t>
  </si>
  <si>
    <t>zoro12</t>
  </si>
  <si>
    <t>trainz, senior pac-man</t>
  </si>
  <si>
    <t>trainz</t>
  </si>
  <si>
    <t>doronk</t>
  </si>
  <si>
    <t>beautyo, beautyo</t>
  </si>
  <si>
    <t>thinkprice</t>
  </si>
  <si>
    <t>ignitionline, doronk</t>
  </si>
  <si>
    <t>new star, trainz</t>
  </si>
  <si>
    <t>fullstar, doronk, andyczar95</t>
  </si>
  <si>
    <t>excellent-shop666</t>
  </si>
  <si>
    <t>viva41</t>
  </si>
  <si>
    <t>lumo-shop, thinkprice</t>
  </si>
  <si>
    <t>second.sale, excellent-shop666, andyczar95</t>
  </si>
  <si>
    <t>ignitionline, excellent-shop666</t>
  </si>
  <si>
    <t>trainz, pixfab</t>
  </si>
  <si>
    <t>beautyo, magicglobalgadgets17</t>
  </si>
  <si>
    <t>ozhomedirect</t>
  </si>
  <si>
    <t>trainz, ozzy58, doronk</t>
  </si>
  <si>
    <t>magicglobalgadgets17, magicglobalgadgets17</t>
  </si>
  <si>
    <t>ignitionline, fullstar, swoows</t>
  </si>
  <si>
    <t>zoro12, ozhomedirect, ozaroo</t>
  </si>
  <si>
    <t>magicglobalgadgets17, pokiboy</t>
  </si>
  <si>
    <t>ozaroo, second.sale</t>
  </si>
  <si>
    <t>doronk, pixfab</t>
  </si>
  <si>
    <t>pokiboy, thinkprice</t>
  </si>
  <si>
    <t>pixfab, lumo-shop</t>
  </si>
  <si>
    <t>fullstar, pixfab</t>
  </si>
  <si>
    <t>trainz, doronk, second.sale</t>
  </si>
  <si>
    <t>vhbw-online, awesomebooksuk</t>
  </si>
  <si>
    <t>beautyo, ozzy58</t>
  </si>
  <si>
    <t>pixfab, ozzy58</t>
  </si>
  <si>
    <t>premium247</t>
  </si>
  <si>
    <t>pixfab, trainz</t>
  </si>
  <si>
    <t>trainz, trainz</t>
  </si>
  <si>
    <t>ozzy58, doronk</t>
  </si>
  <si>
    <t>second.sale, senior pac-man</t>
  </si>
  <si>
    <t>ozaroo</t>
  </si>
  <si>
    <t>pixfab, pixfab</t>
  </si>
  <si>
    <t>lumo-shop, trainz</t>
  </si>
  <si>
    <t>lumo-shop, swoows</t>
  </si>
  <si>
    <t>senior pac-man, thinkprice</t>
  </si>
  <si>
    <t>senior pac-man, senior pac-man</t>
  </si>
  <si>
    <t>beautyo, fullstar</t>
  </si>
  <si>
    <t>vhbw-online, pixfab</t>
  </si>
  <si>
    <t>trainz, awesomebooksuk</t>
  </si>
  <si>
    <t>viva41, ozaroo</t>
  </si>
  <si>
    <t>ozzy58, trainz</t>
  </si>
  <si>
    <t>andyczar95, trainz</t>
  </si>
  <si>
    <t>trainz, fullstar</t>
  </si>
  <si>
    <t>zoro12, fullstar, beautyo</t>
  </si>
  <si>
    <t>pixfab, ozhomedirect</t>
  </si>
  <si>
    <t>lumo-shop, ignitionline</t>
  </si>
  <si>
    <t>fullstar, fullstar</t>
  </si>
  <si>
    <t>ozhomedirect, ozhomedirect</t>
  </si>
  <si>
    <t>magicglobalgadgets17, magicglobalgadgets17, ignitionline, ignitionline</t>
  </si>
  <si>
    <t>andyczar95, zoro12</t>
  </si>
  <si>
    <t>ozzy58, premium247, second.sale</t>
  </si>
  <si>
    <t>excellent-shop666, doronk</t>
  </si>
  <si>
    <t>ozhomedirect, vhbw-online</t>
  </si>
  <si>
    <t>pokiboy, vhbw-online</t>
  </si>
  <si>
    <t>ozzy58, swoows</t>
  </si>
  <si>
    <t>fullstar, new star</t>
  </si>
  <si>
    <t>ozaroo, awesomebooksuk</t>
  </si>
  <si>
    <t>magicglobalgadgets17, trainz</t>
  </si>
  <si>
    <t>beautyo, ozaroo</t>
  </si>
  <si>
    <t>trainz, ozhomedirect</t>
  </si>
  <si>
    <t>doronk, beautyo</t>
  </si>
  <si>
    <t>fullstar, thinkprice, awesomebooksuk</t>
  </si>
  <si>
    <t>lumo-shop, trainz, thinkprice</t>
  </si>
  <si>
    <t>beautyo, beautyo, beautyo, beautyo</t>
  </si>
  <si>
    <t>ozzy58, second.sale</t>
  </si>
  <si>
    <t>fullstar, ozaroo, zoro12</t>
  </si>
  <si>
    <t>trainz, lumo-shop</t>
  </si>
  <si>
    <t>pixfab, ignitionline</t>
  </si>
  <si>
    <t>viva41, viva41</t>
  </si>
  <si>
    <t>doronk, premium247</t>
  </si>
  <si>
    <t>ignitionline, fullstar</t>
  </si>
  <si>
    <t>new star, ozhomedirect</t>
  </si>
  <si>
    <t>magicglobalgadgets17, beautyo</t>
  </si>
  <si>
    <t>doronk, magicglobalgadgets17, doronk</t>
  </si>
  <si>
    <t>senior pac-man, pixfab</t>
  </si>
  <si>
    <t>lumo-shop, magicglobalgadgets17</t>
  </si>
  <si>
    <t>swoows, trainz</t>
  </si>
  <si>
    <t>ignitionline, pixfab</t>
  </si>
  <si>
    <t>awesomebooksuk, ozzy58</t>
  </si>
  <si>
    <t>viva41, ozhomedirect</t>
  </si>
  <si>
    <t>awesomebooksuk, magicglobalgadgets17</t>
  </si>
  <si>
    <t>beautyo, doronk</t>
  </si>
  <si>
    <t>pokiboy, magicglobalgadgets17</t>
  </si>
  <si>
    <t>ozaroo, premium247</t>
  </si>
  <si>
    <t>lumo-shop, pixfab</t>
  </si>
  <si>
    <t>fullstar, ozzy58</t>
  </si>
  <si>
    <t>trainz, andyczar95</t>
  </si>
  <si>
    <t>magicglobalgadgets17, andyczar95</t>
  </si>
  <si>
    <t>premium247, ozzy58, trainz</t>
  </si>
  <si>
    <t>second.sale, trainz</t>
  </si>
  <si>
    <t>trainz, ignitionline, ignitionline, trainz</t>
  </si>
  <si>
    <t>beautyo, beautyo, second.sale, second.sale</t>
  </si>
  <si>
    <t>magicglobalgadgets17, fullstar</t>
  </si>
  <si>
    <t>magicglobalgadgets17, trainz, pixfab</t>
  </si>
  <si>
    <t>trainz, magicglobalgadgets17, magicglobalgadgets17, trainz</t>
  </si>
  <si>
    <t>pokiboy, trainz</t>
  </si>
  <si>
    <t>ozhomedirect, andyczar95</t>
  </si>
  <si>
    <t>trainz, ozhomedirect, swoows</t>
  </si>
  <si>
    <t>ozhomedirect, doronk, ozzy58</t>
  </si>
  <si>
    <t>ignitionline, trainz</t>
  </si>
  <si>
    <t>fullstar, ozzy58, senior pac-man</t>
  </si>
  <si>
    <t>ignitionline, ignitionline</t>
  </si>
  <si>
    <t>viva41, ozzy58</t>
  </si>
  <si>
    <t>ozzy58, premium247</t>
  </si>
  <si>
    <t>vhbw-online, pokiboy</t>
  </si>
  <si>
    <t>premium247, premium247</t>
  </si>
  <si>
    <t>senior pac-man, pokiboy, pixfab</t>
  </si>
  <si>
    <t>pixfab, fullstar</t>
  </si>
  <si>
    <t>ozaroo, lumo-shop</t>
  </si>
  <si>
    <t>ozaroo, senior pac-man</t>
  </si>
  <si>
    <t>pixfab, ozaroo</t>
  </si>
  <si>
    <t>fullstar, doronk, doronk</t>
  </si>
  <si>
    <t>trainz, beautyo</t>
  </si>
  <si>
    <t>trainz, magicglobalgadgets17</t>
  </si>
  <si>
    <t>fullstar, pokiboy</t>
  </si>
  <si>
    <t>andyczar95, fullstar</t>
  </si>
  <si>
    <t>andyczar95, doronk</t>
  </si>
  <si>
    <t>swoows, swoows, ozzy58, ozzy58</t>
  </si>
  <si>
    <t>lumo-shop, vhbw-online</t>
  </si>
  <si>
    <t>vhbw-online, senior pac-man</t>
  </si>
  <si>
    <t>fullstar, trainz</t>
  </si>
  <si>
    <t>lumo-shop, awesomebooksuk</t>
  </si>
  <si>
    <t>zoro12, viva41</t>
  </si>
  <si>
    <t>viva41, trainz</t>
  </si>
  <si>
    <t>magicglobalgadgets17, ignitionline, ignitionline, excellent-shop666, magicglobalgadgets17, excellent-shop666</t>
  </si>
  <si>
    <t>magicglobalgadgets17, pixfab</t>
  </si>
  <si>
    <t>ozzy58, fullstar</t>
  </si>
  <si>
    <t>new star, second.sale, excellent-shop666</t>
  </si>
  <si>
    <t>andyczar95, lumo-shop</t>
  </si>
  <si>
    <t>senior pac-man, trainz</t>
  </si>
  <si>
    <t>premium247, pokiboy</t>
  </si>
  <si>
    <t>senior pac-man, ozzy58</t>
  </si>
  <si>
    <t>second.sale, ignitionline, pokiboy, andyczar95</t>
  </si>
  <si>
    <t>ozhomedirect, ozaroo</t>
  </si>
  <si>
    <t>beautyo, ozhomedirect</t>
  </si>
  <si>
    <t>swoows, ozhomedirect</t>
  </si>
  <si>
    <t>new star, pixfab</t>
  </si>
  <si>
    <t>awesomebooksuk, ozhomedirect</t>
  </si>
  <si>
    <t>fullstar, viva41, ignitionline</t>
  </si>
  <si>
    <t>ozhomedirect, ozhomedirect, ozhomedirect, ozhomedirect, ozhomedirect, ozhomedirect</t>
  </si>
  <si>
    <t>senior pac-man, swoows</t>
  </si>
  <si>
    <t>doronk, ignitionline</t>
  </si>
  <si>
    <t>ozzy58, ignitionline</t>
  </si>
  <si>
    <t>beautyo, senior pac-man</t>
  </si>
  <si>
    <t>trainz, ignitionline</t>
  </si>
  <si>
    <t>new star, thinkprice, new star, thinkprice</t>
  </si>
  <si>
    <t>trainz, thinkprice</t>
  </si>
  <si>
    <t>excellent-shop666, magicglobalgadgets17</t>
  </si>
  <si>
    <t>andyczar95, ozzy58</t>
  </si>
  <si>
    <t>doronk, doronk</t>
  </si>
  <si>
    <t>senior pac-man, new star</t>
  </si>
  <si>
    <t>lumo-shop, second.sale</t>
  </si>
  <si>
    <t>pixfab, senior pac-man</t>
  </si>
  <si>
    <t>andyczar95, ignitionline</t>
  </si>
  <si>
    <t>ozaroo, ozhomedirect</t>
  </si>
  <si>
    <t>thinkprice, ozaroo</t>
  </si>
  <si>
    <t>ozzy58, pixfab</t>
  </si>
  <si>
    <t>andyczar95, trainz, senior pac-man</t>
  </si>
  <si>
    <t>lumo-shop, doronk</t>
  </si>
  <si>
    <t>senior pac-man, lumo-shop</t>
  </si>
  <si>
    <t>ozaroo, trainz</t>
  </si>
  <si>
    <t>ignitionline, premium247, pixfab</t>
  </si>
  <si>
    <t>pokiboy, awesomebooksuk</t>
  </si>
  <si>
    <t>ozaroo, ozaroo</t>
  </si>
  <si>
    <t>ozzy58, lumo-shop</t>
  </si>
  <si>
    <t>swoows, swoows, magicglobalgadgets17, magicglobalgadgets17</t>
  </si>
  <si>
    <t>pokiboy, andyczar95</t>
  </si>
  <si>
    <t>ozhomedirect, trainz</t>
  </si>
  <si>
    <t>fullstar, vhbw-online</t>
  </si>
  <si>
    <t>andyczar95, excellent-shop666</t>
  </si>
  <si>
    <t>fullstar, viva41</t>
  </si>
  <si>
    <t>swoows, pokiboy</t>
  </si>
  <si>
    <t>thinkprice, beautyo</t>
  </si>
  <si>
    <t>fullstar, premium247</t>
  </si>
  <si>
    <t>lumo-shop, ignitionline, ozaroo</t>
  </si>
  <si>
    <t>thinkprice, pixfab</t>
  </si>
  <si>
    <t>beautyo, premium247</t>
  </si>
  <si>
    <t>excellent-shop666, excellent-shop666</t>
  </si>
  <si>
    <t>swoows, trainz, ozhomedirect</t>
  </si>
  <si>
    <t>beautyo, pixfab</t>
  </si>
  <si>
    <t>senior pac-man, vhbw-online</t>
  </si>
  <si>
    <t>magicglobalgadgets17, ozzy58</t>
  </si>
  <si>
    <t>doronk, ozzy58, pixfab</t>
  </si>
  <si>
    <t>excellent-shop666, senior pac-man</t>
  </si>
  <si>
    <t>lumo-shop, ozhomedirect, ignitionline</t>
  </si>
  <si>
    <t>trainz, second.sale</t>
  </si>
  <si>
    <t>new star, new star</t>
  </si>
  <si>
    <t>fullstar, awesomebooksuk, viva41</t>
  </si>
  <si>
    <t>ignitionline, senior pac-man</t>
  </si>
  <si>
    <t>ozhomedirect, lumo-shop</t>
  </si>
  <si>
    <t>new star, senior pac-man, vhbw-online</t>
  </si>
  <si>
    <t>ozzy58, pokiboy</t>
  </si>
  <si>
    <t>swoows, ozzy58</t>
  </si>
  <si>
    <t>zoro12, zoro12</t>
  </si>
  <si>
    <t>second.sale, beautyo</t>
  </si>
  <si>
    <t>awesomebooksuk, senior pac-man</t>
  </si>
  <si>
    <t>andyczar95, ozhomedirect</t>
  </si>
  <si>
    <t>pokiboy, senior pac-man, viva41</t>
  </si>
  <si>
    <t>trainz, ozzy58</t>
  </si>
  <si>
    <t>lumo-shop, fullstar</t>
  </si>
  <si>
    <t>senior pac-man, doronk</t>
  </si>
  <si>
    <t>pixfab, doronk</t>
  </si>
  <si>
    <t>thinkprice, awesomebooksuk</t>
  </si>
  <si>
    <t>swoows, magicglobalgadgets17</t>
  </si>
  <si>
    <t>premium247, pixfab</t>
  </si>
  <si>
    <t>thinkprice, fullstar</t>
  </si>
  <si>
    <t>pokiboy, thinkprice, ozzy58</t>
  </si>
  <si>
    <t>ozaroo, fullstar</t>
  </si>
  <si>
    <t>senior pac-man, trainz, senior pac-man, trainz</t>
  </si>
  <si>
    <t>ignitionline, ozhomedirect, ozhomedirect, ignitionline</t>
  </si>
  <si>
    <t>vhbw-online, vhbw-online, viva41, viva41</t>
  </si>
  <si>
    <t>ignitionline, pokiboy</t>
  </si>
  <si>
    <t>vhbw-online, ozhomedirect, ozhomedirect, vhbw-online</t>
  </si>
  <si>
    <t>ignitionline, andyczar95, ignitionline</t>
  </si>
  <si>
    <t>andyczar95, andyczar95, magicglobalgadgets17, magicglobalgadgets17</t>
  </si>
  <si>
    <t>beautyo, andyczar95</t>
  </si>
  <si>
    <t>senior pac-man, fullstar</t>
  </si>
  <si>
    <t>zoro12, magicglobalgadgets17</t>
  </si>
  <si>
    <t>trainz, andyczar95, ozzy58</t>
  </si>
  <si>
    <t>doronk, senior pac-man, trainz</t>
  </si>
  <si>
    <t>senior pac-man, ozzy58, pixfab</t>
  </si>
  <si>
    <t>ozzy58, andyczar95</t>
  </si>
  <si>
    <t>beautyo, thinkprice</t>
  </si>
  <si>
    <t>pokiboy, pokiboy</t>
  </si>
  <si>
    <t>beautyo, vhbw-online</t>
  </si>
  <si>
    <t>premium247, ozhomedirect</t>
  </si>
  <si>
    <t>lumo-shop, fullstar, trainz</t>
  </si>
  <si>
    <t>ignitionline, premium247</t>
  </si>
  <si>
    <t>lumo-shop, lumo-shop</t>
  </si>
  <si>
    <t>doronk, vhbw-online</t>
  </si>
  <si>
    <t>senior pac-man, swoows, ignitionline</t>
  </si>
  <si>
    <t>new star, new star, doronk, doronk</t>
  </si>
  <si>
    <t>doronk, thinkprice, doronk</t>
  </si>
  <si>
    <t>ozhomedirect, ozzy58</t>
  </si>
  <si>
    <t>vhbw-online, zoro12, vhbw-online, zoro12</t>
  </si>
  <si>
    <t>pixfab, pokiboy</t>
  </si>
  <si>
    <t>andyczar95, andyczar95</t>
  </si>
  <si>
    <t>zoro12, trainz</t>
  </si>
  <si>
    <t>ignitionline, lumo-shop</t>
  </si>
  <si>
    <t>beautyo, excellent-shop666</t>
  </si>
  <si>
    <t>excellent-shop666, ozaroo</t>
  </si>
  <si>
    <t>new star, doronk</t>
  </si>
  <si>
    <t>magicglobalgadgets17, vhbw-online</t>
  </si>
  <si>
    <t>fullstar, andyczar95, trainz, ozaroo</t>
  </si>
  <si>
    <t>vhbw-online, lumo-shop</t>
  </si>
  <si>
    <t>vhbw-online, vhbw-online</t>
  </si>
  <si>
    <t>excellent-shop666, thinkprice</t>
  </si>
  <si>
    <t>pokiboy, pixfab</t>
  </si>
  <si>
    <t>fullstar, lumo-shop</t>
  </si>
  <si>
    <t>magicglobalgadgets17, viva41</t>
  </si>
  <si>
    <t>ignitionline, pokiboy, excellent-shop666</t>
  </si>
  <si>
    <t>pixfab, magicglobalgadgets17</t>
  </si>
  <si>
    <t>premium247, ignitionline</t>
  </si>
  <si>
    <t>beautyo, andyczar95, fullstar</t>
  </si>
  <si>
    <t>ozhomedirect, magicglobalgadgets17</t>
  </si>
  <si>
    <t>trainz, beautyo, beautyo, trainz</t>
  </si>
  <si>
    <t>fullstar, senior pac-man</t>
  </si>
  <si>
    <t>vhbw-online, ozaroo</t>
  </si>
  <si>
    <t>senior pac-man, premium247</t>
  </si>
  <si>
    <t>beautyo, fullstar, ozzy58</t>
  </si>
  <si>
    <t>fullstar, doronk</t>
  </si>
  <si>
    <t>thinkprice, senior pac-man, senior pac-man, thinkprice</t>
  </si>
  <si>
    <t>beautyo, senior pac-man, swoows</t>
  </si>
  <si>
    <t>andyczar95, swoows</t>
  </si>
  <si>
    <t>lumo-shop, ignitionline, pixfab</t>
  </si>
  <si>
    <t>new star, viva41</t>
  </si>
  <si>
    <t>ignitionline, viva41</t>
  </si>
  <si>
    <t>trainz, ozhomedirect, ozhomedirect, trainz</t>
  </si>
  <si>
    <t>senior pac-man, pokiboy</t>
  </si>
  <si>
    <t>ozhomedirect, second.sale</t>
  </si>
  <si>
    <t>control</t>
  </si>
  <si>
    <t>test</t>
  </si>
  <si>
    <t>Changing color of background from blue to green</t>
  </si>
  <si>
    <t>Showing 5 recommendation instead of 3 on each item page</t>
  </si>
  <si>
    <t>Showing discount on the products page as well</t>
  </si>
  <si>
    <t>Adding a remember me on this device option</t>
  </si>
  <si>
    <t>Use a relaxing music in the background</t>
  </si>
  <si>
    <t>PharMeDoc Pregnancy Pillow</t>
  </si>
  <si>
    <t>C-Shape Full Body Pillow and Maternity Support Grey</t>
  </si>
  <si>
    <t>category_id</t>
  </si>
  <si>
    <t>category</t>
  </si>
  <si>
    <t>item_id</t>
  </si>
  <si>
    <t>item</t>
  </si>
  <si>
    <t>unit_price</t>
  </si>
  <si>
    <t>quantity</t>
  </si>
  <si>
    <t>shipping</t>
  </si>
  <si>
    <t>vendor_id</t>
  </si>
  <si>
    <t>vendor</t>
  </si>
  <si>
    <t>dupe_checker</t>
  </si>
  <si>
    <t>dupe</t>
  </si>
  <si>
    <t>Row Labels</t>
  </si>
  <si>
    <t>Grand Total</t>
  </si>
  <si>
    <t>Distinct Count of customer_id</t>
  </si>
  <si>
    <t xml:space="preserve">5.1  Create a Pivot table per each country. Show the number of items sold. </t>
  </si>
  <si>
    <t>Distinct Count of item</t>
  </si>
  <si>
    <t>Column Labels</t>
  </si>
  <si>
    <t>Country</t>
  </si>
  <si>
    <t>Category</t>
  </si>
  <si>
    <t xml:space="preserve">The most popular categories in terms of number of items are highlighted. </t>
  </si>
  <si>
    <t xml:space="preserve">5.2  Show the same metric as percentage out of total </t>
  </si>
  <si>
    <t>5.3  Show this data only for English speaking buyers</t>
  </si>
  <si>
    <t xml:space="preserve">5.4  Show this result only for Facebook campaigns </t>
  </si>
  <si>
    <t>(blank)</t>
  </si>
  <si>
    <t xml:space="preserve">The campaign start date is shown. </t>
  </si>
  <si>
    <t>ADDENDUM - Turn the SQL query table into a pie chart for presentation</t>
  </si>
  <si>
    <t>* Gender ratio of the number of customers (%s)</t>
  </si>
  <si>
    <t>Gender</t>
  </si>
  <si>
    <t>Customer Count</t>
  </si>
  <si>
    <t>Membership Count</t>
  </si>
  <si>
    <t>* Per-country breakdown of gender ratio of the number of customers (%s)</t>
  </si>
  <si>
    <t>n_customers_%</t>
  </si>
  <si>
    <t xml:space="preserve"> </t>
  </si>
  <si>
    <t>Sum of n_customers_%</t>
  </si>
  <si>
    <t>* Per-country breakdown of gender ratio of the number of customers (absolute counts)</t>
  </si>
  <si>
    <t>* Per-country breakdown of gender ratio of the number of members (absolute counts)</t>
  </si>
  <si>
    <t>Member</t>
  </si>
  <si>
    <t>Non-Member</t>
  </si>
  <si>
    <t>Total Members</t>
  </si>
  <si>
    <t>Total Non-Members</t>
  </si>
  <si>
    <t>Members</t>
  </si>
  <si>
    <t>Non-Members</t>
  </si>
  <si>
    <t>* Per-category breakdown of the number of items (absolute counts)</t>
  </si>
  <si>
    <t>Number of items</t>
  </si>
  <si>
    <t>* Per-country breakdown of the number of orders received (absolute counts)</t>
  </si>
  <si>
    <t>Number of orders</t>
  </si>
  <si>
    <t>Create a new table and add there only the relevant info for every order in the A/B test area</t>
  </si>
  <si>
    <t>See the previous sheet.</t>
  </si>
  <si>
    <t>5.5  In the new file you have cost per customer for each campaign and use excel functions to get total cost for each campaign.</t>
  </si>
  <si>
    <t>source</t>
  </si>
  <si>
    <t>start_date</t>
  </si>
  <si>
    <t>end_date</t>
  </si>
  <si>
    <t>source_period</t>
  </si>
  <si>
    <t>cost_per_customer</t>
  </si>
  <si>
    <t xml:space="preserve">excel.txt was imported into the xlsx file at this point. </t>
  </si>
  <si>
    <t>total_number_of_customers</t>
  </si>
  <si>
    <t>total_cost_per_campaign</t>
  </si>
  <si>
    <t>Distinct Count of order_id</t>
  </si>
  <si>
    <t>Good</t>
  </si>
  <si>
    <t>Distinct Count of ab_alloc_id</t>
  </si>
  <si>
    <t>OK, a slight discrepancy from 137 in the SQL query</t>
  </si>
  <si>
    <t>OK, a slight discrepancy from 161 in the SQL query</t>
  </si>
  <si>
    <t xml:space="preserve">* Gender ratio of the number of customers (absolute counts) </t>
  </si>
  <si>
    <t>Note: includes those that have never ordered</t>
  </si>
  <si>
    <t>Campaign Period</t>
  </si>
  <si>
    <t>Campaign</t>
  </si>
  <si>
    <t>5.6  Create 4 different charts of these types</t>
  </si>
  <si>
    <t>Bar Chart</t>
  </si>
  <si>
    <t>Line Plot</t>
  </si>
  <si>
    <t>Pie Chart</t>
  </si>
  <si>
    <t xml:space="preserve">5.7  Please check that there are no duplicates values if there are mark them in orange </t>
  </si>
  <si>
    <t>See the 'WebStore_dupes_marked' Sheet. 82 duplicated rows are located and marked.</t>
  </si>
  <si>
    <t>Note: data that excludes the duplicates are used in all the pivot tables and charts.</t>
  </si>
  <si>
    <t xml:space="preserve">5.8  In a separate sheet choose a specific country or category and sort the data by year then by quarter and lastly by date (you will have to create an additional column for this task). </t>
  </si>
  <si>
    <t>Country:</t>
  </si>
  <si>
    <t>order_year</t>
  </si>
  <si>
    <t>order_quarter</t>
  </si>
  <si>
    <t xml:space="preserve">See the 'WebStore_copy' Sheet. </t>
  </si>
  <si>
    <t xml:space="preserve">The highest order price: </t>
  </si>
  <si>
    <t>5.9  Choose a country or campaign and use conditional formatting to color the highest order in your preferred color</t>
  </si>
  <si>
    <t xml:space="preserve">5.10  Create a new key that includes the name of the item and the country and check for the new key the highest sold item. </t>
  </si>
  <si>
    <t>country_item</t>
  </si>
  <si>
    <t>Country-Item key:</t>
  </si>
  <si>
    <t xml:space="preserve">5.11  Pick a test that you like and choose whether the users in B had better results than the users in A for the company </t>
  </si>
  <si>
    <t xml:space="preserve">In A/B Test #1, the users in the Test Group had better results than the users in the Control Group. </t>
  </si>
  <si>
    <t>Hypothesis</t>
  </si>
  <si>
    <t>Conclusion</t>
  </si>
  <si>
    <t>A green background is more favoured than blue.</t>
  </si>
  <si>
    <t xml:space="preserve">Customers seem to get lost when they are presented with 5 recommendations. Better to stick to the status quo of showing 3 recommendations. </t>
  </si>
  <si>
    <t>Reminding customers about the discount on the products works.</t>
  </si>
  <si>
    <t xml:space="preserve">Adding such a reminder seems to have a reverse effect. Stick to the status quo and not show it. </t>
  </si>
  <si>
    <t xml:space="preserve">Playing a relaxing music in the background seems to aggravate customers. Stick to the status quo of "silence is golden". </t>
  </si>
  <si>
    <t>subtotal</t>
  </si>
  <si>
    <t>Sum of subtotal</t>
  </si>
  <si>
    <t>A/B Test</t>
  </si>
  <si>
    <t>If you have other methods or metrics that you would like to use feel free to use them here!</t>
  </si>
  <si>
    <t>ADDENDUM</t>
  </si>
  <si>
    <t>Facebook (2019/05/30-2019/12/31)</t>
  </si>
  <si>
    <t>Google Ads (2019/05/30-2019/12/31)</t>
  </si>
  <si>
    <t>Organic (2019/05/30-2021/08/05)</t>
  </si>
  <si>
    <t>YouTube (2019/05/30-2019/12/31)</t>
  </si>
  <si>
    <t>Facebook (2020/01/01-2020/03/31)</t>
  </si>
  <si>
    <t>YouTube (2020/01/01-2020/01/31)</t>
  </si>
  <si>
    <t>Google Ads (2020/02/01-2020/02/28)</t>
  </si>
  <si>
    <t>YouTube (2020/03/25-2020/06/30)</t>
  </si>
  <si>
    <t>Google Ads (2020/05/01-2020/09/01)</t>
  </si>
  <si>
    <t>Facebook (2020/06/18-2020/08/30)</t>
  </si>
  <si>
    <t>YouTube (2020/08/12-2020/12/31)</t>
  </si>
  <si>
    <t>Facebook (2020/11/13-2021/03/10)</t>
  </si>
  <si>
    <t>YouTube (2021/02/23-2021/06/30)</t>
  </si>
  <si>
    <t>Google Ads (2021/03/12-2021/08/05)</t>
  </si>
  <si>
    <t>Facebook (2021/04/01-2021/07/12)</t>
  </si>
  <si>
    <t>total_number_of_registrations</t>
  </si>
  <si>
    <t>Dual Y Axis Combo</t>
  </si>
  <si>
    <t>Scatter Plot (1)</t>
  </si>
  <si>
    <t>Scatter Plot (2)</t>
  </si>
  <si>
    <t>A/B test</t>
  </si>
  <si>
    <t>var_control</t>
  </si>
  <si>
    <t>var_test</t>
  </si>
  <si>
    <t>t-test_pvalue</t>
  </si>
  <si>
    <t>H0:</t>
  </si>
  <si>
    <t>H1:</t>
  </si>
  <si>
    <t>The 'test' group brought in more revenue than the 'control' group.</t>
  </si>
  <si>
    <t>The 'control' and 'test' groups brought in the same amount of revenue.</t>
  </si>
  <si>
    <t>H0</t>
  </si>
  <si>
    <t>A blue background is more favoured than green. Stick to the status quo.</t>
  </si>
  <si>
    <t>Reminding customers about the discount on the products does not work. Stick to the status quo.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</si>
</sst>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hh:mm:ss"/>
    <numFmt numFmtId="165" formatCode="yyyy\-mm\-dd;@"/>
    <numFmt numFmtId="166" formatCode="yyyy/mm/dd;@"/>
    <numFmt numFmtId="167" formatCode="yyyy"/>
  </numFmts>
  <fonts count="3" x14ac:knownFonts="1">
    <font>
      <sz val="11"/>
      <color theme="1"/>
      <name val="Calibri"/>
      <family val="2"/>
      <scheme val="minor"/>
    </font>
    <font>
      <b/>
      <sz val="11"/>
      <color theme="1"/>
      <name val="Calibri"/>
      <family val="2"/>
      <scheme val="minor"/>
    </font>
    <font>
      <sz val="8"/>
      <name val="Calibri"/>
      <family val="2"/>
      <scheme val="minor"/>
    </font>
  </fonts>
  <fills count="5">
    <fill>
      <patternFill patternType="none"/>
    </fill>
    <fill>
      <patternFill patternType="gray125"/>
    </fill>
    <fill>
      <patternFill patternType="solid">
        <fgColor theme="5" tint="0.59999389629810485"/>
        <bgColor indexed="64"/>
      </patternFill>
    </fill>
    <fill>
      <patternFill patternType="solid">
        <fgColor theme="9" tint="0.79998168889431442"/>
        <bgColor theme="9" tint="0.79998168889431442"/>
      </patternFill>
    </fill>
    <fill>
      <patternFill patternType="solid">
        <fgColor theme="0" tint="-0.14999847407452621"/>
        <bgColor indexed="64"/>
      </patternFill>
    </fill>
  </fills>
  <borders count="3">
    <border>
      <left/>
      <right/>
      <top/>
      <bottom/>
      <diagonal/>
    </border>
    <border>
      <left style="thin">
        <color auto="1"/>
      </left>
      <right style="thin">
        <color auto="1"/>
      </right>
      <top/>
      <bottom style="thin">
        <color auto="1"/>
      </bottom>
      <diagonal/>
    </border>
    <border>
      <left style="thin">
        <color theme="9" tint="0.39997558519241921"/>
      </left>
      <right/>
      <top style="thin">
        <color theme="9" tint="0.39997558519241921"/>
      </top>
      <bottom style="thin">
        <color theme="9" tint="0.39997558519241921"/>
      </bottom>
      <diagonal/>
    </border>
  </borders>
  <cellStyleXfs count="1">
    <xf numFmtId="0" fontId="0" fillId="0" borderId="0"/>
  </cellStyleXfs>
  <cellXfs count="26">
    <xf numFmtId="0" fontId="0" fillId="0" borderId="0" xfId="0"/>
    <xf numFmtId="164" fontId="0" fillId="0" borderId="0" xfId="0" applyNumberFormat="1"/>
    <xf numFmtId="0" fontId="1" fillId="0" borderId="1" xfId="0" applyFont="1" applyBorder="1" applyAlignment="1">
      <alignment horizontal="center" vertical="top"/>
    </xf>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1" fillId="0" borderId="0" xfId="0" applyFont="1"/>
    <xf numFmtId="10" fontId="0" fillId="0" borderId="0" xfId="0" applyNumberFormat="1"/>
    <xf numFmtId="0" fontId="1" fillId="0" borderId="0" xfId="0" applyFont="1" applyAlignment="1">
      <alignment horizontal="left"/>
    </xf>
    <xf numFmtId="14" fontId="0" fillId="0" borderId="0" xfId="0" applyNumberFormat="1" applyAlignment="1">
      <alignment horizontal="left" indent="1"/>
    </xf>
    <xf numFmtId="165" fontId="0" fillId="0" borderId="0" xfId="0" applyNumberFormat="1"/>
    <xf numFmtId="14" fontId="0" fillId="0" borderId="0" xfId="0" applyNumberFormat="1" applyAlignment="1">
      <alignment horizontal="left"/>
    </xf>
    <xf numFmtId="166" fontId="0" fillId="0" borderId="0" xfId="0" applyNumberFormat="1"/>
    <xf numFmtId="167" fontId="0" fillId="0" borderId="0" xfId="0" applyNumberFormat="1"/>
    <xf numFmtId="0" fontId="0" fillId="2" borderId="0" xfId="0" applyNumberFormat="1" applyFill="1"/>
    <xf numFmtId="0" fontId="0" fillId="2" borderId="0" xfId="0" applyFill="1"/>
    <xf numFmtId="2" fontId="0" fillId="0" borderId="0" xfId="0" applyNumberFormat="1"/>
    <xf numFmtId="4" fontId="0" fillId="0" borderId="0" xfId="0" applyNumberFormat="1"/>
    <xf numFmtId="0" fontId="0" fillId="0" borderId="2" xfId="0" applyFont="1" applyBorder="1"/>
    <xf numFmtId="0" fontId="0" fillId="3" borderId="2" xfId="0" applyFont="1" applyFill="1" applyBorder="1"/>
    <xf numFmtId="0" fontId="0" fillId="3" borderId="2" xfId="0" applyNumberFormat="1" applyFont="1" applyFill="1" applyBorder="1"/>
    <xf numFmtId="0" fontId="0" fillId="4" borderId="0" xfId="0" applyNumberFormat="1" applyFill="1"/>
    <xf numFmtId="14" fontId="0" fillId="4" borderId="0" xfId="0" applyNumberFormat="1" applyFill="1"/>
    <xf numFmtId="0" fontId="0" fillId="4" borderId="0" xfId="0" applyFill="1"/>
    <xf numFmtId="0" fontId="1" fillId="4" borderId="0" xfId="0" applyFont="1" applyFill="1"/>
  </cellXfs>
  <cellStyles count="1">
    <cellStyle name="Normal" xfId="0" builtinId="0"/>
  </cellStyles>
  <dxfs count="80">
    <dxf>
      <fill>
        <patternFill>
          <bgColor rgb="FFFFC000"/>
        </patternFill>
      </fill>
    </dxf>
    <dxf>
      <fill>
        <patternFill>
          <bgColor rgb="FFFFC000"/>
        </patternFill>
      </fill>
    </dxf>
    <dxf>
      <fill>
        <patternFill>
          <bgColor theme="8" tint="0.59996337778862885"/>
        </patternFill>
      </fill>
    </dxf>
    <dxf>
      <fill>
        <patternFill>
          <bgColor theme="5" tint="0.59996337778862885"/>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theme="5" tint="0.39994506668294322"/>
        </patternFill>
      </fill>
    </dxf>
    <dxf>
      <fill>
        <patternFill>
          <bgColor rgb="FFFFC000"/>
        </patternFill>
      </fill>
    </dxf>
    <dxf>
      <fill>
        <patternFill>
          <bgColor theme="5" tint="0.39994506668294322"/>
        </patternFill>
      </fill>
    </dxf>
    <dxf>
      <fill>
        <patternFill>
          <bgColor theme="9" tint="0.79998168889431442"/>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numFmt numFmtId="0" formatCode="General"/>
      <fill>
        <patternFill patternType="solid">
          <fgColor indexed="64"/>
          <bgColor theme="0" tint="-0.14999847407452621"/>
        </patternFill>
      </fill>
    </dxf>
    <dxf>
      <numFmt numFmtId="0" formatCode="General"/>
      <fill>
        <patternFill patternType="solid">
          <fgColor indexed="64"/>
          <bgColor theme="0" tint="-0.14999847407452621"/>
        </patternFill>
      </fill>
    </dxf>
    <dxf>
      <numFmt numFmtId="19" formatCode="yyyy/mm/dd"/>
      <fill>
        <patternFill patternType="solid">
          <fgColor indexed="64"/>
          <bgColor theme="0" tint="-0.14999847407452621"/>
        </patternFill>
      </fill>
    </dxf>
    <dxf>
      <numFmt numFmtId="19" formatCode="yyyy/mm/dd"/>
      <fill>
        <patternFill patternType="solid">
          <fgColor indexed="64"/>
          <bgColor theme="0" tint="-0.14999847407452621"/>
        </patternFill>
      </fill>
    </dxf>
    <dxf>
      <fill>
        <patternFill patternType="solid">
          <fgColor indexed="64"/>
          <bgColor theme="0" tint="-0.14999847407452621"/>
        </patternFill>
      </fill>
    </dxf>
    <dxf>
      <fill>
        <patternFill patternType="solid">
          <fgColor indexed="64"/>
          <bgColor theme="0" tint="-0.14999847407452621"/>
        </patternFill>
      </fill>
    </dxf>
    <dxf>
      <fill>
        <patternFill patternType="solid">
          <fgColor indexed="64"/>
          <bgColor theme="0" tint="-0.14999847407452621"/>
        </patternFill>
      </fill>
    </dxf>
    <dxf>
      <numFmt numFmtId="19" formatCode="yyyy/mm/dd"/>
      <fill>
        <patternFill patternType="solid">
          <fgColor indexed="64"/>
          <bgColor theme="0" tint="-0.14999847407452621"/>
        </patternFill>
      </fill>
    </dxf>
    <dxf>
      <fill>
        <patternFill patternType="solid">
          <fgColor indexed="64"/>
          <bgColor theme="0" tint="-0.14999847407452621"/>
        </patternFill>
      </fill>
    </dxf>
    <dxf>
      <fill>
        <patternFill patternType="solid">
          <fgColor indexed="64"/>
          <bgColor theme="0" tint="-0.14999847407452621"/>
        </patternFill>
      </fill>
    </dxf>
    <dxf>
      <numFmt numFmtId="164" formatCode="yyyy\-mm\-dd\ hh:mm:ss"/>
    </dxf>
    <dxf>
      <numFmt numFmtId="164" formatCode="yyyy\-mm\-dd\ hh:mm:ss"/>
    </dxf>
    <dxf>
      <numFmt numFmtId="164" formatCode="yyyy\-mm\-dd\ hh:mm:ss"/>
    </dxf>
    <dxf>
      <numFmt numFmtId="164"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9" formatCode="yyyy/mm/dd"/>
    </dxf>
    <dxf>
      <numFmt numFmtId="19" formatCode="yyyy/mm/dd"/>
    </dxf>
    <dxf>
      <numFmt numFmtId="19" formatCode="yyyy/mm/dd"/>
    </dxf>
    <dxf>
      <numFmt numFmtId="19" formatCode="yyyy/mm/dd"/>
    </dxf>
    <dxf>
      <numFmt numFmtId="19" formatCode="yyyy/mm/dd"/>
    </dxf>
    <dxf>
      <numFmt numFmtId="19" formatCode="yyyy/mm/dd"/>
    </dxf>
    <dxf>
      <numFmt numFmtId="19" formatCode="yyyy/mm/dd"/>
    </dxf>
    <dxf>
      <numFmt numFmtId="19" formatCode="yyyy/mm/dd"/>
    </dxf>
    <dxf>
      <numFmt numFmtId="19" formatCode="yyyy/mm/dd"/>
    </dxf>
    <dxf>
      <numFmt numFmtId="19" formatCode="yyyy/mm/dd"/>
    </dxf>
    <dxf>
      <numFmt numFmtId="19" formatCode="yyyy/mm/dd"/>
    </dxf>
    <dxf>
      <numFmt numFmtId="19" formatCode="yyyy/mm/dd"/>
    </dxf>
    <dxf>
      <numFmt numFmtId="0" formatCode="General"/>
    </dxf>
    <dxf>
      <numFmt numFmtId="0" formatCode="General"/>
    </dxf>
    <dxf>
      <numFmt numFmtId="19" formatCode="yyyy/mm/dd"/>
    </dxf>
    <dxf>
      <numFmt numFmtId="19" formatCode="yyyy/mm/dd"/>
    </dxf>
    <dxf>
      <numFmt numFmtId="19" formatCode="yyyy/mm/dd"/>
    </dxf>
    <dxf>
      <numFmt numFmtId="19" formatCode="yyyy/mm/dd"/>
    </dxf>
    <dxf>
      <numFmt numFmtId="19" formatCode="yyyy/mm/dd"/>
    </dxf>
    <dxf>
      <numFmt numFmtId="19" formatCode="yyyy/mm/dd"/>
    </dxf>
    <dxf>
      <numFmt numFmtId="0" formatCode="General"/>
    </dxf>
    <dxf>
      <numFmt numFmtId="0" formatCode="General"/>
    </dxf>
    <dxf>
      <numFmt numFmtId="19" formatCode="yyyy/mm/dd"/>
    </dxf>
    <dxf>
      <numFmt numFmtId="19" formatCode="yyyy/mm/dd"/>
    </dxf>
    <dxf>
      <numFmt numFmtId="19" formatCode="yyyy/mm/dd"/>
    </dxf>
    <dxf>
      <numFmt numFmtId="19" formatCode="yyyy/mm/dd"/>
    </dxf>
    <dxf>
      <numFmt numFmtId="19" formatCode="yyyy/mm/dd"/>
    </dxf>
    <dxf>
      <numFmt numFmtId="19" formatCode="yyyy/mm/dd"/>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numFmt numFmtId="19" formatCode="yyyy/mm/dd"/>
    </dxf>
    <dxf>
      <numFmt numFmtId="0" formatCode="General"/>
    </dxf>
    <dxf>
      <numFmt numFmtId="167" formatCode="yyyy"/>
    </dxf>
    <dxf>
      <numFmt numFmtId="19" formatCode="yyyy/mm/dd"/>
    </dxf>
    <dxf>
      <numFmt numFmtId="4" formatCode="#,##0.0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pivotCacheDefinition" Target="pivotCache/pivotCacheDefinition5.xml"/><Relationship Id="rId26" Type="http://schemas.openxmlformats.org/officeDocument/2006/relationships/pivotCacheDefinition" Target="pivotCache/pivotCacheDefinition13.xml"/><Relationship Id="rId3" Type="http://schemas.openxmlformats.org/officeDocument/2006/relationships/worksheet" Target="worksheets/sheet3.xml"/><Relationship Id="rId21" Type="http://schemas.openxmlformats.org/officeDocument/2006/relationships/pivotCacheDefinition" Target="pivotCache/pivotCacheDefinition8.xml"/><Relationship Id="rId34"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pivotCacheDefinition" Target="pivotCache/pivotCacheDefinition12.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pivotCacheDefinition" Target="pivotCache/pivotCacheDefinition7.xml"/><Relationship Id="rId29" Type="http://schemas.openxmlformats.org/officeDocument/2006/relationships/pivotCacheDefinition" Target="pivotCache/pivotCacheDefinition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1.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28" Type="http://schemas.openxmlformats.org/officeDocument/2006/relationships/pivotCacheDefinition" Target="pivotCache/pivotCacheDefinition15.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openxmlformats.org/officeDocument/2006/relationships/pivotCacheDefinition" Target="pivotCache/pivotCacheDefinition14.xml"/><Relationship Id="rId30" Type="http://schemas.openxmlformats.org/officeDocument/2006/relationships/theme" Target="theme/theme1.xml"/><Relationship Id="rId35"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Total Cost per Campaign</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2"/>
          <c:order val="2"/>
          <c:tx>
            <c:strRef>
              <c:f>'Step3_1&amp;2'!$H$9</c:f>
              <c:strCache>
                <c:ptCount val="1"/>
                <c:pt idx="0">
                  <c:v>total_cost_per_campaign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'Step3_1&amp;2'!$E$10:$E$24</c:f>
              <c:strCache>
                <c:ptCount val="15"/>
                <c:pt idx="0">
                  <c:v>Facebook (2019/05/30-2019/12/31)</c:v>
                </c:pt>
                <c:pt idx="1">
                  <c:v>Google Ads (2019/05/30-2019/12/31)</c:v>
                </c:pt>
                <c:pt idx="2">
                  <c:v>Organic (2019/05/30-2021/08/05)</c:v>
                </c:pt>
                <c:pt idx="3">
                  <c:v>YouTube (2019/05/30-2019/12/31)</c:v>
                </c:pt>
                <c:pt idx="4">
                  <c:v>Facebook (2020/01/01-2020/03/31)</c:v>
                </c:pt>
                <c:pt idx="5">
                  <c:v>YouTube (2020/01/01-2020/01/31)</c:v>
                </c:pt>
                <c:pt idx="6">
                  <c:v>Google Ads (2020/02/01-2020/02/28)</c:v>
                </c:pt>
                <c:pt idx="7">
                  <c:v>YouTube (2020/03/25-2020/06/30)</c:v>
                </c:pt>
                <c:pt idx="8">
                  <c:v>Google Ads (2020/05/01-2020/09/01)</c:v>
                </c:pt>
                <c:pt idx="9">
                  <c:v>Facebook (2020/06/18-2020/08/30)</c:v>
                </c:pt>
                <c:pt idx="10">
                  <c:v>YouTube (2020/08/12-2020/12/31)</c:v>
                </c:pt>
                <c:pt idx="11">
                  <c:v>Facebook (2020/11/13-2021/03/10)</c:v>
                </c:pt>
                <c:pt idx="12">
                  <c:v>YouTube (2021/02/23-2021/06/30)</c:v>
                </c:pt>
                <c:pt idx="13">
                  <c:v>Google Ads (2021/03/12-2021/08/05)</c:v>
                </c:pt>
                <c:pt idx="14">
                  <c:v>Facebook (2021/04/01-2021/07/12)</c:v>
                </c:pt>
              </c:strCache>
            </c:strRef>
          </c:cat>
          <c:val>
            <c:numRef>
              <c:f>'Step3_1&amp;2'!$H$10:$H$24</c:f>
              <c:numCache>
                <c:formatCode>General</c:formatCode>
                <c:ptCount val="15"/>
                <c:pt idx="0">
                  <c:v>1230</c:v>
                </c:pt>
                <c:pt idx="1">
                  <c:v>690</c:v>
                </c:pt>
                <c:pt idx="2">
                  <c:v>0</c:v>
                </c:pt>
                <c:pt idx="3">
                  <c:v>528</c:v>
                </c:pt>
                <c:pt idx="4">
                  <c:v>252</c:v>
                </c:pt>
                <c:pt idx="5">
                  <c:v>81</c:v>
                </c:pt>
                <c:pt idx="6">
                  <c:v>156</c:v>
                </c:pt>
                <c:pt idx="7">
                  <c:v>540</c:v>
                </c:pt>
                <c:pt idx="8">
                  <c:v>486</c:v>
                </c:pt>
                <c:pt idx="9">
                  <c:v>288</c:v>
                </c:pt>
                <c:pt idx="10">
                  <c:v>627</c:v>
                </c:pt>
                <c:pt idx="11">
                  <c:v>208</c:v>
                </c:pt>
                <c:pt idx="12">
                  <c:v>33</c:v>
                </c:pt>
                <c:pt idx="13">
                  <c:v>33</c:v>
                </c:pt>
                <c:pt idx="14">
                  <c:v>10</c:v>
                </c:pt>
              </c:numCache>
            </c:numRef>
          </c:val>
          <c:extLst>
            <c:ext xmlns:c16="http://schemas.microsoft.com/office/drawing/2014/chart" uri="{C3380CC4-5D6E-409C-BE32-E72D297353CC}">
              <c16:uniqueId val="{00000002-1977-4EAD-A16B-1A029ABC4E06}"/>
            </c:ext>
          </c:extLst>
        </c:ser>
        <c:dLbls>
          <c:dLblPos val="outEnd"/>
          <c:showLegendKey val="0"/>
          <c:showVal val="1"/>
          <c:showCatName val="0"/>
          <c:showSerName val="0"/>
          <c:showPercent val="0"/>
          <c:showBubbleSize val="0"/>
        </c:dLbls>
        <c:gapWidth val="182"/>
        <c:axId val="1057229376"/>
        <c:axId val="1057228392"/>
        <c:extLst>
          <c:ext xmlns:c15="http://schemas.microsoft.com/office/drawing/2012/chart" uri="{02D57815-91ED-43cb-92C2-25804820EDAC}">
            <c15:filteredBarSeries>
              <c15:ser>
                <c:idx val="0"/>
                <c:order val="0"/>
                <c:tx>
                  <c:strRef>
                    <c:extLst>
                      <c:ext uri="{02D57815-91ED-43cb-92C2-25804820EDAC}">
                        <c15:formulaRef>
                          <c15:sqref>'Step3_1&amp;2'!$F$9</c15:sqref>
                        </c15:formulaRef>
                      </c:ext>
                    </c:extLst>
                    <c:strCache>
                      <c:ptCount val="1"/>
                      <c:pt idx="0">
                        <c:v>cost_per_customer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'Step3_1&amp;2'!$E$10:$E$24</c15:sqref>
                        </c15:formulaRef>
                      </c:ext>
                    </c:extLst>
                    <c:strCache>
                      <c:ptCount val="15"/>
                      <c:pt idx="0">
                        <c:v>Facebook (2019/05/30-2019/12/31)</c:v>
                      </c:pt>
                      <c:pt idx="1">
                        <c:v>Google Ads (2019/05/30-2019/12/31)</c:v>
                      </c:pt>
                      <c:pt idx="2">
                        <c:v>Organic (2019/05/30-2021/08/05)</c:v>
                      </c:pt>
                      <c:pt idx="3">
                        <c:v>YouTube (2019/05/30-2019/12/31)</c:v>
                      </c:pt>
                      <c:pt idx="4">
                        <c:v>Facebook (2020/01/01-2020/03/31)</c:v>
                      </c:pt>
                      <c:pt idx="5">
                        <c:v>YouTube (2020/01/01-2020/01/31)</c:v>
                      </c:pt>
                      <c:pt idx="6">
                        <c:v>Google Ads (2020/02/01-2020/02/28)</c:v>
                      </c:pt>
                      <c:pt idx="7">
                        <c:v>YouTube (2020/03/25-2020/06/30)</c:v>
                      </c:pt>
                      <c:pt idx="8">
                        <c:v>Google Ads (2020/05/01-2020/09/01)</c:v>
                      </c:pt>
                      <c:pt idx="9">
                        <c:v>Facebook (2020/06/18-2020/08/30)</c:v>
                      </c:pt>
                      <c:pt idx="10">
                        <c:v>YouTube (2020/08/12-2020/12/31)</c:v>
                      </c:pt>
                      <c:pt idx="11">
                        <c:v>Facebook (2020/11/13-2021/03/10)</c:v>
                      </c:pt>
                      <c:pt idx="12">
                        <c:v>YouTube (2021/02/23-2021/06/30)</c:v>
                      </c:pt>
                      <c:pt idx="13">
                        <c:v>Google Ads (2021/03/12-2021/08/05)</c:v>
                      </c:pt>
                      <c:pt idx="14">
                        <c:v>Facebook (2021/04/01-2021/07/12)</c:v>
                      </c:pt>
                    </c:strCache>
                  </c:strRef>
                </c:cat>
                <c:val>
                  <c:numRef>
                    <c:extLst>
                      <c:ext uri="{02D57815-91ED-43cb-92C2-25804820EDAC}">
                        <c15:formulaRef>
                          <c15:sqref>'Step3_1&amp;2'!$F$10:$F$24</c15:sqref>
                        </c15:formulaRef>
                      </c:ext>
                    </c:extLst>
                    <c:numCache>
                      <c:formatCode>General</c:formatCode>
                      <c:ptCount val="15"/>
                      <c:pt idx="0">
                        <c:v>15</c:v>
                      </c:pt>
                      <c:pt idx="1">
                        <c:v>10</c:v>
                      </c:pt>
                      <c:pt idx="2">
                        <c:v>0</c:v>
                      </c:pt>
                      <c:pt idx="3">
                        <c:v>12</c:v>
                      </c:pt>
                      <c:pt idx="4">
                        <c:v>12</c:v>
                      </c:pt>
                      <c:pt idx="5">
                        <c:v>9</c:v>
                      </c:pt>
                      <c:pt idx="6">
                        <c:v>13</c:v>
                      </c:pt>
                      <c:pt idx="7">
                        <c:v>15</c:v>
                      </c:pt>
                      <c:pt idx="8">
                        <c:v>18</c:v>
                      </c:pt>
                      <c:pt idx="9">
                        <c:v>16</c:v>
                      </c:pt>
                      <c:pt idx="10">
                        <c:v>19</c:v>
                      </c:pt>
                      <c:pt idx="11">
                        <c:v>13</c:v>
                      </c:pt>
                      <c:pt idx="12">
                        <c:v>11</c:v>
                      </c:pt>
                      <c:pt idx="13">
                        <c:v>11</c:v>
                      </c:pt>
                      <c:pt idx="14">
                        <c:v>10</c:v>
                      </c:pt>
                    </c:numCache>
                  </c:numRef>
                </c:val>
                <c:extLst>
                  <c:ext xmlns:c16="http://schemas.microsoft.com/office/drawing/2014/chart" uri="{C3380CC4-5D6E-409C-BE32-E72D297353CC}">
                    <c16:uniqueId val="{00000000-1977-4EAD-A16B-1A029ABC4E06}"/>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'Step3_1&amp;2'!$G$9</c15:sqref>
                        </c15:formulaRef>
                      </c:ext>
                    </c:extLst>
                    <c:strCache>
                      <c:ptCount val="1"/>
                      <c:pt idx="0">
                        <c:v>total_number_of_registrations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'Step3_1&amp;2'!$E$10:$E$24</c15:sqref>
                        </c15:formulaRef>
                      </c:ext>
                    </c:extLst>
                    <c:strCache>
                      <c:ptCount val="15"/>
                      <c:pt idx="0">
                        <c:v>Facebook (2019/05/30-2019/12/31)</c:v>
                      </c:pt>
                      <c:pt idx="1">
                        <c:v>Google Ads (2019/05/30-2019/12/31)</c:v>
                      </c:pt>
                      <c:pt idx="2">
                        <c:v>Organic (2019/05/30-2021/08/05)</c:v>
                      </c:pt>
                      <c:pt idx="3">
                        <c:v>YouTube (2019/05/30-2019/12/31)</c:v>
                      </c:pt>
                      <c:pt idx="4">
                        <c:v>Facebook (2020/01/01-2020/03/31)</c:v>
                      </c:pt>
                      <c:pt idx="5">
                        <c:v>YouTube (2020/01/01-2020/01/31)</c:v>
                      </c:pt>
                      <c:pt idx="6">
                        <c:v>Google Ads (2020/02/01-2020/02/28)</c:v>
                      </c:pt>
                      <c:pt idx="7">
                        <c:v>YouTube (2020/03/25-2020/06/30)</c:v>
                      </c:pt>
                      <c:pt idx="8">
                        <c:v>Google Ads (2020/05/01-2020/09/01)</c:v>
                      </c:pt>
                      <c:pt idx="9">
                        <c:v>Facebook (2020/06/18-2020/08/30)</c:v>
                      </c:pt>
                      <c:pt idx="10">
                        <c:v>YouTube (2020/08/12-2020/12/31)</c:v>
                      </c:pt>
                      <c:pt idx="11">
                        <c:v>Facebook (2020/11/13-2021/03/10)</c:v>
                      </c:pt>
                      <c:pt idx="12">
                        <c:v>YouTube (2021/02/23-2021/06/30)</c:v>
                      </c:pt>
                      <c:pt idx="13">
                        <c:v>Google Ads (2021/03/12-2021/08/05)</c:v>
                      </c:pt>
                      <c:pt idx="14">
                        <c:v>Facebook (2021/04/01-2021/07/12)</c:v>
                      </c:pt>
                    </c:strCache>
                  </c:strRef>
                </c:cat>
                <c:val>
                  <c:numRef>
                    <c:extLst xmlns:c15="http://schemas.microsoft.com/office/drawing/2012/chart">
                      <c:ext xmlns:c15="http://schemas.microsoft.com/office/drawing/2012/chart" uri="{02D57815-91ED-43cb-92C2-25804820EDAC}">
                        <c15:formulaRef>
                          <c15:sqref>'Step3_1&amp;2'!$G$10:$G$24</c15:sqref>
                        </c15:formulaRef>
                      </c:ext>
                    </c:extLst>
                    <c:numCache>
                      <c:formatCode>General</c:formatCode>
                      <c:ptCount val="15"/>
                      <c:pt idx="0">
                        <c:v>82</c:v>
                      </c:pt>
                      <c:pt idx="1">
                        <c:v>69</c:v>
                      </c:pt>
                      <c:pt idx="2">
                        <c:v>22</c:v>
                      </c:pt>
                      <c:pt idx="3">
                        <c:v>44</c:v>
                      </c:pt>
                      <c:pt idx="4">
                        <c:v>21</c:v>
                      </c:pt>
                      <c:pt idx="5">
                        <c:v>9</c:v>
                      </c:pt>
                      <c:pt idx="6">
                        <c:v>12</c:v>
                      </c:pt>
                      <c:pt idx="7">
                        <c:v>36</c:v>
                      </c:pt>
                      <c:pt idx="8">
                        <c:v>27</c:v>
                      </c:pt>
                      <c:pt idx="9">
                        <c:v>18</c:v>
                      </c:pt>
                      <c:pt idx="10">
                        <c:v>33</c:v>
                      </c:pt>
                      <c:pt idx="11">
                        <c:v>16</c:v>
                      </c:pt>
                      <c:pt idx="12">
                        <c:v>3</c:v>
                      </c:pt>
                      <c:pt idx="13">
                        <c:v>3</c:v>
                      </c:pt>
                      <c:pt idx="14">
                        <c:v>1</c:v>
                      </c:pt>
                    </c:numCache>
                  </c:numRef>
                </c:val>
                <c:extLst xmlns:c15="http://schemas.microsoft.com/office/drawing/2012/chart">
                  <c:ext xmlns:c16="http://schemas.microsoft.com/office/drawing/2014/chart" uri="{C3380CC4-5D6E-409C-BE32-E72D297353CC}">
                    <c16:uniqueId val="{00000001-1977-4EAD-A16B-1A029ABC4E06}"/>
                  </c:ext>
                </c:extLst>
              </c15:ser>
            </c15:filteredBarSeries>
          </c:ext>
        </c:extLst>
      </c:barChart>
      <c:catAx>
        <c:axId val="10572293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Campaign (in chronological order)</a:t>
                </a:r>
                <a:endParaRPr lang="en-US" sz="4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228392"/>
        <c:crosses val="autoZero"/>
        <c:auto val="1"/>
        <c:lblAlgn val="ctr"/>
        <c:lblOffset val="100"/>
        <c:noMultiLvlLbl val="0"/>
      </c:catAx>
      <c:valAx>
        <c:axId val="105722839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Total Cost</a:t>
                </a:r>
                <a:endParaRPr lang="en-US" sz="1000">
                  <a:effectLst/>
                </a:endParaRPr>
              </a:p>
            </c:rich>
          </c:tx>
          <c:layout>
            <c:manualLayout>
              <c:xMode val="edge"/>
              <c:yMode val="edge"/>
              <c:x val="0.46760997798175113"/>
              <c:y val="0.816719665856812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7229376"/>
        <c:crosses val="autoZero"/>
        <c:crossBetween val="between"/>
      </c:valAx>
      <c:spPr>
        <a:noFill/>
        <a:ln>
          <a:noFill/>
        </a:ln>
        <a:effectLst/>
      </c:spPr>
    </c:plotArea>
    <c:legend>
      <c:legendPos val="b"/>
      <c:layout>
        <c:manualLayout>
          <c:xMode val="edge"/>
          <c:yMode val="edge"/>
          <c:x val="0.72865797413988387"/>
          <c:y val="0.21800476594221158"/>
          <c:w val="0.19017146447027838"/>
          <c:h val="6.569386024766470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Total Cost per Campaign</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864196409802039"/>
          <c:y val="0.11073765882524546"/>
          <c:w val="0.85435320601905251"/>
          <c:h val="0.43851882296431716"/>
        </c:manualLayout>
      </c:layout>
      <c:lineChart>
        <c:grouping val="standard"/>
        <c:varyColors val="0"/>
        <c:ser>
          <c:idx val="2"/>
          <c:order val="2"/>
          <c:tx>
            <c:strRef>
              <c:f>'Step3_1&amp;2'!$H$9</c:f>
              <c:strCache>
                <c:ptCount val="1"/>
                <c:pt idx="0">
                  <c:v>total_cost_per_campaign</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'Step3_1&amp;2'!$E$10:$E$24</c:f>
              <c:strCache>
                <c:ptCount val="15"/>
                <c:pt idx="0">
                  <c:v>Facebook (2019/05/30-2019/12/31)</c:v>
                </c:pt>
                <c:pt idx="1">
                  <c:v>Google Ads (2019/05/30-2019/12/31)</c:v>
                </c:pt>
                <c:pt idx="2">
                  <c:v>Organic (2019/05/30-2021/08/05)</c:v>
                </c:pt>
                <c:pt idx="3">
                  <c:v>YouTube (2019/05/30-2019/12/31)</c:v>
                </c:pt>
                <c:pt idx="4">
                  <c:v>Facebook (2020/01/01-2020/03/31)</c:v>
                </c:pt>
                <c:pt idx="5">
                  <c:v>YouTube (2020/01/01-2020/01/31)</c:v>
                </c:pt>
                <c:pt idx="6">
                  <c:v>Google Ads (2020/02/01-2020/02/28)</c:v>
                </c:pt>
                <c:pt idx="7">
                  <c:v>YouTube (2020/03/25-2020/06/30)</c:v>
                </c:pt>
                <c:pt idx="8">
                  <c:v>Google Ads (2020/05/01-2020/09/01)</c:v>
                </c:pt>
                <c:pt idx="9">
                  <c:v>Facebook (2020/06/18-2020/08/30)</c:v>
                </c:pt>
                <c:pt idx="10">
                  <c:v>YouTube (2020/08/12-2020/12/31)</c:v>
                </c:pt>
                <c:pt idx="11">
                  <c:v>Facebook (2020/11/13-2021/03/10)</c:v>
                </c:pt>
                <c:pt idx="12">
                  <c:v>YouTube (2021/02/23-2021/06/30)</c:v>
                </c:pt>
                <c:pt idx="13">
                  <c:v>Google Ads (2021/03/12-2021/08/05)</c:v>
                </c:pt>
                <c:pt idx="14">
                  <c:v>Facebook (2021/04/01-2021/07/12)</c:v>
                </c:pt>
              </c:strCache>
            </c:strRef>
          </c:cat>
          <c:val>
            <c:numRef>
              <c:f>'Step3_1&amp;2'!$H$10:$H$24</c:f>
              <c:numCache>
                <c:formatCode>General</c:formatCode>
                <c:ptCount val="15"/>
                <c:pt idx="0">
                  <c:v>1230</c:v>
                </c:pt>
                <c:pt idx="1">
                  <c:v>690</c:v>
                </c:pt>
                <c:pt idx="2">
                  <c:v>0</c:v>
                </c:pt>
                <c:pt idx="3">
                  <c:v>528</c:v>
                </c:pt>
                <c:pt idx="4">
                  <c:v>252</c:v>
                </c:pt>
                <c:pt idx="5">
                  <c:v>81</c:v>
                </c:pt>
                <c:pt idx="6">
                  <c:v>156</c:v>
                </c:pt>
                <c:pt idx="7">
                  <c:v>540</c:v>
                </c:pt>
                <c:pt idx="8">
                  <c:v>486</c:v>
                </c:pt>
                <c:pt idx="9">
                  <c:v>288</c:v>
                </c:pt>
                <c:pt idx="10">
                  <c:v>627</c:v>
                </c:pt>
                <c:pt idx="11">
                  <c:v>208</c:v>
                </c:pt>
                <c:pt idx="12">
                  <c:v>33</c:v>
                </c:pt>
                <c:pt idx="13">
                  <c:v>33</c:v>
                </c:pt>
                <c:pt idx="14">
                  <c:v>10</c:v>
                </c:pt>
              </c:numCache>
            </c:numRef>
          </c:val>
          <c:smooth val="0"/>
          <c:extLst>
            <c:ext xmlns:c16="http://schemas.microsoft.com/office/drawing/2014/chart" uri="{C3380CC4-5D6E-409C-BE32-E72D297353CC}">
              <c16:uniqueId val="{00000002-EDAD-412D-858E-CB64E317B910}"/>
            </c:ext>
          </c:extLst>
        </c:ser>
        <c:dLbls>
          <c:dLblPos val="t"/>
          <c:showLegendKey val="0"/>
          <c:showVal val="1"/>
          <c:showCatName val="0"/>
          <c:showSerName val="0"/>
          <c:showPercent val="0"/>
          <c:showBubbleSize val="0"/>
        </c:dLbls>
        <c:marker val="1"/>
        <c:smooth val="0"/>
        <c:axId val="1525270864"/>
        <c:axId val="1525278080"/>
        <c:extLst>
          <c:ext xmlns:c15="http://schemas.microsoft.com/office/drawing/2012/chart" uri="{02D57815-91ED-43cb-92C2-25804820EDAC}">
            <c15:filteredLineSeries>
              <c15:ser>
                <c:idx val="0"/>
                <c:order val="0"/>
                <c:tx>
                  <c:strRef>
                    <c:extLst>
                      <c:ext uri="{02D57815-91ED-43cb-92C2-25804820EDAC}">
                        <c15:formulaRef>
                          <c15:sqref>'Step3_1&amp;2'!$F$9</c15:sqref>
                        </c15:formulaRef>
                      </c:ext>
                    </c:extLst>
                    <c:strCache>
                      <c:ptCount val="1"/>
                      <c:pt idx="0">
                        <c:v>cost_per_customer</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'Step3_1&amp;2'!$E$10:$E$24</c15:sqref>
                        </c15:formulaRef>
                      </c:ext>
                    </c:extLst>
                    <c:strCache>
                      <c:ptCount val="15"/>
                      <c:pt idx="0">
                        <c:v>Facebook (2019/05/30-2019/12/31)</c:v>
                      </c:pt>
                      <c:pt idx="1">
                        <c:v>Google Ads (2019/05/30-2019/12/31)</c:v>
                      </c:pt>
                      <c:pt idx="2">
                        <c:v>Organic (2019/05/30-2021/08/05)</c:v>
                      </c:pt>
                      <c:pt idx="3">
                        <c:v>YouTube (2019/05/30-2019/12/31)</c:v>
                      </c:pt>
                      <c:pt idx="4">
                        <c:v>Facebook (2020/01/01-2020/03/31)</c:v>
                      </c:pt>
                      <c:pt idx="5">
                        <c:v>YouTube (2020/01/01-2020/01/31)</c:v>
                      </c:pt>
                      <c:pt idx="6">
                        <c:v>Google Ads (2020/02/01-2020/02/28)</c:v>
                      </c:pt>
                      <c:pt idx="7">
                        <c:v>YouTube (2020/03/25-2020/06/30)</c:v>
                      </c:pt>
                      <c:pt idx="8">
                        <c:v>Google Ads (2020/05/01-2020/09/01)</c:v>
                      </c:pt>
                      <c:pt idx="9">
                        <c:v>Facebook (2020/06/18-2020/08/30)</c:v>
                      </c:pt>
                      <c:pt idx="10">
                        <c:v>YouTube (2020/08/12-2020/12/31)</c:v>
                      </c:pt>
                      <c:pt idx="11">
                        <c:v>Facebook (2020/11/13-2021/03/10)</c:v>
                      </c:pt>
                      <c:pt idx="12">
                        <c:v>YouTube (2021/02/23-2021/06/30)</c:v>
                      </c:pt>
                      <c:pt idx="13">
                        <c:v>Google Ads (2021/03/12-2021/08/05)</c:v>
                      </c:pt>
                      <c:pt idx="14">
                        <c:v>Facebook (2021/04/01-2021/07/12)</c:v>
                      </c:pt>
                    </c:strCache>
                  </c:strRef>
                </c:cat>
                <c:val>
                  <c:numRef>
                    <c:extLst>
                      <c:ext uri="{02D57815-91ED-43cb-92C2-25804820EDAC}">
                        <c15:formulaRef>
                          <c15:sqref>'Step3_1&amp;2'!$F$10:$F$24</c15:sqref>
                        </c15:formulaRef>
                      </c:ext>
                    </c:extLst>
                    <c:numCache>
                      <c:formatCode>General</c:formatCode>
                      <c:ptCount val="15"/>
                      <c:pt idx="0">
                        <c:v>15</c:v>
                      </c:pt>
                      <c:pt idx="1">
                        <c:v>10</c:v>
                      </c:pt>
                      <c:pt idx="2">
                        <c:v>0</c:v>
                      </c:pt>
                      <c:pt idx="3">
                        <c:v>12</c:v>
                      </c:pt>
                      <c:pt idx="4">
                        <c:v>12</c:v>
                      </c:pt>
                      <c:pt idx="5">
                        <c:v>9</c:v>
                      </c:pt>
                      <c:pt idx="6">
                        <c:v>13</c:v>
                      </c:pt>
                      <c:pt idx="7">
                        <c:v>15</c:v>
                      </c:pt>
                      <c:pt idx="8">
                        <c:v>18</c:v>
                      </c:pt>
                      <c:pt idx="9">
                        <c:v>16</c:v>
                      </c:pt>
                      <c:pt idx="10">
                        <c:v>19</c:v>
                      </c:pt>
                      <c:pt idx="11">
                        <c:v>13</c:v>
                      </c:pt>
                      <c:pt idx="12">
                        <c:v>11</c:v>
                      </c:pt>
                      <c:pt idx="13">
                        <c:v>11</c:v>
                      </c:pt>
                      <c:pt idx="14">
                        <c:v>10</c:v>
                      </c:pt>
                    </c:numCache>
                  </c:numRef>
                </c:val>
                <c:smooth val="0"/>
                <c:extLst>
                  <c:ext xmlns:c16="http://schemas.microsoft.com/office/drawing/2014/chart" uri="{C3380CC4-5D6E-409C-BE32-E72D297353CC}">
                    <c16:uniqueId val="{00000000-EDAD-412D-858E-CB64E317B910}"/>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'Step3_1&amp;2'!$G$9</c15:sqref>
                        </c15:formulaRef>
                      </c:ext>
                    </c:extLst>
                    <c:strCache>
                      <c:ptCount val="1"/>
                      <c:pt idx="0">
                        <c:v>total_number_of_registrations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'Step3_1&amp;2'!$E$10:$E$24</c15:sqref>
                        </c15:formulaRef>
                      </c:ext>
                    </c:extLst>
                    <c:strCache>
                      <c:ptCount val="15"/>
                      <c:pt idx="0">
                        <c:v>Facebook (2019/05/30-2019/12/31)</c:v>
                      </c:pt>
                      <c:pt idx="1">
                        <c:v>Google Ads (2019/05/30-2019/12/31)</c:v>
                      </c:pt>
                      <c:pt idx="2">
                        <c:v>Organic (2019/05/30-2021/08/05)</c:v>
                      </c:pt>
                      <c:pt idx="3">
                        <c:v>YouTube (2019/05/30-2019/12/31)</c:v>
                      </c:pt>
                      <c:pt idx="4">
                        <c:v>Facebook (2020/01/01-2020/03/31)</c:v>
                      </c:pt>
                      <c:pt idx="5">
                        <c:v>YouTube (2020/01/01-2020/01/31)</c:v>
                      </c:pt>
                      <c:pt idx="6">
                        <c:v>Google Ads (2020/02/01-2020/02/28)</c:v>
                      </c:pt>
                      <c:pt idx="7">
                        <c:v>YouTube (2020/03/25-2020/06/30)</c:v>
                      </c:pt>
                      <c:pt idx="8">
                        <c:v>Google Ads (2020/05/01-2020/09/01)</c:v>
                      </c:pt>
                      <c:pt idx="9">
                        <c:v>Facebook (2020/06/18-2020/08/30)</c:v>
                      </c:pt>
                      <c:pt idx="10">
                        <c:v>YouTube (2020/08/12-2020/12/31)</c:v>
                      </c:pt>
                      <c:pt idx="11">
                        <c:v>Facebook (2020/11/13-2021/03/10)</c:v>
                      </c:pt>
                      <c:pt idx="12">
                        <c:v>YouTube (2021/02/23-2021/06/30)</c:v>
                      </c:pt>
                      <c:pt idx="13">
                        <c:v>Google Ads (2021/03/12-2021/08/05)</c:v>
                      </c:pt>
                      <c:pt idx="14">
                        <c:v>Facebook (2021/04/01-2021/07/12)</c:v>
                      </c:pt>
                    </c:strCache>
                  </c:strRef>
                </c:cat>
                <c:val>
                  <c:numRef>
                    <c:extLst xmlns:c15="http://schemas.microsoft.com/office/drawing/2012/chart">
                      <c:ext xmlns:c15="http://schemas.microsoft.com/office/drawing/2012/chart" uri="{02D57815-91ED-43cb-92C2-25804820EDAC}">
                        <c15:formulaRef>
                          <c15:sqref>'Step3_1&amp;2'!$G$10:$G$24</c15:sqref>
                        </c15:formulaRef>
                      </c:ext>
                    </c:extLst>
                    <c:numCache>
                      <c:formatCode>General</c:formatCode>
                      <c:ptCount val="15"/>
                      <c:pt idx="0">
                        <c:v>82</c:v>
                      </c:pt>
                      <c:pt idx="1">
                        <c:v>69</c:v>
                      </c:pt>
                      <c:pt idx="2">
                        <c:v>22</c:v>
                      </c:pt>
                      <c:pt idx="3">
                        <c:v>44</c:v>
                      </c:pt>
                      <c:pt idx="4">
                        <c:v>21</c:v>
                      </c:pt>
                      <c:pt idx="5">
                        <c:v>9</c:v>
                      </c:pt>
                      <c:pt idx="6">
                        <c:v>12</c:v>
                      </c:pt>
                      <c:pt idx="7">
                        <c:v>36</c:v>
                      </c:pt>
                      <c:pt idx="8">
                        <c:v>27</c:v>
                      </c:pt>
                      <c:pt idx="9">
                        <c:v>18</c:v>
                      </c:pt>
                      <c:pt idx="10">
                        <c:v>33</c:v>
                      </c:pt>
                      <c:pt idx="11">
                        <c:v>16</c:v>
                      </c:pt>
                      <c:pt idx="12">
                        <c:v>3</c:v>
                      </c:pt>
                      <c:pt idx="13">
                        <c:v>3</c:v>
                      </c:pt>
                      <c:pt idx="14">
                        <c:v>1</c:v>
                      </c:pt>
                    </c:numCache>
                  </c:numRef>
                </c:val>
                <c:smooth val="0"/>
                <c:extLst xmlns:c15="http://schemas.microsoft.com/office/drawing/2012/chart">
                  <c:ext xmlns:c16="http://schemas.microsoft.com/office/drawing/2014/chart" uri="{C3380CC4-5D6E-409C-BE32-E72D297353CC}">
                    <c16:uniqueId val="{00000001-EDAD-412D-858E-CB64E317B910}"/>
                  </c:ext>
                </c:extLst>
              </c15:ser>
            </c15:filteredLineSeries>
          </c:ext>
        </c:extLst>
      </c:lineChart>
      <c:catAx>
        <c:axId val="15252708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Campaign (in chronological order)</a:t>
                </a:r>
                <a:endParaRPr lang="en-US" sz="1000">
                  <a:effectLst/>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278080"/>
        <c:crosses val="autoZero"/>
        <c:auto val="1"/>
        <c:lblAlgn val="ctr"/>
        <c:lblOffset val="100"/>
        <c:noMultiLvlLbl val="0"/>
      </c:catAx>
      <c:valAx>
        <c:axId val="15252780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Total Cost</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270864"/>
        <c:crosses val="autoZero"/>
        <c:crossBetween val="between"/>
      </c:valAx>
      <c:spPr>
        <a:noFill/>
        <a:ln>
          <a:noFill/>
        </a:ln>
        <a:effectLst/>
      </c:spPr>
    </c:plotArea>
    <c:legend>
      <c:legendPos val="b"/>
      <c:layout>
        <c:manualLayout>
          <c:xMode val="edge"/>
          <c:yMode val="edge"/>
          <c:x val="0.74820825451203132"/>
          <c:y val="0.14201156818567534"/>
          <c:w val="0.21778622433497055"/>
          <c:h val="5.325480398766200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Total Cost </a:t>
            </a:r>
            <a:br>
              <a:rPr lang="en-US" sz="1400" b="0" i="0" baseline="0">
                <a:effectLst/>
              </a:rPr>
            </a:br>
            <a:r>
              <a:rPr lang="en-US" sz="1400" b="0" i="0" baseline="0">
                <a:effectLst/>
              </a:rPr>
              <a:t>per Campaign</a:t>
            </a:r>
            <a:endParaRPr lang="en-US" sz="1400">
              <a:effectLst/>
            </a:endParaRPr>
          </a:p>
        </c:rich>
      </c:tx>
      <c:layout>
        <c:manualLayout>
          <c:xMode val="edge"/>
          <c:yMode val="edge"/>
          <c:x val="0.83607962956817017"/>
          <c:y val="0.4588265865529306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2"/>
          <c:order val="2"/>
          <c:tx>
            <c:strRef>
              <c:f>'Step3_1&amp;2'!$H$9</c:f>
              <c:strCache>
                <c:ptCount val="1"/>
                <c:pt idx="0">
                  <c:v>total_cost_per_campaign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B30C-4CB0-B225-C51AD35FD78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B30C-4CB0-B225-C51AD35FD78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7-B30C-4CB0-B225-C51AD35FD78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6-B30C-4CB0-B225-C51AD35FD78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2-B30C-4CB0-B225-C51AD35FD78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11-B30C-4CB0-B225-C51AD35FD78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10-B30C-4CB0-B225-C51AD35FD78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8-B30C-4CB0-B225-C51AD35FD78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9-B30C-4CB0-B225-C51AD35FD783}"/>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A-B30C-4CB0-B225-C51AD35FD783}"/>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B-B30C-4CB0-B225-C51AD35FD783}"/>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F-B30C-4CB0-B225-C51AD35FD783}"/>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E-B30C-4CB0-B225-C51AD35FD783}"/>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0D-B30C-4CB0-B225-C51AD35FD783}"/>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0C-B30C-4CB0-B225-C51AD35FD783}"/>
              </c:ext>
            </c:extLst>
          </c:dPt>
          <c:dLbls>
            <c:dLbl>
              <c:idx val="3"/>
              <c:layout>
                <c:manualLayout>
                  <c:x val="0.17921591859656533"/>
                  <c:y val="1.262825467576873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B30C-4CB0-B225-C51AD35FD783}"/>
                </c:ext>
              </c:extLst>
            </c:dLbl>
            <c:dLbl>
              <c:idx val="4"/>
              <c:layout>
                <c:manualLayout>
                  <c:x val="0.16428125871351809"/>
                  <c:y val="-4.2094182252562446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2-B30C-4CB0-B225-C51AD35FD783}"/>
                </c:ext>
              </c:extLst>
            </c:dLbl>
            <c:dLbl>
              <c:idx val="5"/>
              <c:layout>
                <c:manualLayout>
                  <c:x val="-0.20410701840164383"/>
                  <c:y val="-1.683767290102497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1-B30C-4CB0-B225-C51AD35FD783}"/>
                </c:ext>
              </c:extLst>
            </c:dLbl>
            <c:dLbl>
              <c:idx val="6"/>
              <c:layout>
                <c:manualLayout>
                  <c:x val="-0.18253473190390912"/>
                  <c:y val="-0.1052354556314062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0-B30C-4CB0-B225-C51AD35FD783}"/>
                </c:ext>
              </c:extLst>
            </c:dLbl>
            <c:dLbl>
              <c:idx val="7"/>
              <c:layout>
                <c:manualLayout>
                  <c:x val="-0.12445549902539257"/>
                  <c:y val="-0.1199684194198029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8-B30C-4CB0-B225-C51AD35FD783}"/>
                </c:ext>
              </c:extLst>
            </c:dLbl>
            <c:dLbl>
              <c:idx val="11"/>
              <c:layout>
                <c:manualLayout>
                  <c:x val="-0.22733871155305047"/>
                  <c:y val="-1.262825467576873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B30C-4CB0-B225-C51AD35FD783}"/>
                </c:ext>
              </c:extLst>
            </c:dLbl>
            <c:dLbl>
              <c:idx val="12"/>
              <c:layout>
                <c:manualLayout>
                  <c:x val="-0.13441193894742401"/>
                  <c:y val="-7.787423716724051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E-B30C-4CB0-B225-C51AD35FD783}"/>
                </c:ext>
              </c:extLst>
            </c:dLbl>
            <c:dLbl>
              <c:idx val="13"/>
              <c:layout>
                <c:manualLayout>
                  <c:x val="7.9651519376251131E-2"/>
                  <c:y val="-4.209418225256244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B30C-4CB0-B225-C51AD35FD783}"/>
                </c:ext>
              </c:extLst>
            </c:dLbl>
            <c:dLbl>
              <c:idx val="14"/>
              <c:layout>
                <c:manualLayout>
                  <c:x val="0.26882387789484796"/>
                  <c:y val="-1.8942382013653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C-B30C-4CB0-B225-C51AD35FD783}"/>
                </c:ext>
              </c:extLst>
            </c:dLbl>
            <c:numFmt formatCode="0.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'Step3_1&amp;2'!$E$10:$E$24</c:f>
              <c:strCache>
                <c:ptCount val="15"/>
                <c:pt idx="0">
                  <c:v>Facebook (2019/05/30-2019/12/31)</c:v>
                </c:pt>
                <c:pt idx="1">
                  <c:v>Google Ads (2019/05/30-2019/12/31)</c:v>
                </c:pt>
                <c:pt idx="2">
                  <c:v>Organic (2019/05/30-2021/08/05)</c:v>
                </c:pt>
                <c:pt idx="3">
                  <c:v>YouTube (2019/05/30-2019/12/31)</c:v>
                </c:pt>
                <c:pt idx="4">
                  <c:v>Facebook (2020/01/01-2020/03/31)</c:v>
                </c:pt>
                <c:pt idx="5">
                  <c:v>YouTube (2020/01/01-2020/01/31)</c:v>
                </c:pt>
                <c:pt idx="6">
                  <c:v>Google Ads (2020/02/01-2020/02/28)</c:v>
                </c:pt>
                <c:pt idx="7">
                  <c:v>YouTube (2020/03/25-2020/06/30)</c:v>
                </c:pt>
                <c:pt idx="8">
                  <c:v>Google Ads (2020/05/01-2020/09/01)</c:v>
                </c:pt>
                <c:pt idx="9">
                  <c:v>Facebook (2020/06/18-2020/08/30)</c:v>
                </c:pt>
                <c:pt idx="10">
                  <c:v>YouTube (2020/08/12-2020/12/31)</c:v>
                </c:pt>
                <c:pt idx="11">
                  <c:v>Facebook (2020/11/13-2021/03/10)</c:v>
                </c:pt>
                <c:pt idx="12">
                  <c:v>YouTube (2021/02/23-2021/06/30)</c:v>
                </c:pt>
                <c:pt idx="13">
                  <c:v>Google Ads (2021/03/12-2021/08/05)</c:v>
                </c:pt>
                <c:pt idx="14">
                  <c:v>Facebook (2021/04/01-2021/07/12)</c:v>
                </c:pt>
              </c:strCache>
            </c:strRef>
          </c:cat>
          <c:val>
            <c:numRef>
              <c:f>'Step3_1&amp;2'!$H$10:$H$24</c:f>
              <c:numCache>
                <c:formatCode>General</c:formatCode>
                <c:ptCount val="15"/>
                <c:pt idx="0">
                  <c:v>1230</c:v>
                </c:pt>
                <c:pt idx="1">
                  <c:v>690</c:v>
                </c:pt>
                <c:pt idx="2">
                  <c:v>0</c:v>
                </c:pt>
                <c:pt idx="3">
                  <c:v>528</c:v>
                </c:pt>
                <c:pt idx="4">
                  <c:v>252</c:v>
                </c:pt>
                <c:pt idx="5">
                  <c:v>81</c:v>
                </c:pt>
                <c:pt idx="6">
                  <c:v>156</c:v>
                </c:pt>
                <c:pt idx="7">
                  <c:v>540</c:v>
                </c:pt>
                <c:pt idx="8">
                  <c:v>486</c:v>
                </c:pt>
                <c:pt idx="9">
                  <c:v>288</c:v>
                </c:pt>
                <c:pt idx="10">
                  <c:v>627</c:v>
                </c:pt>
                <c:pt idx="11">
                  <c:v>208</c:v>
                </c:pt>
                <c:pt idx="12">
                  <c:v>33</c:v>
                </c:pt>
                <c:pt idx="13">
                  <c:v>33</c:v>
                </c:pt>
                <c:pt idx="14">
                  <c:v>10</c:v>
                </c:pt>
              </c:numCache>
            </c:numRef>
          </c:val>
          <c:extLst>
            <c:ext xmlns:c16="http://schemas.microsoft.com/office/drawing/2014/chart" uri="{C3380CC4-5D6E-409C-BE32-E72D297353CC}">
              <c16:uniqueId val="{00000002-B30C-4CB0-B225-C51AD35FD783}"/>
            </c:ext>
          </c:extLst>
        </c:ser>
        <c:dLbls>
          <c:showLegendKey val="0"/>
          <c:showVal val="0"/>
          <c:showCatName val="0"/>
          <c:showSerName val="0"/>
          <c:showPercent val="0"/>
          <c:showBubbleSize val="0"/>
          <c:showLeaderLines val="0"/>
        </c:dLbls>
        <c:firstSliceAng val="0"/>
        <c:extLst>
          <c:ext xmlns:c15="http://schemas.microsoft.com/office/drawing/2012/chart" uri="{02D57815-91ED-43cb-92C2-25804820EDAC}">
            <c15:filteredPieSeries>
              <c15:ser>
                <c:idx val="0"/>
                <c:order val="0"/>
                <c:tx>
                  <c:strRef>
                    <c:extLst>
                      <c:ext uri="{02D57815-91ED-43cb-92C2-25804820EDAC}">
                        <c15:formulaRef>
                          <c15:sqref>'Step3_1&amp;2'!$F$9</c15:sqref>
                        </c15:formulaRef>
                      </c:ext>
                    </c:extLst>
                    <c:strCache>
                      <c:ptCount val="1"/>
                      <c:pt idx="0">
                        <c:v>cost_per_customer</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F-BE13-4DB6-9F2E-F9DF85C679E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1-BE13-4DB6-9F2E-F9DF85C679E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3-BE13-4DB6-9F2E-F9DF85C679E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5-BE13-4DB6-9F2E-F9DF85C679E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27-BE13-4DB6-9F2E-F9DF85C679E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9-BE13-4DB6-9F2E-F9DF85C679E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B-BE13-4DB6-9F2E-F9DF85C679E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2D-BE13-4DB6-9F2E-F9DF85C679E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2F-BE13-4DB6-9F2E-F9DF85C679E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31-BE13-4DB6-9F2E-F9DF85C679E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33-BE13-4DB6-9F2E-F9DF85C679E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35-BE13-4DB6-9F2E-F9DF85C679E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37-BE13-4DB6-9F2E-F9DF85C679E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39-BE13-4DB6-9F2E-F9DF85C679E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3B-BE13-4DB6-9F2E-F9DF85C679EA}"/>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uri="{CE6537A1-D6FC-4f65-9D91-7224C49458BB}">
                      <c15:spPr xmlns:c15="http://schemas.microsoft.com/office/drawing/2012/chart">
                        <a:prstGeom prst="wedgeRectCallout">
                          <a:avLst/>
                        </a:prstGeom>
                        <a:noFill/>
                        <a:ln>
                          <a:noFill/>
                        </a:ln>
                      </c15:spPr>
                    </c:ext>
                  </c:extLst>
                </c:dLbls>
                <c:cat>
                  <c:strRef>
                    <c:extLst>
                      <c:ext uri="{02D57815-91ED-43cb-92C2-25804820EDAC}">
                        <c15:formulaRef>
                          <c15:sqref>'Step3_1&amp;2'!$E$10:$E$24</c15:sqref>
                        </c15:formulaRef>
                      </c:ext>
                    </c:extLst>
                    <c:strCache>
                      <c:ptCount val="15"/>
                      <c:pt idx="0">
                        <c:v>Facebook (2019/05/30-2019/12/31)</c:v>
                      </c:pt>
                      <c:pt idx="1">
                        <c:v>Google Ads (2019/05/30-2019/12/31)</c:v>
                      </c:pt>
                      <c:pt idx="2">
                        <c:v>Organic (2019/05/30-2021/08/05)</c:v>
                      </c:pt>
                      <c:pt idx="3">
                        <c:v>YouTube (2019/05/30-2019/12/31)</c:v>
                      </c:pt>
                      <c:pt idx="4">
                        <c:v>Facebook (2020/01/01-2020/03/31)</c:v>
                      </c:pt>
                      <c:pt idx="5">
                        <c:v>YouTube (2020/01/01-2020/01/31)</c:v>
                      </c:pt>
                      <c:pt idx="6">
                        <c:v>Google Ads (2020/02/01-2020/02/28)</c:v>
                      </c:pt>
                      <c:pt idx="7">
                        <c:v>YouTube (2020/03/25-2020/06/30)</c:v>
                      </c:pt>
                      <c:pt idx="8">
                        <c:v>Google Ads (2020/05/01-2020/09/01)</c:v>
                      </c:pt>
                      <c:pt idx="9">
                        <c:v>Facebook (2020/06/18-2020/08/30)</c:v>
                      </c:pt>
                      <c:pt idx="10">
                        <c:v>YouTube (2020/08/12-2020/12/31)</c:v>
                      </c:pt>
                      <c:pt idx="11">
                        <c:v>Facebook (2020/11/13-2021/03/10)</c:v>
                      </c:pt>
                      <c:pt idx="12">
                        <c:v>YouTube (2021/02/23-2021/06/30)</c:v>
                      </c:pt>
                      <c:pt idx="13">
                        <c:v>Google Ads (2021/03/12-2021/08/05)</c:v>
                      </c:pt>
                      <c:pt idx="14">
                        <c:v>Facebook (2021/04/01-2021/07/12)</c:v>
                      </c:pt>
                    </c:strCache>
                  </c:strRef>
                </c:cat>
                <c:val>
                  <c:numRef>
                    <c:extLst>
                      <c:ext uri="{02D57815-91ED-43cb-92C2-25804820EDAC}">
                        <c15:formulaRef>
                          <c15:sqref>'Step3_1&amp;2'!$F$10:$F$24</c15:sqref>
                        </c15:formulaRef>
                      </c:ext>
                    </c:extLst>
                    <c:numCache>
                      <c:formatCode>General</c:formatCode>
                      <c:ptCount val="15"/>
                      <c:pt idx="0">
                        <c:v>15</c:v>
                      </c:pt>
                      <c:pt idx="1">
                        <c:v>10</c:v>
                      </c:pt>
                      <c:pt idx="2">
                        <c:v>0</c:v>
                      </c:pt>
                      <c:pt idx="3">
                        <c:v>12</c:v>
                      </c:pt>
                      <c:pt idx="4">
                        <c:v>12</c:v>
                      </c:pt>
                      <c:pt idx="5">
                        <c:v>9</c:v>
                      </c:pt>
                      <c:pt idx="6">
                        <c:v>13</c:v>
                      </c:pt>
                      <c:pt idx="7">
                        <c:v>15</c:v>
                      </c:pt>
                      <c:pt idx="8">
                        <c:v>18</c:v>
                      </c:pt>
                      <c:pt idx="9">
                        <c:v>16</c:v>
                      </c:pt>
                      <c:pt idx="10">
                        <c:v>19</c:v>
                      </c:pt>
                      <c:pt idx="11">
                        <c:v>13</c:v>
                      </c:pt>
                      <c:pt idx="12">
                        <c:v>11</c:v>
                      </c:pt>
                      <c:pt idx="13">
                        <c:v>11</c:v>
                      </c:pt>
                      <c:pt idx="14">
                        <c:v>10</c:v>
                      </c:pt>
                    </c:numCache>
                  </c:numRef>
                </c:val>
                <c:extLst>
                  <c:ext xmlns:c16="http://schemas.microsoft.com/office/drawing/2014/chart" uri="{C3380CC4-5D6E-409C-BE32-E72D297353CC}">
                    <c16:uniqueId val="{00000000-B30C-4CB0-B225-C51AD35FD783}"/>
                  </c:ext>
                </c:extLst>
              </c15:ser>
            </c15:filteredPieSeries>
            <c15:filteredPieSeries>
              <c15:ser>
                <c:idx val="1"/>
                <c:order val="1"/>
                <c:tx>
                  <c:strRef>
                    <c:extLst xmlns:c15="http://schemas.microsoft.com/office/drawing/2012/chart">
                      <c:ext xmlns:c15="http://schemas.microsoft.com/office/drawing/2012/chart" uri="{02D57815-91ED-43cb-92C2-25804820EDAC}">
                        <c15:formulaRef>
                          <c15:sqref>'Step3_1&amp;2'!$G$9</c15:sqref>
                        </c15:formulaRef>
                      </c:ext>
                    </c:extLst>
                    <c:strCache>
                      <c:ptCount val="1"/>
                      <c:pt idx="0">
                        <c:v>total_number_of_registrations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3D-BE13-4DB6-9F2E-F9DF85C679E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F-BE13-4DB6-9F2E-F9DF85C679E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41-BE13-4DB6-9F2E-F9DF85C679E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43-BE13-4DB6-9F2E-F9DF85C679E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45-BE13-4DB6-9F2E-F9DF85C679E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47-BE13-4DB6-9F2E-F9DF85C679E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49-BE13-4DB6-9F2E-F9DF85C679E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4B-BE13-4DB6-9F2E-F9DF85C679E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4D-BE13-4DB6-9F2E-F9DF85C679E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4F-BE13-4DB6-9F2E-F9DF85C679E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51-BE13-4DB6-9F2E-F9DF85C679E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53-BE13-4DB6-9F2E-F9DF85C679E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55-BE13-4DB6-9F2E-F9DF85C679E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57-BE13-4DB6-9F2E-F9DF85C679E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59-BE13-4DB6-9F2E-F9DF85C679EA}"/>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xmlns:c15="http://schemas.microsoft.com/office/drawing/2012/chart">
                    <c:ext xmlns:c15="http://schemas.microsoft.com/office/drawing/2012/chart" uri="{CE6537A1-D6FC-4f65-9D91-7224C49458BB}">
                      <c15:spPr xmlns:c15="http://schemas.microsoft.com/office/drawing/2012/chart">
                        <a:prstGeom prst="wedgeRectCallout">
                          <a:avLst/>
                        </a:prstGeom>
                        <a:noFill/>
                        <a:ln>
                          <a:noFill/>
                        </a:ln>
                      </c15:spPr>
                    </c:ext>
                  </c:extLst>
                </c:dLbls>
                <c:cat>
                  <c:strRef>
                    <c:extLst xmlns:c15="http://schemas.microsoft.com/office/drawing/2012/chart">
                      <c:ext xmlns:c15="http://schemas.microsoft.com/office/drawing/2012/chart" uri="{02D57815-91ED-43cb-92C2-25804820EDAC}">
                        <c15:formulaRef>
                          <c15:sqref>'Step3_1&amp;2'!$E$10:$E$24</c15:sqref>
                        </c15:formulaRef>
                      </c:ext>
                    </c:extLst>
                    <c:strCache>
                      <c:ptCount val="15"/>
                      <c:pt idx="0">
                        <c:v>Facebook (2019/05/30-2019/12/31)</c:v>
                      </c:pt>
                      <c:pt idx="1">
                        <c:v>Google Ads (2019/05/30-2019/12/31)</c:v>
                      </c:pt>
                      <c:pt idx="2">
                        <c:v>Organic (2019/05/30-2021/08/05)</c:v>
                      </c:pt>
                      <c:pt idx="3">
                        <c:v>YouTube (2019/05/30-2019/12/31)</c:v>
                      </c:pt>
                      <c:pt idx="4">
                        <c:v>Facebook (2020/01/01-2020/03/31)</c:v>
                      </c:pt>
                      <c:pt idx="5">
                        <c:v>YouTube (2020/01/01-2020/01/31)</c:v>
                      </c:pt>
                      <c:pt idx="6">
                        <c:v>Google Ads (2020/02/01-2020/02/28)</c:v>
                      </c:pt>
                      <c:pt idx="7">
                        <c:v>YouTube (2020/03/25-2020/06/30)</c:v>
                      </c:pt>
                      <c:pt idx="8">
                        <c:v>Google Ads (2020/05/01-2020/09/01)</c:v>
                      </c:pt>
                      <c:pt idx="9">
                        <c:v>Facebook (2020/06/18-2020/08/30)</c:v>
                      </c:pt>
                      <c:pt idx="10">
                        <c:v>YouTube (2020/08/12-2020/12/31)</c:v>
                      </c:pt>
                      <c:pt idx="11">
                        <c:v>Facebook (2020/11/13-2021/03/10)</c:v>
                      </c:pt>
                      <c:pt idx="12">
                        <c:v>YouTube (2021/02/23-2021/06/30)</c:v>
                      </c:pt>
                      <c:pt idx="13">
                        <c:v>Google Ads (2021/03/12-2021/08/05)</c:v>
                      </c:pt>
                      <c:pt idx="14">
                        <c:v>Facebook (2021/04/01-2021/07/12)</c:v>
                      </c:pt>
                    </c:strCache>
                  </c:strRef>
                </c:cat>
                <c:val>
                  <c:numRef>
                    <c:extLst xmlns:c15="http://schemas.microsoft.com/office/drawing/2012/chart">
                      <c:ext xmlns:c15="http://schemas.microsoft.com/office/drawing/2012/chart" uri="{02D57815-91ED-43cb-92C2-25804820EDAC}">
                        <c15:formulaRef>
                          <c15:sqref>'Step3_1&amp;2'!$G$10:$G$24</c15:sqref>
                        </c15:formulaRef>
                      </c:ext>
                    </c:extLst>
                    <c:numCache>
                      <c:formatCode>General</c:formatCode>
                      <c:ptCount val="15"/>
                      <c:pt idx="0">
                        <c:v>82</c:v>
                      </c:pt>
                      <c:pt idx="1">
                        <c:v>69</c:v>
                      </c:pt>
                      <c:pt idx="2">
                        <c:v>22</c:v>
                      </c:pt>
                      <c:pt idx="3">
                        <c:v>44</c:v>
                      </c:pt>
                      <c:pt idx="4">
                        <c:v>21</c:v>
                      </c:pt>
                      <c:pt idx="5">
                        <c:v>9</c:v>
                      </c:pt>
                      <c:pt idx="6">
                        <c:v>12</c:v>
                      </c:pt>
                      <c:pt idx="7">
                        <c:v>36</c:v>
                      </c:pt>
                      <c:pt idx="8">
                        <c:v>27</c:v>
                      </c:pt>
                      <c:pt idx="9">
                        <c:v>18</c:v>
                      </c:pt>
                      <c:pt idx="10">
                        <c:v>33</c:v>
                      </c:pt>
                      <c:pt idx="11">
                        <c:v>16</c:v>
                      </c:pt>
                      <c:pt idx="12">
                        <c:v>3</c:v>
                      </c:pt>
                      <c:pt idx="13">
                        <c:v>3</c:v>
                      </c:pt>
                      <c:pt idx="14">
                        <c:v>1</c:v>
                      </c:pt>
                    </c:numCache>
                  </c:numRef>
                </c:val>
                <c:extLst xmlns:c15="http://schemas.microsoft.com/office/drawing/2012/chart">
                  <c:ext xmlns:c16="http://schemas.microsoft.com/office/drawing/2014/chart" uri="{C3380CC4-5D6E-409C-BE32-E72D297353CC}">
                    <c16:uniqueId val="{00000001-B30C-4CB0-B225-C51AD35FD783}"/>
                  </c:ext>
                </c:extLst>
              </c15:ser>
            </c15:filteredPieSeries>
          </c:ext>
        </c:extLst>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Total Cost per Campaign</a:t>
            </a:r>
          </a:p>
        </c:rich>
      </c:tx>
      <c:layout>
        <c:manualLayout>
          <c:xMode val="edge"/>
          <c:yMode val="edge"/>
          <c:x val="0.38175680859225164"/>
          <c:y val="3.9386037531117524E-2"/>
        </c:manualLayout>
      </c:layout>
      <c:overlay val="0"/>
      <c:spPr>
        <a:noFill/>
        <a:ln>
          <a:noFill/>
        </a:ln>
        <a:effectLst/>
      </c:spPr>
    </c:title>
    <c:autoTitleDeleted val="0"/>
    <c:plotArea>
      <c:layout/>
      <c:bubbleChart>
        <c:varyColors val="0"/>
        <c:ser>
          <c:idx val="0"/>
          <c:order val="0"/>
          <c:tx>
            <c:strRef>
              <c:f>'Step3_1&amp;2'!$H$9</c:f>
              <c:strCache>
                <c:ptCount val="1"/>
                <c:pt idx="0">
                  <c:v>total_cost_per_campaign</c:v>
                </c:pt>
              </c:strCache>
            </c:strRef>
          </c:tx>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solidFill>
                <a:schemeClr val="accent6">
                  <a:shade val="95000"/>
                </a:schemeClr>
              </a:solidFill>
              <a:round/>
            </a:ln>
            <a:effectLst>
              <a:outerShdw blurRad="40000" dist="20000" dir="5400000" rotWithShape="0">
                <a:srgbClr val="000000">
                  <a:alpha val="38000"/>
                </a:srgbClr>
              </a:outerShdw>
            </a:effectLst>
          </c:spPr>
          <c:invertIfNegative val="0"/>
          <c:dLbls>
            <c:dLbl>
              <c:idx val="0"/>
              <c:layout>
                <c:manualLayout>
                  <c:x val="7.4666328389043427E-3"/>
                  <c:y val="-9.0356203747857855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019-4368-999A-F79736708454}"/>
                </c:ext>
              </c:extLst>
            </c:dLbl>
            <c:dLbl>
              <c:idx val="1"/>
              <c:layout>
                <c:manualLayout>
                  <c:x val="-3.0502493287303412E-2"/>
                  <c:y val="-0.13437589275322454"/>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019-4368-999A-F79736708454}"/>
                </c:ext>
              </c:extLst>
            </c:dLbl>
            <c:dLbl>
              <c:idx val="3"/>
              <c:layout>
                <c:manualLayout>
                  <c:x val="-5.9791657228116912E-2"/>
                  <c:y val="-0.12279176406760178"/>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019-4368-999A-F79736708454}"/>
                </c:ext>
              </c:extLst>
            </c:dLbl>
            <c:dLbl>
              <c:idx val="4"/>
              <c:layout>
                <c:manualLayout>
                  <c:x val="-0.25493302405093493"/>
                  <c:y val="-3.2435560319743928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019-4368-999A-F79736708454}"/>
                </c:ext>
              </c:extLst>
            </c:dLbl>
            <c:dLbl>
              <c:idx val="5"/>
              <c:layout>
                <c:manualLayout>
                  <c:x val="-0.24822280414027648"/>
                  <c:y val="-2.316825737124645E-3"/>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019-4368-999A-F79736708454}"/>
                </c:ext>
              </c:extLst>
            </c:dLbl>
            <c:dLbl>
              <c:idx val="6"/>
              <c:layout>
                <c:manualLayout>
                  <c:x val="-0.13341125800011483"/>
                  <c:y val="0.15522732438734538"/>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019-4368-999A-F79736708454}"/>
                </c:ext>
              </c:extLst>
            </c:dLbl>
            <c:dLbl>
              <c:idx val="7"/>
              <c:layout>
                <c:manualLayout>
                  <c:x val="-0.13242360815369886"/>
                  <c:y val="-0.26875178550644901"/>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019-4368-999A-F79736708454}"/>
                </c:ext>
              </c:extLst>
            </c:dLbl>
            <c:dLbl>
              <c:idx val="8"/>
              <c:layout>
                <c:manualLayout>
                  <c:x val="-4.5086849759430357E-2"/>
                  <c:y val="-0.21546479355258413"/>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019-4368-999A-F79736708454}"/>
                </c:ext>
              </c:extLst>
            </c:dLbl>
            <c:dLbl>
              <c:idx val="9"/>
              <c:layout>
                <c:manualLayout>
                  <c:x val="-2.4226718495632209E-3"/>
                  <c:y val="-4.1702863268241998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019-4368-999A-F79736708454}"/>
                </c:ext>
              </c:extLst>
            </c:dLbl>
            <c:dLbl>
              <c:idx val="10"/>
              <c:layout>
                <c:manualLayout>
                  <c:x val="3.7357568508769548E-2"/>
                  <c:y val="-6.4871120639487689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019-4368-999A-F79736708454}"/>
                </c:ext>
              </c:extLst>
            </c:dLbl>
            <c:dLbl>
              <c:idx val="11"/>
              <c:layout>
                <c:manualLayout>
                  <c:x val="8.5519361863426444E-2"/>
                  <c:y val="-2.7801908845494806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019-4368-999A-F79736708454}"/>
                </c:ext>
              </c:extLst>
            </c:dLbl>
            <c:dLbl>
              <c:idx val="12"/>
              <c:layout>
                <c:manualLayout>
                  <c:x val="7.8952185062022603E-2"/>
                  <c:y val="-3.4752386056868319E-2"/>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019-4368-999A-F79736708454}"/>
                </c:ext>
              </c:extLst>
            </c:dLbl>
            <c:dLbl>
              <c:idx val="13"/>
              <c:layout>
                <c:manualLayout>
                  <c:x val="-0.13988939529854522"/>
                  <c:y val="0.11584128685622801"/>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019-4368-999A-F79736708454}"/>
                </c:ext>
              </c:extLst>
            </c:dLbl>
            <c:dLbl>
              <c:idx val="14"/>
              <c:layout>
                <c:manualLayout>
                  <c:x val="-2.3951022232692722E-2"/>
                  <c:y val="0.1274254155418508"/>
                </c:manualLayout>
              </c:layout>
              <c:dLblPos val="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019-4368-999A-F7973670845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rnd">
                      <a:solidFill>
                        <a:schemeClr val="dk1">
                          <a:lumMod val="35000"/>
                          <a:lumOff val="65000"/>
                        </a:schemeClr>
                      </a:solidFill>
                      <a:round/>
                    </a:ln>
                    <a:effectLst/>
                  </c:spPr>
                </c15:leaderLines>
              </c:ext>
            </c:extLst>
          </c:dLbls>
          <c:xVal>
            <c:strRef>
              <c:f>'Step3_1&amp;2'!$E$10:$E$24</c:f>
              <c:strCache>
                <c:ptCount val="15"/>
                <c:pt idx="0">
                  <c:v>Facebook (2019/05/30-2019/12/31)</c:v>
                </c:pt>
                <c:pt idx="1">
                  <c:v>Google Ads (2019/05/30-2019/12/31)</c:v>
                </c:pt>
                <c:pt idx="2">
                  <c:v>Organic (2019/05/30-2021/08/05)</c:v>
                </c:pt>
                <c:pt idx="3">
                  <c:v>YouTube (2019/05/30-2019/12/31)</c:v>
                </c:pt>
                <c:pt idx="4">
                  <c:v>Facebook (2020/01/01-2020/03/31)</c:v>
                </c:pt>
                <c:pt idx="5">
                  <c:v>YouTube (2020/01/01-2020/01/31)</c:v>
                </c:pt>
                <c:pt idx="6">
                  <c:v>Google Ads (2020/02/01-2020/02/28)</c:v>
                </c:pt>
                <c:pt idx="7">
                  <c:v>YouTube (2020/03/25-2020/06/30)</c:v>
                </c:pt>
                <c:pt idx="8">
                  <c:v>Google Ads (2020/05/01-2020/09/01)</c:v>
                </c:pt>
                <c:pt idx="9">
                  <c:v>Facebook (2020/06/18-2020/08/30)</c:v>
                </c:pt>
                <c:pt idx="10">
                  <c:v>YouTube (2020/08/12-2020/12/31)</c:v>
                </c:pt>
                <c:pt idx="11">
                  <c:v>Facebook (2020/11/13-2021/03/10)</c:v>
                </c:pt>
                <c:pt idx="12">
                  <c:v>YouTube (2021/02/23-2021/06/30)</c:v>
                </c:pt>
                <c:pt idx="13">
                  <c:v>Google Ads (2021/03/12-2021/08/05)</c:v>
                </c:pt>
                <c:pt idx="14">
                  <c:v>Facebook (2021/04/01-2021/07/12)</c:v>
                </c:pt>
              </c:strCache>
            </c:strRef>
          </c:xVal>
          <c:yVal>
            <c:numRef>
              <c:f>'Step3_1&amp;2'!$H$10:$H$24</c:f>
              <c:numCache>
                <c:formatCode>General</c:formatCode>
                <c:ptCount val="15"/>
                <c:pt idx="0">
                  <c:v>1230</c:v>
                </c:pt>
                <c:pt idx="1">
                  <c:v>690</c:v>
                </c:pt>
                <c:pt idx="2">
                  <c:v>0</c:v>
                </c:pt>
                <c:pt idx="3">
                  <c:v>528</c:v>
                </c:pt>
                <c:pt idx="4">
                  <c:v>252</c:v>
                </c:pt>
                <c:pt idx="5">
                  <c:v>81</c:v>
                </c:pt>
                <c:pt idx="6">
                  <c:v>156</c:v>
                </c:pt>
                <c:pt idx="7">
                  <c:v>540</c:v>
                </c:pt>
                <c:pt idx="8">
                  <c:v>486</c:v>
                </c:pt>
                <c:pt idx="9">
                  <c:v>288</c:v>
                </c:pt>
                <c:pt idx="10">
                  <c:v>627</c:v>
                </c:pt>
                <c:pt idx="11">
                  <c:v>208</c:v>
                </c:pt>
                <c:pt idx="12">
                  <c:v>33</c:v>
                </c:pt>
                <c:pt idx="13">
                  <c:v>33</c:v>
                </c:pt>
                <c:pt idx="14">
                  <c:v>10</c:v>
                </c:pt>
              </c:numCache>
            </c:numRef>
          </c:yVal>
          <c:bubbleSize>
            <c:numRef>
              <c:f>'Step3_1&amp;2'!$H$10:$H$24</c:f>
              <c:numCache>
                <c:formatCode>General</c:formatCode>
                <c:ptCount val="15"/>
                <c:pt idx="0">
                  <c:v>1230</c:v>
                </c:pt>
                <c:pt idx="1">
                  <c:v>690</c:v>
                </c:pt>
                <c:pt idx="2">
                  <c:v>0</c:v>
                </c:pt>
                <c:pt idx="3">
                  <c:v>528</c:v>
                </c:pt>
                <c:pt idx="4">
                  <c:v>252</c:v>
                </c:pt>
                <c:pt idx="5">
                  <c:v>81</c:v>
                </c:pt>
                <c:pt idx="6">
                  <c:v>156</c:v>
                </c:pt>
                <c:pt idx="7">
                  <c:v>540</c:v>
                </c:pt>
                <c:pt idx="8">
                  <c:v>486</c:v>
                </c:pt>
                <c:pt idx="9">
                  <c:v>288</c:v>
                </c:pt>
                <c:pt idx="10">
                  <c:v>627</c:v>
                </c:pt>
                <c:pt idx="11">
                  <c:v>208</c:v>
                </c:pt>
                <c:pt idx="12">
                  <c:v>33</c:v>
                </c:pt>
                <c:pt idx="13">
                  <c:v>33</c:v>
                </c:pt>
                <c:pt idx="14">
                  <c:v>10</c:v>
                </c:pt>
              </c:numCache>
            </c:numRef>
          </c:bubbleSize>
          <c:bubble3D val="1"/>
          <c:extLst>
            <c:ext xmlns:c16="http://schemas.microsoft.com/office/drawing/2014/chart" uri="{C3380CC4-5D6E-409C-BE32-E72D297353CC}">
              <c16:uniqueId val="{00000000-E019-4368-999A-F79736708454}"/>
            </c:ext>
          </c:extLst>
        </c:ser>
        <c:dLbls>
          <c:dLblPos val="ctr"/>
          <c:showLegendKey val="0"/>
          <c:showVal val="1"/>
          <c:showCatName val="0"/>
          <c:showSerName val="0"/>
          <c:showPercent val="0"/>
          <c:showBubbleSize val="0"/>
        </c:dLbls>
        <c:bubbleScale val="100"/>
        <c:showNegBubbles val="0"/>
        <c:axId val="1529926968"/>
        <c:axId val="1529922376"/>
      </c:bubbleChart>
      <c:valAx>
        <c:axId val="1529926968"/>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Campaign (in</a:t>
                </a:r>
                <a:r>
                  <a:rPr lang="en-US" baseline="0"/>
                  <a:t> chronological order)</a:t>
                </a:r>
                <a:endParaRPr lang="en-US"/>
              </a:p>
            </c:rich>
          </c:tx>
          <c:overlay val="0"/>
          <c:spPr>
            <a:noFill/>
            <a:ln>
              <a:noFill/>
            </a:ln>
            <a:effectLst/>
          </c:spPr>
        </c:title>
        <c:numFmt formatCode="General" sourceLinked="1"/>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529922376"/>
        <c:crosses val="autoZero"/>
        <c:crossBetween val="midCat"/>
      </c:valAx>
      <c:valAx>
        <c:axId val="1529922376"/>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Total Cost</a:t>
                </a:r>
              </a:p>
            </c:rich>
          </c:tx>
          <c:overlay val="0"/>
          <c:spPr>
            <a:noFill/>
            <a:ln>
              <a:noFill/>
            </a:ln>
            <a:effectLst/>
          </c:spPr>
        </c:title>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1529926968"/>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[webStore.xlsx]Step3_1&amp;2!PivotTable20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Number of Registrations per Campaign</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5.483744614179397E-2"/>
              <c:y val="-1.68954574722267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6.1104582843713277E-2"/>
              <c:y val="-2.81590957870445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4.230317273795535E-2"/>
              <c:y val="-4.7870462837975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1.566784175479799E-3"/>
              <c:y val="-2.53431862083401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1.7234625930278104E-2"/>
              <c:y val="-1.12636383148178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2.6635330983156954E-2"/>
              <c:y val="-2.53431862083401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3.1335683509597701E-3"/>
              <c:y val="-4.22386436805667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2.6635330983157072E-2"/>
              <c:y val="-1.12636383148178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'Step3_1&amp;2'!$K$9:$K$10</c:f>
              <c:strCache>
                <c:ptCount val="1"/>
                <c:pt idx="0">
                  <c:v>Facebook</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5-5F1C-421F-ACA1-A2F8733CF39B}"/>
              </c:ext>
            </c:extLst>
          </c:dPt>
          <c:dPt>
            <c:idx val="5"/>
            <c:invertIfNegative val="0"/>
            <c:bubble3D val="0"/>
            <c:extLst>
              <c:ext xmlns:c16="http://schemas.microsoft.com/office/drawing/2014/chart" uri="{C3380CC4-5D6E-409C-BE32-E72D297353CC}">
                <c16:uniqueId val="{00000009-5F1C-421F-ACA1-A2F8733CF39B}"/>
              </c:ext>
            </c:extLst>
          </c:dPt>
          <c:dPt>
            <c:idx val="8"/>
            <c:invertIfNegative val="0"/>
            <c:bubble3D val="0"/>
            <c:extLst>
              <c:ext xmlns:c16="http://schemas.microsoft.com/office/drawing/2014/chart" uri="{C3380CC4-5D6E-409C-BE32-E72D297353CC}">
                <c16:uniqueId val="{0000000A-5F1C-421F-ACA1-A2F8733CF39B}"/>
              </c:ext>
            </c:extLst>
          </c:dPt>
          <c:dPt>
            <c:idx val="10"/>
            <c:invertIfNegative val="0"/>
            <c:bubble3D val="0"/>
            <c:extLst>
              <c:ext xmlns:c16="http://schemas.microsoft.com/office/drawing/2014/chart" uri="{C3380CC4-5D6E-409C-BE32-E72D297353CC}">
                <c16:uniqueId val="{0000000C-5F1C-421F-ACA1-A2F8733CF39B}"/>
              </c:ext>
            </c:extLst>
          </c:dPt>
          <c:dLbls>
            <c:dLbl>
              <c:idx val="0"/>
              <c:layout>
                <c:manualLayout>
                  <c:x val="5.483744614179397E-2"/>
                  <c:y val="-1.6895457472226705E-2"/>
                </c:manualLayout>
              </c:layout>
              <c:dLblPos val="outEnd"/>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5-5F1C-421F-ACA1-A2F8733CF39B}"/>
                </c:ext>
              </c:extLst>
            </c:dLbl>
            <c:dLbl>
              <c:idx val="5"/>
              <c:layout>
                <c:manualLayout>
                  <c:x val="1.7234625930278104E-2"/>
                  <c:y val="-1.1263638314817803E-2"/>
                </c:manualLayout>
              </c:layout>
              <c:dLblPos val="outEnd"/>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9-5F1C-421F-ACA1-A2F8733CF39B}"/>
                </c:ext>
              </c:extLst>
            </c:dLbl>
            <c:dLbl>
              <c:idx val="8"/>
              <c:layout>
                <c:manualLayout>
                  <c:x val="2.6635330983156954E-2"/>
                  <c:y val="-2.5343186208340161E-2"/>
                </c:manualLayout>
              </c:layout>
              <c:dLblPos val="outEnd"/>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A-5F1C-421F-ACA1-A2F8733CF39B}"/>
                </c:ext>
              </c:extLst>
            </c:dLbl>
            <c:dLbl>
              <c:idx val="10"/>
              <c:layout>
                <c:manualLayout>
                  <c:x val="2.6635330983157072E-2"/>
                  <c:y val="-1.1263638314817803E-2"/>
                </c:manualLayout>
              </c:layout>
              <c:dLblPos val="outEnd"/>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C-5F1C-421F-ACA1-A2F8733CF39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'Step3_1&amp;2'!$J$11:$J$36</c:f>
              <c:multiLvlStrCache>
                <c:ptCount val="13"/>
                <c:lvl>
                  <c:pt idx="0">
                    <c:v>2019-05-30</c:v>
                  </c:pt>
                  <c:pt idx="1">
                    <c:v>2020-01-01</c:v>
                  </c:pt>
                  <c:pt idx="2">
                    <c:v>2020-02-01</c:v>
                  </c:pt>
                  <c:pt idx="3">
                    <c:v>2020-01-01</c:v>
                  </c:pt>
                  <c:pt idx="4">
                    <c:v>2020-03-25</c:v>
                  </c:pt>
                  <c:pt idx="5">
                    <c:v>2020-06-18</c:v>
                  </c:pt>
                  <c:pt idx="6">
                    <c:v>2020-05-01</c:v>
                  </c:pt>
                  <c:pt idx="7">
                    <c:v>2020-08-12</c:v>
                  </c:pt>
                  <c:pt idx="8">
                    <c:v>2020-11-13</c:v>
                  </c:pt>
                  <c:pt idx="9">
                    <c:v>2021-02-23</c:v>
                  </c:pt>
                  <c:pt idx="10">
                    <c:v>2021-04-01</c:v>
                  </c:pt>
                  <c:pt idx="11">
                    <c:v>2019-05-30</c:v>
                  </c:pt>
                  <c:pt idx="12">
                    <c:v>2021-03-12</c:v>
                  </c:pt>
                </c:lvl>
                <c:lvl>
                  <c:pt idx="0">
                    <c:v>2019-12-31</c:v>
                  </c:pt>
                  <c:pt idx="1">
                    <c:v>2020-01-31</c:v>
                  </c:pt>
                  <c:pt idx="2">
                    <c:v>2020-02-28</c:v>
                  </c:pt>
                  <c:pt idx="3">
                    <c:v>2020-03-31</c:v>
                  </c:pt>
                  <c:pt idx="4">
                    <c:v>2020-06-30</c:v>
                  </c:pt>
                  <c:pt idx="5">
                    <c:v>2020-08-30</c:v>
                  </c:pt>
                  <c:pt idx="6">
                    <c:v>2020-09-01</c:v>
                  </c:pt>
                  <c:pt idx="7">
                    <c:v>2020-12-31</c:v>
                  </c:pt>
                  <c:pt idx="8">
                    <c:v>2021-03-10</c:v>
                  </c:pt>
                  <c:pt idx="9">
                    <c:v>2021-06-30</c:v>
                  </c:pt>
                  <c:pt idx="10">
                    <c:v>2021-07-12</c:v>
                  </c:pt>
                  <c:pt idx="11">
                    <c:v>2021-08-05</c:v>
                  </c:pt>
                </c:lvl>
              </c:multiLvlStrCache>
            </c:multiLvlStrRef>
          </c:cat>
          <c:val>
            <c:numRef>
              <c:f>'Step3_1&amp;2'!$K$11:$K$36</c:f>
              <c:numCache>
                <c:formatCode>General</c:formatCode>
                <c:ptCount val="13"/>
                <c:pt idx="0">
                  <c:v>82</c:v>
                </c:pt>
                <c:pt idx="3">
                  <c:v>21</c:v>
                </c:pt>
                <c:pt idx="5">
                  <c:v>18</c:v>
                </c:pt>
                <c:pt idx="8">
                  <c:v>16</c:v>
                </c:pt>
                <c:pt idx="10">
                  <c:v>1</c:v>
                </c:pt>
              </c:numCache>
            </c:numRef>
          </c:val>
          <c:extLst>
            <c:ext xmlns:c16="http://schemas.microsoft.com/office/drawing/2014/chart" uri="{C3380CC4-5D6E-409C-BE32-E72D297353CC}">
              <c16:uniqueId val="{00000000-5F1C-421F-ACA1-A2F8733CF39B}"/>
            </c:ext>
          </c:extLst>
        </c:ser>
        <c:ser>
          <c:idx val="1"/>
          <c:order val="1"/>
          <c:tx>
            <c:strRef>
              <c:f>'Step3_1&amp;2'!$L$9:$L$10</c:f>
              <c:strCache>
                <c:ptCount val="1"/>
                <c:pt idx="0">
                  <c:v>Google Ads</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6-5F1C-421F-ACA1-A2F8733CF39B}"/>
              </c:ext>
            </c:extLst>
          </c:dPt>
          <c:dPt>
            <c:idx val="2"/>
            <c:invertIfNegative val="0"/>
            <c:bubble3D val="0"/>
            <c:extLst>
              <c:ext xmlns:c16="http://schemas.microsoft.com/office/drawing/2014/chart" uri="{C3380CC4-5D6E-409C-BE32-E72D297353CC}">
                <c16:uniqueId val="{00000008-5F1C-421F-ACA1-A2F8733CF39B}"/>
              </c:ext>
            </c:extLst>
          </c:dPt>
          <c:dLbls>
            <c:dLbl>
              <c:idx val="0"/>
              <c:layout>
                <c:manualLayout>
                  <c:x val="6.1104582843713277E-2"/>
                  <c:y val="-2.8159095787044511E-2"/>
                </c:manualLayout>
              </c:layout>
              <c:dLblPos val="outEnd"/>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6-5F1C-421F-ACA1-A2F8733CF39B}"/>
                </c:ext>
              </c:extLst>
            </c:dLbl>
            <c:dLbl>
              <c:idx val="2"/>
              <c:layout>
                <c:manualLayout>
                  <c:x val="1.566784175479799E-3"/>
                  <c:y val="-2.5343186208340161E-2"/>
                </c:manualLayout>
              </c:layout>
              <c:dLblPos val="outEnd"/>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8-5F1C-421F-ACA1-A2F8733CF39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'Step3_1&amp;2'!$J$11:$J$36</c:f>
              <c:multiLvlStrCache>
                <c:ptCount val="13"/>
                <c:lvl>
                  <c:pt idx="0">
                    <c:v>2019-05-30</c:v>
                  </c:pt>
                  <c:pt idx="1">
                    <c:v>2020-01-01</c:v>
                  </c:pt>
                  <c:pt idx="2">
                    <c:v>2020-02-01</c:v>
                  </c:pt>
                  <c:pt idx="3">
                    <c:v>2020-01-01</c:v>
                  </c:pt>
                  <c:pt idx="4">
                    <c:v>2020-03-25</c:v>
                  </c:pt>
                  <c:pt idx="5">
                    <c:v>2020-06-18</c:v>
                  </c:pt>
                  <c:pt idx="6">
                    <c:v>2020-05-01</c:v>
                  </c:pt>
                  <c:pt idx="7">
                    <c:v>2020-08-12</c:v>
                  </c:pt>
                  <c:pt idx="8">
                    <c:v>2020-11-13</c:v>
                  </c:pt>
                  <c:pt idx="9">
                    <c:v>2021-02-23</c:v>
                  </c:pt>
                  <c:pt idx="10">
                    <c:v>2021-04-01</c:v>
                  </c:pt>
                  <c:pt idx="11">
                    <c:v>2019-05-30</c:v>
                  </c:pt>
                  <c:pt idx="12">
                    <c:v>2021-03-12</c:v>
                  </c:pt>
                </c:lvl>
                <c:lvl>
                  <c:pt idx="0">
                    <c:v>2019-12-31</c:v>
                  </c:pt>
                  <c:pt idx="1">
                    <c:v>2020-01-31</c:v>
                  </c:pt>
                  <c:pt idx="2">
                    <c:v>2020-02-28</c:v>
                  </c:pt>
                  <c:pt idx="3">
                    <c:v>2020-03-31</c:v>
                  </c:pt>
                  <c:pt idx="4">
                    <c:v>2020-06-30</c:v>
                  </c:pt>
                  <c:pt idx="5">
                    <c:v>2020-08-30</c:v>
                  </c:pt>
                  <c:pt idx="6">
                    <c:v>2020-09-01</c:v>
                  </c:pt>
                  <c:pt idx="7">
                    <c:v>2020-12-31</c:v>
                  </c:pt>
                  <c:pt idx="8">
                    <c:v>2021-03-10</c:v>
                  </c:pt>
                  <c:pt idx="9">
                    <c:v>2021-06-30</c:v>
                  </c:pt>
                  <c:pt idx="10">
                    <c:v>2021-07-12</c:v>
                  </c:pt>
                  <c:pt idx="11">
                    <c:v>2021-08-05</c:v>
                  </c:pt>
                </c:lvl>
              </c:multiLvlStrCache>
            </c:multiLvlStrRef>
          </c:cat>
          <c:val>
            <c:numRef>
              <c:f>'Step3_1&amp;2'!$L$11:$L$36</c:f>
              <c:numCache>
                <c:formatCode>General</c:formatCode>
                <c:ptCount val="13"/>
                <c:pt idx="0">
                  <c:v>69</c:v>
                </c:pt>
                <c:pt idx="2">
                  <c:v>12</c:v>
                </c:pt>
                <c:pt idx="6">
                  <c:v>27</c:v>
                </c:pt>
                <c:pt idx="12">
                  <c:v>3</c:v>
                </c:pt>
              </c:numCache>
            </c:numRef>
          </c:val>
          <c:extLst>
            <c:ext xmlns:c16="http://schemas.microsoft.com/office/drawing/2014/chart" uri="{C3380CC4-5D6E-409C-BE32-E72D297353CC}">
              <c16:uniqueId val="{00000001-5F1C-421F-ACA1-A2F8733CF39B}"/>
            </c:ext>
          </c:extLst>
        </c:ser>
        <c:ser>
          <c:idx val="2"/>
          <c:order val="2"/>
          <c:tx>
            <c:strRef>
              <c:f>'Step3_1&amp;2'!$M$9:$M$10</c:f>
              <c:strCache>
                <c:ptCount val="1"/>
                <c:pt idx="0">
                  <c:v>Organic</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'Step3_1&amp;2'!$J$11:$J$36</c:f>
              <c:multiLvlStrCache>
                <c:ptCount val="13"/>
                <c:lvl>
                  <c:pt idx="0">
                    <c:v>2019-05-30</c:v>
                  </c:pt>
                  <c:pt idx="1">
                    <c:v>2020-01-01</c:v>
                  </c:pt>
                  <c:pt idx="2">
                    <c:v>2020-02-01</c:v>
                  </c:pt>
                  <c:pt idx="3">
                    <c:v>2020-01-01</c:v>
                  </c:pt>
                  <c:pt idx="4">
                    <c:v>2020-03-25</c:v>
                  </c:pt>
                  <c:pt idx="5">
                    <c:v>2020-06-18</c:v>
                  </c:pt>
                  <c:pt idx="6">
                    <c:v>2020-05-01</c:v>
                  </c:pt>
                  <c:pt idx="7">
                    <c:v>2020-08-12</c:v>
                  </c:pt>
                  <c:pt idx="8">
                    <c:v>2020-11-13</c:v>
                  </c:pt>
                  <c:pt idx="9">
                    <c:v>2021-02-23</c:v>
                  </c:pt>
                  <c:pt idx="10">
                    <c:v>2021-04-01</c:v>
                  </c:pt>
                  <c:pt idx="11">
                    <c:v>2019-05-30</c:v>
                  </c:pt>
                  <c:pt idx="12">
                    <c:v>2021-03-12</c:v>
                  </c:pt>
                </c:lvl>
                <c:lvl>
                  <c:pt idx="0">
                    <c:v>2019-12-31</c:v>
                  </c:pt>
                  <c:pt idx="1">
                    <c:v>2020-01-31</c:v>
                  </c:pt>
                  <c:pt idx="2">
                    <c:v>2020-02-28</c:v>
                  </c:pt>
                  <c:pt idx="3">
                    <c:v>2020-03-31</c:v>
                  </c:pt>
                  <c:pt idx="4">
                    <c:v>2020-06-30</c:v>
                  </c:pt>
                  <c:pt idx="5">
                    <c:v>2020-08-30</c:v>
                  </c:pt>
                  <c:pt idx="6">
                    <c:v>2020-09-01</c:v>
                  </c:pt>
                  <c:pt idx="7">
                    <c:v>2020-12-31</c:v>
                  </c:pt>
                  <c:pt idx="8">
                    <c:v>2021-03-10</c:v>
                  </c:pt>
                  <c:pt idx="9">
                    <c:v>2021-06-30</c:v>
                  </c:pt>
                  <c:pt idx="10">
                    <c:v>2021-07-12</c:v>
                  </c:pt>
                  <c:pt idx="11">
                    <c:v>2021-08-05</c:v>
                  </c:pt>
                </c:lvl>
              </c:multiLvlStrCache>
            </c:multiLvlStrRef>
          </c:cat>
          <c:val>
            <c:numRef>
              <c:f>'Step3_1&amp;2'!$M$11:$M$36</c:f>
              <c:numCache>
                <c:formatCode>General</c:formatCode>
                <c:ptCount val="13"/>
                <c:pt idx="11">
                  <c:v>22</c:v>
                </c:pt>
              </c:numCache>
            </c:numRef>
          </c:val>
          <c:extLst>
            <c:ext xmlns:c16="http://schemas.microsoft.com/office/drawing/2014/chart" uri="{C3380CC4-5D6E-409C-BE32-E72D297353CC}">
              <c16:uniqueId val="{00000002-5F1C-421F-ACA1-A2F8733CF39B}"/>
            </c:ext>
          </c:extLst>
        </c:ser>
        <c:ser>
          <c:idx val="3"/>
          <c:order val="3"/>
          <c:tx>
            <c:strRef>
              <c:f>'Step3_1&amp;2'!$N$9:$N$10</c:f>
              <c:strCache>
                <c:ptCount val="1"/>
                <c:pt idx="0">
                  <c:v>YouTube</c:v>
                </c:pt>
              </c:strCache>
            </c:strRef>
          </c:tx>
          <c:spPr>
            <a:solidFill>
              <a:schemeClr val="accent4"/>
            </a:solidFill>
            <a:ln>
              <a:noFill/>
            </a:ln>
            <a:effectLst/>
          </c:spPr>
          <c:invertIfNegative val="0"/>
          <c:dPt>
            <c:idx val="0"/>
            <c:invertIfNegative val="0"/>
            <c:bubble3D val="0"/>
            <c:extLst>
              <c:ext xmlns:c16="http://schemas.microsoft.com/office/drawing/2014/chart" uri="{C3380CC4-5D6E-409C-BE32-E72D297353CC}">
                <c16:uniqueId val="{00000007-5F1C-421F-ACA1-A2F8733CF39B}"/>
              </c:ext>
            </c:extLst>
          </c:dPt>
          <c:dPt>
            <c:idx val="9"/>
            <c:invertIfNegative val="0"/>
            <c:bubble3D val="0"/>
            <c:extLst>
              <c:ext xmlns:c16="http://schemas.microsoft.com/office/drawing/2014/chart" uri="{C3380CC4-5D6E-409C-BE32-E72D297353CC}">
                <c16:uniqueId val="{0000000B-5F1C-421F-ACA1-A2F8733CF39B}"/>
              </c:ext>
            </c:extLst>
          </c:dPt>
          <c:dLbls>
            <c:dLbl>
              <c:idx val="0"/>
              <c:layout>
                <c:manualLayout>
                  <c:x val="4.230317273795535E-2"/>
                  <c:y val="-4.7870462837975664E-2"/>
                </c:manualLayout>
              </c:layout>
              <c:dLblPos val="outEnd"/>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7-5F1C-421F-ACA1-A2F8733CF39B}"/>
                </c:ext>
              </c:extLst>
            </c:dLbl>
            <c:dLbl>
              <c:idx val="9"/>
              <c:layout>
                <c:manualLayout>
                  <c:x val="-3.1335683509597701E-3"/>
                  <c:y val="-4.2238643680566762E-2"/>
                </c:manualLayout>
              </c:layout>
              <c:dLblPos val="outEnd"/>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B-5F1C-421F-ACA1-A2F8733CF39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'Step3_1&amp;2'!$J$11:$J$36</c:f>
              <c:multiLvlStrCache>
                <c:ptCount val="13"/>
                <c:lvl>
                  <c:pt idx="0">
                    <c:v>2019-05-30</c:v>
                  </c:pt>
                  <c:pt idx="1">
                    <c:v>2020-01-01</c:v>
                  </c:pt>
                  <c:pt idx="2">
                    <c:v>2020-02-01</c:v>
                  </c:pt>
                  <c:pt idx="3">
                    <c:v>2020-01-01</c:v>
                  </c:pt>
                  <c:pt idx="4">
                    <c:v>2020-03-25</c:v>
                  </c:pt>
                  <c:pt idx="5">
                    <c:v>2020-06-18</c:v>
                  </c:pt>
                  <c:pt idx="6">
                    <c:v>2020-05-01</c:v>
                  </c:pt>
                  <c:pt idx="7">
                    <c:v>2020-08-12</c:v>
                  </c:pt>
                  <c:pt idx="8">
                    <c:v>2020-11-13</c:v>
                  </c:pt>
                  <c:pt idx="9">
                    <c:v>2021-02-23</c:v>
                  </c:pt>
                  <c:pt idx="10">
                    <c:v>2021-04-01</c:v>
                  </c:pt>
                  <c:pt idx="11">
                    <c:v>2019-05-30</c:v>
                  </c:pt>
                  <c:pt idx="12">
                    <c:v>2021-03-12</c:v>
                  </c:pt>
                </c:lvl>
                <c:lvl>
                  <c:pt idx="0">
                    <c:v>2019-12-31</c:v>
                  </c:pt>
                  <c:pt idx="1">
                    <c:v>2020-01-31</c:v>
                  </c:pt>
                  <c:pt idx="2">
                    <c:v>2020-02-28</c:v>
                  </c:pt>
                  <c:pt idx="3">
                    <c:v>2020-03-31</c:v>
                  </c:pt>
                  <c:pt idx="4">
                    <c:v>2020-06-30</c:v>
                  </c:pt>
                  <c:pt idx="5">
                    <c:v>2020-08-30</c:v>
                  </c:pt>
                  <c:pt idx="6">
                    <c:v>2020-09-01</c:v>
                  </c:pt>
                  <c:pt idx="7">
                    <c:v>2020-12-31</c:v>
                  </c:pt>
                  <c:pt idx="8">
                    <c:v>2021-03-10</c:v>
                  </c:pt>
                  <c:pt idx="9">
                    <c:v>2021-06-30</c:v>
                  </c:pt>
                  <c:pt idx="10">
                    <c:v>2021-07-12</c:v>
                  </c:pt>
                  <c:pt idx="11">
                    <c:v>2021-08-05</c:v>
                  </c:pt>
                </c:lvl>
              </c:multiLvlStrCache>
            </c:multiLvlStrRef>
          </c:cat>
          <c:val>
            <c:numRef>
              <c:f>'Step3_1&amp;2'!$N$11:$N$36</c:f>
              <c:numCache>
                <c:formatCode>General</c:formatCode>
                <c:ptCount val="13"/>
                <c:pt idx="0">
                  <c:v>44</c:v>
                </c:pt>
                <c:pt idx="1">
                  <c:v>9</c:v>
                </c:pt>
                <c:pt idx="4">
                  <c:v>36</c:v>
                </c:pt>
                <c:pt idx="7">
                  <c:v>33</c:v>
                </c:pt>
                <c:pt idx="9">
                  <c:v>3</c:v>
                </c:pt>
              </c:numCache>
            </c:numRef>
          </c:val>
          <c:extLst>
            <c:ext xmlns:c16="http://schemas.microsoft.com/office/drawing/2014/chart" uri="{C3380CC4-5D6E-409C-BE32-E72D297353CC}">
              <c16:uniqueId val="{00000003-5F1C-421F-ACA1-A2F8733CF39B}"/>
            </c:ext>
          </c:extLst>
        </c:ser>
        <c:dLbls>
          <c:dLblPos val="outEnd"/>
          <c:showLegendKey val="0"/>
          <c:showVal val="1"/>
          <c:showCatName val="0"/>
          <c:showSerName val="0"/>
          <c:showPercent val="0"/>
          <c:showBubbleSize val="0"/>
        </c:dLbls>
        <c:gapWidth val="219"/>
        <c:overlap val="-27"/>
        <c:axId val="2115904576"/>
        <c:axId val="2115903264"/>
      </c:barChart>
      <c:catAx>
        <c:axId val="21159045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Campaign Period</a:t>
                </a:r>
                <a:endParaRPr lang="en-US" sz="1000">
                  <a:effectLst/>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5903264"/>
        <c:crosses val="autoZero"/>
        <c:auto val="1"/>
        <c:lblAlgn val="ctr"/>
        <c:lblOffset val="100"/>
        <c:noMultiLvlLbl val="0"/>
      </c:catAx>
      <c:valAx>
        <c:axId val="21159032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Number of Registrations</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5904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[webStore.xlsx]Step3_1&amp;2!PivotTable31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Registrations per Campaign Source per Country</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'Step3_1&amp;2'!$B$137:$B$138</c:f>
              <c:strCache>
                <c:ptCount val="1"/>
                <c:pt idx="0">
                  <c:v>Facebook</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'Step3_1&amp;2'!$A$139:$A$150</c:f>
              <c:strCache>
                <c:ptCount val="11"/>
                <c:pt idx="0">
                  <c:v>Belguim</c:v>
                </c:pt>
                <c:pt idx="1">
                  <c:v>Canada</c:v>
                </c:pt>
                <c:pt idx="2">
                  <c:v>England</c:v>
                </c:pt>
                <c:pt idx="3">
                  <c:v>France</c:v>
                </c:pt>
                <c:pt idx="4">
                  <c:v>Germany</c:v>
                </c:pt>
                <c:pt idx="5">
                  <c:v>Italy</c:v>
                </c:pt>
                <c:pt idx="6">
                  <c:v>Other</c:v>
                </c:pt>
                <c:pt idx="7">
                  <c:v>Portugal</c:v>
                </c:pt>
                <c:pt idx="8">
                  <c:v>Spain</c:v>
                </c:pt>
                <c:pt idx="9">
                  <c:v>Sweden</c:v>
                </c:pt>
                <c:pt idx="10">
                  <c:v>United States</c:v>
                </c:pt>
              </c:strCache>
            </c:strRef>
          </c:cat>
          <c:val>
            <c:numRef>
              <c:f>'Step3_1&amp;2'!$B$139:$B$150</c:f>
              <c:numCache>
                <c:formatCode>General</c:formatCode>
                <c:ptCount val="11"/>
                <c:pt idx="0">
                  <c:v>9</c:v>
                </c:pt>
                <c:pt idx="1">
                  <c:v>17</c:v>
                </c:pt>
                <c:pt idx="2">
                  <c:v>5</c:v>
                </c:pt>
                <c:pt idx="3">
                  <c:v>15</c:v>
                </c:pt>
                <c:pt idx="4">
                  <c:v>20</c:v>
                </c:pt>
                <c:pt idx="5">
                  <c:v>14</c:v>
                </c:pt>
                <c:pt idx="6">
                  <c:v>14</c:v>
                </c:pt>
                <c:pt idx="7">
                  <c:v>6</c:v>
                </c:pt>
                <c:pt idx="8">
                  <c:v>16</c:v>
                </c:pt>
                <c:pt idx="9">
                  <c:v>14</c:v>
                </c:pt>
                <c:pt idx="10">
                  <c:v>8</c:v>
                </c:pt>
              </c:numCache>
            </c:numRef>
          </c:val>
          <c:extLst>
            <c:ext xmlns:c16="http://schemas.microsoft.com/office/drawing/2014/chart" uri="{C3380CC4-5D6E-409C-BE32-E72D297353CC}">
              <c16:uniqueId val="{00000000-2943-4E2C-B44D-2098C7267DB6}"/>
            </c:ext>
          </c:extLst>
        </c:ser>
        <c:ser>
          <c:idx val="1"/>
          <c:order val="1"/>
          <c:tx>
            <c:strRef>
              <c:f>'Step3_1&amp;2'!$C$137:$C$138</c:f>
              <c:strCache>
                <c:ptCount val="1"/>
                <c:pt idx="0">
                  <c:v>Google Ads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'Step3_1&amp;2'!$A$139:$A$150</c:f>
              <c:strCache>
                <c:ptCount val="11"/>
                <c:pt idx="0">
                  <c:v>Belguim</c:v>
                </c:pt>
                <c:pt idx="1">
                  <c:v>Canada</c:v>
                </c:pt>
                <c:pt idx="2">
                  <c:v>England</c:v>
                </c:pt>
                <c:pt idx="3">
                  <c:v>France</c:v>
                </c:pt>
                <c:pt idx="4">
                  <c:v>Germany</c:v>
                </c:pt>
                <c:pt idx="5">
                  <c:v>Italy</c:v>
                </c:pt>
                <c:pt idx="6">
                  <c:v>Other</c:v>
                </c:pt>
                <c:pt idx="7">
                  <c:v>Portugal</c:v>
                </c:pt>
                <c:pt idx="8">
                  <c:v>Spain</c:v>
                </c:pt>
                <c:pt idx="9">
                  <c:v>Sweden</c:v>
                </c:pt>
                <c:pt idx="10">
                  <c:v>United States</c:v>
                </c:pt>
              </c:strCache>
            </c:strRef>
          </c:cat>
          <c:val>
            <c:numRef>
              <c:f>'Step3_1&amp;2'!$C$139:$C$150</c:f>
              <c:numCache>
                <c:formatCode>General</c:formatCode>
                <c:ptCount val="11"/>
                <c:pt idx="0">
                  <c:v>9</c:v>
                </c:pt>
                <c:pt idx="1">
                  <c:v>13</c:v>
                </c:pt>
                <c:pt idx="2">
                  <c:v>6</c:v>
                </c:pt>
                <c:pt idx="3">
                  <c:v>9</c:v>
                </c:pt>
                <c:pt idx="4">
                  <c:v>5</c:v>
                </c:pt>
                <c:pt idx="5">
                  <c:v>13</c:v>
                </c:pt>
                <c:pt idx="6">
                  <c:v>11</c:v>
                </c:pt>
                <c:pt idx="7">
                  <c:v>11</c:v>
                </c:pt>
                <c:pt idx="8">
                  <c:v>16</c:v>
                </c:pt>
                <c:pt idx="9">
                  <c:v>9</c:v>
                </c:pt>
                <c:pt idx="10">
                  <c:v>9</c:v>
                </c:pt>
              </c:numCache>
            </c:numRef>
          </c:val>
          <c:extLst>
            <c:ext xmlns:c16="http://schemas.microsoft.com/office/drawing/2014/chart" uri="{C3380CC4-5D6E-409C-BE32-E72D297353CC}">
              <c16:uniqueId val="{00000001-2943-4E2C-B44D-2098C7267DB6}"/>
            </c:ext>
          </c:extLst>
        </c:ser>
        <c:ser>
          <c:idx val="2"/>
          <c:order val="2"/>
          <c:tx>
            <c:strRef>
              <c:f>'Step3_1&amp;2'!$D$137:$D$138</c:f>
              <c:strCache>
                <c:ptCount val="1"/>
                <c:pt idx="0">
                  <c:v>Organic</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'Step3_1&amp;2'!$A$139:$A$150</c:f>
              <c:strCache>
                <c:ptCount val="11"/>
                <c:pt idx="0">
                  <c:v>Belguim</c:v>
                </c:pt>
                <c:pt idx="1">
                  <c:v>Canada</c:v>
                </c:pt>
                <c:pt idx="2">
                  <c:v>England</c:v>
                </c:pt>
                <c:pt idx="3">
                  <c:v>France</c:v>
                </c:pt>
                <c:pt idx="4">
                  <c:v>Germany</c:v>
                </c:pt>
                <c:pt idx="5">
                  <c:v>Italy</c:v>
                </c:pt>
                <c:pt idx="6">
                  <c:v>Other</c:v>
                </c:pt>
                <c:pt idx="7">
                  <c:v>Portugal</c:v>
                </c:pt>
                <c:pt idx="8">
                  <c:v>Spain</c:v>
                </c:pt>
                <c:pt idx="9">
                  <c:v>Sweden</c:v>
                </c:pt>
                <c:pt idx="10">
                  <c:v>United States</c:v>
                </c:pt>
              </c:strCache>
            </c:strRef>
          </c:cat>
          <c:val>
            <c:numRef>
              <c:f>'Step3_1&amp;2'!$D$139:$D$150</c:f>
              <c:numCache>
                <c:formatCode>General</c:formatCode>
                <c:ptCount val="11"/>
                <c:pt idx="1">
                  <c:v>3</c:v>
                </c:pt>
                <c:pt idx="3">
                  <c:v>4</c:v>
                </c:pt>
                <c:pt idx="4">
                  <c:v>3</c:v>
                </c:pt>
                <c:pt idx="5">
                  <c:v>3</c:v>
                </c:pt>
                <c:pt idx="6">
                  <c:v>2</c:v>
                </c:pt>
                <c:pt idx="8">
                  <c:v>1</c:v>
                </c:pt>
                <c:pt idx="9">
                  <c:v>2</c:v>
                </c:pt>
                <c:pt idx="10">
                  <c:v>4</c:v>
                </c:pt>
              </c:numCache>
            </c:numRef>
          </c:val>
          <c:extLst>
            <c:ext xmlns:c16="http://schemas.microsoft.com/office/drawing/2014/chart" uri="{C3380CC4-5D6E-409C-BE32-E72D297353CC}">
              <c16:uniqueId val="{00000002-2943-4E2C-B44D-2098C7267DB6}"/>
            </c:ext>
          </c:extLst>
        </c:ser>
        <c:ser>
          <c:idx val="3"/>
          <c:order val="3"/>
          <c:tx>
            <c:strRef>
              <c:f>'Step3_1&amp;2'!$E$137:$E$138</c:f>
              <c:strCache>
                <c:ptCount val="1"/>
                <c:pt idx="0">
                  <c:v>YouTube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'Step3_1&amp;2'!$A$139:$A$150</c:f>
              <c:strCache>
                <c:ptCount val="11"/>
                <c:pt idx="0">
                  <c:v>Belguim</c:v>
                </c:pt>
                <c:pt idx="1">
                  <c:v>Canada</c:v>
                </c:pt>
                <c:pt idx="2">
                  <c:v>England</c:v>
                </c:pt>
                <c:pt idx="3">
                  <c:v>France</c:v>
                </c:pt>
                <c:pt idx="4">
                  <c:v>Germany</c:v>
                </c:pt>
                <c:pt idx="5">
                  <c:v>Italy</c:v>
                </c:pt>
                <c:pt idx="6">
                  <c:v>Other</c:v>
                </c:pt>
                <c:pt idx="7">
                  <c:v>Portugal</c:v>
                </c:pt>
                <c:pt idx="8">
                  <c:v>Spain</c:v>
                </c:pt>
                <c:pt idx="9">
                  <c:v>Sweden</c:v>
                </c:pt>
                <c:pt idx="10">
                  <c:v>United States</c:v>
                </c:pt>
              </c:strCache>
            </c:strRef>
          </c:cat>
          <c:val>
            <c:numRef>
              <c:f>'Step3_1&amp;2'!$E$139:$E$150</c:f>
              <c:numCache>
                <c:formatCode>General</c:formatCode>
                <c:ptCount val="11"/>
                <c:pt idx="0">
                  <c:v>12</c:v>
                </c:pt>
                <c:pt idx="1">
                  <c:v>12</c:v>
                </c:pt>
                <c:pt idx="2">
                  <c:v>8</c:v>
                </c:pt>
                <c:pt idx="3">
                  <c:v>10</c:v>
                </c:pt>
                <c:pt idx="4">
                  <c:v>8</c:v>
                </c:pt>
                <c:pt idx="5">
                  <c:v>13</c:v>
                </c:pt>
                <c:pt idx="6">
                  <c:v>14</c:v>
                </c:pt>
                <c:pt idx="7">
                  <c:v>8</c:v>
                </c:pt>
                <c:pt idx="8">
                  <c:v>14</c:v>
                </c:pt>
                <c:pt idx="9">
                  <c:v>8</c:v>
                </c:pt>
                <c:pt idx="10">
                  <c:v>18</c:v>
                </c:pt>
              </c:numCache>
            </c:numRef>
          </c:val>
          <c:extLst>
            <c:ext xmlns:c16="http://schemas.microsoft.com/office/drawing/2014/chart" uri="{C3380CC4-5D6E-409C-BE32-E72D297353CC}">
              <c16:uniqueId val="{00000003-2943-4E2C-B44D-2098C7267DB6}"/>
            </c:ext>
          </c:extLst>
        </c:ser>
        <c:dLbls>
          <c:dLblPos val="outEnd"/>
          <c:showLegendKey val="0"/>
          <c:showVal val="1"/>
          <c:showCatName val="0"/>
          <c:showSerName val="0"/>
          <c:showPercent val="0"/>
          <c:showBubbleSize val="0"/>
        </c:dLbls>
        <c:gapWidth val="182"/>
        <c:axId val="1239004040"/>
        <c:axId val="1239004368"/>
      </c:barChart>
      <c:catAx>
        <c:axId val="12390040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Country</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004368"/>
        <c:crosses val="autoZero"/>
        <c:auto val="1"/>
        <c:lblAlgn val="ctr"/>
        <c:lblOffset val="100"/>
        <c:noMultiLvlLbl val="0"/>
      </c:catAx>
      <c:valAx>
        <c:axId val="12390043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Number of Registrations</a:t>
                </a:r>
                <a:endParaRPr lang="en-US" sz="1000">
                  <a:effectLst/>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004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Registrations</a:t>
            </a:r>
            <a:r>
              <a:rPr lang="en-US" baseline="0"/>
              <a:t> per Campaign</a:t>
            </a:r>
            <a:endParaRPr lang="en-US"/>
          </a:p>
        </c:rich>
      </c:tx>
      <c:overlay val="0"/>
      <c:spPr>
        <a:noFill/>
        <a:ln>
          <a:noFill/>
        </a:ln>
        <a:effectLst/>
      </c:spPr>
    </c:title>
    <c:autoTitleDeleted val="0"/>
    <c:plotArea>
      <c:layout/>
      <c:bubbleChart>
        <c:varyColors val="0"/>
        <c:ser>
          <c:idx val="0"/>
          <c:order val="0"/>
          <c:tx>
            <c:strRef>
              <c:f>'Step3_1&amp;2'!$K$112</c:f>
              <c:strCache>
                <c:ptCount val="1"/>
                <c:pt idx="0">
                  <c:v>end_date</c:v>
                </c:pt>
              </c:strCache>
            </c:strRef>
          </c:tx>
          <c:spPr>
            <a:gradFill rotWithShape="1">
              <a:gsLst>
                <a:gs pos="0">
                  <a:schemeClr val="accent6">
                    <a:tint val="50000"/>
                    <a:satMod val="300000"/>
                  </a:schemeClr>
                </a:gs>
                <a:gs pos="35000">
                  <a:schemeClr val="accent6">
                    <a:tint val="37000"/>
                    <a:satMod val="300000"/>
                  </a:schemeClr>
                </a:gs>
                <a:gs pos="100000">
                  <a:schemeClr val="accent6">
                    <a:tint val="15000"/>
                    <a:satMod val="350000"/>
                  </a:schemeClr>
                </a:gs>
              </a:gsLst>
              <a:lin ang="16200000" scaled="1"/>
            </a:gradFill>
            <a:ln w="9525" cap="flat" cmpd="sng" algn="ctr">
              <a:noFill/>
              <a:round/>
            </a:ln>
            <a:effectLst>
              <a:outerShdw blurRad="40000" dist="20000" dir="5400000" rotWithShape="0">
                <a:srgbClr val="000000">
                  <a:alpha val="38000"/>
                </a:srgbClr>
              </a:outerShdw>
            </a:effectLst>
          </c:spPr>
          <c:invertIfNegative val="0"/>
          <c:dLbls>
            <c:dLbl>
              <c:idx val="0"/>
              <c:layout>
                <c:manualLayout>
                  <c:x val="-0.16547486396284025"/>
                  <c:y val="-0.11190012788198746"/>
                </c:manualLayout>
              </c:layout>
              <c:dLblPos val="r"/>
              <c:showLegendKey val="0"/>
              <c:showVal val="0"/>
              <c:showCatName val="0"/>
              <c:showSerName val="0"/>
              <c:showPercent val="0"/>
              <c:showBubbleSize val="1"/>
              <c:extLst>
                <c:ext xmlns:c15="http://schemas.microsoft.com/office/drawing/2012/chart" uri="{CE6537A1-D6FC-4f65-9D91-7224C49458BB}"/>
                <c:ext xmlns:c16="http://schemas.microsoft.com/office/drawing/2014/chart" uri="{C3380CC4-5D6E-409C-BE32-E72D297353CC}">
                  <c16:uniqueId val="{00000005-7E7C-4B9C-9C02-23321C2AE25E}"/>
                </c:ext>
              </c:extLst>
            </c:dLbl>
            <c:dLbl>
              <c:idx val="1"/>
              <c:layout>
                <c:manualLayout>
                  <c:x val="-0.1752802909719548"/>
                  <c:y val="5.50892937265169E-2"/>
                </c:manualLayout>
              </c:layout>
              <c:dLblPos val="r"/>
              <c:showLegendKey val="0"/>
              <c:showVal val="0"/>
              <c:showCatName val="0"/>
              <c:showSerName val="0"/>
              <c:showPercent val="0"/>
              <c:showBubbleSize val="1"/>
              <c:extLst>
                <c:ext xmlns:c15="http://schemas.microsoft.com/office/drawing/2012/chart" uri="{CE6537A1-D6FC-4f65-9D91-7224C49458BB}"/>
                <c:ext xmlns:c16="http://schemas.microsoft.com/office/drawing/2014/chart" uri="{C3380CC4-5D6E-409C-BE32-E72D297353CC}">
                  <c16:uniqueId val="{00000004-7E7C-4B9C-9C02-23321C2AE25E}"/>
                </c:ext>
              </c:extLst>
            </c:dLbl>
            <c:dLbl>
              <c:idx val="2"/>
              <c:layout>
                <c:manualLayout>
                  <c:x val="-7.3712620219272218E-2"/>
                  <c:y val="-3.1561209933026602E-17"/>
                </c:manualLayout>
              </c:layout>
              <c:dLblPos val="r"/>
              <c:showLegendKey val="0"/>
              <c:showVal val="0"/>
              <c:showCatName val="0"/>
              <c:showSerName val="0"/>
              <c:showPercent val="0"/>
              <c:showBubbleSize val="1"/>
              <c:extLst>
                <c:ext xmlns:c15="http://schemas.microsoft.com/office/drawing/2012/chart" uri="{CE6537A1-D6FC-4f65-9D91-7224C49458BB}"/>
                <c:ext xmlns:c16="http://schemas.microsoft.com/office/drawing/2014/chart" uri="{C3380CC4-5D6E-409C-BE32-E72D297353CC}">
                  <c16:uniqueId val="{00000002-7E7C-4B9C-9C02-23321C2AE25E}"/>
                </c:ext>
              </c:extLst>
            </c:dLbl>
            <c:dLbl>
              <c:idx val="3"/>
              <c:layout>
                <c:manualLayout>
                  <c:x val="-8.6364269018656264E-2"/>
                  <c:y val="1.3772323431629225E-2"/>
                </c:manualLayout>
              </c:layout>
              <c:dLblPos val="r"/>
              <c:showLegendKey val="0"/>
              <c:showVal val="0"/>
              <c:showCatName val="0"/>
              <c:showSerName val="0"/>
              <c:showPercent val="0"/>
              <c:showBubbleSize val="1"/>
              <c:extLst>
                <c:ext xmlns:c15="http://schemas.microsoft.com/office/drawing/2012/chart" uri="{CE6537A1-D6FC-4f65-9D91-7224C49458BB}"/>
                <c:ext xmlns:c16="http://schemas.microsoft.com/office/drawing/2014/chart" uri="{C3380CC4-5D6E-409C-BE32-E72D297353CC}">
                  <c16:uniqueId val="{00000003-7E7C-4B9C-9C02-23321C2AE25E}"/>
                </c:ext>
              </c:extLst>
            </c:dLbl>
            <c:dLbl>
              <c:idx val="4"/>
              <c:layout>
                <c:manualLayout>
                  <c:x val="-8.596680924831801E-2"/>
                  <c:y val="-2.238002557639749E-2"/>
                </c:manualLayout>
              </c:layout>
              <c:dLblPos val="r"/>
              <c:showLegendKey val="0"/>
              <c:showVal val="0"/>
              <c:showCatName val="0"/>
              <c:showSerName val="0"/>
              <c:showPercent val="0"/>
              <c:showBubbleSize val="1"/>
              <c:extLst>
                <c:ext xmlns:c15="http://schemas.microsoft.com/office/drawing/2012/chart" uri="{CE6537A1-D6FC-4f65-9D91-7224C49458BB}"/>
                <c:ext xmlns:c16="http://schemas.microsoft.com/office/drawing/2014/chart" uri="{C3380CC4-5D6E-409C-BE32-E72D297353CC}">
                  <c16:uniqueId val="{00000007-7E7C-4B9C-9C02-23321C2AE25E}"/>
                </c:ext>
              </c:extLst>
            </c:dLbl>
            <c:dLbl>
              <c:idx val="5"/>
              <c:layout>
                <c:manualLayout>
                  <c:x val="-6.8618694900193289E-2"/>
                  <c:y val="1.5493863860582878E-2"/>
                </c:manualLayout>
              </c:layout>
              <c:dLblPos val="r"/>
              <c:showLegendKey val="0"/>
              <c:showVal val="0"/>
              <c:showCatName val="0"/>
              <c:showSerName val="0"/>
              <c:showPercent val="0"/>
              <c:showBubbleSize val="1"/>
              <c:extLst>
                <c:ext xmlns:c15="http://schemas.microsoft.com/office/drawing/2012/chart" uri="{CE6537A1-D6FC-4f65-9D91-7224C49458BB}"/>
                <c:ext xmlns:c16="http://schemas.microsoft.com/office/drawing/2014/chart" uri="{C3380CC4-5D6E-409C-BE32-E72D297353CC}">
                  <c16:uniqueId val="{00000008-7E7C-4B9C-9C02-23321C2AE25E}"/>
                </c:ext>
              </c:extLst>
            </c:dLbl>
            <c:dLbl>
              <c:idx val="8"/>
              <c:layout>
                <c:manualLayout>
                  <c:x val="-0.11344342804860426"/>
                  <c:y val="-2.0658485147443964E-2"/>
                </c:manualLayout>
              </c:layout>
              <c:dLblPos val="r"/>
              <c:showLegendKey val="0"/>
              <c:showVal val="0"/>
              <c:showCatName val="0"/>
              <c:showSerName val="0"/>
              <c:showPercent val="0"/>
              <c:showBubbleSize val="1"/>
              <c:extLst>
                <c:ext xmlns:c15="http://schemas.microsoft.com/office/drawing/2012/chart" uri="{CE6537A1-D6FC-4f65-9D91-7224C49458BB}"/>
                <c:ext xmlns:c16="http://schemas.microsoft.com/office/drawing/2014/chart" uri="{C3380CC4-5D6E-409C-BE32-E72D297353CC}">
                  <c16:uniqueId val="{00000006-7E7C-4B9C-9C02-23321C2AE25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0"/>
            <c:showCatName val="0"/>
            <c:showSerName val="0"/>
            <c:showPercent val="0"/>
            <c:showBubbleSize val="1"/>
            <c:showLeaderLines val="0"/>
            <c:extLst>
              <c:ext xmlns:c15="http://schemas.microsoft.com/office/drawing/2012/chart" uri="{CE6537A1-D6FC-4f65-9D91-7224C49458BB}">
                <c15:showLeaderLines val="1"/>
                <c15:leaderLines>
                  <c:spPr>
                    <a:ln w="9525" cap="rnd">
                      <a:solidFill>
                        <a:schemeClr val="dk1">
                          <a:lumMod val="35000"/>
                          <a:lumOff val="65000"/>
                        </a:schemeClr>
                      </a:solidFill>
                      <a:round/>
                    </a:ln>
                    <a:effectLst/>
                  </c:spPr>
                </c15:leaderLines>
              </c:ext>
            </c:extLst>
          </c:dLbls>
          <c:xVal>
            <c:numRef>
              <c:f>'Step3_1&amp;2'!$J$113:$J$127</c:f>
              <c:numCache>
                <c:formatCode>yyyy\-mm\-dd;@</c:formatCode>
                <c:ptCount val="15"/>
                <c:pt idx="0">
                  <c:v>43615</c:v>
                </c:pt>
                <c:pt idx="1">
                  <c:v>43615</c:v>
                </c:pt>
                <c:pt idx="2">
                  <c:v>43615</c:v>
                </c:pt>
                <c:pt idx="3">
                  <c:v>43615</c:v>
                </c:pt>
                <c:pt idx="4">
                  <c:v>43831</c:v>
                </c:pt>
                <c:pt idx="5">
                  <c:v>43831</c:v>
                </c:pt>
                <c:pt idx="6">
                  <c:v>43862</c:v>
                </c:pt>
                <c:pt idx="7">
                  <c:v>43915</c:v>
                </c:pt>
                <c:pt idx="8">
                  <c:v>43952</c:v>
                </c:pt>
                <c:pt idx="9">
                  <c:v>44000</c:v>
                </c:pt>
                <c:pt idx="10">
                  <c:v>44055</c:v>
                </c:pt>
                <c:pt idx="11">
                  <c:v>44148</c:v>
                </c:pt>
                <c:pt idx="12">
                  <c:v>44250</c:v>
                </c:pt>
                <c:pt idx="13">
                  <c:v>44267</c:v>
                </c:pt>
                <c:pt idx="14">
                  <c:v>44287</c:v>
                </c:pt>
              </c:numCache>
            </c:numRef>
          </c:xVal>
          <c:yVal>
            <c:numRef>
              <c:f>'Step3_1&amp;2'!$K$113:$K$127</c:f>
              <c:numCache>
                <c:formatCode>yyyy\-mm\-dd;@</c:formatCode>
                <c:ptCount val="15"/>
                <c:pt idx="0">
                  <c:v>43830</c:v>
                </c:pt>
                <c:pt idx="1">
                  <c:v>43830</c:v>
                </c:pt>
                <c:pt idx="2">
                  <c:v>44413</c:v>
                </c:pt>
                <c:pt idx="3">
                  <c:v>43830</c:v>
                </c:pt>
                <c:pt idx="4">
                  <c:v>43921</c:v>
                </c:pt>
                <c:pt idx="5">
                  <c:v>43861</c:v>
                </c:pt>
                <c:pt idx="6">
                  <c:v>43889</c:v>
                </c:pt>
                <c:pt idx="7">
                  <c:v>44012</c:v>
                </c:pt>
                <c:pt idx="8">
                  <c:v>44075</c:v>
                </c:pt>
                <c:pt idx="9">
                  <c:v>44073</c:v>
                </c:pt>
                <c:pt idx="10">
                  <c:v>44196</c:v>
                </c:pt>
                <c:pt idx="11">
                  <c:v>44265</c:v>
                </c:pt>
                <c:pt idx="12">
                  <c:v>44377</c:v>
                </c:pt>
                <c:pt idx="13">
                  <c:v>44413</c:v>
                </c:pt>
                <c:pt idx="14">
                  <c:v>44389</c:v>
                </c:pt>
              </c:numCache>
            </c:numRef>
          </c:yVal>
          <c:bubbleSize>
            <c:numRef>
              <c:f>'Step3_1&amp;2'!$N$113:$N$127</c:f>
              <c:numCache>
                <c:formatCode>General</c:formatCode>
                <c:ptCount val="15"/>
                <c:pt idx="0">
                  <c:v>1230</c:v>
                </c:pt>
                <c:pt idx="1">
                  <c:v>690</c:v>
                </c:pt>
                <c:pt idx="2">
                  <c:v>0</c:v>
                </c:pt>
                <c:pt idx="3">
                  <c:v>528</c:v>
                </c:pt>
                <c:pt idx="4">
                  <c:v>252</c:v>
                </c:pt>
                <c:pt idx="5">
                  <c:v>81</c:v>
                </c:pt>
                <c:pt idx="6">
                  <c:v>156</c:v>
                </c:pt>
                <c:pt idx="7">
                  <c:v>540</c:v>
                </c:pt>
                <c:pt idx="8">
                  <c:v>486</c:v>
                </c:pt>
                <c:pt idx="9">
                  <c:v>288</c:v>
                </c:pt>
                <c:pt idx="10">
                  <c:v>627</c:v>
                </c:pt>
                <c:pt idx="11">
                  <c:v>208</c:v>
                </c:pt>
                <c:pt idx="12">
                  <c:v>33</c:v>
                </c:pt>
                <c:pt idx="13">
                  <c:v>33</c:v>
                </c:pt>
                <c:pt idx="14">
                  <c:v>10</c:v>
                </c:pt>
              </c:numCache>
            </c:numRef>
          </c:bubbleSize>
          <c:bubble3D val="1"/>
          <c:extLst>
            <c:ext xmlns:c16="http://schemas.microsoft.com/office/drawing/2014/chart" uri="{C3380CC4-5D6E-409C-BE32-E72D297353CC}">
              <c16:uniqueId val="{00000000-7E7C-4B9C-9C02-23321C2AE25E}"/>
            </c:ext>
          </c:extLst>
        </c:ser>
        <c:dLbls>
          <c:dLblPos val="ctr"/>
          <c:showLegendKey val="0"/>
          <c:showVal val="1"/>
          <c:showCatName val="0"/>
          <c:showSerName val="0"/>
          <c:showPercent val="0"/>
          <c:showBubbleSize val="0"/>
        </c:dLbls>
        <c:bubbleScale val="100"/>
        <c:showNegBubbles val="0"/>
        <c:axId val="1536922016"/>
        <c:axId val="1536922344"/>
      </c:bubbleChart>
      <c:valAx>
        <c:axId val="1536922016"/>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Sart</a:t>
                </a:r>
                <a:r>
                  <a:rPr lang="en-US" baseline="0"/>
                  <a:t> Date</a:t>
                </a:r>
                <a:endParaRPr lang="en-US"/>
              </a:p>
            </c:rich>
          </c:tx>
          <c:overlay val="0"/>
          <c:spPr>
            <a:noFill/>
            <a:ln>
              <a:noFill/>
            </a:ln>
            <a:effectLst/>
          </c:spPr>
        </c:title>
        <c:numFmt formatCode="yyyy\-mm\-dd;@" sourceLinked="1"/>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536922344"/>
        <c:crosses val="autoZero"/>
        <c:crossBetween val="midCat"/>
      </c:valAx>
      <c:valAx>
        <c:axId val="1536922344"/>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End Date</a:t>
                </a:r>
              </a:p>
            </c:rich>
          </c:tx>
          <c:overlay val="0"/>
          <c:spPr>
            <a:noFill/>
            <a:ln>
              <a:noFill/>
            </a:ln>
            <a:effectLst/>
          </c:spPr>
        </c:title>
        <c:numFmt formatCode="yyyy\-mm\-dd;@"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1536922016"/>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Total Cost and Registrations per Campaign</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864196409802039"/>
          <c:y val="0.11073765882524546"/>
          <c:w val="0.85435320601905251"/>
          <c:h val="0.43851882296431716"/>
        </c:manualLayout>
      </c:layout>
      <c:barChart>
        <c:barDir val="col"/>
        <c:grouping val="clustered"/>
        <c:varyColors val="0"/>
        <c:ser>
          <c:idx val="1"/>
          <c:order val="1"/>
          <c:tx>
            <c:strRef>
              <c:f>'Step3_1&amp;2'!$G$9</c:f>
              <c:strCache>
                <c:ptCount val="1"/>
                <c:pt idx="0">
                  <c:v>total_number_of_registrations</c:v>
                </c:pt>
              </c:strCache>
              <c:extLst xmlns:c15="http://schemas.microsoft.com/office/drawing/2012/chart"/>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'Step3_1&amp;2'!$E$10:$E$24</c:f>
              <c:strCache>
                <c:ptCount val="15"/>
                <c:pt idx="0">
                  <c:v>Facebook (2019/05/30-2019/12/31)</c:v>
                </c:pt>
                <c:pt idx="1">
                  <c:v>Google Ads (2019/05/30-2019/12/31)</c:v>
                </c:pt>
                <c:pt idx="2">
                  <c:v>Organic (2019/05/30-2021/08/05)</c:v>
                </c:pt>
                <c:pt idx="3">
                  <c:v>YouTube (2019/05/30-2019/12/31)</c:v>
                </c:pt>
                <c:pt idx="4">
                  <c:v>Facebook (2020/01/01-2020/03/31)</c:v>
                </c:pt>
                <c:pt idx="5">
                  <c:v>YouTube (2020/01/01-2020/01/31)</c:v>
                </c:pt>
                <c:pt idx="6">
                  <c:v>Google Ads (2020/02/01-2020/02/28)</c:v>
                </c:pt>
                <c:pt idx="7">
                  <c:v>YouTube (2020/03/25-2020/06/30)</c:v>
                </c:pt>
                <c:pt idx="8">
                  <c:v>Google Ads (2020/05/01-2020/09/01)</c:v>
                </c:pt>
                <c:pt idx="9">
                  <c:v>Facebook (2020/06/18-2020/08/30)</c:v>
                </c:pt>
                <c:pt idx="10">
                  <c:v>YouTube (2020/08/12-2020/12/31)</c:v>
                </c:pt>
                <c:pt idx="11">
                  <c:v>Facebook (2020/11/13-2021/03/10)</c:v>
                </c:pt>
                <c:pt idx="12">
                  <c:v>YouTube (2021/02/23-2021/06/30)</c:v>
                </c:pt>
                <c:pt idx="13">
                  <c:v>Google Ads (2021/03/12-2021/08/05)</c:v>
                </c:pt>
                <c:pt idx="14">
                  <c:v>Facebook (2021/04/01-2021/07/12)</c:v>
                </c:pt>
              </c:strCache>
              <c:extLst xmlns:c15="http://schemas.microsoft.com/office/drawing/2012/chart"/>
            </c:strRef>
          </c:cat>
          <c:val>
            <c:numRef>
              <c:f>'Step3_1&amp;2'!$G$10:$G$24</c:f>
              <c:numCache>
                <c:formatCode>General</c:formatCode>
                <c:ptCount val="15"/>
                <c:pt idx="0">
                  <c:v>82</c:v>
                </c:pt>
                <c:pt idx="1">
                  <c:v>69</c:v>
                </c:pt>
                <c:pt idx="2">
                  <c:v>22</c:v>
                </c:pt>
                <c:pt idx="3">
                  <c:v>44</c:v>
                </c:pt>
                <c:pt idx="4">
                  <c:v>21</c:v>
                </c:pt>
                <c:pt idx="5">
                  <c:v>9</c:v>
                </c:pt>
                <c:pt idx="6">
                  <c:v>12</c:v>
                </c:pt>
                <c:pt idx="7">
                  <c:v>36</c:v>
                </c:pt>
                <c:pt idx="8">
                  <c:v>27</c:v>
                </c:pt>
                <c:pt idx="9">
                  <c:v>18</c:v>
                </c:pt>
                <c:pt idx="10">
                  <c:v>33</c:v>
                </c:pt>
                <c:pt idx="11">
                  <c:v>16</c:v>
                </c:pt>
                <c:pt idx="12">
                  <c:v>3</c:v>
                </c:pt>
                <c:pt idx="13">
                  <c:v>3</c:v>
                </c:pt>
                <c:pt idx="14">
                  <c:v>1</c:v>
                </c:pt>
              </c:numCache>
              <c:extLst xmlns:c15="http://schemas.microsoft.com/office/drawing/2012/chart"/>
            </c:numRef>
          </c:val>
          <c:extLst>
            <c:ext xmlns:c16="http://schemas.microsoft.com/office/drawing/2014/chart" uri="{C3380CC4-5D6E-409C-BE32-E72D297353CC}">
              <c16:uniqueId val="{00000002-AD12-4135-A69C-FEE0E4242691}"/>
            </c:ext>
          </c:extLst>
        </c:ser>
        <c:dLbls>
          <c:showLegendKey val="0"/>
          <c:showVal val="1"/>
          <c:showCatName val="0"/>
          <c:showSerName val="0"/>
          <c:showPercent val="0"/>
          <c:showBubbleSize val="0"/>
        </c:dLbls>
        <c:gapWidth val="150"/>
        <c:axId val="1525270864"/>
        <c:axId val="1525278080"/>
        <c:extLst>
          <c:ext xmlns:c15="http://schemas.microsoft.com/office/drawing/2012/chart" uri="{02D57815-91ED-43cb-92C2-25804820EDAC}">
            <c15:filteredBarSeries>
              <c15:ser>
                <c:idx val="0"/>
                <c:order val="0"/>
                <c:tx>
                  <c:strRef>
                    <c:extLst>
                      <c:ext uri="{02D57815-91ED-43cb-92C2-25804820EDAC}">
                        <c15:formulaRef>
                          <c15:sqref>'Step3_1&amp;2'!$F$9</c15:sqref>
                        </c15:formulaRef>
                      </c:ext>
                    </c:extLst>
                    <c:strCache>
                      <c:ptCount val="1"/>
                      <c:pt idx="0">
                        <c:v>cost_per_customer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'Step3_1&amp;2'!$E$10:$E$24</c15:sqref>
                        </c15:formulaRef>
                      </c:ext>
                    </c:extLst>
                    <c:strCache>
                      <c:ptCount val="15"/>
                      <c:pt idx="0">
                        <c:v>Facebook (2019/05/30-2019/12/31)</c:v>
                      </c:pt>
                      <c:pt idx="1">
                        <c:v>Google Ads (2019/05/30-2019/12/31)</c:v>
                      </c:pt>
                      <c:pt idx="2">
                        <c:v>Organic (2019/05/30-2021/08/05)</c:v>
                      </c:pt>
                      <c:pt idx="3">
                        <c:v>YouTube (2019/05/30-2019/12/31)</c:v>
                      </c:pt>
                      <c:pt idx="4">
                        <c:v>Facebook (2020/01/01-2020/03/31)</c:v>
                      </c:pt>
                      <c:pt idx="5">
                        <c:v>YouTube (2020/01/01-2020/01/31)</c:v>
                      </c:pt>
                      <c:pt idx="6">
                        <c:v>Google Ads (2020/02/01-2020/02/28)</c:v>
                      </c:pt>
                      <c:pt idx="7">
                        <c:v>YouTube (2020/03/25-2020/06/30)</c:v>
                      </c:pt>
                      <c:pt idx="8">
                        <c:v>Google Ads (2020/05/01-2020/09/01)</c:v>
                      </c:pt>
                      <c:pt idx="9">
                        <c:v>Facebook (2020/06/18-2020/08/30)</c:v>
                      </c:pt>
                      <c:pt idx="10">
                        <c:v>YouTube (2020/08/12-2020/12/31)</c:v>
                      </c:pt>
                      <c:pt idx="11">
                        <c:v>Facebook (2020/11/13-2021/03/10)</c:v>
                      </c:pt>
                      <c:pt idx="12">
                        <c:v>YouTube (2021/02/23-2021/06/30)</c:v>
                      </c:pt>
                      <c:pt idx="13">
                        <c:v>Google Ads (2021/03/12-2021/08/05)</c:v>
                      </c:pt>
                      <c:pt idx="14">
                        <c:v>Facebook (2021/04/01-2021/07/12)</c:v>
                      </c:pt>
                    </c:strCache>
                  </c:strRef>
                </c:cat>
                <c:val>
                  <c:numRef>
                    <c:extLst>
                      <c:ext uri="{02D57815-91ED-43cb-92C2-25804820EDAC}">
                        <c15:formulaRef>
                          <c15:sqref>'Step3_1&amp;2'!$F$10:$F$24</c15:sqref>
                        </c15:formulaRef>
                      </c:ext>
                    </c:extLst>
                    <c:numCache>
                      <c:formatCode>General</c:formatCode>
                      <c:ptCount val="15"/>
                      <c:pt idx="0">
                        <c:v>15</c:v>
                      </c:pt>
                      <c:pt idx="1">
                        <c:v>10</c:v>
                      </c:pt>
                      <c:pt idx="2">
                        <c:v>0</c:v>
                      </c:pt>
                      <c:pt idx="3">
                        <c:v>12</c:v>
                      </c:pt>
                      <c:pt idx="4">
                        <c:v>12</c:v>
                      </c:pt>
                      <c:pt idx="5">
                        <c:v>9</c:v>
                      </c:pt>
                      <c:pt idx="6">
                        <c:v>13</c:v>
                      </c:pt>
                      <c:pt idx="7">
                        <c:v>15</c:v>
                      </c:pt>
                      <c:pt idx="8">
                        <c:v>18</c:v>
                      </c:pt>
                      <c:pt idx="9">
                        <c:v>16</c:v>
                      </c:pt>
                      <c:pt idx="10">
                        <c:v>19</c:v>
                      </c:pt>
                      <c:pt idx="11">
                        <c:v>13</c:v>
                      </c:pt>
                      <c:pt idx="12">
                        <c:v>11</c:v>
                      </c:pt>
                      <c:pt idx="13">
                        <c:v>11</c:v>
                      </c:pt>
                      <c:pt idx="14">
                        <c:v>10</c:v>
                      </c:pt>
                    </c:numCache>
                  </c:numRef>
                </c:val>
                <c:extLst>
                  <c:ext xmlns:c16="http://schemas.microsoft.com/office/drawing/2014/chart" uri="{C3380CC4-5D6E-409C-BE32-E72D297353CC}">
                    <c16:uniqueId val="{00000001-AD12-4135-A69C-FEE0E4242691}"/>
                  </c:ext>
                </c:extLst>
              </c15:ser>
            </c15:filteredBarSeries>
          </c:ext>
        </c:extLst>
      </c:barChart>
      <c:lineChart>
        <c:grouping val="standard"/>
        <c:varyColors val="0"/>
        <c:ser>
          <c:idx val="2"/>
          <c:order val="2"/>
          <c:tx>
            <c:strRef>
              <c:f>'Step3_1&amp;2'!$H$9</c:f>
              <c:strCache>
                <c:ptCount val="1"/>
                <c:pt idx="0">
                  <c:v>total_cost_per_campaign</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'Step3_1&amp;2'!$E$10:$E$24</c:f>
              <c:strCache>
                <c:ptCount val="15"/>
                <c:pt idx="0">
                  <c:v>Facebook (2019/05/30-2019/12/31)</c:v>
                </c:pt>
                <c:pt idx="1">
                  <c:v>Google Ads (2019/05/30-2019/12/31)</c:v>
                </c:pt>
                <c:pt idx="2">
                  <c:v>Organic (2019/05/30-2021/08/05)</c:v>
                </c:pt>
                <c:pt idx="3">
                  <c:v>YouTube (2019/05/30-2019/12/31)</c:v>
                </c:pt>
                <c:pt idx="4">
                  <c:v>Facebook (2020/01/01-2020/03/31)</c:v>
                </c:pt>
                <c:pt idx="5">
                  <c:v>YouTube (2020/01/01-2020/01/31)</c:v>
                </c:pt>
                <c:pt idx="6">
                  <c:v>Google Ads (2020/02/01-2020/02/28)</c:v>
                </c:pt>
                <c:pt idx="7">
                  <c:v>YouTube (2020/03/25-2020/06/30)</c:v>
                </c:pt>
                <c:pt idx="8">
                  <c:v>Google Ads (2020/05/01-2020/09/01)</c:v>
                </c:pt>
                <c:pt idx="9">
                  <c:v>Facebook (2020/06/18-2020/08/30)</c:v>
                </c:pt>
                <c:pt idx="10">
                  <c:v>YouTube (2020/08/12-2020/12/31)</c:v>
                </c:pt>
                <c:pt idx="11">
                  <c:v>Facebook (2020/11/13-2021/03/10)</c:v>
                </c:pt>
                <c:pt idx="12">
                  <c:v>YouTube (2021/02/23-2021/06/30)</c:v>
                </c:pt>
                <c:pt idx="13">
                  <c:v>Google Ads (2021/03/12-2021/08/05)</c:v>
                </c:pt>
                <c:pt idx="14">
                  <c:v>Facebook (2021/04/01-2021/07/12)</c:v>
                </c:pt>
              </c:strCache>
            </c:strRef>
          </c:cat>
          <c:val>
            <c:numRef>
              <c:f>'Step3_1&amp;2'!$H$10:$H$24</c:f>
              <c:numCache>
                <c:formatCode>General</c:formatCode>
                <c:ptCount val="15"/>
                <c:pt idx="0">
                  <c:v>1230</c:v>
                </c:pt>
                <c:pt idx="1">
                  <c:v>690</c:v>
                </c:pt>
                <c:pt idx="2">
                  <c:v>0</c:v>
                </c:pt>
                <c:pt idx="3">
                  <c:v>528</c:v>
                </c:pt>
                <c:pt idx="4">
                  <c:v>252</c:v>
                </c:pt>
                <c:pt idx="5">
                  <c:v>81</c:v>
                </c:pt>
                <c:pt idx="6">
                  <c:v>156</c:v>
                </c:pt>
                <c:pt idx="7">
                  <c:v>540</c:v>
                </c:pt>
                <c:pt idx="8">
                  <c:v>486</c:v>
                </c:pt>
                <c:pt idx="9">
                  <c:v>288</c:v>
                </c:pt>
                <c:pt idx="10">
                  <c:v>627</c:v>
                </c:pt>
                <c:pt idx="11">
                  <c:v>208</c:v>
                </c:pt>
                <c:pt idx="12">
                  <c:v>33</c:v>
                </c:pt>
                <c:pt idx="13">
                  <c:v>33</c:v>
                </c:pt>
                <c:pt idx="14">
                  <c:v>10</c:v>
                </c:pt>
              </c:numCache>
            </c:numRef>
          </c:val>
          <c:smooth val="0"/>
          <c:extLst>
            <c:ext xmlns:c16="http://schemas.microsoft.com/office/drawing/2014/chart" uri="{C3380CC4-5D6E-409C-BE32-E72D297353CC}">
              <c16:uniqueId val="{00000000-AD12-4135-A69C-FEE0E4242691}"/>
            </c:ext>
          </c:extLst>
        </c:ser>
        <c:dLbls>
          <c:showLegendKey val="0"/>
          <c:showVal val="0"/>
          <c:showCatName val="0"/>
          <c:showSerName val="0"/>
          <c:showPercent val="0"/>
          <c:showBubbleSize val="0"/>
        </c:dLbls>
        <c:marker val="1"/>
        <c:smooth val="0"/>
        <c:axId val="1242226768"/>
        <c:axId val="1242235952"/>
      </c:lineChart>
      <c:catAx>
        <c:axId val="15252708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Campaign</a:t>
                </a:r>
              </a:p>
            </c:rich>
          </c:tx>
          <c:layout>
            <c:manualLayout>
              <c:xMode val="edge"/>
              <c:yMode val="edge"/>
              <c:x val="0.37814510000028251"/>
              <c:y val="0.8397707552330337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278080"/>
        <c:crosses val="autoZero"/>
        <c:auto val="1"/>
        <c:lblAlgn val="ctr"/>
        <c:lblOffset val="100"/>
        <c:noMultiLvlLbl val="0"/>
      </c:catAx>
      <c:valAx>
        <c:axId val="15252780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baseline="0">
                    <a:effectLst/>
                  </a:rPr>
                  <a:t>Registrations</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270864"/>
        <c:crosses val="autoZero"/>
        <c:crossBetween val="between"/>
      </c:valAx>
      <c:valAx>
        <c:axId val="124223595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Cost</a:t>
                </a:r>
              </a:p>
            </c:rich>
          </c:tx>
          <c:layout>
            <c:manualLayout>
              <c:xMode val="edge"/>
              <c:yMode val="edge"/>
              <c:x val="0.93081443936838348"/>
              <c:y val="0.2759880158383643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226768"/>
        <c:crosses val="max"/>
        <c:crossBetween val="between"/>
      </c:valAx>
      <c:catAx>
        <c:axId val="1242226768"/>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242235952"/>
        <c:crosses val="autoZero"/>
        <c:auto val="1"/>
        <c:lblAlgn val="ctr"/>
        <c:lblOffset val="100"/>
        <c:noMultiLvlLbl val="0"/>
      </c:catAx>
      <c:spPr>
        <a:noFill/>
        <a:ln>
          <a:noFill/>
        </a:ln>
        <a:effectLst/>
      </c:spPr>
    </c:plotArea>
    <c:legend>
      <c:legendPos val="b"/>
      <c:layout>
        <c:manualLayout>
          <c:xMode val="edge"/>
          <c:yMode val="edge"/>
          <c:x val="0.48076865726235868"/>
          <c:y val="0.1216163562728655"/>
          <c:w val="0.43825330767991993"/>
          <c:h val="4.302133361436895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[1]Step3_1_4!$B$73</c:f>
              <c:strCache>
                <c:ptCount val="1"/>
                <c:pt idx="0">
                  <c:v>Customer Count</c:v>
                </c:pt>
              </c:strCache>
            </c:strRef>
          </c:tx>
          <c:dPt>
            <c:idx val="0"/>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1-F756-4E9A-BFD0-B049EC0633DC}"/>
              </c:ext>
            </c:extLst>
          </c:dPt>
          <c:dPt>
            <c:idx val="1"/>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3-F756-4E9A-BFD0-B049EC0633DC}"/>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1"/>
            <c:showSerName val="0"/>
            <c:showPercent val="1"/>
            <c:showBubbleSize val="0"/>
            <c:showLeaderLines val="0"/>
            <c:extLst>
              <c:ext xmlns:c15="http://schemas.microsoft.com/office/drawing/2012/chart" uri="{CE6537A1-D6FC-4f65-9D91-7224C49458BB}"/>
            </c:extLst>
          </c:dLbls>
          <c:cat>
            <c:strRef>
              <c:f>[1]Step3_1_4!$A$74:$A$75</c:f>
              <c:strCache>
                <c:ptCount val="2"/>
                <c:pt idx="0">
                  <c:v>Female</c:v>
                </c:pt>
                <c:pt idx="1">
                  <c:v>Male</c:v>
                </c:pt>
              </c:strCache>
            </c:strRef>
          </c:cat>
          <c:val>
            <c:numRef>
              <c:f>[1]Step3_1_4!$B$74:$B$75</c:f>
              <c:numCache>
                <c:formatCode>General</c:formatCode>
                <c:ptCount val="2"/>
                <c:pt idx="0">
                  <c:v>241</c:v>
                </c:pt>
                <c:pt idx="1">
                  <c:v>218</c:v>
                </c:pt>
              </c:numCache>
            </c:numRef>
          </c:val>
          <c:extLst>
            <c:ext xmlns:c16="http://schemas.microsoft.com/office/drawing/2014/chart" uri="{C3380CC4-5D6E-409C-BE32-E72D297353CC}">
              <c16:uniqueId val="{00000004-F756-4E9A-BFD0-B049EC0633DC}"/>
            </c:ext>
          </c:extLst>
        </c:ser>
        <c:dLbls>
          <c:dLblPos val="inEnd"/>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[1]Step3_1_4!$H$73</c:f>
              <c:strCache>
                <c:ptCount val="1"/>
                <c:pt idx="0">
                  <c:v>Membership Count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C8-49BD-A311-0ECB7C7C79E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8C8-49BD-A311-0ECB7C7C79EA}"/>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[1]Step3_1_4!$G$74:$G$75</c:f>
              <c:strCache>
                <c:ptCount val="2"/>
                <c:pt idx="0">
                  <c:v>Female</c:v>
                </c:pt>
                <c:pt idx="1">
                  <c:v>Male</c:v>
                </c:pt>
              </c:strCache>
            </c:strRef>
          </c:cat>
          <c:val>
            <c:numRef>
              <c:f>[1]Step3_1_4!$H$74:$H$75</c:f>
              <c:numCache>
                <c:formatCode>General</c:formatCode>
                <c:ptCount val="2"/>
                <c:pt idx="0">
                  <c:v>122</c:v>
                </c:pt>
                <c:pt idx="1">
                  <c:v>99</c:v>
                </c:pt>
              </c:numCache>
            </c:numRef>
          </c:val>
          <c:extLst>
            <c:ext xmlns:c16="http://schemas.microsoft.com/office/drawing/2014/chart" uri="{C3380CC4-5D6E-409C-BE32-E72D297353CC}">
              <c16:uniqueId val="{00000004-A8C8-49BD-A311-0ECB7C7C79EA}"/>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r>
              <a:rPr lang="en-US" baseline="0"/>
              <a:t> </a:t>
            </a:r>
            <a:r>
              <a:rPr lang="en-US"/>
              <a:t>Ratio of Customers per Country</a:t>
            </a:r>
          </a:p>
        </c:rich>
      </c:tx>
      <c:layout>
        <c:manualLayout>
          <c:xMode val="edge"/>
          <c:yMode val="edge"/>
          <c:x val="0.32746539518640061"/>
          <c:y val="4.34984072724390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Female</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1"/>
              <c:pt idx="0">
                <c:v>Belguim</c:v>
              </c:pt>
              <c:pt idx="1">
                <c:v>Canada</c:v>
              </c:pt>
              <c:pt idx="2">
                <c:v>England</c:v>
              </c:pt>
              <c:pt idx="3">
                <c:v>France</c:v>
              </c:pt>
              <c:pt idx="4">
                <c:v>Germany</c:v>
              </c:pt>
              <c:pt idx="5">
                <c:v>Italy</c:v>
              </c:pt>
              <c:pt idx="6">
                <c:v>Other</c:v>
              </c:pt>
              <c:pt idx="7">
                <c:v>Portugal</c:v>
              </c:pt>
              <c:pt idx="8">
                <c:v>Spain</c:v>
              </c:pt>
              <c:pt idx="9">
                <c:v>Sweden</c:v>
              </c:pt>
              <c:pt idx="10">
                <c:v>United States</c:v>
              </c:pt>
            </c:strLit>
          </c:cat>
          <c:val>
            <c:numLit>
              <c:formatCode>General</c:formatCode>
              <c:ptCount val="11"/>
              <c:pt idx="0">
                <c:v>47.06</c:v>
              </c:pt>
              <c:pt idx="1">
                <c:v>50.94</c:v>
              </c:pt>
              <c:pt idx="2">
                <c:v>45.83</c:v>
              </c:pt>
              <c:pt idx="3">
                <c:v>59.52</c:v>
              </c:pt>
              <c:pt idx="4">
                <c:v>36.590000000000003</c:v>
              </c:pt>
              <c:pt idx="5">
                <c:v>56.25</c:v>
              </c:pt>
              <c:pt idx="6">
                <c:v>55.56</c:v>
              </c:pt>
              <c:pt idx="7">
                <c:v>41.67</c:v>
              </c:pt>
              <c:pt idx="8">
                <c:v>68.63</c:v>
              </c:pt>
              <c:pt idx="9">
                <c:v>52.5</c:v>
              </c:pt>
              <c:pt idx="10">
                <c:v>53.33</c:v>
              </c:pt>
            </c:numLit>
          </c:val>
          <c:extLst>
            <c:ext xmlns:c16="http://schemas.microsoft.com/office/drawing/2014/chart" uri="{C3380CC4-5D6E-409C-BE32-E72D297353CC}">
              <c16:uniqueId val="{00000000-8AA1-497A-9FDC-E58FC155633A}"/>
            </c:ext>
          </c:extLst>
        </c:ser>
        <c:ser>
          <c:idx val="1"/>
          <c:order val="1"/>
          <c:tx>
            <c:v>Male</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1"/>
              <c:pt idx="0">
                <c:v>Belguim</c:v>
              </c:pt>
              <c:pt idx="1">
                <c:v>Canada</c:v>
              </c:pt>
              <c:pt idx="2">
                <c:v>England</c:v>
              </c:pt>
              <c:pt idx="3">
                <c:v>France</c:v>
              </c:pt>
              <c:pt idx="4">
                <c:v>Germany</c:v>
              </c:pt>
              <c:pt idx="5">
                <c:v>Italy</c:v>
              </c:pt>
              <c:pt idx="6">
                <c:v>Other</c:v>
              </c:pt>
              <c:pt idx="7">
                <c:v>Portugal</c:v>
              </c:pt>
              <c:pt idx="8">
                <c:v>Spain</c:v>
              </c:pt>
              <c:pt idx="9">
                <c:v>Sweden</c:v>
              </c:pt>
              <c:pt idx="10">
                <c:v>United States</c:v>
              </c:pt>
            </c:strLit>
          </c:cat>
          <c:val>
            <c:numLit>
              <c:formatCode>General</c:formatCode>
              <c:ptCount val="11"/>
              <c:pt idx="0">
                <c:v>52.94</c:v>
              </c:pt>
              <c:pt idx="1">
                <c:v>49.06</c:v>
              </c:pt>
              <c:pt idx="2">
                <c:v>54.17</c:v>
              </c:pt>
              <c:pt idx="3">
                <c:v>40.479999999999997</c:v>
              </c:pt>
              <c:pt idx="4">
                <c:v>63.41</c:v>
              </c:pt>
              <c:pt idx="5">
                <c:v>43.75</c:v>
              </c:pt>
              <c:pt idx="6">
                <c:v>44.44</c:v>
              </c:pt>
              <c:pt idx="7">
                <c:v>58.33</c:v>
              </c:pt>
              <c:pt idx="8">
                <c:v>31.37</c:v>
              </c:pt>
              <c:pt idx="9">
                <c:v>47.5</c:v>
              </c:pt>
              <c:pt idx="10">
                <c:v>46.67</c:v>
              </c:pt>
            </c:numLit>
          </c:val>
          <c:extLst>
            <c:ext xmlns:c16="http://schemas.microsoft.com/office/drawing/2014/chart" uri="{C3380CC4-5D6E-409C-BE32-E72D297353CC}">
              <c16:uniqueId val="{00000001-8AA1-497A-9FDC-E58FC155633A}"/>
            </c:ext>
          </c:extLst>
        </c:ser>
        <c:dLbls>
          <c:dLblPos val="ctr"/>
          <c:showLegendKey val="0"/>
          <c:showVal val="1"/>
          <c:showCatName val="0"/>
          <c:showSerName val="0"/>
          <c:showPercent val="0"/>
          <c:showBubbleSize val="0"/>
        </c:dLbls>
        <c:gapWidth val="150"/>
        <c:overlap val="100"/>
        <c:axId val="2047172120"/>
        <c:axId val="2047172448"/>
      </c:barChart>
      <c:catAx>
        <c:axId val="2047172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172448"/>
        <c:crosses val="autoZero"/>
        <c:auto val="1"/>
        <c:lblAlgn val="ctr"/>
        <c:lblOffset val="100"/>
        <c:noMultiLvlLbl val="0"/>
      </c:catAx>
      <c:valAx>
        <c:axId val="2047172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customers (in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172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Gender Ratio of Customers per Country</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Female</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1"/>
              <c:pt idx="0">
                <c:v>Belguim</c:v>
              </c:pt>
              <c:pt idx="1">
                <c:v>Canada</c:v>
              </c:pt>
              <c:pt idx="2">
                <c:v>England</c:v>
              </c:pt>
              <c:pt idx="3">
                <c:v>France</c:v>
              </c:pt>
              <c:pt idx="4">
                <c:v>Germany</c:v>
              </c:pt>
              <c:pt idx="5">
                <c:v>Italy</c:v>
              </c:pt>
              <c:pt idx="6">
                <c:v>Other</c:v>
              </c:pt>
              <c:pt idx="7">
                <c:v>Portugal</c:v>
              </c:pt>
              <c:pt idx="8">
                <c:v>Spain</c:v>
              </c:pt>
              <c:pt idx="9">
                <c:v>Sweden</c:v>
              </c:pt>
              <c:pt idx="10">
                <c:v>United States</c:v>
              </c:pt>
            </c:strLit>
          </c:cat>
          <c:val>
            <c:numLit>
              <c:formatCode>General</c:formatCode>
              <c:ptCount val="11"/>
              <c:pt idx="0">
                <c:v>16</c:v>
              </c:pt>
              <c:pt idx="1">
                <c:v>27</c:v>
              </c:pt>
              <c:pt idx="2">
                <c:v>11</c:v>
              </c:pt>
              <c:pt idx="3">
                <c:v>25</c:v>
              </c:pt>
              <c:pt idx="4">
                <c:v>15</c:v>
              </c:pt>
              <c:pt idx="5">
                <c:v>27</c:v>
              </c:pt>
              <c:pt idx="6">
                <c:v>25</c:v>
              </c:pt>
              <c:pt idx="7">
                <c:v>15</c:v>
              </c:pt>
              <c:pt idx="8">
                <c:v>35</c:v>
              </c:pt>
              <c:pt idx="9">
                <c:v>21</c:v>
              </c:pt>
              <c:pt idx="10">
                <c:v>24</c:v>
              </c:pt>
            </c:numLit>
          </c:val>
          <c:extLst>
            <c:ext xmlns:c16="http://schemas.microsoft.com/office/drawing/2014/chart" uri="{C3380CC4-5D6E-409C-BE32-E72D297353CC}">
              <c16:uniqueId val="{00000000-3853-4EA0-A796-F3ED2A1CC816}"/>
            </c:ext>
          </c:extLst>
        </c:ser>
        <c:ser>
          <c:idx val="1"/>
          <c:order val="1"/>
          <c:tx>
            <c:v>Male</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1"/>
              <c:pt idx="0">
                <c:v>Belguim</c:v>
              </c:pt>
              <c:pt idx="1">
                <c:v>Canada</c:v>
              </c:pt>
              <c:pt idx="2">
                <c:v>England</c:v>
              </c:pt>
              <c:pt idx="3">
                <c:v>France</c:v>
              </c:pt>
              <c:pt idx="4">
                <c:v>Germany</c:v>
              </c:pt>
              <c:pt idx="5">
                <c:v>Italy</c:v>
              </c:pt>
              <c:pt idx="6">
                <c:v>Other</c:v>
              </c:pt>
              <c:pt idx="7">
                <c:v>Portugal</c:v>
              </c:pt>
              <c:pt idx="8">
                <c:v>Spain</c:v>
              </c:pt>
              <c:pt idx="9">
                <c:v>Sweden</c:v>
              </c:pt>
              <c:pt idx="10">
                <c:v>United States</c:v>
              </c:pt>
            </c:strLit>
          </c:cat>
          <c:val>
            <c:numLit>
              <c:formatCode>General</c:formatCode>
              <c:ptCount val="11"/>
              <c:pt idx="0">
                <c:v>18</c:v>
              </c:pt>
              <c:pt idx="1">
                <c:v>26</c:v>
              </c:pt>
              <c:pt idx="2">
                <c:v>13</c:v>
              </c:pt>
              <c:pt idx="3">
                <c:v>17</c:v>
              </c:pt>
              <c:pt idx="4">
                <c:v>26</c:v>
              </c:pt>
              <c:pt idx="5">
                <c:v>21</c:v>
              </c:pt>
              <c:pt idx="6">
                <c:v>20</c:v>
              </c:pt>
              <c:pt idx="7">
                <c:v>21</c:v>
              </c:pt>
              <c:pt idx="8">
                <c:v>16</c:v>
              </c:pt>
              <c:pt idx="9">
                <c:v>19</c:v>
              </c:pt>
              <c:pt idx="10">
                <c:v>21</c:v>
              </c:pt>
            </c:numLit>
          </c:val>
          <c:extLst>
            <c:ext xmlns:c16="http://schemas.microsoft.com/office/drawing/2014/chart" uri="{C3380CC4-5D6E-409C-BE32-E72D297353CC}">
              <c16:uniqueId val="{00000001-3853-4EA0-A796-F3ED2A1CC816}"/>
            </c:ext>
          </c:extLst>
        </c:ser>
        <c:dLbls>
          <c:dLblPos val="ctr"/>
          <c:showLegendKey val="0"/>
          <c:showVal val="1"/>
          <c:showCatName val="0"/>
          <c:showSerName val="0"/>
          <c:showPercent val="0"/>
          <c:showBubbleSize val="0"/>
        </c:dLbls>
        <c:gapWidth val="150"/>
        <c:overlap val="100"/>
        <c:axId val="814995664"/>
        <c:axId val="814988448"/>
      </c:barChart>
      <c:catAx>
        <c:axId val="814995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0" i="0" baseline="0">
                    <a:effectLst/>
                  </a:rPr>
                  <a:t>Country</a:t>
                </a:r>
                <a:endParaRPr lang="en-US" sz="600">
                  <a:effectLst/>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988448"/>
        <c:crosses val="autoZero"/>
        <c:auto val="1"/>
        <c:lblAlgn val="ctr"/>
        <c:lblOffset val="100"/>
        <c:noMultiLvlLbl val="0"/>
      </c:catAx>
      <c:valAx>
        <c:axId val="814988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b="0" i="0" baseline="0">
                    <a:effectLst/>
                  </a:rPr>
                  <a:t>Number of customers</a:t>
                </a:r>
                <a:endParaRPr lang="en-US" sz="6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4995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Memberships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v>Female - Members</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1"/>
              <c:pt idx="0">
                <c:v>Belguim</c:v>
              </c:pt>
              <c:pt idx="1">
                <c:v>Canada</c:v>
              </c:pt>
              <c:pt idx="2">
                <c:v>England</c:v>
              </c:pt>
              <c:pt idx="3">
                <c:v>France</c:v>
              </c:pt>
              <c:pt idx="4">
                <c:v>Germany</c:v>
              </c:pt>
              <c:pt idx="5">
                <c:v>Italy</c:v>
              </c:pt>
              <c:pt idx="6">
                <c:v>Other</c:v>
              </c:pt>
              <c:pt idx="7">
                <c:v>Portugal</c:v>
              </c:pt>
              <c:pt idx="8">
                <c:v>Spain</c:v>
              </c:pt>
              <c:pt idx="9">
                <c:v>Sweden</c:v>
              </c:pt>
              <c:pt idx="10">
                <c:v>United States</c:v>
              </c:pt>
            </c:strLit>
          </c:cat>
          <c:val>
            <c:numLit>
              <c:formatCode>General</c:formatCode>
              <c:ptCount val="11"/>
              <c:pt idx="0">
                <c:v>7</c:v>
              </c:pt>
              <c:pt idx="1">
                <c:v>13</c:v>
              </c:pt>
              <c:pt idx="2">
                <c:v>8</c:v>
              </c:pt>
              <c:pt idx="3">
                <c:v>13</c:v>
              </c:pt>
              <c:pt idx="4">
                <c:v>9</c:v>
              </c:pt>
              <c:pt idx="5">
                <c:v>14</c:v>
              </c:pt>
              <c:pt idx="6">
                <c:v>13</c:v>
              </c:pt>
              <c:pt idx="7">
                <c:v>6</c:v>
              </c:pt>
              <c:pt idx="8">
                <c:v>17</c:v>
              </c:pt>
              <c:pt idx="9">
                <c:v>12</c:v>
              </c:pt>
              <c:pt idx="10">
                <c:v>10</c:v>
              </c:pt>
            </c:numLit>
          </c:val>
          <c:extLst>
            <c:ext xmlns:c16="http://schemas.microsoft.com/office/drawing/2014/chart" uri="{C3380CC4-5D6E-409C-BE32-E72D297353CC}">
              <c16:uniqueId val="{00000000-3FF1-4C1D-8709-FA2BB7A1D53E}"/>
            </c:ext>
          </c:extLst>
        </c:ser>
        <c:ser>
          <c:idx val="1"/>
          <c:order val="1"/>
          <c:tx>
            <c:v>Female - Non-Members</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1"/>
              <c:pt idx="0">
                <c:v>Belguim</c:v>
              </c:pt>
              <c:pt idx="1">
                <c:v>Canada</c:v>
              </c:pt>
              <c:pt idx="2">
                <c:v>England</c:v>
              </c:pt>
              <c:pt idx="3">
                <c:v>France</c:v>
              </c:pt>
              <c:pt idx="4">
                <c:v>Germany</c:v>
              </c:pt>
              <c:pt idx="5">
                <c:v>Italy</c:v>
              </c:pt>
              <c:pt idx="6">
                <c:v>Other</c:v>
              </c:pt>
              <c:pt idx="7">
                <c:v>Portugal</c:v>
              </c:pt>
              <c:pt idx="8">
                <c:v>Spain</c:v>
              </c:pt>
              <c:pt idx="9">
                <c:v>Sweden</c:v>
              </c:pt>
              <c:pt idx="10">
                <c:v>United States</c:v>
              </c:pt>
            </c:strLit>
          </c:cat>
          <c:val>
            <c:numLit>
              <c:formatCode>General</c:formatCode>
              <c:ptCount val="11"/>
              <c:pt idx="0">
                <c:v>9</c:v>
              </c:pt>
              <c:pt idx="1">
                <c:v>14</c:v>
              </c:pt>
              <c:pt idx="2">
                <c:v>3</c:v>
              </c:pt>
              <c:pt idx="3">
                <c:v>12</c:v>
              </c:pt>
              <c:pt idx="4">
                <c:v>6</c:v>
              </c:pt>
              <c:pt idx="5">
                <c:v>13</c:v>
              </c:pt>
              <c:pt idx="6">
                <c:v>12</c:v>
              </c:pt>
              <c:pt idx="7">
                <c:v>9</c:v>
              </c:pt>
              <c:pt idx="8">
                <c:v>18</c:v>
              </c:pt>
              <c:pt idx="9">
                <c:v>9</c:v>
              </c:pt>
              <c:pt idx="10">
                <c:v>14</c:v>
              </c:pt>
            </c:numLit>
          </c:val>
          <c:extLst>
            <c:ext xmlns:c16="http://schemas.microsoft.com/office/drawing/2014/chart" uri="{C3380CC4-5D6E-409C-BE32-E72D297353CC}">
              <c16:uniqueId val="{00000001-3FF1-4C1D-8709-FA2BB7A1D53E}"/>
            </c:ext>
          </c:extLst>
        </c:ser>
        <c:ser>
          <c:idx val="2"/>
          <c:order val="2"/>
          <c:tx>
            <c:v>Male - Members</c:v>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1"/>
              <c:pt idx="0">
                <c:v>Belguim</c:v>
              </c:pt>
              <c:pt idx="1">
                <c:v>Canada</c:v>
              </c:pt>
              <c:pt idx="2">
                <c:v>England</c:v>
              </c:pt>
              <c:pt idx="3">
                <c:v>France</c:v>
              </c:pt>
              <c:pt idx="4">
                <c:v>Germany</c:v>
              </c:pt>
              <c:pt idx="5">
                <c:v>Italy</c:v>
              </c:pt>
              <c:pt idx="6">
                <c:v>Other</c:v>
              </c:pt>
              <c:pt idx="7">
                <c:v>Portugal</c:v>
              </c:pt>
              <c:pt idx="8">
                <c:v>Spain</c:v>
              </c:pt>
              <c:pt idx="9">
                <c:v>Sweden</c:v>
              </c:pt>
              <c:pt idx="10">
                <c:v>United States</c:v>
              </c:pt>
            </c:strLit>
          </c:cat>
          <c:val>
            <c:numLit>
              <c:formatCode>General</c:formatCode>
              <c:ptCount val="11"/>
              <c:pt idx="0">
                <c:v>9</c:v>
              </c:pt>
              <c:pt idx="1">
                <c:v>13</c:v>
              </c:pt>
              <c:pt idx="2">
                <c:v>7</c:v>
              </c:pt>
              <c:pt idx="3">
                <c:v>9</c:v>
              </c:pt>
              <c:pt idx="4">
                <c:v>11</c:v>
              </c:pt>
              <c:pt idx="5">
                <c:v>8</c:v>
              </c:pt>
              <c:pt idx="6">
                <c:v>5</c:v>
              </c:pt>
              <c:pt idx="7">
                <c:v>9</c:v>
              </c:pt>
              <c:pt idx="8">
                <c:v>9</c:v>
              </c:pt>
              <c:pt idx="9">
                <c:v>9</c:v>
              </c:pt>
              <c:pt idx="10">
                <c:v>10</c:v>
              </c:pt>
            </c:numLit>
          </c:val>
          <c:extLst>
            <c:ext xmlns:c16="http://schemas.microsoft.com/office/drawing/2014/chart" uri="{C3380CC4-5D6E-409C-BE32-E72D297353CC}">
              <c16:uniqueId val="{00000002-3FF1-4C1D-8709-FA2BB7A1D53E}"/>
            </c:ext>
          </c:extLst>
        </c:ser>
        <c:ser>
          <c:idx val="3"/>
          <c:order val="3"/>
          <c:tx>
            <c:v>Male - Non-Members</c:v>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Lit>
              <c:ptCount val="11"/>
              <c:pt idx="0">
                <c:v>Belguim</c:v>
              </c:pt>
              <c:pt idx="1">
                <c:v>Canada</c:v>
              </c:pt>
              <c:pt idx="2">
                <c:v>England</c:v>
              </c:pt>
              <c:pt idx="3">
                <c:v>France</c:v>
              </c:pt>
              <c:pt idx="4">
                <c:v>Germany</c:v>
              </c:pt>
              <c:pt idx="5">
                <c:v>Italy</c:v>
              </c:pt>
              <c:pt idx="6">
                <c:v>Other</c:v>
              </c:pt>
              <c:pt idx="7">
                <c:v>Portugal</c:v>
              </c:pt>
              <c:pt idx="8">
                <c:v>Spain</c:v>
              </c:pt>
              <c:pt idx="9">
                <c:v>Sweden</c:v>
              </c:pt>
              <c:pt idx="10">
                <c:v>United States</c:v>
              </c:pt>
            </c:strLit>
          </c:cat>
          <c:val>
            <c:numLit>
              <c:formatCode>General</c:formatCode>
              <c:ptCount val="11"/>
              <c:pt idx="0">
                <c:v>9</c:v>
              </c:pt>
              <c:pt idx="1">
                <c:v>13</c:v>
              </c:pt>
              <c:pt idx="2">
                <c:v>6</c:v>
              </c:pt>
              <c:pt idx="3">
                <c:v>8</c:v>
              </c:pt>
              <c:pt idx="4">
                <c:v>15</c:v>
              </c:pt>
              <c:pt idx="5">
                <c:v>13</c:v>
              </c:pt>
              <c:pt idx="6">
                <c:v>15</c:v>
              </c:pt>
              <c:pt idx="7">
                <c:v>12</c:v>
              </c:pt>
              <c:pt idx="8">
                <c:v>7</c:v>
              </c:pt>
              <c:pt idx="9">
                <c:v>10</c:v>
              </c:pt>
              <c:pt idx="10">
                <c:v>11</c:v>
              </c:pt>
            </c:numLit>
          </c:val>
          <c:extLst>
            <c:ext xmlns:c16="http://schemas.microsoft.com/office/drawing/2014/chart" uri="{C3380CC4-5D6E-409C-BE32-E72D297353CC}">
              <c16:uniqueId val="{00000003-3FF1-4C1D-8709-FA2BB7A1D53E}"/>
            </c:ext>
          </c:extLst>
        </c:ser>
        <c:dLbls>
          <c:dLblPos val="ctr"/>
          <c:showLegendKey val="0"/>
          <c:showVal val="1"/>
          <c:showCatName val="0"/>
          <c:showSerName val="0"/>
          <c:showPercent val="0"/>
          <c:showBubbleSize val="0"/>
        </c:dLbls>
        <c:gapWidth val="79"/>
        <c:overlap val="100"/>
        <c:axId val="226281400"/>
        <c:axId val="226284024"/>
      </c:barChart>
      <c:catAx>
        <c:axId val="2262814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Country</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cap="none" spc="120" normalizeH="0" baseline="0">
                <a:solidFill>
                  <a:schemeClr val="tx1">
                    <a:lumMod val="65000"/>
                    <a:lumOff val="35000"/>
                  </a:schemeClr>
                </a:solidFill>
                <a:latin typeface="+mn-lt"/>
                <a:ea typeface="+mn-ea"/>
                <a:cs typeface="+mn-cs"/>
              </a:defRPr>
            </a:pPr>
            <a:endParaRPr lang="en-US"/>
          </a:p>
        </c:txPr>
        <c:crossAx val="226284024"/>
        <c:crosses val="autoZero"/>
        <c:auto val="1"/>
        <c:lblAlgn val="ctr"/>
        <c:lblOffset val="100"/>
        <c:noMultiLvlLbl val="0"/>
      </c:catAx>
      <c:valAx>
        <c:axId val="226284024"/>
        <c:scaling>
          <c:orientation val="minMax"/>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Number of Memberships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226281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Items</a:t>
            </a:r>
            <a:r>
              <a:rPr lang="en-US" baseline="0"/>
              <a:t> per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Beauty Care</c:v>
              </c:pt>
              <c:pt idx="1">
                <c:v>Books</c:v>
              </c:pt>
              <c:pt idx="2">
                <c:v>Collectibles</c:v>
              </c:pt>
              <c:pt idx="3">
                <c:v>Electronics</c:v>
              </c:pt>
              <c:pt idx="4">
                <c:v>Fashion</c:v>
              </c:pt>
              <c:pt idx="5">
                <c:v>Gaming</c:v>
              </c:pt>
              <c:pt idx="6">
                <c:v>Home &amp; Garden</c:v>
              </c:pt>
              <c:pt idx="7">
                <c:v>Kitchen</c:v>
              </c:pt>
              <c:pt idx="8">
                <c:v>Sporting Goods</c:v>
              </c:pt>
              <c:pt idx="9">
                <c:v>Toys &amp; Hobbies</c:v>
              </c:pt>
            </c:strLit>
          </c:cat>
          <c:val>
            <c:numLit>
              <c:formatCode>General</c:formatCode>
              <c:ptCount val="10"/>
              <c:pt idx="0">
                <c:v>8</c:v>
              </c:pt>
              <c:pt idx="1">
                <c:v>18</c:v>
              </c:pt>
              <c:pt idx="2">
                <c:v>17</c:v>
              </c:pt>
              <c:pt idx="3">
                <c:v>13</c:v>
              </c:pt>
              <c:pt idx="4">
                <c:v>21</c:v>
              </c:pt>
              <c:pt idx="5">
                <c:v>11</c:v>
              </c:pt>
              <c:pt idx="6">
                <c:v>9</c:v>
              </c:pt>
              <c:pt idx="7">
                <c:v>9</c:v>
              </c:pt>
              <c:pt idx="8">
                <c:v>16</c:v>
              </c:pt>
              <c:pt idx="9">
                <c:v>15</c:v>
              </c:pt>
            </c:numLit>
          </c:val>
          <c:extLst>
            <c:ext xmlns:c16="http://schemas.microsoft.com/office/drawing/2014/chart" uri="{C3380CC4-5D6E-409C-BE32-E72D297353CC}">
              <c16:uniqueId val="{00000000-9964-4F81-B171-47ACDAF49AFA}"/>
            </c:ext>
          </c:extLst>
        </c:ser>
        <c:dLbls>
          <c:dLblPos val="outEnd"/>
          <c:showLegendKey val="0"/>
          <c:showVal val="1"/>
          <c:showCatName val="0"/>
          <c:showSerName val="0"/>
          <c:showPercent val="0"/>
          <c:showBubbleSize val="0"/>
        </c:dLbls>
        <c:gapWidth val="219"/>
        <c:overlap val="-27"/>
        <c:axId val="2052053168"/>
        <c:axId val="2052050216"/>
      </c:barChart>
      <c:catAx>
        <c:axId val="20520531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050216"/>
        <c:crosses val="autoZero"/>
        <c:auto val="1"/>
        <c:lblAlgn val="ctr"/>
        <c:lblOffset val="100"/>
        <c:noMultiLvlLbl val="0"/>
      </c:catAx>
      <c:valAx>
        <c:axId val="20520502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2053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Orders per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[1]Step3_1_4!$A$216:$A$226</c:f>
              <c:strCache>
                <c:ptCount val="11"/>
                <c:pt idx="0">
                  <c:v>Belguim</c:v>
                </c:pt>
                <c:pt idx="1">
                  <c:v>Canada</c:v>
                </c:pt>
                <c:pt idx="2">
                  <c:v>England</c:v>
                </c:pt>
                <c:pt idx="3">
                  <c:v>France</c:v>
                </c:pt>
                <c:pt idx="4">
                  <c:v>Germany</c:v>
                </c:pt>
                <c:pt idx="5">
                  <c:v>Italy</c:v>
                </c:pt>
                <c:pt idx="6">
                  <c:v>Other</c:v>
                </c:pt>
                <c:pt idx="7">
                  <c:v>Portugal</c:v>
                </c:pt>
                <c:pt idx="8">
                  <c:v>Spain</c:v>
                </c:pt>
                <c:pt idx="9">
                  <c:v>Sweden</c:v>
                </c:pt>
                <c:pt idx="10">
                  <c:v>United States</c:v>
                </c:pt>
              </c:strCache>
            </c:strRef>
          </c:cat>
          <c:val>
            <c:numRef>
              <c:f>[1]Step3_1_4!$B$216:$B$226</c:f>
              <c:numCache>
                <c:formatCode>General</c:formatCode>
                <c:ptCount val="11"/>
                <c:pt idx="0">
                  <c:v>75</c:v>
                </c:pt>
                <c:pt idx="1">
                  <c:v>152</c:v>
                </c:pt>
                <c:pt idx="2">
                  <c:v>71</c:v>
                </c:pt>
                <c:pt idx="3">
                  <c:v>119</c:v>
                </c:pt>
                <c:pt idx="4">
                  <c:v>109</c:v>
                </c:pt>
                <c:pt idx="5">
                  <c:v>123</c:v>
                </c:pt>
                <c:pt idx="6">
                  <c:v>116</c:v>
                </c:pt>
                <c:pt idx="7">
                  <c:v>98</c:v>
                </c:pt>
                <c:pt idx="8">
                  <c:v>124</c:v>
                </c:pt>
                <c:pt idx="9">
                  <c:v>98</c:v>
                </c:pt>
                <c:pt idx="10">
                  <c:v>115</c:v>
                </c:pt>
              </c:numCache>
            </c:numRef>
          </c:val>
          <c:extLst>
            <c:ext xmlns:c16="http://schemas.microsoft.com/office/drawing/2014/chart" uri="{C3380CC4-5D6E-409C-BE32-E72D297353CC}">
              <c16:uniqueId val="{00000000-D0AB-4249-AAFF-4EF650EB3B3B}"/>
            </c:ext>
          </c:extLst>
        </c:ser>
        <c:dLbls>
          <c:dLblPos val="outEnd"/>
          <c:showLegendKey val="0"/>
          <c:showVal val="1"/>
          <c:showCatName val="0"/>
          <c:showSerName val="0"/>
          <c:showPercent val="0"/>
          <c:showBubbleSize val="0"/>
        </c:dLbls>
        <c:gapWidth val="219"/>
        <c:overlap val="-27"/>
        <c:axId val="966928408"/>
        <c:axId val="966926112"/>
      </c:barChart>
      <c:catAx>
        <c:axId val="9669284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926112"/>
        <c:crosses val="autoZero"/>
        <c:auto val="1"/>
        <c:lblAlgn val="ctr"/>
        <c:lblOffset val="100"/>
        <c:noMultiLvlLbl val="0"/>
      </c:catAx>
      <c:valAx>
        <c:axId val="966926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a:t>
                </a:r>
                <a:r>
                  <a:rPr lang="en-US" baseline="0"/>
                  <a:t> Orders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928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38100</xdr:colOff>
      <xdr:row>28</xdr:row>
      <xdr:rowOff>23812</xdr:rowOff>
    </xdr:from>
    <xdr:to>
      <xdr:col>8</xdr:col>
      <xdr:colOff>19050</xdr:colOff>
      <xdr:row>45</xdr:row>
      <xdr:rowOff>47626</xdr:rowOff>
    </xdr:to>
    <xdr:graphicFrame macro="">
      <xdr:nvGraphicFramePr>
        <xdr:cNvPr id="2" name="Chart 1">
          <a:extLst>
            <a:ext uri="{FF2B5EF4-FFF2-40B4-BE49-F238E27FC236}">
              <a16:creationId xmlns:a16="http://schemas.microsoft.com/office/drawing/2014/main" id="{E7FDA801-035F-462D-BC2A-582CBE6BEF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33337</xdr:colOff>
      <xdr:row>48</xdr:row>
      <xdr:rowOff>33337</xdr:rowOff>
    </xdr:from>
    <xdr:to>
      <xdr:col>7</xdr:col>
      <xdr:colOff>1562100</xdr:colOff>
      <xdr:row>69</xdr:row>
      <xdr:rowOff>57150</xdr:rowOff>
    </xdr:to>
    <xdr:graphicFrame macro="">
      <xdr:nvGraphicFramePr>
        <xdr:cNvPr id="3" name="Chart 2">
          <a:extLst>
            <a:ext uri="{FF2B5EF4-FFF2-40B4-BE49-F238E27FC236}">
              <a16:creationId xmlns:a16="http://schemas.microsoft.com/office/drawing/2014/main" id="{C6395765-8AEF-44E7-A298-55E81B01AD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71437</xdr:colOff>
      <xdr:row>48</xdr:row>
      <xdr:rowOff>33337</xdr:rowOff>
    </xdr:from>
    <xdr:to>
      <xdr:col>15</xdr:col>
      <xdr:colOff>495300</xdr:colOff>
      <xdr:row>79</xdr:row>
      <xdr:rowOff>161925</xdr:rowOff>
    </xdr:to>
    <xdr:graphicFrame macro="">
      <xdr:nvGraphicFramePr>
        <xdr:cNvPr id="5" name="Chart 4">
          <a:extLst>
            <a:ext uri="{FF2B5EF4-FFF2-40B4-BE49-F238E27FC236}">
              <a16:creationId xmlns:a16="http://schemas.microsoft.com/office/drawing/2014/main" id="{A8DCC4DB-4924-48B0-A588-A6A5E8FE1D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19049</xdr:colOff>
      <xdr:row>72</xdr:row>
      <xdr:rowOff>42862</xdr:rowOff>
    </xdr:from>
    <xdr:to>
      <xdr:col>7</xdr:col>
      <xdr:colOff>1609724</xdr:colOff>
      <xdr:row>101</xdr:row>
      <xdr:rowOff>0</xdr:rowOff>
    </xdr:to>
    <xdr:graphicFrame macro="">
      <xdr:nvGraphicFramePr>
        <xdr:cNvPr id="6" name="Chart 5">
          <a:extLst>
            <a:ext uri="{FF2B5EF4-FFF2-40B4-BE49-F238E27FC236}">
              <a16:creationId xmlns:a16="http://schemas.microsoft.com/office/drawing/2014/main" id="{76B66D4C-B8FB-4F64-9B43-F317C3420D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85724</xdr:colOff>
      <xdr:row>111</xdr:row>
      <xdr:rowOff>52387</xdr:rowOff>
    </xdr:from>
    <xdr:to>
      <xdr:col>7</xdr:col>
      <xdr:colOff>1504949</xdr:colOff>
      <xdr:row>134</xdr:row>
      <xdr:rowOff>180975</xdr:rowOff>
    </xdr:to>
    <xdr:graphicFrame macro="">
      <xdr:nvGraphicFramePr>
        <xdr:cNvPr id="7" name="Chart 6">
          <a:extLst>
            <a:ext uri="{FF2B5EF4-FFF2-40B4-BE49-F238E27FC236}">
              <a16:creationId xmlns:a16="http://schemas.microsoft.com/office/drawing/2014/main" id="{E089699A-D226-40F9-B2CC-18C6A0BF71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142875</xdr:colOff>
      <xdr:row>136</xdr:row>
      <xdr:rowOff>14286</xdr:rowOff>
    </xdr:from>
    <xdr:to>
      <xdr:col>10</xdr:col>
      <xdr:colOff>457200</xdr:colOff>
      <xdr:row>169</xdr:row>
      <xdr:rowOff>28575</xdr:rowOff>
    </xdr:to>
    <xdr:graphicFrame macro="">
      <xdr:nvGraphicFramePr>
        <xdr:cNvPr id="8" name="Chart 7">
          <a:extLst>
            <a:ext uri="{FF2B5EF4-FFF2-40B4-BE49-F238E27FC236}">
              <a16:creationId xmlns:a16="http://schemas.microsoft.com/office/drawing/2014/main" id="{AE4020F1-0076-465C-BF8A-FB9500CD5E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771524</xdr:colOff>
      <xdr:row>127</xdr:row>
      <xdr:rowOff>90486</xdr:rowOff>
    </xdr:from>
    <xdr:to>
      <xdr:col>17</xdr:col>
      <xdr:colOff>352425</xdr:colOff>
      <xdr:row>166</xdr:row>
      <xdr:rowOff>38100</xdr:rowOff>
    </xdr:to>
    <xdr:graphicFrame macro="">
      <xdr:nvGraphicFramePr>
        <xdr:cNvPr id="12" name="Chart 11">
          <a:extLst>
            <a:ext uri="{FF2B5EF4-FFF2-40B4-BE49-F238E27FC236}">
              <a16:creationId xmlns:a16="http://schemas.microsoft.com/office/drawing/2014/main" id="{EA396DE2-C21F-4136-A7FB-F960C9E929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0</xdr:colOff>
      <xdr:row>82</xdr:row>
      <xdr:rowOff>0</xdr:rowOff>
    </xdr:from>
    <xdr:to>
      <xdr:col>15</xdr:col>
      <xdr:colOff>190500</xdr:colOff>
      <xdr:row>108</xdr:row>
      <xdr:rowOff>28575</xdr:rowOff>
    </xdr:to>
    <xdr:graphicFrame macro="">
      <xdr:nvGraphicFramePr>
        <xdr:cNvPr id="14" name="Chart 13">
          <a:extLst>
            <a:ext uri="{FF2B5EF4-FFF2-40B4-BE49-F238E27FC236}">
              <a16:creationId xmlns:a16="http://schemas.microsoft.com/office/drawing/2014/main" id="{46B16043-2E42-4EE2-89EF-69DB08AFD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0.218</cdr:x>
      <cdr:y>0.11039</cdr:y>
    </cdr:from>
    <cdr:to>
      <cdr:x>0.35361</cdr:x>
      <cdr:y>0.15817</cdr:y>
    </cdr:to>
    <cdr:sp macro="" textlink="">
      <cdr:nvSpPr>
        <cdr:cNvPr id="5" name="TextBox 4">
          <a:extLst xmlns:a="http://schemas.openxmlformats.org/drawingml/2006/main">
            <a:ext uri="{FF2B5EF4-FFF2-40B4-BE49-F238E27FC236}">
              <a16:creationId xmlns:a16="http://schemas.microsoft.com/office/drawing/2014/main" id="{7A616456-9D86-4974-8B43-17984E2731CB}"/>
            </a:ext>
          </a:extLst>
        </cdr:cNvPr>
        <cdr:cNvSpPr txBox="1"/>
      </cdr:nvSpPr>
      <cdr:spPr>
        <a:xfrm xmlns:a="http://schemas.openxmlformats.org/drawingml/2006/main">
          <a:off x="1638300" y="814389"/>
          <a:ext cx="1019175" cy="3524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0.3346</cdr:x>
      <cdr:y>0.30902</cdr:y>
    </cdr:from>
    <cdr:to>
      <cdr:x>0.60963</cdr:x>
      <cdr:y>0.33871</cdr:y>
    </cdr:to>
    <cdr:sp macro="" textlink="">
      <cdr:nvSpPr>
        <cdr:cNvPr id="7" name="TextBox 1">
          <a:extLst xmlns:a="http://schemas.openxmlformats.org/drawingml/2006/main">
            <a:ext uri="{FF2B5EF4-FFF2-40B4-BE49-F238E27FC236}">
              <a16:creationId xmlns:a16="http://schemas.microsoft.com/office/drawing/2014/main" id="{20CC6C2A-1CA1-4DEA-ABDA-9BA0D8DC4304}"/>
            </a:ext>
          </a:extLst>
        </cdr:cNvPr>
        <cdr:cNvSpPr txBox="1"/>
      </cdr:nvSpPr>
      <cdr:spPr>
        <a:xfrm xmlns:a="http://schemas.openxmlformats.org/drawingml/2006/main">
          <a:off x="2514601" y="2279650"/>
          <a:ext cx="2066925" cy="21907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Facebook (2020/11/13-2021/03/10)</a:t>
          </a:r>
        </a:p>
      </cdr:txBody>
    </cdr:sp>
  </cdr:relSizeAnchor>
  <cdr:relSizeAnchor xmlns:cdr="http://schemas.openxmlformats.org/drawingml/2006/chartDrawing">
    <cdr:from>
      <cdr:x>0.65061</cdr:x>
      <cdr:y>0.60082</cdr:y>
    </cdr:from>
    <cdr:to>
      <cdr:x>0.92564</cdr:x>
      <cdr:y>0.63051</cdr:y>
    </cdr:to>
    <cdr:sp macro="" textlink="">
      <cdr:nvSpPr>
        <cdr:cNvPr id="8" name="TextBox 1">
          <a:extLst xmlns:a="http://schemas.openxmlformats.org/drawingml/2006/main">
            <a:ext uri="{FF2B5EF4-FFF2-40B4-BE49-F238E27FC236}">
              <a16:creationId xmlns:a16="http://schemas.microsoft.com/office/drawing/2014/main" id="{20CC6C2A-1CA1-4DEA-ABDA-9BA0D8DC4304}"/>
            </a:ext>
          </a:extLst>
        </cdr:cNvPr>
        <cdr:cNvSpPr txBox="1"/>
      </cdr:nvSpPr>
      <cdr:spPr>
        <a:xfrm xmlns:a="http://schemas.openxmlformats.org/drawingml/2006/main">
          <a:off x="4889500" y="4432300"/>
          <a:ext cx="2066925" cy="21907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Facebook (2020/06/18-2020/08/30)</a:t>
          </a:r>
        </a:p>
      </cdr:txBody>
    </cdr:sp>
  </cdr:relSizeAnchor>
  <cdr:relSizeAnchor xmlns:cdr="http://schemas.openxmlformats.org/drawingml/2006/chartDrawing">
    <cdr:from>
      <cdr:x>0.66709</cdr:x>
      <cdr:y>0.13729</cdr:y>
    </cdr:from>
    <cdr:to>
      <cdr:x>0.94212</cdr:x>
      <cdr:y>0.16699</cdr:y>
    </cdr:to>
    <cdr:sp macro="" textlink="">
      <cdr:nvSpPr>
        <cdr:cNvPr id="9" name="TextBox 1">
          <a:extLst xmlns:a="http://schemas.openxmlformats.org/drawingml/2006/main">
            <a:ext uri="{FF2B5EF4-FFF2-40B4-BE49-F238E27FC236}">
              <a16:creationId xmlns:a16="http://schemas.microsoft.com/office/drawing/2014/main" id="{20CC6C2A-1CA1-4DEA-ABDA-9BA0D8DC4304}"/>
            </a:ext>
          </a:extLst>
        </cdr:cNvPr>
        <cdr:cNvSpPr txBox="1"/>
      </cdr:nvSpPr>
      <cdr:spPr>
        <a:xfrm xmlns:a="http://schemas.openxmlformats.org/drawingml/2006/main">
          <a:off x="5013325" y="1012825"/>
          <a:ext cx="2066925" cy="21907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Google Ads (2021/03/12-2021/08/05)</a:t>
          </a:r>
        </a:p>
      </cdr:txBody>
    </cdr:sp>
  </cdr:relSizeAnchor>
  <cdr:relSizeAnchor xmlns:cdr="http://schemas.openxmlformats.org/drawingml/2006/chartDrawing">
    <cdr:from>
      <cdr:x>0.68483</cdr:x>
      <cdr:y>0.29223</cdr:y>
    </cdr:from>
    <cdr:to>
      <cdr:x>0.95986</cdr:x>
      <cdr:y>0.32193</cdr:y>
    </cdr:to>
    <cdr:sp macro="" textlink="">
      <cdr:nvSpPr>
        <cdr:cNvPr id="10" name="TextBox 1">
          <a:extLst xmlns:a="http://schemas.openxmlformats.org/drawingml/2006/main">
            <a:ext uri="{FF2B5EF4-FFF2-40B4-BE49-F238E27FC236}">
              <a16:creationId xmlns:a16="http://schemas.microsoft.com/office/drawing/2014/main" id="{A3D50F11-534D-495F-93BF-94F12B881F5D}"/>
            </a:ext>
          </a:extLst>
        </cdr:cNvPr>
        <cdr:cNvSpPr txBox="1"/>
      </cdr:nvSpPr>
      <cdr:spPr>
        <a:xfrm xmlns:a="http://schemas.openxmlformats.org/drawingml/2006/main">
          <a:off x="5146675" y="2155825"/>
          <a:ext cx="2066925" cy="21907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Facebook (2021/04/01-2021/07/12)</a:t>
          </a:r>
        </a:p>
      </cdr:txBody>
    </cdr:sp>
  </cdr:relSizeAnchor>
  <cdr:relSizeAnchor xmlns:cdr="http://schemas.openxmlformats.org/drawingml/2006/chartDrawing">
    <cdr:from>
      <cdr:x>0.14744</cdr:x>
      <cdr:y>0.48332</cdr:y>
    </cdr:from>
    <cdr:to>
      <cdr:x>0.42248</cdr:x>
      <cdr:y>0.51302</cdr:y>
    </cdr:to>
    <cdr:sp macro="" textlink="">
      <cdr:nvSpPr>
        <cdr:cNvPr id="11" name="TextBox 1">
          <a:extLst xmlns:a="http://schemas.openxmlformats.org/drawingml/2006/main">
            <a:ext uri="{FF2B5EF4-FFF2-40B4-BE49-F238E27FC236}">
              <a16:creationId xmlns:a16="http://schemas.microsoft.com/office/drawing/2014/main" id="{A3D50F11-534D-495F-93BF-94F12B881F5D}"/>
            </a:ext>
          </a:extLst>
        </cdr:cNvPr>
        <cdr:cNvSpPr txBox="1"/>
      </cdr:nvSpPr>
      <cdr:spPr>
        <a:xfrm xmlns:a="http://schemas.openxmlformats.org/drawingml/2006/main">
          <a:off x="1108075" y="3565525"/>
          <a:ext cx="2066925" cy="21907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Google Ads (2020/05/01-2020/09/01)</a:t>
          </a:r>
        </a:p>
      </cdr:txBody>
    </cdr:sp>
  </cdr:relSizeAnchor>
  <cdr:relSizeAnchor xmlns:cdr="http://schemas.openxmlformats.org/drawingml/2006/chartDrawing">
    <cdr:from>
      <cdr:x>0.1221</cdr:x>
      <cdr:y>0.61502</cdr:y>
    </cdr:from>
    <cdr:to>
      <cdr:x>0.39713</cdr:x>
      <cdr:y>0.64472</cdr:y>
    </cdr:to>
    <cdr:sp macro="" textlink="">
      <cdr:nvSpPr>
        <cdr:cNvPr id="12" name="TextBox 1">
          <a:extLst xmlns:a="http://schemas.openxmlformats.org/drawingml/2006/main">
            <a:ext uri="{FF2B5EF4-FFF2-40B4-BE49-F238E27FC236}">
              <a16:creationId xmlns:a16="http://schemas.microsoft.com/office/drawing/2014/main" id="{A3D50F11-534D-495F-93BF-94F12B881F5D}"/>
            </a:ext>
          </a:extLst>
        </cdr:cNvPr>
        <cdr:cNvSpPr txBox="1"/>
      </cdr:nvSpPr>
      <cdr:spPr>
        <a:xfrm xmlns:a="http://schemas.openxmlformats.org/drawingml/2006/main">
          <a:off x="917575" y="4537075"/>
          <a:ext cx="2066925" cy="21907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Facebook (2019/05/30-2019/12/31)</a:t>
          </a:r>
        </a:p>
      </cdr:txBody>
    </cdr:sp>
  </cdr:relSizeAnchor>
  <cdr:relSizeAnchor xmlns:cdr="http://schemas.openxmlformats.org/drawingml/2006/chartDrawing">
    <cdr:from>
      <cdr:x>0.5809</cdr:x>
      <cdr:y>0.68862</cdr:y>
    </cdr:from>
    <cdr:to>
      <cdr:x>0.85594</cdr:x>
      <cdr:y>0.71831</cdr:y>
    </cdr:to>
    <cdr:sp macro="" textlink="">
      <cdr:nvSpPr>
        <cdr:cNvPr id="13" name="TextBox 1">
          <a:extLst xmlns:a="http://schemas.openxmlformats.org/drawingml/2006/main">
            <a:ext uri="{FF2B5EF4-FFF2-40B4-BE49-F238E27FC236}">
              <a16:creationId xmlns:a16="http://schemas.microsoft.com/office/drawing/2014/main" id="{A3D50F11-534D-495F-93BF-94F12B881F5D}"/>
            </a:ext>
          </a:extLst>
        </cdr:cNvPr>
        <cdr:cNvSpPr txBox="1"/>
      </cdr:nvSpPr>
      <cdr:spPr>
        <a:xfrm xmlns:a="http://schemas.openxmlformats.org/drawingml/2006/main">
          <a:off x="4365625" y="5080000"/>
          <a:ext cx="2066925" cy="21907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YouTube (2020/03/25-2020/06/30)</a:t>
          </a:r>
        </a:p>
      </cdr:txBody>
    </cdr:sp>
  </cdr:relSizeAnchor>
  <cdr:relSizeAnchor xmlns:cdr="http://schemas.openxmlformats.org/drawingml/2006/chartDrawing">
    <cdr:from>
      <cdr:x>0.5264</cdr:x>
      <cdr:y>0.74543</cdr:y>
    </cdr:from>
    <cdr:to>
      <cdr:x>0.80144</cdr:x>
      <cdr:y>0.77512</cdr:y>
    </cdr:to>
    <cdr:sp macro="" textlink="">
      <cdr:nvSpPr>
        <cdr:cNvPr id="14" name="TextBox 1">
          <a:extLst xmlns:a="http://schemas.openxmlformats.org/drawingml/2006/main">
            <a:ext uri="{FF2B5EF4-FFF2-40B4-BE49-F238E27FC236}">
              <a16:creationId xmlns:a16="http://schemas.microsoft.com/office/drawing/2014/main" id="{A3D50F11-534D-495F-93BF-94F12B881F5D}"/>
            </a:ext>
          </a:extLst>
        </cdr:cNvPr>
        <cdr:cNvSpPr txBox="1"/>
      </cdr:nvSpPr>
      <cdr:spPr>
        <a:xfrm xmlns:a="http://schemas.openxmlformats.org/drawingml/2006/main">
          <a:off x="3956050" y="5499100"/>
          <a:ext cx="2066925" cy="21907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Google Ads (2020/02/01-2020/02/28)</a:t>
          </a:r>
        </a:p>
      </cdr:txBody>
    </cdr:sp>
  </cdr:relSizeAnchor>
  <cdr:relSizeAnchor xmlns:cdr="http://schemas.openxmlformats.org/drawingml/2006/chartDrawing">
    <cdr:from>
      <cdr:x>0.49852</cdr:x>
      <cdr:y>0.79191</cdr:y>
    </cdr:from>
    <cdr:to>
      <cdr:x>0.77355</cdr:x>
      <cdr:y>0.82161</cdr:y>
    </cdr:to>
    <cdr:sp macro="" textlink="">
      <cdr:nvSpPr>
        <cdr:cNvPr id="15" name="TextBox 1">
          <a:extLst xmlns:a="http://schemas.openxmlformats.org/drawingml/2006/main">
            <a:ext uri="{FF2B5EF4-FFF2-40B4-BE49-F238E27FC236}">
              <a16:creationId xmlns:a16="http://schemas.microsoft.com/office/drawing/2014/main" id="{A3D50F11-534D-495F-93BF-94F12B881F5D}"/>
            </a:ext>
          </a:extLst>
        </cdr:cNvPr>
        <cdr:cNvSpPr txBox="1"/>
      </cdr:nvSpPr>
      <cdr:spPr>
        <a:xfrm xmlns:a="http://schemas.openxmlformats.org/drawingml/2006/main">
          <a:off x="3746500" y="5842000"/>
          <a:ext cx="2066925" cy="21907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YouTube (2020/01/01-2020/01/31)	</a:t>
          </a:r>
        </a:p>
      </cdr:txBody>
    </cdr:sp>
  </cdr:relSizeAnchor>
  <cdr:relSizeAnchor xmlns:cdr="http://schemas.openxmlformats.org/drawingml/2006/chartDrawing">
    <cdr:from>
      <cdr:x>0.35277</cdr:x>
      <cdr:y>0.83839</cdr:y>
    </cdr:from>
    <cdr:to>
      <cdr:x>0.6278</cdr:x>
      <cdr:y>0.86809</cdr:y>
    </cdr:to>
    <cdr:sp macro="" textlink="">
      <cdr:nvSpPr>
        <cdr:cNvPr id="16" name="TextBox 1">
          <a:extLst xmlns:a="http://schemas.openxmlformats.org/drawingml/2006/main">
            <a:ext uri="{FF2B5EF4-FFF2-40B4-BE49-F238E27FC236}">
              <a16:creationId xmlns:a16="http://schemas.microsoft.com/office/drawing/2014/main" id="{A3D50F11-534D-495F-93BF-94F12B881F5D}"/>
            </a:ext>
          </a:extLst>
        </cdr:cNvPr>
        <cdr:cNvSpPr txBox="1"/>
      </cdr:nvSpPr>
      <cdr:spPr>
        <a:xfrm xmlns:a="http://schemas.openxmlformats.org/drawingml/2006/main">
          <a:off x="2651125" y="6184900"/>
          <a:ext cx="2066925" cy="21907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YouTube (2019/05/30-2019/12/31)</a:t>
          </a:r>
        </a:p>
      </cdr:txBody>
    </cdr:sp>
  </cdr:relSizeAnchor>
  <cdr:relSizeAnchor xmlns:cdr="http://schemas.openxmlformats.org/drawingml/2006/chartDrawing">
    <cdr:from>
      <cdr:x>0.1297</cdr:x>
      <cdr:y>0.56725</cdr:y>
    </cdr:from>
    <cdr:to>
      <cdr:x>0.40473</cdr:x>
      <cdr:y>0.59694</cdr:y>
    </cdr:to>
    <cdr:sp macro="" textlink="">
      <cdr:nvSpPr>
        <cdr:cNvPr id="17" name="TextBox 1">
          <a:extLst xmlns:a="http://schemas.openxmlformats.org/drawingml/2006/main">
            <a:ext uri="{FF2B5EF4-FFF2-40B4-BE49-F238E27FC236}">
              <a16:creationId xmlns:a16="http://schemas.microsoft.com/office/drawing/2014/main" id="{A3D50F11-534D-495F-93BF-94F12B881F5D}"/>
            </a:ext>
          </a:extLst>
        </cdr:cNvPr>
        <cdr:cNvSpPr txBox="1"/>
      </cdr:nvSpPr>
      <cdr:spPr>
        <a:xfrm xmlns:a="http://schemas.openxmlformats.org/drawingml/2006/main">
          <a:off x="974725" y="4184650"/>
          <a:ext cx="2066925" cy="21907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Facebook (2020/01/01-2020/03/31)</a:t>
          </a:r>
        </a:p>
      </cdr:txBody>
    </cdr:sp>
  </cdr:relSizeAnchor>
  <cdr:relSizeAnchor xmlns:cdr="http://schemas.openxmlformats.org/drawingml/2006/chartDrawing">
    <cdr:from>
      <cdr:x>0.31348</cdr:x>
      <cdr:y>0.88358</cdr:y>
    </cdr:from>
    <cdr:to>
      <cdr:x>0.58851</cdr:x>
      <cdr:y>0.91328</cdr:y>
    </cdr:to>
    <cdr:sp macro="" textlink="">
      <cdr:nvSpPr>
        <cdr:cNvPr id="18" name="TextBox 1">
          <a:extLst xmlns:a="http://schemas.openxmlformats.org/drawingml/2006/main">
            <a:ext uri="{FF2B5EF4-FFF2-40B4-BE49-F238E27FC236}">
              <a16:creationId xmlns:a16="http://schemas.microsoft.com/office/drawing/2014/main" id="{A3D50F11-534D-495F-93BF-94F12B881F5D}"/>
            </a:ext>
          </a:extLst>
        </cdr:cNvPr>
        <cdr:cNvSpPr txBox="1"/>
      </cdr:nvSpPr>
      <cdr:spPr>
        <a:xfrm xmlns:a="http://schemas.openxmlformats.org/drawingml/2006/main">
          <a:off x="2355850" y="6518275"/>
          <a:ext cx="2066925" cy="21907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Google Ads (2019/05/30-2019/12/31)</a:t>
          </a:r>
        </a:p>
      </cdr:txBody>
    </cdr:sp>
  </cdr:relSizeAnchor>
  <cdr:relSizeAnchor xmlns:cdr="http://schemas.openxmlformats.org/drawingml/2006/chartDrawing">
    <cdr:from>
      <cdr:x>0.83312</cdr:x>
      <cdr:y>0.17495</cdr:y>
    </cdr:from>
    <cdr:to>
      <cdr:x>0.88086</cdr:x>
      <cdr:y>0.23413</cdr:y>
    </cdr:to>
    <cdr:cxnSp macro="">
      <cdr:nvCxnSpPr>
        <cdr:cNvPr id="21" name="Straight Connector 20">
          <a:extLst xmlns:a="http://schemas.openxmlformats.org/drawingml/2006/main">
            <a:ext uri="{FF2B5EF4-FFF2-40B4-BE49-F238E27FC236}">
              <a16:creationId xmlns:a16="http://schemas.microsoft.com/office/drawing/2014/main" id="{421F5D51-E69E-40FB-8C02-EA130FF669F0}"/>
            </a:ext>
          </a:extLst>
        </cdr:cNvPr>
        <cdr:cNvCxnSpPr/>
      </cdr:nvCxnSpPr>
      <cdr:spPr>
        <a:xfrm xmlns:a="http://schemas.openxmlformats.org/drawingml/2006/main" flipH="1">
          <a:off x="6261100" y="1290639"/>
          <a:ext cx="358776" cy="436561"/>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0.70004</cdr:x>
      <cdr:y>0.22767</cdr:y>
    </cdr:from>
    <cdr:to>
      <cdr:x>0.79594</cdr:x>
      <cdr:y>0.26404</cdr:y>
    </cdr:to>
    <cdr:cxnSp macro="">
      <cdr:nvCxnSpPr>
        <cdr:cNvPr id="23" name="Straight Connector 22">
          <a:extLst xmlns:a="http://schemas.openxmlformats.org/drawingml/2006/main">
            <a:ext uri="{FF2B5EF4-FFF2-40B4-BE49-F238E27FC236}">
              <a16:creationId xmlns:a16="http://schemas.microsoft.com/office/drawing/2014/main" id="{421F5D51-E69E-40FB-8C02-EA130FF669F0}"/>
            </a:ext>
          </a:extLst>
        </cdr:cNvPr>
        <cdr:cNvCxnSpPr/>
      </cdr:nvCxnSpPr>
      <cdr:spPr>
        <a:xfrm xmlns:a="http://schemas.openxmlformats.org/drawingml/2006/main">
          <a:off x="5260975" y="1679575"/>
          <a:ext cx="720726" cy="268289"/>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0.85594</cdr:x>
      <cdr:y>0.26253</cdr:y>
    </cdr:from>
    <cdr:to>
      <cdr:x>0.91128</cdr:x>
      <cdr:y>0.2989</cdr:y>
    </cdr:to>
    <cdr:cxnSp macro="">
      <cdr:nvCxnSpPr>
        <cdr:cNvPr id="25" name="Straight Connector 24">
          <a:extLst xmlns:a="http://schemas.openxmlformats.org/drawingml/2006/main">
            <a:ext uri="{FF2B5EF4-FFF2-40B4-BE49-F238E27FC236}">
              <a16:creationId xmlns:a16="http://schemas.microsoft.com/office/drawing/2014/main" id="{421F5D51-E69E-40FB-8C02-EA130FF669F0}"/>
            </a:ext>
          </a:extLst>
        </cdr:cNvPr>
        <cdr:cNvCxnSpPr/>
      </cdr:nvCxnSpPr>
      <cdr:spPr>
        <a:xfrm xmlns:a="http://schemas.openxmlformats.org/drawingml/2006/main" flipH="1" flipV="1">
          <a:off x="6432550" y="1936750"/>
          <a:ext cx="415926" cy="268289"/>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0.22814</cdr:x>
      <cdr:y>0.65139</cdr:y>
    </cdr:from>
    <cdr:to>
      <cdr:x>0.27376</cdr:x>
      <cdr:y>0.70174</cdr:y>
    </cdr:to>
    <cdr:cxnSp macro="">
      <cdr:nvCxnSpPr>
        <cdr:cNvPr id="27" name="Straight Connector 26">
          <a:extLst xmlns:a="http://schemas.openxmlformats.org/drawingml/2006/main">
            <a:ext uri="{FF2B5EF4-FFF2-40B4-BE49-F238E27FC236}">
              <a16:creationId xmlns:a16="http://schemas.microsoft.com/office/drawing/2014/main" id="{9BF48EDB-FC05-4F7D-840E-E85CCE5F7001}"/>
            </a:ext>
          </a:extLst>
        </cdr:cNvPr>
        <cdr:cNvCxnSpPr/>
      </cdr:nvCxnSpPr>
      <cdr:spPr>
        <a:xfrm xmlns:a="http://schemas.openxmlformats.org/drawingml/2006/main" flipH="1">
          <a:off x="1714502" y="4805364"/>
          <a:ext cx="342899" cy="371475"/>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0.18166</cdr:x>
      <cdr:y>0.87971</cdr:y>
    </cdr:from>
    <cdr:to>
      <cdr:x>0.31179</cdr:x>
      <cdr:y>0.90058</cdr:y>
    </cdr:to>
    <cdr:cxnSp macro="">
      <cdr:nvCxnSpPr>
        <cdr:cNvPr id="29" name="Straight Connector 28">
          <a:extLst xmlns:a="http://schemas.openxmlformats.org/drawingml/2006/main">
            <a:ext uri="{FF2B5EF4-FFF2-40B4-BE49-F238E27FC236}">
              <a16:creationId xmlns:a16="http://schemas.microsoft.com/office/drawing/2014/main" id="{3ED1EF97-381F-4352-B362-F470EFC772DF}"/>
            </a:ext>
          </a:extLst>
        </cdr:cNvPr>
        <cdr:cNvCxnSpPr/>
      </cdr:nvCxnSpPr>
      <cdr:spPr>
        <a:xfrm xmlns:a="http://schemas.openxmlformats.org/drawingml/2006/main" flipH="1" flipV="1">
          <a:off x="1365250" y="6489700"/>
          <a:ext cx="977901" cy="153989"/>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0.25771</cdr:x>
      <cdr:y>0.81386</cdr:y>
    </cdr:from>
    <cdr:to>
      <cdr:x>0.37389</cdr:x>
      <cdr:y>0.83861</cdr:y>
    </cdr:to>
    <cdr:cxnSp macro="">
      <cdr:nvCxnSpPr>
        <cdr:cNvPr id="31" name="Straight Connector 30">
          <a:extLst xmlns:a="http://schemas.openxmlformats.org/drawingml/2006/main">
            <a:ext uri="{FF2B5EF4-FFF2-40B4-BE49-F238E27FC236}">
              <a16:creationId xmlns:a16="http://schemas.microsoft.com/office/drawing/2014/main" id="{6FD2B375-64CF-4D9E-8138-003CBB1B76BE}"/>
            </a:ext>
          </a:extLst>
        </cdr:cNvPr>
        <cdr:cNvCxnSpPr/>
      </cdr:nvCxnSpPr>
      <cdr:spPr>
        <a:xfrm xmlns:a="http://schemas.openxmlformats.org/drawingml/2006/main" flipH="1" flipV="1">
          <a:off x="1936751" y="6003926"/>
          <a:ext cx="873125" cy="182563"/>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0.41656</cdr:x>
      <cdr:y>0.59307</cdr:y>
    </cdr:from>
    <cdr:to>
      <cdr:x>0.41952</cdr:x>
      <cdr:y>0.66946</cdr:y>
    </cdr:to>
    <cdr:cxnSp macro="">
      <cdr:nvCxnSpPr>
        <cdr:cNvPr id="33" name="Straight Connector 32">
          <a:extLst xmlns:a="http://schemas.openxmlformats.org/drawingml/2006/main">
            <a:ext uri="{FF2B5EF4-FFF2-40B4-BE49-F238E27FC236}">
              <a16:creationId xmlns:a16="http://schemas.microsoft.com/office/drawing/2014/main" id="{9C9A2D0B-7E3F-4854-81EE-F0030971E8AD}"/>
            </a:ext>
          </a:extLst>
        </cdr:cNvPr>
        <cdr:cNvCxnSpPr/>
      </cdr:nvCxnSpPr>
      <cdr:spPr>
        <a:xfrm xmlns:a="http://schemas.openxmlformats.org/drawingml/2006/main">
          <a:off x="3130550" y="4375150"/>
          <a:ext cx="22226" cy="563564"/>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0.43768</cdr:x>
      <cdr:y>0.79836</cdr:y>
    </cdr:from>
    <cdr:to>
      <cdr:x>0.50951</cdr:x>
      <cdr:y>0.80891</cdr:y>
    </cdr:to>
    <cdr:cxnSp macro="">
      <cdr:nvCxnSpPr>
        <cdr:cNvPr id="35" name="Straight Connector 34">
          <a:extLst xmlns:a="http://schemas.openxmlformats.org/drawingml/2006/main">
            <a:ext uri="{FF2B5EF4-FFF2-40B4-BE49-F238E27FC236}">
              <a16:creationId xmlns:a16="http://schemas.microsoft.com/office/drawing/2014/main" id="{7D932E6A-B105-4E73-9774-FEF3F12DD55A}"/>
            </a:ext>
          </a:extLst>
        </cdr:cNvPr>
        <cdr:cNvCxnSpPr/>
      </cdr:nvCxnSpPr>
      <cdr:spPr>
        <a:xfrm xmlns:a="http://schemas.openxmlformats.org/drawingml/2006/main" flipH="1" flipV="1">
          <a:off x="3289301" y="5889626"/>
          <a:ext cx="539750" cy="77788"/>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0.48078</cdr:x>
      <cdr:y>0.75317</cdr:y>
    </cdr:from>
    <cdr:to>
      <cdr:x>0.53105</cdr:x>
      <cdr:y>0.76372</cdr:y>
    </cdr:to>
    <cdr:cxnSp macro="">
      <cdr:nvCxnSpPr>
        <cdr:cNvPr id="37" name="Straight Connector 36">
          <a:extLst xmlns:a="http://schemas.openxmlformats.org/drawingml/2006/main">
            <a:ext uri="{FF2B5EF4-FFF2-40B4-BE49-F238E27FC236}">
              <a16:creationId xmlns:a16="http://schemas.microsoft.com/office/drawing/2014/main" id="{B6C68B7D-3BDA-4152-9529-F451F27552C8}"/>
            </a:ext>
          </a:extLst>
        </cdr:cNvPr>
        <cdr:cNvCxnSpPr/>
      </cdr:nvCxnSpPr>
      <cdr:spPr>
        <a:xfrm xmlns:a="http://schemas.openxmlformats.org/drawingml/2006/main" flipH="1" flipV="1">
          <a:off x="3613150" y="5556250"/>
          <a:ext cx="377826" cy="77789"/>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0.51246</cdr:x>
      <cdr:y>0.65763</cdr:y>
    </cdr:from>
    <cdr:to>
      <cdr:x>0.58428</cdr:x>
      <cdr:y>0.70045</cdr:y>
    </cdr:to>
    <cdr:cxnSp macro="">
      <cdr:nvCxnSpPr>
        <cdr:cNvPr id="39" name="Straight Connector 38">
          <a:extLst xmlns:a="http://schemas.openxmlformats.org/drawingml/2006/main">
            <a:ext uri="{FF2B5EF4-FFF2-40B4-BE49-F238E27FC236}">
              <a16:creationId xmlns:a16="http://schemas.microsoft.com/office/drawing/2014/main" id="{DB0957E3-BD85-4F79-868B-D5E447768099}"/>
            </a:ext>
          </a:extLst>
        </cdr:cNvPr>
        <cdr:cNvCxnSpPr/>
      </cdr:nvCxnSpPr>
      <cdr:spPr>
        <a:xfrm xmlns:a="http://schemas.openxmlformats.org/drawingml/2006/main" flipH="1" flipV="1">
          <a:off x="3851275" y="4851401"/>
          <a:ext cx="539751" cy="315913"/>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0.40727</cdr:x>
      <cdr:y>0.51173</cdr:y>
    </cdr:from>
    <cdr:to>
      <cdr:x>0.51077</cdr:x>
      <cdr:y>0.52744</cdr:y>
    </cdr:to>
    <cdr:cxnSp macro="">
      <cdr:nvCxnSpPr>
        <cdr:cNvPr id="41" name="Straight Connector 40">
          <a:extLst xmlns:a="http://schemas.openxmlformats.org/drawingml/2006/main">
            <a:ext uri="{FF2B5EF4-FFF2-40B4-BE49-F238E27FC236}">
              <a16:creationId xmlns:a16="http://schemas.microsoft.com/office/drawing/2014/main" id="{3BF9BD06-CDED-439C-8399-B54FE34E3AA6}"/>
            </a:ext>
          </a:extLst>
        </cdr:cNvPr>
        <cdr:cNvCxnSpPr/>
      </cdr:nvCxnSpPr>
      <cdr:spPr>
        <a:xfrm xmlns:a="http://schemas.openxmlformats.org/drawingml/2006/main">
          <a:off x="3060700" y="3775075"/>
          <a:ext cx="777876" cy="115889"/>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0.59992</cdr:x>
      <cdr:y>0.58274</cdr:y>
    </cdr:from>
    <cdr:to>
      <cdr:x>0.65273</cdr:x>
      <cdr:y>0.60878</cdr:y>
    </cdr:to>
    <cdr:cxnSp macro="">
      <cdr:nvCxnSpPr>
        <cdr:cNvPr id="43" name="Straight Connector 42">
          <a:extLst xmlns:a="http://schemas.openxmlformats.org/drawingml/2006/main">
            <a:ext uri="{FF2B5EF4-FFF2-40B4-BE49-F238E27FC236}">
              <a16:creationId xmlns:a16="http://schemas.microsoft.com/office/drawing/2014/main" id="{E3306756-7C8C-4B3B-B3DD-325C3A91FD1F}"/>
            </a:ext>
          </a:extLst>
        </cdr:cNvPr>
        <cdr:cNvCxnSpPr/>
      </cdr:nvCxnSpPr>
      <cdr:spPr>
        <a:xfrm xmlns:a="http://schemas.openxmlformats.org/drawingml/2006/main" flipH="1" flipV="1">
          <a:off x="4508501" y="4298951"/>
          <a:ext cx="396875" cy="192088"/>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0.26785</cdr:x>
      <cdr:y>0.3697</cdr:y>
    </cdr:from>
    <cdr:to>
      <cdr:x>0.54288</cdr:x>
      <cdr:y>0.3994</cdr:y>
    </cdr:to>
    <cdr:sp macro="" textlink="">
      <cdr:nvSpPr>
        <cdr:cNvPr id="45" name="TextBox 1">
          <a:extLst xmlns:a="http://schemas.openxmlformats.org/drawingml/2006/main">
            <a:ext uri="{FF2B5EF4-FFF2-40B4-BE49-F238E27FC236}">
              <a16:creationId xmlns:a16="http://schemas.microsoft.com/office/drawing/2014/main" id="{FDC8451E-9ECA-4A85-8923-6930AF55063C}"/>
            </a:ext>
          </a:extLst>
        </cdr:cNvPr>
        <cdr:cNvSpPr txBox="1"/>
      </cdr:nvSpPr>
      <cdr:spPr>
        <a:xfrm xmlns:a="http://schemas.openxmlformats.org/drawingml/2006/main">
          <a:off x="2012950" y="2727325"/>
          <a:ext cx="2066925" cy="21907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YouTube (2020/08/12-2020/12/31)</a:t>
          </a:r>
        </a:p>
      </cdr:txBody>
    </cdr:sp>
  </cdr:relSizeAnchor>
  <cdr:relSizeAnchor xmlns:cdr="http://schemas.openxmlformats.org/drawingml/2006/chartDrawing">
    <cdr:from>
      <cdr:x>0.47022</cdr:x>
      <cdr:y>0.40349</cdr:y>
    </cdr:from>
    <cdr:to>
      <cdr:x>0.59442</cdr:x>
      <cdr:y>0.43189</cdr:y>
    </cdr:to>
    <cdr:cxnSp macro="">
      <cdr:nvCxnSpPr>
        <cdr:cNvPr id="46" name="Straight Connector 45">
          <a:extLst xmlns:a="http://schemas.openxmlformats.org/drawingml/2006/main">
            <a:ext uri="{FF2B5EF4-FFF2-40B4-BE49-F238E27FC236}">
              <a16:creationId xmlns:a16="http://schemas.microsoft.com/office/drawing/2014/main" id="{B8E741FE-BC5F-4846-AD04-2007877FB06E}"/>
            </a:ext>
          </a:extLst>
        </cdr:cNvPr>
        <cdr:cNvCxnSpPr/>
      </cdr:nvCxnSpPr>
      <cdr:spPr>
        <a:xfrm xmlns:a="http://schemas.openxmlformats.org/drawingml/2006/main">
          <a:off x="3533776" y="2976564"/>
          <a:ext cx="933450" cy="209550"/>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0.58217</cdr:x>
      <cdr:y>0.3413</cdr:y>
    </cdr:from>
    <cdr:to>
      <cdr:x>0.67807</cdr:x>
      <cdr:y>0.37766</cdr:y>
    </cdr:to>
    <cdr:cxnSp macro="">
      <cdr:nvCxnSpPr>
        <cdr:cNvPr id="49" name="Straight Connector 48">
          <a:extLst xmlns:a="http://schemas.openxmlformats.org/drawingml/2006/main">
            <a:ext uri="{FF2B5EF4-FFF2-40B4-BE49-F238E27FC236}">
              <a16:creationId xmlns:a16="http://schemas.microsoft.com/office/drawing/2014/main" id="{A5CFAB61-9324-4660-948D-CD6BC40AD8C6}"/>
            </a:ext>
          </a:extLst>
        </cdr:cNvPr>
        <cdr:cNvCxnSpPr/>
      </cdr:nvCxnSpPr>
      <cdr:spPr>
        <a:xfrm xmlns:a="http://schemas.openxmlformats.org/drawingml/2006/main">
          <a:off x="4375150" y="2517775"/>
          <a:ext cx="720726" cy="268289"/>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0.45163</cdr:x>
      <cdr:y>0.19152</cdr:y>
    </cdr:from>
    <cdr:to>
      <cdr:x>0.72666</cdr:x>
      <cdr:y>0.22122</cdr:y>
    </cdr:to>
    <cdr:sp macro="" textlink="">
      <cdr:nvSpPr>
        <cdr:cNvPr id="50" name="TextBox 1">
          <a:extLst xmlns:a="http://schemas.openxmlformats.org/drawingml/2006/main">
            <a:ext uri="{FF2B5EF4-FFF2-40B4-BE49-F238E27FC236}">
              <a16:creationId xmlns:a16="http://schemas.microsoft.com/office/drawing/2014/main" id="{50ABD82D-1CC0-44BF-8324-A6A441B341EE}"/>
            </a:ext>
          </a:extLst>
        </cdr:cNvPr>
        <cdr:cNvSpPr txBox="1"/>
      </cdr:nvSpPr>
      <cdr:spPr>
        <a:xfrm xmlns:a="http://schemas.openxmlformats.org/drawingml/2006/main">
          <a:off x="3394075" y="1412875"/>
          <a:ext cx="2066925" cy="21907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YouTube (2021/02/23-2021/06/30)</a:t>
          </a:r>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0</xdr:colOff>
      <xdr:row>70</xdr:row>
      <xdr:rowOff>0</xdr:rowOff>
    </xdr:from>
    <xdr:to>
      <xdr:col>3</xdr:col>
      <xdr:colOff>142875</xdr:colOff>
      <xdr:row>85</xdr:row>
      <xdr:rowOff>4762</xdr:rowOff>
    </xdr:to>
    <xdr:graphicFrame macro="">
      <xdr:nvGraphicFramePr>
        <xdr:cNvPr id="2" name="Chart 1">
          <a:extLst>
            <a:ext uri="{FF2B5EF4-FFF2-40B4-BE49-F238E27FC236}">
              <a16:creationId xmlns:a16="http://schemas.microsoft.com/office/drawing/2014/main" id="{C5CDB133-DA12-4DB8-A878-6A0D67EEC9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70</xdr:row>
      <xdr:rowOff>0</xdr:rowOff>
    </xdr:from>
    <xdr:to>
      <xdr:col>10</xdr:col>
      <xdr:colOff>609602</xdr:colOff>
      <xdr:row>84</xdr:row>
      <xdr:rowOff>180976</xdr:rowOff>
    </xdr:to>
    <xdr:graphicFrame macro="">
      <xdr:nvGraphicFramePr>
        <xdr:cNvPr id="3" name="Chart 2">
          <a:extLst>
            <a:ext uri="{FF2B5EF4-FFF2-40B4-BE49-F238E27FC236}">
              <a16:creationId xmlns:a16="http://schemas.microsoft.com/office/drawing/2014/main" id="{6B072922-6BD8-4E9C-9FA2-2BDB97629E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0</xdr:colOff>
      <xdr:row>90</xdr:row>
      <xdr:rowOff>0</xdr:rowOff>
    </xdr:from>
    <xdr:to>
      <xdr:col>22</xdr:col>
      <xdr:colOff>295274</xdr:colOff>
      <xdr:row>110</xdr:row>
      <xdr:rowOff>42863</xdr:rowOff>
    </xdr:to>
    <xdr:graphicFrame macro="">
      <xdr:nvGraphicFramePr>
        <xdr:cNvPr id="4" name="Chart 3">
          <a:extLst>
            <a:ext uri="{FF2B5EF4-FFF2-40B4-BE49-F238E27FC236}">
              <a16:creationId xmlns:a16="http://schemas.microsoft.com/office/drawing/2014/main" id="{1160DC7F-2D12-40F7-B590-BAFCFE649D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145</xdr:row>
      <xdr:rowOff>28575</xdr:rowOff>
    </xdr:from>
    <xdr:to>
      <xdr:col>10</xdr:col>
      <xdr:colOff>623888</xdr:colOff>
      <xdr:row>164</xdr:row>
      <xdr:rowOff>185738</xdr:rowOff>
    </xdr:to>
    <xdr:graphicFrame macro="">
      <xdr:nvGraphicFramePr>
        <xdr:cNvPr id="6" name="Chart 5">
          <a:extLst>
            <a:ext uri="{FF2B5EF4-FFF2-40B4-BE49-F238E27FC236}">
              <a16:creationId xmlns:a16="http://schemas.microsoft.com/office/drawing/2014/main" id="{D9391048-AE30-47FD-889F-3D2FD89C6D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145</xdr:row>
      <xdr:rowOff>0</xdr:rowOff>
    </xdr:from>
    <xdr:to>
      <xdr:col>22</xdr:col>
      <xdr:colOff>538163</xdr:colOff>
      <xdr:row>165</xdr:row>
      <xdr:rowOff>100013</xdr:rowOff>
    </xdr:to>
    <xdr:graphicFrame macro="">
      <xdr:nvGraphicFramePr>
        <xdr:cNvPr id="7" name="Chart 6">
          <a:extLst>
            <a:ext uri="{FF2B5EF4-FFF2-40B4-BE49-F238E27FC236}">
              <a16:creationId xmlns:a16="http://schemas.microsoft.com/office/drawing/2014/main" id="{68DB991F-607F-4E6B-A6FE-B005B6C2C9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0</xdr:colOff>
      <xdr:row>169</xdr:row>
      <xdr:rowOff>0</xdr:rowOff>
    </xdr:from>
    <xdr:to>
      <xdr:col>9</xdr:col>
      <xdr:colOff>176214</xdr:colOff>
      <xdr:row>185</xdr:row>
      <xdr:rowOff>90488</xdr:rowOff>
    </xdr:to>
    <xdr:graphicFrame macro="">
      <xdr:nvGraphicFramePr>
        <xdr:cNvPr id="8" name="Chart 7">
          <a:extLst>
            <a:ext uri="{FF2B5EF4-FFF2-40B4-BE49-F238E27FC236}">
              <a16:creationId xmlns:a16="http://schemas.microsoft.com/office/drawing/2014/main" id="{4548783B-B76C-4E78-B888-A21F2A05F4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0</xdr:colOff>
      <xdr:row>190</xdr:row>
      <xdr:rowOff>0</xdr:rowOff>
    </xdr:from>
    <xdr:to>
      <xdr:col>11</xdr:col>
      <xdr:colOff>323850</xdr:colOff>
      <xdr:row>205</xdr:row>
      <xdr:rowOff>176213</xdr:rowOff>
    </xdr:to>
    <xdr:graphicFrame macro="">
      <xdr:nvGraphicFramePr>
        <xdr:cNvPr id="9" name="Chart 8">
          <a:extLst>
            <a:ext uri="{FF2B5EF4-FFF2-40B4-BE49-F238E27FC236}">
              <a16:creationId xmlns:a16="http://schemas.microsoft.com/office/drawing/2014/main" id="{3BA88C45-F614-49C5-9DDE-44ACD2A407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webStore_copy_from_her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p3_3_6"/>
      <sheetName val="Campaigns (2)"/>
      <sheetName val="Campaigns"/>
      <sheetName val="No_Dupes"/>
      <sheetName val="Find_Dupes"/>
      <sheetName val="Step3_1&amp;2"/>
      <sheetName val="AB_test_data"/>
      <sheetName val="Sheet8"/>
      <sheetName val="Step3_1_4"/>
      <sheetName val="WebStore"/>
      <sheetName val="WebStore_backup"/>
      <sheetName val="WebStoreUnexpanded"/>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ow r="73">
          <cell r="B73" t="str">
            <v>Customer Count</v>
          </cell>
          <cell r="H73" t="str">
            <v>Membership Count</v>
          </cell>
        </row>
        <row r="74">
          <cell r="A74" t="str">
            <v>Female</v>
          </cell>
          <cell r="B74">
            <v>241</v>
          </cell>
          <cell r="G74" t="str">
            <v>Female</v>
          </cell>
          <cell r="H74">
            <v>122</v>
          </cell>
        </row>
        <row r="75">
          <cell r="A75" t="str">
            <v>Male</v>
          </cell>
          <cell r="B75">
            <v>218</v>
          </cell>
          <cell r="G75" t="str">
            <v>Male</v>
          </cell>
          <cell r="H75">
            <v>99</v>
          </cell>
        </row>
        <row r="216">
          <cell r="A216" t="str">
            <v>Belguim</v>
          </cell>
          <cell r="B216">
            <v>75</v>
          </cell>
        </row>
        <row r="217">
          <cell r="A217" t="str">
            <v>Canada</v>
          </cell>
          <cell r="B217">
            <v>152</v>
          </cell>
        </row>
        <row r="218">
          <cell r="A218" t="str">
            <v>England</v>
          </cell>
          <cell r="B218">
            <v>71</v>
          </cell>
        </row>
        <row r="219">
          <cell r="A219" t="str">
            <v>France</v>
          </cell>
          <cell r="B219">
            <v>119</v>
          </cell>
        </row>
        <row r="220">
          <cell r="A220" t="str">
            <v>Germany</v>
          </cell>
          <cell r="B220">
            <v>109</v>
          </cell>
        </row>
        <row r="221">
          <cell r="A221" t="str">
            <v>Italy</v>
          </cell>
          <cell r="B221">
            <v>123</v>
          </cell>
        </row>
        <row r="222">
          <cell r="A222" t="str">
            <v>Other</v>
          </cell>
          <cell r="B222">
            <v>116</v>
          </cell>
        </row>
        <row r="223">
          <cell r="A223" t="str">
            <v>Portugal</v>
          </cell>
          <cell r="B223">
            <v>98</v>
          </cell>
        </row>
        <row r="224">
          <cell r="A224" t="str">
            <v>Spain</v>
          </cell>
          <cell r="B224">
            <v>124</v>
          </cell>
        </row>
        <row r="225">
          <cell r="A225" t="str">
            <v>Sweden</v>
          </cell>
          <cell r="B225">
            <v>98</v>
          </cell>
        </row>
        <row r="226">
          <cell r="A226" t="str">
            <v>United States</v>
          </cell>
          <cell r="B226">
            <v>115</v>
          </cell>
        </row>
      </sheetData>
      <sheetData sheetId="9" refreshError="1"/>
      <sheetData sheetId="10" refreshError="1"/>
      <sheetData sheetId="1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webStore_copy_from_here.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webStore_copy_from_here.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nab" refreshedDate="44446.797868634261" createdVersion="7" refreshedVersion="7" minRefreshableVersion="3" recordCount="23" xr:uid="{D8E56020-3395-4593-8621-7F67E595AE80}">
  <cacheSource type="worksheet">
    <worksheetSource ref="A92:C115" sheet="Step3_1_4"/>
  </cacheSource>
  <cacheFields count="3">
    <cacheField name="country" numFmtId="0">
      <sharedItems containsBlank="1" count="12">
        <s v="Belguim"/>
        <s v="Canada"/>
        <s v="England"/>
        <s v="France"/>
        <s v="Germany"/>
        <s v="Italy"/>
        <s v="Other"/>
        <s v="Portugal"/>
        <s v="Spain"/>
        <s v="Sweden"/>
        <s v="United States"/>
        <m/>
      </sharedItems>
    </cacheField>
    <cacheField name="gender" numFmtId="0">
      <sharedItems containsBlank="1" count="3">
        <s v="Female"/>
        <s v="Male"/>
        <m/>
      </sharedItems>
    </cacheField>
    <cacheField name="n_customers_%" numFmtId="0">
      <sharedItems containsString="0" containsBlank="1" containsNumber="1" minValue="31.37" maxValue="68.63"/>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nab" refreshedDate="44446.523333796293" createdVersion="7" refreshedVersion="7" minRefreshableVersion="3" recordCount="22" xr:uid="{3EC3877B-AA07-48F0-B7CF-E20F463A2646}">
  <cacheSource type="worksheet">
    <worksheetSource ref="A147:C169" sheet="Step3_1_4" r:id="rId2"/>
  </cacheSource>
  <cacheFields count="3">
    <cacheField name="country" numFmtId="0">
      <sharedItems count="11">
        <s v="Belguim"/>
        <s v="Canada"/>
        <s v="England"/>
        <s v="France"/>
        <s v="Germany"/>
        <s v="Italy"/>
        <s v="Other"/>
        <s v="Portugal"/>
        <s v="Spain"/>
        <s v="Sweden"/>
        <s v="United States"/>
      </sharedItems>
    </cacheField>
    <cacheField name="gender" numFmtId="0">
      <sharedItems count="2">
        <s v="Female"/>
        <s v="Male"/>
      </sharedItems>
    </cacheField>
    <cacheField name="n_customers_%" numFmtId="0">
      <sharedItems containsSemiMixedTypes="0" containsString="0" containsNumber="1" containsInteger="1" minValue="11" maxValue="3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nab" refreshedDate="44446.726942824076" createdVersion="7" refreshedVersion="7" minRefreshableVersion="3" recordCount="22" xr:uid="{5612C3D9-19B6-4434-95BA-A0DEF7622F55}">
  <cacheSource type="worksheet">
    <worksheetSource ref="O147:R169" sheet="Step3_1_4" r:id="rId2"/>
  </cacheSource>
  <cacheFields count="4">
    <cacheField name="country" numFmtId="0">
      <sharedItems count="11">
        <s v="Belguim"/>
        <s v="Canada"/>
        <s v="England"/>
        <s v="France"/>
        <s v="Germany"/>
        <s v="Italy"/>
        <s v="Other"/>
        <s v="Portugal"/>
        <s v="Spain"/>
        <s v="Sweden"/>
        <s v="United States"/>
      </sharedItems>
    </cacheField>
    <cacheField name="gender" numFmtId="0">
      <sharedItems count="2">
        <s v="Female"/>
        <s v="Male"/>
      </sharedItems>
    </cacheField>
    <cacheField name="Member" numFmtId="0">
      <sharedItems containsSemiMixedTypes="0" containsString="0" containsNumber="1" containsInteger="1" minValue="5" maxValue="17"/>
    </cacheField>
    <cacheField name="Non-Member" numFmtId="0">
      <sharedItems containsSemiMixedTypes="0" containsString="0" containsNumber="1" containsInteger="1" minValue="3" maxValue="18"/>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nab" refreshedDate="44446.948451041666" backgroundQuery="1" createdVersion="7" refreshedVersion="7" minRefreshableVersion="3" recordCount="0" supportSubquery="1" supportAdvancedDrill="1" xr:uid="{8D035B80-293D-4C5E-B7C8-3B704C2953DC}">
  <cacheSource type="external" connectionId="10"/>
  <cacheFields count="3">
    <cacheField name="[WebStore6].[campaign_source].[campaign_source]" caption="campaign_source" numFmtId="0" hierarchy="10" level="1">
      <sharedItems count="4">
        <s v="Facebook"/>
        <s v="Google Ads"/>
        <s v="Organic"/>
        <s v="YouTube"/>
      </sharedItems>
    </cacheField>
    <cacheField name="[Measures].[Distinct Count of customer_id]" caption="Distinct Count of customer_id" numFmtId="0" hierarchy="104" level="32767"/>
    <cacheField name="[WebStore6].[country].[country]" caption="country" numFmtId="0" hierarchy="4" level="1">
      <sharedItems count="11">
        <s v="Belguim"/>
        <s v="Canada"/>
        <s v="England"/>
        <s v="France"/>
        <s v="Germany"/>
        <s v="Italy"/>
        <s v="Other"/>
        <s v="Portugal"/>
        <s v="Spain"/>
        <s v="Sweden"/>
        <s v="United States"/>
      </sharedItems>
    </cacheField>
  </cacheFields>
  <cacheHierarchies count="118">
    <cacheHierarchy uniqueName="[WebStore6].[order_id]" caption="order_id" attribute="1" defaultMemberUniqueName="[WebStore6].[order_id].[All]" allUniqueName="[WebStore6].[order_id].[All]" dimensionUniqueName="[WebStore6]" displayFolder="" count="0" memberValueDatatype="20" unbalanced="0"/>
    <cacheHierarchy uniqueName="[WebStore6].[customer_id]" caption="customer_id" attribute="1" defaultMemberUniqueName="[WebStore6].[customer_id].[All]" allUniqueName="[WebStore6].[customer_id].[All]" dimensionUniqueName="[WebStore6]" displayFolder="" count="0" memberValueDatatype="20" unbalanced="0"/>
    <cacheHierarchy uniqueName="[WebStore6].[order_date]" caption="order_date" attribute="1" time="1" defaultMemberUniqueName="[WebStore6].[order_date].[All]" allUniqueName="[WebStore6].[order_date].[All]" dimensionUniqueName="[WebStore6]" displayFolder="" count="0" memberValueDatatype="7" unbalanced="0"/>
    <cacheHierarchy uniqueName="[WebStore6].[country_id]" caption="country_id" attribute="1" defaultMemberUniqueName="[WebStore6].[country_id].[All]" allUniqueName="[WebStore6].[country_id].[All]" dimensionUniqueName="[WebStore6]" displayFolder="" count="0" memberValueDatatype="20" unbalanced="0"/>
    <cacheHierarchy uniqueName="[WebStore6].[country]" caption="country" attribute="1" defaultMemberUniqueName="[WebStore6].[country].[All]" allUniqueName="[WebStore6].[country].[All]" dimensionUniqueName="[WebStore6]" displayFolder="" count="2" memberValueDatatype="130" unbalanced="0">
      <fieldsUsage count="2">
        <fieldUsage x="-1"/>
        <fieldUsage x="2"/>
      </fieldsUsage>
    </cacheHierarchy>
    <cacheHierarchy uniqueName="[WebStore6].[symbol]" caption="symbol" attribute="1" defaultMemberUniqueName="[WebStore6].[symbol].[All]" allUniqueName="[WebStore6].[symbol].[All]" dimensionUniqueName="[WebStore6]" displayFolder="" count="0" memberValueDatatype="130" unbalanced="0"/>
    <cacheHierarchy uniqueName="[WebStore6].[membership]" caption="membership" attribute="1" defaultMemberUniqueName="[WebStore6].[membership].[All]" allUniqueName="[WebStore6].[membership].[All]" dimensionUniqueName="[WebStore6]" displayFolder="" count="0" memberValueDatatype="130" unbalanced="0"/>
    <cacheHierarchy uniqueName="[WebStore6].[gender]" caption="gender" attribute="1" defaultMemberUniqueName="[WebStore6].[gender].[All]" allUniqueName="[WebStore6].[gender].[All]" dimensionUniqueName="[WebStore6]" displayFolder="" count="0" memberValueDatatype="130" unbalanced="0"/>
    <cacheHierarchy uniqueName="[WebStore6].[reg_date]" caption="reg_date" attribute="1" time="1" defaultMemberUniqueName="[WebStore6].[reg_date].[All]" allUniqueName="[WebStore6].[reg_date].[All]" dimensionUniqueName="[WebStore6]" displayFolder="" count="0" memberValueDatatype="7" unbalanced="0"/>
    <cacheHierarchy uniqueName="[WebStore6].[campaign_id]" caption="campaign_id" attribute="1" defaultMemberUniqueName="[WebStore6].[campaign_id].[All]" allUniqueName="[WebStore6].[campaign_id].[All]" dimensionUniqueName="[WebStore6]" displayFolder="" count="0" memberValueDatatype="20" unbalanced="0"/>
    <cacheHierarchy uniqueName="[WebStore6].[campaign_source]" caption="campaign_source" attribute="1" defaultMemberUniqueName="[WebStore6].[campaign_source].[All]" allUniqueName="[WebStore6].[campaign_source].[All]" dimensionUniqueName="[WebStore6]" displayFolder="" count="2" memberValueDatatype="130" unbalanced="0">
      <fieldsUsage count="2">
        <fieldUsage x="-1"/>
        <fieldUsage x="0"/>
      </fieldsUsage>
    </cacheHierarchy>
    <cacheHierarchy uniqueName="[WebStore6].[campaign_start]" caption="campaign_start" attribute="1" time="1" defaultMemberUniqueName="[WebStore6].[campaign_start].[All]" allUniqueName="[WebStore6].[campaign_start].[All]" dimensionUniqueName="[WebStore6]" displayFolder="" count="0" memberValueDatatype="7" unbalanced="0"/>
    <cacheHierarchy uniqueName="[WebStore6].[campaign_end]" caption="campaign_end" attribute="1" time="1" defaultMemberUniqueName="[WebStore6].[campaign_end].[All]" allUniqueName="[WebStore6].[campaign_end].[All]" dimensionUniqueName="[WebStore6]" displayFolder="" count="0" memberValueDatatype="7" unbalanced="0"/>
    <cacheHierarchy uniqueName="[WebStore6].[n_categories]" caption="n_categories" attribute="1" defaultMemberUniqueName="[WebStore6].[n_categories].[All]" allUniqueName="[WebStore6].[n_categories].[All]" dimensionUniqueName="[WebStore6]" displayFolder="" count="0" memberValueDatatype="20" unbalanced="0"/>
    <cacheHierarchy uniqueName="[WebStore6].[category_ids]" caption="category_ids" attribute="1" defaultMemberUniqueName="[WebStore6].[category_ids].[All]" allUniqueName="[WebStore6].[category_ids].[All]" dimensionUniqueName="[WebStore6]" displayFolder="" count="0" memberValueDatatype="130" unbalanced="0"/>
    <cacheHierarchy uniqueName="[WebStore6].[categories]" caption="categories" attribute="1" defaultMemberUniqueName="[WebStore6].[categories].[All]" allUniqueName="[WebStore6].[categories].[All]" dimensionUniqueName="[WebStore6]" displayFolder="" count="0" memberValueDatatype="130" unbalanced="0"/>
    <cacheHierarchy uniqueName="[WebStore6].[n_items]" caption="n_items" attribute="1" defaultMemberUniqueName="[WebStore6].[n_items].[All]" allUniqueName="[WebStore6].[n_items].[All]" dimensionUniqueName="[WebStore6]" displayFolder="" count="0" memberValueDatatype="20" unbalanced="0"/>
    <cacheHierarchy uniqueName="[WebStore6].[item_ids]" caption="item_ids" attribute="1" defaultMemberUniqueName="[WebStore6].[item_ids].[All]" allUniqueName="[WebStore6].[item_ids].[All]" dimensionUniqueName="[WebStore6]" displayFolder="" count="0" memberValueDatatype="130" unbalanced="0"/>
    <cacheHierarchy uniqueName="[WebStore6].[items]" caption="items" attribute="1" defaultMemberUniqueName="[WebStore6].[items].[All]" allUniqueName="[WebStore6].[items].[All]" dimensionUniqueName="[WebStore6]" displayFolder="" count="0" memberValueDatatype="130" unbalanced="0"/>
    <cacheHierarchy uniqueName="[WebStore6].[unit_prices]" caption="unit_prices" attribute="1" defaultMemberUniqueName="[WebStore6].[unit_prices].[All]" allUniqueName="[WebStore6].[unit_prices].[All]" dimensionUniqueName="[WebStore6]" displayFolder="" count="0" memberValueDatatype="130" unbalanced="0"/>
    <cacheHierarchy uniqueName="[WebStore6].[quantities]" caption="quantities" attribute="1" defaultMemberUniqueName="[WebStore6].[quantities].[All]" allUniqueName="[WebStore6].[quantities].[All]" dimensionUniqueName="[WebStore6]" displayFolder="" count="0" memberValueDatatype="130" unbalanced="0"/>
    <cacheHierarchy uniqueName="[WebStore6].[shipping_prices]" caption="shipping_prices" attribute="1" defaultMemberUniqueName="[WebStore6].[shipping_prices].[All]" allUniqueName="[WebStore6].[shipping_prices].[All]" dimensionUniqueName="[WebStore6]" displayFolder="" count="0" memberValueDatatype="130" unbalanced="0"/>
    <cacheHierarchy uniqueName="[WebStore6].[paid]" caption="paid" attribute="1" defaultMemberUniqueName="[WebStore6].[paid].[All]" allUniqueName="[WebStore6].[paid].[All]" dimensionUniqueName="[WebStore6]" displayFolder="" count="0" memberValueDatatype="5" unbalanced="0"/>
    <cacheHierarchy uniqueName="[WebStore6].[shipping_costs]" caption="shipping_costs" attribute="1" defaultMemberUniqueName="[WebStore6].[shipping_costs].[All]" allUniqueName="[WebStore6].[shipping_costs].[All]" dimensionUniqueName="[WebStore6]" displayFolder="" count="0" memberValueDatatype="5" unbalanced="0"/>
    <cacheHierarchy uniqueName="[WebStore6].[n_vendors]" caption="n_vendors" attribute="1" defaultMemberUniqueName="[WebStore6].[n_vendors].[All]" allUniqueName="[WebStore6].[n_vendors].[All]" dimensionUniqueName="[WebStore6]" displayFolder="" count="0" memberValueDatatype="20" unbalanced="0"/>
    <cacheHierarchy uniqueName="[WebStore6].[vendor_ids]" caption="vendor_ids" attribute="1" defaultMemberUniqueName="[WebStore6].[vendor_ids].[All]" allUniqueName="[WebStore6].[vendor_ids].[All]" dimensionUniqueName="[WebStore6]" displayFolder="" count="0" memberValueDatatype="130" unbalanced="0"/>
    <cacheHierarchy uniqueName="[WebStore6].[vendors]" caption="vendors" attribute="1" defaultMemberUniqueName="[WebStore6].[vendors].[All]" allUniqueName="[WebStore6].[vendors].[All]" dimensionUniqueName="[WebStore6]" displayFolder="" count="0" memberValueDatatype="130" unbalanced="0"/>
    <cacheHierarchy uniqueName="[WebStore6].[ab_test_id]" caption="ab_test_id" attribute="1" defaultMemberUniqueName="[WebStore6].[ab_test_id].[All]" allUniqueName="[WebStore6].[ab_test_id].[All]" dimensionUniqueName="[WebStore6]" displayFolder="" count="0" memberValueDatatype="20" unbalanced="0"/>
    <cacheHierarchy uniqueName="[WebStore6].[ab_group]" caption="ab_group" attribute="1" defaultMemberUniqueName="[WebStore6].[ab_group].[All]" allUniqueName="[WebStore6].[ab_group].[All]" dimensionUniqueName="[WebStore6]" displayFolder="" count="0" memberValueDatatype="130" unbalanced="0"/>
    <cacheHierarchy uniqueName="[WebStore6].[ab_alloc_id]" caption="ab_alloc_id" attribute="1" defaultMemberUniqueName="[WebStore6].[ab_alloc_id].[All]" allUniqueName="[WebStore6].[ab_alloc_id].[All]" dimensionUniqueName="[WebStore6]" displayFolder="" count="0" memberValueDatatype="20" unbalanced="0"/>
    <cacheHierarchy uniqueName="[WebStore6].[ab_description]" caption="ab_description" attribute="1" defaultMemberUniqueName="[WebStore6].[ab_description].[All]" allUniqueName="[WebStore6].[ab_description].[All]" dimensionUniqueName="[WebStore6]" displayFolder="" count="0" memberValueDatatype="130" unbalanced="0"/>
    <cacheHierarchy uniqueName="[WebStore6].[ab_start]" caption="ab_start" attribute="1" time="1" defaultMemberUniqueName="[WebStore6].[ab_start].[All]" allUniqueName="[WebStore6].[ab_start].[All]" dimensionUniqueName="[WebStore6]" displayFolder="" count="0" memberValueDatatype="7" unbalanced="0"/>
    <cacheHierarchy uniqueName="[WebStore6].[ab_end]" caption="ab_end" attribute="1" time="1" defaultMemberUniqueName="[WebStore6].[ab_end].[All]" allUniqueName="[WebStore6].[ab_end].[All]" dimensionUniqueName="[WebStore6]" displayFolder="" count="0" memberValueDatatype="7" unbalanced="0"/>
    <cacheHierarchy uniqueName="[WebStore6].[category_id]" caption="category_id" attribute="1" defaultMemberUniqueName="[WebStore6].[category_id].[All]" allUniqueName="[WebStore6].[category_id].[All]" dimensionUniqueName="[WebStore6]" displayFolder="" count="0" memberValueDatatype="130" unbalanced="0"/>
    <cacheHierarchy uniqueName="[WebStore6].[category]" caption="category" attribute="1" defaultMemberUniqueName="[WebStore6].[category].[All]" allUniqueName="[WebStore6].[category].[All]" dimensionUniqueName="[WebStore6]" displayFolder="" count="0" memberValueDatatype="130" unbalanced="0"/>
    <cacheHierarchy uniqueName="[WebStore6].[item_id]" caption="item_id" attribute="1" defaultMemberUniqueName="[WebStore6].[item_id].[All]" allUniqueName="[WebStore6].[item_id].[All]" dimensionUniqueName="[WebStore6]" displayFolder="" count="0" memberValueDatatype="130" unbalanced="0"/>
    <cacheHierarchy uniqueName="[WebStore6].[item]" caption="item" attribute="1" defaultMemberUniqueName="[WebStore6].[item].[All]" allUniqueName="[WebStore6].[item].[All]" dimensionUniqueName="[WebStore6]" displayFolder="" count="0" memberValueDatatype="130" unbalanced="0"/>
    <cacheHierarchy uniqueName="[WebStore6].[unit_price]" caption="unit_price" attribute="1" defaultMemberUniqueName="[WebStore6].[unit_price].[All]" allUniqueName="[WebStore6].[unit_price].[All]" dimensionUniqueName="[WebStore6]" displayFolder="" count="0" memberValueDatatype="130" unbalanced="0"/>
    <cacheHierarchy uniqueName="[WebStore6].[quantity]" caption="quantity" attribute="1" defaultMemberUniqueName="[WebStore6].[quantity].[All]" allUniqueName="[WebStore6].[quantity].[All]" dimensionUniqueName="[WebStore6]" displayFolder="" count="0" memberValueDatatype="130" unbalanced="0"/>
    <cacheHierarchy uniqueName="[WebStore6].[shipping]" caption="shipping" attribute="1" defaultMemberUniqueName="[WebStore6].[shipping].[All]" allUniqueName="[WebStore6].[shipping].[All]" dimensionUniqueName="[WebStore6]" displayFolder="" count="0" memberValueDatatype="130" unbalanced="0"/>
    <cacheHierarchy uniqueName="[WebStore6].[vendor_id]" caption="vendor_id" attribute="1" defaultMemberUniqueName="[WebStore6].[vendor_id].[All]" allUniqueName="[WebStore6].[vendor_id].[All]" dimensionUniqueName="[WebStore6]" displayFolder="" count="0" memberValueDatatype="130" unbalanced="0"/>
    <cacheHierarchy uniqueName="[WebStore6].[vendor]" caption="vendor" attribute="1" defaultMemberUniqueName="[WebStore6].[vendor].[All]" allUniqueName="[WebStore6].[vendor].[All]" dimensionUniqueName="[WebStore6]" displayFolder="" count="0" memberValueDatatype="130" unbalanced="0"/>
    <cacheHierarchy uniqueName="[WebStore6].[dupe_checker]" caption="dupe_checker" attribute="1" defaultMemberUniqueName="[WebStore6].[dupe_checker].[All]" allUniqueName="[WebStore6].[dupe_checker].[All]" dimensionUniqueName="[WebStore6]" displayFolder="" count="0" memberValueDatatype="130" unbalanced="0"/>
    <cacheHierarchy uniqueName="[WebStore6].[dupe]" caption="dupe" attribute="1" defaultMemberUniqueName="[WebStore6].[dupe].[All]" allUniqueName="[WebStore6].[dupe].[All]" dimensionUniqueName="[WebStore6]" displayFolder="" count="0" memberValueDatatype="20" unbalanced="0"/>
    <cacheHierarchy uniqueName="[WebStore6].[campaign_start (Year)]" caption="campaign_start (Year)" attribute="1" defaultMemberUniqueName="[WebStore6].[campaign_start (Year)].[All]" allUniqueName="[WebStore6].[campaign_start (Year)].[All]" dimensionUniqueName="[WebStore6]" displayFolder="" count="0" memberValueDatatype="130" unbalanced="0"/>
    <cacheHierarchy uniqueName="[WebStore6].[campaign_start (Quarter)]" caption="campaign_start (Quarter)" attribute="1" defaultMemberUniqueName="[WebStore6].[campaign_start (Quarter)].[All]" allUniqueName="[WebStore6].[campaign_start (Quarter)].[All]" dimensionUniqueName="[WebStore6]" displayFolder="" count="0" memberValueDatatype="130" unbalanced="0"/>
    <cacheHierarchy uniqueName="[WebStore6].[campaign_start (Month)]" caption="campaign_start (Month)" attribute="1" defaultMemberUniqueName="[WebStore6].[campaign_start (Month)].[All]" allUniqueName="[WebStore6].[campaign_start (Month)].[All]" dimensionUniqueName="[WebStore6]" displayFolder="" count="0" memberValueDatatype="130" unbalanced="0"/>
    <cacheHierarchy uniqueName="[WebStore6].[campaign_end (Year)]" caption="campaign_end (Year)" attribute="1" defaultMemberUniqueName="[WebStore6].[campaign_end (Year)].[All]" allUniqueName="[WebStore6].[campaign_end (Year)].[All]" dimensionUniqueName="[WebStore6]" displayFolder="" count="0" memberValueDatatype="130" unbalanced="0"/>
    <cacheHierarchy uniqueName="[WebStore6].[campaign_end (Quarter)]" caption="campaign_end (Quarter)" attribute="1" defaultMemberUniqueName="[WebStore6].[campaign_end (Quarter)].[All]" allUniqueName="[WebStore6].[campaign_end (Quarter)].[All]" dimensionUniqueName="[WebStore6]" displayFolder="" count="0" memberValueDatatype="130" unbalanced="0"/>
    <cacheHierarchy uniqueName="[WebStore6].[campaign_end (Month)]" caption="campaign_end (Month)" attribute="1" defaultMemberUniqueName="[WebStore6].[campaign_end (Month)].[All]" allUniqueName="[WebStore6].[campaign_end (Month)].[All]" dimensionUniqueName="[WebStore6]" displayFolder="" count="0" memberValueDatatype="130" unbalanced="0"/>
    <cacheHierarchy uniqueName="[WebStore68].[order_id]" caption="order_id" attribute="1" defaultMemberUniqueName="[WebStore68].[order_id].[All]" allUniqueName="[WebStore68].[order_id].[All]" dimensionUniqueName="[WebStore68]" displayFolder="" count="0" memberValueDatatype="20" unbalanced="0"/>
    <cacheHierarchy uniqueName="[WebStore68].[customer_id]" caption="customer_id" attribute="1" defaultMemberUniqueName="[WebStore68].[customer_id].[All]" allUniqueName="[WebStore68].[customer_id].[All]" dimensionUniqueName="[WebStore68]" displayFolder="" count="0" memberValueDatatype="20" unbalanced="0"/>
    <cacheHierarchy uniqueName="[WebStore68].[order_date]" caption="order_date" attribute="1" time="1" defaultMemberUniqueName="[WebStore68].[order_date].[All]" allUniqueName="[WebStore68].[order_date].[All]" dimensionUniqueName="[WebStore68]" displayFolder="" count="0" memberValueDatatype="7" unbalanced="0"/>
    <cacheHierarchy uniqueName="[WebStore68].[order_year]" caption="order_year" attribute="1" time="1" defaultMemberUniqueName="[WebStore68].[order_year].[All]" allUniqueName="[WebStore68].[order_year].[All]" dimensionUniqueName="[WebStore68]" displayFolder="" count="0" memberValueDatatype="7" unbalanced="0"/>
    <cacheHierarchy uniqueName="[WebStore68].[order_quarter]" caption="order_quarter" attribute="1" defaultMemberUniqueName="[WebStore68].[order_quarter].[All]" allUniqueName="[WebStore68].[order_quarter].[All]" dimensionUniqueName="[WebStore68]" displayFolder="" count="0" memberValueDatatype="20" unbalanced="0"/>
    <cacheHierarchy uniqueName="[WebStore68].[country_id]" caption="country_id" attribute="1" defaultMemberUniqueName="[WebStore68].[country_id].[All]" allUniqueName="[WebStore68].[country_id].[All]" dimensionUniqueName="[WebStore68]" displayFolder="" count="0" memberValueDatatype="20" unbalanced="0"/>
    <cacheHierarchy uniqueName="[WebStore68].[country]" caption="country" attribute="1" defaultMemberUniqueName="[WebStore68].[country].[All]" allUniqueName="[WebStore68].[country].[All]" dimensionUniqueName="[WebStore68]" displayFolder="" count="0" memberValueDatatype="130" unbalanced="0"/>
    <cacheHierarchy uniqueName="[WebStore68].[symbol]" caption="symbol" attribute="1" defaultMemberUniqueName="[WebStore68].[symbol].[All]" allUniqueName="[WebStore68].[symbol].[All]" dimensionUniqueName="[WebStore68]" displayFolder="" count="0" memberValueDatatype="130" unbalanced="0"/>
    <cacheHierarchy uniqueName="[WebStore68].[membership]" caption="membership" attribute="1" defaultMemberUniqueName="[WebStore68].[membership].[All]" allUniqueName="[WebStore68].[membership].[All]" dimensionUniqueName="[WebStore68]" displayFolder="" count="0" memberValueDatatype="130" unbalanced="0"/>
    <cacheHierarchy uniqueName="[WebStore68].[gender]" caption="gender" attribute="1" defaultMemberUniqueName="[WebStore68].[gender].[All]" allUniqueName="[WebStore68].[gender].[All]" dimensionUniqueName="[WebStore68]" displayFolder="" count="0" memberValueDatatype="130" unbalanced="0"/>
    <cacheHierarchy uniqueName="[WebStore68].[reg_date]" caption="reg_date" attribute="1" time="1" defaultMemberUniqueName="[WebStore68].[reg_date].[All]" allUniqueName="[WebStore68].[reg_date].[All]" dimensionUniqueName="[WebStore68]" displayFolder="" count="0" memberValueDatatype="7" unbalanced="0"/>
    <cacheHierarchy uniqueName="[WebStore68].[campaign_id]" caption="campaign_id" attribute="1" defaultMemberUniqueName="[WebStore68].[campaign_id].[All]" allUniqueName="[WebStore68].[campaign_id].[All]" dimensionUniqueName="[WebStore68]" displayFolder="" count="0" memberValueDatatype="20" unbalanced="0"/>
    <cacheHierarchy uniqueName="[WebStore68].[campaign_source]" caption="campaign_source" attribute="1" defaultMemberUniqueName="[WebStore68].[campaign_source].[All]" allUniqueName="[WebStore68].[campaign_source].[All]" dimensionUniqueName="[WebStore68]" displayFolder="" count="0" memberValueDatatype="130" unbalanced="0"/>
    <cacheHierarchy uniqueName="[WebStore68].[campaign_start]" caption="campaign_start" attribute="1" time="1" defaultMemberUniqueName="[WebStore68].[campaign_start].[All]" allUniqueName="[WebStore68].[campaign_start].[All]" dimensionUniqueName="[WebStore68]" displayFolder="" count="0" memberValueDatatype="7" unbalanced="0"/>
    <cacheHierarchy uniqueName="[WebStore68].[campaign_end]" caption="campaign_end" attribute="1" time="1" defaultMemberUniqueName="[WebStore68].[campaign_end].[All]" allUniqueName="[WebStore68].[campaign_end].[All]" dimensionUniqueName="[WebStore68]" displayFolder="" count="0" memberValueDatatype="7" unbalanced="0"/>
    <cacheHierarchy uniqueName="[WebStore68].[n_categories]" caption="n_categories" attribute="1" defaultMemberUniqueName="[WebStore68].[n_categories].[All]" allUniqueName="[WebStore68].[n_categories].[All]" dimensionUniqueName="[WebStore68]" displayFolder="" count="0" memberValueDatatype="20" unbalanced="0"/>
    <cacheHierarchy uniqueName="[WebStore68].[category_ids]" caption="category_ids" attribute="1" defaultMemberUniqueName="[WebStore68].[category_ids].[All]" allUniqueName="[WebStore68].[category_ids].[All]" dimensionUniqueName="[WebStore68]" displayFolder="" count="0" memberValueDatatype="130" unbalanced="0"/>
    <cacheHierarchy uniqueName="[WebStore68].[categories]" caption="categories" attribute="1" defaultMemberUniqueName="[WebStore68].[categories].[All]" allUniqueName="[WebStore68].[categories].[All]" dimensionUniqueName="[WebStore68]" displayFolder="" count="0" memberValueDatatype="130" unbalanced="0"/>
    <cacheHierarchy uniqueName="[WebStore68].[n_items]" caption="n_items" attribute="1" defaultMemberUniqueName="[WebStore68].[n_items].[All]" allUniqueName="[WebStore68].[n_items].[All]" dimensionUniqueName="[WebStore68]" displayFolder="" count="0" memberValueDatatype="20" unbalanced="0"/>
    <cacheHierarchy uniqueName="[WebStore68].[item_ids]" caption="item_ids" attribute="1" defaultMemberUniqueName="[WebStore68].[item_ids].[All]" allUniqueName="[WebStore68].[item_ids].[All]" dimensionUniqueName="[WebStore68]" displayFolder="" count="0" memberValueDatatype="130" unbalanced="0"/>
    <cacheHierarchy uniqueName="[WebStore68].[items]" caption="items" attribute="1" defaultMemberUniqueName="[WebStore68].[items].[All]" allUniqueName="[WebStore68].[items].[All]" dimensionUniqueName="[WebStore68]" displayFolder="" count="0" memberValueDatatype="130" unbalanced="0"/>
    <cacheHierarchy uniqueName="[WebStore68].[unit_prices]" caption="unit_prices" attribute="1" defaultMemberUniqueName="[WebStore68].[unit_prices].[All]" allUniqueName="[WebStore68].[unit_prices].[All]" dimensionUniqueName="[WebStore68]" displayFolder="" count="0" memberValueDatatype="130" unbalanced="0"/>
    <cacheHierarchy uniqueName="[WebStore68].[quantities]" caption="quantities" attribute="1" defaultMemberUniqueName="[WebStore68].[quantities].[All]" allUniqueName="[WebStore68].[quantities].[All]" dimensionUniqueName="[WebStore68]" displayFolder="" count="0" memberValueDatatype="130" unbalanced="0"/>
    <cacheHierarchy uniqueName="[WebStore68].[shipping_prices]" caption="shipping_prices" attribute="1" defaultMemberUniqueName="[WebStore68].[shipping_prices].[All]" allUniqueName="[WebStore68].[shipping_prices].[All]" dimensionUniqueName="[WebStore68]" displayFolder="" count="0" memberValueDatatype="130" unbalanced="0"/>
    <cacheHierarchy uniqueName="[WebStore68].[paid]" caption="paid" attribute="1" defaultMemberUniqueName="[WebStore68].[paid].[All]" allUniqueName="[WebStore68].[paid].[All]" dimensionUniqueName="[WebStore68]" displayFolder="" count="0" memberValueDatatype="5" unbalanced="0"/>
    <cacheHierarchy uniqueName="[WebStore68].[shipping_costs]" caption="shipping_costs" attribute="1" defaultMemberUniqueName="[WebStore68].[shipping_costs].[All]" allUniqueName="[WebStore68].[shipping_costs].[All]" dimensionUniqueName="[WebStore68]" displayFolder="" count="0" memberValueDatatype="5" unbalanced="0"/>
    <cacheHierarchy uniqueName="[WebStore68].[n_vendors]" caption="n_vendors" attribute="1" defaultMemberUniqueName="[WebStore68].[n_vendors].[All]" allUniqueName="[WebStore68].[n_vendors].[All]" dimensionUniqueName="[WebStore68]" displayFolder="" count="0" memberValueDatatype="20" unbalanced="0"/>
    <cacheHierarchy uniqueName="[WebStore68].[vendor_ids]" caption="vendor_ids" attribute="1" defaultMemberUniqueName="[WebStore68].[vendor_ids].[All]" allUniqueName="[WebStore68].[vendor_ids].[All]" dimensionUniqueName="[WebStore68]" displayFolder="" count="0" memberValueDatatype="130" unbalanced="0"/>
    <cacheHierarchy uniqueName="[WebStore68].[vendors]" caption="vendors" attribute="1" defaultMemberUniqueName="[WebStore68].[vendors].[All]" allUniqueName="[WebStore68].[vendors].[All]" dimensionUniqueName="[WebStore68]" displayFolder="" count="0" memberValueDatatype="130" unbalanced="0"/>
    <cacheHierarchy uniqueName="[WebStore68].[ab_test_id]" caption="ab_test_id" attribute="1" defaultMemberUniqueName="[WebStore68].[ab_test_id].[All]" allUniqueName="[WebStore68].[ab_test_id].[All]" dimensionUniqueName="[WebStore68]" displayFolder="" count="0" memberValueDatatype="20" unbalanced="0"/>
    <cacheHierarchy uniqueName="[WebStore68].[ab_group]" caption="ab_group" attribute="1" defaultMemberUniqueName="[WebStore68].[ab_group].[All]" allUniqueName="[WebStore68].[ab_group].[All]" dimensionUniqueName="[WebStore68]" displayFolder="" count="0" memberValueDatatype="130" unbalanced="0"/>
    <cacheHierarchy uniqueName="[WebStore68].[ab_alloc_id]" caption="ab_alloc_id" attribute="1" defaultMemberUniqueName="[WebStore68].[ab_alloc_id].[All]" allUniqueName="[WebStore68].[ab_alloc_id].[All]" dimensionUniqueName="[WebStore68]" displayFolder="" count="0" memberValueDatatype="20" unbalanced="0"/>
    <cacheHierarchy uniqueName="[WebStore68].[ab_description]" caption="ab_description" attribute="1" defaultMemberUniqueName="[WebStore68].[ab_description].[All]" allUniqueName="[WebStore68].[ab_description].[All]" dimensionUniqueName="[WebStore68]" displayFolder="" count="0" memberValueDatatype="130" unbalanced="0"/>
    <cacheHierarchy uniqueName="[WebStore68].[ab_start]" caption="ab_start" attribute="1" time="1" defaultMemberUniqueName="[WebStore68].[ab_start].[All]" allUniqueName="[WebStore68].[ab_start].[All]" dimensionUniqueName="[WebStore68]" displayFolder="" count="0" memberValueDatatype="7" unbalanced="0"/>
    <cacheHierarchy uniqueName="[WebStore68].[ab_end]" caption="ab_end" attribute="1" time="1" defaultMemberUniqueName="[WebStore68].[ab_end].[All]" allUniqueName="[WebStore68].[ab_end].[All]" dimensionUniqueName="[WebStore68]" displayFolder="" count="0" memberValueDatatype="7" unbalanced="0"/>
    <cacheHierarchy uniqueName="[WebStore68].[category_id]" caption="category_id" attribute="1" defaultMemberUniqueName="[WebStore68].[category_id].[All]" allUniqueName="[WebStore68].[category_id].[All]" dimensionUniqueName="[WebStore68]" displayFolder="" count="0" memberValueDatatype="130" unbalanced="0"/>
    <cacheHierarchy uniqueName="[WebStore68].[category]" caption="category" attribute="1" defaultMemberUniqueName="[WebStore68].[category].[All]" allUniqueName="[WebStore68].[category].[All]" dimensionUniqueName="[WebStore68]" displayFolder="" count="0" memberValueDatatype="130" unbalanced="0"/>
    <cacheHierarchy uniqueName="[WebStore68].[item_id]" caption="item_id" attribute="1" defaultMemberUniqueName="[WebStore68].[item_id].[All]" allUniqueName="[WebStore68].[item_id].[All]" dimensionUniqueName="[WebStore68]" displayFolder="" count="0" memberValueDatatype="130" unbalanced="0"/>
    <cacheHierarchy uniqueName="[WebStore68].[item]" caption="item" attribute="1" defaultMemberUniqueName="[WebStore68].[item].[All]" allUniqueName="[WebStore68].[item].[All]" dimensionUniqueName="[WebStore68]" displayFolder="" count="0" memberValueDatatype="130" unbalanced="0"/>
    <cacheHierarchy uniqueName="[WebStore68].[unit_price]" caption="unit_price" attribute="1" defaultMemberUniqueName="[WebStore68].[unit_price].[All]" allUniqueName="[WebStore68].[unit_price].[All]" dimensionUniqueName="[WebStore68]" displayFolder="" count="0" memberValueDatatype="130" unbalanced="0"/>
    <cacheHierarchy uniqueName="[WebStore68].[quantity]" caption="quantity" attribute="1" defaultMemberUniqueName="[WebStore68].[quantity].[All]" allUniqueName="[WebStore68].[quantity].[All]" dimensionUniqueName="[WebStore68]" displayFolder="" count="0" memberValueDatatype="130" unbalanced="0"/>
    <cacheHierarchy uniqueName="[WebStore68].[shipping]" caption="shipping" attribute="1" defaultMemberUniqueName="[WebStore68].[shipping].[All]" allUniqueName="[WebStore68].[shipping].[All]" dimensionUniqueName="[WebStore68]" displayFolder="" count="0" memberValueDatatype="130" unbalanced="0"/>
    <cacheHierarchy uniqueName="[WebStore68].[subtotal]" caption="subtotal" attribute="1" defaultMemberUniqueName="[WebStore68].[subtotal].[All]" allUniqueName="[WebStore68].[subtotal].[All]" dimensionUniqueName="[WebStore68]" displayFolder="" count="0" memberValueDatatype="5" unbalanced="0"/>
    <cacheHierarchy uniqueName="[WebStore68].[vendor_id]" caption="vendor_id" attribute="1" defaultMemberUniqueName="[WebStore68].[vendor_id].[All]" allUniqueName="[WebStore68].[vendor_id].[All]" dimensionUniqueName="[WebStore68]" displayFolder="" count="0" memberValueDatatype="130" unbalanced="0"/>
    <cacheHierarchy uniqueName="[WebStore68].[vendor]" caption="vendor" attribute="1" defaultMemberUniqueName="[WebStore68].[vendor].[All]" allUniqueName="[WebStore68].[vendor].[All]" dimensionUniqueName="[WebStore68]" displayFolder="" count="0" memberValueDatatype="130" unbalanced="0"/>
    <cacheHierarchy uniqueName="[WebStore68].[dupe_checker]" caption="dupe_checker" attribute="1" defaultMemberUniqueName="[WebStore68].[dupe_checker].[All]" allUniqueName="[WebStore68].[dupe_checker].[All]" dimensionUniqueName="[WebStore68]" displayFolder="" count="0" memberValueDatatype="130" unbalanced="0"/>
    <cacheHierarchy uniqueName="[WebStore68].[dupe]" caption="dupe" attribute="1" defaultMemberUniqueName="[WebStore68].[dupe].[All]" allUniqueName="[WebStore68].[dupe].[All]" dimensionUniqueName="[WebStore68]" displayFolder="" count="0" memberValueDatatype="20" unbalanced="0"/>
    <cacheHierarchy uniqueName="[WebStore68].[country_item]" caption="country_item" attribute="1" defaultMemberUniqueName="[WebStore68].[country_item].[All]" allUniqueName="[WebStore68].[country_item].[All]" dimensionUniqueName="[WebStore68]" displayFolder="" count="0" memberValueDatatype="130" unbalanced="0"/>
    <cacheHierarchy uniqueName="[WebStore6].[campaign_end (Month Index)]" caption="campaign_end (Month Index)" attribute="1" defaultMemberUniqueName="[WebStore6].[campaign_end (Month Index)].[All]" allUniqueName="[WebStore6].[campaign_end (Month Index)].[All]" dimensionUniqueName="[WebStore6]" displayFolder="" count="0" memberValueDatatype="20" unbalanced="0" hidden="1"/>
    <cacheHierarchy uniqueName="[WebStore6].[campaign_start (Month Index)]" caption="campaign_start (Month Index)" attribute="1" defaultMemberUniqueName="[WebStore6].[campaign_start (Month Index)].[All]" allUniqueName="[WebStore6].[campaign_start (Month Index)].[All]" dimensionUniqueName="[WebStore6]" displayFolder="" count="0" memberValueDatatype="20" unbalanced="0" hidden="1"/>
    <cacheHierarchy uniqueName="[Measures].[__XL_Count WebStore6]" caption="__XL_Count WebStore6" measure="1" displayFolder="" measureGroup="WebStore6" count="0" hidden="1"/>
    <cacheHierarchy uniqueName="[Measures].[__XL_Count WebStore68]" caption="__XL_Count WebStore68" measure="1" displayFolder="" measureGroup="WebStore68" count="0" hidden="1"/>
    <cacheHierarchy uniqueName="[Measures].[__No measures defined]" caption="__No measures defined" measure="1" displayFolder="" count="0" hidden="1"/>
    <cacheHierarchy uniqueName="[Measures].[Sum of customer_id]" caption="Sum of customer_id" measure="1" displayFolder="" measureGroup="WebStore6" count="0" hidden="1">
      <extLst>
        <ext xmlns:x15="http://schemas.microsoft.com/office/spreadsheetml/2010/11/main" uri="{B97F6D7D-B522-45F9-BDA1-12C45D357490}">
          <x15:cacheHierarchy aggregatedColumn="1"/>
        </ext>
      </extLst>
    </cacheHierarchy>
    <cacheHierarchy uniqueName="[Measures].[Distinct Count of customer_id]" caption="Distinct Count of customer_id" measure="1" displayFolder="" measureGroup="WebStore6"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item]" caption="Count of item" measure="1" displayFolder="" measureGroup="WebStore6" count="0" hidden="1">
      <extLst>
        <ext xmlns:x15="http://schemas.microsoft.com/office/spreadsheetml/2010/11/main" uri="{B97F6D7D-B522-45F9-BDA1-12C45D357490}">
          <x15:cacheHierarchy aggregatedColumn="36"/>
        </ext>
      </extLst>
    </cacheHierarchy>
    <cacheHierarchy uniqueName="[Measures].[Distinct Count of item]" caption="Distinct Count of item" measure="1" displayFolder="" measureGroup="WebStore6" count="0" hidden="1">
      <extLst>
        <ext xmlns:x15="http://schemas.microsoft.com/office/spreadsheetml/2010/11/main" uri="{B97F6D7D-B522-45F9-BDA1-12C45D357490}">
          <x15:cacheHierarchy aggregatedColumn="36"/>
        </ext>
      </extLst>
    </cacheHierarchy>
    <cacheHierarchy uniqueName="[Measures].[Count of items]" caption="Count of items" measure="1" displayFolder="" measureGroup="WebStore6" count="0" hidden="1">
      <extLst>
        <ext xmlns:x15="http://schemas.microsoft.com/office/spreadsheetml/2010/11/main" uri="{B97F6D7D-B522-45F9-BDA1-12C45D357490}">
          <x15:cacheHierarchy aggregatedColumn="18"/>
        </ext>
      </extLst>
    </cacheHierarchy>
    <cacheHierarchy uniqueName="[Measures].[Sum of n_items]" caption="Sum of n_items" measure="1" displayFolder="" measureGroup="WebStore6" count="0" hidden="1">
      <extLst>
        <ext xmlns:x15="http://schemas.microsoft.com/office/spreadsheetml/2010/11/main" uri="{B97F6D7D-B522-45F9-BDA1-12C45D357490}">
          <x15:cacheHierarchy aggregatedColumn="16"/>
        </ext>
      </extLst>
    </cacheHierarchy>
    <cacheHierarchy uniqueName="[Measures].[Count of reg_date]" caption="Count of reg_date" measure="1" displayFolder="" measureGroup="WebStore6" count="0" hidden="1">
      <extLst>
        <ext xmlns:x15="http://schemas.microsoft.com/office/spreadsheetml/2010/11/main" uri="{B97F6D7D-B522-45F9-BDA1-12C45D357490}">
          <x15:cacheHierarchy aggregatedColumn="8"/>
        </ext>
      </extLst>
    </cacheHierarchy>
    <cacheHierarchy uniqueName="[Measures].[Distinct Count of reg_date]" caption="Distinct Count of reg_date" measure="1" displayFolder="" measureGroup="WebStore6" count="0" hidden="1">
      <extLst>
        <ext xmlns:x15="http://schemas.microsoft.com/office/spreadsheetml/2010/11/main" uri="{B97F6D7D-B522-45F9-BDA1-12C45D357490}">
          <x15:cacheHierarchy aggregatedColumn="8"/>
        </ext>
      </extLst>
    </cacheHierarchy>
    <cacheHierarchy uniqueName="[Measures].[Sum of order_id]" caption="Sum of order_id" measure="1" displayFolder="" measureGroup="WebStore6" count="0" hidden="1">
      <extLst>
        <ext xmlns:x15="http://schemas.microsoft.com/office/spreadsheetml/2010/11/main" uri="{B97F6D7D-B522-45F9-BDA1-12C45D357490}">
          <x15:cacheHierarchy aggregatedColumn="0"/>
        </ext>
      </extLst>
    </cacheHierarchy>
    <cacheHierarchy uniqueName="[Measures].[Distinct Count of order_id]" caption="Distinct Count of order_id" measure="1" displayFolder="" measureGroup="WebStore6" count="0" hidden="1">
      <extLst>
        <ext xmlns:x15="http://schemas.microsoft.com/office/spreadsheetml/2010/11/main" uri="{B97F6D7D-B522-45F9-BDA1-12C45D357490}">
          <x15:cacheHierarchy aggregatedColumn="0"/>
        </ext>
      </extLst>
    </cacheHierarchy>
    <cacheHierarchy uniqueName="[Measures].[Sum of ab_alloc_id]" caption="Sum of ab_alloc_id" measure="1" displayFolder="" measureGroup="WebStore6" count="0" hidden="1">
      <extLst>
        <ext xmlns:x15="http://schemas.microsoft.com/office/spreadsheetml/2010/11/main" uri="{B97F6D7D-B522-45F9-BDA1-12C45D357490}">
          <x15:cacheHierarchy aggregatedColumn="29"/>
        </ext>
      </extLst>
    </cacheHierarchy>
    <cacheHierarchy uniqueName="[Measures].[Distinct Count of ab_alloc_id]" caption="Distinct Count of ab_alloc_id" measure="1" displayFolder="" measureGroup="WebStore6" count="0" hidden="1">
      <extLst>
        <ext xmlns:x15="http://schemas.microsoft.com/office/spreadsheetml/2010/11/main" uri="{B97F6D7D-B522-45F9-BDA1-12C45D357490}">
          <x15:cacheHierarchy aggregatedColumn="29"/>
        </ext>
      </extLst>
    </cacheHierarchy>
    <cacheHierarchy uniqueName="[Measures].[Count of campaign_source]" caption="Count of campaign_source" measure="1" displayFolder="" measureGroup="WebStore6" count="0" hidden="1">
      <extLst>
        <ext xmlns:x15="http://schemas.microsoft.com/office/spreadsheetml/2010/11/main" uri="{B97F6D7D-B522-45F9-BDA1-12C45D357490}">
          <x15:cacheHierarchy aggregatedColumn="10"/>
        </ext>
      </extLst>
    </cacheHierarchy>
    <cacheHierarchy uniqueName="[Measures].[Distinct Count of campaign_source]" caption="Distinct Count of campaign_source" measure="1" displayFolder="" measureGroup="WebStore6" count="0" hidden="1">
      <extLst>
        <ext xmlns:x15="http://schemas.microsoft.com/office/spreadsheetml/2010/11/main" uri="{B97F6D7D-B522-45F9-BDA1-12C45D357490}">
          <x15:cacheHierarchy aggregatedColumn="10"/>
        </ext>
      </extLst>
    </cacheHierarchy>
    <cacheHierarchy uniqueName="[Measures].[Sum of subtotal]" caption="Sum of subtotal" measure="1" displayFolder="" measureGroup="WebStore68" count="0" hidden="1">
      <extLst>
        <ext xmlns:x15="http://schemas.microsoft.com/office/spreadsheetml/2010/11/main" uri="{B97F6D7D-B522-45F9-BDA1-12C45D357490}">
          <x15:cacheHierarchy aggregatedColumn="92"/>
        </ext>
      </extLst>
    </cacheHierarchy>
  </cacheHierarchies>
  <kpis count="0"/>
  <dimensions count="3">
    <dimension measure="1" name="Measures" uniqueName="[Measures]" caption="Measures"/>
    <dimension name="WebStore6" uniqueName="[WebStore6]" caption="WebStore6"/>
    <dimension name="WebStore68" uniqueName="[WebStore68]" caption="WebStore68"/>
  </dimensions>
  <measureGroups count="2">
    <measureGroup name="WebStore6" caption="WebStore6"/>
    <measureGroup name="WebStore68" caption="WebStore68"/>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nab" refreshedDate="44446.919326967596" backgroundQuery="1" createdVersion="7" refreshedVersion="7" minRefreshableVersion="3" recordCount="0" supportSubquery="1" supportAdvancedDrill="1" xr:uid="{5282AE09-84FE-4B3E-8F37-8722DD70BDA5}">
  <cacheSource type="external" connectionId="10"/>
  <cacheFields count="3">
    <cacheField name="[WebStore68].[ab_group].[ab_group]" caption="ab_group" numFmtId="0" hierarchy="80" level="1">
      <sharedItems count="2">
        <s v="control"/>
        <s v="test"/>
      </sharedItems>
    </cacheField>
    <cacheField name="[WebStore68].[ab_test_id].[ab_test_id]" caption="ab_test_id" numFmtId="0" hierarchy="79"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WebStore68].[ab_test_id].&amp;[1]"/>
            <x15:cachedUniqueName index="1" name="[WebStore68].[ab_test_id].&amp;[2]"/>
            <x15:cachedUniqueName index="2" name="[WebStore68].[ab_test_id].&amp;[3]"/>
            <x15:cachedUniqueName index="3" name="[WebStore68].[ab_test_id].&amp;[4]"/>
            <x15:cachedUniqueName index="4" name="[WebStore68].[ab_test_id].&amp;[5]"/>
          </x15:cachedUniqueNames>
        </ext>
      </extLst>
    </cacheField>
    <cacheField name="[Measures].[Sum of subtotal]" caption="Sum of subtotal" numFmtId="0" hierarchy="117" level="32767"/>
  </cacheFields>
  <cacheHierarchies count="118">
    <cacheHierarchy uniqueName="[WebStore6].[order_id]" caption="order_id" attribute="1" defaultMemberUniqueName="[WebStore6].[order_id].[All]" allUniqueName="[WebStore6].[order_id].[All]" dimensionUniqueName="[WebStore6]" displayFolder="" count="0" memberValueDatatype="20" unbalanced="0"/>
    <cacheHierarchy uniqueName="[WebStore6].[customer_id]" caption="customer_id" attribute="1" defaultMemberUniqueName="[WebStore6].[customer_id].[All]" allUniqueName="[WebStore6].[customer_id].[All]" dimensionUniqueName="[WebStore6]" displayFolder="" count="0" memberValueDatatype="20" unbalanced="0"/>
    <cacheHierarchy uniqueName="[WebStore6].[order_date]" caption="order_date" attribute="1" time="1" defaultMemberUniqueName="[WebStore6].[order_date].[All]" allUniqueName="[WebStore6].[order_date].[All]" dimensionUniqueName="[WebStore6]" displayFolder="" count="0" memberValueDatatype="7" unbalanced="0"/>
    <cacheHierarchy uniqueName="[WebStore6].[country_id]" caption="country_id" attribute="1" defaultMemberUniqueName="[WebStore6].[country_id].[All]" allUniqueName="[WebStore6].[country_id].[All]" dimensionUniqueName="[WebStore6]" displayFolder="" count="0" memberValueDatatype="20" unbalanced="0"/>
    <cacheHierarchy uniqueName="[WebStore6].[country]" caption="country" attribute="1" defaultMemberUniqueName="[WebStore6].[country].[All]" allUniqueName="[WebStore6].[country].[All]" dimensionUniqueName="[WebStore6]" displayFolder="" count="0" memberValueDatatype="130" unbalanced="0"/>
    <cacheHierarchy uniqueName="[WebStore6].[symbol]" caption="symbol" attribute="1" defaultMemberUniqueName="[WebStore6].[symbol].[All]" allUniqueName="[WebStore6].[symbol].[All]" dimensionUniqueName="[WebStore6]" displayFolder="" count="0" memberValueDatatype="130" unbalanced="0"/>
    <cacheHierarchy uniqueName="[WebStore6].[membership]" caption="membership" attribute="1" defaultMemberUniqueName="[WebStore6].[membership].[All]" allUniqueName="[WebStore6].[membership].[All]" dimensionUniqueName="[WebStore6]" displayFolder="" count="0" memberValueDatatype="130" unbalanced="0"/>
    <cacheHierarchy uniqueName="[WebStore6].[gender]" caption="gender" attribute="1" defaultMemberUniqueName="[WebStore6].[gender].[All]" allUniqueName="[WebStore6].[gender].[All]" dimensionUniqueName="[WebStore6]" displayFolder="" count="0" memberValueDatatype="130" unbalanced="0"/>
    <cacheHierarchy uniqueName="[WebStore6].[reg_date]" caption="reg_date" attribute="1" time="1" defaultMemberUniqueName="[WebStore6].[reg_date].[All]" allUniqueName="[WebStore6].[reg_date].[All]" dimensionUniqueName="[WebStore6]" displayFolder="" count="0" memberValueDatatype="7" unbalanced="0"/>
    <cacheHierarchy uniqueName="[WebStore6].[campaign_id]" caption="campaign_id" attribute="1" defaultMemberUniqueName="[WebStore6].[campaign_id].[All]" allUniqueName="[WebStore6].[campaign_id].[All]" dimensionUniqueName="[WebStore6]" displayFolder="" count="0" memberValueDatatype="20" unbalanced="0"/>
    <cacheHierarchy uniqueName="[WebStore6].[campaign_source]" caption="campaign_source" attribute="1" defaultMemberUniqueName="[WebStore6].[campaign_source].[All]" allUniqueName="[WebStore6].[campaign_source].[All]" dimensionUniqueName="[WebStore6]" displayFolder="" count="0" memberValueDatatype="130" unbalanced="0"/>
    <cacheHierarchy uniqueName="[WebStore6].[campaign_start]" caption="campaign_start" attribute="1" time="1" defaultMemberUniqueName="[WebStore6].[campaign_start].[All]" allUniqueName="[WebStore6].[campaign_start].[All]" dimensionUniqueName="[WebStore6]" displayFolder="" count="0" memberValueDatatype="7" unbalanced="0"/>
    <cacheHierarchy uniqueName="[WebStore6].[campaign_end]" caption="campaign_end" attribute="1" time="1" defaultMemberUniqueName="[WebStore6].[campaign_end].[All]" allUniqueName="[WebStore6].[campaign_end].[All]" dimensionUniqueName="[WebStore6]" displayFolder="" count="0" memberValueDatatype="7" unbalanced="0"/>
    <cacheHierarchy uniqueName="[WebStore6].[n_categories]" caption="n_categories" attribute="1" defaultMemberUniqueName="[WebStore6].[n_categories].[All]" allUniqueName="[WebStore6].[n_categories].[All]" dimensionUniqueName="[WebStore6]" displayFolder="" count="0" memberValueDatatype="20" unbalanced="0"/>
    <cacheHierarchy uniqueName="[WebStore6].[category_ids]" caption="category_ids" attribute="1" defaultMemberUniqueName="[WebStore6].[category_ids].[All]" allUniqueName="[WebStore6].[category_ids].[All]" dimensionUniqueName="[WebStore6]" displayFolder="" count="0" memberValueDatatype="130" unbalanced="0"/>
    <cacheHierarchy uniqueName="[WebStore6].[categories]" caption="categories" attribute="1" defaultMemberUniqueName="[WebStore6].[categories].[All]" allUniqueName="[WebStore6].[categories].[All]" dimensionUniqueName="[WebStore6]" displayFolder="" count="0" memberValueDatatype="130" unbalanced="0"/>
    <cacheHierarchy uniqueName="[WebStore6].[n_items]" caption="n_items" attribute="1" defaultMemberUniqueName="[WebStore6].[n_items].[All]" allUniqueName="[WebStore6].[n_items].[All]" dimensionUniqueName="[WebStore6]" displayFolder="" count="0" memberValueDatatype="20" unbalanced="0"/>
    <cacheHierarchy uniqueName="[WebStore6].[item_ids]" caption="item_ids" attribute="1" defaultMemberUniqueName="[WebStore6].[item_ids].[All]" allUniqueName="[WebStore6].[item_ids].[All]" dimensionUniqueName="[WebStore6]" displayFolder="" count="0" memberValueDatatype="130" unbalanced="0"/>
    <cacheHierarchy uniqueName="[WebStore6].[items]" caption="items" attribute="1" defaultMemberUniqueName="[WebStore6].[items].[All]" allUniqueName="[WebStore6].[items].[All]" dimensionUniqueName="[WebStore6]" displayFolder="" count="0" memberValueDatatype="130" unbalanced="0"/>
    <cacheHierarchy uniqueName="[WebStore6].[unit_prices]" caption="unit_prices" attribute="1" defaultMemberUniqueName="[WebStore6].[unit_prices].[All]" allUniqueName="[WebStore6].[unit_prices].[All]" dimensionUniqueName="[WebStore6]" displayFolder="" count="0" memberValueDatatype="130" unbalanced="0"/>
    <cacheHierarchy uniqueName="[WebStore6].[quantities]" caption="quantities" attribute="1" defaultMemberUniqueName="[WebStore6].[quantities].[All]" allUniqueName="[WebStore6].[quantities].[All]" dimensionUniqueName="[WebStore6]" displayFolder="" count="0" memberValueDatatype="130" unbalanced="0"/>
    <cacheHierarchy uniqueName="[WebStore6].[shipping_prices]" caption="shipping_prices" attribute="1" defaultMemberUniqueName="[WebStore6].[shipping_prices].[All]" allUniqueName="[WebStore6].[shipping_prices].[All]" dimensionUniqueName="[WebStore6]" displayFolder="" count="0" memberValueDatatype="130" unbalanced="0"/>
    <cacheHierarchy uniqueName="[WebStore6].[paid]" caption="paid" attribute="1" defaultMemberUniqueName="[WebStore6].[paid].[All]" allUniqueName="[WebStore6].[paid].[All]" dimensionUniqueName="[WebStore6]" displayFolder="" count="0" memberValueDatatype="5" unbalanced="0"/>
    <cacheHierarchy uniqueName="[WebStore6].[shipping_costs]" caption="shipping_costs" attribute="1" defaultMemberUniqueName="[WebStore6].[shipping_costs].[All]" allUniqueName="[WebStore6].[shipping_costs].[All]" dimensionUniqueName="[WebStore6]" displayFolder="" count="0" memberValueDatatype="5" unbalanced="0"/>
    <cacheHierarchy uniqueName="[WebStore6].[n_vendors]" caption="n_vendors" attribute="1" defaultMemberUniqueName="[WebStore6].[n_vendors].[All]" allUniqueName="[WebStore6].[n_vendors].[All]" dimensionUniqueName="[WebStore6]" displayFolder="" count="0" memberValueDatatype="20" unbalanced="0"/>
    <cacheHierarchy uniqueName="[WebStore6].[vendor_ids]" caption="vendor_ids" attribute="1" defaultMemberUniqueName="[WebStore6].[vendor_ids].[All]" allUniqueName="[WebStore6].[vendor_ids].[All]" dimensionUniqueName="[WebStore6]" displayFolder="" count="0" memberValueDatatype="130" unbalanced="0"/>
    <cacheHierarchy uniqueName="[WebStore6].[vendors]" caption="vendors" attribute="1" defaultMemberUniqueName="[WebStore6].[vendors].[All]" allUniqueName="[WebStore6].[vendors].[All]" dimensionUniqueName="[WebStore6]" displayFolder="" count="0" memberValueDatatype="130" unbalanced="0"/>
    <cacheHierarchy uniqueName="[WebStore6].[ab_test_id]" caption="ab_test_id" attribute="1" defaultMemberUniqueName="[WebStore6].[ab_test_id].[All]" allUniqueName="[WebStore6].[ab_test_id].[All]" dimensionUniqueName="[WebStore6]" displayFolder="" count="0" memberValueDatatype="20" unbalanced="0"/>
    <cacheHierarchy uniqueName="[WebStore6].[ab_group]" caption="ab_group" attribute="1" defaultMemberUniqueName="[WebStore6].[ab_group].[All]" allUniqueName="[WebStore6].[ab_group].[All]" dimensionUniqueName="[WebStore6]" displayFolder="" count="0" memberValueDatatype="130" unbalanced="0"/>
    <cacheHierarchy uniqueName="[WebStore6].[ab_alloc_id]" caption="ab_alloc_id" attribute="1" defaultMemberUniqueName="[WebStore6].[ab_alloc_id].[All]" allUniqueName="[WebStore6].[ab_alloc_id].[All]" dimensionUniqueName="[WebStore6]" displayFolder="" count="0" memberValueDatatype="20" unbalanced="0"/>
    <cacheHierarchy uniqueName="[WebStore6].[ab_description]" caption="ab_description" attribute="1" defaultMemberUniqueName="[WebStore6].[ab_description].[All]" allUniqueName="[WebStore6].[ab_description].[All]" dimensionUniqueName="[WebStore6]" displayFolder="" count="0" memberValueDatatype="130" unbalanced="0"/>
    <cacheHierarchy uniqueName="[WebStore6].[ab_start]" caption="ab_start" attribute="1" time="1" defaultMemberUniqueName="[WebStore6].[ab_start].[All]" allUniqueName="[WebStore6].[ab_start].[All]" dimensionUniqueName="[WebStore6]" displayFolder="" count="0" memberValueDatatype="7" unbalanced="0"/>
    <cacheHierarchy uniqueName="[WebStore6].[ab_end]" caption="ab_end" attribute="1" time="1" defaultMemberUniqueName="[WebStore6].[ab_end].[All]" allUniqueName="[WebStore6].[ab_end].[All]" dimensionUniqueName="[WebStore6]" displayFolder="" count="0" memberValueDatatype="7" unbalanced="0"/>
    <cacheHierarchy uniqueName="[WebStore6].[category_id]" caption="category_id" attribute="1" defaultMemberUniqueName="[WebStore6].[category_id].[All]" allUniqueName="[WebStore6].[category_id].[All]" dimensionUniqueName="[WebStore6]" displayFolder="" count="0" memberValueDatatype="130" unbalanced="0"/>
    <cacheHierarchy uniqueName="[WebStore6].[category]" caption="category" attribute="1" defaultMemberUniqueName="[WebStore6].[category].[All]" allUniqueName="[WebStore6].[category].[All]" dimensionUniqueName="[WebStore6]" displayFolder="" count="0" memberValueDatatype="130" unbalanced="0"/>
    <cacheHierarchy uniqueName="[WebStore6].[item_id]" caption="item_id" attribute="1" defaultMemberUniqueName="[WebStore6].[item_id].[All]" allUniqueName="[WebStore6].[item_id].[All]" dimensionUniqueName="[WebStore6]" displayFolder="" count="0" memberValueDatatype="130" unbalanced="0"/>
    <cacheHierarchy uniqueName="[WebStore6].[item]" caption="item" attribute="1" defaultMemberUniqueName="[WebStore6].[item].[All]" allUniqueName="[WebStore6].[item].[All]" dimensionUniqueName="[WebStore6]" displayFolder="" count="0" memberValueDatatype="130" unbalanced="0"/>
    <cacheHierarchy uniqueName="[WebStore6].[unit_price]" caption="unit_price" attribute="1" defaultMemberUniqueName="[WebStore6].[unit_price].[All]" allUniqueName="[WebStore6].[unit_price].[All]" dimensionUniqueName="[WebStore6]" displayFolder="" count="0" memberValueDatatype="130" unbalanced="0"/>
    <cacheHierarchy uniqueName="[WebStore6].[quantity]" caption="quantity" attribute="1" defaultMemberUniqueName="[WebStore6].[quantity].[All]" allUniqueName="[WebStore6].[quantity].[All]" dimensionUniqueName="[WebStore6]" displayFolder="" count="0" memberValueDatatype="130" unbalanced="0"/>
    <cacheHierarchy uniqueName="[WebStore6].[shipping]" caption="shipping" attribute="1" defaultMemberUniqueName="[WebStore6].[shipping].[All]" allUniqueName="[WebStore6].[shipping].[All]" dimensionUniqueName="[WebStore6]" displayFolder="" count="0" memberValueDatatype="130" unbalanced="0"/>
    <cacheHierarchy uniqueName="[WebStore6].[vendor_id]" caption="vendor_id" attribute="1" defaultMemberUniqueName="[WebStore6].[vendor_id].[All]" allUniqueName="[WebStore6].[vendor_id].[All]" dimensionUniqueName="[WebStore6]" displayFolder="" count="0" memberValueDatatype="130" unbalanced="0"/>
    <cacheHierarchy uniqueName="[WebStore6].[vendor]" caption="vendor" attribute="1" defaultMemberUniqueName="[WebStore6].[vendor].[All]" allUniqueName="[WebStore6].[vendor].[All]" dimensionUniqueName="[WebStore6]" displayFolder="" count="0" memberValueDatatype="130" unbalanced="0"/>
    <cacheHierarchy uniqueName="[WebStore6].[dupe_checker]" caption="dupe_checker" attribute="1" defaultMemberUniqueName="[WebStore6].[dupe_checker].[All]" allUniqueName="[WebStore6].[dupe_checker].[All]" dimensionUniqueName="[WebStore6]" displayFolder="" count="0" memberValueDatatype="130" unbalanced="0"/>
    <cacheHierarchy uniqueName="[WebStore6].[dupe]" caption="dupe" attribute="1" defaultMemberUniqueName="[WebStore6].[dupe].[All]" allUniqueName="[WebStore6].[dupe].[All]" dimensionUniqueName="[WebStore6]" displayFolder="" count="0" memberValueDatatype="20" unbalanced="0"/>
    <cacheHierarchy uniqueName="[WebStore6].[campaign_start (Year)]" caption="campaign_start (Year)" attribute="1" defaultMemberUniqueName="[WebStore6].[campaign_start (Year)].[All]" allUniqueName="[WebStore6].[campaign_start (Year)].[All]" dimensionUniqueName="[WebStore6]" displayFolder="" count="0" memberValueDatatype="130" unbalanced="0"/>
    <cacheHierarchy uniqueName="[WebStore6].[campaign_start (Quarter)]" caption="campaign_start (Quarter)" attribute="1" defaultMemberUniqueName="[WebStore6].[campaign_start (Quarter)].[All]" allUniqueName="[WebStore6].[campaign_start (Quarter)].[All]" dimensionUniqueName="[WebStore6]" displayFolder="" count="0" memberValueDatatype="130" unbalanced="0"/>
    <cacheHierarchy uniqueName="[WebStore6].[campaign_start (Month)]" caption="campaign_start (Month)" attribute="1" defaultMemberUniqueName="[WebStore6].[campaign_start (Month)].[All]" allUniqueName="[WebStore6].[campaign_start (Month)].[All]" dimensionUniqueName="[WebStore6]" displayFolder="" count="0" memberValueDatatype="130" unbalanced="0"/>
    <cacheHierarchy uniqueName="[WebStore6].[campaign_end (Year)]" caption="campaign_end (Year)" attribute="1" defaultMemberUniqueName="[WebStore6].[campaign_end (Year)].[All]" allUniqueName="[WebStore6].[campaign_end (Year)].[All]" dimensionUniqueName="[WebStore6]" displayFolder="" count="0" memberValueDatatype="130" unbalanced="0"/>
    <cacheHierarchy uniqueName="[WebStore6].[campaign_end (Quarter)]" caption="campaign_end (Quarter)" attribute="1" defaultMemberUniqueName="[WebStore6].[campaign_end (Quarter)].[All]" allUniqueName="[WebStore6].[campaign_end (Quarter)].[All]" dimensionUniqueName="[WebStore6]" displayFolder="" count="0" memberValueDatatype="130" unbalanced="0"/>
    <cacheHierarchy uniqueName="[WebStore6].[campaign_end (Month)]" caption="campaign_end (Month)" attribute="1" defaultMemberUniqueName="[WebStore6].[campaign_end (Month)].[All]" allUniqueName="[WebStore6].[campaign_end (Month)].[All]" dimensionUniqueName="[WebStore6]" displayFolder="" count="0" memberValueDatatype="130" unbalanced="0"/>
    <cacheHierarchy uniqueName="[WebStore68].[order_id]" caption="order_id" attribute="1" defaultMemberUniqueName="[WebStore68].[order_id].[All]" allUniqueName="[WebStore68].[order_id].[All]" dimensionUniqueName="[WebStore68]" displayFolder="" count="0" memberValueDatatype="20" unbalanced="0"/>
    <cacheHierarchy uniqueName="[WebStore68].[customer_id]" caption="customer_id" attribute="1" defaultMemberUniqueName="[WebStore68].[customer_id].[All]" allUniqueName="[WebStore68].[customer_id].[All]" dimensionUniqueName="[WebStore68]" displayFolder="" count="0" memberValueDatatype="20" unbalanced="0"/>
    <cacheHierarchy uniqueName="[WebStore68].[order_date]" caption="order_date" attribute="1" time="1" defaultMemberUniqueName="[WebStore68].[order_date].[All]" allUniqueName="[WebStore68].[order_date].[All]" dimensionUniqueName="[WebStore68]" displayFolder="" count="0" memberValueDatatype="7" unbalanced="0"/>
    <cacheHierarchy uniqueName="[WebStore68].[order_year]" caption="order_year" attribute="1" time="1" defaultMemberUniqueName="[WebStore68].[order_year].[All]" allUniqueName="[WebStore68].[order_year].[All]" dimensionUniqueName="[WebStore68]" displayFolder="" count="0" memberValueDatatype="7" unbalanced="0"/>
    <cacheHierarchy uniqueName="[WebStore68].[order_quarter]" caption="order_quarter" attribute="1" defaultMemberUniqueName="[WebStore68].[order_quarter].[All]" allUniqueName="[WebStore68].[order_quarter].[All]" dimensionUniqueName="[WebStore68]" displayFolder="" count="0" memberValueDatatype="20" unbalanced="0"/>
    <cacheHierarchy uniqueName="[WebStore68].[country_id]" caption="country_id" attribute="1" defaultMemberUniqueName="[WebStore68].[country_id].[All]" allUniqueName="[WebStore68].[country_id].[All]" dimensionUniqueName="[WebStore68]" displayFolder="" count="0" memberValueDatatype="20" unbalanced="0"/>
    <cacheHierarchy uniqueName="[WebStore68].[country]" caption="country" attribute="1" defaultMemberUniqueName="[WebStore68].[country].[All]" allUniqueName="[WebStore68].[country].[All]" dimensionUniqueName="[WebStore68]" displayFolder="" count="0" memberValueDatatype="130" unbalanced="0"/>
    <cacheHierarchy uniqueName="[WebStore68].[symbol]" caption="symbol" attribute="1" defaultMemberUniqueName="[WebStore68].[symbol].[All]" allUniqueName="[WebStore68].[symbol].[All]" dimensionUniqueName="[WebStore68]" displayFolder="" count="0" memberValueDatatype="130" unbalanced="0"/>
    <cacheHierarchy uniqueName="[WebStore68].[membership]" caption="membership" attribute="1" defaultMemberUniqueName="[WebStore68].[membership].[All]" allUniqueName="[WebStore68].[membership].[All]" dimensionUniqueName="[WebStore68]" displayFolder="" count="0" memberValueDatatype="130" unbalanced="0"/>
    <cacheHierarchy uniqueName="[WebStore68].[gender]" caption="gender" attribute="1" defaultMemberUniqueName="[WebStore68].[gender].[All]" allUniqueName="[WebStore68].[gender].[All]" dimensionUniqueName="[WebStore68]" displayFolder="" count="0" memberValueDatatype="130" unbalanced="0"/>
    <cacheHierarchy uniqueName="[WebStore68].[reg_date]" caption="reg_date" attribute="1" time="1" defaultMemberUniqueName="[WebStore68].[reg_date].[All]" allUniqueName="[WebStore68].[reg_date].[All]" dimensionUniqueName="[WebStore68]" displayFolder="" count="0" memberValueDatatype="7" unbalanced="0"/>
    <cacheHierarchy uniqueName="[WebStore68].[campaign_id]" caption="campaign_id" attribute="1" defaultMemberUniqueName="[WebStore68].[campaign_id].[All]" allUniqueName="[WebStore68].[campaign_id].[All]" dimensionUniqueName="[WebStore68]" displayFolder="" count="0" memberValueDatatype="20" unbalanced="0"/>
    <cacheHierarchy uniqueName="[WebStore68].[campaign_source]" caption="campaign_source" attribute="1" defaultMemberUniqueName="[WebStore68].[campaign_source].[All]" allUniqueName="[WebStore68].[campaign_source].[All]" dimensionUniqueName="[WebStore68]" displayFolder="" count="0" memberValueDatatype="130" unbalanced="0"/>
    <cacheHierarchy uniqueName="[WebStore68].[campaign_start]" caption="campaign_start" attribute="1" time="1" defaultMemberUniqueName="[WebStore68].[campaign_start].[All]" allUniqueName="[WebStore68].[campaign_start].[All]" dimensionUniqueName="[WebStore68]" displayFolder="" count="0" memberValueDatatype="7" unbalanced="0"/>
    <cacheHierarchy uniqueName="[WebStore68].[campaign_end]" caption="campaign_end" attribute="1" time="1" defaultMemberUniqueName="[WebStore68].[campaign_end].[All]" allUniqueName="[WebStore68].[campaign_end].[All]" dimensionUniqueName="[WebStore68]" displayFolder="" count="0" memberValueDatatype="7" unbalanced="0"/>
    <cacheHierarchy uniqueName="[WebStore68].[n_categories]" caption="n_categories" attribute="1" defaultMemberUniqueName="[WebStore68].[n_categories].[All]" allUniqueName="[WebStore68].[n_categories].[All]" dimensionUniqueName="[WebStore68]" displayFolder="" count="0" memberValueDatatype="20" unbalanced="0"/>
    <cacheHierarchy uniqueName="[WebStore68].[category_ids]" caption="category_ids" attribute="1" defaultMemberUniqueName="[WebStore68].[category_ids].[All]" allUniqueName="[WebStore68].[category_ids].[All]" dimensionUniqueName="[WebStore68]" displayFolder="" count="0" memberValueDatatype="130" unbalanced="0"/>
    <cacheHierarchy uniqueName="[WebStore68].[categories]" caption="categories" attribute="1" defaultMemberUniqueName="[WebStore68].[categories].[All]" allUniqueName="[WebStore68].[categories].[All]" dimensionUniqueName="[WebStore68]" displayFolder="" count="0" memberValueDatatype="130" unbalanced="0"/>
    <cacheHierarchy uniqueName="[WebStore68].[n_items]" caption="n_items" attribute="1" defaultMemberUniqueName="[WebStore68].[n_items].[All]" allUniqueName="[WebStore68].[n_items].[All]" dimensionUniqueName="[WebStore68]" displayFolder="" count="0" memberValueDatatype="20" unbalanced="0"/>
    <cacheHierarchy uniqueName="[WebStore68].[item_ids]" caption="item_ids" attribute="1" defaultMemberUniqueName="[WebStore68].[item_ids].[All]" allUniqueName="[WebStore68].[item_ids].[All]" dimensionUniqueName="[WebStore68]" displayFolder="" count="0" memberValueDatatype="130" unbalanced="0"/>
    <cacheHierarchy uniqueName="[WebStore68].[items]" caption="items" attribute="1" defaultMemberUniqueName="[WebStore68].[items].[All]" allUniqueName="[WebStore68].[items].[All]" dimensionUniqueName="[WebStore68]" displayFolder="" count="0" memberValueDatatype="130" unbalanced="0"/>
    <cacheHierarchy uniqueName="[WebStore68].[unit_prices]" caption="unit_prices" attribute="1" defaultMemberUniqueName="[WebStore68].[unit_prices].[All]" allUniqueName="[WebStore68].[unit_prices].[All]" dimensionUniqueName="[WebStore68]" displayFolder="" count="0" memberValueDatatype="130" unbalanced="0"/>
    <cacheHierarchy uniqueName="[WebStore68].[quantities]" caption="quantities" attribute="1" defaultMemberUniqueName="[WebStore68].[quantities].[All]" allUniqueName="[WebStore68].[quantities].[All]" dimensionUniqueName="[WebStore68]" displayFolder="" count="0" memberValueDatatype="130" unbalanced="0"/>
    <cacheHierarchy uniqueName="[WebStore68].[shipping_prices]" caption="shipping_prices" attribute="1" defaultMemberUniqueName="[WebStore68].[shipping_prices].[All]" allUniqueName="[WebStore68].[shipping_prices].[All]" dimensionUniqueName="[WebStore68]" displayFolder="" count="0" memberValueDatatype="130" unbalanced="0"/>
    <cacheHierarchy uniqueName="[WebStore68].[paid]" caption="paid" attribute="1" defaultMemberUniqueName="[WebStore68].[paid].[All]" allUniqueName="[WebStore68].[paid].[All]" dimensionUniqueName="[WebStore68]" displayFolder="" count="0" memberValueDatatype="5" unbalanced="0"/>
    <cacheHierarchy uniqueName="[WebStore68].[shipping_costs]" caption="shipping_costs" attribute="1" defaultMemberUniqueName="[WebStore68].[shipping_costs].[All]" allUniqueName="[WebStore68].[shipping_costs].[All]" dimensionUniqueName="[WebStore68]" displayFolder="" count="0" memberValueDatatype="5" unbalanced="0"/>
    <cacheHierarchy uniqueName="[WebStore68].[n_vendors]" caption="n_vendors" attribute="1" defaultMemberUniqueName="[WebStore68].[n_vendors].[All]" allUniqueName="[WebStore68].[n_vendors].[All]" dimensionUniqueName="[WebStore68]" displayFolder="" count="0" memberValueDatatype="20" unbalanced="0"/>
    <cacheHierarchy uniqueName="[WebStore68].[vendor_ids]" caption="vendor_ids" attribute="1" defaultMemberUniqueName="[WebStore68].[vendor_ids].[All]" allUniqueName="[WebStore68].[vendor_ids].[All]" dimensionUniqueName="[WebStore68]" displayFolder="" count="0" memberValueDatatype="130" unbalanced="0"/>
    <cacheHierarchy uniqueName="[WebStore68].[vendors]" caption="vendors" attribute="1" defaultMemberUniqueName="[WebStore68].[vendors].[All]" allUniqueName="[WebStore68].[vendors].[All]" dimensionUniqueName="[WebStore68]" displayFolder="" count="0" memberValueDatatype="130" unbalanced="0"/>
    <cacheHierarchy uniqueName="[WebStore68].[ab_test_id]" caption="ab_test_id" attribute="1" defaultMemberUniqueName="[WebStore68].[ab_test_id].[All]" allUniqueName="[WebStore68].[ab_test_id].[All]" dimensionUniqueName="[WebStore68]" displayFolder="" count="2" memberValueDatatype="20" unbalanced="0">
      <fieldsUsage count="2">
        <fieldUsage x="-1"/>
        <fieldUsage x="1"/>
      </fieldsUsage>
    </cacheHierarchy>
    <cacheHierarchy uniqueName="[WebStore68].[ab_group]" caption="ab_group" attribute="1" defaultMemberUniqueName="[WebStore68].[ab_group].[All]" allUniqueName="[WebStore68].[ab_group].[All]" dimensionUniqueName="[WebStore68]" displayFolder="" count="2" memberValueDatatype="130" unbalanced="0">
      <fieldsUsage count="2">
        <fieldUsage x="-1"/>
        <fieldUsage x="0"/>
      </fieldsUsage>
    </cacheHierarchy>
    <cacheHierarchy uniqueName="[WebStore68].[ab_alloc_id]" caption="ab_alloc_id" attribute="1" defaultMemberUniqueName="[WebStore68].[ab_alloc_id].[All]" allUniqueName="[WebStore68].[ab_alloc_id].[All]" dimensionUniqueName="[WebStore68]" displayFolder="" count="0" memberValueDatatype="20" unbalanced="0"/>
    <cacheHierarchy uniqueName="[WebStore68].[ab_description]" caption="ab_description" attribute="1" defaultMemberUniqueName="[WebStore68].[ab_description].[All]" allUniqueName="[WebStore68].[ab_description].[All]" dimensionUniqueName="[WebStore68]" displayFolder="" count="0" memberValueDatatype="130" unbalanced="0"/>
    <cacheHierarchy uniqueName="[WebStore68].[ab_start]" caption="ab_start" attribute="1" time="1" defaultMemberUniqueName="[WebStore68].[ab_start].[All]" allUniqueName="[WebStore68].[ab_start].[All]" dimensionUniqueName="[WebStore68]" displayFolder="" count="0" memberValueDatatype="7" unbalanced="0"/>
    <cacheHierarchy uniqueName="[WebStore68].[ab_end]" caption="ab_end" attribute="1" time="1" defaultMemberUniqueName="[WebStore68].[ab_end].[All]" allUniqueName="[WebStore68].[ab_end].[All]" dimensionUniqueName="[WebStore68]" displayFolder="" count="0" memberValueDatatype="7" unbalanced="0"/>
    <cacheHierarchy uniqueName="[WebStore68].[category_id]" caption="category_id" attribute="1" defaultMemberUniqueName="[WebStore68].[category_id].[All]" allUniqueName="[WebStore68].[category_id].[All]" dimensionUniqueName="[WebStore68]" displayFolder="" count="0" memberValueDatatype="130" unbalanced="0"/>
    <cacheHierarchy uniqueName="[WebStore68].[category]" caption="category" attribute="1" defaultMemberUniqueName="[WebStore68].[category].[All]" allUniqueName="[WebStore68].[category].[All]" dimensionUniqueName="[WebStore68]" displayFolder="" count="0" memberValueDatatype="130" unbalanced="0"/>
    <cacheHierarchy uniqueName="[WebStore68].[item_id]" caption="item_id" attribute="1" defaultMemberUniqueName="[WebStore68].[item_id].[All]" allUniqueName="[WebStore68].[item_id].[All]" dimensionUniqueName="[WebStore68]" displayFolder="" count="0" memberValueDatatype="130" unbalanced="0"/>
    <cacheHierarchy uniqueName="[WebStore68].[item]" caption="item" attribute="1" defaultMemberUniqueName="[WebStore68].[item].[All]" allUniqueName="[WebStore68].[item].[All]" dimensionUniqueName="[WebStore68]" displayFolder="" count="0" memberValueDatatype="130" unbalanced="0"/>
    <cacheHierarchy uniqueName="[WebStore68].[unit_price]" caption="unit_price" attribute="1" defaultMemberUniqueName="[WebStore68].[unit_price].[All]" allUniqueName="[WebStore68].[unit_price].[All]" dimensionUniqueName="[WebStore68]" displayFolder="" count="0" memberValueDatatype="130" unbalanced="0"/>
    <cacheHierarchy uniqueName="[WebStore68].[quantity]" caption="quantity" attribute="1" defaultMemberUniqueName="[WebStore68].[quantity].[All]" allUniqueName="[WebStore68].[quantity].[All]" dimensionUniqueName="[WebStore68]" displayFolder="" count="0" memberValueDatatype="130" unbalanced="0"/>
    <cacheHierarchy uniqueName="[WebStore68].[shipping]" caption="shipping" attribute="1" defaultMemberUniqueName="[WebStore68].[shipping].[All]" allUniqueName="[WebStore68].[shipping].[All]" dimensionUniqueName="[WebStore68]" displayFolder="" count="0" memberValueDatatype="130" unbalanced="0"/>
    <cacheHierarchy uniqueName="[WebStore68].[subtotal]" caption="subtotal" attribute="1" defaultMemberUniqueName="[WebStore68].[subtotal].[All]" allUniqueName="[WebStore68].[subtotal].[All]" dimensionUniqueName="[WebStore68]" displayFolder="" count="0" memberValueDatatype="5" unbalanced="0"/>
    <cacheHierarchy uniqueName="[WebStore68].[vendor_id]" caption="vendor_id" attribute="1" defaultMemberUniqueName="[WebStore68].[vendor_id].[All]" allUniqueName="[WebStore68].[vendor_id].[All]" dimensionUniqueName="[WebStore68]" displayFolder="" count="0" memberValueDatatype="130" unbalanced="0"/>
    <cacheHierarchy uniqueName="[WebStore68].[vendor]" caption="vendor" attribute="1" defaultMemberUniqueName="[WebStore68].[vendor].[All]" allUniqueName="[WebStore68].[vendor].[All]" dimensionUniqueName="[WebStore68]" displayFolder="" count="0" memberValueDatatype="130" unbalanced="0"/>
    <cacheHierarchy uniqueName="[WebStore68].[dupe_checker]" caption="dupe_checker" attribute="1" defaultMemberUniqueName="[WebStore68].[dupe_checker].[All]" allUniqueName="[WebStore68].[dupe_checker].[All]" dimensionUniqueName="[WebStore68]" displayFolder="" count="0" memberValueDatatype="130" unbalanced="0"/>
    <cacheHierarchy uniqueName="[WebStore68].[dupe]" caption="dupe" attribute="1" defaultMemberUniqueName="[WebStore68].[dupe].[All]" allUniqueName="[WebStore68].[dupe].[All]" dimensionUniqueName="[WebStore68]" displayFolder="" count="0" memberValueDatatype="20" unbalanced="0"/>
    <cacheHierarchy uniqueName="[WebStore68].[country_item]" caption="country_item" attribute="1" defaultMemberUniqueName="[WebStore68].[country_item].[All]" allUniqueName="[WebStore68].[country_item].[All]" dimensionUniqueName="[WebStore68]" displayFolder="" count="0" memberValueDatatype="130" unbalanced="0"/>
    <cacheHierarchy uniqueName="[WebStore6].[campaign_end (Month Index)]" caption="campaign_end (Month Index)" attribute="1" defaultMemberUniqueName="[WebStore6].[campaign_end (Month Index)].[All]" allUniqueName="[WebStore6].[campaign_end (Month Index)].[All]" dimensionUniqueName="[WebStore6]" displayFolder="" count="0" memberValueDatatype="20" unbalanced="0" hidden="1"/>
    <cacheHierarchy uniqueName="[WebStore6].[campaign_start (Month Index)]" caption="campaign_start (Month Index)" attribute="1" defaultMemberUniqueName="[WebStore6].[campaign_start (Month Index)].[All]" allUniqueName="[WebStore6].[campaign_start (Month Index)].[All]" dimensionUniqueName="[WebStore6]" displayFolder="" count="0" memberValueDatatype="20" unbalanced="0" hidden="1"/>
    <cacheHierarchy uniqueName="[Measures].[__XL_Count WebStore6]" caption="__XL_Count WebStore6" measure="1" displayFolder="" measureGroup="WebStore6" count="0" hidden="1"/>
    <cacheHierarchy uniqueName="[Measures].[__XL_Count WebStore68]" caption="__XL_Count WebStore68" measure="1" displayFolder="" measureGroup="WebStore68" count="0" hidden="1"/>
    <cacheHierarchy uniqueName="[Measures].[__No measures defined]" caption="__No measures defined" measure="1" displayFolder="" count="0" hidden="1"/>
    <cacheHierarchy uniqueName="[Measures].[Sum of customer_id]" caption="Sum of customer_id" measure="1" displayFolder="" measureGroup="WebStore6" count="0" hidden="1">
      <extLst>
        <ext xmlns:x15="http://schemas.microsoft.com/office/spreadsheetml/2010/11/main" uri="{B97F6D7D-B522-45F9-BDA1-12C45D357490}">
          <x15:cacheHierarchy aggregatedColumn="1"/>
        </ext>
      </extLst>
    </cacheHierarchy>
    <cacheHierarchy uniqueName="[Measures].[Distinct Count of customer_id]" caption="Distinct Count of customer_id" measure="1" displayFolder="" measureGroup="WebStore6" count="0" hidden="1">
      <extLst>
        <ext xmlns:x15="http://schemas.microsoft.com/office/spreadsheetml/2010/11/main" uri="{B97F6D7D-B522-45F9-BDA1-12C45D357490}">
          <x15:cacheHierarchy aggregatedColumn="1"/>
        </ext>
      </extLst>
    </cacheHierarchy>
    <cacheHierarchy uniqueName="[Measures].[Count of item]" caption="Count of item" measure="1" displayFolder="" measureGroup="WebStore6" count="0" hidden="1">
      <extLst>
        <ext xmlns:x15="http://schemas.microsoft.com/office/spreadsheetml/2010/11/main" uri="{B97F6D7D-B522-45F9-BDA1-12C45D357490}">
          <x15:cacheHierarchy aggregatedColumn="36"/>
        </ext>
      </extLst>
    </cacheHierarchy>
    <cacheHierarchy uniqueName="[Measures].[Distinct Count of item]" caption="Distinct Count of item" measure="1" displayFolder="" measureGroup="WebStore6" count="0" hidden="1">
      <extLst>
        <ext xmlns:x15="http://schemas.microsoft.com/office/spreadsheetml/2010/11/main" uri="{B97F6D7D-B522-45F9-BDA1-12C45D357490}">
          <x15:cacheHierarchy aggregatedColumn="36"/>
        </ext>
      </extLst>
    </cacheHierarchy>
    <cacheHierarchy uniqueName="[Measures].[Count of items]" caption="Count of items" measure="1" displayFolder="" measureGroup="WebStore6" count="0" hidden="1">
      <extLst>
        <ext xmlns:x15="http://schemas.microsoft.com/office/spreadsheetml/2010/11/main" uri="{B97F6D7D-B522-45F9-BDA1-12C45D357490}">
          <x15:cacheHierarchy aggregatedColumn="18"/>
        </ext>
      </extLst>
    </cacheHierarchy>
    <cacheHierarchy uniqueName="[Measures].[Sum of n_items]" caption="Sum of n_items" measure="1" displayFolder="" measureGroup="WebStore6" count="0" hidden="1">
      <extLst>
        <ext xmlns:x15="http://schemas.microsoft.com/office/spreadsheetml/2010/11/main" uri="{B97F6D7D-B522-45F9-BDA1-12C45D357490}">
          <x15:cacheHierarchy aggregatedColumn="16"/>
        </ext>
      </extLst>
    </cacheHierarchy>
    <cacheHierarchy uniqueName="[Measures].[Count of reg_date]" caption="Count of reg_date" measure="1" displayFolder="" measureGroup="WebStore6" count="0" hidden="1">
      <extLst>
        <ext xmlns:x15="http://schemas.microsoft.com/office/spreadsheetml/2010/11/main" uri="{B97F6D7D-B522-45F9-BDA1-12C45D357490}">
          <x15:cacheHierarchy aggregatedColumn="8"/>
        </ext>
      </extLst>
    </cacheHierarchy>
    <cacheHierarchy uniqueName="[Measures].[Distinct Count of reg_date]" caption="Distinct Count of reg_date" measure="1" displayFolder="" measureGroup="WebStore6" count="0" hidden="1">
      <extLst>
        <ext xmlns:x15="http://schemas.microsoft.com/office/spreadsheetml/2010/11/main" uri="{B97F6D7D-B522-45F9-BDA1-12C45D357490}">
          <x15:cacheHierarchy aggregatedColumn="8"/>
        </ext>
      </extLst>
    </cacheHierarchy>
    <cacheHierarchy uniqueName="[Measures].[Sum of order_id]" caption="Sum of order_id" measure="1" displayFolder="" measureGroup="WebStore6" count="0" hidden="1">
      <extLst>
        <ext xmlns:x15="http://schemas.microsoft.com/office/spreadsheetml/2010/11/main" uri="{B97F6D7D-B522-45F9-BDA1-12C45D357490}">
          <x15:cacheHierarchy aggregatedColumn="0"/>
        </ext>
      </extLst>
    </cacheHierarchy>
    <cacheHierarchy uniqueName="[Measures].[Distinct Count of order_id]" caption="Distinct Count of order_id" measure="1" displayFolder="" measureGroup="WebStore6" count="0" hidden="1">
      <extLst>
        <ext xmlns:x15="http://schemas.microsoft.com/office/spreadsheetml/2010/11/main" uri="{B97F6D7D-B522-45F9-BDA1-12C45D357490}">
          <x15:cacheHierarchy aggregatedColumn="0"/>
        </ext>
      </extLst>
    </cacheHierarchy>
    <cacheHierarchy uniqueName="[Measures].[Sum of ab_alloc_id]" caption="Sum of ab_alloc_id" measure="1" displayFolder="" measureGroup="WebStore6" count="0" hidden="1">
      <extLst>
        <ext xmlns:x15="http://schemas.microsoft.com/office/spreadsheetml/2010/11/main" uri="{B97F6D7D-B522-45F9-BDA1-12C45D357490}">
          <x15:cacheHierarchy aggregatedColumn="29"/>
        </ext>
      </extLst>
    </cacheHierarchy>
    <cacheHierarchy uniqueName="[Measures].[Distinct Count of ab_alloc_id]" caption="Distinct Count of ab_alloc_id" measure="1" displayFolder="" measureGroup="WebStore6" count="0" hidden="1">
      <extLst>
        <ext xmlns:x15="http://schemas.microsoft.com/office/spreadsheetml/2010/11/main" uri="{B97F6D7D-B522-45F9-BDA1-12C45D357490}">
          <x15:cacheHierarchy aggregatedColumn="29"/>
        </ext>
      </extLst>
    </cacheHierarchy>
    <cacheHierarchy uniqueName="[Measures].[Count of campaign_source]" caption="Count of campaign_source" measure="1" displayFolder="" measureGroup="WebStore6" count="0" hidden="1">
      <extLst>
        <ext xmlns:x15="http://schemas.microsoft.com/office/spreadsheetml/2010/11/main" uri="{B97F6D7D-B522-45F9-BDA1-12C45D357490}">
          <x15:cacheHierarchy aggregatedColumn="10"/>
        </ext>
      </extLst>
    </cacheHierarchy>
    <cacheHierarchy uniqueName="[Measures].[Distinct Count of campaign_source]" caption="Distinct Count of campaign_source" measure="1" displayFolder="" measureGroup="WebStore6" count="0" hidden="1">
      <extLst>
        <ext xmlns:x15="http://schemas.microsoft.com/office/spreadsheetml/2010/11/main" uri="{B97F6D7D-B522-45F9-BDA1-12C45D357490}">
          <x15:cacheHierarchy aggregatedColumn="10"/>
        </ext>
      </extLst>
    </cacheHierarchy>
    <cacheHierarchy uniqueName="[Measures].[Sum of subtotal]" caption="Sum of subtotal" measure="1" displayFolder="" measureGroup="WebStore68" count="0" oneField="1" hidden="1">
      <fieldsUsage count="1">
        <fieldUsage x="2"/>
      </fieldsUsage>
      <extLst>
        <ext xmlns:x15="http://schemas.microsoft.com/office/spreadsheetml/2010/11/main" uri="{B97F6D7D-B522-45F9-BDA1-12C45D357490}">
          <x15:cacheHierarchy aggregatedColumn="92"/>
        </ext>
      </extLst>
    </cacheHierarchy>
  </cacheHierarchies>
  <kpis count="0"/>
  <dimensions count="3">
    <dimension measure="1" name="Measures" uniqueName="[Measures]" caption="Measures"/>
    <dimension name="WebStore6" uniqueName="[WebStore6]" caption="WebStore6"/>
    <dimension name="WebStore68" uniqueName="[WebStore68]" caption="WebStore68"/>
  </dimensions>
  <measureGroups count="2">
    <measureGroup name="WebStore6" caption="WebStore6"/>
    <measureGroup name="WebStore68" caption="WebStore68"/>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nab" refreshedDate="44446.948451041666" backgroundQuery="1" createdVersion="7" refreshedVersion="7" minRefreshableVersion="3" recordCount="0" supportSubquery="1" supportAdvancedDrill="1" xr:uid="{E79B2744-5908-4AD9-B57A-D2CE200AC4E7}">
  <cacheSource type="external" connectionId="10"/>
  <cacheFields count="3">
    <cacheField name="[WebStore6].[campaign_source].[campaign_source]" caption="campaign_source" numFmtId="0" hierarchy="10" level="1">
      <sharedItems count="4">
        <s v="Facebook"/>
        <s v="Google Ads"/>
        <s v="Organic"/>
        <s v="YouTube"/>
      </sharedItems>
    </cacheField>
    <cacheField name="[Measures].[Distinct Count of customer_id]" caption="Distinct Count of customer_id" numFmtId="0" hierarchy="104" level="32767"/>
    <cacheField name="[WebStore6].[country].[country]" caption="country" numFmtId="0" hierarchy="4" level="1">
      <sharedItems count="11">
        <s v="Belguim"/>
        <s v="Canada"/>
        <s v="England"/>
        <s v="France"/>
        <s v="Germany"/>
        <s v="Italy"/>
        <s v="Other"/>
        <s v="Portugal"/>
        <s v="Spain"/>
        <s v="Sweden"/>
        <s v="United States"/>
      </sharedItems>
    </cacheField>
  </cacheFields>
  <cacheHierarchies count="118">
    <cacheHierarchy uniqueName="[WebStore6].[order_id]" caption="order_id" attribute="1" defaultMemberUniqueName="[WebStore6].[order_id].[All]" allUniqueName="[WebStore6].[order_id].[All]" dimensionUniqueName="[WebStore6]" displayFolder="" count="0" memberValueDatatype="20" unbalanced="0"/>
    <cacheHierarchy uniqueName="[WebStore6].[customer_id]" caption="customer_id" attribute="1" defaultMemberUniqueName="[WebStore6].[customer_id].[All]" allUniqueName="[WebStore6].[customer_id].[All]" dimensionUniqueName="[WebStore6]" displayFolder="" count="0" memberValueDatatype="20" unbalanced="0"/>
    <cacheHierarchy uniqueName="[WebStore6].[order_date]" caption="order_date" attribute="1" time="1" defaultMemberUniqueName="[WebStore6].[order_date].[All]" allUniqueName="[WebStore6].[order_date].[All]" dimensionUniqueName="[WebStore6]" displayFolder="" count="0" memberValueDatatype="7" unbalanced="0"/>
    <cacheHierarchy uniqueName="[WebStore6].[country_id]" caption="country_id" attribute="1" defaultMemberUniqueName="[WebStore6].[country_id].[All]" allUniqueName="[WebStore6].[country_id].[All]" dimensionUniqueName="[WebStore6]" displayFolder="" count="0" memberValueDatatype="20" unbalanced="0"/>
    <cacheHierarchy uniqueName="[WebStore6].[country]" caption="country" attribute="1" defaultMemberUniqueName="[WebStore6].[country].[All]" allUniqueName="[WebStore6].[country].[All]" dimensionUniqueName="[WebStore6]" displayFolder="" count="2" memberValueDatatype="130" unbalanced="0">
      <fieldsUsage count="2">
        <fieldUsage x="-1"/>
        <fieldUsage x="2"/>
      </fieldsUsage>
    </cacheHierarchy>
    <cacheHierarchy uniqueName="[WebStore6].[symbol]" caption="symbol" attribute="1" defaultMemberUniqueName="[WebStore6].[symbol].[All]" allUniqueName="[WebStore6].[symbol].[All]" dimensionUniqueName="[WebStore6]" displayFolder="" count="0" memberValueDatatype="130" unbalanced="0"/>
    <cacheHierarchy uniqueName="[WebStore6].[membership]" caption="membership" attribute="1" defaultMemberUniqueName="[WebStore6].[membership].[All]" allUniqueName="[WebStore6].[membership].[All]" dimensionUniqueName="[WebStore6]" displayFolder="" count="0" memberValueDatatype="130" unbalanced="0"/>
    <cacheHierarchy uniqueName="[WebStore6].[gender]" caption="gender" attribute="1" defaultMemberUniqueName="[WebStore6].[gender].[All]" allUniqueName="[WebStore6].[gender].[All]" dimensionUniqueName="[WebStore6]" displayFolder="" count="0" memberValueDatatype="130" unbalanced="0"/>
    <cacheHierarchy uniqueName="[WebStore6].[reg_date]" caption="reg_date" attribute="1" time="1" defaultMemberUniqueName="[WebStore6].[reg_date].[All]" allUniqueName="[WebStore6].[reg_date].[All]" dimensionUniqueName="[WebStore6]" displayFolder="" count="0" memberValueDatatype="7" unbalanced="0"/>
    <cacheHierarchy uniqueName="[WebStore6].[campaign_id]" caption="campaign_id" attribute="1" defaultMemberUniqueName="[WebStore6].[campaign_id].[All]" allUniqueName="[WebStore6].[campaign_id].[All]" dimensionUniqueName="[WebStore6]" displayFolder="" count="0" memberValueDatatype="20" unbalanced="0"/>
    <cacheHierarchy uniqueName="[WebStore6].[campaign_source]" caption="campaign_source" attribute="1" defaultMemberUniqueName="[WebStore6].[campaign_source].[All]" allUniqueName="[WebStore6].[campaign_source].[All]" dimensionUniqueName="[WebStore6]" displayFolder="" count="2" memberValueDatatype="130" unbalanced="0">
      <fieldsUsage count="2">
        <fieldUsage x="-1"/>
        <fieldUsage x="0"/>
      </fieldsUsage>
    </cacheHierarchy>
    <cacheHierarchy uniqueName="[WebStore6].[campaign_start]" caption="campaign_start" attribute="1" time="1" defaultMemberUniqueName="[WebStore6].[campaign_start].[All]" allUniqueName="[WebStore6].[campaign_start].[All]" dimensionUniqueName="[WebStore6]" displayFolder="" count="0" memberValueDatatype="7" unbalanced="0"/>
    <cacheHierarchy uniqueName="[WebStore6].[campaign_end]" caption="campaign_end" attribute="1" time="1" defaultMemberUniqueName="[WebStore6].[campaign_end].[All]" allUniqueName="[WebStore6].[campaign_end].[All]" dimensionUniqueName="[WebStore6]" displayFolder="" count="0" memberValueDatatype="7" unbalanced="0"/>
    <cacheHierarchy uniqueName="[WebStore6].[n_categories]" caption="n_categories" attribute="1" defaultMemberUniqueName="[WebStore6].[n_categories].[All]" allUniqueName="[WebStore6].[n_categories].[All]" dimensionUniqueName="[WebStore6]" displayFolder="" count="0" memberValueDatatype="20" unbalanced="0"/>
    <cacheHierarchy uniqueName="[WebStore6].[category_ids]" caption="category_ids" attribute="1" defaultMemberUniqueName="[WebStore6].[category_ids].[All]" allUniqueName="[WebStore6].[category_ids].[All]" dimensionUniqueName="[WebStore6]" displayFolder="" count="0" memberValueDatatype="130" unbalanced="0"/>
    <cacheHierarchy uniqueName="[WebStore6].[categories]" caption="categories" attribute="1" defaultMemberUniqueName="[WebStore6].[categories].[All]" allUniqueName="[WebStore6].[categories].[All]" dimensionUniqueName="[WebStore6]" displayFolder="" count="0" memberValueDatatype="130" unbalanced="0"/>
    <cacheHierarchy uniqueName="[WebStore6].[n_items]" caption="n_items" attribute="1" defaultMemberUniqueName="[WebStore6].[n_items].[All]" allUniqueName="[WebStore6].[n_items].[All]" dimensionUniqueName="[WebStore6]" displayFolder="" count="0" memberValueDatatype="20" unbalanced="0"/>
    <cacheHierarchy uniqueName="[WebStore6].[item_ids]" caption="item_ids" attribute="1" defaultMemberUniqueName="[WebStore6].[item_ids].[All]" allUniqueName="[WebStore6].[item_ids].[All]" dimensionUniqueName="[WebStore6]" displayFolder="" count="0" memberValueDatatype="130" unbalanced="0"/>
    <cacheHierarchy uniqueName="[WebStore6].[items]" caption="items" attribute="1" defaultMemberUniqueName="[WebStore6].[items].[All]" allUniqueName="[WebStore6].[items].[All]" dimensionUniqueName="[WebStore6]" displayFolder="" count="0" memberValueDatatype="130" unbalanced="0"/>
    <cacheHierarchy uniqueName="[WebStore6].[unit_prices]" caption="unit_prices" attribute="1" defaultMemberUniqueName="[WebStore6].[unit_prices].[All]" allUniqueName="[WebStore6].[unit_prices].[All]" dimensionUniqueName="[WebStore6]" displayFolder="" count="0" memberValueDatatype="130" unbalanced="0"/>
    <cacheHierarchy uniqueName="[WebStore6].[quantities]" caption="quantities" attribute="1" defaultMemberUniqueName="[WebStore6].[quantities].[All]" allUniqueName="[WebStore6].[quantities].[All]" dimensionUniqueName="[WebStore6]" displayFolder="" count="0" memberValueDatatype="130" unbalanced="0"/>
    <cacheHierarchy uniqueName="[WebStore6].[shipping_prices]" caption="shipping_prices" attribute="1" defaultMemberUniqueName="[WebStore6].[shipping_prices].[All]" allUniqueName="[WebStore6].[shipping_prices].[All]" dimensionUniqueName="[WebStore6]" displayFolder="" count="0" memberValueDatatype="130" unbalanced="0"/>
    <cacheHierarchy uniqueName="[WebStore6].[paid]" caption="paid" attribute="1" defaultMemberUniqueName="[WebStore6].[paid].[All]" allUniqueName="[WebStore6].[paid].[All]" dimensionUniqueName="[WebStore6]" displayFolder="" count="0" memberValueDatatype="5" unbalanced="0"/>
    <cacheHierarchy uniqueName="[WebStore6].[shipping_costs]" caption="shipping_costs" attribute="1" defaultMemberUniqueName="[WebStore6].[shipping_costs].[All]" allUniqueName="[WebStore6].[shipping_costs].[All]" dimensionUniqueName="[WebStore6]" displayFolder="" count="0" memberValueDatatype="5" unbalanced="0"/>
    <cacheHierarchy uniqueName="[WebStore6].[n_vendors]" caption="n_vendors" attribute="1" defaultMemberUniqueName="[WebStore6].[n_vendors].[All]" allUniqueName="[WebStore6].[n_vendors].[All]" dimensionUniqueName="[WebStore6]" displayFolder="" count="0" memberValueDatatype="20" unbalanced="0"/>
    <cacheHierarchy uniqueName="[WebStore6].[vendor_ids]" caption="vendor_ids" attribute="1" defaultMemberUniqueName="[WebStore6].[vendor_ids].[All]" allUniqueName="[WebStore6].[vendor_ids].[All]" dimensionUniqueName="[WebStore6]" displayFolder="" count="0" memberValueDatatype="130" unbalanced="0"/>
    <cacheHierarchy uniqueName="[WebStore6].[vendors]" caption="vendors" attribute="1" defaultMemberUniqueName="[WebStore6].[vendors].[All]" allUniqueName="[WebStore6].[vendors].[All]" dimensionUniqueName="[WebStore6]" displayFolder="" count="0" memberValueDatatype="130" unbalanced="0"/>
    <cacheHierarchy uniqueName="[WebStore6].[ab_test_id]" caption="ab_test_id" attribute="1" defaultMemberUniqueName="[WebStore6].[ab_test_id].[All]" allUniqueName="[WebStore6].[ab_test_id].[All]" dimensionUniqueName="[WebStore6]" displayFolder="" count="0" memberValueDatatype="20" unbalanced="0"/>
    <cacheHierarchy uniqueName="[WebStore6].[ab_group]" caption="ab_group" attribute="1" defaultMemberUniqueName="[WebStore6].[ab_group].[All]" allUniqueName="[WebStore6].[ab_group].[All]" dimensionUniqueName="[WebStore6]" displayFolder="" count="0" memberValueDatatype="130" unbalanced="0"/>
    <cacheHierarchy uniqueName="[WebStore6].[ab_alloc_id]" caption="ab_alloc_id" attribute="1" defaultMemberUniqueName="[WebStore6].[ab_alloc_id].[All]" allUniqueName="[WebStore6].[ab_alloc_id].[All]" dimensionUniqueName="[WebStore6]" displayFolder="" count="0" memberValueDatatype="20" unbalanced="0"/>
    <cacheHierarchy uniqueName="[WebStore6].[ab_description]" caption="ab_description" attribute="1" defaultMemberUniqueName="[WebStore6].[ab_description].[All]" allUniqueName="[WebStore6].[ab_description].[All]" dimensionUniqueName="[WebStore6]" displayFolder="" count="0" memberValueDatatype="130" unbalanced="0"/>
    <cacheHierarchy uniqueName="[WebStore6].[ab_start]" caption="ab_start" attribute="1" time="1" defaultMemberUniqueName="[WebStore6].[ab_start].[All]" allUniqueName="[WebStore6].[ab_start].[All]" dimensionUniqueName="[WebStore6]" displayFolder="" count="0" memberValueDatatype="7" unbalanced="0"/>
    <cacheHierarchy uniqueName="[WebStore6].[ab_end]" caption="ab_end" attribute="1" time="1" defaultMemberUniqueName="[WebStore6].[ab_end].[All]" allUniqueName="[WebStore6].[ab_end].[All]" dimensionUniqueName="[WebStore6]" displayFolder="" count="0" memberValueDatatype="7" unbalanced="0"/>
    <cacheHierarchy uniqueName="[WebStore6].[category_id]" caption="category_id" attribute="1" defaultMemberUniqueName="[WebStore6].[category_id].[All]" allUniqueName="[WebStore6].[category_id].[All]" dimensionUniqueName="[WebStore6]" displayFolder="" count="0" memberValueDatatype="130" unbalanced="0"/>
    <cacheHierarchy uniqueName="[WebStore6].[category]" caption="category" attribute="1" defaultMemberUniqueName="[WebStore6].[category].[All]" allUniqueName="[WebStore6].[category].[All]" dimensionUniqueName="[WebStore6]" displayFolder="" count="0" memberValueDatatype="130" unbalanced="0"/>
    <cacheHierarchy uniqueName="[WebStore6].[item_id]" caption="item_id" attribute="1" defaultMemberUniqueName="[WebStore6].[item_id].[All]" allUniqueName="[WebStore6].[item_id].[All]" dimensionUniqueName="[WebStore6]" displayFolder="" count="0" memberValueDatatype="130" unbalanced="0"/>
    <cacheHierarchy uniqueName="[WebStore6].[item]" caption="item" attribute="1" defaultMemberUniqueName="[WebStore6].[item].[All]" allUniqueName="[WebStore6].[item].[All]" dimensionUniqueName="[WebStore6]" displayFolder="" count="0" memberValueDatatype="130" unbalanced="0"/>
    <cacheHierarchy uniqueName="[WebStore6].[unit_price]" caption="unit_price" attribute="1" defaultMemberUniqueName="[WebStore6].[unit_price].[All]" allUniqueName="[WebStore6].[unit_price].[All]" dimensionUniqueName="[WebStore6]" displayFolder="" count="0" memberValueDatatype="130" unbalanced="0"/>
    <cacheHierarchy uniqueName="[WebStore6].[quantity]" caption="quantity" attribute="1" defaultMemberUniqueName="[WebStore6].[quantity].[All]" allUniqueName="[WebStore6].[quantity].[All]" dimensionUniqueName="[WebStore6]" displayFolder="" count="0" memberValueDatatype="130" unbalanced="0"/>
    <cacheHierarchy uniqueName="[WebStore6].[shipping]" caption="shipping" attribute="1" defaultMemberUniqueName="[WebStore6].[shipping].[All]" allUniqueName="[WebStore6].[shipping].[All]" dimensionUniqueName="[WebStore6]" displayFolder="" count="0" memberValueDatatype="130" unbalanced="0"/>
    <cacheHierarchy uniqueName="[WebStore6].[vendor_id]" caption="vendor_id" attribute="1" defaultMemberUniqueName="[WebStore6].[vendor_id].[All]" allUniqueName="[WebStore6].[vendor_id].[All]" dimensionUniqueName="[WebStore6]" displayFolder="" count="0" memberValueDatatype="130" unbalanced="0"/>
    <cacheHierarchy uniqueName="[WebStore6].[vendor]" caption="vendor" attribute="1" defaultMemberUniqueName="[WebStore6].[vendor].[All]" allUniqueName="[WebStore6].[vendor].[All]" dimensionUniqueName="[WebStore6]" displayFolder="" count="0" memberValueDatatype="130" unbalanced="0"/>
    <cacheHierarchy uniqueName="[WebStore6].[dupe_checker]" caption="dupe_checker" attribute="1" defaultMemberUniqueName="[WebStore6].[dupe_checker].[All]" allUniqueName="[WebStore6].[dupe_checker].[All]" dimensionUniqueName="[WebStore6]" displayFolder="" count="0" memberValueDatatype="130" unbalanced="0"/>
    <cacheHierarchy uniqueName="[WebStore6].[dupe]" caption="dupe" attribute="1" defaultMemberUniqueName="[WebStore6].[dupe].[All]" allUniqueName="[WebStore6].[dupe].[All]" dimensionUniqueName="[WebStore6]" displayFolder="" count="0" memberValueDatatype="20" unbalanced="0"/>
    <cacheHierarchy uniqueName="[WebStore6].[campaign_start (Year)]" caption="campaign_start (Year)" attribute="1" defaultMemberUniqueName="[WebStore6].[campaign_start (Year)].[All]" allUniqueName="[WebStore6].[campaign_start (Year)].[All]" dimensionUniqueName="[WebStore6]" displayFolder="" count="0" memberValueDatatype="130" unbalanced="0"/>
    <cacheHierarchy uniqueName="[WebStore6].[campaign_start (Quarter)]" caption="campaign_start (Quarter)" attribute="1" defaultMemberUniqueName="[WebStore6].[campaign_start (Quarter)].[All]" allUniqueName="[WebStore6].[campaign_start (Quarter)].[All]" dimensionUniqueName="[WebStore6]" displayFolder="" count="0" memberValueDatatype="130" unbalanced="0"/>
    <cacheHierarchy uniqueName="[WebStore6].[campaign_start (Month)]" caption="campaign_start (Month)" attribute="1" defaultMemberUniqueName="[WebStore6].[campaign_start (Month)].[All]" allUniqueName="[WebStore6].[campaign_start (Month)].[All]" dimensionUniqueName="[WebStore6]" displayFolder="" count="0" memberValueDatatype="130" unbalanced="0"/>
    <cacheHierarchy uniqueName="[WebStore6].[campaign_end (Year)]" caption="campaign_end (Year)" attribute="1" defaultMemberUniqueName="[WebStore6].[campaign_end (Year)].[All]" allUniqueName="[WebStore6].[campaign_end (Year)].[All]" dimensionUniqueName="[WebStore6]" displayFolder="" count="0" memberValueDatatype="130" unbalanced="0"/>
    <cacheHierarchy uniqueName="[WebStore6].[campaign_end (Quarter)]" caption="campaign_end (Quarter)" attribute="1" defaultMemberUniqueName="[WebStore6].[campaign_end (Quarter)].[All]" allUniqueName="[WebStore6].[campaign_end (Quarter)].[All]" dimensionUniqueName="[WebStore6]" displayFolder="" count="0" memberValueDatatype="130" unbalanced="0"/>
    <cacheHierarchy uniqueName="[WebStore6].[campaign_end (Month)]" caption="campaign_end (Month)" attribute="1" defaultMemberUniqueName="[WebStore6].[campaign_end (Month)].[All]" allUniqueName="[WebStore6].[campaign_end (Month)].[All]" dimensionUniqueName="[WebStore6]" displayFolder="" count="0" memberValueDatatype="130" unbalanced="0"/>
    <cacheHierarchy uniqueName="[WebStore68].[order_id]" caption="order_id" attribute="1" defaultMemberUniqueName="[WebStore68].[order_id].[All]" allUniqueName="[WebStore68].[order_id].[All]" dimensionUniqueName="[WebStore68]" displayFolder="" count="0" memberValueDatatype="20" unbalanced="0"/>
    <cacheHierarchy uniqueName="[WebStore68].[customer_id]" caption="customer_id" attribute="1" defaultMemberUniqueName="[WebStore68].[customer_id].[All]" allUniqueName="[WebStore68].[customer_id].[All]" dimensionUniqueName="[WebStore68]" displayFolder="" count="0" memberValueDatatype="20" unbalanced="0"/>
    <cacheHierarchy uniqueName="[WebStore68].[order_date]" caption="order_date" attribute="1" time="1" defaultMemberUniqueName="[WebStore68].[order_date].[All]" allUniqueName="[WebStore68].[order_date].[All]" dimensionUniqueName="[WebStore68]" displayFolder="" count="0" memberValueDatatype="7" unbalanced="0"/>
    <cacheHierarchy uniqueName="[WebStore68].[order_year]" caption="order_year" attribute="1" time="1" defaultMemberUniqueName="[WebStore68].[order_year].[All]" allUniqueName="[WebStore68].[order_year].[All]" dimensionUniqueName="[WebStore68]" displayFolder="" count="0" memberValueDatatype="7" unbalanced="0"/>
    <cacheHierarchy uniqueName="[WebStore68].[order_quarter]" caption="order_quarter" attribute="1" defaultMemberUniqueName="[WebStore68].[order_quarter].[All]" allUniqueName="[WebStore68].[order_quarter].[All]" dimensionUniqueName="[WebStore68]" displayFolder="" count="0" memberValueDatatype="20" unbalanced="0"/>
    <cacheHierarchy uniqueName="[WebStore68].[country_id]" caption="country_id" attribute="1" defaultMemberUniqueName="[WebStore68].[country_id].[All]" allUniqueName="[WebStore68].[country_id].[All]" dimensionUniqueName="[WebStore68]" displayFolder="" count="0" memberValueDatatype="20" unbalanced="0"/>
    <cacheHierarchy uniqueName="[WebStore68].[country]" caption="country" attribute="1" defaultMemberUniqueName="[WebStore68].[country].[All]" allUniqueName="[WebStore68].[country].[All]" dimensionUniqueName="[WebStore68]" displayFolder="" count="0" memberValueDatatype="130" unbalanced="0"/>
    <cacheHierarchy uniqueName="[WebStore68].[symbol]" caption="symbol" attribute="1" defaultMemberUniqueName="[WebStore68].[symbol].[All]" allUniqueName="[WebStore68].[symbol].[All]" dimensionUniqueName="[WebStore68]" displayFolder="" count="0" memberValueDatatype="130" unbalanced="0"/>
    <cacheHierarchy uniqueName="[WebStore68].[membership]" caption="membership" attribute="1" defaultMemberUniqueName="[WebStore68].[membership].[All]" allUniqueName="[WebStore68].[membership].[All]" dimensionUniqueName="[WebStore68]" displayFolder="" count="0" memberValueDatatype="130" unbalanced="0"/>
    <cacheHierarchy uniqueName="[WebStore68].[gender]" caption="gender" attribute="1" defaultMemberUniqueName="[WebStore68].[gender].[All]" allUniqueName="[WebStore68].[gender].[All]" dimensionUniqueName="[WebStore68]" displayFolder="" count="0" memberValueDatatype="130" unbalanced="0"/>
    <cacheHierarchy uniqueName="[WebStore68].[reg_date]" caption="reg_date" attribute="1" time="1" defaultMemberUniqueName="[WebStore68].[reg_date].[All]" allUniqueName="[WebStore68].[reg_date].[All]" dimensionUniqueName="[WebStore68]" displayFolder="" count="0" memberValueDatatype="7" unbalanced="0"/>
    <cacheHierarchy uniqueName="[WebStore68].[campaign_id]" caption="campaign_id" attribute="1" defaultMemberUniqueName="[WebStore68].[campaign_id].[All]" allUniqueName="[WebStore68].[campaign_id].[All]" dimensionUniqueName="[WebStore68]" displayFolder="" count="0" memberValueDatatype="20" unbalanced="0"/>
    <cacheHierarchy uniqueName="[WebStore68].[campaign_source]" caption="campaign_source" attribute="1" defaultMemberUniqueName="[WebStore68].[campaign_source].[All]" allUniqueName="[WebStore68].[campaign_source].[All]" dimensionUniqueName="[WebStore68]" displayFolder="" count="0" memberValueDatatype="130" unbalanced="0"/>
    <cacheHierarchy uniqueName="[WebStore68].[campaign_start]" caption="campaign_start" attribute="1" time="1" defaultMemberUniqueName="[WebStore68].[campaign_start].[All]" allUniqueName="[WebStore68].[campaign_start].[All]" dimensionUniqueName="[WebStore68]" displayFolder="" count="0" memberValueDatatype="7" unbalanced="0"/>
    <cacheHierarchy uniqueName="[WebStore68].[campaign_end]" caption="campaign_end" attribute="1" time="1" defaultMemberUniqueName="[WebStore68].[campaign_end].[All]" allUniqueName="[WebStore68].[campaign_end].[All]" dimensionUniqueName="[WebStore68]" displayFolder="" count="0" memberValueDatatype="7" unbalanced="0"/>
    <cacheHierarchy uniqueName="[WebStore68].[n_categories]" caption="n_categories" attribute="1" defaultMemberUniqueName="[WebStore68].[n_categories].[All]" allUniqueName="[WebStore68].[n_categories].[All]" dimensionUniqueName="[WebStore68]" displayFolder="" count="0" memberValueDatatype="20" unbalanced="0"/>
    <cacheHierarchy uniqueName="[WebStore68].[category_ids]" caption="category_ids" attribute="1" defaultMemberUniqueName="[WebStore68].[category_ids].[All]" allUniqueName="[WebStore68].[category_ids].[All]" dimensionUniqueName="[WebStore68]" displayFolder="" count="0" memberValueDatatype="130" unbalanced="0"/>
    <cacheHierarchy uniqueName="[WebStore68].[categories]" caption="categories" attribute="1" defaultMemberUniqueName="[WebStore68].[categories].[All]" allUniqueName="[WebStore68].[categories].[All]" dimensionUniqueName="[WebStore68]" displayFolder="" count="0" memberValueDatatype="130" unbalanced="0"/>
    <cacheHierarchy uniqueName="[WebStore68].[n_items]" caption="n_items" attribute="1" defaultMemberUniqueName="[WebStore68].[n_items].[All]" allUniqueName="[WebStore68].[n_items].[All]" dimensionUniqueName="[WebStore68]" displayFolder="" count="0" memberValueDatatype="20" unbalanced="0"/>
    <cacheHierarchy uniqueName="[WebStore68].[item_ids]" caption="item_ids" attribute="1" defaultMemberUniqueName="[WebStore68].[item_ids].[All]" allUniqueName="[WebStore68].[item_ids].[All]" dimensionUniqueName="[WebStore68]" displayFolder="" count="0" memberValueDatatype="130" unbalanced="0"/>
    <cacheHierarchy uniqueName="[WebStore68].[items]" caption="items" attribute="1" defaultMemberUniqueName="[WebStore68].[items].[All]" allUniqueName="[WebStore68].[items].[All]" dimensionUniqueName="[WebStore68]" displayFolder="" count="0" memberValueDatatype="130" unbalanced="0"/>
    <cacheHierarchy uniqueName="[WebStore68].[unit_prices]" caption="unit_prices" attribute="1" defaultMemberUniqueName="[WebStore68].[unit_prices].[All]" allUniqueName="[WebStore68].[unit_prices].[All]" dimensionUniqueName="[WebStore68]" displayFolder="" count="0" memberValueDatatype="130" unbalanced="0"/>
    <cacheHierarchy uniqueName="[WebStore68].[quantities]" caption="quantities" attribute="1" defaultMemberUniqueName="[WebStore68].[quantities].[All]" allUniqueName="[WebStore68].[quantities].[All]" dimensionUniqueName="[WebStore68]" displayFolder="" count="0" memberValueDatatype="130" unbalanced="0"/>
    <cacheHierarchy uniqueName="[WebStore68].[shipping_prices]" caption="shipping_prices" attribute="1" defaultMemberUniqueName="[WebStore68].[shipping_prices].[All]" allUniqueName="[WebStore68].[shipping_prices].[All]" dimensionUniqueName="[WebStore68]" displayFolder="" count="0" memberValueDatatype="130" unbalanced="0"/>
    <cacheHierarchy uniqueName="[WebStore68].[paid]" caption="paid" attribute="1" defaultMemberUniqueName="[WebStore68].[paid].[All]" allUniqueName="[WebStore68].[paid].[All]" dimensionUniqueName="[WebStore68]" displayFolder="" count="0" memberValueDatatype="5" unbalanced="0"/>
    <cacheHierarchy uniqueName="[WebStore68].[shipping_costs]" caption="shipping_costs" attribute="1" defaultMemberUniqueName="[WebStore68].[shipping_costs].[All]" allUniqueName="[WebStore68].[shipping_costs].[All]" dimensionUniqueName="[WebStore68]" displayFolder="" count="0" memberValueDatatype="5" unbalanced="0"/>
    <cacheHierarchy uniqueName="[WebStore68].[n_vendors]" caption="n_vendors" attribute="1" defaultMemberUniqueName="[WebStore68].[n_vendors].[All]" allUniqueName="[WebStore68].[n_vendors].[All]" dimensionUniqueName="[WebStore68]" displayFolder="" count="0" memberValueDatatype="20" unbalanced="0"/>
    <cacheHierarchy uniqueName="[WebStore68].[vendor_ids]" caption="vendor_ids" attribute="1" defaultMemberUniqueName="[WebStore68].[vendor_ids].[All]" allUniqueName="[WebStore68].[vendor_ids].[All]" dimensionUniqueName="[WebStore68]" displayFolder="" count="0" memberValueDatatype="130" unbalanced="0"/>
    <cacheHierarchy uniqueName="[WebStore68].[vendors]" caption="vendors" attribute="1" defaultMemberUniqueName="[WebStore68].[vendors].[All]" allUniqueName="[WebStore68].[vendors].[All]" dimensionUniqueName="[WebStore68]" displayFolder="" count="0" memberValueDatatype="130" unbalanced="0"/>
    <cacheHierarchy uniqueName="[WebStore68].[ab_test_id]" caption="ab_test_id" attribute="1" defaultMemberUniqueName="[WebStore68].[ab_test_id].[All]" allUniqueName="[WebStore68].[ab_test_id].[All]" dimensionUniqueName="[WebStore68]" displayFolder="" count="0" memberValueDatatype="20" unbalanced="0"/>
    <cacheHierarchy uniqueName="[WebStore68].[ab_group]" caption="ab_group" attribute="1" defaultMemberUniqueName="[WebStore68].[ab_group].[All]" allUniqueName="[WebStore68].[ab_group].[All]" dimensionUniqueName="[WebStore68]" displayFolder="" count="0" memberValueDatatype="130" unbalanced="0"/>
    <cacheHierarchy uniqueName="[WebStore68].[ab_alloc_id]" caption="ab_alloc_id" attribute="1" defaultMemberUniqueName="[WebStore68].[ab_alloc_id].[All]" allUniqueName="[WebStore68].[ab_alloc_id].[All]" dimensionUniqueName="[WebStore68]" displayFolder="" count="0" memberValueDatatype="20" unbalanced="0"/>
    <cacheHierarchy uniqueName="[WebStore68].[ab_description]" caption="ab_description" attribute="1" defaultMemberUniqueName="[WebStore68].[ab_description].[All]" allUniqueName="[WebStore68].[ab_description].[All]" dimensionUniqueName="[WebStore68]" displayFolder="" count="0" memberValueDatatype="130" unbalanced="0"/>
    <cacheHierarchy uniqueName="[WebStore68].[ab_start]" caption="ab_start" attribute="1" time="1" defaultMemberUniqueName="[WebStore68].[ab_start].[All]" allUniqueName="[WebStore68].[ab_start].[All]" dimensionUniqueName="[WebStore68]" displayFolder="" count="0" memberValueDatatype="7" unbalanced="0"/>
    <cacheHierarchy uniqueName="[WebStore68].[ab_end]" caption="ab_end" attribute="1" time="1" defaultMemberUniqueName="[WebStore68].[ab_end].[All]" allUniqueName="[WebStore68].[ab_end].[All]" dimensionUniqueName="[WebStore68]" displayFolder="" count="0" memberValueDatatype="7" unbalanced="0"/>
    <cacheHierarchy uniqueName="[WebStore68].[category_id]" caption="category_id" attribute="1" defaultMemberUniqueName="[WebStore68].[category_id].[All]" allUniqueName="[WebStore68].[category_id].[All]" dimensionUniqueName="[WebStore68]" displayFolder="" count="0" memberValueDatatype="130" unbalanced="0"/>
    <cacheHierarchy uniqueName="[WebStore68].[category]" caption="category" attribute="1" defaultMemberUniqueName="[WebStore68].[category].[All]" allUniqueName="[WebStore68].[category].[All]" dimensionUniqueName="[WebStore68]" displayFolder="" count="0" memberValueDatatype="130" unbalanced="0"/>
    <cacheHierarchy uniqueName="[WebStore68].[item_id]" caption="item_id" attribute="1" defaultMemberUniqueName="[WebStore68].[item_id].[All]" allUniqueName="[WebStore68].[item_id].[All]" dimensionUniqueName="[WebStore68]" displayFolder="" count="0" memberValueDatatype="130" unbalanced="0"/>
    <cacheHierarchy uniqueName="[WebStore68].[item]" caption="item" attribute="1" defaultMemberUniqueName="[WebStore68].[item].[All]" allUniqueName="[WebStore68].[item].[All]" dimensionUniqueName="[WebStore68]" displayFolder="" count="0" memberValueDatatype="130" unbalanced="0"/>
    <cacheHierarchy uniqueName="[WebStore68].[unit_price]" caption="unit_price" attribute="1" defaultMemberUniqueName="[WebStore68].[unit_price].[All]" allUniqueName="[WebStore68].[unit_price].[All]" dimensionUniqueName="[WebStore68]" displayFolder="" count="0" memberValueDatatype="130" unbalanced="0"/>
    <cacheHierarchy uniqueName="[WebStore68].[quantity]" caption="quantity" attribute="1" defaultMemberUniqueName="[WebStore68].[quantity].[All]" allUniqueName="[WebStore68].[quantity].[All]" dimensionUniqueName="[WebStore68]" displayFolder="" count="0" memberValueDatatype="130" unbalanced="0"/>
    <cacheHierarchy uniqueName="[WebStore68].[shipping]" caption="shipping" attribute="1" defaultMemberUniqueName="[WebStore68].[shipping].[All]" allUniqueName="[WebStore68].[shipping].[All]" dimensionUniqueName="[WebStore68]" displayFolder="" count="0" memberValueDatatype="130" unbalanced="0"/>
    <cacheHierarchy uniqueName="[WebStore68].[subtotal]" caption="subtotal" attribute="1" defaultMemberUniqueName="[WebStore68].[subtotal].[All]" allUniqueName="[WebStore68].[subtotal].[All]" dimensionUniqueName="[WebStore68]" displayFolder="" count="0" memberValueDatatype="5" unbalanced="0"/>
    <cacheHierarchy uniqueName="[WebStore68].[vendor_id]" caption="vendor_id" attribute="1" defaultMemberUniqueName="[WebStore68].[vendor_id].[All]" allUniqueName="[WebStore68].[vendor_id].[All]" dimensionUniqueName="[WebStore68]" displayFolder="" count="0" memberValueDatatype="130" unbalanced="0"/>
    <cacheHierarchy uniqueName="[WebStore68].[vendor]" caption="vendor" attribute="1" defaultMemberUniqueName="[WebStore68].[vendor].[All]" allUniqueName="[WebStore68].[vendor].[All]" dimensionUniqueName="[WebStore68]" displayFolder="" count="0" memberValueDatatype="130" unbalanced="0"/>
    <cacheHierarchy uniqueName="[WebStore68].[dupe_checker]" caption="dupe_checker" attribute="1" defaultMemberUniqueName="[WebStore68].[dupe_checker].[All]" allUniqueName="[WebStore68].[dupe_checker].[All]" dimensionUniqueName="[WebStore68]" displayFolder="" count="0" memberValueDatatype="130" unbalanced="0"/>
    <cacheHierarchy uniqueName="[WebStore68].[dupe]" caption="dupe" attribute="1" defaultMemberUniqueName="[WebStore68].[dupe].[All]" allUniqueName="[WebStore68].[dupe].[All]" dimensionUniqueName="[WebStore68]" displayFolder="" count="0" memberValueDatatype="20" unbalanced="0"/>
    <cacheHierarchy uniqueName="[WebStore68].[country_item]" caption="country_item" attribute="1" defaultMemberUniqueName="[WebStore68].[country_item].[All]" allUniqueName="[WebStore68].[country_item].[All]" dimensionUniqueName="[WebStore68]" displayFolder="" count="0" memberValueDatatype="130" unbalanced="0"/>
    <cacheHierarchy uniqueName="[WebStore6].[campaign_end (Month Index)]" caption="campaign_end (Month Index)" attribute="1" defaultMemberUniqueName="[WebStore6].[campaign_end (Month Index)].[All]" allUniqueName="[WebStore6].[campaign_end (Month Index)].[All]" dimensionUniqueName="[WebStore6]" displayFolder="" count="0" memberValueDatatype="20" unbalanced="0" hidden="1"/>
    <cacheHierarchy uniqueName="[WebStore6].[campaign_start (Month Index)]" caption="campaign_start (Month Index)" attribute="1" defaultMemberUniqueName="[WebStore6].[campaign_start (Month Index)].[All]" allUniqueName="[WebStore6].[campaign_start (Month Index)].[All]" dimensionUniqueName="[WebStore6]" displayFolder="" count="0" memberValueDatatype="20" unbalanced="0" hidden="1"/>
    <cacheHierarchy uniqueName="[Measures].[__XL_Count WebStore6]" caption="__XL_Count WebStore6" measure="1" displayFolder="" measureGroup="WebStore6" count="0" hidden="1"/>
    <cacheHierarchy uniqueName="[Measures].[__XL_Count WebStore68]" caption="__XL_Count WebStore68" measure="1" displayFolder="" measureGroup="WebStore68" count="0" hidden="1"/>
    <cacheHierarchy uniqueName="[Measures].[__No measures defined]" caption="__No measures defined" measure="1" displayFolder="" count="0" hidden="1"/>
    <cacheHierarchy uniqueName="[Measures].[Sum of customer_id]" caption="Sum of customer_id" measure="1" displayFolder="" measureGroup="WebStore6" count="0" hidden="1">
      <extLst>
        <ext xmlns:x15="http://schemas.microsoft.com/office/spreadsheetml/2010/11/main" uri="{B97F6D7D-B522-45F9-BDA1-12C45D357490}">
          <x15:cacheHierarchy aggregatedColumn="1"/>
        </ext>
      </extLst>
    </cacheHierarchy>
    <cacheHierarchy uniqueName="[Measures].[Distinct Count of customer_id]" caption="Distinct Count of customer_id" measure="1" displayFolder="" measureGroup="WebStore6"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item]" caption="Count of item" measure="1" displayFolder="" measureGroup="WebStore6" count="0" hidden="1">
      <extLst>
        <ext xmlns:x15="http://schemas.microsoft.com/office/spreadsheetml/2010/11/main" uri="{B97F6D7D-B522-45F9-BDA1-12C45D357490}">
          <x15:cacheHierarchy aggregatedColumn="36"/>
        </ext>
      </extLst>
    </cacheHierarchy>
    <cacheHierarchy uniqueName="[Measures].[Distinct Count of item]" caption="Distinct Count of item" measure="1" displayFolder="" measureGroup="WebStore6" count="0" hidden="1">
      <extLst>
        <ext xmlns:x15="http://schemas.microsoft.com/office/spreadsheetml/2010/11/main" uri="{B97F6D7D-B522-45F9-BDA1-12C45D357490}">
          <x15:cacheHierarchy aggregatedColumn="36"/>
        </ext>
      </extLst>
    </cacheHierarchy>
    <cacheHierarchy uniqueName="[Measures].[Count of items]" caption="Count of items" measure="1" displayFolder="" measureGroup="WebStore6" count="0" hidden="1">
      <extLst>
        <ext xmlns:x15="http://schemas.microsoft.com/office/spreadsheetml/2010/11/main" uri="{B97F6D7D-B522-45F9-BDA1-12C45D357490}">
          <x15:cacheHierarchy aggregatedColumn="18"/>
        </ext>
      </extLst>
    </cacheHierarchy>
    <cacheHierarchy uniqueName="[Measures].[Sum of n_items]" caption="Sum of n_items" measure="1" displayFolder="" measureGroup="WebStore6" count="0" hidden="1">
      <extLst>
        <ext xmlns:x15="http://schemas.microsoft.com/office/spreadsheetml/2010/11/main" uri="{B97F6D7D-B522-45F9-BDA1-12C45D357490}">
          <x15:cacheHierarchy aggregatedColumn="16"/>
        </ext>
      </extLst>
    </cacheHierarchy>
    <cacheHierarchy uniqueName="[Measures].[Count of reg_date]" caption="Count of reg_date" measure="1" displayFolder="" measureGroup="WebStore6" count="0" hidden="1">
      <extLst>
        <ext xmlns:x15="http://schemas.microsoft.com/office/spreadsheetml/2010/11/main" uri="{B97F6D7D-B522-45F9-BDA1-12C45D357490}">
          <x15:cacheHierarchy aggregatedColumn="8"/>
        </ext>
      </extLst>
    </cacheHierarchy>
    <cacheHierarchy uniqueName="[Measures].[Distinct Count of reg_date]" caption="Distinct Count of reg_date" measure="1" displayFolder="" measureGroup="WebStore6" count="0" hidden="1">
      <extLst>
        <ext xmlns:x15="http://schemas.microsoft.com/office/spreadsheetml/2010/11/main" uri="{B97F6D7D-B522-45F9-BDA1-12C45D357490}">
          <x15:cacheHierarchy aggregatedColumn="8"/>
        </ext>
      </extLst>
    </cacheHierarchy>
    <cacheHierarchy uniqueName="[Measures].[Sum of order_id]" caption="Sum of order_id" measure="1" displayFolder="" measureGroup="WebStore6" count="0" hidden="1">
      <extLst>
        <ext xmlns:x15="http://schemas.microsoft.com/office/spreadsheetml/2010/11/main" uri="{B97F6D7D-B522-45F9-BDA1-12C45D357490}">
          <x15:cacheHierarchy aggregatedColumn="0"/>
        </ext>
      </extLst>
    </cacheHierarchy>
    <cacheHierarchy uniqueName="[Measures].[Distinct Count of order_id]" caption="Distinct Count of order_id" measure="1" displayFolder="" measureGroup="WebStore6" count="0" hidden="1">
      <extLst>
        <ext xmlns:x15="http://schemas.microsoft.com/office/spreadsheetml/2010/11/main" uri="{B97F6D7D-B522-45F9-BDA1-12C45D357490}">
          <x15:cacheHierarchy aggregatedColumn="0"/>
        </ext>
      </extLst>
    </cacheHierarchy>
    <cacheHierarchy uniqueName="[Measures].[Sum of ab_alloc_id]" caption="Sum of ab_alloc_id" measure="1" displayFolder="" measureGroup="WebStore6" count="0" hidden="1">
      <extLst>
        <ext xmlns:x15="http://schemas.microsoft.com/office/spreadsheetml/2010/11/main" uri="{B97F6D7D-B522-45F9-BDA1-12C45D357490}">
          <x15:cacheHierarchy aggregatedColumn="29"/>
        </ext>
      </extLst>
    </cacheHierarchy>
    <cacheHierarchy uniqueName="[Measures].[Distinct Count of ab_alloc_id]" caption="Distinct Count of ab_alloc_id" measure="1" displayFolder="" measureGroup="WebStore6" count="0" hidden="1">
      <extLst>
        <ext xmlns:x15="http://schemas.microsoft.com/office/spreadsheetml/2010/11/main" uri="{B97F6D7D-B522-45F9-BDA1-12C45D357490}">
          <x15:cacheHierarchy aggregatedColumn="29"/>
        </ext>
      </extLst>
    </cacheHierarchy>
    <cacheHierarchy uniqueName="[Measures].[Count of campaign_source]" caption="Count of campaign_source" measure="1" displayFolder="" measureGroup="WebStore6" count="0" hidden="1">
      <extLst>
        <ext xmlns:x15="http://schemas.microsoft.com/office/spreadsheetml/2010/11/main" uri="{B97F6D7D-B522-45F9-BDA1-12C45D357490}">
          <x15:cacheHierarchy aggregatedColumn="10"/>
        </ext>
      </extLst>
    </cacheHierarchy>
    <cacheHierarchy uniqueName="[Measures].[Distinct Count of campaign_source]" caption="Distinct Count of campaign_source" measure="1" displayFolder="" measureGroup="WebStore6" count="0" hidden="1">
      <extLst>
        <ext xmlns:x15="http://schemas.microsoft.com/office/spreadsheetml/2010/11/main" uri="{B97F6D7D-B522-45F9-BDA1-12C45D357490}">
          <x15:cacheHierarchy aggregatedColumn="10"/>
        </ext>
      </extLst>
    </cacheHierarchy>
    <cacheHierarchy uniqueName="[Measures].[Sum of subtotal]" caption="Sum of subtotal" measure="1" displayFolder="" measureGroup="WebStore68" count="0" hidden="1">
      <extLst>
        <ext xmlns:x15="http://schemas.microsoft.com/office/spreadsheetml/2010/11/main" uri="{B97F6D7D-B522-45F9-BDA1-12C45D357490}">
          <x15:cacheHierarchy aggregatedColumn="92"/>
        </ext>
      </extLst>
    </cacheHierarchy>
  </cacheHierarchies>
  <kpis count="0"/>
  <dimensions count="3">
    <dimension measure="1" name="Measures" uniqueName="[Measures]" caption="Measures"/>
    <dimension name="WebStore6" uniqueName="[WebStore6]" caption="WebStore6"/>
    <dimension name="WebStore68" uniqueName="[WebStore68]" caption="WebStore68"/>
  </dimensions>
  <measureGroups count="2">
    <measureGroup name="WebStore6" caption="WebStore6"/>
    <measureGroup name="WebStore68" caption="WebStore68"/>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nab" refreshedDate="44446.944417939812" backgroundQuery="1" createdVersion="7" refreshedVersion="7" minRefreshableVersion="3" recordCount="0" supportSubquery="1" supportAdvancedDrill="1" xr:uid="{313BE8D0-2529-4BCB-B65D-67D716707F4A}">
  <cacheSource type="external" connectionId="10"/>
  <cacheFields count="4">
    <cacheField name="[WebStore6].[campaign_source].[campaign_source]" caption="campaign_source" numFmtId="0" hierarchy="10" level="1">
      <sharedItems count="4">
        <s v="Facebook"/>
        <s v="Google Ads"/>
        <s v="Organic"/>
        <s v="YouTube"/>
      </sharedItems>
    </cacheField>
    <cacheField name="[WebStore6].[campaign_start].[campaign_start]" caption="campaign_start" numFmtId="0" hierarchy="11" level="1">
      <sharedItems containsSemiMixedTypes="0" containsNonDate="0" containsDate="1" containsString="0" minDate="2019-05-30T00:00:00" maxDate="2021-04-02T00:00:00" count="11">
        <d v="2019-05-30T00:00:00"/>
        <d v="2020-01-01T00:00:00"/>
        <d v="2020-02-01T00:00:00"/>
        <d v="2020-03-25T00:00:00"/>
        <d v="2020-06-18T00:00:00"/>
        <d v="2020-05-01T00:00:00"/>
        <d v="2020-08-12T00:00:00"/>
        <d v="2020-11-13T00:00:00"/>
        <d v="2021-02-23T00:00:00"/>
        <d v="2021-04-01T00:00:00"/>
        <d v="2021-03-12T00:00:00"/>
      </sharedItems>
    </cacheField>
    <cacheField name="[WebStore6].[campaign_end].[campaign_end]" caption="campaign_end" numFmtId="0" hierarchy="12" level="1">
      <sharedItems containsSemiMixedTypes="0" containsNonDate="0" containsDate="1" containsString="0" minDate="2019-12-31T00:00:00" maxDate="2021-08-06T00:00:00" count="12">
        <d v="2019-12-31T00:00:00"/>
        <d v="2020-01-31T00:00:00"/>
        <d v="2020-02-28T00:00:00"/>
        <d v="2020-03-31T00:00:00"/>
        <d v="2020-06-30T00:00:00"/>
        <d v="2020-08-30T00:00:00"/>
        <d v="2020-09-01T00:00:00"/>
        <d v="2020-12-31T00:00:00"/>
        <d v="2021-03-10T00:00:00"/>
        <d v="2021-06-30T00:00:00"/>
        <d v="2021-07-12T00:00:00"/>
        <d v="2021-08-05T00:00:00"/>
      </sharedItems>
    </cacheField>
    <cacheField name="[Measures].[Distinct Count of customer_id]" caption="Distinct Count of customer_id" numFmtId="0" hierarchy="104" level="32767"/>
  </cacheFields>
  <cacheHierarchies count="118">
    <cacheHierarchy uniqueName="[WebStore6].[order_id]" caption="order_id" attribute="1" defaultMemberUniqueName="[WebStore6].[order_id].[All]" allUniqueName="[WebStore6].[order_id].[All]" dimensionUniqueName="[WebStore6]" displayFolder="" count="0" memberValueDatatype="20" unbalanced="0"/>
    <cacheHierarchy uniqueName="[WebStore6].[customer_id]" caption="customer_id" attribute="1" defaultMemberUniqueName="[WebStore6].[customer_id].[All]" allUniqueName="[WebStore6].[customer_id].[All]" dimensionUniqueName="[WebStore6]" displayFolder="" count="0" memberValueDatatype="20" unbalanced="0"/>
    <cacheHierarchy uniqueName="[WebStore6].[order_date]" caption="order_date" attribute="1" time="1" defaultMemberUniqueName="[WebStore6].[order_date].[All]" allUniqueName="[WebStore6].[order_date].[All]" dimensionUniqueName="[WebStore6]" displayFolder="" count="0" memberValueDatatype="7" unbalanced="0"/>
    <cacheHierarchy uniqueName="[WebStore6].[country_id]" caption="country_id" attribute="1" defaultMemberUniqueName="[WebStore6].[country_id].[All]" allUniqueName="[WebStore6].[country_id].[All]" dimensionUniqueName="[WebStore6]" displayFolder="" count="0" memberValueDatatype="20" unbalanced="0"/>
    <cacheHierarchy uniqueName="[WebStore6].[country]" caption="country" attribute="1" defaultMemberUniqueName="[WebStore6].[country].[All]" allUniqueName="[WebStore6].[country].[All]" dimensionUniqueName="[WebStore6]" displayFolder="" count="0" memberValueDatatype="130" unbalanced="0"/>
    <cacheHierarchy uniqueName="[WebStore6].[symbol]" caption="symbol" attribute="1" defaultMemberUniqueName="[WebStore6].[symbol].[All]" allUniqueName="[WebStore6].[symbol].[All]" dimensionUniqueName="[WebStore6]" displayFolder="" count="0" memberValueDatatype="130" unbalanced="0"/>
    <cacheHierarchy uniqueName="[WebStore6].[membership]" caption="membership" attribute="1" defaultMemberUniqueName="[WebStore6].[membership].[All]" allUniqueName="[WebStore6].[membership].[All]" dimensionUniqueName="[WebStore6]" displayFolder="" count="0" memberValueDatatype="130" unbalanced="0"/>
    <cacheHierarchy uniqueName="[WebStore6].[gender]" caption="gender" attribute="1" defaultMemberUniqueName="[WebStore6].[gender].[All]" allUniqueName="[WebStore6].[gender].[All]" dimensionUniqueName="[WebStore6]" displayFolder="" count="0" memberValueDatatype="130" unbalanced="0"/>
    <cacheHierarchy uniqueName="[WebStore6].[reg_date]" caption="reg_date" attribute="1" time="1" defaultMemberUniqueName="[WebStore6].[reg_date].[All]" allUniqueName="[WebStore6].[reg_date].[All]" dimensionUniqueName="[WebStore6]" displayFolder="" count="0" memberValueDatatype="7" unbalanced="0"/>
    <cacheHierarchy uniqueName="[WebStore6].[campaign_id]" caption="campaign_id" attribute="1" defaultMemberUniqueName="[WebStore6].[campaign_id].[All]" allUniqueName="[WebStore6].[campaign_id].[All]" dimensionUniqueName="[WebStore6]" displayFolder="" count="0" memberValueDatatype="20" unbalanced="0"/>
    <cacheHierarchy uniqueName="[WebStore6].[campaign_source]" caption="campaign_source" attribute="1" defaultMemberUniqueName="[WebStore6].[campaign_source].[All]" allUniqueName="[WebStore6].[campaign_source].[All]" dimensionUniqueName="[WebStore6]" displayFolder="" count="2" memberValueDatatype="130" unbalanced="0">
      <fieldsUsage count="2">
        <fieldUsage x="-1"/>
        <fieldUsage x="0"/>
      </fieldsUsage>
    </cacheHierarchy>
    <cacheHierarchy uniqueName="[WebStore6].[campaign_start]" caption="campaign_start" attribute="1" time="1" defaultMemberUniqueName="[WebStore6].[campaign_start].[All]" allUniqueName="[WebStore6].[campaign_start].[All]" dimensionUniqueName="[WebStore6]" displayFolder="" count="2" memberValueDatatype="7" unbalanced="0">
      <fieldsUsage count="2">
        <fieldUsage x="-1"/>
        <fieldUsage x="1"/>
      </fieldsUsage>
    </cacheHierarchy>
    <cacheHierarchy uniqueName="[WebStore6].[campaign_end]" caption="campaign_end" attribute="1" time="1" defaultMemberUniqueName="[WebStore6].[campaign_end].[All]" allUniqueName="[WebStore6].[campaign_end].[All]" dimensionUniqueName="[WebStore6]" displayFolder="" count="2" memberValueDatatype="7" unbalanced="0">
      <fieldsUsage count="2">
        <fieldUsage x="-1"/>
        <fieldUsage x="2"/>
      </fieldsUsage>
    </cacheHierarchy>
    <cacheHierarchy uniqueName="[WebStore6].[n_categories]" caption="n_categories" attribute="1" defaultMemberUniqueName="[WebStore6].[n_categories].[All]" allUniqueName="[WebStore6].[n_categories].[All]" dimensionUniqueName="[WebStore6]" displayFolder="" count="0" memberValueDatatype="20" unbalanced="0"/>
    <cacheHierarchy uniqueName="[WebStore6].[category_ids]" caption="category_ids" attribute="1" defaultMemberUniqueName="[WebStore6].[category_ids].[All]" allUniqueName="[WebStore6].[category_ids].[All]" dimensionUniqueName="[WebStore6]" displayFolder="" count="0" memberValueDatatype="130" unbalanced="0"/>
    <cacheHierarchy uniqueName="[WebStore6].[categories]" caption="categories" attribute="1" defaultMemberUniqueName="[WebStore6].[categories].[All]" allUniqueName="[WebStore6].[categories].[All]" dimensionUniqueName="[WebStore6]" displayFolder="" count="0" memberValueDatatype="130" unbalanced="0"/>
    <cacheHierarchy uniqueName="[WebStore6].[n_items]" caption="n_items" attribute="1" defaultMemberUniqueName="[WebStore6].[n_items].[All]" allUniqueName="[WebStore6].[n_items].[All]" dimensionUniqueName="[WebStore6]" displayFolder="" count="0" memberValueDatatype="20" unbalanced="0"/>
    <cacheHierarchy uniqueName="[WebStore6].[item_ids]" caption="item_ids" attribute="1" defaultMemberUniqueName="[WebStore6].[item_ids].[All]" allUniqueName="[WebStore6].[item_ids].[All]" dimensionUniqueName="[WebStore6]" displayFolder="" count="0" memberValueDatatype="130" unbalanced="0"/>
    <cacheHierarchy uniqueName="[WebStore6].[items]" caption="items" attribute="1" defaultMemberUniqueName="[WebStore6].[items].[All]" allUniqueName="[WebStore6].[items].[All]" dimensionUniqueName="[WebStore6]" displayFolder="" count="0" memberValueDatatype="130" unbalanced="0"/>
    <cacheHierarchy uniqueName="[WebStore6].[unit_prices]" caption="unit_prices" attribute="1" defaultMemberUniqueName="[WebStore6].[unit_prices].[All]" allUniqueName="[WebStore6].[unit_prices].[All]" dimensionUniqueName="[WebStore6]" displayFolder="" count="0" memberValueDatatype="130" unbalanced="0"/>
    <cacheHierarchy uniqueName="[WebStore6].[quantities]" caption="quantities" attribute="1" defaultMemberUniqueName="[WebStore6].[quantities].[All]" allUniqueName="[WebStore6].[quantities].[All]" dimensionUniqueName="[WebStore6]" displayFolder="" count="0" memberValueDatatype="130" unbalanced="0"/>
    <cacheHierarchy uniqueName="[WebStore6].[shipping_prices]" caption="shipping_prices" attribute="1" defaultMemberUniqueName="[WebStore6].[shipping_prices].[All]" allUniqueName="[WebStore6].[shipping_prices].[All]" dimensionUniqueName="[WebStore6]" displayFolder="" count="0" memberValueDatatype="130" unbalanced="0"/>
    <cacheHierarchy uniqueName="[WebStore6].[paid]" caption="paid" attribute="1" defaultMemberUniqueName="[WebStore6].[paid].[All]" allUniqueName="[WebStore6].[paid].[All]" dimensionUniqueName="[WebStore6]" displayFolder="" count="0" memberValueDatatype="5" unbalanced="0"/>
    <cacheHierarchy uniqueName="[WebStore6].[shipping_costs]" caption="shipping_costs" attribute="1" defaultMemberUniqueName="[WebStore6].[shipping_costs].[All]" allUniqueName="[WebStore6].[shipping_costs].[All]" dimensionUniqueName="[WebStore6]" displayFolder="" count="0" memberValueDatatype="5" unbalanced="0"/>
    <cacheHierarchy uniqueName="[WebStore6].[n_vendors]" caption="n_vendors" attribute="1" defaultMemberUniqueName="[WebStore6].[n_vendors].[All]" allUniqueName="[WebStore6].[n_vendors].[All]" dimensionUniqueName="[WebStore6]" displayFolder="" count="0" memberValueDatatype="20" unbalanced="0"/>
    <cacheHierarchy uniqueName="[WebStore6].[vendor_ids]" caption="vendor_ids" attribute="1" defaultMemberUniqueName="[WebStore6].[vendor_ids].[All]" allUniqueName="[WebStore6].[vendor_ids].[All]" dimensionUniqueName="[WebStore6]" displayFolder="" count="0" memberValueDatatype="130" unbalanced="0"/>
    <cacheHierarchy uniqueName="[WebStore6].[vendors]" caption="vendors" attribute="1" defaultMemberUniqueName="[WebStore6].[vendors].[All]" allUniqueName="[WebStore6].[vendors].[All]" dimensionUniqueName="[WebStore6]" displayFolder="" count="0" memberValueDatatype="130" unbalanced="0"/>
    <cacheHierarchy uniqueName="[WebStore6].[ab_test_id]" caption="ab_test_id" attribute="1" defaultMemberUniqueName="[WebStore6].[ab_test_id].[All]" allUniqueName="[WebStore6].[ab_test_id].[All]" dimensionUniqueName="[WebStore6]" displayFolder="" count="0" memberValueDatatype="20" unbalanced="0"/>
    <cacheHierarchy uniqueName="[WebStore6].[ab_group]" caption="ab_group" attribute="1" defaultMemberUniqueName="[WebStore6].[ab_group].[All]" allUniqueName="[WebStore6].[ab_group].[All]" dimensionUniqueName="[WebStore6]" displayFolder="" count="0" memberValueDatatype="130" unbalanced="0"/>
    <cacheHierarchy uniqueName="[WebStore6].[ab_alloc_id]" caption="ab_alloc_id" attribute="1" defaultMemberUniqueName="[WebStore6].[ab_alloc_id].[All]" allUniqueName="[WebStore6].[ab_alloc_id].[All]" dimensionUniqueName="[WebStore6]" displayFolder="" count="0" memberValueDatatype="20" unbalanced="0"/>
    <cacheHierarchy uniqueName="[WebStore6].[ab_description]" caption="ab_description" attribute="1" defaultMemberUniqueName="[WebStore6].[ab_description].[All]" allUniqueName="[WebStore6].[ab_description].[All]" dimensionUniqueName="[WebStore6]" displayFolder="" count="0" memberValueDatatype="130" unbalanced="0"/>
    <cacheHierarchy uniqueName="[WebStore6].[ab_start]" caption="ab_start" attribute="1" time="1" defaultMemberUniqueName="[WebStore6].[ab_start].[All]" allUniqueName="[WebStore6].[ab_start].[All]" dimensionUniqueName="[WebStore6]" displayFolder="" count="0" memberValueDatatype="7" unbalanced="0"/>
    <cacheHierarchy uniqueName="[WebStore6].[ab_end]" caption="ab_end" attribute="1" time="1" defaultMemberUniqueName="[WebStore6].[ab_end].[All]" allUniqueName="[WebStore6].[ab_end].[All]" dimensionUniqueName="[WebStore6]" displayFolder="" count="0" memberValueDatatype="7" unbalanced="0"/>
    <cacheHierarchy uniqueName="[WebStore6].[category_id]" caption="category_id" attribute="1" defaultMemberUniqueName="[WebStore6].[category_id].[All]" allUniqueName="[WebStore6].[category_id].[All]" dimensionUniqueName="[WebStore6]" displayFolder="" count="0" memberValueDatatype="130" unbalanced="0"/>
    <cacheHierarchy uniqueName="[WebStore6].[category]" caption="category" attribute="1" defaultMemberUniqueName="[WebStore6].[category].[All]" allUniqueName="[WebStore6].[category].[All]" dimensionUniqueName="[WebStore6]" displayFolder="" count="0" memberValueDatatype="130" unbalanced="0"/>
    <cacheHierarchy uniqueName="[WebStore6].[item_id]" caption="item_id" attribute="1" defaultMemberUniqueName="[WebStore6].[item_id].[All]" allUniqueName="[WebStore6].[item_id].[All]" dimensionUniqueName="[WebStore6]" displayFolder="" count="0" memberValueDatatype="130" unbalanced="0"/>
    <cacheHierarchy uniqueName="[WebStore6].[item]" caption="item" attribute="1" defaultMemberUniqueName="[WebStore6].[item].[All]" allUniqueName="[WebStore6].[item].[All]" dimensionUniqueName="[WebStore6]" displayFolder="" count="0" memberValueDatatype="130" unbalanced="0"/>
    <cacheHierarchy uniqueName="[WebStore6].[unit_price]" caption="unit_price" attribute="1" defaultMemberUniqueName="[WebStore6].[unit_price].[All]" allUniqueName="[WebStore6].[unit_price].[All]" dimensionUniqueName="[WebStore6]" displayFolder="" count="0" memberValueDatatype="130" unbalanced="0"/>
    <cacheHierarchy uniqueName="[WebStore6].[quantity]" caption="quantity" attribute="1" defaultMemberUniqueName="[WebStore6].[quantity].[All]" allUniqueName="[WebStore6].[quantity].[All]" dimensionUniqueName="[WebStore6]" displayFolder="" count="0" memberValueDatatype="130" unbalanced="0"/>
    <cacheHierarchy uniqueName="[WebStore6].[shipping]" caption="shipping" attribute="1" defaultMemberUniqueName="[WebStore6].[shipping].[All]" allUniqueName="[WebStore6].[shipping].[All]" dimensionUniqueName="[WebStore6]" displayFolder="" count="0" memberValueDatatype="130" unbalanced="0"/>
    <cacheHierarchy uniqueName="[WebStore6].[vendor_id]" caption="vendor_id" attribute="1" defaultMemberUniqueName="[WebStore6].[vendor_id].[All]" allUniqueName="[WebStore6].[vendor_id].[All]" dimensionUniqueName="[WebStore6]" displayFolder="" count="0" memberValueDatatype="130" unbalanced="0"/>
    <cacheHierarchy uniqueName="[WebStore6].[vendor]" caption="vendor" attribute="1" defaultMemberUniqueName="[WebStore6].[vendor].[All]" allUniqueName="[WebStore6].[vendor].[All]" dimensionUniqueName="[WebStore6]" displayFolder="" count="0" memberValueDatatype="130" unbalanced="0"/>
    <cacheHierarchy uniqueName="[WebStore6].[dupe_checker]" caption="dupe_checker" attribute="1" defaultMemberUniqueName="[WebStore6].[dupe_checker].[All]" allUniqueName="[WebStore6].[dupe_checker].[All]" dimensionUniqueName="[WebStore6]" displayFolder="" count="0" memberValueDatatype="130" unbalanced="0"/>
    <cacheHierarchy uniqueName="[WebStore6].[dupe]" caption="dupe" attribute="1" defaultMemberUniqueName="[WebStore6].[dupe].[All]" allUniqueName="[WebStore6].[dupe].[All]" dimensionUniqueName="[WebStore6]" displayFolder="" count="0" memberValueDatatype="20" unbalanced="0"/>
    <cacheHierarchy uniqueName="[WebStore6].[campaign_start (Year)]" caption="campaign_start (Year)" attribute="1" defaultMemberUniqueName="[WebStore6].[campaign_start (Year)].[All]" allUniqueName="[WebStore6].[campaign_start (Year)].[All]" dimensionUniqueName="[WebStore6]" displayFolder="" count="0" memberValueDatatype="130" unbalanced="0"/>
    <cacheHierarchy uniqueName="[WebStore6].[campaign_start (Quarter)]" caption="campaign_start (Quarter)" attribute="1" defaultMemberUniqueName="[WebStore6].[campaign_start (Quarter)].[All]" allUniqueName="[WebStore6].[campaign_start (Quarter)].[All]" dimensionUniqueName="[WebStore6]" displayFolder="" count="0" memberValueDatatype="130" unbalanced="0"/>
    <cacheHierarchy uniqueName="[WebStore6].[campaign_start (Month)]" caption="campaign_start (Month)" attribute="1" defaultMemberUniqueName="[WebStore6].[campaign_start (Month)].[All]" allUniqueName="[WebStore6].[campaign_start (Month)].[All]" dimensionUniqueName="[WebStore6]" displayFolder="" count="0" memberValueDatatype="130" unbalanced="0"/>
    <cacheHierarchy uniqueName="[WebStore6].[campaign_end (Year)]" caption="campaign_end (Year)" attribute="1" defaultMemberUniqueName="[WebStore6].[campaign_end (Year)].[All]" allUniqueName="[WebStore6].[campaign_end (Year)].[All]" dimensionUniqueName="[WebStore6]" displayFolder="" count="0" memberValueDatatype="130" unbalanced="0"/>
    <cacheHierarchy uniqueName="[WebStore6].[campaign_end (Quarter)]" caption="campaign_end (Quarter)" attribute="1" defaultMemberUniqueName="[WebStore6].[campaign_end (Quarter)].[All]" allUniqueName="[WebStore6].[campaign_end (Quarter)].[All]" dimensionUniqueName="[WebStore6]" displayFolder="" count="0" memberValueDatatype="130" unbalanced="0"/>
    <cacheHierarchy uniqueName="[WebStore6].[campaign_end (Month)]" caption="campaign_end (Month)" attribute="1" defaultMemberUniqueName="[WebStore6].[campaign_end (Month)].[All]" allUniqueName="[WebStore6].[campaign_end (Month)].[All]" dimensionUniqueName="[WebStore6]" displayFolder="" count="0" memberValueDatatype="130" unbalanced="0"/>
    <cacheHierarchy uniqueName="[WebStore68].[order_id]" caption="order_id" attribute="1" defaultMemberUniqueName="[WebStore68].[order_id].[All]" allUniqueName="[WebStore68].[order_id].[All]" dimensionUniqueName="[WebStore68]" displayFolder="" count="0" memberValueDatatype="20" unbalanced="0"/>
    <cacheHierarchy uniqueName="[WebStore68].[customer_id]" caption="customer_id" attribute="1" defaultMemberUniqueName="[WebStore68].[customer_id].[All]" allUniqueName="[WebStore68].[customer_id].[All]" dimensionUniqueName="[WebStore68]" displayFolder="" count="0" memberValueDatatype="20" unbalanced="0"/>
    <cacheHierarchy uniqueName="[WebStore68].[order_date]" caption="order_date" attribute="1" time="1" defaultMemberUniqueName="[WebStore68].[order_date].[All]" allUniqueName="[WebStore68].[order_date].[All]" dimensionUniqueName="[WebStore68]" displayFolder="" count="0" memberValueDatatype="7" unbalanced="0"/>
    <cacheHierarchy uniqueName="[WebStore68].[order_year]" caption="order_year" attribute="1" time="1" defaultMemberUniqueName="[WebStore68].[order_year].[All]" allUniqueName="[WebStore68].[order_year].[All]" dimensionUniqueName="[WebStore68]" displayFolder="" count="0" memberValueDatatype="7" unbalanced="0"/>
    <cacheHierarchy uniqueName="[WebStore68].[order_quarter]" caption="order_quarter" attribute="1" defaultMemberUniqueName="[WebStore68].[order_quarter].[All]" allUniqueName="[WebStore68].[order_quarter].[All]" dimensionUniqueName="[WebStore68]" displayFolder="" count="0" memberValueDatatype="20" unbalanced="0"/>
    <cacheHierarchy uniqueName="[WebStore68].[country_id]" caption="country_id" attribute="1" defaultMemberUniqueName="[WebStore68].[country_id].[All]" allUniqueName="[WebStore68].[country_id].[All]" dimensionUniqueName="[WebStore68]" displayFolder="" count="0" memberValueDatatype="20" unbalanced="0"/>
    <cacheHierarchy uniqueName="[WebStore68].[country]" caption="country" attribute="1" defaultMemberUniqueName="[WebStore68].[country].[All]" allUniqueName="[WebStore68].[country].[All]" dimensionUniqueName="[WebStore68]" displayFolder="" count="0" memberValueDatatype="130" unbalanced="0"/>
    <cacheHierarchy uniqueName="[WebStore68].[symbol]" caption="symbol" attribute="1" defaultMemberUniqueName="[WebStore68].[symbol].[All]" allUniqueName="[WebStore68].[symbol].[All]" dimensionUniqueName="[WebStore68]" displayFolder="" count="0" memberValueDatatype="130" unbalanced="0"/>
    <cacheHierarchy uniqueName="[WebStore68].[membership]" caption="membership" attribute="1" defaultMemberUniqueName="[WebStore68].[membership].[All]" allUniqueName="[WebStore68].[membership].[All]" dimensionUniqueName="[WebStore68]" displayFolder="" count="0" memberValueDatatype="130" unbalanced="0"/>
    <cacheHierarchy uniqueName="[WebStore68].[gender]" caption="gender" attribute="1" defaultMemberUniqueName="[WebStore68].[gender].[All]" allUniqueName="[WebStore68].[gender].[All]" dimensionUniqueName="[WebStore68]" displayFolder="" count="0" memberValueDatatype="130" unbalanced="0"/>
    <cacheHierarchy uniqueName="[WebStore68].[reg_date]" caption="reg_date" attribute="1" time="1" defaultMemberUniqueName="[WebStore68].[reg_date].[All]" allUniqueName="[WebStore68].[reg_date].[All]" dimensionUniqueName="[WebStore68]" displayFolder="" count="0" memberValueDatatype="7" unbalanced="0"/>
    <cacheHierarchy uniqueName="[WebStore68].[campaign_id]" caption="campaign_id" attribute="1" defaultMemberUniqueName="[WebStore68].[campaign_id].[All]" allUniqueName="[WebStore68].[campaign_id].[All]" dimensionUniqueName="[WebStore68]" displayFolder="" count="0" memberValueDatatype="20" unbalanced="0"/>
    <cacheHierarchy uniqueName="[WebStore68].[campaign_source]" caption="campaign_source" attribute="1" defaultMemberUniqueName="[WebStore68].[campaign_source].[All]" allUniqueName="[WebStore68].[campaign_source].[All]" dimensionUniqueName="[WebStore68]" displayFolder="" count="0" memberValueDatatype="130" unbalanced="0"/>
    <cacheHierarchy uniqueName="[WebStore68].[campaign_start]" caption="campaign_start" attribute="1" time="1" defaultMemberUniqueName="[WebStore68].[campaign_start].[All]" allUniqueName="[WebStore68].[campaign_start].[All]" dimensionUniqueName="[WebStore68]" displayFolder="" count="0" memberValueDatatype="7" unbalanced="0"/>
    <cacheHierarchy uniqueName="[WebStore68].[campaign_end]" caption="campaign_end" attribute="1" time="1" defaultMemberUniqueName="[WebStore68].[campaign_end].[All]" allUniqueName="[WebStore68].[campaign_end].[All]" dimensionUniqueName="[WebStore68]" displayFolder="" count="0" memberValueDatatype="7" unbalanced="0"/>
    <cacheHierarchy uniqueName="[WebStore68].[n_categories]" caption="n_categories" attribute="1" defaultMemberUniqueName="[WebStore68].[n_categories].[All]" allUniqueName="[WebStore68].[n_categories].[All]" dimensionUniqueName="[WebStore68]" displayFolder="" count="0" memberValueDatatype="20" unbalanced="0"/>
    <cacheHierarchy uniqueName="[WebStore68].[category_ids]" caption="category_ids" attribute="1" defaultMemberUniqueName="[WebStore68].[category_ids].[All]" allUniqueName="[WebStore68].[category_ids].[All]" dimensionUniqueName="[WebStore68]" displayFolder="" count="0" memberValueDatatype="130" unbalanced="0"/>
    <cacheHierarchy uniqueName="[WebStore68].[categories]" caption="categories" attribute="1" defaultMemberUniqueName="[WebStore68].[categories].[All]" allUniqueName="[WebStore68].[categories].[All]" dimensionUniqueName="[WebStore68]" displayFolder="" count="0" memberValueDatatype="130" unbalanced="0"/>
    <cacheHierarchy uniqueName="[WebStore68].[n_items]" caption="n_items" attribute="1" defaultMemberUniqueName="[WebStore68].[n_items].[All]" allUniqueName="[WebStore68].[n_items].[All]" dimensionUniqueName="[WebStore68]" displayFolder="" count="0" memberValueDatatype="20" unbalanced="0"/>
    <cacheHierarchy uniqueName="[WebStore68].[item_ids]" caption="item_ids" attribute="1" defaultMemberUniqueName="[WebStore68].[item_ids].[All]" allUniqueName="[WebStore68].[item_ids].[All]" dimensionUniqueName="[WebStore68]" displayFolder="" count="0" memberValueDatatype="130" unbalanced="0"/>
    <cacheHierarchy uniqueName="[WebStore68].[items]" caption="items" attribute="1" defaultMemberUniqueName="[WebStore68].[items].[All]" allUniqueName="[WebStore68].[items].[All]" dimensionUniqueName="[WebStore68]" displayFolder="" count="0" memberValueDatatype="130" unbalanced="0"/>
    <cacheHierarchy uniqueName="[WebStore68].[unit_prices]" caption="unit_prices" attribute="1" defaultMemberUniqueName="[WebStore68].[unit_prices].[All]" allUniqueName="[WebStore68].[unit_prices].[All]" dimensionUniqueName="[WebStore68]" displayFolder="" count="0" memberValueDatatype="130" unbalanced="0"/>
    <cacheHierarchy uniqueName="[WebStore68].[quantities]" caption="quantities" attribute="1" defaultMemberUniqueName="[WebStore68].[quantities].[All]" allUniqueName="[WebStore68].[quantities].[All]" dimensionUniqueName="[WebStore68]" displayFolder="" count="0" memberValueDatatype="130" unbalanced="0"/>
    <cacheHierarchy uniqueName="[WebStore68].[shipping_prices]" caption="shipping_prices" attribute="1" defaultMemberUniqueName="[WebStore68].[shipping_prices].[All]" allUniqueName="[WebStore68].[shipping_prices].[All]" dimensionUniqueName="[WebStore68]" displayFolder="" count="0" memberValueDatatype="130" unbalanced="0"/>
    <cacheHierarchy uniqueName="[WebStore68].[paid]" caption="paid" attribute="1" defaultMemberUniqueName="[WebStore68].[paid].[All]" allUniqueName="[WebStore68].[paid].[All]" dimensionUniqueName="[WebStore68]" displayFolder="" count="0" memberValueDatatype="5" unbalanced="0"/>
    <cacheHierarchy uniqueName="[WebStore68].[shipping_costs]" caption="shipping_costs" attribute="1" defaultMemberUniqueName="[WebStore68].[shipping_costs].[All]" allUniqueName="[WebStore68].[shipping_costs].[All]" dimensionUniqueName="[WebStore68]" displayFolder="" count="0" memberValueDatatype="5" unbalanced="0"/>
    <cacheHierarchy uniqueName="[WebStore68].[n_vendors]" caption="n_vendors" attribute="1" defaultMemberUniqueName="[WebStore68].[n_vendors].[All]" allUniqueName="[WebStore68].[n_vendors].[All]" dimensionUniqueName="[WebStore68]" displayFolder="" count="0" memberValueDatatype="20" unbalanced="0"/>
    <cacheHierarchy uniqueName="[WebStore68].[vendor_ids]" caption="vendor_ids" attribute="1" defaultMemberUniqueName="[WebStore68].[vendor_ids].[All]" allUniqueName="[WebStore68].[vendor_ids].[All]" dimensionUniqueName="[WebStore68]" displayFolder="" count="0" memberValueDatatype="130" unbalanced="0"/>
    <cacheHierarchy uniqueName="[WebStore68].[vendors]" caption="vendors" attribute="1" defaultMemberUniqueName="[WebStore68].[vendors].[All]" allUniqueName="[WebStore68].[vendors].[All]" dimensionUniqueName="[WebStore68]" displayFolder="" count="0" memberValueDatatype="130" unbalanced="0"/>
    <cacheHierarchy uniqueName="[WebStore68].[ab_test_id]" caption="ab_test_id" attribute="1" defaultMemberUniqueName="[WebStore68].[ab_test_id].[All]" allUniqueName="[WebStore68].[ab_test_id].[All]" dimensionUniqueName="[WebStore68]" displayFolder="" count="0" memberValueDatatype="20" unbalanced="0"/>
    <cacheHierarchy uniqueName="[WebStore68].[ab_group]" caption="ab_group" attribute="1" defaultMemberUniqueName="[WebStore68].[ab_group].[All]" allUniqueName="[WebStore68].[ab_group].[All]" dimensionUniqueName="[WebStore68]" displayFolder="" count="0" memberValueDatatype="130" unbalanced="0"/>
    <cacheHierarchy uniqueName="[WebStore68].[ab_alloc_id]" caption="ab_alloc_id" attribute="1" defaultMemberUniqueName="[WebStore68].[ab_alloc_id].[All]" allUniqueName="[WebStore68].[ab_alloc_id].[All]" dimensionUniqueName="[WebStore68]" displayFolder="" count="0" memberValueDatatype="20" unbalanced="0"/>
    <cacheHierarchy uniqueName="[WebStore68].[ab_description]" caption="ab_description" attribute="1" defaultMemberUniqueName="[WebStore68].[ab_description].[All]" allUniqueName="[WebStore68].[ab_description].[All]" dimensionUniqueName="[WebStore68]" displayFolder="" count="0" memberValueDatatype="130" unbalanced="0"/>
    <cacheHierarchy uniqueName="[WebStore68].[ab_start]" caption="ab_start" attribute="1" time="1" defaultMemberUniqueName="[WebStore68].[ab_start].[All]" allUniqueName="[WebStore68].[ab_start].[All]" dimensionUniqueName="[WebStore68]" displayFolder="" count="0" memberValueDatatype="7" unbalanced="0"/>
    <cacheHierarchy uniqueName="[WebStore68].[ab_end]" caption="ab_end" attribute="1" time="1" defaultMemberUniqueName="[WebStore68].[ab_end].[All]" allUniqueName="[WebStore68].[ab_end].[All]" dimensionUniqueName="[WebStore68]" displayFolder="" count="0" memberValueDatatype="7" unbalanced="0"/>
    <cacheHierarchy uniqueName="[WebStore68].[category_id]" caption="category_id" attribute="1" defaultMemberUniqueName="[WebStore68].[category_id].[All]" allUniqueName="[WebStore68].[category_id].[All]" dimensionUniqueName="[WebStore68]" displayFolder="" count="0" memberValueDatatype="130" unbalanced="0"/>
    <cacheHierarchy uniqueName="[WebStore68].[category]" caption="category" attribute="1" defaultMemberUniqueName="[WebStore68].[category].[All]" allUniqueName="[WebStore68].[category].[All]" dimensionUniqueName="[WebStore68]" displayFolder="" count="0" memberValueDatatype="130" unbalanced="0"/>
    <cacheHierarchy uniqueName="[WebStore68].[item_id]" caption="item_id" attribute="1" defaultMemberUniqueName="[WebStore68].[item_id].[All]" allUniqueName="[WebStore68].[item_id].[All]" dimensionUniqueName="[WebStore68]" displayFolder="" count="0" memberValueDatatype="130" unbalanced="0"/>
    <cacheHierarchy uniqueName="[WebStore68].[item]" caption="item" attribute="1" defaultMemberUniqueName="[WebStore68].[item].[All]" allUniqueName="[WebStore68].[item].[All]" dimensionUniqueName="[WebStore68]" displayFolder="" count="0" memberValueDatatype="130" unbalanced="0"/>
    <cacheHierarchy uniqueName="[WebStore68].[unit_price]" caption="unit_price" attribute="1" defaultMemberUniqueName="[WebStore68].[unit_price].[All]" allUniqueName="[WebStore68].[unit_price].[All]" dimensionUniqueName="[WebStore68]" displayFolder="" count="0" memberValueDatatype="130" unbalanced="0"/>
    <cacheHierarchy uniqueName="[WebStore68].[quantity]" caption="quantity" attribute="1" defaultMemberUniqueName="[WebStore68].[quantity].[All]" allUniqueName="[WebStore68].[quantity].[All]" dimensionUniqueName="[WebStore68]" displayFolder="" count="0" memberValueDatatype="130" unbalanced="0"/>
    <cacheHierarchy uniqueName="[WebStore68].[shipping]" caption="shipping" attribute="1" defaultMemberUniqueName="[WebStore68].[shipping].[All]" allUniqueName="[WebStore68].[shipping].[All]" dimensionUniqueName="[WebStore68]" displayFolder="" count="0" memberValueDatatype="130" unbalanced="0"/>
    <cacheHierarchy uniqueName="[WebStore68].[subtotal]" caption="subtotal" attribute="1" defaultMemberUniqueName="[WebStore68].[subtotal].[All]" allUniqueName="[WebStore68].[subtotal].[All]" dimensionUniqueName="[WebStore68]" displayFolder="" count="0" memberValueDatatype="5" unbalanced="0"/>
    <cacheHierarchy uniqueName="[WebStore68].[vendor_id]" caption="vendor_id" attribute="1" defaultMemberUniqueName="[WebStore68].[vendor_id].[All]" allUniqueName="[WebStore68].[vendor_id].[All]" dimensionUniqueName="[WebStore68]" displayFolder="" count="0" memberValueDatatype="130" unbalanced="0"/>
    <cacheHierarchy uniqueName="[WebStore68].[vendor]" caption="vendor" attribute="1" defaultMemberUniqueName="[WebStore68].[vendor].[All]" allUniqueName="[WebStore68].[vendor].[All]" dimensionUniqueName="[WebStore68]" displayFolder="" count="0" memberValueDatatype="130" unbalanced="0"/>
    <cacheHierarchy uniqueName="[WebStore68].[dupe_checker]" caption="dupe_checker" attribute="1" defaultMemberUniqueName="[WebStore68].[dupe_checker].[All]" allUniqueName="[WebStore68].[dupe_checker].[All]" dimensionUniqueName="[WebStore68]" displayFolder="" count="0" memberValueDatatype="130" unbalanced="0"/>
    <cacheHierarchy uniqueName="[WebStore68].[dupe]" caption="dupe" attribute="1" defaultMemberUniqueName="[WebStore68].[dupe].[All]" allUniqueName="[WebStore68].[dupe].[All]" dimensionUniqueName="[WebStore68]" displayFolder="" count="0" memberValueDatatype="20" unbalanced="0"/>
    <cacheHierarchy uniqueName="[WebStore68].[country_item]" caption="country_item" attribute="1" defaultMemberUniqueName="[WebStore68].[country_item].[All]" allUniqueName="[WebStore68].[country_item].[All]" dimensionUniqueName="[WebStore68]" displayFolder="" count="0" memberValueDatatype="130" unbalanced="0"/>
    <cacheHierarchy uniqueName="[WebStore6].[campaign_end (Month Index)]" caption="campaign_end (Month Index)" attribute="1" defaultMemberUniqueName="[WebStore6].[campaign_end (Month Index)].[All]" allUniqueName="[WebStore6].[campaign_end (Month Index)].[All]" dimensionUniqueName="[WebStore6]" displayFolder="" count="0" memberValueDatatype="20" unbalanced="0" hidden="1"/>
    <cacheHierarchy uniqueName="[WebStore6].[campaign_start (Month Index)]" caption="campaign_start (Month Index)" attribute="1" defaultMemberUniqueName="[WebStore6].[campaign_start (Month Index)].[All]" allUniqueName="[WebStore6].[campaign_start (Month Index)].[All]" dimensionUniqueName="[WebStore6]" displayFolder="" count="0" memberValueDatatype="20" unbalanced="0" hidden="1"/>
    <cacheHierarchy uniqueName="[Measures].[__XL_Count WebStore6]" caption="__XL_Count WebStore6" measure="1" displayFolder="" measureGroup="WebStore6" count="0" hidden="1"/>
    <cacheHierarchy uniqueName="[Measures].[__XL_Count WebStore68]" caption="__XL_Count WebStore68" measure="1" displayFolder="" measureGroup="WebStore68" count="0" hidden="1"/>
    <cacheHierarchy uniqueName="[Measures].[__No measures defined]" caption="__No measures defined" measure="1" displayFolder="" count="0" hidden="1"/>
    <cacheHierarchy uniqueName="[Measures].[Sum of customer_id]" caption="Sum of customer_id" measure="1" displayFolder="" measureGroup="WebStore6" count="0" hidden="1">
      <extLst>
        <ext xmlns:x15="http://schemas.microsoft.com/office/spreadsheetml/2010/11/main" uri="{B97F6D7D-B522-45F9-BDA1-12C45D357490}">
          <x15:cacheHierarchy aggregatedColumn="1"/>
        </ext>
      </extLst>
    </cacheHierarchy>
    <cacheHierarchy uniqueName="[Measures].[Distinct Count of customer_id]" caption="Distinct Count of customer_id" measure="1" displayFolder="" measureGroup="WebStore6" count="0" oneField="1" hidden="1">
      <fieldsUsage count="1">
        <fieldUsage x="3"/>
      </fieldsUsage>
      <extLst>
        <ext xmlns:x15="http://schemas.microsoft.com/office/spreadsheetml/2010/11/main" uri="{B97F6D7D-B522-45F9-BDA1-12C45D357490}">
          <x15:cacheHierarchy aggregatedColumn="1"/>
        </ext>
      </extLst>
    </cacheHierarchy>
    <cacheHierarchy uniqueName="[Measures].[Count of item]" caption="Count of item" measure="1" displayFolder="" measureGroup="WebStore6" count="0" hidden="1">
      <extLst>
        <ext xmlns:x15="http://schemas.microsoft.com/office/spreadsheetml/2010/11/main" uri="{B97F6D7D-B522-45F9-BDA1-12C45D357490}">
          <x15:cacheHierarchy aggregatedColumn="36"/>
        </ext>
      </extLst>
    </cacheHierarchy>
    <cacheHierarchy uniqueName="[Measures].[Distinct Count of item]" caption="Distinct Count of item" measure="1" displayFolder="" measureGroup="WebStore6" count="0" hidden="1">
      <extLst>
        <ext xmlns:x15="http://schemas.microsoft.com/office/spreadsheetml/2010/11/main" uri="{B97F6D7D-B522-45F9-BDA1-12C45D357490}">
          <x15:cacheHierarchy aggregatedColumn="36"/>
        </ext>
      </extLst>
    </cacheHierarchy>
    <cacheHierarchy uniqueName="[Measures].[Count of items]" caption="Count of items" measure="1" displayFolder="" measureGroup="WebStore6" count="0" hidden="1">
      <extLst>
        <ext xmlns:x15="http://schemas.microsoft.com/office/spreadsheetml/2010/11/main" uri="{B97F6D7D-B522-45F9-BDA1-12C45D357490}">
          <x15:cacheHierarchy aggregatedColumn="18"/>
        </ext>
      </extLst>
    </cacheHierarchy>
    <cacheHierarchy uniqueName="[Measures].[Sum of n_items]" caption="Sum of n_items" measure="1" displayFolder="" measureGroup="WebStore6" count="0" hidden="1">
      <extLst>
        <ext xmlns:x15="http://schemas.microsoft.com/office/spreadsheetml/2010/11/main" uri="{B97F6D7D-B522-45F9-BDA1-12C45D357490}">
          <x15:cacheHierarchy aggregatedColumn="16"/>
        </ext>
      </extLst>
    </cacheHierarchy>
    <cacheHierarchy uniqueName="[Measures].[Count of reg_date]" caption="Count of reg_date" measure="1" displayFolder="" measureGroup="WebStore6" count="0" hidden="1">
      <extLst>
        <ext xmlns:x15="http://schemas.microsoft.com/office/spreadsheetml/2010/11/main" uri="{B97F6D7D-B522-45F9-BDA1-12C45D357490}">
          <x15:cacheHierarchy aggregatedColumn="8"/>
        </ext>
      </extLst>
    </cacheHierarchy>
    <cacheHierarchy uniqueName="[Measures].[Distinct Count of reg_date]" caption="Distinct Count of reg_date" measure="1" displayFolder="" measureGroup="WebStore6" count="0" hidden="1">
      <extLst>
        <ext xmlns:x15="http://schemas.microsoft.com/office/spreadsheetml/2010/11/main" uri="{B97F6D7D-B522-45F9-BDA1-12C45D357490}">
          <x15:cacheHierarchy aggregatedColumn="8"/>
        </ext>
      </extLst>
    </cacheHierarchy>
    <cacheHierarchy uniqueName="[Measures].[Sum of order_id]" caption="Sum of order_id" measure="1" displayFolder="" measureGroup="WebStore6" count="0" hidden="1">
      <extLst>
        <ext xmlns:x15="http://schemas.microsoft.com/office/spreadsheetml/2010/11/main" uri="{B97F6D7D-B522-45F9-BDA1-12C45D357490}">
          <x15:cacheHierarchy aggregatedColumn="0"/>
        </ext>
      </extLst>
    </cacheHierarchy>
    <cacheHierarchy uniqueName="[Measures].[Distinct Count of order_id]" caption="Distinct Count of order_id" measure="1" displayFolder="" measureGroup="WebStore6" count="0" hidden="1">
      <extLst>
        <ext xmlns:x15="http://schemas.microsoft.com/office/spreadsheetml/2010/11/main" uri="{B97F6D7D-B522-45F9-BDA1-12C45D357490}">
          <x15:cacheHierarchy aggregatedColumn="0"/>
        </ext>
      </extLst>
    </cacheHierarchy>
    <cacheHierarchy uniqueName="[Measures].[Sum of ab_alloc_id]" caption="Sum of ab_alloc_id" measure="1" displayFolder="" measureGroup="WebStore6" count="0" hidden="1">
      <extLst>
        <ext xmlns:x15="http://schemas.microsoft.com/office/spreadsheetml/2010/11/main" uri="{B97F6D7D-B522-45F9-BDA1-12C45D357490}">
          <x15:cacheHierarchy aggregatedColumn="29"/>
        </ext>
      </extLst>
    </cacheHierarchy>
    <cacheHierarchy uniqueName="[Measures].[Distinct Count of ab_alloc_id]" caption="Distinct Count of ab_alloc_id" measure="1" displayFolder="" measureGroup="WebStore6" count="0" hidden="1">
      <extLst>
        <ext xmlns:x15="http://schemas.microsoft.com/office/spreadsheetml/2010/11/main" uri="{B97F6D7D-B522-45F9-BDA1-12C45D357490}">
          <x15:cacheHierarchy aggregatedColumn="29"/>
        </ext>
      </extLst>
    </cacheHierarchy>
    <cacheHierarchy uniqueName="[Measures].[Count of campaign_source]" caption="Count of campaign_source" measure="1" displayFolder="" measureGroup="WebStore6" count="0" hidden="1">
      <extLst>
        <ext xmlns:x15="http://schemas.microsoft.com/office/spreadsheetml/2010/11/main" uri="{B97F6D7D-B522-45F9-BDA1-12C45D357490}">
          <x15:cacheHierarchy aggregatedColumn="10"/>
        </ext>
      </extLst>
    </cacheHierarchy>
    <cacheHierarchy uniqueName="[Measures].[Distinct Count of campaign_source]" caption="Distinct Count of campaign_source" measure="1" displayFolder="" measureGroup="WebStore6" count="0" hidden="1">
      <extLst>
        <ext xmlns:x15="http://schemas.microsoft.com/office/spreadsheetml/2010/11/main" uri="{B97F6D7D-B522-45F9-BDA1-12C45D357490}">
          <x15:cacheHierarchy aggregatedColumn="10"/>
        </ext>
      </extLst>
    </cacheHierarchy>
    <cacheHierarchy uniqueName="[Measures].[Sum of subtotal]" caption="Sum of subtotal" measure="1" displayFolder="" measureGroup="WebStore68" count="0" hidden="1">
      <extLst>
        <ext xmlns:x15="http://schemas.microsoft.com/office/spreadsheetml/2010/11/main" uri="{B97F6D7D-B522-45F9-BDA1-12C45D357490}">
          <x15:cacheHierarchy aggregatedColumn="92"/>
        </ext>
      </extLst>
    </cacheHierarchy>
  </cacheHierarchies>
  <kpis count="0"/>
  <dimensions count="3">
    <dimension measure="1" name="Measures" uniqueName="[Measures]" caption="Measures"/>
    <dimension name="WebStore6" uniqueName="[WebStore6]" caption="WebStore6"/>
    <dimension name="WebStore68" uniqueName="[WebStore68]" caption="WebStore68"/>
  </dimensions>
  <measureGroups count="2">
    <measureGroup name="WebStore6" caption="WebStore6"/>
    <measureGroup name="WebStore68" caption="WebStore68"/>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nab" refreshedDate="44446.788262037036" backgroundQuery="1" createdVersion="7" refreshedVersion="7" minRefreshableVersion="3" recordCount="0" supportSubquery="1" supportAdvancedDrill="1" xr:uid="{D53A5020-6D9C-49D4-9F72-848F90FAD491}">
  <cacheSource type="external" connectionId="10"/>
  <cacheFields count="4">
    <cacheField name="[WebStore6].[country].[country]" caption="country" numFmtId="0" hierarchy="4" level="1">
      <sharedItems count="3">
        <s v="Canada"/>
        <s v="England"/>
        <s v="United States"/>
      </sharedItems>
    </cacheField>
    <cacheField name="[Measures].[Distinct Count of item]" caption="Distinct Count of item" numFmtId="0" hierarchy="106" level="32767"/>
    <cacheField name="[WebStore6].[campaign_source].[campaign_source]" caption="campaign_source" numFmtId="0" hierarchy="10" level="1">
      <sharedItems count="1">
        <s v="Facebook"/>
      </sharedItems>
    </cacheField>
    <cacheField name="[WebStore6].[campaign_start].[campaign_start]" caption="campaign_start" numFmtId="0" hierarchy="11" level="1">
      <sharedItems containsSemiMixedTypes="0" containsNonDate="0" containsDate="1" containsString="0" minDate="2019-05-30T00:00:00" maxDate="2020-11-14T00:00:00" count="4">
        <d v="2019-05-30T00:00:00"/>
        <d v="2020-01-01T00:00:00"/>
        <d v="2020-06-18T00:00:00"/>
        <d v="2020-11-13T00:00:00"/>
      </sharedItems>
    </cacheField>
  </cacheFields>
  <cacheHierarchies count="118">
    <cacheHierarchy uniqueName="[WebStore6].[order_id]" caption="order_id" attribute="1" defaultMemberUniqueName="[WebStore6].[order_id].[All]" allUniqueName="[WebStore6].[order_id].[All]" dimensionUniqueName="[WebStore6]" displayFolder="" count="0" memberValueDatatype="20" unbalanced="0"/>
    <cacheHierarchy uniqueName="[WebStore6].[customer_id]" caption="customer_id" attribute="1" defaultMemberUniqueName="[WebStore6].[customer_id].[All]" allUniqueName="[WebStore6].[customer_id].[All]" dimensionUniqueName="[WebStore6]" displayFolder="" count="0" memberValueDatatype="20" unbalanced="0"/>
    <cacheHierarchy uniqueName="[WebStore6].[order_date]" caption="order_date" attribute="1" time="1" defaultMemberUniqueName="[WebStore6].[order_date].[All]" allUniqueName="[WebStore6].[order_date].[All]" dimensionUniqueName="[WebStore6]" displayFolder="" count="0" memberValueDatatype="7" unbalanced="0"/>
    <cacheHierarchy uniqueName="[WebStore6].[country_id]" caption="country_id" attribute="1" defaultMemberUniqueName="[WebStore6].[country_id].[All]" allUniqueName="[WebStore6].[country_id].[All]" dimensionUniqueName="[WebStore6]" displayFolder="" count="0" memberValueDatatype="20" unbalanced="0"/>
    <cacheHierarchy uniqueName="[WebStore6].[country]" caption="country" attribute="1" defaultMemberUniqueName="[WebStore6].[country].[All]" allUniqueName="[WebStore6].[country].[All]" dimensionUniqueName="[WebStore6]" displayFolder="" count="2" memberValueDatatype="130" unbalanced="0">
      <fieldsUsage count="2">
        <fieldUsage x="-1"/>
        <fieldUsage x="0"/>
      </fieldsUsage>
    </cacheHierarchy>
    <cacheHierarchy uniqueName="[WebStore6].[symbol]" caption="symbol" attribute="1" defaultMemberUniqueName="[WebStore6].[symbol].[All]" allUniqueName="[WebStore6].[symbol].[All]" dimensionUniqueName="[WebStore6]" displayFolder="" count="0" memberValueDatatype="130" unbalanced="0"/>
    <cacheHierarchy uniqueName="[WebStore6].[membership]" caption="membership" attribute="1" defaultMemberUniqueName="[WebStore6].[membership].[All]" allUniqueName="[WebStore6].[membership].[All]" dimensionUniqueName="[WebStore6]" displayFolder="" count="0" memberValueDatatype="130" unbalanced="0"/>
    <cacheHierarchy uniqueName="[WebStore6].[gender]" caption="gender" attribute="1" defaultMemberUniqueName="[WebStore6].[gender].[All]" allUniqueName="[WebStore6].[gender].[All]" dimensionUniqueName="[WebStore6]" displayFolder="" count="0" memberValueDatatype="130" unbalanced="0"/>
    <cacheHierarchy uniqueName="[WebStore6].[reg_date]" caption="reg_date" attribute="1" time="1" defaultMemberUniqueName="[WebStore6].[reg_date].[All]" allUniqueName="[WebStore6].[reg_date].[All]" dimensionUniqueName="[WebStore6]" displayFolder="" count="0" memberValueDatatype="7" unbalanced="0"/>
    <cacheHierarchy uniqueName="[WebStore6].[campaign_id]" caption="campaign_id" attribute="1" defaultMemberUniqueName="[WebStore6].[campaign_id].[All]" allUniqueName="[WebStore6].[campaign_id].[All]" dimensionUniqueName="[WebStore6]" displayFolder="" count="0" memberValueDatatype="20" unbalanced="0"/>
    <cacheHierarchy uniqueName="[WebStore6].[campaign_source]" caption="campaign_source" attribute="1" defaultMemberUniqueName="[WebStore6].[campaign_source].[All]" allUniqueName="[WebStore6].[campaign_source].[All]" dimensionUniqueName="[WebStore6]" displayFolder="" count="2" memberValueDatatype="130" unbalanced="0">
      <fieldsUsage count="2">
        <fieldUsage x="-1"/>
        <fieldUsage x="2"/>
      </fieldsUsage>
    </cacheHierarchy>
    <cacheHierarchy uniqueName="[WebStore6].[campaign_start]" caption="campaign_start" attribute="1" time="1" defaultMemberUniqueName="[WebStore6].[campaign_start].[All]" allUniqueName="[WebStore6].[campaign_start].[All]" dimensionUniqueName="[WebStore6]" displayFolder="" count="2" memberValueDatatype="7" unbalanced="0">
      <fieldsUsage count="2">
        <fieldUsage x="-1"/>
        <fieldUsage x="3"/>
      </fieldsUsage>
    </cacheHierarchy>
    <cacheHierarchy uniqueName="[WebStore6].[campaign_end]" caption="campaign_end" attribute="1" time="1" defaultMemberUniqueName="[WebStore6].[campaign_end].[All]" allUniqueName="[WebStore6].[campaign_end].[All]" dimensionUniqueName="[WebStore6]" displayFolder="" count="0" memberValueDatatype="7" unbalanced="0"/>
    <cacheHierarchy uniqueName="[WebStore6].[n_categories]" caption="n_categories" attribute="1" defaultMemberUniqueName="[WebStore6].[n_categories].[All]" allUniqueName="[WebStore6].[n_categories].[All]" dimensionUniqueName="[WebStore6]" displayFolder="" count="0" memberValueDatatype="20" unbalanced="0"/>
    <cacheHierarchy uniqueName="[WebStore6].[category_ids]" caption="category_ids" attribute="1" defaultMemberUniqueName="[WebStore6].[category_ids].[All]" allUniqueName="[WebStore6].[category_ids].[All]" dimensionUniqueName="[WebStore6]" displayFolder="" count="0" memberValueDatatype="130" unbalanced="0"/>
    <cacheHierarchy uniqueName="[WebStore6].[categories]" caption="categories" attribute="1" defaultMemberUniqueName="[WebStore6].[categories].[All]" allUniqueName="[WebStore6].[categories].[All]" dimensionUniqueName="[WebStore6]" displayFolder="" count="0" memberValueDatatype="130" unbalanced="0"/>
    <cacheHierarchy uniqueName="[WebStore6].[n_items]" caption="n_items" attribute="1" defaultMemberUniqueName="[WebStore6].[n_items].[All]" allUniqueName="[WebStore6].[n_items].[All]" dimensionUniqueName="[WebStore6]" displayFolder="" count="0" memberValueDatatype="20" unbalanced="0"/>
    <cacheHierarchy uniqueName="[WebStore6].[item_ids]" caption="item_ids" attribute="1" defaultMemberUniqueName="[WebStore6].[item_ids].[All]" allUniqueName="[WebStore6].[item_ids].[All]" dimensionUniqueName="[WebStore6]" displayFolder="" count="0" memberValueDatatype="130" unbalanced="0"/>
    <cacheHierarchy uniqueName="[WebStore6].[items]" caption="items" attribute="1" defaultMemberUniqueName="[WebStore6].[items].[All]" allUniqueName="[WebStore6].[items].[All]" dimensionUniqueName="[WebStore6]" displayFolder="" count="0" memberValueDatatype="130" unbalanced="0"/>
    <cacheHierarchy uniqueName="[WebStore6].[unit_prices]" caption="unit_prices" attribute="1" defaultMemberUniqueName="[WebStore6].[unit_prices].[All]" allUniqueName="[WebStore6].[unit_prices].[All]" dimensionUniqueName="[WebStore6]" displayFolder="" count="0" memberValueDatatype="130" unbalanced="0"/>
    <cacheHierarchy uniqueName="[WebStore6].[quantities]" caption="quantities" attribute="1" defaultMemberUniqueName="[WebStore6].[quantities].[All]" allUniqueName="[WebStore6].[quantities].[All]" dimensionUniqueName="[WebStore6]" displayFolder="" count="0" memberValueDatatype="130" unbalanced="0"/>
    <cacheHierarchy uniqueName="[WebStore6].[shipping_prices]" caption="shipping_prices" attribute="1" defaultMemberUniqueName="[WebStore6].[shipping_prices].[All]" allUniqueName="[WebStore6].[shipping_prices].[All]" dimensionUniqueName="[WebStore6]" displayFolder="" count="0" memberValueDatatype="130" unbalanced="0"/>
    <cacheHierarchy uniqueName="[WebStore6].[paid]" caption="paid" attribute="1" defaultMemberUniqueName="[WebStore6].[paid].[All]" allUniqueName="[WebStore6].[paid].[All]" dimensionUniqueName="[WebStore6]" displayFolder="" count="0" memberValueDatatype="5" unbalanced="0"/>
    <cacheHierarchy uniqueName="[WebStore6].[shipping_costs]" caption="shipping_costs" attribute="1" defaultMemberUniqueName="[WebStore6].[shipping_costs].[All]" allUniqueName="[WebStore6].[shipping_costs].[All]" dimensionUniqueName="[WebStore6]" displayFolder="" count="0" memberValueDatatype="5" unbalanced="0"/>
    <cacheHierarchy uniqueName="[WebStore6].[n_vendors]" caption="n_vendors" attribute="1" defaultMemberUniqueName="[WebStore6].[n_vendors].[All]" allUniqueName="[WebStore6].[n_vendors].[All]" dimensionUniqueName="[WebStore6]" displayFolder="" count="0" memberValueDatatype="20" unbalanced="0"/>
    <cacheHierarchy uniqueName="[WebStore6].[vendor_ids]" caption="vendor_ids" attribute="1" defaultMemberUniqueName="[WebStore6].[vendor_ids].[All]" allUniqueName="[WebStore6].[vendor_ids].[All]" dimensionUniqueName="[WebStore6]" displayFolder="" count="0" memberValueDatatype="130" unbalanced="0"/>
    <cacheHierarchy uniqueName="[WebStore6].[vendors]" caption="vendors" attribute="1" defaultMemberUniqueName="[WebStore6].[vendors].[All]" allUniqueName="[WebStore6].[vendors].[All]" dimensionUniqueName="[WebStore6]" displayFolder="" count="0" memberValueDatatype="130" unbalanced="0"/>
    <cacheHierarchy uniqueName="[WebStore6].[ab_test_id]" caption="ab_test_id" attribute="1" defaultMemberUniqueName="[WebStore6].[ab_test_id].[All]" allUniqueName="[WebStore6].[ab_test_id].[All]" dimensionUniqueName="[WebStore6]" displayFolder="" count="0" memberValueDatatype="20" unbalanced="0"/>
    <cacheHierarchy uniqueName="[WebStore6].[ab_group]" caption="ab_group" attribute="1" defaultMemberUniqueName="[WebStore6].[ab_group].[All]" allUniqueName="[WebStore6].[ab_group].[All]" dimensionUniqueName="[WebStore6]" displayFolder="" count="0" memberValueDatatype="130" unbalanced="0"/>
    <cacheHierarchy uniqueName="[WebStore6].[ab_alloc_id]" caption="ab_alloc_id" attribute="1" defaultMemberUniqueName="[WebStore6].[ab_alloc_id].[All]" allUniqueName="[WebStore6].[ab_alloc_id].[All]" dimensionUniqueName="[WebStore6]" displayFolder="" count="0" memberValueDatatype="20" unbalanced="0"/>
    <cacheHierarchy uniqueName="[WebStore6].[ab_description]" caption="ab_description" attribute="1" defaultMemberUniqueName="[WebStore6].[ab_description].[All]" allUniqueName="[WebStore6].[ab_description].[All]" dimensionUniqueName="[WebStore6]" displayFolder="" count="0" memberValueDatatype="130" unbalanced="0"/>
    <cacheHierarchy uniqueName="[WebStore6].[ab_start]" caption="ab_start" attribute="1" time="1" defaultMemberUniqueName="[WebStore6].[ab_start].[All]" allUniqueName="[WebStore6].[ab_start].[All]" dimensionUniqueName="[WebStore6]" displayFolder="" count="0" memberValueDatatype="7" unbalanced="0"/>
    <cacheHierarchy uniqueName="[WebStore6].[ab_end]" caption="ab_end" attribute="1" time="1" defaultMemberUniqueName="[WebStore6].[ab_end].[All]" allUniqueName="[WebStore6].[ab_end].[All]" dimensionUniqueName="[WebStore6]" displayFolder="" count="0" memberValueDatatype="7" unbalanced="0"/>
    <cacheHierarchy uniqueName="[WebStore6].[category_id]" caption="category_id" attribute="1" defaultMemberUniqueName="[WebStore6].[category_id].[All]" allUniqueName="[WebStore6].[category_id].[All]" dimensionUniqueName="[WebStore6]" displayFolder="" count="0" memberValueDatatype="130" unbalanced="0"/>
    <cacheHierarchy uniqueName="[WebStore6].[category]" caption="category" attribute="1" defaultMemberUniqueName="[WebStore6].[category].[All]" allUniqueName="[WebStore6].[category].[All]" dimensionUniqueName="[WebStore6]" displayFolder="" count="0" memberValueDatatype="130" unbalanced="0"/>
    <cacheHierarchy uniqueName="[WebStore6].[item_id]" caption="item_id" attribute="1" defaultMemberUniqueName="[WebStore6].[item_id].[All]" allUniqueName="[WebStore6].[item_id].[All]" dimensionUniqueName="[WebStore6]" displayFolder="" count="0" memberValueDatatype="130" unbalanced="0"/>
    <cacheHierarchy uniqueName="[WebStore6].[item]" caption="item" attribute="1" defaultMemberUniqueName="[WebStore6].[item].[All]" allUniqueName="[WebStore6].[item].[All]" dimensionUniqueName="[WebStore6]" displayFolder="" count="0" memberValueDatatype="130" unbalanced="0"/>
    <cacheHierarchy uniqueName="[WebStore6].[unit_price]" caption="unit_price" attribute="1" defaultMemberUniqueName="[WebStore6].[unit_price].[All]" allUniqueName="[WebStore6].[unit_price].[All]" dimensionUniqueName="[WebStore6]" displayFolder="" count="0" memberValueDatatype="130" unbalanced="0"/>
    <cacheHierarchy uniqueName="[WebStore6].[quantity]" caption="quantity" attribute="1" defaultMemberUniqueName="[WebStore6].[quantity].[All]" allUniqueName="[WebStore6].[quantity].[All]" dimensionUniqueName="[WebStore6]" displayFolder="" count="0" memberValueDatatype="130" unbalanced="0"/>
    <cacheHierarchy uniqueName="[WebStore6].[shipping]" caption="shipping" attribute="1" defaultMemberUniqueName="[WebStore6].[shipping].[All]" allUniqueName="[WebStore6].[shipping].[All]" dimensionUniqueName="[WebStore6]" displayFolder="" count="0" memberValueDatatype="130" unbalanced="0"/>
    <cacheHierarchy uniqueName="[WebStore6].[vendor_id]" caption="vendor_id" attribute="1" defaultMemberUniqueName="[WebStore6].[vendor_id].[All]" allUniqueName="[WebStore6].[vendor_id].[All]" dimensionUniqueName="[WebStore6]" displayFolder="" count="0" memberValueDatatype="130" unbalanced="0"/>
    <cacheHierarchy uniqueName="[WebStore6].[vendor]" caption="vendor" attribute="1" defaultMemberUniqueName="[WebStore6].[vendor].[All]" allUniqueName="[WebStore6].[vendor].[All]" dimensionUniqueName="[WebStore6]" displayFolder="" count="0" memberValueDatatype="130" unbalanced="0"/>
    <cacheHierarchy uniqueName="[WebStore6].[dupe_checker]" caption="dupe_checker" attribute="1" defaultMemberUniqueName="[WebStore6].[dupe_checker].[All]" allUniqueName="[WebStore6].[dupe_checker].[All]" dimensionUniqueName="[WebStore6]" displayFolder="" count="0" memberValueDatatype="130" unbalanced="0"/>
    <cacheHierarchy uniqueName="[WebStore6].[dupe]" caption="dupe" attribute="1" defaultMemberUniqueName="[WebStore6].[dupe].[All]" allUniqueName="[WebStore6].[dupe].[All]" dimensionUniqueName="[WebStore6]" displayFolder="" count="0" memberValueDatatype="20" unbalanced="0"/>
    <cacheHierarchy uniqueName="[WebStore6].[campaign_start (Year)]" caption="campaign_start (Year)" attribute="1" defaultMemberUniqueName="[WebStore6].[campaign_start (Year)].[All]" allUniqueName="[WebStore6].[campaign_start (Year)].[All]" dimensionUniqueName="[WebStore6]" displayFolder="" count="0" memberValueDatatype="130" unbalanced="0"/>
    <cacheHierarchy uniqueName="[WebStore6].[campaign_start (Quarter)]" caption="campaign_start (Quarter)" attribute="1" defaultMemberUniqueName="[WebStore6].[campaign_start (Quarter)].[All]" allUniqueName="[WebStore6].[campaign_start (Quarter)].[All]" dimensionUniqueName="[WebStore6]" displayFolder="" count="0" memberValueDatatype="130" unbalanced="0"/>
    <cacheHierarchy uniqueName="[WebStore6].[campaign_start (Month)]" caption="campaign_start (Month)" attribute="1" defaultMemberUniqueName="[WebStore6].[campaign_start (Month)].[All]" allUniqueName="[WebStore6].[campaign_start (Month)].[All]" dimensionUniqueName="[WebStore6]" displayFolder="" count="0" memberValueDatatype="130" unbalanced="0"/>
    <cacheHierarchy uniqueName="[WebStore6].[campaign_end (Year)]" caption="campaign_end (Year)" attribute="1" defaultMemberUniqueName="[WebStore6].[campaign_end (Year)].[All]" allUniqueName="[WebStore6].[campaign_end (Year)].[All]" dimensionUniqueName="[WebStore6]" displayFolder="" count="0" memberValueDatatype="130" unbalanced="0"/>
    <cacheHierarchy uniqueName="[WebStore6].[campaign_end (Quarter)]" caption="campaign_end (Quarter)" attribute="1" defaultMemberUniqueName="[WebStore6].[campaign_end (Quarter)].[All]" allUniqueName="[WebStore6].[campaign_end (Quarter)].[All]" dimensionUniqueName="[WebStore6]" displayFolder="" count="0" memberValueDatatype="130" unbalanced="0"/>
    <cacheHierarchy uniqueName="[WebStore6].[campaign_end (Month)]" caption="campaign_end (Month)" attribute="1" defaultMemberUniqueName="[WebStore6].[campaign_end (Month)].[All]" allUniqueName="[WebStore6].[campaign_end (Month)].[All]" dimensionUniqueName="[WebStore6]" displayFolder="" count="0" memberValueDatatype="130" unbalanced="0"/>
    <cacheHierarchy uniqueName="[WebStore68].[order_id]" caption="order_id" attribute="1" defaultMemberUniqueName="[WebStore68].[order_id].[All]" allUniqueName="[WebStore68].[order_id].[All]" dimensionUniqueName="[WebStore68]" displayFolder="" count="0" memberValueDatatype="20" unbalanced="0"/>
    <cacheHierarchy uniqueName="[WebStore68].[customer_id]" caption="customer_id" attribute="1" defaultMemberUniqueName="[WebStore68].[customer_id].[All]" allUniqueName="[WebStore68].[customer_id].[All]" dimensionUniqueName="[WebStore68]" displayFolder="" count="0" memberValueDatatype="20" unbalanced="0"/>
    <cacheHierarchy uniqueName="[WebStore68].[order_date]" caption="order_date" attribute="1" time="1" defaultMemberUniqueName="[WebStore68].[order_date].[All]" allUniqueName="[WebStore68].[order_date].[All]" dimensionUniqueName="[WebStore68]" displayFolder="" count="0" memberValueDatatype="7" unbalanced="0"/>
    <cacheHierarchy uniqueName="[WebStore68].[order_year]" caption="order_year" attribute="1" time="1" defaultMemberUniqueName="[WebStore68].[order_year].[All]" allUniqueName="[WebStore68].[order_year].[All]" dimensionUniqueName="[WebStore68]" displayFolder="" count="0" memberValueDatatype="7" unbalanced="0"/>
    <cacheHierarchy uniqueName="[WebStore68].[order_quarter]" caption="order_quarter" attribute="1" defaultMemberUniqueName="[WebStore68].[order_quarter].[All]" allUniqueName="[WebStore68].[order_quarter].[All]" dimensionUniqueName="[WebStore68]" displayFolder="" count="0" memberValueDatatype="20" unbalanced="0"/>
    <cacheHierarchy uniqueName="[WebStore68].[country_id]" caption="country_id" attribute="1" defaultMemberUniqueName="[WebStore68].[country_id].[All]" allUniqueName="[WebStore68].[country_id].[All]" dimensionUniqueName="[WebStore68]" displayFolder="" count="0" memberValueDatatype="20" unbalanced="0"/>
    <cacheHierarchy uniqueName="[WebStore68].[country]" caption="country" attribute="1" defaultMemberUniqueName="[WebStore68].[country].[All]" allUniqueName="[WebStore68].[country].[All]" dimensionUniqueName="[WebStore68]" displayFolder="" count="0" memberValueDatatype="130" unbalanced="0"/>
    <cacheHierarchy uniqueName="[WebStore68].[symbol]" caption="symbol" attribute="1" defaultMemberUniqueName="[WebStore68].[symbol].[All]" allUniqueName="[WebStore68].[symbol].[All]" dimensionUniqueName="[WebStore68]" displayFolder="" count="0" memberValueDatatype="130" unbalanced="0"/>
    <cacheHierarchy uniqueName="[WebStore68].[membership]" caption="membership" attribute="1" defaultMemberUniqueName="[WebStore68].[membership].[All]" allUniqueName="[WebStore68].[membership].[All]" dimensionUniqueName="[WebStore68]" displayFolder="" count="0" memberValueDatatype="130" unbalanced="0"/>
    <cacheHierarchy uniqueName="[WebStore68].[gender]" caption="gender" attribute="1" defaultMemberUniqueName="[WebStore68].[gender].[All]" allUniqueName="[WebStore68].[gender].[All]" dimensionUniqueName="[WebStore68]" displayFolder="" count="0" memberValueDatatype="130" unbalanced="0"/>
    <cacheHierarchy uniqueName="[WebStore68].[reg_date]" caption="reg_date" attribute="1" time="1" defaultMemberUniqueName="[WebStore68].[reg_date].[All]" allUniqueName="[WebStore68].[reg_date].[All]" dimensionUniqueName="[WebStore68]" displayFolder="" count="0" memberValueDatatype="7" unbalanced="0"/>
    <cacheHierarchy uniqueName="[WebStore68].[campaign_id]" caption="campaign_id" attribute="1" defaultMemberUniqueName="[WebStore68].[campaign_id].[All]" allUniqueName="[WebStore68].[campaign_id].[All]" dimensionUniqueName="[WebStore68]" displayFolder="" count="0" memberValueDatatype="20" unbalanced="0"/>
    <cacheHierarchy uniqueName="[WebStore68].[campaign_source]" caption="campaign_source" attribute="1" defaultMemberUniqueName="[WebStore68].[campaign_source].[All]" allUniqueName="[WebStore68].[campaign_source].[All]" dimensionUniqueName="[WebStore68]" displayFolder="" count="0" memberValueDatatype="130" unbalanced="0"/>
    <cacheHierarchy uniqueName="[WebStore68].[campaign_start]" caption="campaign_start" attribute="1" time="1" defaultMemberUniqueName="[WebStore68].[campaign_start].[All]" allUniqueName="[WebStore68].[campaign_start].[All]" dimensionUniqueName="[WebStore68]" displayFolder="" count="0" memberValueDatatype="7" unbalanced="0"/>
    <cacheHierarchy uniqueName="[WebStore68].[campaign_end]" caption="campaign_end" attribute="1" time="1" defaultMemberUniqueName="[WebStore68].[campaign_end].[All]" allUniqueName="[WebStore68].[campaign_end].[All]" dimensionUniqueName="[WebStore68]" displayFolder="" count="0" memberValueDatatype="7" unbalanced="0"/>
    <cacheHierarchy uniqueName="[WebStore68].[n_categories]" caption="n_categories" attribute="1" defaultMemberUniqueName="[WebStore68].[n_categories].[All]" allUniqueName="[WebStore68].[n_categories].[All]" dimensionUniqueName="[WebStore68]" displayFolder="" count="0" memberValueDatatype="20" unbalanced="0"/>
    <cacheHierarchy uniqueName="[WebStore68].[category_ids]" caption="category_ids" attribute="1" defaultMemberUniqueName="[WebStore68].[category_ids].[All]" allUniqueName="[WebStore68].[category_ids].[All]" dimensionUniqueName="[WebStore68]" displayFolder="" count="0" memberValueDatatype="130" unbalanced="0"/>
    <cacheHierarchy uniqueName="[WebStore68].[categories]" caption="categories" attribute="1" defaultMemberUniqueName="[WebStore68].[categories].[All]" allUniqueName="[WebStore68].[categories].[All]" dimensionUniqueName="[WebStore68]" displayFolder="" count="0" memberValueDatatype="130" unbalanced="0"/>
    <cacheHierarchy uniqueName="[WebStore68].[n_items]" caption="n_items" attribute="1" defaultMemberUniqueName="[WebStore68].[n_items].[All]" allUniqueName="[WebStore68].[n_items].[All]" dimensionUniqueName="[WebStore68]" displayFolder="" count="0" memberValueDatatype="20" unbalanced="0"/>
    <cacheHierarchy uniqueName="[WebStore68].[item_ids]" caption="item_ids" attribute="1" defaultMemberUniqueName="[WebStore68].[item_ids].[All]" allUniqueName="[WebStore68].[item_ids].[All]" dimensionUniqueName="[WebStore68]" displayFolder="" count="0" memberValueDatatype="130" unbalanced="0"/>
    <cacheHierarchy uniqueName="[WebStore68].[items]" caption="items" attribute="1" defaultMemberUniqueName="[WebStore68].[items].[All]" allUniqueName="[WebStore68].[items].[All]" dimensionUniqueName="[WebStore68]" displayFolder="" count="0" memberValueDatatype="130" unbalanced="0"/>
    <cacheHierarchy uniqueName="[WebStore68].[unit_prices]" caption="unit_prices" attribute="1" defaultMemberUniqueName="[WebStore68].[unit_prices].[All]" allUniqueName="[WebStore68].[unit_prices].[All]" dimensionUniqueName="[WebStore68]" displayFolder="" count="0" memberValueDatatype="130" unbalanced="0"/>
    <cacheHierarchy uniqueName="[WebStore68].[quantities]" caption="quantities" attribute="1" defaultMemberUniqueName="[WebStore68].[quantities].[All]" allUniqueName="[WebStore68].[quantities].[All]" dimensionUniqueName="[WebStore68]" displayFolder="" count="0" memberValueDatatype="130" unbalanced="0"/>
    <cacheHierarchy uniqueName="[WebStore68].[shipping_prices]" caption="shipping_prices" attribute="1" defaultMemberUniqueName="[WebStore68].[shipping_prices].[All]" allUniqueName="[WebStore68].[shipping_prices].[All]" dimensionUniqueName="[WebStore68]" displayFolder="" count="0" memberValueDatatype="130" unbalanced="0"/>
    <cacheHierarchy uniqueName="[WebStore68].[paid]" caption="paid" attribute="1" defaultMemberUniqueName="[WebStore68].[paid].[All]" allUniqueName="[WebStore68].[paid].[All]" dimensionUniqueName="[WebStore68]" displayFolder="" count="0" memberValueDatatype="5" unbalanced="0"/>
    <cacheHierarchy uniqueName="[WebStore68].[shipping_costs]" caption="shipping_costs" attribute="1" defaultMemberUniqueName="[WebStore68].[shipping_costs].[All]" allUniqueName="[WebStore68].[shipping_costs].[All]" dimensionUniqueName="[WebStore68]" displayFolder="" count="0" memberValueDatatype="5" unbalanced="0"/>
    <cacheHierarchy uniqueName="[WebStore68].[n_vendors]" caption="n_vendors" attribute="1" defaultMemberUniqueName="[WebStore68].[n_vendors].[All]" allUniqueName="[WebStore68].[n_vendors].[All]" dimensionUniqueName="[WebStore68]" displayFolder="" count="0" memberValueDatatype="20" unbalanced="0"/>
    <cacheHierarchy uniqueName="[WebStore68].[vendor_ids]" caption="vendor_ids" attribute="1" defaultMemberUniqueName="[WebStore68].[vendor_ids].[All]" allUniqueName="[WebStore68].[vendor_ids].[All]" dimensionUniqueName="[WebStore68]" displayFolder="" count="0" memberValueDatatype="130" unbalanced="0"/>
    <cacheHierarchy uniqueName="[WebStore68].[vendors]" caption="vendors" attribute="1" defaultMemberUniqueName="[WebStore68].[vendors].[All]" allUniqueName="[WebStore68].[vendors].[All]" dimensionUniqueName="[WebStore68]" displayFolder="" count="0" memberValueDatatype="130" unbalanced="0"/>
    <cacheHierarchy uniqueName="[WebStore68].[ab_test_id]" caption="ab_test_id" attribute="1" defaultMemberUniqueName="[WebStore68].[ab_test_id].[All]" allUniqueName="[WebStore68].[ab_test_id].[All]" dimensionUniqueName="[WebStore68]" displayFolder="" count="0" memberValueDatatype="20" unbalanced="0"/>
    <cacheHierarchy uniqueName="[WebStore68].[ab_group]" caption="ab_group" attribute="1" defaultMemberUniqueName="[WebStore68].[ab_group].[All]" allUniqueName="[WebStore68].[ab_group].[All]" dimensionUniqueName="[WebStore68]" displayFolder="" count="0" memberValueDatatype="130" unbalanced="0"/>
    <cacheHierarchy uniqueName="[WebStore68].[ab_alloc_id]" caption="ab_alloc_id" attribute="1" defaultMemberUniqueName="[WebStore68].[ab_alloc_id].[All]" allUniqueName="[WebStore68].[ab_alloc_id].[All]" dimensionUniqueName="[WebStore68]" displayFolder="" count="0" memberValueDatatype="20" unbalanced="0"/>
    <cacheHierarchy uniqueName="[WebStore68].[ab_description]" caption="ab_description" attribute="1" defaultMemberUniqueName="[WebStore68].[ab_description].[All]" allUniqueName="[WebStore68].[ab_description].[All]" dimensionUniqueName="[WebStore68]" displayFolder="" count="0" memberValueDatatype="130" unbalanced="0"/>
    <cacheHierarchy uniqueName="[WebStore68].[ab_start]" caption="ab_start" attribute="1" time="1" defaultMemberUniqueName="[WebStore68].[ab_start].[All]" allUniqueName="[WebStore68].[ab_start].[All]" dimensionUniqueName="[WebStore68]" displayFolder="" count="0" memberValueDatatype="7" unbalanced="0"/>
    <cacheHierarchy uniqueName="[WebStore68].[ab_end]" caption="ab_end" attribute="1" time="1" defaultMemberUniqueName="[WebStore68].[ab_end].[All]" allUniqueName="[WebStore68].[ab_end].[All]" dimensionUniqueName="[WebStore68]" displayFolder="" count="0" memberValueDatatype="7" unbalanced="0"/>
    <cacheHierarchy uniqueName="[WebStore68].[category_id]" caption="category_id" attribute="1" defaultMemberUniqueName="[WebStore68].[category_id].[All]" allUniqueName="[WebStore68].[category_id].[All]" dimensionUniqueName="[WebStore68]" displayFolder="" count="0" memberValueDatatype="130" unbalanced="0"/>
    <cacheHierarchy uniqueName="[WebStore68].[category]" caption="category" attribute="1" defaultMemberUniqueName="[WebStore68].[category].[All]" allUniqueName="[WebStore68].[category].[All]" dimensionUniqueName="[WebStore68]" displayFolder="" count="0" memberValueDatatype="130" unbalanced="0"/>
    <cacheHierarchy uniqueName="[WebStore68].[item_id]" caption="item_id" attribute="1" defaultMemberUniqueName="[WebStore68].[item_id].[All]" allUniqueName="[WebStore68].[item_id].[All]" dimensionUniqueName="[WebStore68]" displayFolder="" count="0" memberValueDatatype="130" unbalanced="0"/>
    <cacheHierarchy uniqueName="[WebStore68].[item]" caption="item" attribute="1" defaultMemberUniqueName="[WebStore68].[item].[All]" allUniqueName="[WebStore68].[item].[All]" dimensionUniqueName="[WebStore68]" displayFolder="" count="0" memberValueDatatype="130" unbalanced="0"/>
    <cacheHierarchy uniqueName="[WebStore68].[unit_price]" caption="unit_price" attribute="1" defaultMemberUniqueName="[WebStore68].[unit_price].[All]" allUniqueName="[WebStore68].[unit_price].[All]" dimensionUniqueName="[WebStore68]" displayFolder="" count="0" memberValueDatatype="130" unbalanced="0"/>
    <cacheHierarchy uniqueName="[WebStore68].[quantity]" caption="quantity" attribute="1" defaultMemberUniqueName="[WebStore68].[quantity].[All]" allUniqueName="[WebStore68].[quantity].[All]" dimensionUniqueName="[WebStore68]" displayFolder="" count="0" memberValueDatatype="130" unbalanced="0"/>
    <cacheHierarchy uniqueName="[WebStore68].[shipping]" caption="shipping" attribute="1" defaultMemberUniqueName="[WebStore68].[shipping].[All]" allUniqueName="[WebStore68].[shipping].[All]" dimensionUniqueName="[WebStore68]" displayFolder="" count="0" memberValueDatatype="130" unbalanced="0"/>
    <cacheHierarchy uniqueName="[WebStore68].[subtotal]" caption="subtotal" attribute="1" defaultMemberUniqueName="[WebStore68].[subtotal].[All]" allUniqueName="[WebStore68].[subtotal].[All]" dimensionUniqueName="[WebStore68]" displayFolder="" count="0" memberValueDatatype="5" unbalanced="0"/>
    <cacheHierarchy uniqueName="[WebStore68].[vendor_id]" caption="vendor_id" attribute="1" defaultMemberUniqueName="[WebStore68].[vendor_id].[All]" allUniqueName="[WebStore68].[vendor_id].[All]" dimensionUniqueName="[WebStore68]" displayFolder="" count="0" memberValueDatatype="130" unbalanced="0"/>
    <cacheHierarchy uniqueName="[WebStore68].[vendor]" caption="vendor" attribute="1" defaultMemberUniqueName="[WebStore68].[vendor].[All]" allUniqueName="[WebStore68].[vendor].[All]" dimensionUniqueName="[WebStore68]" displayFolder="" count="0" memberValueDatatype="130" unbalanced="0"/>
    <cacheHierarchy uniqueName="[WebStore68].[dupe_checker]" caption="dupe_checker" attribute="1" defaultMemberUniqueName="[WebStore68].[dupe_checker].[All]" allUniqueName="[WebStore68].[dupe_checker].[All]" dimensionUniqueName="[WebStore68]" displayFolder="" count="0" memberValueDatatype="130" unbalanced="0"/>
    <cacheHierarchy uniqueName="[WebStore68].[dupe]" caption="dupe" attribute="1" defaultMemberUniqueName="[WebStore68].[dupe].[All]" allUniqueName="[WebStore68].[dupe].[All]" dimensionUniqueName="[WebStore68]" displayFolder="" count="0" memberValueDatatype="20" unbalanced="0"/>
    <cacheHierarchy uniqueName="[WebStore68].[country_item]" caption="country_item" attribute="1" defaultMemberUniqueName="[WebStore68].[country_item].[All]" allUniqueName="[WebStore68].[country_item].[All]" dimensionUniqueName="[WebStore68]" displayFolder="" count="0" memberValueDatatype="130" unbalanced="0"/>
    <cacheHierarchy uniqueName="[WebStore6].[campaign_end (Month Index)]" caption="campaign_end (Month Index)" attribute="1" defaultMemberUniqueName="[WebStore6].[campaign_end (Month Index)].[All]" allUniqueName="[WebStore6].[campaign_end (Month Index)].[All]" dimensionUniqueName="[WebStore6]" displayFolder="" count="0" memberValueDatatype="20" unbalanced="0" hidden="1"/>
    <cacheHierarchy uniqueName="[WebStore6].[campaign_start (Month Index)]" caption="campaign_start (Month Index)" attribute="1" defaultMemberUniqueName="[WebStore6].[campaign_start (Month Index)].[All]" allUniqueName="[WebStore6].[campaign_start (Month Index)].[All]" dimensionUniqueName="[WebStore6]" displayFolder="" count="0" memberValueDatatype="20" unbalanced="0" hidden="1"/>
    <cacheHierarchy uniqueName="[Measures].[__XL_Count WebStore6]" caption="__XL_Count WebStore6" measure="1" displayFolder="" measureGroup="WebStore6" count="0" hidden="1"/>
    <cacheHierarchy uniqueName="[Measures].[__XL_Count WebStore68]" caption="__XL_Count WebStore68" measure="1" displayFolder="" measureGroup="WebStore68" count="0" hidden="1"/>
    <cacheHierarchy uniqueName="[Measures].[__No measures defined]" caption="__No measures defined" measure="1" displayFolder="" count="0" hidden="1"/>
    <cacheHierarchy uniqueName="[Measures].[Sum of customer_id]" caption="Sum of customer_id" measure="1" displayFolder="" measureGroup="WebStore6" count="0" hidden="1">
      <extLst>
        <ext xmlns:x15="http://schemas.microsoft.com/office/spreadsheetml/2010/11/main" uri="{B97F6D7D-B522-45F9-BDA1-12C45D357490}">
          <x15:cacheHierarchy aggregatedColumn="1"/>
        </ext>
      </extLst>
    </cacheHierarchy>
    <cacheHierarchy uniqueName="[Measures].[Distinct Count of customer_id]" caption="Distinct Count of customer_id" measure="1" displayFolder="" measureGroup="WebStore6" count="0" hidden="1">
      <extLst>
        <ext xmlns:x15="http://schemas.microsoft.com/office/spreadsheetml/2010/11/main" uri="{B97F6D7D-B522-45F9-BDA1-12C45D357490}">
          <x15:cacheHierarchy aggregatedColumn="1"/>
        </ext>
      </extLst>
    </cacheHierarchy>
    <cacheHierarchy uniqueName="[Measures].[Count of item]" caption="Count of item" measure="1" displayFolder="" measureGroup="WebStore6" count="0" hidden="1">
      <extLst>
        <ext xmlns:x15="http://schemas.microsoft.com/office/spreadsheetml/2010/11/main" uri="{B97F6D7D-B522-45F9-BDA1-12C45D357490}">
          <x15:cacheHierarchy aggregatedColumn="36"/>
        </ext>
      </extLst>
    </cacheHierarchy>
    <cacheHierarchy uniqueName="[Measures].[Distinct Count of item]" caption="Distinct Count of item" measure="1" displayFolder="" measureGroup="WebStore6" count="0" oneField="1" hidden="1">
      <fieldsUsage count="1">
        <fieldUsage x="1"/>
      </fieldsUsage>
      <extLst>
        <ext xmlns:x15="http://schemas.microsoft.com/office/spreadsheetml/2010/11/main" uri="{B97F6D7D-B522-45F9-BDA1-12C45D357490}">
          <x15:cacheHierarchy aggregatedColumn="36"/>
        </ext>
      </extLst>
    </cacheHierarchy>
    <cacheHierarchy uniqueName="[Measures].[Count of items]" caption="Count of items" measure="1" displayFolder="" measureGroup="WebStore6" count="0" hidden="1">
      <extLst>
        <ext xmlns:x15="http://schemas.microsoft.com/office/spreadsheetml/2010/11/main" uri="{B97F6D7D-B522-45F9-BDA1-12C45D357490}">
          <x15:cacheHierarchy aggregatedColumn="18"/>
        </ext>
      </extLst>
    </cacheHierarchy>
    <cacheHierarchy uniqueName="[Measures].[Sum of n_items]" caption="Sum of n_items" measure="1" displayFolder="" measureGroup="WebStore6" count="0" hidden="1">
      <extLst>
        <ext xmlns:x15="http://schemas.microsoft.com/office/spreadsheetml/2010/11/main" uri="{B97F6D7D-B522-45F9-BDA1-12C45D357490}">
          <x15:cacheHierarchy aggregatedColumn="16"/>
        </ext>
      </extLst>
    </cacheHierarchy>
    <cacheHierarchy uniqueName="[Measures].[Count of reg_date]" caption="Count of reg_date" measure="1" displayFolder="" measureGroup="WebStore6" count="0" hidden="1">
      <extLst>
        <ext xmlns:x15="http://schemas.microsoft.com/office/spreadsheetml/2010/11/main" uri="{B97F6D7D-B522-45F9-BDA1-12C45D357490}">
          <x15:cacheHierarchy aggregatedColumn="8"/>
        </ext>
      </extLst>
    </cacheHierarchy>
    <cacheHierarchy uniqueName="[Measures].[Distinct Count of reg_date]" caption="Distinct Count of reg_date" measure="1" displayFolder="" measureGroup="WebStore6" count="0" hidden="1">
      <extLst>
        <ext xmlns:x15="http://schemas.microsoft.com/office/spreadsheetml/2010/11/main" uri="{B97F6D7D-B522-45F9-BDA1-12C45D357490}">
          <x15:cacheHierarchy aggregatedColumn="8"/>
        </ext>
      </extLst>
    </cacheHierarchy>
    <cacheHierarchy uniqueName="[Measures].[Sum of order_id]" caption="Sum of order_id" measure="1" displayFolder="" measureGroup="WebStore6" count="0" hidden="1">
      <extLst>
        <ext xmlns:x15="http://schemas.microsoft.com/office/spreadsheetml/2010/11/main" uri="{B97F6D7D-B522-45F9-BDA1-12C45D357490}">
          <x15:cacheHierarchy aggregatedColumn="0"/>
        </ext>
      </extLst>
    </cacheHierarchy>
    <cacheHierarchy uniqueName="[Measures].[Distinct Count of order_id]" caption="Distinct Count of order_id" measure="1" displayFolder="" measureGroup="WebStore6" count="0" hidden="1">
      <extLst>
        <ext xmlns:x15="http://schemas.microsoft.com/office/spreadsheetml/2010/11/main" uri="{B97F6D7D-B522-45F9-BDA1-12C45D357490}">
          <x15:cacheHierarchy aggregatedColumn="0"/>
        </ext>
      </extLst>
    </cacheHierarchy>
    <cacheHierarchy uniqueName="[Measures].[Sum of ab_alloc_id]" caption="Sum of ab_alloc_id" measure="1" displayFolder="" measureGroup="WebStore6" count="0" hidden="1">
      <extLst>
        <ext xmlns:x15="http://schemas.microsoft.com/office/spreadsheetml/2010/11/main" uri="{B97F6D7D-B522-45F9-BDA1-12C45D357490}">
          <x15:cacheHierarchy aggregatedColumn="29"/>
        </ext>
      </extLst>
    </cacheHierarchy>
    <cacheHierarchy uniqueName="[Measures].[Distinct Count of ab_alloc_id]" caption="Distinct Count of ab_alloc_id" measure="1" displayFolder="" measureGroup="WebStore6" count="0" hidden="1">
      <extLst>
        <ext xmlns:x15="http://schemas.microsoft.com/office/spreadsheetml/2010/11/main" uri="{B97F6D7D-B522-45F9-BDA1-12C45D357490}">
          <x15:cacheHierarchy aggregatedColumn="29"/>
        </ext>
      </extLst>
    </cacheHierarchy>
    <cacheHierarchy uniqueName="[Measures].[Count of campaign_source]" caption="Count of campaign_source" measure="1" displayFolder="" measureGroup="WebStore6" count="0" hidden="1">
      <extLst>
        <ext xmlns:x15="http://schemas.microsoft.com/office/spreadsheetml/2010/11/main" uri="{B97F6D7D-B522-45F9-BDA1-12C45D357490}">
          <x15:cacheHierarchy aggregatedColumn="10"/>
        </ext>
      </extLst>
    </cacheHierarchy>
    <cacheHierarchy uniqueName="[Measures].[Distinct Count of campaign_source]" caption="Distinct Count of campaign_source" measure="1" displayFolder="" measureGroup="WebStore6" count="0" hidden="1">
      <extLst>
        <ext xmlns:x15="http://schemas.microsoft.com/office/spreadsheetml/2010/11/main" uri="{B97F6D7D-B522-45F9-BDA1-12C45D357490}">
          <x15:cacheHierarchy aggregatedColumn="10"/>
        </ext>
      </extLst>
    </cacheHierarchy>
    <cacheHierarchy uniqueName="[Measures].[Sum of subtotal]" caption="Sum of subtotal" measure="1" displayFolder="" measureGroup="WebStore68" count="0" hidden="1">
      <extLst>
        <ext xmlns:x15="http://schemas.microsoft.com/office/spreadsheetml/2010/11/main" uri="{B97F6D7D-B522-45F9-BDA1-12C45D357490}">
          <x15:cacheHierarchy aggregatedColumn="92"/>
        </ext>
      </extLst>
    </cacheHierarchy>
  </cacheHierarchies>
  <kpis count="0"/>
  <dimensions count="3">
    <dimension measure="1" name="Measures" uniqueName="[Measures]" caption="Measures"/>
    <dimension name="WebStore6" uniqueName="[WebStore6]" caption="WebStore6"/>
    <dimension name="WebStore68" uniqueName="[WebStore68]" caption="WebStore68"/>
  </dimensions>
  <measureGroups count="2">
    <measureGroup name="WebStore6" caption="WebStore6"/>
    <measureGroup name="WebStore68" caption="WebStore68"/>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nab" refreshedDate="44446.787759953702" backgroundQuery="1" createdVersion="7" refreshedVersion="7" minRefreshableVersion="3" recordCount="0" supportSubquery="1" supportAdvancedDrill="1" xr:uid="{1BD35F1F-3B3E-4F80-AB3C-E5F21DCED013}">
  <cacheSource type="external" connectionId="10"/>
  <cacheFields count="2">
    <cacheField name="[WebStore6].[country].[country]" caption="country" numFmtId="0" hierarchy="4" level="1">
      <sharedItems count="3">
        <s v="Canada"/>
        <s v="England"/>
        <s v="United States"/>
      </sharedItems>
    </cacheField>
    <cacheField name="[Measures].[Distinct Count of item]" caption="Distinct Count of item" numFmtId="0" hierarchy="106" level="32767"/>
  </cacheFields>
  <cacheHierarchies count="118">
    <cacheHierarchy uniqueName="[WebStore6].[order_id]" caption="order_id" attribute="1" defaultMemberUniqueName="[WebStore6].[order_id].[All]" allUniqueName="[WebStore6].[order_id].[All]" dimensionUniqueName="[WebStore6]" displayFolder="" count="0" memberValueDatatype="20" unbalanced="0"/>
    <cacheHierarchy uniqueName="[WebStore6].[customer_id]" caption="customer_id" attribute="1" defaultMemberUniqueName="[WebStore6].[customer_id].[All]" allUniqueName="[WebStore6].[customer_id].[All]" dimensionUniqueName="[WebStore6]" displayFolder="" count="0" memberValueDatatype="20" unbalanced="0"/>
    <cacheHierarchy uniqueName="[WebStore6].[order_date]" caption="order_date" attribute="1" time="1" defaultMemberUniqueName="[WebStore6].[order_date].[All]" allUniqueName="[WebStore6].[order_date].[All]" dimensionUniqueName="[WebStore6]" displayFolder="" count="0" memberValueDatatype="7" unbalanced="0"/>
    <cacheHierarchy uniqueName="[WebStore6].[country_id]" caption="country_id" attribute="1" defaultMemberUniqueName="[WebStore6].[country_id].[All]" allUniqueName="[WebStore6].[country_id].[All]" dimensionUniqueName="[WebStore6]" displayFolder="" count="0" memberValueDatatype="20" unbalanced="0"/>
    <cacheHierarchy uniqueName="[WebStore6].[country]" caption="country" attribute="1" defaultMemberUniqueName="[WebStore6].[country].[All]" allUniqueName="[WebStore6].[country].[All]" dimensionUniqueName="[WebStore6]" displayFolder="" count="2" memberValueDatatype="130" unbalanced="0">
      <fieldsUsage count="2">
        <fieldUsage x="-1"/>
        <fieldUsage x="0"/>
      </fieldsUsage>
    </cacheHierarchy>
    <cacheHierarchy uniqueName="[WebStore6].[symbol]" caption="symbol" attribute="1" defaultMemberUniqueName="[WebStore6].[symbol].[All]" allUniqueName="[WebStore6].[symbol].[All]" dimensionUniqueName="[WebStore6]" displayFolder="" count="0" memberValueDatatype="130" unbalanced="0"/>
    <cacheHierarchy uniqueName="[WebStore6].[membership]" caption="membership" attribute="1" defaultMemberUniqueName="[WebStore6].[membership].[All]" allUniqueName="[WebStore6].[membership].[All]" dimensionUniqueName="[WebStore6]" displayFolder="" count="0" memberValueDatatype="130" unbalanced="0"/>
    <cacheHierarchy uniqueName="[WebStore6].[gender]" caption="gender" attribute="1" defaultMemberUniqueName="[WebStore6].[gender].[All]" allUniqueName="[WebStore6].[gender].[All]" dimensionUniqueName="[WebStore6]" displayFolder="" count="0" memberValueDatatype="130" unbalanced="0"/>
    <cacheHierarchy uniqueName="[WebStore6].[reg_date]" caption="reg_date" attribute="1" time="1" defaultMemberUniqueName="[WebStore6].[reg_date].[All]" allUniqueName="[WebStore6].[reg_date].[All]" dimensionUniqueName="[WebStore6]" displayFolder="" count="0" memberValueDatatype="7" unbalanced="0"/>
    <cacheHierarchy uniqueName="[WebStore6].[campaign_id]" caption="campaign_id" attribute="1" defaultMemberUniqueName="[WebStore6].[campaign_id].[All]" allUniqueName="[WebStore6].[campaign_id].[All]" dimensionUniqueName="[WebStore6]" displayFolder="" count="0" memberValueDatatype="20" unbalanced="0"/>
    <cacheHierarchy uniqueName="[WebStore6].[campaign_source]" caption="campaign_source" attribute="1" defaultMemberUniqueName="[WebStore6].[campaign_source].[All]" allUniqueName="[WebStore6].[campaign_source].[All]" dimensionUniqueName="[WebStore6]" displayFolder="" count="0" memberValueDatatype="130" unbalanced="0"/>
    <cacheHierarchy uniqueName="[WebStore6].[campaign_start]" caption="campaign_start" attribute="1" time="1" defaultMemberUniqueName="[WebStore6].[campaign_start].[All]" allUniqueName="[WebStore6].[campaign_start].[All]" dimensionUniqueName="[WebStore6]" displayFolder="" count="0" memberValueDatatype="7" unbalanced="0"/>
    <cacheHierarchy uniqueName="[WebStore6].[campaign_end]" caption="campaign_end" attribute="1" time="1" defaultMemberUniqueName="[WebStore6].[campaign_end].[All]" allUniqueName="[WebStore6].[campaign_end].[All]" dimensionUniqueName="[WebStore6]" displayFolder="" count="0" memberValueDatatype="7" unbalanced="0"/>
    <cacheHierarchy uniqueName="[WebStore6].[n_categories]" caption="n_categories" attribute="1" defaultMemberUniqueName="[WebStore6].[n_categories].[All]" allUniqueName="[WebStore6].[n_categories].[All]" dimensionUniqueName="[WebStore6]" displayFolder="" count="0" memberValueDatatype="20" unbalanced="0"/>
    <cacheHierarchy uniqueName="[WebStore6].[category_ids]" caption="category_ids" attribute="1" defaultMemberUniqueName="[WebStore6].[category_ids].[All]" allUniqueName="[WebStore6].[category_ids].[All]" dimensionUniqueName="[WebStore6]" displayFolder="" count="0" memberValueDatatype="130" unbalanced="0"/>
    <cacheHierarchy uniqueName="[WebStore6].[categories]" caption="categories" attribute="1" defaultMemberUniqueName="[WebStore6].[categories].[All]" allUniqueName="[WebStore6].[categories].[All]" dimensionUniqueName="[WebStore6]" displayFolder="" count="0" memberValueDatatype="130" unbalanced="0"/>
    <cacheHierarchy uniqueName="[WebStore6].[n_items]" caption="n_items" attribute="1" defaultMemberUniqueName="[WebStore6].[n_items].[All]" allUniqueName="[WebStore6].[n_items].[All]" dimensionUniqueName="[WebStore6]" displayFolder="" count="0" memberValueDatatype="20" unbalanced="0"/>
    <cacheHierarchy uniqueName="[WebStore6].[item_ids]" caption="item_ids" attribute="1" defaultMemberUniqueName="[WebStore6].[item_ids].[All]" allUniqueName="[WebStore6].[item_ids].[All]" dimensionUniqueName="[WebStore6]" displayFolder="" count="0" memberValueDatatype="130" unbalanced="0"/>
    <cacheHierarchy uniqueName="[WebStore6].[items]" caption="items" attribute="1" defaultMemberUniqueName="[WebStore6].[items].[All]" allUniqueName="[WebStore6].[items].[All]" dimensionUniqueName="[WebStore6]" displayFolder="" count="0" memberValueDatatype="130" unbalanced="0"/>
    <cacheHierarchy uniqueName="[WebStore6].[unit_prices]" caption="unit_prices" attribute="1" defaultMemberUniqueName="[WebStore6].[unit_prices].[All]" allUniqueName="[WebStore6].[unit_prices].[All]" dimensionUniqueName="[WebStore6]" displayFolder="" count="0" memberValueDatatype="130" unbalanced="0"/>
    <cacheHierarchy uniqueName="[WebStore6].[quantities]" caption="quantities" attribute="1" defaultMemberUniqueName="[WebStore6].[quantities].[All]" allUniqueName="[WebStore6].[quantities].[All]" dimensionUniqueName="[WebStore6]" displayFolder="" count="0" memberValueDatatype="130" unbalanced="0"/>
    <cacheHierarchy uniqueName="[WebStore6].[shipping_prices]" caption="shipping_prices" attribute="1" defaultMemberUniqueName="[WebStore6].[shipping_prices].[All]" allUniqueName="[WebStore6].[shipping_prices].[All]" dimensionUniqueName="[WebStore6]" displayFolder="" count="0" memberValueDatatype="130" unbalanced="0"/>
    <cacheHierarchy uniqueName="[WebStore6].[paid]" caption="paid" attribute="1" defaultMemberUniqueName="[WebStore6].[paid].[All]" allUniqueName="[WebStore6].[paid].[All]" dimensionUniqueName="[WebStore6]" displayFolder="" count="0" memberValueDatatype="5" unbalanced="0"/>
    <cacheHierarchy uniqueName="[WebStore6].[shipping_costs]" caption="shipping_costs" attribute="1" defaultMemberUniqueName="[WebStore6].[shipping_costs].[All]" allUniqueName="[WebStore6].[shipping_costs].[All]" dimensionUniqueName="[WebStore6]" displayFolder="" count="0" memberValueDatatype="5" unbalanced="0"/>
    <cacheHierarchy uniqueName="[WebStore6].[n_vendors]" caption="n_vendors" attribute="1" defaultMemberUniqueName="[WebStore6].[n_vendors].[All]" allUniqueName="[WebStore6].[n_vendors].[All]" dimensionUniqueName="[WebStore6]" displayFolder="" count="0" memberValueDatatype="20" unbalanced="0"/>
    <cacheHierarchy uniqueName="[WebStore6].[vendor_ids]" caption="vendor_ids" attribute="1" defaultMemberUniqueName="[WebStore6].[vendor_ids].[All]" allUniqueName="[WebStore6].[vendor_ids].[All]" dimensionUniqueName="[WebStore6]" displayFolder="" count="0" memberValueDatatype="130" unbalanced="0"/>
    <cacheHierarchy uniqueName="[WebStore6].[vendors]" caption="vendors" attribute="1" defaultMemberUniqueName="[WebStore6].[vendors].[All]" allUniqueName="[WebStore6].[vendors].[All]" dimensionUniqueName="[WebStore6]" displayFolder="" count="0" memberValueDatatype="130" unbalanced="0"/>
    <cacheHierarchy uniqueName="[WebStore6].[ab_test_id]" caption="ab_test_id" attribute="1" defaultMemberUniqueName="[WebStore6].[ab_test_id].[All]" allUniqueName="[WebStore6].[ab_test_id].[All]" dimensionUniqueName="[WebStore6]" displayFolder="" count="0" memberValueDatatype="20" unbalanced="0"/>
    <cacheHierarchy uniqueName="[WebStore6].[ab_group]" caption="ab_group" attribute="1" defaultMemberUniqueName="[WebStore6].[ab_group].[All]" allUniqueName="[WebStore6].[ab_group].[All]" dimensionUniqueName="[WebStore6]" displayFolder="" count="0" memberValueDatatype="130" unbalanced="0"/>
    <cacheHierarchy uniqueName="[WebStore6].[ab_alloc_id]" caption="ab_alloc_id" attribute="1" defaultMemberUniqueName="[WebStore6].[ab_alloc_id].[All]" allUniqueName="[WebStore6].[ab_alloc_id].[All]" dimensionUniqueName="[WebStore6]" displayFolder="" count="0" memberValueDatatype="20" unbalanced="0"/>
    <cacheHierarchy uniqueName="[WebStore6].[ab_description]" caption="ab_description" attribute="1" defaultMemberUniqueName="[WebStore6].[ab_description].[All]" allUniqueName="[WebStore6].[ab_description].[All]" dimensionUniqueName="[WebStore6]" displayFolder="" count="0" memberValueDatatype="130" unbalanced="0"/>
    <cacheHierarchy uniqueName="[WebStore6].[ab_start]" caption="ab_start" attribute="1" time="1" defaultMemberUniqueName="[WebStore6].[ab_start].[All]" allUniqueName="[WebStore6].[ab_start].[All]" dimensionUniqueName="[WebStore6]" displayFolder="" count="0" memberValueDatatype="7" unbalanced="0"/>
    <cacheHierarchy uniqueName="[WebStore6].[ab_end]" caption="ab_end" attribute="1" time="1" defaultMemberUniqueName="[WebStore6].[ab_end].[All]" allUniqueName="[WebStore6].[ab_end].[All]" dimensionUniqueName="[WebStore6]" displayFolder="" count="0" memberValueDatatype="7" unbalanced="0"/>
    <cacheHierarchy uniqueName="[WebStore6].[category_id]" caption="category_id" attribute="1" defaultMemberUniqueName="[WebStore6].[category_id].[All]" allUniqueName="[WebStore6].[category_id].[All]" dimensionUniqueName="[WebStore6]" displayFolder="" count="0" memberValueDatatype="130" unbalanced="0"/>
    <cacheHierarchy uniqueName="[WebStore6].[category]" caption="category" attribute="1" defaultMemberUniqueName="[WebStore6].[category].[All]" allUniqueName="[WebStore6].[category].[All]" dimensionUniqueName="[WebStore6]" displayFolder="" count="0" memberValueDatatype="130" unbalanced="0"/>
    <cacheHierarchy uniqueName="[WebStore6].[item_id]" caption="item_id" attribute="1" defaultMemberUniqueName="[WebStore6].[item_id].[All]" allUniqueName="[WebStore6].[item_id].[All]" dimensionUniqueName="[WebStore6]" displayFolder="" count="0" memberValueDatatype="130" unbalanced="0"/>
    <cacheHierarchy uniqueName="[WebStore6].[item]" caption="item" attribute="1" defaultMemberUniqueName="[WebStore6].[item].[All]" allUniqueName="[WebStore6].[item].[All]" dimensionUniqueName="[WebStore6]" displayFolder="" count="0" memberValueDatatype="130" unbalanced="0"/>
    <cacheHierarchy uniqueName="[WebStore6].[unit_price]" caption="unit_price" attribute="1" defaultMemberUniqueName="[WebStore6].[unit_price].[All]" allUniqueName="[WebStore6].[unit_price].[All]" dimensionUniqueName="[WebStore6]" displayFolder="" count="0" memberValueDatatype="130" unbalanced="0"/>
    <cacheHierarchy uniqueName="[WebStore6].[quantity]" caption="quantity" attribute="1" defaultMemberUniqueName="[WebStore6].[quantity].[All]" allUniqueName="[WebStore6].[quantity].[All]" dimensionUniqueName="[WebStore6]" displayFolder="" count="0" memberValueDatatype="130" unbalanced="0"/>
    <cacheHierarchy uniqueName="[WebStore6].[shipping]" caption="shipping" attribute="1" defaultMemberUniqueName="[WebStore6].[shipping].[All]" allUniqueName="[WebStore6].[shipping].[All]" dimensionUniqueName="[WebStore6]" displayFolder="" count="0" memberValueDatatype="130" unbalanced="0"/>
    <cacheHierarchy uniqueName="[WebStore6].[vendor_id]" caption="vendor_id" attribute="1" defaultMemberUniqueName="[WebStore6].[vendor_id].[All]" allUniqueName="[WebStore6].[vendor_id].[All]" dimensionUniqueName="[WebStore6]" displayFolder="" count="0" memberValueDatatype="130" unbalanced="0"/>
    <cacheHierarchy uniqueName="[WebStore6].[vendor]" caption="vendor" attribute="1" defaultMemberUniqueName="[WebStore6].[vendor].[All]" allUniqueName="[WebStore6].[vendor].[All]" dimensionUniqueName="[WebStore6]" displayFolder="" count="0" memberValueDatatype="130" unbalanced="0"/>
    <cacheHierarchy uniqueName="[WebStore6].[dupe_checker]" caption="dupe_checker" attribute="1" defaultMemberUniqueName="[WebStore6].[dupe_checker].[All]" allUniqueName="[WebStore6].[dupe_checker].[All]" dimensionUniqueName="[WebStore6]" displayFolder="" count="0" memberValueDatatype="130" unbalanced="0"/>
    <cacheHierarchy uniqueName="[WebStore6].[dupe]" caption="dupe" attribute="1" defaultMemberUniqueName="[WebStore6].[dupe].[All]" allUniqueName="[WebStore6].[dupe].[All]" dimensionUniqueName="[WebStore6]" displayFolder="" count="0" memberValueDatatype="20" unbalanced="0"/>
    <cacheHierarchy uniqueName="[WebStore6].[campaign_start (Year)]" caption="campaign_start (Year)" attribute="1" defaultMemberUniqueName="[WebStore6].[campaign_start (Year)].[All]" allUniqueName="[WebStore6].[campaign_start (Year)].[All]" dimensionUniqueName="[WebStore6]" displayFolder="" count="0" memberValueDatatype="130" unbalanced="0"/>
    <cacheHierarchy uniqueName="[WebStore6].[campaign_start (Quarter)]" caption="campaign_start (Quarter)" attribute="1" defaultMemberUniqueName="[WebStore6].[campaign_start (Quarter)].[All]" allUniqueName="[WebStore6].[campaign_start (Quarter)].[All]" dimensionUniqueName="[WebStore6]" displayFolder="" count="0" memberValueDatatype="130" unbalanced="0"/>
    <cacheHierarchy uniqueName="[WebStore6].[campaign_start (Month)]" caption="campaign_start (Month)" attribute="1" defaultMemberUniqueName="[WebStore6].[campaign_start (Month)].[All]" allUniqueName="[WebStore6].[campaign_start (Month)].[All]" dimensionUniqueName="[WebStore6]" displayFolder="" count="0" memberValueDatatype="130" unbalanced="0"/>
    <cacheHierarchy uniqueName="[WebStore6].[campaign_end (Year)]" caption="campaign_end (Year)" attribute="1" defaultMemberUniqueName="[WebStore6].[campaign_end (Year)].[All]" allUniqueName="[WebStore6].[campaign_end (Year)].[All]" dimensionUniqueName="[WebStore6]" displayFolder="" count="0" memberValueDatatype="130" unbalanced="0"/>
    <cacheHierarchy uniqueName="[WebStore6].[campaign_end (Quarter)]" caption="campaign_end (Quarter)" attribute="1" defaultMemberUniqueName="[WebStore6].[campaign_end (Quarter)].[All]" allUniqueName="[WebStore6].[campaign_end (Quarter)].[All]" dimensionUniqueName="[WebStore6]" displayFolder="" count="0" memberValueDatatype="130" unbalanced="0"/>
    <cacheHierarchy uniqueName="[WebStore6].[campaign_end (Month)]" caption="campaign_end (Month)" attribute="1" defaultMemberUniqueName="[WebStore6].[campaign_end (Month)].[All]" allUniqueName="[WebStore6].[campaign_end (Month)].[All]" dimensionUniqueName="[WebStore6]" displayFolder="" count="0" memberValueDatatype="130" unbalanced="0"/>
    <cacheHierarchy uniqueName="[WebStore68].[order_id]" caption="order_id" attribute="1" defaultMemberUniqueName="[WebStore68].[order_id].[All]" allUniqueName="[WebStore68].[order_id].[All]" dimensionUniqueName="[WebStore68]" displayFolder="" count="0" memberValueDatatype="20" unbalanced="0"/>
    <cacheHierarchy uniqueName="[WebStore68].[customer_id]" caption="customer_id" attribute="1" defaultMemberUniqueName="[WebStore68].[customer_id].[All]" allUniqueName="[WebStore68].[customer_id].[All]" dimensionUniqueName="[WebStore68]" displayFolder="" count="0" memberValueDatatype="20" unbalanced="0"/>
    <cacheHierarchy uniqueName="[WebStore68].[order_date]" caption="order_date" attribute="1" time="1" defaultMemberUniqueName="[WebStore68].[order_date].[All]" allUniqueName="[WebStore68].[order_date].[All]" dimensionUniqueName="[WebStore68]" displayFolder="" count="0" memberValueDatatype="7" unbalanced="0"/>
    <cacheHierarchy uniqueName="[WebStore68].[order_year]" caption="order_year" attribute="1" time="1" defaultMemberUniqueName="[WebStore68].[order_year].[All]" allUniqueName="[WebStore68].[order_year].[All]" dimensionUniqueName="[WebStore68]" displayFolder="" count="0" memberValueDatatype="7" unbalanced="0"/>
    <cacheHierarchy uniqueName="[WebStore68].[order_quarter]" caption="order_quarter" attribute="1" defaultMemberUniqueName="[WebStore68].[order_quarter].[All]" allUniqueName="[WebStore68].[order_quarter].[All]" dimensionUniqueName="[WebStore68]" displayFolder="" count="0" memberValueDatatype="20" unbalanced="0"/>
    <cacheHierarchy uniqueName="[WebStore68].[country_id]" caption="country_id" attribute="1" defaultMemberUniqueName="[WebStore68].[country_id].[All]" allUniqueName="[WebStore68].[country_id].[All]" dimensionUniqueName="[WebStore68]" displayFolder="" count="0" memberValueDatatype="20" unbalanced="0"/>
    <cacheHierarchy uniqueName="[WebStore68].[country]" caption="country" attribute="1" defaultMemberUniqueName="[WebStore68].[country].[All]" allUniqueName="[WebStore68].[country].[All]" dimensionUniqueName="[WebStore68]" displayFolder="" count="0" memberValueDatatype="130" unbalanced="0"/>
    <cacheHierarchy uniqueName="[WebStore68].[symbol]" caption="symbol" attribute="1" defaultMemberUniqueName="[WebStore68].[symbol].[All]" allUniqueName="[WebStore68].[symbol].[All]" dimensionUniqueName="[WebStore68]" displayFolder="" count="0" memberValueDatatype="130" unbalanced="0"/>
    <cacheHierarchy uniqueName="[WebStore68].[membership]" caption="membership" attribute="1" defaultMemberUniqueName="[WebStore68].[membership].[All]" allUniqueName="[WebStore68].[membership].[All]" dimensionUniqueName="[WebStore68]" displayFolder="" count="0" memberValueDatatype="130" unbalanced="0"/>
    <cacheHierarchy uniqueName="[WebStore68].[gender]" caption="gender" attribute="1" defaultMemberUniqueName="[WebStore68].[gender].[All]" allUniqueName="[WebStore68].[gender].[All]" dimensionUniqueName="[WebStore68]" displayFolder="" count="0" memberValueDatatype="130" unbalanced="0"/>
    <cacheHierarchy uniqueName="[WebStore68].[reg_date]" caption="reg_date" attribute="1" time="1" defaultMemberUniqueName="[WebStore68].[reg_date].[All]" allUniqueName="[WebStore68].[reg_date].[All]" dimensionUniqueName="[WebStore68]" displayFolder="" count="0" memberValueDatatype="7" unbalanced="0"/>
    <cacheHierarchy uniqueName="[WebStore68].[campaign_id]" caption="campaign_id" attribute="1" defaultMemberUniqueName="[WebStore68].[campaign_id].[All]" allUniqueName="[WebStore68].[campaign_id].[All]" dimensionUniqueName="[WebStore68]" displayFolder="" count="0" memberValueDatatype="20" unbalanced="0"/>
    <cacheHierarchy uniqueName="[WebStore68].[campaign_source]" caption="campaign_source" attribute="1" defaultMemberUniqueName="[WebStore68].[campaign_source].[All]" allUniqueName="[WebStore68].[campaign_source].[All]" dimensionUniqueName="[WebStore68]" displayFolder="" count="0" memberValueDatatype="130" unbalanced="0"/>
    <cacheHierarchy uniqueName="[WebStore68].[campaign_start]" caption="campaign_start" attribute="1" time="1" defaultMemberUniqueName="[WebStore68].[campaign_start].[All]" allUniqueName="[WebStore68].[campaign_start].[All]" dimensionUniqueName="[WebStore68]" displayFolder="" count="0" memberValueDatatype="7" unbalanced="0"/>
    <cacheHierarchy uniqueName="[WebStore68].[campaign_end]" caption="campaign_end" attribute="1" time="1" defaultMemberUniqueName="[WebStore68].[campaign_end].[All]" allUniqueName="[WebStore68].[campaign_end].[All]" dimensionUniqueName="[WebStore68]" displayFolder="" count="0" memberValueDatatype="7" unbalanced="0"/>
    <cacheHierarchy uniqueName="[WebStore68].[n_categories]" caption="n_categories" attribute="1" defaultMemberUniqueName="[WebStore68].[n_categories].[All]" allUniqueName="[WebStore68].[n_categories].[All]" dimensionUniqueName="[WebStore68]" displayFolder="" count="0" memberValueDatatype="20" unbalanced="0"/>
    <cacheHierarchy uniqueName="[WebStore68].[category_ids]" caption="category_ids" attribute="1" defaultMemberUniqueName="[WebStore68].[category_ids].[All]" allUniqueName="[WebStore68].[category_ids].[All]" dimensionUniqueName="[WebStore68]" displayFolder="" count="0" memberValueDatatype="130" unbalanced="0"/>
    <cacheHierarchy uniqueName="[WebStore68].[categories]" caption="categories" attribute="1" defaultMemberUniqueName="[WebStore68].[categories].[All]" allUniqueName="[WebStore68].[categories].[All]" dimensionUniqueName="[WebStore68]" displayFolder="" count="0" memberValueDatatype="130" unbalanced="0"/>
    <cacheHierarchy uniqueName="[WebStore68].[n_items]" caption="n_items" attribute="1" defaultMemberUniqueName="[WebStore68].[n_items].[All]" allUniqueName="[WebStore68].[n_items].[All]" dimensionUniqueName="[WebStore68]" displayFolder="" count="0" memberValueDatatype="20" unbalanced="0"/>
    <cacheHierarchy uniqueName="[WebStore68].[item_ids]" caption="item_ids" attribute="1" defaultMemberUniqueName="[WebStore68].[item_ids].[All]" allUniqueName="[WebStore68].[item_ids].[All]" dimensionUniqueName="[WebStore68]" displayFolder="" count="0" memberValueDatatype="130" unbalanced="0"/>
    <cacheHierarchy uniqueName="[WebStore68].[items]" caption="items" attribute="1" defaultMemberUniqueName="[WebStore68].[items].[All]" allUniqueName="[WebStore68].[items].[All]" dimensionUniqueName="[WebStore68]" displayFolder="" count="0" memberValueDatatype="130" unbalanced="0"/>
    <cacheHierarchy uniqueName="[WebStore68].[unit_prices]" caption="unit_prices" attribute="1" defaultMemberUniqueName="[WebStore68].[unit_prices].[All]" allUniqueName="[WebStore68].[unit_prices].[All]" dimensionUniqueName="[WebStore68]" displayFolder="" count="0" memberValueDatatype="130" unbalanced="0"/>
    <cacheHierarchy uniqueName="[WebStore68].[quantities]" caption="quantities" attribute="1" defaultMemberUniqueName="[WebStore68].[quantities].[All]" allUniqueName="[WebStore68].[quantities].[All]" dimensionUniqueName="[WebStore68]" displayFolder="" count="0" memberValueDatatype="130" unbalanced="0"/>
    <cacheHierarchy uniqueName="[WebStore68].[shipping_prices]" caption="shipping_prices" attribute="1" defaultMemberUniqueName="[WebStore68].[shipping_prices].[All]" allUniqueName="[WebStore68].[shipping_prices].[All]" dimensionUniqueName="[WebStore68]" displayFolder="" count="0" memberValueDatatype="130" unbalanced="0"/>
    <cacheHierarchy uniqueName="[WebStore68].[paid]" caption="paid" attribute="1" defaultMemberUniqueName="[WebStore68].[paid].[All]" allUniqueName="[WebStore68].[paid].[All]" dimensionUniqueName="[WebStore68]" displayFolder="" count="0" memberValueDatatype="5" unbalanced="0"/>
    <cacheHierarchy uniqueName="[WebStore68].[shipping_costs]" caption="shipping_costs" attribute="1" defaultMemberUniqueName="[WebStore68].[shipping_costs].[All]" allUniqueName="[WebStore68].[shipping_costs].[All]" dimensionUniqueName="[WebStore68]" displayFolder="" count="0" memberValueDatatype="5" unbalanced="0"/>
    <cacheHierarchy uniqueName="[WebStore68].[n_vendors]" caption="n_vendors" attribute="1" defaultMemberUniqueName="[WebStore68].[n_vendors].[All]" allUniqueName="[WebStore68].[n_vendors].[All]" dimensionUniqueName="[WebStore68]" displayFolder="" count="0" memberValueDatatype="20" unbalanced="0"/>
    <cacheHierarchy uniqueName="[WebStore68].[vendor_ids]" caption="vendor_ids" attribute="1" defaultMemberUniqueName="[WebStore68].[vendor_ids].[All]" allUniqueName="[WebStore68].[vendor_ids].[All]" dimensionUniqueName="[WebStore68]" displayFolder="" count="0" memberValueDatatype="130" unbalanced="0"/>
    <cacheHierarchy uniqueName="[WebStore68].[vendors]" caption="vendors" attribute="1" defaultMemberUniqueName="[WebStore68].[vendors].[All]" allUniqueName="[WebStore68].[vendors].[All]" dimensionUniqueName="[WebStore68]" displayFolder="" count="0" memberValueDatatype="130" unbalanced="0"/>
    <cacheHierarchy uniqueName="[WebStore68].[ab_test_id]" caption="ab_test_id" attribute="1" defaultMemberUniqueName="[WebStore68].[ab_test_id].[All]" allUniqueName="[WebStore68].[ab_test_id].[All]" dimensionUniqueName="[WebStore68]" displayFolder="" count="0" memberValueDatatype="20" unbalanced="0"/>
    <cacheHierarchy uniqueName="[WebStore68].[ab_group]" caption="ab_group" attribute="1" defaultMemberUniqueName="[WebStore68].[ab_group].[All]" allUniqueName="[WebStore68].[ab_group].[All]" dimensionUniqueName="[WebStore68]" displayFolder="" count="0" memberValueDatatype="130" unbalanced="0"/>
    <cacheHierarchy uniqueName="[WebStore68].[ab_alloc_id]" caption="ab_alloc_id" attribute="1" defaultMemberUniqueName="[WebStore68].[ab_alloc_id].[All]" allUniqueName="[WebStore68].[ab_alloc_id].[All]" dimensionUniqueName="[WebStore68]" displayFolder="" count="0" memberValueDatatype="20" unbalanced="0"/>
    <cacheHierarchy uniqueName="[WebStore68].[ab_description]" caption="ab_description" attribute="1" defaultMemberUniqueName="[WebStore68].[ab_description].[All]" allUniqueName="[WebStore68].[ab_description].[All]" dimensionUniqueName="[WebStore68]" displayFolder="" count="0" memberValueDatatype="130" unbalanced="0"/>
    <cacheHierarchy uniqueName="[WebStore68].[ab_start]" caption="ab_start" attribute="1" time="1" defaultMemberUniqueName="[WebStore68].[ab_start].[All]" allUniqueName="[WebStore68].[ab_start].[All]" dimensionUniqueName="[WebStore68]" displayFolder="" count="0" memberValueDatatype="7" unbalanced="0"/>
    <cacheHierarchy uniqueName="[WebStore68].[ab_end]" caption="ab_end" attribute="1" time="1" defaultMemberUniqueName="[WebStore68].[ab_end].[All]" allUniqueName="[WebStore68].[ab_end].[All]" dimensionUniqueName="[WebStore68]" displayFolder="" count="0" memberValueDatatype="7" unbalanced="0"/>
    <cacheHierarchy uniqueName="[WebStore68].[category_id]" caption="category_id" attribute="1" defaultMemberUniqueName="[WebStore68].[category_id].[All]" allUniqueName="[WebStore68].[category_id].[All]" dimensionUniqueName="[WebStore68]" displayFolder="" count="0" memberValueDatatype="130" unbalanced="0"/>
    <cacheHierarchy uniqueName="[WebStore68].[category]" caption="category" attribute="1" defaultMemberUniqueName="[WebStore68].[category].[All]" allUniqueName="[WebStore68].[category].[All]" dimensionUniqueName="[WebStore68]" displayFolder="" count="0" memberValueDatatype="130" unbalanced="0"/>
    <cacheHierarchy uniqueName="[WebStore68].[item_id]" caption="item_id" attribute="1" defaultMemberUniqueName="[WebStore68].[item_id].[All]" allUniqueName="[WebStore68].[item_id].[All]" dimensionUniqueName="[WebStore68]" displayFolder="" count="0" memberValueDatatype="130" unbalanced="0"/>
    <cacheHierarchy uniqueName="[WebStore68].[item]" caption="item" attribute="1" defaultMemberUniqueName="[WebStore68].[item].[All]" allUniqueName="[WebStore68].[item].[All]" dimensionUniqueName="[WebStore68]" displayFolder="" count="0" memberValueDatatype="130" unbalanced="0"/>
    <cacheHierarchy uniqueName="[WebStore68].[unit_price]" caption="unit_price" attribute="1" defaultMemberUniqueName="[WebStore68].[unit_price].[All]" allUniqueName="[WebStore68].[unit_price].[All]" dimensionUniqueName="[WebStore68]" displayFolder="" count="0" memberValueDatatype="130" unbalanced="0"/>
    <cacheHierarchy uniqueName="[WebStore68].[quantity]" caption="quantity" attribute="1" defaultMemberUniqueName="[WebStore68].[quantity].[All]" allUniqueName="[WebStore68].[quantity].[All]" dimensionUniqueName="[WebStore68]" displayFolder="" count="0" memberValueDatatype="130" unbalanced="0"/>
    <cacheHierarchy uniqueName="[WebStore68].[shipping]" caption="shipping" attribute="1" defaultMemberUniqueName="[WebStore68].[shipping].[All]" allUniqueName="[WebStore68].[shipping].[All]" dimensionUniqueName="[WebStore68]" displayFolder="" count="0" memberValueDatatype="130" unbalanced="0"/>
    <cacheHierarchy uniqueName="[WebStore68].[subtotal]" caption="subtotal" attribute="1" defaultMemberUniqueName="[WebStore68].[subtotal].[All]" allUniqueName="[WebStore68].[subtotal].[All]" dimensionUniqueName="[WebStore68]" displayFolder="" count="0" memberValueDatatype="5" unbalanced="0"/>
    <cacheHierarchy uniqueName="[WebStore68].[vendor_id]" caption="vendor_id" attribute="1" defaultMemberUniqueName="[WebStore68].[vendor_id].[All]" allUniqueName="[WebStore68].[vendor_id].[All]" dimensionUniqueName="[WebStore68]" displayFolder="" count="0" memberValueDatatype="130" unbalanced="0"/>
    <cacheHierarchy uniqueName="[WebStore68].[vendor]" caption="vendor" attribute="1" defaultMemberUniqueName="[WebStore68].[vendor].[All]" allUniqueName="[WebStore68].[vendor].[All]" dimensionUniqueName="[WebStore68]" displayFolder="" count="0" memberValueDatatype="130" unbalanced="0"/>
    <cacheHierarchy uniqueName="[WebStore68].[dupe_checker]" caption="dupe_checker" attribute="1" defaultMemberUniqueName="[WebStore68].[dupe_checker].[All]" allUniqueName="[WebStore68].[dupe_checker].[All]" dimensionUniqueName="[WebStore68]" displayFolder="" count="0" memberValueDatatype="130" unbalanced="0"/>
    <cacheHierarchy uniqueName="[WebStore68].[dupe]" caption="dupe" attribute="1" defaultMemberUniqueName="[WebStore68].[dupe].[All]" allUniqueName="[WebStore68].[dupe].[All]" dimensionUniqueName="[WebStore68]" displayFolder="" count="0" memberValueDatatype="20" unbalanced="0"/>
    <cacheHierarchy uniqueName="[WebStore68].[country_item]" caption="country_item" attribute="1" defaultMemberUniqueName="[WebStore68].[country_item].[All]" allUniqueName="[WebStore68].[country_item].[All]" dimensionUniqueName="[WebStore68]" displayFolder="" count="0" memberValueDatatype="130" unbalanced="0"/>
    <cacheHierarchy uniqueName="[WebStore6].[campaign_end (Month Index)]" caption="campaign_end (Month Index)" attribute="1" defaultMemberUniqueName="[WebStore6].[campaign_end (Month Index)].[All]" allUniqueName="[WebStore6].[campaign_end (Month Index)].[All]" dimensionUniqueName="[WebStore6]" displayFolder="" count="0" memberValueDatatype="20" unbalanced="0" hidden="1"/>
    <cacheHierarchy uniqueName="[WebStore6].[campaign_start (Month Index)]" caption="campaign_start (Month Index)" attribute="1" defaultMemberUniqueName="[WebStore6].[campaign_start (Month Index)].[All]" allUniqueName="[WebStore6].[campaign_start (Month Index)].[All]" dimensionUniqueName="[WebStore6]" displayFolder="" count="0" memberValueDatatype="20" unbalanced="0" hidden="1"/>
    <cacheHierarchy uniqueName="[Measures].[__XL_Count WebStore6]" caption="__XL_Count WebStore6" measure="1" displayFolder="" measureGroup="WebStore6" count="0" hidden="1"/>
    <cacheHierarchy uniqueName="[Measures].[__XL_Count WebStore68]" caption="__XL_Count WebStore68" measure="1" displayFolder="" measureGroup="WebStore68" count="0" hidden="1"/>
    <cacheHierarchy uniqueName="[Measures].[__No measures defined]" caption="__No measures defined" measure="1" displayFolder="" count="0" hidden="1"/>
    <cacheHierarchy uniqueName="[Measures].[Sum of customer_id]" caption="Sum of customer_id" measure="1" displayFolder="" measureGroup="WebStore6" count="0" hidden="1">
      <extLst>
        <ext xmlns:x15="http://schemas.microsoft.com/office/spreadsheetml/2010/11/main" uri="{B97F6D7D-B522-45F9-BDA1-12C45D357490}">
          <x15:cacheHierarchy aggregatedColumn="1"/>
        </ext>
      </extLst>
    </cacheHierarchy>
    <cacheHierarchy uniqueName="[Measures].[Distinct Count of customer_id]" caption="Distinct Count of customer_id" measure="1" displayFolder="" measureGroup="WebStore6" count="0" hidden="1">
      <extLst>
        <ext xmlns:x15="http://schemas.microsoft.com/office/spreadsheetml/2010/11/main" uri="{B97F6D7D-B522-45F9-BDA1-12C45D357490}">
          <x15:cacheHierarchy aggregatedColumn="1"/>
        </ext>
      </extLst>
    </cacheHierarchy>
    <cacheHierarchy uniqueName="[Measures].[Count of item]" caption="Count of item" measure="1" displayFolder="" measureGroup="WebStore6" count="0" hidden="1">
      <extLst>
        <ext xmlns:x15="http://schemas.microsoft.com/office/spreadsheetml/2010/11/main" uri="{B97F6D7D-B522-45F9-BDA1-12C45D357490}">
          <x15:cacheHierarchy aggregatedColumn="36"/>
        </ext>
      </extLst>
    </cacheHierarchy>
    <cacheHierarchy uniqueName="[Measures].[Distinct Count of item]" caption="Distinct Count of item" measure="1" displayFolder="" measureGroup="WebStore6" count="0" oneField="1" hidden="1">
      <fieldsUsage count="1">
        <fieldUsage x="1"/>
      </fieldsUsage>
      <extLst>
        <ext xmlns:x15="http://schemas.microsoft.com/office/spreadsheetml/2010/11/main" uri="{B97F6D7D-B522-45F9-BDA1-12C45D357490}">
          <x15:cacheHierarchy aggregatedColumn="36"/>
        </ext>
      </extLst>
    </cacheHierarchy>
    <cacheHierarchy uniqueName="[Measures].[Count of items]" caption="Count of items" measure="1" displayFolder="" measureGroup="WebStore6" count="0" hidden="1">
      <extLst>
        <ext xmlns:x15="http://schemas.microsoft.com/office/spreadsheetml/2010/11/main" uri="{B97F6D7D-B522-45F9-BDA1-12C45D357490}">
          <x15:cacheHierarchy aggregatedColumn="18"/>
        </ext>
      </extLst>
    </cacheHierarchy>
    <cacheHierarchy uniqueName="[Measures].[Sum of n_items]" caption="Sum of n_items" measure="1" displayFolder="" measureGroup="WebStore6" count="0" hidden="1">
      <extLst>
        <ext xmlns:x15="http://schemas.microsoft.com/office/spreadsheetml/2010/11/main" uri="{B97F6D7D-B522-45F9-BDA1-12C45D357490}">
          <x15:cacheHierarchy aggregatedColumn="16"/>
        </ext>
      </extLst>
    </cacheHierarchy>
    <cacheHierarchy uniqueName="[Measures].[Count of reg_date]" caption="Count of reg_date" measure="1" displayFolder="" measureGroup="WebStore6" count="0" hidden="1">
      <extLst>
        <ext xmlns:x15="http://schemas.microsoft.com/office/spreadsheetml/2010/11/main" uri="{B97F6D7D-B522-45F9-BDA1-12C45D357490}">
          <x15:cacheHierarchy aggregatedColumn="8"/>
        </ext>
      </extLst>
    </cacheHierarchy>
    <cacheHierarchy uniqueName="[Measures].[Distinct Count of reg_date]" caption="Distinct Count of reg_date" measure="1" displayFolder="" measureGroup="WebStore6" count="0" hidden="1">
      <extLst>
        <ext xmlns:x15="http://schemas.microsoft.com/office/spreadsheetml/2010/11/main" uri="{B97F6D7D-B522-45F9-BDA1-12C45D357490}">
          <x15:cacheHierarchy aggregatedColumn="8"/>
        </ext>
      </extLst>
    </cacheHierarchy>
    <cacheHierarchy uniqueName="[Measures].[Sum of order_id]" caption="Sum of order_id" measure="1" displayFolder="" measureGroup="WebStore6" count="0" hidden="1">
      <extLst>
        <ext xmlns:x15="http://schemas.microsoft.com/office/spreadsheetml/2010/11/main" uri="{B97F6D7D-B522-45F9-BDA1-12C45D357490}">
          <x15:cacheHierarchy aggregatedColumn="0"/>
        </ext>
      </extLst>
    </cacheHierarchy>
    <cacheHierarchy uniqueName="[Measures].[Distinct Count of order_id]" caption="Distinct Count of order_id" measure="1" displayFolder="" measureGroup="WebStore6" count="0" hidden="1">
      <extLst>
        <ext xmlns:x15="http://schemas.microsoft.com/office/spreadsheetml/2010/11/main" uri="{B97F6D7D-B522-45F9-BDA1-12C45D357490}">
          <x15:cacheHierarchy aggregatedColumn="0"/>
        </ext>
      </extLst>
    </cacheHierarchy>
    <cacheHierarchy uniqueName="[Measures].[Sum of ab_alloc_id]" caption="Sum of ab_alloc_id" measure="1" displayFolder="" measureGroup="WebStore6" count="0" hidden="1">
      <extLst>
        <ext xmlns:x15="http://schemas.microsoft.com/office/spreadsheetml/2010/11/main" uri="{B97F6D7D-B522-45F9-BDA1-12C45D357490}">
          <x15:cacheHierarchy aggregatedColumn="29"/>
        </ext>
      </extLst>
    </cacheHierarchy>
    <cacheHierarchy uniqueName="[Measures].[Distinct Count of ab_alloc_id]" caption="Distinct Count of ab_alloc_id" measure="1" displayFolder="" measureGroup="WebStore6" count="0" hidden="1">
      <extLst>
        <ext xmlns:x15="http://schemas.microsoft.com/office/spreadsheetml/2010/11/main" uri="{B97F6D7D-B522-45F9-BDA1-12C45D357490}">
          <x15:cacheHierarchy aggregatedColumn="29"/>
        </ext>
      </extLst>
    </cacheHierarchy>
    <cacheHierarchy uniqueName="[Measures].[Count of campaign_source]" caption="Count of campaign_source" measure="1" displayFolder="" measureGroup="WebStore6" count="0" hidden="1">
      <extLst>
        <ext xmlns:x15="http://schemas.microsoft.com/office/spreadsheetml/2010/11/main" uri="{B97F6D7D-B522-45F9-BDA1-12C45D357490}">
          <x15:cacheHierarchy aggregatedColumn="10"/>
        </ext>
      </extLst>
    </cacheHierarchy>
    <cacheHierarchy uniqueName="[Measures].[Distinct Count of campaign_source]" caption="Distinct Count of campaign_source" measure="1" displayFolder="" measureGroup="WebStore6" count="0" hidden="1">
      <extLst>
        <ext xmlns:x15="http://schemas.microsoft.com/office/spreadsheetml/2010/11/main" uri="{B97F6D7D-B522-45F9-BDA1-12C45D357490}">
          <x15:cacheHierarchy aggregatedColumn="10"/>
        </ext>
      </extLst>
    </cacheHierarchy>
    <cacheHierarchy uniqueName="[Measures].[Sum of subtotal]" caption="Sum of subtotal" measure="1" displayFolder="" measureGroup="WebStore68" count="0" hidden="1">
      <extLst>
        <ext xmlns:x15="http://schemas.microsoft.com/office/spreadsheetml/2010/11/main" uri="{B97F6D7D-B522-45F9-BDA1-12C45D357490}">
          <x15:cacheHierarchy aggregatedColumn="92"/>
        </ext>
      </extLst>
    </cacheHierarchy>
  </cacheHierarchies>
  <kpis count="0"/>
  <dimensions count="3">
    <dimension measure="1" name="Measures" uniqueName="[Measures]" caption="Measures"/>
    <dimension name="WebStore6" uniqueName="[WebStore6]" caption="WebStore6"/>
    <dimension name="WebStore68" uniqueName="[WebStore68]" caption="WebStore68"/>
  </dimensions>
  <measureGroups count="2">
    <measureGroup name="WebStore6" caption="WebStore6"/>
    <measureGroup name="WebStore68" caption="WebStore68"/>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nab" refreshedDate="44446.787758796294" backgroundQuery="1" createdVersion="7" refreshedVersion="7" minRefreshableVersion="3" recordCount="0" supportSubquery="1" supportAdvancedDrill="1" xr:uid="{E1B44327-D987-4CBF-9C71-9E091AD2DA2B}">
  <cacheSource type="external" connectionId="10"/>
  <cacheFields count="2">
    <cacheField name="[WebStore6].[country].[country]" caption="country" numFmtId="0" hierarchy="4" level="1">
      <sharedItems count="11">
        <s v="Belguim"/>
        <s v="Canada"/>
        <s v="England"/>
        <s v="France"/>
        <s v="Germany"/>
        <s v="Italy"/>
        <s v="Other"/>
        <s v="Portugal"/>
        <s v="Spain"/>
        <s v="Sweden"/>
        <s v="United States"/>
      </sharedItems>
    </cacheField>
    <cacheField name="[Measures].[Distinct Count of item]" caption="Distinct Count of item" numFmtId="0" hierarchy="106" level="32767"/>
  </cacheFields>
  <cacheHierarchies count="118">
    <cacheHierarchy uniqueName="[WebStore6].[order_id]" caption="order_id" attribute="1" defaultMemberUniqueName="[WebStore6].[order_id].[All]" allUniqueName="[WebStore6].[order_id].[All]" dimensionUniqueName="[WebStore6]" displayFolder="" count="0" memberValueDatatype="20" unbalanced="0"/>
    <cacheHierarchy uniqueName="[WebStore6].[customer_id]" caption="customer_id" attribute="1" defaultMemberUniqueName="[WebStore6].[customer_id].[All]" allUniqueName="[WebStore6].[customer_id].[All]" dimensionUniqueName="[WebStore6]" displayFolder="" count="0" memberValueDatatype="20" unbalanced="0"/>
    <cacheHierarchy uniqueName="[WebStore6].[order_date]" caption="order_date" attribute="1" time="1" defaultMemberUniqueName="[WebStore6].[order_date].[All]" allUniqueName="[WebStore6].[order_date].[All]" dimensionUniqueName="[WebStore6]" displayFolder="" count="0" memberValueDatatype="7" unbalanced="0"/>
    <cacheHierarchy uniqueName="[WebStore6].[country_id]" caption="country_id" attribute="1" defaultMemberUniqueName="[WebStore6].[country_id].[All]" allUniqueName="[WebStore6].[country_id].[All]" dimensionUniqueName="[WebStore6]" displayFolder="" count="0" memberValueDatatype="20" unbalanced="0"/>
    <cacheHierarchy uniqueName="[WebStore6].[country]" caption="country" attribute="1" defaultMemberUniqueName="[WebStore6].[country].[All]" allUniqueName="[WebStore6].[country].[All]" dimensionUniqueName="[WebStore6]" displayFolder="" count="2" memberValueDatatype="130" unbalanced="0">
      <fieldsUsage count="2">
        <fieldUsage x="-1"/>
        <fieldUsage x="0"/>
      </fieldsUsage>
    </cacheHierarchy>
    <cacheHierarchy uniqueName="[WebStore6].[symbol]" caption="symbol" attribute="1" defaultMemberUniqueName="[WebStore6].[symbol].[All]" allUniqueName="[WebStore6].[symbol].[All]" dimensionUniqueName="[WebStore6]" displayFolder="" count="0" memberValueDatatype="130" unbalanced="0"/>
    <cacheHierarchy uniqueName="[WebStore6].[membership]" caption="membership" attribute="1" defaultMemberUniqueName="[WebStore6].[membership].[All]" allUniqueName="[WebStore6].[membership].[All]" dimensionUniqueName="[WebStore6]" displayFolder="" count="0" memberValueDatatype="130" unbalanced="0"/>
    <cacheHierarchy uniqueName="[WebStore6].[gender]" caption="gender" attribute="1" defaultMemberUniqueName="[WebStore6].[gender].[All]" allUniqueName="[WebStore6].[gender].[All]" dimensionUniqueName="[WebStore6]" displayFolder="" count="0" memberValueDatatype="130" unbalanced="0"/>
    <cacheHierarchy uniqueName="[WebStore6].[reg_date]" caption="reg_date" attribute="1" time="1" defaultMemberUniqueName="[WebStore6].[reg_date].[All]" allUniqueName="[WebStore6].[reg_date].[All]" dimensionUniqueName="[WebStore6]" displayFolder="" count="0" memberValueDatatype="7" unbalanced="0"/>
    <cacheHierarchy uniqueName="[WebStore6].[campaign_id]" caption="campaign_id" attribute="1" defaultMemberUniqueName="[WebStore6].[campaign_id].[All]" allUniqueName="[WebStore6].[campaign_id].[All]" dimensionUniqueName="[WebStore6]" displayFolder="" count="0" memberValueDatatype="20" unbalanced="0"/>
    <cacheHierarchy uniqueName="[WebStore6].[campaign_source]" caption="campaign_source" attribute="1" defaultMemberUniqueName="[WebStore6].[campaign_source].[All]" allUniqueName="[WebStore6].[campaign_source].[All]" dimensionUniqueName="[WebStore6]" displayFolder="" count="0" memberValueDatatype="130" unbalanced="0"/>
    <cacheHierarchy uniqueName="[WebStore6].[campaign_start]" caption="campaign_start" attribute="1" time="1" defaultMemberUniqueName="[WebStore6].[campaign_start].[All]" allUniqueName="[WebStore6].[campaign_start].[All]" dimensionUniqueName="[WebStore6]" displayFolder="" count="0" memberValueDatatype="7" unbalanced="0"/>
    <cacheHierarchy uniqueName="[WebStore6].[campaign_end]" caption="campaign_end" attribute="1" time="1" defaultMemberUniqueName="[WebStore6].[campaign_end].[All]" allUniqueName="[WebStore6].[campaign_end].[All]" dimensionUniqueName="[WebStore6]" displayFolder="" count="0" memberValueDatatype="7" unbalanced="0"/>
    <cacheHierarchy uniqueName="[WebStore6].[n_categories]" caption="n_categories" attribute="1" defaultMemberUniqueName="[WebStore6].[n_categories].[All]" allUniqueName="[WebStore6].[n_categories].[All]" dimensionUniqueName="[WebStore6]" displayFolder="" count="0" memberValueDatatype="20" unbalanced="0"/>
    <cacheHierarchy uniqueName="[WebStore6].[category_ids]" caption="category_ids" attribute="1" defaultMemberUniqueName="[WebStore6].[category_ids].[All]" allUniqueName="[WebStore6].[category_ids].[All]" dimensionUniqueName="[WebStore6]" displayFolder="" count="0" memberValueDatatype="130" unbalanced="0"/>
    <cacheHierarchy uniqueName="[WebStore6].[categories]" caption="categories" attribute="1" defaultMemberUniqueName="[WebStore6].[categories].[All]" allUniqueName="[WebStore6].[categories].[All]" dimensionUniqueName="[WebStore6]" displayFolder="" count="0" memberValueDatatype="130" unbalanced="0"/>
    <cacheHierarchy uniqueName="[WebStore6].[n_items]" caption="n_items" attribute="1" defaultMemberUniqueName="[WebStore6].[n_items].[All]" allUniqueName="[WebStore6].[n_items].[All]" dimensionUniqueName="[WebStore6]" displayFolder="" count="0" memberValueDatatype="20" unbalanced="0"/>
    <cacheHierarchy uniqueName="[WebStore6].[item_ids]" caption="item_ids" attribute="1" defaultMemberUniqueName="[WebStore6].[item_ids].[All]" allUniqueName="[WebStore6].[item_ids].[All]" dimensionUniqueName="[WebStore6]" displayFolder="" count="0" memberValueDatatype="130" unbalanced="0"/>
    <cacheHierarchy uniqueName="[WebStore6].[items]" caption="items" attribute="1" defaultMemberUniqueName="[WebStore6].[items].[All]" allUniqueName="[WebStore6].[items].[All]" dimensionUniqueName="[WebStore6]" displayFolder="" count="0" memberValueDatatype="130" unbalanced="0"/>
    <cacheHierarchy uniqueName="[WebStore6].[unit_prices]" caption="unit_prices" attribute="1" defaultMemberUniqueName="[WebStore6].[unit_prices].[All]" allUniqueName="[WebStore6].[unit_prices].[All]" dimensionUniqueName="[WebStore6]" displayFolder="" count="0" memberValueDatatype="130" unbalanced="0"/>
    <cacheHierarchy uniqueName="[WebStore6].[quantities]" caption="quantities" attribute="1" defaultMemberUniqueName="[WebStore6].[quantities].[All]" allUniqueName="[WebStore6].[quantities].[All]" dimensionUniqueName="[WebStore6]" displayFolder="" count="0" memberValueDatatype="130" unbalanced="0"/>
    <cacheHierarchy uniqueName="[WebStore6].[shipping_prices]" caption="shipping_prices" attribute="1" defaultMemberUniqueName="[WebStore6].[shipping_prices].[All]" allUniqueName="[WebStore6].[shipping_prices].[All]" dimensionUniqueName="[WebStore6]" displayFolder="" count="0" memberValueDatatype="130" unbalanced="0"/>
    <cacheHierarchy uniqueName="[WebStore6].[paid]" caption="paid" attribute="1" defaultMemberUniqueName="[WebStore6].[paid].[All]" allUniqueName="[WebStore6].[paid].[All]" dimensionUniqueName="[WebStore6]" displayFolder="" count="0" memberValueDatatype="5" unbalanced="0"/>
    <cacheHierarchy uniqueName="[WebStore6].[shipping_costs]" caption="shipping_costs" attribute="1" defaultMemberUniqueName="[WebStore6].[shipping_costs].[All]" allUniqueName="[WebStore6].[shipping_costs].[All]" dimensionUniqueName="[WebStore6]" displayFolder="" count="0" memberValueDatatype="5" unbalanced="0"/>
    <cacheHierarchy uniqueName="[WebStore6].[n_vendors]" caption="n_vendors" attribute="1" defaultMemberUniqueName="[WebStore6].[n_vendors].[All]" allUniqueName="[WebStore6].[n_vendors].[All]" dimensionUniqueName="[WebStore6]" displayFolder="" count="0" memberValueDatatype="20" unbalanced="0"/>
    <cacheHierarchy uniqueName="[WebStore6].[vendor_ids]" caption="vendor_ids" attribute="1" defaultMemberUniqueName="[WebStore6].[vendor_ids].[All]" allUniqueName="[WebStore6].[vendor_ids].[All]" dimensionUniqueName="[WebStore6]" displayFolder="" count="0" memberValueDatatype="130" unbalanced="0"/>
    <cacheHierarchy uniqueName="[WebStore6].[vendors]" caption="vendors" attribute="1" defaultMemberUniqueName="[WebStore6].[vendors].[All]" allUniqueName="[WebStore6].[vendors].[All]" dimensionUniqueName="[WebStore6]" displayFolder="" count="0" memberValueDatatype="130" unbalanced="0"/>
    <cacheHierarchy uniqueName="[WebStore6].[ab_test_id]" caption="ab_test_id" attribute="1" defaultMemberUniqueName="[WebStore6].[ab_test_id].[All]" allUniqueName="[WebStore6].[ab_test_id].[All]" dimensionUniqueName="[WebStore6]" displayFolder="" count="0" memberValueDatatype="20" unbalanced="0"/>
    <cacheHierarchy uniqueName="[WebStore6].[ab_group]" caption="ab_group" attribute="1" defaultMemberUniqueName="[WebStore6].[ab_group].[All]" allUniqueName="[WebStore6].[ab_group].[All]" dimensionUniqueName="[WebStore6]" displayFolder="" count="0" memberValueDatatype="130" unbalanced="0"/>
    <cacheHierarchy uniqueName="[WebStore6].[ab_alloc_id]" caption="ab_alloc_id" attribute="1" defaultMemberUniqueName="[WebStore6].[ab_alloc_id].[All]" allUniqueName="[WebStore6].[ab_alloc_id].[All]" dimensionUniqueName="[WebStore6]" displayFolder="" count="0" memberValueDatatype="20" unbalanced="0"/>
    <cacheHierarchy uniqueName="[WebStore6].[ab_description]" caption="ab_description" attribute="1" defaultMemberUniqueName="[WebStore6].[ab_description].[All]" allUniqueName="[WebStore6].[ab_description].[All]" dimensionUniqueName="[WebStore6]" displayFolder="" count="0" memberValueDatatype="130" unbalanced="0"/>
    <cacheHierarchy uniqueName="[WebStore6].[ab_start]" caption="ab_start" attribute="1" time="1" defaultMemberUniqueName="[WebStore6].[ab_start].[All]" allUniqueName="[WebStore6].[ab_start].[All]" dimensionUniqueName="[WebStore6]" displayFolder="" count="0" memberValueDatatype="7" unbalanced="0"/>
    <cacheHierarchy uniqueName="[WebStore6].[ab_end]" caption="ab_end" attribute="1" time="1" defaultMemberUniqueName="[WebStore6].[ab_end].[All]" allUniqueName="[WebStore6].[ab_end].[All]" dimensionUniqueName="[WebStore6]" displayFolder="" count="0" memberValueDatatype="7" unbalanced="0"/>
    <cacheHierarchy uniqueName="[WebStore6].[category_id]" caption="category_id" attribute="1" defaultMemberUniqueName="[WebStore6].[category_id].[All]" allUniqueName="[WebStore6].[category_id].[All]" dimensionUniqueName="[WebStore6]" displayFolder="" count="0" memberValueDatatype="130" unbalanced="0"/>
    <cacheHierarchy uniqueName="[WebStore6].[category]" caption="category" attribute="1" defaultMemberUniqueName="[WebStore6].[category].[All]" allUniqueName="[WebStore6].[category].[All]" dimensionUniqueName="[WebStore6]" displayFolder="" count="0" memberValueDatatype="130" unbalanced="0"/>
    <cacheHierarchy uniqueName="[WebStore6].[item_id]" caption="item_id" attribute="1" defaultMemberUniqueName="[WebStore6].[item_id].[All]" allUniqueName="[WebStore6].[item_id].[All]" dimensionUniqueName="[WebStore6]" displayFolder="" count="0" memberValueDatatype="130" unbalanced="0"/>
    <cacheHierarchy uniqueName="[WebStore6].[item]" caption="item" attribute="1" defaultMemberUniqueName="[WebStore6].[item].[All]" allUniqueName="[WebStore6].[item].[All]" dimensionUniqueName="[WebStore6]" displayFolder="" count="0" memberValueDatatype="130" unbalanced="0"/>
    <cacheHierarchy uniqueName="[WebStore6].[unit_price]" caption="unit_price" attribute="1" defaultMemberUniqueName="[WebStore6].[unit_price].[All]" allUniqueName="[WebStore6].[unit_price].[All]" dimensionUniqueName="[WebStore6]" displayFolder="" count="0" memberValueDatatype="130" unbalanced="0"/>
    <cacheHierarchy uniqueName="[WebStore6].[quantity]" caption="quantity" attribute="1" defaultMemberUniqueName="[WebStore6].[quantity].[All]" allUniqueName="[WebStore6].[quantity].[All]" dimensionUniqueName="[WebStore6]" displayFolder="" count="0" memberValueDatatype="130" unbalanced="0"/>
    <cacheHierarchy uniqueName="[WebStore6].[shipping]" caption="shipping" attribute="1" defaultMemberUniqueName="[WebStore6].[shipping].[All]" allUniqueName="[WebStore6].[shipping].[All]" dimensionUniqueName="[WebStore6]" displayFolder="" count="0" memberValueDatatype="130" unbalanced="0"/>
    <cacheHierarchy uniqueName="[WebStore6].[vendor_id]" caption="vendor_id" attribute="1" defaultMemberUniqueName="[WebStore6].[vendor_id].[All]" allUniqueName="[WebStore6].[vendor_id].[All]" dimensionUniqueName="[WebStore6]" displayFolder="" count="0" memberValueDatatype="130" unbalanced="0"/>
    <cacheHierarchy uniqueName="[WebStore6].[vendor]" caption="vendor" attribute="1" defaultMemberUniqueName="[WebStore6].[vendor].[All]" allUniqueName="[WebStore6].[vendor].[All]" dimensionUniqueName="[WebStore6]" displayFolder="" count="0" memberValueDatatype="130" unbalanced="0"/>
    <cacheHierarchy uniqueName="[WebStore6].[dupe_checker]" caption="dupe_checker" attribute="1" defaultMemberUniqueName="[WebStore6].[dupe_checker].[All]" allUniqueName="[WebStore6].[dupe_checker].[All]" dimensionUniqueName="[WebStore6]" displayFolder="" count="0" memberValueDatatype="130" unbalanced="0"/>
    <cacheHierarchy uniqueName="[WebStore6].[dupe]" caption="dupe" attribute="1" defaultMemberUniqueName="[WebStore6].[dupe].[All]" allUniqueName="[WebStore6].[dupe].[All]" dimensionUniqueName="[WebStore6]" displayFolder="" count="0" memberValueDatatype="20" unbalanced="0"/>
    <cacheHierarchy uniqueName="[WebStore6].[campaign_start (Year)]" caption="campaign_start (Year)" attribute="1" defaultMemberUniqueName="[WebStore6].[campaign_start (Year)].[All]" allUniqueName="[WebStore6].[campaign_start (Year)].[All]" dimensionUniqueName="[WebStore6]" displayFolder="" count="0" memberValueDatatype="130" unbalanced="0"/>
    <cacheHierarchy uniqueName="[WebStore6].[campaign_start (Quarter)]" caption="campaign_start (Quarter)" attribute="1" defaultMemberUniqueName="[WebStore6].[campaign_start (Quarter)].[All]" allUniqueName="[WebStore6].[campaign_start (Quarter)].[All]" dimensionUniqueName="[WebStore6]" displayFolder="" count="0" memberValueDatatype="130" unbalanced="0"/>
    <cacheHierarchy uniqueName="[WebStore6].[campaign_start (Month)]" caption="campaign_start (Month)" attribute="1" defaultMemberUniqueName="[WebStore6].[campaign_start (Month)].[All]" allUniqueName="[WebStore6].[campaign_start (Month)].[All]" dimensionUniqueName="[WebStore6]" displayFolder="" count="0" memberValueDatatype="130" unbalanced="0"/>
    <cacheHierarchy uniqueName="[WebStore6].[campaign_end (Year)]" caption="campaign_end (Year)" attribute="1" defaultMemberUniqueName="[WebStore6].[campaign_end (Year)].[All]" allUniqueName="[WebStore6].[campaign_end (Year)].[All]" dimensionUniqueName="[WebStore6]" displayFolder="" count="0" memberValueDatatype="130" unbalanced="0"/>
    <cacheHierarchy uniqueName="[WebStore6].[campaign_end (Quarter)]" caption="campaign_end (Quarter)" attribute="1" defaultMemberUniqueName="[WebStore6].[campaign_end (Quarter)].[All]" allUniqueName="[WebStore6].[campaign_end (Quarter)].[All]" dimensionUniqueName="[WebStore6]" displayFolder="" count="0" memberValueDatatype="130" unbalanced="0"/>
    <cacheHierarchy uniqueName="[WebStore6].[campaign_end (Month)]" caption="campaign_end (Month)" attribute="1" defaultMemberUniqueName="[WebStore6].[campaign_end (Month)].[All]" allUniqueName="[WebStore6].[campaign_end (Month)].[All]" dimensionUniqueName="[WebStore6]" displayFolder="" count="0" memberValueDatatype="130" unbalanced="0"/>
    <cacheHierarchy uniqueName="[WebStore68].[order_id]" caption="order_id" attribute="1" defaultMemberUniqueName="[WebStore68].[order_id].[All]" allUniqueName="[WebStore68].[order_id].[All]" dimensionUniqueName="[WebStore68]" displayFolder="" count="0" memberValueDatatype="20" unbalanced="0"/>
    <cacheHierarchy uniqueName="[WebStore68].[customer_id]" caption="customer_id" attribute="1" defaultMemberUniqueName="[WebStore68].[customer_id].[All]" allUniqueName="[WebStore68].[customer_id].[All]" dimensionUniqueName="[WebStore68]" displayFolder="" count="0" memberValueDatatype="20" unbalanced="0"/>
    <cacheHierarchy uniqueName="[WebStore68].[order_date]" caption="order_date" attribute="1" time="1" defaultMemberUniqueName="[WebStore68].[order_date].[All]" allUniqueName="[WebStore68].[order_date].[All]" dimensionUniqueName="[WebStore68]" displayFolder="" count="0" memberValueDatatype="7" unbalanced="0"/>
    <cacheHierarchy uniqueName="[WebStore68].[order_year]" caption="order_year" attribute="1" time="1" defaultMemberUniqueName="[WebStore68].[order_year].[All]" allUniqueName="[WebStore68].[order_year].[All]" dimensionUniqueName="[WebStore68]" displayFolder="" count="0" memberValueDatatype="7" unbalanced="0"/>
    <cacheHierarchy uniqueName="[WebStore68].[order_quarter]" caption="order_quarter" attribute="1" defaultMemberUniqueName="[WebStore68].[order_quarter].[All]" allUniqueName="[WebStore68].[order_quarter].[All]" dimensionUniqueName="[WebStore68]" displayFolder="" count="0" memberValueDatatype="20" unbalanced="0"/>
    <cacheHierarchy uniqueName="[WebStore68].[country_id]" caption="country_id" attribute="1" defaultMemberUniqueName="[WebStore68].[country_id].[All]" allUniqueName="[WebStore68].[country_id].[All]" dimensionUniqueName="[WebStore68]" displayFolder="" count="0" memberValueDatatype="20" unbalanced="0"/>
    <cacheHierarchy uniqueName="[WebStore68].[country]" caption="country" attribute="1" defaultMemberUniqueName="[WebStore68].[country].[All]" allUniqueName="[WebStore68].[country].[All]" dimensionUniqueName="[WebStore68]" displayFolder="" count="0" memberValueDatatype="130" unbalanced="0"/>
    <cacheHierarchy uniqueName="[WebStore68].[symbol]" caption="symbol" attribute="1" defaultMemberUniqueName="[WebStore68].[symbol].[All]" allUniqueName="[WebStore68].[symbol].[All]" dimensionUniqueName="[WebStore68]" displayFolder="" count="0" memberValueDatatype="130" unbalanced="0"/>
    <cacheHierarchy uniqueName="[WebStore68].[membership]" caption="membership" attribute="1" defaultMemberUniqueName="[WebStore68].[membership].[All]" allUniqueName="[WebStore68].[membership].[All]" dimensionUniqueName="[WebStore68]" displayFolder="" count="0" memberValueDatatype="130" unbalanced="0"/>
    <cacheHierarchy uniqueName="[WebStore68].[gender]" caption="gender" attribute="1" defaultMemberUniqueName="[WebStore68].[gender].[All]" allUniqueName="[WebStore68].[gender].[All]" dimensionUniqueName="[WebStore68]" displayFolder="" count="0" memberValueDatatype="130" unbalanced="0"/>
    <cacheHierarchy uniqueName="[WebStore68].[reg_date]" caption="reg_date" attribute="1" time="1" defaultMemberUniqueName="[WebStore68].[reg_date].[All]" allUniqueName="[WebStore68].[reg_date].[All]" dimensionUniqueName="[WebStore68]" displayFolder="" count="0" memberValueDatatype="7" unbalanced="0"/>
    <cacheHierarchy uniqueName="[WebStore68].[campaign_id]" caption="campaign_id" attribute="1" defaultMemberUniqueName="[WebStore68].[campaign_id].[All]" allUniqueName="[WebStore68].[campaign_id].[All]" dimensionUniqueName="[WebStore68]" displayFolder="" count="0" memberValueDatatype="20" unbalanced="0"/>
    <cacheHierarchy uniqueName="[WebStore68].[campaign_source]" caption="campaign_source" attribute="1" defaultMemberUniqueName="[WebStore68].[campaign_source].[All]" allUniqueName="[WebStore68].[campaign_source].[All]" dimensionUniqueName="[WebStore68]" displayFolder="" count="0" memberValueDatatype="130" unbalanced="0"/>
    <cacheHierarchy uniqueName="[WebStore68].[campaign_start]" caption="campaign_start" attribute="1" time="1" defaultMemberUniqueName="[WebStore68].[campaign_start].[All]" allUniqueName="[WebStore68].[campaign_start].[All]" dimensionUniqueName="[WebStore68]" displayFolder="" count="0" memberValueDatatype="7" unbalanced="0"/>
    <cacheHierarchy uniqueName="[WebStore68].[campaign_end]" caption="campaign_end" attribute="1" time="1" defaultMemberUniqueName="[WebStore68].[campaign_end].[All]" allUniqueName="[WebStore68].[campaign_end].[All]" dimensionUniqueName="[WebStore68]" displayFolder="" count="0" memberValueDatatype="7" unbalanced="0"/>
    <cacheHierarchy uniqueName="[WebStore68].[n_categories]" caption="n_categories" attribute="1" defaultMemberUniqueName="[WebStore68].[n_categories].[All]" allUniqueName="[WebStore68].[n_categories].[All]" dimensionUniqueName="[WebStore68]" displayFolder="" count="0" memberValueDatatype="20" unbalanced="0"/>
    <cacheHierarchy uniqueName="[WebStore68].[category_ids]" caption="category_ids" attribute="1" defaultMemberUniqueName="[WebStore68].[category_ids].[All]" allUniqueName="[WebStore68].[category_ids].[All]" dimensionUniqueName="[WebStore68]" displayFolder="" count="0" memberValueDatatype="130" unbalanced="0"/>
    <cacheHierarchy uniqueName="[WebStore68].[categories]" caption="categories" attribute="1" defaultMemberUniqueName="[WebStore68].[categories].[All]" allUniqueName="[WebStore68].[categories].[All]" dimensionUniqueName="[WebStore68]" displayFolder="" count="0" memberValueDatatype="130" unbalanced="0"/>
    <cacheHierarchy uniqueName="[WebStore68].[n_items]" caption="n_items" attribute="1" defaultMemberUniqueName="[WebStore68].[n_items].[All]" allUniqueName="[WebStore68].[n_items].[All]" dimensionUniqueName="[WebStore68]" displayFolder="" count="0" memberValueDatatype="20" unbalanced="0"/>
    <cacheHierarchy uniqueName="[WebStore68].[item_ids]" caption="item_ids" attribute="1" defaultMemberUniqueName="[WebStore68].[item_ids].[All]" allUniqueName="[WebStore68].[item_ids].[All]" dimensionUniqueName="[WebStore68]" displayFolder="" count="0" memberValueDatatype="130" unbalanced="0"/>
    <cacheHierarchy uniqueName="[WebStore68].[items]" caption="items" attribute="1" defaultMemberUniqueName="[WebStore68].[items].[All]" allUniqueName="[WebStore68].[items].[All]" dimensionUniqueName="[WebStore68]" displayFolder="" count="0" memberValueDatatype="130" unbalanced="0"/>
    <cacheHierarchy uniqueName="[WebStore68].[unit_prices]" caption="unit_prices" attribute="1" defaultMemberUniqueName="[WebStore68].[unit_prices].[All]" allUniqueName="[WebStore68].[unit_prices].[All]" dimensionUniqueName="[WebStore68]" displayFolder="" count="0" memberValueDatatype="130" unbalanced="0"/>
    <cacheHierarchy uniqueName="[WebStore68].[quantities]" caption="quantities" attribute="1" defaultMemberUniqueName="[WebStore68].[quantities].[All]" allUniqueName="[WebStore68].[quantities].[All]" dimensionUniqueName="[WebStore68]" displayFolder="" count="0" memberValueDatatype="130" unbalanced="0"/>
    <cacheHierarchy uniqueName="[WebStore68].[shipping_prices]" caption="shipping_prices" attribute="1" defaultMemberUniqueName="[WebStore68].[shipping_prices].[All]" allUniqueName="[WebStore68].[shipping_prices].[All]" dimensionUniqueName="[WebStore68]" displayFolder="" count="0" memberValueDatatype="130" unbalanced="0"/>
    <cacheHierarchy uniqueName="[WebStore68].[paid]" caption="paid" attribute="1" defaultMemberUniqueName="[WebStore68].[paid].[All]" allUniqueName="[WebStore68].[paid].[All]" dimensionUniqueName="[WebStore68]" displayFolder="" count="0" memberValueDatatype="5" unbalanced="0"/>
    <cacheHierarchy uniqueName="[WebStore68].[shipping_costs]" caption="shipping_costs" attribute="1" defaultMemberUniqueName="[WebStore68].[shipping_costs].[All]" allUniqueName="[WebStore68].[shipping_costs].[All]" dimensionUniqueName="[WebStore68]" displayFolder="" count="0" memberValueDatatype="5" unbalanced="0"/>
    <cacheHierarchy uniqueName="[WebStore68].[n_vendors]" caption="n_vendors" attribute="1" defaultMemberUniqueName="[WebStore68].[n_vendors].[All]" allUniqueName="[WebStore68].[n_vendors].[All]" dimensionUniqueName="[WebStore68]" displayFolder="" count="0" memberValueDatatype="20" unbalanced="0"/>
    <cacheHierarchy uniqueName="[WebStore68].[vendor_ids]" caption="vendor_ids" attribute="1" defaultMemberUniqueName="[WebStore68].[vendor_ids].[All]" allUniqueName="[WebStore68].[vendor_ids].[All]" dimensionUniqueName="[WebStore68]" displayFolder="" count="0" memberValueDatatype="130" unbalanced="0"/>
    <cacheHierarchy uniqueName="[WebStore68].[vendors]" caption="vendors" attribute="1" defaultMemberUniqueName="[WebStore68].[vendors].[All]" allUniqueName="[WebStore68].[vendors].[All]" dimensionUniqueName="[WebStore68]" displayFolder="" count="0" memberValueDatatype="130" unbalanced="0"/>
    <cacheHierarchy uniqueName="[WebStore68].[ab_test_id]" caption="ab_test_id" attribute="1" defaultMemberUniqueName="[WebStore68].[ab_test_id].[All]" allUniqueName="[WebStore68].[ab_test_id].[All]" dimensionUniqueName="[WebStore68]" displayFolder="" count="0" memberValueDatatype="20" unbalanced="0"/>
    <cacheHierarchy uniqueName="[WebStore68].[ab_group]" caption="ab_group" attribute="1" defaultMemberUniqueName="[WebStore68].[ab_group].[All]" allUniqueName="[WebStore68].[ab_group].[All]" dimensionUniqueName="[WebStore68]" displayFolder="" count="0" memberValueDatatype="130" unbalanced="0"/>
    <cacheHierarchy uniqueName="[WebStore68].[ab_alloc_id]" caption="ab_alloc_id" attribute="1" defaultMemberUniqueName="[WebStore68].[ab_alloc_id].[All]" allUniqueName="[WebStore68].[ab_alloc_id].[All]" dimensionUniqueName="[WebStore68]" displayFolder="" count="0" memberValueDatatype="20" unbalanced="0"/>
    <cacheHierarchy uniqueName="[WebStore68].[ab_description]" caption="ab_description" attribute="1" defaultMemberUniqueName="[WebStore68].[ab_description].[All]" allUniqueName="[WebStore68].[ab_description].[All]" dimensionUniqueName="[WebStore68]" displayFolder="" count="0" memberValueDatatype="130" unbalanced="0"/>
    <cacheHierarchy uniqueName="[WebStore68].[ab_start]" caption="ab_start" attribute="1" time="1" defaultMemberUniqueName="[WebStore68].[ab_start].[All]" allUniqueName="[WebStore68].[ab_start].[All]" dimensionUniqueName="[WebStore68]" displayFolder="" count="0" memberValueDatatype="7" unbalanced="0"/>
    <cacheHierarchy uniqueName="[WebStore68].[ab_end]" caption="ab_end" attribute="1" time="1" defaultMemberUniqueName="[WebStore68].[ab_end].[All]" allUniqueName="[WebStore68].[ab_end].[All]" dimensionUniqueName="[WebStore68]" displayFolder="" count="0" memberValueDatatype="7" unbalanced="0"/>
    <cacheHierarchy uniqueName="[WebStore68].[category_id]" caption="category_id" attribute="1" defaultMemberUniqueName="[WebStore68].[category_id].[All]" allUniqueName="[WebStore68].[category_id].[All]" dimensionUniqueName="[WebStore68]" displayFolder="" count="0" memberValueDatatype="130" unbalanced="0"/>
    <cacheHierarchy uniqueName="[WebStore68].[category]" caption="category" attribute="1" defaultMemberUniqueName="[WebStore68].[category].[All]" allUniqueName="[WebStore68].[category].[All]" dimensionUniqueName="[WebStore68]" displayFolder="" count="0" memberValueDatatype="130" unbalanced="0"/>
    <cacheHierarchy uniqueName="[WebStore68].[item_id]" caption="item_id" attribute="1" defaultMemberUniqueName="[WebStore68].[item_id].[All]" allUniqueName="[WebStore68].[item_id].[All]" dimensionUniqueName="[WebStore68]" displayFolder="" count="0" memberValueDatatype="130" unbalanced="0"/>
    <cacheHierarchy uniqueName="[WebStore68].[item]" caption="item" attribute="1" defaultMemberUniqueName="[WebStore68].[item].[All]" allUniqueName="[WebStore68].[item].[All]" dimensionUniqueName="[WebStore68]" displayFolder="" count="0" memberValueDatatype="130" unbalanced="0"/>
    <cacheHierarchy uniqueName="[WebStore68].[unit_price]" caption="unit_price" attribute="1" defaultMemberUniqueName="[WebStore68].[unit_price].[All]" allUniqueName="[WebStore68].[unit_price].[All]" dimensionUniqueName="[WebStore68]" displayFolder="" count="0" memberValueDatatype="130" unbalanced="0"/>
    <cacheHierarchy uniqueName="[WebStore68].[quantity]" caption="quantity" attribute="1" defaultMemberUniqueName="[WebStore68].[quantity].[All]" allUniqueName="[WebStore68].[quantity].[All]" dimensionUniqueName="[WebStore68]" displayFolder="" count="0" memberValueDatatype="130" unbalanced="0"/>
    <cacheHierarchy uniqueName="[WebStore68].[shipping]" caption="shipping" attribute="1" defaultMemberUniqueName="[WebStore68].[shipping].[All]" allUniqueName="[WebStore68].[shipping].[All]" dimensionUniqueName="[WebStore68]" displayFolder="" count="0" memberValueDatatype="130" unbalanced="0"/>
    <cacheHierarchy uniqueName="[WebStore68].[subtotal]" caption="subtotal" attribute="1" defaultMemberUniqueName="[WebStore68].[subtotal].[All]" allUniqueName="[WebStore68].[subtotal].[All]" dimensionUniqueName="[WebStore68]" displayFolder="" count="0" memberValueDatatype="5" unbalanced="0"/>
    <cacheHierarchy uniqueName="[WebStore68].[vendor_id]" caption="vendor_id" attribute="1" defaultMemberUniqueName="[WebStore68].[vendor_id].[All]" allUniqueName="[WebStore68].[vendor_id].[All]" dimensionUniqueName="[WebStore68]" displayFolder="" count="0" memberValueDatatype="130" unbalanced="0"/>
    <cacheHierarchy uniqueName="[WebStore68].[vendor]" caption="vendor" attribute="1" defaultMemberUniqueName="[WebStore68].[vendor].[All]" allUniqueName="[WebStore68].[vendor].[All]" dimensionUniqueName="[WebStore68]" displayFolder="" count="0" memberValueDatatype="130" unbalanced="0"/>
    <cacheHierarchy uniqueName="[WebStore68].[dupe_checker]" caption="dupe_checker" attribute="1" defaultMemberUniqueName="[WebStore68].[dupe_checker].[All]" allUniqueName="[WebStore68].[dupe_checker].[All]" dimensionUniqueName="[WebStore68]" displayFolder="" count="0" memberValueDatatype="130" unbalanced="0"/>
    <cacheHierarchy uniqueName="[WebStore68].[dupe]" caption="dupe" attribute="1" defaultMemberUniqueName="[WebStore68].[dupe].[All]" allUniqueName="[WebStore68].[dupe].[All]" dimensionUniqueName="[WebStore68]" displayFolder="" count="0" memberValueDatatype="20" unbalanced="0"/>
    <cacheHierarchy uniqueName="[WebStore68].[country_item]" caption="country_item" attribute="1" defaultMemberUniqueName="[WebStore68].[country_item].[All]" allUniqueName="[WebStore68].[country_item].[All]" dimensionUniqueName="[WebStore68]" displayFolder="" count="0" memberValueDatatype="130" unbalanced="0"/>
    <cacheHierarchy uniqueName="[WebStore6].[campaign_end (Month Index)]" caption="campaign_end (Month Index)" attribute="1" defaultMemberUniqueName="[WebStore6].[campaign_end (Month Index)].[All]" allUniqueName="[WebStore6].[campaign_end (Month Index)].[All]" dimensionUniqueName="[WebStore6]" displayFolder="" count="0" memberValueDatatype="20" unbalanced="0" hidden="1"/>
    <cacheHierarchy uniqueName="[WebStore6].[campaign_start (Month Index)]" caption="campaign_start (Month Index)" attribute="1" defaultMemberUniqueName="[WebStore6].[campaign_start (Month Index)].[All]" allUniqueName="[WebStore6].[campaign_start (Month Index)].[All]" dimensionUniqueName="[WebStore6]" displayFolder="" count="0" memberValueDatatype="20" unbalanced="0" hidden="1"/>
    <cacheHierarchy uniqueName="[Measures].[__XL_Count WebStore6]" caption="__XL_Count WebStore6" measure="1" displayFolder="" measureGroup="WebStore6" count="0" hidden="1"/>
    <cacheHierarchy uniqueName="[Measures].[__XL_Count WebStore68]" caption="__XL_Count WebStore68" measure="1" displayFolder="" measureGroup="WebStore68" count="0" hidden="1"/>
    <cacheHierarchy uniqueName="[Measures].[__No measures defined]" caption="__No measures defined" measure="1" displayFolder="" count="0" hidden="1"/>
    <cacheHierarchy uniqueName="[Measures].[Sum of customer_id]" caption="Sum of customer_id" measure="1" displayFolder="" measureGroup="WebStore6" count="0" hidden="1">
      <extLst>
        <ext xmlns:x15="http://schemas.microsoft.com/office/spreadsheetml/2010/11/main" uri="{B97F6D7D-B522-45F9-BDA1-12C45D357490}">
          <x15:cacheHierarchy aggregatedColumn="1"/>
        </ext>
      </extLst>
    </cacheHierarchy>
    <cacheHierarchy uniqueName="[Measures].[Distinct Count of customer_id]" caption="Distinct Count of customer_id" measure="1" displayFolder="" measureGroup="WebStore6" count="0" hidden="1">
      <extLst>
        <ext xmlns:x15="http://schemas.microsoft.com/office/spreadsheetml/2010/11/main" uri="{B97F6D7D-B522-45F9-BDA1-12C45D357490}">
          <x15:cacheHierarchy aggregatedColumn="1"/>
        </ext>
      </extLst>
    </cacheHierarchy>
    <cacheHierarchy uniqueName="[Measures].[Count of item]" caption="Count of item" measure="1" displayFolder="" measureGroup="WebStore6" count="0" hidden="1">
      <extLst>
        <ext xmlns:x15="http://schemas.microsoft.com/office/spreadsheetml/2010/11/main" uri="{B97F6D7D-B522-45F9-BDA1-12C45D357490}">
          <x15:cacheHierarchy aggregatedColumn="36"/>
        </ext>
      </extLst>
    </cacheHierarchy>
    <cacheHierarchy uniqueName="[Measures].[Distinct Count of item]" caption="Distinct Count of item" measure="1" displayFolder="" measureGroup="WebStore6" count="0" oneField="1" hidden="1">
      <fieldsUsage count="1">
        <fieldUsage x="1"/>
      </fieldsUsage>
      <extLst>
        <ext xmlns:x15="http://schemas.microsoft.com/office/spreadsheetml/2010/11/main" uri="{B97F6D7D-B522-45F9-BDA1-12C45D357490}">
          <x15:cacheHierarchy aggregatedColumn="36"/>
        </ext>
      </extLst>
    </cacheHierarchy>
    <cacheHierarchy uniqueName="[Measures].[Count of items]" caption="Count of items" measure="1" displayFolder="" measureGroup="WebStore6" count="0" hidden="1">
      <extLst>
        <ext xmlns:x15="http://schemas.microsoft.com/office/spreadsheetml/2010/11/main" uri="{B97F6D7D-B522-45F9-BDA1-12C45D357490}">
          <x15:cacheHierarchy aggregatedColumn="18"/>
        </ext>
      </extLst>
    </cacheHierarchy>
    <cacheHierarchy uniqueName="[Measures].[Sum of n_items]" caption="Sum of n_items" measure="1" displayFolder="" measureGroup="WebStore6" count="0" hidden="1">
      <extLst>
        <ext xmlns:x15="http://schemas.microsoft.com/office/spreadsheetml/2010/11/main" uri="{B97F6D7D-B522-45F9-BDA1-12C45D357490}">
          <x15:cacheHierarchy aggregatedColumn="16"/>
        </ext>
      </extLst>
    </cacheHierarchy>
    <cacheHierarchy uniqueName="[Measures].[Count of reg_date]" caption="Count of reg_date" measure="1" displayFolder="" measureGroup="WebStore6" count="0" hidden="1">
      <extLst>
        <ext xmlns:x15="http://schemas.microsoft.com/office/spreadsheetml/2010/11/main" uri="{B97F6D7D-B522-45F9-BDA1-12C45D357490}">
          <x15:cacheHierarchy aggregatedColumn="8"/>
        </ext>
      </extLst>
    </cacheHierarchy>
    <cacheHierarchy uniqueName="[Measures].[Distinct Count of reg_date]" caption="Distinct Count of reg_date" measure="1" displayFolder="" measureGroup="WebStore6" count="0" hidden="1">
      <extLst>
        <ext xmlns:x15="http://schemas.microsoft.com/office/spreadsheetml/2010/11/main" uri="{B97F6D7D-B522-45F9-BDA1-12C45D357490}">
          <x15:cacheHierarchy aggregatedColumn="8"/>
        </ext>
      </extLst>
    </cacheHierarchy>
    <cacheHierarchy uniqueName="[Measures].[Sum of order_id]" caption="Sum of order_id" measure="1" displayFolder="" measureGroup="WebStore6" count="0" hidden="1">
      <extLst>
        <ext xmlns:x15="http://schemas.microsoft.com/office/spreadsheetml/2010/11/main" uri="{B97F6D7D-B522-45F9-BDA1-12C45D357490}">
          <x15:cacheHierarchy aggregatedColumn="0"/>
        </ext>
      </extLst>
    </cacheHierarchy>
    <cacheHierarchy uniqueName="[Measures].[Distinct Count of order_id]" caption="Distinct Count of order_id" measure="1" displayFolder="" measureGroup="WebStore6" count="0" hidden="1">
      <extLst>
        <ext xmlns:x15="http://schemas.microsoft.com/office/spreadsheetml/2010/11/main" uri="{B97F6D7D-B522-45F9-BDA1-12C45D357490}">
          <x15:cacheHierarchy aggregatedColumn="0"/>
        </ext>
      </extLst>
    </cacheHierarchy>
    <cacheHierarchy uniqueName="[Measures].[Sum of ab_alloc_id]" caption="Sum of ab_alloc_id" measure="1" displayFolder="" measureGroup="WebStore6" count="0" hidden="1">
      <extLst>
        <ext xmlns:x15="http://schemas.microsoft.com/office/spreadsheetml/2010/11/main" uri="{B97F6D7D-B522-45F9-BDA1-12C45D357490}">
          <x15:cacheHierarchy aggregatedColumn="29"/>
        </ext>
      </extLst>
    </cacheHierarchy>
    <cacheHierarchy uniqueName="[Measures].[Distinct Count of ab_alloc_id]" caption="Distinct Count of ab_alloc_id" measure="1" displayFolder="" measureGroup="WebStore6" count="0" hidden="1">
      <extLst>
        <ext xmlns:x15="http://schemas.microsoft.com/office/spreadsheetml/2010/11/main" uri="{B97F6D7D-B522-45F9-BDA1-12C45D357490}">
          <x15:cacheHierarchy aggregatedColumn="29"/>
        </ext>
      </extLst>
    </cacheHierarchy>
    <cacheHierarchy uniqueName="[Measures].[Count of campaign_source]" caption="Count of campaign_source" measure="1" displayFolder="" measureGroup="WebStore6" count="0" hidden="1">
      <extLst>
        <ext xmlns:x15="http://schemas.microsoft.com/office/spreadsheetml/2010/11/main" uri="{B97F6D7D-B522-45F9-BDA1-12C45D357490}">
          <x15:cacheHierarchy aggregatedColumn="10"/>
        </ext>
      </extLst>
    </cacheHierarchy>
    <cacheHierarchy uniqueName="[Measures].[Distinct Count of campaign_source]" caption="Distinct Count of campaign_source" measure="1" displayFolder="" measureGroup="WebStore6" count="0" hidden="1">
      <extLst>
        <ext xmlns:x15="http://schemas.microsoft.com/office/spreadsheetml/2010/11/main" uri="{B97F6D7D-B522-45F9-BDA1-12C45D357490}">
          <x15:cacheHierarchy aggregatedColumn="10"/>
        </ext>
      </extLst>
    </cacheHierarchy>
    <cacheHierarchy uniqueName="[Measures].[Sum of subtotal]" caption="Sum of subtotal" measure="1" displayFolder="" measureGroup="WebStore68" count="0" hidden="1">
      <extLst>
        <ext xmlns:x15="http://schemas.microsoft.com/office/spreadsheetml/2010/11/main" uri="{B97F6D7D-B522-45F9-BDA1-12C45D357490}">
          <x15:cacheHierarchy aggregatedColumn="92"/>
        </ext>
      </extLst>
    </cacheHierarchy>
  </cacheHierarchies>
  <kpis count="0"/>
  <dimensions count="3">
    <dimension measure="1" name="Measures" uniqueName="[Measures]" caption="Measures"/>
    <dimension name="WebStore6" uniqueName="[WebStore6]" caption="WebStore6"/>
    <dimension name="WebStore68" uniqueName="[WebStore68]" caption="WebStore68"/>
  </dimensions>
  <measureGroups count="2">
    <measureGroup name="WebStore6" caption="WebStore6"/>
    <measureGroup name="WebStore68" caption="WebStore68"/>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nab" refreshedDate="44446.787757754631" backgroundQuery="1" createdVersion="7" refreshedVersion="7" minRefreshableVersion="3" recordCount="0" supportSubquery="1" supportAdvancedDrill="1" xr:uid="{8B608DE3-F40F-4D05-812D-092AB3720077}">
  <cacheSource type="external" connectionId="10"/>
  <cacheFields count="3">
    <cacheField name="[WebStore6].[country].[country]" caption="country" numFmtId="0" hierarchy="4" level="1">
      <sharedItems count="11">
        <s v="Belguim"/>
        <s v="Canada"/>
        <s v="England"/>
        <s v="France"/>
        <s v="Germany"/>
        <s v="Italy"/>
        <s v="Other"/>
        <s v="Portugal"/>
        <s v="Spain"/>
        <s v="Sweden"/>
        <s v="United States"/>
      </sharedItems>
    </cacheField>
    <cacheField name="[Measures].[Distinct Count of item]" caption="Distinct Count of item" numFmtId="0" hierarchy="106" level="32767"/>
    <cacheField name="[WebStore6].[category].[category]" caption="category" numFmtId="0" hierarchy="34" level="1">
      <sharedItems count="10">
        <s v="Beauty Care"/>
        <s v="Books"/>
        <s v="Collectibles"/>
        <s v="Electronics"/>
        <s v="Fashion"/>
        <s v="Gaming"/>
        <s v="Home &amp; Garden"/>
        <s v="Kitchen"/>
        <s v="Sporting Goods"/>
        <s v="Toys &amp; Hobbies"/>
      </sharedItems>
    </cacheField>
  </cacheFields>
  <cacheHierarchies count="118">
    <cacheHierarchy uniqueName="[WebStore6].[order_id]" caption="order_id" attribute="1" defaultMemberUniqueName="[WebStore6].[order_id].[All]" allUniqueName="[WebStore6].[order_id].[All]" dimensionUniqueName="[WebStore6]" displayFolder="" count="0" memberValueDatatype="20" unbalanced="0"/>
    <cacheHierarchy uniqueName="[WebStore6].[customer_id]" caption="customer_id" attribute="1" defaultMemberUniqueName="[WebStore6].[customer_id].[All]" allUniqueName="[WebStore6].[customer_id].[All]" dimensionUniqueName="[WebStore6]" displayFolder="" count="0" memberValueDatatype="20" unbalanced="0"/>
    <cacheHierarchy uniqueName="[WebStore6].[order_date]" caption="order_date" attribute="1" time="1" defaultMemberUniqueName="[WebStore6].[order_date].[All]" allUniqueName="[WebStore6].[order_date].[All]" dimensionUniqueName="[WebStore6]" displayFolder="" count="0" memberValueDatatype="7" unbalanced="0"/>
    <cacheHierarchy uniqueName="[WebStore6].[country_id]" caption="country_id" attribute="1" defaultMemberUniqueName="[WebStore6].[country_id].[All]" allUniqueName="[WebStore6].[country_id].[All]" dimensionUniqueName="[WebStore6]" displayFolder="" count="0" memberValueDatatype="20" unbalanced="0"/>
    <cacheHierarchy uniqueName="[WebStore6].[country]" caption="country" attribute="1" defaultMemberUniqueName="[WebStore6].[country].[All]" allUniqueName="[WebStore6].[country].[All]" dimensionUniqueName="[WebStore6]" displayFolder="" count="2" memberValueDatatype="130" unbalanced="0">
      <fieldsUsage count="2">
        <fieldUsage x="-1"/>
        <fieldUsage x="0"/>
      </fieldsUsage>
    </cacheHierarchy>
    <cacheHierarchy uniqueName="[WebStore6].[symbol]" caption="symbol" attribute="1" defaultMemberUniqueName="[WebStore6].[symbol].[All]" allUniqueName="[WebStore6].[symbol].[All]" dimensionUniqueName="[WebStore6]" displayFolder="" count="0" memberValueDatatype="130" unbalanced="0"/>
    <cacheHierarchy uniqueName="[WebStore6].[membership]" caption="membership" attribute="1" defaultMemberUniqueName="[WebStore6].[membership].[All]" allUniqueName="[WebStore6].[membership].[All]" dimensionUniqueName="[WebStore6]" displayFolder="" count="0" memberValueDatatype="130" unbalanced="0"/>
    <cacheHierarchy uniqueName="[WebStore6].[gender]" caption="gender" attribute="1" defaultMemberUniqueName="[WebStore6].[gender].[All]" allUniqueName="[WebStore6].[gender].[All]" dimensionUniqueName="[WebStore6]" displayFolder="" count="0" memberValueDatatype="130" unbalanced="0"/>
    <cacheHierarchy uniqueName="[WebStore6].[reg_date]" caption="reg_date" attribute="1" time="1" defaultMemberUniqueName="[WebStore6].[reg_date].[All]" allUniqueName="[WebStore6].[reg_date].[All]" dimensionUniqueName="[WebStore6]" displayFolder="" count="0" memberValueDatatype="7" unbalanced="0"/>
    <cacheHierarchy uniqueName="[WebStore6].[campaign_id]" caption="campaign_id" attribute="1" defaultMemberUniqueName="[WebStore6].[campaign_id].[All]" allUniqueName="[WebStore6].[campaign_id].[All]" dimensionUniqueName="[WebStore6]" displayFolder="" count="0" memberValueDatatype="20" unbalanced="0"/>
    <cacheHierarchy uniqueName="[WebStore6].[campaign_source]" caption="campaign_source" attribute="1" defaultMemberUniqueName="[WebStore6].[campaign_source].[All]" allUniqueName="[WebStore6].[campaign_source].[All]" dimensionUniqueName="[WebStore6]" displayFolder="" count="0" memberValueDatatype="130" unbalanced="0"/>
    <cacheHierarchy uniqueName="[WebStore6].[campaign_start]" caption="campaign_start" attribute="1" time="1" defaultMemberUniqueName="[WebStore6].[campaign_start].[All]" allUniqueName="[WebStore6].[campaign_start].[All]" dimensionUniqueName="[WebStore6]" displayFolder="" count="0" memberValueDatatype="7" unbalanced="0"/>
    <cacheHierarchy uniqueName="[WebStore6].[campaign_end]" caption="campaign_end" attribute="1" time="1" defaultMemberUniqueName="[WebStore6].[campaign_end].[All]" allUniqueName="[WebStore6].[campaign_end].[All]" dimensionUniqueName="[WebStore6]" displayFolder="" count="0" memberValueDatatype="7" unbalanced="0"/>
    <cacheHierarchy uniqueName="[WebStore6].[n_categories]" caption="n_categories" attribute="1" defaultMemberUniqueName="[WebStore6].[n_categories].[All]" allUniqueName="[WebStore6].[n_categories].[All]" dimensionUniqueName="[WebStore6]" displayFolder="" count="0" memberValueDatatype="20" unbalanced="0"/>
    <cacheHierarchy uniqueName="[WebStore6].[category_ids]" caption="category_ids" attribute="1" defaultMemberUniqueName="[WebStore6].[category_ids].[All]" allUniqueName="[WebStore6].[category_ids].[All]" dimensionUniqueName="[WebStore6]" displayFolder="" count="0" memberValueDatatype="130" unbalanced="0"/>
    <cacheHierarchy uniqueName="[WebStore6].[categories]" caption="categories" attribute="1" defaultMemberUniqueName="[WebStore6].[categories].[All]" allUniqueName="[WebStore6].[categories].[All]" dimensionUniqueName="[WebStore6]" displayFolder="" count="0" memberValueDatatype="130" unbalanced="0"/>
    <cacheHierarchy uniqueName="[WebStore6].[n_items]" caption="n_items" attribute="1" defaultMemberUniqueName="[WebStore6].[n_items].[All]" allUniqueName="[WebStore6].[n_items].[All]" dimensionUniqueName="[WebStore6]" displayFolder="" count="0" memberValueDatatype="20" unbalanced="0"/>
    <cacheHierarchy uniqueName="[WebStore6].[item_ids]" caption="item_ids" attribute="1" defaultMemberUniqueName="[WebStore6].[item_ids].[All]" allUniqueName="[WebStore6].[item_ids].[All]" dimensionUniqueName="[WebStore6]" displayFolder="" count="0" memberValueDatatype="130" unbalanced="0"/>
    <cacheHierarchy uniqueName="[WebStore6].[items]" caption="items" attribute="1" defaultMemberUniqueName="[WebStore6].[items].[All]" allUniqueName="[WebStore6].[items].[All]" dimensionUniqueName="[WebStore6]" displayFolder="" count="0" memberValueDatatype="130" unbalanced="0"/>
    <cacheHierarchy uniqueName="[WebStore6].[unit_prices]" caption="unit_prices" attribute="1" defaultMemberUniqueName="[WebStore6].[unit_prices].[All]" allUniqueName="[WebStore6].[unit_prices].[All]" dimensionUniqueName="[WebStore6]" displayFolder="" count="0" memberValueDatatype="130" unbalanced="0"/>
    <cacheHierarchy uniqueName="[WebStore6].[quantities]" caption="quantities" attribute="1" defaultMemberUniqueName="[WebStore6].[quantities].[All]" allUniqueName="[WebStore6].[quantities].[All]" dimensionUniqueName="[WebStore6]" displayFolder="" count="0" memberValueDatatype="130" unbalanced="0"/>
    <cacheHierarchy uniqueName="[WebStore6].[shipping_prices]" caption="shipping_prices" attribute="1" defaultMemberUniqueName="[WebStore6].[shipping_prices].[All]" allUniqueName="[WebStore6].[shipping_prices].[All]" dimensionUniqueName="[WebStore6]" displayFolder="" count="0" memberValueDatatype="130" unbalanced="0"/>
    <cacheHierarchy uniqueName="[WebStore6].[paid]" caption="paid" attribute="1" defaultMemberUniqueName="[WebStore6].[paid].[All]" allUniqueName="[WebStore6].[paid].[All]" dimensionUniqueName="[WebStore6]" displayFolder="" count="0" memberValueDatatype="5" unbalanced="0"/>
    <cacheHierarchy uniqueName="[WebStore6].[shipping_costs]" caption="shipping_costs" attribute="1" defaultMemberUniqueName="[WebStore6].[shipping_costs].[All]" allUniqueName="[WebStore6].[shipping_costs].[All]" dimensionUniqueName="[WebStore6]" displayFolder="" count="0" memberValueDatatype="5" unbalanced="0"/>
    <cacheHierarchy uniqueName="[WebStore6].[n_vendors]" caption="n_vendors" attribute="1" defaultMemberUniqueName="[WebStore6].[n_vendors].[All]" allUniqueName="[WebStore6].[n_vendors].[All]" dimensionUniqueName="[WebStore6]" displayFolder="" count="0" memberValueDatatype="20" unbalanced="0"/>
    <cacheHierarchy uniqueName="[WebStore6].[vendor_ids]" caption="vendor_ids" attribute="1" defaultMemberUniqueName="[WebStore6].[vendor_ids].[All]" allUniqueName="[WebStore6].[vendor_ids].[All]" dimensionUniqueName="[WebStore6]" displayFolder="" count="0" memberValueDatatype="130" unbalanced="0"/>
    <cacheHierarchy uniqueName="[WebStore6].[vendors]" caption="vendors" attribute="1" defaultMemberUniqueName="[WebStore6].[vendors].[All]" allUniqueName="[WebStore6].[vendors].[All]" dimensionUniqueName="[WebStore6]" displayFolder="" count="0" memberValueDatatype="130" unbalanced="0"/>
    <cacheHierarchy uniqueName="[WebStore6].[ab_test_id]" caption="ab_test_id" attribute="1" defaultMemberUniqueName="[WebStore6].[ab_test_id].[All]" allUniqueName="[WebStore6].[ab_test_id].[All]" dimensionUniqueName="[WebStore6]" displayFolder="" count="0" memberValueDatatype="20" unbalanced="0"/>
    <cacheHierarchy uniqueName="[WebStore6].[ab_group]" caption="ab_group" attribute="1" defaultMemberUniqueName="[WebStore6].[ab_group].[All]" allUniqueName="[WebStore6].[ab_group].[All]" dimensionUniqueName="[WebStore6]" displayFolder="" count="0" memberValueDatatype="130" unbalanced="0"/>
    <cacheHierarchy uniqueName="[WebStore6].[ab_alloc_id]" caption="ab_alloc_id" attribute="1" defaultMemberUniqueName="[WebStore6].[ab_alloc_id].[All]" allUniqueName="[WebStore6].[ab_alloc_id].[All]" dimensionUniqueName="[WebStore6]" displayFolder="" count="0" memberValueDatatype="20" unbalanced="0"/>
    <cacheHierarchy uniqueName="[WebStore6].[ab_description]" caption="ab_description" attribute="1" defaultMemberUniqueName="[WebStore6].[ab_description].[All]" allUniqueName="[WebStore6].[ab_description].[All]" dimensionUniqueName="[WebStore6]" displayFolder="" count="0" memberValueDatatype="130" unbalanced="0"/>
    <cacheHierarchy uniqueName="[WebStore6].[ab_start]" caption="ab_start" attribute="1" time="1" defaultMemberUniqueName="[WebStore6].[ab_start].[All]" allUniqueName="[WebStore6].[ab_start].[All]" dimensionUniqueName="[WebStore6]" displayFolder="" count="0" memberValueDatatype="7" unbalanced="0"/>
    <cacheHierarchy uniqueName="[WebStore6].[ab_end]" caption="ab_end" attribute="1" time="1" defaultMemberUniqueName="[WebStore6].[ab_end].[All]" allUniqueName="[WebStore6].[ab_end].[All]" dimensionUniqueName="[WebStore6]" displayFolder="" count="0" memberValueDatatype="7" unbalanced="0"/>
    <cacheHierarchy uniqueName="[WebStore6].[category_id]" caption="category_id" attribute="1" defaultMemberUniqueName="[WebStore6].[category_id].[All]" allUniqueName="[WebStore6].[category_id].[All]" dimensionUniqueName="[WebStore6]" displayFolder="" count="0" memberValueDatatype="130" unbalanced="0"/>
    <cacheHierarchy uniqueName="[WebStore6].[category]" caption="category" attribute="1" defaultMemberUniqueName="[WebStore6].[category].[All]" allUniqueName="[WebStore6].[category].[All]" dimensionUniqueName="[WebStore6]" displayFolder="" count="2" memberValueDatatype="130" unbalanced="0">
      <fieldsUsage count="2">
        <fieldUsage x="-1"/>
        <fieldUsage x="2"/>
      </fieldsUsage>
    </cacheHierarchy>
    <cacheHierarchy uniqueName="[WebStore6].[item_id]" caption="item_id" attribute="1" defaultMemberUniqueName="[WebStore6].[item_id].[All]" allUniqueName="[WebStore6].[item_id].[All]" dimensionUniqueName="[WebStore6]" displayFolder="" count="0" memberValueDatatype="130" unbalanced="0"/>
    <cacheHierarchy uniqueName="[WebStore6].[item]" caption="item" attribute="1" defaultMemberUniqueName="[WebStore6].[item].[All]" allUniqueName="[WebStore6].[item].[All]" dimensionUniqueName="[WebStore6]" displayFolder="" count="0" memberValueDatatype="130" unbalanced="0"/>
    <cacheHierarchy uniqueName="[WebStore6].[unit_price]" caption="unit_price" attribute="1" defaultMemberUniqueName="[WebStore6].[unit_price].[All]" allUniqueName="[WebStore6].[unit_price].[All]" dimensionUniqueName="[WebStore6]" displayFolder="" count="0" memberValueDatatype="130" unbalanced="0"/>
    <cacheHierarchy uniqueName="[WebStore6].[quantity]" caption="quantity" attribute="1" defaultMemberUniqueName="[WebStore6].[quantity].[All]" allUniqueName="[WebStore6].[quantity].[All]" dimensionUniqueName="[WebStore6]" displayFolder="" count="0" memberValueDatatype="130" unbalanced="0"/>
    <cacheHierarchy uniqueName="[WebStore6].[shipping]" caption="shipping" attribute="1" defaultMemberUniqueName="[WebStore6].[shipping].[All]" allUniqueName="[WebStore6].[shipping].[All]" dimensionUniqueName="[WebStore6]" displayFolder="" count="0" memberValueDatatype="130" unbalanced="0"/>
    <cacheHierarchy uniqueName="[WebStore6].[vendor_id]" caption="vendor_id" attribute="1" defaultMemberUniqueName="[WebStore6].[vendor_id].[All]" allUniqueName="[WebStore6].[vendor_id].[All]" dimensionUniqueName="[WebStore6]" displayFolder="" count="0" memberValueDatatype="130" unbalanced="0"/>
    <cacheHierarchy uniqueName="[WebStore6].[vendor]" caption="vendor" attribute="1" defaultMemberUniqueName="[WebStore6].[vendor].[All]" allUniqueName="[WebStore6].[vendor].[All]" dimensionUniqueName="[WebStore6]" displayFolder="" count="0" memberValueDatatype="130" unbalanced="0"/>
    <cacheHierarchy uniqueName="[WebStore6].[dupe_checker]" caption="dupe_checker" attribute="1" defaultMemberUniqueName="[WebStore6].[dupe_checker].[All]" allUniqueName="[WebStore6].[dupe_checker].[All]" dimensionUniqueName="[WebStore6]" displayFolder="" count="0" memberValueDatatype="130" unbalanced="0"/>
    <cacheHierarchy uniqueName="[WebStore6].[dupe]" caption="dupe" attribute="1" defaultMemberUniqueName="[WebStore6].[dupe].[All]" allUniqueName="[WebStore6].[dupe].[All]" dimensionUniqueName="[WebStore6]" displayFolder="" count="0" memberValueDatatype="20" unbalanced="0"/>
    <cacheHierarchy uniqueName="[WebStore6].[campaign_start (Year)]" caption="campaign_start (Year)" attribute="1" defaultMemberUniqueName="[WebStore6].[campaign_start (Year)].[All]" allUniqueName="[WebStore6].[campaign_start (Year)].[All]" dimensionUniqueName="[WebStore6]" displayFolder="" count="0" memberValueDatatype="130" unbalanced="0"/>
    <cacheHierarchy uniqueName="[WebStore6].[campaign_start (Quarter)]" caption="campaign_start (Quarter)" attribute="1" defaultMemberUniqueName="[WebStore6].[campaign_start (Quarter)].[All]" allUniqueName="[WebStore6].[campaign_start (Quarter)].[All]" dimensionUniqueName="[WebStore6]" displayFolder="" count="0" memberValueDatatype="130" unbalanced="0"/>
    <cacheHierarchy uniqueName="[WebStore6].[campaign_start (Month)]" caption="campaign_start (Month)" attribute="1" defaultMemberUniqueName="[WebStore6].[campaign_start (Month)].[All]" allUniqueName="[WebStore6].[campaign_start (Month)].[All]" dimensionUniqueName="[WebStore6]" displayFolder="" count="0" memberValueDatatype="130" unbalanced="0"/>
    <cacheHierarchy uniqueName="[WebStore6].[campaign_end (Year)]" caption="campaign_end (Year)" attribute="1" defaultMemberUniqueName="[WebStore6].[campaign_end (Year)].[All]" allUniqueName="[WebStore6].[campaign_end (Year)].[All]" dimensionUniqueName="[WebStore6]" displayFolder="" count="0" memberValueDatatype="130" unbalanced="0"/>
    <cacheHierarchy uniqueName="[WebStore6].[campaign_end (Quarter)]" caption="campaign_end (Quarter)" attribute="1" defaultMemberUniqueName="[WebStore6].[campaign_end (Quarter)].[All]" allUniqueName="[WebStore6].[campaign_end (Quarter)].[All]" dimensionUniqueName="[WebStore6]" displayFolder="" count="0" memberValueDatatype="130" unbalanced="0"/>
    <cacheHierarchy uniqueName="[WebStore6].[campaign_end (Month)]" caption="campaign_end (Month)" attribute="1" defaultMemberUniqueName="[WebStore6].[campaign_end (Month)].[All]" allUniqueName="[WebStore6].[campaign_end (Month)].[All]" dimensionUniqueName="[WebStore6]" displayFolder="" count="0" memberValueDatatype="130" unbalanced="0"/>
    <cacheHierarchy uniqueName="[WebStore68].[order_id]" caption="order_id" attribute="1" defaultMemberUniqueName="[WebStore68].[order_id].[All]" allUniqueName="[WebStore68].[order_id].[All]" dimensionUniqueName="[WebStore68]" displayFolder="" count="0" memberValueDatatype="20" unbalanced="0"/>
    <cacheHierarchy uniqueName="[WebStore68].[customer_id]" caption="customer_id" attribute="1" defaultMemberUniqueName="[WebStore68].[customer_id].[All]" allUniqueName="[WebStore68].[customer_id].[All]" dimensionUniqueName="[WebStore68]" displayFolder="" count="0" memberValueDatatype="20" unbalanced="0"/>
    <cacheHierarchy uniqueName="[WebStore68].[order_date]" caption="order_date" attribute="1" time="1" defaultMemberUniqueName="[WebStore68].[order_date].[All]" allUniqueName="[WebStore68].[order_date].[All]" dimensionUniqueName="[WebStore68]" displayFolder="" count="0" memberValueDatatype="7" unbalanced="0"/>
    <cacheHierarchy uniqueName="[WebStore68].[order_year]" caption="order_year" attribute="1" time="1" defaultMemberUniqueName="[WebStore68].[order_year].[All]" allUniqueName="[WebStore68].[order_year].[All]" dimensionUniqueName="[WebStore68]" displayFolder="" count="0" memberValueDatatype="7" unbalanced="0"/>
    <cacheHierarchy uniqueName="[WebStore68].[order_quarter]" caption="order_quarter" attribute="1" defaultMemberUniqueName="[WebStore68].[order_quarter].[All]" allUniqueName="[WebStore68].[order_quarter].[All]" dimensionUniqueName="[WebStore68]" displayFolder="" count="0" memberValueDatatype="20" unbalanced="0"/>
    <cacheHierarchy uniqueName="[WebStore68].[country_id]" caption="country_id" attribute="1" defaultMemberUniqueName="[WebStore68].[country_id].[All]" allUniqueName="[WebStore68].[country_id].[All]" dimensionUniqueName="[WebStore68]" displayFolder="" count="0" memberValueDatatype="20" unbalanced="0"/>
    <cacheHierarchy uniqueName="[WebStore68].[country]" caption="country" attribute="1" defaultMemberUniqueName="[WebStore68].[country].[All]" allUniqueName="[WebStore68].[country].[All]" dimensionUniqueName="[WebStore68]" displayFolder="" count="0" memberValueDatatype="130" unbalanced="0"/>
    <cacheHierarchy uniqueName="[WebStore68].[symbol]" caption="symbol" attribute="1" defaultMemberUniqueName="[WebStore68].[symbol].[All]" allUniqueName="[WebStore68].[symbol].[All]" dimensionUniqueName="[WebStore68]" displayFolder="" count="0" memberValueDatatype="130" unbalanced="0"/>
    <cacheHierarchy uniqueName="[WebStore68].[membership]" caption="membership" attribute="1" defaultMemberUniqueName="[WebStore68].[membership].[All]" allUniqueName="[WebStore68].[membership].[All]" dimensionUniqueName="[WebStore68]" displayFolder="" count="0" memberValueDatatype="130" unbalanced="0"/>
    <cacheHierarchy uniqueName="[WebStore68].[gender]" caption="gender" attribute="1" defaultMemberUniqueName="[WebStore68].[gender].[All]" allUniqueName="[WebStore68].[gender].[All]" dimensionUniqueName="[WebStore68]" displayFolder="" count="0" memberValueDatatype="130" unbalanced="0"/>
    <cacheHierarchy uniqueName="[WebStore68].[reg_date]" caption="reg_date" attribute="1" time="1" defaultMemberUniqueName="[WebStore68].[reg_date].[All]" allUniqueName="[WebStore68].[reg_date].[All]" dimensionUniqueName="[WebStore68]" displayFolder="" count="0" memberValueDatatype="7" unbalanced="0"/>
    <cacheHierarchy uniqueName="[WebStore68].[campaign_id]" caption="campaign_id" attribute="1" defaultMemberUniqueName="[WebStore68].[campaign_id].[All]" allUniqueName="[WebStore68].[campaign_id].[All]" dimensionUniqueName="[WebStore68]" displayFolder="" count="0" memberValueDatatype="20" unbalanced="0"/>
    <cacheHierarchy uniqueName="[WebStore68].[campaign_source]" caption="campaign_source" attribute="1" defaultMemberUniqueName="[WebStore68].[campaign_source].[All]" allUniqueName="[WebStore68].[campaign_source].[All]" dimensionUniqueName="[WebStore68]" displayFolder="" count="0" memberValueDatatype="130" unbalanced="0"/>
    <cacheHierarchy uniqueName="[WebStore68].[campaign_start]" caption="campaign_start" attribute="1" time="1" defaultMemberUniqueName="[WebStore68].[campaign_start].[All]" allUniqueName="[WebStore68].[campaign_start].[All]" dimensionUniqueName="[WebStore68]" displayFolder="" count="0" memberValueDatatype="7" unbalanced="0"/>
    <cacheHierarchy uniqueName="[WebStore68].[campaign_end]" caption="campaign_end" attribute="1" time="1" defaultMemberUniqueName="[WebStore68].[campaign_end].[All]" allUniqueName="[WebStore68].[campaign_end].[All]" dimensionUniqueName="[WebStore68]" displayFolder="" count="0" memberValueDatatype="7" unbalanced="0"/>
    <cacheHierarchy uniqueName="[WebStore68].[n_categories]" caption="n_categories" attribute="1" defaultMemberUniqueName="[WebStore68].[n_categories].[All]" allUniqueName="[WebStore68].[n_categories].[All]" dimensionUniqueName="[WebStore68]" displayFolder="" count="0" memberValueDatatype="20" unbalanced="0"/>
    <cacheHierarchy uniqueName="[WebStore68].[category_ids]" caption="category_ids" attribute="1" defaultMemberUniqueName="[WebStore68].[category_ids].[All]" allUniqueName="[WebStore68].[category_ids].[All]" dimensionUniqueName="[WebStore68]" displayFolder="" count="0" memberValueDatatype="130" unbalanced="0"/>
    <cacheHierarchy uniqueName="[WebStore68].[categories]" caption="categories" attribute="1" defaultMemberUniqueName="[WebStore68].[categories].[All]" allUniqueName="[WebStore68].[categories].[All]" dimensionUniqueName="[WebStore68]" displayFolder="" count="0" memberValueDatatype="130" unbalanced="0"/>
    <cacheHierarchy uniqueName="[WebStore68].[n_items]" caption="n_items" attribute="1" defaultMemberUniqueName="[WebStore68].[n_items].[All]" allUniqueName="[WebStore68].[n_items].[All]" dimensionUniqueName="[WebStore68]" displayFolder="" count="0" memberValueDatatype="20" unbalanced="0"/>
    <cacheHierarchy uniqueName="[WebStore68].[item_ids]" caption="item_ids" attribute="1" defaultMemberUniqueName="[WebStore68].[item_ids].[All]" allUniqueName="[WebStore68].[item_ids].[All]" dimensionUniqueName="[WebStore68]" displayFolder="" count="0" memberValueDatatype="130" unbalanced="0"/>
    <cacheHierarchy uniqueName="[WebStore68].[items]" caption="items" attribute="1" defaultMemberUniqueName="[WebStore68].[items].[All]" allUniqueName="[WebStore68].[items].[All]" dimensionUniqueName="[WebStore68]" displayFolder="" count="0" memberValueDatatype="130" unbalanced="0"/>
    <cacheHierarchy uniqueName="[WebStore68].[unit_prices]" caption="unit_prices" attribute="1" defaultMemberUniqueName="[WebStore68].[unit_prices].[All]" allUniqueName="[WebStore68].[unit_prices].[All]" dimensionUniqueName="[WebStore68]" displayFolder="" count="0" memberValueDatatype="130" unbalanced="0"/>
    <cacheHierarchy uniqueName="[WebStore68].[quantities]" caption="quantities" attribute="1" defaultMemberUniqueName="[WebStore68].[quantities].[All]" allUniqueName="[WebStore68].[quantities].[All]" dimensionUniqueName="[WebStore68]" displayFolder="" count="0" memberValueDatatype="130" unbalanced="0"/>
    <cacheHierarchy uniqueName="[WebStore68].[shipping_prices]" caption="shipping_prices" attribute="1" defaultMemberUniqueName="[WebStore68].[shipping_prices].[All]" allUniqueName="[WebStore68].[shipping_prices].[All]" dimensionUniqueName="[WebStore68]" displayFolder="" count="0" memberValueDatatype="130" unbalanced="0"/>
    <cacheHierarchy uniqueName="[WebStore68].[paid]" caption="paid" attribute="1" defaultMemberUniqueName="[WebStore68].[paid].[All]" allUniqueName="[WebStore68].[paid].[All]" dimensionUniqueName="[WebStore68]" displayFolder="" count="0" memberValueDatatype="5" unbalanced="0"/>
    <cacheHierarchy uniqueName="[WebStore68].[shipping_costs]" caption="shipping_costs" attribute="1" defaultMemberUniqueName="[WebStore68].[shipping_costs].[All]" allUniqueName="[WebStore68].[shipping_costs].[All]" dimensionUniqueName="[WebStore68]" displayFolder="" count="0" memberValueDatatype="5" unbalanced="0"/>
    <cacheHierarchy uniqueName="[WebStore68].[n_vendors]" caption="n_vendors" attribute="1" defaultMemberUniqueName="[WebStore68].[n_vendors].[All]" allUniqueName="[WebStore68].[n_vendors].[All]" dimensionUniqueName="[WebStore68]" displayFolder="" count="0" memberValueDatatype="20" unbalanced="0"/>
    <cacheHierarchy uniqueName="[WebStore68].[vendor_ids]" caption="vendor_ids" attribute="1" defaultMemberUniqueName="[WebStore68].[vendor_ids].[All]" allUniqueName="[WebStore68].[vendor_ids].[All]" dimensionUniqueName="[WebStore68]" displayFolder="" count="0" memberValueDatatype="130" unbalanced="0"/>
    <cacheHierarchy uniqueName="[WebStore68].[vendors]" caption="vendors" attribute="1" defaultMemberUniqueName="[WebStore68].[vendors].[All]" allUniqueName="[WebStore68].[vendors].[All]" dimensionUniqueName="[WebStore68]" displayFolder="" count="0" memberValueDatatype="130" unbalanced="0"/>
    <cacheHierarchy uniqueName="[WebStore68].[ab_test_id]" caption="ab_test_id" attribute="1" defaultMemberUniqueName="[WebStore68].[ab_test_id].[All]" allUniqueName="[WebStore68].[ab_test_id].[All]" dimensionUniqueName="[WebStore68]" displayFolder="" count="0" memberValueDatatype="20" unbalanced="0"/>
    <cacheHierarchy uniqueName="[WebStore68].[ab_group]" caption="ab_group" attribute="1" defaultMemberUniqueName="[WebStore68].[ab_group].[All]" allUniqueName="[WebStore68].[ab_group].[All]" dimensionUniqueName="[WebStore68]" displayFolder="" count="0" memberValueDatatype="130" unbalanced="0"/>
    <cacheHierarchy uniqueName="[WebStore68].[ab_alloc_id]" caption="ab_alloc_id" attribute="1" defaultMemberUniqueName="[WebStore68].[ab_alloc_id].[All]" allUniqueName="[WebStore68].[ab_alloc_id].[All]" dimensionUniqueName="[WebStore68]" displayFolder="" count="0" memberValueDatatype="20" unbalanced="0"/>
    <cacheHierarchy uniqueName="[WebStore68].[ab_description]" caption="ab_description" attribute="1" defaultMemberUniqueName="[WebStore68].[ab_description].[All]" allUniqueName="[WebStore68].[ab_description].[All]" dimensionUniqueName="[WebStore68]" displayFolder="" count="0" memberValueDatatype="130" unbalanced="0"/>
    <cacheHierarchy uniqueName="[WebStore68].[ab_start]" caption="ab_start" attribute="1" time="1" defaultMemberUniqueName="[WebStore68].[ab_start].[All]" allUniqueName="[WebStore68].[ab_start].[All]" dimensionUniqueName="[WebStore68]" displayFolder="" count="0" memberValueDatatype="7" unbalanced="0"/>
    <cacheHierarchy uniqueName="[WebStore68].[ab_end]" caption="ab_end" attribute="1" time="1" defaultMemberUniqueName="[WebStore68].[ab_end].[All]" allUniqueName="[WebStore68].[ab_end].[All]" dimensionUniqueName="[WebStore68]" displayFolder="" count="0" memberValueDatatype="7" unbalanced="0"/>
    <cacheHierarchy uniqueName="[WebStore68].[category_id]" caption="category_id" attribute="1" defaultMemberUniqueName="[WebStore68].[category_id].[All]" allUniqueName="[WebStore68].[category_id].[All]" dimensionUniqueName="[WebStore68]" displayFolder="" count="0" memberValueDatatype="130" unbalanced="0"/>
    <cacheHierarchy uniqueName="[WebStore68].[category]" caption="category" attribute="1" defaultMemberUniqueName="[WebStore68].[category].[All]" allUniqueName="[WebStore68].[category].[All]" dimensionUniqueName="[WebStore68]" displayFolder="" count="0" memberValueDatatype="130" unbalanced="0"/>
    <cacheHierarchy uniqueName="[WebStore68].[item_id]" caption="item_id" attribute="1" defaultMemberUniqueName="[WebStore68].[item_id].[All]" allUniqueName="[WebStore68].[item_id].[All]" dimensionUniqueName="[WebStore68]" displayFolder="" count="0" memberValueDatatype="130" unbalanced="0"/>
    <cacheHierarchy uniqueName="[WebStore68].[item]" caption="item" attribute="1" defaultMemberUniqueName="[WebStore68].[item].[All]" allUniqueName="[WebStore68].[item].[All]" dimensionUniqueName="[WebStore68]" displayFolder="" count="0" memberValueDatatype="130" unbalanced="0"/>
    <cacheHierarchy uniqueName="[WebStore68].[unit_price]" caption="unit_price" attribute="1" defaultMemberUniqueName="[WebStore68].[unit_price].[All]" allUniqueName="[WebStore68].[unit_price].[All]" dimensionUniqueName="[WebStore68]" displayFolder="" count="0" memberValueDatatype="130" unbalanced="0"/>
    <cacheHierarchy uniqueName="[WebStore68].[quantity]" caption="quantity" attribute="1" defaultMemberUniqueName="[WebStore68].[quantity].[All]" allUniqueName="[WebStore68].[quantity].[All]" dimensionUniqueName="[WebStore68]" displayFolder="" count="0" memberValueDatatype="130" unbalanced="0"/>
    <cacheHierarchy uniqueName="[WebStore68].[shipping]" caption="shipping" attribute="1" defaultMemberUniqueName="[WebStore68].[shipping].[All]" allUniqueName="[WebStore68].[shipping].[All]" dimensionUniqueName="[WebStore68]" displayFolder="" count="0" memberValueDatatype="130" unbalanced="0"/>
    <cacheHierarchy uniqueName="[WebStore68].[subtotal]" caption="subtotal" attribute="1" defaultMemberUniqueName="[WebStore68].[subtotal].[All]" allUniqueName="[WebStore68].[subtotal].[All]" dimensionUniqueName="[WebStore68]" displayFolder="" count="0" memberValueDatatype="5" unbalanced="0"/>
    <cacheHierarchy uniqueName="[WebStore68].[vendor_id]" caption="vendor_id" attribute="1" defaultMemberUniqueName="[WebStore68].[vendor_id].[All]" allUniqueName="[WebStore68].[vendor_id].[All]" dimensionUniqueName="[WebStore68]" displayFolder="" count="0" memberValueDatatype="130" unbalanced="0"/>
    <cacheHierarchy uniqueName="[WebStore68].[vendor]" caption="vendor" attribute="1" defaultMemberUniqueName="[WebStore68].[vendor].[All]" allUniqueName="[WebStore68].[vendor].[All]" dimensionUniqueName="[WebStore68]" displayFolder="" count="0" memberValueDatatype="130" unbalanced="0"/>
    <cacheHierarchy uniqueName="[WebStore68].[dupe_checker]" caption="dupe_checker" attribute="1" defaultMemberUniqueName="[WebStore68].[dupe_checker].[All]" allUniqueName="[WebStore68].[dupe_checker].[All]" dimensionUniqueName="[WebStore68]" displayFolder="" count="0" memberValueDatatype="130" unbalanced="0"/>
    <cacheHierarchy uniqueName="[WebStore68].[dupe]" caption="dupe" attribute="1" defaultMemberUniqueName="[WebStore68].[dupe].[All]" allUniqueName="[WebStore68].[dupe].[All]" dimensionUniqueName="[WebStore68]" displayFolder="" count="0" memberValueDatatype="20" unbalanced="0"/>
    <cacheHierarchy uniqueName="[WebStore68].[country_item]" caption="country_item" attribute="1" defaultMemberUniqueName="[WebStore68].[country_item].[All]" allUniqueName="[WebStore68].[country_item].[All]" dimensionUniqueName="[WebStore68]" displayFolder="" count="0" memberValueDatatype="130" unbalanced="0"/>
    <cacheHierarchy uniqueName="[WebStore6].[campaign_end (Month Index)]" caption="campaign_end (Month Index)" attribute="1" defaultMemberUniqueName="[WebStore6].[campaign_end (Month Index)].[All]" allUniqueName="[WebStore6].[campaign_end (Month Index)].[All]" dimensionUniqueName="[WebStore6]" displayFolder="" count="0" memberValueDatatype="20" unbalanced="0" hidden="1"/>
    <cacheHierarchy uniqueName="[WebStore6].[campaign_start (Month Index)]" caption="campaign_start (Month Index)" attribute="1" defaultMemberUniqueName="[WebStore6].[campaign_start (Month Index)].[All]" allUniqueName="[WebStore6].[campaign_start (Month Index)].[All]" dimensionUniqueName="[WebStore6]" displayFolder="" count="0" memberValueDatatype="20" unbalanced="0" hidden="1"/>
    <cacheHierarchy uniqueName="[Measures].[__XL_Count WebStore6]" caption="__XL_Count WebStore6" measure="1" displayFolder="" measureGroup="WebStore6" count="0" hidden="1"/>
    <cacheHierarchy uniqueName="[Measures].[__XL_Count WebStore68]" caption="__XL_Count WebStore68" measure="1" displayFolder="" measureGroup="WebStore68" count="0" hidden="1"/>
    <cacheHierarchy uniqueName="[Measures].[__No measures defined]" caption="__No measures defined" measure="1" displayFolder="" count="0" hidden="1"/>
    <cacheHierarchy uniqueName="[Measures].[Sum of customer_id]" caption="Sum of customer_id" measure="1" displayFolder="" measureGroup="WebStore6" count="0" hidden="1">
      <extLst>
        <ext xmlns:x15="http://schemas.microsoft.com/office/spreadsheetml/2010/11/main" uri="{B97F6D7D-B522-45F9-BDA1-12C45D357490}">
          <x15:cacheHierarchy aggregatedColumn="1"/>
        </ext>
      </extLst>
    </cacheHierarchy>
    <cacheHierarchy uniqueName="[Measures].[Distinct Count of customer_id]" caption="Distinct Count of customer_id" measure="1" displayFolder="" measureGroup="WebStore6" count="0" hidden="1">
      <extLst>
        <ext xmlns:x15="http://schemas.microsoft.com/office/spreadsheetml/2010/11/main" uri="{B97F6D7D-B522-45F9-BDA1-12C45D357490}">
          <x15:cacheHierarchy aggregatedColumn="1"/>
        </ext>
      </extLst>
    </cacheHierarchy>
    <cacheHierarchy uniqueName="[Measures].[Count of item]" caption="Count of item" measure="1" displayFolder="" measureGroup="WebStore6" count="0" hidden="1">
      <extLst>
        <ext xmlns:x15="http://schemas.microsoft.com/office/spreadsheetml/2010/11/main" uri="{B97F6D7D-B522-45F9-BDA1-12C45D357490}">
          <x15:cacheHierarchy aggregatedColumn="36"/>
        </ext>
      </extLst>
    </cacheHierarchy>
    <cacheHierarchy uniqueName="[Measures].[Distinct Count of item]" caption="Distinct Count of item" measure="1" displayFolder="" measureGroup="WebStore6" count="0" oneField="1" hidden="1">
      <fieldsUsage count="1">
        <fieldUsage x="1"/>
      </fieldsUsage>
      <extLst>
        <ext xmlns:x15="http://schemas.microsoft.com/office/spreadsheetml/2010/11/main" uri="{B97F6D7D-B522-45F9-BDA1-12C45D357490}">
          <x15:cacheHierarchy aggregatedColumn="36"/>
        </ext>
      </extLst>
    </cacheHierarchy>
    <cacheHierarchy uniqueName="[Measures].[Count of items]" caption="Count of items" measure="1" displayFolder="" measureGroup="WebStore6" count="0" hidden="1">
      <extLst>
        <ext xmlns:x15="http://schemas.microsoft.com/office/spreadsheetml/2010/11/main" uri="{B97F6D7D-B522-45F9-BDA1-12C45D357490}">
          <x15:cacheHierarchy aggregatedColumn="18"/>
        </ext>
      </extLst>
    </cacheHierarchy>
    <cacheHierarchy uniqueName="[Measures].[Sum of n_items]" caption="Sum of n_items" measure="1" displayFolder="" measureGroup="WebStore6" count="0" hidden="1">
      <extLst>
        <ext xmlns:x15="http://schemas.microsoft.com/office/spreadsheetml/2010/11/main" uri="{B97F6D7D-B522-45F9-BDA1-12C45D357490}">
          <x15:cacheHierarchy aggregatedColumn="16"/>
        </ext>
      </extLst>
    </cacheHierarchy>
    <cacheHierarchy uniqueName="[Measures].[Count of reg_date]" caption="Count of reg_date" measure="1" displayFolder="" measureGroup="WebStore6" count="0" hidden="1">
      <extLst>
        <ext xmlns:x15="http://schemas.microsoft.com/office/spreadsheetml/2010/11/main" uri="{B97F6D7D-B522-45F9-BDA1-12C45D357490}">
          <x15:cacheHierarchy aggregatedColumn="8"/>
        </ext>
      </extLst>
    </cacheHierarchy>
    <cacheHierarchy uniqueName="[Measures].[Distinct Count of reg_date]" caption="Distinct Count of reg_date" measure="1" displayFolder="" measureGroup="WebStore6" count="0" hidden="1">
      <extLst>
        <ext xmlns:x15="http://schemas.microsoft.com/office/spreadsheetml/2010/11/main" uri="{B97F6D7D-B522-45F9-BDA1-12C45D357490}">
          <x15:cacheHierarchy aggregatedColumn="8"/>
        </ext>
      </extLst>
    </cacheHierarchy>
    <cacheHierarchy uniqueName="[Measures].[Sum of order_id]" caption="Sum of order_id" measure="1" displayFolder="" measureGroup="WebStore6" count="0" hidden="1">
      <extLst>
        <ext xmlns:x15="http://schemas.microsoft.com/office/spreadsheetml/2010/11/main" uri="{B97F6D7D-B522-45F9-BDA1-12C45D357490}">
          <x15:cacheHierarchy aggregatedColumn="0"/>
        </ext>
      </extLst>
    </cacheHierarchy>
    <cacheHierarchy uniqueName="[Measures].[Distinct Count of order_id]" caption="Distinct Count of order_id" measure="1" displayFolder="" measureGroup="WebStore6" count="0" hidden="1">
      <extLst>
        <ext xmlns:x15="http://schemas.microsoft.com/office/spreadsheetml/2010/11/main" uri="{B97F6D7D-B522-45F9-BDA1-12C45D357490}">
          <x15:cacheHierarchy aggregatedColumn="0"/>
        </ext>
      </extLst>
    </cacheHierarchy>
    <cacheHierarchy uniqueName="[Measures].[Sum of ab_alloc_id]" caption="Sum of ab_alloc_id" measure="1" displayFolder="" measureGroup="WebStore6" count="0" hidden="1">
      <extLst>
        <ext xmlns:x15="http://schemas.microsoft.com/office/spreadsheetml/2010/11/main" uri="{B97F6D7D-B522-45F9-BDA1-12C45D357490}">
          <x15:cacheHierarchy aggregatedColumn="29"/>
        </ext>
      </extLst>
    </cacheHierarchy>
    <cacheHierarchy uniqueName="[Measures].[Distinct Count of ab_alloc_id]" caption="Distinct Count of ab_alloc_id" measure="1" displayFolder="" measureGroup="WebStore6" count="0" hidden="1">
      <extLst>
        <ext xmlns:x15="http://schemas.microsoft.com/office/spreadsheetml/2010/11/main" uri="{B97F6D7D-B522-45F9-BDA1-12C45D357490}">
          <x15:cacheHierarchy aggregatedColumn="29"/>
        </ext>
      </extLst>
    </cacheHierarchy>
    <cacheHierarchy uniqueName="[Measures].[Count of campaign_source]" caption="Count of campaign_source" measure="1" displayFolder="" measureGroup="WebStore6" count="0" hidden="1">
      <extLst>
        <ext xmlns:x15="http://schemas.microsoft.com/office/spreadsheetml/2010/11/main" uri="{B97F6D7D-B522-45F9-BDA1-12C45D357490}">
          <x15:cacheHierarchy aggregatedColumn="10"/>
        </ext>
      </extLst>
    </cacheHierarchy>
    <cacheHierarchy uniqueName="[Measures].[Distinct Count of campaign_source]" caption="Distinct Count of campaign_source" measure="1" displayFolder="" measureGroup="WebStore6" count="0" hidden="1">
      <extLst>
        <ext xmlns:x15="http://schemas.microsoft.com/office/spreadsheetml/2010/11/main" uri="{B97F6D7D-B522-45F9-BDA1-12C45D357490}">
          <x15:cacheHierarchy aggregatedColumn="10"/>
        </ext>
      </extLst>
    </cacheHierarchy>
    <cacheHierarchy uniqueName="[Measures].[Sum of subtotal]" caption="Sum of subtotal" measure="1" displayFolder="" measureGroup="WebStore68" count="0" hidden="1">
      <extLst>
        <ext xmlns:x15="http://schemas.microsoft.com/office/spreadsheetml/2010/11/main" uri="{B97F6D7D-B522-45F9-BDA1-12C45D357490}">
          <x15:cacheHierarchy aggregatedColumn="92"/>
        </ext>
      </extLst>
    </cacheHierarchy>
  </cacheHierarchies>
  <kpis count="0"/>
  <dimensions count="3">
    <dimension measure="1" name="Measures" uniqueName="[Measures]" caption="Measures"/>
    <dimension name="WebStore6" uniqueName="[WebStore6]" caption="WebStore6"/>
    <dimension name="WebStore68" uniqueName="[WebStore68]" caption="WebStore68"/>
  </dimensions>
  <measureGroups count="2">
    <measureGroup name="WebStore6" caption="WebStore6"/>
    <measureGroup name="WebStore68" caption="WebStore68"/>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nab" refreshedDate="44446.787756597223" backgroundQuery="1" createdVersion="7" refreshedVersion="7" minRefreshableVersion="3" recordCount="0" supportSubquery="1" supportAdvancedDrill="1" xr:uid="{F1E244A8-207B-449F-AA67-6E4801BCF700}">
  <cacheSource type="external" connectionId="10"/>
  <cacheFields count="2">
    <cacheField name="[WebStore6].[country].[country]" caption="country" numFmtId="0" hierarchy="4" level="1">
      <sharedItems count="11">
        <s v="Belguim"/>
        <s v="Canada"/>
        <s v="England"/>
        <s v="France"/>
        <s v="Germany"/>
        <s v="Italy"/>
        <s v="Other"/>
        <s v="Portugal"/>
        <s v="Spain"/>
        <s v="Sweden"/>
        <s v="United States"/>
      </sharedItems>
    </cacheField>
    <cacheField name="[Measures].[Distinct Count of item]" caption="Distinct Count of item" numFmtId="0" hierarchy="106" level="32767"/>
  </cacheFields>
  <cacheHierarchies count="118">
    <cacheHierarchy uniqueName="[WebStore6].[order_id]" caption="order_id" attribute="1" defaultMemberUniqueName="[WebStore6].[order_id].[All]" allUniqueName="[WebStore6].[order_id].[All]" dimensionUniqueName="[WebStore6]" displayFolder="" count="0" memberValueDatatype="20" unbalanced="0"/>
    <cacheHierarchy uniqueName="[WebStore6].[customer_id]" caption="customer_id" attribute="1" defaultMemberUniqueName="[WebStore6].[customer_id].[All]" allUniqueName="[WebStore6].[customer_id].[All]" dimensionUniqueName="[WebStore6]" displayFolder="" count="0" memberValueDatatype="20" unbalanced="0"/>
    <cacheHierarchy uniqueName="[WebStore6].[order_date]" caption="order_date" attribute="1" time="1" defaultMemberUniqueName="[WebStore6].[order_date].[All]" allUniqueName="[WebStore6].[order_date].[All]" dimensionUniqueName="[WebStore6]" displayFolder="" count="0" memberValueDatatype="7" unbalanced="0"/>
    <cacheHierarchy uniqueName="[WebStore6].[country_id]" caption="country_id" attribute="1" defaultMemberUniqueName="[WebStore6].[country_id].[All]" allUniqueName="[WebStore6].[country_id].[All]" dimensionUniqueName="[WebStore6]" displayFolder="" count="0" memberValueDatatype="20" unbalanced="0"/>
    <cacheHierarchy uniqueName="[WebStore6].[country]" caption="country" attribute="1" defaultMemberUniqueName="[WebStore6].[country].[All]" allUniqueName="[WebStore6].[country].[All]" dimensionUniqueName="[WebStore6]" displayFolder="" count="2" memberValueDatatype="130" unbalanced="0">
      <fieldsUsage count="2">
        <fieldUsage x="-1"/>
        <fieldUsage x="0"/>
      </fieldsUsage>
    </cacheHierarchy>
    <cacheHierarchy uniqueName="[WebStore6].[symbol]" caption="symbol" attribute="1" defaultMemberUniqueName="[WebStore6].[symbol].[All]" allUniqueName="[WebStore6].[symbol].[All]" dimensionUniqueName="[WebStore6]" displayFolder="" count="0" memberValueDatatype="130" unbalanced="0"/>
    <cacheHierarchy uniqueName="[WebStore6].[membership]" caption="membership" attribute="1" defaultMemberUniqueName="[WebStore6].[membership].[All]" allUniqueName="[WebStore6].[membership].[All]" dimensionUniqueName="[WebStore6]" displayFolder="" count="0" memberValueDatatype="130" unbalanced="0"/>
    <cacheHierarchy uniqueName="[WebStore6].[gender]" caption="gender" attribute="1" defaultMemberUniqueName="[WebStore6].[gender].[All]" allUniqueName="[WebStore6].[gender].[All]" dimensionUniqueName="[WebStore6]" displayFolder="" count="0" memberValueDatatype="130" unbalanced="0"/>
    <cacheHierarchy uniqueName="[WebStore6].[reg_date]" caption="reg_date" attribute="1" time="1" defaultMemberUniqueName="[WebStore6].[reg_date].[All]" allUniqueName="[WebStore6].[reg_date].[All]" dimensionUniqueName="[WebStore6]" displayFolder="" count="0" memberValueDatatype="7" unbalanced="0"/>
    <cacheHierarchy uniqueName="[WebStore6].[campaign_id]" caption="campaign_id" attribute="1" defaultMemberUniqueName="[WebStore6].[campaign_id].[All]" allUniqueName="[WebStore6].[campaign_id].[All]" dimensionUniqueName="[WebStore6]" displayFolder="" count="0" memberValueDatatype="20" unbalanced="0"/>
    <cacheHierarchy uniqueName="[WebStore6].[campaign_source]" caption="campaign_source" attribute="1" defaultMemberUniqueName="[WebStore6].[campaign_source].[All]" allUniqueName="[WebStore6].[campaign_source].[All]" dimensionUniqueName="[WebStore6]" displayFolder="" count="0" memberValueDatatype="130" unbalanced="0"/>
    <cacheHierarchy uniqueName="[WebStore6].[campaign_start]" caption="campaign_start" attribute="1" time="1" defaultMemberUniqueName="[WebStore6].[campaign_start].[All]" allUniqueName="[WebStore6].[campaign_start].[All]" dimensionUniqueName="[WebStore6]" displayFolder="" count="0" memberValueDatatype="7" unbalanced="0"/>
    <cacheHierarchy uniqueName="[WebStore6].[campaign_end]" caption="campaign_end" attribute="1" time="1" defaultMemberUniqueName="[WebStore6].[campaign_end].[All]" allUniqueName="[WebStore6].[campaign_end].[All]" dimensionUniqueName="[WebStore6]" displayFolder="" count="0" memberValueDatatype="7" unbalanced="0"/>
    <cacheHierarchy uniqueName="[WebStore6].[n_categories]" caption="n_categories" attribute="1" defaultMemberUniqueName="[WebStore6].[n_categories].[All]" allUniqueName="[WebStore6].[n_categories].[All]" dimensionUniqueName="[WebStore6]" displayFolder="" count="0" memberValueDatatype="20" unbalanced="0"/>
    <cacheHierarchy uniqueName="[WebStore6].[category_ids]" caption="category_ids" attribute="1" defaultMemberUniqueName="[WebStore6].[category_ids].[All]" allUniqueName="[WebStore6].[category_ids].[All]" dimensionUniqueName="[WebStore6]" displayFolder="" count="0" memberValueDatatype="130" unbalanced="0"/>
    <cacheHierarchy uniqueName="[WebStore6].[categories]" caption="categories" attribute="1" defaultMemberUniqueName="[WebStore6].[categories].[All]" allUniqueName="[WebStore6].[categories].[All]" dimensionUniqueName="[WebStore6]" displayFolder="" count="0" memberValueDatatype="130" unbalanced="0"/>
    <cacheHierarchy uniqueName="[WebStore6].[n_items]" caption="n_items" attribute="1" defaultMemberUniqueName="[WebStore6].[n_items].[All]" allUniqueName="[WebStore6].[n_items].[All]" dimensionUniqueName="[WebStore6]" displayFolder="" count="0" memberValueDatatype="20" unbalanced="0"/>
    <cacheHierarchy uniqueName="[WebStore6].[item_ids]" caption="item_ids" attribute="1" defaultMemberUniqueName="[WebStore6].[item_ids].[All]" allUniqueName="[WebStore6].[item_ids].[All]" dimensionUniqueName="[WebStore6]" displayFolder="" count="0" memberValueDatatype="130" unbalanced="0"/>
    <cacheHierarchy uniqueName="[WebStore6].[items]" caption="items" attribute="1" defaultMemberUniqueName="[WebStore6].[items].[All]" allUniqueName="[WebStore6].[items].[All]" dimensionUniqueName="[WebStore6]" displayFolder="" count="0" memberValueDatatype="130" unbalanced="0"/>
    <cacheHierarchy uniqueName="[WebStore6].[unit_prices]" caption="unit_prices" attribute="1" defaultMemberUniqueName="[WebStore6].[unit_prices].[All]" allUniqueName="[WebStore6].[unit_prices].[All]" dimensionUniqueName="[WebStore6]" displayFolder="" count="0" memberValueDatatype="130" unbalanced="0"/>
    <cacheHierarchy uniqueName="[WebStore6].[quantities]" caption="quantities" attribute="1" defaultMemberUniqueName="[WebStore6].[quantities].[All]" allUniqueName="[WebStore6].[quantities].[All]" dimensionUniqueName="[WebStore6]" displayFolder="" count="0" memberValueDatatype="130" unbalanced="0"/>
    <cacheHierarchy uniqueName="[WebStore6].[shipping_prices]" caption="shipping_prices" attribute="1" defaultMemberUniqueName="[WebStore6].[shipping_prices].[All]" allUniqueName="[WebStore6].[shipping_prices].[All]" dimensionUniqueName="[WebStore6]" displayFolder="" count="0" memberValueDatatype="130" unbalanced="0"/>
    <cacheHierarchy uniqueName="[WebStore6].[paid]" caption="paid" attribute="1" defaultMemberUniqueName="[WebStore6].[paid].[All]" allUniqueName="[WebStore6].[paid].[All]" dimensionUniqueName="[WebStore6]" displayFolder="" count="0" memberValueDatatype="5" unbalanced="0"/>
    <cacheHierarchy uniqueName="[WebStore6].[shipping_costs]" caption="shipping_costs" attribute="1" defaultMemberUniqueName="[WebStore6].[shipping_costs].[All]" allUniqueName="[WebStore6].[shipping_costs].[All]" dimensionUniqueName="[WebStore6]" displayFolder="" count="0" memberValueDatatype="5" unbalanced="0"/>
    <cacheHierarchy uniqueName="[WebStore6].[n_vendors]" caption="n_vendors" attribute="1" defaultMemberUniqueName="[WebStore6].[n_vendors].[All]" allUniqueName="[WebStore6].[n_vendors].[All]" dimensionUniqueName="[WebStore6]" displayFolder="" count="0" memberValueDatatype="20" unbalanced="0"/>
    <cacheHierarchy uniqueName="[WebStore6].[vendor_ids]" caption="vendor_ids" attribute="1" defaultMemberUniqueName="[WebStore6].[vendor_ids].[All]" allUniqueName="[WebStore6].[vendor_ids].[All]" dimensionUniqueName="[WebStore6]" displayFolder="" count="0" memberValueDatatype="130" unbalanced="0"/>
    <cacheHierarchy uniqueName="[WebStore6].[vendors]" caption="vendors" attribute="1" defaultMemberUniqueName="[WebStore6].[vendors].[All]" allUniqueName="[WebStore6].[vendors].[All]" dimensionUniqueName="[WebStore6]" displayFolder="" count="0" memberValueDatatype="130" unbalanced="0"/>
    <cacheHierarchy uniqueName="[WebStore6].[ab_test_id]" caption="ab_test_id" attribute="1" defaultMemberUniqueName="[WebStore6].[ab_test_id].[All]" allUniqueName="[WebStore6].[ab_test_id].[All]" dimensionUniqueName="[WebStore6]" displayFolder="" count="0" memberValueDatatype="20" unbalanced="0"/>
    <cacheHierarchy uniqueName="[WebStore6].[ab_group]" caption="ab_group" attribute="1" defaultMemberUniqueName="[WebStore6].[ab_group].[All]" allUniqueName="[WebStore6].[ab_group].[All]" dimensionUniqueName="[WebStore6]" displayFolder="" count="0" memberValueDatatype="130" unbalanced="0"/>
    <cacheHierarchy uniqueName="[WebStore6].[ab_alloc_id]" caption="ab_alloc_id" attribute="1" defaultMemberUniqueName="[WebStore6].[ab_alloc_id].[All]" allUniqueName="[WebStore6].[ab_alloc_id].[All]" dimensionUniqueName="[WebStore6]" displayFolder="" count="0" memberValueDatatype="20" unbalanced="0"/>
    <cacheHierarchy uniqueName="[WebStore6].[ab_description]" caption="ab_description" attribute="1" defaultMemberUniqueName="[WebStore6].[ab_description].[All]" allUniqueName="[WebStore6].[ab_description].[All]" dimensionUniqueName="[WebStore6]" displayFolder="" count="0" memberValueDatatype="130" unbalanced="0"/>
    <cacheHierarchy uniqueName="[WebStore6].[ab_start]" caption="ab_start" attribute="1" time="1" defaultMemberUniqueName="[WebStore6].[ab_start].[All]" allUniqueName="[WebStore6].[ab_start].[All]" dimensionUniqueName="[WebStore6]" displayFolder="" count="0" memberValueDatatype="7" unbalanced="0"/>
    <cacheHierarchy uniqueName="[WebStore6].[ab_end]" caption="ab_end" attribute="1" time="1" defaultMemberUniqueName="[WebStore6].[ab_end].[All]" allUniqueName="[WebStore6].[ab_end].[All]" dimensionUniqueName="[WebStore6]" displayFolder="" count="0" memberValueDatatype="7" unbalanced="0"/>
    <cacheHierarchy uniqueName="[WebStore6].[category_id]" caption="category_id" attribute="1" defaultMemberUniqueName="[WebStore6].[category_id].[All]" allUniqueName="[WebStore6].[category_id].[All]" dimensionUniqueName="[WebStore6]" displayFolder="" count="0" memberValueDatatype="130" unbalanced="0"/>
    <cacheHierarchy uniqueName="[WebStore6].[category]" caption="category" attribute="1" defaultMemberUniqueName="[WebStore6].[category].[All]" allUniqueName="[WebStore6].[category].[All]" dimensionUniqueName="[WebStore6]" displayFolder="" count="0" memberValueDatatype="130" unbalanced="0"/>
    <cacheHierarchy uniqueName="[WebStore6].[item_id]" caption="item_id" attribute="1" defaultMemberUniqueName="[WebStore6].[item_id].[All]" allUniqueName="[WebStore6].[item_id].[All]" dimensionUniqueName="[WebStore6]" displayFolder="" count="0" memberValueDatatype="130" unbalanced="0"/>
    <cacheHierarchy uniqueName="[WebStore6].[item]" caption="item" attribute="1" defaultMemberUniqueName="[WebStore6].[item].[All]" allUniqueName="[WebStore6].[item].[All]" dimensionUniqueName="[WebStore6]" displayFolder="" count="0" memberValueDatatype="130" unbalanced="0"/>
    <cacheHierarchy uniqueName="[WebStore6].[unit_price]" caption="unit_price" attribute="1" defaultMemberUniqueName="[WebStore6].[unit_price].[All]" allUniqueName="[WebStore6].[unit_price].[All]" dimensionUniqueName="[WebStore6]" displayFolder="" count="0" memberValueDatatype="130" unbalanced="0"/>
    <cacheHierarchy uniqueName="[WebStore6].[quantity]" caption="quantity" attribute="1" defaultMemberUniqueName="[WebStore6].[quantity].[All]" allUniqueName="[WebStore6].[quantity].[All]" dimensionUniqueName="[WebStore6]" displayFolder="" count="0" memberValueDatatype="130" unbalanced="0"/>
    <cacheHierarchy uniqueName="[WebStore6].[shipping]" caption="shipping" attribute="1" defaultMemberUniqueName="[WebStore6].[shipping].[All]" allUniqueName="[WebStore6].[shipping].[All]" dimensionUniqueName="[WebStore6]" displayFolder="" count="0" memberValueDatatype="130" unbalanced="0"/>
    <cacheHierarchy uniqueName="[WebStore6].[vendor_id]" caption="vendor_id" attribute="1" defaultMemberUniqueName="[WebStore6].[vendor_id].[All]" allUniqueName="[WebStore6].[vendor_id].[All]" dimensionUniqueName="[WebStore6]" displayFolder="" count="0" memberValueDatatype="130" unbalanced="0"/>
    <cacheHierarchy uniqueName="[WebStore6].[vendor]" caption="vendor" attribute="1" defaultMemberUniqueName="[WebStore6].[vendor].[All]" allUniqueName="[WebStore6].[vendor].[All]" dimensionUniqueName="[WebStore6]" displayFolder="" count="0" memberValueDatatype="130" unbalanced="0"/>
    <cacheHierarchy uniqueName="[WebStore6].[dupe_checker]" caption="dupe_checker" attribute="1" defaultMemberUniqueName="[WebStore6].[dupe_checker].[All]" allUniqueName="[WebStore6].[dupe_checker].[All]" dimensionUniqueName="[WebStore6]" displayFolder="" count="0" memberValueDatatype="130" unbalanced="0"/>
    <cacheHierarchy uniqueName="[WebStore6].[dupe]" caption="dupe" attribute="1" defaultMemberUniqueName="[WebStore6].[dupe].[All]" allUniqueName="[WebStore6].[dupe].[All]" dimensionUniqueName="[WebStore6]" displayFolder="" count="0" memberValueDatatype="20" unbalanced="0"/>
    <cacheHierarchy uniqueName="[WebStore6].[campaign_start (Year)]" caption="campaign_start (Year)" attribute="1" defaultMemberUniqueName="[WebStore6].[campaign_start (Year)].[All]" allUniqueName="[WebStore6].[campaign_start (Year)].[All]" dimensionUniqueName="[WebStore6]" displayFolder="" count="0" memberValueDatatype="130" unbalanced="0"/>
    <cacheHierarchy uniqueName="[WebStore6].[campaign_start (Quarter)]" caption="campaign_start (Quarter)" attribute="1" defaultMemberUniqueName="[WebStore6].[campaign_start (Quarter)].[All]" allUniqueName="[WebStore6].[campaign_start (Quarter)].[All]" dimensionUniqueName="[WebStore6]" displayFolder="" count="0" memberValueDatatype="130" unbalanced="0"/>
    <cacheHierarchy uniqueName="[WebStore6].[campaign_start (Month)]" caption="campaign_start (Month)" attribute="1" defaultMemberUniqueName="[WebStore6].[campaign_start (Month)].[All]" allUniqueName="[WebStore6].[campaign_start (Month)].[All]" dimensionUniqueName="[WebStore6]" displayFolder="" count="0" memberValueDatatype="130" unbalanced="0"/>
    <cacheHierarchy uniqueName="[WebStore6].[campaign_end (Year)]" caption="campaign_end (Year)" attribute="1" defaultMemberUniqueName="[WebStore6].[campaign_end (Year)].[All]" allUniqueName="[WebStore6].[campaign_end (Year)].[All]" dimensionUniqueName="[WebStore6]" displayFolder="" count="0" memberValueDatatype="130" unbalanced="0"/>
    <cacheHierarchy uniqueName="[WebStore6].[campaign_end (Quarter)]" caption="campaign_end (Quarter)" attribute="1" defaultMemberUniqueName="[WebStore6].[campaign_end (Quarter)].[All]" allUniqueName="[WebStore6].[campaign_end (Quarter)].[All]" dimensionUniqueName="[WebStore6]" displayFolder="" count="0" memberValueDatatype="130" unbalanced="0"/>
    <cacheHierarchy uniqueName="[WebStore6].[campaign_end (Month)]" caption="campaign_end (Month)" attribute="1" defaultMemberUniqueName="[WebStore6].[campaign_end (Month)].[All]" allUniqueName="[WebStore6].[campaign_end (Month)].[All]" dimensionUniqueName="[WebStore6]" displayFolder="" count="0" memberValueDatatype="130" unbalanced="0"/>
    <cacheHierarchy uniqueName="[WebStore68].[order_id]" caption="order_id" attribute="1" defaultMemberUniqueName="[WebStore68].[order_id].[All]" allUniqueName="[WebStore68].[order_id].[All]" dimensionUniqueName="[WebStore68]" displayFolder="" count="0" memberValueDatatype="20" unbalanced="0"/>
    <cacheHierarchy uniqueName="[WebStore68].[customer_id]" caption="customer_id" attribute="1" defaultMemberUniqueName="[WebStore68].[customer_id].[All]" allUniqueName="[WebStore68].[customer_id].[All]" dimensionUniqueName="[WebStore68]" displayFolder="" count="0" memberValueDatatype="20" unbalanced="0"/>
    <cacheHierarchy uniqueName="[WebStore68].[order_date]" caption="order_date" attribute="1" time="1" defaultMemberUniqueName="[WebStore68].[order_date].[All]" allUniqueName="[WebStore68].[order_date].[All]" dimensionUniqueName="[WebStore68]" displayFolder="" count="0" memberValueDatatype="7" unbalanced="0"/>
    <cacheHierarchy uniqueName="[WebStore68].[order_year]" caption="order_year" attribute="1" time="1" defaultMemberUniqueName="[WebStore68].[order_year].[All]" allUniqueName="[WebStore68].[order_year].[All]" dimensionUniqueName="[WebStore68]" displayFolder="" count="0" memberValueDatatype="7" unbalanced="0"/>
    <cacheHierarchy uniqueName="[WebStore68].[order_quarter]" caption="order_quarter" attribute="1" defaultMemberUniqueName="[WebStore68].[order_quarter].[All]" allUniqueName="[WebStore68].[order_quarter].[All]" dimensionUniqueName="[WebStore68]" displayFolder="" count="0" memberValueDatatype="20" unbalanced="0"/>
    <cacheHierarchy uniqueName="[WebStore68].[country_id]" caption="country_id" attribute="1" defaultMemberUniqueName="[WebStore68].[country_id].[All]" allUniqueName="[WebStore68].[country_id].[All]" dimensionUniqueName="[WebStore68]" displayFolder="" count="0" memberValueDatatype="20" unbalanced="0"/>
    <cacheHierarchy uniqueName="[WebStore68].[country]" caption="country" attribute="1" defaultMemberUniqueName="[WebStore68].[country].[All]" allUniqueName="[WebStore68].[country].[All]" dimensionUniqueName="[WebStore68]" displayFolder="" count="0" memberValueDatatype="130" unbalanced="0"/>
    <cacheHierarchy uniqueName="[WebStore68].[symbol]" caption="symbol" attribute="1" defaultMemberUniqueName="[WebStore68].[symbol].[All]" allUniqueName="[WebStore68].[symbol].[All]" dimensionUniqueName="[WebStore68]" displayFolder="" count="0" memberValueDatatype="130" unbalanced="0"/>
    <cacheHierarchy uniqueName="[WebStore68].[membership]" caption="membership" attribute="1" defaultMemberUniqueName="[WebStore68].[membership].[All]" allUniqueName="[WebStore68].[membership].[All]" dimensionUniqueName="[WebStore68]" displayFolder="" count="0" memberValueDatatype="130" unbalanced="0"/>
    <cacheHierarchy uniqueName="[WebStore68].[gender]" caption="gender" attribute="1" defaultMemberUniqueName="[WebStore68].[gender].[All]" allUniqueName="[WebStore68].[gender].[All]" dimensionUniqueName="[WebStore68]" displayFolder="" count="0" memberValueDatatype="130" unbalanced="0"/>
    <cacheHierarchy uniqueName="[WebStore68].[reg_date]" caption="reg_date" attribute="1" time="1" defaultMemberUniqueName="[WebStore68].[reg_date].[All]" allUniqueName="[WebStore68].[reg_date].[All]" dimensionUniqueName="[WebStore68]" displayFolder="" count="0" memberValueDatatype="7" unbalanced="0"/>
    <cacheHierarchy uniqueName="[WebStore68].[campaign_id]" caption="campaign_id" attribute="1" defaultMemberUniqueName="[WebStore68].[campaign_id].[All]" allUniqueName="[WebStore68].[campaign_id].[All]" dimensionUniqueName="[WebStore68]" displayFolder="" count="0" memberValueDatatype="20" unbalanced="0"/>
    <cacheHierarchy uniqueName="[WebStore68].[campaign_source]" caption="campaign_source" attribute="1" defaultMemberUniqueName="[WebStore68].[campaign_source].[All]" allUniqueName="[WebStore68].[campaign_source].[All]" dimensionUniqueName="[WebStore68]" displayFolder="" count="0" memberValueDatatype="130" unbalanced="0"/>
    <cacheHierarchy uniqueName="[WebStore68].[campaign_start]" caption="campaign_start" attribute="1" time="1" defaultMemberUniqueName="[WebStore68].[campaign_start].[All]" allUniqueName="[WebStore68].[campaign_start].[All]" dimensionUniqueName="[WebStore68]" displayFolder="" count="0" memberValueDatatype="7" unbalanced="0"/>
    <cacheHierarchy uniqueName="[WebStore68].[campaign_end]" caption="campaign_end" attribute="1" time="1" defaultMemberUniqueName="[WebStore68].[campaign_end].[All]" allUniqueName="[WebStore68].[campaign_end].[All]" dimensionUniqueName="[WebStore68]" displayFolder="" count="0" memberValueDatatype="7" unbalanced="0"/>
    <cacheHierarchy uniqueName="[WebStore68].[n_categories]" caption="n_categories" attribute="1" defaultMemberUniqueName="[WebStore68].[n_categories].[All]" allUniqueName="[WebStore68].[n_categories].[All]" dimensionUniqueName="[WebStore68]" displayFolder="" count="0" memberValueDatatype="20" unbalanced="0"/>
    <cacheHierarchy uniqueName="[WebStore68].[category_ids]" caption="category_ids" attribute="1" defaultMemberUniqueName="[WebStore68].[category_ids].[All]" allUniqueName="[WebStore68].[category_ids].[All]" dimensionUniqueName="[WebStore68]" displayFolder="" count="0" memberValueDatatype="130" unbalanced="0"/>
    <cacheHierarchy uniqueName="[WebStore68].[categories]" caption="categories" attribute="1" defaultMemberUniqueName="[WebStore68].[categories].[All]" allUniqueName="[WebStore68].[categories].[All]" dimensionUniqueName="[WebStore68]" displayFolder="" count="0" memberValueDatatype="130" unbalanced="0"/>
    <cacheHierarchy uniqueName="[WebStore68].[n_items]" caption="n_items" attribute="1" defaultMemberUniqueName="[WebStore68].[n_items].[All]" allUniqueName="[WebStore68].[n_items].[All]" dimensionUniqueName="[WebStore68]" displayFolder="" count="0" memberValueDatatype="20" unbalanced="0"/>
    <cacheHierarchy uniqueName="[WebStore68].[item_ids]" caption="item_ids" attribute="1" defaultMemberUniqueName="[WebStore68].[item_ids].[All]" allUniqueName="[WebStore68].[item_ids].[All]" dimensionUniqueName="[WebStore68]" displayFolder="" count="0" memberValueDatatype="130" unbalanced="0"/>
    <cacheHierarchy uniqueName="[WebStore68].[items]" caption="items" attribute="1" defaultMemberUniqueName="[WebStore68].[items].[All]" allUniqueName="[WebStore68].[items].[All]" dimensionUniqueName="[WebStore68]" displayFolder="" count="0" memberValueDatatype="130" unbalanced="0"/>
    <cacheHierarchy uniqueName="[WebStore68].[unit_prices]" caption="unit_prices" attribute="1" defaultMemberUniqueName="[WebStore68].[unit_prices].[All]" allUniqueName="[WebStore68].[unit_prices].[All]" dimensionUniqueName="[WebStore68]" displayFolder="" count="0" memberValueDatatype="130" unbalanced="0"/>
    <cacheHierarchy uniqueName="[WebStore68].[quantities]" caption="quantities" attribute="1" defaultMemberUniqueName="[WebStore68].[quantities].[All]" allUniqueName="[WebStore68].[quantities].[All]" dimensionUniqueName="[WebStore68]" displayFolder="" count="0" memberValueDatatype="130" unbalanced="0"/>
    <cacheHierarchy uniqueName="[WebStore68].[shipping_prices]" caption="shipping_prices" attribute="1" defaultMemberUniqueName="[WebStore68].[shipping_prices].[All]" allUniqueName="[WebStore68].[shipping_prices].[All]" dimensionUniqueName="[WebStore68]" displayFolder="" count="0" memberValueDatatype="130" unbalanced="0"/>
    <cacheHierarchy uniqueName="[WebStore68].[paid]" caption="paid" attribute="1" defaultMemberUniqueName="[WebStore68].[paid].[All]" allUniqueName="[WebStore68].[paid].[All]" dimensionUniqueName="[WebStore68]" displayFolder="" count="0" memberValueDatatype="5" unbalanced="0"/>
    <cacheHierarchy uniqueName="[WebStore68].[shipping_costs]" caption="shipping_costs" attribute="1" defaultMemberUniqueName="[WebStore68].[shipping_costs].[All]" allUniqueName="[WebStore68].[shipping_costs].[All]" dimensionUniqueName="[WebStore68]" displayFolder="" count="0" memberValueDatatype="5" unbalanced="0"/>
    <cacheHierarchy uniqueName="[WebStore68].[n_vendors]" caption="n_vendors" attribute="1" defaultMemberUniqueName="[WebStore68].[n_vendors].[All]" allUniqueName="[WebStore68].[n_vendors].[All]" dimensionUniqueName="[WebStore68]" displayFolder="" count="0" memberValueDatatype="20" unbalanced="0"/>
    <cacheHierarchy uniqueName="[WebStore68].[vendor_ids]" caption="vendor_ids" attribute="1" defaultMemberUniqueName="[WebStore68].[vendor_ids].[All]" allUniqueName="[WebStore68].[vendor_ids].[All]" dimensionUniqueName="[WebStore68]" displayFolder="" count="0" memberValueDatatype="130" unbalanced="0"/>
    <cacheHierarchy uniqueName="[WebStore68].[vendors]" caption="vendors" attribute="1" defaultMemberUniqueName="[WebStore68].[vendors].[All]" allUniqueName="[WebStore68].[vendors].[All]" dimensionUniqueName="[WebStore68]" displayFolder="" count="0" memberValueDatatype="130" unbalanced="0"/>
    <cacheHierarchy uniqueName="[WebStore68].[ab_test_id]" caption="ab_test_id" attribute="1" defaultMemberUniqueName="[WebStore68].[ab_test_id].[All]" allUniqueName="[WebStore68].[ab_test_id].[All]" dimensionUniqueName="[WebStore68]" displayFolder="" count="0" memberValueDatatype="20" unbalanced="0"/>
    <cacheHierarchy uniqueName="[WebStore68].[ab_group]" caption="ab_group" attribute="1" defaultMemberUniqueName="[WebStore68].[ab_group].[All]" allUniqueName="[WebStore68].[ab_group].[All]" dimensionUniqueName="[WebStore68]" displayFolder="" count="0" memberValueDatatype="130" unbalanced="0"/>
    <cacheHierarchy uniqueName="[WebStore68].[ab_alloc_id]" caption="ab_alloc_id" attribute="1" defaultMemberUniqueName="[WebStore68].[ab_alloc_id].[All]" allUniqueName="[WebStore68].[ab_alloc_id].[All]" dimensionUniqueName="[WebStore68]" displayFolder="" count="0" memberValueDatatype="20" unbalanced="0"/>
    <cacheHierarchy uniqueName="[WebStore68].[ab_description]" caption="ab_description" attribute="1" defaultMemberUniqueName="[WebStore68].[ab_description].[All]" allUniqueName="[WebStore68].[ab_description].[All]" dimensionUniqueName="[WebStore68]" displayFolder="" count="0" memberValueDatatype="130" unbalanced="0"/>
    <cacheHierarchy uniqueName="[WebStore68].[ab_start]" caption="ab_start" attribute="1" time="1" defaultMemberUniqueName="[WebStore68].[ab_start].[All]" allUniqueName="[WebStore68].[ab_start].[All]" dimensionUniqueName="[WebStore68]" displayFolder="" count="0" memberValueDatatype="7" unbalanced="0"/>
    <cacheHierarchy uniqueName="[WebStore68].[ab_end]" caption="ab_end" attribute="1" time="1" defaultMemberUniqueName="[WebStore68].[ab_end].[All]" allUniqueName="[WebStore68].[ab_end].[All]" dimensionUniqueName="[WebStore68]" displayFolder="" count="0" memberValueDatatype="7" unbalanced="0"/>
    <cacheHierarchy uniqueName="[WebStore68].[category_id]" caption="category_id" attribute="1" defaultMemberUniqueName="[WebStore68].[category_id].[All]" allUniqueName="[WebStore68].[category_id].[All]" dimensionUniqueName="[WebStore68]" displayFolder="" count="0" memberValueDatatype="130" unbalanced="0"/>
    <cacheHierarchy uniqueName="[WebStore68].[category]" caption="category" attribute="1" defaultMemberUniqueName="[WebStore68].[category].[All]" allUniqueName="[WebStore68].[category].[All]" dimensionUniqueName="[WebStore68]" displayFolder="" count="0" memberValueDatatype="130" unbalanced="0"/>
    <cacheHierarchy uniqueName="[WebStore68].[item_id]" caption="item_id" attribute="1" defaultMemberUniqueName="[WebStore68].[item_id].[All]" allUniqueName="[WebStore68].[item_id].[All]" dimensionUniqueName="[WebStore68]" displayFolder="" count="0" memberValueDatatype="130" unbalanced="0"/>
    <cacheHierarchy uniqueName="[WebStore68].[item]" caption="item" attribute="1" defaultMemberUniqueName="[WebStore68].[item].[All]" allUniqueName="[WebStore68].[item].[All]" dimensionUniqueName="[WebStore68]" displayFolder="" count="0" memberValueDatatype="130" unbalanced="0"/>
    <cacheHierarchy uniqueName="[WebStore68].[unit_price]" caption="unit_price" attribute="1" defaultMemberUniqueName="[WebStore68].[unit_price].[All]" allUniqueName="[WebStore68].[unit_price].[All]" dimensionUniqueName="[WebStore68]" displayFolder="" count="0" memberValueDatatype="130" unbalanced="0"/>
    <cacheHierarchy uniqueName="[WebStore68].[quantity]" caption="quantity" attribute="1" defaultMemberUniqueName="[WebStore68].[quantity].[All]" allUniqueName="[WebStore68].[quantity].[All]" dimensionUniqueName="[WebStore68]" displayFolder="" count="0" memberValueDatatype="130" unbalanced="0"/>
    <cacheHierarchy uniqueName="[WebStore68].[shipping]" caption="shipping" attribute="1" defaultMemberUniqueName="[WebStore68].[shipping].[All]" allUniqueName="[WebStore68].[shipping].[All]" dimensionUniqueName="[WebStore68]" displayFolder="" count="0" memberValueDatatype="130" unbalanced="0"/>
    <cacheHierarchy uniqueName="[WebStore68].[subtotal]" caption="subtotal" attribute="1" defaultMemberUniqueName="[WebStore68].[subtotal].[All]" allUniqueName="[WebStore68].[subtotal].[All]" dimensionUniqueName="[WebStore68]" displayFolder="" count="0" memberValueDatatype="5" unbalanced="0"/>
    <cacheHierarchy uniqueName="[WebStore68].[vendor_id]" caption="vendor_id" attribute="1" defaultMemberUniqueName="[WebStore68].[vendor_id].[All]" allUniqueName="[WebStore68].[vendor_id].[All]" dimensionUniqueName="[WebStore68]" displayFolder="" count="0" memberValueDatatype="130" unbalanced="0"/>
    <cacheHierarchy uniqueName="[WebStore68].[vendor]" caption="vendor" attribute="1" defaultMemberUniqueName="[WebStore68].[vendor].[All]" allUniqueName="[WebStore68].[vendor].[All]" dimensionUniqueName="[WebStore68]" displayFolder="" count="0" memberValueDatatype="130" unbalanced="0"/>
    <cacheHierarchy uniqueName="[WebStore68].[dupe_checker]" caption="dupe_checker" attribute="1" defaultMemberUniqueName="[WebStore68].[dupe_checker].[All]" allUniqueName="[WebStore68].[dupe_checker].[All]" dimensionUniqueName="[WebStore68]" displayFolder="" count="0" memberValueDatatype="130" unbalanced="0"/>
    <cacheHierarchy uniqueName="[WebStore68].[dupe]" caption="dupe" attribute="1" defaultMemberUniqueName="[WebStore68].[dupe].[All]" allUniqueName="[WebStore68].[dupe].[All]" dimensionUniqueName="[WebStore68]" displayFolder="" count="0" memberValueDatatype="20" unbalanced="0"/>
    <cacheHierarchy uniqueName="[WebStore68].[country_item]" caption="country_item" attribute="1" defaultMemberUniqueName="[WebStore68].[country_item].[All]" allUniqueName="[WebStore68].[country_item].[All]" dimensionUniqueName="[WebStore68]" displayFolder="" count="0" memberValueDatatype="130" unbalanced="0"/>
    <cacheHierarchy uniqueName="[WebStore6].[campaign_end (Month Index)]" caption="campaign_end (Month Index)" attribute="1" defaultMemberUniqueName="[WebStore6].[campaign_end (Month Index)].[All]" allUniqueName="[WebStore6].[campaign_end (Month Index)].[All]" dimensionUniqueName="[WebStore6]" displayFolder="" count="0" memberValueDatatype="20" unbalanced="0" hidden="1"/>
    <cacheHierarchy uniqueName="[WebStore6].[campaign_start (Month Index)]" caption="campaign_start (Month Index)" attribute="1" defaultMemberUniqueName="[WebStore6].[campaign_start (Month Index)].[All]" allUniqueName="[WebStore6].[campaign_start (Month Index)].[All]" dimensionUniqueName="[WebStore6]" displayFolder="" count="0" memberValueDatatype="20" unbalanced="0" hidden="1"/>
    <cacheHierarchy uniqueName="[Measures].[__XL_Count WebStore6]" caption="__XL_Count WebStore6" measure="1" displayFolder="" measureGroup="WebStore6" count="0" hidden="1"/>
    <cacheHierarchy uniqueName="[Measures].[__XL_Count WebStore68]" caption="__XL_Count WebStore68" measure="1" displayFolder="" measureGroup="WebStore68" count="0" hidden="1"/>
    <cacheHierarchy uniqueName="[Measures].[__No measures defined]" caption="__No measures defined" measure="1" displayFolder="" count="0" hidden="1"/>
    <cacheHierarchy uniqueName="[Measures].[Sum of customer_id]" caption="Sum of customer_id" measure="1" displayFolder="" measureGroup="WebStore6" count="0" hidden="1">
      <extLst>
        <ext xmlns:x15="http://schemas.microsoft.com/office/spreadsheetml/2010/11/main" uri="{B97F6D7D-B522-45F9-BDA1-12C45D357490}">
          <x15:cacheHierarchy aggregatedColumn="1"/>
        </ext>
      </extLst>
    </cacheHierarchy>
    <cacheHierarchy uniqueName="[Measures].[Distinct Count of customer_id]" caption="Distinct Count of customer_id" measure="1" displayFolder="" measureGroup="WebStore6" count="0" hidden="1">
      <extLst>
        <ext xmlns:x15="http://schemas.microsoft.com/office/spreadsheetml/2010/11/main" uri="{B97F6D7D-B522-45F9-BDA1-12C45D357490}">
          <x15:cacheHierarchy aggregatedColumn="1"/>
        </ext>
      </extLst>
    </cacheHierarchy>
    <cacheHierarchy uniqueName="[Measures].[Count of item]" caption="Count of item" measure="1" displayFolder="" measureGroup="WebStore6" count="0" hidden="1">
      <extLst>
        <ext xmlns:x15="http://schemas.microsoft.com/office/spreadsheetml/2010/11/main" uri="{B97F6D7D-B522-45F9-BDA1-12C45D357490}">
          <x15:cacheHierarchy aggregatedColumn="36"/>
        </ext>
      </extLst>
    </cacheHierarchy>
    <cacheHierarchy uniqueName="[Measures].[Distinct Count of item]" caption="Distinct Count of item" measure="1" displayFolder="" measureGroup="WebStore6" count="0" oneField="1" hidden="1">
      <fieldsUsage count="1">
        <fieldUsage x="1"/>
      </fieldsUsage>
      <extLst>
        <ext xmlns:x15="http://schemas.microsoft.com/office/spreadsheetml/2010/11/main" uri="{B97F6D7D-B522-45F9-BDA1-12C45D357490}">
          <x15:cacheHierarchy aggregatedColumn="36"/>
        </ext>
      </extLst>
    </cacheHierarchy>
    <cacheHierarchy uniqueName="[Measures].[Count of items]" caption="Count of items" measure="1" displayFolder="" measureGroup="WebStore6" count="0" hidden="1">
      <extLst>
        <ext xmlns:x15="http://schemas.microsoft.com/office/spreadsheetml/2010/11/main" uri="{B97F6D7D-B522-45F9-BDA1-12C45D357490}">
          <x15:cacheHierarchy aggregatedColumn="18"/>
        </ext>
      </extLst>
    </cacheHierarchy>
    <cacheHierarchy uniqueName="[Measures].[Sum of n_items]" caption="Sum of n_items" measure="1" displayFolder="" measureGroup="WebStore6" count="0" hidden="1">
      <extLst>
        <ext xmlns:x15="http://schemas.microsoft.com/office/spreadsheetml/2010/11/main" uri="{B97F6D7D-B522-45F9-BDA1-12C45D357490}">
          <x15:cacheHierarchy aggregatedColumn="16"/>
        </ext>
      </extLst>
    </cacheHierarchy>
    <cacheHierarchy uniqueName="[Measures].[Count of reg_date]" caption="Count of reg_date" measure="1" displayFolder="" measureGroup="WebStore6" count="0" hidden="1">
      <extLst>
        <ext xmlns:x15="http://schemas.microsoft.com/office/spreadsheetml/2010/11/main" uri="{B97F6D7D-B522-45F9-BDA1-12C45D357490}">
          <x15:cacheHierarchy aggregatedColumn="8"/>
        </ext>
      </extLst>
    </cacheHierarchy>
    <cacheHierarchy uniqueName="[Measures].[Distinct Count of reg_date]" caption="Distinct Count of reg_date" measure="1" displayFolder="" measureGroup="WebStore6" count="0" hidden="1">
      <extLst>
        <ext xmlns:x15="http://schemas.microsoft.com/office/spreadsheetml/2010/11/main" uri="{B97F6D7D-B522-45F9-BDA1-12C45D357490}">
          <x15:cacheHierarchy aggregatedColumn="8"/>
        </ext>
      </extLst>
    </cacheHierarchy>
    <cacheHierarchy uniqueName="[Measures].[Sum of order_id]" caption="Sum of order_id" measure="1" displayFolder="" measureGroup="WebStore6" count="0" hidden="1">
      <extLst>
        <ext xmlns:x15="http://schemas.microsoft.com/office/spreadsheetml/2010/11/main" uri="{B97F6D7D-B522-45F9-BDA1-12C45D357490}">
          <x15:cacheHierarchy aggregatedColumn="0"/>
        </ext>
      </extLst>
    </cacheHierarchy>
    <cacheHierarchy uniqueName="[Measures].[Distinct Count of order_id]" caption="Distinct Count of order_id" measure="1" displayFolder="" measureGroup="WebStore6" count="0" hidden="1">
      <extLst>
        <ext xmlns:x15="http://schemas.microsoft.com/office/spreadsheetml/2010/11/main" uri="{B97F6D7D-B522-45F9-BDA1-12C45D357490}">
          <x15:cacheHierarchy aggregatedColumn="0"/>
        </ext>
      </extLst>
    </cacheHierarchy>
    <cacheHierarchy uniqueName="[Measures].[Sum of ab_alloc_id]" caption="Sum of ab_alloc_id" measure="1" displayFolder="" measureGroup="WebStore6" count="0" hidden="1">
      <extLst>
        <ext xmlns:x15="http://schemas.microsoft.com/office/spreadsheetml/2010/11/main" uri="{B97F6D7D-B522-45F9-BDA1-12C45D357490}">
          <x15:cacheHierarchy aggregatedColumn="29"/>
        </ext>
      </extLst>
    </cacheHierarchy>
    <cacheHierarchy uniqueName="[Measures].[Distinct Count of ab_alloc_id]" caption="Distinct Count of ab_alloc_id" measure="1" displayFolder="" measureGroup="WebStore6" count="0" hidden="1">
      <extLst>
        <ext xmlns:x15="http://schemas.microsoft.com/office/spreadsheetml/2010/11/main" uri="{B97F6D7D-B522-45F9-BDA1-12C45D357490}">
          <x15:cacheHierarchy aggregatedColumn="29"/>
        </ext>
      </extLst>
    </cacheHierarchy>
    <cacheHierarchy uniqueName="[Measures].[Count of campaign_source]" caption="Count of campaign_source" measure="1" displayFolder="" measureGroup="WebStore6" count="0" hidden="1">
      <extLst>
        <ext xmlns:x15="http://schemas.microsoft.com/office/spreadsheetml/2010/11/main" uri="{B97F6D7D-B522-45F9-BDA1-12C45D357490}">
          <x15:cacheHierarchy aggregatedColumn="10"/>
        </ext>
      </extLst>
    </cacheHierarchy>
    <cacheHierarchy uniqueName="[Measures].[Distinct Count of campaign_source]" caption="Distinct Count of campaign_source" measure="1" displayFolder="" measureGroup="WebStore6" count="0" hidden="1">
      <extLst>
        <ext xmlns:x15="http://schemas.microsoft.com/office/spreadsheetml/2010/11/main" uri="{B97F6D7D-B522-45F9-BDA1-12C45D357490}">
          <x15:cacheHierarchy aggregatedColumn="10"/>
        </ext>
      </extLst>
    </cacheHierarchy>
    <cacheHierarchy uniqueName="[Measures].[Sum of subtotal]" caption="Sum of subtotal" measure="1" displayFolder="" measureGroup="WebStore68" count="0" hidden="1">
      <extLst>
        <ext xmlns:x15="http://schemas.microsoft.com/office/spreadsheetml/2010/11/main" uri="{B97F6D7D-B522-45F9-BDA1-12C45D357490}">
          <x15:cacheHierarchy aggregatedColumn="92"/>
        </ext>
      </extLst>
    </cacheHierarchy>
  </cacheHierarchies>
  <kpis count="0"/>
  <dimensions count="3">
    <dimension measure="1" name="Measures" uniqueName="[Measures]" caption="Measures"/>
    <dimension name="WebStore6" uniqueName="[WebStore6]" caption="WebStore6"/>
    <dimension name="WebStore68" uniqueName="[WebStore68]" caption="WebStore68"/>
  </dimensions>
  <measureGroups count="2">
    <measureGroup name="WebStore6" caption="WebStore6"/>
    <measureGroup name="WebStore68" caption="WebStore68"/>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nab" refreshedDate="44446.826655902776" backgroundQuery="1" createdVersion="7" refreshedVersion="7" minRefreshableVersion="3" recordCount="0" supportSubquery="1" supportAdvancedDrill="1" xr:uid="{E2A579AD-A9E6-4232-AFBE-33A33EC9BCC8}">
  <cacheSource type="external" connectionId="10"/>
  <cacheFields count="1">
    <cacheField name="[Measures].[Distinct Count of ab_alloc_id]" caption="Distinct Count of ab_alloc_id" numFmtId="0" hierarchy="114" level="32767"/>
  </cacheFields>
  <cacheHierarchies count="118">
    <cacheHierarchy uniqueName="[WebStore6].[order_id]" caption="order_id" attribute="1" defaultMemberUniqueName="[WebStore6].[order_id].[All]" allUniqueName="[WebStore6].[order_id].[All]" dimensionUniqueName="[WebStore6]" displayFolder="" count="0" memberValueDatatype="20" unbalanced="0"/>
    <cacheHierarchy uniqueName="[WebStore6].[customer_id]" caption="customer_id" attribute="1" defaultMemberUniqueName="[WebStore6].[customer_id].[All]" allUniqueName="[WebStore6].[customer_id].[All]" dimensionUniqueName="[WebStore6]" displayFolder="" count="0" memberValueDatatype="20" unbalanced="0"/>
    <cacheHierarchy uniqueName="[WebStore6].[order_date]" caption="order_date" attribute="1" time="1" defaultMemberUniqueName="[WebStore6].[order_date].[All]" allUniqueName="[WebStore6].[order_date].[All]" dimensionUniqueName="[WebStore6]" displayFolder="" count="0" memberValueDatatype="7" unbalanced="0"/>
    <cacheHierarchy uniqueName="[WebStore6].[country_id]" caption="country_id" attribute="1" defaultMemberUniqueName="[WebStore6].[country_id].[All]" allUniqueName="[WebStore6].[country_id].[All]" dimensionUniqueName="[WebStore6]" displayFolder="" count="0" memberValueDatatype="20" unbalanced="0"/>
    <cacheHierarchy uniqueName="[WebStore6].[country]" caption="country" attribute="1" defaultMemberUniqueName="[WebStore6].[country].[All]" allUniqueName="[WebStore6].[country].[All]" dimensionUniqueName="[WebStore6]" displayFolder="" count="0" memberValueDatatype="130" unbalanced="0"/>
    <cacheHierarchy uniqueName="[WebStore6].[symbol]" caption="symbol" attribute="1" defaultMemberUniqueName="[WebStore6].[symbol].[All]" allUniqueName="[WebStore6].[symbol].[All]" dimensionUniqueName="[WebStore6]" displayFolder="" count="0" memberValueDatatype="130" unbalanced="0"/>
    <cacheHierarchy uniqueName="[WebStore6].[membership]" caption="membership" attribute="1" defaultMemberUniqueName="[WebStore6].[membership].[All]" allUniqueName="[WebStore6].[membership].[All]" dimensionUniqueName="[WebStore6]" displayFolder="" count="0" memberValueDatatype="130" unbalanced="0"/>
    <cacheHierarchy uniqueName="[WebStore6].[gender]" caption="gender" attribute="1" defaultMemberUniqueName="[WebStore6].[gender].[All]" allUniqueName="[WebStore6].[gender].[All]" dimensionUniqueName="[WebStore6]" displayFolder="" count="0" memberValueDatatype="130" unbalanced="0"/>
    <cacheHierarchy uniqueName="[WebStore6].[reg_date]" caption="reg_date" attribute="1" time="1" defaultMemberUniqueName="[WebStore6].[reg_date].[All]" allUniqueName="[WebStore6].[reg_date].[All]" dimensionUniqueName="[WebStore6]" displayFolder="" count="0" memberValueDatatype="7" unbalanced="0"/>
    <cacheHierarchy uniqueName="[WebStore6].[campaign_id]" caption="campaign_id" attribute="1" defaultMemberUniqueName="[WebStore6].[campaign_id].[All]" allUniqueName="[WebStore6].[campaign_id].[All]" dimensionUniqueName="[WebStore6]" displayFolder="" count="0" memberValueDatatype="20" unbalanced="0"/>
    <cacheHierarchy uniqueName="[WebStore6].[campaign_source]" caption="campaign_source" attribute="1" defaultMemberUniqueName="[WebStore6].[campaign_source].[All]" allUniqueName="[WebStore6].[campaign_source].[All]" dimensionUniqueName="[WebStore6]" displayFolder="" count="0" memberValueDatatype="130" unbalanced="0"/>
    <cacheHierarchy uniqueName="[WebStore6].[campaign_start]" caption="campaign_start" attribute="1" time="1" defaultMemberUniqueName="[WebStore6].[campaign_start].[All]" allUniqueName="[WebStore6].[campaign_start].[All]" dimensionUniqueName="[WebStore6]" displayFolder="" count="0" memberValueDatatype="7" unbalanced="0"/>
    <cacheHierarchy uniqueName="[WebStore6].[campaign_end]" caption="campaign_end" attribute="1" time="1" defaultMemberUniqueName="[WebStore6].[campaign_end].[All]" allUniqueName="[WebStore6].[campaign_end].[All]" dimensionUniqueName="[WebStore6]" displayFolder="" count="0" memberValueDatatype="7" unbalanced="0"/>
    <cacheHierarchy uniqueName="[WebStore6].[n_categories]" caption="n_categories" attribute="1" defaultMemberUniqueName="[WebStore6].[n_categories].[All]" allUniqueName="[WebStore6].[n_categories].[All]" dimensionUniqueName="[WebStore6]" displayFolder="" count="0" memberValueDatatype="20" unbalanced="0"/>
    <cacheHierarchy uniqueName="[WebStore6].[category_ids]" caption="category_ids" attribute="1" defaultMemberUniqueName="[WebStore6].[category_ids].[All]" allUniqueName="[WebStore6].[category_ids].[All]" dimensionUniqueName="[WebStore6]" displayFolder="" count="0" memberValueDatatype="130" unbalanced="0"/>
    <cacheHierarchy uniqueName="[WebStore6].[categories]" caption="categories" attribute="1" defaultMemberUniqueName="[WebStore6].[categories].[All]" allUniqueName="[WebStore6].[categories].[All]" dimensionUniqueName="[WebStore6]" displayFolder="" count="0" memberValueDatatype="130" unbalanced="0"/>
    <cacheHierarchy uniqueName="[WebStore6].[n_items]" caption="n_items" attribute="1" defaultMemberUniqueName="[WebStore6].[n_items].[All]" allUniqueName="[WebStore6].[n_items].[All]" dimensionUniqueName="[WebStore6]" displayFolder="" count="0" memberValueDatatype="20" unbalanced="0"/>
    <cacheHierarchy uniqueName="[WebStore6].[item_ids]" caption="item_ids" attribute="1" defaultMemberUniqueName="[WebStore6].[item_ids].[All]" allUniqueName="[WebStore6].[item_ids].[All]" dimensionUniqueName="[WebStore6]" displayFolder="" count="0" memberValueDatatype="130" unbalanced="0"/>
    <cacheHierarchy uniqueName="[WebStore6].[items]" caption="items" attribute="1" defaultMemberUniqueName="[WebStore6].[items].[All]" allUniqueName="[WebStore6].[items].[All]" dimensionUniqueName="[WebStore6]" displayFolder="" count="0" memberValueDatatype="130" unbalanced="0"/>
    <cacheHierarchy uniqueName="[WebStore6].[unit_prices]" caption="unit_prices" attribute="1" defaultMemberUniqueName="[WebStore6].[unit_prices].[All]" allUniqueName="[WebStore6].[unit_prices].[All]" dimensionUniqueName="[WebStore6]" displayFolder="" count="0" memberValueDatatype="130" unbalanced="0"/>
    <cacheHierarchy uniqueName="[WebStore6].[quantities]" caption="quantities" attribute="1" defaultMemberUniqueName="[WebStore6].[quantities].[All]" allUniqueName="[WebStore6].[quantities].[All]" dimensionUniqueName="[WebStore6]" displayFolder="" count="0" memberValueDatatype="130" unbalanced="0"/>
    <cacheHierarchy uniqueName="[WebStore6].[shipping_prices]" caption="shipping_prices" attribute="1" defaultMemberUniqueName="[WebStore6].[shipping_prices].[All]" allUniqueName="[WebStore6].[shipping_prices].[All]" dimensionUniqueName="[WebStore6]" displayFolder="" count="0" memberValueDatatype="130" unbalanced="0"/>
    <cacheHierarchy uniqueName="[WebStore6].[paid]" caption="paid" attribute="1" defaultMemberUniqueName="[WebStore6].[paid].[All]" allUniqueName="[WebStore6].[paid].[All]" dimensionUniqueName="[WebStore6]" displayFolder="" count="0" memberValueDatatype="5" unbalanced="0"/>
    <cacheHierarchy uniqueName="[WebStore6].[shipping_costs]" caption="shipping_costs" attribute="1" defaultMemberUniqueName="[WebStore6].[shipping_costs].[All]" allUniqueName="[WebStore6].[shipping_costs].[All]" dimensionUniqueName="[WebStore6]" displayFolder="" count="0" memberValueDatatype="5" unbalanced="0"/>
    <cacheHierarchy uniqueName="[WebStore6].[n_vendors]" caption="n_vendors" attribute="1" defaultMemberUniqueName="[WebStore6].[n_vendors].[All]" allUniqueName="[WebStore6].[n_vendors].[All]" dimensionUniqueName="[WebStore6]" displayFolder="" count="0" memberValueDatatype="20" unbalanced="0"/>
    <cacheHierarchy uniqueName="[WebStore6].[vendor_ids]" caption="vendor_ids" attribute="1" defaultMemberUniqueName="[WebStore6].[vendor_ids].[All]" allUniqueName="[WebStore6].[vendor_ids].[All]" dimensionUniqueName="[WebStore6]" displayFolder="" count="0" memberValueDatatype="130" unbalanced="0"/>
    <cacheHierarchy uniqueName="[WebStore6].[vendors]" caption="vendors" attribute="1" defaultMemberUniqueName="[WebStore6].[vendors].[All]" allUniqueName="[WebStore6].[vendors].[All]" dimensionUniqueName="[WebStore6]" displayFolder="" count="0" memberValueDatatype="130" unbalanced="0"/>
    <cacheHierarchy uniqueName="[WebStore6].[ab_test_id]" caption="ab_test_id" attribute="1" defaultMemberUniqueName="[WebStore6].[ab_test_id].[All]" allUniqueName="[WebStore6].[ab_test_id].[All]" dimensionUniqueName="[WebStore6]" displayFolder="" count="0" memberValueDatatype="20" unbalanced="0"/>
    <cacheHierarchy uniqueName="[WebStore6].[ab_group]" caption="ab_group" attribute="1" defaultMemberUniqueName="[WebStore6].[ab_group].[All]" allUniqueName="[WebStore6].[ab_group].[All]" dimensionUniqueName="[WebStore6]" displayFolder="" count="0" memberValueDatatype="130" unbalanced="0"/>
    <cacheHierarchy uniqueName="[WebStore6].[ab_alloc_id]" caption="ab_alloc_id" attribute="1" defaultMemberUniqueName="[WebStore6].[ab_alloc_id].[All]" allUniqueName="[WebStore6].[ab_alloc_id].[All]" dimensionUniqueName="[WebStore6]" displayFolder="" count="0" memberValueDatatype="20" unbalanced="0"/>
    <cacheHierarchy uniqueName="[WebStore6].[ab_description]" caption="ab_description" attribute="1" defaultMemberUniqueName="[WebStore6].[ab_description].[All]" allUniqueName="[WebStore6].[ab_description].[All]" dimensionUniqueName="[WebStore6]" displayFolder="" count="0" memberValueDatatype="130" unbalanced="0"/>
    <cacheHierarchy uniqueName="[WebStore6].[ab_start]" caption="ab_start" attribute="1" time="1" defaultMemberUniqueName="[WebStore6].[ab_start].[All]" allUniqueName="[WebStore6].[ab_start].[All]" dimensionUniqueName="[WebStore6]" displayFolder="" count="0" memberValueDatatype="7" unbalanced="0"/>
    <cacheHierarchy uniqueName="[WebStore6].[ab_end]" caption="ab_end" attribute="1" time="1" defaultMemberUniqueName="[WebStore6].[ab_end].[All]" allUniqueName="[WebStore6].[ab_end].[All]" dimensionUniqueName="[WebStore6]" displayFolder="" count="0" memberValueDatatype="7" unbalanced="0"/>
    <cacheHierarchy uniqueName="[WebStore6].[category_id]" caption="category_id" attribute="1" defaultMemberUniqueName="[WebStore6].[category_id].[All]" allUniqueName="[WebStore6].[category_id].[All]" dimensionUniqueName="[WebStore6]" displayFolder="" count="0" memberValueDatatype="130" unbalanced="0"/>
    <cacheHierarchy uniqueName="[WebStore6].[category]" caption="category" attribute="1" defaultMemberUniqueName="[WebStore6].[category].[All]" allUniqueName="[WebStore6].[category].[All]" dimensionUniqueName="[WebStore6]" displayFolder="" count="0" memberValueDatatype="130" unbalanced="0"/>
    <cacheHierarchy uniqueName="[WebStore6].[item_id]" caption="item_id" attribute="1" defaultMemberUniqueName="[WebStore6].[item_id].[All]" allUniqueName="[WebStore6].[item_id].[All]" dimensionUniqueName="[WebStore6]" displayFolder="" count="0" memberValueDatatype="130" unbalanced="0"/>
    <cacheHierarchy uniqueName="[WebStore6].[item]" caption="item" attribute="1" defaultMemberUniqueName="[WebStore6].[item].[All]" allUniqueName="[WebStore6].[item].[All]" dimensionUniqueName="[WebStore6]" displayFolder="" count="0" memberValueDatatype="130" unbalanced="0"/>
    <cacheHierarchy uniqueName="[WebStore6].[unit_price]" caption="unit_price" attribute="1" defaultMemberUniqueName="[WebStore6].[unit_price].[All]" allUniqueName="[WebStore6].[unit_price].[All]" dimensionUniqueName="[WebStore6]" displayFolder="" count="0" memberValueDatatype="130" unbalanced="0"/>
    <cacheHierarchy uniqueName="[WebStore6].[quantity]" caption="quantity" attribute="1" defaultMemberUniqueName="[WebStore6].[quantity].[All]" allUniqueName="[WebStore6].[quantity].[All]" dimensionUniqueName="[WebStore6]" displayFolder="" count="0" memberValueDatatype="130" unbalanced="0"/>
    <cacheHierarchy uniqueName="[WebStore6].[shipping]" caption="shipping" attribute="1" defaultMemberUniqueName="[WebStore6].[shipping].[All]" allUniqueName="[WebStore6].[shipping].[All]" dimensionUniqueName="[WebStore6]" displayFolder="" count="0" memberValueDatatype="130" unbalanced="0"/>
    <cacheHierarchy uniqueName="[WebStore6].[vendor_id]" caption="vendor_id" attribute="1" defaultMemberUniqueName="[WebStore6].[vendor_id].[All]" allUniqueName="[WebStore6].[vendor_id].[All]" dimensionUniqueName="[WebStore6]" displayFolder="" count="0" memberValueDatatype="130" unbalanced="0"/>
    <cacheHierarchy uniqueName="[WebStore6].[vendor]" caption="vendor" attribute="1" defaultMemberUniqueName="[WebStore6].[vendor].[All]" allUniqueName="[WebStore6].[vendor].[All]" dimensionUniqueName="[WebStore6]" displayFolder="" count="0" memberValueDatatype="130" unbalanced="0"/>
    <cacheHierarchy uniqueName="[WebStore6].[dupe_checker]" caption="dupe_checker" attribute="1" defaultMemberUniqueName="[WebStore6].[dupe_checker].[All]" allUniqueName="[WebStore6].[dupe_checker].[All]" dimensionUniqueName="[WebStore6]" displayFolder="" count="0" memberValueDatatype="130" unbalanced="0"/>
    <cacheHierarchy uniqueName="[WebStore6].[dupe]" caption="dupe" attribute="1" defaultMemberUniqueName="[WebStore6].[dupe].[All]" allUniqueName="[WebStore6].[dupe].[All]" dimensionUniqueName="[WebStore6]" displayFolder="" count="0" memberValueDatatype="20" unbalanced="0"/>
    <cacheHierarchy uniqueName="[WebStore6].[campaign_start (Year)]" caption="campaign_start (Year)" attribute="1" defaultMemberUniqueName="[WebStore6].[campaign_start (Year)].[All]" allUniqueName="[WebStore6].[campaign_start (Year)].[All]" dimensionUniqueName="[WebStore6]" displayFolder="" count="0" memberValueDatatype="130" unbalanced="0"/>
    <cacheHierarchy uniqueName="[WebStore6].[campaign_start (Quarter)]" caption="campaign_start (Quarter)" attribute="1" defaultMemberUniqueName="[WebStore6].[campaign_start (Quarter)].[All]" allUniqueName="[WebStore6].[campaign_start (Quarter)].[All]" dimensionUniqueName="[WebStore6]" displayFolder="" count="0" memberValueDatatype="130" unbalanced="0"/>
    <cacheHierarchy uniqueName="[WebStore6].[campaign_start (Month)]" caption="campaign_start (Month)" attribute="1" defaultMemberUniqueName="[WebStore6].[campaign_start (Month)].[All]" allUniqueName="[WebStore6].[campaign_start (Month)].[All]" dimensionUniqueName="[WebStore6]" displayFolder="" count="0" memberValueDatatype="130" unbalanced="0"/>
    <cacheHierarchy uniqueName="[WebStore6].[campaign_end (Year)]" caption="campaign_end (Year)" attribute="1" defaultMemberUniqueName="[WebStore6].[campaign_end (Year)].[All]" allUniqueName="[WebStore6].[campaign_end (Year)].[All]" dimensionUniqueName="[WebStore6]" displayFolder="" count="0" memberValueDatatype="130" unbalanced="0"/>
    <cacheHierarchy uniqueName="[WebStore6].[campaign_end (Quarter)]" caption="campaign_end (Quarter)" attribute="1" defaultMemberUniqueName="[WebStore6].[campaign_end (Quarter)].[All]" allUniqueName="[WebStore6].[campaign_end (Quarter)].[All]" dimensionUniqueName="[WebStore6]" displayFolder="" count="0" memberValueDatatype="130" unbalanced="0"/>
    <cacheHierarchy uniqueName="[WebStore6].[campaign_end (Month)]" caption="campaign_end (Month)" attribute="1" defaultMemberUniqueName="[WebStore6].[campaign_end (Month)].[All]" allUniqueName="[WebStore6].[campaign_end (Month)].[All]" dimensionUniqueName="[WebStore6]" displayFolder="" count="0" memberValueDatatype="130" unbalanced="0"/>
    <cacheHierarchy uniqueName="[WebStore68].[order_id]" caption="order_id" attribute="1" defaultMemberUniqueName="[WebStore68].[order_id].[All]" allUniqueName="[WebStore68].[order_id].[All]" dimensionUniqueName="[WebStore68]" displayFolder="" count="0" memberValueDatatype="20" unbalanced="0"/>
    <cacheHierarchy uniqueName="[WebStore68].[customer_id]" caption="customer_id" attribute="1" defaultMemberUniqueName="[WebStore68].[customer_id].[All]" allUniqueName="[WebStore68].[customer_id].[All]" dimensionUniqueName="[WebStore68]" displayFolder="" count="0" memberValueDatatype="20" unbalanced="0"/>
    <cacheHierarchy uniqueName="[WebStore68].[order_date]" caption="order_date" attribute="1" time="1" defaultMemberUniqueName="[WebStore68].[order_date].[All]" allUniqueName="[WebStore68].[order_date].[All]" dimensionUniqueName="[WebStore68]" displayFolder="" count="0" memberValueDatatype="7" unbalanced="0"/>
    <cacheHierarchy uniqueName="[WebStore68].[order_year]" caption="order_year" attribute="1" time="1" defaultMemberUniqueName="[WebStore68].[order_year].[All]" allUniqueName="[WebStore68].[order_year].[All]" dimensionUniqueName="[WebStore68]" displayFolder="" count="0" memberValueDatatype="7" unbalanced="0"/>
    <cacheHierarchy uniqueName="[WebStore68].[order_quarter]" caption="order_quarter" attribute="1" defaultMemberUniqueName="[WebStore68].[order_quarter].[All]" allUniqueName="[WebStore68].[order_quarter].[All]" dimensionUniqueName="[WebStore68]" displayFolder="" count="0" memberValueDatatype="20" unbalanced="0"/>
    <cacheHierarchy uniqueName="[WebStore68].[country_id]" caption="country_id" attribute="1" defaultMemberUniqueName="[WebStore68].[country_id].[All]" allUniqueName="[WebStore68].[country_id].[All]" dimensionUniqueName="[WebStore68]" displayFolder="" count="0" memberValueDatatype="20" unbalanced="0"/>
    <cacheHierarchy uniqueName="[WebStore68].[country]" caption="country" attribute="1" defaultMemberUniqueName="[WebStore68].[country].[All]" allUniqueName="[WebStore68].[country].[All]" dimensionUniqueName="[WebStore68]" displayFolder="" count="0" memberValueDatatype="130" unbalanced="0"/>
    <cacheHierarchy uniqueName="[WebStore68].[symbol]" caption="symbol" attribute="1" defaultMemberUniqueName="[WebStore68].[symbol].[All]" allUniqueName="[WebStore68].[symbol].[All]" dimensionUniqueName="[WebStore68]" displayFolder="" count="0" memberValueDatatype="130" unbalanced="0"/>
    <cacheHierarchy uniqueName="[WebStore68].[membership]" caption="membership" attribute="1" defaultMemberUniqueName="[WebStore68].[membership].[All]" allUniqueName="[WebStore68].[membership].[All]" dimensionUniqueName="[WebStore68]" displayFolder="" count="0" memberValueDatatype="130" unbalanced="0"/>
    <cacheHierarchy uniqueName="[WebStore68].[gender]" caption="gender" attribute="1" defaultMemberUniqueName="[WebStore68].[gender].[All]" allUniqueName="[WebStore68].[gender].[All]" dimensionUniqueName="[WebStore68]" displayFolder="" count="0" memberValueDatatype="130" unbalanced="0"/>
    <cacheHierarchy uniqueName="[WebStore68].[reg_date]" caption="reg_date" attribute="1" time="1" defaultMemberUniqueName="[WebStore68].[reg_date].[All]" allUniqueName="[WebStore68].[reg_date].[All]" dimensionUniqueName="[WebStore68]" displayFolder="" count="0" memberValueDatatype="7" unbalanced="0"/>
    <cacheHierarchy uniqueName="[WebStore68].[campaign_id]" caption="campaign_id" attribute="1" defaultMemberUniqueName="[WebStore68].[campaign_id].[All]" allUniqueName="[WebStore68].[campaign_id].[All]" dimensionUniqueName="[WebStore68]" displayFolder="" count="0" memberValueDatatype="20" unbalanced="0"/>
    <cacheHierarchy uniqueName="[WebStore68].[campaign_source]" caption="campaign_source" attribute="1" defaultMemberUniqueName="[WebStore68].[campaign_source].[All]" allUniqueName="[WebStore68].[campaign_source].[All]" dimensionUniqueName="[WebStore68]" displayFolder="" count="0" memberValueDatatype="130" unbalanced="0"/>
    <cacheHierarchy uniqueName="[WebStore68].[campaign_start]" caption="campaign_start" attribute="1" time="1" defaultMemberUniqueName="[WebStore68].[campaign_start].[All]" allUniqueName="[WebStore68].[campaign_start].[All]" dimensionUniqueName="[WebStore68]" displayFolder="" count="0" memberValueDatatype="7" unbalanced="0"/>
    <cacheHierarchy uniqueName="[WebStore68].[campaign_end]" caption="campaign_end" attribute="1" time="1" defaultMemberUniqueName="[WebStore68].[campaign_end].[All]" allUniqueName="[WebStore68].[campaign_end].[All]" dimensionUniqueName="[WebStore68]" displayFolder="" count="0" memberValueDatatype="7" unbalanced="0"/>
    <cacheHierarchy uniqueName="[WebStore68].[n_categories]" caption="n_categories" attribute="1" defaultMemberUniqueName="[WebStore68].[n_categories].[All]" allUniqueName="[WebStore68].[n_categories].[All]" dimensionUniqueName="[WebStore68]" displayFolder="" count="0" memberValueDatatype="20" unbalanced="0"/>
    <cacheHierarchy uniqueName="[WebStore68].[category_ids]" caption="category_ids" attribute="1" defaultMemberUniqueName="[WebStore68].[category_ids].[All]" allUniqueName="[WebStore68].[category_ids].[All]" dimensionUniqueName="[WebStore68]" displayFolder="" count="0" memberValueDatatype="130" unbalanced="0"/>
    <cacheHierarchy uniqueName="[WebStore68].[categories]" caption="categories" attribute="1" defaultMemberUniqueName="[WebStore68].[categories].[All]" allUniqueName="[WebStore68].[categories].[All]" dimensionUniqueName="[WebStore68]" displayFolder="" count="0" memberValueDatatype="130" unbalanced="0"/>
    <cacheHierarchy uniqueName="[WebStore68].[n_items]" caption="n_items" attribute="1" defaultMemberUniqueName="[WebStore68].[n_items].[All]" allUniqueName="[WebStore68].[n_items].[All]" dimensionUniqueName="[WebStore68]" displayFolder="" count="0" memberValueDatatype="20" unbalanced="0"/>
    <cacheHierarchy uniqueName="[WebStore68].[item_ids]" caption="item_ids" attribute="1" defaultMemberUniqueName="[WebStore68].[item_ids].[All]" allUniqueName="[WebStore68].[item_ids].[All]" dimensionUniqueName="[WebStore68]" displayFolder="" count="0" memberValueDatatype="130" unbalanced="0"/>
    <cacheHierarchy uniqueName="[WebStore68].[items]" caption="items" attribute="1" defaultMemberUniqueName="[WebStore68].[items].[All]" allUniqueName="[WebStore68].[items].[All]" dimensionUniqueName="[WebStore68]" displayFolder="" count="0" memberValueDatatype="130" unbalanced="0"/>
    <cacheHierarchy uniqueName="[WebStore68].[unit_prices]" caption="unit_prices" attribute="1" defaultMemberUniqueName="[WebStore68].[unit_prices].[All]" allUniqueName="[WebStore68].[unit_prices].[All]" dimensionUniqueName="[WebStore68]" displayFolder="" count="0" memberValueDatatype="130" unbalanced="0"/>
    <cacheHierarchy uniqueName="[WebStore68].[quantities]" caption="quantities" attribute="1" defaultMemberUniqueName="[WebStore68].[quantities].[All]" allUniqueName="[WebStore68].[quantities].[All]" dimensionUniqueName="[WebStore68]" displayFolder="" count="0" memberValueDatatype="130" unbalanced="0"/>
    <cacheHierarchy uniqueName="[WebStore68].[shipping_prices]" caption="shipping_prices" attribute="1" defaultMemberUniqueName="[WebStore68].[shipping_prices].[All]" allUniqueName="[WebStore68].[shipping_prices].[All]" dimensionUniqueName="[WebStore68]" displayFolder="" count="0" memberValueDatatype="130" unbalanced="0"/>
    <cacheHierarchy uniqueName="[WebStore68].[paid]" caption="paid" attribute="1" defaultMemberUniqueName="[WebStore68].[paid].[All]" allUniqueName="[WebStore68].[paid].[All]" dimensionUniqueName="[WebStore68]" displayFolder="" count="0" memberValueDatatype="5" unbalanced="0"/>
    <cacheHierarchy uniqueName="[WebStore68].[shipping_costs]" caption="shipping_costs" attribute="1" defaultMemberUniqueName="[WebStore68].[shipping_costs].[All]" allUniqueName="[WebStore68].[shipping_costs].[All]" dimensionUniqueName="[WebStore68]" displayFolder="" count="0" memberValueDatatype="5" unbalanced="0"/>
    <cacheHierarchy uniqueName="[WebStore68].[n_vendors]" caption="n_vendors" attribute="1" defaultMemberUniqueName="[WebStore68].[n_vendors].[All]" allUniqueName="[WebStore68].[n_vendors].[All]" dimensionUniqueName="[WebStore68]" displayFolder="" count="0" memberValueDatatype="20" unbalanced="0"/>
    <cacheHierarchy uniqueName="[WebStore68].[vendor_ids]" caption="vendor_ids" attribute="1" defaultMemberUniqueName="[WebStore68].[vendor_ids].[All]" allUniqueName="[WebStore68].[vendor_ids].[All]" dimensionUniqueName="[WebStore68]" displayFolder="" count="0" memberValueDatatype="130" unbalanced="0"/>
    <cacheHierarchy uniqueName="[WebStore68].[vendors]" caption="vendors" attribute="1" defaultMemberUniqueName="[WebStore68].[vendors].[All]" allUniqueName="[WebStore68].[vendors].[All]" dimensionUniqueName="[WebStore68]" displayFolder="" count="0" memberValueDatatype="130" unbalanced="0"/>
    <cacheHierarchy uniqueName="[WebStore68].[ab_test_id]" caption="ab_test_id" attribute="1" defaultMemberUniqueName="[WebStore68].[ab_test_id].[All]" allUniqueName="[WebStore68].[ab_test_id].[All]" dimensionUniqueName="[WebStore68]" displayFolder="" count="0" memberValueDatatype="20" unbalanced="0"/>
    <cacheHierarchy uniqueName="[WebStore68].[ab_group]" caption="ab_group" attribute="1" defaultMemberUniqueName="[WebStore68].[ab_group].[All]" allUniqueName="[WebStore68].[ab_group].[All]" dimensionUniqueName="[WebStore68]" displayFolder="" count="0" memberValueDatatype="130" unbalanced="0"/>
    <cacheHierarchy uniqueName="[WebStore68].[ab_alloc_id]" caption="ab_alloc_id" attribute="1" defaultMemberUniqueName="[WebStore68].[ab_alloc_id].[All]" allUniqueName="[WebStore68].[ab_alloc_id].[All]" dimensionUniqueName="[WebStore68]" displayFolder="" count="0" memberValueDatatype="20" unbalanced="0"/>
    <cacheHierarchy uniqueName="[WebStore68].[ab_description]" caption="ab_description" attribute="1" defaultMemberUniqueName="[WebStore68].[ab_description].[All]" allUniqueName="[WebStore68].[ab_description].[All]" dimensionUniqueName="[WebStore68]" displayFolder="" count="0" memberValueDatatype="130" unbalanced="0"/>
    <cacheHierarchy uniqueName="[WebStore68].[ab_start]" caption="ab_start" attribute="1" time="1" defaultMemberUniqueName="[WebStore68].[ab_start].[All]" allUniqueName="[WebStore68].[ab_start].[All]" dimensionUniqueName="[WebStore68]" displayFolder="" count="0" memberValueDatatype="7" unbalanced="0"/>
    <cacheHierarchy uniqueName="[WebStore68].[ab_end]" caption="ab_end" attribute="1" time="1" defaultMemberUniqueName="[WebStore68].[ab_end].[All]" allUniqueName="[WebStore68].[ab_end].[All]" dimensionUniqueName="[WebStore68]" displayFolder="" count="0" memberValueDatatype="7" unbalanced="0"/>
    <cacheHierarchy uniqueName="[WebStore68].[category_id]" caption="category_id" attribute="1" defaultMemberUniqueName="[WebStore68].[category_id].[All]" allUniqueName="[WebStore68].[category_id].[All]" dimensionUniqueName="[WebStore68]" displayFolder="" count="0" memberValueDatatype="130" unbalanced="0"/>
    <cacheHierarchy uniqueName="[WebStore68].[category]" caption="category" attribute="1" defaultMemberUniqueName="[WebStore68].[category].[All]" allUniqueName="[WebStore68].[category].[All]" dimensionUniqueName="[WebStore68]" displayFolder="" count="0" memberValueDatatype="130" unbalanced="0"/>
    <cacheHierarchy uniqueName="[WebStore68].[item_id]" caption="item_id" attribute="1" defaultMemberUniqueName="[WebStore68].[item_id].[All]" allUniqueName="[WebStore68].[item_id].[All]" dimensionUniqueName="[WebStore68]" displayFolder="" count="0" memberValueDatatype="130" unbalanced="0"/>
    <cacheHierarchy uniqueName="[WebStore68].[item]" caption="item" attribute="1" defaultMemberUniqueName="[WebStore68].[item].[All]" allUniqueName="[WebStore68].[item].[All]" dimensionUniqueName="[WebStore68]" displayFolder="" count="0" memberValueDatatype="130" unbalanced="0"/>
    <cacheHierarchy uniqueName="[WebStore68].[unit_price]" caption="unit_price" attribute="1" defaultMemberUniqueName="[WebStore68].[unit_price].[All]" allUniqueName="[WebStore68].[unit_price].[All]" dimensionUniqueName="[WebStore68]" displayFolder="" count="0" memberValueDatatype="130" unbalanced="0"/>
    <cacheHierarchy uniqueName="[WebStore68].[quantity]" caption="quantity" attribute="1" defaultMemberUniqueName="[WebStore68].[quantity].[All]" allUniqueName="[WebStore68].[quantity].[All]" dimensionUniqueName="[WebStore68]" displayFolder="" count="0" memberValueDatatype="130" unbalanced="0"/>
    <cacheHierarchy uniqueName="[WebStore68].[shipping]" caption="shipping" attribute="1" defaultMemberUniqueName="[WebStore68].[shipping].[All]" allUniqueName="[WebStore68].[shipping].[All]" dimensionUniqueName="[WebStore68]" displayFolder="" count="0" memberValueDatatype="130" unbalanced="0"/>
    <cacheHierarchy uniqueName="[WebStore68].[subtotal]" caption="subtotal" attribute="1" defaultMemberUniqueName="[WebStore68].[subtotal].[All]" allUniqueName="[WebStore68].[subtotal].[All]" dimensionUniqueName="[WebStore68]" displayFolder="" count="0" memberValueDatatype="5" unbalanced="0"/>
    <cacheHierarchy uniqueName="[WebStore68].[vendor_id]" caption="vendor_id" attribute="1" defaultMemberUniqueName="[WebStore68].[vendor_id].[All]" allUniqueName="[WebStore68].[vendor_id].[All]" dimensionUniqueName="[WebStore68]" displayFolder="" count="0" memberValueDatatype="130" unbalanced="0"/>
    <cacheHierarchy uniqueName="[WebStore68].[vendor]" caption="vendor" attribute="1" defaultMemberUniqueName="[WebStore68].[vendor].[All]" allUniqueName="[WebStore68].[vendor].[All]" dimensionUniqueName="[WebStore68]" displayFolder="" count="0" memberValueDatatype="130" unbalanced="0"/>
    <cacheHierarchy uniqueName="[WebStore68].[dupe_checker]" caption="dupe_checker" attribute="1" defaultMemberUniqueName="[WebStore68].[dupe_checker].[All]" allUniqueName="[WebStore68].[dupe_checker].[All]" dimensionUniqueName="[WebStore68]" displayFolder="" count="0" memberValueDatatype="130" unbalanced="0"/>
    <cacheHierarchy uniqueName="[WebStore68].[dupe]" caption="dupe" attribute="1" defaultMemberUniqueName="[WebStore68].[dupe].[All]" allUniqueName="[WebStore68].[dupe].[All]" dimensionUniqueName="[WebStore68]" displayFolder="" count="0" memberValueDatatype="20" unbalanced="0"/>
    <cacheHierarchy uniqueName="[WebStore68].[country_item]" caption="country_item" attribute="1" defaultMemberUniqueName="[WebStore68].[country_item].[All]" allUniqueName="[WebStore68].[country_item].[All]" dimensionUniqueName="[WebStore68]" displayFolder="" count="0" memberValueDatatype="130" unbalanced="0"/>
    <cacheHierarchy uniqueName="[WebStore6].[campaign_end (Month Index)]" caption="campaign_end (Month Index)" attribute="1" defaultMemberUniqueName="[WebStore6].[campaign_end (Month Index)].[All]" allUniqueName="[WebStore6].[campaign_end (Month Index)].[All]" dimensionUniqueName="[WebStore6]" displayFolder="" count="0" memberValueDatatype="20" unbalanced="0" hidden="1"/>
    <cacheHierarchy uniqueName="[WebStore6].[campaign_start (Month Index)]" caption="campaign_start (Month Index)" attribute="1" defaultMemberUniqueName="[WebStore6].[campaign_start (Month Index)].[All]" allUniqueName="[WebStore6].[campaign_start (Month Index)].[All]" dimensionUniqueName="[WebStore6]" displayFolder="" count="0" memberValueDatatype="20" unbalanced="0" hidden="1"/>
    <cacheHierarchy uniqueName="[Measures].[__XL_Count WebStore6]" caption="__XL_Count WebStore6" measure="1" displayFolder="" measureGroup="WebStore6" count="0" hidden="1"/>
    <cacheHierarchy uniqueName="[Measures].[__XL_Count WebStore68]" caption="__XL_Count WebStore68" measure="1" displayFolder="" measureGroup="WebStore68" count="0" hidden="1"/>
    <cacheHierarchy uniqueName="[Measures].[__No measures defined]" caption="__No measures defined" measure="1" displayFolder="" count="0" hidden="1"/>
    <cacheHierarchy uniqueName="[Measures].[Sum of customer_id]" caption="Sum of customer_id" measure="1" displayFolder="" measureGroup="WebStore6" count="0" hidden="1">
      <extLst>
        <ext xmlns:x15="http://schemas.microsoft.com/office/spreadsheetml/2010/11/main" uri="{B97F6D7D-B522-45F9-BDA1-12C45D357490}">
          <x15:cacheHierarchy aggregatedColumn="1"/>
        </ext>
      </extLst>
    </cacheHierarchy>
    <cacheHierarchy uniqueName="[Measures].[Distinct Count of customer_id]" caption="Distinct Count of customer_id" measure="1" displayFolder="" measureGroup="WebStore6" count="0" hidden="1">
      <extLst>
        <ext xmlns:x15="http://schemas.microsoft.com/office/spreadsheetml/2010/11/main" uri="{B97F6D7D-B522-45F9-BDA1-12C45D357490}">
          <x15:cacheHierarchy aggregatedColumn="1"/>
        </ext>
      </extLst>
    </cacheHierarchy>
    <cacheHierarchy uniqueName="[Measures].[Count of item]" caption="Count of item" measure="1" displayFolder="" measureGroup="WebStore6" count="0" hidden="1">
      <extLst>
        <ext xmlns:x15="http://schemas.microsoft.com/office/spreadsheetml/2010/11/main" uri="{B97F6D7D-B522-45F9-BDA1-12C45D357490}">
          <x15:cacheHierarchy aggregatedColumn="36"/>
        </ext>
      </extLst>
    </cacheHierarchy>
    <cacheHierarchy uniqueName="[Measures].[Distinct Count of item]" caption="Distinct Count of item" measure="1" displayFolder="" measureGroup="WebStore6" count="0" hidden="1">
      <extLst>
        <ext xmlns:x15="http://schemas.microsoft.com/office/spreadsheetml/2010/11/main" uri="{B97F6D7D-B522-45F9-BDA1-12C45D357490}">
          <x15:cacheHierarchy aggregatedColumn="36"/>
        </ext>
      </extLst>
    </cacheHierarchy>
    <cacheHierarchy uniqueName="[Measures].[Count of items]" caption="Count of items" measure="1" displayFolder="" measureGroup="WebStore6" count="0" hidden="1">
      <extLst>
        <ext xmlns:x15="http://schemas.microsoft.com/office/spreadsheetml/2010/11/main" uri="{B97F6D7D-B522-45F9-BDA1-12C45D357490}">
          <x15:cacheHierarchy aggregatedColumn="18"/>
        </ext>
      </extLst>
    </cacheHierarchy>
    <cacheHierarchy uniqueName="[Measures].[Sum of n_items]" caption="Sum of n_items" measure="1" displayFolder="" measureGroup="WebStore6" count="0" hidden="1">
      <extLst>
        <ext xmlns:x15="http://schemas.microsoft.com/office/spreadsheetml/2010/11/main" uri="{B97F6D7D-B522-45F9-BDA1-12C45D357490}">
          <x15:cacheHierarchy aggregatedColumn="16"/>
        </ext>
      </extLst>
    </cacheHierarchy>
    <cacheHierarchy uniqueName="[Measures].[Count of reg_date]" caption="Count of reg_date" measure="1" displayFolder="" measureGroup="WebStore6" count="0" hidden="1">
      <extLst>
        <ext xmlns:x15="http://schemas.microsoft.com/office/spreadsheetml/2010/11/main" uri="{B97F6D7D-B522-45F9-BDA1-12C45D357490}">
          <x15:cacheHierarchy aggregatedColumn="8"/>
        </ext>
      </extLst>
    </cacheHierarchy>
    <cacheHierarchy uniqueName="[Measures].[Distinct Count of reg_date]" caption="Distinct Count of reg_date" measure="1" displayFolder="" measureGroup="WebStore6" count="0" hidden="1">
      <extLst>
        <ext xmlns:x15="http://schemas.microsoft.com/office/spreadsheetml/2010/11/main" uri="{B97F6D7D-B522-45F9-BDA1-12C45D357490}">
          <x15:cacheHierarchy aggregatedColumn="8"/>
        </ext>
      </extLst>
    </cacheHierarchy>
    <cacheHierarchy uniqueName="[Measures].[Sum of order_id]" caption="Sum of order_id" measure="1" displayFolder="" measureGroup="WebStore6" count="0" hidden="1">
      <extLst>
        <ext xmlns:x15="http://schemas.microsoft.com/office/spreadsheetml/2010/11/main" uri="{B97F6D7D-B522-45F9-BDA1-12C45D357490}">
          <x15:cacheHierarchy aggregatedColumn="0"/>
        </ext>
      </extLst>
    </cacheHierarchy>
    <cacheHierarchy uniqueName="[Measures].[Distinct Count of order_id]" caption="Distinct Count of order_id" measure="1" displayFolder="" measureGroup="WebStore6" count="0" hidden="1">
      <extLst>
        <ext xmlns:x15="http://schemas.microsoft.com/office/spreadsheetml/2010/11/main" uri="{B97F6D7D-B522-45F9-BDA1-12C45D357490}">
          <x15:cacheHierarchy aggregatedColumn="0"/>
        </ext>
      </extLst>
    </cacheHierarchy>
    <cacheHierarchy uniqueName="[Measures].[Sum of ab_alloc_id]" caption="Sum of ab_alloc_id" measure="1" displayFolder="" measureGroup="WebStore6" count="0" hidden="1">
      <extLst>
        <ext xmlns:x15="http://schemas.microsoft.com/office/spreadsheetml/2010/11/main" uri="{B97F6D7D-B522-45F9-BDA1-12C45D357490}">
          <x15:cacheHierarchy aggregatedColumn="29"/>
        </ext>
      </extLst>
    </cacheHierarchy>
    <cacheHierarchy uniqueName="[Measures].[Distinct Count of ab_alloc_id]" caption="Distinct Count of ab_alloc_id" measure="1" displayFolder="" measureGroup="WebStore6" count="0" oneField="1" hidden="1">
      <fieldsUsage count="1">
        <fieldUsage x="0"/>
      </fieldsUsage>
      <extLst>
        <ext xmlns:x15="http://schemas.microsoft.com/office/spreadsheetml/2010/11/main" uri="{B97F6D7D-B522-45F9-BDA1-12C45D357490}">
          <x15:cacheHierarchy aggregatedColumn="29"/>
        </ext>
      </extLst>
    </cacheHierarchy>
    <cacheHierarchy uniqueName="[Measures].[Count of campaign_source]" caption="Count of campaign_source" measure="1" displayFolder="" measureGroup="WebStore6" count="0" hidden="1">
      <extLst>
        <ext xmlns:x15="http://schemas.microsoft.com/office/spreadsheetml/2010/11/main" uri="{B97F6D7D-B522-45F9-BDA1-12C45D357490}">
          <x15:cacheHierarchy aggregatedColumn="10"/>
        </ext>
      </extLst>
    </cacheHierarchy>
    <cacheHierarchy uniqueName="[Measures].[Distinct Count of campaign_source]" caption="Distinct Count of campaign_source" measure="1" displayFolder="" measureGroup="WebStore6" count="0" hidden="1">
      <extLst>
        <ext xmlns:x15="http://schemas.microsoft.com/office/spreadsheetml/2010/11/main" uri="{B97F6D7D-B522-45F9-BDA1-12C45D357490}">
          <x15:cacheHierarchy aggregatedColumn="10"/>
        </ext>
      </extLst>
    </cacheHierarchy>
    <cacheHierarchy uniqueName="[Measures].[Sum of subtotal]" caption="Sum of subtotal" measure="1" displayFolder="" measureGroup="WebStore68" count="0" hidden="1">
      <extLst>
        <ext xmlns:x15="http://schemas.microsoft.com/office/spreadsheetml/2010/11/main" uri="{B97F6D7D-B522-45F9-BDA1-12C45D357490}">
          <x15:cacheHierarchy aggregatedColumn="92"/>
        </ext>
      </extLst>
    </cacheHierarchy>
  </cacheHierarchies>
  <kpis count="0"/>
  <dimensions count="3">
    <dimension measure="1" name="Measures" uniqueName="[Measures]" caption="Measures"/>
    <dimension name="WebStore6" uniqueName="[WebStore6]" caption="WebStore6"/>
    <dimension name="WebStore68" uniqueName="[WebStore68]" caption="WebStore68"/>
  </dimensions>
  <measureGroups count="2">
    <measureGroup name="WebStore6" caption="WebStore6"/>
    <measureGroup name="WebStore68" caption="WebStore68"/>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nab" refreshedDate="44446.825693171297" backgroundQuery="1" createdVersion="7" refreshedVersion="7" minRefreshableVersion="3" recordCount="0" supportSubquery="1" supportAdvancedDrill="1" xr:uid="{0D636927-F49A-4AC6-9603-BB838D15556D}">
  <cacheSource type="external" connectionId="10"/>
  <cacheFields count="1">
    <cacheField name="[Measures].[Distinct Count of item]" caption="Distinct Count of item" numFmtId="0" hierarchy="106" level="32767"/>
  </cacheFields>
  <cacheHierarchies count="118">
    <cacheHierarchy uniqueName="[WebStore6].[order_id]" caption="order_id" attribute="1" defaultMemberUniqueName="[WebStore6].[order_id].[All]" allUniqueName="[WebStore6].[order_id].[All]" dimensionUniqueName="[WebStore6]" displayFolder="" count="0" memberValueDatatype="20" unbalanced="0"/>
    <cacheHierarchy uniqueName="[WebStore6].[customer_id]" caption="customer_id" attribute="1" defaultMemberUniqueName="[WebStore6].[customer_id].[All]" allUniqueName="[WebStore6].[customer_id].[All]" dimensionUniqueName="[WebStore6]" displayFolder="" count="0" memberValueDatatype="20" unbalanced="0"/>
    <cacheHierarchy uniqueName="[WebStore6].[order_date]" caption="order_date" attribute="1" time="1" defaultMemberUniqueName="[WebStore6].[order_date].[All]" allUniqueName="[WebStore6].[order_date].[All]" dimensionUniqueName="[WebStore6]" displayFolder="" count="0" memberValueDatatype="7" unbalanced="0"/>
    <cacheHierarchy uniqueName="[WebStore6].[country_id]" caption="country_id" attribute="1" defaultMemberUniqueName="[WebStore6].[country_id].[All]" allUniqueName="[WebStore6].[country_id].[All]" dimensionUniqueName="[WebStore6]" displayFolder="" count="0" memberValueDatatype="20" unbalanced="0"/>
    <cacheHierarchy uniqueName="[WebStore6].[country]" caption="country" attribute="1" defaultMemberUniqueName="[WebStore6].[country].[All]" allUniqueName="[WebStore6].[country].[All]" dimensionUniqueName="[WebStore6]" displayFolder="" count="0" memberValueDatatype="130" unbalanced="0"/>
    <cacheHierarchy uniqueName="[WebStore6].[symbol]" caption="symbol" attribute="1" defaultMemberUniqueName="[WebStore6].[symbol].[All]" allUniqueName="[WebStore6].[symbol].[All]" dimensionUniqueName="[WebStore6]" displayFolder="" count="0" memberValueDatatype="130" unbalanced="0"/>
    <cacheHierarchy uniqueName="[WebStore6].[membership]" caption="membership" attribute="1" defaultMemberUniqueName="[WebStore6].[membership].[All]" allUniqueName="[WebStore6].[membership].[All]" dimensionUniqueName="[WebStore6]" displayFolder="" count="0" memberValueDatatype="130" unbalanced="0"/>
    <cacheHierarchy uniqueName="[WebStore6].[gender]" caption="gender" attribute="1" defaultMemberUniqueName="[WebStore6].[gender].[All]" allUniqueName="[WebStore6].[gender].[All]" dimensionUniqueName="[WebStore6]" displayFolder="" count="0" memberValueDatatype="130" unbalanced="0"/>
    <cacheHierarchy uniqueName="[WebStore6].[reg_date]" caption="reg_date" attribute="1" time="1" defaultMemberUniqueName="[WebStore6].[reg_date].[All]" allUniqueName="[WebStore6].[reg_date].[All]" dimensionUniqueName="[WebStore6]" displayFolder="" count="0" memberValueDatatype="7" unbalanced="0"/>
    <cacheHierarchy uniqueName="[WebStore6].[campaign_id]" caption="campaign_id" attribute="1" defaultMemberUniqueName="[WebStore6].[campaign_id].[All]" allUniqueName="[WebStore6].[campaign_id].[All]" dimensionUniqueName="[WebStore6]" displayFolder="" count="0" memberValueDatatype="20" unbalanced="0"/>
    <cacheHierarchy uniqueName="[WebStore6].[campaign_source]" caption="campaign_source" attribute="1" defaultMemberUniqueName="[WebStore6].[campaign_source].[All]" allUniqueName="[WebStore6].[campaign_source].[All]" dimensionUniqueName="[WebStore6]" displayFolder="" count="0" memberValueDatatype="130" unbalanced="0"/>
    <cacheHierarchy uniqueName="[WebStore6].[campaign_start]" caption="campaign_start" attribute="1" time="1" defaultMemberUniqueName="[WebStore6].[campaign_start].[All]" allUniqueName="[WebStore6].[campaign_start].[All]" dimensionUniqueName="[WebStore6]" displayFolder="" count="0" memberValueDatatype="7" unbalanced="0"/>
    <cacheHierarchy uniqueName="[WebStore6].[campaign_end]" caption="campaign_end" attribute="1" time="1" defaultMemberUniqueName="[WebStore6].[campaign_end].[All]" allUniqueName="[WebStore6].[campaign_end].[All]" dimensionUniqueName="[WebStore6]" displayFolder="" count="0" memberValueDatatype="7" unbalanced="0"/>
    <cacheHierarchy uniqueName="[WebStore6].[n_categories]" caption="n_categories" attribute="1" defaultMemberUniqueName="[WebStore6].[n_categories].[All]" allUniqueName="[WebStore6].[n_categories].[All]" dimensionUniqueName="[WebStore6]" displayFolder="" count="0" memberValueDatatype="20" unbalanced="0"/>
    <cacheHierarchy uniqueName="[WebStore6].[category_ids]" caption="category_ids" attribute="1" defaultMemberUniqueName="[WebStore6].[category_ids].[All]" allUniqueName="[WebStore6].[category_ids].[All]" dimensionUniqueName="[WebStore6]" displayFolder="" count="0" memberValueDatatype="130" unbalanced="0"/>
    <cacheHierarchy uniqueName="[WebStore6].[categories]" caption="categories" attribute="1" defaultMemberUniqueName="[WebStore6].[categories].[All]" allUniqueName="[WebStore6].[categories].[All]" dimensionUniqueName="[WebStore6]" displayFolder="" count="0" memberValueDatatype="130" unbalanced="0"/>
    <cacheHierarchy uniqueName="[WebStore6].[n_items]" caption="n_items" attribute="1" defaultMemberUniqueName="[WebStore6].[n_items].[All]" allUniqueName="[WebStore6].[n_items].[All]" dimensionUniqueName="[WebStore6]" displayFolder="" count="0" memberValueDatatype="20" unbalanced="0"/>
    <cacheHierarchy uniqueName="[WebStore6].[item_ids]" caption="item_ids" attribute="1" defaultMemberUniqueName="[WebStore6].[item_ids].[All]" allUniqueName="[WebStore6].[item_ids].[All]" dimensionUniqueName="[WebStore6]" displayFolder="" count="0" memberValueDatatype="130" unbalanced="0"/>
    <cacheHierarchy uniqueName="[WebStore6].[items]" caption="items" attribute="1" defaultMemberUniqueName="[WebStore6].[items].[All]" allUniqueName="[WebStore6].[items].[All]" dimensionUniqueName="[WebStore6]" displayFolder="" count="0" memberValueDatatype="130" unbalanced="0"/>
    <cacheHierarchy uniqueName="[WebStore6].[unit_prices]" caption="unit_prices" attribute="1" defaultMemberUniqueName="[WebStore6].[unit_prices].[All]" allUniqueName="[WebStore6].[unit_prices].[All]" dimensionUniqueName="[WebStore6]" displayFolder="" count="0" memberValueDatatype="130" unbalanced="0"/>
    <cacheHierarchy uniqueName="[WebStore6].[quantities]" caption="quantities" attribute="1" defaultMemberUniqueName="[WebStore6].[quantities].[All]" allUniqueName="[WebStore6].[quantities].[All]" dimensionUniqueName="[WebStore6]" displayFolder="" count="0" memberValueDatatype="130" unbalanced="0"/>
    <cacheHierarchy uniqueName="[WebStore6].[shipping_prices]" caption="shipping_prices" attribute="1" defaultMemberUniqueName="[WebStore6].[shipping_prices].[All]" allUniqueName="[WebStore6].[shipping_prices].[All]" dimensionUniqueName="[WebStore6]" displayFolder="" count="0" memberValueDatatype="130" unbalanced="0"/>
    <cacheHierarchy uniqueName="[WebStore6].[paid]" caption="paid" attribute="1" defaultMemberUniqueName="[WebStore6].[paid].[All]" allUniqueName="[WebStore6].[paid].[All]" dimensionUniqueName="[WebStore6]" displayFolder="" count="0" memberValueDatatype="5" unbalanced="0"/>
    <cacheHierarchy uniqueName="[WebStore6].[shipping_costs]" caption="shipping_costs" attribute="1" defaultMemberUniqueName="[WebStore6].[shipping_costs].[All]" allUniqueName="[WebStore6].[shipping_costs].[All]" dimensionUniqueName="[WebStore6]" displayFolder="" count="0" memberValueDatatype="5" unbalanced="0"/>
    <cacheHierarchy uniqueName="[WebStore6].[n_vendors]" caption="n_vendors" attribute="1" defaultMemberUniqueName="[WebStore6].[n_vendors].[All]" allUniqueName="[WebStore6].[n_vendors].[All]" dimensionUniqueName="[WebStore6]" displayFolder="" count="0" memberValueDatatype="20" unbalanced="0"/>
    <cacheHierarchy uniqueName="[WebStore6].[vendor_ids]" caption="vendor_ids" attribute="1" defaultMemberUniqueName="[WebStore6].[vendor_ids].[All]" allUniqueName="[WebStore6].[vendor_ids].[All]" dimensionUniqueName="[WebStore6]" displayFolder="" count="0" memberValueDatatype="130" unbalanced="0"/>
    <cacheHierarchy uniqueName="[WebStore6].[vendors]" caption="vendors" attribute="1" defaultMemberUniqueName="[WebStore6].[vendors].[All]" allUniqueName="[WebStore6].[vendors].[All]" dimensionUniqueName="[WebStore6]" displayFolder="" count="0" memberValueDatatype="130" unbalanced="0"/>
    <cacheHierarchy uniqueName="[WebStore6].[ab_test_id]" caption="ab_test_id" attribute="1" defaultMemberUniqueName="[WebStore6].[ab_test_id].[All]" allUniqueName="[WebStore6].[ab_test_id].[All]" dimensionUniqueName="[WebStore6]" displayFolder="" count="0" memberValueDatatype="20" unbalanced="0"/>
    <cacheHierarchy uniqueName="[WebStore6].[ab_group]" caption="ab_group" attribute="1" defaultMemberUniqueName="[WebStore6].[ab_group].[All]" allUniqueName="[WebStore6].[ab_group].[All]" dimensionUniqueName="[WebStore6]" displayFolder="" count="0" memberValueDatatype="130" unbalanced="0"/>
    <cacheHierarchy uniqueName="[WebStore6].[ab_alloc_id]" caption="ab_alloc_id" attribute="1" defaultMemberUniqueName="[WebStore6].[ab_alloc_id].[All]" allUniqueName="[WebStore6].[ab_alloc_id].[All]" dimensionUniqueName="[WebStore6]" displayFolder="" count="0" memberValueDatatype="20" unbalanced="0"/>
    <cacheHierarchy uniqueName="[WebStore6].[ab_description]" caption="ab_description" attribute="1" defaultMemberUniqueName="[WebStore6].[ab_description].[All]" allUniqueName="[WebStore6].[ab_description].[All]" dimensionUniqueName="[WebStore6]" displayFolder="" count="0" memberValueDatatype="130" unbalanced="0"/>
    <cacheHierarchy uniqueName="[WebStore6].[ab_start]" caption="ab_start" attribute="1" time="1" defaultMemberUniqueName="[WebStore6].[ab_start].[All]" allUniqueName="[WebStore6].[ab_start].[All]" dimensionUniqueName="[WebStore6]" displayFolder="" count="0" memberValueDatatype="7" unbalanced="0"/>
    <cacheHierarchy uniqueName="[WebStore6].[ab_end]" caption="ab_end" attribute="1" time="1" defaultMemberUniqueName="[WebStore6].[ab_end].[All]" allUniqueName="[WebStore6].[ab_end].[All]" dimensionUniqueName="[WebStore6]" displayFolder="" count="0" memberValueDatatype="7" unbalanced="0"/>
    <cacheHierarchy uniqueName="[WebStore6].[category_id]" caption="category_id" attribute="1" defaultMemberUniqueName="[WebStore6].[category_id].[All]" allUniqueName="[WebStore6].[category_id].[All]" dimensionUniqueName="[WebStore6]" displayFolder="" count="0" memberValueDatatype="130" unbalanced="0"/>
    <cacheHierarchy uniqueName="[WebStore6].[category]" caption="category" attribute="1" defaultMemberUniqueName="[WebStore6].[category].[All]" allUniqueName="[WebStore6].[category].[All]" dimensionUniqueName="[WebStore6]" displayFolder="" count="0" memberValueDatatype="130" unbalanced="0"/>
    <cacheHierarchy uniqueName="[WebStore6].[item_id]" caption="item_id" attribute="1" defaultMemberUniqueName="[WebStore6].[item_id].[All]" allUniqueName="[WebStore6].[item_id].[All]" dimensionUniqueName="[WebStore6]" displayFolder="" count="0" memberValueDatatype="130" unbalanced="0"/>
    <cacheHierarchy uniqueName="[WebStore6].[item]" caption="item" attribute="1" defaultMemberUniqueName="[WebStore6].[item].[All]" allUniqueName="[WebStore6].[item].[All]" dimensionUniqueName="[WebStore6]" displayFolder="" count="0" memberValueDatatype="130" unbalanced="0"/>
    <cacheHierarchy uniqueName="[WebStore6].[unit_price]" caption="unit_price" attribute="1" defaultMemberUniqueName="[WebStore6].[unit_price].[All]" allUniqueName="[WebStore6].[unit_price].[All]" dimensionUniqueName="[WebStore6]" displayFolder="" count="0" memberValueDatatype="130" unbalanced="0"/>
    <cacheHierarchy uniqueName="[WebStore6].[quantity]" caption="quantity" attribute="1" defaultMemberUniqueName="[WebStore6].[quantity].[All]" allUniqueName="[WebStore6].[quantity].[All]" dimensionUniqueName="[WebStore6]" displayFolder="" count="0" memberValueDatatype="130" unbalanced="0"/>
    <cacheHierarchy uniqueName="[WebStore6].[shipping]" caption="shipping" attribute="1" defaultMemberUniqueName="[WebStore6].[shipping].[All]" allUniqueName="[WebStore6].[shipping].[All]" dimensionUniqueName="[WebStore6]" displayFolder="" count="0" memberValueDatatype="130" unbalanced="0"/>
    <cacheHierarchy uniqueName="[WebStore6].[vendor_id]" caption="vendor_id" attribute="1" defaultMemberUniqueName="[WebStore6].[vendor_id].[All]" allUniqueName="[WebStore6].[vendor_id].[All]" dimensionUniqueName="[WebStore6]" displayFolder="" count="0" memberValueDatatype="130" unbalanced="0"/>
    <cacheHierarchy uniqueName="[WebStore6].[vendor]" caption="vendor" attribute="1" defaultMemberUniqueName="[WebStore6].[vendor].[All]" allUniqueName="[WebStore6].[vendor].[All]" dimensionUniqueName="[WebStore6]" displayFolder="" count="0" memberValueDatatype="130" unbalanced="0"/>
    <cacheHierarchy uniqueName="[WebStore6].[dupe_checker]" caption="dupe_checker" attribute="1" defaultMemberUniqueName="[WebStore6].[dupe_checker].[All]" allUniqueName="[WebStore6].[dupe_checker].[All]" dimensionUniqueName="[WebStore6]" displayFolder="" count="0" memberValueDatatype="130" unbalanced="0"/>
    <cacheHierarchy uniqueName="[WebStore6].[dupe]" caption="dupe" attribute="1" defaultMemberUniqueName="[WebStore6].[dupe].[All]" allUniqueName="[WebStore6].[dupe].[All]" dimensionUniqueName="[WebStore6]" displayFolder="" count="0" memberValueDatatype="20" unbalanced="0"/>
    <cacheHierarchy uniqueName="[WebStore6].[campaign_start (Year)]" caption="campaign_start (Year)" attribute="1" defaultMemberUniqueName="[WebStore6].[campaign_start (Year)].[All]" allUniqueName="[WebStore6].[campaign_start (Year)].[All]" dimensionUniqueName="[WebStore6]" displayFolder="" count="0" memberValueDatatype="130" unbalanced="0"/>
    <cacheHierarchy uniqueName="[WebStore6].[campaign_start (Quarter)]" caption="campaign_start (Quarter)" attribute="1" defaultMemberUniqueName="[WebStore6].[campaign_start (Quarter)].[All]" allUniqueName="[WebStore6].[campaign_start (Quarter)].[All]" dimensionUniqueName="[WebStore6]" displayFolder="" count="0" memberValueDatatype="130" unbalanced="0"/>
    <cacheHierarchy uniqueName="[WebStore6].[campaign_start (Month)]" caption="campaign_start (Month)" attribute="1" defaultMemberUniqueName="[WebStore6].[campaign_start (Month)].[All]" allUniqueName="[WebStore6].[campaign_start (Month)].[All]" dimensionUniqueName="[WebStore6]" displayFolder="" count="0" memberValueDatatype="130" unbalanced="0"/>
    <cacheHierarchy uniqueName="[WebStore6].[campaign_end (Year)]" caption="campaign_end (Year)" attribute="1" defaultMemberUniqueName="[WebStore6].[campaign_end (Year)].[All]" allUniqueName="[WebStore6].[campaign_end (Year)].[All]" dimensionUniqueName="[WebStore6]" displayFolder="" count="0" memberValueDatatype="130" unbalanced="0"/>
    <cacheHierarchy uniqueName="[WebStore6].[campaign_end (Quarter)]" caption="campaign_end (Quarter)" attribute="1" defaultMemberUniqueName="[WebStore6].[campaign_end (Quarter)].[All]" allUniqueName="[WebStore6].[campaign_end (Quarter)].[All]" dimensionUniqueName="[WebStore6]" displayFolder="" count="0" memberValueDatatype="130" unbalanced="0"/>
    <cacheHierarchy uniqueName="[WebStore6].[campaign_end (Month)]" caption="campaign_end (Month)" attribute="1" defaultMemberUniqueName="[WebStore6].[campaign_end (Month)].[All]" allUniqueName="[WebStore6].[campaign_end (Month)].[All]" dimensionUniqueName="[WebStore6]" displayFolder="" count="0" memberValueDatatype="130" unbalanced="0"/>
    <cacheHierarchy uniqueName="[WebStore68].[order_id]" caption="order_id" attribute="1" defaultMemberUniqueName="[WebStore68].[order_id].[All]" allUniqueName="[WebStore68].[order_id].[All]" dimensionUniqueName="[WebStore68]" displayFolder="" count="0" memberValueDatatype="20" unbalanced="0"/>
    <cacheHierarchy uniqueName="[WebStore68].[customer_id]" caption="customer_id" attribute="1" defaultMemberUniqueName="[WebStore68].[customer_id].[All]" allUniqueName="[WebStore68].[customer_id].[All]" dimensionUniqueName="[WebStore68]" displayFolder="" count="0" memberValueDatatype="20" unbalanced="0"/>
    <cacheHierarchy uniqueName="[WebStore68].[order_date]" caption="order_date" attribute="1" time="1" defaultMemberUniqueName="[WebStore68].[order_date].[All]" allUniqueName="[WebStore68].[order_date].[All]" dimensionUniqueName="[WebStore68]" displayFolder="" count="0" memberValueDatatype="7" unbalanced="0"/>
    <cacheHierarchy uniqueName="[WebStore68].[order_year]" caption="order_year" attribute="1" time="1" defaultMemberUniqueName="[WebStore68].[order_year].[All]" allUniqueName="[WebStore68].[order_year].[All]" dimensionUniqueName="[WebStore68]" displayFolder="" count="0" memberValueDatatype="7" unbalanced="0"/>
    <cacheHierarchy uniqueName="[WebStore68].[order_quarter]" caption="order_quarter" attribute="1" defaultMemberUniqueName="[WebStore68].[order_quarter].[All]" allUniqueName="[WebStore68].[order_quarter].[All]" dimensionUniqueName="[WebStore68]" displayFolder="" count="0" memberValueDatatype="20" unbalanced="0"/>
    <cacheHierarchy uniqueName="[WebStore68].[country_id]" caption="country_id" attribute="1" defaultMemberUniqueName="[WebStore68].[country_id].[All]" allUniqueName="[WebStore68].[country_id].[All]" dimensionUniqueName="[WebStore68]" displayFolder="" count="0" memberValueDatatype="20" unbalanced="0"/>
    <cacheHierarchy uniqueName="[WebStore68].[country]" caption="country" attribute="1" defaultMemberUniqueName="[WebStore68].[country].[All]" allUniqueName="[WebStore68].[country].[All]" dimensionUniqueName="[WebStore68]" displayFolder="" count="0" memberValueDatatype="130" unbalanced="0"/>
    <cacheHierarchy uniqueName="[WebStore68].[symbol]" caption="symbol" attribute="1" defaultMemberUniqueName="[WebStore68].[symbol].[All]" allUniqueName="[WebStore68].[symbol].[All]" dimensionUniqueName="[WebStore68]" displayFolder="" count="0" memberValueDatatype="130" unbalanced="0"/>
    <cacheHierarchy uniqueName="[WebStore68].[membership]" caption="membership" attribute="1" defaultMemberUniqueName="[WebStore68].[membership].[All]" allUniqueName="[WebStore68].[membership].[All]" dimensionUniqueName="[WebStore68]" displayFolder="" count="0" memberValueDatatype="130" unbalanced="0"/>
    <cacheHierarchy uniqueName="[WebStore68].[gender]" caption="gender" attribute="1" defaultMemberUniqueName="[WebStore68].[gender].[All]" allUniqueName="[WebStore68].[gender].[All]" dimensionUniqueName="[WebStore68]" displayFolder="" count="0" memberValueDatatype="130" unbalanced="0"/>
    <cacheHierarchy uniqueName="[WebStore68].[reg_date]" caption="reg_date" attribute="1" time="1" defaultMemberUniqueName="[WebStore68].[reg_date].[All]" allUniqueName="[WebStore68].[reg_date].[All]" dimensionUniqueName="[WebStore68]" displayFolder="" count="0" memberValueDatatype="7" unbalanced="0"/>
    <cacheHierarchy uniqueName="[WebStore68].[campaign_id]" caption="campaign_id" attribute="1" defaultMemberUniqueName="[WebStore68].[campaign_id].[All]" allUniqueName="[WebStore68].[campaign_id].[All]" dimensionUniqueName="[WebStore68]" displayFolder="" count="0" memberValueDatatype="20" unbalanced="0"/>
    <cacheHierarchy uniqueName="[WebStore68].[campaign_source]" caption="campaign_source" attribute="1" defaultMemberUniqueName="[WebStore68].[campaign_source].[All]" allUniqueName="[WebStore68].[campaign_source].[All]" dimensionUniqueName="[WebStore68]" displayFolder="" count="0" memberValueDatatype="130" unbalanced="0"/>
    <cacheHierarchy uniqueName="[WebStore68].[campaign_start]" caption="campaign_start" attribute="1" time="1" defaultMemberUniqueName="[WebStore68].[campaign_start].[All]" allUniqueName="[WebStore68].[campaign_start].[All]" dimensionUniqueName="[WebStore68]" displayFolder="" count="0" memberValueDatatype="7" unbalanced="0"/>
    <cacheHierarchy uniqueName="[WebStore68].[campaign_end]" caption="campaign_end" attribute="1" time="1" defaultMemberUniqueName="[WebStore68].[campaign_end].[All]" allUniqueName="[WebStore68].[campaign_end].[All]" dimensionUniqueName="[WebStore68]" displayFolder="" count="0" memberValueDatatype="7" unbalanced="0"/>
    <cacheHierarchy uniqueName="[WebStore68].[n_categories]" caption="n_categories" attribute="1" defaultMemberUniqueName="[WebStore68].[n_categories].[All]" allUniqueName="[WebStore68].[n_categories].[All]" dimensionUniqueName="[WebStore68]" displayFolder="" count="0" memberValueDatatype="20" unbalanced="0"/>
    <cacheHierarchy uniqueName="[WebStore68].[category_ids]" caption="category_ids" attribute="1" defaultMemberUniqueName="[WebStore68].[category_ids].[All]" allUniqueName="[WebStore68].[category_ids].[All]" dimensionUniqueName="[WebStore68]" displayFolder="" count="0" memberValueDatatype="130" unbalanced="0"/>
    <cacheHierarchy uniqueName="[WebStore68].[categories]" caption="categories" attribute="1" defaultMemberUniqueName="[WebStore68].[categories].[All]" allUniqueName="[WebStore68].[categories].[All]" dimensionUniqueName="[WebStore68]" displayFolder="" count="0" memberValueDatatype="130" unbalanced="0"/>
    <cacheHierarchy uniqueName="[WebStore68].[n_items]" caption="n_items" attribute="1" defaultMemberUniqueName="[WebStore68].[n_items].[All]" allUniqueName="[WebStore68].[n_items].[All]" dimensionUniqueName="[WebStore68]" displayFolder="" count="0" memberValueDatatype="20" unbalanced="0"/>
    <cacheHierarchy uniqueName="[WebStore68].[item_ids]" caption="item_ids" attribute="1" defaultMemberUniqueName="[WebStore68].[item_ids].[All]" allUniqueName="[WebStore68].[item_ids].[All]" dimensionUniqueName="[WebStore68]" displayFolder="" count="0" memberValueDatatype="130" unbalanced="0"/>
    <cacheHierarchy uniqueName="[WebStore68].[items]" caption="items" attribute="1" defaultMemberUniqueName="[WebStore68].[items].[All]" allUniqueName="[WebStore68].[items].[All]" dimensionUniqueName="[WebStore68]" displayFolder="" count="0" memberValueDatatype="130" unbalanced="0"/>
    <cacheHierarchy uniqueName="[WebStore68].[unit_prices]" caption="unit_prices" attribute="1" defaultMemberUniqueName="[WebStore68].[unit_prices].[All]" allUniqueName="[WebStore68].[unit_prices].[All]" dimensionUniqueName="[WebStore68]" displayFolder="" count="0" memberValueDatatype="130" unbalanced="0"/>
    <cacheHierarchy uniqueName="[WebStore68].[quantities]" caption="quantities" attribute="1" defaultMemberUniqueName="[WebStore68].[quantities].[All]" allUniqueName="[WebStore68].[quantities].[All]" dimensionUniqueName="[WebStore68]" displayFolder="" count="0" memberValueDatatype="130" unbalanced="0"/>
    <cacheHierarchy uniqueName="[WebStore68].[shipping_prices]" caption="shipping_prices" attribute="1" defaultMemberUniqueName="[WebStore68].[shipping_prices].[All]" allUniqueName="[WebStore68].[shipping_prices].[All]" dimensionUniqueName="[WebStore68]" displayFolder="" count="0" memberValueDatatype="130" unbalanced="0"/>
    <cacheHierarchy uniqueName="[WebStore68].[paid]" caption="paid" attribute="1" defaultMemberUniqueName="[WebStore68].[paid].[All]" allUniqueName="[WebStore68].[paid].[All]" dimensionUniqueName="[WebStore68]" displayFolder="" count="0" memberValueDatatype="5" unbalanced="0"/>
    <cacheHierarchy uniqueName="[WebStore68].[shipping_costs]" caption="shipping_costs" attribute="1" defaultMemberUniqueName="[WebStore68].[shipping_costs].[All]" allUniqueName="[WebStore68].[shipping_costs].[All]" dimensionUniqueName="[WebStore68]" displayFolder="" count="0" memberValueDatatype="5" unbalanced="0"/>
    <cacheHierarchy uniqueName="[WebStore68].[n_vendors]" caption="n_vendors" attribute="1" defaultMemberUniqueName="[WebStore68].[n_vendors].[All]" allUniqueName="[WebStore68].[n_vendors].[All]" dimensionUniqueName="[WebStore68]" displayFolder="" count="0" memberValueDatatype="20" unbalanced="0"/>
    <cacheHierarchy uniqueName="[WebStore68].[vendor_ids]" caption="vendor_ids" attribute="1" defaultMemberUniqueName="[WebStore68].[vendor_ids].[All]" allUniqueName="[WebStore68].[vendor_ids].[All]" dimensionUniqueName="[WebStore68]" displayFolder="" count="0" memberValueDatatype="130" unbalanced="0"/>
    <cacheHierarchy uniqueName="[WebStore68].[vendors]" caption="vendors" attribute="1" defaultMemberUniqueName="[WebStore68].[vendors].[All]" allUniqueName="[WebStore68].[vendors].[All]" dimensionUniqueName="[WebStore68]" displayFolder="" count="0" memberValueDatatype="130" unbalanced="0"/>
    <cacheHierarchy uniqueName="[WebStore68].[ab_test_id]" caption="ab_test_id" attribute="1" defaultMemberUniqueName="[WebStore68].[ab_test_id].[All]" allUniqueName="[WebStore68].[ab_test_id].[All]" dimensionUniqueName="[WebStore68]" displayFolder="" count="0" memberValueDatatype="20" unbalanced="0"/>
    <cacheHierarchy uniqueName="[WebStore68].[ab_group]" caption="ab_group" attribute="1" defaultMemberUniqueName="[WebStore68].[ab_group].[All]" allUniqueName="[WebStore68].[ab_group].[All]" dimensionUniqueName="[WebStore68]" displayFolder="" count="0" memberValueDatatype="130" unbalanced="0"/>
    <cacheHierarchy uniqueName="[WebStore68].[ab_alloc_id]" caption="ab_alloc_id" attribute="1" defaultMemberUniqueName="[WebStore68].[ab_alloc_id].[All]" allUniqueName="[WebStore68].[ab_alloc_id].[All]" dimensionUniqueName="[WebStore68]" displayFolder="" count="0" memberValueDatatype="20" unbalanced="0"/>
    <cacheHierarchy uniqueName="[WebStore68].[ab_description]" caption="ab_description" attribute="1" defaultMemberUniqueName="[WebStore68].[ab_description].[All]" allUniqueName="[WebStore68].[ab_description].[All]" dimensionUniqueName="[WebStore68]" displayFolder="" count="0" memberValueDatatype="130" unbalanced="0"/>
    <cacheHierarchy uniqueName="[WebStore68].[ab_start]" caption="ab_start" attribute="1" time="1" defaultMemberUniqueName="[WebStore68].[ab_start].[All]" allUniqueName="[WebStore68].[ab_start].[All]" dimensionUniqueName="[WebStore68]" displayFolder="" count="0" memberValueDatatype="7" unbalanced="0"/>
    <cacheHierarchy uniqueName="[WebStore68].[ab_end]" caption="ab_end" attribute="1" time="1" defaultMemberUniqueName="[WebStore68].[ab_end].[All]" allUniqueName="[WebStore68].[ab_end].[All]" dimensionUniqueName="[WebStore68]" displayFolder="" count="0" memberValueDatatype="7" unbalanced="0"/>
    <cacheHierarchy uniqueName="[WebStore68].[category_id]" caption="category_id" attribute="1" defaultMemberUniqueName="[WebStore68].[category_id].[All]" allUniqueName="[WebStore68].[category_id].[All]" dimensionUniqueName="[WebStore68]" displayFolder="" count="0" memberValueDatatype="130" unbalanced="0"/>
    <cacheHierarchy uniqueName="[WebStore68].[category]" caption="category" attribute="1" defaultMemberUniqueName="[WebStore68].[category].[All]" allUniqueName="[WebStore68].[category].[All]" dimensionUniqueName="[WebStore68]" displayFolder="" count="0" memberValueDatatype="130" unbalanced="0"/>
    <cacheHierarchy uniqueName="[WebStore68].[item_id]" caption="item_id" attribute="1" defaultMemberUniqueName="[WebStore68].[item_id].[All]" allUniqueName="[WebStore68].[item_id].[All]" dimensionUniqueName="[WebStore68]" displayFolder="" count="0" memberValueDatatype="130" unbalanced="0"/>
    <cacheHierarchy uniqueName="[WebStore68].[item]" caption="item" attribute="1" defaultMemberUniqueName="[WebStore68].[item].[All]" allUniqueName="[WebStore68].[item].[All]" dimensionUniqueName="[WebStore68]" displayFolder="" count="0" memberValueDatatype="130" unbalanced="0"/>
    <cacheHierarchy uniqueName="[WebStore68].[unit_price]" caption="unit_price" attribute="1" defaultMemberUniqueName="[WebStore68].[unit_price].[All]" allUniqueName="[WebStore68].[unit_price].[All]" dimensionUniqueName="[WebStore68]" displayFolder="" count="0" memberValueDatatype="130" unbalanced="0"/>
    <cacheHierarchy uniqueName="[WebStore68].[quantity]" caption="quantity" attribute="1" defaultMemberUniqueName="[WebStore68].[quantity].[All]" allUniqueName="[WebStore68].[quantity].[All]" dimensionUniqueName="[WebStore68]" displayFolder="" count="0" memberValueDatatype="130" unbalanced="0"/>
    <cacheHierarchy uniqueName="[WebStore68].[shipping]" caption="shipping" attribute="1" defaultMemberUniqueName="[WebStore68].[shipping].[All]" allUniqueName="[WebStore68].[shipping].[All]" dimensionUniqueName="[WebStore68]" displayFolder="" count="0" memberValueDatatype="130" unbalanced="0"/>
    <cacheHierarchy uniqueName="[WebStore68].[subtotal]" caption="subtotal" attribute="1" defaultMemberUniqueName="[WebStore68].[subtotal].[All]" allUniqueName="[WebStore68].[subtotal].[All]" dimensionUniqueName="[WebStore68]" displayFolder="" count="0" memberValueDatatype="5" unbalanced="0"/>
    <cacheHierarchy uniqueName="[WebStore68].[vendor_id]" caption="vendor_id" attribute="1" defaultMemberUniqueName="[WebStore68].[vendor_id].[All]" allUniqueName="[WebStore68].[vendor_id].[All]" dimensionUniqueName="[WebStore68]" displayFolder="" count="0" memberValueDatatype="130" unbalanced="0"/>
    <cacheHierarchy uniqueName="[WebStore68].[vendor]" caption="vendor" attribute="1" defaultMemberUniqueName="[WebStore68].[vendor].[All]" allUniqueName="[WebStore68].[vendor].[All]" dimensionUniqueName="[WebStore68]" displayFolder="" count="0" memberValueDatatype="130" unbalanced="0"/>
    <cacheHierarchy uniqueName="[WebStore68].[dupe_checker]" caption="dupe_checker" attribute="1" defaultMemberUniqueName="[WebStore68].[dupe_checker].[All]" allUniqueName="[WebStore68].[dupe_checker].[All]" dimensionUniqueName="[WebStore68]" displayFolder="" count="0" memberValueDatatype="130" unbalanced="0"/>
    <cacheHierarchy uniqueName="[WebStore68].[dupe]" caption="dupe" attribute="1" defaultMemberUniqueName="[WebStore68].[dupe].[All]" allUniqueName="[WebStore68].[dupe].[All]" dimensionUniqueName="[WebStore68]" displayFolder="" count="0" memberValueDatatype="20" unbalanced="0"/>
    <cacheHierarchy uniqueName="[WebStore68].[country_item]" caption="country_item" attribute="1" defaultMemberUniqueName="[WebStore68].[country_item].[All]" allUniqueName="[WebStore68].[country_item].[All]" dimensionUniqueName="[WebStore68]" displayFolder="" count="0" memberValueDatatype="130" unbalanced="0"/>
    <cacheHierarchy uniqueName="[WebStore6].[campaign_end (Month Index)]" caption="campaign_end (Month Index)" attribute="1" defaultMemberUniqueName="[WebStore6].[campaign_end (Month Index)].[All]" allUniqueName="[WebStore6].[campaign_end (Month Index)].[All]" dimensionUniqueName="[WebStore6]" displayFolder="" count="0" memberValueDatatype="20" unbalanced="0" hidden="1"/>
    <cacheHierarchy uniqueName="[WebStore6].[campaign_start (Month Index)]" caption="campaign_start (Month Index)" attribute="1" defaultMemberUniqueName="[WebStore6].[campaign_start (Month Index)].[All]" allUniqueName="[WebStore6].[campaign_start (Month Index)].[All]" dimensionUniqueName="[WebStore6]" displayFolder="" count="0" memberValueDatatype="20" unbalanced="0" hidden="1"/>
    <cacheHierarchy uniqueName="[Measures].[__XL_Count WebStore6]" caption="__XL_Count WebStore6" measure="1" displayFolder="" measureGroup="WebStore6" count="0" hidden="1"/>
    <cacheHierarchy uniqueName="[Measures].[__XL_Count WebStore68]" caption="__XL_Count WebStore68" measure="1" displayFolder="" measureGroup="WebStore68" count="0" hidden="1"/>
    <cacheHierarchy uniqueName="[Measures].[__No measures defined]" caption="__No measures defined" measure="1" displayFolder="" count="0" hidden="1"/>
    <cacheHierarchy uniqueName="[Measures].[Sum of customer_id]" caption="Sum of customer_id" measure="1" displayFolder="" measureGroup="WebStore6" count="0" hidden="1">
      <extLst>
        <ext xmlns:x15="http://schemas.microsoft.com/office/spreadsheetml/2010/11/main" uri="{B97F6D7D-B522-45F9-BDA1-12C45D357490}">
          <x15:cacheHierarchy aggregatedColumn="1"/>
        </ext>
      </extLst>
    </cacheHierarchy>
    <cacheHierarchy uniqueName="[Measures].[Distinct Count of customer_id]" caption="Distinct Count of customer_id" measure="1" displayFolder="" measureGroup="WebStore6" count="0" hidden="1">
      <extLst>
        <ext xmlns:x15="http://schemas.microsoft.com/office/spreadsheetml/2010/11/main" uri="{B97F6D7D-B522-45F9-BDA1-12C45D357490}">
          <x15:cacheHierarchy aggregatedColumn="1"/>
        </ext>
      </extLst>
    </cacheHierarchy>
    <cacheHierarchy uniqueName="[Measures].[Count of item]" caption="Count of item" measure="1" displayFolder="" measureGroup="WebStore6" count="0" hidden="1">
      <extLst>
        <ext xmlns:x15="http://schemas.microsoft.com/office/spreadsheetml/2010/11/main" uri="{B97F6D7D-B522-45F9-BDA1-12C45D357490}">
          <x15:cacheHierarchy aggregatedColumn="36"/>
        </ext>
      </extLst>
    </cacheHierarchy>
    <cacheHierarchy uniqueName="[Measures].[Distinct Count of item]" caption="Distinct Count of item" measure="1" displayFolder="" measureGroup="WebStore6" count="0" oneField="1" hidden="1">
      <fieldsUsage count="1">
        <fieldUsage x="0"/>
      </fieldsUsage>
      <extLst>
        <ext xmlns:x15="http://schemas.microsoft.com/office/spreadsheetml/2010/11/main" uri="{B97F6D7D-B522-45F9-BDA1-12C45D357490}">
          <x15:cacheHierarchy aggregatedColumn="36"/>
        </ext>
      </extLst>
    </cacheHierarchy>
    <cacheHierarchy uniqueName="[Measures].[Count of items]" caption="Count of items" measure="1" displayFolder="" measureGroup="WebStore6" count="0" hidden="1">
      <extLst>
        <ext xmlns:x15="http://schemas.microsoft.com/office/spreadsheetml/2010/11/main" uri="{B97F6D7D-B522-45F9-BDA1-12C45D357490}">
          <x15:cacheHierarchy aggregatedColumn="18"/>
        </ext>
      </extLst>
    </cacheHierarchy>
    <cacheHierarchy uniqueName="[Measures].[Sum of n_items]" caption="Sum of n_items" measure="1" displayFolder="" measureGroup="WebStore6" count="0" hidden="1">
      <extLst>
        <ext xmlns:x15="http://schemas.microsoft.com/office/spreadsheetml/2010/11/main" uri="{B97F6D7D-B522-45F9-BDA1-12C45D357490}">
          <x15:cacheHierarchy aggregatedColumn="16"/>
        </ext>
      </extLst>
    </cacheHierarchy>
    <cacheHierarchy uniqueName="[Measures].[Count of reg_date]" caption="Count of reg_date" measure="1" displayFolder="" measureGroup="WebStore6" count="0" hidden="1">
      <extLst>
        <ext xmlns:x15="http://schemas.microsoft.com/office/spreadsheetml/2010/11/main" uri="{B97F6D7D-B522-45F9-BDA1-12C45D357490}">
          <x15:cacheHierarchy aggregatedColumn="8"/>
        </ext>
      </extLst>
    </cacheHierarchy>
    <cacheHierarchy uniqueName="[Measures].[Distinct Count of reg_date]" caption="Distinct Count of reg_date" measure="1" displayFolder="" measureGroup="WebStore6" count="0" hidden="1">
      <extLst>
        <ext xmlns:x15="http://schemas.microsoft.com/office/spreadsheetml/2010/11/main" uri="{B97F6D7D-B522-45F9-BDA1-12C45D357490}">
          <x15:cacheHierarchy aggregatedColumn="8"/>
        </ext>
      </extLst>
    </cacheHierarchy>
    <cacheHierarchy uniqueName="[Measures].[Sum of order_id]" caption="Sum of order_id" measure="1" displayFolder="" measureGroup="WebStore6" count="0" hidden="1">
      <extLst>
        <ext xmlns:x15="http://schemas.microsoft.com/office/spreadsheetml/2010/11/main" uri="{B97F6D7D-B522-45F9-BDA1-12C45D357490}">
          <x15:cacheHierarchy aggregatedColumn="0"/>
        </ext>
      </extLst>
    </cacheHierarchy>
    <cacheHierarchy uniqueName="[Measures].[Distinct Count of order_id]" caption="Distinct Count of order_id" measure="1" displayFolder="" measureGroup="WebStore6" count="0" hidden="1">
      <extLst>
        <ext xmlns:x15="http://schemas.microsoft.com/office/spreadsheetml/2010/11/main" uri="{B97F6D7D-B522-45F9-BDA1-12C45D357490}">
          <x15:cacheHierarchy aggregatedColumn="0"/>
        </ext>
      </extLst>
    </cacheHierarchy>
    <cacheHierarchy uniqueName="[Measures].[Sum of ab_alloc_id]" caption="Sum of ab_alloc_id" measure="1" displayFolder="" measureGroup="WebStore6" count="0" hidden="1">
      <extLst>
        <ext xmlns:x15="http://schemas.microsoft.com/office/spreadsheetml/2010/11/main" uri="{B97F6D7D-B522-45F9-BDA1-12C45D357490}">
          <x15:cacheHierarchy aggregatedColumn="29"/>
        </ext>
      </extLst>
    </cacheHierarchy>
    <cacheHierarchy uniqueName="[Measures].[Distinct Count of ab_alloc_id]" caption="Distinct Count of ab_alloc_id" measure="1" displayFolder="" measureGroup="WebStore6" count="0" hidden="1">
      <extLst>
        <ext xmlns:x15="http://schemas.microsoft.com/office/spreadsheetml/2010/11/main" uri="{B97F6D7D-B522-45F9-BDA1-12C45D357490}">
          <x15:cacheHierarchy aggregatedColumn="29"/>
        </ext>
      </extLst>
    </cacheHierarchy>
    <cacheHierarchy uniqueName="[Measures].[Count of campaign_source]" caption="Count of campaign_source" measure="1" displayFolder="" measureGroup="WebStore6" count="0" hidden="1">
      <extLst>
        <ext xmlns:x15="http://schemas.microsoft.com/office/spreadsheetml/2010/11/main" uri="{B97F6D7D-B522-45F9-BDA1-12C45D357490}">
          <x15:cacheHierarchy aggregatedColumn="10"/>
        </ext>
      </extLst>
    </cacheHierarchy>
    <cacheHierarchy uniqueName="[Measures].[Distinct Count of campaign_source]" caption="Distinct Count of campaign_source" measure="1" displayFolder="" measureGroup="WebStore6" count="0" hidden="1">
      <extLst>
        <ext xmlns:x15="http://schemas.microsoft.com/office/spreadsheetml/2010/11/main" uri="{B97F6D7D-B522-45F9-BDA1-12C45D357490}">
          <x15:cacheHierarchy aggregatedColumn="10"/>
        </ext>
      </extLst>
    </cacheHierarchy>
    <cacheHierarchy uniqueName="[Measures].[Sum of subtotal]" caption="Sum of subtotal" measure="1" displayFolder="" measureGroup="WebStore68" count="0" hidden="1">
      <extLst>
        <ext xmlns:x15="http://schemas.microsoft.com/office/spreadsheetml/2010/11/main" uri="{B97F6D7D-B522-45F9-BDA1-12C45D357490}">
          <x15:cacheHierarchy aggregatedColumn="92"/>
        </ext>
      </extLst>
    </cacheHierarchy>
  </cacheHierarchies>
  <kpis count="0"/>
  <dimensions count="3">
    <dimension measure="1" name="Measures" uniqueName="[Measures]" caption="Measures"/>
    <dimension name="WebStore6" uniqueName="[WebStore6]" caption="WebStore6"/>
    <dimension name="WebStore68" uniqueName="[WebStore68]" caption="WebStore68"/>
  </dimensions>
  <measureGroups count="2">
    <measureGroup name="WebStore6" caption="WebStore6"/>
    <measureGroup name="WebStore68" caption="WebStore68"/>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nab" refreshedDate="44446.824890856478" backgroundQuery="1" createdVersion="7" refreshedVersion="7" minRefreshableVersion="3" recordCount="0" supportSubquery="1" supportAdvancedDrill="1" xr:uid="{B7AB9CA8-A6AC-4DC8-9F80-D2D6820F7454}">
  <cacheSource type="external" connectionId="10"/>
  <cacheFields count="1">
    <cacheField name="[Measures].[Distinct Count of customer_id]" caption="Distinct Count of customer_id" numFmtId="0" hierarchy="104" level="32767"/>
  </cacheFields>
  <cacheHierarchies count="118">
    <cacheHierarchy uniqueName="[WebStore6].[order_id]" caption="order_id" attribute="1" defaultMemberUniqueName="[WebStore6].[order_id].[All]" allUniqueName="[WebStore6].[order_id].[All]" dimensionUniqueName="[WebStore6]" displayFolder="" count="0" memberValueDatatype="20" unbalanced="0"/>
    <cacheHierarchy uniqueName="[WebStore6].[customer_id]" caption="customer_id" attribute="1" defaultMemberUniqueName="[WebStore6].[customer_id].[All]" allUniqueName="[WebStore6].[customer_id].[All]" dimensionUniqueName="[WebStore6]" displayFolder="" count="0" memberValueDatatype="20" unbalanced="0"/>
    <cacheHierarchy uniqueName="[WebStore6].[order_date]" caption="order_date" attribute="1" time="1" defaultMemberUniqueName="[WebStore6].[order_date].[All]" allUniqueName="[WebStore6].[order_date].[All]" dimensionUniqueName="[WebStore6]" displayFolder="" count="0" memberValueDatatype="7" unbalanced="0"/>
    <cacheHierarchy uniqueName="[WebStore6].[country_id]" caption="country_id" attribute="1" defaultMemberUniqueName="[WebStore6].[country_id].[All]" allUniqueName="[WebStore6].[country_id].[All]" dimensionUniqueName="[WebStore6]" displayFolder="" count="0" memberValueDatatype="20" unbalanced="0"/>
    <cacheHierarchy uniqueName="[WebStore6].[country]" caption="country" attribute="1" defaultMemberUniqueName="[WebStore6].[country].[All]" allUniqueName="[WebStore6].[country].[All]" dimensionUniqueName="[WebStore6]" displayFolder="" count="0" memberValueDatatype="130" unbalanced="0"/>
    <cacheHierarchy uniqueName="[WebStore6].[symbol]" caption="symbol" attribute="1" defaultMemberUniqueName="[WebStore6].[symbol].[All]" allUniqueName="[WebStore6].[symbol].[All]" dimensionUniqueName="[WebStore6]" displayFolder="" count="0" memberValueDatatype="130" unbalanced="0"/>
    <cacheHierarchy uniqueName="[WebStore6].[membership]" caption="membership" attribute="1" defaultMemberUniqueName="[WebStore6].[membership].[All]" allUniqueName="[WebStore6].[membership].[All]" dimensionUniqueName="[WebStore6]" displayFolder="" count="0" memberValueDatatype="130" unbalanced="0"/>
    <cacheHierarchy uniqueName="[WebStore6].[gender]" caption="gender" attribute="1" defaultMemberUniqueName="[WebStore6].[gender].[All]" allUniqueName="[WebStore6].[gender].[All]" dimensionUniqueName="[WebStore6]" displayFolder="" count="0" memberValueDatatype="130" unbalanced="0"/>
    <cacheHierarchy uniqueName="[WebStore6].[reg_date]" caption="reg_date" attribute="1" time="1" defaultMemberUniqueName="[WebStore6].[reg_date].[All]" allUniqueName="[WebStore6].[reg_date].[All]" dimensionUniqueName="[WebStore6]" displayFolder="" count="0" memberValueDatatype="7" unbalanced="0"/>
    <cacheHierarchy uniqueName="[WebStore6].[campaign_id]" caption="campaign_id" attribute="1" defaultMemberUniqueName="[WebStore6].[campaign_id].[All]" allUniqueName="[WebStore6].[campaign_id].[All]" dimensionUniqueName="[WebStore6]" displayFolder="" count="0" memberValueDatatype="20" unbalanced="0"/>
    <cacheHierarchy uniqueName="[WebStore6].[campaign_source]" caption="campaign_source" attribute="1" defaultMemberUniqueName="[WebStore6].[campaign_source].[All]" allUniqueName="[WebStore6].[campaign_source].[All]" dimensionUniqueName="[WebStore6]" displayFolder="" count="0" memberValueDatatype="130" unbalanced="0"/>
    <cacheHierarchy uniqueName="[WebStore6].[campaign_start]" caption="campaign_start" attribute="1" time="1" defaultMemberUniqueName="[WebStore6].[campaign_start].[All]" allUniqueName="[WebStore6].[campaign_start].[All]" dimensionUniqueName="[WebStore6]" displayFolder="" count="0" memberValueDatatype="7" unbalanced="0"/>
    <cacheHierarchy uniqueName="[WebStore6].[campaign_end]" caption="campaign_end" attribute="1" time="1" defaultMemberUniqueName="[WebStore6].[campaign_end].[All]" allUniqueName="[WebStore6].[campaign_end].[All]" dimensionUniqueName="[WebStore6]" displayFolder="" count="0" memberValueDatatype="7" unbalanced="0"/>
    <cacheHierarchy uniqueName="[WebStore6].[n_categories]" caption="n_categories" attribute="1" defaultMemberUniqueName="[WebStore6].[n_categories].[All]" allUniqueName="[WebStore6].[n_categories].[All]" dimensionUniqueName="[WebStore6]" displayFolder="" count="0" memberValueDatatype="20" unbalanced="0"/>
    <cacheHierarchy uniqueName="[WebStore6].[category_ids]" caption="category_ids" attribute="1" defaultMemberUniqueName="[WebStore6].[category_ids].[All]" allUniqueName="[WebStore6].[category_ids].[All]" dimensionUniqueName="[WebStore6]" displayFolder="" count="0" memberValueDatatype="130" unbalanced="0"/>
    <cacheHierarchy uniqueName="[WebStore6].[categories]" caption="categories" attribute="1" defaultMemberUniqueName="[WebStore6].[categories].[All]" allUniqueName="[WebStore6].[categories].[All]" dimensionUniqueName="[WebStore6]" displayFolder="" count="0" memberValueDatatype="130" unbalanced="0"/>
    <cacheHierarchy uniqueName="[WebStore6].[n_items]" caption="n_items" attribute="1" defaultMemberUniqueName="[WebStore6].[n_items].[All]" allUniqueName="[WebStore6].[n_items].[All]" dimensionUniqueName="[WebStore6]" displayFolder="" count="0" memberValueDatatype="20" unbalanced="0"/>
    <cacheHierarchy uniqueName="[WebStore6].[item_ids]" caption="item_ids" attribute="1" defaultMemberUniqueName="[WebStore6].[item_ids].[All]" allUniqueName="[WebStore6].[item_ids].[All]" dimensionUniqueName="[WebStore6]" displayFolder="" count="0" memberValueDatatype="130" unbalanced="0"/>
    <cacheHierarchy uniqueName="[WebStore6].[items]" caption="items" attribute="1" defaultMemberUniqueName="[WebStore6].[items].[All]" allUniqueName="[WebStore6].[items].[All]" dimensionUniqueName="[WebStore6]" displayFolder="" count="0" memberValueDatatype="130" unbalanced="0"/>
    <cacheHierarchy uniqueName="[WebStore6].[unit_prices]" caption="unit_prices" attribute="1" defaultMemberUniqueName="[WebStore6].[unit_prices].[All]" allUniqueName="[WebStore6].[unit_prices].[All]" dimensionUniqueName="[WebStore6]" displayFolder="" count="0" memberValueDatatype="130" unbalanced="0"/>
    <cacheHierarchy uniqueName="[WebStore6].[quantities]" caption="quantities" attribute="1" defaultMemberUniqueName="[WebStore6].[quantities].[All]" allUniqueName="[WebStore6].[quantities].[All]" dimensionUniqueName="[WebStore6]" displayFolder="" count="0" memberValueDatatype="130" unbalanced="0"/>
    <cacheHierarchy uniqueName="[WebStore6].[shipping_prices]" caption="shipping_prices" attribute="1" defaultMemberUniqueName="[WebStore6].[shipping_prices].[All]" allUniqueName="[WebStore6].[shipping_prices].[All]" dimensionUniqueName="[WebStore6]" displayFolder="" count="0" memberValueDatatype="130" unbalanced="0"/>
    <cacheHierarchy uniqueName="[WebStore6].[paid]" caption="paid" attribute="1" defaultMemberUniqueName="[WebStore6].[paid].[All]" allUniqueName="[WebStore6].[paid].[All]" dimensionUniqueName="[WebStore6]" displayFolder="" count="0" memberValueDatatype="5" unbalanced="0"/>
    <cacheHierarchy uniqueName="[WebStore6].[shipping_costs]" caption="shipping_costs" attribute="1" defaultMemberUniqueName="[WebStore6].[shipping_costs].[All]" allUniqueName="[WebStore6].[shipping_costs].[All]" dimensionUniqueName="[WebStore6]" displayFolder="" count="0" memberValueDatatype="5" unbalanced="0"/>
    <cacheHierarchy uniqueName="[WebStore6].[n_vendors]" caption="n_vendors" attribute="1" defaultMemberUniqueName="[WebStore6].[n_vendors].[All]" allUniqueName="[WebStore6].[n_vendors].[All]" dimensionUniqueName="[WebStore6]" displayFolder="" count="0" memberValueDatatype="20" unbalanced="0"/>
    <cacheHierarchy uniqueName="[WebStore6].[vendor_ids]" caption="vendor_ids" attribute="1" defaultMemberUniqueName="[WebStore6].[vendor_ids].[All]" allUniqueName="[WebStore6].[vendor_ids].[All]" dimensionUniqueName="[WebStore6]" displayFolder="" count="0" memberValueDatatype="130" unbalanced="0"/>
    <cacheHierarchy uniqueName="[WebStore6].[vendors]" caption="vendors" attribute="1" defaultMemberUniqueName="[WebStore6].[vendors].[All]" allUniqueName="[WebStore6].[vendors].[All]" dimensionUniqueName="[WebStore6]" displayFolder="" count="0" memberValueDatatype="130" unbalanced="0"/>
    <cacheHierarchy uniqueName="[WebStore6].[ab_test_id]" caption="ab_test_id" attribute="1" defaultMemberUniqueName="[WebStore6].[ab_test_id].[All]" allUniqueName="[WebStore6].[ab_test_id].[All]" dimensionUniqueName="[WebStore6]" displayFolder="" count="0" memberValueDatatype="20" unbalanced="0"/>
    <cacheHierarchy uniqueName="[WebStore6].[ab_group]" caption="ab_group" attribute="1" defaultMemberUniqueName="[WebStore6].[ab_group].[All]" allUniqueName="[WebStore6].[ab_group].[All]" dimensionUniqueName="[WebStore6]" displayFolder="" count="0" memberValueDatatype="130" unbalanced="0"/>
    <cacheHierarchy uniqueName="[WebStore6].[ab_alloc_id]" caption="ab_alloc_id" attribute="1" defaultMemberUniqueName="[WebStore6].[ab_alloc_id].[All]" allUniqueName="[WebStore6].[ab_alloc_id].[All]" dimensionUniqueName="[WebStore6]" displayFolder="" count="0" memberValueDatatype="20" unbalanced="0"/>
    <cacheHierarchy uniqueName="[WebStore6].[ab_description]" caption="ab_description" attribute="1" defaultMemberUniqueName="[WebStore6].[ab_description].[All]" allUniqueName="[WebStore6].[ab_description].[All]" dimensionUniqueName="[WebStore6]" displayFolder="" count="0" memberValueDatatype="130" unbalanced="0"/>
    <cacheHierarchy uniqueName="[WebStore6].[ab_start]" caption="ab_start" attribute="1" time="1" defaultMemberUniqueName="[WebStore6].[ab_start].[All]" allUniqueName="[WebStore6].[ab_start].[All]" dimensionUniqueName="[WebStore6]" displayFolder="" count="0" memberValueDatatype="7" unbalanced="0"/>
    <cacheHierarchy uniqueName="[WebStore6].[ab_end]" caption="ab_end" attribute="1" time="1" defaultMemberUniqueName="[WebStore6].[ab_end].[All]" allUniqueName="[WebStore6].[ab_end].[All]" dimensionUniqueName="[WebStore6]" displayFolder="" count="0" memberValueDatatype="7" unbalanced="0"/>
    <cacheHierarchy uniqueName="[WebStore6].[category_id]" caption="category_id" attribute="1" defaultMemberUniqueName="[WebStore6].[category_id].[All]" allUniqueName="[WebStore6].[category_id].[All]" dimensionUniqueName="[WebStore6]" displayFolder="" count="0" memberValueDatatype="130" unbalanced="0"/>
    <cacheHierarchy uniqueName="[WebStore6].[category]" caption="category" attribute="1" defaultMemberUniqueName="[WebStore6].[category].[All]" allUniqueName="[WebStore6].[category].[All]" dimensionUniqueName="[WebStore6]" displayFolder="" count="0" memberValueDatatype="130" unbalanced="0"/>
    <cacheHierarchy uniqueName="[WebStore6].[item_id]" caption="item_id" attribute="1" defaultMemberUniqueName="[WebStore6].[item_id].[All]" allUniqueName="[WebStore6].[item_id].[All]" dimensionUniqueName="[WebStore6]" displayFolder="" count="0" memberValueDatatype="130" unbalanced="0"/>
    <cacheHierarchy uniqueName="[WebStore6].[item]" caption="item" attribute="1" defaultMemberUniqueName="[WebStore6].[item].[All]" allUniqueName="[WebStore6].[item].[All]" dimensionUniqueName="[WebStore6]" displayFolder="" count="0" memberValueDatatype="130" unbalanced="0"/>
    <cacheHierarchy uniqueName="[WebStore6].[unit_price]" caption="unit_price" attribute="1" defaultMemberUniqueName="[WebStore6].[unit_price].[All]" allUniqueName="[WebStore6].[unit_price].[All]" dimensionUniqueName="[WebStore6]" displayFolder="" count="0" memberValueDatatype="130" unbalanced="0"/>
    <cacheHierarchy uniqueName="[WebStore6].[quantity]" caption="quantity" attribute="1" defaultMemberUniqueName="[WebStore6].[quantity].[All]" allUniqueName="[WebStore6].[quantity].[All]" dimensionUniqueName="[WebStore6]" displayFolder="" count="0" memberValueDatatype="130" unbalanced="0"/>
    <cacheHierarchy uniqueName="[WebStore6].[shipping]" caption="shipping" attribute="1" defaultMemberUniqueName="[WebStore6].[shipping].[All]" allUniqueName="[WebStore6].[shipping].[All]" dimensionUniqueName="[WebStore6]" displayFolder="" count="0" memberValueDatatype="130" unbalanced="0"/>
    <cacheHierarchy uniqueName="[WebStore6].[vendor_id]" caption="vendor_id" attribute="1" defaultMemberUniqueName="[WebStore6].[vendor_id].[All]" allUniqueName="[WebStore6].[vendor_id].[All]" dimensionUniqueName="[WebStore6]" displayFolder="" count="0" memberValueDatatype="130" unbalanced="0"/>
    <cacheHierarchy uniqueName="[WebStore6].[vendor]" caption="vendor" attribute="1" defaultMemberUniqueName="[WebStore6].[vendor].[All]" allUniqueName="[WebStore6].[vendor].[All]" dimensionUniqueName="[WebStore6]" displayFolder="" count="0" memberValueDatatype="130" unbalanced="0"/>
    <cacheHierarchy uniqueName="[WebStore6].[dupe_checker]" caption="dupe_checker" attribute="1" defaultMemberUniqueName="[WebStore6].[dupe_checker].[All]" allUniqueName="[WebStore6].[dupe_checker].[All]" dimensionUniqueName="[WebStore6]" displayFolder="" count="0" memberValueDatatype="130" unbalanced="0"/>
    <cacheHierarchy uniqueName="[WebStore6].[dupe]" caption="dupe" attribute="1" defaultMemberUniqueName="[WebStore6].[dupe].[All]" allUniqueName="[WebStore6].[dupe].[All]" dimensionUniqueName="[WebStore6]" displayFolder="" count="0" memberValueDatatype="20" unbalanced="0"/>
    <cacheHierarchy uniqueName="[WebStore6].[campaign_start (Year)]" caption="campaign_start (Year)" attribute="1" defaultMemberUniqueName="[WebStore6].[campaign_start (Year)].[All]" allUniqueName="[WebStore6].[campaign_start (Year)].[All]" dimensionUniqueName="[WebStore6]" displayFolder="" count="0" memberValueDatatype="130" unbalanced="0"/>
    <cacheHierarchy uniqueName="[WebStore6].[campaign_start (Quarter)]" caption="campaign_start (Quarter)" attribute="1" defaultMemberUniqueName="[WebStore6].[campaign_start (Quarter)].[All]" allUniqueName="[WebStore6].[campaign_start (Quarter)].[All]" dimensionUniqueName="[WebStore6]" displayFolder="" count="0" memberValueDatatype="130" unbalanced="0"/>
    <cacheHierarchy uniqueName="[WebStore6].[campaign_start (Month)]" caption="campaign_start (Month)" attribute="1" defaultMemberUniqueName="[WebStore6].[campaign_start (Month)].[All]" allUniqueName="[WebStore6].[campaign_start (Month)].[All]" dimensionUniqueName="[WebStore6]" displayFolder="" count="0" memberValueDatatype="130" unbalanced="0"/>
    <cacheHierarchy uniqueName="[WebStore6].[campaign_end (Year)]" caption="campaign_end (Year)" attribute="1" defaultMemberUniqueName="[WebStore6].[campaign_end (Year)].[All]" allUniqueName="[WebStore6].[campaign_end (Year)].[All]" dimensionUniqueName="[WebStore6]" displayFolder="" count="0" memberValueDatatype="130" unbalanced="0"/>
    <cacheHierarchy uniqueName="[WebStore6].[campaign_end (Quarter)]" caption="campaign_end (Quarter)" attribute="1" defaultMemberUniqueName="[WebStore6].[campaign_end (Quarter)].[All]" allUniqueName="[WebStore6].[campaign_end (Quarter)].[All]" dimensionUniqueName="[WebStore6]" displayFolder="" count="0" memberValueDatatype="130" unbalanced="0"/>
    <cacheHierarchy uniqueName="[WebStore6].[campaign_end (Month)]" caption="campaign_end (Month)" attribute="1" defaultMemberUniqueName="[WebStore6].[campaign_end (Month)].[All]" allUniqueName="[WebStore6].[campaign_end (Month)].[All]" dimensionUniqueName="[WebStore6]" displayFolder="" count="0" memberValueDatatype="130" unbalanced="0"/>
    <cacheHierarchy uniqueName="[WebStore68].[order_id]" caption="order_id" attribute="1" defaultMemberUniqueName="[WebStore68].[order_id].[All]" allUniqueName="[WebStore68].[order_id].[All]" dimensionUniqueName="[WebStore68]" displayFolder="" count="0" memberValueDatatype="20" unbalanced="0"/>
    <cacheHierarchy uniqueName="[WebStore68].[customer_id]" caption="customer_id" attribute="1" defaultMemberUniqueName="[WebStore68].[customer_id].[All]" allUniqueName="[WebStore68].[customer_id].[All]" dimensionUniqueName="[WebStore68]" displayFolder="" count="0" memberValueDatatype="20" unbalanced="0"/>
    <cacheHierarchy uniqueName="[WebStore68].[order_date]" caption="order_date" attribute="1" time="1" defaultMemberUniqueName="[WebStore68].[order_date].[All]" allUniqueName="[WebStore68].[order_date].[All]" dimensionUniqueName="[WebStore68]" displayFolder="" count="0" memberValueDatatype="7" unbalanced="0"/>
    <cacheHierarchy uniqueName="[WebStore68].[order_year]" caption="order_year" attribute="1" time="1" defaultMemberUniqueName="[WebStore68].[order_year].[All]" allUniqueName="[WebStore68].[order_year].[All]" dimensionUniqueName="[WebStore68]" displayFolder="" count="0" memberValueDatatype="7" unbalanced="0"/>
    <cacheHierarchy uniqueName="[WebStore68].[order_quarter]" caption="order_quarter" attribute="1" defaultMemberUniqueName="[WebStore68].[order_quarter].[All]" allUniqueName="[WebStore68].[order_quarter].[All]" dimensionUniqueName="[WebStore68]" displayFolder="" count="0" memberValueDatatype="20" unbalanced="0"/>
    <cacheHierarchy uniqueName="[WebStore68].[country_id]" caption="country_id" attribute="1" defaultMemberUniqueName="[WebStore68].[country_id].[All]" allUniqueName="[WebStore68].[country_id].[All]" dimensionUniqueName="[WebStore68]" displayFolder="" count="0" memberValueDatatype="20" unbalanced="0"/>
    <cacheHierarchy uniqueName="[WebStore68].[country]" caption="country" attribute="1" defaultMemberUniqueName="[WebStore68].[country].[All]" allUniqueName="[WebStore68].[country].[All]" dimensionUniqueName="[WebStore68]" displayFolder="" count="0" memberValueDatatype="130" unbalanced="0"/>
    <cacheHierarchy uniqueName="[WebStore68].[symbol]" caption="symbol" attribute="1" defaultMemberUniqueName="[WebStore68].[symbol].[All]" allUniqueName="[WebStore68].[symbol].[All]" dimensionUniqueName="[WebStore68]" displayFolder="" count="0" memberValueDatatype="130" unbalanced="0"/>
    <cacheHierarchy uniqueName="[WebStore68].[membership]" caption="membership" attribute="1" defaultMemberUniqueName="[WebStore68].[membership].[All]" allUniqueName="[WebStore68].[membership].[All]" dimensionUniqueName="[WebStore68]" displayFolder="" count="0" memberValueDatatype="130" unbalanced="0"/>
    <cacheHierarchy uniqueName="[WebStore68].[gender]" caption="gender" attribute="1" defaultMemberUniqueName="[WebStore68].[gender].[All]" allUniqueName="[WebStore68].[gender].[All]" dimensionUniqueName="[WebStore68]" displayFolder="" count="0" memberValueDatatype="130" unbalanced="0"/>
    <cacheHierarchy uniqueName="[WebStore68].[reg_date]" caption="reg_date" attribute="1" time="1" defaultMemberUniqueName="[WebStore68].[reg_date].[All]" allUniqueName="[WebStore68].[reg_date].[All]" dimensionUniqueName="[WebStore68]" displayFolder="" count="0" memberValueDatatype="7" unbalanced="0"/>
    <cacheHierarchy uniqueName="[WebStore68].[campaign_id]" caption="campaign_id" attribute="1" defaultMemberUniqueName="[WebStore68].[campaign_id].[All]" allUniqueName="[WebStore68].[campaign_id].[All]" dimensionUniqueName="[WebStore68]" displayFolder="" count="0" memberValueDatatype="20" unbalanced="0"/>
    <cacheHierarchy uniqueName="[WebStore68].[campaign_source]" caption="campaign_source" attribute="1" defaultMemberUniqueName="[WebStore68].[campaign_source].[All]" allUniqueName="[WebStore68].[campaign_source].[All]" dimensionUniqueName="[WebStore68]" displayFolder="" count="0" memberValueDatatype="130" unbalanced="0"/>
    <cacheHierarchy uniqueName="[WebStore68].[campaign_start]" caption="campaign_start" attribute="1" time="1" defaultMemberUniqueName="[WebStore68].[campaign_start].[All]" allUniqueName="[WebStore68].[campaign_start].[All]" dimensionUniqueName="[WebStore68]" displayFolder="" count="0" memberValueDatatype="7" unbalanced="0"/>
    <cacheHierarchy uniqueName="[WebStore68].[campaign_end]" caption="campaign_end" attribute="1" time="1" defaultMemberUniqueName="[WebStore68].[campaign_end].[All]" allUniqueName="[WebStore68].[campaign_end].[All]" dimensionUniqueName="[WebStore68]" displayFolder="" count="0" memberValueDatatype="7" unbalanced="0"/>
    <cacheHierarchy uniqueName="[WebStore68].[n_categories]" caption="n_categories" attribute="1" defaultMemberUniqueName="[WebStore68].[n_categories].[All]" allUniqueName="[WebStore68].[n_categories].[All]" dimensionUniqueName="[WebStore68]" displayFolder="" count="0" memberValueDatatype="20" unbalanced="0"/>
    <cacheHierarchy uniqueName="[WebStore68].[category_ids]" caption="category_ids" attribute="1" defaultMemberUniqueName="[WebStore68].[category_ids].[All]" allUniqueName="[WebStore68].[category_ids].[All]" dimensionUniqueName="[WebStore68]" displayFolder="" count="0" memberValueDatatype="130" unbalanced="0"/>
    <cacheHierarchy uniqueName="[WebStore68].[categories]" caption="categories" attribute="1" defaultMemberUniqueName="[WebStore68].[categories].[All]" allUniqueName="[WebStore68].[categories].[All]" dimensionUniqueName="[WebStore68]" displayFolder="" count="0" memberValueDatatype="130" unbalanced="0"/>
    <cacheHierarchy uniqueName="[WebStore68].[n_items]" caption="n_items" attribute="1" defaultMemberUniqueName="[WebStore68].[n_items].[All]" allUniqueName="[WebStore68].[n_items].[All]" dimensionUniqueName="[WebStore68]" displayFolder="" count="0" memberValueDatatype="20" unbalanced="0"/>
    <cacheHierarchy uniqueName="[WebStore68].[item_ids]" caption="item_ids" attribute="1" defaultMemberUniqueName="[WebStore68].[item_ids].[All]" allUniqueName="[WebStore68].[item_ids].[All]" dimensionUniqueName="[WebStore68]" displayFolder="" count="0" memberValueDatatype="130" unbalanced="0"/>
    <cacheHierarchy uniqueName="[WebStore68].[items]" caption="items" attribute="1" defaultMemberUniqueName="[WebStore68].[items].[All]" allUniqueName="[WebStore68].[items].[All]" dimensionUniqueName="[WebStore68]" displayFolder="" count="0" memberValueDatatype="130" unbalanced="0"/>
    <cacheHierarchy uniqueName="[WebStore68].[unit_prices]" caption="unit_prices" attribute="1" defaultMemberUniqueName="[WebStore68].[unit_prices].[All]" allUniqueName="[WebStore68].[unit_prices].[All]" dimensionUniqueName="[WebStore68]" displayFolder="" count="0" memberValueDatatype="130" unbalanced="0"/>
    <cacheHierarchy uniqueName="[WebStore68].[quantities]" caption="quantities" attribute="1" defaultMemberUniqueName="[WebStore68].[quantities].[All]" allUniqueName="[WebStore68].[quantities].[All]" dimensionUniqueName="[WebStore68]" displayFolder="" count="0" memberValueDatatype="130" unbalanced="0"/>
    <cacheHierarchy uniqueName="[WebStore68].[shipping_prices]" caption="shipping_prices" attribute="1" defaultMemberUniqueName="[WebStore68].[shipping_prices].[All]" allUniqueName="[WebStore68].[shipping_prices].[All]" dimensionUniqueName="[WebStore68]" displayFolder="" count="0" memberValueDatatype="130" unbalanced="0"/>
    <cacheHierarchy uniqueName="[WebStore68].[paid]" caption="paid" attribute="1" defaultMemberUniqueName="[WebStore68].[paid].[All]" allUniqueName="[WebStore68].[paid].[All]" dimensionUniqueName="[WebStore68]" displayFolder="" count="0" memberValueDatatype="5" unbalanced="0"/>
    <cacheHierarchy uniqueName="[WebStore68].[shipping_costs]" caption="shipping_costs" attribute="1" defaultMemberUniqueName="[WebStore68].[shipping_costs].[All]" allUniqueName="[WebStore68].[shipping_costs].[All]" dimensionUniqueName="[WebStore68]" displayFolder="" count="0" memberValueDatatype="5" unbalanced="0"/>
    <cacheHierarchy uniqueName="[WebStore68].[n_vendors]" caption="n_vendors" attribute="1" defaultMemberUniqueName="[WebStore68].[n_vendors].[All]" allUniqueName="[WebStore68].[n_vendors].[All]" dimensionUniqueName="[WebStore68]" displayFolder="" count="0" memberValueDatatype="20" unbalanced="0"/>
    <cacheHierarchy uniqueName="[WebStore68].[vendor_ids]" caption="vendor_ids" attribute="1" defaultMemberUniqueName="[WebStore68].[vendor_ids].[All]" allUniqueName="[WebStore68].[vendor_ids].[All]" dimensionUniqueName="[WebStore68]" displayFolder="" count="0" memberValueDatatype="130" unbalanced="0"/>
    <cacheHierarchy uniqueName="[WebStore68].[vendors]" caption="vendors" attribute="1" defaultMemberUniqueName="[WebStore68].[vendors].[All]" allUniqueName="[WebStore68].[vendors].[All]" dimensionUniqueName="[WebStore68]" displayFolder="" count="0" memberValueDatatype="130" unbalanced="0"/>
    <cacheHierarchy uniqueName="[WebStore68].[ab_test_id]" caption="ab_test_id" attribute="1" defaultMemberUniqueName="[WebStore68].[ab_test_id].[All]" allUniqueName="[WebStore68].[ab_test_id].[All]" dimensionUniqueName="[WebStore68]" displayFolder="" count="0" memberValueDatatype="20" unbalanced="0"/>
    <cacheHierarchy uniqueName="[WebStore68].[ab_group]" caption="ab_group" attribute="1" defaultMemberUniqueName="[WebStore68].[ab_group].[All]" allUniqueName="[WebStore68].[ab_group].[All]" dimensionUniqueName="[WebStore68]" displayFolder="" count="0" memberValueDatatype="130" unbalanced="0"/>
    <cacheHierarchy uniqueName="[WebStore68].[ab_alloc_id]" caption="ab_alloc_id" attribute="1" defaultMemberUniqueName="[WebStore68].[ab_alloc_id].[All]" allUniqueName="[WebStore68].[ab_alloc_id].[All]" dimensionUniqueName="[WebStore68]" displayFolder="" count="0" memberValueDatatype="20" unbalanced="0"/>
    <cacheHierarchy uniqueName="[WebStore68].[ab_description]" caption="ab_description" attribute="1" defaultMemberUniqueName="[WebStore68].[ab_description].[All]" allUniqueName="[WebStore68].[ab_description].[All]" dimensionUniqueName="[WebStore68]" displayFolder="" count="0" memberValueDatatype="130" unbalanced="0"/>
    <cacheHierarchy uniqueName="[WebStore68].[ab_start]" caption="ab_start" attribute="1" time="1" defaultMemberUniqueName="[WebStore68].[ab_start].[All]" allUniqueName="[WebStore68].[ab_start].[All]" dimensionUniqueName="[WebStore68]" displayFolder="" count="0" memberValueDatatype="7" unbalanced="0"/>
    <cacheHierarchy uniqueName="[WebStore68].[ab_end]" caption="ab_end" attribute="1" time="1" defaultMemberUniqueName="[WebStore68].[ab_end].[All]" allUniqueName="[WebStore68].[ab_end].[All]" dimensionUniqueName="[WebStore68]" displayFolder="" count="0" memberValueDatatype="7" unbalanced="0"/>
    <cacheHierarchy uniqueName="[WebStore68].[category_id]" caption="category_id" attribute="1" defaultMemberUniqueName="[WebStore68].[category_id].[All]" allUniqueName="[WebStore68].[category_id].[All]" dimensionUniqueName="[WebStore68]" displayFolder="" count="0" memberValueDatatype="130" unbalanced="0"/>
    <cacheHierarchy uniqueName="[WebStore68].[category]" caption="category" attribute="1" defaultMemberUniqueName="[WebStore68].[category].[All]" allUniqueName="[WebStore68].[category].[All]" dimensionUniqueName="[WebStore68]" displayFolder="" count="0" memberValueDatatype="130" unbalanced="0"/>
    <cacheHierarchy uniqueName="[WebStore68].[item_id]" caption="item_id" attribute="1" defaultMemberUniqueName="[WebStore68].[item_id].[All]" allUniqueName="[WebStore68].[item_id].[All]" dimensionUniqueName="[WebStore68]" displayFolder="" count="0" memberValueDatatype="130" unbalanced="0"/>
    <cacheHierarchy uniqueName="[WebStore68].[item]" caption="item" attribute="1" defaultMemberUniqueName="[WebStore68].[item].[All]" allUniqueName="[WebStore68].[item].[All]" dimensionUniqueName="[WebStore68]" displayFolder="" count="0" memberValueDatatype="130" unbalanced="0"/>
    <cacheHierarchy uniqueName="[WebStore68].[unit_price]" caption="unit_price" attribute="1" defaultMemberUniqueName="[WebStore68].[unit_price].[All]" allUniqueName="[WebStore68].[unit_price].[All]" dimensionUniqueName="[WebStore68]" displayFolder="" count="0" memberValueDatatype="130" unbalanced="0"/>
    <cacheHierarchy uniqueName="[WebStore68].[quantity]" caption="quantity" attribute="1" defaultMemberUniqueName="[WebStore68].[quantity].[All]" allUniqueName="[WebStore68].[quantity].[All]" dimensionUniqueName="[WebStore68]" displayFolder="" count="0" memberValueDatatype="130" unbalanced="0"/>
    <cacheHierarchy uniqueName="[WebStore68].[shipping]" caption="shipping" attribute="1" defaultMemberUniqueName="[WebStore68].[shipping].[All]" allUniqueName="[WebStore68].[shipping].[All]" dimensionUniqueName="[WebStore68]" displayFolder="" count="0" memberValueDatatype="130" unbalanced="0"/>
    <cacheHierarchy uniqueName="[WebStore68].[subtotal]" caption="subtotal" attribute="1" defaultMemberUniqueName="[WebStore68].[subtotal].[All]" allUniqueName="[WebStore68].[subtotal].[All]" dimensionUniqueName="[WebStore68]" displayFolder="" count="0" memberValueDatatype="5" unbalanced="0"/>
    <cacheHierarchy uniqueName="[WebStore68].[vendor_id]" caption="vendor_id" attribute="1" defaultMemberUniqueName="[WebStore68].[vendor_id].[All]" allUniqueName="[WebStore68].[vendor_id].[All]" dimensionUniqueName="[WebStore68]" displayFolder="" count="0" memberValueDatatype="130" unbalanced="0"/>
    <cacheHierarchy uniqueName="[WebStore68].[vendor]" caption="vendor" attribute="1" defaultMemberUniqueName="[WebStore68].[vendor].[All]" allUniqueName="[WebStore68].[vendor].[All]" dimensionUniqueName="[WebStore68]" displayFolder="" count="0" memberValueDatatype="130" unbalanced="0"/>
    <cacheHierarchy uniqueName="[WebStore68].[dupe_checker]" caption="dupe_checker" attribute="1" defaultMemberUniqueName="[WebStore68].[dupe_checker].[All]" allUniqueName="[WebStore68].[dupe_checker].[All]" dimensionUniqueName="[WebStore68]" displayFolder="" count="0" memberValueDatatype="130" unbalanced="0"/>
    <cacheHierarchy uniqueName="[WebStore68].[dupe]" caption="dupe" attribute="1" defaultMemberUniqueName="[WebStore68].[dupe].[All]" allUniqueName="[WebStore68].[dupe].[All]" dimensionUniqueName="[WebStore68]" displayFolder="" count="0" memberValueDatatype="20" unbalanced="0"/>
    <cacheHierarchy uniqueName="[WebStore68].[country_item]" caption="country_item" attribute="1" defaultMemberUniqueName="[WebStore68].[country_item].[All]" allUniqueName="[WebStore68].[country_item].[All]" dimensionUniqueName="[WebStore68]" displayFolder="" count="0" memberValueDatatype="130" unbalanced="0"/>
    <cacheHierarchy uniqueName="[WebStore6].[campaign_end (Month Index)]" caption="campaign_end (Month Index)" attribute="1" defaultMemberUniqueName="[WebStore6].[campaign_end (Month Index)].[All]" allUniqueName="[WebStore6].[campaign_end (Month Index)].[All]" dimensionUniqueName="[WebStore6]" displayFolder="" count="0" memberValueDatatype="20" unbalanced="0" hidden="1"/>
    <cacheHierarchy uniqueName="[WebStore6].[campaign_start (Month Index)]" caption="campaign_start (Month Index)" attribute="1" defaultMemberUniqueName="[WebStore6].[campaign_start (Month Index)].[All]" allUniqueName="[WebStore6].[campaign_start (Month Index)].[All]" dimensionUniqueName="[WebStore6]" displayFolder="" count="0" memberValueDatatype="20" unbalanced="0" hidden="1"/>
    <cacheHierarchy uniqueName="[Measures].[__XL_Count WebStore6]" caption="__XL_Count WebStore6" measure="1" displayFolder="" measureGroup="WebStore6" count="0" hidden="1"/>
    <cacheHierarchy uniqueName="[Measures].[__XL_Count WebStore68]" caption="__XL_Count WebStore68" measure="1" displayFolder="" measureGroup="WebStore68" count="0" hidden="1"/>
    <cacheHierarchy uniqueName="[Measures].[__No measures defined]" caption="__No measures defined" measure="1" displayFolder="" count="0" hidden="1"/>
    <cacheHierarchy uniqueName="[Measures].[Sum of customer_id]" caption="Sum of customer_id" measure="1" displayFolder="" measureGroup="WebStore6" count="0" hidden="1">
      <extLst>
        <ext xmlns:x15="http://schemas.microsoft.com/office/spreadsheetml/2010/11/main" uri="{B97F6D7D-B522-45F9-BDA1-12C45D357490}">
          <x15:cacheHierarchy aggregatedColumn="1"/>
        </ext>
      </extLst>
    </cacheHierarchy>
    <cacheHierarchy uniqueName="[Measures].[Distinct Count of customer_id]" caption="Distinct Count of customer_id" measure="1" displayFolder="" measureGroup="WebStore6" count="0" oneField="1" hidden="1">
      <fieldsUsage count="1">
        <fieldUsage x="0"/>
      </fieldsUsage>
      <extLst>
        <ext xmlns:x15="http://schemas.microsoft.com/office/spreadsheetml/2010/11/main" uri="{B97F6D7D-B522-45F9-BDA1-12C45D357490}">
          <x15:cacheHierarchy aggregatedColumn="1"/>
        </ext>
      </extLst>
    </cacheHierarchy>
    <cacheHierarchy uniqueName="[Measures].[Count of item]" caption="Count of item" measure="1" displayFolder="" measureGroup="WebStore6" count="0" hidden="1">
      <extLst>
        <ext xmlns:x15="http://schemas.microsoft.com/office/spreadsheetml/2010/11/main" uri="{B97F6D7D-B522-45F9-BDA1-12C45D357490}">
          <x15:cacheHierarchy aggregatedColumn="36"/>
        </ext>
      </extLst>
    </cacheHierarchy>
    <cacheHierarchy uniqueName="[Measures].[Distinct Count of item]" caption="Distinct Count of item" measure="1" displayFolder="" measureGroup="WebStore6" count="0" hidden="1">
      <extLst>
        <ext xmlns:x15="http://schemas.microsoft.com/office/spreadsheetml/2010/11/main" uri="{B97F6D7D-B522-45F9-BDA1-12C45D357490}">
          <x15:cacheHierarchy aggregatedColumn="36"/>
        </ext>
      </extLst>
    </cacheHierarchy>
    <cacheHierarchy uniqueName="[Measures].[Count of items]" caption="Count of items" measure="1" displayFolder="" measureGroup="WebStore6" count="0" hidden="1">
      <extLst>
        <ext xmlns:x15="http://schemas.microsoft.com/office/spreadsheetml/2010/11/main" uri="{B97F6D7D-B522-45F9-BDA1-12C45D357490}">
          <x15:cacheHierarchy aggregatedColumn="18"/>
        </ext>
      </extLst>
    </cacheHierarchy>
    <cacheHierarchy uniqueName="[Measures].[Sum of n_items]" caption="Sum of n_items" measure="1" displayFolder="" measureGroup="WebStore6" count="0" hidden="1">
      <extLst>
        <ext xmlns:x15="http://schemas.microsoft.com/office/spreadsheetml/2010/11/main" uri="{B97F6D7D-B522-45F9-BDA1-12C45D357490}">
          <x15:cacheHierarchy aggregatedColumn="16"/>
        </ext>
      </extLst>
    </cacheHierarchy>
    <cacheHierarchy uniqueName="[Measures].[Count of reg_date]" caption="Count of reg_date" measure="1" displayFolder="" measureGroup="WebStore6" count="0" hidden="1">
      <extLst>
        <ext xmlns:x15="http://schemas.microsoft.com/office/spreadsheetml/2010/11/main" uri="{B97F6D7D-B522-45F9-BDA1-12C45D357490}">
          <x15:cacheHierarchy aggregatedColumn="8"/>
        </ext>
      </extLst>
    </cacheHierarchy>
    <cacheHierarchy uniqueName="[Measures].[Distinct Count of reg_date]" caption="Distinct Count of reg_date" measure="1" displayFolder="" measureGroup="WebStore6" count="0" hidden="1">
      <extLst>
        <ext xmlns:x15="http://schemas.microsoft.com/office/spreadsheetml/2010/11/main" uri="{B97F6D7D-B522-45F9-BDA1-12C45D357490}">
          <x15:cacheHierarchy aggregatedColumn="8"/>
        </ext>
      </extLst>
    </cacheHierarchy>
    <cacheHierarchy uniqueName="[Measures].[Sum of order_id]" caption="Sum of order_id" measure="1" displayFolder="" measureGroup="WebStore6" count="0" hidden="1">
      <extLst>
        <ext xmlns:x15="http://schemas.microsoft.com/office/spreadsheetml/2010/11/main" uri="{B97F6D7D-B522-45F9-BDA1-12C45D357490}">
          <x15:cacheHierarchy aggregatedColumn="0"/>
        </ext>
      </extLst>
    </cacheHierarchy>
    <cacheHierarchy uniqueName="[Measures].[Distinct Count of order_id]" caption="Distinct Count of order_id" measure="1" displayFolder="" measureGroup="WebStore6" count="0" hidden="1">
      <extLst>
        <ext xmlns:x15="http://schemas.microsoft.com/office/spreadsheetml/2010/11/main" uri="{B97F6D7D-B522-45F9-BDA1-12C45D357490}">
          <x15:cacheHierarchy aggregatedColumn="0"/>
        </ext>
      </extLst>
    </cacheHierarchy>
    <cacheHierarchy uniqueName="[Measures].[Sum of ab_alloc_id]" caption="Sum of ab_alloc_id" measure="1" displayFolder="" measureGroup="WebStore6" count="0" hidden="1">
      <extLst>
        <ext xmlns:x15="http://schemas.microsoft.com/office/spreadsheetml/2010/11/main" uri="{B97F6D7D-B522-45F9-BDA1-12C45D357490}">
          <x15:cacheHierarchy aggregatedColumn="29"/>
        </ext>
      </extLst>
    </cacheHierarchy>
    <cacheHierarchy uniqueName="[Measures].[Distinct Count of ab_alloc_id]" caption="Distinct Count of ab_alloc_id" measure="1" displayFolder="" measureGroup="WebStore6" count="0" hidden="1">
      <extLst>
        <ext xmlns:x15="http://schemas.microsoft.com/office/spreadsheetml/2010/11/main" uri="{B97F6D7D-B522-45F9-BDA1-12C45D357490}">
          <x15:cacheHierarchy aggregatedColumn="29"/>
        </ext>
      </extLst>
    </cacheHierarchy>
    <cacheHierarchy uniqueName="[Measures].[Count of campaign_source]" caption="Count of campaign_source" measure="1" displayFolder="" measureGroup="WebStore6" count="0" hidden="1">
      <extLst>
        <ext xmlns:x15="http://schemas.microsoft.com/office/spreadsheetml/2010/11/main" uri="{B97F6D7D-B522-45F9-BDA1-12C45D357490}">
          <x15:cacheHierarchy aggregatedColumn="10"/>
        </ext>
      </extLst>
    </cacheHierarchy>
    <cacheHierarchy uniqueName="[Measures].[Distinct Count of campaign_source]" caption="Distinct Count of campaign_source" measure="1" displayFolder="" measureGroup="WebStore6" count="0" hidden="1">
      <extLst>
        <ext xmlns:x15="http://schemas.microsoft.com/office/spreadsheetml/2010/11/main" uri="{B97F6D7D-B522-45F9-BDA1-12C45D357490}">
          <x15:cacheHierarchy aggregatedColumn="10"/>
        </ext>
      </extLst>
    </cacheHierarchy>
    <cacheHierarchy uniqueName="[Measures].[Sum of subtotal]" caption="Sum of subtotal" measure="1" displayFolder="" measureGroup="WebStore68" count="0" hidden="1">
      <extLst>
        <ext xmlns:x15="http://schemas.microsoft.com/office/spreadsheetml/2010/11/main" uri="{B97F6D7D-B522-45F9-BDA1-12C45D357490}">
          <x15:cacheHierarchy aggregatedColumn="92"/>
        </ext>
      </extLst>
    </cacheHierarchy>
  </cacheHierarchies>
  <kpis count="0"/>
  <dimensions count="3">
    <dimension measure="1" name="Measures" uniqueName="[Measures]" caption="Measures"/>
    <dimension name="WebStore6" uniqueName="[WebStore6]" caption="WebStore6"/>
    <dimension name="WebStore68" uniqueName="[WebStore68]" caption="WebStore68"/>
  </dimensions>
  <measureGroups count="2">
    <measureGroup name="WebStore6" caption="WebStore6"/>
    <measureGroup name="WebStore68" caption="WebStore68"/>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nab" refreshedDate="44446.824542476854" backgroundQuery="1" createdVersion="7" refreshedVersion="7" minRefreshableVersion="3" recordCount="0" supportSubquery="1" supportAdvancedDrill="1" xr:uid="{BE8F0102-4FD8-4B33-A58A-D63A729CB2E3}">
  <cacheSource type="external" connectionId="10"/>
  <cacheFields count="1">
    <cacheField name="[Measures].[Distinct Count of order_id]" caption="Distinct Count of order_id" numFmtId="0" hierarchy="112" level="32767"/>
  </cacheFields>
  <cacheHierarchies count="118">
    <cacheHierarchy uniqueName="[WebStore6].[order_id]" caption="order_id" attribute="1" defaultMemberUniqueName="[WebStore6].[order_id].[All]" allUniqueName="[WebStore6].[order_id].[All]" dimensionUniqueName="[WebStore6]" displayFolder="" count="0" memberValueDatatype="20" unbalanced="0"/>
    <cacheHierarchy uniqueName="[WebStore6].[customer_id]" caption="customer_id" attribute="1" defaultMemberUniqueName="[WebStore6].[customer_id].[All]" allUniqueName="[WebStore6].[customer_id].[All]" dimensionUniqueName="[WebStore6]" displayFolder="" count="0" memberValueDatatype="20" unbalanced="0"/>
    <cacheHierarchy uniqueName="[WebStore6].[order_date]" caption="order_date" attribute="1" time="1" defaultMemberUniqueName="[WebStore6].[order_date].[All]" allUniqueName="[WebStore6].[order_date].[All]" dimensionUniqueName="[WebStore6]" displayFolder="" count="0" memberValueDatatype="7" unbalanced="0"/>
    <cacheHierarchy uniqueName="[WebStore6].[country_id]" caption="country_id" attribute="1" defaultMemberUniqueName="[WebStore6].[country_id].[All]" allUniqueName="[WebStore6].[country_id].[All]" dimensionUniqueName="[WebStore6]" displayFolder="" count="0" memberValueDatatype="20" unbalanced="0"/>
    <cacheHierarchy uniqueName="[WebStore6].[country]" caption="country" attribute="1" defaultMemberUniqueName="[WebStore6].[country].[All]" allUniqueName="[WebStore6].[country].[All]" dimensionUniqueName="[WebStore6]" displayFolder="" count="0" memberValueDatatype="130" unbalanced="0"/>
    <cacheHierarchy uniqueName="[WebStore6].[symbol]" caption="symbol" attribute="1" defaultMemberUniqueName="[WebStore6].[symbol].[All]" allUniqueName="[WebStore6].[symbol].[All]" dimensionUniqueName="[WebStore6]" displayFolder="" count="0" memberValueDatatype="130" unbalanced="0"/>
    <cacheHierarchy uniqueName="[WebStore6].[membership]" caption="membership" attribute="1" defaultMemberUniqueName="[WebStore6].[membership].[All]" allUniqueName="[WebStore6].[membership].[All]" dimensionUniqueName="[WebStore6]" displayFolder="" count="0" memberValueDatatype="130" unbalanced="0"/>
    <cacheHierarchy uniqueName="[WebStore6].[gender]" caption="gender" attribute="1" defaultMemberUniqueName="[WebStore6].[gender].[All]" allUniqueName="[WebStore6].[gender].[All]" dimensionUniqueName="[WebStore6]" displayFolder="" count="0" memberValueDatatype="130" unbalanced="0"/>
    <cacheHierarchy uniqueName="[WebStore6].[reg_date]" caption="reg_date" attribute="1" time="1" defaultMemberUniqueName="[WebStore6].[reg_date].[All]" allUniqueName="[WebStore6].[reg_date].[All]" dimensionUniqueName="[WebStore6]" displayFolder="" count="0" memberValueDatatype="7" unbalanced="0"/>
    <cacheHierarchy uniqueName="[WebStore6].[campaign_id]" caption="campaign_id" attribute="1" defaultMemberUniqueName="[WebStore6].[campaign_id].[All]" allUniqueName="[WebStore6].[campaign_id].[All]" dimensionUniqueName="[WebStore6]" displayFolder="" count="0" memberValueDatatype="20" unbalanced="0"/>
    <cacheHierarchy uniqueName="[WebStore6].[campaign_source]" caption="campaign_source" attribute="1" defaultMemberUniqueName="[WebStore6].[campaign_source].[All]" allUniqueName="[WebStore6].[campaign_source].[All]" dimensionUniqueName="[WebStore6]" displayFolder="" count="0" memberValueDatatype="130" unbalanced="0"/>
    <cacheHierarchy uniqueName="[WebStore6].[campaign_start]" caption="campaign_start" attribute="1" time="1" defaultMemberUniqueName="[WebStore6].[campaign_start].[All]" allUniqueName="[WebStore6].[campaign_start].[All]" dimensionUniqueName="[WebStore6]" displayFolder="" count="0" memberValueDatatype="7" unbalanced="0"/>
    <cacheHierarchy uniqueName="[WebStore6].[campaign_end]" caption="campaign_end" attribute="1" time="1" defaultMemberUniqueName="[WebStore6].[campaign_end].[All]" allUniqueName="[WebStore6].[campaign_end].[All]" dimensionUniqueName="[WebStore6]" displayFolder="" count="0" memberValueDatatype="7" unbalanced="0"/>
    <cacheHierarchy uniqueName="[WebStore6].[n_categories]" caption="n_categories" attribute="1" defaultMemberUniqueName="[WebStore6].[n_categories].[All]" allUniqueName="[WebStore6].[n_categories].[All]" dimensionUniqueName="[WebStore6]" displayFolder="" count="0" memberValueDatatype="20" unbalanced="0"/>
    <cacheHierarchy uniqueName="[WebStore6].[category_ids]" caption="category_ids" attribute="1" defaultMemberUniqueName="[WebStore6].[category_ids].[All]" allUniqueName="[WebStore6].[category_ids].[All]" dimensionUniqueName="[WebStore6]" displayFolder="" count="0" memberValueDatatype="130" unbalanced="0"/>
    <cacheHierarchy uniqueName="[WebStore6].[categories]" caption="categories" attribute="1" defaultMemberUniqueName="[WebStore6].[categories].[All]" allUniqueName="[WebStore6].[categories].[All]" dimensionUniqueName="[WebStore6]" displayFolder="" count="0" memberValueDatatype="130" unbalanced="0"/>
    <cacheHierarchy uniqueName="[WebStore6].[n_items]" caption="n_items" attribute="1" defaultMemberUniqueName="[WebStore6].[n_items].[All]" allUniqueName="[WebStore6].[n_items].[All]" dimensionUniqueName="[WebStore6]" displayFolder="" count="0" memberValueDatatype="20" unbalanced="0"/>
    <cacheHierarchy uniqueName="[WebStore6].[item_ids]" caption="item_ids" attribute="1" defaultMemberUniqueName="[WebStore6].[item_ids].[All]" allUniqueName="[WebStore6].[item_ids].[All]" dimensionUniqueName="[WebStore6]" displayFolder="" count="0" memberValueDatatype="130" unbalanced="0"/>
    <cacheHierarchy uniqueName="[WebStore6].[items]" caption="items" attribute="1" defaultMemberUniqueName="[WebStore6].[items].[All]" allUniqueName="[WebStore6].[items].[All]" dimensionUniqueName="[WebStore6]" displayFolder="" count="0" memberValueDatatype="130" unbalanced="0"/>
    <cacheHierarchy uniqueName="[WebStore6].[unit_prices]" caption="unit_prices" attribute="1" defaultMemberUniqueName="[WebStore6].[unit_prices].[All]" allUniqueName="[WebStore6].[unit_prices].[All]" dimensionUniqueName="[WebStore6]" displayFolder="" count="0" memberValueDatatype="130" unbalanced="0"/>
    <cacheHierarchy uniqueName="[WebStore6].[quantities]" caption="quantities" attribute="1" defaultMemberUniqueName="[WebStore6].[quantities].[All]" allUniqueName="[WebStore6].[quantities].[All]" dimensionUniqueName="[WebStore6]" displayFolder="" count="0" memberValueDatatype="130" unbalanced="0"/>
    <cacheHierarchy uniqueName="[WebStore6].[shipping_prices]" caption="shipping_prices" attribute="1" defaultMemberUniqueName="[WebStore6].[shipping_prices].[All]" allUniqueName="[WebStore6].[shipping_prices].[All]" dimensionUniqueName="[WebStore6]" displayFolder="" count="0" memberValueDatatype="130" unbalanced="0"/>
    <cacheHierarchy uniqueName="[WebStore6].[paid]" caption="paid" attribute="1" defaultMemberUniqueName="[WebStore6].[paid].[All]" allUniqueName="[WebStore6].[paid].[All]" dimensionUniqueName="[WebStore6]" displayFolder="" count="0" memberValueDatatype="5" unbalanced="0"/>
    <cacheHierarchy uniqueName="[WebStore6].[shipping_costs]" caption="shipping_costs" attribute="1" defaultMemberUniqueName="[WebStore6].[shipping_costs].[All]" allUniqueName="[WebStore6].[shipping_costs].[All]" dimensionUniqueName="[WebStore6]" displayFolder="" count="0" memberValueDatatype="5" unbalanced="0"/>
    <cacheHierarchy uniqueName="[WebStore6].[n_vendors]" caption="n_vendors" attribute="1" defaultMemberUniqueName="[WebStore6].[n_vendors].[All]" allUniqueName="[WebStore6].[n_vendors].[All]" dimensionUniqueName="[WebStore6]" displayFolder="" count="0" memberValueDatatype="20" unbalanced="0"/>
    <cacheHierarchy uniqueName="[WebStore6].[vendor_ids]" caption="vendor_ids" attribute="1" defaultMemberUniqueName="[WebStore6].[vendor_ids].[All]" allUniqueName="[WebStore6].[vendor_ids].[All]" dimensionUniqueName="[WebStore6]" displayFolder="" count="0" memberValueDatatype="130" unbalanced="0"/>
    <cacheHierarchy uniqueName="[WebStore6].[vendors]" caption="vendors" attribute="1" defaultMemberUniqueName="[WebStore6].[vendors].[All]" allUniqueName="[WebStore6].[vendors].[All]" dimensionUniqueName="[WebStore6]" displayFolder="" count="0" memberValueDatatype="130" unbalanced="0"/>
    <cacheHierarchy uniqueName="[WebStore6].[ab_test_id]" caption="ab_test_id" attribute="1" defaultMemberUniqueName="[WebStore6].[ab_test_id].[All]" allUniqueName="[WebStore6].[ab_test_id].[All]" dimensionUniqueName="[WebStore6]" displayFolder="" count="0" memberValueDatatype="20" unbalanced="0"/>
    <cacheHierarchy uniqueName="[WebStore6].[ab_group]" caption="ab_group" attribute="1" defaultMemberUniqueName="[WebStore6].[ab_group].[All]" allUniqueName="[WebStore6].[ab_group].[All]" dimensionUniqueName="[WebStore6]" displayFolder="" count="0" memberValueDatatype="130" unbalanced="0"/>
    <cacheHierarchy uniqueName="[WebStore6].[ab_alloc_id]" caption="ab_alloc_id" attribute="1" defaultMemberUniqueName="[WebStore6].[ab_alloc_id].[All]" allUniqueName="[WebStore6].[ab_alloc_id].[All]" dimensionUniqueName="[WebStore6]" displayFolder="" count="0" memberValueDatatype="20" unbalanced="0"/>
    <cacheHierarchy uniqueName="[WebStore6].[ab_description]" caption="ab_description" attribute="1" defaultMemberUniqueName="[WebStore6].[ab_description].[All]" allUniqueName="[WebStore6].[ab_description].[All]" dimensionUniqueName="[WebStore6]" displayFolder="" count="0" memberValueDatatype="130" unbalanced="0"/>
    <cacheHierarchy uniqueName="[WebStore6].[ab_start]" caption="ab_start" attribute="1" time="1" defaultMemberUniqueName="[WebStore6].[ab_start].[All]" allUniqueName="[WebStore6].[ab_start].[All]" dimensionUniqueName="[WebStore6]" displayFolder="" count="0" memberValueDatatype="7" unbalanced="0"/>
    <cacheHierarchy uniqueName="[WebStore6].[ab_end]" caption="ab_end" attribute="1" time="1" defaultMemberUniqueName="[WebStore6].[ab_end].[All]" allUniqueName="[WebStore6].[ab_end].[All]" dimensionUniqueName="[WebStore6]" displayFolder="" count="0" memberValueDatatype="7" unbalanced="0"/>
    <cacheHierarchy uniqueName="[WebStore6].[category_id]" caption="category_id" attribute="1" defaultMemberUniqueName="[WebStore6].[category_id].[All]" allUniqueName="[WebStore6].[category_id].[All]" dimensionUniqueName="[WebStore6]" displayFolder="" count="0" memberValueDatatype="130" unbalanced="0"/>
    <cacheHierarchy uniqueName="[WebStore6].[category]" caption="category" attribute="1" defaultMemberUniqueName="[WebStore6].[category].[All]" allUniqueName="[WebStore6].[category].[All]" dimensionUniqueName="[WebStore6]" displayFolder="" count="0" memberValueDatatype="130" unbalanced="0"/>
    <cacheHierarchy uniqueName="[WebStore6].[item_id]" caption="item_id" attribute="1" defaultMemberUniqueName="[WebStore6].[item_id].[All]" allUniqueName="[WebStore6].[item_id].[All]" dimensionUniqueName="[WebStore6]" displayFolder="" count="0" memberValueDatatype="130" unbalanced="0"/>
    <cacheHierarchy uniqueName="[WebStore6].[item]" caption="item" attribute="1" defaultMemberUniqueName="[WebStore6].[item].[All]" allUniqueName="[WebStore6].[item].[All]" dimensionUniqueName="[WebStore6]" displayFolder="" count="0" memberValueDatatype="130" unbalanced="0"/>
    <cacheHierarchy uniqueName="[WebStore6].[unit_price]" caption="unit_price" attribute="1" defaultMemberUniqueName="[WebStore6].[unit_price].[All]" allUniqueName="[WebStore6].[unit_price].[All]" dimensionUniqueName="[WebStore6]" displayFolder="" count="0" memberValueDatatype="130" unbalanced="0"/>
    <cacheHierarchy uniqueName="[WebStore6].[quantity]" caption="quantity" attribute="1" defaultMemberUniqueName="[WebStore6].[quantity].[All]" allUniqueName="[WebStore6].[quantity].[All]" dimensionUniqueName="[WebStore6]" displayFolder="" count="0" memberValueDatatype="130" unbalanced="0"/>
    <cacheHierarchy uniqueName="[WebStore6].[shipping]" caption="shipping" attribute="1" defaultMemberUniqueName="[WebStore6].[shipping].[All]" allUniqueName="[WebStore6].[shipping].[All]" dimensionUniqueName="[WebStore6]" displayFolder="" count="0" memberValueDatatype="130" unbalanced="0"/>
    <cacheHierarchy uniqueName="[WebStore6].[vendor_id]" caption="vendor_id" attribute="1" defaultMemberUniqueName="[WebStore6].[vendor_id].[All]" allUniqueName="[WebStore6].[vendor_id].[All]" dimensionUniqueName="[WebStore6]" displayFolder="" count="0" memberValueDatatype="130" unbalanced="0"/>
    <cacheHierarchy uniqueName="[WebStore6].[vendor]" caption="vendor" attribute="1" defaultMemberUniqueName="[WebStore6].[vendor].[All]" allUniqueName="[WebStore6].[vendor].[All]" dimensionUniqueName="[WebStore6]" displayFolder="" count="0" memberValueDatatype="130" unbalanced="0"/>
    <cacheHierarchy uniqueName="[WebStore6].[dupe_checker]" caption="dupe_checker" attribute="1" defaultMemberUniqueName="[WebStore6].[dupe_checker].[All]" allUniqueName="[WebStore6].[dupe_checker].[All]" dimensionUniqueName="[WebStore6]" displayFolder="" count="0" memberValueDatatype="130" unbalanced="0"/>
    <cacheHierarchy uniqueName="[WebStore6].[dupe]" caption="dupe" attribute="1" defaultMemberUniqueName="[WebStore6].[dupe].[All]" allUniqueName="[WebStore6].[dupe].[All]" dimensionUniqueName="[WebStore6]" displayFolder="" count="0" memberValueDatatype="20" unbalanced="0"/>
    <cacheHierarchy uniqueName="[WebStore6].[campaign_start (Year)]" caption="campaign_start (Year)" attribute="1" defaultMemberUniqueName="[WebStore6].[campaign_start (Year)].[All]" allUniqueName="[WebStore6].[campaign_start (Year)].[All]" dimensionUniqueName="[WebStore6]" displayFolder="" count="0" memberValueDatatype="130" unbalanced="0"/>
    <cacheHierarchy uniqueName="[WebStore6].[campaign_start (Quarter)]" caption="campaign_start (Quarter)" attribute="1" defaultMemberUniqueName="[WebStore6].[campaign_start (Quarter)].[All]" allUniqueName="[WebStore6].[campaign_start (Quarter)].[All]" dimensionUniqueName="[WebStore6]" displayFolder="" count="0" memberValueDatatype="130" unbalanced="0"/>
    <cacheHierarchy uniqueName="[WebStore6].[campaign_start (Month)]" caption="campaign_start (Month)" attribute="1" defaultMemberUniqueName="[WebStore6].[campaign_start (Month)].[All]" allUniqueName="[WebStore6].[campaign_start (Month)].[All]" dimensionUniqueName="[WebStore6]" displayFolder="" count="0" memberValueDatatype="130" unbalanced="0"/>
    <cacheHierarchy uniqueName="[WebStore6].[campaign_end (Year)]" caption="campaign_end (Year)" attribute="1" defaultMemberUniqueName="[WebStore6].[campaign_end (Year)].[All]" allUniqueName="[WebStore6].[campaign_end (Year)].[All]" dimensionUniqueName="[WebStore6]" displayFolder="" count="0" memberValueDatatype="130" unbalanced="0"/>
    <cacheHierarchy uniqueName="[WebStore6].[campaign_end (Quarter)]" caption="campaign_end (Quarter)" attribute="1" defaultMemberUniqueName="[WebStore6].[campaign_end (Quarter)].[All]" allUniqueName="[WebStore6].[campaign_end (Quarter)].[All]" dimensionUniqueName="[WebStore6]" displayFolder="" count="0" memberValueDatatype="130" unbalanced="0"/>
    <cacheHierarchy uniqueName="[WebStore6].[campaign_end (Month)]" caption="campaign_end (Month)" attribute="1" defaultMemberUniqueName="[WebStore6].[campaign_end (Month)].[All]" allUniqueName="[WebStore6].[campaign_end (Month)].[All]" dimensionUniqueName="[WebStore6]" displayFolder="" count="0" memberValueDatatype="130" unbalanced="0"/>
    <cacheHierarchy uniqueName="[WebStore68].[order_id]" caption="order_id" attribute="1" defaultMemberUniqueName="[WebStore68].[order_id].[All]" allUniqueName="[WebStore68].[order_id].[All]" dimensionUniqueName="[WebStore68]" displayFolder="" count="0" memberValueDatatype="20" unbalanced="0"/>
    <cacheHierarchy uniqueName="[WebStore68].[customer_id]" caption="customer_id" attribute="1" defaultMemberUniqueName="[WebStore68].[customer_id].[All]" allUniqueName="[WebStore68].[customer_id].[All]" dimensionUniqueName="[WebStore68]" displayFolder="" count="0" memberValueDatatype="20" unbalanced="0"/>
    <cacheHierarchy uniqueName="[WebStore68].[order_date]" caption="order_date" attribute="1" time="1" defaultMemberUniqueName="[WebStore68].[order_date].[All]" allUniqueName="[WebStore68].[order_date].[All]" dimensionUniqueName="[WebStore68]" displayFolder="" count="0" memberValueDatatype="7" unbalanced="0"/>
    <cacheHierarchy uniqueName="[WebStore68].[order_year]" caption="order_year" attribute="1" time="1" defaultMemberUniqueName="[WebStore68].[order_year].[All]" allUniqueName="[WebStore68].[order_year].[All]" dimensionUniqueName="[WebStore68]" displayFolder="" count="0" memberValueDatatype="7" unbalanced="0"/>
    <cacheHierarchy uniqueName="[WebStore68].[order_quarter]" caption="order_quarter" attribute="1" defaultMemberUniqueName="[WebStore68].[order_quarter].[All]" allUniqueName="[WebStore68].[order_quarter].[All]" dimensionUniqueName="[WebStore68]" displayFolder="" count="0" memberValueDatatype="20" unbalanced="0"/>
    <cacheHierarchy uniqueName="[WebStore68].[country_id]" caption="country_id" attribute="1" defaultMemberUniqueName="[WebStore68].[country_id].[All]" allUniqueName="[WebStore68].[country_id].[All]" dimensionUniqueName="[WebStore68]" displayFolder="" count="0" memberValueDatatype="20" unbalanced="0"/>
    <cacheHierarchy uniqueName="[WebStore68].[country]" caption="country" attribute="1" defaultMemberUniqueName="[WebStore68].[country].[All]" allUniqueName="[WebStore68].[country].[All]" dimensionUniqueName="[WebStore68]" displayFolder="" count="0" memberValueDatatype="130" unbalanced="0"/>
    <cacheHierarchy uniqueName="[WebStore68].[symbol]" caption="symbol" attribute="1" defaultMemberUniqueName="[WebStore68].[symbol].[All]" allUniqueName="[WebStore68].[symbol].[All]" dimensionUniqueName="[WebStore68]" displayFolder="" count="0" memberValueDatatype="130" unbalanced="0"/>
    <cacheHierarchy uniqueName="[WebStore68].[membership]" caption="membership" attribute="1" defaultMemberUniqueName="[WebStore68].[membership].[All]" allUniqueName="[WebStore68].[membership].[All]" dimensionUniqueName="[WebStore68]" displayFolder="" count="0" memberValueDatatype="130" unbalanced="0"/>
    <cacheHierarchy uniqueName="[WebStore68].[gender]" caption="gender" attribute="1" defaultMemberUniqueName="[WebStore68].[gender].[All]" allUniqueName="[WebStore68].[gender].[All]" dimensionUniqueName="[WebStore68]" displayFolder="" count="0" memberValueDatatype="130" unbalanced="0"/>
    <cacheHierarchy uniqueName="[WebStore68].[reg_date]" caption="reg_date" attribute="1" time="1" defaultMemberUniqueName="[WebStore68].[reg_date].[All]" allUniqueName="[WebStore68].[reg_date].[All]" dimensionUniqueName="[WebStore68]" displayFolder="" count="0" memberValueDatatype="7" unbalanced="0"/>
    <cacheHierarchy uniqueName="[WebStore68].[campaign_id]" caption="campaign_id" attribute="1" defaultMemberUniqueName="[WebStore68].[campaign_id].[All]" allUniqueName="[WebStore68].[campaign_id].[All]" dimensionUniqueName="[WebStore68]" displayFolder="" count="0" memberValueDatatype="20" unbalanced="0"/>
    <cacheHierarchy uniqueName="[WebStore68].[campaign_source]" caption="campaign_source" attribute="1" defaultMemberUniqueName="[WebStore68].[campaign_source].[All]" allUniqueName="[WebStore68].[campaign_source].[All]" dimensionUniqueName="[WebStore68]" displayFolder="" count="0" memberValueDatatype="130" unbalanced="0"/>
    <cacheHierarchy uniqueName="[WebStore68].[campaign_start]" caption="campaign_start" attribute="1" time="1" defaultMemberUniqueName="[WebStore68].[campaign_start].[All]" allUniqueName="[WebStore68].[campaign_start].[All]" dimensionUniqueName="[WebStore68]" displayFolder="" count="0" memberValueDatatype="7" unbalanced="0"/>
    <cacheHierarchy uniqueName="[WebStore68].[campaign_end]" caption="campaign_end" attribute="1" time="1" defaultMemberUniqueName="[WebStore68].[campaign_end].[All]" allUniqueName="[WebStore68].[campaign_end].[All]" dimensionUniqueName="[WebStore68]" displayFolder="" count="0" memberValueDatatype="7" unbalanced="0"/>
    <cacheHierarchy uniqueName="[WebStore68].[n_categories]" caption="n_categories" attribute="1" defaultMemberUniqueName="[WebStore68].[n_categories].[All]" allUniqueName="[WebStore68].[n_categories].[All]" dimensionUniqueName="[WebStore68]" displayFolder="" count="0" memberValueDatatype="20" unbalanced="0"/>
    <cacheHierarchy uniqueName="[WebStore68].[category_ids]" caption="category_ids" attribute="1" defaultMemberUniqueName="[WebStore68].[category_ids].[All]" allUniqueName="[WebStore68].[category_ids].[All]" dimensionUniqueName="[WebStore68]" displayFolder="" count="0" memberValueDatatype="130" unbalanced="0"/>
    <cacheHierarchy uniqueName="[WebStore68].[categories]" caption="categories" attribute="1" defaultMemberUniqueName="[WebStore68].[categories].[All]" allUniqueName="[WebStore68].[categories].[All]" dimensionUniqueName="[WebStore68]" displayFolder="" count="0" memberValueDatatype="130" unbalanced="0"/>
    <cacheHierarchy uniqueName="[WebStore68].[n_items]" caption="n_items" attribute="1" defaultMemberUniqueName="[WebStore68].[n_items].[All]" allUniqueName="[WebStore68].[n_items].[All]" dimensionUniqueName="[WebStore68]" displayFolder="" count="0" memberValueDatatype="20" unbalanced="0"/>
    <cacheHierarchy uniqueName="[WebStore68].[item_ids]" caption="item_ids" attribute="1" defaultMemberUniqueName="[WebStore68].[item_ids].[All]" allUniqueName="[WebStore68].[item_ids].[All]" dimensionUniqueName="[WebStore68]" displayFolder="" count="0" memberValueDatatype="130" unbalanced="0"/>
    <cacheHierarchy uniqueName="[WebStore68].[items]" caption="items" attribute="1" defaultMemberUniqueName="[WebStore68].[items].[All]" allUniqueName="[WebStore68].[items].[All]" dimensionUniqueName="[WebStore68]" displayFolder="" count="0" memberValueDatatype="130" unbalanced="0"/>
    <cacheHierarchy uniqueName="[WebStore68].[unit_prices]" caption="unit_prices" attribute="1" defaultMemberUniqueName="[WebStore68].[unit_prices].[All]" allUniqueName="[WebStore68].[unit_prices].[All]" dimensionUniqueName="[WebStore68]" displayFolder="" count="0" memberValueDatatype="130" unbalanced="0"/>
    <cacheHierarchy uniqueName="[WebStore68].[quantities]" caption="quantities" attribute="1" defaultMemberUniqueName="[WebStore68].[quantities].[All]" allUniqueName="[WebStore68].[quantities].[All]" dimensionUniqueName="[WebStore68]" displayFolder="" count="0" memberValueDatatype="130" unbalanced="0"/>
    <cacheHierarchy uniqueName="[WebStore68].[shipping_prices]" caption="shipping_prices" attribute="1" defaultMemberUniqueName="[WebStore68].[shipping_prices].[All]" allUniqueName="[WebStore68].[shipping_prices].[All]" dimensionUniqueName="[WebStore68]" displayFolder="" count="0" memberValueDatatype="130" unbalanced="0"/>
    <cacheHierarchy uniqueName="[WebStore68].[paid]" caption="paid" attribute="1" defaultMemberUniqueName="[WebStore68].[paid].[All]" allUniqueName="[WebStore68].[paid].[All]" dimensionUniqueName="[WebStore68]" displayFolder="" count="0" memberValueDatatype="5" unbalanced="0"/>
    <cacheHierarchy uniqueName="[WebStore68].[shipping_costs]" caption="shipping_costs" attribute="1" defaultMemberUniqueName="[WebStore68].[shipping_costs].[All]" allUniqueName="[WebStore68].[shipping_costs].[All]" dimensionUniqueName="[WebStore68]" displayFolder="" count="0" memberValueDatatype="5" unbalanced="0"/>
    <cacheHierarchy uniqueName="[WebStore68].[n_vendors]" caption="n_vendors" attribute="1" defaultMemberUniqueName="[WebStore68].[n_vendors].[All]" allUniqueName="[WebStore68].[n_vendors].[All]" dimensionUniqueName="[WebStore68]" displayFolder="" count="0" memberValueDatatype="20" unbalanced="0"/>
    <cacheHierarchy uniqueName="[WebStore68].[vendor_ids]" caption="vendor_ids" attribute="1" defaultMemberUniqueName="[WebStore68].[vendor_ids].[All]" allUniqueName="[WebStore68].[vendor_ids].[All]" dimensionUniqueName="[WebStore68]" displayFolder="" count="0" memberValueDatatype="130" unbalanced="0"/>
    <cacheHierarchy uniqueName="[WebStore68].[vendors]" caption="vendors" attribute="1" defaultMemberUniqueName="[WebStore68].[vendors].[All]" allUniqueName="[WebStore68].[vendors].[All]" dimensionUniqueName="[WebStore68]" displayFolder="" count="0" memberValueDatatype="130" unbalanced="0"/>
    <cacheHierarchy uniqueName="[WebStore68].[ab_test_id]" caption="ab_test_id" attribute="1" defaultMemberUniqueName="[WebStore68].[ab_test_id].[All]" allUniqueName="[WebStore68].[ab_test_id].[All]" dimensionUniqueName="[WebStore68]" displayFolder="" count="0" memberValueDatatype="20" unbalanced="0"/>
    <cacheHierarchy uniqueName="[WebStore68].[ab_group]" caption="ab_group" attribute="1" defaultMemberUniqueName="[WebStore68].[ab_group].[All]" allUniqueName="[WebStore68].[ab_group].[All]" dimensionUniqueName="[WebStore68]" displayFolder="" count="0" memberValueDatatype="130" unbalanced="0"/>
    <cacheHierarchy uniqueName="[WebStore68].[ab_alloc_id]" caption="ab_alloc_id" attribute="1" defaultMemberUniqueName="[WebStore68].[ab_alloc_id].[All]" allUniqueName="[WebStore68].[ab_alloc_id].[All]" dimensionUniqueName="[WebStore68]" displayFolder="" count="0" memberValueDatatype="20" unbalanced="0"/>
    <cacheHierarchy uniqueName="[WebStore68].[ab_description]" caption="ab_description" attribute="1" defaultMemberUniqueName="[WebStore68].[ab_description].[All]" allUniqueName="[WebStore68].[ab_description].[All]" dimensionUniqueName="[WebStore68]" displayFolder="" count="0" memberValueDatatype="130" unbalanced="0"/>
    <cacheHierarchy uniqueName="[WebStore68].[ab_start]" caption="ab_start" attribute="1" time="1" defaultMemberUniqueName="[WebStore68].[ab_start].[All]" allUniqueName="[WebStore68].[ab_start].[All]" dimensionUniqueName="[WebStore68]" displayFolder="" count="0" memberValueDatatype="7" unbalanced="0"/>
    <cacheHierarchy uniqueName="[WebStore68].[ab_end]" caption="ab_end" attribute="1" time="1" defaultMemberUniqueName="[WebStore68].[ab_end].[All]" allUniqueName="[WebStore68].[ab_end].[All]" dimensionUniqueName="[WebStore68]" displayFolder="" count="0" memberValueDatatype="7" unbalanced="0"/>
    <cacheHierarchy uniqueName="[WebStore68].[category_id]" caption="category_id" attribute="1" defaultMemberUniqueName="[WebStore68].[category_id].[All]" allUniqueName="[WebStore68].[category_id].[All]" dimensionUniqueName="[WebStore68]" displayFolder="" count="0" memberValueDatatype="130" unbalanced="0"/>
    <cacheHierarchy uniqueName="[WebStore68].[category]" caption="category" attribute="1" defaultMemberUniqueName="[WebStore68].[category].[All]" allUniqueName="[WebStore68].[category].[All]" dimensionUniqueName="[WebStore68]" displayFolder="" count="0" memberValueDatatype="130" unbalanced="0"/>
    <cacheHierarchy uniqueName="[WebStore68].[item_id]" caption="item_id" attribute="1" defaultMemberUniqueName="[WebStore68].[item_id].[All]" allUniqueName="[WebStore68].[item_id].[All]" dimensionUniqueName="[WebStore68]" displayFolder="" count="0" memberValueDatatype="130" unbalanced="0"/>
    <cacheHierarchy uniqueName="[WebStore68].[item]" caption="item" attribute="1" defaultMemberUniqueName="[WebStore68].[item].[All]" allUniqueName="[WebStore68].[item].[All]" dimensionUniqueName="[WebStore68]" displayFolder="" count="0" memberValueDatatype="130" unbalanced="0"/>
    <cacheHierarchy uniqueName="[WebStore68].[unit_price]" caption="unit_price" attribute="1" defaultMemberUniqueName="[WebStore68].[unit_price].[All]" allUniqueName="[WebStore68].[unit_price].[All]" dimensionUniqueName="[WebStore68]" displayFolder="" count="0" memberValueDatatype="130" unbalanced="0"/>
    <cacheHierarchy uniqueName="[WebStore68].[quantity]" caption="quantity" attribute="1" defaultMemberUniqueName="[WebStore68].[quantity].[All]" allUniqueName="[WebStore68].[quantity].[All]" dimensionUniqueName="[WebStore68]" displayFolder="" count="0" memberValueDatatype="130" unbalanced="0"/>
    <cacheHierarchy uniqueName="[WebStore68].[shipping]" caption="shipping" attribute="1" defaultMemberUniqueName="[WebStore68].[shipping].[All]" allUniqueName="[WebStore68].[shipping].[All]" dimensionUniqueName="[WebStore68]" displayFolder="" count="0" memberValueDatatype="130" unbalanced="0"/>
    <cacheHierarchy uniqueName="[WebStore68].[subtotal]" caption="subtotal" attribute="1" defaultMemberUniqueName="[WebStore68].[subtotal].[All]" allUniqueName="[WebStore68].[subtotal].[All]" dimensionUniqueName="[WebStore68]" displayFolder="" count="0" memberValueDatatype="5" unbalanced="0"/>
    <cacheHierarchy uniqueName="[WebStore68].[vendor_id]" caption="vendor_id" attribute="1" defaultMemberUniqueName="[WebStore68].[vendor_id].[All]" allUniqueName="[WebStore68].[vendor_id].[All]" dimensionUniqueName="[WebStore68]" displayFolder="" count="0" memberValueDatatype="130" unbalanced="0"/>
    <cacheHierarchy uniqueName="[WebStore68].[vendor]" caption="vendor" attribute="1" defaultMemberUniqueName="[WebStore68].[vendor].[All]" allUniqueName="[WebStore68].[vendor].[All]" dimensionUniqueName="[WebStore68]" displayFolder="" count="0" memberValueDatatype="130" unbalanced="0"/>
    <cacheHierarchy uniqueName="[WebStore68].[dupe_checker]" caption="dupe_checker" attribute="1" defaultMemberUniqueName="[WebStore68].[dupe_checker].[All]" allUniqueName="[WebStore68].[dupe_checker].[All]" dimensionUniqueName="[WebStore68]" displayFolder="" count="0" memberValueDatatype="130" unbalanced="0"/>
    <cacheHierarchy uniqueName="[WebStore68].[dupe]" caption="dupe" attribute="1" defaultMemberUniqueName="[WebStore68].[dupe].[All]" allUniqueName="[WebStore68].[dupe].[All]" dimensionUniqueName="[WebStore68]" displayFolder="" count="0" memberValueDatatype="20" unbalanced="0"/>
    <cacheHierarchy uniqueName="[WebStore68].[country_item]" caption="country_item" attribute="1" defaultMemberUniqueName="[WebStore68].[country_item].[All]" allUniqueName="[WebStore68].[country_item].[All]" dimensionUniqueName="[WebStore68]" displayFolder="" count="0" memberValueDatatype="130" unbalanced="0"/>
    <cacheHierarchy uniqueName="[WebStore6].[campaign_end (Month Index)]" caption="campaign_end (Month Index)" attribute="1" defaultMemberUniqueName="[WebStore6].[campaign_end (Month Index)].[All]" allUniqueName="[WebStore6].[campaign_end (Month Index)].[All]" dimensionUniqueName="[WebStore6]" displayFolder="" count="0" memberValueDatatype="20" unbalanced="0" hidden="1"/>
    <cacheHierarchy uniqueName="[WebStore6].[campaign_start (Month Index)]" caption="campaign_start (Month Index)" attribute="1" defaultMemberUniqueName="[WebStore6].[campaign_start (Month Index)].[All]" allUniqueName="[WebStore6].[campaign_start (Month Index)].[All]" dimensionUniqueName="[WebStore6]" displayFolder="" count="0" memberValueDatatype="20" unbalanced="0" hidden="1"/>
    <cacheHierarchy uniqueName="[Measures].[__XL_Count WebStore6]" caption="__XL_Count WebStore6" measure="1" displayFolder="" measureGroup="WebStore6" count="0" hidden="1"/>
    <cacheHierarchy uniqueName="[Measures].[__XL_Count WebStore68]" caption="__XL_Count WebStore68" measure="1" displayFolder="" measureGroup="WebStore68" count="0" hidden="1"/>
    <cacheHierarchy uniqueName="[Measures].[__No measures defined]" caption="__No measures defined" measure="1" displayFolder="" count="0" hidden="1"/>
    <cacheHierarchy uniqueName="[Measures].[Sum of customer_id]" caption="Sum of customer_id" measure="1" displayFolder="" measureGroup="WebStore6" count="0" hidden="1">
      <extLst>
        <ext xmlns:x15="http://schemas.microsoft.com/office/spreadsheetml/2010/11/main" uri="{B97F6D7D-B522-45F9-BDA1-12C45D357490}">
          <x15:cacheHierarchy aggregatedColumn="1"/>
        </ext>
      </extLst>
    </cacheHierarchy>
    <cacheHierarchy uniqueName="[Measures].[Distinct Count of customer_id]" caption="Distinct Count of customer_id" measure="1" displayFolder="" measureGroup="WebStore6" count="0" hidden="1">
      <extLst>
        <ext xmlns:x15="http://schemas.microsoft.com/office/spreadsheetml/2010/11/main" uri="{B97F6D7D-B522-45F9-BDA1-12C45D357490}">
          <x15:cacheHierarchy aggregatedColumn="1"/>
        </ext>
      </extLst>
    </cacheHierarchy>
    <cacheHierarchy uniqueName="[Measures].[Count of item]" caption="Count of item" measure="1" displayFolder="" measureGroup="WebStore6" count="0" hidden="1">
      <extLst>
        <ext xmlns:x15="http://schemas.microsoft.com/office/spreadsheetml/2010/11/main" uri="{B97F6D7D-B522-45F9-BDA1-12C45D357490}">
          <x15:cacheHierarchy aggregatedColumn="36"/>
        </ext>
      </extLst>
    </cacheHierarchy>
    <cacheHierarchy uniqueName="[Measures].[Distinct Count of item]" caption="Distinct Count of item" measure="1" displayFolder="" measureGroup="WebStore6" count="0" hidden="1">
      <extLst>
        <ext xmlns:x15="http://schemas.microsoft.com/office/spreadsheetml/2010/11/main" uri="{B97F6D7D-B522-45F9-BDA1-12C45D357490}">
          <x15:cacheHierarchy aggregatedColumn="36"/>
        </ext>
      </extLst>
    </cacheHierarchy>
    <cacheHierarchy uniqueName="[Measures].[Count of items]" caption="Count of items" measure="1" displayFolder="" measureGroup="WebStore6" count="0" hidden="1">
      <extLst>
        <ext xmlns:x15="http://schemas.microsoft.com/office/spreadsheetml/2010/11/main" uri="{B97F6D7D-B522-45F9-BDA1-12C45D357490}">
          <x15:cacheHierarchy aggregatedColumn="18"/>
        </ext>
      </extLst>
    </cacheHierarchy>
    <cacheHierarchy uniqueName="[Measures].[Sum of n_items]" caption="Sum of n_items" measure="1" displayFolder="" measureGroup="WebStore6" count="0" hidden="1">
      <extLst>
        <ext xmlns:x15="http://schemas.microsoft.com/office/spreadsheetml/2010/11/main" uri="{B97F6D7D-B522-45F9-BDA1-12C45D357490}">
          <x15:cacheHierarchy aggregatedColumn="16"/>
        </ext>
      </extLst>
    </cacheHierarchy>
    <cacheHierarchy uniqueName="[Measures].[Count of reg_date]" caption="Count of reg_date" measure="1" displayFolder="" measureGroup="WebStore6" count="0" hidden="1">
      <extLst>
        <ext xmlns:x15="http://schemas.microsoft.com/office/spreadsheetml/2010/11/main" uri="{B97F6D7D-B522-45F9-BDA1-12C45D357490}">
          <x15:cacheHierarchy aggregatedColumn="8"/>
        </ext>
      </extLst>
    </cacheHierarchy>
    <cacheHierarchy uniqueName="[Measures].[Distinct Count of reg_date]" caption="Distinct Count of reg_date" measure="1" displayFolder="" measureGroup="WebStore6" count="0" hidden="1">
      <extLst>
        <ext xmlns:x15="http://schemas.microsoft.com/office/spreadsheetml/2010/11/main" uri="{B97F6D7D-B522-45F9-BDA1-12C45D357490}">
          <x15:cacheHierarchy aggregatedColumn="8"/>
        </ext>
      </extLst>
    </cacheHierarchy>
    <cacheHierarchy uniqueName="[Measures].[Sum of order_id]" caption="Sum of order_id" measure="1" displayFolder="" measureGroup="WebStore6" count="0" hidden="1">
      <extLst>
        <ext xmlns:x15="http://schemas.microsoft.com/office/spreadsheetml/2010/11/main" uri="{B97F6D7D-B522-45F9-BDA1-12C45D357490}">
          <x15:cacheHierarchy aggregatedColumn="0"/>
        </ext>
      </extLst>
    </cacheHierarchy>
    <cacheHierarchy uniqueName="[Measures].[Distinct Count of order_id]" caption="Distinct Count of order_id" measure="1" displayFolder="" measureGroup="WebStore6" count="0" oneField="1" hidden="1">
      <fieldsUsage count="1">
        <fieldUsage x="0"/>
      </fieldsUsage>
      <extLst>
        <ext xmlns:x15="http://schemas.microsoft.com/office/spreadsheetml/2010/11/main" uri="{B97F6D7D-B522-45F9-BDA1-12C45D357490}">
          <x15:cacheHierarchy aggregatedColumn="0"/>
        </ext>
      </extLst>
    </cacheHierarchy>
    <cacheHierarchy uniqueName="[Measures].[Sum of ab_alloc_id]" caption="Sum of ab_alloc_id" measure="1" displayFolder="" measureGroup="WebStore6" count="0" hidden="1">
      <extLst>
        <ext xmlns:x15="http://schemas.microsoft.com/office/spreadsheetml/2010/11/main" uri="{B97F6D7D-B522-45F9-BDA1-12C45D357490}">
          <x15:cacheHierarchy aggregatedColumn="29"/>
        </ext>
      </extLst>
    </cacheHierarchy>
    <cacheHierarchy uniqueName="[Measures].[Distinct Count of ab_alloc_id]" caption="Distinct Count of ab_alloc_id" measure="1" displayFolder="" measureGroup="WebStore6" count="0" hidden="1">
      <extLst>
        <ext xmlns:x15="http://schemas.microsoft.com/office/spreadsheetml/2010/11/main" uri="{B97F6D7D-B522-45F9-BDA1-12C45D357490}">
          <x15:cacheHierarchy aggregatedColumn="29"/>
        </ext>
      </extLst>
    </cacheHierarchy>
    <cacheHierarchy uniqueName="[Measures].[Count of campaign_source]" caption="Count of campaign_source" measure="1" displayFolder="" measureGroup="WebStore6" count="0" hidden="1">
      <extLst>
        <ext xmlns:x15="http://schemas.microsoft.com/office/spreadsheetml/2010/11/main" uri="{B97F6D7D-B522-45F9-BDA1-12C45D357490}">
          <x15:cacheHierarchy aggregatedColumn="10"/>
        </ext>
      </extLst>
    </cacheHierarchy>
    <cacheHierarchy uniqueName="[Measures].[Distinct Count of campaign_source]" caption="Distinct Count of campaign_source" measure="1" displayFolder="" measureGroup="WebStore6" count="0" hidden="1">
      <extLst>
        <ext xmlns:x15="http://schemas.microsoft.com/office/spreadsheetml/2010/11/main" uri="{B97F6D7D-B522-45F9-BDA1-12C45D357490}">
          <x15:cacheHierarchy aggregatedColumn="10"/>
        </ext>
      </extLst>
    </cacheHierarchy>
    <cacheHierarchy uniqueName="[Measures].[Sum of subtotal]" caption="Sum of subtotal" measure="1" displayFolder="" measureGroup="WebStore68" count="0" hidden="1">
      <extLst>
        <ext xmlns:x15="http://schemas.microsoft.com/office/spreadsheetml/2010/11/main" uri="{B97F6D7D-B522-45F9-BDA1-12C45D357490}">
          <x15:cacheHierarchy aggregatedColumn="92"/>
        </ext>
      </extLst>
    </cacheHierarchy>
  </cacheHierarchies>
  <kpis count="0"/>
  <dimensions count="3">
    <dimension measure="1" name="Measures" uniqueName="[Measures]" caption="Measures"/>
    <dimension name="WebStore6" uniqueName="[WebStore6]" caption="WebStore6"/>
    <dimension name="WebStore68" uniqueName="[WebStore68]" caption="WebStore68"/>
  </dimensions>
  <measureGroups count="2">
    <measureGroup name="WebStore6" caption="WebStore6"/>
    <measureGroup name="WebStore68" caption="WebStore68"/>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
  <r>
    <x v="0"/>
    <x v="0"/>
    <n v="47.06"/>
  </r>
  <r>
    <x v="0"/>
    <x v="1"/>
    <n v="52.94"/>
  </r>
  <r>
    <x v="1"/>
    <x v="0"/>
    <n v="50.94"/>
  </r>
  <r>
    <x v="1"/>
    <x v="1"/>
    <n v="49.06"/>
  </r>
  <r>
    <x v="2"/>
    <x v="0"/>
    <n v="45.83"/>
  </r>
  <r>
    <x v="2"/>
    <x v="1"/>
    <n v="54.17"/>
  </r>
  <r>
    <x v="3"/>
    <x v="0"/>
    <n v="59.52"/>
  </r>
  <r>
    <x v="3"/>
    <x v="1"/>
    <n v="40.479999999999997"/>
  </r>
  <r>
    <x v="4"/>
    <x v="0"/>
    <n v="36.590000000000003"/>
  </r>
  <r>
    <x v="4"/>
    <x v="1"/>
    <n v="63.41"/>
  </r>
  <r>
    <x v="5"/>
    <x v="0"/>
    <n v="56.25"/>
  </r>
  <r>
    <x v="5"/>
    <x v="1"/>
    <n v="43.75"/>
  </r>
  <r>
    <x v="6"/>
    <x v="0"/>
    <n v="55.56"/>
  </r>
  <r>
    <x v="6"/>
    <x v="1"/>
    <n v="44.44"/>
  </r>
  <r>
    <x v="7"/>
    <x v="0"/>
    <n v="41.67"/>
  </r>
  <r>
    <x v="7"/>
    <x v="1"/>
    <n v="58.33"/>
  </r>
  <r>
    <x v="8"/>
    <x v="0"/>
    <n v="68.63"/>
  </r>
  <r>
    <x v="8"/>
    <x v="1"/>
    <n v="31.37"/>
  </r>
  <r>
    <x v="9"/>
    <x v="0"/>
    <n v="52.5"/>
  </r>
  <r>
    <x v="9"/>
    <x v="1"/>
    <n v="47.5"/>
  </r>
  <r>
    <x v="10"/>
    <x v="0"/>
    <n v="53.33"/>
  </r>
  <r>
    <x v="10"/>
    <x v="1"/>
    <n v="46.67"/>
  </r>
  <r>
    <x v="11"/>
    <x v="2"/>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
  <r>
    <x v="0"/>
    <x v="0"/>
    <n v="16"/>
  </r>
  <r>
    <x v="0"/>
    <x v="1"/>
    <n v="18"/>
  </r>
  <r>
    <x v="1"/>
    <x v="0"/>
    <n v="27"/>
  </r>
  <r>
    <x v="1"/>
    <x v="1"/>
    <n v="26"/>
  </r>
  <r>
    <x v="2"/>
    <x v="0"/>
    <n v="11"/>
  </r>
  <r>
    <x v="2"/>
    <x v="1"/>
    <n v="13"/>
  </r>
  <r>
    <x v="3"/>
    <x v="0"/>
    <n v="25"/>
  </r>
  <r>
    <x v="3"/>
    <x v="1"/>
    <n v="17"/>
  </r>
  <r>
    <x v="4"/>
    <x v="0"/>
    <n v="15"/>
  </r>
  <r>
    <x v="4"/>
    <x v="1"/>
    <n v="26"/>
  </r>
  <r>
    <x v="5"/>
    <x v="0"/>
    <n v="27"/>
  </r>
  <r>
    <x v="5"/>
    <x v="1"/>
    <n v="21"/>
  </r>
  <r>
    <x v="6"/>
    <x v="0"/>
    <n v="25"/>
  </r>
  <r>
    <x v="6"/>
    <x v="1"/>
    <n v="20"/>
  </r>
  <r>
    <x v="7"/>
    <x v="0"/>
    <n v="15"/>
  </r>
  <r>
    <x v="7"/>
    <x v="1"/>
    <n v="21"/>
  </r>
  <r>
    <x v="8"/>
    <x v="0"/>
    <n v="35"/>
  </r>
  <r>
    <x v="8"/>
    <x v="1"/>
    <n v="16"/>
  </r>
  <r>
    <x v="9"/>
    <x v="0"/>
    <n v="21"/>
  </r>
  <r>
    <x v="9"/>
    <x v="1"/>
    <n v="19"/>
  </r>
  <r>
    <x v="10"/>
    <x v="0"/>
    <n v="24"/>
  </r>
  <r>
    <x v="10"/>
    <x v="1"/>
    <n v="2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
  <r>
    <x v="0"/>
    <x v="0"/>
    <n v="7"/>
    <n v="9"/>
  </r>
  <r>
    <x v="0"/>
    <x v="1"/>
    <n v="9"/>
    <n v="9"/>
  </r>
  <r>
    <x v="1"/>
    <x v="0"/>
    <n v="13"/>
    <n v="14"/>
  </r>
  <r>
    <x v="1"/>
    <x v="1"/>
    <n v="13"/>
    <n v="13"/>
  </r>
  <r>
    <x v="2"/>
    <x v="0"/>
    <n v="8"/>
    <n v="3"/>
  </r>
  <r>
    <x v="2"/>
    <x v="1"/>
    <n v="7"/>
    <n v="6"/>
  </r>
  <r>
    <x v="3"/>
    <x v="0"/>
    <n v="13"/>
    <n v="12"/>
  </r>
  <r>
    <x v="3"/>
    <x v="1"/>
    <n v="9"/>
    <n v="8"/>
  </r>
  <r>
    <x v="4"/>
    <x v="0"/>
    <n v="9"/>
    <n v="6"/>
  </r>
  <r>
    <x v="4"/>
    <x v="1"/>
    <n v="11"/>
    <n v="15"/>
  </r>
  <r>
    <x v="5"/>
    <x v="0"/>
    <n v="14"/>
    <n v="13"/>
  </r>
  <r>
    <x v="5"/>
    <x v="1"/>
    <n v="8"/>
    <n v="13"/>
  </r>
  <r>
    <x v="6"/>
    <x v="0"/>
    <n v="13"/>
    <n v="12"/>
  </r>
  <r>
    <x v="6"/>
    <x v="1"/>
    <n v="5"/>
    <n v="15"/>
  </r>
  <r>
    <x v="7"/>
    <x v="0"/>
    <n v="6"/>
    <n v="9"/>
  </r>
  <r>
    <x v="7"/>
    <x v="1"/>
    <n v="9"/>
    <n v="12"/>
  </r>
  <r>
    <x v="8"/>
    <x v="0"/>
    <n v="17"/>
    <n v="18"/>
  </r>
  <r>
    <x v="8"/>
    <x v="1"/>
    <n v="9"/>
    <n v="7"/>
  </r>
  <r>
    <x v="9"/>
    <x v="0"/>
    <n v="12"/>
    <n v="9"/>
  </r>
  <r>
    <x v="9"/>
    <x v="1"/>
    <n v="9"/>
    <n v="10"/>
  </r>
  <r>
    <x v="10"/>
    <x v="0"/>
    <n v="10"/>
    <n v="14"/>
  </r>
  <r>
    <x v="10"/>
    <x v="1"/>
    <n v="10"/>
    <n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023894-DBF2-45DD-9D3F-D2890790C959}" name="PivotTable30"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Campaign Period" colHeaderCaption="Campaign">
  <location ref="K50:P63" firstHeaderRow="1" firstDataRow="2" firstDataCol="1"/>
  <pivotFields count="3">
    <pivotField axis="axisCol" allDrilled="1" subtotalTop="0" showAll="0" dataSourceSort="1" defaultSubtotal="0" defaultAttributeDrillState="1">
      <items count="4">
        <item s="1" x="0"/>
        <item s="1" x="1"/>
        <item s="1" x="2"/>
        <item s="1" x="3"/>
      </items>
    </pivotField>
    <pivotField dataField="1" subtotalTop="0" showAll="0" defaultSubtotal="0"/>
    <pivotField axis="axisRow" allDrilled="1" subtotalTop="0" showAll="0" dataSourceSort="1" defaultSubtotal="0" defaultAttributeDrillState="1">
      <items count="11">
        <item x="0"/>
        <item x="1"/>
        <item x="2"/>
        <item x="3"/>
        <item x="4"/>
        <item x="5"/>
        <item x="6"/>
        <item x="7"/>
        <item x="8"/>
        <item x="9"/>
        <item x="10"/>
      </items>
    </pivotField>
  </pivotFields>
  <rowFields count="1">
    <field x="2"/>
  </rowFields>
  <rowItems count="12">
    <i>
      <x/>
    </i>
    <i>
      <x v="1"/>
    </i>
    <i>
      <x v="2"/>
    </i>
    <i>
      <x v="3"/>
    </i>
    <i>
      <x v="4"/>
    </i>
    <i>
      <x v="5"/>
    </i>
    <i>
      <x v="6"/>
    </i>
    <i>
      <x v="7"/>
    </i>
    <i>
      <x v="8"/>
    </i>
    <i>
      <x v="9"/>
    </i>
    <i>
      <x v="10"/>
    </i>
    <i t="grand">
      <x/>
    </i>
  </rowItems>
  <colFields count="1">
    <field x="0"/>
  </colFields>
  <colItems count="5">
    <i>
      <x/>
    </i>
    <i>
      <x v="1"/>
    </i>
    <i>
      <x v="2"/>
    </i>
    <i>
      <x v="3"/>
    </i>
    <i t="grand">
      <x/>
    </i>
  </colItems>
  <dataFields count="1">
    <dataField name="Distinct Count of customer_id" fld="1" subtotal="count" baseField="0" baseItem="0">
      <extLst>
        <ext xmlns:x15="http://schemas.microsoft.com/office/spreadsheetml/2010/11/main" uri="{FABC7310-3BB5-11E1-824E-6D434824019B}">
          <x15:dataField isCountDistinct="1"/>
        </ext>
      </extLst>
    </dataField>
  </dataFields>
  <chartFormats count="4">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 chart="2" format="2" series="1">
      <pivotArea type="data" outline="0" fieldPosition="0">
        <references count="2">
          <reference field="4294967294" count="1" selected="0">
            <x v="0"/>
          </reference>
          <reference field="0" count="1" selected="0">
            <x v="2"/>
          </reference>
        </references>
      </pivotArea>
    </chartFormat>
    <chartFormat chart="2" format="3" series="1">
      <pivotArea type="data" outline="0" fieldPosition="0">
        <references count="2">
          <reference field="4294967294" count="1" selected="0">
            <x v="0"/>
          </reference>
          <reference field="0" count="1" selected="0">
            <x v="3"/>
          </reference>
        </references>
      </pivotArea>
    </chartFormat>
  </chartFormats>
  <pivotHierarchies count="11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customer_id"/>
    <pivotHierarchy dragToData="1"/>
    <pivotHierarchy dragToData="1"/>
    <pivotHierarchy dragToData="1"/>
    <pivotHierarchy dragToData="1"/>
    <pivotHierarchy dragToData="1"/>
    <pivotHierarchy dragToData="1" caption="Distinct Count of reg_date"/>
    <pivotHierarchy dragToData="1"/>
    <pivotHierarchy dragToData="1" caption="Distinct Count of order_id"/>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bStore.xlsx!WebStore6">
        <x15:activeTabTopLevelEntity name="[WebStor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48A65F-A763-49E8-89BB-D9F7D4FA1B76}" name="PivotTable29"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6:D33" firstHeaderRow="1" firstDataRow="2" firstDataCol="1"/>
  <pivotFields count="3">
    <pivotField axis="axisCol" allDrilled="1" subtotalTop="0" showAll="0" dataSourceSort="1" defaultSubtotal="0" defaultAttributeDrillState="1">
      <items count="2">
        <item s="1" x="0"/>
        <item s="1" x="1"/>
      </items>
    </pivotField>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1"/>
  </rowFields>
  <rowItems count="6">
    <i>
      <x/>
    </i>
    <i>
      <x v="1"/>
    </i>
    <i>
      <x v="2"/>
    </i>
    <i>
      <x v="3"/>
    </i>
    <i>
      <x v="4"/>
    </i>
    <i t="grand">
      <x/>
    </i>
  </rowItems>
  <colFields count="1">
    <field x="0"/>
  </colFields>
  <colItems count="3">
    <i>
      <x/>
    </i>
    <i>
      <x v="1"/>
    </i>
    <i t="grand">
      <x/>
    </i>
  </colItems>
  <dataFields count="1">
    <dataField name="Sum of subtotal" fld="2" baseField="0" baseItem="0" numFmtId="4"/>
  </dataFields>
  <formats count="1">
    <format dxfId="79">
      <pivotArea outline="0" collapsedLevelsAreSubtotals="1" fieldPosition="0"/>
    </format>
  </formats>
  <conditionalFormats count="1">
    <conditionalFormat priority="1">
      <pivotAreas count="1">
        <pivotArea type="data" collapsedLevelsAreSubtotals="1" fieldPosition="0">
          <references count="3">
            <reference field="4294967294" count="1" selected="0">
              <x v="0"/>
            </reference>
            <reference field="0" count="2" selected="0">
              <x v="0"/>
              <x v="1"/>
            </reference>
            <reference field="1" count="5">
              <x v="0"/>
              <x v="1"/>
              <x v="2"/>
              <x v="3"/>
              <x v="4"/>
            </reference>
          </references>
        </pivotArea>
      </pivotAreas>
    </conditionalFormat>
  </conditionalFormats>
  <pivotHierarchies count="11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9"/>
  </rowHierarchiesUsage>
  <colHierarchiesUsage count="1">
    <colHierarchyUsage hierarchyUsage="8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bStore.xlsx!WebStore68">
        <x15:activeTabTopLevelEntity name="[WebStore68]"/>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6DD56C-C075-498B-803B-FFFA7D4FA217}" name="PivotTable20"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rowHeaderCaption="Campaign Period" colHeaderCaption="Campaign">
  <location ref="J9:O36" firstHeaderRow="1" firstDataRow="2" firstDataCol="1"/>
  <pivotFields count="4">
    <pivotField axis="axisCol" allDrilled="1" subtotalTop="0" showAll="0" dataSourceSort="1" defaultSubtotal="0" defaultAttributeDrillState="1">
      <items count="4">
        <item s="1" x="0"/>
        <item s="1" x="1"/>
        <item s="1" x="2"/>
        <item s="1" x="3"/>
      </items>
    </pivotField>
    <pivotField axis="axisRow" allDrilled="1" subtotalTop="0" showAll="0" dataSourceSort="1" defaultSubtotal="0" defaultAttributeDrillState="1">
      <items count="11">
        <item x="0"/>
        <item x="1"/>
        <item x="2"/>
        <item x="3"/>
        <item x="4"/>
        <item x="5"/>
        <item x="6"/>
        <item x="7"/>
        <item x="8"/>
        <item x="9"/>
        <item x="10"/>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s>
  <rowFields count="2">
    <field x="2"/>
    <field x="1"/>
  </rowFields>
  <rowItems count="26">
    <i>
      <x/>
    </i>
    <i r="1">
      <x/>
    </i>
    <i>
      <x v="1"/>
    </i>
    <i r="1">
      <x v="1"/>
    </i>
    <i>
      <x v="2"/>
    </i>
    <i r="1">
      <x v="2"/>
    </i>
    <i>
      <x v="3"/>
    </i>
    <i r="1">
      <x v="1"/>
    </i>
    <i>
      <x v="4"/>
    </i>
    <i r="1">
      <x v="3"/>
    </i>
    <i>
      <x v="5"/>
    </i>
    <i r="1">
      <x v="4"/>
    </i>
    <i>
      <x v="6"/>
    </i>
    <i r="1">
      <x v="5"/>
    </i>
    <i>
      <x v="7"/>
    </i>
    <i r="1">
      <x v="6"/>
    </i>
    <i>
      <x v="8"/>
    </i>
    <i r="1">
      <x v="7"/>
    </i>
    <i>
      <x v="9"/>
    </i>
    <i r="1">
      <x v="8"/>
    </i>
    <i>
      <x v="10"/>
    </i>
    <i r="1">
      <x v="9"/>
    </i>
    <i>
      <x v="11"/>
    </i>
    <i r="1">
      <x/>
    </i>
    <i r="1">
      <x v="10"/>
    </i>
    <i t="grand">
      <x/>
    </i>
  </rowItems>
  <colFields count="1">
    <field x="0"/>
  </colFields>
  <colItems count="5">
    <i>
      <x/>
    </i>
    <i>
      <x v="1"/>
    </i>
    <i>
      <x v="2"/>
    </i>
    <i>
      <x v="3"/>
    </i>
    <i t="grand">
      <x/>
    </i>
  </colItems>
  <dataFields count="1">
    <dataField name="Distinct Count of customer_id" fld="3" subtotal="count" baseField="2" baseItem="0">
      <extLst>
        <ext xmlns:x15="http://schemas.microsoft.com/office/spreadsheetml/2010/11/main" uri="{FABC7310-3BB5-11E1-824E-6D434824019B}">
          <x15:dataField isCountDistinct="1"/>
        </ext>
      </extLst>
    </dataField>
  </dataFields>
  <chartFormats count="12">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 chart="2" format="2" series="1">
      <pivotArea type="data" outline="0" fieldPosition="0">
        <references count="2">
          <reference field="4294967294" count="1" selected="0">
            <x v="0"/>
          </reference>
          <reference field="0" count="1" selected="0">
            <x v="2"/>
          </reference>
        </references>
      </pivotArea>
    </chartFormat>
    <chartFormat chart="2" format="3" series="1">
      <pivotArea type="data" outline="0" fieldPosition="0">
        <references count="2">
          <reference field="4294967294" count="1" selected="0">
            <x v="0"/>
          </reference>
          <reference field="0" count="1" selected="0">
            <x v="3"/>
          </reference>
        </references>
      </pivotArea>
    </chartFormat>
    <chartFormat chart="2" format="4">
      <pivotArea type="data" outline="0" fieldPosition="0">
        <references count="4">
          <reference field="4294967294" count="1" selected="0">
            <x v="0"/>
          </reference>
          <reference field="0" count="1" selected="0">
            <x v="0"/>
          </reference>
          <reference field="1" count="1" selected="0">
            <x v="0"/>
          </reference>
          <reference field="2" count="1" selected="0">
            <x v="0"/>
          </reference>
        </references>
      </pivotArea>
    </chartFormat>
    <chartFormat chart="2" format="5">
      <pivotArea type="data" outline="0" fieldPosition="0">
        <references count="4">
          <reference field="4294967294" count="1" selected="0">
            <x v="0"/>
          </reference>
          <reference field="0" count="1" selected="0">
            <x v="1"/>
          </reference>
          <reference field="1" count="1" selected="0">
            <x v="0"/>
          </reference>
          <reference field="2" count="1" selected="0">
            <x v="0"/>
          </reference>
        </references>
      </pivotArea>
    </chartFormat>
    <chartFormat chart="2" format="6">
      <pivotArea type="data" outline="0" fieldPosition="0">
        <references count="4">
          <reference field="4294967294" count="1" selected="0">
            <x v="0"/>
          </reference>
          <reference field="0" count="1" selected="0">
            <x v="3"/>
          </reference>
          <reference field="1" count="1" selected="0">
            <x v="0"/>
          </reference>
          <reference field="2" count="1" selected="0">
            <x v="0"/>
          </reference>
        </references>
      </pivotArea>
    </chartFormat>
    <chartFormat chart="2" format="7">
      <pivotArea type="data" outline="0" fieldPosition="0">
        <references count="4">
          <reference field="4294967294" count="1" selected="0">
            <x v="0"/>
          </reference>
          <reference field="0" count="1" selected="0">
            <x v="1"/>
          </reference>
          <reference field="1" count="1" selected="0">
            <x v="2"/>
          </reference>
          <reference field="2" count="1" selected="0">
            <x v="2"/>
          </reference>
        </references>
      </pivotArea>
    </chartFormat>
    <chartFormat chart="2" format="8">
      <pivotArea type="data" outline="0" fieldPosition="0">
        <references count="4">
          <reference field="4294967294" count="1" selected="0">
            <x v="0"/>
          </reference>
          <reference field="0" count="1" selected="0">
            <x v="0"/>
          </reference>
          <reference field="1" count="1" selected="0">
            <x v="4"/>
          </reference>
          <reference field="2" count="1" selected="0">
            <x v="5"/>
          </reference>
        </references>
      </pivotArea>
    </chartFormat>
    <chartFormat chart="2" format="9">
      <pivotArea type="data" outline="0" fieldPosition="0">
        <references count="4">
          <reference field="4294967294" count="1" selected="0">
            <x v="0"/>
          </reference>
          <reference field="0" count="1" selected="0">
            <x v="0"/>
          </reference>
          <reference field="1" count="1" selected="0">
            <x v="7"/>
          </reference>
          <reference field="2" count="1" selected="0">
            <x v="8"/>
          </reference>
        </references>
      </pivotArea>
    </chartFormat>
    <chartFormat chart="2" format="10">
      <pivotArea type="data" outline="0" fieldPosition="0">
        <references count="4">
          <reference field="4294967294" count="1" selected="0">
            <x v="0"/>
          </reference>
          <reference field="0" count="1" selected="0">
            <x v="3"/>
          </reference>
          <reference field="1" count="1" selected="0">
            <x v="8"/>
          </reference>
          <reference field="2" count="1" selected="0">
            <x v="9"/>
          </reference>
        </references>
      </pivotArea>
    </chartFormat>
    <chartFormat chart="2" format="11">
      <pivotArea type="data" outline="0" fieldPosition="0">
        <references count="4">
          <reference field="4294967294" count="1" selected="0">
            <x v="0"/>
          </reference>
          <reference field="0" count="1" selected="0">
            <x v="0"/>
          </reference>
          <reference field="1" count="1" selected="0">
            <x v="9"/>
          </reference>
          <reference field="2" count="1" selected="0">
            <x v="10"/>
          </reference>
        </references>
      </pivotArea>
    </chartFormat>
  </chartFormats>
  <pivotHierarchies count="11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customer_id"/>
    <pivotHierarchy dragToData="1"/>
    <pivotHierarchy dragToData="1"/>
    <pivotHierarchy dragToData="1"/>
    <pivotHierarchy dragToData="1"/>
    <pivotHierarchy dragToData="1"/>
    <pivotHierarchy dragToData="1" caption="Distinct Count of reg_date"/>
    <pivotHierarchy dragToData="1"/>
    <pivotHierarchy dragToData="1" caption="Distinct Count of order_id"/>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2"/>
    <rowHierarchyUsage hierarchyUsage="11"/>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bStore.xlsx!WebStore6">
        <x15:activeTabTopLevelEntity name="[WebStor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9B097B-1DFF-434D-B28C-642B09409753}" name="PivotTable3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rowHeaderCaption="Campaign Period" colHeaderCaption="Campaign">
  <location ref="A137:F150" firstHeaderRow="1" firstDataRow="2" firstDataCol="1"/>
  <pivotFields count="3">
    <pivotField axis="axisCol" allDrilled="1" subtotalTop="0" showAll="0" dataSourceSort="1" defaultSubtotal="0" defaultAttributeDrillState="1">
      <items count="4">
        <item s="1" x="0"/>
        <item s="1" x="1"/>
        <item s="1" x="2"/>
        <item s="1" x="3"/>
      </items>
    </pivotField>
    <pivotField dataField="1" subtotalTop="0" showAll="0" defaultSubtotal="0"/>
    <pivotField axis="axisRow" allDrilled="1" subtotalTop="0" showAll="0" dataSourceSort="1" defaultSubtotal="0" defaultAttributeDrillState="1">
      <items count="11">
        <item x="0"/>
        <item x="1"/>
        <item x="2"/>
        <item x="3"/>
        <item x="4"/>
        <item x="5"/>
        <item x="6"/>
        <item x="7"/>
        <item x="8"/>
        <item x="9"/>
        <item x="10"/>
      </items>
    </pivotField>
  </pivotFields>
  <rowFields count="1">
    <field x="2"/>
  </rowFields>
  <rowItems count="12">
    <i>
      <x/>
    </i>
    <i>
      <x v="1"/>
    </i>
    <i>
      <x v="2"/>
    </i>
    <i>
      <x v="3"/>
    </i>
    <i>
      <x v="4"/>
    </i>
    <i>
      <x v="5"/>
    </i>
    <i>
      <x v="6"/>
    </i>
    <i>
      <x v="7"/>
    </i>
    <i>
      <x v="8"/>
    </i>
    <i>
      <x v="9"/>
    </i>
    <i>
      <x v="10"/>
    </i>
    <i t="grand">
      <x/>
    </i>
  </rowItems>
  <colFields count="1">
    <field x="0"/>
  </colFields>
  <colItems count="5">
    <i>
      <x/>
    </i>
    <i>
      <x v="1"/>
    </i>
    <i>
      <x v="2"/>
    </i>
    <i>
      <x v="3"/>
    </i>
    <i t="grand">
      <x/>
    </i>
  </colItems>
  <dataFields count="1">
    <dataField name="Distinct Count of customer_id" fld="1" subtotal="count" baseField="0" baseItem="0">
      <extLst>
        <ext xmlns:x15="http://schemas.microsoft.com/office/spreadsheetml/2010/11/main" uri="{FABC7310-3BB5-11E1-824E-6D434824019B}">
          <x15:dataField isCountDistinct="1"/>
        </ext>
      </extLst>
    </dataField>
  </dataFields>
  <chartFormats count="8">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 chart="2" format="2" series="1">
      <pivotArea type="data" outline="0" fieldPosition="0">
        <references count="2">
          <reference field="4294967294" count="1" selected="0">
            <x v="0"/>
          </reference>
          <reference field="0" count="1" selected="0">
            <x v="2"/>
          </reference>
        </references>
      </pivotArea>
    </chartFormat>
    <chartFormat chart="2" format="3" series="1">
      <pivotArea type="data" outline="0" fieldPosition="0">
        <references count="2">
          <reference field="4294967294" count="1" selected="0">
            <x v="0"/>
          </reference>
          <reference field="0" count="1" selected="0">
            <x v="3"/>
          </reference>
        </references>
      </pivotArea>
    </chartFormat>
    <chartFormat chart="11" format="0" series="1">
      <pivotArea type="data" outline="0" fieldPosition="0">
        <references count="2">
          <reference field="4294967294" count="1" selected="0">
            <x v="0"/>
          </reference>
          <reference field="0" count="1" selected="0">
            <x v="0"/>
          </reference>
        </references>
      </pivotArea>
    </chartFormat>
    <chartFormat chart="11" format="1" series="1">
      <pivotArea type="data" outline="0" fieldPosition="0">
        <references count="2">
          <reference field="4294967294" count="1" selected="0">
            <x v="0"/>
          </reference>
          <reference field="0" count="1" selected="0">
            <x v="1"/>
          </reference>
        </references>
      </pivotArea>
    </chartFormat>
    <chartFormat chart="11" format="2" series="1">
      <pivotArea type="data" outline="0" fieldPosition="0">
        <references count="2">
          <reference field="4294967294" count="1" selected="0">
            <x v="0"/>
          </reference>
          <reference field="0" count="1" selected="0">
            <x v="2"/>
          </reference>
        </references>
      </pivotArea>
    </chartFormat>
    <chartFormat chart="11" format="3" series="1">
      <pivotArea type="data" outline="0" fieldPosition="0">
        <references count="2">
          <reference field="4294967294" count="1" selected="0">
            <x v="0"/>
          </reference>
          <reference field="0" count="1" selected="0">
            <x v="3"/>
          </reference>
        </references>
      </pivotArea>
    </chartFormat>
  </chartFormats>
  <pivotHierarchies count="11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customer_id"/>
    <pivotHierarchy dragToData="1"/>
    <pivotHierarchy dragToData="1"/>
    <pivotHierarchy dragToData="1"/>
    <pivotHierarchy dragToData="1"/>
    <pivotHierarchy dragToData="1"/>
    <pivotHierarchy dragToData="1" caption="Distinct Count of reg_date"/>
    <pivotHierarchy dragToData="1"/>
    <pivotHierarchy dragToData="1" caption="Distinct Count of order_id"/>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bStore.xlsx!WebStore6">
        <x15:activeTabTopLevelEntity name="[WebStor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C281584-7F79-4F48-B58B-15FAC01515C6}" name="PivotTable7"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ountry" colHeaderCaption="Country">
  <location ref="A50:E57" firstHeaderRow="1" firstDataRow="2" firstDataCol="1"/>
  <pivotFields count="4">
    <pivotField axis="axisCol" allDrilled="1" subtotalTop="0" showAll="0" dataSourceSort="1" defaultSubtotal="0" defaultAttributeDrillState="1">
      <items count="3">
        <item s="1" x="0"/>
        <item s="1" x="1"/>
        <item s="1" x="2"/>
      </items>
    </pivotField>
    <pivotField dataField="1" subtotalTop="0" showAll="0" defaultSubtotal="0"/>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4">
        <item x="0"/>
        <item x="1"/>
        <item x="2"/>
        <item x="3"/>
      </items>
    </pivotField>
  </pivotFields>
  <rowFields count="2">
    <field x="2"/>
    <field x="3"/>
  </rowFields>
  <rowItems count="6">
    <i>
      <x/>
    </i>
    <i r="1">
      <x/>
    </i>
    <i r="1">
      <x v="1"/>
    </i>
    <i r="1">
      <x v="2"/>
    </i>
    <i r="1">
      <x v="3"/>
    </i>
    <i t="grand">
      <x/>
    </i>
  </rowItems>
  <colFields count="1">
    <field x="0"/>
  </colFields>
  <colItems count="4">
    <i>
      <x/>
    </i>
    <i>
      <x v="1"/>
    </i>
    <i>
      <x v="2"/>
    </i>
    <i t="grand">
      <x/>
    </i>
  </colItems>
  <dataFields count="1">
    <dataField name="Distinct Count of item" fld="1" subtotal="count" showDataAs="percentOfTotal" baseField="0" baseItem="2" numFmtId="10">
      <extLst>
        <ext xmlns:x15="http://schemas.microsoft.com/office/spreadsheetml/2010/11/main" uri="{FABC7310-3BB5-11E1-824E-6D434824019B}">
          <x15:dataField isCountDistinct="1"/>
        </ext>
      </extLst>
    </dataField>
  </dataFields>
  <pivotHierarchies count="11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customer_id"/>
    <pivotHierarchy dragToData="1"/>
    <pivotHierarchy dragToData="1" caption="Distinct Count of ite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0"/>
    <rowHierarchyUsage hierarchyUsage="11"/>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bStore.xlsx!WebStore6">
        <x15:activeTabTopLevelEntity name="[WebStor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7C5926C-D32C-43C0-8ACB-572A8F0E9DB2}" name="PivotTable6"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ountry">
  <location ref="A41:B45" firstHeaderRow="1" firstDataRow="1" firstDataCol="1"/>
  <pivotFields count="2">
    <pivotField axis="axisRow" allDrilled="1" subtotalTop="0" showAll="0" dataSourceSort="1" defaultSubtotal="0" defaultAttributeDrillState="1">
      <items count="3">
        <item s="1" x="0"/>
        <item s="1" x="1"/>
        <item s="1" x="2"/>
      </items>
    </pivotField>
    <pivotField dataField="1" subtotalTop="0" showAll="0" defaultSubtotal="0"/>
  </pivotFields>
  <rowFields count="1">
    <field x="0"/>
  </rowFields>
  <rowItems count="4">
    <i>
      <x/>
    </i>
    <i>
      <x v="1"/>
    </i>
    <i>
      <x v="2"/>
    </i>
    <i t="grand">
      <x/>
    </i>
  </rowItems>
  <colItems count="1">
    <i/>
  </colItems>
  <dataFields count="1">
    <dataField name="Distinct Count of item" fld="1" subtotal="count" showDataAs="percentOfTotal" baseField="0" baseItem="2" numFmtId="10">
      <extLst>
        <ext xmlns:x15="http://schemas.microsoft.com/office/spreadsheetml/2010/11/main" uri="{FABC7310-3BB5-11E1-824E-6D434824019B}">
          <x15:dataField isCountDistinct="1"/>
        </ext>
      </extLst>
    </dataField>
  </dataFields>
  <pivotHierarchies count="11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customer_id"/>
    <pivotHierarchy dragToData="1"/>
    <pivotHierarchy dragToData="1" caption="Distinct Count of ite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bStore.xlsx!WebStore6">
        <x15:activeTabTopLevelEntity name="[WebStor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C69583A-402F-4C04-80BD-40F6F63D09C7}" name="PivotTable5"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ountry">
  <location ref="A24:B36" firstHeaderRow="1" firstDataRow="1" firstDataCol="1"/>
  <pivotFields count="2">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s>
  <rowFields count="1">
    <field x="0"/>
  </rowFields>
  <rowItems count="12">
    <i>
      <x/>
    </i>
    <i>
      <x v="1"/>
    </i>
    <i>
      <x v="2"/>
    </i>
    <i>
      <x v="3"/>
    </i>
    <i>
      <x v="4"/>
    </i>
    <i>
      <x v="5"/>
    </i>
    <i>
      <x v="6"/>
    </i>
    <i>
      <x v="7"/>
    </i>
    <i>
      <x v="8"/>
    </i>
    <i>
      <x v="9"/>
    </i>
    <i>
      <x v="10"/>
    </i>
    <i t="grand">
      <x/>
    </i>
  </rowItems>
  <colItems count="1">
    <i/>
  </colItems>
  <dataFields count="1">
    <dataField name="Distinct Count of item" fld="1" subtotal="count" showDataAs="percentOfTotal" baseField="0" baseItem="2" numFmtId="10">
      <extLst>
        <ext xmlns:x15="http://schemas.microsoft.com/office/spreadsheetml/2010/11/main" uri="{FABC7310-3BB5-11E1-824E-6D434824019B}">
          <x15:dataField isCountDistinct="1"/>
        </ext>
      </extLst>
    </dataField>
  </dataFields>
  <pivotHierarchies count="11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customer_id"/>
    <pivotHierarchy dragToData="1"/>
    <pivotHierarchy dragToData="1" caption="Distinct Count of ite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bStore.xlsx!WebStore6">
        <x15:activeTabTopLevelEntity name="[WebStor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BCD2114-2C34-4CF4-8198-9075D04B538C}" name="PivotTable1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rowHeaderCaption="Country" colHeaderCaption="Gender">
  <location ref="R120:X134" firstHeaderRow="1" firstDataRow="3" firstDataCol="1"/>
  <pivotFields count="4">
    <pivotField axis="axisRow" showAll="0">
      <items count="12">
        <item x="0"/>
        <item x="1"/>
        <item x="2"/>
        <item x="3"/>
        <item x="4"/>
        <item x="5"/>
        <item x="6"/>
        <item x="7"/>
        <item x="8"/>
        <item x="9"/>
        <item x="10"/>
        <item t="default"/>
      </items>
    </pivotField>
    <pivotField axis="axisCol" showAll="0">
      <items count="3">
        <item x="0"/>
        <item x="1"/>
        <item t="default"/>
      </items>
    </pivotField>
    <pivotField dataField="1" showAll="0"/>
    <pivotField dataField="1" showAll="0"/>
  </pivotFields>
  <rowFields count="1">
    <field x="0"/>
  </rowFields>
  <rowItems count="12">
    <i>
      <x/>
    </i>
    <i>
      <x v="1"/>
    </i>
    <i>
      <x v="2"/>
    </i>
    <i>
      <x v="3"/>
    </i>
    <i>
      <x v="4"/>
    </i>
    <i>
      <x v="5"/>
    </i>
    <i>
      <x v="6"/>
    </i>
    <i>
      <x v="7"/>
    </i>
    <i>
      <x v="8"/>
    </i>
    <i>
      <x v="9"/>
    </i>
    <i>
      <x v="10"/>
    </i>
    <i t="grand">
      <x/>
    </i>
  </rowItems>
  <colFields count="2">
    <field x="1"/>
    <field x="-2"/>
  </colFields>
  <colItems count="6">
    <i>
      <x/>
      <x/>
    </i>
    <i r="1" i="1">
      <x v="1"/>
    </i>
    <i>
      <x v="1"/>
      <x/>
    </i>
    <i r="1" i="1">
      <x v="1"/>
    </i>
    <i t="grand">
      <x/>
    </i>
    <i t="grand" i="1">
      <x/>
    </i>
  </colItems>
  <dataFields count="2">
    <dataField name="Members" fld="2" baseField="0" baseItem="0"/>
    <dataField name="Non-Members" fld="3" baseField="0" baseItem="0"/>
  </dataFields>
  <chartFormats count="4">
    <chartFormat chart="5" format="0" series="1">
      <pivotArea type="data" outline="0" fieldPosition="0">
        <references count="2">
          <reference field="4294967294" count="1" selected="0">
            <x v="0"/>
          </reference>
          <reference field="1" count="1" selected="0">
            <x v="0"/>
          </reference>
        </references>
      </pivotArea>
    </chartFormat>
    <chartFormat chart="5" format="1" series="1">
      <pivotArea type="data" outline="0" fieldPosition="0">
        <references count="2">
          <reference field="4294967294" count="1" selected="0">
            <x v="1"/>
          </reference>
          <reference field="1" count="1" selected="0">
            <x v="0"/>
          </reference>
        </references>
      </pivotArea>
    </chartFormat>
    <chartFormat chart="5" format="2" series="1">
      <pivotArea type="data" outline="0" fieldPosition="0">
        <references count="2">
          <reference field="4294967294" count="1" selected="0">
            <x v="0"/>
          </reference>
          <reference field="1" count="1" selected="0">
            <x v="1"/>
          </reference>
        </references>
      </pivotArea>
    </chartFormat>
    <chartFormat chart="5" format="3" series="1">
      <pivotArea type="data" outline="0" fieldPosition="0">
        <references count="2">
          <reference field="4294967294" count="1" selected="0">
            <x v="1"/>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B93F61D-6EBA-4BF6-BDC8-7E6AE08C41B4}" name="PivotTable1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Country" colHeaderCaption="Gender">
  <location ref="F120:I133" firstHeaderRow="1" firstDataRow="2" firstDataCol="1"/>
  <pivotFields count="3">
    <pivotField axis="axisRow" showAll="0">
      <items count="12">
        <item x="0"/>
        <item x="1"/>
        <item x="2"/>
        <item x="3"/>
        <item x="4"/>
        <item x="5"/>
        <item x="6"/>
        <item x="7"/>
        <item x="8"/>
        <item x="9"/>
        <item x="10"/>
        <item t="default"/>
      </items>
    </pivotField>
    <pivotField axis="axisCol" showAll="0">
      <items count="3">
        <item x="0"/>
        <item x="1"/>
        <item t="default"/>
      </items>
    </pivotField>
    <pivotField dataField="1" showAll="0"/>
  </pivotFields>
  <rowFields count="1">
    <field x="0"/>
  </rowFields>
  <rowItems count="12">
    <i>
      <x/>
    </i>
    <i>
      <x v="1"/>
    </i>
    <i>
      <x v="2"/>
    </i>
    <i>
      <x v="3"/>
    </i>
    <i>
      <x v="4"/>
    </i>
    <i>
      <x v="5"/>
    </i>
    <i>
      <x v="6"/>
    </i>
    <i>
      <x v="7"/>
    </i>
    <i>
      <x v="8"/>
    </i>
    <i>
      <x v="9"/>
    </i>
    <i>
      <x v="10"/>
    </i>
    <i t="grand">
      <x/>
    </i>
  </rowItems>
  <colFields count="1">
    <field x="1"/>
  </colFields>
  <colItems count="3">
    <i>
      <x/>
    </i>
    <i>
      <x v="1"/>
    </i>
    <i t="grand">
      <x/>
    </i>
  </colItems>
  <dataFields count="1">
    <dataField name=" " fld="2" baseField="0" baseItem="0"/>
  </dataFields>
  <chartFormats count="2">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3EE6823-3F32-464A-83F6-B3386EF44C85}" name="PivotTable4"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ountry" colHeaderCaption="Category">
  <location ref="D4:O17" firstHeaderRow="1" firstDataRow="2" firstDataCol="1"/>
  <pivotFields count="3">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 axis="axisCol" allDrilled="1" subtotalTop="0" showAll="0" dataSourceSort="1" defaultSubtotal="0" defaultAttributeDrillState="1">
      <items count="10">
        <item x="0"/>
        <item x="1"/>
        <item x="2"/>
        <item x="3"/>
        <item x="4"/>
        <item x="5"/>
        <item x="6"/>
        <item x="7"/>
        <item x="8"/>
        <item x="9"/>
      </items>
    </pivotField>
  </pivotFields>
  <rowFields count="1">
    <field x="0"/>
  </rowFields>
  <rowItems count="12">
    <i>
      <x/>
    </i>
    <i>
      <x v="1"/>
    </i>
    <i>
      <x v="2"/>
    </i>
    <i>
      <x v="3"/>
    </i>
    <i>
      <x v="4"/>
    </i>
    <i>
      <x v="5"/>
    </i>
    <i>
      <x v="6"/>
    </i>
    <i>
      <x v="7"/>
    </i>
    <i>
      <x v="8"/>
    </i>
    <i>
      <x v="9"/>
    </i>
    <i>
      <x v="10"/>
    </i>
    <i t="grand">
      <x/>
    </i>
  </rowItems>
  <colFields count="1">
    <field x="2"/>
  </colFields>
  <colItems count="11">
    <i>
      <x/>
    </i>
    <i>
      <x v="1"/>
    </i>
    <i>
      <x v="2"/>
    </i>
    <i>
      <x v="3"/>
    </i>
    <i>
      <x v="4"/>
    </i>
    <i>
      <x v="5"/>
    </i>
    <i>
      <x v="6"/>
    </i>
    <i>
      <x v="7"/>
    </i>
    <i>
      <x v="8"/>
    </i>
    <i>
      <x v="9"/>
    </i>
    <i t="grand">
      <x/>
    </i>
  </colItems>
  <dataFields count="1">
    <dataField name="Distinct Count of item" fld="1" subtotal="count" baseField="0" baseItem="0">
      <extLst>
        <ext xmlns:x15="http://schemas.microsoft.com/office/spreadsheetml/2010/11/main" uri="{FABC7310-3BB5-11E1-824E-6D434824019B}">
          <x15:dataField isCountDistinct="1"/>
        </ext>
      </extLst>
    </dataField>
  </dataFields>
  <conditionalFormats count="1">
    <conditionalFormat priority="1">
      <pivotAreas count="1">
        <pivotArea type="data" collapsedLevelsAreSubtotals="1" fieldPosition="0">
          <references count="2">
            <reference field="4294967294" count="1" selected="0">
              <x v="0"/>
            </reference>
            <reference field="0" count="11">
              <x v="0"/>
              <x v="1"/>
              <x v="2"/>
              <x v="3"/>
              <x v="4"/>
              <x v="5"/>
              <x v="6"/>
              <x v="7"/>
              <x v="8"/>
              <x v="9"/>
              <x v="10"/>
            </reference>
          </references>
        </pivotArea>
      </pivotAreas>
    </conditionalFormat>
  </conditionalFormats>
  <pivotHierarchies count="11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customer_id"/>
    <pivotHierarchy dragToData="1"/>
    <pivotHierarchy dragToData="1" caption="Distinct Count of ite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3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bStore.xlsx!WebStore6">
        <x15:activeTabTopLevelEntity name="[WebStor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C62F3E0-0A7E-4CBF-8995-FEA8D57C852F}"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92:I106" firstHeaderRow="1" firstDataRow="2" firstDataCol="1"/>
  <pivotFields count="3">
    <pivotField axis="axisRow" showAll="0">
      <items count="13">
        <item x="0"/>
        <item x="1"/>
        <item x="2"/>
        <item x="3"/>
        <item x="4"/>
        <item x="5"/>
        <item x="6"/>
        <item x="7"/>
        <item x="8"/>
        <item x="9"/>
        <item x="10"/>
        <item x="11"/>
        <item t="default"/>
      </items>
    </pivotField>
    <pivotField axis="axisCol" showAll="0">
      <items count="4">
        <item x="0"/>
        <item x="1"/>
        <item x="2"/>
        <item t="default"/>
      </items>
    </pivotField>
    <pivotField dataField="1" showAll="0"/>
  </pivotFields>
  <rowFields count="1">
    <field x="0"/>
  </rowFields>
  <rowItems count="13">
    <i>
      <x/>
    </i>
    <i>
      <x v="1"/>
    </i>
    <i>
      <x v="2"/>
    </i>
    <i>
      <x v="3"/>
    </i>
    <i>
      <x v="4"/>
    </i>
    <i>
      <x v="5"/>
    </i>
    <i>
      <x v="6"/>
    </i>
    <i>
      <x v="7"/>
    </i>
    <i>
      <x v="8"/>
    </i>
    <i>
      <x v="9"/>
    </i>
    <i>
      <x v="10"/>
    </i>
    <i>
      <x v="11"/>
    </i>
    <i t="grand">
      <x/>
    </i>
  </rowItems>
  <colFields count="1">
    <field x="1"/>
  </colFields>
  <colItems count="4">
    <i>
      <x/>
    </i>
    <i>
      <x v="1"/>
    </i>
    <i>
      <x v="2"/>
    </i>
    <i t="grand">
      <x/>
    </i>
  </colItems>
  <dataFields count="1">
    <dataField name="Sum of n_customers_%"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BED89D9-62AE-4B74-BDF5-D32BAE7150F6}" name="PivotTable3"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ountry">
  <location ref="A4:B16" firstHeaderRow="1" firstDataRow="1" firstDataCol="1"/>
  <pivotFields count="2">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s>
  <rowFields count="1">
    <field x="0"/>
  </rowFields>
  <rowItems count="12">
    <i>
      <x/>
    </i>
    <i>
      <x v="1"/>
    </i>
    <i>
      <x v="2"/>
    </i>
    <i>
      <x v="3"/>
    </i>
    <i>
      <x v="4"/>
    </i>
    <i>
      <x v="5"/>
    </i>
    <i>
      <x v="6"/>
    </i>
    <i>
      <x v="7"/>
    </i>
    <i>
      <x v="8"/>
    </i>
    <i>
      <x v="9"/>
    </i>
    <i>
      <x v="10"/>
    </i>
    <i t="grand">
      <x/>
    </i>
  </rowItems>
  <colItems count="1">
    <i/>
  </colItems>
  <dataFields count="1">
    <dataField name="Distinct Count of item" fld="1" subtotal="count" baseField="0" baseItem="0">
      <extLst>
        <ext xmlns:x15="http://schemas.microsoft.com/office/spreadsheetml/2010/11/main" uri="{FABC7310-3BB5-11E1-824E-6D434824019B}">
          <x15:dataField isCountDistinct="1"/>
        </ext>
      </extLst>
    </dataField>
  </dataFields>
  <pivotHierarchies count="11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customer_id"/>
    <pivotHierarchy dragToData="1"/>
    <pivotHierarchy dragToData="1" caption="Distinct Count of ite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bStore.xlsx!WebStore6">
        <x15:activeTabTopLevelEntity name="[WebStor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F309847-3387-4879-8010-ABD1491D8DAD}" name="PivotTable17"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1:A12" firstHeaderRow="1" firstDataRow="1" firstDataCol="0"/>
  <pivotFields count="1">
    <pivotField dataField="1" subtotalTop="0" showAll="0" defaultSubtotal="0"/>
  </pivotFields>
  <rowItems count="1">
    <i/>
  </rowItems>
  <colItems count="1">
    <i/>
  </colItems>
  <dataFields count="1">
    <dataField name="Distinct Count of item" fld="0" subtotal="count" baseField="0" baseItem="0">
      <extLst>
        <ext xmlns:x15="http://schemas.microsoft.com/office/spreadsheetml/2010/11/main" uri="{FABC7310-3BB5-11E1-824E-6D434824019B}">
          <x15:dataField isCountDistinct="1"/>
        </ext>
      </extLst>
    </dataField>
  </dataFields>
  <pivotHierarchies count="11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customer_id"/>
    <pivotHierarchy dragToData="1"/>
    <pivotHierarchy dragToData="1" caption="Distinct Count of item"/>
    <pivotHierarchy dragToData="1"/>
    <pivotHierarchy dragToData="1"/>
    <pivotHierarchy dragToData="1"/>
    <pivotHierarchy dragToData="1"/>
    <pivotHierarchy dragToData="1"/>
    <pivotHierarchy dragToData="1" caption="Distinct Count of order_id"/>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bStore.xlsx!WebStore6">
        <x15:activeTabTopLevelEntity name="[WebStor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2C350E0-F65E-4E83-A052-D0F7F43EA036}" name="PivotTable16"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7:A8" firstHeaderRow="1" firstDataRow="1" firstDataCol="0"/>
  <pivotFields count="1">
    <pivotField dataField="1" subtotalTop="0" showAll="0" defaultSubtotal="0"/>
  </pivotFields>
  <rowItems count="1">
    <i/>
  </rowItems>
  <colItems count="1">
    <i/>
  </colItems>
  <dataFields count="1">
    <dataField name="Distinct Count of customer_id" fld="0" subtotal="count" baseField="0" baseItem="0">
      <extLst>
        <ext xmlns:x15="http://schemas.microsoft.com/office/spreadsheetml/2010/11/main" uri="{FABC7310-3BB5-11E1-824E-6D434824019B}">
          <x15:dataField isCountDistinct="1"/>
        </ext>
      </extLst>
    </dataField>
  </dataFields>
  <pivotHierarchies count="11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customer_id"/>
    <pivotHierarchy dragToData="1"/>
    <pivotHierarchy dragToData="1"/>
    <pivotHierarchy dragToData="1"/>
    <pivotHierarchy dragToData="1"/>
    <pivotHierarchy dragToData="1"/>
    <pivotHierarchy dragToData="1"/>
    <pivotHierarchy dragToData="1"/>
    <pivotHierarchy dragToData="1" caption="Distinct Count of order_id"/>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bStore.xlsx!WebStore6">
        <x15:activeTabTopLevelEntity name="[WebStor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0F4A30D-3E4E-435D-8746-25C53A63CB47}" name="PivotTable15" cacheId="1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Distinct Count of order_id" fld="0" subtotal="count" baseField="0" baseItem="0">
      <extLst>
        <ext xmlns:x15="http://schemas.microsoft.com/office/spreadsheetml/2010/11/main" uri="{FABC7310-3BB5-11E1-824E-6D434824019B}">
          <x15:dataField isCountDistinct="1"/>
        </ext>
      </extLst>
    </dataField>
  </dataFields>
  <pivotHierarchies count="11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_id"/>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bStore.xlsx!WebStore6">
        <x15:activeTabTopLevelEntity name="[WebStore6]"/>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35539DD-CA9C-4310-B4FB-4072172BA954}" name="PivotTable18" cacheId="1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5:A16" firstHeaderRow="1" firstDataRow="1" firstDataCol="0"/>
  <pivotFields count="1">
    <pivotField dataField="1" subtotalTop="0" showAll="0" defaultSubtotal="0"/>
  </pivotFields>
  <rowItems count="1">
    <i/>
  </rowItems>
  <colItems count="1">
    <i/>
  </colItems>
  <dataFields count="1">
    <dataField name="Distinct Count of ab_alloc_id" fld="0" subtotal="count" baseField="0" baseItem="0">
      <extLst>
        <ext xmlns:x15="http://schemas.microsoft.com/office/spreadsheetml/2010/11/main" uri="{FABC7310-3BB5-11E1-824E-6D434824019B}">
          <x15:dataField isCountDistinct="1"/>
        </ext>
      </extLst>
    </dataField>
  </dataFields>
  <pivotHierarchies count="11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Distinct Count of customer_id"/>
    <pivotHierarchy dragToData="1"/>
    <pivotHierarchy dragToData="1" caption="Distinct Count of item"/>
    <pivotHierarchy dragToData="1"/>
    <pivotHierarchy dragToData="1"/>
    <pivotHierarchy dragToData="1"/>
    <pivotHierarchy dragToData="1"/>
    <pivotHierarchy dragToData="1"/>
    <pivotHierarchy dragToData="1" caption="Distinct Count of order_id"/>
    <pivotHierarchy dragToData="1"/>
    <pivotHierarchy dragToData="1" caption="Distinct Count of ab_alloc_id"/>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webStore.xlsx!WebStore6">
        <x15:activeTabTopLevelEntity name="[WebStore6]"/>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9" xr16:uid="{80ABD574-2F13-424C-A35A-FD753D142190}" autoFormatId="16" applyNumberFormats="0" applyBorderFormats="0" applyFontFormats="0" applyPatternFormats="0" applyAlignmentFormats="0" applyWidthHeightFormats="0">
  <queryTableRefresh nextId="47">
    <queryTableFields count="3">
      <queryTableField id="23" name="paid" tableColumnId="23"/>
      <queryTableField id="28" name="ab_test_id" tableColumnId="28"/>
      <queryTableField id="29" name="ab_group" tableColumnId="29"/>
    </queryTableFields>
    <queryTableDeletedFields count="39">
      <deletedField name="country_id"/>
      <deletedField name="country"/>
      <deletedField name="symbol"/>
      <deletedField name="membership"/>
      <deletedField name="gender"/>
      <deletedField name="reg_date"/>
      <deletedField name="campaign_id"/>
      <deletedField name="campaign_source"/>
      <deletedField name="campaign_start"/>
      <deletedField name="campaign_end"/>
      <deletedField name="n_categories"/>
      <deletedField name="category_ids"/>
      <deletedField name="categories"/>
      <deletedField name="n_items"/>
      <deletedField name="item_ids"/>
      <deletedField name="items"/>
      <deletedField name="unit_prices"/>
      <deletedField name="quantities"/>
      <deletedField name="Column8"/>
      <deletedField name="Column9"/>
      <deletedField name="shipping_prices"/>
      <deletedField name="n_vendors"/>
      <deletedField name="vendor_ids"/>
      <deletedField name="vendors"/>
      <deletedField name="Column1"/>
      <deletedField name="Column2"/>
      <deletedField name="Column3"/>
      <deletedField name="Column4"/>
      <deletedField name="Column5"/>
      <deletedField name="Column6"/>
      <deletedField name="Column7"/>
      <deletedField name="ab_alloc_id"/>
      <deletedField name="ab_description"/>
      <deletedField name="ab_start"/>
      <deletedField name="ab_end"/>
      <deletedField name="order_id"/>
      <deletedField name="customer_id"/>
      <deletedField name="order_date"/>
      <deletedField name="shipping_costs"/>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7" xr16:uid="{97D6828E-91CA-457B-87D5-383E732310FB}" autoFormatId="16" applyNumberFormats="0" applyBorderFormats="0" applyFontFormats="0" applyPatternFormats="0" applyAlignmentFormats="0" applyWidthHeightFormats="0">
  <queryTableRefresh nextId="50" unboundColumnsRight="3">
    <queryTableFields count="48">
      <queryTableField id="1" name="order_id" tableColumnId="43"/>
      <queryTableField id="2" name="customer_id" tableColumnId="2"/>
      <queryTableField id="3" name="order_date" tableColumnId="3"/>
      <queryTableField id="47" dataBound="0" tableColumnId="48"/>
      <queryTableField id="45" dataBound="0" tableColumnId="46"/>
      <queryTableField id="4" name="country_id" tableColumnId="4"/>
      <queryTableField id="5" name="country" tableColumnId="5"/>
      <queryTableField id="6" name="symbol" tableColumnId="6"/>
      <queryTableField id="7" name="membership" tableColumnId="7"/>
      <queryTableField id="8" name="gender" tableColumnId="8"/>
      <queryTableField id="9" name="reg_date" tableColumnId="9"/>
      <queryTableField id="10" name="campaign_id" tableColumnId="10"/>
      <queryTableField id="11" name="campaign_source" tableColumnId="11"/>
      <queryTableField id="12" name="campaign_start" tableColumnId="12"/>
      <queryTableField id="13" name="campaign_end" tableColumnId="13"/>
      <queryTableField id="14" name="n_categories" tableColumnId="14"/>
      <queryTableField id="15" name="category_ids" tableColumnId="15"/>
      <queryTableField id="16" name="categories" tableColumnId="16"/>
      <queryTableField id="17" name="n_items" tableColumnId="17"/>
      <queryTableField id="18" name="item_ids" tableColumnId="18"/>
      <queryTableField id="19" name="items" tableColumnId="19"/>
      <queryTableField id="20" name="unit_prices" tableColumnId="20"/>
      <queryTableField id="21" name="quantities" tableColumnId="21"/>
      <queryTableField id="22" name="shipping_prices" tableColumnId="22"/>
      <queryTableField id="23" name="paid" tableColumnId="23"/>
      <queryTableField id="24" name="shipping_costs" tableColumnId="24"/>
      <queryTableField id="25" name="n_vendors" tableColumnId="25"/>
      <queryTableField id="26" name="vendor_ids" tableColumnId="26"/>
      <queryTableField id="27" name="vendors" tableColumnId="27"/>
      <queryTableField id="28" name="ab_test_id" tableColumnId="28"/>
      <queryTableField id="29" name="ab_group" tableColumnId="29"/>
      <queryTableField id="30" name="ab_alloc_id" tableColumnId="30"/>
      <queryTableField id="31" name="ab_description" tableColumnId="31"/>
      <queryTableField id="32" name="ab_start" tableColumnId="32"/>
      <queryTableField id="33" name="ab_end" tableColumnId="33"/>
      <queryTableField id="34" name="Column1" tableColumnId="34"/>
      <queryTableField id="35" name="Column2" tableColumnId="35"/>
      <queryTableField id="36" name="Column3" tableColumnId="36"/>
      <queryTableField id="37" name="Column4" tableColumnId="37"/>
      <queryTableField id="38" name="Column5" tableColumnId="38"/>
      <queryTableField id="39" name="Column6" tableColumnId="39"/>
      <queryTableField id="40" name="Column7" tableColumnId="40"/>
      <queryTableField id="49" dataBound="0" tableColumnId="50"/>
      <queryTableField id="41" name="Column8" tableColumnId="41"/>
      <queryTableField id="42" name="Column9" tableColumnId="42"/>
      <queryTableField id="43" dataBound="0" tableColumnId="44"/>
      <queryTableField id="44" dataBound="0" tableColumnId="45"/>
      <queryTableField id="48" dataBound="0" tableColumnId="4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cel" connectionId="1" xr16:uid="{A76B38DB-F6C6-4E60-AB5A-FEB25C284B1F}" autoFormatId="16" applyNumberFormats="0" applyBorderFormats="0" applyFontFormats="0" applyPatternFormats="0"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6" xr16:uid="{BE586C14-6BD8-432E-8023-7D608CF504C3}" autoFormatId="16" applyNumberFormats="0" applyBorderFormats="0" applyFontFormats="0" applyPatternFormats="0" applyAlignmentFormats="0" applyWidthHeightFormats="0">
  <queryTableRefresh nextId="47" unboundColumnsRight="2">
    <queryTableFields count="13">
      <queryTableField id="1" name="order_id" tableColumnId="43"/>
      <queryTableField id="2" name="customer_id" tableColumnId="2"/>
      <queryTableField id="3" name="order_date" tableColumnId="3"/>
      <queryTableField id="23" name="paid" tableColumnId="23"/>
      <queryTableField id="24" name="shipping_costs" tableColumnId="24"/>
      <queryTableField id="28" name="ab_test_id" tableColumnId="28"/>
      <queryTableField id="29" name="ab_group" tableColumnId="29"/>
      <queryTableField id="30" name="ab_alloc_id" tableColumnId="30"/>
      <queryTableField id="31" name="ab_description" tableColumnId="31"/>
      <queryTableField id="32" name="ab_start" tableColumnId="32"/>
      <queryTableField id="33" name="ab_end" tableColumnId="33"/>
      <queryTableField id="45" dataBound="0" tableColumnId="46"/>
      <queryTableField id="46" dataBound="0" tableColumnId="47"/>
    </queryTableFields>
    <queryTableDeletedFields count="31">
      <deletedField name="country_id"/>
      <deletedField name="country"/>
      <deletedField name="symbol"/>
      <deletedField name="membership"/>
      <deletedField name="gender"/>
      <deletedField name="reg_date"/>
      <deletedField name="campaign_id"/>
      <deletedField name="campaign_source"/>
      <deletedField name="campaign_start"/>
      <deletedField name="campaign_end"/>
      <deletedField name="n_categories"/>
      <deletedField name="category_ids"/>
      <deletedField name="categories"/>
      <deletedField name="n_items"/>
      <deletedField name="item_ids"/>
      <deletedField name="items"/>
      <deletedField name="unit_prices"/>
      <deletedField name="quantities"/>
      <deletedField name="Column8"/>
      <deletedField name="Column9"/>
      <deletedField name="shipping_prices"/>
      <deletedField name="n_vendors"/>
      <deletedField name="vendor_ids"/>
      <deletedField name="vendors"/>
      <deletedField name="Column1"/>
      <deletedField name="Column2"/>
      <deletedField name="Column3"/>
      <deletedField name="Column4"/>
      <deletedField name="Column5"/>
      <deletedField name="Column6"/>
      <deletedField name="Column7"/>
    </queryTableDeleted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07F4E99E-933C-44B9-99AB-7D926E484856}" autoFormatId="16" applyNumberFormats="0" applyBorderFormats="0" applyFontFormats="0" applyPatternFormats="0" applyAlignmentFormats="0" applyWidthHeightFormats="0">
  <queryTableRefresh nextId="45" unboundColumnsRight="2">
    <queryTableFields count="44">
      <queryTableField id="1" name="order_id" tableColumnId="43"/>
      <queryTableField id="2" name="customer_id" tableColumnId="2"/>
      <queryTableField id="3" name="order_date" tableColumnId="3"/>
      <queryTableField id="4" name="country_id" tableColumnId="4"/>
      <queryTableField id="5" name="country" tableColumnId="5"/>
      <queryTableField id="6" name="symbol" tableColumnId="6"/>
      <queryTableField id="7" name="membership" tableColumnId="7"/>
      <queryTableField id="8" name="gender" tableColumnId="8"/>
      <queryTableField id="9" name="reg_date" tableColumnId="9"/>
      <queryTableField id="10" name="campaign_id" tableColumnId="10"/>
      <queryTableField id="11" name="campaign_source" tableColumnId="11"/>
      <queryTableField id="12" name="campaign_start" tableColumnId="12"/>
      <queryTableField id="13" name="campaign_end" tableColumnId="13"/>
      <queryTableField id="14" name="n_categories" tableColumnId="14"/>
      <queryTableField id="15" name="category_ids" tableColumnId="15"/>
      <queryTableField id="16" name="categories" tableColumnId="16"/>
      <queryTableField id="17" name="n_items" tableColumnId="17"/>
      <queryTableField id="18" name="item_ids" tableColumnId="18"/>
      <queryTableField id="19" name="items" tableColumnId="19"/>
      <queryTableField id="20" name="unit_prices" tableColumnId="20"/>
      <queryTableField id="21" name="quantities" tableColumnId="21"/>
      <queryTableField id="22" name="shipping_prices" tableColumnId="22"/>
      <queryTableField id="23" name="paid" tableColumnId="23"/>
      <queryTableField id="24" name="shipping_costs" tableColumnId="24"/>
      <queryTableField id="25" name="n_vendors" tableColumnId="25"/>
      <queryTableField id="26" name="vendor_ids" tableColumnId="26"/>
      <queryTableField id="27" name="vendors" tableColumnId="27"/>
      <queryTableField id="28" name="ab_test_id" tableColumnId="28"/>
      <queryTableField id="29" name="ab_group" tableColumnId="29"/>
      <queryTableField id="30" name="ab_alloc_id" tableColumnId="30"/>
      <queryTableField id="31" name="ab_description" tableColumnId="31"/>
      <queryTableField id="32" name="ab_start" tableColumnId="32"/>
      <queryTableField id="33" name="ab_end" tableColumnId="33"/>
      <queryTableField id="34" name="Column1" tableColumnId="34"/>
      <queryTableField id="35" name="Column2" tableColumnId="35"/>
      <queryTableField id="36" name="Column3" tableColumnId="36"/>
      <queryTableField id="37" name="Column4" tableColumnId="37"/>
      <queryTableField id="38" name="Column5" tableColumnId="38"/>
      <queryTableField id="39" name="Column6" tableColumnId="39"/>
      <queryTableField id="40" name="Column7" tableColumnId="40"/>
      <queryTableField id="41" name="Column8" tableColumnId="41"/>
      <queryTableField id="42" name="Column9" tableColumnId="42"/>
      <queryTableField id="43" dataBound="0" tableColumnId="44"/>
      <queryTableField id="44" dataBound="0" tableColumnId="4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2" xr16:uid="{257A2C78-58E4-48D5-95D6-2A32097741B3}" autoFormatId="16" applyNumberFormats="0" applyBorderFormats="0" applyFontFormats="0" applyPatternFormats="0" applyAlignmentFormats="0" applyWidthHeightFormats="0">
  <queryTableRefresh nextId="45" unboundColumnsRight="2">
    <queryTableFields count="44">
      <queryTableField id="1" name="order_id" tableColumnId="43"/>
      <queryTableField id="2" name="customer_id" tableColumnId="2"/>
      <queryTableField id="3" name="order_date" tableColumnId="3"/>
      <queryTableField id="4" name="country_id" tableColumnId="4"/>
      <queryTableField id="5" name="country" tableColumnId="5"/>
      <queryTableField id="6" name="symbol" tableColumnId="6"/>
      <queryTableField id="7" name="membership" tableColumnId="7"/>
      <queryTableField id="8" name="gender" tableColumnId="8"/>
      <queryTableField id="9" name="reg_date" tableColumnId="9"/>
      <queryTableField id="10" name="campaign_id" tableColumnId="10"/>
      <queryTableField id="11" name="campaign_source" tableColumnId="11"/>
      <queryTableField id="12" name="campaign_start" tableColumnId="12"/>
      <queryTableField id="13" name="campaign_end" tableColumnId="13"/>
      <queryTableField id="14" name="n_categories" tableColumnId="14"/>
      <queryTableField id="15" name="category_ids" tableColumnId="15"/>
      <queryTableField id="16" name="categories" tableColumnId="16"/>
      <queryTableField id="17" name="n_items" tableColumnId="17"/>
      <queryTableField id="18" name="item_ids" tableColumnId="18"/>
      <queryTableField id="19" name="items" tableColumnId="19"/>
      <queryTableField id="20" name="unit_prices" tableColumnId="20"/>
      <queryTableField id="21" name="quantities" tableColumnId="21"/>
      <queryTableField id="22" name="shipping_prices" tableColumnId="22"/>
      <queryTableField id="23" name="paid" tableColumnId="23"/>
      <queryTableField id="24" name="shipping_costs" tableColumnId="24"/>
      <queryTableField id="25" name="n_vendors" tableColumnId="25"/>
      <queryTableField id="26" name="vendor_ids" tableColumnId="26"/>
      <queryTableField id="27" name="vendors" tableColumnId="27"/>
      <queryTableField id="28" name="ab_test_id" tableColumnId="28"/>
      <queryTableField id="29" name="ab_group" tableColumnId="29"/>
      <queryTableField id="30" name="ab_alloc_id" tableColumnId="30"/>
      <queryTableField id="31" name="ab_description" tableColumnId="31"/>
      <queryTableField id="32" name="ab_start" tableColumnId="32"/>
      <queryTableField id="33" name="ab_end" tableColumnId="33"/>
      <queryTableField id="34" name="Column1" tableColumnId="34"/>
      <queryTableField id="35" name="Column2" tableColumnId="35"/>
      <queryTableField id="36" name="Column3" tableColumnId="36"/>
      <queryTableField id="37" name="Column4" tableColumnId="37"/>
      <queryTableField id="38" name="Column5" tableColumnId="38"/>
      <queryTableField id="39" name="Column6" tableColumnId="39"/>
      <queryTableField id="40" name="Column7" tableColumnId="40"/>
      <queryTableField id="41" name="Column8" tableColumnId="41"/>
      <queryTableField id="42" name="Column9" tableColumnId="42"/>
      <queryTableField id="43" dataBound="0" tableColumnId="44"/>
      <queryTableField id="44" dataBound="0" tableColumnId="4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4" xr16:uid="{2BD1101E-0429-4050-A076-CBB27F6A9BF1}" autoFormatId="16" applyNumberFormats="0" applyBorderFormats="0" applyFontFormats="0" applyPatternFormats="0" applyAlignmentFormats="0" applyWidthHeightFormats="0">
  <queryTableRefresh nextId="43">
    <queryTableFields count="42">
      <queryTableField id="1" name="order_id" tableColumnId="43"/>
      <queryTableField id="2" name="customer_id" tableColumnId="2"/>
      <queryTableField id="3" name="order_date" tableColumnId="3"/>
      <queryTableField id="4" name="country_id" tableColumnId="4"/>
      <queryTableField id="5" name="country" tableColumnId="5"/>
      <queryTableField id="6" name="symbol" tableColumnId="6"/>
      <queryTableField id="7" name="membership" tableColumnId="7"/>
      <queryTableField id="8" name="gender" tableColumnId="8"/>
      <queryTableField id="9" name="reg_date" tableColumnId="9"/>
      <queryTableField id="10" name="campaign_id" tableColumnId="10"/>
      <queryTableField id="11" name="campaign_source" tableColumnId="11"/>
      <queryTableField id="12" name="campaign_start" tableColumnId="12"/>
      <queryTableField id="13" name="campaign_end" tableColumnId="13"/>
      <queryTableField id="14" name="n_categories" tableColumnId="14"/>
      <queryTableField id="15" name="category_ids" tableColumnId="15"/>
      <queryTableField id="16" name="categories" tableColumnId="16"/>
      <queryTableField id="17" name="n_items" tableColumnId="17"/>
      <queryTableField id="18" name="item_ids" tableColumnId="18"/>
      <queryTableField id="19" name="items" tableColumnId="19"/>
      <queryTableField id="20" name="unit_prices" tableColumnId="20"/>
      <queryTableField id="21" name="quantities" tableColumnId="21"/>
      <queryTableField id="22" name="shipping_prices" tableColumnId="22"/>
      <queryTableField id="23" name="paid" tableColumnId="23"/>
      <queryTableField id="24" name="shipping_costs" tableColumnId="24"/>
      <queryTableField id="25" name="n_vendors" tableColumnId="25"/>
      <queryTableField id="26" name="vendor_ids" tableColumnId="26"/>
      <queryTableField id="27" name="vendors" tableColumnId="27"/>
      <queryTableField id="28" name="ab_test_id" tableColumnId="28"/>
      <queryTableField id="29" name="ab_group" tableColumnId="29"/>
      <queryTableField id="30" name="ab_alloc_id" tableColumnId="30"/>
      <queryTableField id="31" name="ab_description" tableColumnId="31"/>
      <queryTableField id="32" name="ab_start" tableColumnId="32"/>
      <queryTableField id="33" name="ab_end" tableColumnId="33"/>
      <queryTableField id="34" name="Column1" tableColumnId="34"/>
      <queryTableField id="35" name="Column2" tableColumnId="35"/>
      <queryTableField id="36" name="Column3" tableColumnId="36"/>
      <queryTableField id="37" name="Column4" tableColumnId="37"/>
      <queryTableField id="38" name="Column5" tableColumnId="38"/>
      <queryTableField id="39" name="Column6" tableColumnId="39"/>
      <queryTableField id="40" name="Column7" tableColumnId="40"/>
      <queryTableField id="41" name="Column8" tableColumnId="41"/>
      <queryTableField id="42" name="Column9" tableColumnId="42"/>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3" xr16:uid="{B04E5D56-AD2A-420A-BEC6-8F4C61FF35CD}" autoFormatId="16" applyNumberFormats="0" applyBorderFormats="0" applyFontFormats="0" applyPatternFormats="0" applyAlignmentFormats="0" applyWidthHeightFormats="0">
  <queryTableRefresh nextId="43">
    <queryTableFields count="42">
      <queryTableField id="1" name="order_id" tableColumnId="43"/>
      <queryTableField id="2" name="customer_id" tableColumnId="2"/>
      <queryTableField id="3" name="order_date" tableColumnId="3"/>
      <queryTableField id="4" name="country_id" tableColumnId="4"/>
      <queryTableField id="5" name="country" tableColumnId="5"/>
      <queryTableField id="6" name="symbol" tableColumnId="6"/>
      <queryTableField id="7" name="membership" tableColumnId="7"/>
      <queryTableField id="8" name="gender" tableColumnId="8"/>
      <queryTableField id="9" name="reg_date" tableColumnId="9"/>
      <queryTableField id="10" name="campaign_id" tableColumnId="10"/>
      <queryTableField id="11" name="campaign_source" tableColumnId="11"/>
      <queryTableField id="12" name="campaign_start" tableColumnId="12"/>
      <queryTableField id="13" name="campaign_end" tableColumnId="13"/>
      <queryTableField id="14" name="n_categories" tableColumnId="14"/>
      <queryTableField id="15" name="category_ids" tableColumnId="15"/>
      <queryTableField id="16" name="categories" tableColumnId="16"/>
      <queryTableField id="17" name="n_items" tableColumnId="17"/>
      <queryTableField id="18" name="item_ids" tableColumnId="18"/>
      <queryTableField id="19" name="items" tableColumnId="19"/>
      <queryTableField id="20" name="unit_prices" tableColumnId="20"/>
      <queryTableField id="21" name="quantities" tableColumnId="21"/>
      <queryTableField id="22" name="shipping_prices" tableColumnId="22"/>
      <queryTableField id="23" name="paid" tableColumnId="23"/>
      <queryTableField id="24" name="shipping_costs" tableColumnId="24"/>
      <queryTableField id="25" name="n_vendors" tableColumnId="25"/>
      <queryTableField id="26" name="vendor_ids" tableColumnId="26"/>
      <queryTableField id="27" name="vendors" tableColumnId="27"/>
      <queryTableField id="28" name="ab_test_id" tableColumnId="28"/>
      <queryTableField id="29" name="ab_group" tableColumnId="29"/>
      <queryTableField id="30" name="ab_alloc_id" tableColumnId="30"/>
      <queryTableField id="31" name="ab_description" tableColumnId="31"/>
      <queryTableField id="32" name="ab_start" tableColumnId="32"/>
      <queryTableField id="33" name="ab_end" tableColumnId="33"/>
      <queryTableField id="34" name="Column1" tableColumnId="34"/>
      <queryTableField id="35" name="Column2" tableColumnId="35"/>
      <queryTableField id="36" name="Column3" tableColumnId="36"/>
      <queryTableField id="37" name="Column4" tableColumnId="37"/>
      <queryTableField id="38" name="Column5" tableColumnId="38"/>
      <queryTableField id="39" name="Column6" tableColumnId="39"/>
      <queryTableField id="40" name="Column7" tableColumnId="40"/>
      <queryTableField id="41" name="Column8" tableColumnId="41"/>
      <queryTableField id="42" name="Column9" tableColumnId="4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4EC9CBC-EBA8-48C1-941C-4DD03E681D17}" name="WebStore6710" displayName="WebStore6710" ref="A1:C162" tableType="queryTable" totalsRowShown="0">
  <autoFilter ref="A1:C162" xr:uid="{A689902C-6614-43A9-9BB7-4AEA88A6942D}"/>
  <sortState xmlns:xlrd2="http://schemas.microsoft.com/office/spreadsheetml/2017/richdata2" ref="A2:C162">
    <sortCondition ref="B2:B162"/>
    <sortCondition ref="C2:C162"/>
  </sortState>
  <tableColumns count="3">
    <tableColumn id="23" xr3:uid="{21342B14-7740-4615-8E02-1050595289D1}" uniqueName="23" name="paid" queryTableFieldId="23"/>
    <tableColumn id="28" xr3:uid="{33DB62B9-F34C-4531-A34D-BC24A984F647}" uniqueName="28" name="ab_test_id" queryTableFieldId="28"/>
    <tableColumn id="29" xr3:uid="{3FD7824E-56FD-47CF-9AD7-9D8FE3533C9E}" uniqueName="29" name="ab_group" queryTableFieldId="2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7B90A92-169B-4607-B88E-D1E9EAD5399C}" name="WebStore68" displayName="WebStore68" ref="A1:AV1618" tableType="queryTable" totalsRowShown="0">
  <autoFilter ref="A1:AV1618" xr:uid="{A689902C-6614-43A9-9BB7-4AEA88A6942D}">
    <filterColumn colId="6">
      <filters>
        <filter val="England"/>
      </filters>
    </filterColumn>
  </autoFilter>
  <sortState xmlns:xlrd2="http://schemas.microsoft.com/office/spreadsheetml/2017/richdata2" ref="A2:AU1618">
    <sortCondition ref="F2:F1618"/>
    <sortCondition ref="D2:D1618"/>
    <sortCondition ref="E2:E1618"/>
    <sortCondition ref="C2:C1618"/>
  </sortState>
  <tableColumns count="48">
    <tableColumn id="43" xr3:uid="{D169D677-48FC-4F40-8AB9-C034DC4B19D3}" uniqueName="43" name="order_id" queryTableFieldId="1"/>
    <tableColumn id="2" xr3:uid="{3CA4A35F-CAF7-4426-BD51-3F72A1870B56}" uniqueName="2" name="customer_id" queryTableFieldId="2"/>
    <tableColumn id="3" xr3:uid="{033C852E-2C1B-44C4-A584-9CCA73FB2A34}" uniqueName="3" name="order_date" queryTableFieldId="3" dataDxfId="78"/>
    <tableColumn id="48" xr3:uid="{54353BEC-5E0C-45D5-81E5-9EDF2CCE7F05}" uniqueName="48" name="order_year" queryTableFieldId="47" dataDxfId="77">
      <calculatedColumnFormula>WebStore68[[#This Row],[order_date]]</calculatedColumnFormula>
    </tableColumn>
    <tableColumn id="46" xr3:uid="{7939DC85-D6EB-4A16-BEFB-27C04CD9499B}" uniqueName="46" name="order_quarter" queryTableFieldId="45" dataDxfId="76">
      <calculatedColumnFormula>ROUNDUP(MONTH(WebStore68[[#This Row],[order_date]])/3, 0)</calculatedColumnFormula>
    </tableColumn>
    <tableColumn id="4" xr3:uid="{AB036029-1751-4B2F-8F2A-B4EF8A4AE1B2}" uniqueName="4" name="country_id" queryTableFieldId="4"/>
    <tableColumn id="5" xr3:uid="{B3116F67-7D9A-455F-8B85-D806EA494B0D}" uniqueName="5" name="country" queryTableFieldId="5"/>
    <tableColumn id="6" xr3:uid="{63197D3E-B935-4239-8DF1-AB489365FB90}" uniqueName="6" name="symbol" queryTableFieldId="6"/>
    <tableColumn id="7" xr3:uid="{91B98C2D-8273-4BFE-B76C-11BA7D44A0B7}" uniqueName="7" name="membership" queryTableFieldId="7"/>
    <tableColumn id="8" xr3:uid="{D5DCA6BB-B87A-4D20-9F10-8A3E0EC343D8}" uniqueName="8" name="gender" queryTableFieldId="8"/>
    <tableColumn id="9" xr3:uid="{DBC05B50-D0DA-485A-922E-CB997E7AF9EF}" uniqueName="9" name="reg_date" queryTableFieldId="9" dataDxfId="75"/>
    <tableColumn id="10" xr3:uid="{BDC46BF6-0074-4223-A891-C284CAE07067}" uniqueName="10" name="campaign_id" queryTableFieldId="10"/>
    <tableColumn id="11" xr3:uid="{7285FF2F-A162-44DE-B880-B0EB9B8DFBAC}" uniqueName="11" name="campaign_source" queryTableFieldId="11"/>
    <tableColumn id="12" xr3:uid="{6ED14DF8-EC87-4DB9-942D-CCBA3CB75058}" uniqueName="12" name="campaign_start" queryTableFieldId="12" dataDxfId="74"/>
    <tableColumn id="13" xr3:uid="{B0596CA7-C2FF-40C2-860C-BFEFC315BE8D}" uniqueName="13" name="campaign_end" queryTableFieldId="13" dataDxfId="73"/>
    <tableColumn id="14" xr3:uid="{EEA13AF9-7B2F-4E4E-94A4-6DCA02D53CD9}" uniqueName="14" name="n_categories" queryTableFieldId="14"/>
    <tableColumn id="15" xr3:uid="{C53670D1-3FA5-4A78-A236-FEBA8F79DCD1}" uniqueName="15" name="category_ids" queryTableFieldId="15"/>
    <tableColumn id="16" xr3:uid="{5DC82F90-CD79-4B2B-BF15-BD9829A78D46}" uniqueName="16" name="categories" queryTableFieldId="16"/>
    <tableColumn id="17" xr3:uid="{07203989-F505-4691-8599-F7EFBFAF4A88}" uniqueName="17" name="n_items" queryTableFieldId="17"/>
    <tableColumn id="18" xr3:uid="{95B7DC7D-AFC0-44FA-911D-33A99979064D}" uniqueName="18" name="item_ids" queryTableFieldId="18"/>
    <tableColumn id="19" xr3:uid="{FD4C560F-C3B3-474F-A6C4-3A144809D8E9}" uniqueName="19" name="items" queryTableFieldId="19"/>
    <tableColumn id="20" xr3:uid="{C143AA33-0DD3-4E35-9A10-DA71015FC984}" uniqueName="20" name="unit_prices" queryTableFieldId="20"/>
    <tableColumn id="21" xr3:uid="{7CF621A0-C2B3-41DA-BD5E-160D9B989C20}" uniqueName="21" name="quantities" queryTableFieldId="21"/>
    <tableColumn id="22" xr3:uid="{085E811B-F9A5-4A69-9F36-9FFB205F0A96}" uniqueName="22" name="shipping_prices" queryTableFieldId="22"/>
    <tableColumn id="23" xr3:uid="{86755BB4-ACC8-41D5-A012-604ACC6C4A24}" uniqueName="23" name="paid" queryTableFieldId="23"/>
    <tableColumn id="24" xr3:uid="{A06BE288-DE02-44BE-A588-CF86740E762B}" uniqueName="24" name="shipping_costs" queryTableFieldId="24"/>
    <tableColumn id="25" xr3:uid="{A0830BBB-A4BE-41F6-9A61-E390683FE3F4}" uniqueName="25" name="n_vendors" queryTableFieldId="25"/>
    <tableColumn id="26" xr3:uid="{EE2E5732-36FF-4339-80AC-43304E704F25}" uniqueName="26" name="vendor_ids" queryTableFieldId="26"/>
    <tableColumn id="27" xr3:uid="{C28DA5C1-46AF-4218-AC77-ECAC85D81D60}" uniqueName="27" name="vendors" queryTableFieldId="27"/>
    <tableColumn id="28" xr3:uid="{DF7009D6-030D-4017-8423-C80E01ACB675}" uniqueName="28" name="ab_test_id" queryTableFieldId="28"/>
    <tableColumn id="29" xr3:uid="{DBE2D7F4-2929-4F85-9304-13CCE225ADB7}" uniqueName="29" name="ab_group" queryTableFieldId="29"/>
    <tableColumn id="30" xr3:uid="{B5836989-06B3-4A29-8571-D2DA35E78102}" uniqueName="30" name="ab_alloc_id" queryTableFieldId="30"/>
    <tableColumn id="31" xr3:uid="{86272DA7-82DF-4B63-B5BE-6B169389E923}" uniqueName="31" name="ab_description" queryTableFieldId="31"/>
    <tableColumn id="32" xr3:uid="{B8F22193-CF41-4FB8-9750-21CE89236304}" uniqueName="32" name="ab_start" queryTableFieldId="32" dataDxfId="72"/>
    <tableColumn id="33" xr3:uid="{F3B8FBEC-192F-4A8B-A6CC-FAE9281EE4B8}" uniqueName="33" name="ab_end" queryTableFieldId="33" dataDxfId="71"/>
    <tableColumn id="34" xr3:uid="{2C811A00-F40C-4678-BCB6-CF9177C9D0B6}" uniqueName="34" name="category_id" queryTableFieldId="34"/>
    <tableColumn id="35" xr3:uid="{86DBEEF9-0BA6-4906-803A-28E62A1A8058}" uniqueName="35" name="category" queryTableFieldId="35"/>
    <tableColumn id="36" xr3:uid="{252DDE88-04FB-41D7-A189-FF8232254193}" uniqueName="36" name="item_id" queryTableFieldId="36"/>
    <tableColumn id="37" xr3:uid="{AA2F0B3B-E923-4BB4-B58C-0253852018C1}" uniqueName="37" name="item" queryTableFieldId="37"/>
    <tableColumn id="38" xr3:uid="{307F4A41-7505-4D0C-9976-B2A5613F1165}" uniqueName="38" name="unit_price" queryTableFieldId="38"/>
    <tableColumn id="39" xr3:uid="{29F2602C-9CC9-4A94-9CCE-F98806882DFA}" uniqueName="39" name="quantity" queryTableFieldId="39"/>
    <tableColumn id="40" xr3:uid="{26556631-EBB0-4D27-A842-6AC483D67D89}" uniqueName="40" name="shipping" queryTableFieldId="40"/>
    <tableColumn id="50" xr3:uid="{CB231C14-03E8-4DE6-B448-C04DE2912222}" uniqueName="50" name="subtotal" queryTableFieldId="49" dataDxfId="70">
      <calculatedColumnFormula>WebStore68[[#This Row],[unit_price]]*WebStore68[[#This Row],[quantity]]</calculatedColumnFormula>
    </tableColumn>
    <tableColumn id="41" xr3:uid="{6D857DB2-63BF-4817-8E40-1EE2F1E48E68}" uniqueName="41" name="vendor_id" queryTableFieldId="41"/>
    <tableColumn id="42" xr3:uid="{CD3FC9BF-E34F-400E-84B7-F302C7EDAEAB}" uniqueName="42" name="vendor" queryTableFieldId="42"/>
    <tableColumn id="44" xr3:uid="{6927C9C2-6D69-417E-847C-7EA68BD7652B}" uniqueName="44" name="dupe_checker" queryTableFieldId="43" dataDxfId="69">
      <calculatedColumnFormula>CONCATENATE($A2,$B2,$C2,$F2,$I2,$J2,$K2,$L2,$M2,$N2,$O2,$Y2,$Z2,$AD2,$AE2,$AF2,$AG2,$AH2,$AI2,$AJ2,$AL2,$AN2,$AO2,$AP2,$AR2)</calculatedColumnFormula>
    </tableColumn>
    <tableColumn id="45" xr3:uid="{40E3BD3F-9697-4C78-9ABD-D5210BC0843C}" uniqueName="45" name="dupe" queryTableFieldId="44" dataDxfId="68">
      <calculatedColumnFormula>COUNTIF(AT$2:AT2,AT2)</calculatedColumnFormula>
    </tableColumn>
    <tableColumn id="49" xr3:uid="{29C58C5C-EB5E-4414-8AF7-841D54FBCC28}" uniqueName="49" name="country_item" queryTableFieldId="48" dataDxfId="67">
      <calculatedColumnFormula>WebStore68[[#This Row],[country]]&amp;"-"&amp;WebStore68[[#This Row],[item]]</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04411CA-1FFD-4C46-8F07-A6519C65C64A}" name="WebStore67" displayName="WebStore67" ref="A1:M162" tableType="queryTable" totalsRowShown="0">
  <autoFilter ref="A1:M162" xr:uid="{A689902C-6614-43A9-9BB7-4AEA88A6942D}"/>
  <tableColumns count="13">
    <tableColumn id="43" xr3:uid="{243B6DDB-E8A2-4B7C-B4E5-018D6E138FD5}" uniqueName="43" name="order_id" queryTableFieldId="1" dataDxfId="31"/>
    <tableColumn id="2" xr3:uid="{F9D66E5C-6927-4D3E-914B-316831DDA63D}" uniqueName="2" name="customer_id" queryTableFieldId="2" dataDxfId="30"/>
    <tableColumn id="3" xr3:uid="{1C96516B-510B-4E7E-A1C9-526FFF0EB1AF}" uniqueName="3" name="order_date" queryTableFieldId="3" dataDxfId="29"/>
    <tableColumn id="23" xr3:uid="{FE70E626-2497-469B-BB6F-F06B9D3BC692}" uniqueName="23" name="paid" queryTableFieldId="23"/>
    <tableColumn id="24" xr3:uid="{A70F6BB3-FA6C-48A7-B5CF-05AED73CC8EF}" uniqueName="24" name="shipping_costs" queryTableFieldId="24" dataDxfId="28"/>
    <tableColumn id="28" xr3:uid="{53D249CF-154D-430C-BDDB-EED66FCB27A9}" uniqueName="28" name="ab_test_id" queryTableFieldId="28"/>
    <tableColumn id="29" xr3:uid="{4943A6B8-417F-4C98-9F4F-21647075BE38}" uniqueName="29" name="ab_group" queryTableFieldId="29"/>
    <tableColumn id="30" xr3:uid="{3D3BC7BB-6F87-4110-83B6-AA945DD3D25E}" uniqueName="30" name="ab_alloc_id" queryTableFieldId="30" dataDxfId="27"/>
    <tableColumn id="31" xr3:uid="{92B258C9-9FE1-4297-9A3D-D14C81D6C04D}" uniqueName="31" name="ab_description" queryTableFieldId="31" dataDxfId="26"/>
    <tableColumn id="32" xr3:uid="{15426B53-ABCD-4134-98FB-B78B3F8F4763}" uniqueName="32" name="ab_start" queryTableFieldId="32" dataDxfId="25"/>
    <tableColumn id="33" xr3:uid="{9E050DAE-ED7B-4DCA-8949-51946747FE15}" uniqueName="33" name="ab_end" queryTableFieldId="33" dataDxfId="24"/>
    <tableColumn id="46" xr3:uid="{85940CCC-530A-4036-A3FC-7FC9E17D3957}" uniqueName="46" name="dupe_checker" queryTableFieldId="45" dataDxfId="23">
      <calculatedColumnFormula>CONCATENATE($A2,$B2,$C2,$D2,$E2,$F2,$G2,$H2,$I2,$J2,$K2)</calculatedColumnFormula>
    </tableColumn>
    <tableColumn id="47" xr3:uid="{C25AD864-3C23-4B60-9CA2-D1C408C8CDAE}" uniqueName="47" name="dupe" queryTableFieldId="46" dataDxfId="22">
      <calculatedColumnFormula>COUNTIF(L$2:L2,L2)</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1365D8F-65B0-4FDF-BF8C-001DF7EBCAAB}" name="WebStore6" displayName="WebStore6" ref="A1:AR1618" tableType="queryTable" totalsRowShown="0">
  <autoFilter ref="A1:AR1618" xr:uid="{A689902C-6614-43A9-9BB7-4AEA88A6942D}"/>
  <tableColumns count="44">
    <tableColumn id="43" xr3:uid="{84024691-050A-410F-B8CF-1C5FE088F7AC}" uniqueName="43" name="order_id" queryTableFieldId="1"/>
    <tableColumn id="2" xr3:uid="{1E16F9C8-1A68-4FF7-AC13-DC4470EF1571}" uniqueName="2" name="customer_id" queryTableFieldId="2"/>
    <tableColumn id="3" xr3:uid="{90FB3893-DE33-449C-91FA-D1E91E224A20}" uniqueName="3" name="order_date" queryTableFieldId="3" dataDxfId="66"/>
    <tableColumn id="4" xr3:uid="{F103251E-C098-42E3-9A83-FEDBB290D7D9}" uniqueName="4" name="country_id" queryTableFieldId="4"/>
    <tableColumn id="5" xr3:uid="{49811937-C832-46FD-9B32-5528D066FDF8}" uniqueName="5" name="country" queryTableFieldId="5"/>
    <tableColumn id="6" xr3:uid="{A098E489-359D-4616-8B9F-C1AAB668C148}" uniqueName="6" name="symbol" queryTableFieldId="6"/>
    <tableColumn id="7" xr3:uid="{84176BA1-9D90-4670-B14C-B8484EEA64FC}" uniqueName="7" name="membership" queryTableFieldId="7"/>
    <tableColumn id="8" xr3:uid="{BE55C0D3-EA47-4C88-9BBD-C232411E8585}" uniqueName="8" name="gender" queryTableFieldId="8"/>
    <tableColumn id="9" xr3:uid="{1E92668D-EF6F-40DB-8188-E67E5AF9F0D6}" uniqueName="9" name="reg_date" queryTableFieldId="9" dataDxfId="65"/>
    <tableColumn id="10" xr3:uid="{B871822B-82C4-4B4E-B204-FC6CD1C9BEBF}" uniqueName="10" name="campaign_id" queryTableFieldId="10"/>
    <tableColumn id="11" xr3:uid="{2B5CDE4C-AE8E-4007-B612-8B2DE3932D75}" uniqueName="11" name="campaign_source" queryTableFieldId="11"/>
    <tableColumn id="12" xr3:uid="{4494D441-FC4C-4FB3-8AF2-C81A1DB75E10}" uniqueName="12" name="campaign_start" queryTableFieldId="12" dataDxfId="64"/>
    <tableColumn id="13" xr3:uid="{E025C00E-1332-4A20-8D12-F72A32B7F2C2}" uniqueName="13" name="campaign_end" queryTableFieldId="13" dataDxfId="63"/>
    <tableColumn id="14" xr3:uid="{1841CED5-938A-4E7D-B23F-463327E2DDFF}" uniqueName="14" name="n_categories" queryTableFieldId="14"/>
    <tableColumn id="15" xr3:uid="{4EEE82FF-BD1C-4466-A6EB-6A909CF4BC36}" uniqueName="15" name="category_ids" queryTableFieldId="15"/>
    <tableColumn id="16" xr3:uid="{96A88149-B24D-474F-8246-30AAA56D4934}" uniqueName="16" name="categories" queryTableFieldId="16"/>
    <tableColumn id="17" xr3:uid="{75045A89-F593-44EA-B49B-6A55EF9B62C2}" uniqueName="17" name="n_items" queryTableFieldId="17"/>
    <tableColumn id="18" xr3:uid="{1DBB3CBB-2896-4510-8649-9C98E6E4C08B}" uniqueName="18" name="item_ids" queryTableFieldId="18"/>
    <tableColumn id="19" xr3:uid="{27AE6218-3BE6-43A0-841B-B719E0325664}" uniqueName="19" name="items" queryTableFieldId="19"/>
    <tableColumn id="20" xr3:uid="{D43EF7CF-C954-473E-8EE7-8FB0D1346FEB}" uniqueName="20" name="unit_prices" queryTableFieldId="20"/>
    <tableColumn id="21" xr3:uid="{993C6C83-0898-46B8-A270-9F35B516D34F}" uniqueName="21" name="quantities" queryTableFieldId="21"/>
    <tableColumn id="22" xr3:uid="{E9CBA67C-1A2A-4531-A5D6-3A6EA4774BE2}" uniqueName="22" name="shipping_prices" queryTableFieldId="22"/>
    <tableColumn id="23" xr3:uid="{5DD28306-3435-4841-86E1-107E5A105912}" uniqueName="23" name="paid" queryTableFieldId="23"/>
    <tableColumn id="24" xr3:uid="{7F51CEBA-F06A-4A8D-83CE-2DE08A8B5DA2}" uniqueName="24" name="shipping_costs" queryTableFieldId="24"/>
    <tableColumn id="25" xr3:uid="{F5F8655F-0107-4F2A-8D1A-81162464CCD7}" uniqueName="25" name="n_vendors" queryTableFieldId="25"/>
    <tableColumn id="26" xr3:uid="{04E0E678-8462-4C62-8D23-20BCF18036C5}" uniqueName="26" name="vendor_ids" queryTableFieldId="26"/>
    <tableColumn id="27" xr3:uid="{9E0BB2A2-326B-4796-905B-4D92C902634A}" uniqueName="27" name="vendors" queryTableFieldId="27"/>
    <tableColumn id="28" xr3:uid="{03B82DE2-9942-49DB-9F1D-CD314E9ACC96}" uniqueName="28" name="ab_test_id" queryTableFieldId="28"/>
    <tableColumn id="29" xr3:uid="{BD20249F-C87A-4404-AC08-7701CA4FF91D}" uniqueName="29" name="ab_group" queryTableFieldId="29"/>
    <tableColumn id="30" xr3:uid="{CA22258C-D3D4-4B33-9D0A-8B10D041ABE3}" uniqueName="30" name="ab_alloc_id" queryTableFieldId="30"/>
    <tableColumn id="31" xr3:uid="{6F08631A-6561-46FE-852E-7493FF5C63D0}" uniqueName="31" name="ab_description" queryTableFieldId="31"/>
    <tableColumn id="32" xr3:uid="{2C45299B-5689-432D-BD0D-A2FE3F467659}" uniqueName="32" name="ab_start" queryTableFieldId="32" dataDxfId="62"/>
    <tableColumn id="33" xr3:uid="{D53686A8-F448-4FAB-A1FC-AA4B62CDC8C4}" uniqueName="33" name="ab_end" queryTableFieldId="33" dataDxfId="61"/>
    <tableColumn id="34" xr3:uid="{B9EAB63C-4A20-4A4E-A704-969FD12EC46E}" uniqueName="34" name="category_id" queryTableFieldId="34"/>
    <tableColumn id="35" xr3:uid="{402BAA8C-8B88-446F-A4D2-6984F8D0DF26}" uniqueName="35" name="category" queryTableFieldId="35"/>
    <tableColumn id="36" xr3:uid="{A37A0905-3C1C-4229-8B78-D81C09238660}" uniqueName="36" name="item_id" queryTableFieldId="36"/>
    <tableColumn id="37" xr3:uid="{29576F9A-CDA1-49B0-BC36-B86D94E32E9D}" uniqueName="37" name="item" queryTableFieldId="37"/>
    <tableColumn id="38" xr3:uid="{5B24548F-1B8B-4D2D-9D65-7F275245A31F}" uniqueName="38" name="unit_price" queryTableFieldId="38"/>
    <tableColumn id="39" xr3:uid="{97820870-8619-4895-9CDD-4D9B5DBEFDB1}" uniqueName="39" name="quantity" queryTableFieldId="39"/>
    <tableColumn id="40" xr3:uid="{96A49A4F-7EF4-4729-B987-A576ABE8560F}" uniqueName="40" name="shipping" queryTableFieldId="40"/>
    <tableColumn id="41" xr3:uid="{A222E3EE-C80B-432D-B28B-2421E3C3F6AE}" uniqueName="41" name="vendor_id" queryTableFieldId="41"/>
    <tableColumn id="42" xr3:uid="{725AAE2B-E00E-4735-8525-7B11A20F05F8}" uniqueName="42" name="vendor" queryTableFieldId="42"/>
    <tableColumn id="44" xr3:uid="{EE67D399-13B9-4C41-B02E-B0B48A578F2E}" uniqueName="44" name="dupe_checker" queryTableFieldId="43" dataDxfId="60">
      <calculatedColumnFormula>CONCATENATE($A2,$B2,$C2,$D2,$G2,$H2,$I2,$J2,$K2,$L2,$M2,$W2,$X2,$AB2,$AC2,$AD2,$AE2,$AF2,$AG2,$AH2,$AJ2,$AL2,$AM2,$AN2,$AO2)</calculatedColumnFormula>
    </tableColumn>
    <tableColumn id="45" xr3:uid="{CF090D8E-C081-402D-864C-FFED9C1CB969}" uniqueName="45" name="dupe" queryTableFieldId="44" dataDxfId="59">
      <calculatedColumnFormula>COUNTIF(AQ$2:AQ2,AQ2)</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689902C-6614-43A9-9BB7-4AEA88A6942D}" name="WebStore" displayName="WebStore" ref="A1:AR1699" tableType="queryTable" totalsRowShown="0">
  <autoFilter ref="A1:AR1699" xr:uid="{A689902C-6614-43A9-9BB7-4AEA88A6942D}"/>
  <tableColumns count="44">
    <tableColumn id="43" xr3:uid="{07758A6A-7548-4864-A03C-F723706912AA}" uniqueName="43" name="order_id" queryTableFieldId="1"/>
    <tableColumn id="2" xr3:uid="{134B631B-2BF6-42E2-B322-F1F9AE90229D}" uniqueName="2" name="customer_id" queryTableFieldId="2"/>
    <tableColumn id="3" xr3:uid="{88C415B5-B29A-4CF2-A4ED-029AF19FD049}" uniqueName="3" name="order_date" queryTableFieldId="3" dataDxfId="58"/>
    <tableColumn id="4" xr3:uid="{30978D6E-2413-4417-BC6B-4F8AE3098C6B}" uniqueName="4" name="country_id" queryTableFieldId="4"/>
    <tableColumn id="5" xr3:uid="{BF5992BB-76E3-4321-ABB4-5C275780A0AD}" uniqueName="5" name="country" queryTableFieldId="5"/>
    <tableColumn id="6" xr3:uid="{EBF7C61A-BDB0-49A7-87E6-ED44A1B81068}" uniqueName="6" name="symbol" queryTableFieldId="6"/>
    <tableColumn id="7" xr3:uid="{23A4B49F-0BEF-4D88-A04A-51C40BF89837}" uniqueName="7" name="membership" queryTableFieldId="7"/>
    <tableColumn id="8" xr3:uid="{26A5D6BF-4B6B-4506-B8C7-E36C0F8D0C1B}" uniqueName="8" name="gender" queryTableFieldId="8"/>
    <tableColumn id="9" xr3:uid="{BB953815-79B4-4E7A-A1CD-E83FFEDC51D5}" uniqueName="9" name="reg_date" queryTableFieldId="9" dataDxfId="57"/>
    <tableColumn id="10" xr3:uid="{BDFA2AD3-3D9E-4572-BD1C-CE27251B735F}" uniqueName="10" name="campaign_id" queryTableFieldId="10"/>
    <tableColumn id="11" xr3:uid="{99FC7762-7707-450D-9A09-F09573AD250B}" uniqueName="11" name="campaign_source" queryTableFieldId="11"/>
    <tableColumn id="12" xr3:uid="{16F58EBE-A71D-4777-A1FA-8E7FC873D6B3}" uniqueName="12" name="campaign_start" queryTableFieldId="12" dataDxfId="56"/>
    <tableColumn id="13" xr3:uid="{51DF18C4-5BCA-486C-BD7B-F2D7671FBC5D}" uniqueName="13" name="campaign_end" queryTableFieldId="13" dataDxfId="55"/>
    <tableColumn id="14" xr3:uid="{D6F648C1-66F8-4930-A839-8359489C1D4E}" uniqueName="14" name="n_categories" queryTableFieldId="14"/>
    <tableColumn id="15" xr3:uid="{21DBD950-810A-492F-AB17-97D62D4FAF63}" uniqueName="15" name="category_ids" queryTableFieldId="15"/>
    <tableColumn id="16" xr3:uid="{2C8F7896-4CAF-45AD-994A-2B93113FDD0C}" uniqueName="16" name="categories" queryTableFieldId="16"/>
    <tableColumn id="17" xr3:uid="{0B92F53A-8FDE-4B96-B3C5-429E6E1659EF}" uniqueName="17" name="n_items" queryTableFieldId="17"/>
    <tableColumn id="18" xr3:uid="{3AD655C9-709D-4A89-B294-B680FE6BB8E2}" uniqueName="18" name="item_ids" queryTableFieldId="18"/>
    <tableColumn id="19" xr3:uid="{F5437736-A766-4803-993C-80E1F2F736CB}" uniqueName="19" name="items" queryTableFieldId="19"/>
    <tableColumn id="20" xr3:uid="{590749FB-3125-4685-B3E2-AF4B3589B509}" uniqueName="20" name="unit_prices" queryTableFieldId="20"/>
    <tableColumn id="21" xr3:uid="{A71D4311-BC67-48B7-859A-601E291808B7}" uniqueName="21" name="quantities" queryTableFieldId="21"/>
    <tableColumn id="22" xr3:uid="{B7759CCB-BF8E-43C4-9E94-E4C85287F9B5}" uniqueName="22" name="shipping_prices" queryTableFieldId="22"/>
    <tableColumn id="23" xr3:uid="{442858CF-3189-434B-AB8B-597FA355A60D}" uniqueName="23" name="paid" queryTableFieldId="23"/>
    <tableColumn id="24" xr3:uid="{A1E783BB-9593-4E20-90AA-84CB0C34F7EB}" uniqueName="24" name="shipping_costs" queryTableFieldId="24"/>
    <tableColumn id="25" xr3:uid="{B33F746A-0008-4D37-B017-58F69BA7F07D}" uniqueName="25" name="n_vendors" queryTableFieldId="25"/>
    <tableColumn id="26" xr3:uid="{0F8F1054-6992-42CA-9F06-AC981DF85A38}" uniqueName="26" name="vendor_ids" queryTableFieldId="26"/>
    <tableColumn id="27" xr3:uid="{606520DB-90C3-4CE9-967F-048727B5E53A}" uniqueName="27" name="vendors" queryTableFieldId="27"/>
    <tableColumn id="28" xr3:uid="{1999F3A4-A1BD-4F23-98FA-4EC7A15E1688}" uniqueName="28" name="ab_test_id" queryTableFieldId="28"/>
    <tableColumn id="29" xr3:uid="{D0FAFFD9-46F0-4FBC-8DFE-D6A051BD7B9F}" uniqueName="29" name="ab_group" queryTableFieldId="29"/>
    <tableColumn id="30" xr3:uid="{01CA6F07-88FA-4B10-9DD0-1ECFC60E5FD1}" uniqueName="30" name="ab_alloc_id" queryTableFieldId="30"/>
    <tableColumn id="31" xr3:uid="{5B3B2958-2A21-4CA3-86EF-E61E340C6A1F}" uniqueName="31" name="ab_description" queryTableFieldId="31"/>
    <tableColumn id="32" xr3:uid="{008CAA2E-D105-4C42-AC40-FCB78762A0F9}" uniqueName="32" name="ab_start" queryTableFieldId="32" dataDxfId="54"/>
    <tableColumn id="33" xr3:uid="{93B570A1-6D61-4179-9953-B8833C3A3E87}" uniqueName="33" name="ab_end" queryTableFieldId="33" dataDxfId="53"/>
    <tableColumn id="34" xr3:uid="{A679D642-DC25-4207-AA3E-95C20EE17A58}" uniqueName="34" name="category_id" queryTableFieldId="34"/>
    <tableColumn id="35" xr3:uid="{36257198-FBA5-4A05-BDDE-CDAF9045D71B}" uniqueName="35" name="category" queryTableFieldId="35"/>
    <tableColumn id="36" xr3:uid="{37579E76-D421-493F-BC87-A9AC02D90F7D}" uniqueName="36" name="item_id" queryTableFieldId="36"/>
    <tableColumn id="37" xr3:uid="{DFE39816-63CA-4EF3-A258-017E7024B926}" uniqueName="37" name="item" queryTableFieldId="37"/>
    <tableColumn id="38" xr3:uid="{5B0BC992-1FBC-445A-A15B-8358B84C511E}" uniqueName="38" name="unit_price" queryTableFieldId="38"/>
    <tableColumn id="39" xr3:uid="{4DF0FF74-0586-45FA-B28A-DF3330616765}" uniqueName="39" name="quantity" queryTableFieldId="39"/>
    <tableColumn id="40" xr3:uid="{1B1734A5-E6D5-44FF-98DC-3628376C1551}" uniqueName="40" name="shipping" queryTableFieldId="40"/>
    <tableColumn id="41" xr3:uid="{3950BE17-1BA9-4F96-8312-E8418060B38E}" uniqueName="41" name="vendor_id" queryTableFieldId="41"/>
    <tableColumn id="42" xr3:uid="{A5816D19-3F29-4243-BEA3-C0325DF53D85}" uniqueName="42" name="vendor" queryTableFieldId="42"/>
    <tableColumn id="44" xr3:uid="{0419A93D-E671-4B56-8252-2EA1D4929585}" uniqueName="44" name="dupe_checker" queryTableFieldId="43" dataDxfId="52">
      <calculatedColumnFormula>CONCATENATE($A2,$B2,$C2,$D2,$G2,$H2,$I2,$J2,$K2,$L2,$M2,$W2,$X2,$AB2,$AC2,$AD2,$AE2,$AF2,$AG2,$AH2,$AJ2,$AL2,$AM2,$AN2,$AO2)</calculatedColumnFormula>
    </tableColumn>
    <tableColumn id="45" xr3:uid="{E6A16FA9-5345-4AF2-8979-71A45CC0C788}" uniqueName="45" name="dupe" queryTableFieldId="44" dataDxfId="51">
      <calculatedColumnFormula>COUNTIF(AQ$2:AQ2,AQ2)</calculatedColumnFormula>
    </tableColumn>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E691415-7D07-4029-BE9E-B77B746A8EC8}" name="Table1_25" displayName="Table1_25" ref="A1:AP1699" tableType="queryTable" totalsRowShown="0">
  <autoFilter ref="A1:AP1699" xr:uid="{A689902C-6614-43A9-9BB7-4AEA88A6942D}"/>
  <tableColumns count="42">
    <tableColumn id="43" xr3:uid="{D71A8D38-1440-4DD6-B299-2FF16EED9587}" uniqueName="43" name="order_id" queryTableFieldId="1"/>
    <tableColumn id="2" xr3:uid="{AE6A72DB-1713-4E7F-97AB-FB1EEBA211D9}" uniqueName="2" name="customer_id" queryTableFieldId="2"/>
    <tableColumn id="3" xr3:uid="{4272BEE2-D5B2-4A4A-9401-778BC4D695E2}" uniqueName="3" name="order_date" queryTableFieldId="3" dataDxfId="50"/>
    <tableColumn id="4" xr3:uid="{5BF598D5-2E3B-471A-A60A-6ABCEB5CC599}" uniqueName="4" name="country_id" queryTableFieldId="4"/>
    <tableColumn id="5" xr3:uid="{8F568FD5-065B-4CF3-BAF4-E739A35E0248}" uniqueName="5" name="country" queryTableFieldId="5"/>
    <tableColumn id="6" xr3:uid="{56B88132-2E55-4A0B-BDCA-DD4A19E12294}" uniqueName="6" name="symbol" queryTableFieldId="6"/>
    <tableColumn id="7" xr3:uid="{B8BFE1B0-304D-4035-ABC9-13CF9008743D}" uniqueName="7" name="membership" queryTableFieldId="7"/>
    <tableColumn id="8" xr3:uid="{2DE9C52F-C7C0-4D8F-AFA3-27AAE39FA2F4}" uniqueName="8" name="gender" queryTableFieldId="8"/>
    <tableColumn id="9" xr3:uid="{D0A07F0A-597B-4C73-AE9D-754BE8CE2020}" uniqueName="9" name="reg_date" queryTableFieldId="9" dataDxfId="49"/>
    <tableColumn id="10" xr3:uid="{D288F490-E6B7-4791-A408-B276EA6D59CA}" uniqueName="10" name="campaign_id" queryTableFieldId="10"/>
    <tableColumn id="11" xr3:uid="{AA97409B-79C9-475D-ACD4-BA11D2D87C8E}" uniqueName="11" name="campaign_source" queryTableFieldId="11"/>
    <tableColumn id="12" xr3:uid="{A4B6BF63-3BF4-4F9E-89E1-BB32D34AA94E}" uniqueName="12" name="campaign_start" queryTableFieldId="12" dataDxfId="48"/>
    <tableColumn id="13" xr3:uid="{11151E20-FCC5-4380-9CB9-BA3A9FFCE5B2}" uniqueName="13" name="campaign_end" queryTableFieldId="13" dataDxfId="47"/>
    <tableColumn id="14" xr3:uid="{2C9EA408-42E7-4FD3-81D0-02BFD3D5C555}" uniqueName="14" name="n_categories" queryTableFieldId="14"/>
    <tableColumn id="15" xr3:uid="{713F44CD-A1B9-457C-9541-B1407511730C}" uniqueName="15" name="category_ids" queryTableFieldId="15"/>
    <tableColumn id="16" xr3:uid="{F2BC7CF1-309C-48BA-A0D2-FFA7E135C2C0}" uniqueName="16" name="categories" queryTableFieldId="16"/>
    <tableColumn id="17" xr3:uid="{A61066F9-74AB-4839-A95C-2EF2935DECE2}" uniqueName="17" name="n_items" queryTableFieldId="17"/>
    <tableColumn id="18" xr3:uid="{CB038D3F-FE5A-49BC-9495-87CE1B79203E}" uniqueName="18" name="item_ids" queryTableFieldId="18"/>
    <tableColumn id="19" xr3:uid="{BCDE60A6-C44C-42B7-B764-9BD05BD2594C}" uniqueName="19" name="items" queryTableFieldId="19"/>
    <tableColumn id="20" xr3:uid="{D6432398-9D4F-4282-B232-424E20DCA020}" uniqueName="20" name="unit_prices" queryTableFieldId="20"/>
    <tableColumn id="21" xr3:uid="{66BA92C7-F711-4B30-B624-8FF3164FE9CD}" uniqueName="21" name="quantities" queryTableFieldId="21"/>
    <tableColumn id="22" xr3:uid="{A1292F70-E92A-4661-9D99-E44103E6230D}" uniqueName="22" name="shipping_prices" queryTableFieldId="22"/>
    <tableColumn id="23" xr3:uid="{59384EC7-3B7C-4B3E-B2C0-F531097ED1F7}" uniqueName="23" name="paid" queryTableFieldId="23"/>
    <tableColumn id="24" xr3:uid="{E251190A-76AC-47FD-B4FF-DE0B5BB42BB5}" uniqueName="24" name="shipping_costs" queryTableFieldId="24"/>
    <tableColumn id="25" xr3:uid="{51B2D053-385D-453B-8E3D-2C5033A9A658}" uniqueName="25" name="n_vendors" queryTableFieldId="25"/>
    <tableColumn id="26" xr3:uid="{B2DFDBC8-DA52-434A-9A88-FE67CA6DE968}" uniqueName="26" name="vendor_ids" queryTableFieldId="26"/>
    <tableColumn id="27" xr3:uid="{7E223A26-A706-4658-8912-E934E8848E6E}" uniqueName="27" name="vendors" queryTableFieldId="27"/>
    <tableColumn id="28" xr3:uid="{35D8721A-CE42-4F46-98F6-1CC1CD8096F8}" uniqueName="28" name="ab_test_id" queryTableFieldId="28"/>
    <tableColumn id="29" xr3:uid="{3E9216FB-5702-4762-99B9-89ACF09782BC}" uniqueName="29" name="ab_group" queryTableFieldId="29"/>
    <tableColumn id="30" xr3:uid="{E62AB44F-22CB-45CF-8B29-BA544FECE66D}" uniqueName="30" name="ab_alloc_id" queryTableFieldId="30"/>
    <tableColumn id="31" xr3:uid="{FB670928-9643-4BD1-A343-5E4D377E903B}" uniqueName="31" name="ab_description" queryTableFieldId="31"/>
    <tableColumn id="32" xr3:uid="{4F127552-09CB-4AF0-8A1E-674CA0DC1411}" uniqueName="32" name="ab_start" queryTableFieldId="32" dataDxfId="46"/>
    <tableColumn id="33" xr3:uid="{8E574408-799C-4FE0-B195-B2509B7C391B}" uniqueName="33" name="ab_end" queryTableFieldId="33" dataDxfId="45"/>
    <tableColumn id="34" xr3:uid="{FD8DA11E-0C94-423C-A002-C6ACEB0CB107}" uniqueName="34" name="category_id" queryTableFieldId="34"/>
    <tableColumn id="35" xr3:uid="{5967E209-7828-4A58-AAC4-F66C482B7C1E}" uniqueName="35" name="category" queryTableFieldId="35"/>
    <tableColumn id="36" xr3:uid="{BD8FA044-62B3-4962-94FB-A5A009C42A51}" uniqueName="36" name="item_id" queryTableFieldId="36"/>
    <tableColumn id="37" xr3:uid="{FE3A2BFE-79D3-491D-9617-C62B7E853299}" uniqueName="37" name="item" queryTableFieldId="37"/>
    <tableColumn id="38" xr3:uid="{A7473560-2628-4C88-9D1D-B727BF9B28DA}" uniqueName="38" name="unit_price" queryTableFieldId="38"/>
    <tableColumn id="39" xr3:uid="{09BEF74D-C91F-4BE5-8A9D-439228B8283E}" uniqueName="39" name="quantity" queryTableFieldId="39"/>
    <tableColumn id="40" xr3:uid="{0232D4E3-2751-46ED-814C-CA4F77636A52}" uniqueName="40" name="shipping" queryTableFieldId="40"/>
    <tableColumn id="41" xr3:uid="{AC6FE009-3FEB-405D-A561-5CD1D03663F4}" uniqueName="41" name="vendor_id" queryTableFieldId="41"/>
    <tableColumn id="42" xr3:uid="{B43BCD1D-38F0-431A-A5E5-A3B7F543FB69}" uniqueName="42" name="vendor" queryTableFieldId="42"/>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C779E85-DD25-4B5A-B05E-161187560A4E}" name="Table1_24" displayName="Table1_24" ref="A1:AP1714" tableType="queryTable" totalsRowShown="0">
  <autoFilter ref="A1:AP1714" xr:uid="{A689902C-6614-43A9-9BB7-4AEA88A6942D}"/>
  <tableColumns count="42">
    <tableColumn id="43" xr3:uid="{35BAB028-F4E9-4192-BBCE-42F0E4B6D04E}" uniqueName="43" name="order_id" queryTableFieldId="1"/>
    <tableColumn id="2" xr3:uid="{220EE7AC-2C1A-44B9-886C-3D017D630769}" uniqueName="2" name="customer_id" queryTableFieldId="2"/>
    <tableColumn id="3" xr3:uid="{360AB541-9411-4A39-B19C-555C525DAF10}" uniqueName="3" name="order_date" queryTableFieldId="3" dataDxfId="44"/>
    <tableColumn id="4" xr3:uid="{0DAFC204-D840-46DD-907F-A35CA9381A3F}" uniqueName="4" name="country_id" queryTableFieldId="4"/>
    <tableColumn id="5" xr3:uid="{E7E347C2-B8FA-4C87-B3E1-E0EC0E3800D5}" uniqueName="5" name="country" queryTableFieldId="5"/>
    <tableColumn id="6" xr3:uid="{ECDB8AB8-641D-4684-BED9-3F6DCEF00496}" uniqueName="6" name="symbol" queryTableFieldId="6"/>
    <tableColumn id="7" xr3:uid="{83081728-7CB6-4ECB-85A8-7A6F79569996}" uniqueName="7" name="membership" queryTableFieldId="7"/>
    <tableColumn id="8" xr3:uid="{EB95A2C7-CAD6-4826-B7B9-57ECFD8AE830}" uniqueName="8" name="gender" queryTableFieldId="8"/>
    <tableColumn id="9" xr3:uid="{47097DDF-C4CA-4AB3-A7E3-BB7023DD8829}" uniqueName="9" name="reg_date" queryTableFieldId="9" dataDxfId="43"/>
    <tableColumn id="10" xr3:uid="{A9D98AF5-3D73-4C1C-98A5-6C517AF07FF8}" uniqueName="10" name="campaign_id" queryTableFieldId="10"/>
    <tableColumn id="11" xr3:uid="{90A50A27-7178-4158-A18A-AF03CD8D645C}" uniqueName="11" name="campaign_source" queryTableFieldId="11"/>
    <tableColumn id="12" xr3:uid="{95A450CF-6F07-4A5C-A6E5-B7EF0FC8D1E2}" uniqueName="12" name="campaign_start" queryTableFieldId="12" dataDxfId="42"/>
    <tableColumn id="13" xr3:uid="{AC9FA4D0-945F-4900-8A81-897E7D77E613}" uniqueName="13" name="campaign_end" queryTableFieldId="13" dataDxfId="41"/>
    <tableColumn id="14" xr3:uid="{B0A82FBD-F0A2-4460-84AE-D4817669E598}" uniqueName="14" name="n_categories" queryTableFieldId="14"/>
    <tableColumn id="15" xr3:uid="{51BC0FBA-CA8B-47AF-A359-92FD432E4F3E}" uniqueName="15" name="category_ids" queryTableFieldId="15"/>
    <tableColumn id="16" xr3:uid="{C08F4004-F79A-474D-8CA9-3C36B36A5ECC}" uniqueName="16" name="categories" queryTableFieldId="16"/>
    <tableColumn id="17" xr3:uid="{9830E54F-731E-4405-8F32-CD40126A1AEC}" uniqueName="17" name="n_items" queryTableFieldId="17"/>
    <tableColumn id="18" xr3:uid="{00B8C803-C002-46E9-8812-3C1DD7564BCB}" uniqueName="18" name="item_ids" queryTableFieldId="18"/>
    <tableColumn id="19" xr3:uid="{1398DBD2-6E05-4096-A2DC-B0FE02069696}" uniqueName="19" name="items" queryTableFieldId="19"/>
    <tableColumn id="20" xr3:uid="{03B01436-2B54-4323-89EF-098BC46DDF54}" uniqueName="20" name="unit_prices" queryTableFieldId="20"/>
    <tableColumn id="21" xr3:uid="{41625826-47C8-4205-AB33-2107544B8594}" uniqueName="21" name="quantities" queryTableFieldId="21"/>
    <tableColumn id="22" xr3:uid="{506186AE-E685-4C92-9DF6-1E7F6414C068}" uniqueName="22" name="shipping_prices" queryTableFieldId="22"/>
    <tableColumn id="23" xr3:uid="{8BCD3AD4-DD75-4734-800C-4B565CDF06B5}" uniqueName="23" name="paid" queryTableFieldId="23"/>
    <tableColumn id="24" xr3:uid="{39B96E79-BB80-46B2-B754-A132151020A8}" uniqueName="24" name="shipping_costs" queryTableFieldId="24"/>
    <tableColumn id="25" xr3:uid="{D87639D3-64E8-4785-9E3C-7E9381280280}" uniqueName="25" name="n_vendors" queryTableFieldId="25"/>
    <tableColumn id="26" xr3:uid="{96B43712-5CF7-4F1B-8F0E-E1825DCF72BB}" uniqueName="26" name="vendor_ids" queryTableFieldId="26"/>
    <tableColumn id="27" xr3:uid="{46545580-3155-4CE4-BEB6-8A377676A713}" uniqueName="27" name="vendors" queryTableFieldId="27"/>
    <tableColumn id="28" xr3:uid="{7E358901-D1C9-41AF-8C54-0B8063A6AD0E}" uniqueName="28" name="ab_test_id" queryTableFieldId="28"/>
    <tableColumn id="29" xr3:uid="{096F279B-F793-4B6E-908C-8115C93A0EEA}" uniqueName="29" name="ab_group" queryTableFieldId="29"/>
    <tableColumn id="30" xr3:uid="{8E08A550-6E10-40C3-9B12-2EAAB3EAF0A4}" uniqueName="30" name="ab_alloc_id" queryTableFieldId="30"/>
    <tableColumn id="31" xr3:uid="{B61EA241-E748-4DEE-AEE1-C4B24416F479}" uniqueName="31" name="ab_description" queryTableFieldId="31"/>
    <tableColumn id="32" xr3:uid="{D244E67F-B5F2-4113-A791-2E1197784627}" uniqueName="32" name="ab_start" queryTableFieldId="32" dataDxfId="40"/>
    <tableColumn id="33" xr3:uid="{A01A331D-DEDB-4A06-8C14-B3DAC44E6CA6}" uniqueName="33" name="ab_end" queryTableFieldId="33" dataDxfId="39"/>
    <tableColumn id="34" xr3:uid="{AD52192C-8413-4CF8-826E-EF1B6E9BE968}" uniqueName="34" name="category_id" queryTableFieldId="34"/>
    <tableColumn id="35" xr3:uid="{6326904B-48B5-4863-9782-DA3190B466FE}" uniqueName="35" name="category" queryTableFieldId="35"/>
    <tableColumn id="36" xr3:uid="{AB1F2E67-316C-47AB-AFE5-C6F95B29DA57}" uniqueName="36" name="item_id" queryTableFieldId="36"/>
    <tableColumn id="37" xr3:uid="{AC91F4D6-CB40-4F8F-BF1A-503F205FEE90}" uniqueName="37" name="item" queryTableFieldId="37"/>
    <tableColumn id="38" xr3:uid="{CF2ABEB3-5EC7-46EC-B4A2-086F7C06B43F}" uniqueName="38" name="unit_price" queryTableFieldId="38"/>
    <tableColumn id="39" xr3:uid="{B1F80FCA-1794-45D7-8579-14152970020C}" uniqueName="39" name="quantity" queryTableFieldId="39"/>
    <tableColumn id="40" xr3:uid="{A15178D1-51DE-48CE-9344-B198A881AB22}" uniqueName="40" name="shipping" queryTableFieldId="40"/>
    <tableColumn id="41" xr3:uid="{4D391CCB-801B-473B-88A6-3022642CD0FC}" uniqueName="41" name="vendor_id" queryTableFieldId="41"/>
    <tableColumn id="42" xr3:uid="{DEAD8182-B802-4EF0-A428-5B6C4764AC35}" uniqueName="42" name="vendor" queryTableFieldId="4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C7EE2B-5913-4125-8CBD-F9D10F9FC47D}" name="Table1" displayName="Table1" ref="A1:AG1201" totalsRowShown="0" headerRowDxfId="38" headerRowBorderDxfId="37" tableBorderDxfId="36">
  <autoFilter ref="A1:AG1201" xr:uid="{86C7EE2B-5913-4125-8CBD-F9D10F9FC47D}"/>
  <tableColumns count="33">
    <tableColumn id="1" xr3:uid="{928A220F-7141-4097-AC0F-37410022FAFD}" name="order_id"/>
    <tableColumn id="2" xr3:uid="{8B4FC65E-07C3-4794-A3CD-505325BBEEE1}" name="customer_id"/>
    <tableColumn id="3" xr3:uid="{79914680-CEA3-44F8-B3FC-681A73218BF4}" name="order_date" dataDxfId="35"/>
    <tableColumn id="4" xr3:uid="{BF01A4C3-6813-482A-BBBF-B9C612331D1B}" name="country_id"/>
    <tableColumn id="5" xr3:uid="{1B929AED-6B7B-40B2-8A51-3ACF54F3C557}" name="country"/>
    <tableColumn id="6" xr3:uid="{9E7603C5-9165-4B01-A4A9-D063C9809651}" name="symbol"/>
    <tableColumn id="7" xr3:uid="{EB3A0C31-E10D-423A-8CE9-6650AF7D1A6D}" name="membership"/>
    <tableColumn id="8" xr3:uid="{75187D1F-7A59-4FA6-A245-6C895AD5CD11}" name="gender"/>
    <tableColumn id="9" xr3:uid="{1966A5C9-CE16-4DF5-98DB-1B72890F6549}" name="reg_date" dataDxfId="34"/>
    <tableColumn id="10" xr3:uid="{94813A0E-E9BC-4422-BEE7-4AC3D8DCBA56}" name="campaign_id"/>
    <tableColumn id="11" xr3:uid="{07E9CCEF-F89B-47E4-8AD8-52F5AF84FC93}" name="campaign_source"/>
    <tableColumn id="12" xr3:uid="{91494CAE-4DA7-4A5B-9686-D62BDCC9D9E2}" name="campaign_start" dataDxfId="33"/>
    <tableColumn id="13" xr3:uid="{8568BD4F-9ABB-4D34-BB3D-EF4453A244FC}" name="campaign_end" dataDxfId="32"/>
    <tableColumn id="14" xr3:uid="{632C1904-76F9-4372-A2E8-875CD36EC8A8}" name="n_categories"/>
    <tableColumn id="15" xr3:uid="{014373A0-2517-437E-949D-F4DDEEC0D269}" name="category_ids"/>
    <tableColumn id="16" xr3:uid="{7EFFDAC8-C775-4F7D-B0C4-CA77A7EA1669}" name="categories"/>
    <tableColumn id="17" xr3:uid="{4C1C3C9B-E730-4B76-A6D5-F756EDF447C0}" name="n_items"/>
    <tableColumn id="18" xr3:uid="{15191A6A-5707-4A33-AD97-407EC5DBF690}" name="item_ids"/>
    <tableColumn id="19" xr3:uid="{C572F5D6-CCBA-4439-908D-9E75C203028F}" name="items"/>
    <tableColumn id="20" xr3:uid="{EBCE7ED8-6D99-44AF-A1E7-12DCE4C12218}" name="unit_prices"/>
    <tableColumn id="21" xr3:uid="{968251D3-6371-4873-9AB9-849F2699C095}" name="quantities"/>
    <tableColumn id="22" xr3:uid="{C578C039-1B14-4192-810C-AF7ADA7AC3C8}" name="shipping_prices"/>
    <tableColumn id="23" xr3:uid="{8C3E5209-11E9-4CC3-B844-8270D7AD30A1}" name="paid"/>
    <tableColumn id="24" xr3:uid="{5FD26A53-590B-486D-880D-BF144F84167A}" name="shipping_costs"/>
    <tableColumn id="25" xr3:uid="{78C6A2C7-91FF-426A-82C0-70DC03C178B0}" name="n_vendors"/>
    <tableColumn id="26" xr3:uid="{561B362C-75E8-4FFF-A47B-807B7F4FA033}" name="vendor_ids"/>
    <tableColumn id="27" xr3:uid="{51E2C9FD-1B69-4C27-9E3F-2FECF7302217}" name="vendors"/>
    <tableColumn id="28" xr3:uid="{04EF8158-69B6-46E8-B6F6-76E5C7672BAD}" name="ab_test_id"/>
    <tableColumn id="29" xr3:uid="{8AF2D8D1-E2DD-4F09-8D5F-6D4B15A7C889}" name="ab_group"/>
    <tableColumn id="30" xr3:uid="{211326E7-5685-4F04-9F18-40F1A59656D1}" name="ab_alloc_id"/>
    <tableColumn id="31" xr3:uid="{4E731A1A-5DE2-42F9-9970-FF7F22381AF9}" name="ab_description"/>
    <tableColumn id="32" xr3:uid="{0C55386C-F7D8-4070-AA2A-9B8B0D6125ED}" name="ab_start"/>
    <tableColumn id="33" xr3:uid="{E9D4199C-7C39-4B9E-9509-4FA299020446}" name="ab_end"/>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queryTable" Target="../queryTables/query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2.xml"/><Relationship Id="rId3" Type="http://schemas.openxmlformats.org/officeDocument/2006/relationships/pivotTable" Target="../pivotTables/pivotTable7.xml"/><Relationship Id="rId7" Type="http://schemas.openxmlformats.org/officeDocument/2006/relationships/pivotTable" Target="../pivotTables/pivotTable11.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4" Type="http://schemas.openxmlformats.org/officeDocument/2006/relationships/pivotTable" Target="../pivotTables/pivotTable8.xml"/><Relationship Id="rId9"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openxmlformats.org/officeDocument/2006/relationships/pivotTable" Target="../pivotTables/pivotTable1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279D0-BC32-4047-A9F2-648573C7F11C}">
  <dimension ref="A1:T162"/>
  <sheetViews>
    <sheetView topLeftCell="E1" workbookViewId="0">
      <selection activeCell="R26" sqref="R26"/>
    </sheetView>
  </sheetViews>
  <sheetFormatPr defaultRowHeight="15" x14ac:dyDescent="0.25"/>
  <cols>
    <col min="1" max="1" width="8" bestFit="1" customWidth="1"/>
    <col min="2" max="2" width="12.5703125" bestFit="1" customWidth="1"/>
    <col min="3" max="3" width="11.5703125" bestFit="1" customWidth="1"/>
    <col min="19" max="19" width="13.7109375" customWidth="1"/>
    <col min="20" max="20" width="12" customWidth="1"/>
  </cols>
  <sheetData>
    <row r="1" spans="1:20" x14ac:dyDescent="0.25">
      <c r="A1" s="3" t="s">
        <v>22</v>
      </c>
      <c r="B1" s="3" t="s">
        <v>27</v>
      </c>
      <c r="C1" s="3" t="s">
        <v>28</v>
      </c>
      <c r="E1" s="7">
        <v>1</v>
      </c>
      <c r="F1" s="7">
        <v>1</v>
      </c>
      <c r="G1" s="7">
        <v>2</v>
      </c>
      <c r="H1" s="7">
        <v>2</v>
      </c>
      <c r="I1" s="7">
        <v>3</v>
      </c>
      <c r="J1" s="7">
        <v>3</v>
      </c>
      <c r="K1" s="7">
        <v>4</v>
      </c>
      <c r="L1" s="7">
        <v>4</v>
      </c>
      <c r="M1" s="7">
        <v>5</v>
      </c>
      <c r="N1" s="7">
        <v>5</v>
      </c>
      <c r="P1" s="7" t="s">
        <v>2762</v>
      </c>
      <c r="Q1" t="s">
        <v>2765</v>
      </c>
    </row>
    <row r="2" spans="1:20" x14ac:dyDescent="0.25">
      <c r="A2" s="3">
        <v>183.97</v>
      </c>
      <c r="B2" s="3">
        <v>1</v>
      </c>
      <c r="C2" s="3" t="s">
        <v>2633</v>
      </c>
      <c r="E2" s="7" t="s">
        <v>2633</v>
      </c>
      <c r="F2" s="7" t="s">
        <v>2634</v>
      </c>
      <c r="G2" s="7" t="s">
        <v>2633</v>
      </c>
      <c r="H2" s="7" t="s">
        <v>2634</v>
      </c>
      <c r="I2" s="7" t="s">
        <v>2633</v>
      </c>
      <c r="J2" s="7" t="s">
        <v>2634</v>
      </c>
      <c r="K2" s="7" t="s">
        <v>2633</v>
      </c>
      <c r="L2" s="7" t="s">
        <v>2634</v>
      </c>
      <c r="M2" s="7" t="s">
        <v>2633</v>
      </c>
      <c r="N2" s="7" t="s">
        <v>2634</v>
      </c>
      <c r="P2" s="7" t="s">
        <v>2763</v>
      </c>
      <c r="Q2" t="s">
        <v>2764</v>
      </c>
    </row>
    <row r="3" spans="1:20" x14ac:dyDescent="0.25">
      <c r="A3">
        <v>8.99</v>
      </c>
      <c r="B3">
        <v>1</v>
      </c>
      <c r="C3" t="s">
        <v>2633</v>
      </c>
      <c r="E3" s="21">
        <v>183.97</v>
      </c>
      <c r="F3" s="19">
        <v>21.95</v>
      </c>
      <c r="G3" s="20">
        <v>116.97</v>
      </c>
      <c r="H3" s="20">
        <v>77.97</v>
      </c>
      <c r="I3" s="20">
        <v>235.95</v>
      </c>
      <c r="J3" s="20">
        <v>27.99</v>
      </c>
      <c r="K3" s="19">
        <v>13.99</v>
      </c>
      <c r="L3" s="20">
        <v>237</v>
      </c>
      <c r="M3" s="19">
        <v>20.99</v>
      </c>
      <c r="N3" s="20">
        <v>83.98</v>
      </c>
    </row>
    <row r="4" spans="1:20" x14ac:dyDescent="0.25">
      <c r="A4">
        <v>275.95</v>
      </c>
      <c r="B4">
        <v>1</v>
      </c>
      <c r="C4" t="s">
        <v>2633</v>
      </c>
      <c r="E4" s="19">
        <v>8.99</v>
      </c>
      <c r="F4" s="20">
        <v>298.33999999999997</v>
      </c>
      <c r="G4" s="19">
        <v>491.05</v>
      </c>
      <c r="H4" s="19">
        <v>191.9</v>
      </c>
      <c r="I4" s="19">
        <v>31.29</v>
      </c>
      <c r="J4" s="19">
        <v>19.48</v>
      </c>
      <c r="K4" s="20">
        <v>2825.96</v>
      </c>
      <c r="L4" s="19">
        <v>163.98</v>
      </c>
      <c r="M4" s="20">
        <v>20.5</v>
      </c>
      <c r="N4" s="19">
        <v>218.97</v>
      </c>
      <c r="P4" s="7" t="s">
        <v>2758</v>
      </c>
      <c r="Q4" s="7" t="s">
        <v>2759</v>
      </c>
      <c r="R4" s="7" t="s">
        <v>2760</v>
      </c>
      <c r="S4" s="7" t="s">
        <v>2761</v>
      </c>
      <c r="T4" s="7">
        <v>0.05</v>
      </c>
    </row>
    <row r="5" spans="1:20" x14ac:dyDescent="0.25">
      <c r="A5">
        <v>261.95</v>
      </c>
      <c r="B5">
        <v>1</v>
      </c>
      <c r="C5" t="s">
        <v>2633</v>
      </c>
      <c r="E5" s="20">
        <v>275.95</v>
      </c>
      <c r="F5" s="19">
        <v>349.47</v>
      </c>
      <c r="H5" s="20">
        <v>284.93</v>
      </c>
      <c r="I5" s="20">
        <v>70.89</v>
      </c>
      <c r="J5" s="20">
        <v>7.98</v>
      </c>
      <c r="K5" s="19">
        <v>164.9</v>
      </c>
      <c r="L5" s="20">
        <v>74.97</v>
      </c>
      <c r="M5" s="19">
        <v>279.98</v>
      </c>
      <c r="N5" s="20">
        <v>21.95</v>
      </c>
      <c r="P5">
        <v>1</v>
      </c>
      <c r="Q5">
        <f>VAR(E3:E47)</f>
        <v>167169.48220070719</v>
      </c>
      <c r="R5">
        <f>VAR(F3:F55)</f>
        <v>180664.23691770699</v>
      </c>
      <c r="S5">
        <f>_xlfn.T.TEST(E3:E47,F3:F55,2,3)</f>
        <v>0.5970746873039966</v>
      </c>
      <c r="T5" t="str">
        <f>IF(S5&lt;$T$4,"H1","H0")</f>
        <v>H0</v>
      </c>
    </row>
    <row r="6" spans="1:20" x14ac:dyDescent="0.25">
      <c r="A6">
        <v>149.96</v>
      </c>
      <c r="B6">
        <v>1</v>
      </c>
      <c r="C6" t="s">
        <v>2633</v>
      </c>
      <c r="E6" s="19">
        <v>261.95</v>
      </c>
      <c r="F6" s="20">
        <v>86.85</v>
      </c>
      <c r="H6" s="19">
        <v>24.99</v>
      </c>
      <c r="I6" s="19">
        <v>64.989999999999995</v>
      </c>
      <c r="J6" s="19">
        <v>27.9</v>
      </c>
      <c r="K6" s="20">
        <v>155.97</v>
      </c>
      <c r="L6" s="19">
        <v>57.95</v>
      </c>
      <c r="M6" s="20">
        <v>1010</v>
      </c>
      <c r="N6" s="19">
        <v>301.95999999999998</v>
      </c>
      <c r="P6">
        <v>2</v>
      </c>
      <c r="Q6">
        <f>VAR(G3:G4)</f>
        <v>69967.923200000019</v>
      </c>
      <c r="R6">
        <f>VAR(H3:H6)</f>
        <v>13558.474958333341</v>
      </c>
      <c r="S6">
        <f>_xlfn.T.TEST(G3:G4,H3:H6,2,3)</f>
        <v>0.5466661507361279</v>
      </c>
      <c r="T6" t="str">
        <f t="shared" ref="T6:T9" si="0">IF(S6&lt;$T$4,"H1","H0")</f>
        <v>H0</v>
      </c>
    </row>
    <row r="7" spans="1:20" x14ac:dyDescent="0.25">
      <c r="A7">
        <v>360</v>
      </c>
      <c r="B7">
        <v>1</v>
      </c>
      <c r="C7" t="s">
        <v>2633</v>
      </c>
      <c r="E7" s="20">
        <v>149.96</v>
      </c>
      <c r="F7" s="19">
        <v>723.99</v>
      </c>
      <c r="I7" s="20">
        <v>173.9</v>
      </c>
      <c r="J7" s="20">
        <v>408.87</v>
      </c>
      <c r="K7" s="19">
        <v>100</v>
      </c>
      <c r="L7" s="20">
        <v>45.36</v>
      </c>
      <c r="M7" s="19">
        <v>14.45</v>
      </c>
      <c r="N7" s="20">
        <v>100</v>
      </c>
      <c r="P7">
        <v>3</v>
      </c>
      <c r="Q7">
        <f>VAR(I3:I8)</f>
        <v>6371.9935366666705</v>
      </c>
      <c r="R7">
        <f>VAR(J3:J11)</f>
        <v>60870.261711111103</v>
      </c>
      <c r="S7">
        <f>_xlfn.T.TEST(I3:I8,J3:J11,2,3)</f>
        <v>0.61588123514211013</v>
      </c>
      <c r="T7" t="str">
        <f t="shared" si="0"/>
        <v>H0</v>
      </c>
    </row>
    <row r="8" spans="1:20" x14ac:dyDescent="0.25">
      <c r="A8">
        <v>63.57</v>
      </c>
      <c r="B8">
        <v>1</v>
      </c>
      <c r="C8" t="s">
        <v>2633</v>
      </c>
      <c r="E8" s="19">
        <v>360</v>
      </c>
      <c r="F8" s="20">
        <v>56.87</v>
      </c>
      <c r="I8" s="19">
        <v>62.77</v>
      </c>
      <c r="J8" s="19">
        <v>13.49</v>
      </c>
      <c r="K8" s="20">
        <v>71.92</v>
      </c>
      <c r="L8" s="19">
        <v>27.98</v>
      </c>
      <c r="M8" s="20">
        <v>342.98</v>
      </c>
      <c r="P8">
        <v>4</v>
      </c>
      <c r="Q8">
        <f>VAR(K3:K11)</f>
        <v>824578.29270277766</v>
      </c>
      <c r="R8">
        <f>VAR(L3:L9)</f>
        <v>5631.6649476190387</v>
      </c>
      <c r="S8">
        <f>_xlfn.T.TEST(K3:K11,L3:L9,2,3)</f>
        <v>0.28860043586739564</v>
      </c>
      <c r="T8" t="str">
        <f t="shared" si="0"/>
        <v>H0</v>
      </c>
    </row>
    <row r="9" spans="1:20" x14ac:dyDescent="0.25">
      <c r="A9">
        <v>354.94</v>
      </c>
      <c r="B9">
        <v>1</v>
      </c>
      <c r="C9" t="s">
        <v>2633</v>
      </c>
      <c r="E9" s="20">
        <v>63.57</v>
      </c>
      <c r="F9" s="19">
        <v>157.97999999999999</v>
      </c>
      <c r="J9" s="20">
        <v>139.94</v>
      </c>
      <c r="K9" s="19">
        <v>27.98</v>
      </c>
      <c r="L9" s="20">
        <v>121.96</v>
      </c>
      <c r="M9" s="19">
        <v>362.9</v>
      </c>
      <c r="P9">
        <v>5</v>
      </c>
      <c r="Q9">
        <f>VAR(M3:M23)</f>
        <v>67969.442265714315</v>
      </c>
      <c r="R9">
        <f>VAR(N3:N7)</f>
        <v>12749.263370000004</v>
      </c>
      <c r="S9">
        <f>_xlfn.T.TEST(M3:M23,N3:N7,2,3)</f>
        <v>0.3487399461713131</v>
      </c>
      <c r="T9" t="str">
        <f t="shared" si="0"/>
        <v>H0</v>
      </c>
    </row>
    <row r="10" spans="1:20" x14ac:dyDescent="0.25">
      <c r="A10">
        <v>287.85000000000002</v>
      </c>
      <c r="B10">
        <v>1</v>
      </c>
      <c r="C10" t="s">
        <v>2633</v>
      </c>
      <c r="E10" s="19">
        <v>354.94</v>
      </c>
      <c r="F10" s="20">
        <v>173.9</v>
      </c>
      <c r="J10" s="19">
        <v>13.95</v>
      </c>
      <c r="K10" s="20">
        <v>89.97</v>
      </c>
      <c r="M10" s="20">
        <v>86.97</v>
      </c>
    </row>
    <row r="11" spans="1:20" x14ac:dyDescent="0.25">
      <c r="A11">
        <v>57.78</v>
      </c>
      <c r="B11">
        <v>1</v>
      </c>
      <c r="C11" t="s">
        <v>2633</v>
      </c>
      <c r="E11" s="20">
        <v>287.85000000000002</v>
      </c>
      <c r="F11" s="19">
        <v>179.94</v>
      </c>
      <c r="J11" s="20">
        <v>711.92</v>
      </c>
      <c r="K11" s="19">
        <v>592.96</v>
      </c>
      <c r="M11" s="19">
        <v>40.47</v>
      </c>
    </row>
    <row r="12" spans="1:20" x14ac:dyDescent="0.25">
      <c r="A12">
        <v>121.34</v>
      </c>
      <c r="B12">
        <v>1</v>
      </c>
      <c r="C12" t="s">
        <v>2633</v>
      </c>
      <c r="E12" s="19">
        <v>57.78</v>
      </c>
      <c r="F12" s="20">
        <v>59.88</v>
      </c>
      <c r="M12" s="20">
        <v>85.98</v>
      </c>
    </row>
    <row r="13" spans="1:20" x14ac:dyDescent="0.25">
      <c r="A13">
        <v>89.97</v>
      </c>
      <c r="B13">
        <v>1</v>
      </c>
      <c r="C13" t="s">
        <v>2633</v>
      </c>
      <c r="E13" s="20">
        <v>121.34</v>
      </c>
      <c r="F13" s="19">
        <v>94.98</v>
      </c>
      <c r="M13" s="19">
        <v>323.77</v>
      </c>
    </row>
    <row r="14" spans="1:20" x14ac:dyDescent="0.25">
      <c r="A14">
        <v>89.82</v>
      </c>
      <c r="B14">
        <v>1</v>
      </c>
      <c r="C14" t="s">
        <v>2633</v>
      </c>
      <c r="E14" s="19">
        <v>89.97</v>
      </c>
      <c r="F14" s="20">
        <v>869.85</v>
      </c>
      <c r="M14" s="20">
        <v>59.99</v>
      </c>
    </row>
    <row r="15" spans="1:20" x14ac:dyDescent="0.25">
      <c r="A15">
        <v>57.95</v>
      </c>
      <c r="B15">
        <v>1</v>
      </c>
      <c r="C15" t="s">
        <v>2633</v>
      </c>
      <c r="E15" s="20">
        <v>89.82</v>
      </c>
      <c r="F15" s="19">
        <v>10.25</v>
      </c>
      <c r="M15" s="19">
        <v>62.97</v>
      </c>
    </row>
    <row r="16" spans="1:20" x14ac:dyDescent="0.25">
      <c r="A16">
        <v>164.67</v>
      </c>
      <c r="B16">
        <v>1</v>
      </c>
      <c r="C16" t="s">
        <v>2633</v>
      </c>
      <c r="E16" s="19">
        <v>57.95</v>
      </c>
      <c r="F16" s="20">
        <v>260.85000000000002</v>
      </c>
      <c r="M16" s="20">
        <v>35.99</v>
      </c>
    </row>
    <row r="17" spans="1:13" x14ac:dyDescent="0.25">
      <c r="A17">
        <v>173.85</v>
      </c>
      <c r="B17">
        <v>1</v>
      </c>
      <c r="C17" t="s">
        <v>2633</v>
      </c>
      <c r="E17" s="20">
        <v>164.67</v>
      </c>
      <c r="F17" s="19">
        <v>399.98</v>
      </c>
      <c r="M17" s="19">
        <v>61.89</v>
      </c>
    </row>
    <row r="18" spans="1:13" x14ac:dyDescent="0.25">
      <c r="A18">
        <v>132.99</v>
      </c>
      <c r="B18">
        <v>1</v>
      </c>
      <c r="C18" t="s">
        <v>2633</v>
      </c>
      <c r="E18" s="19">
        <v>173.85</v>
      </c>
      <c r="F18" s="20">
        <v>1024.99</v>
      </c>
      <c r="M18" s="20">
        <v>749.97</v>
      </c>
    </row>
    <row r="19" spans="1:13" x14ac:dyDescent="0.25">
      <c r="A19">
        <v>125.97</v>
      </c>
      <c r="B19">
        <v>1</v>
      </c>
      <c r="C19" t="s">
        <v>2633</v>
      </c>
      <c r="E19" s="20">
        <v>132.99</v>
      </c>
      <c r="F19" s="19">
        <v>139.99</v>
      </c>
      <c r="M19" s="19">
        <v>239.55</v>
      </c>
    </row>
    <row r="20" spans="1:13" x14ac:dyDescent="0.25">
      <c r="A20">
        <v>20.98</v>
      </c>
      <c r="B20">
        <v>1</v>
      </c>
      <c r="C20" t="s">
        <v>2633</v>
      </c>
      <c r="E20" s="19">
        <v>125.97</v>
      </c>
      <c r="F20" s="20">
        <v>39.979999999999997</v>
      </c>
      <c r="M20" s="20">
        <v>14.99</v>
      </c>
    </row>
    <row r="21" spans="1:13" x14ac:dyDescent="0.25">
      <c r="A21">
        <v>43.9</v>
      </c>
      <c r="B21">
        <v>1</v>
      </c>
      <c r="C21" t="s">
        <v>2633</v>
      </c>
      <c r="E21" s="20">
        <v>20.98</v>
      </c>
      <c r="F21" s="19">
        <v>85.76</v>
      </c>
      <c r="M21" s="19">
        <v>419.97</v>
      </c>
    </row>
    <row r="22" spans="1:13" x14ac:dyDescent="0.25">
      <c r="A22">
        <v>2789.97</v>
      </c>
      <c r="B22">
        <v>1</v>
      </c>
      <c r="C22" t="s">
        <v>2633</v>
      </c>
      <c r="E22" s="19">
        <v>43.9</v>
      </c>
      <c r="F22" s="20">
        <v>77.98</v>
      </c>
      <c r="M22" s="20">
        <v>79.88</v>
      </c>
    </row>
    <row r="23" spans="1:13" x14ac:dyDescent="0.25">
      <c r="A23">
        <v>71.849999999999994</v>
      </c>
      <c r="B23">
        <v>1</v>
      </c>
      <c r="C23" t="s">
        <v>2633</v>
      </c>
      <c r="E23" s="20">
        <v>2789.97</v>
      </c>
      <c r="F23" s="19">
        <v>81.99</v>
      </c>
      <c r="M23" s="19">
        <v>281.95999999999998</v>
      </c>
    </row>
    <row r="24" spans="1:13" x14ac:dyDescent="0.25">
      <c r="A24">
        <v>267.98</v>
      </c>
      <c r="B24">
        <v>1</v>
      </c>
      <c r="C24" t="s">
        <v>2633</v>
      </c>
      <c r="E24" s="19">
        <v>71.849999999999994</v>
      </c>
      <c r="F24" s="20">
        <v>2789.97</v>
      </c>
    </row>
    <row r="25" spans="1:13" x14ac:dyDescent="0.25">
      <c r="A25">
        <v>119.98</v>
      </c>
      <c r="B25">
        <v>1</v>
      </c>
      <c r="C25" t="s">
        <v>2633</v>
      </c>
      <c r="E25" s="20">
        <v>267.98</v>
      </c>
      <c r="F25" s="19">
        <v>42.38</v>
      </c>
    </row>
    <row r="26" spans="1:13" x14ac:dyDescent="0.25">
      <c r="A26">
        <v>68.849999999999994</v>
      </c>
      <c r="B26">
        <v>1</v>
      </c>
      <c r="C26" t="s">
        <v>2633</v>
      </c>
      <c r="E26" s="19">
        <v>119.98</v>
      </c>
      <c r="F26" s="20">
        <v>199.99</v>
      </c>
    </row>
    <row r="27" spans="1:13" x14ac:dyDescent="0.25">
      <c r="A27">
        <v>132.94</v>
      </c>
      <c r="B27">
        <v>1</v>
      </c>
      <c r="C27" t="s">
        <v>2633</v>
      </c>
      <c r="E27" s="20">
        <v>68.849999999999994</v>
      </c>
      <c r="F27" s="19">
        <v>48.93</v>
      </c>
    </row>
    <row r="28" spans="1:13" x14ac:dyDescent="0.25">
      <c r="A28">
        <v>59.98</v>
      </c>
      <c r="B28">
        <v>1</v>
      </c>
      <c r="C28" t="s">
        <v>2633</v>
      </c>
      <c r="E28" s="19">
        <v>132.94</v>
      </c>
      <c r="F28" s="20">
        <v>110.97</v>
      </c>
    </row>
    <row r="29" spans="1:13" x14ac:dyDescent="0.25">
      <c r="A29">
        <v>398.97</v>
      </c>
      <c r="B29">
        <v>1</v>
      </c>
      <c r="C29" t="s">
        <v>2633</v>
      </c>
      <c r="E29" s="20">
        <v>59.98</v>
      </c>
      <c r="F29" s="19">
        <v>164.97</v>
      </c>
    </row>
    <row r="30" spans="1:13" x14ac:dyDescent="0.25">
      <c r="A30">
        <v>276.74</v>
      </c>
      <c r="B30">
        <v>1</v>
      </c>
      <c r="C30" t="s">
        <v>2633</v>
      </c>
      <c r="E30" s="19">
        <v>398.97</v>
      </c>
      <c r="F30" s="20">
        <v>149.97</v>
      </c>
    </row>
    <row r="31" spans="1:13" x14ac:dyDescent="0.25">
      <c r="A31">
        <v>13.98</v>
      </c>
      <c r="B31">
        <v>1</v>
      </c>
      <c r="C31" t="s">
        <v>2633</v>
      </c>
      <c r="E31" s="20">
        <v>276.74</v>
      </c>
      <c r="F31" s="19">
        <v>37.909999999999997</v>
      </c>
    </row>
    <row r="32" spans="1:13" x14ac:dyDescent="0.25">
      <c r="A32">
        <v>98.86</v>
      </c>
      <c r="B32">
        <v>1</v>
      </c>
      <c r="C32" t="s">
        <v>2633</v>
      </c>
      <c r="E32" s="19">
        <v>13.98</v>
      </c>
      <c r="F32" s="20">
        <v>268.89999999999998</v>
      </c>
    </row>
    <row r="33" spans="1:6" x14ac:dyDescent="0.25">
      <c r="A33">
        <v>29.94</v>
      </c>
      <c r="B33">
        <v>1</v>
      </c>
      <c r="C33" t="s">
        <v>2633</v>
      </c>
      <c r="E33" s="20">
        <v>98.86</v>
      </c>
      <c r="F33" s="19">
        <v>43.99</v>
      </c>
    </row>
    <row r="34" spans="1:6" x14ac:dyDescent="0.25">
      <c r="A34">
        <v>58.75</v>
      </c>
      <c r="B34">
        <v>1</v>
      </c>
      <c r="C34" t="s">
        <v>2633</v>
      </c>
      <c r="E34" s="19">
        <v>29.94</v>
      </c>
      <c r="F34" s="20">
        <v>31.94</v>
      </c>
    </row>
    <row r="35" spans="1:6" x14ac:dyDescent="0.25">
      <c r="A35">
        <v>324.95999999999998</v>
      </c>
      <c r="B35">
        <v>1</v>
      </c>
      <c r="C35" t="s">
        <v>2633</v>
      </c>
      <c r="E35" s="20">
        <v>58.75</v>
      </c>
      <c r="F35" s="19">
        <v>119.98</v>
      </c>
    </row>
    <row r="36" spans="1:6" x14ac:dyDescent="0.25">
      <c r="A36">
        <v>9.98</v>
      </c>
      <c r="B36">
        <v>1</v>
      </c>
      <c r="C36" t="s">
        <v>2633</v>
      </c>
      <c r="E36" s="19">
        <v>324.95999999999998</v>
      </c>
      <c r="F36" s="20">
        <v>81.96</v>
      </c>
    </row>
    <row r="37" spans="1:6" x14ac:dyDescent="0.25">
      <c r="A37">
        <v>64.47</v>
      </c>
      <c r="B37">
        <v>1</v>
      </c>
      <c r="C37" t="s">
        <v>2633</v>
      </c>
      <c r="E37" s="20">
        <v>9.98</v>
      </c>
      <c r="F37" s="19">
        <v>86.38</v>
      </c>
    </row>
    <row r="38" spans="1:6" x14ac:dyDescent="0.25">
      <c r="A38">
        <v>106.94</v>
      </c>
      <c r="B38">
        <v>1</v>
      </c>
      <c r="C38" t="s">
        <v>2633</v>
      </c>
      <c r="E38" s="19">
        <v>64.47</v>
      </c>
      <c r="F38" s="20">
        <v>29.95</v>
      </c>
    </row>
    <row r="39" spans="1:6" x14ac:dyDescent="0.25">
      <c r="A39">
        <v>199.99</v>
      </c>
      <c r="B39">
        <v>1</v>
      </c>
      <c r="C39" t="s">
        <v>2633</v>
      </c>
      <c r="E39" s="20">
        <v>106.94</v>
      </c>
      <c r="F39" s="19">
        <v>411.96</v>
      </c>
    </row>
    <row r="40" spans="1:6" x14ac:dyDescent="0.25">
      <c r="A40">
        <v>9.99</v>
      </c>
      <c r="B40">
        <v>1</v>
      </c>
      <c r="C40" t="s">
        <v>2633</v>
      </c>
      <c r="E40" s="19">
        <v>199.99</v>
      </c>
      <c r="F40" s="20">
        <v>285.85000000000002</v>
      </c>
    </row>
    <row r="41" spans="1:6" x14ac:dyDescent="0.25">
      <c r="A41">
        <v>45.9</v>
      </c>
      <c r="B41">
        <v>1</v>
      </c>
      <c r="C41" t="s">
        <v>2633</v>
      </c>
      <c r="E41" s="20">
        <v>9.99</v>
      </c>
      <c r="F41" s="19">
        <v>57.78</v>
      </c>
    </row>
    <row r="42" spans="1:6" x14ac:dyDescent="0.25">
      <c r="A42">
        <v>187.97</v>
      </c>
      <c r="B42">
        <v>1</v>
      </c>
      <c r="C42" t="s">
        <v>2633</v>
      </c>
      <c r="E42" s="19">
        <v>45.9</v>
      </c>
      <c r="F42" s="20">
        <v>284.97000000000003</v>
      </c>
    </row>
    <row r="43" spans="1:6" x14ac:dyDescent="0.25">
      <c r="A43">
        <v>119.98</v>
      </c>
      <c r="B43">
        <v>1</v>
      </c>
      <c r="C43" t="s">
        <v>2633</v>
      </c>
      <c r="E43" s="20">
        <v>187.97</v>
      </c>
      <c r="F43" s="19">
        <v>20.5</v>
      </c>
    </row>
    <row r="44" spans="1:6" x14ac:dyDescent="0.25">
      <c r="A44">
        <v>52.97</v>
      </c>
      <c r="B44">
        <v>1</v>
      </c>
      <c r="C44" t="s">
        <v>2633</v>
      </c>
      <c r="E44" s="19">
        <v>119.98</v>
      </c>
      <c r="F44" s="20">
        <v>227.94</v>
      </c>
    </row>
    <row r="45" spans="1:6" x14ac:dyDescent="0.25">
      <c r="A45">
        <v>110.97</v>
      </c>
      <c r="B45">
        <v>1</v>
      </c>
      <c r="C45" t="s">
        <v>2633</v>
      </c>
      <c r="E45" s="20">
        <v>52.97</v>
      </c>
      <c r="F45" s="19">
        <v>104.85</v>
      </c>
    </row>
    <row r="46" spans="1:6" x14ac:dyDescent="0.25">
      <c r="A46">
        <v>157.97999999999999</v>
      </c>
      <c r="B46">
        <v>1</v>
      </c>
      <c r="C46" t="s">
        <v>2633</v>
      </c>
      <c r="E46" s="19">
        <v>110.97</v>
      </c>
      <c r="F46" s="20">
        <v>98.97</v>
      </c>
    </row>
    <row r="47" spans="1:6" x14ac:dyDescent="0.25">
      <c r="A47">
        <v>21.95</v>
      </c>
      <c r="B47">
        <v>1</v>
      </c>
      <c r="C47" t="s">
        <v>2634</v>
      </c>
      <c r="E47" s="20">
        <v>157.97999999999999</v>
      </c>
      <c r="F47" s="19">
        <v>58.75</v>
      </c>
    </row>
    <row r="48" spans="1:6" x14ac:dyDescent="0.25">
      <c r="A48">
        <v>298.33999999999997</v>
      </c>
      <c r="B48">
        <v>1</v>
      </c>
      <c r="C48" t="s">
        <v>2634</v>
      </c>
      <c r="F48" s="20">
        <v>1004.96</v>
      </c>
    </row>
    <row r="49" spans="1:6" x14ac:dyDescent="0.25">
      <c r="A49">
        <v>349.47</v>
      </c>
      <c r="B49">
        <v>1</v>
      </c>
      <c r="C49" t="s">
        <v>2634</v>
      </c>
      <c r="F49" s="19">
        <v>84.67</v>
      </c>
    </row>
    <row r="50" spans="1:6" x14ac:dyDescent="0.25">
      <c r="A50">
        <v>86.85</v>
      </c>
      <c r="B50">
        <v>1</v>
      </c>
      <c r="C50" t="s">
        <v>2634</v>
      </c>
      <c r="F50" s="20">
        <v>59.74</v>
      </c>
    </row>
    <row r="51" spans="1:6" x14ac:dyDescent="0.25">
      <c r="A51">
        <v>723.99</v>
      </c>
      <c r="B51">
        <v>1</v>
      </c>
      <c r="C51" t="s">
        <v>2634</v>
      </c>
      <c r="F51" s="19">
        <v>65.98</v>
      </c>
    </row>
    <row r="52" spans="1:6" x14ac:dyDescent="0.25">
      <c r="A52">
        <v>56.87</v>
      </c>
      <c r="B52">
        <v>1</v>
      </c>
      <c r="C52" t="s">
        <v>2634</v>
      </c>
      <c r="F52" s="20">
        <v>224.98</v>
      </c>
    </row>
    <row r="53" spans="1:6" x14ac:dyDescent="0.25">
      <c r="A53">
        <v>157.97999999999999</v>
      </c>
      <c r="B53">
        <v>1</v>
      </c>
      <c r="C53" t="s">
        <v>2634</v>
      </c>
      <c r="F53" s="19">
        <v>89.85</v>
      </c>
    </row>
    <row r="54" spans="1:6" x14ac:dyDescent="0.25">
      <c r="A54">
        <v>173.9</v>
      </c>
      <c r="B54">
        <v>1</v>
      </c>
      <c r="C54" t="s">
        <v>2634</v>
      </c>
      <c r="F54" s="20">
        <v>59.99</v>
      </c>
    </row>
    <row r="55" spans="1:6" x14ac:dyDescent="0.25">
      <c r="A55">
        <v>179.94</v>
      </c>
      <c r="B55">
        <v>1</v>
      </c>
      <c r="C55" t="s">
        <v>2634</v>
      </c>
      <c r="F55" s="19">
        <v>199.99</v>
      </c>
    </row>
    <row r="56" spans="1:6" x14ac:dyDescent="0.25">
      <c r="A56">
        <v>59.88</v>
      </c>
      <c r="B56">
        <v>1</v>
      </c>
      <c r="C56" t="s">
        <v>2634</v>
      </c>
    </row>
    <row r="57" spans="1:6" x14ac:dyDescent="0.25">
      <c r="A57">
        <v>94.98</v>
      </c>
      <c r="B57">
        <v>1</v>
      </c>
      <c r="C57" t="s">
        <v>2634</v>
      </c>
    </row>
    <row r="58" spans="1:6" x14ac:dyDescent="0.25">
      <c r="A58">
        <v>869.85</v>
      </c>
      <c r="B58">
        <v>1</v>
      </c>
      <c r="C58" t="s">
        <v>2634</v>
      </c>
    </row>
    <row r="59" spans="1:6" x14ac:dyDescent="0.25">
      <c r="A59">
        <v>10.25</v>
      </c>
      <c r="B59">
        <v>1</v>
      </c>
      <c r="C59" t="s">
        <v>2634</v>
      </c>
    </row>
    <row r="60" spans="1:6" x14ac:dyDescent="0.25">
      <c r="A60">
        <v>260.85000000000002</v>
      </c>
      <c r="B60">
        <v>1</v>
      </c>
      <c r="C60" t="s">
        <v>2634</v>
      </c>
    </row>
    <row r="61" spans="1:6" x14ac:dyDescent="0.25">
      <c r="A61">
        <v>399.98</v>
      </c>
      <c r="B61">
        <v>1</v>
      </c>
      <c r="C61" t="s">
        <v>2634</v>
      </c>
    </row>
    <row r="62" spans="1:6" x14ac:dyDescent="0.25">
      <c r="A62">
        <v>1024.99</v>
      </c>
      <c r="B62">
        <v>1</v>
      </c>
      <c r="C62" t="s">
        <v>2634</v>
      </c>
    </row>
    <row r="63" spans="1:6" x14ac:dyDescent="0.25">
      <c r="A63">
        <v>139.99</v>
      </c>
      <c r="B63">
        <v>1</v>
      </c>
      <c r="C63" t="s">
        <v>2634</v>
      </c>
    </row>
    <row r="64" spans="1:6" x14ac:dyDescent="0.25">
      <c r="A64">
        <v>39.979999999999997</v>
      </c>
      <c r="B64">
        <v>1</v>
      </c>
      <c r="C64" t="s">
        <v>2634</v>
      </c>
    </row>
    <row r="65" spans="1:3" x14ac:dyDescent="0.25">
      <c r="A65">
        <v>85.76</v>
      </c>
      <c r="B65">
        <v>1</v>
      </c>
      <c r="C65" t="s">
        <v>2634</v>
      </c>
    </row>
    <row r="66" spans="1:3" x14ac:dyDescent="0.25">
      <c r="A66">
        <v>77.98</v>
      </c>
      <c r="B66">
        <v>1</v>
      </c>
      <c r="C66" t="s">
        <v>2634</v>
      </c>
    </row>
    <row r="67" spans="1:3" x14ac:dyDescent="0.25">
      <c r="A67">
        <v>81.99</v>
      </c>
      <c r="B67">
        <v>1</v>
      </c>
      <c r="C67" t="s">
        <v>2634</v>
      </c>
    </row>
    <row r="68" spans="1:3" x14ac:dyDescent="0.25">
      <c r="A68">
        <v>2789.97</v>
      </c>
      <c r="B68">
        <v>1</v>
      </c>
      <c r="C68" t="s">
        <v>2634</v>
      </c>
    </row>
    <row r="69" spans="1:3" x14ac:dyDescent="0.25">
      <c r="A69">
        <v>42.38</v>
      </c>
      <c r="B69">
        <v>1</v>
      </c>
      <c r="C69" t="s">
        <v>2634</v>
      </c>
    </row>
    <row r="70" spans="1:3" x14ac:dyDescent="0.25">
      <c r="A70">
        <v>199.99</v>
      </c>
      <c r="B70">
        <v>1</v>
      </c>
      <c r="C70" t="s">
        <v>2634</v>
      </c>
    </row>
    <row r="71" spans="1:3" x14ac:dyDescent="0.25">
      <c r="A71">
        <v>48.93</v>
      </c>
      <c r="B71">
        <v>1</v>
      </c>
      <c r="C71" t="s">
        <v>2634</v>
      </c>
    </row>
    <row r="72" spans="1:3" x14ac:dyDescent="0.25">
      <c r="A72">
        <v>110.97</v>
      </c>
      <c r="B72">
        <v>1</v>
      </c>
      <c r="C72" t="s">
        <v>2634</v>
      </c>
    </row>
    <row r="73" spans="1:3" x14ac:dyDescent="0.25">
      <c r="A73">
        <v>164.97</v>
      </c>
      <c r="B73">
        <v>1</v>
      </c>
      <c r="C73" t="s">
        <v>2634</v>
      </c>
    </row>
    <row r="74" spans="1:3" x14ac:dyDescent="0.25">
      <c r="A74">
        <v>149.97</v>
      </c>
      <c r="B74">
        <v>1</v>
      </c>
      <c r="C74" t="s">
        <v>2634</v>
      </c>
    </row>
    <row r="75" spans="1:3" x14ac:dyDescent="0.25">
      <c r="A75">
        <v>37.909999999999997</v>
      </c>
      <c r="B75">
        <v>1</v>
      </c>
      <c r="C75" t="s">
        <v>2634</v>
      </c>
    </row>
    <row r="76" spans="1:3" x14ac:dyDescent="0.25">
      <c r="A76">
        <v>268.89999999999998</v>
      </c>
      <c r="B76">
        <v>1</v>
      </c>
      <c r="C76" t="s">
        <v>2634</v>
      </c>
    </row>
    <row r="77" spans="1:3" x14ac:dyDescent="0.25">
      <c r="A77">
        <v>43.99</v>
      </c>
      <c r="B77">
        <v>1</v>
      </c>
      <c r="C77" t="s">
        <v>2634</v>
      </c>
    </row>
    <row r="78" spans="1:3" x14ac:dyDescent="0.25">
      <c r="A78">
        <v>31.94</v>
      </c>
      <c r="B78">
        <v>1</v>
      </c>
      <c r="C78" t="s">
        <v>2634</v>
      </c>
    </row>
    <row r="79" spans="1:3" x14ac:dyDescent="0.25">
      <c r="A79">
        <v>119.98</v>
      </c>
      <c r="B79">
        <v>1</v>
      </c>
      <c r="C79" t="s">
        <v>2634</v>
      </c>
    </row>
    <row r="80" spans="1:3" x14ac:dyDescent="0.25">
      <c r="A80">
        <v>81.96</v>
      </c>
      <c r="B80">
        <v>1</v>
      </c>
      <c r="C80" t="s">
        <v>2634</v>
      </c>
    </row>
    <row r="81" spans="1:3" x14ac:dyDescent="0.25">
      <c r="A81">
        <v>86.38</v>
      </c>
      <c r="B81">
        <v>1</v>
      </c>
      <c r="C81" t="s">
        <v>2634</v>
      </c>
    </row>
    <row r="82" spans="1:3" x14ac:dyDescent="0.25">
      <c r="A82">
        <v>29.95</v>
      </c>
      <c r="B82">
        <v>1</v>
      </c>
      <c r="C82" t="s">
        <v>2634</v>
      </c>
    </row>
    <row r="83" spans="1:3" x14ac:dyDescent="0.25">
      <c r="A83">
        <v>411.96</v>
      </c>
      <c r="B83">
        <v>1</v>
      </c>
      <c r="C83" t="s">
        <v>2634</v>
      </c>
    </row>
    <row r="84" spans="1:3" x14ac:dyDescent="0.25">
      <c r="A84">
        <v>285.85000000000002</v>
      </c>
      <c r="B84">
        <v>1</v>
      </c>
      <c r="C84" t="s">
        <v>2634</v>
      </c>
    </row>
    <row r="85" spans="1:3" x14ac:dyDescent="0.25">
      <c r="A85">
        <v>57.78</v>
      </c>
      <c r="B85">
        <v>1</v>
      </c>
      <c r="C85" t="s">
        <v>2634</v>
      </c>
    </row>
    <row r="86" spans="1:3" x14ac:dyDescent="0.25">
      <c r="A86">
        <v>284.97000000000003</v>
      </c>
      <c r="B86">
        <v>1</v>
      </c>
      <c r="C86" t="s">
        <v>2634</v>
      </c>
    </row>
    <row r="87" spans="1:3" x14ac:dyDescent="0.25">
      <c r="A87">
        <v>20.5</v>
      </c>
      <c r="B87">
        <v>1</v>
      </c>
      <c r="C87" t="s">
        <v>2634</v>
      </c>
    </row>
    <row r="88" spans="1:3" x14ac:dyDescent="0.25">
      <c r="A88">
        <v>227.94</v>
      </c>
      <c r="B88">
        <v>1</v>
      </c>
      <c r="C88" t="s">
        <v>2634</v>
      </c>
    </row>
    <row r="89" spans="1:3" x14ac:dyDescent="0.25">
      <c r="A89">
        <v>104.85</v>
      </c>
      <c r="B89">
        <v>1</v>
      </c>
      <c r="C89" t="s">
        <v>2634</v>
      </c>
    </row>
    <row r="90" spans="1:3" x14ac:dyDescent="0.25">
      <c r="A90">
        <v>98.97</v>
      </c>
      <c r="B90">
        <v>1</v>
      </c>
      <c r="C90" t="s">
        <v>2634</v>
      </c>
    </row>
    <row r="91" spans="1:3" x14ac:dyDescent="0.25">
      <c r="A91">
        <v>58.75</v>
      </c>
      <c r="B91">
        <v>1</v>
      </c>
      <c r="C91" t="s">
        <v>2634</v>
      </c>
    </row>
    <row r="92" spans="1:3" x14ac:dyDescent="0.25">
      <c r="A92">
        <v>1004.96</v>
      </c>
      <c r="B92">
        <v>1</v>
      </c>
      <c r="C92" t="s">
        <v>2634</v>
      </c>
    </row>
    <row r="93" spans="1:3" x14ac:dyDescent="0.25">
      <c r="A93">
        <v>84.67</v>
      </c>
      <c r="B93">
        <v>1</v>
      </c>
      <c r="C93" t="s">
        <v>2634</v>
      </c>
    </row>
    <row r="94" spans="1:3" x14ac:dyDescent="0.25">
      <c r="A94">
        <v>59.74</v>
      </c>
      <c r="B94">
        <v>1</v>
      </c>
      <c r="C94" t="s">
        <v>2634</v>
      </c>
    </row>
    <row r="95" spans="1:3" x14ac:dyDescent="0.25">
      <c r="A95">
        <v>65.98</v>
      </c>
      <c r="B95">
        <v>1</v>
      </c>
      <c r="C95" t="s">
        <v>2634</v>
      </c>
    </row>
    <row r="96" spans="1:3" x14ac:dyDescent="0.25">
      <c r="A96">
        <v>224.98</v>
      </c>
      <c r="B96">
        <v>1</v>
      </c>
      <c r="C96" t="s">
        <v>2634</v>
      </c>
    </row>
    <row r="97" spans="1:3" x14ac:dyDescent="0.25">
      <c r="A97">
        <v>89.85</v>
      </c>
      <c r="B97">
        <v>1</v>
      </c>
      <c r="C97" t="s">
        <v>2634</v>
      </c>
    </row>
    <row r="98" spans="1:3" x14ac:dyDescent="0.25">
      <c r="A98">
        <v>59.99</v>
      </c>
      <c r="B98">
        <v>1</v>
      </c>
      <c r="C98" t="s">
        <v>2634</v>
      </c>
    </row>
    <row r="99" spans="1:3" x14ac:dyDescent="0.25">
      <c r="A99">
        <v>199.99</v>
      </c>
      <c r="B99">
        <v>1</v>
      </c>
      <c r="C99" t="s">
        <v>2634</v>
      </c>
    </row>
    <row r="100" spans="1:3" x14ac:dyDescent="0.25">
      <c r="A100">
        <v>116.97</v>
      </c>
      <c r="B100">
        <v>2</v>
      </c>
      <c r="C100" t="s">
        <v>2633</v>
      </c>
    </row>
    <row r="101" spans="1:3" x14ac:dyDescent="0.25">
      <c r="A101">
        <v>491.05</v>
      </c>
      <c r="B101">
        <v>2</v>
      </c>
      <c r="C101" t="s">
        <v>2633</v>
      </c>
    </row>
    <row r="102" spans="1:3" x14ac:dyDescent="0.25">
      <c r="A102">
        <v>77.97</v>
      </c>
      <c r="B102">
        <v>2</v>
      </c>
      <c r="C102" t="s">
        <v>2634</v>
      </c>
    </row>
    <row r="103" spans="1:3" x14ac:dyDescent="0.25">
      <c r="A103">
        <v>191.9</v>
      </c>
      <c r="B103">
        <v>2</v>
      </c>
      <c r="C103" t="s">
        <v>2634</v>
      </c>
    </row>
    <row r="104" spans="1:3" x14ac:dyDescent="0.25">
      <c r="A104">
        <v>284.93</v>
      </c>
      <c r="B104">
        <v>2</v>
      </c>
      <c r="C104" t="s">
        <v>2634</v>
      </c>
    </row>
    <row r="105" spans="1:3" x14ac:dyDescent="0.25">
      <c r="A105">
        <v>24.99</v>
      </c>
      <c r="B105">
        <v>2</v>
      </c>
      <c r="C105" t="s">
        <v>2634</v>
      </c>
    </row>
    <row r="106" spans="1:3" x14ac:dyDescent="0.25">
      <c r="A106">
        <v>235.95</v>
      </c>
      <c r="B106">
        <v>3</v>
      </c>
      <c r="C106" t="s">
        <v>2633</v>
      </c>
    </row>
    <row r="107" spans="1:3" x14ac:dyDescent="0.25">
      <c r="A107">
        <v>31.29</v>
      </c>
      <c r="B107">
        <v>3</v>
      </c>
      <c r="C107" t="s">
        <v>2633</v>
      </c>
    </row>
    <row r="108" spans="1:3" x14ac:dyDescent="0.25">
      <c r="A108">
        <v>70.89</v>
      </c>
      <c r="B108">
        <v>3</v>
      </c>
      <c r="C108" t="s">
        <v>2633</v>
      </c>
    </row>
    <row r="109" spans="1:3" x14ac:dyDescent="0.25">
      <c r="A109">
        <v>64.989999999999995</v>
      </c>
      <c r="B109">
        <v>3</v>
      </c>
      <c r="C109" t="s">
        <v>2633</v>
      </c>
    </row>
    <row r="110" spans="1:3" x14ac:dyDescent="0.25">
      <c r="A110">
        <v>173.9</v>
      </c>
      <c r="B110">
        <v>3</v>
      </c>
      <c r="C110" t="s">
        <v>2633</v>
      </c>
    </row>
    <row r="111" spans="1:3" x14ac:dyDescent="0.25">
      <c r="A111">
        <v>62.77</v>
      </c>
      <c r="B111">
        <v>3</v>
      </c>
      <c r="C111" t="s">
        <v>2633</v>
      </c>
    </row>
    <row r="112" spans="1:3" x14ac:dyDescent="0.25">
      <c r="A112">
        <v>27.99</v>
      </c>
      <c r="B112">
        <v>3</v>
      </c>
      <c r="C112" t="s">
        <v>2634</v>
      </c>
    </row>
    <row r="113" spans="1:3" x14ac:dyDescent="0.25">
      <c r="A113">
        <v>19.48</v>
      </c>
      <c r="B113">
        <v>3</v>
      </c>
      <c r="C113" t="s">
        <v>2634</v>
      </c>
    </row>
    <row r="114" spans="1:3" x14ac:dyDescent="0.25">
      <c r="A114">
        <v>7.98</v>
      </c>
      <c r="B114">
        <v>3</v>
      </c>
      <c r="C114" t="s">
        <v>2634</v>
      </c>
    </row>
    <row r="115" spans="1:3" x14ac:dyDescent="0.25">
      <c r="A115">
        <v>27.9</v>
      </c>
      <c r="B115">
        <v>3</v>
      </c>
      <c r="C115" t="s">
        <v>2634</v>
      </c>
    </row>
    <row r="116" spans="1:3" x14ac:dyDescent="0.25">
      <c r="A116">
        <v>408.87</v>
      </c>
      <c r="B116">
        <v>3</v>
      </c>
      <c r="C116" t="s">
        <v>2634</v>
      </c>
    </row>
    <row r="117" spans="1:3" x14ac:dyDescent="0.25">
      <c r="A117">
        <v>13.49</v>
      </c>
      <c r="B117">
        <v>3</v>
      </c>
      <c r="C117" t="s">
        <v>2634</v>
      </c>
    </row>
    <row r="118" spans="1:3" x14ac:dyDescent="0.25">
      <c r="A118">
        <v>139.94</v>
      </c>
      <c r="B118">
        <v>3</v>
      </c>
      <c r="C118" t="s">
        <v>2634</v>
      </c>
    </row>
    <row r="119" spans="1:3" x14ac:dyDescent="0.25">
      <c r="A119">
        <v>13.95</v>
      </c>
      <c r="B119">
        <v>3</v>
      </c>
      <c r="C119" t="s">
        <v>2634</v>
      </c>
    </row>
    <row r="120" spans="1:3" x14ac:dyDescent="0.25">
      <c r="A120">
        <v>711.92</v>
      </c>
      <c r="B120">
        <v>3</v>
      </c>
      <c r="C120" t="s">
        <v>2634</v>
      </c>
    </row>
    <row r="121" spans="1:3" x14ac:dyDescent="0.25">
      <c r="A121">
        <v>13.99</v>
      </c>
      <c r="B121">
        <v>4</v>
      </c>
      <c r="C121" t="s">
        <v>2633</v>
      </c>
    </row>
    <row r="122" spans="1:3" x14ac:dyDescent="0.25">
      <c r="A122">
        <v>2825.96</v>
      </c>
      <c r="B122">
        <v>4</v>
      </c>
      <c r="C122" t="s">
        <v>2633</v>
      </c>
    </row>
    <row r="123" spans="1:3" x14ac:dyDescent="0.25">
      <c r="A123">
        <v>164.9</v>
      </c>
      <c r="B123">
        <v>4</v>
      </c>
      <c r="C123" t="s">
        <v>2633</v>
      </c>
    </row>
    <row r="124" spans="1:3" x14ac:dyDescent="0.25">
      <c r="A124">
        <v>155.97</v>
      </c>
      <c r="B124">
        <v>4</v>
      </c>
      <c r="C124" t="s">
        <v>2633</v>
      </c>
    </row>
    <row r="125" spans="1:3" x14ac:dyDescent="0.25">
      <c r="A125">
        <v>100</v>
      </c>
      <c r="B125">
        <v>4</v>
      </c>
      <c r="C125" t="s">
        <v>2633</v>
      </c>
    </row>
    <row r="126" spans="1:3" x14ac:dyDescent="0.25">
      <c r="A126">
        <v>71.92</v>
      </c>
      <c r="B126">
        <v>4</v>
      </c>
      <c r="C126" t="s">
        <v>2633</v>
      </c>
    </row>
    <row r="127" spans="1:3" x14ac:dyDescent="0.25">
      <c r="A127">
        <v>27.98</v>
      </c>
      <c r="B127">
        <v>4</v>
      </c>
      <c r="C127" t="s">
        <v>2633</v>
      </c>
    </row>
    <row r="128" spans="1:3" x14ac:dyDescent="0.25">
      <c r="A128">
        <v>89.97</v>
      </c>
      <c r="B128">
        <v>4</v>
      </c>
      <c r="C128" t="s">
        <v>2633</v>
      </c>
    </row>
    <row r="129" spans="1:3" x14ac:dyDescent="0.25">
      <c r="A129">
        <v>592.96</v>
      </c>
      <c r="B129">
        <v>4</v>
      </c>
      <c r="C129" t="s">
        <v>2633</v>
      </c>
    </row>
    <row r="130" spans="1:3" x14ac:dyDescent="0.25">
      <c r="A130">
        <v>237</v>
      </c>
      <c r="B130">
        <v>4</v>
      </c>
      <c r="C130" t="s">
        <v>2634</v>
      </c>
    </row>
    <row r="131" spans="1:3" x14ac:dyDescent="0.25">
      <c r="A131">
        <v>163.98</v>
      </c>
      <c r="B131">
        <v>4</v>
      </c>
      <c r="C131" t="s">
        <v>2634</v>
      </c>
    </row>
    <row r="132" spans="1:3" x14ac:dyDescent="0.25">
      <c r="A132">
        <v>74.97</v>
      </c>
      <c r="B132">
        <v>4</v>
      </c>
      <c r="C132" t="s">
        <v>2634</v>
      </c>
    </row>
    <row r="133" spans="1:3" x14ac:dyDescent="0.25">
      <c r="A133">
        <v>57.95</v>
      </c>
      <c r="B133">
        <v>4</v>
      </c>
      <c r="C133" t="s">
        <v>2634</v>
      </c>
    </row>
    <row r="134" spans="1:3" x14ac:dyDescent="0.25">
      <c r="A134">
        <v>45.36</v>
      </c>
      <c r="B134">
        <v>4</v>
      </c>
      <c r="C134" t="s">
        <v>2634</v>
      </c>
    </row>
    <row r="135" spans="1:3" x14ac:dyDescent="0.25">
      <c r="A135">
        <v>27.98</v>
      </c>
      <c r="B135">
        <v>4</v>
      </c>
      <c r="C135" t="s">
        <v>2634</v>
      </c>
    </row>
    <row r="136" spans="1:3" x14ac:dyDescent="0.25">
      <c r="A136">
        <v>121.96</v>
      </c>
      <c r="B136">
        <v>4</v>
      </c>
      <c r="C136" t="s">
        <v>2634</v>
      </c>
    </row>
    <row r="137" spans="1:3" x14ac:dyDescent="0.25">
      <c r="A137">
        <v>20.99</v>
      </c>
      <c r="B137">
        <v>5</v>
      </c>
      <c r="C137" t="s">
        <v>2633</v>
      </c>
    </row>
    <row r="138" spans="1:3" x14ac:dyDescent="0.25">
      <c r="A138">
        <v>20.5</v>
      </c>
      <c r="B138">
        <v>5</v>
      </c>
      <c r="C138" t="s">
        <v>2633</v>
      </c>
    </row>
    <row r="139" spans="1:3" x14ac:dyDescent="0.25">
      <c r="A139">
        <v>279.98</v>
      </c>
      <c r="B139">
        <v>5</v>
      </c>
      <c r="C139" t="s">
        <v>2633</v>
      </c>
    </row>
    <row r="140" spans="1:3" x14ac:dyDescent="0.25">
      <c r="A140">
        <v>1010</v>
      </c>
      <c r="B140">
        <v>5</v>
      </c>
      <c r="C140" t="s">
        <v>2633</v>
      </c>
    </row>
    <row r="141" spans="1:3" x14ac:dyDescent="0.25">
      <c r="A141">
        <v>14.45</v>
      </c>
      <c r="B141">
        <v>5</v>
      </c>
      <c r="C141" t="s">
        <v>2633</v>
      </c>
    </row>
    <row r="142" spans="1:3" x14ac:dyDescent="0.25">
      <c r="A142">
        <v>342.98</v>
      </c>
      <c r="B142">
        <v>5</v>
      </c>
      <c r="C142" t="s">
        <v>2633</v>
      </c>
    </row>
    <row r="143" spans="1:3" x14ac:dyDescent="0.25">
      <c r="A143">
        <v>362.9</v>
      </c>
      <c r="B143">
        <v>5</v>
      </c>
      <c r="C143" t="s">
        <v>2633</v>
      </c>
    </row>
    <row r="144" spans="1:3" x14ac:dyDescent="0.25">
      <c r="A144">
        <v>86.97</v>
      </c>
      <c r="B144">
        <v>5</v>
      </c>
      <c r="C144" t="s">
        <v>2633</v>
      </c>
    </row>
    <row r="145" spans="1:3" x14ac:dyDescent="0.25">
      <c r="A145">
        <v>40.47</v>
      </c>
      <c r="B145">
        <v>5</v>
      </c>
      <c r="C145" t="s">
        <v>2633</v>
      </c>
    </row>
    <row r="146" spans="1:3" x14ac:dyDescent="0.25">
      <c r="A146">
        <v>85.98</v>
      </c>
      <c r="B146">
        <v>5</v>
      </c>
      <c r="C146" t="s">
        <v>2633</v>
      </c>
    </row>
    <row r="147" spans="1:3" x14ac:dyDescent="0.25">
      <c r="A147">
        <v>323.77</v>
      </c>
      <c r="B147">
        <v>5</v>
      </c>
      <c r="C147" t="s">
        <v>2633</v>
      </c>
    </row>
    <row r="148" spans="1:3" x14ac:dyDescent="0.25">
      <c r="A148">
        <v>59.99</v>
      </c>
      <c r="B148">
        <v>5</v>
      </c>
      <c r="C148" t="s">
        <v>2633</v>
      </c>
    </row>
    <row r="149" spans="1:3" x14ac:dyDescent="0.25">
      <c r="A149">
        <v>62.97</v>
      </c>
      <c r="B149">
        <v>5</v>
      </c>
      <c r="C149" t="s">
        <v>2633</v>
      </c>
    </row>
    <row r="150" spans="1:3" x14ac:dyDescent="0.25">
      <c r="A150">
        <v>35.99</v>
      </c>
      <c r="B150">
        <v>5</v>
      </c>
      <c r="C150" t="s">
        <v>2633</v>
      </c>
    </row>
    <row r="151" spans="1:3" x14ac:dyDescent="0.25">
      <c r="A151">
        <v>61.89</v>
      </c>
      <c r="B151">
        <v>5</v>
      </c>
      <c r="C151" t="s">
        <v>2633</v>
      </c>
    </row>
    <row r="152" spans="1:3" x14ac:dyDescent="0.25">
      <c r="A152">
        <v>749.97</v>
      </c>
      <c r="B152">
        <v>5</v>
      </c>
      <c r="C152" t="s">
        <v>2633</v>
      </c>
    </row>
    <row r="153" spans="1:3" x14ac:dyDescent="0.25">
      <c r="A153">
        <v>239.55</v>
      </c>
      <c r="B153">
        <v>5</v>
      </c>
      <c r="C153" t="s">
        <v>2633</v>
      </c>
    </row>
    <row r="154" spans="1:3" x14ac:dyDescent="0.25">
      <c r="A154">
        <v>14.99</v>
      </c>
      <c r="B154">
        <v>5</v>
      </c>
      <c r="C154" t="s">
        <v>2633</v>
      </c>
    </row>
    <row r="155" spans="1:3" x14ac:dyDescent="0.25">
      <c r="A155">
        <v>419.97</v>
      </c>
      <c r="B155">
        <v>5</v>
      </c>
      <c r="C155" t="s">
        <v>2633</v>
      </c>
    </row>
    <row r="156" spans="1:3" x14ac:dyDescent="0.25">
      <c r="A156">
        <v>79.88</v>
      </c>
      <c r="B156">
        <v>5</v>
      </c>
      <c r="C156" t="s">
        <v>2633</v>
      </c>
    </row>
    <row r="157" spans="1:3" x14ac:dyDescent="0.25">
      <c r="A157">
        <v>281.95999999999998</v>
      </c>
      <c r="B157">
        <v>5</v>
      </c>
      <c r="C157" t="s">
        <v>2633</v>
      </c>
    </row>
    <row r="158" spans="1:3" x14ac:dyDescent="0.25">
      <c r="A158">
        <v>83.98</v>
      </c>
      <c r="B158">
        <v>5</v>
      </c>
      <c r="C158" t="s">
        <v>2634</v>
      </c>
    </row>
    <row r="159" spans="1:3" x14ac:dyDescent="0.25">
      <c r="A159">
        <v>218.97</v>
      </c>
      <c r="B159">
        <v>5</v>
      </c>
      <c r="C159" t="s">
        <v>2634</v>
      </c>
    </row>
    <row r="160" spans="1:3" x14ac:dyDescent="0.25">
      <c r="A160">
        <v>21.95</v>
      </c>
      <c r="B160">
        <v>5</v>
      </c>
      <c r="C160" t="s">
        <v>2634</v>
      </c>
    </row>
    <row r="161" spans="1:3" x14ac:dyDescent="0.25">
      <c r="A161">
        <v>301.95999999999998</v>
      </c>
      <c r="B161">
        <v>5</v>
      </c>
      <c r="C161" t="s">
        <v>2634</v>
      </c>
    </row>
    <row r="162" spans="1:3" x14ac:dyDescent="0.25">
      <c r="A162">
        <v>100</v>
      </c>
      <c r="B162">
        <v>5</v>
      </c>
      <c r="C162" t="s">
        <v>2634</v>
      </c>
    </row>
  </sheetData>
  <conditionalFormatting sqref="A1:C1048576">
    <cfRule type="expression" dxfId="21" priority="22">
      <formula>#REF!&gt;1</formula>
    </cfRule>
  </conditionalFormatting>
  <conditionalFormatting sqref="E3:E47">
    <cfRule type="expression" dxfId="20" priority="10">
      <formula>#REF!&gt;1</formula>
    </cfRule>
  </conditionalFormatting>
  <conditionalFormatting sqref="F3:F55">
    <cfRule type="expression" dxfId="19" priority="9">
      <formula>#REF!&gt;1</formula>
    </cfRule>
  </conditionalFormatting>
  <conditionalFormatting sqref="G3:G4">
    <cfRule type="expression" dxfId="18" priority="8">
      <formula>#REF!&gt;1</formula>
    </cfRule>
  </conditionalFormatting>
  <conditionalFormatting sqref="H3:H6">
    <cfRule type="expression" dxfId="17" priority="7">
      <formula>#REF!&gt;1</formula>
    </cfRule>
  </conditionalFormatting>
  <conditionalFormatting sqref="I3:I8">
    <cfRule type="expression" dxfId="16" priority="6">
      <formula>#REF!&gt;1</formula>
    </cfRule>
  </conditionalFormatting>
  <conditionalFormatting sqref="J3:J11">
    <cfRule type="expression" dxfId="15" priority="5">
      <formula>#REF!&gt;1</formula>
    </cfRule>
  </conditionalFormatting>
  <conditionalFormatting sqref="K3:K11">
    <cfRule type="expression" dxfId="14" priority="4">
      <formula>#REF!&gt;1</formula>
    </cfRule>
  </conditionalFormatting>
  <conditionalFormatting sqref="L3:L9">
    <cfRule type="expression" dxfId="13" priority="3">
      <formula>#REF!&gt;1</formula>
    </cfRule>
  </conditionalFormatting>
  <conditionalFormatting sqref="M3:M23">
    <cfRule type="expression" dxfId="12" priority="2">
      <formula>#REF!&gt;1</formula>
    </cfRule>
  </conditionalFormatting>
  <conditionalFormatting sqref="N3:N7">
    <cfRule type="expression" dxfId="11" priority="1">
      <formula>#REF!&gt;1</formula>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38938-D973-428A-A88C-F6AD3FD25DA8}">
  <dimension ref="A3:P65"/>
  <sheetViews>
    <sheetView topLeftCell="A7" workbookViewId="0">
      <selection activeCell="L25" sqref="L25"/>
    </sheetView>
  </sheetViews>
  <sheetFormatPr defaultRowHeight="15" x14ac:dyDescent="0.25"/>
  <cols>
    <col min="2" max="2" width="16.28515625" bestFit="1" customWidth="1"/>
    <col min="3" max="3" width="13.140625" customWidth="1"/>
    <col min="4" max="4" width="13.85546875" customWidth="1"/>
    <col min="11" max="11" width="27.7109375" bestFit="1" customWidth="1"/>
    <col min="12" max="12" width="12" bestFit="1" customWidth="1"/>
    <col min="13" max="13" width="11.140625" bestFit="1" customWidth="1"/>
    <col min="14" max="14" width="7.7109375" bestFit="1" customWidth="1"/>
    <col min="15" max="15" width="8.85546875" bestFit="1" customWidth="1"/>
    <col min="16" max="16" width="11.28515625" bestFit="1" customWidth="1"/>
  </cols>
  <sheetData>
    <row r="3" spans="1:4" x14ac:dyDescent="0.25">
      <c r="A3" s="7" t="s">
        <v>2712</v>
      </c>
    </row>
    <row r="4" spans="1:4" x14ac:dyDescent="0.25">
      <c r="A4" t="s">
        <v>2713</v>
      </c>
    </row>
    <row r="6" spans="1:4" x14ac:dyDescent="0.25">
      <c r="A6" t="s">
        <v>2714</v>
      </c>
    </row>
    <row r="9" spans="1:4" x14ac:dyDescent="0.25">
      <c r="A9" s="7" t="s">
        <v>2715</v>
      </c>
    </row>
    <row r="10" spans="1:4" x14ac:dyDescent="0.25">
      <c r="A10" t="s">
        <v>2716</v>
      </c>
      <c r="B10" t="s">
        <v>33</v>
      </c>
    </row>
    <row r="11" spans="1:4" x14ac:dyDescent="0.25">
      <c r="A11" t="s">
        <v>2719</v>
      </c>
    </row>
    <row r="14" spans="1:4" x14ac:dyDescent="0.25">
      <c r="A14" s="7" t="s">
        <v>2721</v>
      </c>
    </row>
    <row r="15" spans="1:4" x14ac:dyDescent="0.25">
      <c r="A15" t="s">
        <v>2716</v>
      </c>
      <c r="B15" t="s">
        <v>33</v>
      </c>
    </row>
    <row r="16" spans="1:4" x14ac:dyDescent="0.25">
      <c r="A16" t="s">
        <v>2720</v>
      </c>
      <c r="D16" s="17">
        <v>3174</v>
      </c>
    </row>
    <row r="17" spans="1:13" x14ac:dyDescent="0.25">
      <c r="A17" t="s">
        <v>2719</v>
      </c>
    </row>
    <row r="20" spans="1:13" x14ac:dyDescent="0.25">
      <c r="A20" s="7" t="s">
        <v>2722</v>
      </c>
    </row>
    <row r="21" spans="1:13" x14ac:dyDescent="0.25">
      <c r="A21" t="s">
        <v>2724</v>
      </c>
      <c r="C21" t="str">
        <f>_xll.XLOOKUP(D16,WebStore_copy!Y:Y,WebStore_copy!AV:AV)</f>
        <v>England-Nintendo Switch Pokemon Version</v>
      </c>
    </row>
    <row r="24" spans="1:13" x14ac:dyDescent="0.25">
      <c r="A24" s="7" t="s">
        <v>2725</v>
      </c>
    </row>
    <row r="26" spans="1:13" x14ac:dyDescent="0.25">
      <c r="A26" s="5" t="s">
        <v>2735</v>
      </c>
      <c r="B26" s="5" t="s">
        <v>2658</v>
      </c>
      <c r="F26" t="s">
        <v>2726</v>
      </c>
    </row>
    <row r="27" spans="1:13" x14ac:dyDescent="0.25">
      <c r="A27" s="5" t="s">
        <v>2653</v>
      </c>
      <c r="B27" t="s">
        <v>2633</v>
      </c>
      <c r="C27" t="s">
        <v>2634</v>
      </c>
      <c r="D27" t="s">
        <v>2654</v>
      </c>
    </row>
    <row r="28" spans="1:13" x14ac:dyDescent="0.25">
      <c r="A28" s="6">
        <v>1</v>
      </c>
      <c r="B28" s="18">
        <v>8802.2999999999956</v>
      </c>
      <c r="C28" s="18">
        <v>12655.719999999992</v>
      </c>
      <c r="D28" s="18">
        <v>21458.020000000008</v>
      </c>
      <c r="F28" s="7" t="s">
        <v>2736</v>
      </c>
      <c r="G28" s="7" t="s">
        <v>2727</v>
      </c>
      <c r="M28" s="25" t="s">
        <v>2728</v>
      </c>
    </row>
    <row r="29" spans="1:13" x14ac:dyDescent="0.25">
      <c r="A29" s="6">
        <v>2</v>
      </c>
      <c r="B29" s="18">
        <v>608.02</v>
      </c>
      <c r="C29" s="18">
        <v>579.79000000000008</v>
      </c>
      <c r="D29" s="18">
        <v>1187.81</v>
      </c>
      <c r="F29">
        <v>1</v>
      </c>
      <c r="G29" t="s">
        <v>2635</v>
      </c>
      <c r="M29" s="24" t="s">
        <v>2729</v>
      </c>
    </row>
    <row r="30" spans="1:13" x14ac:dyDescent="0.25">
      <c r="A30" s="6">
        <v>3</v>
      </c>
      <c r="B30" s="18">
        <v>639.79000000000008</v>
      </c>
      <c r="C30" s="18">
        <v>945.59</v>
      </c>
      <c r="D30" s="18">
        <v>1585.38</v>
      </c>
      <c r="F30">
        <v>2</v>
      </c>
      <c r="G30" t="s">
        <v>2636</v>
      </c>
      <c r="M30" s="24" t="s">
        <v>2730</v>
      </c>
    </row>
    <row r="31" spans="1:13" x14ac:dyDescent="0.25">
      <c r="A31" s="6">
        <v>4</v>
      </c>
      <c r="B31" s="18">
        <v>4043.6499999999987</v>
      </c>
      <c r="C31" s="18">
        <v>729.20000000000016</v>
      </c>
      <c r="D31" s="18">
        <v>4772.8499999999976</v>
      </c>
      <c r="F31">
        <v>3</v>
      </c>
      <c r="G31" t="s">
        <v>2637</v>
      </c>
      <c r="M31" s="24" t="s">
        <v>2731</v>
      </c>
    </row>
    <row r="32" spans="1:13" x14ac:dyDescent="0.25">
      <c r="A32" s="6">
        <v>5</v>
      </c>
      <c r="B32" s="18">
        <v>4596.1499999999987</v>
      </c>
      <c r="C32" s="18">
        <v>726.86</v>
      </c>
      <c r="D32" s="18">
        <v>5323.0099999999984</v>
      </c>
      <c r="F32">
        <v>4</v>
      </c>
      <c r="G32" t="s">
        <v>2638</v>
      </c>
      <c r="M32" s="24" t="s">
        <v>2732</v>
      </c>
    </row>
    <row r="33" spans="1:13" x14ac:dyDescent="0.25">
      <c r="A33" s="6" t="s">
        <v>2654</v>
      </c>
      <c r="B33" s="18">
        <v>18689.909999999985</v>
      </c>
      <c r="C33" s="18">
        <v>15637.159999999985</v>
      </c>
      <c r="D33" s="18">
        <v>34327.069999999985</v>
      </c>
      <c r="F33">
        <v>5</v>
      </c>
      <c r="G33" t="s">
        <v>2639</v>
      </c>
      <c r="M33" s="24" t="s">
        <v>2733</v>
      </c>
    </row>
    <row r="35" spans="1:13" x14ac:dyDescent="0.25">
      <c r="A35" s="7" t="s">
        <v>2737</v>
      </c>
    </row>
    <row r="37" spans="1:13" x14ac:dyDescent="0.25">
      <c r="A37" t="s">
        <v>2762</v>
      </c>
      <c r="B37" t="s">
        <v>2765</v>
      </c>
    </row>
    <row r="38" spans="1:13" x14ac:dyDescent="0.25">
      <c r="A38" t="s">
        <v>2763</v>
      </c>
      <c r="B38" t="s">
        <v>2764</v>
      </c>
    </row>
    <row r="40" spans="1:13" x14ac:dyDescent="0.25">
      <c r="A40" s="7" t="s">
        <v>2758</v>
      </c>
      <c r="B40" s="7" t="s">
        <v>2759</v>
      </c>
      <c r="C40" s="7" t="s">
        <v>2760</v>
      </c>
      <c r="D40" s="7" t="s">
        <v>2761</v>
      </c>
      <c r="E40" s="7">
        <v>0.05</v>
      </c>
      <c r="G40" s="7" t="s">
        <v>2728</v>
      </c>
    </row>
    <row r="41" spans="1:13" x14ac:dyDescent="0.25">
      <c r="A41">
        <v>1</v>
      </c>
      <c r="B41">
        <v>167169.4822</v>
      </c>
      <c r="C41">
        <v>180664.23689999999</v>
      </c>
      <c r="D41">
        <v>0.59707468699999999</v>
      </c>
      <c r="E41" t="s">
        <v>2766</v>
      </c>
      <c r="G41" t="s">
        <v>2767</v>
      </c>
    </row>
    <row r="42" spans="1:13" x14ac:dyDescent="0.25">
      <c r="A42">
        <v>2</v>
      </c>
      <c r="B42">
        <v>69967.923200000005</v>
      </c>
      <c r="C42">
        <v>13558.47496</v>
      </c>
      <c r="D42">
        <v>0.54666615100000004</v>
      </c>
      <c r="E42" t="s">
        <v>2766</v>
      </c>
      <c r="G42" t="s">
        <v>2730</v>
      </c>
    </row>
    <row r="43" spans="1:13" x14ac:dyDescent="0.25">
      <c r="A43">
        <v>3</v>
      </c>
      <c r="B43">
        <v>6371.9935370000003</v>
      </c>
      <c r="C43">
        <v>60870.261709999999</v>
      </c>
      <c r="D43">
        <v>0.61588123500000003</v>
      </c>
      <c r="E43" t="s">
        <v>2766</v>
      </c>
      <c r="G43" t="s">
        <v>2768</v>
      </c>
    </row>
    <row r="44" spans="1:13" x14ac:dyDescent="0.25">
      <c r="A44">
        <v>4</v>
      </c>
      <c r="B44">
        <v>824578.29269999999</v>
      </c>
      <c r="C44">
        <v>5631.6649479999996</v>
      </c>
      <c r="D44">
        <v>0.28860043600000002</v>
      </c>
      <c r="E44" t="s">
        <v>2766</v>
      </c>
      <c r="G44" t="s">
        <v>2732</v>
      </c>
    </row>
    <row r="45" spans="1:13" x14ac:dyDescent="0.25">
      <c r="A45">
        <v>5</v>
      </c>
      <c r="B45">
        <v>67969.44227</v>
      </c>
      <c r="C45">
        <v>12749.263370000001</v>
      </c>
      <c r="D45">
        <v>0.34873994600000002</v>
      </c>
      <c r="E45" t="s">
        <v>2766</v>
      </c>
      <c r="G45" t="s">
        <v>2733</v>
      </c>
    </row>
    <row r="48" spans="1:13" x14ac:dyDescent="0.25">
      <c r="A48" s="7" t="s">
        <v>2738</v>
      </c>
    </row>
    <row r="50" spans="1:16" x14ac:dyDescent="0.25">
      <c r="A50" s="7" t="s">
        <v>9</v>
      </c>
      <c r="B50" s="7" t="s">
        <v>2691</v>
      </c>
      <c r="C50" s="7" t="s">
        <v>2692</v>
      </c>
      <c r="D50" s="7" t="s">
        <v>2693</v>
      </c>
      <c r="E50" s="7" t="s">
        <v>2694</v>
      </c>
      <c r="F50" s="7" t="s">
        <v>2695</v>
      </c>
      <c r="G50" s="7" t="s">
        <v>2697</v>
      </c>
      <c r="H50" s="7" t="s">
        <v>2698</v>
      </c>
      <c r="K50" s="5" t="s">
        <v>2655</v>
      </c>
      <c r="L50" s="5" t="s">
        <v>2707</v>
      </c>
    </row>
    <row r="51" spans="1:16" x14ac:dyDescent="0.25">
      <c r="A51">
        <v>2</v>
      </c>
      <c r="B51" t="s">
        <v>60</v>
      </c>
      <c r="C51" s="4">
        <v>43615</v>
      </c>
      <c r="D51" s="4">
        <v>43830</v>
      </c>
      <c r="E51" t="s">
        <v>2739</v>
      </c>
      <c r="F51">
        <v>15</v>
      </c>
      <c r="G51">
        <v>82</v>
      </c>
      <c r="H51">
        <v>1230</v>
      </c>
      <c r="K51" s="5" t="s">
        <v>2706</v>
      </c>
      <c r="L51" t="s">
        <v>60</v>
      </c>
      <c r="M51" t="s">
        <v>59</v>
      </c>
      <c r="N51" t="s">
        <v>62</v>
      </c>
      <c r="O51" t="s">
        <v>61</v>
      </c>
      <c r="P51" t="s">
        <v>2654</v>
      </c>
    </row>
    <row r="52" spans="1:16" x14ac:dyDescent="0.25">
      <c r="A52">
        <v>3</v>
      </c>
      <c r="B52" t="s">
        <v>59</v>
      </c>
      <c r="C52" s="4">
        <v>43615</v>
      </c>
      <c r="D52" s="4">
        <v>43830</v>
      </c>
      <c r="E52" t="s">
        <v>2740</v>
      </c>
      <c r="F52">
        <v>10</v>
      </c>
      <c r="G52">
        <v>69</v>
      </c>
      <c r="H52">
        <v>690</v>
      </c>
      <c r="K52" s="6" t="s">
        <v>43</v>
      </c>
      <c r="L52" s="3">
        <v>9</v>
      </c>
      <c r="M52" s="3">
        <v>9</v>
      </c>
      <c r="N52" s="3"/>
      <c r="O52" s="3">
        <v>12</v>
      </c>
      <c r="P52" s="3">
        <v>30</v>
      </c>
    </row>
    <row r="53" spans="1:16" x14ac:dyDescent="0.25">
      <c r="A53">
        <v>15</v>
      </c>
      <c r="B53" t="s">
        <v>62</v>
      </c>
      <c r="C53" s="4">
        <v>43615</v>
      </c>
      <c r="D53" s="4">
        <v>44413</v>
      </c>
      <c r="E53" t="s">
        <v>2741</v>
      </c>
      <c r="F53">
        <v>0</v>
      </c>
      <c r="G53">
        <v>22</v>
      </c>
      <c r="H53">
        <v>0</v>
      </c>
      <c r="K53" s="6" t="s">
        <v>38</v>
      </c>
      <c r="L53" s="3">
        <v>17</v>
      </c>
      <c r="M53" s="3">
        <v>13</v>
      </c>
      <c r="N53" s="3">
        <v>3</v>
      </c>
      <c r="O53" s="3">
        <v>12</v>
      </c>
      <c r="P53" s="3">
        <v>45</v>
      </c>
    </row>
    <row r="54" spans="1:16" x14ac:dyDescent="0.25">
      <c r="A54">
        <v>1</v>
      </c>
      <c r="B54" t="s">
        <v>61</v>
      </c>
      <c r="C54" s="4">
        <v>43615</v>
      </c>
      <c r="D54" s="4">
        <v>43830</v>
      </c>
      <c r="E54" t="s">
        <v>2742</v>
      </c>
      <c r="F54">
        <v>12</v>
      </c>
      <c r="G54">
        <v>44</v>
      </c>
      <c r="H54">
        <v>528</v>
      </c>
      <c r="K54" s="6" t="s">
        <v>33</v>
      </c>
      <c r="L54" s="3">
        <v>5</v>
      </c>
      <c r="M54" s="3">
        <v>6</v>
      </c>
      <c r="N54" s="3"/>
      <c r="O54" s="3">
        <v>8</v>
      </c>
      <c r="P54" s="3">
        <v>19</v>
      </c>
    </row>
    <row r="55" spans="1:16" x14ac:dyDescent="0.25">
      <c r="A55">
        <v>5</v>
      </c>
      <c r="B55" t="s">
        <v>60</v>
      </c>
      <c r="C55" s="4">
        <v>43831</v>
      </c>
      <c r="D55" s="4">
        <v>43921</v>
      </c>
      <c r="E55" t="s">
        <v>2743</v>
      </c>
      <c r="F55">
        <v>12</v>
      </c>
      <c r="G55">
        <v>21</v>
      </c>
      <c r="H55">
        <v>252</v>
      </c>
      <c r="K55" s="6" t="s">
        <v>34</v>
      </c>
      <c r="L55" s="3">
        <v>15</v>
      </c>
      <c r="M55" s="3">
        <v>9</v>
      </c>
      <c r="N55" s="3">
        <v>4</v>
      </c>
      <c r="O55" s="3">
        <v>10</v>
      </c>
      <c r="P55" s="3">
        <v>38</v>
      </c>
    </row>
    <row r="56" spans="1:16" x14ac:dyDescent="0.25">
      <c r="A56">
        <v>4</v>
      </c>
      <c r="B56" t="s">
        <v>61</v>
      </c>
      <c r="C56" s="4">
        <v>43831</v>
      </c>
      <c r="D56" s="4">
        <v>43861</v>
      </c>
      <c r="E56" t="s">
        <v>2744</v>
      </c>
      <c r="F56">
        <v>9</v>
      </c>
      <c r="G56">
        <v>9</v>
      </c>
      <c r="H56">
        <v>81</v>
      </c>
      <c r="K56" s="6" t="s">
        <v>42</v>
      </c>
      <c r="L56" s="3">
        <v>20</v>
      </c>
      <c r="M56" s="3">
        <v>5</v>
      </c>
      <c r="N56" s="3">
        <v>3</v>
      </c>
      <c r="O56" s="3">
        <v>8</v>
      </c>
      <c r="P56" s="3">
        <v>36</v>
      </c>
    </row>
    <row r="57" spans="1:16" x14ac:dyDescent="0.25">
      <c r="A57">
        <v>6</v>
      </c>
      <c r="B57" t="s">
        <v>59</v>
      </c>
      <c r="C57" s="4">
        <v>43862</v>
      </c>
      <c r="D57" s="4">
        <v>43889</v>
      </c>
      <c r="E57" t="s">
        <v>2745</v>
      </c>
      <c r="F57">
        <v>13</v>
      </c>
      <c r="G57">
        <v>12</v>
      </c>
      <c r="H57">
        <v>156</v>
      </c>
      <c r="K57" s="6" t="s">
        <v>35</v>
      </c>
      <c r="L57" s="3">
        <v>14</v>
      </c>
      <c r="M57" s="3">
        <v>13</v>
      </c>
      <c r="N57" s="3">
        <v>3</v>
      </c>
      <c r="O57" s="3">
        <v>13</v>
      </c>
      <c r="P57" s="3">
        <v>43</v>
      </c>
    </row>
    <row r="58" spans="1:16" x14ac:dyDescent="0.25">
      <c r="A58">
        <v>7</v>
      </c>
      <c r="B58" t="s">
        <v>61</v>
      </c>
      <c r="C58" s="4">
        <v>43915</v>
      </c>
      <c r="D58" s="4">
        <v>44012</v>
      </c>
      <c r="E58" t="s">
        <v>2746</v>
      </c>
      <c r="F58">
        <v>15</v>
      </c>
      <c r="G58">
        <v>36</v>
      </c>
      <c r="H58">
        <v>540</v>
      </c>
      <c r="K58" s="6" t="s">
        <v>37</v>
      </c>
      <c r="L58" s="3">
        <v>14</v>
      </c>
      <c r="M58" s="3">
        <v>11</v>
      </c>
      <c r="N58" s="3">
        <v>2</v>
      </c>
      <c r="O58" s="3">
        <v>14</v>
      </c>
      <c r="P58" s="3">
        <v>41</v>
      </c>
    </row>
    <row r="59" spans="1:16" x14ac:dyDescent="0.25">
      <c r="A59">
        <v>9</v>
      </c>
      <c r="B59" t="s">
        <v>59</v>
      </c>
      <c r="C59" s="4">
        <v>43952</v>
      </c>
      <c r="D59" s="4">
        <v>44075</v>
      </c>
      <c r="E59" t="s">
        <v>2747</v>
      </c>
      <c r="F59">
        <v>18</v>
      </c>
      <c r="G59">
        <v>27</v>
      </c>
      <c r="H59">
        <v>486</v>
      </c>
      <c r="K59" s="6" t="s">
        <v>41</v>
      </c>
      <c r="L59" s="3">
        <v>6</v>
      </c>
      <c r="M59" s="3">
        <v>11</v>
      </c>
      <c r="N59" s="3"/>
      <c r="O59" s="3">
        <v>8</v>
      </c>
      <c r="P59" s="3">
        <v>25</v>
      </c>
    </row>
    <row r="60" spans="1:16" x14ac:dyDescent="0.25">
      <c r="A60">
        <v>8</v>
      </c>
      <c r="B60" t="s">
        <v>60</v>
      </c>
      <c r="C60" s="4">
        <v>44000</v>
      </c>
      <c r="D60" s="4">
        <v>44073</v>
      </c>
      <c r="E60" t="s">
        <v>2748</v>
      </c>
      <c r="F60">
        <v>16</v>
      </c>
      <c r="G60">
        <v>18</v>
      </c>
      <c r="H60">
        <v>288</v>
      </c>
      <c r="K60" s="6" t="s">
        <v>40</v>
      </c>
      <c r="L60" s="3">
        <v>16</v>
      </c>
      <c r="M60" s="3">
        <v>16</v>
      </c>
      <c r="N60" s="3">
        <v>1</v>
      </c>
      <c r="O60" s="3">
        <v>14</v>
      </c>
      <c r="P60" s="3">
        <v>47</v>
      </c>
    </row>
    <row r="61" spans="1:16" x14ac:dyDescent="0.25">
      <c r="A61">
        <v>10</v>
      </c>
      <c r="B61" t="s">
        <v>61</v>
      </c>
      <c r="C61" s="4">
        <v>44055</v>
      </c>
      <c r="D61" s="4">
        <v>44196</v>
      </c>
      <c r="E61" t="s">
        <v>2749</v>
      </c>
      <c r="F61">
        <v>19</v>
      </c>
      <c r="G61">
        <v>33</v>
      </c>
      <c r="H61">
        <v>627</v>
      </c>
      <c r="K61" s="6" t="s">
        <v>36</v>
      </c>
      <c r="L61" s="3">
        <v>14</v>
      </c>
      <c r="M61" s="3">
        <v>9</v>
      </c>
      <c r="N61" s="3">
        <v>2</v>
      </c>
      <c r="O61" s="3">
        <v>8</v>
      </c>
      <c r="P61" s="3">
        <v>33</v>
      </c>
    </row>
    <row r="62" spans="1:16" x14ac:dyDescent="0.25">
      <c r="A62">
        <v>11</v>
      </c>
      <c r="B62" t="s">
        <v>60</v>
      </c>
      <c r="C62" s="4">
        <v>44148</v>
      </c>
      <c r="D62" s="4">
        <v>44265</v>
      </c>
      <c r="E62" t="s">
        <v>2750</v>
      </c>
      <c r="F62">
        <v>13</v>
      </c>
      <c r="G62">
        <v>16</v>
      </c>
      <c r="H62">
        <v>208</v>
      </c>
      <c r="K62" s="6" t="s">
        <v>39</v>
      </c>
      <c r="L62" s="3">
        <v>8</v>
      </c>
      <c r="M62" s="3">
        <v>9</v>
      </c>
      <c r="N62" s="3">
        <v>4</v>
      </c>
      <c r="O62" s="3">
        <v>18</v>
      </c>
      <c r="P62" s="3">
        <v>39</v>
      </c>
    </row>
    <row r="63" spans="1:16" x14ac:dyDescent="0.25">
      <c r="A63">
        <v>12</v>
      </c>
      <c r="B63" t="s">
        <v>61</v>
      </c>
      <c r="C63" s="4">
        <v>44250</v>
      </c>
      <c r="D63" s="4">
        <v>44377</v>
      </c>
      <c r="E63" t="s">
        <v>2751</v>
      </c>
      <c r="F63">
        <v>11</v>
      </c>
      <c r="G63">
        <v>3</v>
      </c>
      <c r="H63">
        <v>33</v>
      </c>
      <c r="K63" s="6" t="s">
        <v>2654</v>
      </c>
      <c r="L63" s="3">
        <v>138</v>
      </c>
      <c r="M63" s="3">
        <v>111</v>
      </c>
      <c r="N63" s="3">
        <v>22</v>
      </c>
      <c r="O63" s="3">
        <v>125</v>
      </c>
      <c r="P63" s="3">
        <v>396</v>
      </c>
    </row>
    <row r="64" spans="1:16" x14ac:dyDescent="0.25">
      <c r="A64">
        <v>14</v>
      </c>
      <c r="B64" t="s">
        <v>59</v>
      </c>
      <c r="C64" s="4">
        <v>44267</v>
      </c>
      <c r="D64" s="4">
        <v>44413</v>
      </c>
      <c r="E64" t="s">
        <v>2752</v>
      </c>
      <c r="F64">
        <v>11</v>
      </c>
      <c r="G64">
        <v>3</v>
      </c>
      <c r="H64">
        <v>33</v>
      </c>
    </row>
    <row r="65" spans="1:8" x14ac:dyDescent="0.25">
      <c r="A65">
        <v>13</v>
      </c>
      <c r="B65" t="s">
        <v>60</v>
      </c>
      <c r="C65" s="4">
        <v>44287</v>
      </c>
      <c r="D65" s="4">
        <v>44389</v>
      </c>
      <c r="E65" t="s">
        <v>2753</v>
      </c>
      <c r="F65">
        <v>10</v>
      </c>
      <c r="G65">
        <v>1</v>
      </c>
      <c r="H65">
        <v>10</v>
      </c>
    </row>
  </sheetData>
  <conditionalFormatting pivot="1" sqref="B28:C32">
    <cfRule type="expression" dxfId="10" priority="1">
      <formula>B28=MAX($B28:$C28)</formula>
    </cfRule>
  </conditionalFormatting>
  <conditionalFormatting sqref="D16">
    <cfRule type="expression" dxfId="9" priority="11">
      <formula>D16=MAX($AL16:$AL122)</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7333-405C-40DC-9684-DAF8F5241E6C}">
  <dimension ref="A1:AV1618"/>
  <sheetViews>
    <sheetView topLeftCell="A827" workbookViewId="0">
      <selection activeCell="AM850" sqref="AM850"/>
    </sheetView>
  </sheetViews>
  <sheetFormatPr defaultRowHeight="15" x14ac:dyDescent="0.25"/>
  <cols>
    <col min="1" max="1" width="10.85546875" bestFit="1" customWidth="1"/>
    <col min="2" max="2" width="14.28515625" bestFit="1" customWidth="1"/>
    <col min="3" max="3" width="13.140625" style="13" bestFit="1" customWidth="1"/>
    <col min="4" max="4" width="13.140625" style="14" customWidth="1"/>
    <col min="5" max="5" width="13.140625" style="3" customWidth="1"/>
    <col min="6" max="6" width="12.7109375" bestFit="1" customWidth="1"/>
    <col min="7" max="7" width="12.85546875" bestFit="1" customWidth="1"/>
    <col min="8" max="8" width="9.7109375" bestFit="1" customWidth="1"/>
    <col min="9" max="9" width="14.5703125" bestFit="1" customWidth="1"/>
    <col min="10" max="10" width="9.5703125" bestFit="1" customWidth="1"/>
    <col min="11" max="11" width="11.140625" bestFit="1" customWidth="1"/>
    <col min="12" max="12" width="14.42578125" bestFit="1" customWidth="1"/>
    <col min="13" max="13" width="18.7109375" bestFit="1" customWidth="1"/>
    <col min="14" max="14" width="16.85546875" bestFit="1" customWidth="1"/>
    <col min="15" max="15" width="16.28515625" bestFit="1" customWidth="1"/>
    <col min="16" max="16" width="14.5703125" bestFit="1" customWidth="1"/>
    <col min="17" max="17" width="14.42578125" bestFit="1" customWidth="1"/>
    <col min="18" max="18" width="60.5703125" bestFit="1" customWidth="1"/>
    <col min="19" max="19" width="10.42578125" bestFit="1" customWidth="1"/>
    <col min="20" max="20" width="20.28515625" bestFit="1" customWidth="1"/>
    <col min="21" max="21" width="81.140625" bestFit="1" customWidth="1"/>
    <col min="22" max="22" width="33" bestFit="1" customWidth="1"/>
    <col min="23" max="23" width="12.28515625" bestFit="1" customWidth="1"/>
    <col min="24" max="24" width="34.28515625" bestFit="1" customWidth="1"/>
    <col min="25" max="25" width="8" style="16" bestFit="1" customWidth="1"/>
    <col min="26" max="26" width="16.42578125" bestFit="1" customWidth="1"/>
    <col min="27" max="27" width="12.5703125" bestFit="1" customWidth="1"/>
    <col min="28" max="28" width="16.140625" bestFit="1" customWidth="1"/>
    <col min="29" max="29" width="81.140625" bestFit="1" customWidth="1"/>
    <col min="30" max="30" width="12.5703125" bestFit="1" customWidth="1"/>
    <col min="31" max="31" width="11.5703125" bestFit="1" customWidth="1"/>
    <col min="32" max="32" width="13.28515625" bestFit="1" customWidth="1"/>
    <col min="33" max="33" width="54.5703125" bestFit="1" customWidth="1"/>
    <col min="34" max="35" width="10.42578125" bestFit="1" customWidth="1"/>
    <col min="36" max="36" width="11.140625" bestFit="1" customWidth="1"/>
    <col min="37" max="37" width="15.140625" bestFit="1" customWidth="1"/>
    <col min="38" max="38" width="11.140625" bestFit="1" customWidth="1"/>
    <col min="39" max="39" width="81.140625" bestFit="1" customWidth="1"/>
    <col min="40" max="42" width="11.140625" bestFit="1" customWidth="1"/>
    <col min="43" max="43" width="11.140625" customWidth="1"/>
    <col min="44" max="44" width="11.140625" bestFit="1" customWidth="1"/>
    <col min="45" max="45" width="20.7109375" bestFit="1" customWidth="1"/>
    <col min="46" max="46" width="20.42578125" customWidth="1"/>
    <col min="48" max="48" width="14" customWidth="1"/>
  </cols>
  <sheetData>
    <row r="1" spans="1:48" x14ac:dyDescent="0.25">
      <c r="A1" s="3" t="s">
        <v>0</v>
      </c>
      <c r="B1" s="3" t="s">
        <v>1</v>
      </c>
      <c r="C1" s="13" t="s">
        <v>2</v>
      </c>
      <c r="D1" s="14" t="s">
        <v>2717</v>
      </c>
      <c r="E1" s="3" t="s">
        <v>2718</v>
      </c>
      <c r="F1" s="3" t="s">
        <v>3</v>
      </c>
      <c r="G1" s="3" t="s">
        <v>4</v>
      </c>
      <c r="H1" s="3" t="s">
        <v>5</v>
      </c>
      <c r="I1" s="3" t="s">
        <v>6</v>
      </c>
      <c r="J1" s="3" t="s">
        <v>7</v>
      </c>
      <c r="K1" s="3" t="s">
        <v>8</v>
      </c>
      <c r="L1" s="3" t="s">
        <v>9</v>
      </c>
      <c r="M1" s="3" t="s">
        <v>10</v>
      </c>
      <c r="N1" s="3" t="s">
        <v>11</v>
      </c>
      <c r="O1" s="3" t="s">
        <v>12</v>
      </c>
      <c r="P1" s="3" t="s">
        <v>13</v>
      </c>
      <c r="Q1" s="3" t="s">
        <v>14</v>
      </c>
      <c r="R1" s="3" t="s">
        <v>15</v>
      </c>
      <c r="S1" s="3" t="s">
        <v>16</v>
      </c>
      <c r="T1" s="3" t="s">
        <v>17</v>
      </c>
      <c r="U1" s="3" t="s">
        <v>18</v>
      </c>
      <c r="V1" s="3" t="s">
        <v>19</v>
      </c>
      <c r="W1" s="3" t="s">
        <v>20</v>
      </c>
      <c r="X1" s="3" t="s">
        <v>21</v>
      </c>
      <c r="Y1" s="15" t="s">
        <v>22</v>
      </c>
      <c r="Z1" s="3" t="s">
        <v>23</v>
      </c>
      <c r="AA1" s="3" t="s">
        <v>24</v>
      </c>
      <c r="AB1" s="3" t="s">
        <v>25</v>
      </c>
      <c r="AC1" s="3" t="s">
        <v>26</v>
      </c>
      <c r="AD1" s="3" t="s">
        <v>27</v>
      </c>
      <c r="AE1" s="3" t="s">
        <v>28</v>
      </c>
      <c r="AF1" s="3" t="s">
        <v>29</v>
      </c>
      <c r="AG1" s="3" t="s">
        <v>30</v>
      </c>
      <c r="AH1" s="3" t="s">
        <v>31</v>
      </c>
      <c r="AI1" s="3" t="s">
        <v>32</v>
      </c>
      <c r="AJ1" s="3" t="s">
        <v>2642</v>
      </c>
      <c r="AK1" s="3" t="s">
        <v>2643</v>
      </c>
      <c r="AL1" s="3" t="s">
        <v>2644</v>
      </c>
      <c r="AM1" s="3" t="s">
        <v>2645</v>
      </c>
      <c r="AN1" s="3" t="s">
        <v>2646</v>
      </c>
      <c r="AO1" s="3" t="s">
        <v>2647</v>
      </c>
      <c r="AP1" s="3" t="s">
        <v>2648</v>
      </c>
      <c r="AQ1" s="3" t="s">
        <v>2734</v>
      </c>
      <c r="AR1" s="3" t="s">
        <v>2649</v>
      </c>
      <c r="AS1" s="3" t="s">
        <v>2650</v>
      </c>
      <c r="AT1" t="s">
        <v>2651</v>
      </c>
      <c r="AU1" t="s">
        <v>2652</v>
      </c>
      <c r="AV1" t="s">
        <v>2723</v>
      </c>
    </row>
    <row r="2" spans="1:48" hidden="1" x14ac:dyDescent="0.25">
      <c r="A2">
        <v>12</v>
      </c>
      <c r="B2">
        <v>55</v>
      </c>
      <c r="C2" s="4">
        <v>43745</v>
      </c>
      <c r="D2" s="14">
        <f>WebStore68[[#This Row],[order_date]]</f>
        <v>43745</v>
      </c>
      <c r="E2" s="3">
        <f>ROUNDUP(MONTH(WebStore68[[#This Row],[order_date]])/3, 0)</f>
        <v>4</v>
      </c>
      <c r="F2">
        <v>1</v>
      </c>
      <c r="G2" t="s">
        <v>39</v>
      </c>
      <c r="H2" t="s">
        <v>50</v>
      </c>
      <c r="I2" t="s">
        <v>55</v>
      </c>
      <c r="J2" t="s">
        <v>58</v>
      </c>
      <c r="K2" s="4">
        <v>43665</v>
      </c>
      <c r="L2">
        <v>3</v>
      </c>
      <c r="M2" t="s">
        <v>59</v>
      </c>
      <c r="N2" s="4">
        <v>43615</v>
      </c>
      <c r="O2" s="4">
        <v>43830</v>
      </c>
      <c r="P2">
        <v>2</v>
      </c>
      <c r="Q2" t="s">
        <v>74</v>
      </c>
      <c r="R2" t="s">
        <v>236</v>
      </c>
      <c r="S2">
        <v>2</v>
      </c>
      <c r="T2" t="s">
        <v>398</v>
      </c>
      <c r="U2" t="s">
        <v>960</v>
      </c>
      <c r="V2" t="s">
        <v>1494</v>
      </c>
      <c r="W2" t="s">
        <v>109</v>
      </c>
      <c r="X2" t="s">
        <v>2035</v>
      </c>
      <c r="Y2">
        <v>723.99</v>
      </c>
      <c r="Z2">
        <v>49.96</v>
      </c>
      <c r="AA2">
        <v>2</v>
      </c>
      <c r="AB2" t="s">
        <v>2086</v>
      </c>
      <c r="AC2" t="s">
        <v>2335</v>
      </c>
      <c r="AD2">
        <v>1</v>
      </c>
      <c r="AE2" t="s">
        <v>2634</v>
      </c>
      <c r="AF2">
        <v>26</v>
      </c>
      <c r="AG2" t="s">
        <v>2635</v>
      </c>
      <c r="AH2" s="4">
        <v>43740</v>
      </c>
      <c r="AI2" s="4">
        <v>43799</v>
      </c>
      <c r="AJ2" t="s">
        <v>65</v>
      </c>
      <c r="AK2" t="s">
        <v>227</v>
      </c>
      <c r="AL2" t="s">
        <v>685</v>
      </c>
      <c r="AM2" t="s">
        <v>1227</v>
      </c>
      <c r="AN2" t="s">
        <v>418</v>
      </c>
      <c r="AO2" t="s">
        <v>67</v>
      </c>
      <c r="AP2" t="s">
        <v>1562</v>
      </c>
      <c r="AQ2">
        <f>WebStore68[[#This Row],[unit_price]]*WebStore68[[#This Row],[quantity]]</f>
        <v>150</v>
      </c>
      <c r="AR2" t="s">
        <v>431</v>
      </c>
      <c r="AS2" t="s">
        <v>2326</v>
      </c>
      <c r="AT2" t="str">
        <f t="shared" ref="AT2:AT65" si="0">CONCATENATE($A2,$B2,$C2,$F2,$I2,$J2,$K2,$L2,$M2,$N2,$O2,$Y2,$Z2,$AD2,$AE2,$AF2,$AG2,$AH2,$AI2,$AJ2,$AL2,$AN2,$AO2,$AP2,$AR2)</f>
        <v>1255437451yesFemale436653Google Ads4361543830723.9949.961test26Changing color of background from blue to green437404379910935039.9924</v>
      </c>
      <c r="AU2">
        <f>COUNTIF(AT$2:AT2,AT2)</f>
        <v>1</v>
      </c>
      <c r="AV2" t="str">
        <f>WebStore68[[#This Row],[country]]&amp;"-"&amp;WebStore68[[#This Row],[item]]</f>
        <v>United States-Nail Polish 10 pieces set</v>
      </c>
    </row>
    <row r="3" spans="1:48" hidden="1" x14ac:dyDescent="0.25">
      <c r="A3">
        <v>12</v>
      </c>
      <c r="B3">
        <v>55</v>
      </c>
      <c r="C3" s="4">
        <v>43745</v>
      </c>
      <c r="D3" s="14">
        <f>WebStore68[[#This Row],[order_date]]</f>
        <v>43745</v>
      </c>
      <c r="E3" s="3">
        <f>ROUNDUP(MONTH(WebStore68[[#This Row],[order_date]])/3, 0)</f>
        <v>4</v>
      </c>
      <c r="F3">
        <v>1</v>
      </c>
      <c r="G3" t="s">
        <v>39</v>
      </c>
      <c r="H3" t="s">
        <v>50</v>
      </c>
      <c r="I3" t="s">
        <v>55</v>
      </c>
      <c r="J3" t="s">
        <v>58</v>
      </c>
      <c r="K3" s="4">
        <v>43665</v>
      </c>
      <c r="L3">
        <v>3</v>
      </c>
      <c r="M3" t="s">
        <v>59</v>
      </c>
      <c r="N3" s="4">
        <v>43615</v>
      </c>
      <c r="O3" s="4">
        <v>43830</v>
      </c>
      <c r="P3">
        <v>2</v>
      </c>
      <c r="Q3" t="s">
        <v>74</v>
      </c>
      <c r="R3" t="s">
        <v>236</v>
      </c>
      <c r="S3">
        <v>2</v>
      </c>
      <c r="T3" t="s">
        <v>398</v>
      </c>
      <c r="U3" t="s">
        <v>960</v>
      </c>
      <c r="V3" t="s">
        <v>1494</v>
      </c>
      <c r="W3" t="s">
        <v>109</v>
      </c>
      <c r="X3" t="s">
        <v>2035</v>
      </c>
      <c r="Y3">
        <v>723.99</v>
      </c>
      <c r="Z3">
        <v>49.96</v>
      </c>
      <c r="AA3">
        <v>2</v>
      </c>
      <c r="AB3" t="s">
        <v>2086</v>
      </c>
      <c r="AC3" t="s">
        <v>2335</v>
      </c>
      <c r="AD3">
        <v>1</v>
      </c>
      <c r="AE3" t="s">
        <v>2634</v>
      </c>
      <c r="AF3">
        <v>26</v>
      </c>
      <c r="AG3" t="s">
        <v>2635</v>
      </c>
      <c r="AH3" s="4">
        <v>43740</v>
      </c>
      <c r="AI3" s="4">
        <v>43799</v>
      </c>
      <c r="AJ3" t="s">
        <v>69</v>
      </c>
      <c r="AK3" t="s">
        <v>231</v>
      </c>
      <c r="AL3" t="s">
        <v>492</v>
      </c>
      <c r="AM3" t="s">
        <v>1055</v>
      </c>
      <c r="AN3" t="s">
        <v>1584</v>
      </c>
      <c r="AO3" t="s">
        <v>69</v>
      </c>
      <c r="AP3" t="s">
        <v>1517</v>
      </c>
      <c r="AQ3">
        <f>WebStore68[[#This Row],[unit_price]]*WebStore68[[#This Row],[quantity]]</f>
        <v>573.99</v>
      </c>
      <c r="AR3" t="s">
        <v>78</v>
      </c>
      <c r="AS3" t="s">
        <v>2330</v>
      </c>
      <c r="AT3" t="str">
        <f t="shared" si="0"/>
        <v>1255437451yesFemale436653Google Ads4361543830723.9949.961test26Changing color of background from blue to green43740437991135573.99119.998</v>
      </c>
      <c r="AU3">
        <f>COUNTIF(AT$2:AT3,AT3)</f>
        <v>1</v>
      </c>
      <c r="AV3" t="str">
        <f>WebStore68[[#This Row],[country]]&amp;"-"&amp;WebStore68[[#This Row],[item]]</f>
        <v>United States-Sony STRDH590 5.2-ch Surround Sound Home Theater Receiver</v>
      </c>
    </row>
    <row r="4" spans="1:48" hidden="1" x14ac:dyDescent="0.25">
      <c r="A4">
        <v>20</v>
      </c>
      <c r="B4">
        <v>183</v>
      </c>
      <c r="C4" s="4">
        <v>43748</v>
      </c>
      <c r="D4" s="14">
        <f>WebStore68[[#This Row],[order_date]]</f>
        <v>43748</v>
      </c>
      <c r="E4" s="3">
        <f>ROUNDUP(MONTH(WebStore68[[#This Row],[order_date]])/3, 0)</f>
        <v>4</v>
      </c>
      <c r="F4">
        <v>1</v>
      </c>
      <c r="G4" t="s">
        <v>39</v>
      </c>
      <c r="H4" t="s">
        <v>50</v>
      </c>
      <c r="I4" t="s">
        <v>56</v>
      </c>
      <c r="J4" t="s">
        <v>58</v>
      </c>
      <c r="K4" s="4">
        <v>43597</v>
      </c>
      <c r="L4">
        <v>3</v>
      </c>
      <c r="N4" s="4"/>
      <c r="O4" s="4"/>
      <c r="P4">
        <v>1</v>
      </c>
      <c r="Q4" t="s">
        <v>79</v>
      </c>
      <c r="R4" t="s">
        <v>241</v>
      </c>
      <c r="S4">
        <v>1</v>
      </c>
      <c r="T4" t="s">
        <v>406</v>
      </c>
      <c r="U4" t="s">
        <v>968</v>
      </c>
      <c r="V4" t="s">
        <v>1501</v>
      </c>
      <c r="W4" t="s">
        <v>80</v>
      </c>
      <c r="X4" t="s">
        <v>1562</v>
      </c>
      <c r="Y4">
        <v>173.9</v>
      </c>
      <c r="Z4">
        <v>19.98</v>
      </c>
      <c r="AA4">
        <v>1</v>
      </c>
      <c r="AB4" t="s">
        <v>65</v>
      </c>
      <c r="AC4" t="s">
        <v>2343</v>
      </c>
      <c r="AD4">
        <v>1</v>
      </c>
      <c r="AE4" t="s">
        <v>2634</v>
      </c>
      <c r="AF4">
        <v>71</v>
      </c>
      <c r="AG4" t="s">
        <v>2635</v>
      </c>
      <c r="AH4" s="4">
        <v>43740</v>
      </c>
      <c r="AI4" s="4">
        <v>43799</v>
      </c>
      <c r="AJ4" t="s">
        <v>79</v>
      </c>
      <c r="AK4" t="s">
        <v>241</v>
      </c>
      <c r="AL4" t="s">
        <v>406</v>
      </c>
      <c r="AM4" t="s">
        <v>968</v>
      </c>
      <c r="AN4" t="s">
        <v>1501</v>
      </c>
      <c r="AO4" t="s">
        <v>80</v>
      </c>
      <c r="AP4" t="s">
        <v>1562</v>
      </c>
      <c r="AQ4">
        <f>WebStore68[[#This Row],[unit_price]]*WebStore68[[#This Row],[quantity]]</f>
        <v>173.9</v>
      </c>
      <c r="AR4" t="s">
        <v>65</v>
      </c>
      <c r="AS4" t="s">
        <v>2343</v>
      </c>
      <c r="AT4" t="str">
        <f t="shared" si="0"/>
        <v>20183437481noFemale435973173.919.981test71Changing color of background from blue to green4374043799411286.9529.9910</v>
      </c>
      <c r="AU4">
        <f>COUNTIF(AT$2:AT4,AT4)</f>
        <v>1</v>
      </c>
      <c r="AV4" t="str">
        <f>WebStore68[[#This Row],[country]]&amp;"-"&amp;WebStore68[[#This Row],[item]]</f>
        <v>United States-Pokemon Ultra Beasts Gx Collectible Cards</v>
      </c>
    </row>
    <row r="5" spans="1:48" hidden="1" x14ac:dyDescent="0.25">
      <c r="A5">
        <v>35</v>
      </c>
      <c r="B5">
        <v>193</v>
      </c>
      <c r="C5" s="13">
        <v>43755</v>
      </c>
      <c r="D5" s="14">
        <f>WebStore68[[#This Row],[order_date]]</f>
        <v>43755</v>
      </c>
      <c r="E5" s="3">
        <f>ROUNDUP(MONTH(WebStore68[[#This Row],[order_date]])/3, 0)</f>
        <v>4</v>
      </c>
      <c r="F5">
        <v>1</v>
      </c>
      <c r="G5" t="s">
        <v>39</v>
      </c>
      <c r="H5" t="s">
        <v>50</v>
      </c>
      <c r="I5" t="s">
        <v>56</v>
      </c>
      <c r="J5" t="s">
        <v>57</v>
      </c>
      <c r="K5" s="4">
        <v>43645</v>
      </c>
      <c r="L5">
        <v>2</v>
      </c>
      <c r="M5" t="s">
        <v>60</v>
      </c>
      <c r="N5" s="4">
        <v>43615</v>
      </c>
      <c r="O5" s="4">
        <v>43830</v>
      </c>
      <c r="P5">
        <v>1</v>
      </c>
      <c r="Q5" t="s">
        <v>86</v>
      </c>
      <c r="R5" t="s">
        <v>248</v>
      </c>
      <c r="S5">
        <v>1</v>
      </c>
      <c r="T5" t="s">
        <v>419</v>
      </c>
      <c r="U5" t="s">
        <v>981</v>
      </c>
      <c r="V5" t="s">
        <v>1514</v>
      </c>
      <c r="W5" t="s">
        <v>69</v>
      </c>
      <c r="X5" t="s">
        <v>1548</v>
      </c>
      <c r="Y5">
        <v>57.95</v>
      </c>
      <c r="Z5">
        <v>14.99</v>
      </c>
      <c r="AA5">
        <v>1</v>
      </c>
      <c r="AB5" t="s">
        <v>547</v>
      </c>
      <c r="AC5" t="s">
        <v>2354</v>
      </c>
      <c r="AD5">
        <v>1</v>
      </c>
      <c r="AE5" t="s">
        <v>2633</v>
      </c>
      <c r="AF5">
        <v>74</v>
      </c>
      <c r="AG5" t="s">
        <v>2635</v>
      </c>
      <c r="AH5" s="4">
        <v>43740</v>
      </c>
      <c r="AI5" s="4">
        <v>43799</v>
      </c>
      <c r="AJ5" t="s">
        <v>86</v>
      </c>
      <c r="AK5" t="s">
        <v>248</v>
      </c>
      <c r="AL5" t="s">
        <v>419</v>
      </c>
      <c r="AM5" t="s">
        <v>981</v>
      </c>
      <c r="AN5" t="s">
        <v>1514</v>
      </c>
      <c r="AO5" t="s">
        <v>69</v>
      </c>
      <c r="AP5" t="s">
        <v>1548</v>
      </c>
      <c r="AQ5">
        <f>WebStore68[[#This Row],[unit_price]]*WebStore68[[#This Row],[quantity]]</f>
        <v>57.95</v>
      </c>
      <c r="AR5" t="s">
        <v>547</v>
      </c>
      <c r="AS5" t="s">
        <v>2354</v>
      </c>
      <c r="AT5" t="str">
        <f t="shared" si="0"/>
        <v>35193437551noMale436452Facebook436154383057.9514.991control74Changing color of background from blue to green4374043799713057.95114.9914</v>
      </c>
      <c r="AU5">
        <f>COUNTIF(AT$2:AT5,AT5)</f>
        <v>1</v>
      </c>
      <c r="AV5" t="str">
        <f>WebStore68[[#This Row],[country]]&amp;"-"&amp;WebStore68[[#This Row],[item]]</f>
        <v>United States-SLEEPBELLA Duvet Cover Set King Size Navy Blue Buffalo 100% Cotton</v>
      </c>
    </row>
    <row r="6" spans="1:48" hidden="1" x14ac:dyDescent="0.25">
      <c r="A6">
        <v>51</v>
      </c>
      <c r="B6">
        <v>203</v>
      </c>
      <c r="C6" s="4">
        <v>43765</v>
      </c>
      <c r="D6" s="14">
        <f>WebStore68[[#This Row],[order_date]]</f>
        <v>43765</v>
      </c>
      <c r="E6" s="3">
        <f>ROUNDUP(MONTH(WebStore68[[#This Row],[order_date]])/3, 0)</f>
        <v>4</v>
      </c>
      <c r="F6">
        <v>1</v>
      </c>
      <c r="G6" t="s">
        <v>39</v>
      </c>
      <c r="H6" t="s">
        <v>50</v>
      </c>
      <c r="I6" t="s">
        <v>55</v>
      </c>
      <c r="J6" t="s">
        <v>57</v>
      </c>
      <c r="K6" s="4">
        <v>43627</v>
      </c>
      <c r="L6">
        <v>1</v>
      </c>
      <c r="M6" t="s">
        <v>61</v>
      </c>
      <c r="N6" s="4">
        <v>43615</v>
      </c>
      <c r="O6" s="4">
        <v>43830</v>
      </c>
      <c r="P6">
        <v>1</v>
      </c>
      <c r="Q6" t="s">
        <v>86</v>
      </c>
      <c r="R6" t="s">
        <v>248</v>
      </c>
      <c r="S6">
        <v>1</v>
      </c>
      <c r="T6" t="s">
        <v>432</v>
      </c>
      <c r="U6" t="s">
        <v>995</v>
      </c>
      <c r="V6" t="s">
        <v>1527</v>
      </c>
      <c r="W6" t="s">
        <v>67</v>
      </c>
      <c r="X6" t="s">
        <v>1548</v>
      </c>
      <c r="Y6">
        <v>110.97</v>
      </c>
      <c r="Z6">
        <v>44.97</v>
      </c>
      <c r="AA6">
        <v>1</v>
      </c>
      <c r="AB6" t="s">
        <v>549</v>
      </c>
      <c r="AC6" t="s">
        <v>2362</v>
      </c>
      <c r="AD6">
        <v>1</v>
      </c>
      <c r="AE6" t="s">
        <v>2634</v>
      </c>
      <c r="AF6">
        <v>78</v>
      </c>
      <c r="AG6" t="s">
        <v>2635</v>
      </c>
      <c r="AH6" s="4">
        <v>43740</v>
      </c>
      <c r="AI6" s="4">
        <v>43799</v>
      </c>
      <c r="AJ6" t="s">
        <v>86</v>
      </c>
      <c r="AK6" t="s">
        <v>248</v>
      </c>
      <c r="AL6" t="s">
        <v>432</v>
      </c>
      <c r="AM6" t="s">
        <v>995</v>
      </c>
      <c r="AN6" t="s">
        <v>1527</v>
      </c>
      <c r="AO6" t="s">
        <v>67</v>
      </c>
      <c r="AP6" t="s">
        <v>1548</v>
      </c>
      <c r="AQ6">
        <f>WebStore68[[#This Row],[unit_price]]*WebStore68[[#This Row],[quantity]]</f>
        <v>110.97</v>
      </c>
      <c r="AR6" t="s">
        <v>549</v>
      </c>
      <c r="AS6" t="s">
        <v>2362</v>
      </c>
      <c r="AT6" t="str">
        <f t="shared" si="0"/>
        <v>51203437651yesMale436271YouTube4361543830110.9744.971test78Changing color of background from blue to green437404379972136.99314.9922</v>
      </c>
      <c r="AU6">
        <f>COUNTIF(AT$2:AT6,AT6)</f>
        <v>1</v>
      </c>
      <c r="AV6" t="str">
        <f>WebStore68[[#This Row],[country]]&amp;"-"&amp;WebStore68[[#This Row],[item]]</f>
        <v>United States-Beiz Gold Office Accessories Desk Organizer with Storage Drawer 1 Paper Tray &amp; 5 Upright Sections</v>
      </c>
    </row>
    <row r="7" spans="1:48" hidden="1" x14ac:dyDescent="0.25">
      <c r="A7">
        <v>77</v>
      </c>
      <c r="B7">
        <v>349</v>
      </c>
      <c r="C7" s="4">
        <v>43780</v>
      </c>
      <c r="D7" s="14">
        <f>WebStore68[[#This Row],[order_date]]</f>
        <v>43780</v>
      </c>
      <c r="E7" s="3">
        <f>ROUNDUP(MONTH(WebStore68[[#This Row],[order_date]])/3, 0)</f>
        <v>4</v>
      </c>
      <c r="F7">
        <v>1</v>
      </c>
      <c r="G7" t="s">
        <v>39</v>
      </c>
      <c r="H7" t="s">
        <v>50</v>
      </c>
      <c r="I7" t="s">
        <v>55</v>
      </c>
      <c r="J7" t="s">
        <v>57</v>
      </c>
      <c r="K7" s="4">
        <v>43494</v>
      </c>
      <c r="L7">
        <v>1</v>
      </c>
      <c r="N7" s="4"/>
      <c r="O7" s="4"/>
      <c r="P7">
        <v>2</v>
      </c>
      <c r="Q7" t="s">
        <v>66</v>
      </c>
      <c r="R7" t="s">
        <v>228</v>
      </c>
      <c r="S7">
        <v>2</v>
      </c>
      <c r="T7" t="s">
        <v>452</v>
      </c>
      <c r="U7" t="s">
        <v>1014</v>
      </c>
      <c r="V7" t="s">
        <v>1544</v>
      </c>
      <c r="W7" t="s">
        <v>75</v>
      </c>
      <c r="X7" t="s">
        <v>2042</v>
      </c>
      <c r="Y7">
        <v>285.85000000000002</v>
      </c>
      <c r="Z7">
        <v>59.95</v>
      </c>
      <c r="AA7">
        <v>2</v>
      </c>
      <c r="AB7" t="s">
        <v>2088</v>
      </c>
      <c r="AC7" t="s">
        <v>2338</v>
      </c>
      <c r="AD7">
        <v>1</v>
      </c>
      <c r="AE7" t="s">
        <v>2634</v>
      </c>
      <c r="AF7">
        <v>156</v>
      </c>
      <c r="AG7" t="s">
        <v>2635</v>
      </c>
      <c r="AH7" s="4">
        <v>43740</v>
      </c>
      <c r="AI7" s="4">
        <v>43799</v>
      </c>
      <c r="AJ7" t="s">
        <v>70</v>
      </c>
      <c r="AK7" t="s">
        <v>232</v>
      </c>
      <c r="AL7" t="s">
        <v>719</v>
      </c>
      <c r="AM7" t="s">
        <v>1261</v>
      </c>
      <c r="AN7" t="s">
        <v>1779</v>
      </c>
      <c r="AO7" t="s">
        <v>80</v>
      </c>
      <c r="AP7" t="s">
        <v>1548</v>
      </c>
      <c r="AQ7">
        <f>WebStore68[[#This Row],[unit_price]]*WebStore68[[#This Row],[quantity]]</f>
        <v>191.98</v>
      </c>
      <c r="AR7" t="s">
        <v>432</v>
      </c>
      <c r="AS7" t="s">
        <v>2331</v>
      </c>
      <c r="AT7" t="str">
        <f t="shared" si="0"/>
        <v>77349437801yesMale434941285.8559.951test156Changing color of background from blue to green4374043799516295.99214.9921</v>
      </c>
      <c r="AU7">
        <f>COUNTIF(AT$2:AT7,AT7)</f>
        <v>1</v>
      </c>
      <c r="AV7" t="str">
        <f>WebStore68[[#This Row],[country]]&amp;"-"&amp;WebStore68[[#This Row],[item]]</f>
        <v xml:space="preserve">United States-Yonex Tennis Racket EZONE 98 Alpha Head Light Balanced Racquet </v>
      </c>
    </row>
    <row r="8" spans="1:48" hidden="1" x14ac:dyDescent="0.25">
      <c r="A8">
        <v>77</v>
      </c>
      <c r="B8">
        <v>349</v>
      </c>
      <c r="C8" s="4">
        <v>43780</v>
      </c>
      <c r="D8" s="14">
        <f>WebStore68[[#This Row],[order_date]]</f>
        <v>43780</v>
      </c>
      <c r="E8" s="3">
        <f>ROUNDUP(MONTH(WebStore68[[#This Row],[order_date]])/3, 0)</f>
        <v>4</v>
      </c>
      <c r="F8">
        <v>1</v>
      </c>
      <c r="G8" t="s">
        <v>39</v>
      </c>
      <c r="H8" t="s">
        <v>50</v>
      </c>
      <c r="I8" t="s">
        <v>55</v>
      </c>
      <c r="J8" t="s">
        <v>57</v>
      </c>
      <c r="K8" s="4">
        <v>43494</v>
      </c>
      <c r="L8">
        <v>1</v>
      </c>
      <c r="N8" s="4"/>
      <c r="O8" s="4"/>
      <c r="P8">
        <v>2</v>
      </c>
      <c r="Q8" t="s">
        <v>66</v>
      </c>
      <c r="R8" t="s">
        <v>228</v>
      </c>
      <c r="S8">
        <v>2</v>
      </c>
      <c r="T8" t="s">
        <v>452</v>
      </c>
      <c r="U8" t="s">
        <v>1014</v>
      </c>
      <c r="V8" t="s">
        <v>1544</v>
      </c>
      <c r="W8" t="s">
        <v>75</v>
      </c>
      <c r="X8" t="s">
        <v>2042</v>
      </c>
      <c r="Y8">
        <v>285.85000000000002</v>
      </c>
      <c r="Z8">
        <v>59.95</v>
      </c>
      <c r="AA8">
        <v>2</v>
      </c>
      <c r="AB8" t="s">
        <v>2088</v>
      </c>
      <c r="AC8" t="s">
        <v>2338</v>
      </c>
      <c r="AD8">
        <v>1</v>
      </c>
      <c r="AE8" t="s">
        <v>2634</v>
      </c>
      <c r="AF8">
        <v>156</v>
      </c>
      <c r="AG8" t="s">
        <v>2635</v>
      </c>
      <c r="AH8" s="4">
        <v>43740</v>
      </c>
      <c r="AI8" s="4">
        <v>43799</v>
      </c>
      <c r="AJ8" t="s">
        <v>80</v>
      </c>
      <c r="AK8" t="s">
        <v>242</v>
      </c>
      <c r="AL8" t="s">
        <v>587</v>
      </c>
      <c r="AM8" t="s">
        <v>1143</v>
      </c>
      <c r="AN8" t="s">
        <v>1668</v>
      </c>
      <c r="AO8" t="s">
        <v>67</v>
      </c>
      <c r="AP8" t="s">
        <v>1562</v>
      </c>
      <c r="AQ8">
        <f>WebStore68[[#This Row],[unit_price]]*WebStore68[[#This Row],[quantity]]</f>
        <v>93.87</v>
      </c>
      <c r="AR8" t="s">
        <v>79</v>
      </c>
      <c r="AS8" t="s">
        <v>2349</v>
      </c>
      <c r="AT8" t="str">
        <f t="shared" si="0"/>
        <v>77349437801yesMale434941285.8559.951test156Changing color of background from blue to green437404379927431.2939.994</v>
      </c>
      <c r="AU8">
        <f>COUNTIF(AT$2:AT8,AT8)</f>
        <v>1</v>
      </c>
      <c r="AV8" t="str">
        <f>WebStore68[[#This Row],[country]]&amp;"-"&amp;WebStore68[[#This Row],[item]]</f>
        <v>United States-Lee Men's Dungarees Belted Wyoming Cargo Short</v>
      </c>
    </row>
    <row r="9" spans="1:48" hidden="1" x14ac:dyDescent="0.25">
      <c r="A9">
        <v>96</v>
      </c>
      <c r="B9">
        <v>117</v>
      </c>
      <c r="C9" s="4">
        <v>43789</v>
      </c>
      <c r="D9" s="14">
        <f>WebStore68[[#This Row],[order_date]]</f>
        <v>43789</v>
      </c>
      <c r="E9" s="3">
        <f>ROUNDUP(MONTH(WebStore68[[#This Row],[order_date]])/3, 0)</f>
        <v>4</v>
      </c>
      <c r="F9">
        <v>1</v>
      </c>
      <c r="G9" t="s">
        <v>39</v>
      </c>
      <c r="H9" t="s">
        <v>50</v>
      </c>
      <c r="I9" t="s">
        <v>56</v>
      </c>
      <c r="J9" t="s">
        <v>57</v>
      </c>
      <c r="K9" s="4">
        <v>43689</v>
      </c>
      <c r="L9">
        <v>3</v>
      </c>
      <c r="M9" t="s">
        <v>59</v>
      </c>
      <c r="N9" s="4">
        <v>43615</v>
      </c>
      <c r="O9" s="4">
        <v>43830</v>
      </c>
      <c r="P9">
        <v>1</v>
      </c>
      <c r="Q9" t="s">
        <v>65</v>
      </c>
      <c r="R9" t="s">
        <v>227</v>
      </c>
      <c r="S9">
        <v>1</v>
      </c>
      <c r="T9" t="s">
        <v>429</v>
      </c>
      <c r="U9" t="s">
        <v>992</v>
      </c>
      <c r="V9" t="s">
        <v>1510</v>
      </c>
      <c r="W9" t="s">
        <v>69</v>
      </c>
      <c r="X9" t="s">
        <v>1562</v>
      </c>
      <c r="Y9">
        <v>199.99</v>
      </c>
      <c r="Z9">
        <v>9.99</v>
      </c>
      <c r="AA9">
        <v>1</v>
      </c>
      <c r="AB9" t="s">
        <v>431</v>
      </c>
      <c r="AC9" t="s">
        <v>2326</v>
      </c>
      <c r="AD9">
        <v>1</v>
      </c>
      <c r="AE9" t="s">
        <v>2633</v>
      </c>
      <c r="AF9">
        <v>43</v>
      </c>
      <c r="AG9" t="s">
        <v>2635</v>
      </c>
      <c r="AH9" s="4">
        <v>43740</v>
      </c>
      <c r="AI9" s="4">
        <v>43799</v>
      </c>
      <c r="AJ9" t="s">
        <v>65</v>
      </c>
      <c r="AK9" t="s">
        <v>227</v>
      </c>
      <c r="AL9" t="s">
        <v>429</v>
      </c>
      <c r="AM9" t="s">
        <v>992</v>
      </c>
      <c r="AN9" t="s">
        <v>1510</v>
      </c>
      <c r="AO9" t="s">
        <v>69</v>
      </c>
      <c r="AP9" t="s">
        <v>1562</v>
      </c>
      <c r="AQ9">
        <f>WebStore68[[#This Row],[unit_price]]*WebStore68[[#This Row],[quantity]]</f>
        <v>199.99</v>
      </c>
      <c r="AR9" t="s">
        <v>431</v>
      </c>
      <c r="AS9" t="s">
        <v>2326</v>
      </c>
      <c r="AT9" t="str">
        <f t="shared" si="0"/>
        <v>96117437891noMale436893Google Ads4361543830199.999.991control43Changing color of background from blue to green43740437991040199.9919.9924</v>
      </c>
      <c r="AU9">
        <f>COUNTIF(AT$2:AT9,AT9)</f>
        <v>1</v>
      </c>
      <c r="AV9" t="str">
        <f>WebStore68[[#This Row],[country]]&amp;"-"&amp;WebStore68[[#This Row],[item]]</f>
        <v>United States-Eye Serum</v>
      </c>
    </row>
    <row r="10" spans="1:48" hidden="1" x14ac:dyDescent="0.25">
      <c r="A10">
        <v>115</v>
      </c>
      <c r="B10">
        <v>232</v>
      </c>
      <c r="C10" s="4">
        <v>43801</v>
      </c>
      <c r="D10" s="14">
        <f>WebStore68[[#This Row],[order_date]]</f>
        <v>43801</v>
      </c>
      <c r="E10" s="3">
        <f>ROUNDUP(MONTH(WebStore68[[#This Row],[order_date]])/3, 0)</f>
        <v>4</v>
      </c>
      <c r="F10">
        <v>1</v>
      </c>
      <c r="G10" t="s">
        <v>39</v>
      </c>
      <c r="H10" t="s">
        <v>50</v>
      </c>
      <c r="I10" t="s">
        <v>56</v>
      </c>
      <c r="J10" t="s">
        <v>58</v>
      </c>
      <c r="K10" s="4">
        <v>43574</v>
      </c>
      <c r="L10">
        <v>3</v>
      </c>
      <c r="N10" s="4"/>
      <c r="O10" s="4"/>
      <c r="P10">
        <v>1</v>
      </c>
      <c r="Q10" t="s">
        <v>90</v>
      </c>
      <c r="R10" t="s">
        <v>252</v>
      </c>
      <c r="S10">
        <v>1</v>
      </c>
      <c r="T10" t="s">
        <v>70</v>
      </c>
      <c r="U10" t="s">
        <v>1040</v>
      </c>
      <c r="V10" t="s">
        <v>1568</v>
      </c>
      <c r="W10" t="s">
        <v>69</v>
      </c>
      <c r="X10" t="s">
        <v>1659</v>
      </c>
      <c r="Y10">
        <v>198.99</v>
      </c>
      <c r="Z10">
        <v>4.99</v>
      </c>
      <c r="AA10">
        <v>1</v>
      </c>
      <c r="AB10" t="s">
        <v>645</v>
      </c>
      <c r="AC10" t="s">
        <v>2347</v>
      </c>
      <c r="AH10" s="4"/>
      <c r="AI10" s="4"/>
      <c r="AJ10" t="s">
        <v>90</v>
      </c>
      <c r="AK10" t="s">
        <v>252</v>
      </c>
      <c r="AL10" t="s">
        <v>70</v>
      </c>
      <c r="AM10" t="s">
        <v>1040</v>
      </c>
      <c r="AN10" t="s">
        <v>1568</v>
      </c>
      <c r="AO10" t="s">
        <v>69</v>
      </c>
      <c r="AP10" t="s">
        <v>1659</v>
      </c>
      <c r="AQ10">
        <f>WebStore68[[#This Row],[unit_price]]*WebStore68[[#This Row],[quantity]]</f>
        <v>198.99</v>
      </c>
      <c r="AR10" t="s">
        <v>645</v>
      </c>
      <c r="AS10" t="s">
        <v>2347</v>
      </c>
      <c r="AT10" t="str">
        <f t="shared" si="0"/>
        <v>115232438011noFemale435743198.994.9965198.9914.9913</v>
      </c>
      <c r="AU10">
        <f>COUNTIF(AT$2:AT10,AT10)</f>
        <v>1</v>
      </c>
      <c r="AV10" t="str">
        <f>WebStore68[[#This Row],[country]]&amp;"-"&amp;WebStore68[[#This Row],[item]]</f>
        <v>United States-16" Large wood Vintage Premium metal chess set</v>
      </c>
    </row>
    <row r="11" spans="1:48" hidden="1" x14ac:dyDescent="0.25">
      <c r="A11">
        <v>124</v>
      </c>
      <c r="B11">
        <v>183</v>
      </c>
      <c r="C11" s="4">
        <v>43808</v>
      </c>
      <c r="D11" s="14">
        <f>WebStore68[[#This Row],[order_date]]</f>
        <v>43808</v>
      </c>
      <c r="E11" s="3">
        <f>ROUNDUP(MONTH(WebStore68[[#This Row],[order_date]])/3, 0)</f>
        <v>4</v>
      </c>
      <c r="F11">
        <v>1</v>
      </c>
      <c r="G11" t="s">
        <v>39</v>
      </c>
      <c r="H11" t="s">
        <v>50</v>
      </c>
      <c r="I11" t="s">
        <v>56</v>
      </c>
      <c r="J11" t="s">
        <v>58</v>
      </c>
      <c r="K11" s="4">
        <v>43597</v>
      </c>
      <c r="L11">
        <v>3</v>
      </c>
      <c r="N11" s="4"/>
      <c r="O11" s="4"/>
      <c r="P11">
        <v>1</v>
      </c>
      <c r="Q11" t="s">
        <v>70</v>
      </c>
      <c r="R11" t="s">
        <v>232</v>
      </c>
      <c r="S11">
        <v>1</v>
      </c>
      <c r="T11" t="s">
        <v>484</v>
      </c>
      <c r="U11" t="s">
        <v>1038</v>
      </c>
      <c r="V11" t="s">
        <v>1576</v>
      </c>
      <c r="W11" t="s">
        <v>80</v>
      </c>
      <c r="X11" t="s">
        <v>1548</v>
      </c>
      <c r="Y11">
        <v>71.94</v>
      </c>
      <c r="Z11">
        <v>29.98</v>
      </c>
      <c r="AA11">
        <v>1</v>
      </c>
      <c r="AB11" t="s">
        <v>640</v>
      </c>
      <c r="AC11" t="s">
        <v>2393</v>
      </c>
      <c r="AH11" s="4"/>
      <c r="AI11" s="4"/>
      <c r="AJ11" t="s">
        <v>70</v>
      </c>
      <c r="AK11" t="s">
        <v>232</v>
      </c>
      <c r="AL11" t="s">
        <v>484</v>
      </c>
      <c r="AM11" t="s">
        <v>1038</v>
      </c>
      <c r="AN11" t="s">
        <v>1576</v>
      </c>
      <c r="AO11" t="s">
        <v>80</v>
      </c>
      <c r="AP11" t="s">
        <v>1548</v>
      </c>
      <c r="AQ11">
        <f>WebStore68[[#This Row],[unit_price]]*WebStore68[[#This Row],[quantity]]</f>
        <v>71.94</v>
      </c>
      <c r="AR11" t="s">
        <v>640</v>
      </c>
      <c r="AS11" t="s">
        <v>2393</v>
      </c>
      <c r="AT11" t="str">
        <f t="shared" si="0"/>
        <v>124183438081noFemale43597371.9429.98515435.97214.9917</v>
      </c>
      <c r="AU11">
        <f>COUNTIF(AT$2:AT11,AT11)</f>
        <v>1</v>
      </c>
      <c r="AV11" t="str">
        <f>WebStore68[[#This Row],[country]]&amp;"-"&amp;WebStore68[[#This Row],[item]]</f>
        <v>United States-Wilson A500 Youth Leather Right Hand Throw Catchers Baseball Mitt Glove 32"</v>
      </c>
    </row>
    <row r="12" spans="1:48" hidden="1" x14ac:dyDescent="0.25">
      <c r="A12">
        <v>139</v>
      </c>
      <c r="B12">
        <v>175</v>
      </c>
      <c r="C12" s="13">
        <v>43820</v>
      </c>
      <c r="D12" s="14">
        <f>WebStore68[[#This Row],[order_date]]</f>
        <v>43820</v>
      </c>
      <c r="E12" s="3">
        <f>ROUNDUP(MONTH(WebStore68[[#This Row],[order_date]])/3, 0)</f>
        <v>4</v>
      </c>
      <c r="F12">
        <v>1</v>
      </c>
      <c r="G12" t="s">
        <v>39</v>
      </c>
      <c r="H12" t="s">
        <v>50</v>
      </c>
      <c r="I12" t="s">
        <v>56</v>
      </c>
      <c r="J12" t="s">
        <v>58</v>
      </c>
      <c r="K12" s="4">
        <v>43604</v>
      </c>
      <c r="L12">
        <v>2</v>
      </c>
      <c r="N12" s="4"/>
      <c r="O12" s="4"/>
      <c r="P12">
        <v>2</v>
      </c>
      <c r="Q12" t="s">
        <v>63</v>
      </c>
      <c r="R12" t="s">
        <v>225</v>
      </c>
      <c r="S12">
        <v>2</v>
      </c>
      <c r="T12" t="s">
        <v>496</v>
      </c>
      <c r="U12" t="s">
        <v>1059</v>
      </c>
      <c r="V12" t="s">
        <v>1588</v>
      </c>
      <c r="W12" t="s">
        <v>88</v>
      </c>
      <c r="X12" t="s">
        <v>2042</v>
      </c>
      <c r="Y12">
        <v>131.66</v>
      </c>
      <c r="Z12">
        <v>49.96</v>
      </c>
      <c r="AA12">
        <v>2</v>
      </c>
      <c r="AB12" t="s">
        <v>2125</v>
      </c>
      <c r="AC12" t="s">
        <v>2400</v>
      </c>
      <c r="AH12" s="4"/>
      <c r="AI12" s="4"/>
      <c r="AJ12" t="s">
        <v>70</v>
      </c>
      <c r="AK12" t="s">
        <v>232</v>
      </c>
      <c r="AL12" t="s">
        <v>440</v>
      </c>
      <c r="AM12" t="s">
        <v>1002</v>
      </c>
      <c r="AN12" t="s">
        <v>1534</v>
      </c>
      <c r="AO12" t="s">
        <v>80</v>
      </c>
      <c r="AP12" t="s">
        <v>1548</v>
      </c>
      <c r="AQ12">
        <f>WebStore68[[#This Row],[unit_price]]*WebStore68[[#This Row],[quantity]]</f>
        <v>45.9</v>
      </c>
      <c r="AR12" t="s">
        <v>432</v>
      </c>
      <c r="AS12" t="s">
        <v>2331</v>
      </c>
      <c r="AT12" t="str">
        <f t="shared" si="0"/>
        <v>139175438201noFemale436042131.6649.96517022.95214.9921</v>
      </c>
      <c r="AU12">
        <f>COUNTIF(AT$2:AT12,AT12)</f>
        <v>1</v>
      </c>
      <c r="AV12" t="str">
        <f>WebStore68[[#This Row],[country]]&amp;"-"&amp;WebStore68[[#This Row],[item]]</f>
        <v>United States-ZIONOR Swim Goggles G1 Polarized Swimming Goggles Anti-Fog for Adult</v>
      </c>
    </row>
    <row r="13" spans="1:48" hidden="1" x14ac:dyDescent="0.25">
      <c r="A13">
        <v>139</v>
      </c>
      <c r="B13">
        <v>175</v>
      </c>
      <c r="C13" s="13">
        <v>43820</v>
      </c>
      <c r="D13" s="14">
        <f>WebStore68[[#This Row],[order_date]]</f>
        <v>43820</v>
      </c>
      <c r="E13" s="3">
        <f>ROUNDUP(MONTH(WebStore68[[#This Row],[order_date]])/3, 0)</f>
        <v>4</v>
      </c>
      <c r="F13">
        <v>1</v>
      </c>
      <c r="G13" t="s">
        <v>39</v>
      </c>
      <c r="H13" t="s">
        <v>50</v>
      </c>
      <c r="I13" t="s">
        <v>56</v>
      </c>
      <c r="J13" t="s">
        <v>58</v>
      </c>
      <c r="K13" s="4">
        <v>43604</v>
      </c>
      <c r="L13">
        <v>2</v>
      </c>
      <c r="N13" s="4"/>
      <c r="O13" s="4"/>
      <c r="P13">
        <v>2</v>
      </c>
      <c r="Q13" t="s">
        <v>63</v>
      </c>
      <c r="R13" t="s">
        <v>225</v>
      </c>
      <c r="S13">
        <v>2</v>
      </c>
      <c r="T13" t="s">
        <v>496</v>
      </c>
      <c r="U13" t="s">
        <v>1059</v>
      </c>
      <c r="V13" t="s">
        <v>1588</v>
      </c>
      <c r="W13" t="s">
        <v>88</v>
      </c>
      <c r="X13" t="s">
        <v>2042</v>
      </c>
      <c r="Y13">
        <v>131.66</v>
      </c>
      <c r="Z13">
        <v>49.96</v>
      </c>
      <c r="AA13">
        <v>2</v>
      </c>
      <c r="AB13" t="s">
        <v>2125</v>
      </c>
      <c r="AC13" t="s">
        <v>2400</v>
      </c>
      <c r="AH13" s="4"/>
      <c r="AI13" s="4"/>
      <c r="AJ13" t="s">
        <v>79</v>
      </c>
      <c r="AK13" t="s">
        <v>241</v>
      </c>
      <c r="AL13" t="s">
        <v>423</v>
      </c>
      <c r="AM13" t="s">
        <v>985</v>
      </c>
      <c r="AN13" t="s">
        <v>1518</v>
      </c>
      <c r="AO13" t="s">
        <v>80</v>
      </c>
      <c r="AP13" t="s">
        <v>1562</v>
      </c>
      <c r="AQ13">
        <f>WebStore68[[#This Row],[unit_price]]*WebStore68[[#This Row],[quantity]]</f>
        <v>85.76</v>
      </c>
      <c r="AR13" t="s">
        <v>455</v>
      </c>
      <c r="AS13" t="s">
        <v>2340</v>
      </c>
      <c r="AT13" t="str">
        <f t="shared" si="0"/>
        <v>139175438201noFemale436042131.6649.96411042.8829.9915</v>
      </c>
      <c r="AU13">
        <f>COUNTIF(AT$2:AT13,AT13)</f>
        <v>1</v>
      </c>
      <c r="AV13" t="str">
        <f>WebStore68[[#This Row],[country]]&amp;"-"&amp;WebStore68[[#This Row],[item]]</f>
        <v>United States-Pokémon TCG: Shining Fates Tin</v>
      </c>
    </row>
    <row r="14" spans="1:48" hidden="1" x14ac:dyDescent="0.25">
      <c r="A14">
        <v>143</v>
      </c>
      <c r="B14">
        <v>467</v>
      </c>
      <c r="C14" s="13">
        <v>43820</v>
      </c>
      <c r="D14" s="14">
        <f>WebStore68[[#This Row],[order_date]]</f>
        <v>43820</v>
      </c>
      <c r="E14" s="3">
        <f>ROUNDUP(MONTH(WebStore68[[#This Row],[order_date]])/3, 0)</f>
        <v>4</v>
      </c>
      <c r="F14">
        <v>1</v>
      </c>
      <c r="G14" t="s">
        <v>39</v>
      </c>
      <c r="H14" t="s">
        <v>50</v>
      </c>
      <c r="I14" t="s">
        <v>55</v>
      </c>
      <c r="J14" t="s">
        <v>58</v>
      </c>
      <c r="K14" s="4">
        <v>43693</v>
      </c>
      <c r="L14">
        <v>2</v>
      </c>
      <c r="M14" t="s">
        <v>60</v>
      </c>
      <c r="N14" s="4">
        <v>43615</v>
      </c>
      <c r="O14" s="4">
        <v>43830</v>
      </c>
      <c r="P14">
        <v>1</v>
      </c>
      <c r="Q14" t="s">
        <v>79</v>
      </c>
      <c r="R14" t="s">
        <v>241</v>
      </c>
      <c r="S14">
        <v>1</v>
      </c>
      <c r="T14" t="s">
        <v>500</v>
      </c>
      <c r="U14" t="s">
        <v>1063</v>
      </c>
      <c r="V14" t="s">
        <v>1591</v>
      </c>
      <c r="W14" t="s">
        <v>67</v>
      </c>
      <c r="X14" t="s">
        <v>1562</v>
      </c>
      <c r="Y14">
        <v>251.85</v>
      </c>
      <c r="Z14">
        <v>29.97</v>
      </c>
      <c r="AA14">
        <v>1</v>
      </c>
      <c r="AB14" t="s">
        <v>455</v>
      </c>
      <c r="AC14" t="s">
        <v>2340</v>
      </c>
      <c r="AH14" s="4"/>
      <c r="AI14" s="4"/>
      <c r="AJ14" t="s">
        <v>79</v>
      </c>
      <c r="AK14" t="s">
        <v>241</v>
      </c>
      <c r="AL14" t="s">
        <v>500</v>
      </c>
      <c r="AM14" t="s">
        <v>1063</v>
      </c>
      <c r="AN14" t="s">
        <v>1591</v>
      </c>
      <c r="AO14" t="s">
        <v>67</v>
      </c>
      <c r="AP14" t="s">
        <v>1562</v>
      </c>
      <c r="AQ14">
        <f>WebStore68[[#This Row],[unit_price]]*WebStore68[[#This Row],[quantity]]</f>
        <v>251.85000000000002</v>
      </c>
      <c r="AR14" t="s">
        <v>455</v>
      </c>
      <c r="AS14" t="s">
        <v>2340</v>
      </c>
      <c r="AT14" t="str">
        <f t="shared" si="0"/>
        <v>143467438201yesFemale436932Facebook4361543830251.8529.97416383.9539.9915</v>
      </c>
      <c r="AU14">
        <f>COUNTIF(AT$2:AT14,AT14)</f>
        <v>1</v>
      </c>
      <c r="AV14" t="str">
        <f>WebStore68[[#This Row],[country]]&amp;"-"&amp;WebStore68[[#This Row],[item]]</f>
        <v>United States-YUGIOH 5DS DUELIST PACK COLLECTION TIN BOX</v>
      </c>
    </row>
    <row r="15" spans="1:48" hidden="1" x14ac:dyDescent="0.25">
      <c r="A15">
        <v>146</v>
      </c>
      <c r="B15">
        <v>110</v>
      </c>
      <c r="C15" s="13">
        <v>43822</v>
      </c>
      <c r="D15" s="14">
        <f>WebStore68[[#This Row],[order_date]]</f>
        <v>43822</v>
      </c>
      <c r="E15" s="3">
        <f>ROUNDUP(MONTH(WebStore68[[#This Row],[order_date]])/3, 0)</f>
        <v>4</v>
      </c>
      <c r="F15">
        <v>1</v>
      </c>
      <c r="G15" t="s">
        <v>39</v>
      </c>
      <c r="H15" t="s">
        <v>50</v>
      </c>
      <c r="I15" t="s">
        <v>55</v>
      </c>
      <c r="J15" t="s">
        <v>58</v>
      </c>
      <c r="K15" s="4">
        <v>43648</v>
      </c>
      <c r="L15">
        <v>2</v>
      </c>
      <c r="M15" t="s">
        <v>60</v>
      </c>
      <c r="N15" s="4">
        <v>43615</v>
      </c>
      <c r="O15" s="4">
        <v>43830</v>
      </c>
      <c r="P15">
        <v>1</v>
      </c>
      <c r="Q15" t="s">
        <v>79</v>
      </c>
      <c r="R15" t="s">
        <v>241</v>
      </c>
      <c r="S15">
        <v>1</v>
      </c>
      <c r="T15" t="s">
        <v>472</v>
      </c>
      <c r="U15" t="s">
        <v>1035</v>
      </c>
      <c r="V15" t="s">
        <v>1513</v>
      </c>
      <c r="W15" t="s">
        <v>80</v>
      </c>
      <c r="X15" t="s">
        <v>1562</v>
      </c>
      <c r="Y15">
        <v>59.98</v>
      </c>
      <c r="Z15">
        <v>19.98</v>
      </c>
      <c r="AA15">
        <v>1</v>
      </c>
      <c r="AB15" t="s">
        <v>65</v>
      </c>
      <c r="AC15" t="s">
        <v>2343</v>
      </c>
      <c r="AH15" s="4"/>
      <c r="AI15" s="4"/>
      <c r="AJ15" t="s">
        <v>79</v>
      </c>
      <c r="AK15" t="s">
        <v>241</v>
      </c>
      <c r="AL15" t="s">
        <v>472</v>
      </c>
      <c r="AM15" t="s">
        <v>1035</v>
      </c>
      <c r="AN15" t="s">
        <v>1513</v>
      </c>
      <c r="AO15" t="s">
        <v>80</v>
      </c>
      <c r="AP15" t="s">
        <v>1562</v>
      </c>
      <c r="AQ15">
        <f>WebStore68[[#This Row],[unit_price]]*WebStore68[[#This Row],[quantity]]</f>
        <v>59.98</v>
      </c>
      <c r="AR15" t="s">
        <v>65</v>
      </c>
      <c r="AS15" t="s">
        <v>2343</v>
      </c>
      <c r="AT15" t="str">
        <f t="shared" si="0"/>
        <v>146110438221yesFemale436482Facebook436154383059.9819.9845129.9929.9910</v>
      </c>
      <c r="AU15">
        <f>COUNTIF(AT$2:AT15,AT15)</f>
        <v>1</v>
      </c>
      <c r="AV15" t="str">
        <f>WebStore68[[#This Row],[country]]&amp;"-"&amp;WebStore68[[#This Row],[item]]</f>
        <v>United States-Funko Pop! STAR WARS Darth Revan Exclusive</v>
      </c>
    </row>
    <row r="16" spans="1:48" hidden="1" x14ac:dyDescent="0.25">
      <c r="A16">
        <v>148</v>
      </c>
      <c r="B16">
        <v>232</v>
      </c>
      <c r="C16" s="4">
        <v>43826</v>
      </c>
      <c r="D16" s="14">
        <f>WebStore68[[#This Row],[order_date]]</f>
        <v>43826</v>
      </c>
      <c r="E16" s="3">
        <f>ROUNDUP(MONTH(WebStore68[[#This Row],[order_date]])/3, 0)</f>
        <v>4</v>
      </c>
      <c r="F16">
        <v>1</v>
      </c>
      <c r="G16" t="s">
        <v>39</v>
      </c>
      <c r="H16" t="s">
        <v>50</v>
      </c>
      <c r="I16" t="s">
        <v>56</v>
      </c>
      <c r="J16" t="s">
        <v>58</v>
      </c>
      <c r="K16" s="4">
        <v>43574</v>
      </c>
      <c r="L16">
        <v>3</v>
      </c>
      <c r="N16" s="4"/>
      <c r="O16" s="4"/>
      <c r="P16">
        <v>1</v>
      </c>
      <c r="Q16" t="s">
        <v>90</v>
      </c>
      <c r="R16" t="s">
        <v>252</v>
      </c>
      <c r="S16">
        <v>1</v>
      </c>
      <c r="T16" t="s">
        <v>503</v>
      </c>
      <c r="U16" t="s">
        <v>1066</v>
      </c>
      <c r="V16" t="s">
        <v>1594</v>
      </c>
      <c r="W16" t="s">
        <v>69</v>
      </c>
      <c r="X16" t="s">
        <v>1659</v>
      </c>
      <c r="Y16">
        <v>9.9499999999999993</v>
      </c>
      <c r="Z16">
        <v>4.99</v>
      </c>
      <c r="AA16">
        <v>1</v>
      </c>
      <c r="AB16" t="s">
        <v>410</v>
      </c>
      <c r="AC16" t="s">
        <v>2359</v>
      </c>
      <c r="AH16" s="4"/>
      <c r="AI16" s="4"/>
      <c r="AJ16" t="s">
        <v>90</v>
      </c>
      <c r="AK16" t="s">
        <v>252</v>
      </c>
      <c r="AL16" t="s">
        <v>503</v>
      </c>
      <c r="AM16" t="s">
        <v>1066</v>
      </c>
      <c r="AN16" t="s">
        <v>1594</v>
      </c>
      <c r="AO16" t="s">
        <v>69</v>
      </c>
      <c r="AP16" t="s">
        <v>1659</v>
      </c>
      <c r="AQ16">
        <f>WebStore68[[#This Row],[unit_price]]*WebStore68[[#This Row],[quantity]]</f>
        <v>9.9499999999999993</v>
      </c>
      <c r="AR16" t="s">
        <v>410</v>
      </c>
      <c r="AS16" t="s">
        <v>2359</v>
      </c>
      <c r="AT16" t="str">
        <f t="shared" si="0"/>
        <v>148232438261noFemale4357439.954.996609.9514.9920</v>
      </c>
      <c r="AU16">
        <f>COUNTIF(AT$2:AT16,AT16)</f>
        <v>1</v>
      </c>
      <c r="AV16" t="str">
        <f>WebStore68[[#This Row],[country]]&amp;"-"&amp;WebStore68[[#This Row],[item]]</f>
        <v>United States-Hasbro Connect 4</v>
      </c>
    </row>
    <row r="17" spans="1:48" hidden="1" x14ac:dyDescent="0.25">
      <c r="A17">
        <v>151</v>
      </c>
      <c r="B17">
        <v>117</v>
      </c>
      <c r="C17" s="4">
        <v>43828</v>
      </c>
      <c r="D17" s="14">
        <f>WebStore68[[#This Row],[order_date]]</f>
        <v>43828</v>
      </c>
      <c r="E17" s="3">
        <f>ROUNDUP(MONTH(WebStore68[[#This Row],[order_date]])/3, 0)</f>
        <v>4</v>
      </c>
      <c r="F17">
        <v>1</v>
      </c>
      <c r="G17" t="s">
        <v>39</v>
      </c>
      <c r="H17" t="s">
        <v>50</v>
      </c>
      <c r="I17" t="s">
        <v>56</v>
      </c>
      <c r="J17" t="s">
        <v>57</v>
      </c>
      <c r="K17" s="4">
        <v>43689</v>
      </c>
      <c r="L17">
        <v>3</v>
      </c>
      <c r="M17" t="s">
        <v>59</v>
      </c>
      <c r="N17" s="4">
        <v>43615</v>
      </c>
      <c r="O17" s="4">
        <v>43830</v>
      </c>
      <c r="P17">
        <v>1</v>
      </c>
      <c r="Q17" t="s">
        <v>69</v>
      </c>
      <c r="R17" t="s">
        <v>231</v>
      </c>
      <c r="S17">
        <v>1</v>
      </c>
      <c r="T17" t="s">
        <v>434</v>
      </c>
      <c r="U17" t="s">
        <v>991</v>
      </c>
      <c r="V17" t="s">
        <v>1524</v>
      </c>
      <c r="W17" t="s">
        <v>69</v>
      </c>
      <c r="X17" t="s">
        <v>1517</v>
      </c>
      <c r="Y17">
        <v>929.99</v>
      </c>
      <c r="Z17">
        <v>19.989999999999998</v>
      </c>
      <c r="AA17">
        <v>1</v>
      </c>
      <c r="AB17" t="s">
        <v>69</v>
      </c>
      <c r="AC17" t="s">
        <v>2360</v>
      </c>
      <c r="AH17" s="4"/>
      <c r="AI17" s="4"/>
      <c r="AJ17" t="s">
        <v>69</v>
      </c>
      <c r="AK17" t="s">
        <v>231</v>
      </c>
      <c r="AL17" t="s">
        <v>434</v>
      </c>
      <c r="AM17" t="s">
        <v>991</v>
      </c>
      <c r="AN17" t="s">
        <v>1524</v>
      </c>
      <c r="AO17" t="s">
        <v>69</v>
      </c>
      <c r="AP17" t="s">
        <v>1517</v>
      </c>
      <c r="AQ17">
        <f>WebStore68[[#This Row],[unit_price]]*WebStore68[[#This Row],[quantity]]</f>
        <v>929.99</v>
      </c>
      <c r="AR17" t="s">
        <v>69</v>
      </c>
      <c r="AS17" t="s">
        <v>2360</v>
      </c>
      <c r="AT17" t="str">
        <f t="shared" si="0"/>
        <v>151117438281noMale436893Google Ads4361543830929.9919.991152929.99119.991</v>
      </c>
      <c r="AU17">
        <f>COUNTIF(AT$2:AT17,AT17)</f>
        <v>1</v>
      </c>
      <c r="AV17" t="str">
        <f>WebStore68[[#This Row],[country]]&amp;"-"&amp;WebStore68[[#This Row],[item]]</f>
        <v>United States-VIZIO Elevate 5.1.4 Home Theater Sound Bar with Dolby Atmos and DTS:X</v>
      </c>
    </row>
    <row r="18" spans="1:48" hidden="1" x14ac:dyDescent="0.25">
      <c r="A18">
        <v>153</v>
      </c>
      <c r="B18">
        <v>45</v>
      </c>
      <c r="C18" s="4">
        <v>43830</v>
      </c>
      <c r="D18" s="14">
        <f>WebStore68[[#This Row],[order_date]]</f>
        <v>43830</v>
      </c>
      <c r="E18" s="3">
        <f>ROUNDUP(MONTH(WebStore68[[#This Row],[order_date]])/3, 0)</f>
        <v>4</v>
      </c>
      <c r="F18">
        <v>1</v>
      </c>
      <c r="G18" t="s">
        <v>39</v>
      </c>
      <c r="H18" t="s">
        <v>50</v>
      </c>
      <c r="I18" t="s">
        <v>56</v>
      </c>
      <c r="J18" t="s">
        <v>58</v>
      </c>
      <c r="K18" s="4">
        <v>43720</v>
      </c>
      <c r="L18">
        <v>1</v>
      </c>
      <c r="M18" t="s">
        <v>61</v>
      </c>
      <c r="N18" s="4">
        <v>43615</v>
      </c>
      <c r="O18" s="4">
        <v>43830</v>
      </c>
      <c r="P18">
        <v>1</v>
      </c>
      <c r="Q18" t="s">
        <v>80</v>
      </c>
      <c r="R18" t="s">
        <v>242</v>
      </c>
      <c r="S18">
        <v>1</v>
      </c>
      <c r="T18" t="s">
        <v>507</v>
      </c>
      <c r="U18" t="s">
        <v>1070</v>
      </c>
      <c r="V18" t="s">
        <v>1597</v>
      </c>
      <c r="W18" t="s">
        <v>69</v>
      </c>
      <c r="X18" t="s">
        <v>1562</v>
      </c>
      <c r="Y18">
        <v>23.99</v>
      </c>
      <c r="Z18">
        <v>9.99</v>
      </c>
      <c r="AA18">
        <v>1</v>
      </c>
      <c r="AB18" t="s">
        <v>69</v>
      </c>
      <c r="AC18" t="s">
        <v>2360</v>
      </c>
      <c r="AH18" s="4"/>
      <c r="AI18" s="4"/>
      <c r="AJ18" t="s">
        <v>80</v>
      </c>
      <c r="AK18" t="s">
        <v>242</v>
      </c>
      <c r="AL18" t="s">
        <v>507</v>
      </c>
      <c r="AM18" t="s">
        <v>1070</v>
      </c>
      <c r="AN18" t="s">
        <v>1597</v>
      </c>
      <c r="AO18" t="s">
        <v>69</v>
      </c>
      <c r="AP18" t="s">
        <v>1562</v>
      </c>
      <c r="AQ18">
        <f>WebStore68[[#This Row],[unit_price]]*WebStore68[[#This Row],[quantity]]</f>
        <v>23.99</v>
      </c>
      <c r="AR18" t="s">
        <v>69</v>
      </c>
      <c r="AS18" t="s">
        <v>2360</v>
      </c>
      <c r="AT18" t="str">
        <f t="shared" si="0"/>
        <v>15345438301noFemale437201YouTube436154383023.999.9923323.9919.991</v>
      </c>
      <c r="AU18">
        <f>COUNTIF(AT$2:AT18,AT18)</f>
        <v>1</v>
      </c>
      <c r="AV18" t="str">
        <f>WebStore68[[#This Row],[country]]&amp;"-"&amp;WebStore68[[#This Row],[item]]</f>
        <v>United States-Dickies Men's Original 874</v>
      </c>
    </row>
    <row r="19" spans="1:48" hidden="1" x14ac:dyDescent="0.25">
      <c r="A19">
        <v>160</v>
      </c>
      <c r="B19">
        <v>142</v>
      </c>
      <c r="C19" s="4">
        <v>43833</v>
      </c>
      <c r="D19" s="14">
        <f>WebStore68[[#This Row],[order_date]]</f>
        <v>43833</v>
      </c>
      <c r="E19" s="3">
        <f>ROUNDUP(MONTH(WebStore68[[#This Row],[order_date]])/3, 0)</f>
        <v>1</v>
      </c>
      <c r="F19">
        <v>1</v>
      </c>
      <c r="G19" t="s">
        <v>39</v>
      </c>
      <c r="H19" t="s">
        <v>50</v>
      </c>
      <c r="I19" t="s">
        <v>56</v>
      </c>
      <c r="J19" t="s">
        <v>58</v>
      </c>
      <c r="K19" s="4">
        <v>43739</v>
      </c>
      <c r="L19">
        <v>3</v>
      </c>
      <c r="M19" t="s">
        <v>59</v>
      </c>
      <c r="N19" s="4">
        <v>43615</v>
      </c>
      <c r="O19" s="4">
        <v>43830</v>
      </c>
      <c r="P19">
        <v>2</v>
      </c>
      <c r="Q19" t="s">
        <v>118</v>
      </c>
      <c r="R19" t="s">
        <v>280</v>
      </c>
      <c r="S19">
        <v>2</v>
      </c>
      <c r="T19" t="s">
        <v>511</v>
      </c>
      <c r="U19" t="s">
        <v>1074</v>
      </c>
      <c r="V19" t="s">
        <v>1601</v>
      </c>
      <c r="W19" t="s">
        <v>85</v>
      </c>
      <c r="X19" t="s">
        <v>2048</v>
      </c>
      <c r="Y19">
        <v>28.09</v>
      </c>
      <c r="Z19">
        <v>24.97</v>
      </c>
      <c r="AA19">
        <v>2</v>
      </c>
      <c r="AB19" t="s">
        <v>2130</v>
      </c>
      <c r="AC19" t="s">
        <v>2405</v>
      </c>
      <c r="AH19" s="4"/>
      <c r="AI19" s="4"/>
      <c r="AJ19" t="s">
        <v>90</v>
      </c>
      <c r="AK19" t="s">
        <v>252</v>
      </c>
      <c r="AL19" t="s">
        <v>489</v>
      </c>
      <c r="AM19" t="s">
        <v>1052</v>
      </c>
      <c r="AN19" t="s">
        <v>1581</v>
      </c>
      <c r="AO19" t="s">
        <v>69</v>
      </c>
      <c r="AP19" t="s">
        <v>1659</v>
      </c>
      <c r="AQ19">
        <f>WebStore68[[#This Row],[unit_price]]*WebStore68[[#This Row],[quantity]]</f>
        <v>18.95</v>
      </c>
      <c r="AR19" t="s">
        <v>410</v>
      </c>
      <c r="AS19" t="s">
        <v>2359</v>
      </c>
      <c r="AT19" t="str">
        <f t="shared" si="0"/>
        <v>160142438331noFemale437393Google Ads436154383028.0924.97612618.9514.9920</v>
      </c>
      <c r="AU19">
        <f>COUNTIF(AT$2:AT19,AT19)</f>
        <v>1</v>
      </c>
      <c r="AV19" t="str">
        <f>WebStore68[[#This Row],[country]]&amp;"-"&amp;WebStore68[[#This Row],[item]]</f>
        <v>United States-Seaield Teddy Bear Panda Stuffed Animal 14x10</v>
      </c>
    </row>
    <row r="20" spans="1:48" hidden="1" x14ac:dyDescent="0.25">
      <c r="A20">
        <v>160</v>
      </c>
      <c r="B20">
        <v>142</v>
      </c>
      <c r="C20" s="4">
        <v>43833</v>
      </c>
      <c r="D20" s="14">
        <f>WebStore68[[#This Row],[order_date]]</f>
        <v>43833</v>
      </c>
      <c r="E20" s="3">
        <f>ROUNDUP(MONTH(WebStore68[[#This Row],[order_date]])/3, 0)</f>
        <v>1</v>
      </c>
      <c r="F20">
        <v>1</v>
      </c>
      <c r="G20" t="s">
        <v>39</v>
      </c>
      <c r="H20" t="s">
        <v>50</v>
      </c>
      <c r="I20" t="s">
        <v>56</v>
      </c>
      <c r="J20" t="s">
        <v>58</v>
      </c>
      <c r="K20" s="4">
        <v>43739</v>
      </c>
      <c r="L20">
        <v>3</v>
      </c>
      <c r="M20" t="s">
        <v>59</v>
      </c>
      <c r="N20" s="4">
        <v>43615</v>
      </c>
      <c r="O20" s="4">
        <v>43830</v>
      </c>
      <c r="P20">
        <v>2</v>
      </c>
      <c r="Q20" t="s">
        <v>118</v>
      </c>
      <c r="R20" t="s">
        <v>280</v>
      </c>
      <c r="S20">
        <v>2</v>
      </c>
      <c r="T20" t="s">
        <v>511</v>
      </c>
      <c r="U20" t="s">
        <v>1074</v>
      </c>
      <c r="V20" t="s">
        <v>1601</v>
      </c>
      <c r="W20" t="s">
        <v>85</v>
      </c>
      <c r="X20" t="s">
        <v>2048</v>
      </c>
      <c r="Y20">
        <v>28.09</v>
      </c>
      <c r="Z20">
        <v>24.97</v>
      </c>
      <c r="AA20">
        <v>2</v>
      </c>
      <c r="AB20" t="s">
        <v>2130</v>
      </c>
      <c r="AC20" t="s">
        <v>2405</v>
      </c>
      <c r="AH20" s="4"/>
      <c r="AI20" s="4"/>
      <c r="AJ20" t="s">
        <v>79</v>
      </c>
      <c r="AK20" t="s">
        <v>241</v>
      </c>
      <c r="AL20" t="s">
        <v>542</v>
      </c>
      <c r="AM20" t="s">
        <v>1103</v>
      </c>
      <c r="AN20" t="s">
        <v>1630</v>
      </c>
      <c r="AO20" t="s">
        <v>80</v>
      </c>
      <c r="AP20" t="s">
        <v>1562</v>
      </c>
      <c r="AQ20">
        <f>WebStore68[[#This Row],[unit_price]]*WebStore68[[#This Row],[quantity]]</f>
        <v>9.14</v>
      </c>
      <c r="AR20" t="s">
        <v>86</v>
      </c>
      <c r="AS20" t="s">
        <v>2350</v>
      </c>
      <c r="AT20" t="str">
        <f t="shared" si="0"/>
        <v>160142438331noFemale437393Google Ads436154383028.0924.9741484.5729.997</v>
      </c>
      <c r="AU20">
        <f>COUNTIF(AT$2:AT20,AT20)</f>
        <v>1</v>
      </c>
      <c r="AV20" t="str">
        <f>WebStore68[[#This Row],[country]]&amp;"-"&amp;WebStore68[[#This Row],[item]]</f>
        <v>United States-Ultra Pro 81147 2-Piece 150 Count Clear Card Storage Box</v>
      </c>
    </row>
    <row r="21" spans="1:48" hidden="1" x14ac:dyDescent="0.25">
      <c r="A21">
        <v>180</v>
      </c>
      <c r="B21">
        <v>353</v>
      </c>
      <c r="C21" s="13">
        <v>43845</v>
      </c>
      <c r="D21" s="14">
        <f>WebStore68[[#This Row],[order_date]]</f>
        <v>43845</v>
      </c>
      <c r="E21" s="3">
        <f>ROUNDUP(MONTH(WebStore68[[#This Row],[order_date]])/3, 0)</f>
        <v>1</v>
      </c>
      <c r="F21">
        <v>1</v>
      </c>
      <c r="G21" t="s">
        <v>39</v>
      </c>
      <c r="H21" t="s">
        <v>50</v>
      </c>
      <c r="I21" t="s">
        <v>55</v>
      </c>
      <c r="J21" t="s">
        <v>57</v>
      </c>
      <c r="K21" s="4">
        <v>43661</v>
      </c>
      <c r="L21">
        <v>2</v>
      </c>
      <c r="M21" t="s">
        <v>60</v>
      </c>
      <c r="N21" s="4">
        <v>43615</v>
      </c>
      <c r="O21" s="4">
        <v>43830</v>
      </c>
      <c r="P21">
        <v>1</v>
      </c>
      <c r="Q21" t="s">
        <v>70</v>
      </c>
      <c r="R21" t="s">
        <v>232</v>
      </c>
      <c r="S21">
        <v>1</v>
      </c>
      <c r="T21" t="s">
        <v>394</v>
      </c>
      <c r="U21" t="s">
        <v>956</v>
      </c>
      <c r="V21" t="s">
        <v>1490</v>
      </c>
      <c r="W21" t="s">
        <v>80</v>
      </c>
      <c r="X21" t="s">
        <v>1548</v>
      </c>
      <c r="Y21">
        <v>17.98</v>
      </c>
      <c r="Z21">
        <v>29.98</v>
      </c>
      <c r="AA21">
        <v>1</v>
      </c>
      <c r="AB21" t="s">
        <v>432</v>
      </c>
      <c r="AC21" t="s">
        <v>2331</v>
      </c>
      <c r="AH21" s="4"/>
      <c r="AI21" s="4"/>
      <c r="AJ21" t="s">
        <v>70</v>
      </c>
      <c r="AK21" t="s">
        <v>232</v>
      </c>
      <c r="AL21" t="s">
        <v>394</v>
      </c>
      <c r="AM21" t="s">
        <v>956</v>
      </c>
      <c r="AN21" t="s">
        <v>1490</v>
      </c>
      <c r="AO21" t="s">
        <v>80</v>
      </c>
      <c r="AP21" t="s">
        <v>1548</v>
      </c>
      <c r="AQ21">
        <f>WebStore68[[#This Row],[unit_price]]*WebStore68[[#This Row],[quantity]]</f>
        <v>17.98</v>
      </c>
      <c r="AR21" t="s">
        <v>432</v>
      </c>
      <c r="AS21" t="s">
        <v>2331</v>
      </c>
      <c r="AT21" t="str">
        <f t="shared" si="0"/>
        <v>180353438451yesMale436612Facebook436154383017.9829.985318.99214.9921</v>
      </c>
      <c r="AU21">
        <f>COUNTIF(AT$2:AT21,AT21)</f>
        <v>1</v>
      </c>
      <c r="AV21" t="str">
        <f>WebStore68[[#This Row],[country]]&amp;"-"&amp;WebStore68[[#This Row],[item]]</f>
        <v>United States-Dallas Mavericks Bodyguard Pro Youth Mouthguard</v>
      </c>
    </row>
    <row r="22" spans="1:48" hidden="1" x14ac:dyDescent="0.25">
      <c r="A22">
        <v>182</v>
      </c>
      <c r="B22">
        <v>249</v>
      </c>
      <c r="C22" s="4">
        <v>43846</v>
      </c>
      <c r="D22" s="14">
        <f>WebStore68[[#This Row],[order_date]]</f>
        <v>43846</v>
      </c>
      <c r="E22" s="3">
        <f>ROUNDUP(MONTH(WebStore68[[#This Row],[order_date]])/3, 0)</f>
        <v>1</v>
      </c>
      <c r="F22">
        <v>1</v>
      </c>
      <c r="G22" t="s">
        <v>39</v>
      </c>
      <c r="H22" t="s">
        <v>50</v>
      </c>
      <c r="I22" t="s">
        <v>55</v>
      </c>
      <c r="J22" t="s">
        <v>57</v>
      </c>
      <c r="K22" s="4">
        <v>43653</v>
      </c>
      <c r="L22">
        <v>1</v>
      </c>
      <c r="M22" t="s">
        <v>61</v>
      </c>
      <c r="N22" s="4">
        <v>43615</v>
      </c>
      <c r="O22" s="4">
        <v>43830</v>
      </c>
      <c r="P22">
        <v>2</v>
      </c>
      <c r="Q22" t="s">
        <v>120</v>
      </c>
      <c r="R22" t="s">
        <v>282</v>
      </c>
      <c r="S22">
        <v>2</v>
      </c>
      <c r="T22" t="s">
        <v>526</v>
      </c>
      <c r="U22" t="s">
        <v>1089</v>
      </c>
      <c r="V22" t="s">
        <v>1616</v>
      </c>
      <c r="W22" t="s">
        <v>2006</v>
      </c>
      <c r="X22" t="s">
        <v>2050</v>
      </c>
      <c r="Y22">
        <v>1103.92</v>
      </c>
      <c r="Z22">
        <v>79.92</v>
      </c>
      <c r="AA22">
        <v>2</v>
      </c>
      <c r="AB22" t="s">
        <v>2134</v>
      </c>
      <c r="AC22" t="s">
        <v>2411</v>
      </c>
      <c r="AH22" s="4"/>
      <c r="AI22" s="4"/>
      <c r="AJ22" t="s">
        <v>78</v>
      </c>
      <c r="AK22" t="s">
        <v>240</v>
      </c>
      <c r="AL22" t="s">
        <v>668</v>
      </c>
      <c r="AM22" t="s">
        <v>1212</v>
      </c>
      <c r="AN22" t="s">
        <v>1735</v>
      </c>
      <c r="AO22" t="s">
        <v>69</v>
      </c>
      <c r="AP22" t="s">
        <v>1562</v>
      </c>
      <c r="AQ22">
        <f>WebStore68[[#This Row],[unit_price]]*WebStore68[[#This Row],[quantity]]</f>
        <v>149.99</v>
      </c>
      <c r="AR22" t="s">
        <v>393</v>
      </c>
      <c r="AS22" t="s">
        <v>2345</v>
      </c>
      <c r="AT22" t="str">
        <f t="shared" si="0"/>
        <v>182249438461yesMale436531YouTube43615438301103.9279.928138149.9919.9918</v>
      </c>
      <c r="AU22">
        <f>COUNTIF(AT$2:AT22,AT22)</f>
        <v>1</v>
      </c>
      <c r="AV22" t="str">
        <f>WebStore68[[#This Row],[country]]&amp;"-"&amp;WebStore68[[#This Row],[item]]</f>
        <v>United States-Starrett Professional Butchers Knife Set in Carry Case 11 Piece</v>
      </c>
    </row>
    <row r="23" spans="1:48" hidden="1" x14ac:dyDescent="0.25">
      <c r="A23">
        <v>182</v>
      </c>
      <c r="B23">
        <v>249</v>
      </c>
      <c r="C23" s="4">
        <v>43846</v>
      </c>
      <c r="D23" s="14">
        <f>WebStore68[[#This Row],[order_date]]</f>
        <v>43846</v>
      </c>
      <c r="E23" s="3">
        <f>ROUNDUP(MONTH(WebStore68[[#This Row],[order_date]])/3, 0)</f>
        <v>1</v>
      </c>
      <c r="F23">
        <v>1</v>
      </c>
      <c r="G23" t="s">
        <v>39</v>
      </c>
      <c r="H23" t="s">
        <v>50</v>
      </c>
      <c r="I23" t="s">
        <v>55</v>
      </c>
      <c r="J23" t="s">
        <v>57</v>
      </c>
      <c r="K23" s="4">
        <v>43653</v>
      </c>
      <c r="L23">
        <v>1</v>
      </c>
      <c r="M23" t="s">
        <v>61</v>
      </c>
      <c r="N23" s="4">
        <v>43615</v>
      </c>
      <c r="O23" s="4">
        <v>43830</v>
      </c>
      <c r="P23">
        <v>2</v>
      </c>
      <c r="Q23" t="s">
        <v>120</v>
      </c>
      <c r="R23" t="s">
        <v>282</v>
      </c>
      <c r="S23">
        <v>2</v>
      </c>
      <c r="T23" t="s">
        <v>526</v>
      </c>
      <c r="U23" t="s">
        <v>1089</v>
      </c>
      <c r="V23" t="s">
        <v>1616</v>
      </c>
      <c r="W23" t="s">
        <v>2006</v>
      </c>
      <c r="X23" t="s">
        <v>2050</v>
      </c>
      <c r="Y23">
        <v>1103.92</v>
      </c>
      <c r="Z23">
        <v>79.92</v>
      </c>
      <c r="AA23">
        <v>2</v>
      </c>
      <c r="AB23" t="s">
        <v>2134</v>
      </c>
      <c r="AC23" t="s">
        <v>2411</v>
      </c>
      <c r="AH23" s="4"/>
      <c r="AI23" s="4"/>
      <c r="AJ23" t="s">
        <v>84</v>
      </c>
      <c r="AK23" t="s">
        <v>246</v>
      </c>
      <c r="AL23" t="s">
        <v>438</v>
      </c>
      <c r="AM23" t="s">
        <v>1000</v>
      </c>
      <c r="AN23" t="s">
        <v>1532</v>
      </c>
      <c r="AO23" t="s">
        <v>67</v>
      </c>
      <c r="AP23" t="s">
        <v>1562</v>
      </c>
      <c r="AQ23">
        <f>WebStore68[[#This Row],[unit_price]]*WebStore68[[#This Row],[quantity]]</f>
        <v>401.97</v>
      </c>
      <c r="AR23" t="s">
        <v>645</v>
      </c>
      <c r="AS23" t="s">
        <v>2347</v>
      </c>
      <c r="AT23" t="str">
        <f t="shared" si="0"/>
        <v>182249438461yesMale436531YouTube43615438301103.9279.92981133.9939.9913</v>
      </c>
      <c r="AU23">
        <f>COUNTIF(AT$2:AT23,AT23)</f>
        <v>1</v>
      </c>
      <c r="AV23" t="str">
        <f>WebStore68[[#This Row],[country]]&amp;"-"&amp;WebStore68[[#This Row],[item]]</f>
        <v>United States-Logitech G733 LIGHTSPEED Wireless Gaming Headset</v>
      </c>
    </row>
    <row r="24" spans="1:48" hidden="1" x14ac:dyDescent="0.25">
      <c r="A24">
        <v>186</v>
      </c>
      <c r="B24">
        <v>110</v>
      </c>
      <c r="C24" s="13">
        <v>43851</v>
      </c>
      <c r="D24" s="14">
        <f>WebStore68[[#This Row],[order_date]]</f>
        <v>43851</v>
      </c>
      <c r="E24" s="3">
        <f>ROUNDUP(MONTH(WebStore68[[#This Row],[order_date]])/3, 0)</f>
        <v>1</v>
      </c>
      <c r="F24">
        <v>1</v>
      </c>
      <c r="G24" t="s">
        <v>39</v>
      </c>
      <c r="H24" t="s">
        <v>50</v>
      </c>
      <c r="I24" t="s">
        <v>55</v>
      </c>
      <c r="J24" t="s">
        <v>58</v>
      </c>
      <c r="K24" s="4">
        <v>43648</v>
      </c>
      <c r="L24">
        <v>2</v>
      </c>
      <c r="M24" t="s">
        <v>60</v>
      </c>
      <c r="N24" s="4">
        <v>43615</v>
      </c>
      <c r="O24" s="4">
        <v>43830</v>
      </c>
      <c r="P24">
        <v>2</v>
      </c>
      <c r="Q24" t="s">
        <v>66</v>
      </c>
      <c r="R24" t="s">
        <v>228</v>
      </c>
      <c r="S24">
        <v>2</v>
      </c>
      <c r="T24" t="s">
        <v>528</v>
      </c>
      <c r="U24" t="s">
        <v>1090</v>
      </c>
      <c r="V24" t="s">
        <v>1571</v>
      </c>
      <c r="W24" t="s">
        <v>75</v>
      </c>
      <c r="X24" t="s">
        <v>2042</v>
      </c>
      <c r="Y24">
        <v>274.95</v>
      </c>
      <c r="Z24">
        <v>59.95</v>
      </c>
      <c r="AA24">
        <v>2</v>
      </c>
      <c r="AB24" t="s">
        <v>2082</v>
      </c>
      <c r="AC24" t="s">
        <v>2327</v>
      </c>
      <c r="AH24" s="4"/>
      <c r="AI24" s="4"/>
      <c r="AJ24" t="s">
        <v>70</v>
      </c>
      <c r="AK24" t="s">
        <v>232</v>
      </c>
      <c r="AL24" t="s">
        <v>495</v>
      </c>
      <c r="AM24" t="s">
        <v>1058</v>
      </c>
      <c r="AN24" t="s">
        <v>1587</v>
      </c>
      <c r="AO24" t="s">
        <v>80</v>
      </c>
      <c r="AP24" t="s">
        <v>1548</v>
      </c>
      <c r="AQ24">
        <f>WebStore68[[#This Row],[unit_price]]*WebStore68[[#This Row],[quantity]]</f>
        <v>109.98</v>
      </c>
      <c r="AR24" t="s">
        <v>673</v>
      </c>
      <c r="AS24" t="s">
        <v>2348</v>
      </c>
      <c r="AT24" t="str">
        <f t="shared" si="0"/>
        <v>186110438511yesFemale436482Facebook4361543830274.9559.95511554.99214.9912</v>
      </c>
      <c r="AU24">
        <f>COUNTIF(AT$2:AT24,AT24)</f>
        <v>1</v>
      </c>
      <c r="AV24" t="str">
        <f>WebStore68[[#This Row],[country]]&amp;"-"&amp;WebStore68[[#This Row],[item]]</f>
        <v>United States-Rampage Plain Third Complete Skateboard</v>
      </c>
    </row>
    <row r="25" spans="1:48" hidden="1" x14ac:dyDescent="0.25">
      <c r="A25">
        <v>186</v>
      </c>
      <c r="B25">
        <v>110</v>
      </c>
      <c r="C25" s="13">
        <v>43851</v>
      </c>
      <c r="D25" s="14">
        <f>WebStore68[[#This Row],[order_date]]</f>
        <v>43851</v>
      </c>
      <c r="E25" s="3">
        <f>ROUNDUP(MONTH(WebStore68[[#This Row],[order_date]])/3, 0)</f>
        <v>1</v>
      </c>
      <c r="F25">
        <v>1</v>
      </c>
      <c r="G25" t="s">
        <v>39</v>
      </c>
      <c r="H25" t="s">
        <v>50</v>
      </c>
      <c r="I25" t="s">
        <v>55</v>
      </c>
      <c r="J25" t="s">
        <v>58</v>
      </c>
      <c r="K25" s="4">
        <v>43648</v>
      </c>
      <c r="L25">
        <v>2</v>
      </c>
      <c r="M25" t="s">
        <v>60</v>
      </c>
      <c r="N25" s="4">
        <v>43615</v>
      </c>
      <c r="O25" s="4">
        <v>43830</v>
      </c>
      <c r="P25">
        <v>2</v>
      </c>
      <c r="Q25" t="s">
        <v>66</v>
      </c>
      <c r="R25" t="s">
        <v>228</v>
      </c>
      <c r="S25">
        <v>2</v>
      </c>
      <c r="T25" t="s">
        <v>528</v>
      </c>
      <c r="U25" t="s">
        <v>1090</v>
      </c>
      <c r="V25" t="s">
        <v>1571</v>
      </c>
      <c r="W25" t="s">
        <v>75</v>
      </c>
      <c r="X25" t="s">
        <v>2042</v>
      </c>
      <c r="Y25">
        <v>274.95</v>
      </c>
      <c r="Z25">
        <v>59.95</v>
      </c>
      <c r="AA25">
        <v>2</v>
      </c>
      <c r="AB25" t="s">
        <v>2082</v>
      </c>
      <c r="AC25" t="s">
        <v>2327</v>
      </c>
      <c r="AH25" s="4"/>
      <c r="AI25" s="4"/>
      <c r="AJ25" t="s">
        <v>80</v>
      </c>
      <c r="AK25" t="s">
        <v>242</v>
      </c>
      <c r="AL25" t="s">
        <v>508</v>
      </c>
      <c r="AM25" t="s">
        <v>1071</v>
      </c>
      <c r="AN25" t="s">
        <v>1587</v>
      </c>
      <c r="AO25" t="s">
        <v>67</v>
      </c>
      <c r="AP25" t="s">
        <v>1562</v>
      </c>
      <c r="AQ25">
        <f>WebStore68[[#This Row],[unit_price]]*WebStore68[[#This Row],[quantity]]</f>
        <v>164.97</v>
      </c>
      <c r="AR25" t="s">
        <v>79</v>
      </c>
      <c r="AS25" t="s">
        <v>2349</v>
      </c>
      <c r="AT25" t="str">
        <f t="shared" si="0"/>
        <v>186110438511yesFemale436482Facebook4361543830274.9559.95212354.9939.994</v>
      </c>
      <c r="AU25">
        <f>COUNTIF(AT$2:AT25,AT25)</f>
        <v>1</v>
      </c>
      <c r="AV25" t="str">
        <f>WebStore68[[#This Row],[country]]&amp;"-"&amp;WebStore68[[#This Row],[item]]</f>
        <v>United States-Saucony Kid's Wind A/C Black/Blue Sneakers SK261816</v>
      </c>
    </row>
    <row r="26" spans="1:48" hidden="1" x14ac:dyDescent="0.25">
      <c r="A26">
        <v>193</v>
      </c>
      <c r="B26">
        <v>342</v>
      </c>
      <c r="C26" s="4">
        <v>43855</v>
      </c>
      <c r="D26" s="14">
        <f>WebStore68[[#This Row],[order_date]]</f>
        <v>43855</v>
      </c>
      <c r="E26" s="3">
        <f>ROUNDUP(MONTH(WebStore68[[#This Row],[order_date]])/3, 0)</f>
        <v>1</v>
      </c>
      <c r="F26">
        <v>1</v>
      </c>
      <c r="G26" t="s">
        <v>39</v>
      </c>
      <c r="H26" t="s">
        <v>50</v>
      </c>
      <c r="I26" t="s">
        <v>56</v>
      </c>
      <c r="J26" t="s">
        <v>57</v>
      </c>
      <c r="K26" s="4">
        <v>43603</v>
      </c>
      <c r="L26">
        <v>1</v>
      </c>
      <c r="N26" s="4"/>
      <c r="O26" s="4"/>
      <c r="P26">
        <v>1</v>
      </c>
      <c r="Q26" t="s">
        <v>90</v>
      </c>
      <c r="R26" t="s">
        <v>252</v>
      </c>
      <c r="S26">
        <v>1</v>
      </c>
      <c r="T26" t="s">
        <v>532</v>
      </c>
      <c r="U26" t="s">
        <v>1094</v>
      </c>
      <c r="V26" t="s">
        <v>1562</v>
      </c>
      <c r="W26" t="s">
        <v>80</v>
      </c>
      <c r="X26" t="s">
        <v>1659</v>
      </c>
      <c r="Y26">
        <v>19.98</v>
      </c>
      <c r="Z26">
        <v>9.98</v>
      </c>
      <c r="AA26">
        <v>1</v>
      </c>
      <c r="AB26" t="s">
        <v>645</v>
      </c>
      <c r="AC26" t="s">
        <v>2347</v>
      </c>
      <c r="AH26" s="4"/>
      <c r="AI26" s="4"/>
      <c r="AJ26" t="s">
        <v>90</v>
      </c>
      <c r="AK26" t="s">
        <v>252</v>
      </c>
      <c r="AL26" t="s">
        <v>532</v>
      </c>
      <c r="AM26" t="s">
        <v>1094</v>
      </c>
      <c r="AN26" t="s">
        <v>1562</v>
      </c>
      <c r="AO26" t="s">
        <v>80</v>
      </c>
      <c r="AP26" t="s">
        <v>1659</v>
      </c>
      <c r="AQ26">
        <f>WebStore68[[#This Row],[unit_price]]*WebStore68[[#This Row],[quantity]]</f>
        <v>19.98</v>
      </c>
      <c r="AR26" t="s">
        <v>645</v>
      </c>
      <c r="AS26" t="s">
        <v>2347</v>
      </c>
      <c r="AT26" t="str">
        <f t="shared" si="0"/>
        <v>193342438551noMale43603119.989.986729.9924.9913</v>
      </c>
      <c r="AU26">
        <f>COUNTIF(AT$2:AT26,AT26)</f>
        <v>1</v>
      </c>
      <c r="AV26" t="str">
        <f>WebStore68[[#This Row],[country]]&amp;"-"&amp;WebStore68[[#This Row],[item]]</f>
        <v>United States-Kinetic Sand Scents Ice Cream Treats Playset with 3 Colors of All-Natural Scented Sand and 6 Serving Tools</v>
      </c>
    </row>
    <row r="27" spans="1:48" hidden="1" x14ac:dyDescent="0.25">
      <c r="A27">
        <v>198</v>
      </c>
      <c r="B27">
        <v>284</v>
      </c>
      <c r="C27" s="13">
        <v>43859</v>
      </c>
      <c r="D27" s="14">
        <f>WebStore68[[#This Row],[order_date]]</f>
        <v>43859</v>
      </c>
      <c r="E27" s="3">
        <f>ROUNDUP(MONTH(WebStore68[[#This Row],[order_date]])/3, 0)</f>
        <v>1</v>
      </c>
      <c r="F27">
        <v>1</v>
      </c>
      <c r="G27" t="s">
        <v>39</v>
      </c>
      <c r="H27" t="s">
        <v>50</v>
      </c>
      <c r="I27" t="s">
        <v>56</v>
      </c>
      <c r="J27" t="s">
        <v>57</v>
      </c>
      <c r="K27" s="4">
        <v>43588</v>
      </c>
      <c r="L27">
        <v>2</v>
      </c>
      <c r="N27" s="4"/>
      <c r="O27" s="4"/>
      <c r="P27">
        <v>2</v>
      </c>
      <c r="Q27" t="s">
        <v>123</v>
      </c>
      <c r="R27" t="s">
        <v>285</v>
      </c>
      <c r="S27">
        <v>2</v>
      </c>
      <c r="T27" t="s">
        <v>536</v>
      </c>
      <c r="U27" t="s">
        <v>1098</v>
      </c>
      <c r="V27" t="s">
        <v>1624</v>
      </c>
      <c r="W27" t="s">
        <v>180</v>
      </c>
      <c r="X27" t="s">
        <v>2039</v>
      </c>
      <c r="Y27">
        <v>72.33</v>
      </c>
      <c r="Z27">
        <v>34.97</v>
      </c>
      <c r="AA27">
        <v>2</v>
      </c>
      <c r="AB27" t="s">
        <v>2137</v>
      </c>
      <c r="AC27" t="s">
        <v>2416</v>
      </c>
      <c r="AH27" s="4"/>
      <c r="AI27" s="4"/>
      <c r="AJ27" t="s">
        <v>80</v>
      </c>
      <c r="AK27" t="s">
        <v>242</v>
      </c>
      <c r="AL27" t="s">
        <v>404</v>
      </c>
      <c r="AM27" t="s">
        <v>966</v>
      </c>
      <c r="AN27" t="s">
        <v>1499</v>
      </c>
      <c r="AO27" t="s">
        <v>80</v>
      </c>
      <c r="AP27" t="s">
        <v>1562</v>
      </c>
      <c r="AQ27">
        <f>WebStore68[[#This Row],[unit_price]]*WebStore68[[#This Row],[quantity]]</f>
        <v>42.38</v>
      </c>
      <c r="AR27" t="s">
        <v>70</v>
      </c>
      <c r="AS27" t="s">
        <v>2341</v>
      </c>
      <c r="AT27" t="str">
        <f t="shared" si="0"/>
        <v>198284438591noMale43588272.3334.9727121.1929.995</v>
      </c>
      <c r="AU27">
        <f>COUNTIF(AT$2:AT27,AT27)</f>
        <v>1</v>
      </c>
      <c r="AV27" t="str">
        <f>WebStore68[[#This Row],[country]]&amp;"-"&amp;WebStore68[[#This Row],[item]]</f>
        <v>United States-Kids Gamer Tee</v>
      </c>
    </row>
    <row r="28" spans="1:48" hidden="1" x14ac:dyDescent="0.25">
      <c r="A28">
        <v>198</v>
      </c>
      <c r="B28">
        <v>284</v>
      </c>
      <c r="C28" s="13">
        <v>43859</v>
      </c>
      <c r="D28" s="14">
        <f>WebStore68[[#This Row],[order_date]]</f>
        <v>43859</v>
      </c>
      <c r="E28" s="3">
        <f>ROUNDUP(MONTH(WebStore68[[#This Row],[order_date]])/3, 0)</f>
        <v>1</v>
      </c>
      <c r="F28">
        <v>1</v>
      </c>
      <c r="G28" t="s">
        <v>39</v>
      </c>
      <c r="H28" t="s">
        <v>50</v>
      </c>
      <c r="I28" t="s">
        <v>56</v>
      </c>
      <c r="J28" t="s">
        <v>57</v>
      </c>
      <c r="K28" s="4">
        <v>43588</v>
      </c>
      <c r="L28">
        <v>2</v>
      </c>
      <c r="N28" s="4"/>
      <c r="O28" s="4"/>
      <c r="P28">
        <v>2</v>
      </c>
      <c r="Q28" t="s">
        <v>123</v>
      </c>
      <c r="R28" t="s">
        <v>285</v>
      </c>
      <c r="S28">
        <v>2</v>
      </c>
      <c r="T28" t="s">
        <v>536</v>
      </c>
      <c r="U28" t="s">
        <v>1098</v>
      </c>
      <c r="V28" t="s">
        <v>1624</v>
      </c>
      <c r="W28" t="s">
        <v>180</v>
      </c>
      <c r="X28" t="s">
        <v>2039</v>
      </c>
      <c r="Y28">
        <v>72.33</v>
      </c>
      <c r="Z28">
        <v>34.97</v>
      </c>
      <c r="AA28">
        <v>2</v>
      </c>
      <c r="AB28" t="s">
        <v>2137</v>
      </c>
      <c r="AC28" t="s">
        <v>2416</v>
      </c>
      <c r="AH28" s="4"/>
      <c r="AI28" s="4"/>
      <c r="AJ28" t="s">
        <v>70</v>
      </c>
      <c r="AK28" t="s">
        <v>232</v>
      </c>
      <c r="AL28" t="s">
        <v>727</v>
      </c>
      <c r="AM28" t="s">
        <v>1270</v>
      </c>
      <c r="AN28" t="s">
        <v>1487</v>
      </c>
      <c r="AO28" t="s">
        <v>69</v>
      </c>
      <c r="AP28" t="s">
        <v>1548</v>
      </c>
      <c r="AQ28">
        <f>WebStore68[[#This Row],[unit_price]]*WebStore68[[#This Row],[quantity]]</f>
        <v>29.95</v>
      </c>
      <c r="AR28" t="s">
        <v>432</v>
      </c>
      <c r="AS28" t="s">
        <v>2331</v>
      </c>
      <c r="AT28" t="str">
        <f t="shared" si="0"/>
        <v>198284438591noMale43588272.3334.9752829.95114.9921</v>
      </c>
      <c r="AU28">
        <f>COUNTIF(AT$2:AT28,AT28)</f>
        <v>1</v>
      </c>
      <c r="AV28" t="str">
        <f>WebStore68[[#This Row],[country]]&amp;"-"&amp;WebStore68[[#This Row],[item]]</f>
        <v>United States-Bridgestone Golf e12 Contact Golf Balls</v>
      </c>
    </row>
    <row r="29" spans="1:48" hidden="1" x14ac:dyDescent="0.25">
      <c r="A29">
        <v>214</v>
      </c>
      <c r="B29">
        <v>254</v>
      </c>
      <c r="C29" s="13">
        <v>43868</v>
      </c>
      <c r="D29" s="14">
        <f>WebStore68[[#This Row],[order_date]]</f>
        <v>43868</v>
      </c>
      <c r="E29" s="3">
        <f>ROUNDUP(MONTH(WebStore68[[#This Row],[order_date]])/3, 0)</f>
        <v>1</v>
      </c>
      <c r="F29">
        <v>1</v>
      </c>
      <c r="G29" t="s">
        <v>39</v>
      </c>
      <c r="H29" t="s">
        <v>50</v>
      </c>
      <c r="I29" t="s">
        <v>56</v>
      </c>
      <c r="J29" t="s">
        <v>58</v>
      </c>
      <c r="K29" s="4">
        <v>43729</v>
      </c>
      <c r="L29">
        <v>2</v>
      </c>
      <c r="M29" t="s">
        <v>60</v>
      </c>
      <c r="N29" s="4">
        <v>43615</v>
      </c>
      <c r="O29" s="4">
        <v>43830</v>
      </c>
      <c r="P29">
        <v>2</v>
      </c>
      <c r="Q29" t="s">
        <v>127</v>
      </c>
      <c r="R29" t="s">
        <v>289</v>
      </c>
      <c r="S29">
        <v>2</v>
      </c>
      <c r="T29" t="s">
        <v>546</v>
      </c>
      <c r="U29" t="s">
        <v>1107</v>
      </c>
      <c r="V29" t="s">
        <v>1633</v>
      </c>
      <c r="W29" t="s">
        <v>71</v>
      </c>
      <c r="X29" t="s">
        <v>2039</v>
      </c>
      <c r="Y29">
        <v>108.9</v>
      </c>
      <c r="Z29">
        <v>24.98</v>
      </c>
      <c r="AA29">
        <v>2</v>
      </c>
      <c r="AB29" t="s">
        <v>2141</v>
      </c>
      <c r="AC29" t="s">
        <v>2421</v>
      </c>
      <c r="AH29" s="4"/>
      <c r="AI29" s="4"/>
      <c r="AJ29" t="s">
        <v>65</v>
      </c>
      <c r="AK29" t="s">
        <v>227</v>
      </c>
      <c r="AL29" t="s">
        <v>389</v>
      </c>
      <c r="AM29" t="s">
        <v>951</v>
      </c>
      <c r="AN29" t="s">
        <v>1485</v>
      </c>
      <c r="AO29" t="s">
        <v>69</v>
      </c>
      <c r="AP29" t="s">
        <v>1562</v>
      </c>
      <c r="AQ29">
        <f>WebStore68[[#This Row],[unit_price]]*WebStore68[[#This Row],[quantity]]</f>
        <v>21.95</v>
      </c>
      <c r="AR29" t="s">
        <v>431</v>
      </c>
      <c r="AS29" t="s">
        <v>2326</v>
      </c>
      <c r="AT29" t="str">
        <f t="shared" si="0"/>
        <v>214254438681noFemale437292Facebook4361543830108.924.981011621.9519.9924</v>
      </c>
      <c r="AU29">
        <f>COUNTIF(AT$2:AT29,AT29)</f>
        <v>1</v>
      </c>
      <c r="AV29" t="str">
        <f>WebStore68[[#This Row],[country]]&amp;"-"&amp;WebStore68[[#This Row],[item]]</f>
        <v>United States-Revlon Super Lusrous 3 piece</v>
      </c>
    </row>
    <row r="30" spans="1:48" hidden="1" x14ac:dyDescent="0.25">
      <c r="A30">
        <v>214</v>
      </c>
      <c r="B30">
        <v>254</v>
      </c>
      <c r="C30" s="13">
        <v>43868</v>
      </c>
      <c r="D30" s="14">
        <f>WebStore68[[#This Row],[order_date]]</f>
        <v>43868</v>
      </c>
      <c r="E30" s="3">
        <f>ROUNDUP(MONTH(WebStore68[[#This Row],[order_date]])/3, 0)</f>
        <v>1</v>
      </c>
      <c r="F30">
        <v>1</v>
      </c>
      <c r="G30" t="s">
        <v>39</v>
      </c>
      <c r="H30" t="s">
        <v>50</v>
      </c>
      <c r="I30" t="s">
        <v>56</v>
      </c>
      <c r="J30" t="s">
        <v>58</v>
      </c>
      <c r="K30" s="4">
        <v>43729</v>
      </c>
      <c r="L30">
        <v>2</v>
      </c>
      <c r="M30" t="s">
        <v>60</v>
      </c>
      <c r="N30" s="4">
        <v>43615</v>
      </c>
      <c r="O30" s="4">
        <v>43830</v>
      </c>
      <c r="P30">
        <v>2</v>
      </c>
      <c r="Q30" t="s">
        <v>127</v>
      </c>
      <c r="R30" t="s">
        <v>289</v>
      </c>
      <c r="S30">
        <v>2</v>
      </c>
      <c r="T30" t="s">
        <v>546</v>
      </c>
      <c r="U30" t="s">
        <v>1107</v>
      </c>
      <c r="V30" t="s">
        <v>1633</v>
      </c>
      <c r="W30" t="s">
        <v>71</v>
      </c>
      <c r="X30" t="s">
        <v>2039</v>
      </c>
      <c r="Y30">
        <v>108.9</v>
      </c>
      <c r="Z30">
        <v>24.98</v>
      </c>
      <c r="AA30">
        <v>2</v>
      </c>
      <c r="AB30" t="s">
        <v>2141</v>
      </c>
      <c r="AC30" t="s">
        <v>2421</v>
      </c>
      <c r="AH30" s="4"/>
      <c r="AI30" s="4"/>
      <c r="AJ30" t="s">
        <v>70</v>
      </c>
      <c r="AK30" t="s">
        <v>232</v>
      </c>
      <c r="AL30" t="s">
        <v>628</v>
      </c>
      <c r="AM30" t="s">
        <v>1178</v>
      </c>
      <c r="AN30" t="s">
        <v>1501</v>
      </c>
      <c r="AO30" t="s">
        <v>69</v>
      </c>
      <c r="AP30" t="s">
        <v>1548</v>
      </c>
      <c r="AQ30">
        <f>WebStore68[[#This Row],[unit_price]]*WebStore68[[#This Row],[quantity]]</f>
        <v>86.95</v>
      </c>
      <c r="AR30" t="s">
        <v>640</v>
      </c>
      <c r="AS30" t="s">
        <v>2393</v>
      </c>
      <c r="AT30" t="str">
        <f t="shared" si="0"/>
        <v>214254438681noFemale437292Facebook4361543830108.924.9855686.95114.9917</v>
      </c>
      <c r="AU30">
        <f>COUNTIF(AT$2:AT30,AT30)</f>
        <v>1</v>
      </c>
      <c r="AV30" t="str">
        <f>WebStore68[[#This Row],[country]]&amp;"-"&amp;WebStore68[[#This Row],[item]]</f>
        <v>United States-GoSports Football Training Target Net 6x6</v>
      </c>
    </row>
    <row r="31" spans="1:48" hidden="1" x14ac:dyDescent="0.25">
      <c r="A31">
        <v>230</v>
      </c>
      <c r="B31">
        <v>203</v>
      </c>
      <c r="C31" s="4">
        <v>43875</v>
      </c>
      <c r="D31" s="14">
        <f>WebStore68[[#This Row],[order_date]]</f>
        <v>43875</v>
      </c>
      <c r="E31" s="3">
        <f>ROUNDUP(MONTH(WebStore68[[#This Row],[order_date]])/3, 0)</f>
        <v>1</v>
      </c>
      <c r="F31">
        <v>1</v>
      </c>
      <c r="G31" t="s">
        <v>39</v>
      </c>
      <c r="H31" t="s">
        <v>50</v>
      </c>
      <c r="I31" t="s">
        <v>55</v>
      </c>
      <c r="J31" t="s">
        <v>57</v>
      </c>
      <c r="K31" s="4">
        <v>43627</v>
      </c>
      <c r="L31">
        <v>1</v>
      </c>
      <c r="M31" t="s">
        <v>61</v>
      </c>
      <c r="N31" s="4">
        <v>43615</v>
      </c>
      <c r="O31" s="4">
        <v>43830</v>
      </c>
      <c r="P31">
        <v>1</v>
      </c>
      <c r="Q31" t="s">
        <v>70</v>
      </c>
      <c r="R31" t="s">
        <v>232</v>
      </c>
      <c r="S31">
        <v>1</v>
      </c>
      <c r="T31" t="s">
        <v>440</v>
      </c>
      <c r="U31" t="s">
        <v>1002</v>
      </c>
      <c r="V31" t="s">
        <v>1534</v>
      </c>
      <c r="W31" t="s">
        <v>69</v>
      </c>
      <c r="X31" t="s">
        <v>1548</v>
      </c>
      <c r="Y31">
        <v>22.95</v>
      </c>
      <c r="Z31">
        <v>14.99</v>
      </c>
      <c r="AA31">
        <v>1</v>
      </c>
      <c r="AB31" t="s">
        <v>432</v>
      </c>
      <c r="AC31" t="s">
        <v>2331</v>
      </c>
      <c r="AH31" s="4"/>
      <c r="AI31" s="4"/>
      <c r="AJ31" t="s">
        <v>70</v>
      </c>
      <c r="AK31" t="s">
        <v>232</v>
      </c>
      <c r="AL31" t="s">
        <v>440</v>
      </c>
      <c r="AM31" t="s">
        <v>1002</v>
      </c>
      <c r="AN31" t="s">
        <v>1534</v>
      </c>
      <c r="AO31" t="s">
        <v>69</v>
      </c>
      <c r="AP31" t="s">
        <v>1548</v>
      </c>
      <c r="AQ31">
        <f>WebStore68[[#This Row],[unit_price]]*WebStore68[[#This Row],[quantity]]</f>
        <v>22.95</v>
      </c>
      <c r="AR31" t="s">
        <v>432</v>
      </c>
      <c r="AS31" t="s">
        <v>2331</v>
      </c>
      <c r="AT31" t="str">
        <f t="shared" si="0"/>
        <v>230203438751yesMale436271YouTube436154383022.9514.99517022.95114.9921</v>
      </c>
      <c r="AU31">
        <f>COUNTIF(AT$2:AT31,AT31)</f>
        <v>1</v>
      </c>
      <c r="AV31" t="str">
        <f>WebStore68[[#This Row],[country]]&amp;"-"&amp;WebStore68[[#This Row],[item]]</f>
        <v>United States-ZIONOR Swim Goggles G1 Polarized Swimming Goggles Anti-Fog for Adult</v>
      </c>
    </row>
    <row r="32" spans="1:48" hidden="1" x14ac:dyDescent="0.25">
      <c r="A32">
        <v>253</v>
      </c>
      <c r="B32">
        <v>83</v>
      </c>
      <c r="C32" s="4">
        <v>43893</v>
      </c>
      <c r="D32" s="14">
        <f>WebStore68[[#This Row],[order_date]]</f>
        <v>43893</v>
      </c>
      <c r="E32" s="3">
        <f>ROUNDUP(MONTH(WebStore68[[#This Row],[order_date]])/3, 0)</f>
        <v>1</v>
      </c>
      <c r="F32">
        <v>1</v>
      </c>
      <c r="G32" t="s">
        <v>39</v>
      </c>
      <c r="H32" t="s">
        <v>50</v>
      </c>
      <c r="I32" t="s">
        <v>56</v>
      </c>
      <c r="J32" t="s">
        <v>58</v>
      </c>
      <c r="K32" s="4">
        <v>43883</v>
      </c>
      <c r="L32">
        <v>6</v>
      </c>
      <c r="M32" t="s">
        <v>59</v>
      </c>
      <c r="N32" s="4">
        <v>43862</v>
      </c>
      <c r="O32" s="4">
        <v>43889</v>
      </c>
      <c r="P32">
        <v>2</v>
      </c>
      <c r="Q32" t="s">
        <v>96</v>
      </c>
      <c r="R32" t="s">
        <v>258</v>
      </c>
      <c r="S32">
        <v>2</v>
      </c>
      <c r="T32" t="s">
        <v>572</v>
      </c>
      <c r="U32" t="s">
        <v>1130</v>
      </c>
      <c r="V32" t="s">
        <v>1655</v>
      </c>
      <c r="W32" t="s">
        <v>103</v>
      </c>
      <c r="X32" t="s">
        <v>1723</v>
      </c>
      <c r="Y32">
        <v>409.99</v>
      </c>
      <c r="Z32">
        <v>39.96</v>
      </c>
      <c r="AA32">
        <v>2</v>
      </c>
      <c r="AB32" t="s">
        <v>2101</v>
      </c>
      <c r="AC32" t="s">
        <v>2371</v>
      </c>
      <c r="AH32" s="4"/>
      <c r="AI32" s="4"/>
      <c r="AJ32" t="s">
        <v>84</v>
      </c>
      <c r="AK32" t="s">
        <v>246</v>
      </c>
      <c r="AL32" t="s">
        <v>640</v>
      </c>
      <c r="AM32" t="s">
        <v>1187</v>
      </c>
      <c r="AN32" t="s">
        <v>1529</v>
      </c>
      <c r="AO32" t="s">
        <v>69</v>
      </c>
      <c r="AP32" t="s">
        <v>1562</v>
      </c>
      <c r="AQ32">
        <f>WebStore68[[#This Row],[unit_price]]*WebStore68[[#This Row],[quantity]]</f>
        <v>49.99</v>
      </c>
      <c r="AR32" t="s">
        <v>410</v>
      </c>
      <c r="AS32" t="s">
        <v>2359</v>
      </c>
      <c r="AT32" t="str">
        <f t="shared" si="0"/>
        <v>25383438931noFemale438836Google Ads4386243889409.9939.9691749.9919.9920</v>
      </c>
      <c r="AU32">
        <f>COUNTIF(AT$2:AT32,AT32)</f>
        <v>1</v>
      </c>
      <c r="AV32" t="str">
        <f>WebStore68[[#This Row],[country]]&amp;"-"&amp;WebStore68[[#This Row],[item]]</f>
        <v>United States-Animal Crossing: New Horizons</v>
      </c>
    </row>
    <row r="33" spans="1:48" hidden="1" x14ac:dyDescent="0.25">
      <c r="A33">
        <v>253</v>
      </c>
      <c r="B33">
        <v>83</v>
      </c>
      <c r="C33" s="4">
        <v>43893</v>
      </c>
      <c r="D33" s="14">
        <f>WebStore68[[#This Row],[order_date]]</f>
        <v>43893</v>
      </c>
      <c r="E33" s="3">
        <f>ROUNDUP(MONTH(WebStore68[[#This Row],[order_date]])/3, 0)</f>
        <v>1</v>
      </c>
      <c r="F33">
        <v>1</v>
      </c>
      <c r="G33" t="s">
        <v>39</v>
      </c>
      <c r="H33" t="s">
        <v>50</v>
      </c>
      <c r="I33" t="s">
        <v>56</v>
      </c>
      <c r="J33" t="s">
        <v>58</v>
      </c>
      <c r="K33" s="4">
        <v>43883</v>
      </c>
      <c r="L33">
        <v>6</v>
      </c>
      <c r="M33" t="s">
        <v>59</v>
      </c>
      <c r="N33" s="4">
        <v>43862</v>
      </c>
      <c r="O33" s="4">
        <v>43889</v>
      </c>
      <c r="P33">
        <v>2</v>
      </c>
      <c r="Q33" t="s">
        <v>96</v>
      </c>
      <c r="R33" t="s">
        <v>258</v>
      </c>
      <c r="S33">
        <v>2</v>
      </c>
      <c r="T33" t="s">
        <v>572</v>
      </c>
      <c r="U33" t="s">
        <v>1130</v>
      </c>
      <c r="V33" t="s">
        <v>1655</v>
      </c>
      <c r="W33" t="s">
        <v>103</v>
      </c>
      <c r="X33" t="s">
        <v>1723</v>
      </c>
      <c r="Y33">
        <v>409.99</v>
      </c>
      <c r="Z33">
        <v>39.96</v>
      </c>
      <c r="AA33">
        <v>2</v>
      </c>
      <c r="AB33" t="s">
        <v>2101</v>
      </c>
      <c r="AC33" t="s">
        <v>2371</v>
      </c>
      <c r="AH33" s="4"/>
      <c r="AI33" s="4"/>
      <c r="AJ33" t="s">
        <v>79</v>
      </c>
      <c r="AK33" t="s">
        <v>241</v>
      </c>
      <c r="AL33" t="s">
        <v>403</v>
      </c>
      <c r="AM33" t="s">
        <v>965</v>
      </c>
      <c r="AN33" t="s">
        <v>422</v>
      </c>
      <c r="AO33" t="s">
        <v>67</v>
      </c>
      <c r="AP33" t="s">
        <v>1562</v>
      </c>
      <c r="AQ33">
        <f>WebStore68[[#This Row],[unit_price]]*WebStore68[[#This Row],[quantity]]</f>
        <v>360</v>
      </c>
      <c r="AR33" t="s">
        <v>455</v>
      </c>
      <c r="AS33" t="s">
        <v>2340</v>
      </c>
      <c r="AT33" t="str">
        <f t="shared" si="0"/>
        <v>25383438931noFemale438836Google Ads4386243889409.9939.9643812039.9915</v>
      </c>
      <c r="AU33">
        <f>COUNTIF(AT$2:AT33,AT33)</f>
        <v>1</v>
      </c>
      <c r="AV33" t="str">
        <f>WebStore68[[#This Row],[country]]&amp;"-"&amp;WebStore68[[#This Row],[item]]</f>
        <v>United States-Dragon Ball Z - Officially Licensed Dragon Ball Collector's Set</v>
      </c>
    </row>
    <row r="34" spans="1:48" hidden="1" x14ac:dyDescent="0.25">
      <c r="A34">
        <v>254</v>
      </c>
      <c r="B34">
        <v>345</v>
      </c>
      <c r="C34" s="4">
        <v>43893</v>
      </c>
      <c r="D34" s="14">
        <f>WebStore68[[#This Row],[order_date]]</f>
        <v>43893</v>
      </c>
      <c r="E34" s="3">
        <f>ROUNDUP(MONTH(WebStore68[[#This Row],[order_date]])/3, 0)</f>
        <v>1</v>
      </c>
      <c r="F34">
        <v>1</v>
      </c>
      <c r="G34" t="s">
        <v>39</v>
      </c>
      <c r="H34" t="s">
        <v>50</v>
      </c>
      <c r="I34" t="s">
        <v>55</v>
      </c>
      <c r="J34" t="s">
        <v>57</v>
      </c>
      <c r="K34" s="4">
        <v>43668</v>
      </c>
      <c r="L34">
        <v>1</v>
      </c>
      <c r="M34" t="s">
        <v>61</v>
      </c>
      <c r="N34" s="4">
        <v>43615</v>
      </c>
      <c r="O34" s="4">
        <v>43830</v>
      </c>
      <c r="P34">
        <v>1</v>
      </c>
      <c r="Q34" t="s">
        <v>86</v>
      </c>
      <c r="R34" t="s">
        <v>248</v>
      </c>
      <c r="S34">
        <v>1</v>
      </c>
      <c r="T34" t="s">
        <v>454</v>
      </c>
      <c r="U34" t="s">
        <v>1017</v>
      </c>
      <c r="V34" t="s">
        <v>1547</v>
      </c>
      <c r="W34" t="s">
        <v>69</v>
      </c>
      <c r="X34" t="s">
        <v>1548</v>
      </c>
      <c r="Y34">
        <v>159.99</v>
      </c>
      <c r="Z34">
        <v>14.99</v>
      </c>
      <c r="AA34">
        <v>1</v>
      </c>
      <c r="AB34" t="s">
        <v>547</v>
      </c>
      <c r="AC34" t="s">
        <v>2354</v>
      </c>
      <c r="AH34" s="4"/>
      <c r="AI34" s="4"/>
      <c r="AJ34" t="s">
        <v>86</v>
      </c>
      <c r="AK34" t="s">
        <v>248</v>
      </c>
      <c r="AL34" t="s">
        <v>454</v>
      </c>
      <c r="AM34" t="s">
        <v>1017</v>
      </c>
      <c r="AN34" t="s">
        <v>1547</v>
      </c>
      <c r="AO34" t="s">
        <v>69</v>
      </c>
      <c r="AP34" t="s">
        <v>1548</v>
      </c>
      <c r="AQ34">
        <f>WebStore68[[#This Row],[unit_price]]*WebStore68[[#This Row],[quantity]]</f>
        <v>159.99</v>
      </c>
      <c r="AR34" t="s">
        <v>547</v>
      </c>
      <c r="AS34" t="s">
        <v>2354</v>
      </c>
      <c r="AT34" t="str">
        <f t="shared" si="0"/>
        <v>254345438931yesMale436681YouTube4361543830159.9914.99790159.99114.9914</v>
      </c>
      <c r="AU34">
        <f>COUNTIF(AT$2:AT34,AT34)</f>
        <v>1</v>
      </c>
      <c r="AV34" t="str">
        <f>WebStore68[[#This Row],[country]]&amp;"-"&amp;WebStore68[[#This Row],[item]]</f>
        <v>United States-Milwaukee 2724-20 M18</v>
      </c>
    </row>
    <row r="35" spans="1:48" hidden="1" x14ac:dyDescent="0.25">
      <c r="A35">
        <v>258</v>
      </c>
      <c r="B35">
        <v>55</v>
      </c>
      <c r="C35" s="4">
        <v>43895</v>
      </c>
      <c r="D35" s="14">
        <f>WebStore68[[#This Row],[order_date]]</f>
        <v>43895</v>
      </c>
      <c r="E35" s="3">
        <f>ROUNDUP(MONTH(WebStore68[[#This Row],[order_date]])/3, 0)</f>
        <v>1</v>
      </c>
      <c r="F35">
        <v>1</v>
      </c>
      <c r="G35" t="s">
        <v>39</v>
      </c>
      <c r="H35" t="s">
        <v>50</v>
      </c>
      <c r="I35" t="s">
        <v>55</v>
      </c>
      <c r="J35" t="s">
        <v>58</v>
      </c>
      <c r="K35" s="4">
        <v>43665</v>
      </c>
      <c r="L35">
        <v>3</v>
      </c>
      <c r="M35" t="s">
        <v>59</v>
      </c>
      <c r="N35" s="4">
        <v>43615</v>
      </c>
      <c r="O35" s="4">
        <v>43830</v>
      </c>
      <c r="P35">
        <v>1</v>
      </c>
      <c r="Q35" t="s">
        <v>78</v>
      </c>
      <c r="R35" t="s">
        <v>240</v>
      </c>
      <c r="S35">
        <v>1</v>
      </c>
      <c r="T35" t="s">
        <v>79</v>
      </c>
      <c r="U35" t="s">
        <v>1080</v>
      </c>
      <c r="V35" t="s">
        <v>1606</v>
      </c>
      <c r="W35" t="s">
        <v>69</v>
      </c>
      <c r="X35" t="s">
        <v>1562</v>
      </c>
      <c r="Y35">
        <v>25.99</v>
      </c>
      <c r="Z35">
        <v>9.99</v>
      </c>
      <c r="AA35">
        <v>1</v>
      </c>
      <c r="AB35" t="s">
        <v>393</v>
      </c>
      <c r="AC35" t="s">
        <v>2345</v>
      </c>
      <c r="AH35" s="4"/>
      <c r="AI35" s="4"/>
      <c r="AJ35" t="s">
        <v>78</v>
      </c>
      <c r="AK35" t="s">
        <v>240</v>
      </c>
      <c r="AL35" t="s">
        <v>79</v>
      </c>
      <c r="AM35" t="s">
        <v>1080</v>
      </c>
      <c r="AN35" t="s">
        <v>1606</v>
      </c>
      <c r="AO35" t="s">
        <v>69</v>
      </c>
      <c r="AP35" t="s">
        <v>1562</v>
      </c>
      <c r="AQ35">
        <f>WebStore68[[#This Row],[unit_price]]*WebStore68[[#This Row],[quantity]]</f>
        <v>25.99</v>
      </c>
      <c r="AR35" t="s">
        <v>393</v>
      </c>
      <c r="AS35" t="s">
        <v>2345</v>
      </c>
      <c r="AT35" t="str">
        <f t="shared" si="0"/>
        <v>25855438951yesFemale436653Google Ads436154383025.999.998425.9919.9918</v>
      </c>
      <c r="AU35">
        <f>COUNTIF(AT$2:AT35,AT35)</f>
        <v>1</v>
      </c>
      <c r="AV35" t="str">
        <f>WebStore68[[#This Row],[country]]&amp;"-"&amp;WebStore68[[#This Row],[item]]</f>
        <v>United States-12/14 inch long Aluminum Pizza Shovel With Long Handle</v>
      </c>
    </row>
    <row r="36" spans="1:48" hidden="1" x14ac:dyDescent="0.25">
      <c r="A36">
        <v>259</v>
      </c>
      <c r="B36">
        <v>83</v>
      </c>
      <c r="C36" s="4">
        <v>43895</v>
      </c>
      <c r="D36" s="14">
        <f>WebStore68[[#This Row],[order_date]]</f>
        <v>43895</v>
      </c>
      <c r="E36" s="3">
        <f>ROUNDUP(MONTH(WebStore68[[#This Row],[order_date]])/3, 0)</f>
        <v>1</v>
      </c>
      <c r="F36">
        <v>1</v>
      </c>
      <c r="G36" t="s">
        <v>39</v>
      </c>
      <c r="H36" t="s">
        <v>50</v>
      </c>
      <c r="I36" t="s">
        <v>56</v>
      </c>
      <c r="J36" t="s">
        <v>58</v>
      </c>
      <c r="K36" s="4">
        <v>43883</v>
      </c>
      <c r="L36">
        <v>6</v>
      </c>
      <c r="M36" t="s">
        <v>59</v>
      </c>
      <c r="N36" s="4">
        <v>43862</v>
      </c>
      <c r="O36" s="4">
        <v>43889</v>
      </c>
      <c r="P36">
        <v>1</v>
      </c>
      <c r="Q36" t="s">
        <v>90</v>
      </c>
      <c r="R36" t="s">
        <v>252</v>
      </c>
      <c r="S36">
        <v>1</v>
      </c>
      <c r="T36" t="s">
        <v>575</v>
      </c>
      <c r="U36" t="s">
        <v>1133</v>
      </c>
      <c r="V36" t="s">
        <v>1562</v>
      </c>
      <c r="W36" t="s">
        <v>80</v>
      </c>
      <c r="X36" t="s">
        <v>1659</v>
      </c>
      <c r="Y36">
        <v>19.98</v>
      </c>
      <c r="Z36">
        <v>9.98</v>
      </c>
      <c r="AA36">
        <v>1</v>
      </c>
      <c r="AB36" t="s">
        <v>645</v>
      </c>
      <c r="AC36" t="s">
        <v>2347</v>
      </c>
      <c r="AH36" s="4"/>
      <c r="AI36" s="4"/>
      <c r="AJ36" t="s">
        <v>90</v>
      </c>
      <c r="AK36" t="s">
        <v>252</v>
      </c>
      <c r="AL36" t="s">
        <v>575</v>
      </c>
      <c r="AM36" t="s">
        <v>1133</v>
      </c>
      <c r="AN36" t="s">
        <v>1562</v>
      </c>
      <c r="AO36" t="s">
        <v>80</v>
      </c>
      <c r="AP36" t="s">
        <v>1659</v>
      </c>
      <c r="AQ36">
        <f>WebStore68[[#This Row],[unit_price]]*WebStore68[[#This Row],[quantity]]</f>
        <v>19.98</v>
      </c>
      <c r="AR36" t="s">
        <v>645</v>
      </c>
      <c r="AS36" t="s">
        <v>2347</v>
      </c>
      <c r="AT36" t="str">
        <f t="shared" si="0"/>
        <v>25983438951noFemale438836Google Ads438624388919.989.9861499.9924.9913</v>
      </c>
      <c r="AU36">
        <f>COUNTIF(AT$2:AT36,AT36)</f>
        <v>1</v>
      </c>
      <c r="AV36" t="str">
        <f>WebStore68[[#This Row],[country]]&amp;"-"&amp;WebStore68[[#This Row],[item]]</f>
        <v>United States-UNO Family Card Game</v>
      </c>
    </row>
    <row r="37" spans="1:48" hidden="1" x14ac:dyDescent="0.25">
      <c r="A37">
        <v>266</v>
      </c>
      <c r="B37">
        <v>230</v>
      </c>
      <c r="C37" s="4">
        <v>43901</v>
      </c>
      <c r="D37" s="14">
        <f>WebStore68[[#This Row],[order_date]]</f>
        <v>43901</v>
      </c>
      <c r="E37" s="3">
        <f>ROUNDUP(MONTH(WebStore68[[#This Row],[order_date]])/3, 0)</f>
        <v>1</v>
      </c>
      <c r="F37">
        <v>1</v>
      </c>
      <c r="G37" t="s">
        <v>39</v>
      </c>
      <c r="H37" t="s">
        <v>50</v>
      </c>
      <c r="I37" t="s">
        <v>56</v>
      </c>
      <c r="J37" t="s">
        <v>58</v>
      </c>
      <c r="K37" s="4">
        <v>43661</v>
      </c>
      <c r="L37">
        <v>3</v>
      </c>
      <c r="M37" t="s">
        <v>59</v>
      </c>
      <c r="N37" s="4">
        <v>43615</v>
      </c>
      <c r="O37" s="4">
        <v>43830</v>
      </c>
      <c r="P37">
        <v>2</v>
      </c>
      <c r="Q37" t="s">
        <v>103</v>
      </c>
      <c r="R37" t="s">
        <v>265</v>
      </c>
      <c r="S37">
        <v>2</v>
      </c>
      <c r="T37" t="s">
        <v>579</v>
      </c>
      <c r="U37" t="s">
        <v>1137</v>
      </c>
      <c r="V37" t="s">
        <v>1660</v>
      </c>
      <c r="W37" t="s">
        <v>85</v>
      </c>
      <c r="X37" t="s">
        <v>2054</v>
      </c>
      <c r="Y37">
        <v>85.97</v>
      </c>
      <c r="Z37">
        <v>39.97</v>
      </c>
      <c r="AA37">
        <v>2</v>
      </c>
      <c r="AB37" t="s">
        <v>2152</v>
      </c>
      <c r="AC37" t="s">
        <v>2432</v>
      </c>
      <c r="AH37" s="4"/>
      <c r="AI37" s="4"/>
      <c r="AJ37" t="s">
        <v>69</v>
      </c>
      <c r="AK37" t="s">
        <v>231</v>
      </c>
      <c r="AL37" t="s">
        <v>878</v>
      </c>
      <c r="AM37" t="s">
        <v>1415</v>
      </c>
      <c r="AN37" t="s">
        <v>1930</v>
      </c>
      <c r="AO37" t="s">
        <v>69</v>
      </c>
      <c r="AP37" t="s">
        <v>1517</v>
      </c>
      <c r="AQ37">
        <f>WebStore68[[#This Row],[unit_price]]*WebStore68[[#This Row],[quantity]]</f>
        <v>45.99</v>
      </c>
      <c r="AR37" t="s">
        <v>69</v>
      </c>
      <c r="AS37" t="s">
        <v>2360</v>
      </c>
      <c r="AT37" t="str">
        <f t="shared" si="0"/>
        <v>266230439011noFemale436613Google Ads436154383085.9739.97112145.99119.991</v>
      </c>
      <c r="AU37">
        <f>COUNTIF(AT$2:AT37,AT37)</f>
        <v>1</v>
      </c>
      <c r="AV37" t="str">
        <f>WebStore68[[#This Row],[country]]&amp;"-"&amp;WebStore68[[#This Row],[item]]</f>
        <v>United States-Roku Streaming Stick With HD/4K/HDR Streaming Device</v>
      </c>
    </row>
    <row r="38" spans="1:48" hidden="1" x14ac:dyDescent="0.25">
      <c r="A38">
        <v>266</v>
      </c>
      <c r="B38">
        <v>230</v>
      </c>
      <c r="C38" s="4">
        <v>43901</v>
      </c>
      <c r="D38" s="14">
        <f>WebStore68[[#This Row],[order_date]]</f>
        <v>43901</v>
      </c>
      <c r="E38" s="3">
        <f>ROUNDUP(MONTH(WebStore68[[#This Row],[order_date]])/3, 0)</f>
        <v>1</v>
      </c>
      <c r="F38">
        <v>1</v>
      </c>
      <c r="G38" t="s">
        <v>39</v>
      </c>
      <c r="H38" t="s">
        <v>50</v>
      </c>
      <c r="I38" t="s">
        <v>56</v>
      </c>
      <c r="J38" t="s">
        <v>58</v>
      </c>
      <c r="K38" s="4">
        <v>43661</v>
      </c>
      <c r="L38">
        <v>3</v>
      </c>
      <c r="M38" t="s">
        <v>59</v>
      </c>
      <c r="N38" s="4">
        <v>43615</v>
      </c>
      <c r="O38" s="4">
        <v>43830</v>
      </c>
      <c r="P38">
        <v>2</v>
      </c>
      <c r="Q38" t="s">
        <v>103</v>
      </c>
      <c r="R38" t="s">
        <v>265</v>
      </c>
      <c r="S38">
        <v>2</v>
      </c>
      <c r="T38" t="s">
        <v>579</v>
      </c>
      <c r="U38" t="s">
        <v>1137</v>
      </c>
      <c r="V38" t="s">
        <v>1660</v>
      </c>
      <c r="W38" t="s">
        <v>85</v>
      </c>
      <c r="X38" t="s">
        <v>2054</v>
      </c>
      <c r="Y38">
        <v>85.97</v>
      </c>
      <c r="Z38">
        <v>39.97</v>
      </c>
      <c r="AA38">
        <v>2</v>
      </c>
      <c r="AB38" t="s">
        <v>2152</v>
      </c>
      <c r="AC38" t="s">
        <v>2432</v>
      </c>
      <c r="AH38" s="4"/>
      <c r="AI38" s="4"/>
      <c r="AJ38" t="s">
        <v>67</v>
      </c>
      <c r="AK38" t="s">
        <v>229</v>
      </c>
      <c r="AL38" t="s">
        <v>573</v>
      </c>
      <c r="AM38" t="s">
        <v>1131</v>
      </c>
      <c r="AN38" t="s">
        <v>1517</v>
      </c>
      <c r="AO38" t="s">
        <v>80</v>
      </c>
      <c r="AP38" t="s">
        <v>1562</v>
      </c>
      <c r="AQ38">
        <f>WebStore68[[#This Row],[unit_price]]*WebStore68[[#This Row],[quantity]]</f>
        <v>39.979999999999997</v>
      </c>
      <c r="AR38" t="s">
        <v>872</v>
      </c>
      <c r="AS38" t="s">
        <v>2388</v>
      </c>
      <c r="AT38" t="str">
        <f t="shared" si="0"/>
        <v>266230439011noFemale436613Google Ads436154383085.9739.9734619.9929.9919</v>
      </c>
      <c r="AU38">
        <f>COUNTIF(AT$2:AT38,AT38)</f>
        <v>1</v>
      </c>
      <c r="AV38" t="str">
        <f>WebStore68[[#This Row],[country]]&amp;"-"&amp;WebStore68[[#This Row],[item]]</f>
        <v>United States-Fun And Fancy</v>
      </c>
    </row>
    <row r="39" spans="1:48" hidden="1" x14ac:dyDescent="0.25">
      <c r="A39">
        <v>269</v>
      </c>
      <c r="B39">
        <v>324</v>
      </c>
      <c r="C39" s="4">
        <v>43904</v>
      </c>
      <c r="D39" s="14">
        <f>WebStore68[[#This Row],[order_date]]</f>
        <v>43904</v>
      </c>
      <c r="E39" s="3">
        <f>ROUNDUP(MONTH(WebStore68[[#This Row],[order_date]])/3, 0)</f>
        <v>1</v>
      </c>
      <c r="F39">
        <v>1</v>
      </c>
      <c r="G39" t="s">
        <v>39</v>
      </c>
      <c r="H39" t="s">
        <v>50</v>
      </c>
      <c r="I39" t="s">
        <v>56</v>
      </c>
      <c r="J39" t="s">
        <v>58</v>
      </c>
      <c r="K39" s="4">
        <v>43669</v>
      </c>
      <c r="L39">
        <v>1</v>
      </c>
      <c r="M39" t="s">
        <v>61</v>
      </c>
      <c r="N39" s="4">
        <v>43615</v>
      </c>
      <c r="O39" s="4">
        <v>43830</v>
      </c>
      <c r="P39">
        <v>2</v>
      </c>
      <c r="Q39" t="s">
        <v>137</v>
      </c>
      <c r="R39" t="s">
        <v>299</v>
      </c>
      <c r="S39">
        <v>2</v>
      </c>
      <c r="T39" t="s">
        <v>582</v>
      </c>
      <c r="U39" t="s">
        <v>1140</v>
      </c>
      <c r="V39" t="s">
        <v>1663</v>
      </c>
      <c r="W39" t="s">
        <v>88</v>
      </c>
      <c r="X39" t="s">
        <v>1723</v>
      </c>
      <c r="Y39">
        <v>343.88</v>
      </c>
      <c r="Z39">
        <v>39.96</v>
      </c>
      <c r="AA39">
        <v>2</v>
      </c>
      <c r="AB39" t="s">
        <v>2155</v>
      </c>
      <c r="AC39" t="s">
        <v>2435</v>
      </c>
      <c r="AH39" s="4"/>
      <c r="AI39" s="4"/>
      <c r="AJ39" t="s">
        <v>78</v>
      </c>
      <c r="AK39" t="s">
        <v>240</v>
      </c>
      <c r="AL39" t="s">
        <v>668</v>
      </c>
      <c r="AM39" t="s">
        <v>1212</v>
      </c>
      <c r="AN39" t="s">
        <v>1735</v>
      </c>
      <c r="AO39" t="s">
        <v>80</v>
      </c>
      <c r="AP39" t="s">
        <v>1562</v>
      </c>
      <c r="AQ39">
        <f>WebStore68[[#This Row],[unit_price]]*WebStore68[[#This Row],[quantity]]</f>
        <v>299.98</v>
      </c>
      <c r="AR39" t="s">
        <v>393</v>
      </c>
      <c r="AS39" t="s">
        <v>2345</v>
      </c>
      <c r="AT39" t="str">
        <f t="shared" si="0"/>
        <v>269324439041noFemale436691YouTube4361543830343.8839.968138149.9929.9918</v>
      </c>
      <c r="AU39">
        <f>COUNTIF(AT$2:AT39,AT39)</f>
        <v>1</v>
      </c>
      <c r="AV39" t="str">
        <f>WebStore68[[#This Row],[country]]&amp;"-"&amp;WebStore68[[#This Row],[item]]</f>
        <v>United States-Starrett Professional Butchers Knife Set in Carry Case 11 Piece</v>
      </c>
    </row>
    <row r="40" spans="1:48" hidden="1" x14ac:dyDescent="0.25">
      <c r="A40">
        <v>269</v>
      </c>
      <c r="B40">
        <v>324</v>
      </c>
      <c r="C40" s="4">
        <v>43904</v>
      </c>
      <c r="D40" s="14">
        <f>WebStore68[[#This Row],[order_date]]</f>
        <v>43904</v>
      </c>
      <c r="E40" s="3">
        <f>ROUNDUP(MONTH(WebStore68[[#This Row],[order_date]])/3, 0)</f>
        <v>1</v>
      </c>
      <c r="F40">
        <v>1</v>
      </c>
      <c r="G40" t="s">
        <v>39</v>
      </c>
      <c r="H40" t="s">
        <v>50</v>
      </c>
      <c r="I40" t="s">
        <v>56</v>
      </c>
      <c r="J40" t="s">
        <v>58</v>
      </c>
      <c r="K40" s="4">
        <v>43669</v>
      </c>
      <c r="L40">
        <v>1</v>
      </c>
      <c r="M40" t="s">
        <v>61</v>
      </c>
      <c r="N40" s="4">
        <v>43615</v>
      </c>
      <c r="O40" s="4">
        <v>43830</v>
      </c>
      <c r="P40">
        <v>2</v>
      </c>
      <c r="Q40" t="s">
        <v>137</v>
      </c>
      <c r="R40" t="s">
        <v>299</v>
      </c>
      <c r="S40">
        <v>2</v>
      </c>
      <c r="T40" t="s">
        <v>582</v>
      </c>
      <c r="U40" t="s">
        <v>1140</v>
      </c>
      <c r="V40" t="s">
        <v>1663</v>
      </c>
      <c r="W40" t="s">
        <v>88</v>
      </c>
      <c r="X40" t="s">
        <v>1723</v>
      </c>
      <c r="Y40">
        <v>343.88</v>
      </c>
      <c r="Z40">
        <v>39.96</v>
      </c>
      <c r="AA40">
        <v>2</v>
      </c>
      <c r="AB40" t="s">
        <v>2155</v>
      </c>
      <c r="AC40" t="s">
        <v>2435</v>
      </c>
      <c r="AH40" s="4"/>
      <c r="AI40" s="4"/>
      <c r="AJ40" t="s">
        <v>65</v>
      </c>
      <c r="AK40" t="s">
        <v>227</v>
      </c>
      <c r="AL40" t="s">
        <v>389</v>
      </c>
      <c r="AM40" t="s">
        <v>951</v>
      </c>
      <c r="AN40" t="s">
        <v>1485</v>
      </c>
      <c r="AO40" t="s">
        <v>80</v>
      </c>
      <c r="AP40" t="s">
        <v>1562</v>
      </c>
      <c r="AQ40">
        <f>WebStore68[[#This Row],[unit_price]]*WebStore68[[#This Row],[quantity]]</f>
        <v>43.9</v>
      </c>
      <c r="AR40" t="s">
        <v>431</v>
      </c>
      <c r="AS40" t="s">
        <v>2326</v>
      </c>
      <c r="AT40" t="str">
        <f t="shared" si="0"/>
        <v>269324439041noFemale436691YouTube4361543830343.8839.961011621.9529.9924</v>
      </c>
      <c r="AU40">
        <f>COUNTIF(AT$2:AT40,AT40)</f>
        <v>1</v>
      </c>
      <c r="AV40" t="str">
        <f>WebStore68[[#This Row],[country]]&amp;"-"&amp;WebStore68[[#This Row],[item]]</f>
        <v>United States-Revlon Super Lusrous 3 piece</v>
      </c>
    </row>
    <row r="41" spans="1:48" hidden="1" x14ac:dyDescent="0.25">
      <c r="A41">
        <v>285</v>
      </c>
      <c r="B41">
        <v>55</v>
      </c>
      <c r="C41" s="4">
        <v>43915</v>
      </c>
      <c r="D41" s="14">
        <f>WebStore68[[#This Row],[order_date]]</f>
        <v>43915</v>
      </c>
      <c r="E41" s="3">
        <f>ROUNDUP(MONTH(WebStore68[[#This Row],[order_date]])/3, 0)</f>
        <v>1</v>
      </c>
      <c r="F41">
        <v>1</v>
      </c>
      <c r="G41" t="s">
        <v>39</v>
      </c>
      <c r="H41" t="s">
        <v>50</v>
      </c>
      <c r="I41" t="s">
        <v>55</v>
      </c>
      <c r="J41" t="s">
        <v>58</v>
      </c>
      <c r="K41" s="4">
        <v>43665</v>
      </c>
      <c r="L41">
        <v>3</v>
      </c>
      <c r="M41" t="s">
        <v>59</v>
      </c>
      <c r="N41" s="4">
        <v>43615</v>
      </c>
      <c r="O41" s="4">
        <v>43830</v>
      </c>
      <c r="P41">
        <v>1</v>
      </c>
      <c r="Q41" t="s">
        <v>67</v>
      </c>
      <c r="R41" t="s">
        <v>229</v>
      </c>
      <c r="S41">
        <v>1</v>
      </c>
      <c r="T41" t="s">
        <v>391</v>
      </c>
      <c r="U41" t="s">
        <v>953</v>
      </c>
      <c r="V41" t="s">
        <v>1487</v>
      </c>
      <c r="W41" t="s">
        <v>80</v>
      </c>
      <c r="X41" t="s">
        <v>1562</v>
      </c>
      <c r="Y41">
        <v>59.9</v>
      </c>
      <c r="Z41">
        <v>19.98</v>
      </c>
      <c r="AA41">
        <v>1</v>
      </c>
      <c r="AB41" t="s">
        <v>90</v>
      </c>
      <c r="AC41" t="s">
        <v>2328</v>
      </c>
      <c r="AH41" s="4"/>
      <c r="AI41" s="4"/>
      <c r="AJ41" t="s">
        <v>67</v>
      </c>
      <c r="AK41" t="s">
        <v>229</v>
      </c>
      <c r="AL41" t="s">
        <v>391</v>
      </c>
      <c r="AM41" t="s">
        <v>953</v>
      </c>
      <c r="AN41" t="s">
        <v>1487</v>
      </c>
      <c r="AO41" t="s">
        <v>80</v>
      </c>
      <c r="AP41" t="s">
        <v>1562</v>
      </c>
      <c r="AQ41">
        <f>WebStore68[[#This Row],[unit_price]]*WebStore68[[#This Row],[quantity]]</f>
        <v>59.9</v>
      </c>
      <c r="AR41" t="s">
        <v>90</v>
      </c>
      <c r="AS41" t="s">
        <v>2328</v>
      </c>
      <c r="AT41" t="str">
        <f t="shared" si="0"/>
        <v>28555439151yesFemale436653Google Ads436154383059.919.98313629.9529.996</v>
      </c>
      <c r="AU41">
        <f>COUNTIF(AT$2:AT41,AT41)</f>
        <v>1</v>
      </c>
      <c r="AV41" t="str">
        <f>WebStore68[[#This Row],[country]]&amp;"-"&amp;WebStore68[[#This Row],[item]]</f>
        <v>United States-Star Wars: the Old Republic - Legends Ser.: Fatal Alliance</v>
      </c>
    </row>
    <row r="42" spans="1:48" hidden="1" x14ac:dyDescent="0.25">
      <c r="A42">
        <v>296</v>
      </c>
      <c r="B42">
        <v>47</v>
      </c>
      <c r="C42" s="4">
        <v>43921</v>
      </c>
      <c r="D42" s="14">
        <f>WebStore68[[#This Row],[order_date]]</f>
        <v>43921</v>
      </c>
      <c r="E42" s="3">
        <f>ROUNDUP(MONTH(WebStore68[[#This Row],[order_date]])/3, 0)</f>
        <v>1</v>
      </c>
      <c r="F42">
        <v>1</v>
      </c>
      <c r="G42" t="s">
        <v>39</v>
      </c>
      <c r="H42" t="s">
        <v>50</v>
      </c>
      <c r="I42" t="s">
        <v>55</v>
      </c>
      <c r="J42" t="s">
        <v>58</v>
      </c>
      <c r="K42" s="4">
        <v>43732</v>
      </c>
      <c r="L42">
        <v>1</v>
      </c>
      <c r="M42" t="s">
        <v>61</v>
      </c>
      <c r="N42" s="4">
        <v>43615</v>
      </c>
      <c r="O42" s="4">
        <v>43830</v>
      </c>
      <c r="P42">
        <v>1</v>
      </c>
      <c r="Q42" t="s">
        <v>67</v>
      </c>
      <c r="R42" t="s">
        <v>229</v>
      </c>
      <c r="S42">
        <v>1</v>
      </c>
      <c r="T42" t="s">
        <v>391</v>
      </c>
      <c r="U42" t="s">
        <v>953</v>
      </c>
      <c r="V42" t="s">
        <v>1487</v>
      </c>
      <c r="W42" t="s">
        <v>80</v>
      </c>
      <c r="X42" t="s">
        <v>1562</v>
      </c>
      <c r="Y42">
        <v>59.9</v>
      </c>
      <c r="Z42">
        <v>19.98</v>
      </c>
      <c r="AA42">
        <v>1</v>
      </c>
      <c r="AB42" t="s">
        <v>90</v>
      </c>
      <c r="AC42" t="s">
        <v>2328</v>
      </c>
      <c r="AH42" s="4"/>
      <c r="AI42" s="4"/>
      <c r="AJ42" t="s">
        <v>67</v>
      </c>
      <c r="AK42" t="s">
        <v>229</v>
      </c>
      <c r="AL42" t="s">
        <v>391</v>
      </c>
      <c r="AM42" t="s">
        <v>953</v>
      </c>
      <c r="AN42" t="s">
        <v>1487</v>
      </c>
      <c r="AO42" t="s">
        <v>80</v>
      </c>
      <c r="AP42" t="s">
        <v>1562</v>
      </c>
      <c r="AQ42">
        <f>WebStore68[[#This Row],[unit_price]]*WebStore68[[#This Row],[quantity]]</f>
        <v>59.9</v>
      </c>
      <c r="AR42" t="s">
        <v>90</v>
      </c>
      <c r="AS42" t="s">
        <v>2328</v>
      </c>
      <c r="AT42" t="str">
        <f t="shared" si="0"/>
        <v>29647439211yesFemale437321YouTube436154383059.919.98313629.9529.996</v>
      </c>
      <c r="AU42">
        <f>COUNTIF(AT$2:AT42,AT42)</f>
        <v>1</v>
      </c>
      <c r="AV42" t="str">
        <f>WebStore68[[#This Row],[country]]&amp;"-"&amp;WebStore68[[#This Row],[item]]</f>
        <v>United States-Star Wars: the Old Republic - Legends Ser.: Fatal Alliance</v>
      </c>
    </row>
    <row r="43" spans="1:48" hidden="1" x14ac:dyDescent="0.25">
      <c r="A43">
        <v>323</v>
      </c>
      <c r="B43">
        <v>29</v>
      </c>
      <c r="C43" s="4">
        <v>43938</v>
      </c>
      <c r="D43" s="14">
        <f>WebStore68[[#This Row],[order_date]]</f>
        <v>43938</v>
      </c>
      <c r="E43" s="3">
        <f>ROUNDUP(MONTH(WebStore68[[#This Row],[order_date]])/3, 0)</f>
        <v>2</v>
      </c>
      <c r="F43">
        <v>1</v>
      </c>
      <c r="G43" t="s">
        <v>39</v>
      </c>
      <c r="H43" t="s">
        <v>50</v>
      </c>
      <c r="I43" t="s">
        <v>55</v>
      </c>
      <c r="J43" t="s">
        <v>58</v>
      </c>
      <c r="K43" s="4">
        <v>43870</v>
      </c>
      <c r="L43">
        <v>6</v>
      </c>
      <c r="M43" t="s">
        <v>59</v>
      </c>
      <c r="N43" s="4">
        <v>43862</v>
      </c>
      <c r="O43" s="4">
        <v>43889</v>
      </c>
      <c r="P43">
        <v>2</v>
      </c>
      <c r="Q43" t="s">
        <v>118</v>
      </c>
      <c r="R43" t="s">
        <v>280</v>
      </c>
      <c r="S43">
        <v>2</v>
      </c>
      <c r="T43" t="s">
        <v>615</v>
      </c>
      <c r="U43" t="s">
        <v>1166</v>
      </c>
      <c r="V43" t="s">
        <v>1692</v>
      </c>
      <c r="W43" t="s">
        <v>85</v>
      </c>
      <c r="X43" t="s">
        <v>2048</v>
      </c>
      <c r="Y43">
        <v>62.77</v>
      </c>
      <c r="Z43">
        <v>24.97</v>
      </c>
      <c r="AA43">
        <v>2</v>
      </c>
      <c r="AB43" t="s">
        <v>2168</v>
      </c>
      <c r="AC43" t="s">
        <v>2449</v>
      </c>
      <c r="AD43">
        <v>3</v>
      </c>
      <c r="AE43" t="s">
        <v>2633</v>
      </c>
      <c r="AF43">
        <v>506</v>
      </c>
      <c r="AG43" t="s">
        <v>2637</v>
      </c>
      <c r="AH43" s="4">
        <v>43901</v>
      </c>
      <c r="AI43" s="4">
        <v>43951</v>
      </c>
      <c r="AJ43" t="s">
        <v>90</v>
      </c>
      <c r="AK43" t="s">
        <v>252</v>
      </c>
      <c r="AL43" t="s">
        <v>431</v>
      </c>
      <c r="AM43" t="s">
        <v>994</v>
      </c>
      <c r="AN43" t="s">
        <v>1526</v>
      </c>
      <c r="AO43" t="s">
        <v>69</v>
      </c>
      <c r="AP43" t="s">
        <v>1659</v>
      </c>
      <c r="AQ43">
        <f>WebStore68[[#This Row],[unit_price]]*WebStore68[[#This Row],[quantity]]</f>
        <v>34.99</v>
      </c>
      <c r="AR43" t="s">
        <v>410</v>
      </c>
      <c r="AS43" t="s">
        <v>2359</v>
      </c>
      <c r="AT43" t="str">
        <f t="shared" si="0"/>
        <v>32329439381yesFemale438706Google Ads438624388962.7724.973control506Showing discount on the products page as well439014395162434.9914.9920</v>
      </c>
      <c r="AU43">
        <f>COUNTIF(AT$2:AT43,AT43)</f>
        <v>1</v>
      </c>
      <c r="AV43" t="str">
        <f>WebStore68[[#This Row],[country]]&amp;"-"&amp;WebStore68[[#This Row],[item]]</f>
        <v>United States-Beyblade Burst Evolution Elite Warrior 4-Pack</v>
      </c>
    </row>
    <row r="44" spans="1:48" hidden="1" x14ac:dyDescent="0.25">
      <c r="A44">
        <v>323</v>
      </c>
      <c r="B44">
        <v>29</v>
      </c>
      <c r="C44" s="4">
        <v>43938</v>
      </c>
      <c r="D44" s="14">
        <f>WebStore68[[#This Row],[order_date]]</f>
        <v>43938</v>
      </c>
      <c r="E44" s="3">
        <f>ROUNDUP(MONTH(WebStore68[[#This Row],[order_date]])/3, 0)</f>
        <v>2</v>
      </c>
      <c r="F44">
        <v>1</v>
      </c>
      <c r="G44" t="s">
        <v>39</v>
      </c>
      <c r="H44" t="s">
        <v>50</v>
      </c>
      <c r="I44" t="s">
        <v>55</v>
      </c>
      <c r="J44" t="s">
        <v>58</v>
      </c>
      <c r="K44" s="4">
        <v>43870</v>
      </c>
      <c r="L44">
        <v>6</v>
      </c>
      <c r="M44" t="s">
        <v>59</v>
      </c>
      <c r="N44" s="4">
        <v>43862</v>
      </c>
      <c r="O44" s="4">
        <v>43889</v>
      </c>
      <c r="P44">
        <v>2</v>
      </c>
      <c r="Q44" t="s">
        <v>118</v>
      </c>
      <c r="R44" t="s">
        <v>280</v>
      </c>
      <c r="S44">
        <v>2</v>
      </c>
      <c r="T44" t="s">
        <v>615</v>
      </c>
      <c r="U44" t="s">
        <v>1166</v>
      </c>
      <c r="V44" t="s">
        <v>1692</v>
      </c>
      <c r="W44" t="s">
        <v>85</v>
      </c>
      <c r="X44" t="s">
        <v>2048</v>
      </c>
      <c r="Y44">
        <v>62.77</v>
      </c>
      <c r="Z44">
        <v>24.97</v>
      </c>
      <c r="AA44">
        <v>2</v>
      </c>
      <c r="AB44" t="s">
        <v>2168</v>
      </c>
      <c r="AC44" t="s">
        <v>2449</v>
      </c>
      <c r="AD44">
        <v>3</v>
      </c>
      <c r="AE44" t="s">
        <v>2633</v>
      </c>
      <c r="AF44">
        <v>506</v>
      </c>
      <c r="AG44" t="s">
        <v>2637</v>
      </c>
      <c r="AH44" s="4">
        <v>43901</v>
      </c>
      <c r="AI44" s="4">
        <v>43951</v>
      </c>
      <c r="AJ44" t="s">
        <v>79</v>
      </c>
      <c r="AK44" t="s">
        <v>241</v>
      </c>
      <c r="AL44" t="s">
        <v>570</v>
      </c>
      <c r="AM44" t="s">
        <v>1087</v>
      </c>
      <c r="AN44" t="s">
        <v>1653</v>
      </c>
      <c r="AO44" t="s">
        <v>80</v>
      </c>
      <c r="AP44" t="s">
        <v>1562</v>
      </c>
      <c r="AQ44">
        <f>WebStore68[[#This Row],[unit_price]]*WebStore68[[#This Row],[quantity]]</f>
        <v>27.78</v>
      </c>
      <c r="AR44" t="s">
        <v>65</v>
      </c>
      <c r="AS44" t="s">
        <v>2343</v>
      </c>
      <c r="AT44" t="str">
        <f t="shared" si="0"/>
        <v>32329439381yesFemale438706Google Ads438624388962.7724.973control506Showing discount on the products page as well4390143951416713.8929.9910</v>
      </c>
      <c r="AU44">
        <f>COUNTIF(AT$2:AT44,AT44)</f>
        <v>1</v>
      </c>
      <c r="AV44" t="str">
        <f>WebStore68[[#This Row],[country]]&amp;"-"&amp;WebStore68[[#This Row],[item]]</f>
        <v>United States-Yu-Gi-Oh! TCG: Egyptian God Deck: Slifer The Sky Dragon</v>
      </c>
    </row>
    <row r="45" spans="1:48" hidden="1" x14ac:dyDescent="0.25">
      <c r="A45">
        <v>336</v>
      </c>
      <c r="B45">
        <v>183</v>
      </c>
      <c r="C45" s="4">
        <v>43943</v>
      </c>
      <c r="D45" s="14">
        <f>WebStore68[[#This Row],[order_date]]</f>
        <v>43943</v>
      </c>
      <c r="E45" s="3">
        <f>ROUNDUP(MONTH(WebStore68[[#This Row],[order_date]])/3, 0)</f>
        <v>2</v>
      </c>
      <c r="F45">
        <v>1</v>
      </c>
      <c r="G45" t="s">
        <v>39</v>
      </c>
      <c r="H45" t="s">
        <v>50</v>
      </c>
      <c r="I45" t="s">
        <v>56</v>
      </c>
      <c r="J45" t="s">
        <v>58</v>
      </c>
      <c r="K45" s="4">
        <v>43597</v>
      </c>
      <c r="L45">
        <v>3</v>
      </c>
      <c r="N45" s="4"/>
      <c r="O45" s="4"/>
      <c r="P45">
        <v>1</v>
      </c>
      <c r="Q45" t="s">
        <v>79</v>
      </c>
      <c r="R45" t="s">
        <v>241</v>
      </c>
      <c r="S45">
        <v>1</v>
      </c>
      <c r="T45" t="s">
        <v>463</v>
      </c>
      <c r="U45" t="s">
        <v>1026</v>
      </c>
      <c r="V45" t="s">
        <v>1556</v>
      </c>
      <c r="W45" t="s">
        <v>67</v>
      </c>
      <c r="X45" t="s">
        <v>1562</v>
      </c>
      <c r="Y45">
        <v>64.47</v>
      </c>
      <c r="Z45">
        <v>29.97</v>
      </c>
      <c r="AA45">
        <v>1</v>
      </c>
      <c r="AB45" t="s">
        <v>455</v>
      </c>
      <c r="AC45" t="s">
        <v>2340</v>
      </c>
      <c r="AH45" s="4"/>
      <c r="AI45" s="4"/>
      <c r="AJ45" t="s">
        <v>79</v>
      </c>
      <c r="AK45" t="s">
        <v>241</v>
      </c>
      <c r="AL45" t="s">
        <v>463</v>
      </c>
      <c r="AM45" t="s">
        <v>1026</v>
      </c>
      <c r="AN45" t="s">
        <v>1556</v>
      </c>
      <c r="AO45" t="s">
        <v>67</v>
      </c>
      <c r="AP45" t="s">
        <v>1562</v>
      </c>
      <c r="AQ45">
        <f>WebStore68[[#This Row],[unit_price]]*WebStore68[[#This Row],[quantity]]</f>
        <v>64.47</v>
      </c>
      <c r="AR45" t="s">
        <v>455</v>
      </c>
      <c r="AS45" t="s">
        <v>2340</v>
      </c>
      <c r="AT45" t="str">
        <f t="shared" si="0"/>
        <v>336183439431noFemale43597364.4729.9744721.4939.9915</v>
      </c>
      <c r="AU45">
        <f>COUNTIF(AT$2:AT45,AT45)</f>
        <v>1</v>
      </c>
      <c r="AV45" t="str">
        <f>WebStore68[[#This Row],[country]]&amp;"-"&amp;WebStore68[[#This Row],[item]]</f>
        <v>United States-FUNKO POP MY HERO ACADEMIA MEI HATSUME #681 EXCLUSIVE</v>
      </c>
    </row>
    <row r="46" spans="1:48" hidden="1" x14ac:dyDescent="0.25">
      <c r="A46">
        <v>338</v>
      </c>
      <c r="B46">
        <v>276</v>
      </c>
      <c r="C46" s="13">
        <v>43945</v>
      </c>
      <c r="D46" s="14">
        <f>WebStore68[[#This Row],[order_date]]</f>
        <v>43945</v>
      </c>
      <c r="E46" s="3">
        <f>ROUNDUP(MONTH(WebStore68[[#This Row],[order_date]])/3, 0)</f>
        <v>2</v>
      </c>
      <c r="F46">
        <v>1</v>
      </c>
      <c r="G46" t="s">
        <v>39</v>
      </c>
      <c r="H46" t="s">
        <v>50</v>
      </c>
      <c r="I46" t="s">
        <v>55</v>
      </c>
      <c r="J46" t="s">
        <v>58</v>
      </c>
      <c r="K46" s="4">
        <v>43704</v>
      </c>
      <c r="L46">
        <v>2</v>
      </c>
      <c r="M46" t="s">
        <v>60</v>
      </c>
      <c r="N46" s="4">
        <v>43615</v>
      </c>
      <c r="O46" s="4">
        <v>43830</v>
      </c>
      <c r="P46">
        <v>1</v>
      </c>
      <c r="Q46" t="s">
        <v>79</v>
      </c>
      <c r="R46" t="s">
        <v>241</v>
      </c>
      <c r="S46">
        <v>1</v>
      </c>
      <c r="T46" t="s">
        <v>595</v>
      </c>
      <c r="U46" t="s">
        <v>1045</v>
      </c>
      <c r="V46" t="s">
        <v>578</v>
      </c>
      <c r="W46" t="s">
        <v>67</v>
      </c>
      <c r="X46" t="s">
        <v>1562</v>
      </c>
      <c r="Y46">
        <v>300</v>
      </c>
      <c r="Z46">
        <v>29.97</v>
      </c>
      <c r="AA46">
        <v>1</v>
      </c>
      <c r="AB46" t="s">
        <v>455</v>
      </c>
      <c r="AC46" t="s">
        <v>2340</v>
      </c>
      <c r="AH46" s="4"/>
      <c r="AI46" s="4"/>
      <c r="AJ46" t="s">
        <v>79</v>
      </c>
      <c r="AK46" t="s">
        <v>241</v>
      </c>
      <c r="AL46" t="s">
        <v>595</v>
      </c>
      <c r="AM46" t="s">
        <v>1045</v>
      </c>
      <c r="AN46" t="s">
        <v>578</v>
      </c>
      <c r="AO46" t="s">
        <v>67</v>
      </c>
      <c r="AP46" t="s">
        <v>1562</v>
      </c>
      <c r="AQ46">
        <f>WebStore68[[#This Row],[unit_price]]*WebStore68[[#This Row],[quantity]]</f>
        <v>300</v>
      </c>
      <c r="AR46" t="s">
        <v>455</v>
      </c>
      <c r="AS46" t="s">
        <v>2340</v>
      </c>
      <c r="AT46" t="str">
        <f t="shared" si="0"/>
        <v>338276439451yesFemale437042Facebook436154383030029.9746710039.9915</v>
      </c>
      <c r="AU46">
        <f>COUNTIF(AT$2:AT46,AT46)</f>
        <v>1</v>
      </c>
      <c r="AV46" t="str">
        <f>WebStore68[[#This Row],[country]]&amp;"-"&amp;WebStore68[[#This Row],[item]]</f>
        <v>United States-Jumpstart Booster Box - MTG Magic the Gathering</v>
      </c>
    </row>
    <row r="47" spans="1:48" hidden="1" x14ac:dyDescent="0.25">
      <c r="A47">
        <v>344</v>
      </c>
      <c r="B47">
        <v>112</v>
      </c>
      <c r="C47" s="4">
        <v>43950</v>
      </c>
      <c r="D47" s="14">
        <f>WebStore68[[#This Row],[order_date]]</f>
        <v>43950</v>
      </c>
      <c r="E47" s="3">
        <f>ROUNDUP(MONTH(WebStore68[[#This Row],[order_date]])/3, 0)</f>
        <v>2</v>
      </c>
      <c r="F47">
        <v>1</v>
      </c>
      <c r="G47" t="s">
        <v>39</v>
      </c>
      <c r="H47" t="s">
        <v>50</v>
      </c>
      <c r="I47" t="s">
        <v>55</v>
      </c>
      <c r="J47" t="s">
        <v>57</v>
      </c>
      <c r="K47" s="4">
        <v>43909</v>
      </c>
      <c r="L47">
        <v>15</v>
      </c>
      <c r="M47" t="s">
        <v>62</v>
      </c>
      <c r="N47" s="4">
        <v>43615</v>
      </c>
      <c r="O47" s="4">
        <v>44413</v>
      </c>
      <c r="P47">
        <v>2</v>
      </c>
      <c r="Q47" t="s">
        <v>148</v>
      </c>
      <c r="R47" t="s">
        <v>310</v>
      </c>
      <c r="S47">
        <v>2</v>
      </c>
      <c r="T47" t="s">
        <v>627</v>
      </c>
      <c r="U47" t="s">
        <v>1177</v>
      </c>
      <c r="V47" t="s">
        <v>1702</v>
      </c>
      <c r="W47" t="s">
        <v>2010</v>
      </c>
      <c r="X47" t="s">
        <v>2050</v>
      </c>
      <c r="Y47">
        <v>113.94</v>
      </c>
      <c r="Z47">
        <v>59.94</v>
      </c>
      <c r="AA47">
        <v>2</v>
      </c>
      <c r="AB47" t="s">
        <v>2173</v>
      </c>
      <c r="AC47" t="s">
        <v>2454</v>
      </c>
      <c r="AH47" s="4"/>
      <c r="AI47" s="4"/>
      <c r="AJ47" t="s">
        <v>65</v>
      </c>
      <c r="AK47" t="s">
        <v>227</v>
      </c>
      <c r="AL47" t="s">
        <v>519</v>
      </c>
      <c r="AM47" t="s">
        <v>1083</v>
      </c>
      <c r="AN47" t="s">
        <v>1609</v>
      </c>
      <c r="AO47" t="s">
        <v>80</v>
      </c>
      <c r="AP47" t="s">
        <v>1562</v>
      </c>
      <c r="AQ47">
        <f>WebStore68[[#This Row],[unit_price]]*WebStore68[[#This Row],[quantity]]</f>
        <v>26.98</v>
      </c>
      <c r="AR47" t="s">
        <v>431</v>
      </c>
      <c r="AS47" t="s">
        <v>2326</v>
      </c>
      <c r="AT47" t="str">
        <f t="shared" si="0"/>
        <v>344112439501yesMale4390915Organic4361544413113.9459.94104113.4929.9924</v>
      </c>
      <c r="AU47">
        <f>COUNTIF(AT$2:AT47,AT47)</f>
        <v>1</v>
      </c>
      <c r="AV47" t="str">
        <f>WebStore68[[#This Row],[country]]&amp;"-"&amp;WebStore68[[#This Row],[item]]</f>
        <v>United States-Eye Shadow Palette - 15 shades</v>
      </c>
    </row>
    <row r="48" spans="1:48" hidden="1" x14ac:dyDescent="0.25">
      <c r="A48">
        <v>344</v>
      </c>
      <c r="B48">
        <v>112</v>
      </c>
      <c r="C48" s="4">
        <v>43950</v>
      </c>
      <c r="D48" s="14">
        <f>WebStore68[[#This Row],[order_date]]</f>
        <v>43950</v>
      </c>
      <c r="E48" s="3">
        <f>ROUNDUP(MONTH(WebStore68[[#This Row],[order_date]])/3, 0)</f>
        <v>2</v>
      </c>
      <c r="F48">
        <v>1</v>
      </c>
      <c r="G48" t="s">
        <v>39</v>
      </c>
      <c r="H48" t="s">
        <v>50</v>
      </c>
      <c r="I48" t="s">
        <v>55</v>
      </c>
      <c r="J48" t="s">
        <v>57</v>
      </c>
      <c r="K48" s="4">
        <v>43909</v>
      </c>
      <c r="L48">
        <v>15</v>
      </c>
      <c r="M48" t="s">
        <v>62</v>
      </c>
      <c r="N48" s="4">
        <v>43615</v>
      </c>
      <c r="O48" s="4">
        <v>44413</v>
      </c>
      <c r="P48">
        <v>2</v>
      </c>
      <c r="Q48" t="s">
        <v>148</v>
      </c>
      <c r="R48" t="s">
        <v>310</v>
      </c>
      <c r="S48">
        <v>2</v>
      </c>
      <c r="T48" t="s">
        <v>627</v>
      </c>
      <c r="U48" t="s">
        <v>1177</v>
      </c>
      <c r="V48" t="s">
        <v>1702</v>
      </c>
      <c r="W48" t="s">
        <v>2010</v>
      </c>
      <c r="X48" t="s">
        <v>2050</v>
      </c>
      <c r="Y48">
        <v>113.94</v>
      </c>
      <c r="Z48">
        <v>59.94</v>
      </c>
      <c r="AA48">
        <v>2</v>
      </c>
      <c r="AB48" t="s">
        <v>2173</v>
      </c>
      <c r="AC48" t="s">
        <v>2454</v>
      </c>
      <c r="AH48" s="4"/>
      <c r="AI48" s="4"/>
      <c r="AJ48" t="s">
        <v>67</v>
      </c>
      <c r="AK48" t="s">
        <v>229</v>
      </c>
      <c r="AL48" t="s">
        <v>557</v>
      </c>
      <c r="AM48" t="s">
        <v>1030</v>
      </c>
      <c r="AN48" t="s">
        <v>1513</v>
      </c>
      <c r="AO48" t="s">
        <v>69</v>
      </c>
      <c r="AP48" t="s">
        <v>1562</v>
      </c>
      <c r="AQ48">
        <f>WebStore68[[#This Row],[unit_price]]*WebStore68[[#This Row],[quantity]]</f>
        <v>29.99</v>
      </c>
      <c r="AR48" t="s">
        <v>652</v>
      </c>
      <c r="AS48" t="s">
        <v>2352</v>
      </c>
      <c r="AT48" t="str">
        <f t="shared" si="0"/>
        <v>344112439501yesMale4390915Organic4361544413113.9459.94317129.9919.9911</v>
      </c>
      <c r="AU48">
        <f>COUNTIF(AT$2:AT48,AT48)</f>
        <v>1</v>
      </c>
      <c r="AV48" t="str">
        <f>WebStore68[[#This Row],[country]]&amp;"-"&amp;WebStore68[[#This Row],[item]]</f>
        <v>United States-The Monk who Sold His Ferrari</v>
      </c>
    </row>
    <row r="49" spans="1:48" hidden="1" x14ac:dyDescent="0.25">
      <c r="A49">
        <v>375</v>
      </c>
      <c r="B49">
        <v>303</v>
      </c>
      <c r="C49" s="4">
        <v>43966</v>
      </c>
      <c r="D49" s="14">
        <f>WebStore68[[#This Row],[order_date]]</f>
        <v>43966</v>
      </c>
      <c r="E49" s="3">
        <f>ROUNDUP(MONTH(WebStore68[[#This Row],[order_date]])/3, 0)</f>
        <v>2</v>
      </c>
      <c r="F49">
        <v>1</v>
      </c>
      <c r="G49" t="s">
        <v>39</v>
      </c>
      <c r="H49" t="s">
        <v>50</v>
      </c>
      <c r="I49" t="s">
        <v>56</v>
      </c>
      <c r="J49" t="s">
        <v>58</v>
      </c>
      <c r="K49" s="4">
        <v>43714</v>
      </c>
      <c r="L49">
        <v>1</v>
      </c>
      <c r="M49" t="s">
        <v>61</v>
      </c>
      <c r="N49" s="4">
        <v>43615</v>
      </c>
      <c r="O49" s="4">
        <v>43830</v>
      </c>
      <c r="P49">
        <v>1</v>
      </c>
      <c r="Q49" t="s">
        <v>80</v>
      </c>
      <c r="R49" t="s">
        <v>242</v>
      </c>
      <c r="S49">
        <v>1</v>
      </c>
      <c r="T49" t="s">
        <v>649</v>
      </c>
      <c r="U49" t="s">
        <v>1193</v>
      </c>
      <c r="V49" t="s">
        <v>1717</v>
      </c>
      <c r="W49" t="s">
        <v>67</v>
      </c>
      <c r="X49" t="s">
        <v>1562</v>
      </c>
      <c r="Y49">
        <v>98.85</v>
      </c>
      <c r="Z49">
        <v>29.97</v>
      </c>
      <c r="AA49">
        <v>1</v>
      </c>
      <c r="AB49" t="s">
        <v>70</v>
      </c>
      <c r="AC49" t="s">
        <v>2341</v>
      </c>
      <c r="AH49" s="4"/>
      <c r="AI49" s="4"/>
      <c r="AJ49" t="s">
        <v>80</v>
      </c>
      <c r="AK49" t="s">
        <v>242</v>
      </c>
      <c r="AL49" t="s">
        <v>649</v>
      </c>
      <c r="AM49" t="s">
        <v>1193</v>
      </c>
      <c r="AN49" t="s">
        <v>1717</v>
      </c>
      <c r="AO49" t="s">
        <v>67</v>
      </c>
      <c r="AP49" t="s">
        <v>1562</v>
      </c>
      <c r="AQ49">
        <f>WebStore68[[#This Row],[unit_price]]*WebStore68[[#This Row],[quantity]]</f>
        <v>98.850000000000009</v>
      </c>
      <c r="AR49" t="s">
        <v>70</v>
      </c>
      <c r="AS49" t="s">
        <v>2341</v>
      </c>
      <c r="AT49" t="str">
        <f t="shared" si="0"/>
        <v>375303439661noFemale437141YouTube436154383098.8529.9725432.9539.995</v>
      </c>
      <c r="AU49">
        <f>COUNTIF(AT$2:AT49,AT49)</f>
        <v>1</v>
      </c>
      <c r="AV49" t="str">
        <f>WebStore68[[#This Row],[country]]&amp;"-"&amp;WebStore68[[#This Row],[item]]</f>
        <v>United States-GOSOPIN Women Ripped Slim Fit Jeans</v>
      </c>
    </row>
    <row r="50" spans="1:48" hidden="1" x14ac:dyDescent="0.25">
      <c r="A50">
        <v>376</v>
      </c>
      <c r="B50">
        <v>349</v>
      </c>
      <c r="C50" s="4">
        <v>43966</v>
      </c>
      <c r="D50" s="14">
        <f>WebStore68[[#This Row],[order_date]]</f>
        <v>43966</v>
      </c>
      <c r="E50" s="3">
        <f>ROUNDUP(MONTH(WebStore68[[#This Row],[order_date]])/3, 0)</f>
        <v>2</v>
      </c>
      <c r="F50">
        <v>1</v>
      </c>
      <c r="G50" t="s">
        <v>39</v>
      </c>
      <c r="H50" t="s">
        <v>50</v>
      </c>
      <c r="I50" t="s">
        <v>55</v>
      </c>
      <c r="J50" t="s">
        <v>57</v>
      </c>
      <c r="K50" s="4">
        <v>43494</v>
      </c>
      <c r="L50">
        <v>1</v>
      </c>
      <c r="N50" s="4"/>
      <c r="O50" s="4"/>
      <c r="P50">
        <v>1</v>
      </c>
      <c r="Q50" t="s">
        <v>154</v>
      </c>
      <c r="R50" t="s">
        <v>316</v>
      </c>
      <c r="S50">
        <v>3</v>
      </c>
      <c r="T50" t="s">
        <v>650</v>
      </c>
      <c r="U50" t="s">
        <v>1194</v>
      </c>
      <c r="V50" t="s">
        <v>1718</v>
      </c>
      <c r="W50" t="s">
        <v>2012</v>
      </c>
      <c r="X50" t="s">
        <v>2058</v>
      </c>
      <c r="Y50">
        <v>239.52</v>
      </c>
      <c r="Z50">
        <v>39.96</v>
      </c>
      <c r="AA50">
        <v>3</v>
      </c>
      <c r="AB50" t="s">
        <v>2179</v>
      </c>
      <c r="AC50" t="s">
        <v>2461</v>
      </c>
      <c r="AH50" s="4"/>
      <c r="AI50" s="4"/>
      <c r="AJ50" t="s">
        <v>80</v>
      </c>
      <c r="AK50" t="s">
        <v>242</v>
      </c>
      <c r="AL50" t="s">
        <v>691</v>
      </c>
      <c r="AM50" t="s">
        <v>1232</v>
      </c>
      <c r="AN50" t="s">
        <v>1754</v>
      </c>
      <c r="AO50" t="s">
        <v>69</v>
      </c>
      <c r="AP50" t="s">
        <v>1562</v>
      </c>
      <c r="AQ50">
        <f>WebStore68[[#This Row],[unit_price]]*WebStore68[[#This Row],[quantity]]</f>
        <v>158.94999999999999</v>
      </c>
      <c r="AR50" t="s">
        <v>67</v>
      </c>
      <c r="AS50" t="s">
        <v>2373</v>
      </c>
      <c r="AT50" t="str">
        <f t="shared" si="0"/>
        <v>376349439661yesMale434941239.5239.96243158.9519.993</v>
      </c>
      <c r="AU50">
        <f>COUNTIF(AT$2:AT50,AT50)</f>
        <v>1</v>
      </c>
      <c r="AV50" t="str">
        <f>WebStore68[[#This Row],[country]]&amp;"-"&amp;WebStore68[[#This Row],[item]]</f>
        <v>United States-Fifth Avenue Collection - "Crystal Clutch" Handbag Clutch</v>
      </c>
    </row>
    <row r="51" spans="1:48" hidden="1" x14ac:dyDescent="0.25">
      <c r="A51">
        <v>376</v>
      </c>
      <c r="B51">
        <v>349</v>
      </c>
      <c r="C51" s="4">
        <v>43966</v>
      </c>
      <c r="D51" s="14">
        <f>WebStore68[[#This Row],[order_date]]</f>
        <v>43966</v>
      </c>
      <c r="E51" s="3">
        <f>ROUNDUP(MONTH(WebStore68[[#This Row],[order_date]])/3, 0)</f>
        <v>2</v>
      </c>
      <c r="F51">
        <v>1</v>
      </c>
      <c r="G51" t="s">
        <v>39</v>
      </c>
      <c r="H51" t="s">
        <v>50</v>
      </c>
      <c r="I51" t="s">
        <v>55</v>
      </c>
      <c r="J51" t="s">
        <v>57</v>
      </c>
      <c r="K51" s="4">
        <v>43494</v>
      </c>
      <c r="L51">
        <v>1</v>
      </c>
      <c r="N51" s="4"/>
      <c r="O51" s="4"/>
      <c r="P51">
        <v>1</v>
      </c>
      <c r="Q51" t="s">
        <v>154</v>
      </c>
      <c r="R51" t="s">
        <v>316</v>
      </c>
      <c r="S51">
        <v>3</v>
      </c>
      <c r="T51" t="s">
        <v>650</v>
      </c>
      <c r="U51" t="s">
        <v>1194</v>
      </c>
      <c r="V51" t="s">
        <v>1718</v>
      </c>
      <c r="W51" t="s">
        <v>2012</v>
      </c>
      <c r="X51" t="s">
        <v>2058</v>
      </c>
      <c r="Y51">
        <v>239.52</v>
      </c>
      <c r="Z51">
        <v>39.96</v>
      </c>
      <c r="AA51">
        <v>3</v>
      </c>
      <c r="AB51" t="s">
        <v>2179</v>
      </c>
      <c r="AC51" t="s">
        <v>2461</v>
      </c>
      <c r="AH51" s="4"/>
      <c r="AI51" s="4"/>
      <c r="AJ51" t="s">
        <v>80</v>
      </c>
      <c r="AK51" t="s">
        <v>242</v>
      </c>
      <c r="AL51" t="s">
        <v>912</v>
      </c>
      <c r="AM51" t="s">
        <v>984</v>
      </c>
      <c r="AN51" t="s">
        <v>1961</v>
      </c>
      <c r="AO51" t="s">
        <v>69</v>
      </c>
      <c r="AP51" t="s">
        <v>1562</v>
      </c>
      <c r="AQ51">
        <f>WebStore68[[#This Row],[unit_price]]*WebStore68[[#This Row],[quantity]]</f>
        <v>17.989999999999998</v>
      </c>
      <c r="AR51" t="s">
        <v>69</v>
      </c>
      <c r="AS51" t="s">
        <v>2360</v>
      </c>
      <c r="AT51" t="str">
        <f t="shared" si="0"/>
        <v>376349439661yesMale434941239.5239.96211917.9919.991</v>
      </c>
      <c r="AU51">
        <f>COUNTIF(AT$2:AT51,AT51)</f>
        <v>1</v>
      </c>
      <c r="AV51" t="str">
        <f>WebStore68[[#This Row],[country]]&amp;"-"&amp;WebStore68[[#This Row],[item]]</f>
        <v>United States-Robin Boys Fancy Dress Teen Titans Superhero Comic Book Day Childs Kids Costume</v>
      </c>
    </row>
    <row r="52" spans="1:48" hidden="1" x14ac:dyDescent="0.25">
      <c r="A52">
        <v>376</v>
      </c>
      <c r="B52">
        <v>349</v>
      </c>
      <c r="C52" s="4">
        <v>43966</v>
      </c>
      <c r="D52" s="14">
        <f>WebStore68[[#This Row],[order_date]]</f>
        <v>43966</v>
      </c>
      <c r="E52" s="3">
        <f>ROUNDUP(MONTH(WebStore68[[#This Row],[order_date]])/3, 0)</f>
        <v>2</v>
      </c>
      <c r="F52">
        <v>1</v>
      </c>
      <c r="G52" t="s">
        <v>39</v>
      </c>
      <c r="H52" t="s">
        <v>50</v>
      </c>
      <c r="I52" t="s">
        <v>55</v>
      </c>
      <c r="J52" t="s">
        <v>57</v>
      </c>
      <c r="K52" s="4">
        <v>43494</v>
      </c>
      <c r="L52">
        <v>1</v>
      </c>
      <c r="N52" s="4"/>
      <c r="O52" s="4"/>
      <c r="P52">
        <v>1</v>
      </c>
      <c r="Q52" t="s">
        <v>154</v>
      </c>
      <c r="R52" t="s">
        <v>316</v>
      </c>
      <c r="S52">
        <v>3</v>
      </c>
      <c r="T52" t="s">
        <v>650</v>
      </c>
      <c r="U52" t="s">
        <v>1194</v>
      </c>
      <c r="V52" t="s">
        <v>1718</v>
      </c>
      <c r="W52" t="s">
        <v>2012</v>
      </c>
      <c r="X52" t="s">
        <v>2058</v>
      </c>
      <c r="Y52">
        <v>239.52</v>
      </c>
      <c r="Z52">
        <v>39.96</v>
      </c>
      <c r="AA52">
        <v>3</v>
      </c>
      <c r="AB52" t="s">
        <v>2179</v>
      </c>
      <c r="AC52" t="s">
        <v>2461</v>
      </c>
      <c r="AH52" s="4"/>
      <c r="AI52" s="4"/>
      <c r="AJ52" t="s">
        <v>80</v>
      </c>
      <c r="AK52" t="s">
        <v>242</v>
      </c>
      <c r="AL52" t="s">
        <v>587</v>
      </c>
      <c r="AM52" t="s">
        <v>1143</v>
      </c>
      <c r="AN52" t="s">
        <v>1668</v>
      </c>
      <c r="AO52" t="s">
        <v>80</v>
      </c>
      <c r="AP52" t="s">
        <v>1562</v>
      </c>
      <c r="AQ52">
        <f>WebStore68[[#This Row],[unit_price]]*WebStore68[[#This Row],[quantity]]</f>
        <v>62.58</v>
      </c>
      <c r="AR52" t="s">
        <v>79</v>
      </c>
      <c r="AS52" t="s">
        <v>2349</v>
      </c>
      <c r="AT52" t="str">
        <f t="shared" si="0"/>
        <v>376349439661yesMale434941239.5239.9627431.2929.994</v>
      </c>
      <c r="AU52">
        <f>COUNTIF(AT$2:AT52,AT52)</f>
        <v>1</v>
      </c>
      <c r="AV52" t="str">
        <f>WebStore68[[#This Row],[country]]&amp;"-"&amp;WebStore68[[#This Row],[item]]</f>
        <v>United States-Lee Men's Dungarees Belted Wyoming Cargo Short</v>
      </c>
    </row>
    <row r="53" spans="1:48" hidden="1" x14ac:dyDescent="0.25">
      <c r="A53">
        <v>405</v>
      </c>
      <c r="B53">
        <v>45</v>
      </c>
      <c r="C53" s="4">
        <v>43984</v>
      </c>
      <c r="D53" s="14">
        <f>WebStore68[[#This Row],[order_date]]</f>
        <v>43984</v>
      </c>
      <c r="E53" s="3">
        <f>ROUNDUP(MONTH(WebStore68[[#This Row],[order_date]])/3, 0)</f>
        <v>2</v>
      </c>
      <c r="F53">
        <v>1</v>
      </c>
      <c r="G53" t="s">
        <v>39</v>
      </c>
      <c r="H53" t="s">
        <v>50</v>
      </c>
      <c r="I53" t="s">
        <v>56</v>
      </c>
      <c r="J53" t="s">
        <v>58</v>
      </c>
      <c r="K53" s="4">
        <v>43720</v>
      </c>
      <c r="L53">
        <v>1</v>
      </c>
      <c r="M53" t="s">
        <v>61</v>
      </c>
      <c r="N53" s="4">
        <v>43615</v>
      </c>
      <c r="O53" s="4">
        <v>43830</v>
      </c>
      <c r="P53">
        <v>1</v>
      </c>
      <c r="Q53" t="s">
        <v>79</v>
      </c>
      <c r="R53" t="s">
        <v>241</v>
      </c>
      <c r="S53">
        <v>1</v>
      </c>
      <c r="T53" t="s">
        <v>629</v>
      </c>
      <c r="U53" t="s">
        <v>965</v>
      </c>
      <c r="V53" t="s">
        <v>1703</v>
      </c>
      <c r="W53" t="s">
        <v>69</v>
      </c>
      <c r="X53" t="s">
        <v>1562</v>
      </c>
      <c r="Y53">
        <v>119.95</v>
      </c>
      <c r="Z53">
        <v>9.99</v>
      </c>
      <c r="AA53">
        <v>1</v>
      </c>
      <c r="AB53" t="s">
        <v>86</v>
      </c>
      <c r="AC53" t="s">
        <v>2350</v>
      </c>
      <c r="AH53" s="4"/>
      <c r="AI53" s="4"/>
      <c r="AJ53" t="s">
        <v>79</v>
      </c>
      <c r="AK53" t="s">
        <v>241</v>
      </c>
      <c r="AL53" t="s">
        <v>629</v>
      </c>
      <c r="AM53" t="s">
        <v>965</v>
      </c>
      <c r="AN53" t="s">
        <v>1703</v>
      </c>
      <c r="AO53" t="s">
        <v>69</v>
      </c>
      <c r="AP53" t="s">
        <v>1562</v>
      </c>
      <c r="AQ53">
        <f>WebStore68[[#This Row],[unit_price]]*WebStore68[[#This Row],[quantity]]</f>
        <v>119.95</v>
      </c>
      <c r="AR53" t="s">
        <v>86</v>
      </c>
      <c r="AS53" t="s">
        <v>2350</v>
      </c>
      <c r="AT53" t="str">
        <f t="shared" si="0"/>
        <v>40545439841noFemale437201YouTube4361543830119.959.99437119.9519.997</v>
      </c>
      <c r="AU53">
        <f>COUNTIF(AT$2:AT53,AT53)</f>
        <v>1</v>
      </c>
      <c r="AV53" t="str">
        <f>WebStore68[[#This Row],[country]]&amp;"-"&amp;WebStore68[[#This Row],[item]]</f>
        <v>United States-Dragon Ball Z - Officially Licensed Dragon Ball Collector's Set</v>
      </c>
    </row>
    <row r="54" spans="1:48" hidden="1" x14ac:dyDescent="0.25">
      <c r="A54">
        <v>411</v>
      </c>
      <c r="B54">
        <v>160</v>
      </c>
      <c r="C54" s="4">
        <v>43987</v>
      </c>
      <c r="D54" s="14">
        <f>WebStore68[[#This Row],[order_date]]</f>
        <v>43987</v>
      </c>
      <c r="E54" s="3">
        <f>ROUNDUP(MONTH(WebStore68[[#This Row],[order_date]])/3, 0)</f>
        <v>2</v>
      </c>
      <c r="F54">
        <v>1</v>
      </c>
      <c r="G54" t="s">
        <v>39</v>
      </c>
      <c r="H54" t="s">
        <v>50</v>
      </c>
      <c r="I54" t="s">
        <v>56</v>
      </c>
      <c r="J54" t="s">
        <v>58</v>
      </c>
      <c r="K54" s="4">
        <v>43834</v>
      </c>
      <c r="L54">
        <v>15</v>
      </c>
      <c r="M54" t="s">
        <v>62</v>
      </c>
      <c r="N54" s="4">
        <v>43615</v>
      </c>
      <c r="O54" s="4">
        <v>44413</v>
      </c>
      <c r="P54">
        <v>2</v>
      </c>
      <c r="Q54" t="s">
        <v>77</v>
      </c>
      <c r="R54" t="s">
        <v>239</v>
      </c>
      <c r="S54">
        <v>2</v>
      </c>
      <c r="T54" t="s">
        <v>667</v>
      </c>
      <c r="U54" t="s">
        <v>1211</v>
      </c>
      <c r="V54" t="s">
        <v>1734</v>
      </c>
      <c r="W54" t="s">
        <v>88</v>
      </c>
      <c r="X54" t="s">
        <v>2042</v>
      </c>
      <c r="Y54">
        <v>63.88</v>
      </c>
      <c r="Z54">
        <v>49.96</v>
      </c>
      <c r="AA54">
        <v>2</v>
      </c>
      <c r="AB54" t="s">
        <v>2189</v>
      </c>
      <c r="AC54" t="s">
        <v>2472</v>
      </c>
      <c r="AH54" s="4"/>
      <c r="AI54" s="4"/>
      <c r="AJ54" t="s">
        <v>70</v>
      </c>
      <c r="AK54" t="s">
        <v>232</v>
      </c>
      <c r="AL54" t="s">
        <v>638</v>
      </c>
      <c r="AM54" t="s">
        <v>1185</v>
      </c>
      <c r="AN54" t="s">
        <v>1709</v>
      </c>
      <c r="AO54" t="s">
        <v>80</v>
      </c>
      <c r="AP54" t="s">
        <v>1548</v>
      </c>
      <c r="AQ54">
        <f>WebStore68[[#This Row],[unit_price]]*WebStore68[[#This Row],[quantity]]</f>
        <v>23.9</v>
      </c>
      <c r="AR54" t="s">
        <v>640</v>
      </c>
      <c r="AS54" t="s">
        <v>2393</v>
      </c>
      <c r="AT54" t="str">
        <f t="shared" si="0"/>
        <v>411160439871noFemale4383415Organic436154441363.8849.96515511.95214.9917</v>
      </c>
      <c r="AU54">
        <f>COUNTIF(AT$2:AT54,AT54)</f>
        <v>1</v>
      </c>
      <c r="AV54" t="str">
        <f>WebStore68[[#This Row],[country]]&amp;"-"&amp;WebStore68[[#This Row],[item]]</f>
        <v>United States-Wilson Official Size NFL Ball American Football</v>
      </c>
    </row>
    <row r="55" spans="1:48" hidden="1" x14ac:dyDescent="0.25">
      <c r="A55">
        <v>411</v>
      </c>
      <c r="B55">
        <v>160</v>
      </c>
      <c r="C55" s="4">
        <v>43987</v>
      </c>
      <c r="D55" s="14">
        <f>WebStore68[[#This Row],[order_date]]</f>
        <v>43987</v>
      </c>
      <c r="E55" s="3">
        <f>ROUNDUP(MONTH(WebStore68[[#This Row],[order_date]])/3, 0)</f>
        <v>2</v>
      </c>
      <c r="F55">
        <v>1</v>
      </c>
      <c r="G55" t="s">
        <v>39</v>
      </c>
      <c r="H55" t="s">
        <v>50</v>
      </c>
      <c r="I55" t="s">
        <v>56</v>
      </c>
      <c r="J55" t="s">
        <v>58</v>
      </c>
      <c r="K55" s="4">
        <v>43834</v>
      </c>
      <c r="L55">
        <v>15</v>
      </c>
      <c r="M55" t="s">
        <v>62</v>
      </c>
      <c r="N55" s="4">
        <v>43615</v>
      </c>
      <c r="O55" s="4">
        <v>44413</v>
      </c>
      <c r="P55">
        <v>2</v>
      </c>
      <c r="Q55" t="s">
        <v>77</v>
      </c>
      <c r="R55" t="s">
        <v>239</v>
      </c>
      <c r="S55">
        <v>2</v>
      </c>
      <c r="T55" t="s">
        <v>667</v>
      </c>
      <c r="U55" t="s">
        <v>1211</v>
      </c>
      <c r="V55" t="s">
        <v>1734</v>
      </c>
      <c r="W55" t="s">
        <v>88</v>
      </c>
      <c r="X55" t="s">
        <v>2042</v>
      </c>
      <c r="Y55">
        <v>63.88</v>
      </c>
      <c r="Z55">
        <v>49.96</v>
      </c>
      <c r="AA55">
        <v>2</v>
      </c>
      <c r="AB55" t="s">
        <v>2189</v>
      </c>
      <c r="AC55" t="s">
        <v>2472</v>
      </c>
      <c r="AH55" s="4"/>
      <c r="AI55" s="4"/>
      <c r="AJ55" t="s">
        <v>67</v>
      </c>
      <c r="AK55" t="s">
        <v>229</v>
      </c>
      <c r="AL55" t="s">
        <v>710</v>
      </c>
      <c r="AM55" t="s">
        <v>1251</v>
      </c>
      <c r="AN55" t="s">
        <v>1517</v>
      </c>
      <c r="AO55" t="s">
        <v>80</v>
      </c>
      <c r="AP55" t="s">
        <v>1562</v>
      </c>
      <c r="AQ55">
        <f>WebStore68[[#This Row],[unit_price]]*WebStore68[[#This Row],[quantity]]</f>
        <v>39.979999999999997</v>
      </c>
      <c r="AR55" t="s">
        <v>90</v>
      </c>
      <c r="AS55" t="s">
        <v>2328</v>
      </c>
      <c r="AT55" t="str">
        <f t="shared" si="0"/>
        <v>411160439871noFemale4383415Organic436154441363.8849.96310519.9929.996</v>
      </c>
      <c r="AU55">
        <f>COUNTIF(AT$2:AT55,AT55)</f>
        <v>1</v>
      </c>
      <c r="AV55" t="str">
        <f>WebStore68[[#This Row],[country]]&amp;"-"&amp;WebStore68[[#This Row],[item]]</f>
        <v>United States-Pet Sematary</v>
      </c>
    </row>
    <row r="56" spans="1:48" hidden="1" x14ac:dyDescent="0.25">
      <c r="A56">
        <v>413</v>
      </c>
      <c r="B56">
        <v>482</v>
      </c>
      <c r="C56" s="4">
        <v>43988</v>
      </c>
      <c r="D56" s="14">
        <f>WebStore68[[#This Row],[order_date]]</f>
        <v>43988</v>
      </c>
      <c r="E56" s="3">
        <f>ROUNDUP(MONTH(WebStore68[[#This Row],[order_date]])/3, 0)</f>
        <v>2</v>
      </c>
      <c r="F56">
        <v>1</v>
      </c>
      <c r="G56" t="s">
        <v>39</v>
      </c>
      <c r="H56" t="s">
        <v>50</v>
      </c>
      <c r="I56" t="s">
        <v>55</v>
      </c>
      <c r="J56" t="s">
        <v>58</v>
      </c>
      <c r="K56" s="4">
        <v>43928</v>
      </c>
      <c r="L56">
        <v>7</v>
      </c>
      <c r="M56" t="s">
        <v>61</v>
      </c>
      <c r="N56" s="4">
        <v>43915</v>
      </c>
      <c r="O56" s="4">
        <v>44012</v>
      </c>
      <c r="P56">
        <v>1</v>
      </c>
      <c r="Q56" t="s">
        <v>90</v>
      </c>
      <c r="R56" t="s">
        <v>252</v>
      </c>
      <c r="S56">
        <v>1</v>
      </c>
      <c r="T56" t="s">
        <v>669</v>
      </c>
      <c r="U56" t="s">
        <v>989</v>
      </c>
      <c r="V56" t="s">
        <v>626</v>
      </c>
      <c r="W56" t="s">
        <v>67</v>
      </c>
      <c r="X56" t="s">
        <v>1659</v>
      </c>
      <c r="Y56">
        <v>237</v>
      </c>
      <c r="Z56">
        <v>14.97</v>
      </c>
      <c r="AA56">
        <v>1</v>
      </c>
      <c r="AB56" t="s">
        <v>410</v>
      </c>
      <c r="AC56" t="s">
        <v>2359</v>
      </c>
      <c r="AD56">
        <v>4</v>
      </c>
      <c r="AE56" t="s">
        <v>2634</v>
      </c>
      <c r="AF56">
        <v>1132</v>
      </c>
      <c r="AG56" t="s">
        <v>2638</v>
      </c>
      <c r="AH56" s="4">
        <v>43983</v>
      </c>
      <c r="AI56" s="4">
        <v>44027</v>
      </c>
      <c r="AJ56" t="s">
        <v>90</v>
      </c>
      <c r="AK56" t="s">
        <v>252</v>
      </c>
      <c r="AL56" t="s">
        <v>669</v>
      </c>
      <c r="AM56" t="s">
        <v>989</v>
      </c>
      <c r="AN56" t="s">
        <v>626</v>
      </c>
      <c r="AO56" t="s">
        <v>67</v>
      </c>
      <c r="AP56" t="s">
        <v>1659</v>
      </c>
      <c r="AQ56">
        <f>WebStore68[[#This Row],[unit_price]]*WebStore68[[#This Row],[quantity]]</f>
        <v>237</v>
      </c>
      <c r="AR56" t="s">
        <v>410</v>
      </c>
      <c r="AS56" t="s">
        <v>2359</v>
      </c>
      <c r="AT56" t="str">
        <f t="shared" si="0"/>
        <v>413482439881yesFemale439287YouTube439154401223714.974test1132Adding a remember me on this device option43983440276767934.9920</v>
      </c>
      <c r="AU56">
        <f>COUNTIF(AT$2:AT56,AT56)</f>
        <v>1</v>
      </c>
      <c r="AV56" t="str">
        <f>WebStore68[[#This Row],[country]]&amp;"-"&amp;WebStore68[[#This Row],[item]]</f>
        <v>United States-Lego 71360 Super Mario Starterset</v>
      </c>
    </row>
    <row r="57" spans="1:48" hidden="1" x14ac:dyDescent="0.25">
      <c r="A57">
        <v>432</v>
      </c>
      <c r="B57">
        <v>55</v>
      </c>
      <c r="C57" s="4">
        <v>44001</v>
      </c>
      <c r="D57" s="14">
        <f>WebStore68[[#This Row],[order_date]]</f>
        <v>44001</v>
      </c>
      <c r="E57" s="3">
        <f>ROUNDUP(MONTH(WebStore68[[#This Row],[order_date]])/3, 0)</f>
        <v>2</v>
      </c>
      <c r="F57">
        <v>1</v>
      </c>
      <c r="G57" t="s">
        <v>39</v>
      </c>
      <c r="H57" t="s">
        <v>50</v>
      </c>
      <c r="I57" t="s">
        <v>55</v>
      </c>
      <c r="J57" t="s">
        <v>58</v>
      </c>
      <c r="K57" s="4">
        <v>43665</v>
      </c>
      <c r="L57">
        <v>3</v>
      </c>
      <c r="M57" t="s">
        <v>59</v>
      </c>
      <c r="N57" s="4">
        <v>43615</v>
      </c>
      <c r="O57" s="4">
        <v>43830</v>
      </c>
      <c r="P57">
        <v>1</v>
      </c>
      <c r="Q57" t="s">
        <v>78</v>
      </c>
      <c r="R57" t="s">
        <v>240</v>
      </c>
      <c r="S57">
        <v>1</v>
      </c>
      <c r="T57" t="s">
        <v>604</v>
      </c>
      <c r="U57" t="s">
        <v>1136</v>
      </c>
      <c r="V57" t="s">
        <v>1682</v>
      </c>
      <c r="W57" t="s">
        <v>80</v>
      </c>
      <c r="X57" t="s">
        <v>1562</v>
      </c>
      <c r="Y57">
        <v>9.5</v>
      </c>
      <c r="Z57">
        <v>19.98</v>
      </c>
      <c r="AA57">
        <v>1</v>
      </c>
      <c r="AB57" t="s">
        <v>469</v>
      </c>
      <c r="AC57" t="s">
        <v>2339</v>
      </c>
      <c r="AH57" s="4"/>
      <c r="AI57" s="4"/>
      <c r="AJ57" t="s">
        <v>78</v>
      </c>
      <c r="AK57" t="s">
        <v>240</v>
      </c>
      <c r="AL57" t="s">
        <v>604</v>
      </c>
      <c r="AM57" t="s">
        <v>1136</v>
      </c>
      <c r="AN57" t="s">
        <v>1682</v>
      </c>
      <c r="AO57" t="s">
        <v>80</v>
      </c>
      <c r="AP57" t="s">
        <v>1562</v>
      </c>
      <c r="AQ57">
        <f>WebStore68[[#This Row],[unit_price]]*WebStore68[[#This Row],[quantity]]</f>
        <v>9.5</v>
      </c>
      <c r="AR57" t="s">
        <v>469</v>
      </c>
      <c r="AS57" t="s">
        <v>2339</v>
      </c>
      <c r="AT57" t="str">
        <f t="shared" si="0"/>
        <v>43255440011yesFemale436653Google Ads43615438309.519.9881734.7529.9923</v>
      </c>
      <c r="AU57">
        <f>COUNTIF(AT$2:AT57,AT57)</f>
        <v>1</v>
      </c>
      <c r="AV57" t="str">
        <f>WebStore68[[#This Row],[country]]&amp;"-"&amp;WebStore68[[#This Row],[item]]</f>
        <v>United States-Non - Stick Omlet Turner</v>
      </c>
    </row>
    <row r="58" spans="1:48" hidden="1" x14ac:dyDescent="0.25">
      <c r="A58">
        <v>437</v>
      </c>
      <c r="B58">
        <v>84</v>
      </c>
      <c r="C58" s="4">
        <v>44004</v>
      </c>
      <c r="D58" s="14">
        <f>WebStore68[[#This Row],[order_date]]</f>
        <v>44004</v>
      </c>
      <c r="E58" s="3">
        <f>ROUNDUP(MONTH(WebStore68[[#This Row],[order_date]])/3, 0)</f>
        <v>2</v>
      </c>
      <c r="F58">
        <v>1</v>
      </c>
      <c r="G58" t="s">
        <v>39</v>
      </c>
      <c r="H58" t="s">
        <v>50</v>
      </c>
      <c r="I58" t="s">
        <v>56</v>
      </c>
      <c r="J58" t="s">
        <v>58</v>
      </c>
      <c r="K58" s="4">
        <v>43903</v>
      </c>
      <c r="L58">
        <v>15</v>
      </c>
      <c r="M58" t="s">
        <v>62</v>
      </c>
      <c r="N58" s="4">
        <v>43615</v>
      </c>
      <c r="O58" s="4">
        <v>44413</v>
      </c>
      <c r="P58">
        <v>2</v>
      </c>
      <c r="Q58" t="s">
        <v>125</v>
      </c>
      <c r="R58" t="s">
        <v>287</v>
      </c>
      <c r="S58">
        <v>2</v>
      </c>
      <c r="T58" t="s">
        <v>680</v>
      </c>
      <c r="U58" t="s">
        <v>1222</v>
      </c>
      <c r="V58" t="s">
        <v>1744</v>
      </c>
      <c r="W58" t="s">
        <v>103</v>
      </c>
      <c r="X58" t="s">
        <v>2035</v>
      </c>
      <c r="Y58">
        <v>2825.96</v>
      </c>
      <c r="Z58">
        <v>69.959999999999994</v>
      </c>
      <c r="AA58">
        <v>2</v>
      </c>
      <c r="AB58" t="s">
        <v>74</v>
      </c>
      <c r="AC58" t="s">
        <v>2479</v>
      </c>
      <c r="AD58">
        <v>4</v>
      </c>
      <c r="AE58" t="s">
        <v>2633</v>
      </c>
      <c r="AF58">
        <v>846</v>
      </c>
      <c r="AG58" t="s">
        <v>2638</v>
      </c>
      <c r="AH58" s="4">
        <v>43983</v>
      </c>
      <c r="AI58" s="4">
        <v>44027</v>
      </c>
      <c r="AJ58" t="s">
        <v>79</v>
      </c>
      <c r="AK58" t="s">
        <v>241</v>
      </c>
      <c r="AL58" t="s">
        <v>566</v>
      </c>
      <c r="AM58" t="s">
        <v>1067</v>
      </c>
      <c r="AN58" t="s">
        <v>1649</v>
      </c>
      <c r="AO58" t="s">
        <v>69</v>
      </c>
      <c r="AP58" t="s">
        <v>1562</v>
      </c>
      <c r="AQ58">
        <f>WebStore68[[#This Row],[unit_price]]*WebStore68[[#This Row],[quantity]]</f>
        <v>35.99</v>
      </c>
      <c r="AR58" t="s">
        <v>65</v>
      </c>
      <c r="AS58" t="s">
        <v>2343</v>
      </c>
      <c r="AT58" t="str">
        <f t="shared" si="0"/>
        <v>43784440041noFemale4390315Organic43615444132825.9669.964control846Adding a remember me on this device option4398344027410835.9919.9910</v>
      </c>
      <c r="AU58">
        <f>COUNTIF(AT$2:AT58,AT58)</f>
        <v>1</v>
      </c>
      <c r="AV58" t="str">
        <f>WebStore68[[#This Row],[country]]&amp;"-"&amp;WebStore68[[#This Row],[item]]</f>
        <v>United States-Pokemon Sword &amp; Shield Vivid Voltage Booster Box</v>
      </c>
    </row>
    <row r="59" spans="1:48" hidden="1" x14ac:dyDescent="0.25">
      <c r="A59">
        <v>437</v>
      </c>
      <c r="B59">
        <v>84</v>
      </c>
      <c r="C59" s="4">
        <v>44004</v>
      </c>
      <c r="D59" s="14">
        <f>WebStore68[[#This Row],[order_date]]</f>
        <v>44004</v>
      </c>
      <c r="E59" s="3">
        <f>ROUNDUP(MONTH(WebStore68[[#This Row],[order_date]])/3, 0)</f>
        <v>2</v>
      </c>
      <c r="F59">
        <v>1</v>
      </c>
      <c r="G59" t="s">
        <v>39</v>
      </c>
      <c r="H59" t="s">
        <v>50</v>
      </c>
      <c r="I59" t="s">
        <v>56</v>
      </c>
      <c r="J59" t="s">
        <v>58</v>
      </c>
      <c r="K59" s="4">
        <v>43903</v>
      </c>
      <c r="L59">
        <v>15</v>
      </c>
      <c r="M59" t="s">
        <v>62</v>
      </c>
      <c r="N59" s="4">
        <v>43615</v>
      </c>
      <c r="O59" s="4">
        <v>44413</v>
      </c>
      <c r="P59">
        <v>2</v>
      </c>
      <c r="Q59" t="s">
        <v>125</v>
      </c>
      <c r="R59" t="s">
        <v>287</v>
      </c>
      <c r="S59">
        <v>2</v>
      </c>
      <c r="T59" t="s">
        <v>680</v>
      </c>
      <c r="U59" t="s">
        <v>1222</v>
      </c>
      <c r="V59" t="s">
        <v>1744</v>
      </c>
      <c r="W59" t="s">
        <v>103</v>
      </c>
      <c r="X59" t="s">
        <v>2035</v>
      </c>
      <c r="Y59">
        <v>2825.96</v>
      </c>
      <c r="Z59">
        <v>69.959999999999994</v>
      </c>
      <c r="AA59">
        <v>2</v>
      </c>
      <c r="AB59" t="s">
        <v>74</v>
      </c>
      <c r="AC59" t="s">
        <v>2479</v>
      </c>
      <c r="AD59">
        <v>4</v>
      </c>
      <c r="AE59" t="s">
        <v>2633</v>
      </c>
      <c r="AF59">
        <v>846</v>
      </c>
      <c r="AG59" t="s">
        <v>2638</v>
      </c>
      <c r="AH59" s="4">
        <v>43983</v>
      </c>
      <c r="AI59" s="4">
        <v>44027</v>
      </c>
      <c r="AJ59" t="s">
        <v>69</v>
      </c>
      <c r="AK59" t="s">
        <v>231</v>
      </c>
      <c r="AL59" t="s">
        <v>428</v>
      </c>
      <c r="AM59" t="s">
        <v>991</v>
      </c>
      <c r="AN59" t="s">
        <v>1524</v>
      </c>
      <c r="AO59" t="s">
        <v>67</v>
      </c>
      <c r="AP59" t="s">
        <v>1517</v>
      </c>
      <c r="AQ59">
        <f>WebStore68[[#This Row],[unit_price]]*WebStore68[[#This Row],[quantity]]</f>
        <v>2789.9700000000003</v>
      </c>
      <c r="AR59" t="s">
        <v>69</v>
      </c>
      <c r="AS59" t="s">
        <v>2360</v>
      </c>
      <c r="AT59" t="str">
        <f t="shared" si="0"/>
        <v>43784440041noFemale4390315Organic43615444132825.9669.964control846Adding a remember me on this device option43983440271151929.99319.991</v>
      </c>
      <c r="AU59">
        <f>COUNTIF(AT$2:AT59,AT59)</f>
        <v>1</v>
      </c>
      <c r="AV59" t="str">
        <f>WebStore68[[#This Row],[country]]&amp;"-"&amp;WebStore68[[#This Row],[item]]</f>
        <v>United States-VIZIO Elevate 5.1.4 Home Theater Sound Bar with Dolby Atmos and DTS:X</v>
      </c>
    </row>
    <row r="60" spans="1:48" hidden="1" x14ac:dyDescent="0.25">
      <c r="A60">
        <v>446</v>
      </c>
      <c r="B60">
        <v>456</v>
      </c>
      <c r="C60" s="4">
        <v>44010</v>
      </c>
      <c r="D60" s="14">
        <f>WebStore68[[#This Row],[order_date]]</f>
        <v>44010</v>
      </c>
      <c r="E60" s="3">
        <f>ROUNDUP(MONTH(WebStore68[[#This Row],[order_date]])/3, 0)</f>
        <v>2</v>
      </c>
      <c r="F60">
        <v>1</v>
      </c>
      <c r="G60" t="s">
        <v>39</v>
      </c>
      <c r="H60" t="s">
        <v>50</v>
      </c>
      <c r="I60" t="s">
        <v>56</v>
      </c>
      <c r="J60" t="s">
        <v>57</v>
      </c>
      <c r="K60" s="4">
        <v>43933</v>
      </c>
      <c r="L60">
        <v>7</v>
      </c>
      <c r="M60" t="s">
        <v>61</v>
      </c>
      <c r="N60" s="4">
        <v>43915</v>
      </c>
      <c r="O60" s="4">
        <v>44012</v>
      </c>
      <c r="P60">
        <v>1</v>
      </c>
      <c r="Q60" t="s">
        <v>65</v>
      </c>
      <c r="R60" t="s">
        <v>227</v>
      </c>
      <c r="S60">
        <v>1</v>
      </c>
      <c r="T60" t="s">
        <v>685</v>
      </c>
      <c r="U60" t="s">
        <v>1227</v>
      </c>
      <c r="V60" t="s">
        <v>418</v>
      </c>
      <c r="W60" t="s">
        <v>80</v>
      </c>
      <c r="X60" t="s">
        <v>1562</v>
      </c>
      <c r="Y60">
        <v>100</v>
      </c>
      <c r="Z60">
        <v>19.98</v>
      </c>
      <c r="AA60">
        <v>1</v>
      </c>
      <c r="AB60" t="s">
        <v>431</v>
      </c>
      <c r="AC60" t="s">
        <v>2326</v>
      </c>
      <c r="AD60">
        <v>4</v>
      </c>
      <c r="AE60" t="s">
        <v>2633</v>
      </c>
      <c r="AF60">
        <v>1117</v>
      </c>
      <c r="AG60" t="s">
        <v>2638</v>
      </c>
      <c r="AH60" s="4">
        <v>43983</v>
      </c>
      <c r="AI60" s="4">
        <v>44027</v>
      </c>
      <c r="AJ60" t="s">
        <v>65</v>
      </c>
      <c r="AK60" t="s">
        <v>227</v>
      </c>
      <c r="AL60" t="s">
        <v>685</v>
      </c>
      <c r="AM60" t="s">
        <v>1227</v>
      </c>
      <c r="AN60" t="s">
        <v>418</v>
      </c>
      <c r="AO60" t="s">
        <v>80</v>
      </c>
      <c r="AP60" t="s">
        <v>1562</v>
      </c>
      <c r="AQ60">
        <f>WebStore68[[#This Row],[unit_price]]*WebStore68[[#This Row],[quantity]]</f>
        <v>100</v>
      </c>
      <c r="AR60" t="s">
        <v>431</v>
      </c>
      <c r="AS60" t="s">
        <v>2326</v>
      </c>
      <c r="AT60" t="str">
        <f t="shared" si="0"/>
        <v>446456440101noMale439337YouTube439154401210019.984control1117Adding a remember me on this device option439834402710935029.9924</v>
      </c>
      <c r="AU60">
        <f>COUNTIF(AT$2:AT60,AT60)</f>
        <v>1</v>
      </c>
      <c r="AV60" t="str">
        <f>WebStore68[[#This Row],[country]]&amp;"-"&amp;WebStore68[[#This Row],[item]]</f>
        <v>United States-Nail Polish 10 pieces set</v>
      </c>
    </row>
    <row r="61" spans="1:48" hidden="1" x14ac:dyDescent="0.25">
      <c r="A61">
        <v>461</v>
      </c>
      <c r="B61">
        <v>47</v>
      </c>
      <c r="C61" s="4">
        <v>44016</v>
      </c>
      <c r="D61" s="14">
        <f>WebStore68[[#This Row],[order_date]]</f>
        <v>44016</v>
      </c>
      <c r="E61" s="3">
        <f>ROUNDUP(MONTH(WebStore68[[#This Row],[order_date]])/3, 0)</f>
        <v>3</v>
      </c>
      <c r="F61">
        <v>1</v>
      </c>
      <c r="G61" t="s">
        <v>39</v>
      </c>
      <c r="H61" t="s">
        <v>50</v>
      </c>
      <c r="I61" t="s">
        <v>55</v>
      </c>
      <c r="J61" t="s">
        <v>58</v>
      </c>
      <c r="K61" s="4">
        <v>43732</v>
      </c>
      <c r="L61">
        <v>1</v>
      </c>
      <c r="M61" t="s">
        <v>61</v>
      </c>
      <c r="N61" s="4">
        <v>43615</v>
      </c>
      <c r="O61" s="4">
        <v>43830</v>
      </c>
      <c r="P61">
        <v>1</v>
      </c>
      <c r="Q61" t="s">
        <v>84</v>
      </c>
      <c r="R61" t="s">
        <v>246</v>
      </c>
      <c r="S61">
        <v>1</v>
      </c>
      <c r="T61" t="s">
        <v>640</v>
      </c>
      <c r="U61" t="s">
        <v>1187</v>
      </c>
      <c r="V61" t="s">
        <v>1529</v>
      </c>
      <c r="W61" t="s">
        <v>69</v>
      </c>
      <c r="X61" t="s">
        <v>1562</v>
      </c>
      <c r="Y61">
        <v>49.99</v>
      </c>
      <c r="Z61">
        <v>9.99</v>
      </c>
      <c r="AA61">
        <v>1</v>
      </c>
      <c r="AB61" t="s">
        <v>410</v>
      </c>
      <c r="AC61" t="s">
        <v>2359</v>
      </c>
      <c r="AH61" s="4"/>
      <c r="AI61" s="4"/>
      <c r="AJ61" t="s">
        <v>84</v>
      </c>
      <c r="AK61" t="s">
        <v>246</v>
      </c>
      <c r="AL61" t="s">
        <v>640</v>
      </c>
      <c r="AM61" t="s">
        <v>1187</v>
      </c>
      <c r="AN61" t="s">
        <v>1529</v>
      </c>
      <c r="AO61" t="s">
        <v>69</v>
      </c>
      <c r="AP61" t="s">
        <v>1562</v>
      </c>
      <c r="AQ61">
        <f>WebStore68[[#This Row],[unit_price]]*WebStore68[[#This Row],[quantity]]</f>
        <v>49.99</v>
      </c>
      <c r="AR61" t="s">
        <v>410</v>
      </c>
      <c r="AS61" t="s">
        <v>2359</v>
      </c>
      <c r="AT61" t="str">
        <f t="shared" si="0"/>
        <v>46147440161yesFemale437321YouTube436154383049.999.9991749.9919.9920</v>
      </c>
      <c r="AU61">
        <f>COUNTIF(AT$2:AT61,AT61)</f>
        <v>1</v>
      </c>
      <c r="AV61" t="str">
        <f>WebStore68[[#This Row],[country]]&amp;"-"&amp;WebStore68[[#This Row],[item]]</f>
        <v>United States-Animal Crossing: New Horizons</v>
      </c>
    </row>
    <row r="62" spans="1:48" hidden="1" x14ac:dyDescent="0.25">
      <c r="A62">
        <v>462</v>
      </c>
      <c r="B62">
        <v>134</v>
      </c>
      <c r="C62" s="4">
        <v>44016</v>
      </c>
      <c r="D62" s="14">
        <f>WebStore68[[#This Row],[order_date]]</f>
        <v>44016</v>
      </c>
      <c r="E62" s="3">
        <f>ROUNDUP(MONTH(WebStore68[[#This Row],[order_date]])/3, 0)</f>
        <v>3</v>
      </c>
      <c r="F62">
        <v>1</v>
      </c>
      <c r="G62" t="s">
        <v>39</v>
      </c>
      <c r="H62" t="s">
        <v>50</v>
      </c>
      <c r="I62" t="s">
        <v>56</v>
      </c>
      <c r="J62" t="s">
        <v>57</v>
      </c>
      <c r="K62" s="4">
        <v>43940</v>
      </c>
      <c r="L62">
        <v>7</v>
      </c>
      <c r="M62" t="s">
        <v>61</v>
      </c>
      <c r="N62" s="4">
        <v>43915</v>
      </c>
      <c r="O62" s="4">
        <v>44012</v>
      </c>
      <c r="P62">
        <v>1</v>
      </c>
      <c r="Q62" t="s">
        <v>79</v>
      </c>
      <c r="R62" t="s">
        <v>241</v>
      </c>
      <c r="S62">
        <v>1</v>
      </c>
      <c r="T62" t="s">
        <v>694</v>
      </c>
      <c r="U62" t="s">
        <v>1087</v>
      </c>
      <c r="V62" t="s">
        <v>1652</v>
      </c>
      <c r="W62" t="s">
        <v>80</v>
      </c>
      <c r="X62" t="s">
        <v>1562</v>
      </c>
      <c r="Y62">
        <v>27.98</v>
      </c>
      <c r="Z62">
        <v>19.98</v>
      </c>
      <c r="AA62">
        <v>1</v>
      </c>
      <c r="AB62" t="s">
        <v>86</v>
      </c>
      <c r="AC62" t="s">
        <v>2350</v>
      </c>
      <c r="AD62">
        <v>4</v>
      </c>
      <c r="AE62" t="s">
        <v>2633</v>
      </c>
      <c r="AF62">
        <v>879</v>
      </c>
      <c r="AG62" t="s">
        <v>2638</v>
      </c>
      <c r="AH62" s="4">
        <v>43983</v>
      </c>
      <c r="AI62" s="4">
        <v>44027</v>
      </c>
      <c r="AJ62" t="s">
        <v>79</v>
      </c>
      <c r="AK62" t="s">
        <v>241</v>
      </c>
      <c r="AL62" t="s">
        <v>694</v>
      </c>
      <c r="AM62" t="s">
        <v>1087</v>
      </c>
      <c r="AN62" t="s">
        <v>1652</v>
      </c>
      <c r="AO62" t="s">
        <v>80</v>
      </c>
      <c r="AP62" t="s">
        <v>1562</v>
      </c>
      <c r="AQ62">
        <f>WebStore68[[#This Row],[unit_price]]*WebStore68[[#This Row],[quantity]]</f>
        <v>27.98</v>
      </c>
      <c r="AR62" t="s">
        <v>86</v>
      </c>
      <c r="AS62" t="s">
        <v>2350</v>
      </c>
      <c r="AT62" t="str">
        <f t="shared" si="0"/>
        <v>462134440161noMale439407YouTube439154401227.9819.984control879Adding a remember me on this device option4398344027416613.9929.997</v>
      </c>
      <c r="AU62">
        <f>COUNTIF(AT$2:AT62,AT62)</f>
        <v>1</v>
      </c>
      <c r="AV62" t="str">
        <f>WebStore68[[#This Row],[country]]&amp;"-"&amp;WebStore68[[#This Row],[item]]</f>
        <v>United States-Yu-Gi-Oh! TCG: Egyptian God Deck: Slifer The Sky Dragon</v>
      </c>
    </row>
    <row r="63" spans="1:48" hidden="1" x14ac:dyDescent="0.25">
      <c r="A63">
        <v>465</v>
      </c>
      <c r="B63">
        <v>117</v>
      </c>
      <c r="C63" s="4">
        <v>44018</v>
      </c>
      <c r="D63" s="14">
        <f>WebStore68[[#This Row],[order_date]]</f>
        <v>44018</v>
      </c>
      <c r="E63" s="3">
        <f>ROUNDUP(MONTH(WebStore68[[#This Row],[order_date]])/3, 0)</f>
        <v>3</v>
      </c>
      <c r="F63">
        <v>1</v>
      </c>
      <c r="G63" t="s">
        <v>39</v>
      </c>
      <c r="H63" t="s">
        <v>50</v>
      </c>
      <c r="I63" t="s">
        <v>56</v>
      </c>
      <c r="J63" t="s">
        <v>57</v>
      </c>
      <c r="K63" s="4">
        <v>43689</v>
      </c>
      <c r="L63">
        <v>3</v>
      </c>
      <c r="M63" t="s">
        <v>59</v>
      </c>
      <c r="N63" s="4">
        <v>43615</v>
      </c>
      <c r="O63" s="4">
        <v>43830</v>
      </c>
      <c r="P63">
        <v>2</v>
      </c>
      <c r="Q63" t="s">
        <v>145</v>
      </c>
      <c r="R63" t="s">
        <v>307</v>
      </c>
      <c r="S63">
        <v>2</v>
      </c>
      <c r="T63" t="s">
        <v>695</v>
      </c>
      <c r="U63" t="s">
        <v>1235</v>
      </c>
      <c r="V63" t="s">
        <v>1757</v>
      </c>
      <c r="W63" t="s">
        <v>71</v>
      </c>
      <c r="X63" t="s">
        <v>1723</v>
      </c>
      <c r="Y63">
        <v>43.89</v>
      </c>
      <c r="Z63">
        <v>19.98</v>
      </c>
      <c r="AA63">
        <v>2</v>
      </c>
      <c r="AB63" t="s">
        <v>2201</v>
      </c>
      <c r="AC63" t="s">
        <v>2488</v>
      </c>
      <c r="AH63" s="4"/>
      <c r="AI63" s="4"/>
      <c r="AJ63" t="s">
        <v>78</v>
      </c>
      <c r="AK63" t="s">
        <v>240</v>
      </c>
      <c r="AL63" t="s">
        <v>408</v>
      </c>
      <c r="AM63" t="s">
        <v>970</v>
      </c>
      <c r="AN63" t="s">
        <v>1503</v>
      </c>
      <c r="AO63" t="s">
        <v>69</v>
      </c>
      <c r="AP63" t="s">
        <v>1562</v>
      </c>
      <c r="AQ63">
        <f>WebStore68[[#This Row],[unit_price]]*WebStore68[[#This Row],[quantity]]</f>
        <v>29.94</v>
      </c>
      <c r="AR63" t="s">
        <v>393</v>
      </c>
      <c r="AS63" t="s">
        <v>2345</v>
      </c>
      <c r="AT63" t="str">
        <f t="shared" si="0"/>
        <v>465117440181noMale436893Google Ads436154383043.8919.9884529.9419.9918</v>
      </c>
      <c r="AU63">
        <f>COUNTIF(AT$2:AT63,AT63)</f>
        <v>1</v>
      </c>
      <c r="AV63" t="str">
        <f>WebStore68[[#This Row],[country]]&amp;"-"&amp;WebStore68[[#This Row],[item]]</f>
        <v>United States-Fullstar Vegetable Chopper 4 Blades</v>
      </c>
    </row>
    <row r="64" spans="1:48" hidden="1" x14ac:dyDescent="0.25">
      <c r="A64">
        <v>465</v>
      </c>
      <c r="B64">
        <v>117</v>
      </c>
      <c r="C64" s="4">
        <v>44018</v>
      </c>
      <c r="D64" s="14">
        <f>WebStore68[[#This Row],[order_date]]</f>
        <v>44018</v>
      </c>
      <c r="E64" s="3">
        <f>ROUNDUP(MONTH(WebStore68[[#This Row],[order_date]])/3, 0)</f>
        <v>3</v>
      </c>
      <c r="F64">
        <v>1</v>
      </c>
      <c r="G64" t="s">
        <v>39</v>
      </c>
      <c r="H64" t="s">
        <v>50</v>
      </c>
      <c r="I64" t="s">
        <v>56</v>
      </c>
      <c r="J64" t="s">
        <v>57</v>
      </c>
      <c r="K64" s="4">
        <v>43689</v>
      </c>
      <c r="L64">
        <v>3</v>
      </c>
      <c r="M64" t="s">
        <v>59</v>
      </c>
      <c r="N64" s="4">
        <v>43615</v>
      </c>
      <c r="O64" s="4">
        <v>43830</v>
      </c>
      <c r="P64">
        <v>2</v>
      </c>
      <c r="Q64" t="s">
        <v>145</v>
      </c>
      <c r="R64" t="s">
        <v>307</v>
      </c>
      <c r="S64">
        <v>2</v>
      </c>
      <c r="T64" t="s">
        <v>695</v>
      </c>
      <c r="U64" t="s">
        <v>1235</v>
      </c>
      <c r="V64" t="s">
        <v>1757</v>
      </c>
      <c r="W64" t="s">
        <v>71</v>
      </c>
      <c r="X64" t="s">
        <v>1723</v>
      </c>
      <c r="Y64">
        <v>43.89</v>
      </c>
      <c r="Z64">
        <v>19.98</v>
      </c>
      <c r="AA64">
        <v>2</v>
      </c>
      <c r="AB64" t="s">
        <v>2201</v>
      </c>
      <c r="AC64" t="s">
        <v>2488</v>
      </c>
      <c r="AH64" s="4"/>
      <c r="AI64" s="4"/>
      <c r="AJ64" t="s">
        <v>79</v>
      </c>
      <c r="AK64" t="s">
        <v>241</v>
      </c>
      <c r="AL64" t="s">
        <v>770</v>
      </c>
      <c r="AM64" t="s">
        <v>1182</v>
      </c>
      <c r="AN64" t="s">
        <v>1614</v>
      </c>
      <c r="AO64" t="s">
        <v>69</v>
      </c>
      <c r="AP64" t="s">
        <v>1562</v>
      </c>
      <c r="AQ64">
        <f>WebStore68[[#This Row],[unit_price]]*WebStore68[[#This Row],[quantity]]</f>
        <v>13.95</v>
      </c>
      <c r="AR64" t="s">
        <v>455</v>
      </c>
      <c r="AS64" t="s">
        <v>2340</v>
      </c>
      <c r="AT64" t="str">
        <f t="shared" si="0"/>
        <v>465117440181noMale436893Google Ads436154383043.8919.98416513.9519.9915</v>
      </c>
      <c r="AU64">
        <f>COUNTIF(AT$2:AT64,AT64)</f>
        <v>1</v>
      </c>
      <c r="AV64" t="str">
        <f>WebStore68[[#This Row],[country]]&amp;"-"&amp;WebStore68[[#This Row],[item]]</f>
        <v>United States-Yu-Gi-Oh! TCG: Egyptian God Deck: Obelisk The Tormentor</v>
      </c>
    </row>
    <row r="65" spans="1:48" hidden="1" x14ac:dyDescent="0.25">
      <c r="A65">
        <v>469</v>
      </c>
      <c r="B65">
        <v>424</v>
      </c>
      <c r="C65" s="4">
        <v>44020</v>
      </c>
      <c r="D65" s="14">
        <f>WebStore68[[#This Row],[order_date]]</f>
        <v>44020</v>
      </c>
      <c r="E65" s="3">
        <f>ROUNDUP(MONTH(WebStore68[[#This Row],[order_date]])/3, 0)</f>
        <v>3</v>
      </c>
      <c r="F65">
        <v>1</v>
      </c>
      <c r="G65" t="s">
        <v>39</v>
      </c>
      <c r="H65" t="s">
        <v>50</v>
      </c>
      <c r="I65" t="s">
        <v>55</v>
      </c>
      <c r="J65" t="s">
        <v>57</v>
      </c>
      <c r="K65" s="4">
        <v>43872</v>
      </c>
      <c r="L65">
        <v>6</v>
      </c>
      <c r="M65" t="s">
        <v>59</v>
      </c>
      <c r="N65" s="4">
        <v>43862</v>
      </c>
      <c r="O65" s="4">
        <v>43889</v>
      </c>
      <c r="P65">
        <v>1</v>
      </c>
      <c r="Q65" t="s">
        <v>67</v>
      </c>
      <c r="R65" t="s">
        <v>229</v>
      </c>
      <c r="S65">
        <v>1</v>
      </c>
      <c r="T65" t="s">
        <v>416</v>
      </c>
      <c r="U65" t="s">
        <v>978</v>
      </c>
      <c r="V65" t="s">
        <v>1511</v>
      </c>
      <c r="W65" t="s">
        <v>80</v>
      </c>
      <c r="X65" t="s">
        <v>1562</v>
      </c>
      <c r="Y65">
        <v>47.9</v>
      </c>
      <c r="Z65">
        <v>19.98</v>
      </c>
      <c r="AA65">
        <v>1</v>
      </c>
      <c r="AB65" t="s">
        <v>652</v>
      </c>
      <c r="AC65" t="s">
        <v>2352</v>
      </c>
      <c r="AH65" s="4"/>
      <c r="AI65" s="4"/>
      <c r="AJ65" t="s">
        <v>67</v>
      </c>
      <c r="AK65" t="s">
        <v>229</v>
      </c>
      <c r="AL65" t="s">
        <v>416</v>
      </c>
      <c r="AM65" t="s">
        <v>978</v>
      </c>
      <c r="AN65" t="s">
        <v>1511</v>
      </c>
      <c r="AO65" t="s">
        <v>80</v>
      </c>
      <c r="AP65" t="s">
        <v>1562</v>
      </c>
      <c r="AQ65">
        <f>WebStore68[[#This Row],[unit_price]]*WebStore68[[#This Row],[quantity]]</f>
        <v>47.9</v>
      </c>
      <c r="AR65" t="s">
        <v>652</v>
      </c>
      <c r="AS65" t="s">
        <v>2352</v>
      </c>
      <c r="AT65" t="str">
        <f t="shared" si="0"/>
        <v>469424440201yesMale438726Google Ads438624388947.919.98311723.9529.9911</v>
      </c>
      <c r="AU65">
        <f>COUNTIF(AT$2:AT65,AT65)</f>
        <v>1</v>
      </c>
      <c r="AV65" t="str">
        <f>WebStore68[[#This Row],[country]]&amp;"-"&amp;WebStore68[[#This Row],[item]]</f>
        <v>United States-Rich Dad</v>
      </c>
    </row>
    <row r="66" spans="1:48" hidden="1" x14ac:dyDescent="0.25">
      <c r="A66">
        <v>472</v>
      </c>
      <c r="B66">
        <v>206</v>
      </c>
      <c r="C66" s="4">
        <v>44022</v>
      </c>
      <c r="D66" s="14">
        <f>WebStore68[[#This Row],[order_date]]</f>
        <v>44022</v>
      </c>
      <c r="E66" s="3">
        <f>ROUNDUP(MONTH(WebStore68[[#This Row],[order_date]])/3, 0)</f>
        <v>3</v>
      </c>
      <c r="F66">
        <v>1</v>
      </c>
      <c r="G66" t="s">
        <v>39</v>
      </c>
      <c r="H66" t="s">
        <v>50</v>
      </c>
      <c r="I66" t="s">
        <v>56</v>
      </c>
      <c r="J66" t="s">
        <v>58</v>
      </c>
      <c r="K66" s="4">
        <v>43957</v>
      </c>
      <c r="L66">
        <v>7</v>
      </c>
      <c r="M66" t="s">
        <v>61</v>
      </c>
      <c r="N66" s="4">
        <v>43915</v>
      </c>
      <c r="O66" s="4">
        <v>44012</v>
      </c>
      <c r="P66">
        <v>1</v>
      </c>
      <c r="Q66" t="s">
        <v>67</v>
      </c>
      <c r="R66" t="s">
        <v>229</v>
      </c>
      <c r="S66">
        <v>1</v>
      </c>
      <c r="T66" t="s">
        <v>498</v>
      </c>
      <c r="U66" t="s">
        <v>1061</v>
      </c>
      <c r="V66" t="s">
        <v>1513</v>
      </c>
      <c r="W66" t="s">
        <v>67</v>
      </c>
      <c r="X66" t="s">
        <v>1562</v>
      </c>
      <c r="Y66">
        <v>89.97</v>
      </c>
      <c r="Z66">
        <v>29.97</v>
      </c>
      <c r="AA66">
        <v>1</v>
      </c>
      <c r="AB66" t="s">
        <v>652</v>
      </c>
      <c r="AC66" t="s">
        <v>2352</v>
      </c>
      <c r="AD66">
        <v>4</v>
      </c>
      <c r="AE66" t="s">
        <v>2633</v>
      </c>
      <c r="AF66">
        <v>929</v>
      </c>
      <c r="AG66" t="s">
        <v>2638</v>
      </c>
      <c r="AH66" s="4">
        <v>43983</v>
      </c>
      <c r="AI66" s="4">
        <v>44027</v>
      </c>
      <c r="AJ66" t="s">
        <v>67</v>
      </c>
      <c r="AK66" t="s">
        <v>229</v>
      </c>
      <c r="AL66" t="s">
        <v>498</v>
      </c>
      <c r="AM66" t="s">
        <v>1061</v>
      </c>
      <c r="AN66" t="s">
        <v>1513</v>
      </c>
      <c r="AO66" t="s">
        <v>67</v>
      </c>
      <c r="AP66" t="s">
        <v>1562</v>
      </c>
      <c r="AQ66">
        <f>WebStore68[[#This Row],[unit_price]]*WebStore68[[#This Row],[quantity]]</f>
        <v>89.97</v>
      </c>
      <c r="AR66" t="s">
        <v>652</v>
      </c>
      <c r="AS66" t="s">
        <v>2352</v>
      </c>
      <c r="AT66" t="str">
        <f t="shared" ref="AT66:AT129" si="1">CONCATENATE($A66,$B66,$C66,$F66,$I66,$J66,$K66,$L66,$M66,$N66,$O66,$Y66,$Z66,$AD66,$AE66,$AF66,$AG66,$AH66,$AI66,$AJ66,$AL66,$AN66,$AO66,$AP66,$AR66)</f>
        <v>472206440221noFemale439577YouTube439154401289.9729.974control929Adding a remember me on this device option439834402735929.9939.9911</v>
      </c>
      <c r="AU66">
        <f>COUNTIF(AT$2:AT66,AT66)</f>
        <v>1</v>
      </c>
      <c r="AV66" t="str">
        <f>WebStore68[[#This Row],[country]]&amp;"-"&amp;WebStore68[[#This Row],[item]]</f>
        <v>United States-Harry Potter and the Chamber of Secrets</v>
      </c>
    </row>
    <row r="67" spans="1:48" hidden="1" x14ac:dyDescent="0.25">
      <c r="A67">
        <v>486</v>
      </c>
      <c r="B67">
        <v>467</v>
      </c>
      <c r="C67" s="13">
        <v>44029</v>
      </c>
      <c r="D67" s="14">
        <f>WebStore68[[#This Row],[order_date]]</f>
        <v>44029</v>
      </c>
      <c r="E67" s="3">
        <f>ROUNDUP(MONTH(WebStore68[[#This Row],[order_date]])/3, 0)</f>
        <v>3</v>
      </c>
      <c r="F67">
        <v>1</v>
      </c>
      <c r="G67" t="s">
        <v>39</v>
      </c>
      <c r="H67" t="s">
        <v>50</v>
      </c>
      <c r="I67" t="s">
        <v>55</v>
      </c>
      <c r="J67" t="s">
        <v>58</v>
      </c>
      <c r="K67" s="4">
        <v>43693</v>
      </c>
      <c r="L67">
        <v>2</v>
      </c>
      <c r="M67" t="s">
        <v>60</v>
      </c>
      <c r="N67" s="4">
        <v>43615</v>
      </c>
      <c r="O67" s="4">
        <v>43830</v>
      </c>
      <c r="P67">
        <v>2</v>
      </c>
      <c r="Q67" t="s">
        <v>125</v>
      </c>
      <c r="R67" t="s">
        <v>287</v>
      </c>
      <c r="S67">
        <v>2</v>
      </c>
      <c r="T67" t="s">
        <v>702</v>
      </c>
      <c r="U67" t="s">
        <v>1243</v>
      </c>
      <c r="V67" t="s">
        <v>1764</v>
      </c>
      <c r="W67" t="s">
        <v>109</v>
      </c>
      <c r="X67" t="s">
        <v>2035</v>
      </c>
      <c r="Y67">
        <v>276.97000000000003</v>
      </c>
      <c r="Z67">
        <v>49.96</v>
      </c>
      <c r="AA67">
        <v>2</v>
      </c>
      <c r="AB67" t="s">
        <v>143</v>
      </c>
      <c r="AC67" t="s">
        <v>2418</v>
      </c>
      <c r="AH67" s="4"/>
      <c r="AI67" s="4"/>
      <c r="AJ67" t="s">
        <v>79</v>
      </c>
      <c r="AK67" t="s">
        <v>241</v>
      </c>
      <c r="AL67" t="s">
        <v>694</v>
      </c>
      <c r="AM67" t="s">
        <v>1087</v>
      </c>
      <c r="AN67" t="s">
        <v>1652</v>
      </c>
      <c r="AO67" t="s">
        <v>67</v>
      </c>
      <c r="AP67" t="s">
        <v>1562</v>
      </c>
      <c r="AQ67">
        <f>WebStore68[[#This Row],[unit_price]]*WebStore68[[#This Row],[quantity]]</f>
        <v>41.97</v>
      </c>
      <c r="AR67" t="s">
        <v>86</v>
      </c>
      <c r="AS67" t="s">
        <v>2350</v>
      </c>
      <c r="AT67" t="str">
        <f t="shared" si="1"/>
        <v>486467440291yesFemale436932Facebook4361543830276.9749.96416613.9939.997</v>
      </c>
      <c r="AU67">
        <f>COUNTIF(AT$2:AT67,AT67)</f>
        <v>1</v>
      </c>
      <c r="AV67" t="str">
        <f>WebStore68[[#This Row],[country]]&amp;"-"&amp;WebStore68[[#This Row],[item]]</f>
        <v>United States-Yu-Gi-Oh! TCG: Egyptian God Deck: Slifer The Sky Dragon</v>
      </c>
    </row>
    <row r="68" spans="1:48" hidden="1" x14ac:dyDescent="0.25">
      <c r="A68">
        <v>486</v>
      </c>
      <c r="B68">
        <v>467</v>
      </c>
      <c r="C68" s="13">
        <v>44029</v>
      </c>
      <c r="D68" s="14">
        <f>WebStore68[[#This Row],[order_date]]</f>
        <v>44029</v>
      </c>
      <c r="E68" s="3">
        <f>ROUNDUP(MONTH(WebStore68[[#This Row],[order_date]])/3, 0)</f>
        <v>3</v>
      </c>
      <c r="F68">
        <v>1</v>
      </c>
      <c r="G68" t="s">
        <v>39</v>
      </c>
      <c r="H68" t="s">
        <v>50</v>
      </c>
      <c r="I68" t="s">
        <v>55</v>
      </c>
      <c r="J68" t="s">
        <v>58</v>
      </c>
      <c r="K68" s="4">
        <v>43693</v>
      </c>
      <c r="L68">
        <v>2</v>
      </c>
      <c r="M68" t="s">
        <v>60</v>
      </c>
      <c r="N68" s="4">
        <v>43615</v>
      </c>
      <c r="O68" s="4">
        <v>43830</v>
      </c>
      <c r="P68">
        <v>2</v>
      </c>
      <c r="Q68" t="s">
        <v>125</v>
      </c>
      <c r="R68" t="s">
        <v>287</v>
      </c>
      <c r="S68">
        <v>2</v>
      </c>
      <c r="T68" t="s">
        <v>702</v>
      </c>
      <c r="U68" t="s">
        <v>1243</v>
      </c>
      <c r="V68" t="s">
        <v>1764</v>
      </c>
      <c r="W68" t="s">
        <v>109</v>
      </c>
      <c r="X68" t="s">
        <v>2035</v>
      </c>
      <c r="Y68">
        <v>276.97000000000003</v>
      </c>
      <c r="Z68">
        <v>49.96</v>
      </c>
      <c r="AA68">
        <v>2</v>
      </c>
      <c r="AB68" t="s">
        <v>143</v>
      </c>
      <c r="AC68" t="s">
        <v>2418</v>
      </c>
      <c r="AH68" s="4"/>
      <c r="AI68" s="4"/>
      <c r="AJ68" t="s">
        <v>69</v>
      </c>
      <c r="AK68" t="s">
        <v>231</v>
      </c>
      <c r="AL68" t="s">
        <v>776</v>
      </c>
      <c r="AM68" t="s">
        <v>1314</v>
      </c>
      <c r="AN68" t="s">
        <v>1831</v>
      </c>
      <c r="AO68" t="s">
        <v>69</v>
      </c>
      <c r="AP68" t="s">
        <v>1517</v>
      </c>
      <c r="AQ68">
        <f>WebStore68[[#This Row],[unit_price]]*WebStore68[[#This Row],[quantity]]</f>
        <v>235</v>
      </c>
      <c r="AR68" t="s">
        <v>78</v>
      </c>
      <c r="AS68" t="s">
        <v>2330</v>
      </c>
      <c r="AT68" t="str">
        <f t="shared" si="1"/>
        <v>486467440291yesFemale436932Facebook4361543830276.9749.96198235119.998</v>
      </c>
      <c r="AU68">
        <f>COUNTIF(AT$2:AT68,AT68)</f>
        <v>1</v>
      </c>
      <c r="AV68" t="str">
        <f>WebStore68[[#This Row],[country]]&amp;"-"&amp;WebStore68[[#This Row],[item]]</f>
        <v>United States-Nintendo Switch Lite Yellow</v>
      </c>
    </row>
    <row r="69" spans="1:48" hidden="1" x14ac:dyDescent="0.25">
      <c r="A69">
        <v>514</v>
      </c>
      <c r="B69">
        <v>371</v>
      </c>
      <c r="C69" s="4">
        <v>44042</v>
      </c>
      <c r="D69" s="14">
        <f>WebStore68[[#This Row],[order_date]]</f>
        <v>44042</v>
      </c>
      <c r="E69" s="3">
        <f>ROUNDUP(MONTH(WebStore68[[#This Row],[order_date]])/3, 0)</f>
        <v>3</v>
      </c>
      <c r="F69">
        <v>1</v>
      </c>
      <c r="G69" t="s">
        <v>39</v>
      </c>
      <c r="H69" t="s">
        <v>50</v>
      </c>
      <c r="I69" t="s">
        <v>56</v>
      </c>
      <c r="J69" t="s">
        <v>57</v>
      </c>
      <c r="K69" s="4">
        <v>43827</v>
      </c>
      <c r="L69">
        <v>1</v>
      </c>
      <c r="M69" t="s">
        <v>61</v>
      </c>
      <c r="N69" s="4">
        <v>43615</v>
      </c>
      <c r="O69" s="4">
        <v>43830</v>
      </c>
      <c r="P69">
        <v>1</v>
      </c>
      <c r="Q69" t="s">
        <v>69</v>
      </c>
      <c r="R69" t="s">
        <v>231</v>
      </c>
      <c r="S69">
        <v>1</v>
      </c>
      <c r="T69" t="s">
        <v>393</v>
      </c>
      <c r="U69" t="s">
        <v>955</v>
      </c>
      <c r="V69" t="s">
        <v>1489</v>
      </c>
      <c r="W69" t="s">
        <v>67</v>
      </c>
      <c r="X69" t="s">
        <v>1517</v>
      </c>
      <c r="Y69">
        <v>86.85</v>
      </c>
      <c r="Z69">
        <v>59.97</v>
      </c>
      <c r="AA69">
        <v>1</v>
      </c>
      <c r="AB69" t="s">
        <v>78</v>
      </c>
      <c r="AC69" t="s">
        <v>2330</v>
      </c>
      <c r="AH69" s="4"/>
      <c r="AI69" s="4"/>
      <c r="AJ69" t="s">
        <v>69</v>
      </c>
      <c r="AK69" t="s">
        <v>231</v>
      </c>
      <c r="AL69" t="s">
        <v>393</v>
      </c>
      <c r="AM69" t="s">
        <v>955</v>
      </c>
      <c r="AN69" t="s">
        <v>1489</v>
      </c>
      <c r="AO69" t="s">
        <v>67</v>
      </c>
      <c r="AP69" t="s">
        <v>1517</v>
      </c>
      <c r="AQ69">
        <f>WebStore68[[#This Row],[unit_price]]*WebStore68[[#This Row],[quantity]]</f>
        <v>86.85</v>
      </c>
      <c r="AR69" t="s">
        <v>78</v>
      </c>
      <c r="AS69" t="s">
        <v>2330</v>
      </c>
      <c r="AT69" t="str">
        <f t="shared" si="1"/>
        <v>514371440421noMale438271YouTube436154383086.8559.9711828.95319.998</v>
      </c>
      <c r="AU69">
        <f>COUNTIF(AT$2:AT69,AT69)</f>
        <v>1</v>
      </c>
      <c r="AV69" t="str">
        <f>WebStore68[[#This Row],[country]]&amp;"-"&amp;WebStore68[[#This Row],[item]]</f>
        <v>United States-Anker Portable Charger PowerCore Slim 10000 Power Bank</v>
      </c>
    </row>
    <row r="70" spans="1:48" hidden="1" x14ac:dyDescent="0.25">
      <c r="A70">
        <v>556</v>
      </c>
      <c r="B70">
        <v>230</v>
      </c>
      <c r="C70" s="4">
        <v>44060</v>
      </c>
      <c r="D70" s="14">
        <f>WebStore68[[#This Row],[order_date]]</f>
        <v>44060</v>
      </c>
      <c r="E70" s="3">
        <f>ROUNDUP(MONTH(WebStore68[[#This Row],[order_date]])/3, 0)</f>
        <v>3</v>
      </c>
      <c r="F70">
        <v>1</v>
      </c>
      <c r="G70" t="s">
        <v>39</v>
      </c>
      <c r="H70" t="s">
        <v>50</v>
      </c>
      <c r="I70" t="s">
        <v>56</v>
      </c>
      <c r="J70" t="s">
        <v>58</v>
      </c>
      <c r="K70" s="4">
        <v>43661</v>
      </c>
      <c r="L70">
        <v>3</v>
      </c>
      <c r="M70" t="s">
        <v>59</v>
      </c>
      <c r="N70" s="4">
        <v>43615</v>
      </c>
      <c r="O70" s="4">
        <v>43830</v>
      </c>
      <c r="P70">
        <v>1</v>
      </c>
      <c r="Q70" t="s">
        <v>70</v>
      </c>
      <c r="R70" t="s">
        <v>232</v>
      </c>
      <c r="S70">
        <v>1</v>
      </c>
      <c r="T70" t="s">
        <v>727</v>
      </c>
      <c r="U70" t="s">
        <v>1270</v>
      </c>
      <c r="V70" t="s">
        <v>1487</v>
      </c>
      <c r="W70" t="s">
        <v>80</v>
      </c>
      <c r="X70" t="s">
        <v>1548</v>
      </c>
      <c r="Y70">
        <v>59.9</v>
      </c>
      <c r="Z70">
        <v>29.98</v>
      </c>
      <c r="AA70">
        <v>1</v>
      </c>
      <c r="AB70" t="s">
        <v>432</v>
      </c>
      <c r="AC70" t="s">
        <v>2331</v>
      </c>
      <c r="AH70" s="4"/>
      <c r="AI70" s="4"/>
      <c r="AJ70" t="s">
        <v>70</v>
      </c>
      <c r="AK70" t="s">
        <v>232</v>
      </c>
      <c r="AL70" t="s">
        <v>727</v>
      </c>
      <c r="AM70" t="s">
        <v>1270</v>
      </c>
      <c r="AN70" t="s">
        <v>1487</v>
      </c>
      <c r="AO70" t="s">
        <v>80</v>
      </c>
      <c r="AP70" t="s">
        <v>1548</v>
      </c>
      <c r="AQ70">
        <f>WebStore68[[#This Row],[unit_price]]*WebStore68[[#This Row],[quantity]]</f>
        <v>59.9</v>
      </c>
      <c r="AR70" t="s">
        <v>432</v>
      </c>
      <c r="AS70" t="s">
        <v>2331</v>
      </c>
      <c r="AT70" t="str">
        <f t="shared" si="1"/>
        <v>556230440601noFemale436613Google Ads436154383059.929.9852829.95214.9921</v>
      </c>
      <c r="AU70">
        <f>COUNTIF(AT$2:AT70,AT70)</f>
        <v>1</v>
      </c>
      <c r="AV70" t="str">
        <f>WebStore68[[#This Row],[country]]&amp;"-"&amp;WebStore68[[#This Row],[item]]</f>
        <v>United States-Bridgestone Golf e12 Contact Golf Balls</v>
      </c>
    </row>
    <row r="71" spans="1:48" hidden="1" x14ac:dyDescent="0.25">
      <c r="A71">
        <v>565</v>
      </c>
      <c r="B71">
        <v>69</v>
      </c>
      <c r="C71" s="4">
        <v>44067</v>
      </c>
      <c r="D71" s="14">
        <f>WebStore68[[#This Row],[order_date]]</f>
        <v>44067</v>
      </c>
      <c r="E71" s="3">
        <f>ROUNDUP(MONTH(WebStore68[[#This Row],[order_date]])/3, 0)</f>
        <v>3</v>
      </c>
      <c r="F71">
        <v>1</v>
      </c>
      <c r="G71" t="s">
        <v>39</v>
      </c>
      <c r="H71" t="s">
        <v>50</v>
      </c>
      <c r="I71" t="s">
        <v>55</v>
      </c>
      <c r="J71" t="s">
        <v>57</v>
      </c>
      <c r="K71" s="4">
        <v>43918</v>
      </c>
      <c r="L71">
        <v>7</v>
      </c>
      <c r="M71" t="s">
        <v>61</v>
      </c>
      <c r="N71" s="4">
        <v>43915</v>
      </c>
      <c r="O71" s="4">
        <v>44012</v>
      </c>
      <c r="P71">
        <v>2</v>
      </c>
      <c r="Q71" t="s">
        <v>124</v>
      </c>
      <c r="R71" t="s">
        <v>286</v>
      </c>
      <c r="S71">
        <v>2</v>
      </c>
      <c r="T71" t="s">
        <v>733</v>
      </c>
      <c r="U71" t="s">
        <v>1275</v>
      </c>
      <c r="V71" t="s">
        <v>1792</v>
      </c>
      <c r="W71" t="s">
        <v>88</v>
      </c>
      <c r="X71" t="s">
        <v>1723</v>
      </c>
      <c r="Y71">
        <v>179.86</v>
      </c>
      <c r="Z71">
        <v>39.96</v>
      </c>
      <c r="AA71">
        <v>2</v>
      </c>
      <c r="AB71" t="s">
        <v>2221</v>
      </c>
      <c r="AC71" t="s">
        <v>2510</v>
      </c>
      <c r="AH71" s="4"/>
      <c r="AI71" s="4"/>
      <c r="AJ71" t="s">
        <v>67</v>
      </c>
      <c r="AK71" t="s">
        <v>229</v>
      </c>
      <c r="AL71" t="s">
        <v>439</v>
      </c>
      <c r="AM71" t="s">
        <v>1001</v>
      </c>
      <c r="AN71" t="s">
        <v>1533</v>
      </c>
      <c r="AO71" t="s">
        <v>80</v>
      </c>
      <c r="AP71" t="s">
        <v>1562</v>
      </c>
      <c r="AQ71">
        <f>WebStore68[[#This Row],[unit_price]]*WebStore68[[#This Row],[quantity]]</f>
        <v>119.98</v>
      </c>
      <c r="AR71" t="s">
        <v>84</v>
      </c>
      <c r="AS71" t="s">
        <v>2366</v>
      </c>
      <c r="AT71" t="str">
        <f t="shared" si="1"/>
        <v>56569440671yesMale439187YouTube4391544012179.8639.96310259.9929.999</v>
      </c>
      <c r="AU71">
        <f>COUNTIF(AT$2:AT71,AT71)</f>
        <v>1</v>
      </c>
      <c r="AV71" t="str">
        <f>WebStore68[[#This Row],[country]]&amp;"-"&amp;WebStore68[[#This Row],[item]]</f>
        <v>United States-One Piece Vol.1 1st Edition - JP</v>
      </c>
    </row>
    <row r="72" spans="1:48" hidden="1" x14ac:dyDescent="0.25">
      <c r="A72">
        <v>565</v>
      </c>
      <c r="B72">
        <v>69</v>
      </c>
      <c r="C72" s="4">
        <v>44067</v>
      </c>
      <c r="D72" s="14">
        <f>WebStore68[[#This Row],[order_date]]</f>
        <v>44067</v>
      </c>
      <c r="E72" s="3">
        <f>ROUNDUP(MONTH(WebStore68[[#This Row],[order_date]])/3, 0)</f>
        <v>3</v>
      </c>
      <c r="F72">
        <v>1</v>
      </c>
      <c r="G72" t="s">
        <v>39</v>
      </c>
      <c r="H72" t="s">
        <v>50</v>
      </c>
      <c r="I72" t="s">
        <v>55</v>
      </c>
      <c r="J72" t="s">
        <v>57</v>
      </c>
      <c r="K72" s="4">
        <v>43918</v>
      </c>
      <c r="L72">
        <v>7</v>
      </c>
      <c r="M72" t="s">
        <v>61</v>
      </c>
      <c r="N72" s="4">
        <v>43915</v>
      </c>
      <c r="O72" s="4">
        <v>44012</v>
      </c>
      <c r="P72">
        <v>2</v>
      </c>
      <c r="Q72" t="s">
        <v>124</v>
      </c>
      <c r="R72" t="s">
        <v>286</v>
      </c>
      <c r="S72">
        <v>2</v>
      </c>
      <c r="T72" t="s">
        <v>733</v>
      </c>
      <c r="U72" t="s">
        <v>1275</v>
      </c>
      <c r="V72" t="s">
        <v>1792</v>
      </c>
      <c r="W72" t="s">
        <v>88</v>
      </c>
      <c r="X72" t="s">
        <v>1723</v>
      </c>
      <c r="Y72">
        <v>179.86</v>
      </c>
      <c r="Z72">
        <v>39.96</v>
      </c>
      <c r="AA72">
        <v>2</v>
      </c>
      <c r="AB72" t="s">
        <v>2221</v>
      </c>
      <c r="AC72" t="s">
        <v>2510</v>
      </c>
      <c r="AH72" s="4"/>
      <c r="AI72" s="4"/>
      <c r="AJ72" t="s">
        <v>78</v>
      </c>
      <c r="AK72" t="s">
        <v>240</v>
      </c>
      <c r="AL72" t="s">
        <v>408</v>
      </c>
      <c r="AM72" t="s">
        <v>970</v>
      </c>
      <c r="AN72" t="s">
        <v>1503</v>
      </c>
      <c r="AO72" t="s">
        <v>80</v>
      </c>
      <c r="AP72" t="s">
        <v>1562</v>
      </c>
      <c r="AQ72">
        <f>WebStore68[[#This Row],[unit_price]]*WebStore68[[#This Row],[quantity]]</f>
        <v>59.88</v>
      </c>
      <c r="AR72" t="s">
        <v>393</v>
      </c>
      <c r="AS72" t="s">
        <v>2345</v>
      </c>
      <c r="AT72" t="str">
        <f t="shared" si="1"/>
        <v>56569440671yesMale439187YouTube4391544012179.8639.9684529.9429.9918</v>
      </c>
      <c r="AU72">
        <f>COUNTIF(AT$2:AT72,AT72)</f>
        <v>1</v>
      </c>
      <c r="AV72" t="str">
        <f>WebStore68[[#This Row],[country]]&amp;"-"&amp;WebStore68[[#This Row],[item]]</f>
        <v>United States-Fullstar Vegetable Chopper 4 Blades</v>
      </c>
    </row>
    <row r="73" spans="1:48" hidden="1" x14ac:dyDescent="0.25">
      <c r="A73">
        <v>569</v>
      </c>
      <c r="B73">
        <v>29</v>
      </c>
      <c r="C73" s="4">
        <v>44069</v>
      </c>
      <c r="D73" s="14">
        <f>WebStore68[[#This Row],[order_date]]</f>
        <v>44069</v>
      </c>
      <c r="E73" s="3">
        <f>ROUNDUP(MONTH(WebStore68[[#This Row],[order_date]])/3, 0)</f>
        <v>3</v>
      </c>
      <c r="F73">
        <v>1</v>
      </c>
      <c r="G73" t="s">
        <v>39</v>
      </c>
      <c r="H73" t="s">
        <v>50</v>
      </c>
      <c r="I73" t="s">
        <v>55</v>
      </c>
      <c r="J73" t="s">
        <v>58</v>
      </c>
      <c r="K73" s="4">
        <v>43870</v>
      </c>
      <c r="L73">
        <v>6</v>
      </c>
      <c r="M73" t="s">
        <v>59</v>
      </c>
      <c r="N73" s="4">
        <v>43862</v>
      </c>
      <c r="O73" s="4">
        <v>43889</v>
      </c>
      <c r="P73">
        <v>2</v>
      </c>
      <c r="Q73" t="s">
        <v>109</v>
      </c>
      <c r="R73" t="s">
        <v>271</v>
      </c>
      <c r="S73">
        <v>2</v>
      </c>
      <c r="T73" t="s">
        <v>736</v>
      </c>
      <c r="U73" t="s">
        <v>1278</v>
      </c>
      <c r="V73" t="s">
        <v>1795</v>
      </c>
      <c r="W73" t="s">
        <v>75</v>
      </c>
      <c r="X73" t="s">
        <v>2035</v>
      </c>
      <c r="Y73">
        <v>1761.95</v>
      </c>
      <c r="Z73">
        <v>79.95</v>
      </c>
      <c r="AA73">
        <v>2</v>
      </c>
      <c r="AB73" t="s">
        <v>162</v>
      </c>
      <c r="AC73" t="s">
        <v>2513</v>
      </c>
      <c r="AH73" s="4"/>
      <c r="AI73" s="4"/>
      <c r="AJ73" t="s">
        <v>67</v>
      </c>
      <c r="AK73" t="s">
        <v>229</v>
      </c>
      <c r="AL73" t="s">
        <v>710</v>
      </c>
      <c r="AM73" t="s">
        <v>1251</v>
      </c>
      <c r="AN73" t="s">
        <v>1517</v>
      </c>
      <c r="AO73" t="s">
        <v>80</v>
      </c>
      <c r="AP73" t="s">
        <v>1562</v>
      </c>
      <c r="AQ73">
        <f>WebStore68[[#This Row],[unit_price]]*WebStore68[[#This Row],[quantity]]</f>
        <v>39.979999999999997</v>
      </c>
      <c r="AR73" t="s">
        <v>90</v>
      </c>
      <c r="AS73" t="s">
        <v>2328</v>
      </c>
      <c r="AT73" t="str">
        <f t="shared" si="1"/>
        <v>56929440691yesFemale438706Google Ads43862438891761.9579.95310519.9929.996</v>
      </c>
      <c r="AU73">
        <f>COUNTIF(AT$2:AT73,AT73)</f>
        <v>1</v>
      </c>
      <c r="AV73" t="str">
        <f>WebStore68[[#This Row],[country]]&amp;"-"&amp;WebStore68[[#This Row],[item]]</f>
        <v>United States-Pet Sematary</v>
      </c>
    </row>
    <row r="74" spans="1:48" hidden="1" x14ac:dyDescent="0.25">
      <c r="A74">
        <v>569</v>
      </c>
      <c r="B74">
        <v>29</v>
      </c>
      <c r="C74" s="4">
        <v>44069</v>
      </c>
      <c r="D74" s="14">
        <f>WebStore68[[#This Row],[order_date]]</f>
        <v>44069</v>
      </c>
      <c r="E74" s="3">
        <f>ROUNDUP(MONTH(WebStore68[[#This Row],[order_date]])/3, 0)</f>
        <v>3</v>
      </c>
      <c r="F74">
        <v>1</v>
      </c>
      <c r="G74" t="s">
        <v>39</v>
      </c>
      <c r="H74" t="s">
        <v>50</v>
      </c>
      <c r="I74" t="s">
        <v>55</v>
      </c>
      <c r="J74" t="s">
        <v>58</v>
      </c>
      <c r="K74" s="4">
        <v>43870</v>
      </c>
      <c r="L74">
        <v>6</v>
      </c>
      <c r="M74" t="s">
        <v>59</v>
      </c>
      <c r="N74" s="4">
        <v>43862</v>
      </c>
      <c r="O74" s="4">
        <v>43889</v>
      </c>
      <c r="P74">
        <v>2</v>
      </c>
      <c r="Q74" t="s">
        <v>109</v>
      </c>
      <c r="R74" t="s">
        <v>271</v>
      </c>
      <c r="S74">
        <v>2</v>
      </c>
      <c r="T74" t="s">
        <v>736</v>
      </c>
      <c r="U74" t="s">
        <v>1278</v>
      </c>
      <c r="V74" t="s">
        <v>1795</v>
      </c>
      <c r="W74" t="s">
        <v>75</v>
      </c>
      <c r="X74" t="s">
        <v>2035</v>
      </c>
      <c r="Y74">
        <v>1761.95</v>
      </c>
      <c r="Z74">
        <v>79.95</v>
      </c>
      <c r="AA74">
        <v>2</v>
      </c>
      <c r="AB74" t="s">
        <v>162</v>
      </c>
      <c r="AC74" t="s">
        <v>2513</v>
      </c>
      <c r="AH74" s="4"/>
      <c r="AI74" s="4"/>
      <c r="AJ74" t="s">
        <v>69</v>
      </c>
      <c r="AK74" t="s">
        <v>231</v>
      </c>
      <c r="AL74" t="s">
        <v>492</v>
      </c>
      <c r="AM74" t="s">
        <v>1055</v>
      </c>
      <c r="AN74" t="s">
        <v>1584</v>
      </c>
      <c r="AO74" t="s">
        <v>67</v>
      </c>
      <c r="AP74" t="s">
        <v>1517</v>
      </c>
      <c r="AQ74">
        <f>WebStore68[[#This Row],[unit_price]]*WebStore68[[#This Row],[quantity]]</f>
        <v>1721.97</v>
      </c>
      <c r="AR74" t="s">
        <v>78</v>
      </c>
      <c r="AS74" t="s">
        <v>2330</v>
      </c>
      <c r="AT74" t="str">
        <f t="shared" si="1"/>
        <v>56929440691yesFemale438706Google Ads43862438891761.9579.951135573.99319.998</v>
      </c>
      <c r="AU74">
        <f>COUNTIF(AT$2:AT74,AT74)</f>
        <v>1</v>
      </c>
      <c r="AV74" t="str">
        <f>WebStore68[[#This Row],[country]]&amp;"-"&amp;WebStore68[[#This Row],[item]]</f>
        <v>United States-Sony STRDH590 5.2-ch Surround Sound Home Theater Receiver</v>
      </c>
    </row>
    <row r="75" spans="1:48" hidden="1" x14ac:dyDescent="0.25">
      <c r="A75">
        <v>579</v>
      </c>
      <c r="B75">
        <v>47</v>
      </c>
      <c r="C75" s="4">
        <v>44074</v>
      </c>
      <c r="D75" s="14">
        <f>WebStore68[[#This Row],[order_date]]</f>
        <v>44074</v>
      </c>
      <c r="E75" s="3">
        <f>ROUNDUP(MONTH(WebStore68[[#This Row],[order_date]])/3, 0)</f>
        <v>3</v>
      </c>
      <c r="F75">
        <v>1</v>
      </c>
      <c r="G75" t="s">
        <v>39</v>
      </c>
      <c r="H75" t="s">
        <v>50</v>
      </c>
      <c r="I75" t="s">
        <v>55</v>
      </c>
      <c r="J75" t="s">
        <v>58</v>
      </c>
      <c r="K75" s="4">
        <v>43732</v>
      </c>
      <c r="L75">
        <v>1</v>
      </c>
      <c r="M75" t="s">
        <v>61</v>
      </c>
      <c r="N75" s="4">
        <v>43615</v>
      </c>
      <c r="O75" s="4">
        <v>43830</v>
      </c>
      <c r="P75">
        <v>1</v>
      </c>
      <c r="Q75" t="s">
        <v>79</v>
      </c>
      <c r="R75" t="s">
        <v>241</v>
      </c>
      <c r="S75">
        <v>1</v>
      </c>
      <c r="T75" t="s">
        <v>634</v>
      </c>
      <c r="U75" t="s">
        <v>1182</v>
      </c>
      <c r="V75" t="s">
        <v>1614</v>
      </c>
      <c r="W75" t="s">
        <v>80</v>
      </c>
      <c r="X75" t="s">
        <v>1562</v>
      </c>
      <c r="Y75">
        <v>27.9</v>
      </c>
      <c r="Z75">
        <v>19.98</v>
      </c>
      <c r="AA75">
        <v>1</v>
      </c>
      <c r="AB75" t="s">
        <v>455</v>
      </c>
      <c r="AC75" t="s">
        <v>2340</v>
      </c>
      <c r="AH75" s="4"/>
      <c r="AI75" s="4"/>
      <c r="AJ75" t="s">
        <v>79</v>
      </c>
      <c r="AK75" t="s">
        <v>241</v>
      </c>
      <c r="AL75" t="s">
        <v>634</v>
      </c>
      <c r="AM75" t="s">
        <v>1182</v>
      </c>
      <c r="AN75" t="s">
        <v>1614</v>
      </c>
      <c r="AO75" t="s">
        <v>80</v>
      </c>
      <c r="AP75" t="s">
        <v>1562</v>
      </c>
      <c r="AQ75">
        <f>WebStore68[[#This Row],[unit_price]]*WebStore68[[#This Row],[quantity]]</f>
        <v>27.9</v>
      </c>
      <c r="AR75" t="s">
        <v>455</v>
      </c>
      <c r="AS75" t="s">
        <v>2340</v>
      </c>
      <c r="AT75" t="str">
        <f t="shared" si="1"/>
        <v>57947440741yesFemale437321YouTube436154383027.919.98416413.9529.9915</v>
      </c>
      <c r="AU75">
        <f>COUNTIF(AT$2:AT75,AT75)</f>
        <v>1</v>
      </c>
      <c r="AV75" t="str">
        <f>WebStore68[[#This Row],[country]]&amp;"-"&amp;WebStore68[[#This Row],[item]]</f>
        <v>United States-Yu-Gi-Oh! TCG: Egyptian God Deck: Obelisk The Tormentor</v>
      </c>
    </row>
    <row r="76" spans="1:48" hidden="1" x14ac:dyDescent="0.25">
      <c r="A76">
        <v>584</v>
      </c>
      <c r="B76">
        <v>209</v>
      </c>
      <c r="C76" s="4">
        <v>44076</v>
      </c>
      <c r="D76" s="14">
        <f>WebStore68[[#This Row],[order_date]]</f>
        <v>44076</v>
      </c>
      <c r="E76" s="3">
        <f>ROUNDUP(MONTH(WebStore68[[#This Row],[order_date]])/3, 0)</f>
        <v>3</v>
      </c>
      <c r="F76">
        <v>1</v>
      </c>
      <c r="G76" t="s">
        <v>39</v>
      </c>
      <c r="H76" t="s">
        <v>50</v>
      </c>
      <c r="I76" t="s">
        <v>55</v>
      </c>
      <c r="J76" t="s">
        <v>58</v>
      </c>
      <c r="K76" s="4">
        <v>44032</v>
      </c>
      <c r="L76">
        <v>8</v>
      </c>
      <c r="M76" t="s">
        <v>60</v>
      </c>
      <c r="N76" s="4">
        <v>44000</v>
      </c>
      <c r="O76" s="4">
        <v>44073</v>
      </c>
      <c r="P76">
        <v>1</v>
      </c>
      <c r="Q76" t="s">
        <v>67</v>
      </c>
      <c r="R76" t="s">
        <v>229</v>
      </c>
      <c r="S76">
        <v>1</v>
      </c>
      <c r="T76" t="s">
        <v>439</v>
      </c>
      <c r="U76" t="s">
        <v>1001</v>
      </c>
      <c r="V76" t="s">
        <v>1533</v>
      </c>
      <c r="W76" t="s">
        <v>67</v>
      </c>
      <c r="X76" t="s">
        <v>1562</v>
      </c>
      <c r="Y76">
        <v>179.97</v>
      </c>
      <c r="Z76">
        <v>29.97</v>
      </c>
      <c r="AA76">
        <v>1</v>
      </c>
      <c r="AB76" t="s">
        <v>84</v>
      </c>
      <c r="AC76" t="s">
        <v>2366</v>
      </c>
      <c r="AH76" s="4"/>
      <c r="AI76" s="4"/>
      <c r="AJ76" t="s">
        <v>67</v>
      </c>
      <c r="AK76" t="s">
        <v>229</v>
      </c>
      <c r="AL76" t="s">
        <v>439</v>
      </c>
      <c r="AM76" t="s">
        <v>1001</v>
      </c>
      <c r="AN76" t="s">
        <v>1533</v>
      </c>
      <c r="AO76" t="s">
        <v>67</v>
      </c>
      <c r="AP76" t="s">
        <v>1562</v>
      </c>
      <c r="AQ76">
        <f>WebStore68[[#This Row],[unit_price]]*WebStore68[[#This Row],[quantity]]</f>
        <v>179.97</v>
      </c>
      <c r="AR76" t="s">
        <v>84</v>
      </c>
      <c r="AS76" t="s">
        <v>2366</v>
      </c>
      <c r="AT76" t="str">
        <f t="shared" si="1"/>
        <v>584209440761yesFemale440328Facebook4400044073179.9729.97310259.9939.999</v>
      </c>
      <c r="AU76">
        <f>COUNTIF(AT$2:AT76,AT76)</f>
        <v>1</v>
      </c>
      <c r="AV76" t="str">
        <f>WebStore68[[#This Row],[country]]&amp;"-"&amp;WebStore68[[#This Row],[item]]</f>
        <v>United States-One Piece Vol.1 1st Edition - JP</v>
      </c>
    </row>
    <row r="77" spans="1:48" hidden="1" x14ac:dyDescent="0.25">
      <c r="A77">
        <v>595</v>
      </c>
      <c r="B77">
        <v>347</v>
      </c>
      <c r="C77" s="4">
        <v>44080</v>
      </c>
      <c r="D77" s="14">
        <f>WebStore68[[#This Row],[order_date]]</f>
        <v>44080</v>
      </c>
      <c r="E77" s="3">
        <f>ROUNDUP(MONTH(WebStore68[[#This Row],[order_date]])/3, 0)</f>
        <v>3</v>
      </c>
      <c r="F77">
        <v>1</v>
      </c>
      <c r="G77" t="s">
        <v>39</v>
      </c>
      <c r="H77" t="s">
        <v>50</v>
      </c>
      <c r="I77" t="s">
        <v>56</v>
      </c>
      <c r="J77" t="s">
        <v>58</v>
      </c>
      <c r="K77" s="4">
        <v>43835</v>
      </c>
      <c r="L77">
        <v>4</v>
      </c>
      <c r="M77" t="s">
        <v>61</v>
      </c>
      <c r="N77" s="4">
        <v>43831</v>
      </c>
      <c r="O77" s="4">
        <v>43861</v>
      </c>
      <c r="P77">
        <v>2</v>
      </c>
      <c r="Q77" t="s">
        <v>115</v>
      </c>
      <c r="R77" t="s">
        <v>277</v>
      </c>
      <c r="S77">
        <v>2</v>
      </c>
      <c r="T77" t="s">
        <v>746</v>
      </c>
      <c r="U77" t="s">
        <v>1286</v>
      </c>
      <c r="V77" t="s">
        <v>1803</v>
      </c>
      <c r="W77" t="s">
        <v>83</v>
      </c>
      <c r="X77" t="s">
        <v>1869</v>
      </c>
      <c r="Y77">
        <v>1171.3699999999999</v>
      </c>
      <c r="Z77">
        <v>74.95</v>
      </c>
      <c r="AA77">
        <v>2</v>
      </c>
      <c r="AB77" t="s">
        <v>2226</v>
      </c>
      <c r="AC77" t="s">
        <v>2518</v>
      </c>
      <c r="AH77" s="4"/>
      <c r="AI77" s="4"/>
      <c r="AJ77" t="s">
        <v>86</v>
      </c>
      <c r="AK77" t="s">
        <v>248</v>
      </c>
      <c r="AL77" t="s">
        <v>653</v>
      </c>
      <c r="AM77" t="s">
        <v>1197</v>
      </c>
      <c r="AN77" t="s">
        <v>1721</v>
      </c>
      <c r="AO77" t="s">
        <v>67</v>
      </c>
      <c r="AP77" t="s">
        <v>1548</v>
      </c>
      <c r="AQ77">
        <f>WebStore68[[#This Row],[unit_price]]*WebStore68[[#This Row],[quantity]]</f>
        <v>997.47</v>
      </c>
      <c r="AR77" t="s">
        <v>549</v>
      </c>
      <c r="AS77" t="s">
        <v>2362</v>
      </c>
      <c r="AT77" t="str">
        <f t="shared" si="1"/>
        <v>595347440801noFemale438354YouTube43831438611171.3774.95784332.49314.9922</v>
      </c>
      <c r="AU77">
        <f>COUNTIF(AT$2:AT77,AT77)</f>
        <v>1</v>
      </c>
      <c r="AV77" t="str">
        <f>WebStore68[[#This Row],[country]]&amp;"-"&amp;WebStore68[[#This Row],[item]]</f>
        <v>United States-Makita DLM432Z</v>
      </c>
    </row>
    <row r="78" spans="1:48" hidden="1" x14ac:dyDescent="0.25">
      <c r="A78">
        <v>595</v>
      </c>
      <c r="B78">
        <v>347</v>
      </c>
      <c r="C78" s="4">
        <v>44080</v>
      </c>
      <c r="D78" s="14">
        <f>WebStore68[[#This Row],[order_date]]</f>
        <v>44080</v>
      </c>
      <c r="E78" s="3">
        <f>ROUNDUP(MONTH(WebStore68[[#This Row],[order_date]])/3, 0)</f>
        <v>3</v>
      </c>
      <c r="F78">
        <v>1</v>
      </c>
      <c r="G78" t="s">
        <v>39</v>
      </c>
      <c r="H78" t="s">
        <v>50</v>
      </c>
      <c r="I78" t="s">
        <v>56</v>
      </c>
      <c r="J78" t="s">
        <v>58</v>
      </c>
      <c r="K78" s="4">
        <v>43835</v>
      </c>
      <c r="L78">
        <v>4</v>
      </c>
      <c r="M78" t="s">
        <v>61</v>
      </c>
      <c r="N78" s="4">
        <v>43831</v>
      </c>
      <c r="O78" s="4">
        <v>43861</v>
      </c>
      <c r="P78">
        <v>2</v>
      </c>
      <c r="Q78" t="s">
        <v>115</v>
      </c>
      <c r="R78" t="s">
        <v>277</v>
      </c>
      <c r="S78">
        <v>2</v>
      </c>
      <c r="T78" t="s">
        <v>746</v>
      </c>
      <c r="U78" t="s">
        <v>1286</v>
      </c>
      <c r="V78" t="s">
        <v>1803</v>
      </c>
      <c r="W78" t="s">
        <v>83</v>
      </c>
      <c r="X78" t="s">
        <v>1869</v>
      </c>
      <c r="Y78">
        <v>1171.3699999999999</v>
      </c>
      <c r="Z78">
        <v>74.95</v>
      </c>
      <c r="AA78">
        <v>2</v>
      </c>
      <c r="AB78" t="s">
        <v>2226</v>
      </c>
      <c r="AC78" t="s">
        <v>2518</v>
      </c>
      <c r="AH78" s="4"/>
      <c r="AI78" s="4"/>
      <c r="AJ78" t="s">
        <v>70</v>
      </c>
      <c r="AK78" t="s">
        <v>232</v>
      </c>
      <c r="AL78" t="s">
        <v>628</v>
      </c>
      <c r="AM78" t="s">
        <v>1178</v>
      </c>
      <c r="AN78" t="s">
        <v>1501</v>
      </c>
      <c r="AO78" t="s">
        <v>80</v>
      </c>
      <c r="AP78" t="s">
        <v>1548</v>
      </c>
      <c r="AQ78">
        <f>WebStore68[[#This Row],[unit_price]]*WebStore68[[#This Row],[quantity]]</f>
        <v>173.9</v>
      </c>
      <c r="AR78" t="s">
        <v>640</v>
      </c>
      <c r="AS78" t="s">
        <v>2393</v>
      </c>
      <c r="AT78" t="str">
        <f t="shared" si="1"/>
        <v>595347440801noFemale438354YouTube43831438611171.3774.9555686.95214.9917</v>
      </c>
      <c r="AU78">
        <f>COUNTIF(AT$2:AT78,AT78)</f>
        <v>1</v>
      </c>
      <c r="AV78" t="str">
        <f>WebStore68[[#This Row],[country]]&amp;"-"&amp;WebStore68[[#This Row],[item]]</f>
        <v>United States-GoSports Football Training Target Net 6x6</v>
      </c>
    </row>
    <row r="79" spans="1:48" hidden="1" x14ac:dyDescent="0.25">
      <c r="A79">
        <v>600</v>
      </c>
      <c r="B79">
        <v>55</v>
      </c>
      <c r="C79" s="4">
        <v>44083</v>
      </c>
      <c r="D79" s="14">
        <f>WebStore68[[#This Row],[order_date]]</f>
        <v>44083</v>
      </c>
      <c r="E79" s="3">
        <f>ROUNDUP(MONTH(WebStore68[[#This Row],[order_date]])/3, 0)</f>
        <v>3</v>
      </c>
      <c r="F79">
        <v>1</v>
      </c>
      <c r="G79" t="s">
        <v>39</v>
      </c>
      <c r="H79" t="s">
        <v>50</v>
      </c>
      <c r="I79" t="s">
        <v>55</v>
      </c>
      <c r="J79" t="s">
        <v>58</v>
      </c>
      <c r="K79" s="4">
        <v>43665</v>
      </c>
      <c r="L79">
        <v>3</v>
      </c>
      <c r="M79" t="s">
        <v>59</v>
      </c>
      <c r="N79" s="4">
        <v>43615</v>
      </c>
      <c r="O79" s="4">
        <v>43830</v>
      </c>
      <c r="P79">
        <v>2</v>
      </c>
      <c r="Q79" t="s">
        <v>83</v>
      </c>
      <c r="R79" t="s">
        <v>245</v>
      </c>
      <c r="S79">
        <v>2</v>
      </c>
      <c r="T79" t="s">
        <v>748</v>
      </c>
      <c r="U79" t="s">
        <v>1288</v>
      </c>
      <c r="V79" t="s">
        <v>1805</v>
      </c>
      <c r="W79" t="s">
        <v>88</v>
      </c>
      <c r="X79" t="s">
        <v>1723</v>
      </c>
      <c r="Y79">
        <v>369.98</v>
      </c>
      <c r="Z79">
        <v>39.96</v>
      </c>
      <c r="AA79">
        <v>1</v>
      </c>
      <c r="AB79" t="s">
        <v>105</v>
      </c>
      <c r="AC79" t="s">
        <v>2346</v>
      </c>
      <c r="AH79" s="4"/>
      <c r="AI79" s="4"/>
      <c r="AJ79" t="s">
        <v>67</v>
      </c>
      <c r="AK79" t="s">
        <v>229</v>
      </c>
      <c r="AL79" t="s">
        <v>445</v>
      </c>
      <c r="AM79" t="s">
        <v>1007</v>
      </c>
      <c r="AN79" t="s">
        <v>1533</v>
      </c>
      <c r="AO79" t="s">
        <v>80</v>
      </c>
      <c r="AP79" t="s">
        <v>1562</v>
      </c>
      <c r="AQ79">
        <f>WebStore68[[#This Row],[unit_price]]*WebStore68[[#This Row],[quantity]]</f>
        <v>119.98</v>
      </c>
      <c r="AR79" t="s">
        <v>79</v>
      </c>
      <c r="AS79" t="s">
        <v>2349</v>
      </c>
      <c r="AT79" t="str">
        <f t="shared" si="1"/>
        <v>60055440831yesFemale436653Google Ads4361543830369.9839.96310459.9929.994</v>
      </c>
      <c r="AU79">
        <f>COUNTIF(AT$2:AT79,AT79)</f>
        <v>1</v>
      </c>
      <c r="AV79" t="str">
        <f>WebStore68[[#This Row],[country]]&amp;"-"&amp;WebStore68[[#This Row],[item]]</f>
        <v>United States-One Piece Vol.3 1st Edition - JP</v>
      </c>
    </row>
    <row r="80" spans="1:48" hidden="1" x14ac:dyDescent="0.25">
      <c r="A80">
        <v>600</v>
      </c>
      <c r="B80">
        <v>55</v>
      </c>
      <c r="C80" s="4">
        <v>44083</v>
      </c>
      <c r="D80" s="14">
        <f>WebStore68[[#This Row],[order_date]]</f>
        <v>44083</v>
      </c>
      <c r="E80" s="3">
        <f>ROUNDUP(MONTH(WebStore68[[#This Row],[order_date]])/3, 0)</f>
        <v>3</v>
      </c>
      <c r="F80">
        <v>1</v>
      </c>
      <c r="G80" t="s">
        <v>39</v>
      </c>
      <c r="H80" t="s">
        <v>50</v>
      </c>
      <c r="I80" t="s">
        <v>55</v>
      </c>
      <c r="J80" t="s">
        <v>58</v>
      </c>
      <c r="K80" s="4">
        <v>43665</v>
      </c>
      <c r="L80">
        <v>3</v>
      </c>
      <c r="M80" t="s">
        <v>59</v>
      </c>
      <c r="N80" s="4">
        <v>43615</v>
      </c>
      <c r="O80" s="4">
        <v>43830</v>
      </c>
      <c r="P80">
        <v>2</v>
      </c>
      <c r="Q80" t="s">
        <v>83</v>
      </c>
      <c r="R80" t="s">
        <v>245</v>
      </c>
      <c r="S80">
        <v>2</v>
      </c>
      <c r="T80" t="s">
        <v>748</v>
      </c>
      <c r="U80" t="s">
        <v>1288</v>
      </c>
      <c r="V80" t="s">
        <v>1805</v>
      </c>
      <c r="W80" t="s">
        <v>88</v>
      </c>
      <c r="X80" t="s">
        <v>1723</v>
      </c>
      <c r="Y80">
        <v>369.98</v>
      </c>
      <c r="Z80">
        <v>39.96</v>
      </c>
      <c r="AA80">
        <v>1</v>
      </c>
      <c r="AB80" t="s">
        <v>105</v>
      </c>
      <c r="AC80" t="s">
        <v>2346</v>
      </c>
      <c r="AH80" s="4"/>
      <c r="AI80" s="4"/>
      <c r="AJ80" t="s">
        <v>80</v>
      </c>
      <c r="AK80" t="s">
        <v>242</v>
      </c>
      <c r="AL80" t="s">
        <v>709</v>
      </c>
      <c r="AM80" t="s">
        <v>1250</v>
      </c>
      <c r="AN80" t="s">
        <v>425</v>
      </c>
      <c r="AO80" t="s">
        <v>80</v>
      </c>
      <c r="AP80" t="s">
        <v>1562</v>
      </c>
      <c r="AQ80">
        <f>WebStore68[[#This Row],[unit_price]]*WebStore68[[#This Row],[quantity]]</f>
        <v>250</v>
      </c>
      <c r="AR80" t="s">
        <v>79</v>
      </c>
      <c r="AS80" t="s">
        <v>2349</v>
      </c>
      <c r="AT80" t="str">
        <f t="shared" si="1"/>
        <v>60055440831yesFemale436653Google Ads4361543830369.9839.9625812529.994</v>
      </c>
      <c r="AU80">
        <f>COUNTIF(AT$2:AT80,AT80)</f>
        <v>1</v>
      </c>
      <c r="AV80" t="str">
        <f>WebStore68[[#This Row],[country]]&amp;"-"&amp;WebStore68[[#This Row],[item]]</f>
        <v>United States-Halloween Superhero Costume</v>
      </c>
    </row>
    <row r="81" spans="1:48" hidden="1" x14ac:dyDescent="0.25">
      <c r="A81">
        <v>622</v>
      </c>
      <c r="B81">
        <v>456</v>
      </c>
      <c r="C81" s="4">
        <v>44097</v>
      </c>
      <c r="D81" s="14">
        <f>WebStore68[[#This Row],[order_date]]</f>
        <v>44097</v>
      </c>
      <c r="E81" s="3">
        <f>ROUNDUP(MONTH(WebStore68[[#This Row],[order_date]])/3, 0)</f>
        <v>3</v>
      </c>
      <c r="F81">
        <v>1</v>
      </c>
      <c r="G81" t="s">
        <v>39</v>
      </c>
      <c r="H81" t="s">
        <v>50</v>
      </c>
      <c r="I81" t="s">
        <v>56</v>
      </c>
      <c r="J81" t="s">
        <v>57</v>
      </c>
      <c r="K81" s="4">
        <v>43933</v>
      </c>
      <c r="L81">
        <v>7</v>
      </c>
      <c r="M81" t="s">
        <v>61</v>
      </c>
      <c r="N81" s="4">
        <v>43915</v>
      </c>
      <c r="O81" s="4">
        <v>44012</v>
      </c>
      <c r="P81">
        <v>1</v>
      </c>
      <c r="Q81" t="s">
        <v>108</v>
      </c>
      <c r="R81" t="s">
        <v>270</v>
      </c>
      <c r="S81">
        <v>2</v>
      </c>
      <c r="T81" t="s">
        <v>756</v>
      </c>
      <c r="U81" t="s">
        <v>1295</v>
      </c>
      <c r="V81" t="s">
        <v>1812</v>
      </c>
      <c r="W81" t="s">
        <v>85</v>
      </c>
      <c r="X81" t="s">
        <v>1550</v>
      </c>
      <c r="Y81">
        <v>35.869999999999997</v>
      </c>
      <c r="Z81">
        <v>14.97</v>
      </c>
      <c r="AA81">
        <v>2</v>
      </c>
      <c r="AB81" t="s">
        <v>2180</v>
      </c>
      <c r="AC81" t="s">
        <v>2462</v>
      </c>
      <c r="AH81" s="4"/>
      <c r="AI81" s="4"/>
      <c r="AJ81" t="s">
        <v>90</v>
      </c>
      <c r="AK81" t="s">
        <v>252</v>
      </c>
      <c r="AL81" t="s">
        <v>444</v>
      </c>
      <c r="AM81" t="s">
        <v>1006</v>
      </c>
      <c r="AN81" t="s">
        <v>1537</v>
      </c>
      <c r="AO81" t="s">
        <v>69</v>
      </c>
      <c r="AP81" t="s">
        <v>1659</v>
      </c>
      <c r="AQ81">
        <f>WebStore68[[#This Row],[unit_price]]*WebStore68[[#This Row],[quantity]]</f>
        <v>15.97</v>
      </c>
      <c r="AR81" t="s">
        <v>645</v>
      </c>
      <c r="AS81" t="s">
        <v>2347</v>
      </c>
      <c r="AT81" t="str">
        <f t="shared" si="1"/>
        <v>622456440971noMale439337YouTube439154401235.8714.97612215.9714.9913</v>
      </c>
      <c r="AU81">
        <f>COUNTIF(AT$2:AT81,AT81)</f>
        <v>1</v>
      </c>
      <c r="AV81" t="str">
        <f>WebStore68[[#This Row],[country]]&amp;"-"&amp;WebStore68[[#This Row],[item]]</f>
        <v>United States-Rummikub Classic Edition</v>
      </c>
    </row>
    <row r="82" spans="1:48" hidden="1" x14ac:dyDescent="0.25">
      <c r="A82">
        <v>622</v>
      </c>
      <c r="B82">
        <v>456</v>
      </c>
      <c r="C82" s="4">
        <v>44097</v>
      </c>
      <c r="D82" s="14">
        <f>WebStore68[[#This Row],[order_date]]</f>
        <v>44097</v>
      </c>
      <c r="E82" s="3">
        <f>ROUNDUP(MONTH(WebStore68[[#This Row],[order_date]])/3, 0)</f>
        <v>3</v>
      </c>
      <c r="F82">
        <v>1</v>
      </c>
      <c r="G82" t="s">
        <v>39</v>
      </c>
      <c r="H82" t="s">
        <v>50</v>
      </c>
      <c r="I82" t="s">
        <v>56</v>
      </c>
      <c r="J82" t="s">
        <v>57</v>
      </c>
      <c r="K82" s="4">
        <v>43933</v>
      </c>
      <c r="L82">
        <v>7</v>
      </c>
      <c r="M82" t="s">
        <v>61</v>
      </c>
      <c r="N82" s="4">
        <v>43915</v>
      </c>
      <c r="O82" s="4">
        <v>44012</v>
      </c>
      <c r="P82">
        <v>1</v>
      </c>
      <c r="Q82" t="s">
        <v>108</v>
      </c>
      <c r="R82" t="s">
        <v>270</v>
      </c>
      <c r="S82">
        <v>2</v>
      </c>
      <c r="T82" t="s">
        <v>756</v>
      </c>
      <c r="U82" t="s">
        <v>1295</v>
      </c>
      <c r="V82" t="s">
        <v>1812</v>
      </c>
      <c r="W82" t="s">
        <v>85</v>
      </c>
      <c r="X82" t="s">
        <v>1550</v>
      </c>
      <c r="Y82">
        <v>35.869999999999997</v>
      </c>
      <c r="Z82">
        <v>14.97</v>
      </c>
      <c r="AA82">
        <v>2</v>
      </c>
      <c r="AB82" t="s">
        <v>2180</v>
      </c>
      <c r="AC82" t="s">
        <v>2462</v>
      </c>
      <c r="AH82" s="4"/>
      <c r="AI82" s="4"/>
      <c r="AJ82" t="s">
        <v>90</v>
      </c>
      <c r="AK82" t="s">
        <v>252</v>
      </c>
      <c r="AL82" t="s">
        <v>503</v>
      </c>
      <c r="AM82" t="s">
        <v>1066</v>
      </c>
      <c r="AN82" t="s">
        <v>1594</v>
      </c>
      <c r="AO82" t="s">
        <v>80</v>
      </c>
      <c r="AP82" t="s">
        <v>1659</v>
      </c>
      <c r="AQ82">
        <f>WebStore68[[#This Row],[unit_price]]*WebStore68[[#This Row],[quantity]]</f>
        <v>19.899999999999999</v>
      </c>
      <c r="AR82" t="s">
        <v>410</v>
      </c>
      <c r="AS82" t="s">
        <v>2359</v>
      </c>
      <c r="AT82" t="str">
        <f t="shared" si="1"/>
        <v>622456440971noMale439337YouTube439154401235.8714.976609.9524.9920</v>
      </c>
      <c r="AU82">
        <f>COUNTIF(AT$2:AT82,AT82)</f>
        <v>1</v>
      </c>
      <c r="AV82" t="str">
        <f>WebStore68[[#This Row],[country]]&amp;"-"&amp;WebStore68[[#This Row],[item]]</f>
        <v>United States-Hasbro Connect 4</v>
      </c>
    </row>
    <row r="83" spans="1:48" hidden="1" x14ac:dyDescent="0.25">
      <c r="A83">
        <v>628</v>
      </c>
      <c r="B83">
        <v>45</v>
      </c>
      <c r="C83" s="4">
        <v>44101</v>
      </c>
      <c r="D83" s="14">
        <f>WebStore68[[#This Row],[order_date]]</f>
        <v>44101</v>
      </c>
      <c r="E83" s="3">
        <f>ROUNDUP(MONTH(WebStore68[[#This Row],[order_date]])/3, 0)</f>
        <v>3</v>
      </c>
      <c r="F83">
        <v>1</v>
      </c>
      <c r="G83" t="s">
        <v>39</v>
      </c>
      <c r="H83" t="s">
        <v>50</v>
      </c>
      <c r="I83" t="s">
        <v>56</v>
      </c>
      <c r="J83" t="s">
        <v>58</v>
      </c>
      <c r="K83" s="4">
        <v>43720</v>
      </c>
      <c r="L83">
        <v>1</v>
      </c>
      <c r="M83" t="s">
        <v>61</v>
      </c>
      <c r="N83" s="4">
        <v>43615</v>
      </c>
      <c r="O83" s="4">
        <v>43830</v>
      </c>
      <c r="P83">
        <v>2</v>
      </c>
      <c r="Q83" t="s">
        <v>63</v>
      </c>
      <c r="R83" t="s">
        <v>225</v>
      </c>
      <c r="S83">
        <v>2</v>
      </c>
      <c r="T83" t="s">
        <v>758</v>
      </c>
      <c r="U83" t="s">
        <v>1297</v>
      </c>
      <c r="V83" t="s">
        <v>1814</v>
      </c>
      <c r="W83" t="s">
        <v>85</v>
      </c>
      <c r="X83" t="s">
        <v>2042</v>
      </c>
      <c r="Y83">
        <v>50.89</v>
      </c>
      <c r="Z83">
        <v>34.97</v>
      </c>
      <c r="AA83">
        <v>2</v>
      </c>
      <c r="AB83" t="s">
        <v>2167</v>
      </c>
      <c r="AC83" t="s">
        <v>2447</v>
      </c>
      <c r="AH83" s="4"/>
      <c r="AI83" s="4"/>
      <c r="AJ83" t="s">
        <v>70</v>
      </c>
      <c r="AK83" t="s">
        <v>232</v>
      </c>
      <c r="AL83" t="s">
        <v>635</v>
      </c>
      <c r="AM83" t="s">
        <v>1183</v>
      </c>
      <c r="AN83" t="s">
        <v>1707</v>
      </c>
      <c r="AO83" t="s">
        <v>69</v>
      </c>
      <c r="AP83" t="s">
        <v>1548</v>
      </c>
      <c r="AQ83">
        <f>WebStore68[[#This Row],[unit_price]]*WebStore68[[#This Row],[quantity]]</f>
        <v>22.99</v>
      </c>
      <c r="AR83" t="s">
        <v>673</v>
      </c>
      <c r="AS83" t="s">
        <v>2348</v>
      </c>
      <c r="AT83" t="str">
        <f t="shared" si="1"/>
        <v>62845441011noFemale437201YouTube436154383050.8934.9758722.99114.9912</v>
      </c>
      <c r="AU83">
        <f>COUNTIF(AT$2:AT83,AT83)</f>
        <v>1</v>
      </c>
      <c r="AV83" t="str">
        <f>WebStore68[[#This Row],[country]]&amp;"-"&amp;WebStore68[[#This Row],[item]]</f>
        <v>United States-Men Sport Shock Compression Padded Protective Shirt Basketball Training Vest</v>
      </c>
    </row>
    <row r="84" spans="1:48" hidden="1" x14ac:dyDescent="0.25">
      <c r="A84">
        <v>628</v>
      </c>
      <c r="B84">
        <v>45</v>
      </c>
      <c r="C84" s="4">
        <v>44101</v>
      </c>
      <c r="D84" s="14">
        <f>WebStore68[[#This Row],[order_date]]</f>
        <v>44101</v>
      </c>
      <c r="E84" s="3">
        <f>ROUNDUP(MONTH(WebStore68[[#This Row],[order_date]])/3, 0)</f>
        <v>3</v>
      </c>
      <c r="F84">
        <v>1</v>
      </c>
      <c r="G84" t="s">
        <v>39</v>
      </c>
      <c r="H84" t="s">
        <v>50</v>
      </c>
      <c r="I84" t="s">
        <v>56</v>
      </c>
      <c r="J84" t="s">
        <v>58</v>
      </c>
      <c r="K84" s="4">
        <v>43720</v>
      </c>
      <c r="L84">
        <v>1</v>
      </c>
      <c r="M84" t="s">
        <v>61</v>
      </c>
      <c r="N84" s="4">
        <v>43615</v>
      </c>
      <c r="O84" s="4">
        <v>43830</v>
      </c>
      <c r="P84">
        <v>2</v>
      </c>
      <c r="Q84" t="s">
        <v>63</v>
      </c>
      <c r="R84" t="s">
        <v>225</v>
      </c>
      <c r="S84">
        <v>2</v>
      </c>
      <c r="T84" t="s">
        <v>758</v>
      </c>
      <c r="U84" t="s">
        <v>1297</v>
      </c>
      <c r="V84" t="s">
        <v>1814</v>
      </c>
      <c r="W84" t="s">
        <v>85</v>
      </c>
      <c r="X84" t="s">
        <v>2042</v>
      </c>
      <c r="Y84">
        <v>50.89</v>
      </c>
      <c r="Z84">
        <v>34.97</v>
      </c>
      <c r="AA84">
        <v>2</v>
      </c>
      <c r="AB84" t="s">
        <v>2167</v>
      </c>
      <c r="AC84" t="s">
        <v>2447</v>
      </c>
      <c r="AH84" s="4"/>
      <c r="AI84" s="4"/>
      <c r="AJ84" t="s">
        <v>79</v>
      </c>
      <c r="AK84" t="s">
        <v>241</v>
      </c>
      <c r="AL84" t="s">
        <v>634</v>
      </c>
      <c r="AM84" t="s">
        <v>1182</v>
      </c>
      <c r="AN84" t="s">
        <v>1614</v>
      </c>
      <c r="AO84" t="s">
        <v>80</v>
      </c>
      <c r="AP84" t="s">
        <v>1562</v>
      </c>
      <c r="AQ84">
        <f>WebStore68[[#This Row],[unit_price]]*WebStore68[[#This Row],[quantity]]</f>
        <v>27.9</v>
      </c>
      <c r="AR84" t="s">
        <v>455</v>
      </c>
      <c r="AS84" t="s">
        <v>2340</v>
      </c>
      <c r="AT84" t="str">
        <f t="shared" si="1"/>
        <v>62845441011noFemale437201YouTube436154383050.8934.97416413.9529.9915</v>
      </c>
      <c r="AU84">
        <f>COUNTIF(AT$2:AT84,AT84)</f>
        <v>1</v>
      </c>
      <c r="AV84" t="str">
        <f>WebStore68[[#This Row],[country]]&amp;"-"&amp;WebStore68[[#This Row],[item]]</f>
        <v>United States-Yu-Gi-Oh! TCG: Egyptian God Deck: Obelisk The Tormentor</v>
      </c>
    </row>
    <row r="85" spans="1:48" hidden="1" x14ac:dyDescent="0.25">
      <c r="A85">
        <v>633</v>
      </c>
      <c r="B85">
        <v>11</v>
      </c>
      <c r="C85" s="4">
        <v>44104</v>
      </c>
      <c r="D85" s="14">
        <f>WebStore68[[#This Row],[order_date]]</f>
        <v>44104</v>
      </c>
      <c r="E85" s="3">
        <f>ROUNDUP(MONTH(WebStore68[[#This Row],[order_date]])/3, 0)</f>
        <v>3</v>
      </c>
      <c r="F85">
        <v>1</v>
      </c>
      <c r="G85" t="s">
        <v>39</v>
      </c>
      <c r="H85" t="s">
        <v>50</v>
      </c>
      <c r="I85" t="s">
        <v>56</v>
      </c>
      <c r="J85" t="s">
        <v>57</v>
      </c>
      <c r="K85" s="4">
        <v>43957</v>
      </c>
      <c r="L85">
        <v>9</v>
      </c>
      <c r="M85" t="s">
        <v>59</v>
      </c>
      <c r="N85" s="4">
        <v>43952</v>
      </c>
      <c r="O85" s="4">
        <v>44075</v>
      </c>
      <c r="P85">
        <v>1</v>
      </c>
      <c r="Q85" t="s">
        <v>79</v>
      </c>
      <c r="R85" t="s">
        <v>241</v>
      </c>
      <c r="S85">
        <v>1</v>
      </c>
      <c r="T85" t="s">
        <v>629</v>
      </c>
      <c r="U85" t="s">
        <v>965</v>
      </c>
      <c r="V85" t="s">
        <v>1703</v>
      </c>
      <c r="W85" t="s">
        <v>69</v>
      </c>
      <c r="X85" t="s">
        <v>1562</v>
      </c>
      <c r="Y85">
        <v>119.95</v>
      </c>
      <c r="Z85">
        <v>9.99</v>
      </c>
      <c r="AA85">
        <v>1</v>
      </c>
      <c r="AB85" t="s">
        <v>86</v>
      </c>
      <c r="AC85" t="s">
        <v>2350</v>
      </c>
      <c r="AH85" s="4"/>
      <c r="AI85" s="4"/>
      <c r="AJ85" t="s">
        <v>79</v>
      </c>
      <c r="AK85" t="s">
        <v>241</v>
      </c>
      <c r="AL85" t="s">
        <v>629</v>
      </c>
      <c r="AM85" t="s">
        <v>965</v>
      </c>
      <c r="AN85" t="s">
        <v>1703</v>
      </c>
      <c r="AO85" t="s">
        <v>69</v>
      </c>
      <c r="AP85" t="s">
        <v>1562</v>
      </c>
      <c r="AQ85">
        <f>WebStore68[[#This Row],[unit_price]]*WebStore68[[#This Row],[quantity]]</f>
        <v>119.95</v>
      </c>
      <c r="AR85" t="s">
        <v>86</v>
      </c>
      <c r="AS85" t="s">
        <v>2350</v>
      </c>
      <c r="AT85" t="str">
        <f t="shared" si="1"/>
        <v>63311441041noMale439579Google Ads4395244075119.959.99437119.9519.997</v>
      </c>
      <c r="AU85">
        <f>COUNTIF(AT$2:AT85,AT85)</f>
        <v>1</v>
      </c>
      <c r="AV85" t="str">
        <f>WebStore68[[#This Row],[country]]&amp;"-"&amp;WebStore68[[#This Row],[item]]</f>
        <v>United States-Dragon Ball Z - Officially Licensed Dragon Ball Collector's Set</v>
      </c>
    </row>
    <row r="86" spans="1:48" hidden="1" x14ac:dyDescent="0.25">
      <c r="A86">
        <v>647</v>
      </c>
      <c r="B86">
        <v>183</v>
      </c>
      <c r="C86" s="4">
        <v>44113</v>
      </c>
      <c r="D86" s="14">
        <f>WebStore68[[#This Row],[order_date]]</f>
        <v>44113</v>
      </c>
      <c r="E86" s="3">
        <f>ROUNDUP(MONTH(WebStore68[[#This Row],[order_date]])/3, 0)</f>
        <v>4</v>
      </c>
      <c r="F86">
        <v>1</v>
      </c>
      <c r="G86" t="s">
        <v>39</v>
      </c>
      <c r="H86" t="s">
        <v>50</v>
      </c>
      <c r="I86" t="s">
        <v>56</v>
      </c>
      <c r="J86" t="s">
        <v>58</v>
      </c>
      <c r="K86" s="4">
        <v>43597</v>
      </c>
      <c r="L86">
        <v>3</v>
      </c>
      <c r="N86" s="4"/>
      <c r="O86" s="4"/>
      <c r="P86">
        <v>1</v>
      </c>
      <c r="Q86" t="s">
        <v>79</v>
      </c>
      <c r="R86" t="s">
        <v>241</v>
      </c>
      <c r="S86">
        <v>1</v>
      </c>
      <c r="T86" t="s">
        <v>418</v>
      </c>
      <c r="U86" t="s">
        <v>980</v>
      </c>
      <c r="V86" t="s">
        <v>1513</v>
      </c>
      <c r="W86" t="s">
        <v>69</v>
      </c>
      <c r="X86" t="s">
        <v>1562</v>
      </c>
      <c r="Y86">
        <v>29.99</v>
      </c>
      <c r="Z86">
        <v>9.99</v>
      </c>
      <c r="AA86">
        <v>1</v>
      </c>
      <c r="AB86" t="s">
        <v>65</v>
      </c>
      <c r="AC86" t="s">
        <v>2343</v>
      </c>
      <c r="AH86" s="4"/>
      <c r="AI86" s="4"/>
      <c r="AJ86" t="s">
        <v>79</v>
      </c>
      <c r="AK86" t="s">
        <v>241</v>
      </c>
      <c r="AL86" t="s">
        <v>418</v>
      </c>
      <c r="AM86" t="s">
        <v>980</v>
      </c>
      <c r="AN86" t="s">
        <v>1513</v>
      </c>
      <c r="AO86" t="s">
        <v>69</v>
      </c>
      <c r="AP86" t="s">
        <v>1562</v>
      </c>
      <c r="AQ86">
        <f>WebStore68[[#This Row],[unit_price]]*WebStore68[[#This Row],[quantity]]</f>
        <v>29.99</v>
      </c>
      <c r="AR86" t="s">
        <v>65</v>
      </c>
      <c r="AS86" t="s">
        <v>2343</v>
      </c>
      <c r="AT86" t="str">
        <f t="shared" si="1"/>
        <v>647183441131noFemale43597329.999.9945029.9919.9910</v>
      </c>
      <c r="AU86">
        <f>COUNTIF(AT$2:AT86,AT86)</f>
        <v>1</v>
      </c>
      <c r="AV86" t="str">
        <f>WebStore68[[#This Row],[country]]&amp;"-"&amp;WebStore68[[#This Row],[item]]</f>
        <v>United States-Funko Pop! PAIN Glow In The Dark</v>
      </c>
    </row>
    <row r="87" spans="1:48" hidden="1" x14ac:dyDescent="0.25">
      <c r="A87">
        <v>654</v>
      </c>
      <c r="B87">
        <v>249</v>
      </c>
      <c r="C87" s="4">
        <v>44115</v>
      </c>
      <c r="D87" s="14">
        <f>WebStore68[[#This Row],[order_date]]</f>
        <v>44115</v>
      </c>
      <c r="E87" s="3">
        <f>ROUNDUP(MONTH(WebStore68[[#This Row],[order_date]])/3, 0)</f>
        <v>4</v>
      </c>
      <c r="F87">
        <v>1</v>
      </c>
      <c r="G87" t="s">
        <v>39</v>
      </c>
      <c r="H87" t="s">
        <v>50</v>
      </c>
      <c r="I87" t="s">
        <v>55</v>
      </c>
      <c r="J87" t="s">
        <v>57</v>
      </c>
      <c r="K87" s="4">
        <v>43653</v>
      </c>
      <c r="L87">
        <v>1</v>
      </c>
      <c r="M87" t="s">
        <v>61</v>
      </c>
      <c r="N87" s="4">
        <v>43615</v>
      </c>
      <c r="O87" s="4">
        <v>43830</v>
      </c>
      <c r="P87">
        <v>1</v>
      </c>
      <c r="Q87" t="s">
        <v>99</v>
      </c>
      <c r="R87" t="s">
        <v>261</v>
      </c>
      <c r="S87">
        <v>1</v>
      </c>
      <c r="T87" t="s">
        <v>772</v>
      </c>
      <c r="U87" t="s">
        <v>1310</v>
      </c>
      <c r="V87" t="s">
        <v>1827</v>
      </c>
      <c r="W87" t="s">
        <v>88</v>
      </c>
      <c r="X87" t="s">
        <v>1723</v>
      </c>
      <c r="Y87">
        <v>119.76</v>
      </c>
      <c r="Z87">
        <v>39.96</v>
      </c>
      <c r="AA87">
        <v>1</v>
      </c>
      <c r="AB87" t="s">
        <v>2104</v>
      </c>
      <c r="AC87" t="s">
        <v>2375</v>
      </c>
      <c r="AH87" s="4"/>
      <c r="AI87" s="4"/>
      <c r="AJ87" t="s">
        <v>78</v>
      </c>
      <c r="AK87" t="s">
        <v>240</v>
      </c>
      <c r="AL87" t="s">
        <v>408</v>
      </c>
      <c r="AM87" t="s">
        <v>970</v>
      </c>
      <c r="AN87" t="s">
        <v>1503</v>
      </c>
      <c r="AO87" t="s">
        <v>80</v>
      </c>
      <c r="AP87" t="s">
        <v>1562</v>
      </c>
      <c r="AQ87">
        <f>WebStore68[[#This Row],[unit_price]]*WebStore68[[#This Row],[quantity]]</f>
        <v>59.88</v>
      </c>
      <c r="AR87" t="s">
        <v>393</v>
      </c>
      <c r="AS87" t="s">
        <v>2345</v>
      </c>
      <c r="AT87" t="str">
        <f t="shared" si="1"/>
        <v>654249441151yesMale436531YouTube4361543830119.7639.9684529.9429.9918</v>
      </c>
      <c r="AU87">
        <f>COUNTIF(AT$2:AT87,AT87)</f>
        <v>1</v>
      </c>
      <c r="AV87" t="str">
        <f>WebStore68[[#This Row],[country]]&amp;"-"&amp;WebStore68[[#This Row],[item]]</f>
        <v>United States-Fullstar Vegetable Chopper 4 Blades</v>
      </c>
    </row>
    <row r="88" spans="1:48" hidden="1" x14ac:dyDescent="0.25">
      <c r="A88">
        <v>659</v>
      </c>
      <c r="B88">
        <v>477</v>
      </c>
      <c r="C88" s="4">
        <v>44118</v>
      </c>
      <c r="D88" s="14">
        <f>WebStore68[[#This Row],[order_date]]</f>
        <v>44118</v>
      </c>
      <c r="E88" s="3">
        <f>ROUNDUP(MONTH(WebStore68[[#This Row],[order_date]])/3, 0)</f>
        <v>4</v>
      </c>
      <c r="F88">
        <v>1</v>
      </c>
      <c r="G88" t="s">
        <v>39</v>
      </c>
      <c r="H88" t="s">
        <v>50</v>
      </c>
      <c r="I88" t="s">
        <v>55</v>
      </c>
      <c r="J88" t="s">
        <v>57</v>
      </c>
      <c r="K88" s="4">
        <v>44012</v>
      </c>
      <c r="L88">
        <v>9</v>
      </c>
      <c r="M88" t="s">
        <v>59</v>
      </c>
      <c r="N88" s="4">
        <v>43952</v>
      </c>
      <c r="O88" s="4">
        <v>44075</v>
      </c>
      <c r="P88">
        <v>1</v>
      </c>
      <c r="Q88" t="s">
        <v>80</v>
      </c>
      <c r="R88" t="s">
        <v>242</v>
      </c>
      <c r="S88">
        <v>1</v>
      </c>
      <c r="T88" t="s">
        <v>709</v>
      </c>
      <c r="U88" t="s">
        <v>1250</v>
      </c>
      <c r="V88" t="s">
        <v>425</v>
      </c>
      <c r="W88" t="s">
        <v>69</v>
      </c>
      <c r="X88" t="s">
        <v>1562</v>
      </c>
      <c r="Y88">
        <v>125</v>
      </c>
      <c r="Z88">
        <v>9.99</v>
      </c>
      <c r="AA88">
        <v>1</v>
      </c>
      <c r="AB88" t="s">
        <v>79</v>
      </c>
      <c r="AC88" t="s">
        <v>2349</v>
      </c>
      <c r="AH88" s="4"/>
      <c r="AI88" s="4"/>
      <c r="AJ88" t="s">
        <v>80</v>
      </c>
      <c r="AK88" t="s">
        <v>242</v>
      </c>
      <c r="AL88" t="s">
        <v>709</v>
      </c>
      <c r="AM88" t="s">
        <v>1250</v>
      </c>
      <c r="AN88" t="s">
        <v>425</v>
      </c>
      <c r="AO88" t="s">
        <v>69</v>
      </c>
      <c r="AP88" t="s">
        <v>1562</v>
      </c>
      <c r="AQ88">
        <f>WebStore68[[#This Row],[unit_price]]*WebStore68[[#This Row],[quantity]]</f>
        <v>125</v>
      </c>
      <c r="AR88" t="s">
        <v>79</v>
      </c>
      <c r="AS88" t="s">
        <v>2349</v>
      </c>
      <c r="AT88" t="str">
        <f t="shared" si="1"/>
        <v>659477441181yesMale440129Google Ads43952440751259.9925812519.994</v>
      </c>
      <c r="AU88">
        <f>COUNTIF(AT$2:AT88,AT88)</f>
        <v>1</v>
      </c>
      <c r="AV88" t="str">
        <f>WebStore68[[#This Row],[country]]&amp;"-"&amp;WebStore68[[#This Row],[item]]</f>
        <v>United States-Halloween Superhero Costume</v>
      </c>
    </row>
    <row r="89" spans="1:48" hidden="1" x14ac:dyDescent="0.25">
      <c r="A89">
        <v>663</v>
      </c>
      <c r="B89">
        <v>467</v>
      </c>
      <c r="C89" s="13">
        <v>44121</v>
      </c>
      <c r="D89" s="14">
        <f>WebStore68[[#This Row],[order_date]]</f>
        <v>44121</v>
      </c>
      <c r="E89" s="3">
        <f>ROUNDUP(MONTH(WebStore68[[#This Row],[order_date]])/3, 0)</f>
        <v>4</v>
      </c>
      <c r="F89">
        <v>1</v>
      </c>
      <c r="G89" t="s">
        <v>39</v>
      </c>
      <c r="H89" t="s">
        <v>50</v>
      </c>
      <c r="I89" t="s">
        <v>55</v>
      </c>
      <c r="J89" t="s">
        <v>58</v>
      </c>
      <c r="K89" s="4">
        <v>43693</v>
      </c>
      <c r="L89">
        <v>2</v>
      </c>
      <c r="M89" t="s">
        <v>60</v>
      </c>
      <c r="N89" s="4">
        <v>43615</v>
      </c>
      <c r="O89" s="4">
        <v>43830</v>
      </c>
      <c r="P89">
        <v>1</v>
      </c>
      <c r="Q89" t="s">
        <v>67</v>
      </c>
      <c r="R89" t="s">
        <v>229</v>
      </c>
      <c r="S89">
        <v>1</v>
      </c>
      <c r="T89" t="s">
        <v>547</v>
      </c>
      <c r="U89" t="s">
        <v>1108</v>
      </c>
      <c r="V89" t="s">
        <v>1577</v>
      </c>
      <c r="W89" t="s">
        <v>80</v>
      </c>
      <c r="X89" t="s">
        <v>1562</v>
      </c>
      <c r="Y89">
        <v>49.98</v>
      </c>
      <c r="Z89">
        <v>19.98</v>
      </c>
      <c r="AA89">
        <v>1</v>
      </c>
      <c r="AB89" t="s">
        <v>455</v>
      </c>
      <c r="AC89" t="s">
        <v>2340</v>
      </c>
      <c r="AH89" s="4"/>
      <c r="AI89" s="4"/>
      <c r="AJ89" t="s">
        <v>67</v>
      </c>
      <c r="AK89" t="s">
        <v>229</v>
      </c>
      <c r="AL89" t="s">
        <v>547</v>
      </c>
      <c r="AM89" t="s">
        <v>1108</v>
      </c>
      <c r="AN89" t="s">
        <v>1577</v>
      </c>
      <c r="AO89" t="s">
        <v>80</v>
      </c>
      <c r="AP89" t="s">
        <v>1562</v>
      </c>
      <c r="AQ89">
        <f>WebStore68[[#This Row],[unit_price]]*WebStore68[[#This Row],[quantity]]</f>
        <v>49.98</v>
      </c>
      <c r="AR89" t="s">
        <v>455</v>
      </c>
      <c r="AS89" t="s">
        <v>2340</v>
      </c>
      <c r="AT89" t="str">
        <f t="shared" si="1"/>
        <v>663467441211yesFemale436932Facebook436154383049.9819.9831424.9929.9915</v>
      </c>
      <c r="AU89">
        <f>COUNTIF(AT$2:AT89,AT89)</f>
        <v>1</v>
      </c>
      <c r="AV89" t="str">
        <f>WebStore68[[#This Row],[country]]&amp;"-"&amp;WebStore68[[#This Row],[item]]</f>
        <v>United States-Alfred Judd THE YOUNG TREASURE HUNTERS 1924 1st Ed.</v>
      </c>
    </row>
    <row r="90" spans="1:48" hidden="1" x14ac:dyDescent="0.25">
      <c r="A90">
        <v>690</v>
      </c>
      <c r="B90">
        <v>349</v>
      </c>
      <c r="C90" s="4">
        <v>44134</v>
      </c>
      <c r="D90" s="14">
        <f>WebStore68[[#This Row],[order_date]]</f>
        <v>44134</v>
      </c>
      <c r="E90" s="3">
        <f>ROUNDUP(MONTH(WebStore68[[#This Row],[order_date]])/3, 0)</f>
        <v>4</v>
      </c>
      <c r="F90">
        <v>1</v>
      </c>
      <c r="G90" t="s">
        <v>39</v>
      </c>
      <c r="H90" t="s">
        <v>50</v>
      </c>
      <c r="I90" t="s">
        <v>55</v>
      </c>
      <c r="J90" t="s">
        <v>57</v>
      </c>
      <c r="K90" s="4">
        <v>43494</v>
      </c>
      <c r="L90">
        <v>1</v>
      </c>
      <c r="N90" s="4"/>
      <c r="O90" s="4"/>
      <c r="P90">
        <v>1</v>
      </c>
      <c r="Q90" t="s">
        <v>67</v>
      </c>
      <c r="R90" t="s">
        <v>229</v>
      </c>
      <c r="S90">
        <v>1</v>
      </c>
      <c r="T90" t="s">
        <v>527</v>
      </c>
      <c r="U90" t="s">
        <v>953</v>
      </c>
      <c r="V90" t="s">
        <v>1617</v>
      </c>
      <c r="W90" t="s">
        <v>80</v>
      </c>
      <c r="X90" t="s">
        <v>1562</v>
      </c>
      <c r="Y90">
        <v>61.98</v>
      </c>
      <c r="Z90">
        <v>19.98</v>
      </c>
      <c r="AA90">
        <v>1</v>
      </c>
      <c r="AB90" t="s">
        <v>84</v>
      </c>
      <c r="AC90" t="s">
        <v>2366</v>
      </c>
      <c r="AH90" s="4"/>
      <c r="AI90" s="4"/>
      <c r="AJ90" t="s">
        <v>67</v>
      </c>
      <c r="AK90" t="s">
        <v>229</v>
      </c>
      <c r="AL90" t="s">
        <v>527</v>
      </c>
      <c r="AM90" t="s">
        <v>953</v>
      </c>
      <c r="AN90" t="s">
        <v>1617</v>
      </c>
      <c r="AO90" t="s">
        <v>80</v>
      </c>
      <c r="AP90" t="s">
        <v>1562</v>
      </c>
      <c r="AQ90">
        <f>WebStore68[[#This Row],[unit_price]]*WebStore68[[#This Row],[quantity]]</f>
        <v>61.98</v>
      </c>
      <c r="AR90" t="s">
        <v>84</v>
      </c>
      <c r="AS90" t="s">
        <v>2366</v>
      </c>
      <c r="AT90" t="str">
        <f t="shared" si="1"/>
        <v>690349441341yesMale43494161.9819.98313730.9929.999</v>
      </c>
      <c r="AU90">
        <f>COUNTIF(AT$2:AT90,AT90)</f>
        <v>1</v>
      </c>
      <c r="AV90" t="str">
        <f>WebStore68[[#This Row],[country]]&amp;"-"&amp;WebStore68[[#This Row],[item]]</f>
        <v>United States-Star Wars: the Old Republic - Legends Ser.: Fatal Alliance</v>
      </c>
    </row>
    <row r="91" spans="1:48" hidden="1" x14ac:dyDescent="0.25">
      <c r="A91">
        <v>725</v>
      </c>
      <c r="B91">
        <v>324</v>
      </c>
      <c r="C91" s="4">
        <v>44155</v>
      </c>
      <c r="D91" s="14">
        <f>WebStore68[[#This Row],[order_date]]</f>
        <v>44155</v>
      </c>
      <c r="E91" s="3">
        <f>ROUNDUP(MONTH(WebStore68[[#This Row],[order_date]])/3, 0)</f>
        <v>4</v>
      </c>
      <c r="F91">
        <v>1</v>
      </c>
      <c r="G91" t="s">
        <v>39</v>
      </c>
      <c r="H91" t="s">
        <v>50</v>
      </c>
      <c r="I91" t="s">
        <v>56</v>
      </c>
      <c r="J91" t="s">
        <v>58</v>
      </c>
      <c r="K91" s="4">
        <v>43669</v>
      </c>
      <c r="L91">
        <v>1</v>
      </c>
      <c r="M91" t="s">
        <v>61</v>
      </c>
      <c r="N91" s="4">
        <v>43615</v>
      </c>
      <c r="O91" s="4">
        <v>43830</v>
      </c>
      <c r="P91">
        <v>1</v>
      </c>
      <c r="Q91" t="s">
        <v>78</v>
      </c>
      <c r="R91" t="s">
        <v>240</v>
      </c>
      <c r="S91">
        <v>1</v>
      </c>
      <c r="T91" t="s">
        <v>604</v>
      </c>
      <c r="U91" t="s">
        <v>1136</v>
      </c>
      <c r="V91" t="s">
        <v>1682</v>
      </c>
      <c r="W91" t="s">
        <v>67</v>
      </c>
      <c r="X91" t="s">
        <v>1562</v>
      </c>
      <c r="Y91">
        <v>14.25</v>
      </c>
      <c r="Z91">
        <v>29.97</v>
      </c>
      <c r="AA91">
        <v>1</v>
      </c>
      <c r="AB91" t="s">
        <v>469</v>
      </c>
      <c r="AC91" t="s">
        <v>2339</v>
      </c>
      <c r="AH91" s="4"/>
      <c r="AI91" s="4"/>
      <c r="AJ91" t="s">
        <v>78</v>
      </c>
      <c r="AK91" t="s">
        <v>240</v>
      </c>
      <c r="AL91" t="s">
        <v>604</v>
      </c>
      <c r="AM91" t="s">
        <v>1136</v>
      </c>
      <c r="AN91" t="s">
        <v>1682</v>
      </c>
      <c r="AO91" t="s">
        <v>67</v>
      </c>
      <c r="AP91" t="s">
        <v>1562</v>
      </c>
      <c r="AQ91">
        <f>WebStore68[[#This Row],[unit_price]]*WebStore68[[#This Row],[quantity]]</f>
        <v>14.25</v>
      </c>
      <c r="AR91" t="s">
        <v>469</v>
      </c>
      <c r="AS91" t="s">
        <v>2339</v>
      </c>
      <c r="AT91" t="str">
        <f t="shared" si="1"/>
        <v>725324441551noFemale436691YouTube436154383014.2529.9781734.7539.9923</v>
      </c>
      <c r="AU91">
        <f>COUNTIF(AT$2:AT91,AT91)</f>
        <v>1</v>
      </c>
      <c r="AV91" t="str">
        <f>WebStore68[[#This Row],[country]]&amp;"-"&amp;WebStore68[[#This Row],[item]]</f>
        <v>United States-Non - Stick Omlet Turner</v>
      </c>
    </row>
    <row r="92" spans="1:48" hidden="1" x14ac:dyDescent="0.25">
      <c r="A92">
        <v>736</v>
      </c>
      <c r="B92">
        <v>349</v>
      </c>
      <c r="C92" s="4">
        <v>44162</v>
      </c>
      <c r="D92" s="14">
        <f>WebStore68[[#This Row],[order_date]]</f>
        <v>44162</v>
      </c>
      <c r="E92" s="3">
        <f>ROUNDUP(MONTH(WebStore68[[#This Row],[order_date]])/3, 0)</f>
        <v>4</v>
      </c>
      <c r="F92">
        <v>1</v>
      </c>
      <c r="G92" t="s">
        <v>39</v>
      </c>
      <c r="H92" t="s">
        <v>50</v>
      </c>
      <c r="I92" t="s">
        <v>55</v>
      </c>
      <c r="J92" t="s">
        <v>57</v>
      </c>
      <c r="K92" s="4">
        <v>43494</v>
      </c>
      <c r="L92">
        <v>1</v>
      </c>
      <c r="N92" s="4"/>
      <c r="O92" s="4"/>
      <c r="P92">
        <v>1</v>
      </c>
      <c r="Q92" t="s">
        <v>67</v>
      </c>
      <c r="R92" t="s">
        <v>229</v>
      </c>
      <c r="S92">
        <v>1</v>
      </c>
      <c r="T92" t="s">
        <v>391</v>
      </c>
      <c r="U92" t="s">
        <v>953</v>
      </c>
      <c r="V92" t="s">
        <v>1487</v>
      </c>
      <c r="W92" t="s">
        <v>69</v>
      </c>
      <c r="X92" t="s">
        <v>1562</v>
      </c>
      <c r="Y92">
        <v>29.95</v>
      </c>
      <c r="Z92">
        <v>9.99</v>
      </c>
      <c r="AA92">
        <v>1</v>
      </c>
      <c r="AB92" t="s">
        <v>90</v>
      </c>
      <c r="AC92" t="s">
        <v>2328</v>
      </c>
      <c r="AH92" s="4"/>
      <c r="AI92" s="4"/>
      <c r="AJ92" t="s">
        <v>67</v>
      </c>
      <c r="AK92" t="s">
        <v>229</v>
      </c>
      <c r="AL92" t="s">
        <v>391</v>
      </c>
      <c r="AM92" t="s">
        <v>953</v>
      </c>
      <c r="AN92" t="s">
        <v>1487</v>
      </c>
      <c r="AO92" t="s">
        <v>69</v>
      </c>
      <c r="AP92" t="s">
        <v>1562</v>
      </c>
      <c r="AQ92">
        <f>WebStore68[[#This Row],[unit_price]]*WebStore68[[#This Row],[quantity]]</f>
        <v>29.95</v>
      </c>
      <c r="AR92" t="s">
        <v>90</v>
      </c>
      <c r="AS92" t="s">
        <v>2328</v>
      </c>
      <c r="AT92" t="str">
        <f t="shared" si="1"/>
        <v>736349441621yesMale43494129.959.99313629.9519.996</v>
      </c>
      <c r="AU92">
        <f>COUNTIF(AT$2:AT92,AT92)</f>
        <v>1</v>
      </c>
      <c r="AV92" t="str">
        <f>WebStore68[[#This Row],[country]]&amp;"-"&amp;WebStore68[[#This Row],[item]]</f>
        <v>United States-Star Wars: the Old Republic - Legends Ser.: Fatal Alliance</v>
      </c>
    </row>
    <row r="93" spans="1:48" hidden="1" x14ac:dyDescent="0.25">
      <c r="A93">
        <v>747</v>
      </c>
      <c r="B93">
        <v>477</v>
      </c>
      <c r="C93" s="4">
        <v>44169</v>
      </c>
      <c r="D93" s="14">
        <f>WebStore68[[#This Row],[order_date]]</f>
        <v>44169</v>
      </c>
      <c r="E93" s="3">
        <f>ROUNDUP(MONTH(WebStore68[[#This Row],[order_date]])/3, 0)</f>
        <v>4</v>
      </c>
      <c r="F93">
        <v>1</v>
      </c>
      <c r="G93" t="s">
        <v>39</v>
      </c>
      <c r="H93" t="s">
        <v>50</v>
      </c>
      <c r="I93" t="s">
        <v>55</v>
      </c>
      <c r="J93" t="s">
        <v>57</v>
      </c>
      <c r="K93" s="4">
        <v>44012</v>
      </c>
      <c r="L93">
        <v>9</v>
      </c>
      <c r="M93" t="s">
        <v>59</v>
      </c>
      <c r="N93" s="4">
        <v>43952</v>
      </c>
      <c r="O93" s="4">
        <v>44075</v>
      </c>
      <c r="P93">
        <v>1</v>
      </c>
      <c r="Q93" t="s">
        <v>70</v>
      </c>
      <c r="R93" t="s">
        <v>232</v>
      </c>
      <c r="S93">
        <v>1</v>
      </c>
      <c r="T93" t="s">
        <v>475</v>
      </c>
      <c r="U93" t="s">
        <v>1038</v>
      </c>
      <c r="V93" t="s">
        <v>1527</v>
      </c>
      <c r="W93" t="s">
        <v>69</v>
      </c>
      <c r="X93" t="s">
        <v>1548</v>
      </c>
      <c r="Y93">
        <v>36.99</v>
      </c>
      <c r="Z93">
        <v>14.99</v>
      </c>
      <c r="AA93">
        <v>1</v>
      </c>
      <c r="AB93" t="s">
        <v>673</v>
      </c>
      <c r="AC93" t="s">
        <v>2348</v>
      </c>
      <c r="AH93" s="4"/>
      <c r="AI93" s="4"/>
      <c r="AJ93" t="s">
        <v>70</v>
      </c>
      <c r="AK93" t="s">
        <v>232</v>
      </c>
      <c r="AL93" t="s">
        <v>475</v>
      </c>
      <c r="AM93" t="s">
        <v>1038</v>
      </c>
      <c r="AN93" t="s">
        <v>1527</v>
      </c>
      <c r="AO93" t="s">
        <v>69</v>
      </c>
      <c r="AP93" t="s">
        <v>1548</v>
      </c>
      <c r="AQ93">
        <f>WebStore68[[#This Row],[unit_price]]*WebStore68[[#This Row],[quantity]]</f>
        <v>36.99</v>
      </c>
      <c r="AR93" t="s">
        <v>673</v>
      </c>
      <c r="AS93" t="s">
        <v>2348</v>
      </c>
      <c r="AT93" t="str">
        <f t="shared" si="1"/>
        <v>747477441691yesMale440129Google Ads439524407536.9914.99515336.99114.9912</v>
      </c>
      <c r="AU93">
        <f>COUNTIF(AT$2:AT93,AT93)</f>
        <v>1</v>
      </c>
      <c r="AV93" t="str">
        <f>WebStore68[[#This Row],[country]]&amp;"-"&amp;WebStore68[[#This Row],[item]]</f>
        <v>United States-Wilson A500 Youth Leather Right Hand Throw Catchers Baseball Mitt Glove 32"</v>
      </c>
    </row>
    <row r="94" spans="1:48" hidden="1" x14ac:dyDescent="0.25">
      <c r="A94">
        <v>752</v>
      </c>
      <c r="B94">
        <v>175</v>
      </c>
      <c r="C94" s="13">
        <v>44171</v>
      </c>
      <c r="D94" s="14">
        <f>WebStore68[[#This Row],[order_date]]</f>
        <v>44171</v>
      </c>
      <c r="E94" s="3">
        <f>ROUNDUP(MONTH(WebStore68[[#This Row],[order_date]])/3, 0)</f>
        <v>4</v>
      </c>
      <c r="F94">
        <v>1</v>
      </c>
      <c r="G94" t="s">
        <v>39</v>
      </c>
      <c r="H94" t="s">
        <v>50</v>
      </c>
      <c r="I94" t="s">
        <v>56</v>
      </c>
      <c r="J94" t="s">
        <v>58</v>
      </c>
      <c r="K94" s="4">
        <v>43604</v>
      </c>
      <c r="L94">
        <v>2</v>
      </c>
      <c r="N94" s="4"/>
      <c r="O94" s="4"/>
      <c r="P94">
        <v>1</v>
      </c>
      <c r="Q94" t="s">
        <v>80</v>
      </c>
      <c r="R94" t="s">
        <v>242</v>
      </c>
      <c r="S94">
        <v>1</v>
      </c>
      <c r="T94" t="s">
        <v>84</v>
      </c>
      <c r="U94" t="s">
        <v>990</v>
      </c>
      <c r="V94" t="s">
        <v>1523</v>
      </c>
      <c r="W94" t="s">
        <v>80</v>
      </c>
      <c r="X94" t="s">
        <v>1562</v>
      </c>
      <c r="Y94">
        <v>20.98</v>
      </c>
      <c r="Z94">
        <v>19.98</v>
      </c>
      <c r="AA94">
        <v>1</v>
      </c>
      <c r="AB94" t="s">
        <v>79</v>
      </c>
      <c r="AC94" t="s">
        <v>2349</v>
      </c>
      <c r="AH94" s="4"/>
      <c r="AI94" s="4"/>
      <c r="AJ94" t="s">
        <v>80</v>
      </c>
      <c r="AK94" t="s">
        <v>242</v>
      </c>
      <c r="AL94" t="s">
        <v>84</v>
      </c>
      <c r="AM94" t="s">
        <v>990</v>
      </c>
      <c r="AN94" t="s">
        <v>1523</v>
      </c>
      <c r="AO94" t="s">
        <v>80</v>
      </c>
      <c r="AP94" t="s">
        <v>1562</v>
      </c>
      <c r="AQ94">
        <f>WebStore68[[#This Row],[unit_price]]*WebStore68[[#This Row],[quantity]]</f>
        <v>20.98</v>
      </c>
      <c r="AR94" t="s">
        <v>79</v>
      </c>
      <c r="AS94" t="s">
        <v>2349</v>
      </c>
      <c r="AT94" t="str">
        <f t="shared" si="1"/>
        <v>752175441711noFemale43604220.9819.982910.4929.994</v>
      </c>
      <c r="AU94">
        <f>COUNTIF(AT$2:AT94,AT94)</f>
        <v>1</v>
      </c>
      <c r="AV94" t="str">
        <f>WebStore68[[#This Row],[country]]&amp;"-"&amp;WebStore68[[#This Row],[item]]</f>
        <v>United States-4 Pieces Kids Neck Gaiter Unisex Face Cover Scarf</v>
      </c>
    </row>
    <row r="95" spans="1:48" hidden="1" x14ac:dyDescent="0.25">
      <c r="A95">
        <v>757</v>
      </c>
      <c r="B95">
        <v>107</v>
      </c>
      <c r="C95" s="4">
        <v>44173</v>
      </c>
      <c r="D95" s="14">
        <f>WebStore68[[#This Row],[order_date]]</f>
        <v>44173</v>
      </c>
      <c r="E95" s="3">
        <f>ROUNDUP(MONTH(WebStore68[[#This Row],[order_date]])/3, 0)</f>
        <v>4</v>
      </c>
      <c r="F95">
        <v>1</v>
      </c>
      <c r="G95" t="s">
        <v>39</v>
      </c>
      <c r="H95" t="s">
        <v>50</v>
      </c>
      <c r="I95" t="s">
        <v>55</v>
      </c>
      <c r="J95" t="s">
        <v>58</v>
      </c>
      <c r="K95" s="4">
        <v>44077</v>
      </c>
      <c r="L95">
        <v>10</v>
      </c>
      <c r="M95" t="s">
        <v>61</v>
      </c>
      <c r="N95" s="4">
        <v>44055</v>
      </c>
      <c r="O95" s="4">
        <v>44196</v>
      </c>
      <c r="P95">
        <v>1</v>
      </c>
      <c r="Q95" t="s">
        <v>65</v>
      </c>
      <c r="R95" t="s">
        <v>227</v>
      </c>
      <c r="S95">
        <v>1</v>
      </c>
      <c r="T95" t="s">
        <v>802</v>
      </c>
      <c r="U95" t="s">
        <v>1340</v>
      </c>
      <c r="V95" t="s">
        <v>1856</v>
      </c>
      <c r="W95" t="s">
        <v>67</v>
      </c>
      <c r="X95" t="s">
        <v>1562</v>
      </c>
      <c r="Y95">
        <v>239.97</v>
      </c>
      <c r="Z95">
        <v>29.97</v>
      </c>
      <c r="AA95">
        <v>1</v>
      </c>
      <c r="AB95" t="s">
        <v>431</v>
      </c>
      <c r="AC95" t="s">
        <v>2326</v>
      </c>
      <c r="AH95" s="4"/>
      <c r="AI95" s="4"/>
      <c r="AJ95" t="s">
        <v>65</v>
      </c>
      <c r="AK95" t="s">
        <v>227</v>
      </c>
      <c r="AL95" t="s">
        <v>802</v>
      </c>
      <c r="AM95" t="s">
        <v>1340</v>
      </c>
      <c r="AN95" t="s">
        <v>1856</v>
      </c>
      <c r="AO95" t="s">
        <v>67</v>
      </c>
      <c r="AP95" t="s">
        <v>1562</v>
      </c>
      <c r="AQ95">
        <f>WebStore68[[#This Row],[unit_price]]*WebStore68[[#This Row],[quantity]]</f>
        <v>239.96999999999997</v>
      </c>
      <c r="AR95" t="s">
        <v>431</v>
      </c>
      <c r="AS95" t="s">
        <v>2326</v>
      </c>
      <c r="AT95" t="str">
        <f t="shared" si="1"/>
        <v>757107441731yesFemale4407710YouTube4405544196239.9729.97109679.9939.9924</v>
      </c>
      <c r="AU95">
        <f>COUNTIF(AT$2:AT95,AT95)</f>
        <v>1</v>
      </c>
      <c r="AV95" t="str">
        <f>WebStore68[[#This Row],[country]]&amp;"-"&amp;WebStore68[[#This Row],[item]]</f>
        <v>United States-Night Cream</v>
      </c>
    </row>
    <row r="96" spans="1:48" hidden="1" x14ac:dyDescent="0.25">
      <c r="A96">
        <v>771</v>
      </c>
      <c r="B96">
        <v>249</v>
      </c>
      <c r="C96" s="4">
        <v>44180</v>
      </c>
      <c r="D96" s="14">
        <f>WebStore68[[#This Row],[order_date]]</f>
        <v>44180</v>
      </c>
      <c r="E96" s="3">
        <f>ROUNDUP(MONTH(WebStore68[[#This Row],[order_date]])/3, 0)</f>
        <v>4</v>
      </c>
      <c r="F96">
        <v>1</v>
      </c>
      <c r="G96" t="s">
        <v>39</v>
      </c>
      <c r="H96" t="s">
        <v>50</v>
      </c>
      <c r="I96" t="s">
        <v>55</v>
      </c>
      <c r="J96" t="s">
        <v>57</v>
      </c>
      <c r="K96" s="4">
        <v>43653</v>
      </c>
      <c r="L96">
        <v>1</v>
      </c>
      <c r="M96" t="s">
        <v>61</v>
      </c>
      <c r="N96" s="4">
        <v>43615</v>
      </c>
      <c r="O96" s="4">
        <v>43830</v>
      </c>
      <c r="P96">
        <v>1</v>
      </c>
      <c r="Q96" t="s">
        <v>88</v>
      </c>
      <c r="R96" t="s">
        <v>250</v>
      </c>
      <c r="S96">
        <v>1</v>
      </c>
      <c r="T96" t="s">
        <v>815</v>
      </c>
      <c r="U96" t="s">
        <v>1351</v>
      </c>
      <c r="V96" t="s">
        <v>1867</v>
      </c>
      <c r="W96" t="s">
        <v>88</v>
      </c>
      <c r="X96" t="s">
        <v>1723</v>
      </c>
      <c r="Y96">
        <v>55.96</v>
      </c>
      <c r="Z96">
        <v>39.96</v>
      </c>
      <c r="AA96">
        <v>1</v>
      </c>
      <c r="AB96" t="s">
        <v>105</v>
      </c>
      <c r="AC96" t="s">
        <v>2346</v>
      </c>
      <c r="AH96" s="4"/>
      <c r="AI96" s="4"/>
      <c r="AJ96" t="s">
        <v>80</v>
      </c>
      <c r="AK96" t="s">
        <v>242</v>
      </c>
      <c r="AL96" t="s">
        <v>665</v>
      </c>
      <c r="AM96" t="s">
        <v>1209</v>
      </c>
      <c r="AN96" t="s">
        <v>1652</v>
      </c>
      <c r="AO96" t="s">
        <v>80</v>
      </c>
      <c r="AP96" t="s">
        <v>1562</v>
      </c>
      <c r="AQ96">
        <f>WebStore68[[#This Row],[unit_price]]*WebStore68[[#This Row],[quantity]]</f>
        <v>27.98</v>
      </c>
      <c r="AR96" t="s">
        <v>79</v>
      </c>
      <c r="AS96" t="s">
        <v>2349</v>
      </c>
      <c r="AT96" t="str">
        <f t="shared" si="1"/>
        <v>771249441801yesMale436531YouTube436154383055.9639.9626413.9929.994</v>
      </c>
      <c r="AU96">
        <f>COUNTIF(AT$2:AT96,AT96)</f>
        <v>1</v>
      </c>
      <c r="AV96" t="str">
        <f>WebStore68[[#This Row],[country]]&amp;"-"&amp;WebStore68[[#This Row],[item]]</f>
        <v>United States-Itsy Bitsy Halloween Spider Web Youth T-Shirt</v>
      </c>
    </row>
    <row r="97" spans="1:48" hidden="1" x14ac:dyDescent="0.25">
      <c r="A97">
        <v>776</v>
      </c>
      <c r="B97">
        <v>342</v>
      </c>
      <c r="C97" s="4">
        <v>44182</v>
      </c>
      <c r="D97" s="14">
        <f>WebStore68[[#This Row],[order_date]]</f>
        <v>44182</v>
      </c>
      <c r="E97" s="3">
        <f>ROUNDUP(MONTH(WebStore68[[#This Row],[order_date]])/3, 0)</f>
        <v>4</v>
      </c>
      <c r="F97">
        <v>1</v>
      </c>
      <c r="G97" t="s">
        <v>39</v>
      </c>
      <c r="H97" t="s">
        <v>50</v>
      </c>
      <c r="I97" t="s">
        <v>56</v>
      </c>
      <c r="J97" t="s">
        <v>57</v>
      </c>
      <c r="K97" s="4">
        <v>43603</v>
      </c>
      <c r="L97">
        <v>1</v>
      </c>
      <c r="N97" s="4"/>
      <c r="O97" s="4"/>
      <c r="P97">
        <v>1</v>
      </c>
      <c r="Q97" t="s">
        <v>69</v>
      </c>
      <c r="R97" t="s">
        <v>231</v>
      </c>
      <c r="S97">
        <v>1</v>
      </c>
      <c r="T97" t="s">
        <v>434</v>
      </c>
      <c r="U97" t="s">
        <v>991</v>
      </c>
      <c r="V97" t="s">
        <v>1524</v>
      </c>
      <c r="W97" t="s">
        <v>80</v>
      </c>
      <c r="X97" t="s">
        <v>1517</v>
      </c>
      <c r="Y97">
        <v>1859.98</v>
      </c>
      <c r="Z97">
        <v>39.979999999999997</v>
      </c>
      <c r="AA97">
        <v>1</v>
      </c>
      <c r="AB97" t="s">
        <v>69</v>
      </c>
      <c r="AC97" t="s">
        <v>2360</v>
      </c>
      <c r="AH97" s="4"/>
      <c r="AI97" s="4"/>
      <c r="AJ97" t="s">
        <v>69</v>
      </c>
      <c r="AK97" t="s">
        <v>231</v>
      </c>
      <c r="AL97" t="s">
        <v>434</v>
      </c>
      <c r="AM97" t="s">
        <v>991</v>
      </c>
      <c r="AN97" t="s">
        <v>1524</v>
      </c>
      <c r="AO97" t="s">
        <v>80</v>
      </c>
      <c r="AP97" t="s">
        <v>1517</v>
      </c>
      <c r="AQ97">
        <f>WebStore68[[#This Row],[unit_price]]*WebStore68[[#This Row],[quantity]]</f>
        <v>1859.98</v>
      </c>
      <c r="AR97" t="s">
        <v>69</v>
      </c>
      <c r="AS97" t="s">
        <v>2360</v>
      </c>
      <c r="AT97" t="str">
        <f t="shared" si="1"/>
        <v>776342441821noMale4360311859.9839.981152929.99219.991</v>
      </c>
      <c r="AU97">
        <f>COUNTIF(AT$2:AT97,AT97)</f>
        <v>1</v>
      </c>
      <c r="AV97" t="str">
        <f>WebStore68[[#This Row],[country]]&amp;"-"&amp;WebStore68[[#This Row],[item]]</f>
        <v>United States-VIZIO Elevate 5.1.4 Home Theater Sound Bar with Dolby Atmos and DTS:X</v>
      </c>
    </row>
    <row r="98" spans="1:48" hidden="1" x14ac:dyDescent="0.25">
      <c r="A98">
        <v>784</v>
      </c>
      <c r="B98">
        <v>345</v>
      </c>
      <c r="C98" s="4">
        <v>44189</v>
      </c>
      <c r="D98" s="14">
        <f>WebStore68[[#This Row],[order_date]]</f>
        <v>44189</v>
      </c>
      <c r="E98" s="3">
        <f>ROUNDUP(MONTH(WebStore68[[#This Row],[order_date]])/3, 0)</f>
        <v>4</v>
      </c>
      <c r="F98">
        <v>1</v>
      </c>
      <c r="G98" t="s">
        <v>39</v>
      </c>
      <c r="H98" t="s">
        <v>50</v>
      </c>
      <c r="I98" t="s">
        <v>55</v>
      </c>
      <c r="J98" t="s">
        <v>57</v>
      </c>
      <c r="K98" s="4">
        <v>43668</v>
      </c>
      <c r="L98">
        <v>1</v>
      </c>
      <c r="M98" t="s">
        <v>61</v>
      </c>
      <c r="N98" s="4">
        <v>43615</v>
      </c>
      <c r="O98" s="4">
        <v>43830</v>
      </c>
      <c r="P98">
        <v>2</v>
      </c>
      <c r="Q98" t="s">
        <v>141</v>
      </c>
      <c r="R98" t="s">
        <v>303</v>
      </c>
      <c r="S98">
        <v>2</v>
      </c>
      <c r="T98" t="s">
        <v>819</v>
      </c>
      <c r="U98" t="s">
        <v>1356</v>
      </c>
      <c r="V98" t="s">
        <v>1872</v>
      </c>
      <c r="W98" t="s">
        <v>88</v>
      </c>
      <c r="X98" t="s">
        <v>2042</v>
      </c>
      <c r="Y98">
        <v>385.96</v>
      </c>
      <c r="Z98">
        <v>49.96</v>
      </c>
      <c r="AA98">
        <v>2</v>
      </c>
      <c r="AB98" t="s">
        <v>2260</v>
      </c>
      <c r="AC98" t="s">
        <v>2558</v>
      </c>
      <c r="AH98" s="4"/>
      <c r="AI98" s="4"/>
      <c r="AJ98" t="s">
        <v>86</v>
      </c>
      <c r="AK98" t="s">
        <v>248</v>
      </c>
      <c r="AL98" t="s">
        <v>633</v>
      </c>
      <c r="AM98" t="s">
        <v>1017</v>
      </c>
      <c r="AN98" t="s">
        <v>1547</v>
      </c>
      <c r="AO98" t="s">
        <v>80</v>
      </c>
      <c r="AP98" t="s">
        <v>1548</v>
      </c>
      <c r="AQ98">
        <f>WebStore68[[#This Row],[unit_price]]*WebStore68[[#This Row],[quantity]]</f>
        <v>319.98</v>
      </c>
      <c r="AR98" t="s">
        <v>547</v>
      </c>
      <c r="AS98" t="s">
        <v>2354</v>
      </c>
      <c r="AT98" t="str">
        <f t="shared" si="1"/>
        <v>784345441891yesMale436681YouTube4361543830385.9649.96789159.99214.9914</v>
      </c>
      <c r="AU98">
        <f>COUNTIF(AT$2:AT98,AT98)</f>
        <v>1</v>
      </c>
      <c r="AV98" t="str">
        <f>WebStore68[[#This Row],[country]]&amp;"-"&amp;WebStore68[[#This Row],[item]]</f>
        <v>United States-Milwaukee 2724-20 M18</v>
      </c>
    </row>
    <row r="99" spans="1:48" hidden="1" x14ac:dyDescent="0.25">
      <c r="A99">
        <v>784</v>
      </c>
      <c r="B99">
        <v>345</v>
      </c>
      <c r="C99" s="4">
        <v>44189</v>
      </c>
      <c r="D99" s="14">
        <f>WebStore68[[#This Row],[order_date]]</f>
        <v>44189</v>
      </c>
      <c r="E99" s="3">
        <f>ROUNDUP(MONTH(WebStore68[[#This Row],[order_date]])/3, 0)</f>
        <v>4</v>
      </c>
      <c r="F99">
        <v>1</v>
      </c>
      <c r="G99" t="s">
        <v>39</v>
      </c>
      <c r="H99" t="s">
        <v>50</v>
      </c>
      <c r="I99" t="s">
        <v>55</v>
      </c>
      <c r="J99" t="s">
        <v>57</v>
      </c>
      <c r="K99" s="4">
        <v>43668</v>
      </c>
      <c r="L99">
        <v>1</v>
      </c>
      <c r="M99" t="s">
        <v>61</v>
      </c>
      <c r="N99" s="4">
        <v>43615</v>
      </c>
      <c r="O99" s="4">
        <v>43830</v>
      </c>
      <c r="P99">
        <v>2</v>
      </c>
      <c r="Q99" t="s">
        <v>141</v>
      </c>
      <c r="R99" t="s">
        <v>303</v>
      </c>
      <c r="S99">
        <v>2</v>
      </c>
      <c r="T99" t="s">
        <v>819</v>
      </c>
      <c r="U99" t="s">
        <v>1356</v>
      </c>
      <c r="V99" t="s">
        <v>1872</v>
      </c>
      <c r="W99" t="s">
        <v>88</v>
      </c>
      <c r="X99" t="s">
        <v>2042</v>
      </c>
      <c r="Y99">
        <v>385.96</v>
      </c>
      <c r="Z99">
        <v>49.96</v>
      </c>
      <c r="AA99">
        <v>2</v>
      </c>
      <c r="AB99" t="s">
        <v>2260</v>
      </c>
      <c r="AC99" t="s">
        <v>2558</v>
      </c>
      <c r="AH99" s="4"/>
      <c r="AI99" s="4"/>
      <c r="AJ99" t="s">
        <v>67</v>
      </c>
      <c r="AK99" t="s">
        <v>229</v>
      </c>
      <c r="AL99" t="s">
        <v>468</v>
      </c>
      <c r="AM99" t="s">
        <v>1031</v>
      </c>
      <c r="AN99" t="s">
        <v>1561</v>
      </c>
      <c r="AO99" t="s">
        <v>80</v>
      </c>
      <c r="AP99" t="s">
        <v>1562</v>
      </c>
      <c r="AQ99">
        <f>WebStore68[[#This Row],[unit_price]]*WebStore68[[#This Row],[quantity]]</f>
        <v>65.98</v>
      </c>
      <c r="AR99" t="s">
        <v>90</v>
      </c>
      <c r="AS99" t="s">
        <v>2328</v>
      </c>
      <c r="AT99" t="str">
        <f t="shared" si="1"/>
        <v>784345441891yesMale436681YouTube4361543830385.9649.9639432.9929.996</v>
      </c>
      <c r="AU99">
        <f>COUNTIF(AT$2:AT99,AT99)</f>
        <v>1</v>
      </c>
      <c r="AV99" t="str">
        <f>WebStore68[[#This Row],[country]]&amp;"-"&amp;WebStore68[[#This Row],[item]]</f>
        <v>United States-Never Split the Difference: Negotiating As If Your Life Depended On It</v>
      </c>
    </row>
    <row r="100" spans="1:48" hidden="1" x14ac:dyDescent="0.25">
      <c r="A100">
        <v>790</v>
      </c>
      <c r="B100">
        <v>45</v>
      </c>
      <c r="C100" s="4">
        <v>44192</v>
      </c>
      <c r="D100" s="14">
        <f>WebStore68[[#This Row],[order_date]]</f>
        <v>44192</v>
      </c>
      <c r="E100" s="3">
        <f>ROUNDUP(MONTH(WebStore68[[#This Row],[order_date]])/3, 0)</f>
        <v>4</v>
      </c>
      <c r="F100">
        <v>1</v>
      </c>
      <c r="G100" t="s">
        <v>39</v>
      </c>
      <c r="H100" t="s">
        <v>50</v>
      </c>
      <c r="I100" t="s">
        <v>56</v>
      </c>
      <c r="J100" t="s">
        <v>58</v>
      </c>
      <c r="K100" s="4">
        <v>43720</v>
      </c>
      <c r="L100">
        <v>1</v>
      </c>
      <c r="M100" t="s">
        <v>61</v>
      </c>
      <c r="N100" s="4">
        <v>43615</v>
      </c>
      <c r="O100" s="4">
        <v>43830</v>
      </c>
      <c r="P100">
        <v>1</v>
      </c>
      <c r="Q100" t="s">
        <v>80</v>
      </c>
      <c r="R100" t="s">
        <v>242</v>
      </c>
      <c r="S100">
        <v>1</v>
      </c>
      <c r="T100" t="s">
        <v>598</v>
      </c>
      <c r="U100" t="s">
        <v>1118</v>
      </c>
      <c r="V100" t="s">
        <v>1675</v>
      </c>
      <c r="W100" t="s">
        <v>67</v>
      </c>
      <c r="X100" t="s">
        <v>1562</v>
      </c>
      <c r="Y100">
        <v>43.35</v>
      </c>
      <c r="Z100">
        <v>29.97</v>
      </c>
      <c r="AA100">
        <v>1</v>
      </c>
      <c r="AB100" t="s">
        <v>70</v>
      </c>
      <c r="AC100" t="s">
        <v>2341</v>
      </c>
      <c r="AH100" s="4"/>
      <c r="AI100" s="4"/>
      <c r="AJ100" t="s">
        <v>80</v>
      </c>
      <c r="AK100" t="s">
        <v>242</v>
      </c>
      <c r="AL100" t="s">
        <v>598</v>
      </c>
      <c r="AM100" t="s">
        <v>1118</v>
      </c>
      <c r="AN100" t="s">
        <v>1675</v>
      </c>
      <c r="AO100" t="s">
        <v>67</v>
      </c>
      <c r="AP100" t="s">
        <v>1562</v>
      </c>
      <c r="AQ100">
        <f>WebStore68[[#This Row],[unit_price]]*WebStore68[[#This Row],[quantity]]</f>
        <v>43.349999999999994</v>
      </c>
      <c r="AR100" t="s">
        <v>70</v>
      </c>
      <c r="AS100" t="s">
        <v>2341</v>
      </c>
      <c r="AT100" t="str">
        <f t="shared" si="1"/>
        <v>79045441921noFemale437201YouTube436154383043.3529.9723514.4539.995</v>
      </c>
      <c r="AU100">
        <f>COUNTIF(AT$2:AT100,AT100)</f>
        <v>1</v>
      </c>
      <c r="AV100" t="str">
        <f>WebStore68[[#This Row],[country]]&amp;"-"&amp;WebStore68[[#This Row],[item]]</f>
        <v>United States-Disney Princess T-Shirt</v>
      </c>
    </row>
    <row r="101" spans="1:48" hidden="1" x14ac:dyDescent="0.25">
      <c r="A101">
        <v>797</v>
      </c>
      <c r="B101">
        <v>458</v>
      </c>
      <c r="C101" s="4">
        <v>44195</v>
      </c>
      <c r="D101" s="14">
        <f>WebStore68[[#This Row],[order_date]]</f>
        <v>44195</v>
      </c>
      <c r="E101" s="3">
        <f>ROUNDUP(MONTH(WebStore68[[#This Row],[order_date]])/3, 0)</f>
        <v>4</v>
      </c>
      <c r="F101">
        <v>1</v>
      </c>
      <c r="G101" t="s">
        <v>39</v>
      </c>
      <c r="H101" t="s">
        <v>50</v>
      </c>
      <c r="I101" t="s">
        <v>56</v>
      </c>
      <c r="J101" t="s">
        <v>57</v>
      </c>
      <c r="K101" s="4">
        <v>44075</v>
      </c>
      <c r="L101">
        <v>10</v>
      </c>
      <c r="M101" t="s">
        <v>61</v>
      </c>
      <c r="N101" s="4">
        <v>44055</v>
      </c>
      <c r="O101" s="4">
        <v>44196</v>
      </c>
      <c r="P101">
        <v>1</v>
      </c>
      <c r="Q101" t="s">
        <v>79</v>
      </c>
      <c r="R101" t="s">
        <v>241</v>
      </c>
      <c r="S101">
        <v>1</v>
      </c>
      <c r="T101" t="s">
        <v>571</v>
      </c>
      <c r="U101" t="s">
        <v>1129</v>
      </c>
      <c r="V101" t="s">
        <v>1654</v>
      </c>
      <c r="W101" t="s">
        <v>67</v>
      </c>
      <c r="X101" t="s">
        <v>1562</v>
      </c>
      <c r="Y101">
        <v>88.47</v>
      </c>
      <c r="Z101">
        <v>29.97</v>
      </c>
      <c r="AA101">
        <v>1</v>
      </c>
      <c r="AB101" t="s">
        <v>455</v>
      </c>
      <c r="AC101" t="s">
        <v>2340</v>
      </c>
      <c r="AH101" s="4"/>
      <c r="AI101" s="4"/>
      <c r="AJ101" t="s">
        <v>79</v>
      </c>
      <c r="AK101" t="s">
        <v>241</v>
      </c>
      <c r="AL101" t="s">
        <v>571</v>
      </c>
      <c r="AM101" t="s">
        <v>1129</v>
      </c>
      <c r="AN101" t="s">
        <v>1654</v>
      </c>
      <c r="AO101" t="s">
        <v>67</v>
      </c>
      <c r="AP101" t="s">
        <v>1562</v>
      </c>
      <c r="AQ101">
        <f>WebStore68[[#This Row],[unit_price]]*WebStore68[[#This Row],[quantity]]</f>
        <v>88.47</v>
      </c>
      <c r="AR101" t="s">
        <v>455</v>
      </c>
      <c r="AS101" t="s">
        <v>2340</v>
      </c>
      <c r="AT101" t="str">
        <f t="shared" si="1"/>
        <v>797458441951noMale4407510YouTube440554419688.4729.9744829.4939.9915</v>
      </c>
      <c r="AU101">
        <f>COUNTIF(AT$2:AT101,AT101)</f>
        <v>1</v>
      </c>
      <c r="AV101" t="str">
        <f>WebStore68[[#This Row],[country]]&amp;"-"&amp;WebStore68[[#This Row],[item]]</f>
        <v>United States-Funko Pop! Disney Mickey &amp; Friends Hollywood Store Exclusive - Chef Goofy</v>
      </c>
    </row>
    <row r="102" spans="1:48" hidden="1" x14ac:dyDescent="0.25">
      <c r="A102">
        <v>800</v>
      </c>
      <c r="B102">
        <v>117</v>
      </c>
      <c r="C102" s="4">
        <v>44199</v>
      </c>
      <c r="D102" s="14">
        <f>WebStore68[[#This Row],[order_date]]</f>
        <v>44199</v>
      </c>
      <c r="E102" s="3">
        <f>ROUNDUP(MONTH(WebStore68[[#This Row],[order_date]])/3, 0)</f>
        <v>1</v>
      </c>
      <c r="F102">
        <v>1</v>
      </c>
      <c r="G102" t="s">
        <v>39</v>
      </c>
      <c r="H102" t="s">
        <v>50</v>
      </c>
      <c r="I102" t="s">
        <v>56</v>
      </c>
      <c r="J102" t="s">
        <v>57</v>
      </c>
      <c r="K102" s="4">
        <v>43689</v>
      </c>
      <c r="L102">
        <v>3</v>
      </c>
      <c r="M102" t="s">
        <v>59</v>
      </c>
      <c r="N102" s="4">
        <v>43615</v>
      </c>
      <c r="O102" s="4">
        <v>43830</v>
      </c>
      <c r="P102">
        <v>1</v>
      </c>
      <c r="Q102" t="s">
        <v>80</v>
      </c>
      <c r="R102" t="s">
        <v>242</v>
      </c>
      <c r="S102">
        <v>1</v>
      </c>
      <c r="T102" t="s">
        <v>709</v>
      </c>
      <c r="U102" t="s">
        <v>1250</v>
      </c>
      <c r="V102" t="s">
        <v>425</v>
      </c>
      <c r="W102" t="s">
        <v>67</v>
      </c>
      <c r="X102" t="s">
        <v>1562</v>
      </c>
      <c r="Y102">
        <v>375</v>
      </c>
      <c r="Z102">
        <v>29.97</v>
      </c>
      <c r="AA102">
        <v>1</v>
      </c>
      <c r="AB102" t="s">
        <v>79</v>
      </c>
      <c r="AC102" t="s">
        <v>2349</v>
      </c>
      <c r="AH102" s="4"/>
      <c r="AI102" s="4"/>
      <c r="AJ102" t="s">
        <v>80</v>
      </c>
      <c r="AK102" t="s">
        <v>242</v>
      </c>
      <c r="AL102" t="s">
        <v>709</v>
      </c>
      <c r="AM102" t="s">
        <v>1250</v>
      </c>
      <c r="AN102" t="s">
        <v>425</v>
      </c>
      <c r="AO102" t="s">
        <v>67</v>
      </c>
      <c r="AP102" t="s">
        <v>1562</v>
      </c>
      <c r="AQ102">
        <f>WebStore68[[#This Row],[unit_price]]*WebStore68[[#This Row],[quantity]]</f>
        <v>375</v>
      </c>
      <c r="AR102" t="s">
        <v>79</v>
      </c>
      <c r="AS102" t="s">
        <v>2349</v>
      </c>
      <c r="AT102" t="str">
        <f t="shared" si="1"/>
        <v>800117441991noMale436893Google Ads436154383037529.9725812539.994</v>
      </c>
      <c r="AU102">
        <f>COUNTIF(AT$2:AT102,AT102)</f>
        <v>1</v>
      </c>
      <c r="AV102" t="str">
        <f>WebStore68[[#This Row],[country]]&amp;"-"&amp;WebStore68[[#This Row],[item]]</f>
        <v>United States-Halloween Superhero Costume</v>
      </c>
    </row>
    <row r="103" spans="1:48" hidden="1" x14ac:dyDescent="0.25">
      <c r="A103">
        <v>801</v>
      </c>
      <c r="B103">
        <v>206</v>
      </c>
      <c r="C103" s="4">
        <v>44199</v>
      </c>
      <c r="D103" s="14">
        <f>WebStore68[[#This Row],[order_date]]</f>
        <v>44199</v>
      </c>
      <c r="E103" s="3">
        <f>ROUNDUP(MONTH(WebStore68[[#This Row],[order_date]])/3, 0)</f>
        <v>1</v>
      </c>
      <c r="F103">
        <v>1</v>
      </c>
      <c r="G103" t="s">
        <v>39</v>
      </c>
      <c r="H103" t="s">
        <v>50</v>
      </c>
      <c r="I103" t="s">
        <v>56</v>
      </c>
      <c r="J103" t="s">
        <v>58</v>
      </c>
      <c r="K103" s="4">
        <v>43957</v>
      </c>
      <c r="L103">
        <v>7</v>
      </c>
      <c r="M103" t="s">
        <v>61</v>
      </c>
      <c r="N103" s="4">
        <v>43915</v>
      </c>
      <c r="O103" s="4">
        <v>44012</v>
      </c>
      <c r="P103">
        <v>1</v>
      </c>
      <c r="Q103" t="s">
        <v>69</v>
      </c>
      <c r="R103" t="s">
        <v>231</v>
      </c>
      <c r="S103">
        <v>1</v>
      </c>
      <c r="T103" t="s">
        <v>720</v>
      </c>
      <c r="U103" t="s">
        <v>1262</v>
      </c>
      <c r="V103" t="s">
        <v>1780</v>
      </c>
      <c r="W103" t="s">
        <v>80</v>
      </c>
      <c r="X103" t="s">
        <v>1517</v>
      </c>
      <c r="Y103">
        <v>95.98</v>
      </c>
      <c r="Z103">
        <v>39.979999999999997</v>
      </c>
      <c r="AA103">
        <v>1</v>
      </c>
      <c r="AB103" t="s">
        <v>67</v>
      </c>
      <c r="AC103" t="s">
        <v>2373</v>
      </c>
      <c r="AH103" s="4"/>
      <c r="AI103" s="4"/>
      <c r="AJ103" t="s">
        <v>69</v>
      </c>
      <c r="AK103" t="s">
        <v>231</v>
      </c>
      <c r="AL103" t="s">
        <v>720</v>
      </c>
      <c r="AM103" t="s">
        <v>1262</v>
      </c>
      <c r="AN103" t="s">
        <v>1780</v>
      </c>
      <c r="AO103" t="s">
        <v>80</v>
      </c>
      <c r="AP103" t="s">
        <v>1517</v>
      </c>
      <c r="AQ103">
        <f>WebStore68[[#This Row],[unit_price]]*WebStore68[[#This Row],[quantity]]</f>
        <v>95.98</v>
      </c>
      <c r="AR103" t="s">
        <v>67</v>
      </c>
      <c r="AS103" t="s">
        <v>2373</v>
      </c>
      <c r="AT103" t="str">
        <f t="shared" si="1"/>
        <v>801206441991noFemale439577YouTube439154401295.9839.98115947.99219.993</v>
      </c>
      <c r="AU103">
        <f>COUNTIF(AT$2:AT103,AT103)</f>
        <v>1</v>
      </c>
      <c r="AV103" t="str">
        <f>WebStore68[[#This Row],[country]]&amp;"-"&amp;WebStore68[[#This Row],[item]]</f>
        <v>United States-Wyze Cam v3 with Color Night Vision Wired 1080p HD</v>
      </c>
    </row>
    <row r="104" spans="1:48" hidden="1" x14ac:dyDescent="0.25">
      <c r="A104">
        <v>835</v>
      </c>
      <c r="B104">
        <v>303</v>
      </c>
      <c r="C104" s="4">
        <v>44215</v>
      </c>
      <c r="D104" s="14">
        <f>WebStore68[[#This Row],[order_date]]</f>
        <v>44215</v>
      </c>
      <c r="E104" s="3">
        <f>ROUNDUP(MONTH(WebStore68[[#This Row],[order_date]])/3, 0)</f>
        <v>1</v>
      </c>
      <c r="F104">
        <v>1</v>
      </c>
      <c r="G104" t="s">
        <v>39</v>
      </c>
      <c r="H104" t="s">
        <v>50</v>
      </c>
      <c r="I104" t="s">
        <v>56</v>
      </c>
      <c r="J104" t="s">
        <v>58</v>
      </c>
      <c r="K104" s="4">
        <v>43714</v>
      </c>
      <c r="L104">
        <v>1</v>
      </c>
      <c r="M104" t="s">
        <v>61</v>
      </c>
      <c r="N104" s="4">
        <v>43615</v>
      </c>
      <c r="O104" s="4">
        <v>43830</v>
      </c>
      <c r="P104">
        <v>1</v>
      </c>
      <c r="Q104" t="s">
        <v>84</v>
      </c>
      <c r="R104" t="s">
        <v>246</v>
      </c>
      <c r="S104">
        <v>1</v>
      </c>
      <c r="T104" t="s">
        <v>410</v>
      </c>
      <c r="U104" t="s">
        <v>972</v>
      </c>
      <c r="V104" t="s">
        <v>1505</v>
      </c>
      <c r="W104" t="s">
        <v>67</v>
      </c>
      <c r="X104" t="s">
        <v>1562</v>
      </c>
      <c r="Y104">
        <v>869.85</v>
      </c>
      <c r="Z104">
        <v>29.97</v>
      </c>
      <c r="AA104">
        <v>1</v>
      </c>
      <c r="AB104" t="s">
        <v>645</v>
      </c>
      <c r="AC104" t="s">
        <v>2347</v>
      </c>
      <c r="AH104" s="4"/>
      <c r="AI104" s="4"/>
      <c r="AJ104" t="s">
        <v>84</v>
      </c>
      <c r="AK104" t="s">
        <v>246</v>
      </c>
      <c r="AL104" t="s">
        <v>410</v>
      </c>
      <c r="AM104" t="s">
        <v>972</v>
      </c>
      <c r="AN104" t="s">
        <v>1505</v>
      </c>
      <c r="AO104" t="s">
        <v>67</v>
      </c>
      <c r="AP104" t="s">
        <v>1562</v>
      </c>
      <c r="AQ104">
        <f>WebStore68[[#This Row],[unit_price]]*WebStore68[[#This Row],[quantity]]</f>
        <v>869.84999999999991</v>
      </c>
      <c r="AR104" t="s">
        <v>645</v>
      </c>
      <c r="AS104" t="s">
        <v>2347</v>
      </c>
      <c r="AT104" t="str">
        <f t="shared" si="1"/>
        <v>835303442151noFemale437141YouTube4361543830869.8529.97920289.9539.9913</v>
      </c>
      <c r="AU104">
        <f>COUNTIF(AT$2:AT104,AT104)</f>
        <v>1</v>
      </c>
      <c r="AV104" t="str">
        <f>WebStore68[[#This Row],[country]]&amp;"-"&amp;WebStore68[[#This Row],[item]]</f>
        <v>United States-AutoFull Pink Gaming Chair PU Leather With Rabbit Ears</v>
      </c>
    </row>
    <row r="105" spans="1:48" hidden="1" x14ac:dyDescent="0.25">
      <c r="A105">
        <v>843</v>
      </c>
      <c r="B105">
        <v>353</v>
      </c>
      <c r="C105" s="13">
        <v>44220</v>
      </c>
      <c r="D105" s="14">
        <f>WebStore68[[#This Row],[order_date]]</f>
        <v>44220</v>
      </c>
      <c r="E105" s="3">
        <f>ROUNDUP(MONTH(WebStore68[[#This Row],[order_date]])/3, 0)</f>
        <v>1</v>
      </c>
      <c r="F105">
        <v>1</v>
      </c>
      <c r="G105" t="s">
        <v>39</v>
      </c>
      <c r="H105" t="s">
        <v>50</v>
      </c>
      <c r="I105" t="s">
        <v>55</v>
      </c>
      <c r="J105" t="s">
        <v>57</v>
      </c>
      <c r="K105" s="4">
        <v>43661</v>
      </c>
      <c r="L105">
        <v>2</v>
      </c>
      <c r="M105" t="s">
        <v>60</v>
      </c>
      <c r="N105" s="4">
        <v>43615</v>
      </c>
      <c r="O105" s="4">
        <v>43830</v>
      </c>
      <c r="P105">
        <v>1</v>
      </c>
      <c r="Q105" t="s">
        <v>67</v>
      </c>
      <c r="R105" t="s">
        <v>229</v>
      </c>
      <c r="S105">
        <v>1</v>
      </c>
      <c r="T105" t="s">
        <v>498</v>
      </c>
      <c r="U105" t="s">
        <v>1061</v>
      </c>
      <c r="V105" t="s">
        <v>1513</v>
      </c>
      <c r="W105" t="s">
        <v>69</v>
      </c>
      <c r="X105" t="s">
        <v>1562</v>
      </c>
      <c r="Y105">
        <v>29.99</v>
      </c>
      <c r="Z105">
        <v>9.99</v>
      </c>
      <c r="AA105">
        <v>1</v>
      </c>
      <c r="AB105" t="s">
        <v>652</v>
      </c>
      <c r="AC105" t="s">
        <v>2352</v>
      </c>
      <c r="AH105" s="4"/>
      <c r="AI105" s="4"/>
      <c r="AJ105" t="s">
        <v>67</v>
      </c>
      <c r="AK105" t="s">
        <v>229</v>
      </c>
      <c r="AL105" t="s">
        <v>498</v>
      </c>
      <c r="AM105" t="s">
        <v>1061</v>
      </c>
      <c r="AN105" t="s">
        <v>1513</v>
      </c>
      <c r="AO105" t="s">
        <v>69</v>
      </c>
      <c r="AP105" t="s">
        <v>1562</v>
      </c>
      <c r="AQ105">
        <f>WebStore68[[#This Row],[unit_price]]*WebStore68[[#This Row],[quantity]]</f>
        <v>29.99</v>
      </c>
      <c r="AR105" t="s">
        <v>652</v>
      </c>
      <c r="AS105" t="s">
        <v>2352</v>
      </c>
      <c r="AT105" t="str">
        <f t="shared" si="1"/>
        <v>843353442201yesMale436612Facebook436154383029.999.9935929.9919.9911</v>
      </c>
      <c r="AU105">
        <f>COUNTIF(AT$2:AT105,AT105)</f>
        <v>1</v>
      </c>
      <c r="AV105" t="str">
        <f>WebStore68[[#This Row],[country]]&amp;"-"&amp;WebStore68[[#This Row],[item]]</f>
        <v>United States-Harry Potter and the Chamber of Secrets</v>
      </c>
    </row>
    <row r="106" spans="1:48" hidden="1" x14ac:dyDescent="0.25">
      <c r="A106">
        <v>854</v>
      </c>
      <c r="B106">
        <v>249</v>
      </c>
      <c r="C106" s="4">
        <v>44227</v>
      </c>
      <c r="D106" s="14">
        <f>WebStore68[[#This Row],[order_date]]</f>
        <v>44227</v>
      </c>
      <c r="E106" s="3">
        <f>ROUNDUP(MONTH(WebStore68[[#This Row],[order_date]])/3, 0)</f>
        <v>1</v>
      </c>
      <c r="F106">
        <v>1</v>
      </c>
      <c r="G106" t="s">
        <v>39</v>
      </c>
      <c r="H106" t="s">
        <v>50</v>
      </c>
      <c r="I106" t="s">
        <v>55</v>
      </c>
      <c r="J106" t="s">
        <v>57</v>
      </c>
      <c r="K106" s="4">
        <v>43653</v>
      </c>
      <c r="L106">
        <v>1</v>
      </c>
      <c r="M106" t="s">
        <v>61</v>
      </c>
      <c r="N106" s="4">
        <v>43615</v>
      </c>
      <c r="O106" s="4">
        <v>43830</v>
      </c>
      <c r="P106">
        <v>2</v>
      </c>
      <c r="Q106" t="s">
        <v>199</v>
      </c>
      <c r="R106" t="s">
        <v>361</v>
      </c>
      <c r="S106">
        <v>2</v>
      </c>
      <c r="T106" t="s">
        <v>841</v>
      </c>
      <c r="U106" t="s">
        <v>1378</v>
      </c>
      <c r="V106" t="s">
        <v>1894</v>
      </c>
      <c r="W106" t="s">
        <v>207</v>
      </c>
      <c r="X106" t="s">
        <v>2070</v>
      </c>
      <c r="Y106">
        <v>287.95999999999998</v>
      </c>
      <c r="Z106">
        <v>69.959999999999994</v>
      </c>
      <c r="AA106">
        <v>2</v>
      </c>
      <c r="AB106" t="s">
        <v>2275</v>
      </c>
      <c r="AC106" t="s">
        <v>2575</v>
      </c>
      <c r="AH106" s="4"/>
      <c r="AI106" s="4"/>
      <c r="AJ106" t="s">
        <v>70</v>
      </c>
      <c r="AK106" t="s">
        <v>232</v>
      </c>
      <c r="AL106" t="s">
        <v>719</v>
      </c>
      <c r="AM106" t="s">
        <v>1261</v>
      </c>
      <c r="AN106" t="s">
        <v>1779</v>
      </c>
      <c r="AO106" t="s">
        <v>69</v>
      </c>
      <c r="AP106" t="s">
        <v>1548</v>
      </c>
      <c r="AQ106">
        <f>WebStore68[[#This Row],[unit_price]]*WebStore68[[#This Row],[quantity]]</f>
        <v>95.99</v>
      </c>
      <c r="AR106" t="s">
        <v>432</v>
      </c>
      <c r="AS106" t="s">
        <v>2331</v>
      </c>
      <c r="AT106" t="str">
        <f t="shared" si="1"/>
        <v>854249442271yesMale436531YouTube4361543830287.9669.96516295.99114.9921</v>
      </c>
      <c r="AU106">
        <f>COUNTIF(AT$2:AT106,AT106)</f>
        <v>1</v>
      </c>
      <c r="AV106" t="str">
        <f>WebStore68[[#This Row],[country]]&amp;"-"&amp;WebStore68[[#This Row],[item]]</f>
        <v xml:space="preserve">United States-Yonex Tennis Racket EZONE 98 Alpha Head Light Balanced Racquet </v>
      </c>
    </row>
    <row r="107" spans="1:48" hidden="1" x14ac:dyDescent="0.25">
      <c r="A107">
        <v>854</v>
      </c>
      <c r="B107">
        <v>249</v>
      </c>
      <c r="C107" s="4">
        <v>44227</v>
      </c>
      <c r="D107" s="14">
        <f>WebStore68[[#This Row],[order_date]]</f>
        <v>44227</v>
      </c>
      <c r="E107" s="3">
        <f>ROUNDUP(MONTH(WebStore68[[#This Row],[order_date]])/3, 0)</f>
        <v>1</v>
      </c>
      <c r="F107">
        <v>1</v>
      </c>
      <c r="G107" t="s">
        <v>39</v>
      </c>
      <c r="H107" t="s">
        <v>50</v>
      </c>
      <c r="I107" t="s">
        <v>55</v>
      </c>
      <c r="J107" t="s">
        <v>57</v>
      </c>
      <c r="K107" s="4">
        <v>43653</v>
      </c>
      <c r="L107">
        <v>1</v>
      </c>
      <c r="M107" t="s">
        <v>61</v>
      </c>
      <c r="N107" s="4">
        <v>43615</v>
      </c>
      <c r="O107" s="4">
        <v>43830</v>
      </c>
      <c r="P107">
        <v>2</v>
      </c>
      <c r="Q107" t="s">
        <v>199</v>
      </c>
      <c r="R107" t="s">
        <v>361</v>
      </c>
      <c r="S107">
        <v>2</v>
      </c>
      <c r="T107" t="s">
        <v>841</v>
      </c>
      <c r="U107" t="s">
        <v>1378</v>
      </c>
      <c r="V107" t="s">
        <v>1894</v>
      </c>
      <c r="W107" t="s">
        <v>207</v>
      </c>
      <c r="X107" t="s">
        <v>2070</v>
      </c>
      <c r="Y107">
        <v>287.95999999999998</v>
      </c>
      <c r="Z107">
        <v>69.959999999999994</v>
      </c>
      <c r="AA107">
        <v>2</v>
      </c>
      <c r="AB107" t="s">
        <v>2275</v>
      </c>
      <c r="AC107" t="s">
        <v>2575</v>
      </c>
      <c r="AH107" s="4"/>
      <c r="AI107" s="4"/>
      <c r="AJ107" t="s">
        <v>69</v>
      </c>
      <c r="AK107" t="s">
        <v>231</v>
      </c>
      <c r="AL107" t="s">
        <v>720</v>
      </c>
      <c r="AM107" t="s">
        <v>1262</v>
      </c>
      <c r="AN107" t="s">
        <v>1780</v>
      </c>
      <c r="AO107" t="s">
        <v>69</v>
      </c>
      <c r="AP107" t="s">
        <v>1517</v>
      </c>
      <c r="AQ107">
        <f>WebStore68[[#This Row],[unit_price]]*WebStore68[[#This Row],[quantity]]</f>
        <v>47.99</v>
      </c>
      <c r="AR107" t="s">
        <v>67</v>
      </c>
      <c r="AS107" t="s">
        <v>2373</v>
      </c>
      <c r="AT107" t="str">
        <f t="shared" si="1"/>
        <v>854249442271yesMale436531YouTube4361543830287.9669.96115947.99119.993</v>
      </c>
      <c r="AU107">
        <f>COUNTIF(AT$2:AT107,AT107)</f>
        <v>1</v>
      </c>
      <c r="AV107" t="str">
        <f>WebStore68[[#This Row],[country]]&amp;"-"&amp;WebStore68[[#This Row],[item]]</f>
        <v>United States-Wyze Cam v3 with Color Night Vision Wired 1080p HD</v>
      </c>
    </row>
    <row r="108" spans="1:48" hidden="1" x14ac:dyDescent="0.25">
      <c r="A108">
        <v>855</v>
      </c>
      <c r="B108">
        <v>160</v>
      </c>
      <c r="C108" s="4">
        <v>44228</v>
      </c>
      <c r="D108" s="14">
        <f>WebStore68[[#This Row],[order_date]]</f>
        <v>44228</v>
      </c>
      <c r="E108" s="3">
        <f>ROUNDUP(MONTH(WebStore68[[#This Row],[order_date]])/3, 0)</f>
        <v>1</v>
      </c>
      <c r="F108">
        <v>1</v>
      </c>
      <c r="G108" t="s">
        <v>39</v>
      </c>
      <c r="H108" t="s">
        <v>50</v>
      </c>
      <c r="I108" t="s">
        <v>56</v>
      </c>
      <c r="J108" t="s">
        <v>58</v>
      </c>
      <c r="K108" s="4">
        <v>43834</v>
      </c>
      <c r="L108">
        <v>15</v>
      </c>
      <c r="M108" t="s">
        <v>62</v>
      </c>
      <c r="N108" s="4">
        <v>43615</v>
      </c>
      <c r="O108" s="4">
        <v>44413</v>
      </c>
      <c r="P108">
        <v>1</v>
      </c>
      <c r="Q108" t="s">
        <v>79</v>
      </c>
      <c r="R108" t="s">
        <v>241</v>
      </c>
      <c r="S108">
        <v>1</v>
      </c>
      <c r="T108" t="s">
        <v>530</v>
      </c>
      <c r="U108" t="s">
        <v>1092</v>
      </c>
      <c r="V108" t="s">
        <v>1619</v>
      </c>
      <c r="W108" t="s">
        <v>80</v>
      </c>
      <c r="X108" t="s">
        <v>1562</v>
      </c>
      <c r="Y108">
        <v>125.98</v>
      </c>
      <c r="Z108">
        <v>19.98</v>
      </c>
      <c r="AA108">
        <v>1</v>
      </c>
      <c r="AB108" t="s">
        <v>65</v>
      </c>
      <c r="AC108" t="s">
        <v>2343</v>
      </c>
      <c r="AH108" s="4"/>
      <c r="AI108" s="4"/>
      <c r="AJ108" t="s">
        <v>79</v>
      </c>
      <c r="AK108" t="s">
        <v>241</v>
      </c>
      <c r="AL108" t="s">
        <v>530</v>
      </c>
      <c r="AM108" t="s">
        <v>1092</v>
      </c>
      <c r="AN108" t="s">
        <v>1619</v>
      </c>
      <c r="AO108" t="s">
        <v>80</v>
      </c>
      <c r="AP108" t="s">
        <v>1562</v>
      </c>
      <c r="AQ108">
        <f>WebStore68[[#This Row],[unit_price]]*WebStore68[[#This Row],[quantity]]</f>
        <v>125.98</v>
      </c>
      <c r="AR108" t="s">
        <v>65</v>
      </c>
      <c r="AS108" t="s">
        <v>2343</v>
      </c>
      <c r="AT108" t="str">
        <f t="shared" si="1"/>
        <v>855160442281noFemale4383415Organic4361544413125.9819.9841662.9929.9910</v>
      </c>
      <c r="AU108">
        <f>COUNTIF(AT$2:AT108,AT108)</f>
        <v>1</v>
      </c>
      <c r="AV108" t="str">
        <f>WebStore68[[#This Row],[country]]&amp;"-"&amp;WebStore68[[#This Row],[item]]</f>
        <v>United States-Ancient Guardians Booster Box YuGiOh TCG 1st Edition</v>
      </c>
    </row>
    <row r="109" spans="1:48" hidden="1" x14ac:dyDescent="0.25">
      <c r="A109">
        <v>860</v>
      </c>
      <c r="B109">
        <v>112</v>
      </c>
      <c r="C109" s="4">
        <v>44231</v>
      </c>
      <c r="D109" s="14">
        <f>WebStore68[[#This Row],[order_date]]</f>
        <v>44231</v>
      </c>
      <c r="E109" s="3">
        <f>ROUNDUP(MONTH(WebStore68[[#This Row],[order_date]])/3, 0)</f>
        <v>1</v>
      </c>
      <c r="F109">
        <v>1</v>
      </c>
      <c r="G109" t="s">
        <v>39</v>
      </c>
      <c r="H109" t="s">
        <v>50</v>
      </c>
      <c r="I109" t="s">
        <v>55</v>
      </c>
      <c r="J109" t="s">
        <v>57</v>
      </c>
      <c r="K109" s="4">
        <v>43909</v>
      </c>
      <c r="L109">
        <v>15</v>
      </c>
      <c r="M109" t="s">
        <v>62</v>
      </c>
      <c r="N109" s="4">
        <v>43615</v>
      </c>
      <c r="O109" s="4">
        <v>44413</v>
      </c>
      <c r="P109">
        <v>2</v>
      </c>
      <c r="Q109" t="s">
        <v>201</v>
      </c>
      <c r="R109" t="s">
        <v>363</v>
      </c>
      <c r="S109">
        <v>2</v>
      </c>
      <c r="T109" t="s">
        <v>843</v>
      </c>
      <c r="U109" t="s">
        <v>1380</v>
      </c>
      <c r="V109" t="s">
        <v>1896</v>
      </c>
      <c r="W109" t="s">
        <v>2011</v>
      </c>
      <c r="X109" t="s">
        <v>2050</v>
      </c>
      <c r="Y109">
        <v>92.32</v>
      </c>
      <c r="Z109">
        <v>79.92</v>
      </c>
      <c r="AA109">
        <v>2</v>
      </c>
      <c r="AB109" t="s">
        <v>2277</v>
      </c>
      <c r="AC109" t="s">
        <v>2577</v>
      </c>
      <c r="AH109" s="4"/>
      <c r="AI109" s="4"/>
      <c r="AJ109" t="s">
        <v>79</v>
      </c>
      <c r="AK109" t="s">
        <v>241</v>
      </c>
      <c r="AL109" t="s">
        <v>570</v>
      </c>
      <c r="AM109" t="s">
        <v>1087</v>
      </c>
      <c r="AN109" t="s">
        <v>1653</v>
      </c>
      <c r="AO109" t="s">
        <v>80</v>
      </c>
      <c r="AP109" t="s">
        <v>1562</v>
      </c>
      <c r="AQ109">
        <f>WebStore68[[#This Row],[unit_price]]*WebStore68[[#This Row],[quantity]]</f>
        <v>27.78</v>
      </c>
      <c r="AR109" t="s">
        <v>65</v>
      </c>
      <c r="AS109" t="s">
        <v>2343</v>
      </c>
      <c r="AT109" t="str">
        <f t="shared" si="1"/>
        <v>860112442311yesMale4390915Organic436154441392.3279.92416713.8929.9910</v>
      </c>
      <c r="AU109">
        <f>COUNTIF(AT$2:AT109,AT109)</f>
        <v>1</v>
      </c>
      <c r="AV109" t="str">
        <f>WebStore68[[#This Row],[country]]&amp;"-"&amp;WebStore68[[#This Row],[item]]</f>
        <v>United States-Yu-Gi-Oh! TCG: Egyptian God Deck: Slifer The Sky Dragon</v>
      </c>
    </row>
    <row r="110" spans="1:48" hidden="1" x14ac:dyDescent="0.25">
      <c r="A110">
        <v>860</v>
      </c>
      <c r="B110">
        <v>112</v>
      </c>
      <c r="C110" s="4">
        <v>44231</v>
      </c>
      <c r="D110" s="14">
        <f>WebStore68[[#This Row],[order_date]]</f>
        <v>44231</v>
      </c>
      <c r="E110" s="3">
        <f>ROUNDUP(MONTH(WebStore68[[#This Row],[order_date]])/3, 0)</f>
        <v>1</v>
      </c>
      <c r="F110">
        <v>1</v>
      </c>
      <c r="G110" t="s">
        <v>39</v>
      </c>
      <c r="H110" t="s">
        <v>50</v>
      </c>
      <c r="I110" t="s">
        <v>55</v>
      </c>
      <c r="J110" t="s">
        <v>57</v>
      </c>
      <c r="K110" s="4">
        <v>43909</v>
      </c>
      <c r="L110">
        <v>15</v>
      </c>
      <c r="M110" t="s">
        <v>62</v>
      </c>
      <c r="N110" s="4">
        <v>43615</v>
      </c>
      <c r="O110" s="4">
        <v>44413</v>
      </c>
      <c r="P110">
        <v>2</v>
      </c>
      <c r="Q110" t="s">
        <v>201</v>
      </c>
      <c r="R110" t="s">
        <v>363</v>
      </c>
      <c r="S110">
        <v>2</v>
      </c>
      <c r="T110" t="s">
        <v>843</v>
      </c>
      <c r="U110" t="s">
        <v>1380</v>
      </c>
      <c r="V110" t="s">
        <v>1896</v>
      </c>
      <c r="W110" t="s">
        <v>2011</v>
      </c>
      <c r="X110" t="s">
        <v>2050</v>
      </c>
      <c r="Y110">
        <v>92.32</v>
      </c>
      <c r="Z110">
        <v>79.92</v>
      </c>
      <c r="AA110">
        <v>2</v>
      </c>
      <c r="AB110" t="s">
        <v>2277</v>
      </c>
      <c r="AC110" t="s">
        <v>2577</v>
      </c>
      <c r="AH110" s="4"/>
      <c r="AI110" s="4"/>
      <c r="AJ110" t="s">
        <v>78</v>
      </c>
      <c r="AK110" t="s">
        <v>240</v>
      </c>
      <c r="AL110" t="s">
        <v>644</v>
      </c>
      <c r="AM110" t="s">
        <v>1191</v>
      </c>
      <c r="AN110" t="s">
        <v>1714</v>
      </c>
      <c r="AO110" t="s">
        <v>80</v>
      </c>
      <c r="AP110" t="s">
        <v>1562</v>
      </c>
      <c r="AQ110">
        <f>WebStore68[[#This Row],[unit_price]]*WebStore68[[#This Row],[quantity]]</f>
        <v>18.38</v>
      </c>
      <c r="AR110" t="s">
        <v>393</v>
      </c>
      <c r="AS110" t="s">
        <v>2345</v>
      </c>
      <c r="AT110" t="str">
        <f t="shared" si="1"/>
        <v>860112442311yesMale4390915Organic436154441392.3279.9281749.1929.9918</v>
      </c>
      <c r="AU110">
        <f>COUNTIF(AT$2:AT110,AT110)</f>
        <v>1</v>
      </c>
      <c r="AV110" t="str">
        <f>WebStore68[[#This Row],[country]]&amp;"-"&amp;WebStore68[[#This Row],[item]]</f>
        <v>United States-Meat Shredder Barbecue Fork Bear Claw</v>
      </c>
    </row>
    <row r="111" spans="1:48" hidden="1" x14ac:dyDescent="0.25">
      <c r="A111">
        <v>893</v>
      </c>
      <c r="B111">
        <v>84</v>
      </c>
      <c r="C111" s="4">
        <v>44247</v>
      </c>
      <c r="D111" s="14">
        <f>WebStore68[[#This Row],[order_date]]</f>
        <v>44247</v>
      </c>
      <c r="E111" s="3">
        <f>ROUNDUP(MONTH(WebStore68[[#This Row],[order_date]])/3, 0)</f>
        <v>1</v>
      </c>
      <c r="F111">
        <v>1</v>
      </c>
      <c r="G111" t="s">
        <v>39</v>
      </c>
      <c r="H111" t="s">
        <v>50</v>
      </c>
      <c r="I111" t="s">
        <v>56</v>
      </c>
      <c r="J111" t="s">
        <v>58</v>
      </c>
      <c r="K111" s="4">
        <v>43903</v>
      </c>
      <c r="L111">
        <v>15</v>
      </c>
      <c r="M111" t="s">
        <v>62</v>
      </c>
      <c r="N111" s="4">
        <v>43615</v>
      </c>
      <c r="O111" s="4">
        <v>44413</v>
      </c>
      <c r="P111">
        <v>1</v>
      </c>
      <c r="Q111" t="s">
        <v>70</v>
      </c>
      <c r="R111" t="s">
        <v>232</v>
      </c>
      <c r="S111">
        <v>1</v>
      </c>
      <c r="T111" t="s">
        <v>440</v>
      </c>
      <c r="U111" t="s">
        <v>1002</v>
      </c>
      <c r="V111" t="s">
        <v>1534</v>
      </c>
      <c r="W111" t="s">
        <v>69</v>
      </c>
      <c r="X111" t="s">
        <v>1548</v>
      </c>
      <c r="Y111">
        <v>22.95</v>
      </c>
      <c r="Z111">
        <v>14.99</v>
      </c>
      <c r="AA111">
        <v>1</v>
      </c>
      <c r="AB111" t="s">
        <v>432</v>
      </c>
      <c r="AC111" t="s">
        <v>2331</v>
      </c>
      <c r="AH111" s="4"/>
      <c r="AI111" s="4"/>
      <c r="AJ111" t="s">
        <v>70</v>
      </c>
      <c r="AK111" t="s">
        <v>232</v>
      </c>
      <c r="AL111" t="s">
        <v>440</v>
      </c>
      <c r="AM111" t="s">
        <v>1002</v>
      </c>
      <c r="AN111" t="s">
        <v>1534</v>
      </c>
      <c r="AO111" t="s">
        <v>69</v>
      </c>
      <c r="AP111" t="s">
        <v>1548</v>
      </c>
      <c r="AQ111">
        <f>WebStore68[[#This Row],[unit_price]]*WebStore68[[#This Row],[quantity]]</f>
        <v>22.95</v>
      </c>
      <c r="AR111" t="s">
        <v>432</v>
      </c>
      <c r="AS111" t="s">
        <v>2331</v>
      </c>
      <c r="AT111" t="str">
        <f t="shared" si="1"/>
        <v>89384442471noFemale4390315Organic436154441322.9514.99517022.95114.9921</v>
      </c>
      <c r="AU111">
        <f>COUNTIF(AT$2:AT111,AT111)</f>
        <v>1</v>
      </c>
      <c r="AV111" t="str">
        <f>WebStore68[[#This Row],[country]]&amp;"-"&amp;WebStore68[[#This Row],[item]]</f>
        <v>United States-ZIONOR Swim Goggles G1 Polarized Swimming Goggles Anti-Fog for Adult</v>
      </c>
    </row>
    <row r="112" spans="1:48" hidden="1" x14ac:dyDescent="0.25">
      <c r="A112">
        <v>897</v>
      </c>
      <c r="B112">
        <v>209</v>
      </c>
      <c r="C112" s="4">
        <v>44249</v>
      </c>
      <c r="D112" s="14">
        <f>WebStore68[[#This Row],[order_date]]</f>
        <v>44249</v>
      </c>
      <c r="E112" s="3">
        <f>ROUNDUP(MONTH(WebStore68[[#This Row],[order_date]])/3, 0)</f>
        <v>1</v>
      </c>
      <c r="F112">
        <v>1</v>
      </c>
      <c r="G112" t="s">
        <v>39</v>
      </c>
      <c r="H112" t="s">
        <v>50</v>
      </c>
      <c r="I112" t="s">
        <v>55</v>
      </c>
      <c r="J112" t="s">
        <v>58</v>
      </c>
      <c r="K112" s="4">
        <v>44032</v>
      </c>
      <c r="L112">
        <v>8</v>
      </c>
      <c r="M112" t="s">
        <v>60</v>
      </c>
      <c r="N112" s="4">
        <v>44000</v>
      </c>
      <c r="O112" s="4">
        <v>44073</v>
      </c>
      <c r="P112">
        <v>3</v>
      </c>
      <c r="Q112" t="s">
        <v>158</v>
      </c>
      <c r="R112" t="s">
        <v>320</v>
      </c>
      <c r="S112">
        <v>3</v>
      </c>
      <c r="T112" t="s">
        <v>852</v>
      </c>
      <c r="U112" t="s">
        <v>1389</v>
      </c>
      <c r="V112" t="s">
        <v>1905</v>
      </c>
      <c r="W112" t="s">
        <v>2012</v>
      </c>
      <c r="X112" t="s">
        <v>2058</v>
      </c>
      <c r="Y112">
        <v>342.98</v>
      </c>
      <c r="Z112">
        <v>39.96</v>
      </c>
      <c r="AA112">
        <v>3</v>
      </c>
      <c r="AB112" t="s">
        <v>2282</v>
      </c>
      <c r="AC112" t="s">
        <v>2583</v>
      </c>
      <c r="AD112">
        <v>5</v>
      </c>
      <c r="AE112" t="s">
        <v>2633</v>
      </c>
      <c r="AF112">
        <v>1328</v>
      </c>
      <c r="AG112" t="s">
        <v>2639</v>
      </c>
      <c r="AH112" s="4">
        <v>44235</v>
      </c>
      <c r="AI112" s="4">
        <v>44299</v>
      </c>
      <c r="AJ112" t="s">
        <v>67</v>
      </c>
      <c r="AK112" t="s">
        <v>229</v>
      </c>
      <c r="AL112" t="s">
        <v>478</v>
      </c>
      <c r="AM112" t="s">
        <v>1041</v>
      </c>
      <c r="AN112" t="s">
        <v>1569</v>
      </c>
      <c r="AO112" t="s">
        <v>69</v>
      </c>
      <c r="AP112" t="s">
        <v>1562</v>
      </c>
      <c r="AQ112">
        <f>WebStore68[[#This Row],[unit_price]]*WebStore68[[#This Row],[quantity]]</f>
        <v>42.99</v>
      </c>
      <c r="AR112" t="s">
        <v>90</v>
      </c>
      <c r="AS112" t="s">
        <v>2328</v>
      </c>
      <c r="AT112" t="str">
        <f t="shared" si="1"/>
        <v>897209442491yesFemale440328Facebook4400044073342.9839.965control1328Use a relaxing music in the background442354429933242.9919.996</v>
      </c>
      <c r="AU112">
        <f>COUNTIF(AT$2:AT112,AT112)</f>
        <v>1</v>
      </c>
      <c r="AV112" t="str">
        <f>WebStore68[[#This Row],[country]]&amp;"-"&amp;WebStore68[[#This Row],[item]]</f>
        <v>United States-Desert Gold Grosset ED</v>
      </c>
    </row>
    <row r="113" spans="1:48" hidden="1" x14ac:dyDescent="0.25">
      <c r="A113">
        <v>897</v>
      </c>
      <c r="B113">
        <v>209</v>
      </c>
      <c r="C113" s="4">
        <v>44249</v>
      </c>
      <c r="D113" s="14">
        <f>WebStore68[[#This Row],[order_date]]</f>
        <v>44249</v>
      </c>
      <c r="E113" s="3">
        <f>ROUNDUP(MONTH(WebStore68[[#This Row],[order_date]])/3, 0)</f>
        <v>1</v>
      </c>
      <c r="F113">
        <v>1</v>
      </c>
      <c r="G113" t="s">
        <v>39</v>
      </c>
      <c r="H113" t="s">
        <v>50</v>
      </c>
      <c r="I113" t="s">
        <v>55</v>
      </c>
      <c r="J113" t="s">
        <v>58</v>
      </c>
      <c r="K113" s="4">
        <v>44032</v>
      </c>
      <c r="L113">
        <v>8</v>
      </c>
      <c r="M113" t="s">
        <v>60</v>
      </c>
      <c r="N113" s="4">
        <v>44000</v>
      </c>
      <c r="O113" s="4">
        <v>44073</v>
      </c>
      <c r="P113">
        <v>3</v>
      </c>
      <c r="Q113" t="s">
        <v>158</v>
      </c>
      <c r="R113" t="s">
        <v>320</v>
      </c>
      <c r="S113">
        <v>3</v>
      </c>
      <c r="T113" t="s">
        <v>852</v>
      </c>
      <c r="U113" t="s">
        <v>1389</v>
      </c>
      <c r="V113" t="s">
        <v>1905</v>
      </c>
      <c r="W113" t="s">
        <v>2012</v>
      </c>
      <c r="X113" t="s">
        <v>2058</v>
      </c>
      <c r="Y113">
        <v>342.98</v>
      </c>
      <c r="Z113">
        <v>39.96</v>
      </c>
      <c r="AA113">
        <v>3</v>
      </c>
      <c r="AB113" t="s">
        <v>2282</v>
      </c>
      <c r="AC113" t="s">
        <v>2583</v>
      </c>
      <c r="AD113">
        <v>5</v>
      </c>
      <c r="AE113" t="s">
        <v>2633</v>
      </c>
      <c r="AF113">
        <v>1328</v>
      </c>
      <c r="AG113" t="s">
        <v>2639</v>
      </c>
      <c r="AH113" s="4">
        <v>44235</v>
      </c>
      <c r="AI113" s="4">
        <v>44299</v>
      </c>
      <c r="AJ113" t="s">
        <v>80</v>
      </c>
      <c r="AK113" t="s">
        <v>242</v>
      </c>
      <c r="AL113" t="s">
        <v>486</v>
      </c>
      <c r="AM113" t="s">
        <v>1049</v>
      </c>
      <c r="AN113" t="s">
        <v>1533</v>
      </c>
      <c r="AO113" t="s">
        <v>69</v>
      </c>
      <c r="AP113" t="s">
        <v>1562</v>
      </c>
      <c r="AQ113">
        <f>WebStore68[[#This Row],[unit_price]]*WebStore68[[#This Row],[quantity]]</f>
        <v>59.99</v>
      </c>
      <c r="AR113" t="s">
        <v>79</v>
      </c>
      <c r="AS113" t="s">
        <v>2349</v>
      </c>
      <c r="AT113" t="str">
        <f t="shared" si="1"/>
        <v>897209442491yesFemale440328Facebook4400044073342.9839.965control1328Use a relaxing music in the background4423544299212959.9919.994</v>
      </c>
      <c r="AU113">
        <f>COUNTIF(AT$2:AT113,AT113)</f>
        <v>1</v>
      </c>
      <c r="AV113" t="str">
        <f>WebStore68[[#This Row],[country]]&amp;"-"&amp;WebStore68[[#This Row],[item]]</f>
        <v>United States-Skechers Men's Nampa-Groton</v>
      </c>
    </row>
    <row r="114" spans="1:48" hidden="1" x14ac:dyDescent="0.25">
      <c r="A114">
        <v>897</v>
      </c>
      <c r="B114">
        <v>209</v>
      </c>
      <c r="C114" s="4">
        <v>44249</v>
      </c>
      <c r="D114" s="14">
        <f>WebStore68[[#This Row],[order_date]]</f>
        <v>44249</v>
      </c>
      <c r="E114" s="3">
        <f>ROUNDUP(MONTH(WebStore68[[#This Row],[order_date]])/3, 0)</f>
        <v>1</v>
      </c>
      <c r="F114">
        <v>1</v>
      </c>
      <c r="G114" t="s">
        <v>39</v>
      </c>
      <c r="H114" t="s">
        <v>50</v>
      </c>
      <c r="I114" t="s">
        <v>55</v>
      </c>
      <c r="J114" t="s">
        <v>58</v>
      </c>
      <c r="K114" s="4">
        <v>44032</v>
      </c>
      <c r="L114">
        <v>8</v>
      </c>
      <c r="M114" t="s">
        <v>60</v>
      </c>
      <c r="N114" s="4">
        <v>44000</v>
      </c>
      <c r="O114" s="4">
        <v>44073</v>
      </c>
      <c r="P114">
        <v>3</v>
      </c>
      <c r="Q114" t="s">
        <v>158</v>
      </c>
      <c r="R114" t="s">
        <v>320</v>
      </c>
      <c r="S114">
        <v>3</v>
      </c>
      <c r="T114" t="s">
        <v>852</v>
      </c>
      <c r="U114" t="s">
        <v>1389</v>
      </c>
      <c r="V114" t="s">
        <v>1905</v>
      </c>
      <c r="W114" t="s">
        <v>2012</v>
      </c>
      <c r="X114" t="s">
        <v>2058</v>
      </c>
      <c r="Y114">
        <v>342.98</v>
      </c>
      <c r="Z114">
        <v>39.96</v>
      </c>
      <c r="AA114">
        <v>3</v>
      </c>
      <c r="AB114" t="s">
        <v>2282</v>
      </c>
      <c r="AC114" t="s">
        <v>2583</v>
      </c>
      <c r="AD114">
        <v>5</v>
      </c>
      <c r="AE114" t="s">
        <v>2633</v>
      </c>
      <c r="AF114">
        <v>1328</v>
      </c>
      <c r="AG114" t="s">
        <v>2639</v>
      </c>
      <c r="AH114" s="4">
        <v>44235</v>
      </c>
      <c r="AI114" s="4">
        <v>44299</v>
      </c>
      <c r="AJ114" t="s">
        <v>79</v>
      </c>
      <c r="AK114" t="s">
        <v>241</v>
      </c>
      <c r="AL114" t="s">
        <v>403</v>
      </c>
      <c r="AM114" t="s">
        <v>965</v>
      </c>
      <c r="AN114" t="s">
        <v>422</v>
      </c>
      <c r="AO114" t="s">
        <v>80</v>
      </c>
      <c r="AP114" t="s">
        <v>1562</v>
      </c>
      <c r="AQ114">
        <f>WebStore68[[#This Row],[unit_price]]*WebStore68[[#This Row],[quantity]]</f>
        <v>240</v>
      </c>
      <c r="AR114" t="s">
        <v>455</v>
      </c>
      <c r="AS114" t="s">
        <v>2340</v>
      </c>
      <c r="AT114" t="str">
        <f t="shared" si="1"/>
        <v>897209442491yesFemale440328Facebook4400044073342.9839.965control1328Use a relaxing music in the background442354429943812029.9915</v>
      </c>
      <c r="AU114">
        <f>COUNTIF(AT$2:AT114,AT114)</f>
        <v>1</v>
      </c>
      <c r="AV114" t="str">
        <f>WebStore68[[#This Row],[country]]&amp;"-"&amp;WebStore68[[#This Row],[item]]</f>
        <v>United States-Dragon Ball Z - Officially Licensed Dragon Ball Collector's Set</v>
      </c>
    </row>
    <row r="115" spans="1:48" hidden="1" x14ac:dyDescent="0.25">
      <c r="A115">
        <v>900</v>
      </c>
      <c r="B115">
        <v>254</v>
      </c>
      <c r="C115" s="13">
        <v>44252</v>
      </c>
      <c r="D115" s="14">
        <f>WebStore68[[#This Row],[order_date]]</f>
        <v>44252</v>
      </c>
      <c r="E115" s="3">
        <f>ROUNDUP(MONTH(WebStore68[[#This Row],[order_date]])/3, 0)</f>
        <v>1</v>
      </c>
      <c r="F115">
        <v>1</v>
      </c>
      <c r="G115" t="s">
        <v>39</v>
      </c>
      <c r="H115" t="s">
        <v>50</v>
      </c>
      <c r="I115" t="s">
        <v>56</v>
      </c>
      <c r="J115" t="s">
        <v>58</v>
      </c>
      <c r="K115" s="4">
        <v>43729</v>
      </c>
      <c r="L115">
        <v>2</v>
      </c>
      <c r="M115" t="s">
        <v>60</v>
      </c>
      <c r="N115" s="4">
        <v>43615</v>
      </c>
      <c r="O115" s="4">
        <v>43830</v>
      </c>
      <c r="P115">
        <v>1</v>
      </c>
      <c r="Q115" t="s">
        <v>79</v>
      </c>
      <c r="R115" t="s">
        <v>241</v>
      </c>
      <c r="S115">
        <v>1</v>
      </c>
      <c r="T115" t="s">
        <v>504</v>
      </c>
      <c r="U115" t="s">
        <v>1067</v>
      </c>
      <c r="V115" t="s">
        <v>1527</v>
      </c>
      <c r="W115" t="s">
        <v>80</v>
      </c>
      <c r="X115" t="s">
        <v>1562</v>
      </c>
      <c r="Y115">
        <v>73.98</v>
      </c>
      <c r="Z115">
        <v>19.98</v>
      </c>
      <c r="AA115">
        <v>1</v>
      </c>
      <c r="AB115" t="s">
        <v>455</v>
      </c>
      <c r="AC115" t="s">
        <v>2340</v>
      </c>
      <c r="AH115" s="4"/>
      <c r="AI115" s="4"/>
      <c r="AJ115" t="s">
        <v>79</v>
      </c>
      <c r="AK115" t="s">
        <v>241</v>
      </c>
      <c r="AL115" t="s">
        <v>504</v>
      </c>
      <c r="AM115" t="s">
        <v>1067</v>
      </c>
      <c r="AN115" t="s">
        <v>1527</v>
      </c>
      <c r="AO115" t="s">
        <v>80</v>
      </c>
      <c r="AP115" t="s">
        <v>1562</v>
      </c>
      <c r="AQ115">
        <f>WebStore68[[#This Row],[unit_price]]*WebStore68[[#This Row],[quantity]]</f>
        <v>73.98</v>
      </c>
      <c r="AR115" t="s">
        <v>455</v>
      </c>
      <c r="AS115" t="s">
        <v>2340</v>
      </c>
      <c r="AT115" t="str">
        <f t="shared" si="1"/>
        <v>900254442521noFemale437292Facebook436154383073.9819.98410936.9929.9915</v>
      </c>
      <c r="AU115">
        <f>COUNTIF(AT$2:AT115,AT115)</f>
        <v>1</v>
      </c>
      <c r="AV115" t="str">
        <f>WebStore68[[#This Row],[country]]&amp;"-"&amp;WebStore68[[#This Row],[item]]</f>
        <v>United States-Pokemon Sword &amp; Shield Vivid Voltage Booster Box</v>
      </c>
    </row>
    <row r="116" spans="1:48" hidden="1" x14ac:dyDescent="0.25">
      <c r="A116">
        <v>906</v>
      </c>
      <c r="B116">
        <v>254</v>
      </c>
      <c r="C116" s="13">
        <v>44258</v>
      </c>
      <c r="D116" s="14">
        <f>WebStore68[[#This Row],[order_date]]</f>
        <v>44258</v>
      </c>
      <c r="E116" s="3">
        <f>ROUNDUP(MONTH(WebStore68[[#This Row],[order_date]])/3, 0)</f>
        <v>1</v>
      </c>
      <c r="F116">
        <v>1</v>
      </c>
      <c r="G116" t="s">
        <v>39</v>
      </c>
      <c r="H116" t="s">
        <v>50</v>
      </c>
      <c r="I116" t="s">
        <v>56</v>
      </c>
      <c r="J116" t="s">
        <v>58</v>
      </c>
      <c r="K116" s="4">
        <v>43729</v>
      </c>
      <c r="L116">
        <v>2</v>
      </c>
      <c r="M116" t="s">
        <v>60</v>
      </c>
      <c r="N116" s="4">
        <v>43615</v>
      </c>
      <c r="O116" s="4">
        <v>43830</v>
      </c>
      <c r="P116">
        <v>1</v>
      </c>
      <c r="Q116" t="s">
        <v>79</v>
      </c>
      <c r="R116" t="s">
        <v>241</v>
      </c>
      <c r="S116">
        <v>1</v>
      </c>
      <c r="T116" t="s">
        <v>403</v>
      </c>
      <c r="U116" t="s">
        <v>965</v>
      </c>
      <c r="V116" t="s">
        <v>422</v>
      </c>
      <c r="W116" t="s">
        <v>69</v>
      </c>
      <c r="X116" t="s">
        <v>1562</v>
      </c>
      <c r="Y116">
        <v>120</v>
      </c>
      <c r="Z116">
        <v>9.99</v>
      </c>
      <c r="AA116">
        <v>1</v>
      </c>
      <c r="AB116" t="s">
        <v>455</v>
      </c>
      <c r="AC116" t="s">
        <v>2340</v>
      </c>
      <c r="AH116" s="4"/>
      <c r="AI116" s="4"/>
      <c r="AJ116" t="s">
        <v>79</v>
      </c>
      <c r="AK116" t="s">
        <v>241</v>
      </c>
      <c r="AL116" t="s">
        <v>403</v>
      </c>
      <c r="AM116" t="s">
        <v>965</v>
      </c>
      <c r="AN116" t="s">
        <v>422</v>
      </c>
      <c r="AO116" t="s">
        <v>69</v>
      </c>
      <c r="AP116" t="s">
        <v>1562</v>
      </c>
      <c r="AQ116">
        <f>WebStore68[[#This Row],[unit_price]]*WebStore68[[#This Row],[quantity]]</f>
        <v>120</v>
      </c>
      <c r="AR116" t="s">
        <v>455</v>
      </c>
      <c r="AS116" t="s">
        <v>2340</v>
      </c>
      <c r="AT116" t="str">
        <f t="shared" si="1"/>
        <v>906254442581noFemale437292Facebook43615438301209.9943812019.9915</v>
      </c>
      <c r="AU116">
        <f>COUNTIF(AT$2:AT116,AT116)</f>
        <v>1</v>
      </c>
      <c r="AV116" t="str">
        <f>WebStore68[[#This Row],[country]]&amp;"-"&amp;WebStore68[[#This Row],[item]]</f>
        <v>United States-Dragon Ball Z - Officially Licensed Dragon Ball Collector's Set</v>
      </c>
    </row>
    <row r="117" spans="1:48" hidden="1" x14ac:dyDescent="0.25">
      <c r="A117">
        <v>938</v>
      </c>
      <c r="B117">
        <v>477</v>
      </c>
      <c r="C117" s="4">
        <v>44279</v>
      </c>
      <c r="D117" s="14">
        <f>WebStore68[[#This Row],[order_date]]</f>
        <v>44279</v>
      </c>
      <c r="E117" s="3">
        <f>ROUNDUP(MONTH(WebStore68[[#This Row],[order_date]])/3, 0)</f>
        <v>1</v>
      </c>
      <c r="F117">
        <v>1</v>
      </c>
      <c r="G117" t="s">
        <v>39</v>
      </c>
      <c r="H117" t="s">
        <v>50</v>
      </c>
      <c r="I117" t="s">
        <v>55</v>
      </c>
      <c r="J117" t="s">
        <v>57</v>
      </c>
      <c r="K117" s="4">
        <v>44012</v>
      </c>
      <c r="L117">
        <v>9</v>
      </c>
      <c r="M117" t="s">
        <v>59</v>
      </c>
      <c r="N117" s="4">
        <v>43952</v>
      </c>
      <c r="O117" s="4">
        <v>44075</v>
      </c>
      <c r="P117">
        <v>1</v>
      </c>
      <c r="Q117" t="s">
        <v>67</v>
      </c>
      <c r="R117" t="s">
        <v>229</v>
      </c>
      <c r="S117">
        <v>1</v>
      </c>
      <c r="T117" t="s">
        <v>847</v>
      </c>
      <c r="U117" t="s">
        <v>1384</v>
      </c>
      <c r="V117" t="s">
        <v>1900</v>
      </c>
      <c r="W117" t="s">
        <v>67</v>
      </c>
      <c r="X117" t="s">
        <v>1562</v>
      </c>
      <c r="Y117">
        <v>62.97</v>
      </c>
      <c r="Z117">
        <v>29.97</v>
      </c>
      <c r="AA117">
        <v>1</v>
      </c>
      <c r="AB117" t="s">
        <v>872</v>
      </c>
      <c r="AC117" t="s">
        <v>2388</v>
      </c>
      <c r="AD117">
        <v>5</v>
      </c>
      <c r="AE117" t="s">
        <v>2633</v>
      </c>
      <c r="AF117">
        <v>1567</v>
      </c>
      <c r="AG117" t="s">
        <v>2639</v>
      </c>
      <c r="AH117" s="4">
        <v>44235</v>
      </c>
      <c r="AI117" s="4">
        <v>44299</v>
      </c>
      <c r="AJ117" t="s">
        <v>67</v>
      </c>
      <c r="AK117" t="s">
        <v>229</v>
      </c>
      <c r="AL117" t="s">
        <v>847</v>
      </c>
      <c r="AM117" t="s">
        <v>1384</v>
      </c>
      <c r="AN117" t="s">
        <v>1900</v>
      </c>
      <c r="AO117" t="s">
        <v>67</v>
      </c>
      <c r="AP117" t="s">
        <v>1562</v>
      </c>
      <c r="AQ117">
        <f>WebStore68[[#This Row],[unit_price]]*WebStore68[[#This Row],[quantity]]</f>
        <v>62.97</v>
      </c>
      <c r="AR117" t="s">
        <v>872</v>
      </c>
      <c r="AS117" t="s">
        <v>2388</v>
      </c>
      <c r="AT117" t="str">
        <f t="shared" si="1"/>
        <v>938477442791yesMale440129Google Ads439524407562.9729.975control1567Use a relaxing music in the background442354429935720.9939.9919</v>
      </c>
      <c r="AU117">
        <f>COUNTIF(AT$2:AT117,AT117)</f>
        <v>1</v>
      </c>
      <c r="AV117" t="str">
        <f>WebStore68[[#This Row],[country]]&amp;"-"&amp;WebStore68[[#This Row],[item]]</f>
        <v>United States-Hail Mary 1st Edition</v>
      </c>
    </row>
    <row r="118" spans="1:48" hidden="1" x14ac:dyDescent="0.25">
      <c r="A118">
        <v>939</v>
      </c>
      <c r="B118">
        <v>482</v>
      </c>
      <c r="C118" s="4">
        <v>44279</v>
      </c>
      <c r="D118" s="14">
        <f>WebStore68[[#This Row],[order_date]]</f>
        <v>44279</v>
      </c>
      <c r="E118" s="3">
        <f>ROUNDUP(MONTH(WebStore68[[#This Row],[order_date]])/3, 0)</f>
        <v>1</v>
      </c>
      <c r="F118">
        <v>1</v>
      </c>
      <c r="G118" t="s">
        <v>39</v>
      </c>
      <c r="H118" t="s">
        <v>50</v>
      </c>
      <c r="I118" t="s">
        <v>55</v>
      </c>
      <c r="J118" t="s">
        <v>58</v>
      </c>
      <c r="K118" s="4">
        <v>43928</v>
      </c>
      <c r="L118">
        <v>7</v>
      </c>
      <c r="M118" t="s">
        <v>61</v>
      </c>
      <c r="N118" s="4">
        <v>43915</v>
      </c>
      <c r="O118" s="4">
        <v>44012</v>
      </c>
      <c r="P118">
        <v>1</v>
      </c>
      <c r="Q118" t="s">
        <v>90</v>
      </c>
      <c r="R118" t="s">
        <v>252</v>
      </c>
      <c r="S118">
        <v>1</v>
      </c>
      <c r="T118" t="s">
        <v>669</v>
      </c>
      <c r="U118" t="s">
        <v>989</v>
      </c>
      <c r="V118" t="s">
        <v>626</v>
      </c>
      <c r="W118" t="s">
        <v>67</v>
      </c>
      <c r="X118" t="s">
        <v>1659</v>
      </c>
      <c r="Y118">
        <v>237</v>
      </c>
      <c r="Z118">
        <v>14.97</v>
      </c>
      <c r="AA118">
        <v>1</v>
      </c>
      <c r="AB118" t="s">
        <v>410</v>
      </c>
      <c r="AC118" t="s">
        <v>2359</v>
      </c>
      <c r="AH118" s="4"/>
      <c r="AI118" s="4"/>
      <c r="AJ118" t="s">
        <v>90</v>
      </c>
      <c r="AK118" t="s">
        <v>252</v>
      </c>
      <c r="AL118" t="s">
        <v>669</v>
      </c>
      <c r="AM118" t="s">
        <v>989</v>
      </c>
      <c r="AN118" t="s">
        <v>626</v>
      </c>
      <c r="AO118" t="s">
        <v>67</v>
      </c>
      <c r="AP118" t="s">
        <v>1659</v>
      </c>
      <c r="AQ118">
        <f>WebStore68[[#This Row],[unit_price]]*WebStore68[[#This Row],[quantity]]</f>
        <v>237</v>
      </c>
      <c r="AR118" t="s">
        <v>410</v>
      </c>
      <c r="AS118" t="s">
        <v>2359</v>
      </c>
      <c r="AT118" t="str">
        <f t="shared" si="1"/>
        <v>939482442791yesFemale439287YouTube439154401223714.976767934.9920</v>
      </c>
      <c r="AU118">
        <f>COUNTIF(AT$2:AT118,AT118)</f>
        <v>1</v>
      </c>
      <c r="AV118" t="str">
        <f>WebStore68[[#This Row],[country]]&amp;"-"&amp;WebStore68[[#This Row],[item]]</f>
        <v>United States-Lego 71360 Super Mario Starterset</v>
      </c>
    </row>
    <row r="119" spans="1:48" hidden="1" x14ac:dyDescent="0.25">
      <c r="A119">
        <v>944</v>
      </c>
      <c r="B119">
        <v>456</v>
      </c>
      <c r="C119" s="4">
        <v>44281</v>
      </c>
      <c r="D119" s="14">
        <f>WebStore68[[#This Row],[order_date]]</f>
        <v>44281</v>
      </c>
      <c r="E119" s="3">
        <f>ROUNDUP(MONTH(WebStore68[[#This Row],[order_date]])/3, 0)</f>
        <v>1</v>
      </c>
      <c r="F119">
        <v>1</v>
      </c>
      <c r="G119" t="s">
        <v>39</v>
      </c>
      <c r="H119" t="s">
        <v>50</v>
      </c>
      <c r="I119" t="s">
        <v>56</v>
      </c>
      <c r="J119" t="s">
        <v>57</v>
      </c>
      <c r="K119" s="4">
        <v>43933</v>
      </c>
      <c r="L119">
        <v>7</v>
      </c>
      <c r="M119" t="s">
        <v>61</v>
      </c>
      <c r="N119" s="4">
        <v>43915</v>
      </c>
      <c r="O119" s="4">
        <v>44012</v>
      </c>
      <c r="P119">
        <v>2</v>
      </c>
      <c r="Q119" t="s">
        <v>127</v>
      </c>
      <c r="R119" t="s">
        <v>289</v>
      </c>
      <c r="S119">
        <v>2</v>
      </c>
      <c r="T119" t="s">
        <v>861</v>
      </c>
      <c r="U119" t="s">
        <v>1398</v>
      </c>
      <c r="V119" t="s">
        <v>1914</v>
      </c>
      <c r="W119" t="s">
        <v>103</v>
      </c>
      <c r="X119" t="s">
        <v>2039</v>
      </c>
      <c r="Y119">
        <v>173</v>
      </c>
      <c r="Z119">
        <v>54.96</v>
      </c>
      <c r="AA119">
        <v>2</v>
      </c>
      <c r="AB119" t="s">
        <v>2285</v>
      </c>
      <c r="AC119" t="s">
        <v>2587</v>
      </c>
      <c r="AH119" s="4"/>
      <c r="AI119" s="4"/>
      <c r="AJ119" t="s">
        <v>65</v>
      </c>
      <c r="AK119" t="s">
        <v>227</v>
      </c>
      <c r="AL119" t="s">
        <v>685</v>
      </c>
      <c r="AM119" t="s">
        <v>1227</v>
      </c>
      <c r="AN119" t="s">
        <v>418</v>
      </c>
      <c r="AO119" t="s">
        <v>69</v>
      </c>
      <c r="AP119" t="s">
        <v>1562</v>
      </c>
      <c r="AQ119">
        <f>WebStore68[[#This Row],[unit_price]]*WebStore68[[#This Row],[quantity]]</f>
        <v>50</v>
      </c>
      <c r="AR119" t="s">
        <v>431</v>
      </c>
      <c r="AS119" t="s">
        <v>2326</v>
      </c>
      <c r="AT119" t="str">
        <f t="shared" si="1"/>
        <v>944456442811noMale439337YouTube439154401217354.9610935019.9924</v>
      </c>
      <c r="AU119">
        <f>COUNTIF(AT$2:AT119,AT119)</f>
        <v>1</v>
      </c>
      <c r="AV119" t="str">
        <f>WebStore68[[#This Row],[country]]&amp;"-"&amp;WebStore68[[#This Row],[item]]</f>
        <v>United States-Nail Polish 10 pieces set</v>
      </c>
    </row>
    <row r="120" spans="1:48" hidden="1" x14ac:dyDescent="0.25">
      <c r="A120">
        <v>944</v>
      </c>
      <c r="B120">
        <v>456</v>
      </c>
      <c r="C120" s="4">
        <v>44281</v>
      </c>
      <c r="D120" s="14">
        <f>WebStore68[[#This Row],[order_date]]</f>
        <v>44281</v>
      </c>
      <c r="E120" s="3">
        <f>ROUNDUP(MONTH(WebStore68[[#This Row],[order_date]])/3, 0)</f>
        <v>1</v>
      </c>
      <c r="F120">
        <v>1</v>
      </c>
      <c r="G120" t="s">
        <v>39</v>
      </c>
      <c r="H120" t="s">
        <v>50</v>
      </c>
      <c r="I120" t="s">
        <v>56</v>
      </c>
      <c r="J120" t="s">
        <v>57</v>
      </c>
      <c r="K120" s="4">
        <v>43933</v>
      </c>
      <c r="L120">
        <v>7</v>
      </c>
      <c r="M120" t="s">
        <v>61</v>
      </c>
      <c r="N120" s="4">
        <v>43915</v>
      </c>
      <c r="O120" s="4">
        <v>44012</v>
      </c>
      <c r="P120">
        <v>2</v>
      </c>
      <c r="Q120" t="s">
        <v>127</v>
      </c>
      <c r="R120" t="s">
        <v>289</v>
      </c>
      <c r="S120">
        <v>2</v>
      </c>
      <c r="T120" t="s">
        <v>861</v>
      </c>
      <c r="U120" t="s">
        <v>1398</v>
      </c>
      <c r="V120" t="s">
        <v>1914</v>
      </c>
      <c r="W120" t="s">
        <v>103</v>
      </c>
      <c r="X120" t="s">
        <v>2039</v>
      </c>
      <c r="Y120">
        <v>173</v>
      </c>
      <c r="Z120">
        <v>54.96</v>
      </c>
      <c r="AA120">
        <v>2</v>
      </c>
      <c r="AB120" t="s">
        <v>2285</v>
      </c>
      <c r="AC120" t="s">
        <v>2587</v>
      </c>
      <c r="AH120" s="4"/>
      <c r="AI120" s="4"/>
      <c r="AJ120" t="s">
        <v>70</v>
      </c>
      <c r="AK120" t="s">
        <v>232</v>
      </c>
      <c r="AL120" t="s">
        <v>594</v>
      </c>
      <c r="AM120" t="s">
        <v>1077</v>
      </c>
      <c r="AN120" t="s">
        <v>519</v>
      </c>
      <c r="AO120" t="s">
        <v>67</v>
      </c>
      <c r="AP120" t="s">
        <v>1548</v>
      </c>
      <c r="AQ120">
        <f>WebStore68[[#This Row],[unit_price]]*WebStore68[[#This Row],[quantity]]</f>
        <v>123</v>
      </c>
      <c r="AR120" t="s">
        <v>432</v>
      </c>
      <c r="AS120" t="s">
        <v>2331</v>
      </c>
      <c r="AT120" t="str">
        <f t="shared" si="1"/>
        <v>944456442811noMale439337YouTube439154401217354.96513441314.9921</v>
      </c>
      <c r="AU120">
        <f>COUNTIF(AT$2:AT120,AT120)</f>
        <v>1</v>
      </c>
      <c r="AV120" t="str">
        <f>WebStore68[[#This Row],[country]]&amp;"-"&amp;WebStore68[[#This Row],[item]]</f>
        <v>United States-Soccer Goal Set</v>
      </c>
    </row>
    <row r="121" spans="1:48" hidden="1" x14ac:dyDescent="0.25">
      <c r="A121">
        <v>949</v>
      </c>
      <c r="B121">
        <v>377</v>
      </c>
      <c r="C121" s="4">
        <v>44284</v>
      </c>
      <c r="D121" s="14">
        <f>WebStore68[[#This Row],[order_date]]</f>
        <v>44284</v>
      </c>
      <c r="E121" s="3">
        <f>ROUNDUP(MONTH(WebStore68[[#This Row],[order_date]])/3, 0)</f>
        <v>1</v>
      </c>
      <c r="F121">
        <v>1</v>
      </c>
      <c r="G121" t="s">
        <v>39</v>
      </c>
      <c r="H121" t="s">
        <v>50</v>
      </c>
      <c r="I121" t="s">
        <v>56</v>
      </c>
      <c r="J121" t="s">
        <v>57</v>
      </c>
      <c r="K121" s="4">
        <v>44106</v>
      </c>
      <c r="L121">
        <v>15</v>
      </c>
      <c r="M121" t="s">
        <v>62</v>
      </c>
      <c r="N121" s="4">
        <v>43615</v>
      </c>
      <c r="O121" s="4">
        <v>44413</v>
      </c>
      <c r="P121">
        <v>1</v>
      </c>
      <c r="Q121" t="s">
        <v>86</v>
      </c>
      <c r="R121" t="s">
        <v>248</v>
      </c>
      <c r="S121">
        <v>1</v>
      </c>
      <c r="T121" t="s">
        <v>499</v>
      </c>
      <c r="U121" t="s">
        <v>1062</v>
      </c>
      <c r="V121" t="s">
        <v>1590</v>
      </c>
      <c r="W121" t="s">
        <v>69</v>
      </c>
      <c r="X121" t="s">
        <v>1548</v>
      </c>
      <c r="Y121">
        <v>61.89</v>
      </c>
      <c r="Z121">
        <v>14.99</v>
      </c>
      <c r="AA121">
        <v>1</v>
      </c>
      <c r="AB121" t="s">
        <v>549</v>
      </c>
      <c r="AC121" t="s">
        <v>2362</v>
      </c>
      <c r="AD121">
        <v>5</v>
      </c>
      <c r="AE121" t="s">
        <v>2633</v>
      </c>
      <c r="AF121">
        <v>1474</v>
      </c>
      <c r="AG121" t="s">
        <v>2639</v>
      </c>
      <c r="AH121" s="4">
        <v>44235</v>
      </c>
      <c r="AI121" s="4">
        <v>44299</v>
      </c>
      <c r="AJ121" t="s">
        <v>86</v>
      </c>
      <c r="AK121" t="s">
        <v>248</v>
      </c>
      <c r="AL121" t="s">
        <v>499</v>
      </c>
      <c r="AM121" t="s">
        <v>1062</v>
      </c>
      <c r="AN121" t="s">
        <v>1590</v>
      </c>
      <c r="AO121" t="s">
        <v>69</v>
      </c>
      <c r="AP121" t="s">
        <v>1548</v>
      </c>
      <c r="AQ121">
        <f>WebStore68[[#This Row],[unit_price]]*WebStore68[[#This Row],[quantity]]</f>
        <v>61.89</v>
      </c>
      <c r="AR121" t="s">
        <v>549</v>
      </c>
      <c r="AS121" t="s">
        <v>2362</v>
      </c>
      <c r="AT121" t="str">
        <f t="shared" si="1"/>
        <v>949377442841noMale4410615Organic436154441361.8914.995control1474Use a relaxing music in the background442354429978361.89114.9922</v>
      </c>
      <c r="AU121">
        <f>COUNTIF(AT$2:AT121,AT121)</f>
        <v>1</v>
      </c>
      <c r="AV121" t="str">
        <f>WebStore68[[#This Row],[country]]&amp;"-"&amp;WebStore68[[#This Row],[item]]</f>
        <v>United States-LuxNine memoryfoam Science Contour Pillow</v>
      </c>
    </row>
    <row r="122" spans="1:48" hidden="1" x14ac:dyDescent="0.25">
      <c r="A122">
        <v>986</v>
      </c>
      <c r="B122">
        <v>229</v>
      </c>
      <c r="C122" s="4">
        <v>44308</v>
      </c>
      <c r="D122" s="14">
        <f>WebStore68[[#This Row],[order_date]]</f>
        <v>44308</v>
      </c>
      <c r="E122" s="3">
        <f>ROUNDUP(MONTH(WebStore68[[#This Row],[order_date]])/3, 0)</f>
        <v>2</v>
      </c>
      <c r="F122">
        <v>1</v>
      </c>
      <c r="G122" t="s">
        <v>39</v>
      </c>
      <c r="H122" t="s">
        <v>50</v>
      </c>
      <c r="I122" t="s">
        <v>56</v>
      </c>
      <c r="J122" t="s">
        <v>57</v>
      </c>
      <c r="K122" s="4">
        <v>44170</v>
      </c>
      <c r="L122">
        <v>11</v>
      </c>
      <c r="M122" t="s">
        <v>60</v>
      </c>
      <c r="N122" s="4">
        <v>44148</v>
      </c>
      <c r="O122" s="4">
        <v>44265</v>
      </c>
      <c r="P122">
        <v>1</v>
      </c>
      <c r="Q122" t="s">
        <v>67</v>
      </c>
      <c r="R122" t="s">
        <v>229</v>
      </c>
      <c r="S122">
        <v>1</v>
      </c>
      <c r="T122" t="s">
        <v>439</v>
      </c>
      <c r="U122" t="s">
        <v>1001</v>
      </c>
      <c r="V122" t="s">
        <v>1533</v>
      </c>
      <c r="W122" t="s">
        <v>80</v>
      </c>
      <c r="X122" t="s">
        <v>1562</v>
      </c>
      <c r="Y122">
        <v>119.98</v>
      </c>
      <c r="Z122">
        <v>19.98</v>
      </c>
      <c r="AA122">
        <v>1</v>
      </c>
      <c r="AB122" t="s">
        <v>84</v>
      </c>
      <c r="AC122" t="s">
        <v>2366</v>
      </c>
      <c r="AH122" s="4"/>
      <c r="AI122" s="4"/>
      <c r="AJ122" t="s">
        <v>67</v>
      </c>
      <c r="AK122" t="s">
        <v>229</v>
      </c>
      <c r="AL122" t="s">
        <v>439</v>
      </c>
      <c r="AM122" t="s">
        <v>1001</v>
      </c>
      <c r="AN122" t="s">
        <v>1533</v>
      </c>
      <c r="AO122" t="s">
        <v>80</v>
      </c>
      <c r="AP122" t="s">
        <v>1562</v>
      </c>
      <c r="AQ122">
        <f>WebStore68[[#This Row],[unit_price]]*WebStore68[[#This Row],[quantity]]</f>
        <v>119.98</v>
      </c>
      <c r="AR122" t="s">
        <v>84</v>
      </c>
      <c r="AS122" t="s">
        <v>2366</v>
      </c>
      <c r="AT122" t="str">
        <f t="shared" si="1"/>
        <v>986229443081noMale4417011Facebook4414844265119.9819.98310259.9929.999</v>
      </c>
      <c r="AU122">
        <f>COUNTIF(AT$2:AT122,AT122)</f>
        <v>1</v>
      </c>
      <c r="AV122" t="str">
        <f>WebStore68[[#This Row],[country]]&amp;"-"&amp;WebStore68[[#This Row],[item]]</f>
        <v>United States-One Piece Vol.1 1st Edition - JP</v>
      </c>
    </row>
    <row r="123" spans="1:48" hidden="1" x14ac:dyDescent="0.25">
      <c r="A123">
        <v>996</v>
      </c>
      <c r="B123">
        <v>209</v>
      </c>
      <c r="C123" s="4">
        <v>44314</v>
      </c>
      <c r="D123" s="14">
        <f>WebStore68[[#This Row],[order_date]]</f>
        <v>44314</v>
      </c>
      <c r="E123" s="3">
        <f>ROUNDUP(MONTH(WebStore68[[#This Row],[order_date]])/3, 0)</f>
        <v>2</v>
      </c>
      <c r="F123">
        <v>1</v>
      </c>
      <c r="G123" t="s">
        <v>39</v>
      </c>
      <c r="H123" t="s">
        <v>50</v>
      </c>
      <c r="I123" t="s">
        <v>55</v>
      </c>
      <c r="J123" t="s">
        <v>58</v>
      </c>
      <c r="K123" s="4">
        <v>44032</v>
      </c>
      <c r="L123">
        <v>8</v>
      </c>
      <c r="M123" t="s">
        <v>60</v>
      </c>
      <c r="N123" s="4">
        <v>44000</v>
      </c>
      <c r="O123" s="4">
        <v>44073</v>
      </c>
      <c r="P123">
        <v>2</v>
      </c>
      <c r="Q123" t="s">
        <v>121</v>
      </c>
      <c r="R123" t="s">
        <v>283</v>
      </c>
      <c r="S123">
        <v>2</v>
      </c>
      <c r="T123" t="s">
        <v>884</v>
      </c>
      <c r="U123" t="s">
        <v>1421</v>
      </c>
      <c r="V123" t="s">
        <v>1936</v>
      </c>
      <c r="W123" t="s">
        <v>83</v>
      </c>
      <c r="X123" t="s">
        <v>1723</v>
      </c>
      <c r="Y123">
        <v>71.83</v>
      </c>
      <c r="Z123">
        <v>49.95</v>
      </c>
      <c r="AA123">
        <v>2</v>
      </c>
      <c r="AB123" t="s">
        <v>2294</v>
      </c>
      <c r="AC123" t="s">
        <v>2598</v>
      </c>
      <c r="AH123" s="4"/>
      <c r="AI123" s="4"/>
      <c r="AJ123" t="s">
        <v>79</v>
      </c>
      <c r="AK123" t="s">
        <v>241</v>
      </c>
      <c r="AL123" t="s">
        <v>770</v>
      </c>
      <c r="AM123" t="s">
        <v>1182</v>
      </c>
      <c r="AN123" t="s">
        <v>1614</v>
      </c>
      <c r="AO123" t="s">
        <v>67</v>
      </c>
      <c r="AP123" t="s">
        <v>1562</v>
      </c>
      <c r="AQ123">
        <f>WebStore68[[#This Row],[unit_price]]*WebStore68[[#This Row],[quantity]]</f>
        <v>41.849999999999994</v>
      </c>
      <c r="AR123" t="s">
        <v>455</v>
      </c>
      <c r="AS123" t="s">
        <v>2340</v>
      </c>
      <c r="AT123" t="str">
        <f t="shared" si="1"/>
        <v>996209443141yesFemale440328Facebook440004407371.8349.95416513.9539.9915</v>
      </c>
      <c r="AU123">
        <f>COUNTIF(AT$2:AT123,AT123)</f>
        <v>1</v>
      </c>
      <c r="AV123" t="str">
        <f>WebStore68[[#This Row],[country]]&amp;"-"&amp;WebStore68[[#This Row],[item]]</f>
        <v>United States-Yu-Gi-Oh! TCG: Egyptian God Deck: Obelisk The Tormentor</v>
      </c>
    </row>
    <row r="124" spans="1:48" hidden="1" x14ac:dyDescent="0.25">
      <c r="A124">
        <v>996</v>
      </c>
      <c r="B124">
        <v>209</v>
      </c>
      <c r="C124" s="4">
        <v>44314</v>
      </c>
      <c r="D124" s="14">
        <f>WebStore68[[#This Row],[order_date]]</f>
        <v>44314</v>
      </c>
      <c r="E124" s="3">
        <f>ROUNDUP(MONTH(WebStore68[[#This Row],[order_date]])/3, 0)</f>
        <v>2</v>
      </c>
      <c r="F124">
        <v>1</v>
      </c>
      <c r="G124" t="s">
        <v>39</v>
      </c>
      <c r="H124" t="s">
        <v>50</v>
      </c>
      <c r="I124" t="s">
        <v>55</v>
      </c>
      <c r="J124" t="s">
        <v>58</v>
      </c>
      <c r="K124" s="4">
        <v>44032</v>
      </c>
      <c r="L124">
        <v>8</v>
      </c>
      <c r="M124" t="s">
        <v>60</v>
      </c>
      <c r="N124" s="4">
        <v>44000</v>
      </c>
      <c r="O124" s="4">
        <v>44073</v>
      </c>
      <c r="P124">
        <v>2</v>
      </c>
      <c r="Q124" t="s">
        <v>121</v>
      </c>
      <c r="R124" t="s">
        <v>283</v>
      </c>
      <c r="S124">
        <v>2</v>
      </c>
      <c r="T124" t="s">
        <v>884</v>
      </c>
      <c r="U124" t="s">
        <v>1421</v>
      </c>
      <c r="V124" t="s">
        <v>1936</v>
      </c>
      <c r="W124" t="s">
        <v>83</v>
      </c>
      <c r="X124" t="s">
        <v>1723</v>
      </c>
      <c r="Y124">
        <v>71.83</v>
      </c>
      <c r="Z124">
        <v>49.95</v>
      </c>
      <c r="AA124">
        <v>2</v>
      </c>
      <c r="AB124" t="s">
        <v>2294</v>
      </c>
      <c r="AC124" t="s">
        <v>2598</v>
      </c>
      <c r="AH124" s="4"/>
      <c r="AI124" s="4"/>
      <c r="AJ124" t="s">
        <v>80</v>
      </c>
      <c r="AK124" t="s">
        <v>242</v>
      </c>
      <c r="AL124" t="s">
        <v>455</v>
      </c>
      <c r="AM124" t="s">
        <v>1018</v>
      </c>
      <c r="AN124" t="s">
        <v>1548</v>
      </c>
      <c r="AO124" t="s">
        <v>80</v>
      </c>
      <c r="AP124" t="s">
        <v>1562</v>
      </c>
      <c r="AQ124">
        <f>WebStore68[[#This Row],[unit_price]]*WebStore68[[#This Row],[quantity]]</f>
        <v>29.98</v>
      </c>
      <c r="AR124" t="s">
        <v>70</v>
      </c>
      <c r="AS124" t="s">
        <v>2341</v>
      </c>
      <c r="AT124" t="str">
        <f t="shared" si="1"/>
        <v>996209443141yesFemale440328Facebook440004407371.8349.9521514.9929.995</v>
      </c>
      <c r="AU124">
        <f>COUNTIF(AT$2:AT124,AT124)</f>
        <v>1</v>
      </c>
      <c r="AV124" t="str">
        <f>WebStore68[[#This Row],[country]]&amp;"-"&amp;WebStore68[[#This Row],[item]]</f>
        <v>United States-Aluminium HD Polarized Photochromic Sunglasses</v>
      </c>
    </row>
    <row r="125" spans="1:48" hidden="1" x14ac:dyDescent="0.25">
      <c r="A125">
        <v>997</v>
      </c>
      <c r="B125">
        <v>232</v>
      </c>
      <c r="C125" s="4">
        <v>44314</v>
      </c>
      <c r="D125" s="14">
        <f>WebStore68[[#This Row],[order_date]]</f>
        <v>44314</v>
      </c>
      <c r="E125" s="3">
        <f>ROUNDUP(MONTH(WebStore68[[#This Row],[order_date]])/3, 0)</f>
        <v>2</v>
      </c>
      <c r="F125">
        <v>1</v>
      </c>
      <c r="G125" t="s">
        <v>39</v>
      </c>
      <c r="H125" t="s">
        <v>50</v>
      </c>
      <c r="I125" t="s">
        <v>56</v>
      </c>
      <c r="J125" t="s">
        <v>58</v>
      </c>
      <c r="K125" s="4">
        <v>43574</v>
      </c>
      <c r="L125">
        <v>3</v>
      </c>
      <c r="N125" s="4"/>
      <c r="O125" s="4"/>
      <c r="P125">
        <v>1</v>
      </c>
      <c r="Q125" t="s">
        <v>84</v>
      </c>
      <c r="R125" t="s">
        <v>246</v>
      </c>
      <c r="S125">
        <v>1</v>
      </c>
      <c r="T125" t="s">
        <v>410</v>
      </c>
      <c r="U125" t="s">
        <v>972</v>
      </c>
      <c r="V125" t="s">
        <v>1505</v>
      </c>
      <c r="W125" t="s">
        <v>80</v>
      </c>
      <c r="X125" t="s">
        <v>1562</v>
      </c>
      <c r="Y125">
        <v>579.9</v>
      </c>
      <c r="Z125">
        <v>19.98</v>
      </c>
      <c r="AA125">
        <v>1</v>
      </c>
      <c r="AB125" t="s">
        <v>645</v>
      </c>
      <c r="AC125" t="s">
        <v>2347</v>
      </c>
      <c r="AH125" s="4"/>
      <c r="AI125" s="4"/>
      <c r="AJ125" t="s">
        <v>84</v>
      </c>
      <c r="AK125" t="s">
        <v>246</v>
      </c>
      <c r="AL125" t="s">
        <v>410</v>
      </c>
      <c r="AM125" t="s">
        <v>972</v>
      </c>
      <c r="AN125" t="s">
        <v>1505</v>
      </c>
      <c r="AO125" t="s">
        <v>80</v>
      </c>
      <c r="AP125" t="s">
        <v>1562</v>
      </c>
      <c r="AQ125">
        <f>WebStore68[[#This Row],[unit_price]]*WebStore68[[#This Row],[quantity]]</f>
        <v>579.9</v>
      </c>
      <c r="AR125" t="s">
        <v>645</v>
      </c>
      <c r="AS125" t="s">
        <v>2347</v>
      </c>
      <c r="AT125" t="str">
        <f t="shared" si="1"/>
        <v>997232443141noFemale435743579.919.98920289.9529.9913</v>
      </c>
      <c r="AU125">
        <f>COUNTIF(AT$2:AT125,AT125)</f>
        <v>1</v>
      </c>
      <c r="AV125" t="str">
        <f>WebStore68[[#This Row],[country]]&amp;"-"&amp;WebStore68[[#This Row],[item]]</f>
        <v>United States-AutoFull Pink Gaming Chair PU Leather With Rabbit Ears</v>
      </c>
    </row>
    <row r="126" spans="1:48" hidden="1" x14ac:dyDescent="0.25">
      <c r="A126">
        <v>1004</v>
      </c>
      <c r="B126">
        <v>206</v>
      </c>
      <c r="C126" s="4">
        <v>44316</v>
      </c>
      <c r="D126" s="14">
        <f>WebStore68[[#This Row],[order_date]]</f>
        <v>44316</v>
      </c>
      <c r="E126" s="3">
        <f>ROUNDUP(MONTH(WebStore68[[#This Row],[order_date]])/3, 0)</f>
        <v>2</v>
      </c>
      <c r="F126">
        <v>1</v>
      </c>
      <c r="G126" t="s">
        <v>39</v>
      </c>
      <c r="H126" t="s">
        <v>50</v>
      </c>
      <c r="I126" t="s">
        <v>56</v>
      </c>
      <c r="J126" t="s">
        <v>58</v>
      </c>
      <c r="K126" s="4">
        <v>43957</v>
      </c>
      <c r="L126">
        <v>7</v>
      </c>
      <c r="M126" t="s">
        <v>61</v>
      </c>
      <c r="N126" s="4">
        <v>43915</v>
      </c>
      <c r="O126" s="4">
        <v>44012</v>
      </c>
      <c r="P126">
        <v>1</v>
      </c>
      <c r="Q126" t="s">
        <v>86</v>
      </c>
      <c r="R126" t="s">
        <v>248</v>
      </c>
      <c r="S126">
        <v>1</v>
      </c>
      <c r="T126" t="s">
        <v>454</v>
      </c>
      <c r="U126" t="s">
        <v>1017</v>
      </c>
      <c r="V126" t="s">
        <v>1547</v>
      </c>
      <c r="W126" t="s">
        <v>80</v>
      </c>
      <c r="X126" t="s">
        <v>1548</v>
      </c>
      <c r="Y126">
        <v>319.98</v>
      </c>
      <c r="Z126">
        <v>29.98</v>
      </c>
      <c r="AA126">
        <v>1</v>
      </c>
      <c r="AB126" t="s">
        <v>547</v>
      </c>
      <c r="AC126" t="s">
        <v>2354</v>
      </c>
      <c r="AH126" s="4"/>
      <c r="AI126" s="4"/>
      <c r="AJ126" t="s">
        <v>86</v>
      </c>
      <c r="AK126" t="s">
        <v>248</v>
      </c>
      <c r="AL126" t="s">
        <v>454</v>
      </c>
      <c r="AM126" t="s">
        <v>1017</v>
      </c>
      <c r="AN126" t="s">
        <v>1547</v>
      </c>
      <c r="AO126" t="s">
        <v>80</v>
      </c>
      <c r="AP126" t="s">
        <v>1548</v>
      </c>
      <c r="AQ126">
        <f>WebStore68[[#This Row],[unit_price]]*WebStore68[[#This Row],[quantity]]</f>
        <v>319.98</v>
      </c>
      <c r="AR126" t="s">
        <v>547</v>
      </c>
      <c r="AS126" t="s">
        <v>2354</v>
      </c>
      <c r="AT126" t="str">
        <f t="shared" si="1"/>
        <v>1004206443161noFemale439577YouTube4391544012319.9829.98790159.99214.9914</v>
      </c>
      <c r="AU126">
        <f>COUNTIF(AT$2:AT126,AT126)</f>
        <v>1</v>
      </c>
      <c r="AV126" t="str">
        <f>WebStore68[[#This Row],[country]]&amp;"-"&amp;WebStore68[[#This Row],[item]]</f>
        <v>United States-Milwaukee 2724-20 M18</v>
      </c>
    </row>
    <row r="127" spans="1:48" hidden="1" x14ac:dyDescent="0.25">
      <c r="A127">
        <v>1018</v>
      </c>
      <c r="B127">
        <v>353</v>
      </c>
      <c r="C127" s="13">
        <v>44322</v>
      </c>
      <c r="D127" s="14">
        <f>WebStore68[[#This Row],[order_date]]</f>
        <v>44322</v>
      </c>
      <c r="E127" s="3">
        <f>ROUNDUP(MONTH(WebStore68[[#This Row],[order_date]])/3, 0)</f>
        <v>2</v>
      </c>
      <c r="F127">
        <v>1</v>
      </c>
      <c r="G127" t="s">
        <v>39</v>
      </c>
      <c r="H127" t="s">
        <v>50</v>
      </c>
      <c r="I127" t="s">
        <v>55</v>
      </c>
      <c r="J127" t="s">
        <v>57</v>
      </c>
      <c r="K127" s="4">
        <v>43661</v>
      </c>
      <c r="L127">
        <v>2</v>
      </c>
      <c r="M127" t="s">
        <v>60</v>
      </c>
      <c r="N127" s="4">
        <v>43615</v>
      </c>
      <c r="O127" s="4">
        <v>43830</v>
      </c>
      <c r="P127">
        <v>1</v>
      </c>
      <c r="Q127" t="s">
        <v>78</v>
      </c>
      <c r="R127" t="s">
        <v>240</v>
      </c>
      <c r="S127">
        <v>1</v>
      </c>
      <c r="T127" t="s">
        <v>604</v>
      </c>
      <c r="U127" t="s">
        <v>1136</v>
      </c>
      <c r="V127" t="s">
        <v>1682</v>
      </c>
      <c r="W127" t="s">
        <v>80</v>
      </c>
      <c r="X127" t="s">
        <v>1562</v>
      </c>
      <c r="Y127">
        <v>9.5</v>
      </c>
      <c r="Z127">
        <v>19.98</v>
      </c>
      <c r="AA127">
        <v>1</v>
      </c>
      <c r="AB127" t="s">
        <v>469</v>
      </c>
      <c r="AC127" t="s">
        <v>2339</v>
      </c>
      <c r="AH127" s="4"/>
      <c r="AI127" s="4"/>
      <c r="AJ127" t="s">
        <v>78</v>
      </c>
      <c r="AK127" t="s">
        <v>240</v>
      </c>
      <c r="AL127" t="s">
        <v>604</v>
      </c>
      <c r="AM127" t="s">
        <v>1136</v>
      </c>
      <c r="AN127" t="s">
        <v>1682</v>
      </c>
      <c r="AO127" t="s">
        <v>80</v>
      </c>
      <c r="AP127" t="s">
        <v>1562</v>
      </c>
      <c r="AQ127">
        <f>WebStore68[[#This Row],[unit_price]]*WebStore68[[#This Row],[quantity]]</f>
        <v>9.5</v>
      </c>
      <c r="AR127" t="s">
        <v>469</v>
      </c>
      <c r="AS127" t="s">
        <v>2339</v>
      </c>
      <c r="AT127" t="str">
        <f t="shared" si="1"/>
        <v>1018353443221yesMale436612Facebook43615438309.519.9881734.7529.9923</v>
      </c>
      <c r="AU127">
        <f>COUNTIF(AT$2:AT127,AT127)</f>
        <v>1</v>
      </c>
      <c r="AV127" t="str">
        <f>WebStore68[[#This Row],[country]]&amp;"-"&amp;WebStore68[[#This Row],[item]]</f>
        <v>United States-Non - Stick Omlet Turner</v>
      </c>
    </row>
    <row r="128" spans="1:48" hidden="1" x14ac:dyDescent="0.25">
      <c r="A128">
        <v>1036</v>
      </c>
      <c r="B128">
        <v>209</v>
      </c>
      <c r="C128" s="4">
        <v>44332</v>
      </c>
      <c r="D128" s="14">
        <f>WebStore68[[#This Row],[order_date]]</f>
        <v>44332</v>
      </c>
      <c r="E128" s="3">
        <f>ROUNDUP(MONTH(WebStore68[[#This Row],[order_date]])/3, 0)</f>
        <v>2</v>
      </c>
      <c r="F128">
        <v>1</v>
      </c>
      <c r="G128" t="s">
        <v>39</v>
      </c>
      <c r="H128" t="s">
        <v>50</v>
      </c>
      <c r="I128" t="s">
        <v>55</v>
      </c>
      <c r="J128" t="s">
        <v>58</v>
      </c>
      <c r="K128" s="4">
        <v>44032</v>
      </c>
      <c r="L128">
        <v>8</v>
      </c>
      <c r="M128" t="s">
        <v>60</v>
      </c>
      <c r="N128" s="4">
        <v>44000</v>
      </c>
      <c r="O128" s="4">
        <v>44073</v>
      </c>
      <c r="P128">
        <v>1</v>
      </c>
      <c r="Q128" t="s">
        <v>79</v>
      </c>
      <c r="R128" t="s">
        <v>241</v>
      </c>
      <c r="S128">
        <v>1</v>
      </c>
      <c r="T128" t="s">
        <v>515</v>
      </c>
      <c r="U128" t="s">
        <v>1078</v>
      </c>
      <c r="V128" t="s">
        <v>1587</v>
      </c>
      <c r="W128" t="s">
        <v>69</v>
      </c>
      <c r="X128" t="s">
        <v>1562</v>
      </c>
      <c r="Y128">
        <v>54.99</v>
      </c>
      <c r="Z128">
        <v>9.99</v>
      </c>
      <c r="AA128">
        <v>1</v>
      </c>
      <c r="AB128" t="s">
        <v>86</v>
      </c>
      <c r="AC128" t="s">
        <v>2350</v>
      </c>
      <c r="AH128" s="4"/>
      <c r="AI128" s="4"/>
      <c r="AJ128" t="s">
        <v>79</v>
      </c>
      <c r="AK128" t="s">
        <v>241</v>
      </c>
      <c r="AL128" t="s">
        <v>515</v>
      </c>
      <c r="AM128" t="s">
        <v>1078</v>
      </c>
      <c r="AN128" t="s">
        <v>1587</v>
      </c>
      <c r="AO128" t="s">
        <v>69</v>
      </c>
      <c r="AP128" t="s">
        <v>1562</v>
      </c>
      <c r="AQ128">
        <f>WebStore68[[#This Row],[unit_price]]*WebStore68[[#This Row],[quantity]]</f>
        <v>54.99</v>
      </c>
      <c r="AR128" t="s">
        <v>86</v>
      </c>
      <c r="AS128" t="s">
        <v>2350</v>
      </c>
      <c r="AT128" t="str">
        <f t="shared" si="1"/>
        <v>1036209443321yesFemale440328Facebook440004407354.999.99414354.9919.997</v>
      </c>
      <c r="AU128">
        <f>COUNTIF(AT$2:AT128,AT128)</f>
        <v>1</v>
      </c>
      <c r="AV128" t="str">
        <f>WebStore68[[#This Row],[country]]&amp;"-"&amp;WebStore68[[#This Row],[item]]</f>
        <v>United States-Topps 2020 Series 1 Baseball Blaster Box</v>
      </c>
    </row>
    <row r="129" spans="1:48" hidden="1" x14ac:dyDescent="0.25">
      <c r="A129">
        <v>1037</v>
      </c>
      <c r="B129">
        <v>276</v>
      </c>
      <c r="C129" s="13">
        <v>44333</v>
      </c>
      <c r="D129" s="14">
        <f>WebStore68[[#This Row],[order_date]]</f>
        <v>44333</v>
      </c>
      <c r="E129" s="3">
        <f>ROUNDUP(MONTH(WebStore68[[#This Row],[order_date]])/3, 0)</f>
        <v>2</v>
      </c>
      <c r="F129">
        <v>1</v>
      </c>
      <c r="G129" t="s">
        <v>39</v>
      </c>
      <c r="H129" t="s">
        <v>50</v>
      </c>
      <c r="I129" t="s">
        <v>55</v>
      </c>
      <c r="J129" t="s">
        <v>58</v>
      </c>
      <c r="K129" s="4">
        <v>43704</v>
      </c>
      <c r="L129">
        <v>2</v>
      </c>
      <c r="M129" t="s">
        <v>60</v>
      </c>
      <c r="N129" s="4">
        <v>43615</v>
      </c>
      <c r="O129" s="4">
        <v>43830</v>
      </c>
      <c r="P129">
        <v>1</v>
      </c>
      <c r="Q129" t="s">
        <v>84</v>
      </c>
      <c r="R129" t="s">
        <v>246</v>
      </c>
      <c r="S129">
        <v>1</v>
      </c>
      <c r="T129" t="s">
        <v>564</v>
      </c>
      <c r="U129" t="s">
        <v>1124</v>
      </c>
      <c r="V129" t="s">
        <v>1647</v>
      </c>
      <c r="W129" t="s">
        <v>80</v>
      </c>
      <c r="X129" t="s">
        <v>1562</v>
      </c>
      <c r="Y129">
        <v>559.98</v>
      </c>
      <c r="Z129">
        <v>19.98</v>
      </c>
      <c r="AA129">
        <v>1</v>
      </c>
      <c r="AB129" t="s">
        <v>645</v>
      </c>
      <c r="AC129" t="s">
        <v>2347</v>
      </c>
      <c r="AH129" s="4"/>
      <c r="AI129" s="4"/>
      <c r="AJ129" t="s">
        <v>84</v>
      </c>
      <c r="AK129" t="s">
        <v>246</v>
      </c>
      <c r="AL129" t="s">
        <v>564</v>
      </c>
      <c r="AM129" t="s">
        <v>1124</v>
      </c>
      <c r="AN129" t="s">
        <v>1647</v>
      </c>
      <c r="AO129" t="s">
        <v>80</v>
      </c>
      <c r="AP129" t="s">
        <v>1562</v>
      </c>
      <c r="AQ129">
        <f>WebStore68[[#This Row],[unit_price]]*WebStore68[[#This Row],[quantity]]</f>
        <v>559.98</v>
      </c>
      <c r="AR129" t="s">
        <v>645</v>
      </c>
      <c r="AS129" t="s">
        <v>2347</v>
      </c>
      <c r="AT129" t="str">
        <f t="shared" si="1"/>
        <v>1037276443331yesFemale437042Facebook4361543830559.9819.989160279.9929.9913</v>
      </c>
      <c r="AU129">
        <f>COUNTIF(AT$2:AT129,AT129)</f>
        <v>1</v>
      </c>
      <c r="AV129" t="str">
        <f>WebStore68[[#This Row],[country]]&amp;"-"&amp;WebStore68[[#This Row],[item]]</f>
        <v>United States-X Rocker 5152401 RGB Prism Pedestal Chair 2.1 Dual with LED</v>
      </c>
    </row>
    <row r="130" spans="1:48" hidden="1" x14ac:dyDescent="0.25">
      <c r="A130">
        <v>1045</v>
      </c>
      <c r="B130">
        <v>337</v>
      </c>
      <c r="C130" s="4">
        <v>44338</v>
      </c>
      <c r="D130" s="14">
        <f>WebStore68[[#This Row],[order_date]]</f>
        <v>44338</v>
      </c>
      <c r="E130" s="3">
        <f>ROUNDUP(MONTH(WebStore68[[#This Row],[order_date]])/3, 0)</f>
        <v>2</v>
      </c>
      <c r="F130">
        <v>1</v>
      </c>
      <c r="G130" t="s">
        <v>39</v>
      </c>
      <c r="H130" t="s">
        <v>50</v>
      </c>
      <c r="I130" t="s">
        <v>55</v>
      </c>
      <c r="J130" t="s">
        <v>58</v>
      </c>
      <c r="K130" s="4">
        <v>44122</v>
      </c>
      <c r="L130">
        <v>10</v>
      </c>
      <c r="M130" t="s">
        <v>61</v>
      </c>
      <c r="N130" s="4">
        <v>44055</v>
      </c>
      <c r="O130" s="4">
        <v>44196</v>
      </c>
      <c r="P130">
        <v>3</v>
      </c>
      <c r="Q130" t="s">
        <v>210</v>
      </c>
      <c r="R130" t="s">
        <v>372</v>
      </c>
      <c r="S130">
        <v>4</v>
      </c>
      <c r="T130" t="s">
        <v>898</v>
      </c>
      <c r="U130" t="s">
        <v>1435</v>
      </c>
      <c r="V130" t="s">
        <v>1950</v>
      </c>
      <c r="W130" t="s">
        <v>2024</v>
      </c>
      <c r="X130" t="s">
        <v>2073</v>
      </c>
      <c r="Y130">
        <v>413.72</v>
      </c>
      <c r="Z130">
        <v>64.94</v>
      </c>
      <c r="AA130">
        <v>4</v>
      </c>
      <c r="AB130" t="s">
        <v>2300</v>
      </c>
      <c r="AC130" t="s">
        <v>2606</v>
      </c>
      <c r="AH130" s="4"/>
      <c r="AI130" s="4"/>
      <c r="AJ130" t="s">
        <v>79</v>
      </c>
      <c r="AK130" t="s">
        <v>241</v>
      </c>
      <c r="AL130" t="s">
        <v>629</v>
      </c>
      <c r="AM130" t="s">
        <v>965</v>
      </c>
      <c r="AN130" t="s">
        <v>1703</v>
      </c>
      <c r="AO130" t="s">
        <v>67</v>
      </c>
      <c r="AP130" t="s">
        <v>1562</v>
      </c>
      <c r="AQ130">
        <f>WebStore68[[#This Row],[unit_price]]*WebStore68[[#This Row],[quantity]]</f>
        <v>359.85</v>
      </c>
      <c r="AR130" t="s">
        <v>86</v>
      </c>
      <c r="AS130" t="s">
        <v>2350</v>
      </c>
      <c r="AT130" t="str">
        <f t="shared" ref="AT130:AT193" si="2">CONCATENATE($A130,$B130,$C130,$F130,$I130,$J130,$K130,$L130,$M130,$N130,$O130,$Y130,$Z130,$AD130,$AE130,$AF130,$AG130,$AH130,$AI130,$AJ130,$AL130,$AN130,$AO130,$AP130,$AR130)</f>
        <v>1045337443381yesFemale4412210YouTube4405544196413.7264.94437119.9539.997</v>
      </c>
      <c r="AU130">
        <f>COUNTIF(AT$2:AT130,AT130)</f>
        <v>1</v>
      </c>
      <c r="AV130" t="str">
        <f>WebStore68[[#This Row],[country]]&amp;"-"&amp;WebStore68[[#This Row],[item]]</f>
        <v>United States-Dragon Ball Z - Officially Licensed Dragon Ball Collector's Set</v>
      </c>
    </row>
    <row r="131" spans="1:48" hidden="1" x14ac:dyDescent="0.25">
      <c r="A131">
        <v>1045</v>
      </c>
      <c r="B131">
        <v>337</v>
      </c>
      <c r="C131" s="4">
        <v>44338</v>
      </c>
      <c r="D131" s="14">
        <f>WebStore68[[#This Row],[order_date]]</f>
        <v>44338</v>
      </c>
      <c r="E131" s="3">
        <f>ROUNDUP(MONTH(WebStore68[[#This Row],[order_date]])/3, 0)</f>
        <v>2</v>
      </c>
      <c r="F131">
        <v>1</v>
      </c>
      <c r="G131" t="s">
        <v>39</v>
      </c>
      <c r="H131" t="s">
        <v>50</v>
      </c>
      <c r="I131" t="s">
        <v>55</v>
      </c>
      <c r="J131" t="s">
        <v>58</v>
      </c>
      <c r="K131" s="4">
        <v>44122</v>
      </c>
      <c r="L131">
        <v>10</v>
      </c>
      <c r="M131" t="s">
        <v>61</v>
      </c>
      <c r="N131" s="4">
        <v>44055</v>
      </c>
      <c r="O131" s="4">
        <v>44196</v>
      </c>
      <c r="P131">
        <v>3</v>
      </c>
      <c r="Q131" t="s">
        <v>210</v>
      </c>
      <c r="R131" t="s">
        <v>372</v>
      </c>
      <c r="S131">
        <v>4</v>
      </c>
      <c r="T131" t="s">
        <v>898</v>
      </c>
      <c r="U131" t="s">
        <v>1435</v>
      </c>
      <c r="V131" t="s">
        <v>1950</v>
      </c>
      <c r="W131" t="s">
        <v>2024</v>
      </c>
      <c r="X131" t="s">
        <v>2073</v>
      </c>
      <c r="Y131">
        <v>413.72</v>
      </c>
      <c r="Z131">
        <v>64.94</v>
      </c>
      <c r="AA131">
        <v>4</v>
      </c>
      <c r="AB131" t="s">
        <v>2300</v>
      </c>
      <c r="AC131" t="s">
        <v>2606</v>
      </c>
      <c r="AH131" s="4"/>
      <c r="AI131" s="4"/>
      <c r="AJ131" t="s">
        <v>79</v>
      </c>
      <c r="AK131" t="s">
        <v>241</v>
      </c>
      <c r="AL131" t="s">
        <v>570</v>
      </c>
      <c r="AM131" t="s">
        <v>1087</v>
      </c>
      <c r="AN131" t="s">
        <v>1653</v>
      </c>
      <c r="AO131" t="s">
        <v>69</v>
      </c>
      <c r="AP131" t="s">
        <v>1562</v>
      </c>
      <c r="AQ131">
        <f>WebStore68[[#This Row],[unit_price]]*WebStore68[[#This Row],[quantity]]</f>
        <v>13.89</v>
      </c>
      <c r="AR131" t="s">
        <v>65</v>
      </c>
      <c r="AS131" t="s">
        <v>2343</v>
      </c>
      <c r="AT131" t="str">
        <f t="shared" si="2"/>
        <v>1045337443381yesFemale4412210YouTube4405544196413.7264.94416713.8919.9910</v>
      </c>
      <c r="AU131">
        <f>COUNTIF(AT$2:AT131,AT131)</f>
        <v>1</v>
      </c>
      <c r="AV131" t="str">
        <f>WebStore68[[#This Row],[country]]&amp;"-"&amp;WebStore68[[#This Row],[item]]</f>
        <v>United States-Yu-Gi-Oh! TCG: Egyptian God Deck: Slifer The Sky Dragon</v>
      </c>
    </row>
    <row r="132" spans="1:48" hidden="1" x14ac:dyDescent="0.25">
      <c r="A132">
        <v>1045</v>
      </c>
      <c r="B132">
        <v>337</v>
      </c>
      <c r="C132" s="4">
        <v>44338</v>
      </c>
      <c r="D132" s="14">
        <f>WebStore68[[#This Row],[order_date]]</f>
        <v>44338</v>
      </c>
      <c r="E132" s="3">
        <f>ROUNDUP(MONTH(WebStore68[[#This Row],[order_date]])/3, 0)</f>
        <v>2</v>
      </c>
      <c r="F132">
        <v>1</v>
      </c>
      <c r="G132" t="s">
        <v>39</v>
      </c>
      <c r="H132" t="s">
        <v>50</v>
      </c>
      <c r="I132" t="s">
        <v>55</v>
      </c>
      <c r="J132" t="s">
        <v>58</v>
      </c>
      <c r="K132" s="4">
        <v>44122</v>
      </c>
      <c r="L132">
        <v>10</v>
      </c>
      <c r="M132" t="s">
        <v>61</v>
      </c>
      <c r="N132" s="4">
        <v>44055</v>
      </c>
      <c r="O132" s="4">
        <v>44196</v>
      </c>
      <c r="P132">
        <v>3</v>
      </c>
      <c r="Q132" t="s">
        <v>210</v>
      </c>
      <c r="R132" t="s">
        <v>372</v>
      </c>
      <c r="S132">
        <v>4</v>
      </c>
      <c r="T132" t="s">
        <v>898</v>
      </c>
      <c r="U132" t="s">
        <v>1435</v>
      </c>
      <c r="V132" t="s">
        <v>1950</v>
      </c>
      <c r="W132" t="s">
        <v>2024</v>
      </c>
      <c r="X132" t="s">
        <v>2073</v>
      </c>
      <c r="Y132">
        <v>413.72</v>
      </c>
      <c r="Z132">
        <v>64.94</v>
      </c>
      <c r="AA132">
        <v>4</v>
      </c>
      <c r="AB132" t="s">
        <v>2300</v>
      </c>
      <c r="AC132" t="s">
        <v>2606</v>
      </c>
      <c r="AH132" s="4"/>
      <c r="AI132" s="4"/>
      <c r="AJ132" t="s">
        <v>84</v>
      </c>
      <c r="AK132" t="s">
        <v>246</v>
      </c>
      <c r="AL132" t="s">
        <v>687</v>
      </c>
      <c r="AM132" t="s">
        <v>1104</v>
      </c>
      <c r="AN132" t="s">
        <v>1750</v>
      </c>
      <c r="AO132" t="s">
        <v>69</v>
      </c>
      <c r="AP132" t="s">
        <v>1562</v>
      </c>
      <c r="AQ132">
        <f>WebStore68[[#This Row],[unit_price]]*WebStore68[[#This Row],[quantity]]</f>
        <v>26.99</v>
      </c>
      <c r="AR132" t="s">
        <v>410</v>
      </c>
      <c r="AS132" t="s">
        <v>2359</v>
      </c>
      <c r="AT132" t="str">
        <f t="shared" si="2"/>
        <v>1045337443381yesFemale4412210YouTube4405544196413.7264.94915826.9919.9920</v>
      </c>
      <c r="AU132">
        <f>COUNTIF(AT$2:AT132,AT132)</f>
        <v>1</v>
      </c>
      <c r="AV132" t="str">
        <f>WebStore68[[#This Row],[country]]&amp;"-"&amp;WebStore68[[#This Row],[item]]</f>
        <v>United States-Wireless PS4 Controller</v>
      </c>
    </row>
    <row r="133" spans="1:48" hidden="1" x14ac:dyDescent="0.25">
      <c r="A133">
        <v>1045</v>
      </c>
      <c r="B133">
        <v>337</v>
      </c>
      <c r="C133" s="4">
        <v>44338</v>
      </c>
      <c r="D133" s="14">
        <f>WebStore68[[#This Row],[order_date]]</f>
        <v>44338</v>
      </c>
      <c r="E133" s="3">
        <f>ROUNDUP(MONTH(WebStore68[[#This Row],[order_date]])/3, 0)</f>
        <v>2</v>
      </c>
      <c r="F133">
        <v>1</v>
      </c>
      <c r="G133" t="s">
        <v>39</v>
      </c>
      <c r="H133" t="s">
        <v>50</v>
      </c>
      <c r="I133" t="s">
        <v>55</v>
      </c>
      <c r="J133" t="s">
        <v>58</v>
      </c>
      <c r="K133" s="4">
        <v>44122</v>
      </c>
      <c r="L133">
        <v>10</v>
      </c>
      <c r="M133" t="s">
        <v>61</v>
      </c>
      <c r="N133" s="4">
        <v>44055</v>
      </c>
      <c r="O133" s="4">
        <v>44196</v>
      </c>
      <c r="P133">
        <v>3</v>
      </c>
      <c r="Q133" t="s">
        <v>210</v>
      </c>
      <c r="R133" t="s">
        <v>372</v>
      </c>
      <c r="S133">
        <v>4</v>
      </c>
      <c r="T133" t="s">
        <v>898</v>
      </c>
      <c r="U133" t="s">
        <v>1435</v>
      </c>
      <c r="V133" t="s">
        <v>1950</v>
      </c>
      <c r="W133" t="s">
        <v>2024</v>
      </c>
      <c r="X133" t="s">
        <v>2073</v>
      </c>
      <c r="Y133">
        <v>413.72</v>
      </c>
      <c r="Z133">
        <v>64.94</v>
      </c>
      <c r="AA133">
        <v>4</v>
      </c>
      <c r="AB133" t="s">
        <v>2300</v>
      </c>
      <c r="AC133" t="s">
        <v>2606</v>
      </c>
      <c r="AH133" s="4"/>
      <c r="AI133" s="4"/>
      <c r="AJ133" t="s">
        <v>70</v>
      </c>
      <c r="AK133" t="s">
        <v>232</v>
      </c>
      <c r="AL133" t="s">
        <v>591</v>
      </c>
      <c r="AM133" t="s">
        <v>1147</v>
      </c>
      <c r="AN133" t="s">
        <v>1610</v>
      </c>
      <c r="AO133" t="s">
        <v>69</v>
      </c>
      <c r="AP133" t="s">
        <v>1548</v>
      </c>
      <c r="AQ133">
        <f>WebStore68[[#This Row],[unit_price]]*WebStore68[[#This Row],[quantity]]</f>
        <v>12.99</v>
      </c>
      <c r="AR133" t="s">
        <v>640</v>
      </c>
      <c r="AS133" t="s">
        <v>2393</v>
      </c>
      <c r="AT133" t="str">
        <f t="shared" si="2"/>
        <v>1045337443381yesFemale4412210YouTube4405544196413.7264.9454412.99114.9917</v>
      </c>
      <c r="AU133">
        <f>COUNTIF(AT$2:AT133,AT133)</f>
        <v>1</v>
      </c>
      <c r="AV133" t="str">
        <f>WebStore68[[#This Row],[country]]&amp;"-"&amp;WebStore68[[#This Row],[item]]</f>
        <v>United States-Football Self Training Kick Practice Trainer Aid Equipment Waist Belt Returner</v>
      </c>
    </row>
    <row r="134" spans="1:48" hidden="1" x14ac:dyDescent="0.25">
      <c r="A134">
        <v>1053</v>
      </c>
      <c r="B134">
        <v>83</v>
      </c>
      <c r="C134" s="4">
        <v>44345</v>
      </c>
      <c r="D134" s="14">
        <f>WebStore68[[#This Row],[order_date]]</f>
        <v>44345</v>
      </c>
      <c r="E134" s="3">
        <f>ROUNDUP(MONTH(WebStore68[[#This Row],[order_date]])/3, 0)</f>
        <v>2</v>
      </c>
      <c r="F134">
        <v>1</v>
      </c>
      <c r="G134" t="s">
        <v>39</v>
      </c>
      <c r="H134" t="s">
        <v>50</v>
      </c>
      <c r="I134" t="s">
        <v>56</v>
      </c>
      <c r="J134" t="s">
        <v>58</v>
      </c>
      <c r="K134" s="4">
        <v>43883</v>
      </c>
      <c r="L134">
        <v>6</v>
      </c>
      <c r="M134" t="s">
        <v>59</v>
      </c>
      <c r="N134" s="4">
        <v>43862</v>
      </c>
      <c r="O134" s="4">
        <v>43889</v>
      </c>
      <c r="P134">
        <v>1</v>
      </c>
      <c r="Q134" t="s">
        <v>67</v>
      </c>
      <c r="R134" t="s">
        <v>229</v>
      </c>
      <c r="S134">
        <v>1</v>
      </c>
      <c r="T134" t="s">
        <v>710</v>
      </c>
      <c r="U134" t="s">
        <v>1251</v>
      </c>
      <c r="V134" t="s">
        <v>1517</v>
      </c>
      <c r="W134" t="s">
        <v>80</v>
      </c>
      <c r="X134" t="s">
        <v>1562</v>
      </c>
      <c r="Y134">
        <v>39.979999999999997</v>
      </c>
      <c r="Z134">
        <v>19.98</v>
      </c>
      <c r="AA134">
        <v>1</v>
      </c>
      <c r="AB134" t="s">
        <v>90</v>
      </c>
      <c r="AC134" t="s">
        <v>2328</v>
      </c>
      <c r="AH134" s="4"/>
      <c r="AI134" s="4"/>
      <c r="AJ134" t="s">
        <v>67</v>
      </c>
      <c r="AK134" t="s">
        <v>229</v>
      </c>
      <c r="AL134" t="s">
        <v>710</v>
      </c>
      <c r="AM134" t="s">
        <v>1251</v>
      </c>
      <c r="AN134" t="s">
        <v>1517</v>
      </c>
      <c r="AO134" t="s">
        <v>80</v>
      </c>
      <c r="AP134" t="s">
        <v>1562</v>
      </c>
      <c r="AQ134">
        <f>WebStore68[[#This Row],[unit_price]]*WebStore68[[#This Row],[quantity]]</f>
        <v>39.979999999999997</v>
      </c>
      <c r="AR134" t="s">
        <v>90</v>
      </c>
      <c r="AS134" t="s">
        <v>2328</v>
      </c>
      <c r="AT134" t="str">
        <f t="shared" si="2"/>
        <v>105383443451noFemale438836Google Ads438624388939.9819.98310519.9929.996</v>
      </c>
      <c r="AU134">
        <f>COUNTIF(AT$2:AT134,AT134)</f>
        <v>1</v>
      </c>
      <c r="AV134" t="str">
        <f>WebStore68[[#This Row],[country]]&amp;"-"&amp;WebStore68[[#This Row],[item]]</f>
        <v>United States-Pet Sematary</v>
      </c>
    </row>
    <row r="135" spans="1:48" hidden="1" x14ac:dyDescent="0.25">
      <c r="A135">
        <v>1065</v>
      </c>
      <c r="B135">
        <v>29</v>
      </c>
      <c r="C135" s="4">
        <v>44352</v>
      </c>
      <c r="D135" s="14">
        <f>WebStore68[[#This Row],[order_date]]</f>
        <v>44352</v>
      </c>
      <c r="E135" s="3">
        <f>ROUNDUP(MONTH(WebStore68[[#This Row],[order_date]])/3, 0)</f>
        <v>2</v>
      </c>
      <c r="F135">
        <v>1</v>
      </c>
      <c r="G135" t="s">
        <v>39</v>
      </c>
      <c r="H135" t="s">
        <v>50</v>
      </c>
      <c r="I135" t="s">
        <v>55</v>
      </c>
      <c r="J135" t="s">
        <v>58</v>
      </c>
      <c r="K135" s="4">
        <v>43870</v>
      </c>
      <c r="L135">
        <v>6</v>
      </c>
      <c r="M135" t="s">
        <v>59</v>
      </c>
      <c r="N135" s="4">
        <v>43862</v>
      </c>
      <c r="O135" s="4">
        <v>43889</v>
      </c>
      <c r="P135">
        <v>1</v>
      </c>
      <c r="Q135" t="s">
        <v>78</v>
      </c>
      <c r="R135" t="s">
        <v>240</v>
      </c>
      <c r="S135">
        <v>1</v>
      </c>
      <c r="T135" t="s">
        <v>904</v>
      </c>
      <c r="U135" t="s">
        <v>1191</v>
      </c>
      <c r="V135" t="s">
        <v>1490</v>
      </c>
      <c r="W135" t="s">
        <v>67</v>
      </c>
      <c r="X135" t="s">
        <v>1562</v>
      </c>
      <c r="Y135">
        <v>26.97</v>
      </c>
      <c r="Z135">
        <v>29.97</v>
      </c>
      <c r="AA135">
        <v>1</v>
      </c>
      <c r="AB135" t="s">
        <v>469</v>
      </c>
      <c r="AC135" t="s">
        <v>2339</v>
      </c>
      <c r="AH135" s="4"/>
      <c r="AI135" s="4"/>
      <c r="AJ135" t="s">
        <v>78</v>
      </c>
      <c r="AK135" t="s">
        <v>240</v>
      </c>
      <c r="AL135" t="s">
        <v>904</v>
      </c>
      <c r="AM135" t="s">
        <v>1191</v>
      </c>
      <c r="AN135" t="s">
        <v>1490</v>
      </c>
      <c r="AO135" t="s">
        <v>67</v>
      </c>
      <c r="AP135" t="s">
        <v>1562</v>
      </c>
      <c r="AQ135">
        <f>WebStore68[[#This Row],[unit_price]]*WebStore68[[#This Row],[quantity]]</f>
        <v>26.97</v>
      </c>
      <c r="AR135" t="s">
        <v>469</v>
      </c>
      <c r="AS135" t="s">
        <v>2339</v>
      </c>
      <c r="AT135" t="str">
        <f t="shared" si="2"/>
        <v>106529443521yesFemale438706Google Ads438624388926.9729.978868.9939.9923</v>
      </c>
      <c r="AU135">
        <f>COUNTIF(AT$2:AT135,AT135)</f>
        <v>1</v>
      </c>
      <c r="AV135" t="str">
        <f>WebStore68[[#This Row],[country]]&amp;"-"&amp;WebStore68[[#This Row],[item]]</f>
        <v>United States-Meat Shredder Barbecue Fork Bear Claw</v>
      </c>
    </row>
    <row r="136" spans="1:48" hidden="1" x14ac:dyDescent="0.25">
      <c r="A136">
        <v>1072</v>
      </c>
      <c r="B136">
        <v>84</v>
      </c>
      <c r="C136" s="4">
        <v>44355</v>
      </c>
      <c r="D136" s="14">
        <f>WebStore68[[#This Row],[order_date]]</f>
        <v>44355</v>
      </c>
      <c r="E136" s="3">
        <f>ROUNDUP(MONTH(WebStore68[[#This Row],[order_date]])/3, 0)</f>
        <v>2</v>
      </c>
      <c r="F136">
        <v>1</v>
      </c>
      <c r="G136" t="s">
        <v>39</v>
      </c>
      <c r="H136" t="s">
        <v>50</v>
      </c>
      <c r="I136" t="s">
        <v>56</v>
      </c>
      <c r="J136" t="s">
        <v>58</v>
      </c>
      <c r="K136" s="4">
        <v>43903</v>
      </c>
      <c r="L136">
        <v>15</v>
      </c>
      <c r="M136" t="s">
        <v>62</v>
      </c>
      <c r="N136" s="4">
        <v>43615</v>
      </c>
      <c r="O136" s="4">
        <v>44413</v>
      </c>
      <c r="P136">
        <v>1</v>
      </c>
      <c r="Q136" t="s">
        <v>79</v>
      </c>
      <c r="R136" t="s">
        <v>241</v>
      </c>
      <c r="S136">
        <v>1</v>
      </c>
      <c r="T136" t="s">
        <v>566</v>
      </c>
      <c r="U136" t="s">
        <v>1067</v>
      </c>
      <c r="V136" t="s">
        <v>1649</v>
      </c>
      <c r="W136" t="s">
        <v>67</v>
      </c>
      <c r="X136" t="s">
        <v>1562</v>
      </c>
      <c r="Y136">
        <v>107.97</v>
      </c>
      <c r="Z136">
        <v>29.97</v>
      </c>
      <c r="AA136">
        <v>1</v>
      </c>
      <c r="AB136" t="s">
        <v>65</v>
      </c>
      <c r="AC136" t="s">
        <v>2343</v>
      </c>
      <c r="AH136" s="4"/>
      <c r="AI136" s="4"/>
      <c r="AJ136" t="s">
        <v>79</v>
      </c>
      <c r="AK136" t="s">
        <v>241</v>
      </c>
      <c r="AL136" t="s">
        <v>566</v>
      </c>
      <c r="AM136" t="s">
        <v>1067</v>
      </c>
      <c r="AN136" t="s">
        <v>1649</v>
      </c>
      <c r="AO136" t="s">
        <v>67</v>
      </c>
      <c r="AP136" t="s">
        <v>1562</v>
      </c>
      <c r="AQ136">
        <f>WebStore68[[#This Row],[unit_price]]*WebStore68[[#This Row],[quantity]]</f>
        <v>107.97</v>
      </c>
      <c r="AR136" t="s">
        <v>65</v>
      </c>
      <c r="AS136" t="s">
        <v>2343</v>
      </c>
      <c r="AT136" t="str">
        <f t="shared" si="2"/>
        <v>107284443551noFemale4390315Organic4361544413107.9729.97410835.9939.9910</v>
      </c>
      <c r="AU136">
        <f>COUNTIF(AT$2:AT136,AT136)</f>
        <v>1</v>
      </c>
      <c r="AV136" t="str">
        <f>WebStore68[[#This Row],[country]]&amp;"-"&amp;WebStore68[[#This Row],[item]]</f>
        <v>United States-Pokemon Sword &amp; Shield Vivid Voltage Booster Box</v>
      </c>
    </row>
    <row r="137" spans="1:48" hidden="1" x14ac:dyDescent="0.25">
      <c r="A137">
        <v>1073</v>
      </c>
      <c r="B137">
        <v>112</v>
      </c>
      <c r="C137" s="4">
        <v>44355</v>
      </c>
      <c r="D137" s="14">
        <f>WebStore68[[#This Row],[order_date]]</f>
        <v>44355</v>
      </c>
      <c r="E137" s="3">
        <f>ROUNDUP(MONTH(WebStore68[[#This Row],[order_date]])/3, 0)</f>
        <v>2</v>
      </c>
      <c r="F137">
        <v>1</v>
      </c>
      <c r="G137" t="s">
        <v>39</v>
      </c>
      <c r="H137" t="s">
        <v>50</v>
      </c>
      <c r="I137" t="s">
        <v>55</v>
      </c>
      <c r="J137" t="s">
        <v>57</v>
      </c>
      <c r="K137" s="4">
        <v>43909</v>
      </c>
      <c r="L137">
        <v>15</v>
      </c>
      <c r="M137" t="s">
        <v>62</v>
      </c>
      <c r="N137" s="4">
        <v>43615</v>
      </c>
      <c r="O137" s="4">
        <v>44413</v>
      </c>
      <c r="P137">
        <v>1</v>
      </c>
      <c r="Q137" t="s">
        <v>108</v>
      </c>
      <c r="R137" t="s">
        <v>270</v>
      </c>
      <c r="S137">
        <v>1</v>
      </c>
      <c r="T137" t="s">
        <v>906</v>
      </c>
      <c r="U137" t="s">
        <v>1442</v>
      </c>
      <c r="V137" t="s">
        <v>1723</v>
      </c>
      <c r="W137" t="s">
        <v>88</v>
      </c>
      <c r="X137" t="s">
        <v>1550</v>
      </c>
      <c r="Y137">
        <v>39.96</v>
      </c>
      <c r="Z137">
        <v>19.96</v>
      </c>
      <c r="AA137">
        <v>1</v>
      </c>
      <c r="AB137" t="s">
        <v>2182</v>
      </c>
      <c r="AC137" t="s">
        <v>2464</v>
      </c>
      <c r="AH137" s="4"/>
      <c r="AI137" s="4"/>
      <c r="AJ137" t="s">
        <v>90</v>
      </c>
      <c r="AK137" t="s">
        <v>252</v>
      </c>
      <c r="AL137" t="s">
        <v>532</v>
      </c>
      <c r="AM137" t="s">
        <v>1094</v>
      </c>
      <c r="AN137" t="s">
        <v>1562</v>
      </c>
      <c r="AO137" t="s">
        <v>80</v>
      </c>
      <c r="AP137" t="s">
        <v>1659</v>
      </c>
      <c r="AQ137">
        <f>WebStore68[[#This Row],[unit_price]]*WebStore68[[#This Row],[quantity]]</f>
        <v>19.98</v>
      </c>
      <c r="AR137" t="s">
        <v>645</v>
      </c>
      <c r="AS137" t="s">
        <v>2347</v>
      </c>
      <c r="AT137" t="str">
        <f t="shared" si="2"/>
        <v>1073112443551yesMale4390915Organic436154441339.9619.966729.9924.9913</v>
      </c>
      <c r="AU137">
        <f>COUNTIF(AT$2:AT137,AT137)</f>
        <v>1</v>
      </c>
      <c r="AV137" t="str">
        <f>WebStore68[[#This Row],[country]]&amp;"-"&amp;WebStore68[[#This Row],[item]]</f>
        <v>United States-Kinetic Sand Scents Ice Cream Treats Playset with 3 Colors of All-Natural Scented Sand and 6 Serving Tools</v>
      </c>
    </row>
    <row r="138" spans="1:48" hidden="1" x14ac:dyDescent="0.25">
      <c r="A138">
        <v>1086</v>
      </c>
      <c r="B138">
        <v>142</v>
      </c>
      <c r="C138" s="4">
        <v>44363</v>
      </c>
      <c r="D138" s="14">
        <f>WebStore68[[#This Row],[order_date]]</f>
        <v>44363</v>
      </c>
      <c r="E138" s="3">
        <f>ROUNDUP(MONTH(WebStore68[[#This Row],[order_date]])/3, 0)</f>
        <v>2</v>
      </c>
      <c r="F138">
        <v>1</v>
      </c>
      <c r="G138" t="s">
        <v>39</v>
      </c>
      <c r="H138" t="s">
        <v>50</v>
      </c>
      <c r="I138" t="s">
        <v>56</v>
      </c>
      <c r="J138" t="s">
        <v>58</v>
      </c>
      <c r="K138" s="4">
        <v>43739</v>
      </c>
      <c r="L138">
        <v>3</v>
      </c>
      <c r="M138" t="s">
        <v>59</v>
      </c>
      <c r="N138" s="4">
        <v>43615</v>
      </c>
      <c r="O138" s="4">
        <v>43830</v>
      </c>
      <c r="P138">
        <v>2</v>
      </c>
      <c r="Q138" t="s">
        <v>87</v>
      </c>
      <c r="R138" t="s">
        <v>249</v>
      </c>
      <c r="S138">
        <v>2</v>
      </c>
      <c r="T138" t="s">
        <v>909</v>
      </c>
      <c r="U138" t="s">
        <v>1213</v>
      </c>
      <c r="V138" t="s">
        <v>1958</v>
      </c>
      <c r="W138" t="s">
        <v>88</v>
      </c>
      <c r="X138" t="s">
        <v>2039</v>
      </c>
      <c r="Y138">
        <v>403.08</v>
      </c>
      <c r="Z138">
        <v>49.96</v>
      </c>
      <c r="AA138">
        <v>2</v>
      </c>
      <c r="AB138" t="s">
        <v>2305</v>
      </c>
      <c r="AC138" t="s">
        <v>2611</v>
      </c>
      <c r="AH138" s="4"/>
      <c r="AI138" s="4"/>
      <c r="AJ138" t="s">
        <v>79</v>
      </c>
      <c r="AK138" t="s">
        <v>241</v>
      </c>
      <c r="AL138" t="s">
        <v>629</v>
      </c>
      <c r="AM138" t="s">
        <v>965</v>
      </c>
      <c r="AN138" t="s">
        <v>1703</v>
      </c>
      <c r="AO138" t="s">
        <v>80</v>
      </c>
      <c r="AP138" t="s">
        <v>1562</v>
      </c>
      <c r="AQ138">
        <f>WebStore68[[#This Row],[unit_price]]*WebStore68[[#This Row],[quantity]]</f>
        <v>239.9</v>
      </c>
      <c r="AR138" t="s">
        <v>86</v>
      </c>
      <c r="AS138" t="s">
        <v>2350</v>
      </c>
      <c r="AT138" t="str">
        <f t="shared" si="2"/>
        <v>1086142443631noFemale437393Google Ads4361543830403.0849.96437119.9529.997</v>
      </c>
      <c r="AU138">
        <f>COUNTIF(AT$2:AT138,AT138)</f>
        <v>1</v>
      </c>
      <c r="AV138" t="str">
        <f>WebStore68[[#This Row],[country]]&amp;"-"&amp;WebStore68[[#This Row],[item]]</f>
        <v>United States-Dragon Ball Z - Officially Licensed Dragon Ball Collector's Set</v>
      </c>
    </row>
    <row r="139" spans="1:48" hidden="1" x14ac:dyDescent="0.25">
      <c r="A139">
        <v>1086</v>
      </c>
      <c r="B139">
        <v>142</v>
      </c>
      <c r="C139" s="4">
        <v>44363</v>
      </c>
      <c r="D139" s="14">
        <f>WebStore68[[#This Row],[order_date]]</f>
        <v>44363</v>
      </c>
      <c r="E139" s="3">
        <f>ROUNDUP(MONTH(WebStore68[[#This Row],[order_date]])/3, 0)</f>
        <v>2</v>
      </c>
      <c r="F139">
        <v>1</v>
      </c>
      <c r="G139" t="s">
        <v>39</v>
      </c>
      <c r="H139" t="s">
        <v>50</v>
      </c>
      <c r="I139" t="s">
        <v>56</v>
      </c>
      <c r="J139" t="s">
        <v>58</v>
      </c>
      <c r="K139" s="4">
        <v>43739</v>
      </c>
      <c r="L139">
        <v>3</v>
      </c>
      <c r="M139" t="s">
        <v>59</v>
      </c>
      <c r="N139" s="4">
        <v>43615</v>
      </c>
      <c r="O139" s="4">
        <v>43830</v>
      </c>
      <c r="P139">
        <v>2</v>
      </c>
      <c r="Q139" t="s">
        <v>87</v>
      </c>
      <c r="R139" t="s">
        <v>249</v>
      </c>
      <c r="S139">
        <v>2</v>
      </c>
      <c r="T139" t="s">
        <v>909</v>
      </c>
      <c r="U139" t="s">
        <v>1213</v>
      </c>
      <c r="V139" t="s">
        <v>1958</v>
      </c>
      <c r="W139" t="s">
        <v>88</v>
      </c>
      <c r="X139" t="s">
        <v>2039</v>
      </c>
      <c r="Y139">
        <v>403.08</v>
      </c>
      <c r="Z139">
        <v>49.96</v>
      </c>
      <c r="AA139">
        <v>2</v>
      </c>
      <c r="AB139" t="s">
        <v>2305</v>
      </c>
      <c r="AC139" t="s">
        <v>2611</v>
      </c>
      <c r="AH139" s="4"/>
      <c r="AI139" s="4"/>
      <c r="AJ139" t="s">
        <v>70</v>
      </c>
      <c r="AK139" t="s">
        <v>232</v>
      </c>
      <c r="AL139" t="s">
        <v>728</v>
      </c>
      <c r="AM139" t="s">
        <v>1178</v>
      </c>
      <c r="AN139" t="s">
        <v>1787</v>
      </c>
      <c r="AO139" t="s">
        <v>80</v>
      </c>
      <c r="AP139" t="s">
        <v>1548</v>
      </c>
      <c r="AQ139">
        <f>WebStore68[[#This Row],[unit_price]]*WebStore68[[#This Row],[quantity]]</f>
        <v>163.18</v>
      </c>
      <c r="AR139" t="s">
        <v>673</v>
      </c>
      <c r="AS139" t="s">
        <v>2348</v>
      </c>
      <c r="AT139" t="str">
        <f t="shared" si="2"/>
        <v>1086142443631noFemale437393Google Ads4361543830403.0849.9655581.59214.9912</v>
      </c>
      <c r="AU139">
        <f>COUNTIF(AT$2:AT139,AT139)</f>
        <v>1</v>
      </c>
      <c r="AV139" t="str">
        <f>WebStore68[[#This Row],[country]]&amp;"-"&amp;WebStore68[[#This Row],[item]]</f>
        <v>United States-GoSports Football Training Target Net 6x6</v>
      </c>
    </row>
    <row r="140" spans="1:48" hidden="1" x14ac:dyDescent="0.25">
      <c r="A140">
        <v>1087</v>
      </c>
      <c r="B140">
        <v>467</v>
      </c>
      <c r="C140" s="13">
        <v>44364</v>
      </c>
      <c r="D140" s="14">
        <f>WebStore68[[#This Row],[order_date]]</f>
        <v>44364</v>
      </c>
      <c r="E140" s="3">
        <f>ROUNDUP(MONTH(WebStore68[[#This Row],[order_date]])/3, 0)</f>
        <v>2</v>
      </c>
      <c r="F140">
        <v>1</v>
      </c>
      <c r="G140" t="s">
        <v>39</v>
      </c>
      <c r="H140" t="s">
        <v>50</v>
      </c>
      <c r="I140" t="s">
        <v>55</v>
      </c>
      <c r="J140" t="s">
        <v>58</v>
      </c>
      <c r="K140" s="4">
        <v>43693</v>
      </c>
      <c r="L140">
        <v>2</v>
      </c>
      <c r="M140" t="s">
        <v>60</v>
      </c>
      <c r="N140" s="4">
        <v>43615</v>
      </c>
      <c r="O140" s="4">
        <v>43830</v>
      </c>
      <c r="P140">
        <v>1</v>
      </c>
      <c r="Q140" t="s">
        <v>70</v>
      </c>
      <c r="R140" t="s">
        <v>232</v>
      </c>
      <c r="S140">
        <v>1</v>
      </c>
      <c r="T140" t="s">
        <v>635</v>
      </c>
      <c r="U140" t="s">
        <v>1183</v>
      </c>
      <c r="V140" t="s">
        <v>1707</v>
      </c>
      <c r="W140" t="s">
        <v>69</v>
      </c>
      <c r="X140" t="s">
        <v>1548</v>
      </c>
      <c r="Y140">
        <v>22.99</v>
      </c>
      <c r="Z140">
        <v>14.99</v>
      </c>
      <c r="AA140">
        <v>1</v>
      </c>
      <c r="AB140" t="s">
        <v>673</v>
      </c>
      <c r="AC140" t="s">
        <v>2348</v>
      </c>
      <c r="AH140" s="4"/>
      <c r="AI140" s="4"/>
      <c r="AJ140" t="s">
        <v>70</v>
      </c>
      <c r="AK140" t="s">
        <v>232</v>
      </c>
      <c r="AL140" t="s">
        <v>635</v>
      </c>
      <c r="AM140" t="s">
        <v>1183</v>
      </c>
      <c r="AN140" t="s">
        <v>1707</v>
      </c>
      <c r="AO140" t="s">
        <v>69</v>
      </c>
      <c r="AP140" t="s">
        <v>1548</v>
      </c>
      <c r="AQ140">
        <f>WebStore68[[#This Row],[unit_price]]*WebStore68[[#This Row],[quantity]]</f>
        <v>22.99</v>
      </c>
      <c r="AR140" t="s">
        <v>673</v>
      </c>
      <c r="AS140" t="s">
        <v>2348</v>
      </c>
      <c r="AT140" t="str">
        <f t="shared" si="2"/>
        <v>1087467443641yesFemale436932Facebook436154383022.9914.9958722.99114.9912</v>
      </c>
      <c r="AU140">
        <f>COUNTIF(AT$2:AT140,AT140)</f>
        <v>1</v>
      </c>
      <c r="AV140" t="str">
        <f>WebStore68[[#This Row],[country]]&amp;"-"&amp;WebStore68[[#This Row],[item]]</f>
        <v>United States-Men Sport Shock Compression Padded Protective Shirt Basketball Training Vest</v>
      </c>
    </row>
    <row r="141" spans="1:48" hidden="1" x14ac:dyDescent="0.25">
      <c r="A141">
        <v>1089</v>
      </c>
      <c r="B141">
        <v>107</v>
      </c>
      <c r="C141" s="4">
        <v>44366</v>
      </c>
      <c r="D141" s="14">
        <f>WebStore68[[#This Row],[order_date]]</f>
        <v>44366</v>
      </c>
      <c r="E141" s="3">
        <f>ROUNDUP(MONTH(WebStore68[[#This Row],[order_date]])/3, 0)</f>
        <v>2</v>
      </c>
      <c r="F141">
        <v>1</v>
      </c>
      <c r="G141" t="s">
        <v>39</v>
      </c>
      <c r="H141" t="s">
        <v>50</v>
      </c>
      <c r="I141" t="s">
        <v>55</v>
      </c>
      <c r="J141" t="s">
        <v>58</v>
      </c>
      <c r="K141" s="4">
        <v>44077</v>
      </c>
      <c r="L141">
        <v>10</v>
      </c>
      <c r="M141" t="s">
        <v>61</v>
      </c>
      <c r="N141" s="4">
        <v>44055</v>
      </c>
      <c r="O141" s="4">
        <v>44196</v>
      </c>
      <c r="P141">
        <v>1</v>
      </c>
      <c r="Q141" t="s">
        <v>79</v>
      </c>
      <c r="R141" t="s">
        <v>241</v>
      </c>
      <c r="S141">
        <v>1</v>
      </c>
      <c r="T141" t="s">
        <v>423</v>
      </c>
      <c r="U141" t="s">
        <v>985</v>
      </c>
      <c r="V141" t="s">
        <v>1518</v>
      </c>
      <c r="W141" t="s">
        <v>67</v>
      </c>
      <c r="X141" t="s">
        <v>1562</v>
      </c>
      <c r="Y141">
        <v>128.63999999999999</v>
      </c>
      <c r="Z141">
        <v>29.97</v>
      </c>
      <c r="AA141">
        <v>1</v>
      </c>
      <c r="AB141" t="s">
        <v>455</v>
      </c>
      <c r="AC141" t="s">
        <v>2340</v>
      </c>
      <c r="AH141" s="4"/>
      <c r="AI141" s="4"/>
      <c r="AJ141" t="s">
        <v>79</v>
      </c>
      <c r="AK141" t="s">
        <v>241</v>
      </c>
      <c r="AL141" t="s">
        <v>423</v>
      </c>
      <c r="AM141" t="s">
        <v>985</v>
      </c>
      <c r="AN141" t="s">
        <v>1518</v>
      </c>
      <c r="AO141" t="s">
        <v>67</v>
      </c>
      <c r="AP141" t="s">
        <v>1562</v>
      </c>
      <c r="AQ141">
        <f>WebStore68[[#This Row],[unit_price]]*WebStore68[[#This Row],[quantity]]</f>
        <v>128.64000000000001</v>
      </c>
      <c r="AR141" t="s">
        <v>455</v>
      </c>
      <c r="AS141" t="s">
        <v>2340</v>
      </c>
      <c r="AT141" t="str">
        <f t="shared" si="2"/>
        <v>1089107443661yesFemale4407710YouTube4405544196128.6429.97411042.8839.9915</v>
      </c>
      <c r="AU141">
        <f>COUNTIF(AT$2:AT141,AT141)</f>
        <v>1</v>
      </c>
      <c r="AV141" t="str">
        <f>WebStore68[[#This Row],[country]]&amp;"-"&amp;WebStore68[[#This Row],[item]]</f>
        <v>United States-Pokémon TCG: Shining Fates Tin</v>
      </c>
    </row>
    <row r="142" spans="1:48" hidden="1" x14ac:dyDescent="0.25">
      <c r="A142">
        <v>1108</v>
      </c>
      <c r="B142">
        <v>254</v>
      </c>
      <c r="C142" s="13">
        <v>44371</v>
      </c>
      <c r="D142" s="14">
        <f>WebStore68[[#This Row],[order_date]]</f>
        <v>44371</v>
      </c>
      <c r="E142" s="3">
        <f>ROUNDUP(MONTH(WebStore68[[#This Row],[order_date]])/3, 0)</f>
        <v>2</v>
      </c>
      <c r="F142">
        <v>1</v>
      </c>
      <c r="G142" t="s">
        <v>39</v>
      </c>
      <c r="H142" t="s">
        <v>50</v>
      </c>
      <c r="I142" t="s">
        <v>56</v>
      </c>
      <c r="J142" t="s">
        <v>58</v>
      </c>
      <c r="K142" s="4">
        <v>43729</v>
      </c>
      <c r="L142">
        <v>2</v>
      </c>
      <c r="M142" t="s">
        <v>60</v>
      </c>
      <c r="N142" s="4">
        <v>43615</v>
      </c>
      <c r="O142" s="4">
        <v>43830</v>
      </c>
      <c r="P142">
        <v>2</v>
      </c>
      <c r="Q142" t="s">
        <v>179</v>
      </c>
      <c r="R142" t="s">
        <v>341</v>
      </c>
      <c r="S142">
        <v>2</v>
      </c>
      <c r="T142" t="s">
        <v>919</v>
      </c>
      <c r="U142" t="s">
        <v>1453</v>
      </c>
      <c r="V142" t="s">
        <v>1968</v>
      </c>
      <c r="W142" t="s">
        <v>71</v>
      </c>
      <c r="X142" t="s">
        <v>1723</v>
      </c>
      <c r="Y142">
        <v>37.56</v>
      </c>
      <c r="Z142">
        <v>19.98</v>
      </c>
      <c r="AA142">
        <v>2</v>
      </c>
      <c r="AB142" t="s">
        <v>165</v>
      </c>
      <c r="AC142" t="s">
        <v>2619</v>
      </c>
      <c r="AH142" s="4"/>
      <c r="AI142" s="4"/>
      <c r="AJ142" t="s">
        <v>79</v>
      </c>
      <c r="AK142" t="s">
        <v>241</v>
      </c>
      <c r="AL142" t="s">
        <v>542</v>
      </c>
      <c r="AM142" t="s">
        <v>1103</v>
      </c>
      <c r="AN142" t="s">
        <v>1630</v>
      </c>
      <c r="AO142" t="s">
        <v>69</v>
      </c>
      <c r="AP142" t="s">
        <v>1562</v>
      </c>
      <c r="AQ142">
        <f>WebStore68[[#This Row],[unit_price]]*WebStore68[[#This Row],[quantity]]</f>
        <v>4.57</v>
      </c>
      <c r="AR142" t="s">
        <v>86</v>
      </c>
      <c r="AS142" t="s">
        <v>2350</v>
      </c>
      <c r="AT142" t="str">
        <f t="shared" si="2"/>
        <v>1108254443711noFemale437292Facebook436154383037.5619.9841484.5719.997</v>
      </c>
      <c r="AU142">
        <f>COUNTIF(AT$2:AT142,AT142)</f>
        <v>1</v>
      </c>
      <c r="AV142" t="str">
        <f>WebStore68[[#This Row],[country]]&amp;"-"&amp;WebStore68[[#This Row],[item]]</f>
        <v>United States-Ultra Pro 81147 2-Piece 150 Count Clear Card Storage Box</v>
      </c>
    </row>
    <row r="143" spans="1:48" hidden="1" x14ac:dyDescent="0.25">
      <c r="A143">
        <v>1108</v>
      </c>
      <c r="B143">
        <v>254</v>
      </c>
      <c r="C143" s="13">
        <v>44371</v>
      </c>
      <c r="D143" s="14">
        <f>WebStore68[[#This Row],[order_date]]</f>
        <v>44371</v>
      </c>
      <c r="E143" s="3">
        <f>ROUNDUP(MONTH(WebStore68[[#This Row],[order_date]])/3, 0)</f>
        <v>2</v>
      </c>
      <c r="F143">
        <v>1</v>
      </c>
      <c r="G143" t="s">
        <v>39</v>
      </c>
      <c r="H143" t="s">
        <v>50</v>
      </c>
      <c r="I143" t="s">
        <v>56</v>
      </c>
      <c r="J143" t="s">
        <v>58</v>
      </c>
      <c r="K143" s="4">
        <v>43729</v>
      </c>
      <c r="L143">
        <v>2</v>
      </c>
      <c r="M143" t="s">
        <v>60</v>
      </c>
      <c r="N143" s="4">
        <v>43615</v>
      </c>
      <c r="O143" s="4">
        <v>43830</v>
      </c>
      <c r="P143">
        <v>2</v>
      </c>
      <c r="Q143" t="s">
        <v>179</v>
      </c>
      <c r="R143" t="s">
        <v>341</v>
      </c>
      <c r="S143">
        <v>2</v>
      </c>
      <c r="T143" t="s">
        <v>919</v>
      </c>
      <c r="U143" t="s">
        <v>1453</v>
      </c>
      <c r="V143" t="s">
        <v>1968</v>
      </c>
      <c r="W143" t="s">
        <v>71</v>
      </c>
      <c r="X143" t="s">
        <v>1723</v>
      </c>
      <c r="Y143">
        <v>37.56</v>
      </c>
      <c r="Z143">
        <v>19.98</v>
      </c>
      <c r="AA143">
        <v>2</v>
      </c>
      <c r="AB143" t="s">
        <v>165</v>
      </c>
      <c r="AC143" t="s">
        <v>2619</v>
      </c>
      <c r="AH143" s="4"/>
      <c r="AI143" s="4"/>
      <c r="AJ143" t="s">
        <v>67</v>
      </c>
      <c r="AK143" t="s">
        <v>229</v>
      </c>
      <c r="AL143" t="s">
        <v>468</v>
      </c>
      <c r="AM143" t="s">
        <v>1031</v>
      </c>
      <c r="AN143" t="s">
        <v>1561</v>
      </c>
      <c r="AO143" t="s">
        <v>69</v>
      </c>
      <c r="AP143" t="s">
        <v>1562</v>
      </c>
      <c r="AQ143">
        <f>WebStore68[[#This Row],[unit_price]]*WebStore68[[#This Row],[quantity]]</f>
        <v>32.99</v>
      </c>
      <c r="AR143" t="s">
        <v>90</v>
      </c>
      <c r="AS143" t="s">
        <v>2328</v>
      </c>
      <c r="AT143" t="str">
        <f t="shared" si="2"/>
        <v>1108254443711noFemale437292Facebook436154383037.5619.9839432.9919.996</v>
      </c>
      <c r="AU143">
        <f>COUNTIF(AT$2:AT143,AT143)</f>
        <v>1</v>
      </c>
      <c r="AV143" t="str">
        <f>WebStore68[[#This Row],[country]]&amp;"-"&amp;WebStore68[[#This Row],[item]]</f>
        <v>United States-Never Split the Difference: Negotiating As If Your Life Depended On It</v>
      </c>
    </row>
    <row r="144" spans="1:48" hidden="1" x14ac:dyDescent="0.25">
      <c r="A144">
        <v>1117</v>
      </c>
      <c r="B144">
        <v>209</v>
      </c>
      <c r="C144" s="4">
        <v>44378</v>
      </c>
      <c r="D144" s="14">
        <f>WebStore68[[#This Row],[order_date]]</f>
        <v>44378</v>
      </c>
      <c r="E144" s="3">
        <f>ROUNDUP(MONTH(WebStore68[[#This Row],[order_date]])/3, 0)</f>
        <v>3</v>
      </c>
      <c r="F144">
        <v>1</v>
      </c>
      <c r="G144" t="s">
        <v>39</v>
      </c>
      <c r="H144" t="s">
        <v>50</v>
      </c>
      <c r="I144" t="s">
        <v>55</v>
      </c>
      <c r="J144" t="s">
        <v>58</v>
      </c>
      <c r="K144" s="4">
        <v>44032</v>
      </c>
      <c r="L144">
        <v>8</v>
      </c>
      <c r="M144" t="s">
        <v>60</v>
      </c>
      <c r="N144" s="4">
        <v>44000</v>
      </c>
      <c r="O144" s="4">
        <v>44073</v>
      </c>
      <c r="P144">
        <v>1</v>
      </c>
      <c r="Q144" t="s">
        <v>110</v>
      </c>
      <c r="R144" t="s">
        <v>272</v>
      </c>
      <c r="S144">
        <v>2</v>
      </c>
      <c r="T144" t="s">
        <v>923</v>
      </c>
      <c r="U144" t="s">
        <v>1457</v>
      </c>
      <c r="V144" t="s">
        <v>1972</v>
      </c>
      <c r="W144" t="s">
        <v>83</v>
      </c>
      <c r="X144" t="s">
        <v>1723</v>
      </c>
      <c r="Y144">
        <v>116.98</v>
      </c>
      <c r="Z144">
        <v>49.95</v>
      </c>
      <c r="AA144">
        <v>2</v>
      </c>
      <c r="AB144" t="s">
        <v>2314</v>
      </c>
      <c r="AC144" t="s">
        <v>2621</v>
      </c>
      <c r="AH144" s="4"/>
      <c r="AI144" s="4"/>
      <c r="AJ144" t="s">
        <v>67</v>
      </c>
      <c r="AK144" t="s">
        <v>229</v>
      </c>
      <c r="AL144" t="s">
        <v>544</v>
      </c>
      <c r="AM144" t="s">
        <v>1105</v>
      </c>
      <c r="AN144" t="s">
        <v>824</v>
      </c>
      <c r="AO144" t="s">
        <v>67</v>
      </c>
      <c r="AP144" t="s">
        <v>1562</v>
      </c>
      <c r="AQ144">
        <f>WebStore68[[#This Row],[unit_price]]*WebStore68[[#This Row],[quantity]]</f>
        <v>75</v>
      </c>
      <c r="AR144" t="s">
        <v>90</v>
      </c>
      <c r="AS144" t="s">
        <v>2328</v>
      </c>
      <c r="AT144" t="str">
        <f t="shared" si="2"/>
        <v>1117209443781yesFemale440328Facebook4400044073116.9849.953682539.996</v>
      </c>
      <c r="AU144">
        <f>COUNTIF(AT$2:AT144,AT144)</f>
        <v>1</v>
      </c>
      <c r="AV144" t="str">
        <f>WebStore68[[#This Row],[country]]&amp;"-"&amp;WebStore68[[#This Row],[item]]</f>
        <v>United States-Jurassic Park - The Lost World</v>
      </c>
    </row>
    <row r="145" spans="1:48" hidden="1" x14ac:dyDescent="0.25">
      <c r="A145">
        <v>1117</v>
      </c>
      <c r="B145">
        <v>209</v>
      </c>
      <c r="C145" s="4">
        <v>44378</v>
      </c>
      <c r="D145" s="14">
        <f>WebStore68[[#This Row],[order_date]]</f>
        <v>44378</v>
      </c>
      <c r="E145" s="3">
        <f>ROUNDUP(MONTH(WebStore68[[#This Row],[order_date]])/3, 0)</f>
        <v>3</v>
      </c>
      <c r="F145">
        <v>1</v>
      </c>
      <c r="G145" t="s">
        <v>39</v>
      </c>
      <c r="H145" t="s">
        <v>50</v>
      </c>
      <c r="I145" t="s">
        <v>55</v>
      </c>
      <c r="J145" t="s">
        <v>58</v>
      </c>
      <c r="K145" s="4">
        <v>44032</v>
      </c>
      <c r="L145">
        <v>8</v>
      </c>
      <c r="M145" t="s">
        <v>60</v>
      </c>
      <c r="N145" s="4">
        <v>44000</v>
      </c>
      <c r="O145" s="4">
        <v>44073</v>
      </c>
      <c r="P145">
        <v>1</v>
      </c>
      <c r="Q145" t="s">
        <v>110</v>
      </c>
      <c r="R145" t="s">
        <v>272</v>
      </c>
      <c r="S145">
        <v>2</v>
      </c>
      <c r="T145" t="s">
        <v>923</v>
      </c>
      <c r="U145" t="s">
        <v>1457</v>
      </c>
      <c r="V145" t="s">
        <v>1972</v>
      </c>
      <c r="W145" t="s">
        <v>83</v>
      </c>
      <c r="X145" t="s">
        <v>1723</v>
      </c>
      <c r="Y145">
        <v>116.98</v>
      </c>
      <c r="Z145">
        <v>49.95</v>
      </c>
      <c r="AA145">
        <v>2</v>
      </c>
      <c r="AB145" t="s">
        <v>2314</v>
      </c>
      <c r="AC145" t="s">
        <v>2621</v>
      </c>
      <c r="AH145" s="4"/>
      <c r="AI145" s="4"/>
      <c r="AJ145" t="s">
        <v>67</v>
      </c>
      <c r="AK145" t="s">
        <v>229</v>
      </c>
      <c r="AL145" t="s">
        <v>847</v>
      </c>
      <c r="AM145" t="s">
        <v>1384</v>
      </c>
      <c r="AN145" t="s">
        <v>1900</v>
      </c>
      <c r="AO145" t="s">
        <v>80</v>
      </c>
      <c r="AP145" t="s">
        <v>1562</v>
      </c>
      <c r="AQ145">
        <f>WebStore68[[#This Row],[unit_price]]*WebStore68[[#This Row],[quantity]]</f>
        <v>41.98</v>
      </c>
      <c r="AR145" t="s">
        <v>872</v>
      </c>
      <c r="AS145" t="s">
        <v>2388</v>
      </c>
      <c r="AT145" t="str">
        <f t="shared" si="2"/>
        <v>1117209443781yesFemale440328Facebook4400044073116.9849.9535720.9929.9919</v>
      </c>
      <c r="AU145">
        <f>COUNTIF(AT$2:AT145,AT145)</f>
        <v>1</v>
      </c>
      <c r="AV145" t="str">
        <f>WebStore68[[#This Row],[country]]&amp;"-"&amp;WebStore68[[#This Row],[item]]</f>
        <v>United States-Hail Mary 1st Edition</v>
      </c>
    </row>
    <row r="146" spans="1:48" hidden="1" x14ac:dyDescent="0.25">
      <c r="A146">
        <v>1118</v>
      </c>
      <c r="B146">
        <v>424</v>
      </c>
      <c r="C146" s="4">
        <v>44378</v>
      </c>
      <c r="D146" s="14">
        <f>WebStore68[[#This Row],[order_date]]</f>
        <v>44378</v>
      </c>
      <c r="E146" s="3">
        <f>ROUNDUP(MONTH(WebStore68[[#This Row],[order_date]])/3, 0)</f>
        <v>3</v>
      </c>
      <c r="F146">
        <v>1</v>
      </c>
      <c r="G146" t="s">
        <v>39</v>
      </c>
      <c r="H146" t="s">
        <v>50</v>
      </c>
      <c r="I146" t="s">
        <v>55</v>
      </c>
      <c r="J146" t="s">
        <v>57</v>
      </c>
      <c r="K146" s="4">
        <v>43872</v>
      </c>
      <c r="L146">
        <v>6</v>
      </c>
      <c r="M146" t="s">
        <v>59</v>
      </c>
      <c r="N146" s="4">
        <v>43862</v>
      </c>
      <c r="O146" s="4">
        <v>43889</v>
      </c>
      <c r="P146">
        <v>2</v>
      </c>
      <c r="Q146" t="s">
        <v>117</v>
      </c>
      <c r="R146" t="s">
        <v>279</v>
      </c>
      <c r="S146">
        <v>2</v>
      </c>
      <c r="T146" t="s">
        <v>924</v>
      </c>
      <c r="U146" t="s">
        <v>1458</v>
      </c>
      <c r="V146" t="s">
        <v>1973</v>
      </c>
      <c r="W146" t="s">
        <v>180</v>
      </c>
      <c r="X146" t="s">
        <v>2076</v>
      </c>
      <c r="Y146">
        <v>169.17</v>
      </c>
      <c r="Z146">
        <v>24.97</v>
      </c>
      <c r="AA146">
        <v>2</v>
      </c>
      <c r="AB146" t="s">
        <v>2129</v>
      </c>
      <c r="AC146" t="s">
        <v>2404</v>
      </c>
      <c r="AH146" s="4"/>
      <c r="AI146" s="4"/>
      <c r="AJ146" t="s">
        <v>79</v>
      </c>
      <c r="AK146" t="s">
        <v>241</v>
      </c>
      <c r="AL146" t="s">
        <v>530</v>
      </c>
      <c r="AM146" t="s">
        <v>1092</v>
      </c>
      <c r="AN146" t="s">
        <v>1619</v>
      </c>
      <c r="AO146" t="s">
        <v>80</v>
      </c>
      <c r="AP146" t="s">
        <v>1562</v>
      </c>
      <c r="AQ146">
        <f>WebStore68[[#This Row],[unit_price]]*WebStore68[[#This Row],[quantity]]</f>
        <v>125.98</v>
      </c>
      <c r="AR146" t="s">
        <v>65</v>
      </c>
      <c r="AS146" t="s">
        <v>2343</v>
      </c>
      <c r="AT146" t="str">
        <f t="shared" si="2"/>
        <v>1118424443781yesMale438726Google Ads4386243889169.1724.9741662.9929.9910</v>
      </c>
      <c r="AU146">
        <f>COUNTIF(AT$2:AT146,AT146)</f>
        <v>1</v>
      </c>
      <c r="AV146" t="str">
        <f>WebStore68[[#This Row],[country]]&amp;"-"&amp;WebStore68[[#This Row],[item]]</f>
        <v>United States-Ancient Guardians Booster Box YuGiOh TCG 1st Edition</v>
      </c>
    </row>
    <row r="147" spans="1:48" hidden="1" x14ac:dyDescent="0.25">
      <c r="A147">
        <v>1118</v>
      </c>
      <c r="B147">
        <v>424</v>
      </c>
      <c r="C147" s="4">
        <v>44378</v>
      </c>
      <c r="D147" s="14">
        <f>WebStore68[[#This Row],[order_date]]</f>
        <v>44378</v>
      </c>
      <c r="E147" s="3">
        <f>ROUNDUP(MONTH(WebStore68[[#This Row],[order_date]])/3, 0)</f>
        <v>3</v>
      </c>
      <c r="F147">
        <v>1</v>
      </c>
      <c r="G147" t="s">
        <v>39</v>
      </c>
      <c r="H147" t="s">
        <v>50</v>
      </c>
      <c r="I147" t="s">
        <v>55</v>
      </c>
      <c r="J147" t="s">
        <v>57</v>
      </c>
      <c r="K147" s="4">
        <v>43872</v>
      </c>
      <c r="L147">
        <v>6</v>
      </c>
      <c r="M147" t="s">
        <v>59</v>
      </c>
      <c r="N147" s="4">
        <v>43862</v>
      </c>
      <c r="O147" s="4">
        <v>43889</v>
      </c>
      <c r="P147">
        <v>2</v>
      </c>
      <c r="Q147" t="s">
        <v>117</v>
      </c>
      <c r="R147" t="s">
        <v>279</v>
      </c>
      <c r="S147">
        <v>2</v>
      </c>
      <c r="T147" t="s">
        <v>924</v>
      </c>
      <c r="U147" t="s">
        <v>1458</v>
      </c>
      <c r="V147" t="s">
        <v>1973</v>
      </c>
      <c r="W147" t="s">
        <v>180</v>
      </c>
      <c r="X147" t="s">
        <v>2076</v>
      </c>
      <c r="Y147">
        <v>169.17</v>
      </c>
      <c r="Z147">
        <v>24.97</v>
      </c>
      <c r="AA147">
        <v>2</v>
      </c>
      <c r="AB147" t="s">
        <v>2129</v>
      </c>
      <c r="AC147" t="s">
        <v>2404</v>
      </c>
      <c r="AH147" s="4"/>
      <c r="AI147" s="4"/>
      <c r="AJ147" t="s">
        <v>90</v>
      </c>
      <c r="AK147" t="s">
        <v>252</v>
      </c>
      <c r="AL147" t="s">
        <v>449</v>
      </c>
      <c r="AM147" t="s">
        <v>1011</v>
      </c>
      <c r="AN147" t="s">
        <v>1541</v>
      </c>
      <c r="AO147" t="s">
        <v>69</v>
      </c>
      <c r="AP147" t="s">
        <v>1659</v>
      </c>
      <c r="AQ147">
        <f>WebStore68[[#This Row],[unit_price]]*WebStore68[[#This Row],[quantity]]</f>
        <v>43.19</v>
      </c>
      <c r="AR147" t="s">
        <v>410</v>
      </c>
      <c r="AS147" t="s">
        <v>2359</v>
      </c>
      <c r="AT147" t="str">
        <f t="shared" si="2"/>
        <v>1118424443781yesMale438726Google Ads4386243889169.1724.97614743.1914.9920</v>
      </c>
      <c r="AU147">
        <f>COUNTIF(AT$2:AT147,AT147)</f>
        <v>1</v>
      </c>
      <c r="AV147" t="str">
        <f>WebStore68[[#This Row],[country]]&amp;"-"&amp;WebStore68[[#This Row],[item]]</f>
        <v>United States-Transformers G1 Optimus prime reissue brand new action figure MISB Gift</v>
      </c>
    </row>
    <row r="148" spans="1:48" hidden="1" x14ac:dyDescent="0.25">
      <c r="A148">
        <v>1124</v>
      </c>
      <c r="B148">
        <v>55</v>
      </c>
      <c r="C148" s="4">
        <v>44381</v>
      </c>
      <c r="D148" s="14">
        <f>WebStore68[[#This Row],[order_date]]</f>
        <v>44381</v>
      </c>
      <c r="E148" s="3">
        <f>ROUNDUP(MONTH(WebStore68[[#This Row],[order_date]])/3, 0)</f>
        <v>3</v>
      </c>
      <c r="F148">
        <v>1</v>
      </c>
      <c r="G148" t="s">
        <v>39</v>
      </c>
      <c r="H148" t="s">
        <v>50</v>
      </c>
      <c r="I148" t="s">
        <v>55</v>
      </c>
      <c r="J148" t="s">
        <v>58</v>
      </c>
      <c r="K148" s="4">
        <v>43665</v>
      </c>
      <c r="L148">
        <v>3</v>
      </c>
      <c r="M148" t="s">
        <v>59</v>
      </c>
      <c r="N148" s="4">
        <v>43615</v>
      </c>
      <c r="O148" s="4">
        <v>43830</v>
      </c>
      <c r="P148">
        <v>2</v>
      </c>
      <c r="Q148" t="s">
        <v>135</v>
      </c>
      <c r="R148" t="s">
        <v>297</v>
      </c>
      <c r="S148">
        <v>2</v>
      </c>
      <c r="T148" t="s">
        <v>928</v>
      </c>
      <c r="U148" t="s">
        <v>1462</v>
      </c>
      <c r="V148" t="s">
        <v>1977</v>
      </c>
      <c r="W148" t="s">
        <v>83</v>
      </c>
      <c r="X148" t="s">
        <v>2077</v>
      </c>
      <c r="Y148">
        <v>103.83</v>
      </c>
      <c r="Z148">
        <v>44.95</v>
      </c>
      <c r="AA148">
        <v>2</v>
      </c>
      <c r="AB148" t="s">
        <v>2149</v>
      </c>
      <c r="AC148" t="s">
        <v>2429</v>
      </c>
      <c r="AH148" s="4"/>
      <c r="AI148" s="4"/>
      <c r="AJ148" t="s">
        <v>90</v>
      </c>
      <c r="AK148" t="s">
        <v>252</v>
      </c>
      <c r="AL148" t="s">
        <v>503</v>
      </c>
      <c r="AM148" t="s">
        <v>1066</v>
      </c>
      <c r="AN148" t="s">
        <v>1594</v>
      </c>
      <c r="AO148" t="s">
        <v>67</v>
      </c>
      <c r="AP148" t="s">
        <v>1659</v>
      </c>
      <c r="AQ148">
        <f>WebStore68[[#This Row],[unit_price]]*WebStore68[[#This Row],[quantity]]</f>
        <v>29.849999999999998</v>
      </c>
      <c r="AR148" t="s">
        <v>410</v>
      </c>
      <c r="AS148" t="s">
        <v>2359</v>
      </c>
      <c r="AT148" t="str">
        <f t="shared" si="2"/>
        <v>112455443811yesFemale436653Google Ads4361543830103.8344.956609.9534.9920</v>
      </c>
      <c r="AU148">
        <f>COUNTIF(AT$2:AT148,AT148)</f>
        <v>1</v>
      </c>
      <c r="AV148" t="str">
        <f>WebStore68[[#This Row],[country]]&amp;"-"&amp;WebStore68[[#This Row],[item]]</f>
        <v>United States-Hasbro Connect 4</v>
      </c>
    </row>
    <row r="149" spans="1:48" hidden="1" x14ac:dyDescent="0.25">
      <c r="A149">
        <v>1124</v>
      </c>
      <c r="B149">
        <v>55</v>
      </c>
      <c r="C149" s="4">
        <v>44381</v>
      </c>
      <c r="D149" s="14">
        <f>WebStore68[[#This Row],[order_date]]</f>
        <v>44381</v>
      </c>
      <c r="E149" s="3">
        <f>ROUNDUP(MONTH(WebStore68[[#This Row],[order_date]])/3, 0)</f>
        <v>3</v>
      </c>
      <c r="F149">
        <v>1</v>
      </c>
      <c r="G149" t="s">
        <v>39</v>
      </c>
      <c r="H149" t="s">
        <v>50</v>
      </c>
      <c r="I149" t="s">
        <v>55</v>
      </c>
      <c r="J149" t="s">
        <v>58</v>
      </c>
      <c r="K149" s="4">
        <v>43665</v>
      </c>
      <c r="L149">
        <v>3</v>
      </c>
      <c r="M149" t="s">
        <v>59</v>
      </c>
      <c r="N149" s="4">
        <v>43615</v>
      </c>
      <c r="O149" s="4">
        <v>43830</v>
      </c>
      <c r="P149">
        <v>2</v>
      </c>
      <c r="Q149" t="s">
        <v>135</v>
      </c>
      <c r="R149" t="s">
        <v>297</v>
      </c>
      <c r="S149">
        <v>2</v>
      </c>
      <c r="T149" t="s">
        <v>928</v>
      </c>
      <c r="U149" t="s">
        <v>1462</v>
      </c>
      <c r="V149" t="s">
        <v>1977</v>
      </c>
      <c r="W149" t="s">
        <v>83</v>
      </c>
      <c r="X149" t="s">
        <v>2077</v>
      </c>
      <c r="Y149">
        <v>103.83</v>
      </c>
      <c r="Z149">
        <v>44.95</v>
      </c>
      <c r="AA149">
        <v>2</v>
      </c>
      <c r="AB149" t="s">
        <v>2149</v>
      </c>
      <c r="AC149" t="s">
        <v>2429</v>
      </c>
      <c r="AH149" s="4"/>
      <c r="AI149" s="4"/>
      <c r="AJ149" t="s">
        <v>70</v>
      </c>
      <c r="AK149" t="s">
        <v>232</v>
      </c>
      <c r="AL149" t="s">
        <v>475</v>
      </c>
      <c r="AM149" t="s">
        <v>1038</v>
      </c>
      <c r="AN149" t="s">
        <v>1527</v>
      </c>
      <c r="AO149" t="s">
        <v>80</v>
      </c>
      <c r="AP149" t="s">
        <v>1548</v>
      </c>
      <c r="AQ149">
        <f>WebStore68[[#This Row],[unit_price]]*WebStore68[[#This Row],[quantity]]</f>
        <v>73.98</v>
      </c>
      <c r="AR149" t="s">
        <v>673</v>
      </c>
      <c r="AS149" t="s">
        <v>2348</v>
      </c>
      <c r="AT149" t="str">
        <f t="shared" si="2"/>
        <v>112455443811yesFemale436653Google Ads4361543830103.8344.95515336.99214.9912</v>
      </c>
      <c r="AU149">
        <f>COUNTIF(AT$2:AT149,AT149)</f>
        <v>1</v>
      </c>
      <c r="AV149" t="str">
        <f>WebStore68[[#This Row],[country]]&amp;"-"&amp;WebStore68[[#This Row],[item]]</f>
        <v>United States-Wilson A500 Youth Leather Right Hand Throw Catchers Baseball Mitt Glove 32"</v>
      </c>
    </row>
    <row r="150" spans="1:48" hidden="1" x14ac:dyDescent="0.25">
      <c r="A150">
        <v>1136</v>
      </c>
      <c r="B150">
        <v>29</v>
      </c>
      <c r="C150" s="4">
        <v>44386</v>
      </c>
      <c r="D150" s="14">
        <f>WebStore68[[#This Row],[order_date]]</f>
        <v>44386</v>
      </c>
      <c r="E150" s="3">
        <f>ROUNDUP(MONTH(WebStore68[[#This Row],[order_date]])/3, 0)</f>
        <v>3</v>
      </c>
      <c r="F150">
        <v>1</v>
      </c>
      <c r="G150" t="s">
        <v>39</v>
      </c>
      <c r="H150" t="s">
        <v>50</v>
      </c>
      <c r="I150" t="s">
        <v>55</v>
      </c>
      <c r="J150" t="s">
        <v>58</v>
      </c>
      <c r="K150" s="4">
        <v>43870</v>
      </c>
      <c r="L150">
        <v>6</v>
      </c>
      <c r="M150" t="s">
        <v>59</v>
      </c>
      <c r="N150" s="4">
        <v>43862</v>
      </c>
      <c r="O150" s="4">
        <v>43889</v>
      </c>
      <c r="P150">
        <v>2</v>
      </c>
      <c r="Q150" t="s">
        <v>220</v>
      </c>
      <c r="R150" t="s">
        <v>382</v>
      </c>
      <c r="S150">
        <v>2</v>
      </c>
      <c r="T150" t="s">
        <v>932</v>
      </c>
      <c r="U150" t="s">
        <v>1466</v>
      </c>
      <c r="V150" t="s">
        <v>1981</v>
      </c>
      <c r="W150" t="s">
        <v>180</v>
      </c>
      <c r="X150" t="s">
        <v>1723</v>
      </c>
      <c r="Y150">
        <v>127.96</v>
      </c>
      <c r="Z150">
        <v>29.97</v>
      </c>
      <c r="AA150">
        <v>2</v>
      </c>
      <c r="AB150" t="s">
        <v>2142</v>
      </c>
      <c r="AC150" t="s">
        <v>2422</v>
      </c>
      <c r="AH150" s="4"/>
      <c r="AI150" s="4"/>
      <c r="AJ150" t="s">
        <v>84</v>
      </c>
      <c r="AK150" t="s">
        <v>246</v>
      </c>
      <c r="AL150" t="s">
        <v>640</v>
      </c>
      <c r="AM150" t="s">
        <v>1187</v>
      </c>
      <c r="AN150" t="s">
        <v>1529</v>
      </c>
      <c r="AO150" t="s">
        <v>80</v>
      </c>
      <c r="AP150" t="s">
        <v>1562</v>
      </c>
      <c r="AQ150">
        <f>WebStore68[[#This Row],[unit_price]]*WebStore68[[#This Row],[quantity]]</f>
        <v>99.98</v>
      </c>
      <c r="AR150" t="s">
        <v>410</v>
      </c>
      <c r="AS150" t="s">
        <v>2359</v>
      </c>
      <c r="AT150" t="str">
        <f t="shared" si="2"/>
        <v>113629443861yesFemale438706Google Ads4386243889127.9629.9791749.9929.9920</v>
      </c>
      <c r="AU150">
        <f>COUNTIF(AT$2:AT150,AT150)</f>
        <v>1</v>
      </c>
      <c r="AV150" t="str">
        <f>WebStore68[[#This Row],[country]]&amp;"-"&amp;WebStore68[[#This Row],[item]]</f>
        <v>United States-Animal Crossing: New Horizons</v>
      </c>
    </row>
    <row r="151" spans="1:48" hidden="1" x14ac:dyDescent="0.25">
      <c r="A151">
        <v>1136</v>
      </c>
      <c r="B151">
        <v>29</v>
      </c>
      <c r="C151" s="4">
        <v>44386</v>
      </c>
      <c r="D151" s="14">
        <f>WebStore68[[#This Row],[order_date]]</f>
        <v>44386</v>
      </c>
      <c r="E151" s="3">
        <f>ROUNDUP(MONTH(WebStore68[[#This Row],[order_date]])/3, 0)</f>
        <v>3</v>
      </c>
      <c r="F151">
        <v>1</v>
      </c>
      <c r="G151" t="s">
        <v>39</v>
      </c>
      <c r="H151" t="s">
        <v>50</v>
      </c>
      <c r="I151" t="s">
        <v>55</v>
      </c>
      <c r="J151" t="s">
        <v>58</v>
      </c>
      <c r="K151" s="4">
        <v>43870</v>
      </c>
      <c r="L151">
        <v>6</v>
      </c>
      <c r="M151" t="s">
        <v>59</v>
      </c>
      <c r="N151" s="4">
        <v>43862</v>
      </c>
      <c r="O151" s="4">
        <v>43889</v>
      </c>
      <c r="P151">
        <v>2</v>
      </c>
      <c r="Q151" t="s">
        <v>220</v>
      </c>
      <c r="R151" t="s">
        <v>382</v>
      </c>
      <c r="S151">
        <v>2</v>
      </c>
      <c r="T151" t="s">
        <v>932</v>
      </c>
      <c r="U151" t="s">
        <v>1466</v>
      </c>
      <c r="V151" t="s">
        <v>1981</v>
      </c>
      <c r="W151" t="s">
        <v>180</v>
      </c>
      <c r="X151" t="s">
        <v>1723</v>
      </c>
      <c r="Y151">
        <v>127.96</v>
      </c>
      <c r="Z151">
        <v>29.97</v>
      </c>
      <c r="AA151">
        <v>2</v>
      </c>
      <c r="AB151" t="s">
        <v>2142</v>
      </c>
      <c r="AC151" t="s">
        <v>2422</v>
      </c>
      <c r="AH151" s="4"/>
      <c r="AI151" s="4"/>
      <c r="AJ151" t="s">
        <v>80</v>
      </c>
      <c r="AK151" t="s">
        <v>242</v>
      </c>
      <c r="AL151" t="s">
        <v>548</v>
      </c>
      <c r="AM151" t="s">
        <v>1109</v>
      </c>
      <c r="AN151" t="s">
        <v>1634</v>
      </c>
      <c r="AO151" t="s">
        <v>69</v>
      </c>
      <c r="AP151" t="s">
        <v>1562</v>
      </c>
      <c r="AQ151">
        <f>WebStore68[[#This Row],[unit_price]]*WebStore68[[#This Row],[quantity]]</f>
        <v>27.98</v>
      </c>
      <c r="AR151" t="s">
        <v>67</v>
      </c>
      <c r="AS151" t="s">
        <v>2373</v>
      </c>
      <c r="AT151" t="str">
        <f t="shared" si="2"/>
        <v>113629443861yesFemale438706Google Ads4386243889127.9629.9723627.9819.993</v>
      </c>
      <c r="AU151">
        <f>COUNTIF(AT$2:AT151,AT151)</f>
        <v>1</v>
      </c>
      <c r="AV151" t="str">
        <f>WebStore68[[#This Row],[country]]&amp;"-"&amp;WebStore68[[#This Row],[item]]</f>
        <v>United States-Dokotoo Womens Spring Summer Deep V Neck Ruffle Long Sleeve Floral Print Mini Dress</v>
      </c>
    </row>
    <row r="152" spans="1:48" hidden="1" x14ac:dyDescent="0.25">
      <c r="A152">
        <v>1143</v>
      </c>
      <c r="B152">
        <v>229</v>
      </c>
      <c r="C152" s="4">
        <v>44392</v>
      </c>
      <c r="D152" s="14">
        <f>WebStore68[[#This Row],[order_date]]</f>
        <v>44392</v>
      </c>
      <c r="E152" s="3">
        <f>ROUNDUP(MONTH(WebStore68[[#This Row],[order_date]])/3, 0)</f>
        <v>3</v>
      </c>
      <c r="F152">
        <v>1</v>
      </c>
      <c r="G152" t="s">
        <v>39</v>
      </c>
      <c r="H152" t="s">
        <v>50</v>
      </c>
      <c r="I152" t="s">
        <v>56</v>
      </c>
      <c r="J152" t="s">
        <v>57</v>
      </c>
      <c r="K152" s="4">
        <v>44170</v>
      </c>
      <c r="L152">
        <v>11</v>
      </c>
      <c r="M152" t="s">
        <v>60</v>
      </c>
      <c r="N152" s="4">
        <v>44148</v>
      </c>
      <c r="O152" s="4">
        <v>44265</v>
      </c>
      <c r="P152">
        <v>1</v>
      </c>
      <c r="Q152" t="s">
        <v>67</v>
      </c>
      <c r="R152" t="s">
        <v>229</v>
      </c>
      <c r="S152">
        <v>1</v>
      </c>
      <c r="T152" t="s">
        <v>391</v>
      </c>
      <c r="U152" t="s">
        <v>953</v>
      </c>
      <c r="V152" t="s">
        <v>1487</v>
      </c>
      <c r="W152" t="s">
        <v>80</v>
      </c>
      <c r="X152" t="s">
        <v>1562</v>
      </c>
      <c r="Y152">
        <v>59.9</v>
      </c>
      <c r="Z152">
        <v>19.98</v>
      </c>
      <c r="AA152">
        <v>1</v>
      </c>
      <c r="AB152" t="s">
        <v>90</v>
      </c>
      <c r="AC152" t="s">
        <v>2328</v>
      </c>
      <c r="AH152" s="4"/>
      <c r="AI152" s="4"/>
      <c r="AJ152" t="s">
        <v>67</v>
      </c>
      <c r="AK152" t="s">
        <v>229</v>
      </c>
      <c r="AL152" t="s">
        <v>391</v>
      </c>
      <c r="AM152" t="s">
        <v>953</v>
      </c>
      <c r="AN152" t="s">
        <v>1487</v>
      </c>
      <c r="AO152" t="s">
        <v>80</v>
      </c>
      <c r="AP152" t="s">
        <v>1562</v>
      </c>
      <c r="AQ152">
        <f>WebStore68[[#This Row],[unit_price]]*WebStore68[[#This Row],[quantity]]</f>
        <v>59.9</v>
      </c>
      <c r="AR152" t="s">
        <v>90</v>
      </c>
      <c r="AS152" t="s">
        <v>2328</v>
      </c>
      <c r="AT152" t="str">
        <f t="shared" si="2"/>
        <v>1143229443921noMale4417011Facebook441484426559.919.98313629.9529.996</v>
      </c>
      <c r="AU152">
        <f>COUNTIF(AT$2:AT152,AT152)</f>
        <v>1</v>
      </c>
      <c r="AV152" t="str">
        <f>WebStore68[[#This Row],[country]]&amp;"-"&amp;WebStore68[[#This Row],[item]]</f>
        <v>United States-Star Wars: the Old Republic - Legends Ser.: Fatal Alliance</v>
      </c>
    </row>
    <row r="153" spans="1:48" hidden="1" x14ac:dyDescent="0.25">
      <c r="A153">
        <v>1146</v>
      </c>
      <c r="B153">
        <v>55</v>
      </c>
      <c r="C153" s="4">
        <v>44394</v>
      </c>
      <c r="D153" s="14">
        <f>WebStore68[[#This Row],[order_date]]</f>
        <v>44394</v>
      </c>
      <c r="E153" s="3">
        <f>ROUNDUP(MONTH(WebStore68[[#This Row],[order_date]])/3, 0)</f>
        <v>3</v>
      </c>
      <c r="F153">
        <v>1</v>
      </c>
      <c r="G153" t="s">
        <v>39</v>
      </c>
      <c r="H153" t="s">
        <v>50</v>
      </c>
      <c r="I153" t="s">
        <v>55</v>
      </c>
      <c r="J153" t="s">
        <v>58</v>
      </c>
      <c r="K153" s="4">
        <v>43665</v>
      </c>
      <c r="L153">
        <v>3</v>
      </c>
      <c r="M153" t="s">
        <v>59</v>
      </c>
      <c r="N153" s="4">
        <v>43615</v>
      </c>
      <c r="O153" s="4">
        <v>43830</v>
      </c>
      <c r="P153">
        <v>1</v>
      </c>
      <c r="Q153" t="s">
        <v>80</v>
      </c>
      <c r="R153" t="s">
        <v>242</v>
      </c>
      <c r="S153">
        <v>1</v>
      </c>
      <c r="T153" t="s">
        <v>569</v>
      </c>
      <c r="U153" t="s">
        <v>1128</v>
      </c>
      <c r="V153" t="s">
        <v>1652</v>
      </c>
      <c r="W153" t="s">
        <v>67</v>
      </c>
      <c r="X153" t="s">
        <v>1562</v>
      </c>
      <c r="Y153">
        <v>41.97</v>
      </c>
      <c r="Z153">
        <v>29.97</v>
      </c>
      <c r="AA153">
        <v>1</v>
      </c>
      <c r="AB153" t="s">
        <v>79</v>
      </c>
      <c r="AC153" t="s">
        <v>2349</v>
      </c>
      <c r="AH153" s="4"/>
      <c r="AI153" s="4"/>
      <c r="AJ153" t="s">
        <v>80</v>
      </c>
      <c r="AK153" t="s">
        <v>242</v>
      </c>
      <c r="AL153" t="s">
        <v>569</v>
      </c>
      <c r="AM153" t="s">
        <v>1128</v>
      </c>
      <c r="AN153" t="s">
        <v>1652</v>
      </c>
      <c r="AO153" t="s">
        <v>67</v>
      </c>
      <c r="AP153" t="s">
        <v>1562</v>
      </c>
      <c r="AQ153">
        <f>WebStore68[[#This Row],[unit_price]]*WebStore68[[#This Row],[quantity]]</f>
        <v>41.97</v>
      </c>
      <c r="AR153" t="s">
        <v>79</v>
      </c>
      <c r="AS153" t="s">
        <v>2349</v>
      </c>
      <c r="AT153" t="str">
        <f t="shared" si="2"/>
        <v>114655443941yesFemale436653Google Ads436154383041.9729.9728813.9939.994</v>
      </c>
      <c r="AU153">
        <f>COUNTIF(AT$2:AT153,AT153)</f>
        <v>1</v>
      </c>
      <c r="AV153" t="str">
        <f>WebStore68[[#This Row],[country]]&amp;"-"&amp;WebStore68[[#This Row],[item]]</f>
        <v>United States-Mens Army Camouflage Cargo Elasticated Shorts</v>
      </c>
    </row>
    <row r="154" spans="1:48" hidden="1" x14ac:dyDescent="0.25">
      <c r="A154">
        <v>1151</v>
      </c>
      <c r="B154">
        <v>107</v>
      </c>
      <c r="C154" s="4">
        <v>44396</v>
      </c>
      <c r="D154" s="14">
        <f>WebStore68[[#This Row],[order_date]]</f>
        <v>44396</v>
      </c>
      <c r="E154" s="3">
        <f>ROUNDUP(MONTH(WebStore68[[#This Row],[order_date]])/3, 0)</f>
        <v>3</v>
      </c>
      <c r="F154">
        <v>1</v>
      </c>
      <c r="G154" t="s">
        <v>39</v>
      </c>
      <c r="H154" t="s">
        <v>50</v>
      </c>
      <c r="I154" t="s">
        <v>55</v>
      </c>
      <c r="J154" t="s">
        <v>58</v>
      </c>
      <c r="K154" s="4">
        <v>44077</v>
      </c>
      <c r="L154">
        <v>10</v>
      </c>
      <c r="M154" t="s">
        <v>61</v>
      </c>
      <c r="N154" s="4">
        <v>44055</v>
      </c>
      <c r="O154" s="4">
        <v>44196</v>
      </c>
      <c r="P154">
        <v>1</v>
      </c>
      <c r="Q154" t="s">
        <v>70</v>
      </c>
      <c r="R154" t="s">
        <v>232</v>
      </c>
      <c r="S154">
        <v>1</v>
      </c>
      <c r="T154" t="s">
        <v>635</v>
      </c>
      <c r="U154" t="s">
        <v>1183</v>
      </c>
      <c r="V154" t="s">
        <v>1707</v>
      </c>
      <c r="W154" t="s">
        <v>80</v>
      </c>
      <c r="X154" t="s">
        <v>1548</v>
      </c>
      <c r="Y154">
        <v>45.98</v>
      </c>
      <c r="Z154">
        <v>29.98</v>
      </c>
      <c r="AA154">
        <v>1</v>
      </c>
      <c r="AB154" t="s">
        <v>673</v>
      </c>
      <c r="AC154" t="s">
        <v>2348</v>
      </c>
      <c r="AH154" s="4"/>
      <c r="AI154" s="4"/>
      <c r="AJ154" t="s">
        <v>70</v>
      </c>
      <c r="AK154" t="s">
        <v>232</v>
      </c>
      <c r="AL154" t="s">
        <v>635</v>
      </c>
      <c r="AM154" t="s">
        <v>1183</v>
      </c>
      <c r="AN154" t="s">
        <v>1707</v>
      </c>
      <c r="AO154" t="s">
        <v>80</v>
      </c>
      <c r="AP154" t="s">
        <v>1548</v>
      </c>
      <c r="AQ154">
        <f>WebStore68[[#This Row],[unit_price]]*WebStore68[[#This Row],[quantity]]</f>
        <v>45.98</v>
      </c>
      <c r="AR154" t="s">
        <v>673</v>
      </c>
      <c r="AS154" t="s">
        <v>2348</v>
      </c>
      <c r="AT154" t="str">
        <f t="shared" si="2"/>
        <v>1151107443961yesFemale4407710YouTube440554419645.9829.9858722.99214.9912</v>
      </c>
      <c r="AU154">
        <f>COUNTIF(AT$2:AT154,AT154)</f>
        <v>1</v>
      </c>
      <c r="AV154" t="str">
        <f>WebStore68[[#This Row],[country]]&amp;"-"&amp;WebStore68[[#This Row],[item]]</f>
        <v>United States-Men Sport Shock Compression Padded Protective Shirt Basketball Training Vest</v>
      </c>
    </row>
    <row r="155" spans="1:48" hidden="1" x14ac:dyDescent="0.25">
      <c r="A155">
        <v>1169</v>
      </c>
      <c r="B155">
        <v>164</v>
      </c>
      <c r="C155" s="4">
        <v>44408</v>
      </c>
      <c r="D155" s="14">
        <f>WebStore68[[#This Row],[order_date]]</f>
        <v>44408</v>
      </c>
      <c r="E155" s="3">
        <f>ROUNDUP(MONTH(WebStore68[[#This Row],[order_date]])/3, 0)</f>
        <v>3</v>
      </c>
      <c r="F155">
        <v>1</v>
      </c>
      <c r="G155" t="s">
        <v>39</v>
      </c>
      <c r="H155" t="s">
        <v>50</v>
      </c>
      <c r="I155" t="s">
        <v>55</v>
      </c>
      <c r="J155" t="s">
        <v>57</v>
      </c>
      <c r="K155" s="4">
        <v>44316</v>
      </c>
      <c r="L155">
        <v>12</v>
      </c>
      <c r="M155" t="s">
        <v>61</v>
      </c>
      <c r="N155" s="4">
        <v>44250</v>
      </c>
      <c r="O155" s="4">
        <v>44377</v>
      </c>
      <c r="P155">
        <v>1</v>
      </c>
      <c r="Q155" t="s">
        <v>90</v>
      </c>
      <c r="R155" t="s">
        <v>252</v>
      </c>
      <c r="S155">
        <v>1</v>
      </c>
      <c r="T155" t="s">
        <v>652</v>
      </c>
      <c r="U155" t="s">
        <v>1196</v>
      </c>
      <c r="V155" t="s">
        <v>1720</v>
      </c>
      <c r="W155" t="s">
        <v>67</v>
      </c>
      <c r="X155" t="s">
        <v>1659</v>
      </c>
      <c r="Y155">
        <v>58.47</v>
      </c>
      <c r="Z155">
        <v>14.97</v>
      </c>
      <c r="AA155">
        <v>1</v>
      </c>
      <c r="AB155" t="s">
        <v>410</v>
      </c>
      <c r="AC155" t="s">
        <v>2359</v>
      </c>
      <c r="AH155" s="4"/>
      <c r="AI155" s="4"/>
      <c r="AJ155" t="s">
        <v>90</v>
      </c>
      <c r="AK155" t="s">
        <v>252</v>
      </c>
      <c r="AL155" t="s">
        <v>652</v>
      </c>
      <c r="AM155" t="s">
        <v>1196</v>
      </c>
      <c r="AN155" t="s">
        <v>1720</v>
      </c>
      <c r="AO155" t="s">
        <v>67</v>
      </c>
      <c r="AP155" t="s">
        <v>1659</v>
      </c>
      <c r="AQ155">
        <f>WebStore68[[#This Row],[unit_price]]*WebStore68[[#This Row],[quantity]]</f>
        <v>58.47</v>
      </c>
      <c r="AR155" t="s">
        <v>410</v>
      </c>
      <c r="AS155" t="s">
        <v>2359</v>
      </c>
      <c r="AT155" t="str">
        <f t="shared" si="2"/>
        <v>1169164444081yesMale4431612YouTube442504437758.4714.9761119.4934.9920</v>
      </c>
      <c r="AU155">
        <f>COUNTIF(AT$2:AT155,AT155)</f>
        <v>1</v>
      </c>
      <c r="AV155" t="str">
        <f>WebStore68[[#This Row],[country]]&amp;"-"&amp;WebStore68[[#This Row],[item]]</f>
        <v>United States-500 Pieces Castle Puzzle</v>
      </c>
    </row>
    <row r="156" spans="1:48" hidden="1" x14ac:dyDescent="0.25">
      <c r="A156">
        <v>1187</v>
      </c>
      <c r="B156">
        <v>337</v>
      </c>
      <c r="C156" s="4">
        <v>44411</v>
      </c>
      <c r="D156" s="14">
        <f>WebStore68[[#This Row],[order_date]]</f>
        <v>44411</v>
      </c>
      <c r="E156" s="3">
        <f>ROUNDUP(MONTH(WebStore68[[#This Row],[order_date]])/3, 0)</f>
        <v>3</v>
      </c>
      <c r="F156">
        <v>1</v>
      </c>
      <c r="G156" t="s">
        <v>39</v>
      </c>
      <c r="H156" t="s">
        <v>50</v>
      </c>
      <c r="I156" t="s">
        <v>55</v>
      </c>
      <c r="J156" t="s">
        <v>58</v>
      </c>
      <c r="K156" s="4">
        <v>44122</v>
      </c>
      <c r="L156">
        <v>10</v>
      </c>
      <c r="M156" t="s">
        <v>61</v>
      </c>
      <c r="N156" s="4">
        <v>44055</v>
      </c>
      <c r="O156" s="4">
        <v>44196</v>
      </c>
      <c r="P156">
        <v>2</v>
      </c>
      <c r="Q156" t="s">
        <v>157</v>
      </c>
      <c r="R156" t="s">
        <v>319</v>
      </c>
      <c r="S156">
        <v>2</v>
      </c>
      <c r="T156" t="s">
        <v>944</v>
      </c>
      <c r="U156" t="s">
        <v>1478</v>
      </c>
      <c r="V156" t="s">
        <v>1992</v>
      </c>
      <c r="W156" t="s">
        <v>103</v>
      </c>
      <c r="X156" t="s">
        <v>2076</v>
      </c>
      <c r="Y156">
        <v>188.8</v>
      </c>
      <c r="Z156">
        <v>24.96</v>
      </c>
      <c r="AA156">
        <v>2</v>
      </c>
      <c r="AB156" t="s">
        <v>2237</v>
      </c>
      <c r="AC156" t="s">
        <v>2530</v>
      </c>
      <c r="AH156" s="4"/>
      <c r="AI156" s="4"/>
      <c r="AJ156" t="s">
        <v>80</v>
      </c>
      <c r="AK156" t="s">
        <v>242</v>
      </c>
      <c r="AL156" t="s">
        <v>691</v>
      </c>
      <c r="AM156" t="s">
        <v>1232</v>
      </c>
      <c r="AN156" t="s">
        <v>1754</v>
      </c>
      <c r="AO156" t="s">
        <v>69</v>
      </c>
      <c r="AP156" t="s">
        <v>1562</v>
      </c>
      <c r="AQ156">
        <f>WebStore68[[#This Row],[unit_price]]*WebStore68[[#This Row],[quantity]]</f>
        <v>158.94999999999999</v>
      </c>
      <c r="AR156" t="s">
        <v>67</v>
      </c>
      <c r="AS156" t="s">
        <v>2373</v>
      </c>
      <c r="AT156" t="str">
        <f t="shared" si="2"/>
        <v>1187337444111yesFemale4412210YouTube4405544196188.824.96243158.9519.993</v>
      </c>
      <c r="AU156">
        <f>COUNTIF(AT$2:AT156,AT156)</f>
        <v>1</v>
      </c>
      <c r="AV156" t="str">
        <f>WebStore68[[#This Row],[country]]&amp;"-"&amp;WebStore68[[#This Row],[item]]</f>
        <v>United States-Fifth Avenue Collection - "Crystal Clutch" Handbag Clutch</v>
      </c>
    </row>
    <row r="157" spans="1:48" hidden="1" x14ac:dyDescent="0.25">
      <c r="A157">
        <v>1187</v>
      </c>
      <c r="B157">
        <v>337</v>
      </c>
      <c r="C157" s="4">
        <v>44411</v>
      </c>
      <c r="D157" s="14">
        <f>WebStore68[[#This Row],[order_date]]</f>
        <v>44411</v>
      </c>
      <c r="E157" s="3">
        <f>ROUNDUP(MONTH(WebStore68[[#This Row],[order_date]])/3, 0)</f>
        <v>3</v>
      </c>
      <c r="F157">
        <v>1</v>
      </c>
      <c r="G157" t="s">
        <v>39</v>
      </c>
      <c r="H157" t="s">
        <v>50</v>
      </c>
      <c r="I157" t="s">
        <v>55</v>
      </c>
      <c r="J157" t="s">
        <v>58</v>
      </c>
      <c r="K157" s="4">
        <v>44122</v>
      </c>
      <c r="L157">
        <v>10</v>
      </c>
      <c r="M157" t="s">
        <v>61</v>
      </c>
      <c r="N157" s="4">
        <v>44055</v>
      </c>
      <c r="O157" s="4">
        <v>44196</v>
      </c>
      <c r="P157">
        <v>2</v>
      </c>
      <c r="Q157" t="s">
        <v>157</v>
      </c>
      <c r="R157" t="s">
        <v>319</v>
      </c>
      <c r="S157">
        <v>2</v>
      </c>
      <c r="T157" t="s">
        <v>944</v>
      </c>
      <c r="U157" t="s">
        <v>1478</v>
      </c>
      <c r="V157" t="s">
        <v>1992</v>
      </c>
      <c r="W157" t="s">
        <v>103</v>
      </c>
      <c r="X157" t="s">
        <v>2076</v>
      </c>
      <c r="Y157">
        <v>188.8</v>
      </c>
      <c r="Z157">
        <v>24.96</v>
      </c>
      <c r="AA157">
        <v>2</v>
      </c>
      <c r="AB157" t="s">
        <v>2237</v>
      </c>
      <c r="AC157" t="s">
        <v>2530</v>
      </c>
      <c r="AH157" s="4"/>
      <c r="AI157" s="4"/>
      <c r="AJ157" t="s">
        <v>90</v>
      </c>
      <c r="AK157" t="s">
        <v>252</v>
      </c>
      <c r="AL157" t="s">
        <v>503</v>
      </c>
      <c r="AM157" t="s">
        <v>1066</v>
      </c>
      <c r="AN157" t="s">
        <v>1594</v>
      </c>
      <c r="AO157" t="s">
        <v>67</v>
      </c>
      <c r="AP157" t="s">
        <v>1659</v>
      </c>
      <c r="AQ157">
        <f>WebStore68[[#This Row],[unit_price]]*WebStore68[[#This Row],[quantity]]</f>
        <v>29.849999999999998</v>
      </c>
      <c r="AR157" t="s">
        <v>410</v>
      </c>
      <c r="AS157" t="s">
        <v>2359</v>
      </c>
      <c r="AT157" t="str">
        <f t="shared" si="2"/>
        <v>1187337444111yesFemale4412210YouTube4405544196188.824.966609.9534.9920</v>
      </c>
      <c r="AU157">
        <f>COUNTIF(AT$2:AT157,AT157)</f>
        <v>1</v>
      </c>
      <c r="AV157" t="str">
        <f>WebStore68[[#This Row],[country]]&amp;"-"&amp;WebStore68[[#This Row],[item]]</f>
        <v>United States-Hasbro Connect 4</v>
      </c>
    </row>
    <row r="158" spans="1:48" hidden="1" x14ac:dyDescent="0.25">
      <c r="A158">
        <v>1196</v>
      </c>
      <c r="B158">
        <v>11</v>
      </c>
      <c r="C158" s="4">
        <v>44413</v>
      </c>
      <c r="D158" s="14">
        <f>WebStore68[[#This Row],[order_date]]</f>
        <v>44413</v>
      </c>
      <c r="E158" s="3">
        <f>ROUNDUP(MONTH(WebStore68[[#This Row],[order_date]])/3, 0)</f>
        <v>3</v>
      </c>
      <c r="F158">
        <v>1</v>
      </c>
      <c r="G158" t="s">
        <v>39</v>
      </c>
      <c r="H158" t="s">
        <v>50</v>
      </c>
      <c r="I158" t="s">
        <v>56</v>
      </c>
      <c r="J158" t="s">
        <v>57</v>
      </c>
      <c r="K158" s="4">
        <v>43957</v>
      </c>
      <c r="L158">
        <v>9</v>
      </c>
      <c r="M158" t="s">
        <v>59</v>
      </c>
      <c r="N158" s="4">
        <v>43952</v>
      </c>
      <c r="O158" s="4">
        <v>44075</v>
      </c>
      <c r="P158">
        <v>1</v>
      </c>
      <c r="Q158" t="s">
        <v>80</v>
      </c>
      <c r="R158" t="s">
        <v>242</v>
      </c>
      <c r="S158">
        <v>1</v>
      </c>
      <c r="T158" t="s">
        <v>586</v>
      </c>
      <c r="U158" t="s">
        <v>966</v>
      </c>
      <c r="V158" t="s">
        <v>1667</v>
      </c>
      <c r="W158" t="s">
        <v>80</v>
      </c>
      <c r="X158" t="s">
        <v>1562</v>
      </c>
      <c r="Y158">
        <v>43.98</v>
      </c>
      <c r="Z158">
        <v>19.98</v>
      </c>
      <c r="AA158">
        <v>1</v>
      </c>
      <c r="AB158" t="s">
        <v>67</v>
      </c>
      <c r="AC158" t="s">
        <v>2373</v>
      </c>
      <c r="AH158" s="4"/>
      <c r="AI158" s="4"/>
      <c r="AJ158" t="s">
        <v>80</v>
      </c>
      <c r="AK158" t="s">
        <v>242</v>
      </c>
      <c r="AL158" t="s">
        <v>586</v>
      </c>
      <c r="AM158" t="s">
        <v>966</v>
      </c>
      <c r="AN158" t="s">
        <v>1667</v>
      </c>
      <c r="AO158" t="s">
        <v>80</v>
      </c>
      <c r="AP158" t="s">
        <v>1562</v>
      </c>
      <c r="AQ158">
        <f>WebStore68[[#This Row],[unit_price]]*WebStore68[[#This Row],[quantity]]</f>
        <v>43.98</v>
      </c>
      <c r="AR158" t="s">
        <v>67</v>
      </c>
      <c r="AS158" t="s">
        <v>2373</v>
      </c>
      <c r="AT158" t="str">
        <f t="shared" si="2"/>
        <v>119611444131noMale439579Google Ads439524407543.9819.9827021.9929.993</v>
      </c>
      <c r="AU158">
        <f>COUNTIF(AT$2:AT158,AT158)</f>
        <v>1</v>
      </c>
      <c r="AV158" t="str">
        <f>WebStore68[[#This Row],[country]]&amp;"-"&amp;WebStore68[[#This Row],[item]]</f>
        <v>United States-Kids Gamer Tee</v>
      </c>
    </row>
    <row r="159" spans="1:48" hidden="1" x14ac:dyDescent="0.25">
      <c r="A159">
        <v>9</v>
      </c>
      <c r="B159">
        <v>8</v>
      </c>
      <c r="C159" s="13">
        <v>43744</v>
      </c>
      <c r="D159" s="14">
        <f>WebStore68[[#This Row],[order_date]]</f>
        <v>43744</v>
      </c>
      <c r="E159" s="3">
        <f>ROUNDUP(MONTH(WebStore68[[#This Row],[order_date]])/3, 0)</f>
        <v>4</v>
      </c>
      <c r="F159">
        <v>2</v>
      </c>
      <c r="G159" t="s">
        <v>38</v>
      </c>
      <c r="H159" t="s">
        <v>49</v>
      </c>
      <c r="I159" t="s">
        <v>55</v>
      </c>
      <c r="J159" t="s">
        <v>57</v>
      </c>
      <c r="K159" s="4">
        <v>43667</v>
      </c>
      <c r="L159">
        <v>2</v>
      </c>
      <c r="M159" t="s">
        <v>60</v>
      </c>
      <c r="N159" s="4">
        <v>43615</v>
      </c>
      <c r="O159" s="4">
        <v>43830</v>
      </c>
      <c r="P159">
        <v>1</v>
      </c>
      <c r="Q159" t="s">
        <v>71</v>
      </c>
      <c r="R159" t="s">
        <v>233</v>
      </c>
      <c r="S159">
        <v>2</v>
      </c>
      <c r="T159" t="s">
        <v>395</v>
      </c>
      <c r="U159" t="s">
        <v>957</v>
      </c>
      <c r="V159" t="s">
        <v>1491</v>
      </c>
      <c r="W159" t="s">
        <v>83</v>
      </c>
      <c r="X159" t="s">
        <v>2032</v>
      </c>
      <c r="Y159">
        <v>275.95</v>
      </c>
      <c r="Z159">
        <v>124.95</v>
      </c>
      <c r="AA159">
        <v>2</v>
      </c>
      <c r="AB159" t="s">
        <v>103</v>
      </c>
      <c r="AC159" t="s">
        <v>2332</v>
      </c>
      <c r="AD159">
        <v>1</v>
      </c>
      <c r="AE159" t="s">
        <v>2633</v>
      </c>
      <c r="AF159">
        <v>7</v>
      </c>
      <c r="AG159" t="s">
        <v>2635</v>
      </c>
      <c r="AH159" s="4">
        <v>43740</v>
      </c>
      <c r="AI159" s="4">
        <v>43799</v>
      </c>
      <c r="AJ159" t="s">
        <v>69</v>
      </c>
      <c r="AK159" t="s">
        <v>231</v>
      </c>
      <c r="AL159" t="s">
        <v>78</v>
      </c>
      <c r="AM159" t="s">
        <v>1238</v>
      </c>
      <c r="AN159" t="s">
        <v>1533</v>
      </c>
      <c r="AO159" t="s">
        <v>67</v>
      </c>
      <c r="AP159" t="s">
        <v>1577</v>
      </c>
      <c r="AQ159">
        <f>WebStore68[[#This Row],[unit_price]]*WebStore68[[#This Row],[quantity]]</f>
        <v>179.97</v>
      </c>
      <c r="AR159" t="s">
        <v>69</v>
      </c>
      <c r="AS159" t="s">
        <v>2360</v>
      </c>
      <c r="AT159" t="str">
        <f t="shared" si="2"/>
        <v>98437442yesMale436672Facebook4361543830275.95124.951control7Changing color of background from blue to green43740437991859.99324.991</v>
      </c>
      <c r="AU159">
        <f>COUNTIF(AT$2:AT159,AT159)</f>
        <v>1</v>
      </c>
      <c r="AV159" t="str">
        <f>WebStore68[[#This Row],[country]]&amp;"-"&amp;WebStore68[[#This Row],[item]]</f>
        <v>Canada-2TB USB 3.0 Portable External Hard Drive Ultra Slim SATA Storage Device</v>
      </c>
    </row>
    <row r="160" spans="1:48" hidden="1" x14ac:dyDescent="0.25">
      <c r="A160">
        <v>9</v>
      </c>
      <c r="B160">
        <v>8</v>
      </c>
      <c r="C160" s="13">
        <v>43744</v>
      </c>
      <c r="D160" s="14">
        <f>WebStore68[[#This Row],[order_date]]</f>
        <v>43744</v>
      </c>
      <c r="E160" s="3">
        <f>ROUNDUP(MONTH(WebStore68[[#This Row],[order_date]])/3, 0)</f>
        <v>4</v>
      </c>
      <c r="F160">
        <v>2</v>
      </c>
      <c r="G160" t="s">
        <v>38</v>
      </c>
      <c r="H160" t="s">
        <v>49</v>
      </c>
      <c r="I160" t="s">
        <v>55</v>
      </c>
      <c r="J160" t="s">
        <v>57</v>
      </c>
      <c r="K160" s="4">
        <v>43667</v>
      </c>
      <c r="L160">
        <v>2</v>
      </c>
      <c r="M160" t="s">
        <v>60</v>
      </c>
      <c r="N160" s="4">
        <v>43615</v>
      </c>
      <c r="O160" s="4">
        <v>43830</v>
      </c>
      <c r="P160">
        <v>1</v>
      </c>
      <c r="Q160" t="s">
        <v>71</v>
      </c>
      <c r="R160" t="s">
        <v>233</v>
      </c>
      <c r="S160">
        <v>2</v>
      </c>
      <c r="T160" t="s">
        <v>395</v>
      </c>
      <c r="U160" t="s">
        <v>957</v>
      </c>
      <c r="V160" t="s">
        <v>1491</v>
      </c>
      <c r="W160" t="s">
        <v>83</v>
      </c>
      <c r="X160" t="s">
        <v>2032</v>
      </c>
      <c r="Y160">
        <v>275.95</v>
      </c>
      <c r="Z160">
        <v>124.95</v>
      </c>
      <c r="AA160">
        <v>2</v>
      </c>
      <c r="AB160" t="s">
        <v>103</v>
      </c>
      <c r="AC160" t="s">
        <v>2332</v>
      </c>
      <c r="AD160">
        <v>1</v>
      </c>
      <c r="AE160" t="s">
        <v>2633</v>
      </c>
      <c r="AF160">
        <v>7</v>
      </c>
      <c r="AG160" t="s">
        <v>2635</v>
      </c>
      <c r="AH160" s="4">
        <v>43740</v>
      </c>
      <c r="AI160" s="4">
        <v>43799</v>
      </c>
      <c r="AJ160" t="s">
        <v>69</v>
      </c>
      <c r="AK160" t="s">
        <v>231</v>
      </c>
      <c r="AL160" t="s">
        <v>720</v>
      </c>
      <c r="AM160" t="s">
        <v>1262</v>
      </c>
      <c r="AN160" t="s">
        <v>1780</v>
      </c>
      <c r="AO160" t="s">
        <v>80</v>
      </c>
      <c r="AP160" t="s">
        <v>1577</v>
      </c>
      <c r="AQ160">
        <f>WebStore68[[#This Row],[unit_price]]*WebStore68[[#This Row],[quantity]]</f>
        <v>95.98</v>
      </c>
      <c r="AR160" t="s">
        <v>67</v>
      </c>
      <c r="AS160" t="s">
        <v>2373</v>
      </c>
      <c r="AT160" t="str">
        <f t="shared" si="2"/>
        <v>98437442yesMale436672Facebook4361543830275.95124.951control7Changing color of background from blue to green4374043799115947.99224.993</v>
      </c>
      <c r="AU160">
        <f>COUNTIF(AT$2:AT160,AT160)</f>
        <v>1</v>
      </c>
      <c r="AV160" t="str">
        <f>WebStore68[[#This Row],[country]]&amp;"-"&amp;WebStore68[[#This Row],[item]]</f>
        <v>Canada-Wyze Cam v3 with Color Night Vision Wired 1080p HD</v>
      </c>
    </row>
    <row r="161" spans="1:48" hidden="1" x14ac:dyDescent="0.25">
      <c r="A161">
        <v>19</v>
      </c>
      <c r="B161">
        <v>181</v>
      </c>
      <c r="C161" s="4">
        <v>43748</v>
      </c>
      <c r="D161" s="14">
        <f>WebStore68[[#This Row],[order_date]]</f>
        <v>43748</v>
      </c>
      <c r="E161" s="3">
        <f>ROUNDUP(MONTH(WebStore68[[#This Row],[order_date]])/3, 0)</f>
        <v>4</v>
      </c>
      <c r="F161">
        <v>2</v>
      </c>
      <c r="G161" t="s">
        <v>38</v>
      </c>
      <c r="H161" t="s">
        <v>49</v>
      </c>
      <c r="I161" t="s">
        <v>56</v>
      </c>
      <c r="J161" t="s">
        <v>57</v>
      </c>
      <c r="K161" s="4">
        <v>43629</v>
      </c>
      <c r="L161">
        <v>3</v>
      </c>
      <c r="M161" t="s">
        <v>59</v>
      </c>
      <c r="N161" s="4">
        <v>43615</v>
      </c>
      <c r="O161" s="4">
        <v>43830</v>
      </c>
      <c r="P161">
        <v>2</v>
      </c>
      <c r="Q161" t="s">
        <v>81</v>
      </c>
      <c r="R161" t="s">
        <v>243</v>
      </c>
      <c r="S161">
        <v>2</v>
      </c>
      <c r="T161" t="s">
        <v>405</v>
      </c>
      <c r="U161" t="s">
        <v>967</v>
      </c>
      <c r="V161" t="s">
        <v>1500</v>
      </c>
      <c r="W161" t="s">
        <v>71</v>
      </c>
      <c r="X161" t="s">
        <v>1869</v>
      </c>
      <c r="Y161">
        <v>354.94</v>
      </c>
      <c r="Z161">
        <v>29.98</v>
      </c>
      <c r="AA161">
        <v>2</v>
      </c>
      <c r="AB161" t="s">
        <v>2089</v>
      </c>
      <c r="AC161" t="s">
        <v>2342</v>
      </c>
      <c r="AD161">
        <v>1</v>
      </c>
      <c r="AE161" t="s">
        <v>2633</v>
      </c>
      <c r="AF161">
        <v>70</v>
      </c>
      <c r="AG161" t="s">
        <v>2635</v>
      </c>
      <c r="AH161" s="4">
        <v>43740</v>
      </c>
      <c r="AI161" s="4">
        <v>43799</v>
      </c>
      <c r="AJ161" t="s">
        <v>79</v>
      </c>
      <c r="AK161" t="s">
        <v>241</v>
      </c>
      <c r="AL161" t="s">
        <v>86</v>
      </c>
      <c r="AM161" t="s">
        <v>1044</v>
      </c>
      <c r="AN161" t="s">
        <v>1572</v>
      </c>
      <c r="AO161" t="s">
        <v>69</v>
      </c>
      <c r="AP161" t="s">
        <v>1548</v>
      </c>
      <c r="AQ161">
        <f>WebStore68[[#This Row],[unit_price]]*WebStore68[[#This Row],[quantity]]</f>
        <v>64.989999999999995</v>
      </c>
      <c r="AR161" t="s">
        <v>86</v>
      </c>
      <c r="AS161" t="s">
        <v>2350</v>
      </c>
      <c r="AT161" t="str">
        <f t="shared" si="2"/>
        <v>19181437482noMale436293Google Ads4361543830354.9429.981control70Changing color of background from blue to green43740437994764.99114.997</v>
      </c>
      <c r="AU161">
        <f>COUNTIF(AT$2:AT161,AT161)</f>
        <v>1</v>
      </c>
      <c r="AV161" t="str">
        <f>WebStore68[[#This Row],[country]]&amp;"-"&amp;WebStore68[[#This Row],[item]]</f>
        <v>Canada-2019/20 Panini Contenders NBA Basketball BLASTER box (40 cards incl. ONE Memorabilia or Autograph card/bx)</v>
      </c>
    </row>
    <row r="162" spans="1:48" hidden="1" x14ac:dyDescent="0.25">
      <c r="A162">
        <v>19</v>
      </c>
      <c r="B162">
        <v>181</v>
      </c>
      <c r="C162" s="4">
        <v>43748</v>
      </c>
      <c r="D162" s="14">
        <f>WebStore68[[#This Row],[order_date]]</f>
        <v>43748</v>
      </c>
      <c r="E162" s="3">
        <f>ROUNDUP(MONTH(WebStore68[[#This Row],[order_date]])/3, 0)</f>
        <v>4</v>
      </c>
      <c r="F162">
        <v>2</v>
      </c>
      <c r="G162" t="s">
        <v>38</v>
      </c>
      <c r="H162" t="s">
        <v>49</v>
      </c>
      <c r="I162" t="s">
        <v>56</v>
      </c>
      <c r="J162" t="s">
        <v>57</v>
      </c>
      <c r="K162" s="4">
        <v>43629</v>
      </c>
      <c r="L162">
        <v>3</v>
      </c>
      <c r="M162" t="s">
        <v>59</v>
      </c>
      <c r="N162" s="4">
        <v>43615</v>
      </c>
      <c r="O162" s="4">
        <v>43830</v>
      </c>
      <c r="P162">
        <v>2</v>
      </c>
      <c r="Q162" t="s">
        <v>81</v>
      </c>
      <c r="R162" t="s">
        <v>243</v>
      </c>
      <c r="S162">
        <v>2</v>
      </c>
      <c r="T162" t="s">
        <v>405</v>
      </c>
      <c r="U162" t="s">
        <v>967</v>
      </c>
      <c r="V162" t="s">
        <v>1500</v>
      </c>
      <c r="W162" t="s">
        <v>71</v>
      </c>
      <c r="X162" t="s">
        <v>1869</v>
      </c>
      <c r="Y162">
        <v>354.94</v>
      </c>
      <c r="Z162">
        <v>29.98</v>
      </c>
      <c r="AA162">
        <v>2</v>
      </c>
      <c r="AB162" t="s">
        <v>2089</v>
      </c>
      <c r="AC162" t="s">
        <v>2342</v>
      </c>
      <c r="AD162">
        <v>1</v>
      </c>
      <c r="AE162" t="s">
        <v>2633</v>
      </c>
      <c r="AF162">
        <v>70</v>
      </c>
      <c r="AG162" t="s">
        <v>2635</v>
      </c>
      <c r="AH162" s="4">
        <v>43740</v>
      </c>
      <c r="AI162" s="4">
        <v>43799</v>
      </c>
      <c r="AJ162" t="s">
        <v>84</v>
      </c>
      <c r="AK162" t="s">
        <v>246</v>
      </c>
      <c r="AL162" t="s">
        <v>410</v>
      </c>
      <c r="AM162" t="s">
        <v>972</v>
      </c>
      <c r="AN162" t="s">
        <v>1505</v>
      </c>
      <c r="AO162" t="s">
        <v>69</v>
      </c>
      <c r="AP162" t="s">
        <v>1548</v>
      </c>
      <c r="AQ162">
        <f>WebStore68[[#This Row],[unit_price]]*WebStore68[[#This Row],[quantity]]</f>
        <v>289.95</v>
      </c>
      <c r="AR162" t="s">
        <v>645</v>
      </c>
      <c r="AS162" t="s">
        <v>2347</v>
      </c>
      <c r="AT162" t="str">
        <f t="shared" si="2"/>
        <v>19181437482noMale436293Google Ads4361543830354.9429.981control70Changing color of background from blue to green4374043799920289.95114.9913</v>
      </c>
      <c r="AU162">
        <f>COUNTIF(AT$2:AT162,AT162)</f>
        <v>1</v>
      </c>
      <c r="AV162" t="str">
        <f>WebStore68[[#This Row],[country]]&amp;"-"&amp;WebStore68[[#This Row],[item]]</f>
        <v>Canada-AutoFull Pink Gaming Chair PU Leather With Rabbit Ears</v>
      </c>
    </row>
    <row r="163" spans="1:48" hidden="1" x14ac:dyDescent="0.25">
      <c r="A163">
        <v>57</v>
      </c>
      <c r="B163">
        <v>369</v>
      </c>
      <c r="C163" s="4">
        <v>43766</v>
      </c>
      <c r="D163" s="14">
        <f>WebStore68[[#This Row],[order_date]]</f>
        <v>43766</v>
      </c>
      <c r="E163" s="3">
        <f>ROUNDUP(MONTH(WebStore68[[#This Row],[order_date]])/3, 0)</f>
        <v>4</v>
      </c>
      <c r="F163">
        <v>2</v>
      </c>
      <c r="G163" t="s">
        <v>38</v>
      </c>
      <c r="H163" t="s">
        <v>49</v>
      </c>
      <c r="I163" t="s">
        <v>56</v>
      </c>
      <c r="J163" t="s">
        <v>57</v>
      </c>
      <c r="K163" s="4">
        <v>43590</v>
      </c>
      <c r="L163">
        <v>3</v>
      </c>
      <c r="N163" s="4"/>
      <c r="O163" s="4"/>
      <c r="P163">
        <v>2</v>
      </c>
      <c r="Q163" t="s">
        <v>92</v>
      </c>
      <c r="R163" t="s">
        <v>254</v>
      </c>
      <c r="S163">
        <v>2</v>
      </c>
      <c r="T163" t="s">
        <v>436</v>
      </c>
      <c r="U163" t="s">
        <v>998</v>
      </c>
      <c r="V163" t="s">
        <v>1530</v>
      </c>
      <c r="W163" t="s">
        <v>71</v>
      </c>
      <c r="X163" t="s">
        <v>2040</v>
      </c>
      <c r="Y163">
        <v>37.909999999999997</v>
      </c>
      <c r="Z163">
        <v>34.979999999999997</v>
      </c>
      <c r="AA163">
        <v>2</v>
      </c>
      <c r="AB163" t="s">
        <v>2096</v>
      </c>
      <c r="AC163" t="s">
        <v>2364</v>
      </c>
      <c r="AD163">
        <v>1</v>
      </c>
      <c r="AE163" t="s">
        <v>2634</v>
      </c>
      <c r="AF163">
        <v>171</v>
      </c>
      <c r="AG163" t="s">
        <v>2635</v>
      </c>
      <c r="AH163" s="4">
        <v>43740</v>
      </c>
      <c r="AI163" s="4">
        <v>43799</v>
      </c>
      <c r="AJ163" t="s">
        <v>69</v>
      </c>
      <c r="AK163" t="s">
        <v>231</v>
      </c>
      <c r="AL163" t="s">
        <v>393</v>
      </c>
      <c r="AM163" t="s">
        <v>955</v>
      </c>
      <c r="AN163" t="s">
        <v>1489</v>
      </c>
      <c r="AO163" t="s">
        <v>69</v>
      </c>
      <c r="AP163" t="s">
        <v>1577</v>
      </c>
      <c r="AQ163">
        <f>WebStore68[[#This Row],[unit_price]]*WebStore68[[#This Row],[quantity]]</f>
        <v>28.95</v>
      </c>
      <c r="AR163" t="s">
        <v>78</v>
      </c>
      <c r="AS163" t="s">
        <v>2330</v>
      </c>
      <c r="AT163" t="str">
        <f t="shared" si="2"/>
        <v>57369437662noMale43590337.9134.981test171Changing color of background from blue to green437404379911828.95124.998</v>
      </c>
      <c r="AU163">
        <f>COUNTIF(AT$2:AT163,AT163)</f>
        <v>1</v>
      </c>
      <c r="AV163" t="str">
        <f>WebStore68[[#This Row],[country]]&amp;"-"&amp;WebStore68[[#This Row],[item]]</f>
        <v>Canada-Anker Portable Charger PowerCore Slim 10000 Power Bank</v>
      </c>
    </row>
    <row r="164" spans="1:48" hidden="1" x14ac:dyDescent="0.25">
      <c r="A164">
        <v>57</v>
      </c>
      <c r="B164">
        <v>369</v>
      </c>
      <c r="C164" s="4">
        <v>43766</v>
      </c>
      <c r="D164" s="14">
        <f>WebStore68[[#This Row],[order_date]]</f>
        <v>43766</v>
      </c>
      <c r="E164" s="3">
        <f>ROUNDUP(MONTH(WebStore68[[#This Row],[order_date]])/3, 0)</f>
        <v>4</v>
      </c>
      <c r="F164">
        <v>2</v>
      </c>
      <c r="G164" t="s">
        <v>38</v>
      </c>
      <c r="H164" t="s">
        <v>49</v>
      </c>
      <c r="I164" t="s">
        <v>56</v>
      </c>
      <c r="J164" t="s">
        <v>57</v>
      </c>
      <c r="K164" s="4">
        <v>43590</v>
      </c>
      <c r="L164">
        <v>3</v>
      </c>
      <c r="N164" s="4"/>
      <c r="O164" s="4"/>
      <c r="P164">
        <v>2</v>
      </c>
      <c r="Q164" t="s">
        <v>92</v>
      </c>
      <c r="R164" t="s">
        <v>254</v>
      </c>
      <c r="S164">
        <v>2</v>
      </c>
      <c r="T164" t="s">
        <v>436</v>
      </c>
      <c r="U164" t="s">
        <v>998</v>
      </c>
      <c r="V164" t="s">
        <v>1530</v>
      </c>
      <c r="W164" t="s">
        <v>71</v>
      </c>
      <c r="X164" t="s">
        <v>2040</v>
      </c>
      <c r="Y164">
        <v>37.909999999999997</v>
      </c>
      <c r="Z164">
        <v>34.979999999999997</v>
      </c>
      <c r="AA164">
        <v>2</v>
      </c>
      <c r="AB164" t="s">
        <v>2096</v>
      </c>
      <c r="AC164" t="s">
        <v>2364</v>
      </c>
      <c r="AD164">
        <v>1</v>
      </c>
      <c r="AE164" t="s">
        <v>2634</v>
      </c>
      <c r="AF164">
        <v>171</v>
      </c>
      <c r="AG164" t="s">
        <v>2635</v>
      </c>
      <c r="AH164" s="4">
        <v>43740</v>
      </c>
      <c r="AI164" s="4">
        <v>43799</v>
      </c>
      <c r="AJ164" t="s">
        <v>90</v>
      </c>
      <c r="AK164" t="s">
        <v>252</v>
      </c>
      <c r="AL164" t="s">
        <v>501</v>
      </c>
      <c r="AM164" t="s">
        <v>1064</v>
      </c>
      <c r="AN164" t="s">
        <v>1592</v>
      </c>
      <c r="AO164" t="s">
        <v>69</v>
      </c>
      <c r="AP164" t="s">
        <v>1562</v>
      </c>
      <c r="AQ164">
        <f>WebStore68[[#This Row],[unit_price]]*WebStore68[[#This Row],[quantity]]</f>
        <v>8.9600000000000009</v>
      </c>
      <c r="AR164" t="s">
        <v>410</v>
      </c>
      <c r="AS164" t="s">
        <v>2359</v>
      </c>
      <c r="AT164" t="str">
        <f t="shared" si="2"/>
        <v>57369437662noMale43590337.9134.981test171Changing color of background from blue to green437404379961618.9619.9920</v>
      </c>
      <c r="AU164">
        <f>COUNTIF(AT$2:AT164,AT164)</f>
        <v>1</v>
      </c>
      <c r="AV164" t="str">
        <f>WebStore68[[#This Row],[country]]&amp;"-"&amp;WebStore68[[#This Row],[item]]</f>
        <v>Canada-Yahtzee</v>
      </c>
    </row>
    <row r="165" spans="1:48" hidden="1" x14ac:dyDescent="0.25">
      <c r="A165">
        <v>60</v>
      </c>
      <c r="B165">
        <v>135</v>
      </c>
      <c r="C165" s="13">
        <v>43768</v>
      </c>
      <c r="D165" s="14">
        <f>WebStore68[[#This Row],[order_date]]</f>
        <v>43768</v>
      </c>
      <c r="E165" s="3">
        <f>ROUNDUP(MONTH(WebStore68[[#This Row],[order_date]])/3, 0)</f>
        <v>4</v>
      </c>
      <c r="F165">
        <v>2</v>
      </c>
      <c r="G165" t="s">
        <v>38</v>
      </c>
      <c r="H165" t="s">
        <v>49</v>
      </c>
      <c r="I165" t="s">
        <v>56</v>
      </c>
      <c r="J165" t="s">
        <v>58</v>
      </c>
      <c r="K165" s="4">
        <v>43715</v>
      </c>
      <c r="L165">
        <v>2</v>
      </c>
      <c r="M165" t="s">
        <v>60</v>
      </c>
      <c r="N165" s="4">
        <v>43615</v>
      </c>
      <c r="O165" s="4">
        <v>43830</v>
      </c>
      <c r="P165">
        <v>1</v>
      </c>
      <c r="Q165" t="s">
        <v>84</v>
      </c>
      <c r="R165" t="s">
        <v>246</v>
      </c>
      <c r="S165">
        <v>1</v>
      </c>
      <c r="T165" t="s">
        <v>438</v>
      </c>
      <c r="U165" t="s">
        <v>1000</v>
      </c>
      <c r="V165" t="s">
        <v>1532</v>
      </c>
      <c r="W165" t="s">
        <v>80</v>
      </c>
      <c r="X165" t="s">
        <v>1548</v>
      </c>
      <c r="Y165">
        <v>267.98</v>
      </c>
      <c r="Z165">
        <v>29.98</v>
      </c>
      <c r="AA165">
        <v>1</v>
      </c>
      <c r="AB165" t="s">
        <v>645</v>
      </c>
      <c r="AC165" t="s">
        <v>2347</v>
      </c>
      <c r="AD165">
        <v>1</v>
      </c>
      <c r="AE165" t="s">
        <v>2633</v>
      </c>
      <c r="AF165">
        <v>49</v>
      </c>
      <c r="AG165" t="s">
        <v>2635</v>
      </c>
      <c r="AH165" s="4">
        <v>43740</v>
      </c>
      <c r="AI165" s="4">
        <v>43799</v>
      </c>
      <c r="AJ165" t="s">
        <v>84</v>
      </c>
      <c r="AK165" t="s">
        <v>246</v>
      </c>
      <c r="AL165" t="s">
        <v>438</v>
      </c>
      <c r="AM165" t="s">
        <v>1000</v>
      </c>
      <c r="AN165" t="s">
        <v>1532</v>
      </c>
      <c r="AO165" t="s">
        <v>80</v>
      </c>
      <c r="AP165" t="s">
        <v>1548</v>
      </c>
      <c r="AQ165">
        <f>WebStore68[[#This Row],[unit_price]]*WebStore68[[#This Row],[quantity]]</f>
        <v>267.98</v>
      </c>
      <c r="AR165" t="s">
        <v>645</v>
      </c>
      <c r="AS165" t="s">
        <v>2347</v>
      </c>
      <c r="AT165" t="str">
        <f t="shared" si="2"/>
        <v>60135437682noFemale437152Facebook4361543830267.9829.981control49Changing color of background from blue to green4374043799981133.99214.9913</v>
      </c>
      <c r="AU165">
        <f>COUNTIF(AT$2:AT165,AT165)</f>
        <v>1</v>
      </c>
      <c r="AV165" t="str">
        <f>WebStore68[[#This Row],[country]]&amp;"-"&amp;WebStore68[[#This Row],[item]]</f>
        <v>Canada-Logitech G733 LIGHTSPEED Wireless Gaming Headset</v>
      </c>
    </row>
    <row r="166" spans="1:48" hidden="1" x14ac:dyDescent="0.25">
      <c r="A166">
        <v>63</v>
      </c>
      <c r="B166">
        <v>129</v>
      </c>
      <c r="C166" s="4">
        <v>43770</v>
      </c>
      <c r="D166" s="14">
        <f>WebStore68[[#This Row],[order_date]]</f>
        <v>43770</v>
      </c>
      <c r="E166" s="3">
        <f>ROUNDUP(MONTH(WebStore68[[#This Row],[order_date]])/3, 0)</f>
        <v>4</v>
      </c>
      <c r="F166">
        <v>2</v>
      </c>
      <c r="G166" t="s">
        <v>38</v>
      </c>
      <c r="H166" t="s">
        <v>49</v>
      </c>
      <c r="I166" t="s">
        <v>56</v>
      </c>
      <c r="J166" t="s">
        <v>58</v>
      </c>
      <c r="K166" s="4">
        <v>43622</v>
      </c>
      <c r="L166">
        <v>3</v>
      </c>
      <c r="M166" t="s">
        <v>59</v>
      </c>
      <c r="N166" s="4">
        <v>43615</v>
      </c>
      <c r="O166" s="4">
        <v>43830</v>
      </c>
      <c r="P166">
        <v>1</v>
      </c>
      <c r="Q166" t="s">
        <v>86</v>
      </c>
      <c r="R166" t="s">
        <v>248</v>
      </c>
      <c r="S166">
        <v>1</v>
      </c>
      <c r="T166" t="s">
        <v>441</v>
      </c>
      <c r="U166" t="s">
        <v>1003</v>
      </c>
      <c r="V166" t="s">
        <v>1535</v>
      </c>
      <c r="W166" t="s">
        <v>69</v>
      </c>
      <c r="X166" t="s">
        <v>1577</v>
      </c>
      <c r="Y166">
        <v>43.99</v>
      </c>
      <c r="Z166">
        <v>24.99</v>
      </c>
      <c r="AA166">
        <v>1</v>
      </c>
      <c r="AB166" t="s">
        <v>530</v>
      </c>
      <c r="AC166" t="s">
        <v>2367</v>
      </c>
      <c r="AD166">
        <v>1</v>
      </c>
      <c r="AE166" t="s">
        <v>2634</v>
      </c>
      <c r="AF166">
        <v>48</v>
      </c>
      <c r="AG166" t="s">
        <v>2635</v>
      </c>
      <c r="AH166" s="4">
        <v>43740</v>
      </c>
      <c r="AI166" s="4">
        <v>43799</v>
      </c>
      <c r="AJ166" t="s">
        <v>86</v>
      </c>
      <c r="AK166" t="s">
        <v>248</v>
      </c>
      <c r="AL166" t="s">
        <v>441</v>
      </c>
      <c r="AM166" t="s">
        <v>2640</v>
      </c>
      <c r="AN166" t="s">
        <v>1535</v>
      </c>
      <c r="AO166" t="s">
        <v>69</v>
      </c>
      <c r="AP166" t="s">
        <v>1577</v>
      </c>
      <c r="AQ166">
        <f>WebStore68[[#This Row],[unit_price]]*WebStore68[[#This Row],[quantity]]</f>
        <v>43.99</v>
      </c>
      <c r="AR166" t="s">
        <v>530</v>
      </c>
      <c r="AS166" t="s">
        <v>2367</v>
      </c>
      <c r="AT166" t="str">
        <f t="shared" si="2"/>
        <v>63129437702noFemale436223Google Ads436154383043.9924.991test48Changing color of background from blue to green4374043799710643.99124.9916</v>
      </c>
      <c r="AU166">
        <f>COUNTIF(AT$2:AT166,AT166)</f>
        <v>1</v>
      </c>
      <c r="AV166" t="str">
        <f>WebStore68[[#This Row],[country]]&amp;"-"&amp;WebStore68[[#This Row],[item]]</f>
        <v>Canada-PharMeDoc Pregnancy Pillow</v>
      </c>
    </row>
    <row r="167" spans="1:48" hidden="1" x14ac:dyDescent="0.25">
      <c r="A167">
        <v>65</v>
      </c>
      <c r="B167">
        <v>15</v>
      </c>
      <c r="C167" s="4">
        <v>43771</v>
      </c>
      <c r="D167" s="14">
        <f>WebStore68[[#This Row],[order_date]]</f>
        <v>43771</v>
      </c>
      <c r="E167" s="3">
        <f>ROUNDUP(MONTH(WebStore68[[#This Row],[order_date]])/3, 0)</f>
        <v>4</v>
      </c>
      <c r="F167">
        <v>2</v>
      </c>
      <c r="G167" t="s">
        <v>38</v>
      </c>
      <c r="H167" t="s">
        <v>49</v>
      </c>
      <c r="I167" t="s">
        <v>55</v>
      </c>
      <c r="J167" t="s">
        <v>58</v>
      </c>
      <c r="K167" s="4">
        <v>43739</v>
      </c>
      <c r="L167">
        <v>1</v>
      </c>
      <c r="M167" t="s">
        <v>61</v>
      </c>
      <c r="N167" s="4">
        <v>43615</v>
      </c>
      <c r="O167" s="4">
        <v>43830</v>
      </c>
      <c r="P167">
        <v>1</v>
      </c>
      <c r="Q167" t="s">
        <v>86</v>
      </c>
      <c r="R167" t="s">
        <v>248</v>
      </c>
      <c r="S167">
        <v>1</v>
      </c>
      <c r="T167" t="s">
        <v>443</v>
      </c>
      <c r="U167" t="s">
        <v>1005</v>
      </c>
      <c r="V167" t="s">
        <v>1513</v>
      </c>
      <c r="W167" t="s">
        <v>80</v>
      </c>
      <c r="X167" t="s">
        <v>1577</v>
      </c>
      <c r="Y167">
        <v>59.98</v>
      </c>
      <c r="Z167">
        <v>49.98</v>
      </c>
      <c r="AA167">
        <v>1</v>
      </c>
      <c r="AB167" t="s">
        <v>549</v>
      </c>
      <c r="AC167" t="s">
        <v>2362</v>
      </c>
      <c r="AD167">
        <v>1</v>
      </c>
      <c r="AE167" t="s">
        <v>2633</v>
      </c>
      <c r="AF167">
        <v>12</v>
      </c>
      <c r="AG167" t="s">
        <v>2635</v>
      </c>
      <c r="AH167" s="4">
        <v>43740</v>
      </c>
      <c r="AI167" s="4">
        <v>43799</v>
      </c>
      <c r="AJ167" t="s">
        <v>86</v>
      </c>
      <c r="AK167" t="s">
        <v>248</v>
      </c>
      <c r="AL167" t="s">
        <v>443</v>
      </c>
      <c r="AM167" t="s">
        <v>1005</v>
      </c>
      <c r="AN167" t="s">
        <v>1513</v>
      </c>
      <c r="AO167" t="s">
        <v>80</v>
      </c>
      <c r="AP167" t="s">
        <v>1577</v>
      </c>
      <c r="AQ167">
        <f>WebStore68[[#This Row],[unit_price]]*WebStore68[[#This Row],[quantity]]</f>
        <v>59.98</v>
      </c>
      <c r="AR167" t="s">
        <v>549</v>
      </c>
      <c r="AS167" t="s">
        <v>2362</v>
      </c>
      <c r="AT167" t="str">
        <f t="shared" si="2"/>
        <v>6515437712yesFemale437391YouTube436154383059.9849.981control12Changing color of background from blue to green437404379977829.99224.9922</v>
      </c>
      <c r="AU167">
        <f>COUNTIF(AT$2:AT167,AT167)</f>
        <v>1</v>
      </c>
      <c r="AV167" t="str">
        <f>WebStore68[[#This Row],[country]]&amp;"-"&amp;WebStore68[[#This Row],[item]]</f>
        <v>Canada-LITOM 12 LEDs Solar Landscape Spotlights IP67</v>
      </c>
    </row>
    <row r="168" spans="1:48" hidden="1" x14ac:dyDescent="0.25">
      <c r="A168">
        <v>66</v>
      </c>
      <c r="B168">
        <v>363</v>
      </c>
      <c r="C168" s="4">
        <v>43771</v>
      </c>
      <c r="D168" s="14">
        <f>WebStore68[[#This Row],[order_date]]</f>
        <v>43771</v>
      </c>
      <c r="E168" s="3">
        <f>ROUNDUP(MONTH(WebStore68[[#This Row],[order_date]])/3, 0)</f>
        <v>4</v>
      </c>
      <c r="F168">
        <v>2</v>
      </c>
      <c r="G168" t="s">
        <v>38</v>
      </c>
      <c r="H168" t="s">
        <v>49</v>
      </c>
      <c r="I168" t="s">
        <v>55</v>
      </c>
      <c r="J168" t="s">
        <v>57</v>
      </c>
      <c r="K168" s="4">
        <v>43682</v>
      </c>
      <c r="L168">
        <v>3</v>
      </c>
      <c r="M168" t="s">
        <v>59</v>
      </c>
      <c r="N168" s="4">
        <v>43615</v>
      </c>
      <c r="O168" s="4">
        <v>43830</v>
      </c>
      <c r="P168">
        <v>1</v>
      </c>
      <c r="Q168" t="s">
        <v>69</v>
      </c>
      <c r="R168" t="s">
        <v>231</v>
      </c>
      <c r="S168">
        <v>1</v>
      </c>
      <c r="T168" t="s">
        <v>425</v>
      </c>
      <c r="U168" t="s">
        <v>987</v>
      </c>
      <c r="V168" t="s">
        <v>1520</v>
      </c>
      <c r="W168" t="s">
        <v>67</v>
      </c>
      <c r="X168" t="s">
        <v>1577</v>
      </c>
      <c r="Y168">
        <v>398.97</v>
      </c>
      <c r="Z168">
        <v>74.97</v>
      </c>
      <c r="AA168">
        <v>1</v>
      </c>
      <c r="AB168" t="s">
        <v>78</v>
      </c>
      <c r="AC168" t="s">
        <v>2330</v>
      </c>
      <c r="AD168">
        <v>1</v>
      </c>
      <c r="AE168" t="s">
        <v>2633</v>
      </c>
      <c r="AF168">
        <v>167</v>
      </c>
      <c r="AG168" t="s">
        <v>2635</v>
      </c>
      <c r="AH168" s="4">
        <v>43740</v>
      </c>
      <c r="AI168" s="4">
        <v>43799</v>
      </c>
      <c r="AJ168" t="s">
        <v>69</v>
      </c>
      <c r="AK168" t="s">
        <v>231</v>
      </c>
      <c r="AL168" t="s">
        <v>425</v>
      </c>
      <c r="AM168" t="s">
        <v>987</v>
      </c>
      <c r="AN168" t="s">
        <v>1520</v>
      </c>
      <c r="AO168" t="s">
        <v>67</v>
      </c>
      <c r="AP168" t="s">
        <v>1577</v>
      </c>
      <c r="AQ168">
        <f>WebStore68[[#This Row],[unit_price]]*WebStore68[[#This Row],[quantity]]</f>
        <v>398.97</v>
      </c>
      <c r="AR168" t="s">
        <v>78</v>
      </c>
      <c r="AS168" t="s">
        <v>2330</v>
      </c>
      <c r="AT168" t="str">
        <f t="shared" si="2"/>
        <v>66363437712yesMale436823Google Ads4361543830398.9774.971control167Changing color of background from blue to green43740437991125132.99324.998</v>
      </c>
      <c r="AU168">
        <f>COUNTIF(AT$2:AT168,AT168)</f>
        <v>1</v>
      </c>
      <c r="AV168" t="str">
        <f>WebStore68[[#This Row],[country]]&amp;"-"&amp;WebStore68[[#This Row],[item]]</f>
        <v>Canada-Scanmarker Air Pen Scanner</v>
      </c>
    </row>
    <row r="169" spans="1:48" hidden="1" x14ac:dyDescent="0.25">
      <c r="A169">
        <v>72</v>
      </c>
      <c r="B169">
        <v>373</v>
      </c>
      <c r="C169" s="4">
        <v>43776</v>
      </c>
      <c r="D169" s="14">
        <f>WebStore68[[#This Row],[order_date]]</f>
        <v>43776</v>
      </c>
      <c r="E169" s="3">
        <f>ROUNDUP(MONTH(WebStore68[[#This Row],[order_date]])/3, 0)</f>
        <v>4</v>
      </c>
      <c r="F169">
        <v>2</v>
      </c>
      <c r="G169" t="s">
        <v>38</v>
      </c>
      <c r="H169" t="s">
        <v>49</v>
      </c>
      <c r="I169" t="s">
        <v>55</v>
      </c>
      <c r="J169" t="s">
        <v>58</v>
      </c>
      <c r="K169" s="4">
        <v>43668</v>
      </c>
      <c r="L169">
        <v>3</v>
      </c>
      <c r="M169" t="s">
        <v>59</v>
      </c>
      <c r="N169" s="4">
        <v>43615</v>
      </c>
      <c r="O169" s="4">
        <v>43830</v>
      </c>
      <c r="P169">
        <v>1</v>
      </c>
      <c r="Q169" t="s">
        <v>90</v>
      </c>
      <c r="R169" t="s">
        <v>252</v>
      </c>
      <c r="S169">
        <v>1</v>
      </c>
      <c r="T169" t="s">
        <v>449</v>
      </c>
      <c r="U169" t="s">
        <v>1011</v>
      </c>
      <c r="V169" t="s">
        <v>1541</v>
      </c>
      <c r="W169" t="s">
        <v>80</v>
      </c>
      <c r="X169" t="s">
        <v>1562</v>
      </c>
      <c r="Y169">
        <v>86.38</v>
      </c>
      <c r="Z169">
        <v>19.98</v>
      </c>
      <c r="AA169">
        <v>1</v>
      </c>
      <c r="AB169" t="s">
        <v>410</v>
      </c>
      <c r="AC169" t="s">
        <v>2359</v>
      </c>
      <c r="AD169">
        <v>1</v>
      </c>
      <c r="AE169" t="s">
        <v>2634</v>
      </c>
      <c r="AF169">
        <v>174</v>
      </c>
      <c r="AG169" t="s">
        <v>2635</v>
      </c>
      <c r="AH169" s="4">
        <v>43740</v>
      </c>
      <c r="AI169" s="4">
        <v>43799</v>
      </c>
      <c r="AJ169" t="s">
        <v>90</v>
      </c>
      <c r="AK169" t="s">
        <v>252</v>
      </c>
      <c r="AL169" t="s">
        <v>449</v>
      </c>
      <c r="AM169" t="s">
        <v>1011</v>
      </c>
      <c r="AN169" t="s">
        <v>1541</v>
      </c>
      <c r="AO169" t="s">
        <v>80</v>
      </c>
      <c r="AP169" t="s">
        <v>1562</v>
      </c>
      <c r="AQ169">
        <f>WebStore68[[#This Row],[unit_price]]*WebStore68[[#This Row],[quantity]]</f>
        <v>86.38</v>
      </c>
      <c r="AR169" t="s">
        <v>410</v>
      </c>
      <c r="AS169" t="s">
        <v>2359</v>
      </c>
      <c r="AT169" t="str">
        <f t="shared" si="2"/>
        <v>72373437762yesFemale436683Google Ads436154383086.3819.981test174Changing color of background from blue to green4374043799614743.1929.9920</v>
      </c>
      <c r="AU169">
        <f>COUNTIF(AT$2:AT169,AT169)</f>
        <v>1</v>
      </c>
      <c r="AV169" t="str">
        <f>WebStore68[[#This Row],[country]]&amp;"-"&amp;WebStore68[[#This Row],[item]]</f>
        <v>Canada-Transformers G1 Optimus prime reissue brand new action figure MISB Gift</v>
      </c>
    </row>
    <row r="170" spans="1:48" hidden="1" x14ac:dyDescent="0.25">
      <c r="A170">
        <v>73</v>
      </c>
      <c r="B170">
        <v>213</v>
      </c>
      <c r="C170" s="13">
        <v>43777</v>
      </c>
      <c r="D170" s="14">
        <f>WebStore68[[#This Row],[order_date]]</f>
        <v>43777</v>
      </c>
      <c r="E170" s="3">
        <f>ROUNDUP(MONTH(WebStore68[[#This Row],[order_date]])/3, 0)</f>
        <v>4</v>
      </c>
      <c r="F170">
        <v>2</v>
      </c>
      <c r="G170" t="s">
        <v>38</v>
      </c>
      <c r="H170" t="s">
        <v>49</v>
      </c>
      <c r="I170" t="s">
        <v>55</v>
      </c>
      <c r="J170" t="s">
        <v>57</v>
      </c>
      <c r="K170" s="4">
        <v>43672</v>
      </c>
      <c r="L170">
        <v>2</v>
      </c>
      <c r="M170" t="s">
        <v>60</v>
      </c>
      <c r="N170" s="4">
        <v>43615</v>
      </c>
      <c r="O170" s="4">
        <v>43830</v>
      </c>
      <c r="P170">
        <v>2</v>
      </c>
      <c r="Q170" t="s">
        <v>96</v>
      </c>
      <c r="R170" t="s">
        <v>258</v>
      </c>
      <c r="S170">
        <v>2</v>
      </c>
      <c r="T170" t="s">
        <v>450</v>
      </c>
      <c r="U170" t="s">
        <v>1012</v>
      </c>
      <c r="V170" t="s">
        <v>1542</v>
      </c>
      <c r="W170" t="s">
        <v>180</v>
      </c>
      <c r="X170" t="s">
        <v>1869</v>
      </c>
      <c r="Y170">
        <v>98.86</v>
      </c>
      <c r="Z170">
        <v>44.97</v>
      </c>
      <c r="AA170">
        <v>2</v>
      </c>
      <c r="AB170" t="s">
        <v>2101</v>
      </c>
      <c r="AC170" t="s">
        <v>2371</v>
      </c>
      <c r="AD170">
        <v>1</v>
      </c>
      <c r="AE170" t="s">
        <v>2633</v>
      </c>
      <c r="AF170">
        <v>81</v>
      </c>
      <c r="AG170" t="s">
        <v>2635</v>
      </c>
      <c r="AH170" s="4">
        <v>43740</v>
      </c>
      <c r="AI170" s="4">
        <v>43799</v>
      </c>
      <c r="AJ170" t="s">
        <v>84</v>
      </c>
      <c r="AK170" t="s">
        <v>246</v>
      </c>
      <c r="AL170" t="s">
        <v>549</v>
      </c>
      <c r="AM170" t="s">
        <v>1110</v>
      </c>
      <c r="AN170" t="s">
        <v>1635</v>
      </c>
      <c r="AO170" t="s">
        <v>80</v>
      </c>
      <c r="AP170" t="s">
        <v>1548</v>
      </c>
      <c r="AQ170">
        <f>WebStore68[[#This Row],[unit_price]]*WebStore68[[#This Row],[quantity]]</f>
        <v>55.98</v>
      </c>
      <c r="AR170" t="s">
        <v>410</v>
      </c>
      <c r="AS170" t="s">
        <v>2359</v>
      </c>
      <c r="AT170" t="str">
        <f t="shared" si="2"/>
        <v>73213437772yesMale436722Facebook436154383098.8644.971control81Changing color of background from blue to green437404379992227.99214.9920</v>
      </c>
      <c r="AU170">
        <f>COUNTIF(AT$2:AT170,AT170)</f>
        <v>1</v>
      </c>
      <c r="AV170" t="str">
        <f>WebStore68[[#This Row],[country]]&amp;"-"&amp;WebStore68[[#This Row],[item]]</f>
        <v>Canada-BENGOO G9000 Stereo Gaming Headset</v>
      </c>
    </row>
    <row r="171" spans="1:48" hidden="1" x14ac:dyDescent="0.25">
      <c r="A171">
        <v>73</v>
      </c>
      <c r="B171">
        <v>213</v>
      </c>
      <c r="C171" s="13">
        <v>43777</v>
      </c>
      <c r="D171" s="14">
        <f>WebStore68[[#This Row],[order_date]]</f>
        <v>43777</v>
      </c>
      <c r="E171" s="3">
        <f>ROUNDUP(MONTH(WebStore68[[#This Row],[order_date]])/3, 0)</f>
        <v>4</v>
      </c>
      <c r="F171">
        <v>2</v>
      </c>
      <c r="G171" t="s">
        <v>38</v>
      </c>
      <c r="H171" t="s">
        <v>49</v>
      </c>
      <c r="I171" t="s">
        <v>55</v>
      </c>
      <c r="J171" t="s">
        <v>57</v>
      </c>
      <c r="K171" s="4">
        <v>43672</v>
      </c>
      <c r="L171">
        <v>2</v>
      </c>
      <c r="M171" t="s">
        <v>60</v>
      </c>
      <c r="N171" s="4">
        <v>43615</v>
      </c>
      <c r="O171" s="4">
        <v>43830</v>
      </c>
      <c r="P171">
        <v>2</v>
      </c>
      <c r="Q171" t="s">
        <v>96</v>
      </c>
      <c r="R171" t="s">
        <v>258</v>
      </c>
      <c r="S171">
        <v>2</v>
      </c>
      <c r="T171" t="s">
        <v>450</v>
      </c>
      <c r="U171" t="s">
        <v>1012</v>
      </c>
      <c r="V171" t="s">
        <v>1542</v>
      </c>
      <c r="W171" t="s">
        <v>180</v>
      </c>
      <c r="X171" t="s">
        <v>1869</v>
      </c>
      <c r="Y171">
        <v>98.86</v>
      </c>
      <c r="Z171">
        <v>44.97</v>
      </c>
      <c r="AA171">
        <v>2</v>
      </c>
      <c r="AB171" t="s">
        <v>2101</v>
      </c>
      <c r="AC171" t="s">
        <v>2371</v>
      </c>
      <c r="AD171">
        <v>1</v>
      </c>
      <c r="AE171" t="s">
        <v>2633</v>
      </c>
      <c r="AF171">
        <v>81</v>
      </c>
      <c r="AG171" t="s">
        <v>2635</v>
      </c>
      <c r="AH171" s="4">
        <v>43740</v>
      </c>
      <c r="AI171" s="4">
        <v>43799</v>
      </c>
      <c r="AJ171" t="s">
        <v>79</v>
      </c>
      <c r="AK171" t="s">
        <v>241</v>
      </c>
      <c r="AL171" t="s">
        <v>423</v>
      </c>
      <c r="AM171" t="s">
        <v>985</v>
      </c>
      <c r="AN171" t="s">
        <v>1518</v>
      </c>
      <c r="AO171" t="s">
        <v>69</v>
      </c>
      <c r="AP171" t="s">
        <v>1548</v>
      </c>
      <c r="AQ171">
        <f>WebStore68[[#This Row],[unit_price]]*WebStore68[[#This Row],[quantity]]</f>
        <v>42.88</v>
      </c>
      <c r="AR171" t="s">
        <v>455</v>
      </c>
      <c r="AS171" t="s">
        <v>2340</v>
      </c>
      <c r="AT171" t="str">
        <f t="shared" si="2"/>
        <v>73213437772yesMale436722Facebook436154383098.8644.971control81Changing color of background from blue to green4374043799411042.88114.9915</v>
      </c>
      <c r="AU171">
        <f>COUNTIF(AT$2:AT171,AT171)</f>
        <v>1</v>
      </c>
      <c r="AV171" t="str">
        <f>WebStore68[[#This Row],[country]]&amp;"-"&amp;WebStore68[[#This Row],[item]]</f>
        <v>Canada-Pokémon TCG: Shining Fates Tin</v>
      </c>
    </row>
    <row r="172" spans="1:48" hidden="1" x14ac:dyDescent="0.25">
      <c r="A172">
        <v>76</v>
      </c>
      <c r="B172">
        <v>294</v>
      </c>
      <c r="C172" s="4">
        <v>43778</v>
      </c>
      <c r="D172" s="14">
        <f>WebStore68[[#This Row],[order_date]]</f>
        <v>43778</v>
      </c>
      <c r="E172" s="3">
        <f>ROUNDUP(MONTH(WebStore68[[#This Row],[order_date]])/3, 0)</f>
        <v>4</v>
      </c>
      <c r="F172">
        <v>2</v>
      </c>
      <c r="G172" t="s">
        <v>38</v>
      </c>
      <c r="H172" t="s">
        <v>49</v>
      </c>
      <c r="I172" t="s">
        <v>56</v>
      </c>
      <c r="J172" t="s">
        <v>58</v>
      </c>
      <c r="K172" s="4">
        <v>43635</v>
      </c>
      <c r="L172">
        <v>3</v>
      </c>
      <c r="M172" t="s">
        <v>59</v>
      </c>
      <c r="N172" s="4">
        <v>43615</v>
      </c>
      <c r="O172" s="4">
        <v>43830</v>
      </c>
      <c r="P172">
        <v>2</v>
      </c>
      <c r="Q172" t="s">
        <v>97</v>
      </c>
      <c r="R172" t="s">
        <v>259</v>
      </c>
      <c r="S172">
        <v>2</v>
      </c>
      <c r="T172" t="s">
        <v>451</v>
      </c>
      <c r="U172" t="s">
        <v>1013</v>
      </c>
      <c r="V172" t="s">
        <v>1543</v>
      </c>
      <c r="W172" t="s">
        <v>88</v>
      </c>
      <c r="X172" t="s">
        <v>2030</v>
      </c>
      <c r="Y172">
        <v>411.96</v>
      </c>
      <c r="Z172">
        <v>69.959999999999994</v>
      </c>
      <c r="AA172">
        <v>2</v>
      </c>
      <c r="AB172" t="s">
        <v>2102</v>
      </c>
      <c r="AC172" t="s">
        <v>2372</v>
      </c>
      <c r="AD172">
        <v>1</v>
      </c>
      <c r="AE172" t="s">
        <v>2634</v>
      </c>
      <c r="AF172">
        <v>125</v>
      </c>
      <c r="AG172" t="s">
        <v>2635</v>
      </c>
      <c r="AH172" s="4">
        <v>43740</v>
      </c>
      <c r="AI172" s="4">
        <v>43799</v>
      </c>
      <c r="AJ172" t="s">
        <v>65</v>
      </c>
      <c r="AK172" t="s">
        <v>227</v>
      </c>
      <c r="AL172" t="s">
        <v>429</v>
      </c>
      <c r="AM172" t="s">
        <v>992</v>
      </c>
      <c r="AN172" t="s">
        <v>1510</v>
      </c>
      <c r="AO172" t="s">
        <v>80</v>
      </c>
      <c r="AP172" t="s">
        <v>1517</v>
      </c>
      <c r="AQ172">
        <f>WebStore68[[#This Row],[unit_price]]*WebStore68[[#This Row],[quantity]]</f>
        <v>399.98</v>
      </c>
      <c r="AR172" t="s">
        <v>431</v>
      </c>
      <c r="AS172" t="s">
        <v>2326</v>
      </c>
      <c r="AT172" t="str">
        <f t="shared" si="2"/>
        <v>76294437782noFemale436353Google Ads4361543830411.9669.961test125Changing color of background from blue to green43740437991040199.99219.9924</v>
      </c>
      <c r="AU172">
        <f>COUNTIF(AT$2:AT172,AT172)</f>
        <v>1</v>
      </c>
      <c r="AV172" t="str">
        <f>WebStore68[[#This Row],[country]]&amp;"-"&amp;WebStore68[[#This Row],[item]]</f>
        <v>Canada-Eye Serum</v>
      </c>
    </row>
    <row r="173" spans="1:48" hidden="1" x14ac:dyDescent="0.25">
      <c r="A173">
        <v>76</v>
      </c>
      <c r="B173">
        <v>294</v>
      </c>
      <c r="C173" s="4">
        <v>43778</v>
      </c>
      <c r="D173" s="14">
        <f>WebStore68[[#This Row],[order_date]]</f>
        <v>43778</v>
      </c>
      <c r="E173" s="3">
        <f>ROUNDUP(MONTH(WebStore68[[#This Row],[order_date]])/3, 0)</f>
        <v>4</v>
      </c>
      <c r="F173">
        <v>2</v>
      </c>
      <c r="G173" t="s">
        <v>38</v>
      </c>
      <c r="H173" t="s">
        <v>49</v>
      </c>
      <c r="I173" t="s">
        <v>56</v>
      </c>
      <c r="J173" t="s">
        <v>58</v>
      </c>
      <c r="K173" s="4">
        <v>43635</v>
      </c>
      <c r="L173">
        <v>3</v>
      </c>
      <c r="M173" t="s">
        <v>59</v>
      </c>
      <c r="N173" s="4">
        <v>43615</v>
      </c>
      <c r="O173" s="4">
        <v>43830</v>
      </c>
      <c r="P173">
        <v>2</v>
      </c>
      <c r="Q173" t="s">
        <v>97</v>
      </c>
      <c r="R173" t="s">
        <v>259</v>
      </c>
      <c r="S173">
        <v>2</v>
      </c>
      <c r="T173" t="s">
        <v>451</v>
      </c>
      <c r="U173" t="s">
        <v>1013</v>
      </c>
      <c r="V173" t="s">
        <v>1543</v>
      </c>
      <c r="W173" t="s">
        <v>88</v>
      </c>
      <c r="X173" t="s">
        <v>2030</v>
      </c>
      <c r="Y173">
        <v>411.96</v>
      </c>
      <c r="Z173">
        <v>69.959999999999994</v>
      </c>
      <c r="AA173">
        <v>2</v>
      </c>
      <c r="AB173" t="s">
        <v>2102</v>
      </c>
      <c r="AC173" t="s">
        <v>2372</v>
      </c>
      <c r="AD173">
        <v>1</v>
      </c>
      <c r="AE173" t="s">
        <v>2634</v>
      </c>
      <c r="AF173">
        <v>125</v>
      </c>
      <c r="AG173" t="s">
        <v>2635</v>
      </c>
      <c r="AH173" s="4">
        <v>43740</v>
      </c>
      <c r="AI173" s="4">
        <v>43799</v>
      </c>
      <c r="AJ173" t="s">
        <v>78</v>
      </c>
      <c r="AK173" t="s">
        <v>240</v>
      </c>
      <c r="AL173" t="s">
        <v>871</v>
      </c>
      <c r="AM173" t="s">
        <v>1408</v>
      </c>
      <c r="AN173" t="s">
        <v>1923</v>
      </c>
      <c r="AO173" t="s">
        <v>80</v>
      </c>
      <c r="AP173" t="s">
        <v>1548</v>
      </c>
      <c r="AQ173">
        <f>WebStore68[[#This Row],[unit_price]]*WebStore68[[#This Row],[quantity]]</f>
        <v>11.98</v>
      </c>
      <c r="AR173" t="s">
        <v>393</v>
      </c>
      <c r="AS173" t="s">
        <v>2345</v>
      </c>
      <c r="AT173" t="str">
        <f t="shared" si="2"/>
        <v>76294437782noFemale436353Google Ads4361543830411.9669.961test125Changing color of background from blue to green437404379981285.99214.9918</v>
      </c>
      <c r="AU173">
        <f>COUNTIF(AT$2:AT173,AT173)</f>
        <v>1</v>
      </c>
      <c r="AV173" t="str">
        <f>WebStore68[[#This Row],[country]]&amp;"-"&amp;WebStore68[[#This Row],[item]]</f>
        <v>Canada-Silicone Tongs</v>
      </c>
    </row>
    <row r="174" spans="1:48" hidden="1" x14ac:dyDescent="0.25">
      <c r="A174">
        <v>78</v>
      </c>
      <c r="B174">
        <v>40</v>
      </c>
      <c r="C174" s="13">
        <v>43781</v>
      </c>
      <c r="D174" s="14">
        <f>WebStore68[[#This Row],[order_date]]</f>
        <v>43781</v>
      </c>
      <c r="E174" s="3">
        <f>ROUNDUP(MONTH(WebStore68[[#This Row],[order_date]])/3, 0)</f>
        <v>4</v>
      </c>
      <c r="F174">
        <v>2</v>
      </c>
      <c r="G174" t="s">
        <v>38</v>
      </c>
      <c r="H174" t="s">
        <v>49</v>
      </c>
      <c r="I174" t="s">
        <v>55</v>
      </c>
      <c r="J174" t="s">
        <v>58</v>
      </c>
      <c r="K174" s="4">
        <v>43675</v>
      </c>
      <c r="L174">
        <v>2</v>
      </c>
      <c r="M174" t="s">
        <v>60</v>
      </c>
      <c r="N174" s="4">
        <v>43615</v>
      </c>
      <c r="O174" s="4">
        <v>43830</v>
      </c>
      <c r="P174">
        <v>1</v>
      </c>
      <c r="Q174" t="s">
        <v>67</v>
      </c>
      <c r="R174" t="s">
        <v>229</v>
      </c>
      <c r="S174">
        <v>1</v>
      </c>
      <c r="T174" t="s">
        <v>412</v>
      </c>
      <c r="U174" t="s">
        <v>974</v>
      </c>
      <c r="V174" t="s">
        <v>1507</v>
      </c>
      <c r="W174" t="s">
        <v>80</v>
      </c>
      <c r="X174" t="s">
        <v>1548</v>
      </c>
      <c r="Y174">
        <v>57.78</v>
      </c>
      <c r="Z174">
        <v>29.98</v>
      </c>
      <c r="AA174">
        <v>1</v>
      </c>
      <c r="AB174" t="s">
        <v>79</v>
      </c>
      <c r="AC174" t="s">
        <v>2349</v>
      </c>
      <c r="AD174">
        <v>1</v>
      </c>
      <c r="AE174" t="s">
        <v>2634</v>
      </c>
      <c r="AF174">
        <v>19</v>
      </c>
      <c r="AG174" t="s">
        <v>2635</v>
      </c>
      <c r="AH174" s="4">
        <v>43740</v>
      </c>
      <c r="AI174" s="4">
        <v>43799</v>
      </c>
      <c r="AJ174" t="s">
        <v>67</v>
      </c>
      <c r="AK174" t="s">
        <v>229</v>
      </c>
      <c r="AL174" t="s">
        <v>412</v>
      </c>
      <c r="AM174" t="s">
        <v>974</v>
      </c>
      <c r="AN174" t="s">
        <v>1507</v>
      </c>
      <c r="AO174" t="s">
        <v>80</v>
      </c>
      <c r="AP174" t="s">
        <v>1548</v>
      </c>
      <c r="AQ174">
        <f>WebStore68[[#This Row],[unit_price]]*WebStore68[[#This Row],[quantity]]</f>
        <v>57.78</v>
      </c>
      <c r="AR174" t="s">
        <v>79</v>
      </c>
      <c r="AS174" t="s">
        <v>2349</v>
      </c>
      <c r="AT174" t="str">
        <f t="shared" si="2"/>
        <v>7840437812yesFemale436752Facebook436154383057.7829.981test19Changing color of background from blue to green4374043799317228.89214.994</v>
      </c>
      <c r="AU174">
        <f>COUNTIF(AT$2:AT174,AT174)</f>
        <v>1</v>
      </c>
      <c r="AV174" t="str">
        <f>WebStore68[[#This Row],[country]]&amp;"-"&amp;WebStore68[[#This Row],[item]]</f>
        <v>Canada-The Secret</v>
      </c>
    </row>
    <row r="175" spans="1:48" hidden="1" x14ac:dyDescent="0.25">
      <c r="A175">
        <v>84</v>
      </c>
      <c r="B175">
        <v>419</v>
      </c>
      <c r="C175" s="4">
        <v>43782</v>
      </c>
      <c r="D175" s="14">
        <f>WebStore68[[#This Row],[order_date]]</f>
        <v>43782</v>
      </c>
      <c r="E175" s="3">
        <f>ROUNDUP(MONTH(WebStore68[[#This Row],[order_date]])/3, 0)</f>
        <v>4</v>
      </c>
      <c r="F175">
        <v>2</v>
      </c>
      <c r="G175" t="s">
        <v>38</v>
      </c>
      <c r="H175" t="s">
        <v>49</v>
      </c>
      <c r="I175" t="s">
        <v>55</v>
      </c>
      <c r="J175" t="s">
        <v>58</v>
      </c>
      <c r="K175" s="4">
        <v>43583</v>
      </c>
      <c r="L175">
        <v>3</v>
      </c>
      <c r="N175" s="4"/>
      <c r="O175" s="4"/>
      <c r="P175">
        <v>3</v>
      </c>
      <c r="Q175" t="s">
        <v>98</v>
      </c>
      <c r="R175" t="s">
        <v>260</v>
      </c>
      <c r="S175">
        <v>3</v>
      </c>
      <c r="T175" t="s">
        <v>456</v>
      </c>
      <c r="U175" t="s">
        <v>1019</v>
      </c>
      <c r="V175" t="s">
        <v>1549</v>
      </c>
      <c r="W175" t="s">
        <v>2001</v>
      </c>
      <c r="X175" t="s">
        <v>2043</v>
      </c>
      <c r="Y175">
        <v>324.95999999999998</v>
      </c>
      <c r="Z175">
        <v>99.93</v>
      </c>
      <c r="AA175">
        <v>3</v>
      </c>
      <c r="AB175" t="s">
        <v>2103</v>
      </c>
      <c r="AC175" t="s">
        <v>2374</v>
      </c>
      <c r="AD175">
        <v>1</v>
      </c>
      <c r="AE175" t="s">
        <v>2633</v>
      </c>
      <c r="AF175">
        <v>206</v>
      </c>
      <c r="AG175" t="s">
        <v>2635</v>
      </c>
      <c r="AH175" s="4">
        <v>43740</v>
      </c>
      <c r="AI175" s="4">
        <v>43799</v>
      </c>
      <c r="AJ175" t="s">
        <v>90</v>
      </c>
      <c r="AK175" t="s">
        <v>252</v>
      </c>
      <c r="AL175" t="s">
        <v>669</v>
      </c>
      <c r="AM175" t="s">
        <v>989</v>
      </c>
      <c r="AN175" t="s">
        <v>626</v>
      </c>
      <c r="AO175" t="s">
        <v>67</v>
      </c>
      <c r="AP175" t="s">
        <v>1562</v>
      </c>
      <c r="AQ175">
        <f>WebStore68[[#This Row],[unit_price]]*WebStore68[[#This Row],[quantity]]</f>
        <v>237</v>
      </c>
      <c r="AR175" t="s">
        <v>410</v>
      </c>
      <c r="AS175" t="s">
        <v>2359</v>
      </c>
      <c r="AT175" t="str">
        <f t="shared" si="2"/>
        <v>84419437822yesFemale435833324.9699.931control206Changing color of background from blue to green43740437996767939.9920</v>
      </c>
      <c r="AU175">
        <f>COUNTIF(AT$2:AT175,AT175)</f>
        <v>1</v>
      </c>
      <c r="AV175" t="str">
        <f>WebStore68[[#This Row],[country]]&amp;"-"&amp;WebStore68[[#This Row],[item]]</f>
        <v>Canada-Lego 71360 Super Mario Starterset</v>
      </c>
    </row>
    <row r="176" spans="1:48" hidden="1" x14ac:dyDescent="0.25">
      <c r="A176">
        <v>84</v>
      </c>
      <c r="B176">
        <v>419</v>
      </c>
      <c r="C176" s="4">
        <v>43782</v>
      </c>
      <c r="D176" s="14">
        <f>WebStore68[[#This Row],[order_date]]</f>
        <v>43782</v>
      </c>
      <c r="E176" s="3">
        <f>ROUNDUP(MONTH(WebStore68[[#This Row],[order_date]])/3, 0)</f>
        <v>4</v>
      </c>
      <c r="F176">
        <v>2</v>
      </c>
      <c r="G176" t="s">
        <v>38</v>
      </c>
      <c r="H176" t="s">
        <v>49</v>
      </c>
      <c r="I176" t="s">
        <v>55</v>
      </c>
      <c r="J176" t="s">
        <v>58</v>
      </c>
      <c r="K176" s="4">
        <v>43583</v>
      </c>
      <c r="L176">
        <v>3</v>
      </c>
      <c r="N176" s="4"/>
      <c r="O176" s="4"/>
      <c r="P176">
        <v>3</v>
      </c>
      <c r="Q176" t="s">
        <v>98</v>
      </c>
      <c r="R176" t="s">
        <v>260</v>
      </c>
      <c r="S176">
        <v>3</v>
      </c>
      <c r="T176" t="s">
        <v>456</v>
      </c>
      <c r="U176" t="s">
        <v>1019</v>
      </c>
      <c r="V176" t="s">
        <v>1549</v>
      </c>
      <c r="W176" t="s">
        <v>2001</v>
      </c>
      <c r="X176" t="s">
        <v>2043</v>
      </c>
      <c r="Y176">
        <v>324.95999999999998</v>
      </c>
      <c r="Z176">
        <v>99.93</v>
      </c>
      <c r="AA176">
        <v>3</v>
      </c>
      <c r="AB176" t="s">
        <v>2103</v>
      </c>
      <c r="AC176" t="s">
        <v>2374</v>
      </c>
      <c r="AD176">
        <v>1</v>
      </c>
      <c r="AE176" t="s">
        <v>2633</v>
      </c>
      <c r="AF176">
        <v>206</v>
      </c>
      <c r="AG176" t="s">
        <v>2635</v>
      </c>
      <c r="AH176" s="4">
        <v>43740</v>
      </c>
      <c r="AI176" s="4">
        <v>43799</v>
      </c>
      <c r="AJ176" t="s">
        <v>80</v>
      </c>
      <c r="AK176" t="s">
        <v>242</v>
      </c>
      <c r="AL176" t="s">
        <v>665</v>
      </c>
      <c r="AM176" t="s">
        <v>1209</v>
      </c>
      <c r="AN176" t="s">
        <v>1652</v>
      </c>
      <c r="AO176" t="s">
        <v>67</v>
      </c>
      <c r="AP176" t="s">
        <v>1548</v>
      </c>
      <c r="AQ176">
        <f>WebStore68[[#This Row],[unit_price]]*WebStore68[[#This Row],[quantity]]</f>
        <v>41.97</v>
      </c>
      <c r="AR176" t="s">
        <v>79</v>
      </c>
      <c r="AS176" t="s">
        <v>2349</v>
      </c>
      <c r="AT176" t="str">
        <f t="shared" si="2"/>
        <v>84419437822yesFemale435833324.9699.931control206Changing color of background from blue to green437404379926413.99314.994</v>
      </c>
      <c r="AU176">
        <f>COUNTIF(AT$2:AT176,AT176)</f>
        <v>1</v>
      </c>
      <c r="AV176" t="str">
        <f>WebStore68[[#This Row],[country]]&amp;"-"&amp;WebStore68[[#This Row],[item]]</f>
        <v>Canada-Itsy Bitsy Halloween Spider Web Youth T-Shirt</v>
      </c>
    </row>
    <row r="177" spans="1:48" hidden="1" x14ac:dyDescent="0.25">
      <c r="A177">
        <v>84</v>
      </c>
      <c r="B177">
        <v>419</v>
      </c>
      <c r="C177" s="4">
        <v>43782</v>
      </c>
      <c r="D177" s="14">
        <f>WebStore68[[#This Row],[order_date]]</f>
        <v>43782</v>
      </c>
      <c r="E177" s="3">
        <f>ROUNDUP(MONTH(WebStore68[[#This Row],[order_date]])/3, 0)</f>
        <v>4</v>
      </c>
      <c r="F177">
        <v>2</v>
      </c>
      <c r="G177" t="s">
        <v>38</v>
      </c>
      <c r="H177" t="s">
        <v>49</v>
      </c>
      <c r="I177" t="s">
        <v>55</v>
      </c>
      <c r="J177" t="s">
        <v>58</v>
      </c>
      <c r="K177" s="4">
        <v>43583</v>
      </c>
      <c r="L177">
        <v>3</v>
      </c>
      <c r="N177" s="4"/>
      <c r="O177" s="4"/>
      <c r="P177">
        <v>3</v>
      </c>
      <c r="Q177" t="s">
        <v>98</v>
      </c>
      <c r="R177" t="s">
        <v>260</v>
      </c>
      <c r="S177">
        <v>3</v>
      </c>
      <c r="T177" t="s">
        <v>456</v>
      </c>
      <c r="U177" t="s">
        <v>1019</v>
      </c>
      <c r="V177" t="s">
        <v>1549</v>
      </c>
      <c r="W177" t="s">
        <v>2001</v>
      </c>
      <c r="X177" t="s">
        <v>2043</v>
      </c>
      <c r="Y177">
        <v>324.95999999999998</v>
      </c>
      <c r="Z177">
        <v>99.93</v>
      </c>
      <c r="AA177">
        <v>3</v>
      </c>
      <c r="AB177" t="s">
        <v>2103</v>
      </c>
      <c r="AC177" t="s">
        <v>2374</v>
      </c>
      <c r="AD177">
        <v>1</v>
      </c>
      <c r="AE177" t="s">
        <v>2633</v>
      </c>
      <c r="AF177">
        <v>206</v>
      </c>
      <c r="AG177" t="s">
        <v>2635</v>
      </c>
      <c r="AH177" s="4">
        <v>43740</v>
      </c>
      <c r="AI177" s="4">
        <v>43799</v>
      </c>
      <c r="AJ177" t="s">
        <v>69</v>
      </c>
      <c r="AK177" t="s">
        <v>231</v>
      </c>
      <c r="AL177" t="s">
        <v>878</v>
      </c>
      <c r="AM177" t="s">
        <v>1415</v>
      </c>
      <c r="AN177" t="s">
        <v>1930</v>
      </c>
      <c r="AO177" t="s">
        <v>69</v>
      </c>
      <c r="AP177" t="s">
        <v>1577</v>
      </c>
      <c r="AQ177">
        <f>WebStore68[[#This Row],[unit_price]]*WebStore68[[#This Row],[quantity]]</f>
        <v>45.99</v>
      </c>
      <c r="AR177" t="s">
        <v>69</v>
      </c>
      <c r="AS177" t="s">
        <v>2360</v>
      </c>
      <c r="AT177" t="str">
        <f t="shared" si="2"/>
        <v>84419437822yesFemale435833324.9699.931control206Changing color of background from blue to green4374043799112145.99124.991</v>
      </c>
      <c r="AU177">
        <f>COUNTIF(AT$2:AT177,AT177)</f>
        <v>1</v>
      </c>
      <c r="AV177" t="str">
        <f>WebStore68[[#This Row],[country]]&amp;"-"&amp;WebStore68[[#This Row],[item]]</f>
        <v>Canada-Roku Streaming Stick With HD/4K/HDR Streaming Device</v>
      </c>
    </row>
    <row r="178" spans="1:48" hidden="1" x14ac:dyDescent="0.25">
      <c r="A178">
        <v>86</v>
      </c>
      <c r="B178">
        <v>40</v>
      </c>
      <c r="C178" s="13">
        <v>43785</v>
      </c>
      <c r="D178" s="14">
        <f>WebStore68[[#This Row],[order_date]]</f>
        <v>43785</v>
      </c>
      <c r="E178" s="3">
        <f>ROUNDUP(MONTH(WebStore68[[#This Row],[order_date]])/3, 0)</f>
        <v>4</v>
      </c>
      <c r="F178">
        <v>2</v>
      </c>
      <c r="G178" t="s">
        <v>38</v>
      </c>
      <c r="H178" t="s">
        <v>49</v>
      </c>
      <c r="I178" t="s">
        <v>55</v>
      </c>
      <c r="J178" t="s">
        <v>58</v>
      </c>
      <c r="K178" s="4">
        <v>43675</v>
      </c>
      <c r="L178">
        <v>2</v>
      </c>
      <c r="M178" t="s">
        <v>60</v>
      </c>
      <c r="N178" s="4">
        <v>43615</v>
      </c>
      <c r="O178" s="4">
        <v>43830</v>
      </c>
      <c r="P178">
        <v>3</v>
      </c>
      <c r="Q178" t="s">
        <v>100</v>
      </c>
      <c r="R178" t="s">
        <v>262</v>
      </c>
      <c r="S178">
        <v>3</v>
      </c>
      <c r="T178" t="s">
        <v>458</v>
      </c>
      <c r="U178" t="s">
        <v>1021</v>
      </c>
      <c r="V178" t="s">
        <v>1551</v>
      </c>
      <c r="W178" t="s">
        <v>2002</v>
      </c>
      <c r="X178" t="s">
        <v>2044</v>
      </c>
      <c r="Y178">
        <v>685.1</v>
      </c>
      <c r="Z178">
        <v>74.94</v>
      </c>
      <c r="AA178">
        <v>3</v>
      </c>
      <c r="AB178" t="s">
        <v>2105</v>
      </c>
      <c r="AC178" t="s">
        <v>2376</v>
      </c>
      <c r="AH178" s="4"/>
      <c r="AI178" s="4"/>
      <c r="AJ178" t="s">
        <v>90</v>
      </c>
      <c r="AK178" t="s">
        <v>252</v>
      </c>
      <c r="AL178" t="s">
        <v>70</v>
      </c>
      <c r="AM178" t="s">
        <v>1040</v>
      </c>
      <c r="AN178" t="s">
        <v>1568</v>
      </c>
      <c r="AO178" t="s">
        <v>67</v>
      </c>
      <c r="AP178" t="s">
        <v>1562</v>
      </c>
      <c r="AQ178">
        <f>WebStore68[[#This Row],[unit_price]]*WebStore68[[#This Row],[quantity]]</f>
        <v>596.97</v>
      </c>
      <c r="AR178" t="s">
        <v>645</v>
      </c>
      <c r="AS178" t="s">
        <v>2347</v>
      </c>
      <c r="AT178" t="str">
        <f t="shared" si="2"/>
        <v>8640437852yesFemale436752Facebook4361543830685.174.9465198.9939.9913</v>
      </c>
      <c r="AU178">
        <f>COUNTIF(AT$2:AT178,AT178)</f>
        <v>1</v>
      </c>
      <c r="AV178" t="str">
        <f>WebStore68[[#This Row],[country]]&amp;"-"&amp;WebStore68[[#This Row],[item]]</f>
        <v>Canada-16" Large wood Vintage Premium metal chess set</v>
      </c>
    </row>
    <row r="179" spans="1:48" hidden="1" x14ac:dyDescent="0.25">
      <c r="A179">
        <v>86</v>
      </c>
      <c r="B179">
        <v>40</v>
      </c>
      <c r="C179" s="13">
        <v>43785</v>
      </c>
      <c r="D179" s="14">
        <f>WebStore68[[#This Row],[order_date]]</f>
        <v>43785</v>
      </c>
      <c r="E179" s="3">
        <f>ROUNDUP(MONTH(WebStore68[[#This Row],[order_date]])/3, 0)</f>
        <v>4</v>
      </c>
      <c r="F179">
        <v>2</v>
      </c>
      <c r="G179" t="s">
        <v>38</v>
      </c>
      <c r="H179" t="s">
        <v>49</v>
      </c>
      <c r="I179" t="s">
        <v>55</v>
      </c>
      <c r="J179" t="s">
        <v>58</v>
      </c>
      <c r="K179" s="4">
        <v>43675</v>
      </c>
      <c r="L179">
        <v>2</v>
      </c>
      <c r="M179" t="s">
        <v>60</v>
      </c>
      <c r="N179" s="4">
        <v>43615</v>
      </c>
      <c r="O179" s="4">
        <v>43830</v>
      </c>
      <c r="P179">
        <v>3</v>
      </c>
      <c r="Q179" t="s">
        <v>100</v>
      </c>
      <c r="R179" t="s">
        <v>262</v>
      </c>
      <c r="S179">
        <v>3</v>
      </c>
      <c r="T179" t="s">
        <v>458</v>
      </c>
      <c r="U179" t="s">
        <v>1021</v>
      </c>
      <c r="V179" t="s">
        <v>1551</v>
      </c>
      <c r="W179" t="s">
        <v>2002</v>
      </c>
      <c r="X179" t="s">
        <v>2044</v>
      </c>
      <c r="Y179">
        <v>685.1</v>
      </c>
      <c r="Z179">
        <v>74.94</v>
      </c>
      <c r="AA179">
        <v>3</v>
      </c>
      <c r="AB179" t="s">
        <v>2105</v>
      </c>
      <c r="AC179" t="s">
        <v>2376</v>
      </c>
      <c r="AH179" s="4"/>
      <c r="AI179" s="4"/>
      <c r="AJ179" t="s">
        <v>79</v>
      </c>
      <c r="AK179" t="s">
        <v>241</v>
      </c>
      <c r="AL179" t="s">
        <v>542</v>
      </c>
      <c r="AM179" t="s">
        <v>1103</v>
      </c>
      <c r="AN179" t="s">
        <v>1630</v>
      </c>
      <c r="AO179" t="s">
        <v>80</v>
      </c>
      <c r="AP179" t="s">
        <v>1548</v>
      </c>
      <c r="AQ179">
        <f>WebStore68[[#This Row],[unit_price]]*WebStore68[[#This Row],[quantity]]</f>
        <v>9.14</v>
      </c>
      <c r="AR179" t="s">
        <v>86</v>
      </c>
      <c r="AS179" t="s">
        <v>2350</v>
      </c>
      <c r="AT179" t="str">
        <f t="shared" si="2"/>
        <v>8640437852yesFemale436752Facebook4361543830685.174.9441484.57214.997</v>
      </c>
      <c r="AU179">
        <f>COUNTIF(AT$2:AT179,AT179)</f>
        <v>1</v>
      </c>
      <c r="AV179" t="str">
        <f>WebStore68[[#This Row],[country]]&amp;"-"&amp;WebStore68[[#This Row],[item]]</f>
        <v>Canada-Ultra Pro 81147 2-Piece 150 Count Clear Card Storage Box</v>
      </c>
    </row>
    <row r="180" spans="1:48" hidden="1" x14ac:dyDescent="0.25">
      <c r="A180">
        <v>86</v>
      </c>
      <c r="B180">
        <v>40</v>
      </c>
      <c r="C180" s="13">
        <v>43785</v>
      </c>
      <c r="D180" s="14">
        <f>WebStore68[[#This Row],[order_date]]</f>
        <v>43785</v>
      </c>
      <c r="E180" s="3">
        <f>ROUNDUP(MONTH(WebStore68[[#This Row],[order_date]])/3, 0)</f>
        <v>4</v>
      </c>
      <c r="F180">
        <v>2</v>
      </c>
      <c r="G180" t="s">
        <v>38</v>
      </c>
      <c r="H180" t="s">
        <v>49</v>
      </c>
      <c r="I180" t="s">
        <v>55</v>
      </c>
      <c r="J180" t="s">
        <v>58</v>
      </c>
      <c r="K180" s="4">
        <v>43675</v>
      </c>
      <c r="L180">
        <v>2</v>
      </c>
      <c r="M180" t="s">
        <v>60</v>
      </c>
      <c r="N180" s="4">
        <v>43615</v>
      </c>
      <c r="O180" s="4">
        <v>43830</v>
      </c>
      <c r="P180">
        <v>3</v>
      </c>
      <c r="Q180" t="s">
        <v>100</v>
      </c>
      <c r="R180" t="s">
        <v>262</v>
      </c>
      <c r="S180">
        <v>3</v>
      </c>
      <c r="T180" t="s">
        <v>458</v>
      </c>
      <c r="U180" t="s">
        <v>1021</v>
      </c>
      <c r="V180" t="s">
        <v>1551</v>
      </c>
      <c r="W180" t="s">
        <v>2002</v>
      </c>
      <c r="X180" t="s">
        <v>2044</v>
      </c>
      <c r="Y180">
        <v>685.1</v>
      </c>
      <c r="Z180">
        <v>74.94</v>
      </c>
      <c r="AA180">
        <v>3</v>
      </c>
      <c r="AB180" t="s">
        <v>2105</v>
      </c>
      <c r="AC180" t="s">
        <v>2376</v>
      </c>
      <c r="AH180" s="4"/>
      <c r="AI180" s="4"/>
      <c r="AJ180" t="s">
        <v>78</v>
      </c>
      <c r="AK180" t="s">
        <v>240</v>
      </c>
      <c r="AL180" t="s">
        <v>402</v>
      </c>
      <c r="AM180" t="s">
        <v>964</v>
      </c>
      <c r="AN180" t="s">
        <v>1498</v>
      </c>
      <c r="AO180" t="s">
        <v>69</v>
      </c>
      <c r="AP180" t="s">
        <v>1548</v>
      </c>
      <c r="AQ180">
        <f>WebStore68[[#This Row],[unit_price]]*WebStore68[[#This Row],[quantity]]</f>
        <v>78.989999999999995</v>
      </c>
      <c r="AR180" t="s">
        <v>469</v>
      </c>
      <c r="AS180" t="s">
        <v>2339</v>
      </c>
      <c r="AT180" t="str">
        <f t="shared" si="2"/>
        <v>8640437852yesFemale436752Facebook4361543830685.174.9486978.99114.9923</v>
      </c>
      <c r="AU180">
        <f>COUNTIF(AT$2:AT180,AT180)</f>
        <v>1</v>
      </c>
      <c r="AV180" t="str">
        <f>WebStore68[[#This Row],[country]]&amp;"-"&amp;WebStore68[[#This Row],[item]]</f>
        <v>Canada-Kessaku 8-Inch Chef Knife - Samurai Series - High Carbon 7Cr17MoV Steel</v>
      </c>
    </row>
    <row r="181" spans="1:48" hidden="1" x14ac:dyDescent="0.25">
      <c r="A181">
        <v>91</v>
      </c>
      <c r="B181">
        <v>302</v>
      </c>
      <c r="C181" s="13">
        <v>43786</v>
      </c>
      <c r="D181" s="14">
        <f>WebStore68[[#This Row],[order_date]]</f>
        <v>43786</v>
      </c>
      <c r="E181" s="3">
        <f>ROUNDUP(MONTH(WebStore68[[#This Row],[order_date]])/3, 0)</f>
        <v>4</v>
      </c>
      <c r="F181">
        <v>2</v>
      </c>
      <c r="G181" t="s">
        <v>38</v>
      </c>
      <c r="H181" t="s">
        <v>49</v>
      </c>
      <c r="I181" t="s">
        <v>55</v>
      </c>
      <c r="J181" t="s">
        <v>58</v>
      </c>
      <c r="K181" s="4">
        <v>43610</v>
      </c>
      <c r="L181">
        <v>2</v>
      </c>
      <c r="N181" s="4"/>
      <c r="O181" s="4"/>
      <c r="P181">
        <v>2</v>
      </c>
      <c r="Q181" t="s">
        <v>103</v>
      </c>
      <c r="R181" t="s">
        <v>265</v>
      </c>
      <c r="S181">
        <v>2</v>
      </c>
      <c r="T181" t="s">
        <v>462</v>
      </c>
      <c r="U181" t="s">
        <v>1025</v>
      </c>
      <c r="V181" t="s">
        <v>1555</v>
      </c>
      <c r="W181" t="s">
        <v>103</v>
      </c>
      <c r="X181" t="s">
        <v>2037</v>
      </c>
      <c r="Y181">
        <v>1004.96</v>
      </c>
      <c r="Z181">
        <v>69.959999999999994</v>
      </c>
      <c r="AA181">
        <v>2</v>
      </c>
      <c r="AB181" t="s">
        <v>2109</v>
      </c>
      <c r="AC181" t="s">
        <v>2380</v>
      </c>
      <c r="AD181">
        <v>1</v>
      </c>
      <c r="AE181" t="s">
        <v>2634</v>
      </c>
      <c r="AF181">
        <v>130</v>
      </c>
      <c r="AG181" t="s">
        <v>2635</v>
      </c>
      <c r="AH181" s="4">
        <v>43740</v>
      </c>
      <c r="AI181" s="4">
        <v>43799</v>
      </c>
      <c r="AJ181" t="s">
        <v>69</v>
      </c>
      <c r="AK181" t="s">
        <v>231</v>
      </c>
      <c r="AL181" t="s">
        <v>434</v>
      </c>
      <c r="AM181" t="s">
        <v>991</v>
      </c>
      <c r="AN181" t="s">
        <v>1524</v>
      </c>
      <c r="AO181" t="s">
        <v>69</v>
      </c>
      <c r="AP181" t="s">
        <v>1577</v>
      </c>
      <c r="AQ181">
        <f>WebStore68[[#This Row],[unit_price]]*WebStore68[[#This Row],[quantity]]</f>
        <v>929.99</v>
      </c>
      <c r="AR181" t="s">
        <v>69</v>
      </c>
      <c r="AS181" t="s">
        <v>2360</v>
      </c>
      <c r="AT181" t="str">
        <f t="shared" si="2"/>
        <v>91302437862yesFemale4361021004.9669.961test130Changing color of background from blue to green43740437991152929.99124.991</v>
      </c>
      <c r="AU181">
        <f>COUNTIF(AT$2:AT181,AT181)</f>
        <v>1</v>
      </c>
      <c r="AV181" t="str">
        <f>WebStore68[[#This Row],[country]]&amp;"-"&amp;WebStore68[[#This Row],[item]]</f>
        <v>Canada-VIZIO Elevate 5.1.4 Home Theater Sound Bar with Dolby Atmos and DTS:X</v>
      </c>
    </row>
    <row r="182" spans="1:48" hidden="1" x14ac:dyDescent="0.25">
      <c r="A182">
        <v>91</v>
      </c>
      <c r="B182">
        <v>302</v>
      </c>
      <c r="C182" s="13">
        <v>43786</v>
      </c>
      <c r="D182" s="14">
        <f>WebStore68[[#This Row],[order_date]]</f>
        <v>43786</v>
      </c>
      <c r="E182" s="3">
        <f>ROUNDUP(MONTH(WebStore68[[#This Row],[order_date]])/3, 0)</f>
        <v>4</v>
      </c>
      <c r="F182">
        <v>2</v>
      </c>
      <c r="G182" t="s">
        <v>38</v>
      </c>
      <c r="H182" t="s">
        <v>49</v>
      </c>
      <c r="I182" t="s">
        <v>55</v>
      </c>
      <c r="J182" t="s">
        <v>58</v>
      </c>
      <c r="K182" s="4">
        <v>43610</v>
      </c>
      <c r="L182">
        <v>2</v>
      </c>
      <c r="N182" s="4"/>
      <c r="O182" s="4"/>
      <c r="P182">
        <v>2</v>
      </c>
      <c r="Q182" t="s">
        <v>103</v>
      </c>
      <c r="R182" t="s">
        <v>265</v>
      </c>
      <c r="S182">
        <v>2</v>
      </c>
      <c r="T182" t="s">
        <v>462</v>
      </c>
      <c r="U182" t="s">
        <v>1025</v>
      </c>
      <c r="V182" t="s">
        <v>1555</v>
      </c>
      <c r="W182" t="s">
        <v>103</v>
      </c>
      <c r="X182" t="s">
        <v>2037</v>
      </c>
      <c r="Y182">
        <v>1004.96</v>
      </c>
      <c r="Z182">
        <v>69.959999999999994</v>
      </c>
      <c r="AA182">
        <v>2</v>
      </c>
      <c r="AB182" t="s">
        <v>2109</v>
      </c>
      <c r="AC182" t="s">
        <v>2380</v>
      </c>
      <c r="AD182">
        <v>1</v>
      </c>
      <c r="AE182" t="s">
        <v>2634</v>
      </c>
      <c r="AF182">
        <v>130</v>
      </c>
      <c r="AG182" t="s">
        <v>2635</v>
      </c>
      <c r="AH182" s="4">
        <v>43740</v>
      </c>
      <c r="AI182" s="4">
        <v>43799</v>
      </c>
      <c r="AJ182" t="s">
        <v>67</v>
      </c>
      <c r="AK182" t="s">
        <v>229</v>
      </c>
      <c r="AL182" t="s">
        <v>677</v>
      </c>
      <c r="AM182" t="s">
        <v>978</v>
      </c>
      <c r="AN182" t="s">
        <v>1577</v>
      </c>
      <c r="AO182" t="s">
        <v>67</v>
      </c>
      <c r="AP182" t="s">
        <v>1548</v>
      </c>
      <c r="AQ182">
        <f>WebStore68[[#This Row],[unit_price]]*WebStore68[[#This Row],[quantity]]</f>
        <v>74.97</v>
      </c>
      <c r="AR182" t="s">
        <v>455</v>
      </c>
      <c r="AS182" t="s">
        <v>2340</v>
      </c>
      <c r="AT182" t="str">
        <f t="shared" si="2"/>
        <v>91302437862yesFemale4361021004.9669.961test130Changing color of background from blue to green4374043799311824.99314.9915</v>
      </c>
      <c r="AU182">
        <f>COUNTIF(AT$2:AT182,AT182)</f>
        <v>1</v>
      </c>
      <c r="AV182" t="str">
        <f>WebStore68[[#This Row],[country]]&amp;"-"&amp;WebStore68[[#This Row],[item]]</f>
        <v>Canada-Rich Dad</v>
      </c>
    </row>
    <row r="183" spans="1:48" hidden="1" x14ac:dyDescent="0.25">
      <c r="A183">
        <v>92</v>
      </c>
      <c r="B183">
        <v>154</v>
      </c>
      <c r="C183" s="13">
        <v>43787</v>
      </c>
      <c r="D183" s="14">
        <f>WebStore68[[#This Row],[order_date]]</f>
        <v>43787</v>
      </c>
      <c r="E183" s="3">
        <f>ROUNDUP(MONTH(WebStore68[[#This Row],[order_date]])/3, 0)</f>
        <v>4</v>
      </c>
      <c r="F183">
        <v>2</v>
      </c>
      <c r="G183" t="s">
        <v>38</v>
      </c>
      <c r="H183" t="s">
        <v>49</v>
      </c>
      <c r="I183" t="s">
        <v>56</v>
      </c>
      <c r="J183" t="s">
        <v>57</v>
      </c>
      <c r="K183" s="4">
        <v>43710</v>
      </c>
      <c r="L183">
        <v>2</v>
      </c>
      <c r="M183" t="s">
        <v>60</v>
      </c>
      <c r="N183" s="4">
        <v>43615</v>
      </c>
      <c r="O183" s="4">
        <v>43830</v>
      </c>
      <c r="P183">
        <v>1</v>
      </c>
      <c r="Q183" t="s">
        <v>79</v>
      </c>
      <c r="R183" t="s">
        <v>241</v>
      </c>
      <c r="S183">
        <v>1</v>
      </c>
      <c r="T183" t="s">
        <v>463</v>
      </c>
      <c r="U183" t="s">
        <v>1026</v>
      </c>
      <c r="V183" t="s">
        <v>1556</v>
      </c>
      <c r="W183" t="s">
        <v>67</v>
      </c>
      <c r="X183" t="s">
        <v>1548</v>
      </c>
      <c r="Y183">
        <v>64.47</v>
      </c>
      <c r="Z183">
        <v>44.97</v>
      </c>
      <c r="AA183">
        <v>1</v>
      </c>
      <c r="AB183" t="s">
        <v>455</v>
      </c>
      <c r="AC183" t="s">
        <v>2340</v>
      </c>
      <c r="AD183">
        <v>1</v>
      </c>
      <c r="AE183" t="s">
        <v>2633</v>
      </c>
      <c r="AF183">
        <v>57</v>
      </c>
      <c r="AG183" t="s">
        <v>2635</v>
      </c>
      <c r="AH183" s="4">
        <v>43740</v>
      </c>
      <c r="AI183" s="4">
        <v>43799</v>
      </c>
      <c r="AJ183" t="s">
        <v>79</v>
      </c>
      <c r="AK183" t="s">
        <v>241</v>
      </c>
      <c r="AL183" t="s">
        <v>463</v>
      </c>
      <c r="AM183" t="s">
        <v>1026</v>
      </c>
      <c r="AN183" t="s">
        <v>1556</v>
      </c>
      <c r="AO183" t="s">
        <v>67</v>
      </c>
      <c r="AP183" t="s">
        <v>1548</v>
      </c>
      <c r="AQ183">
        <f>WebStore68[[#This Row],[unit_price]]*WebStore68[[#This Row],[quantity]]</f>
        <v>64.47</v>
      </c>
      <c r="AR183" t="s">
        <v>455</v>
      </c>
      <c r="AS183" t="s">
        <v>2340</v>
      </c>
      <c r="AT183" t="str">
        <f t="shared" si="2"/>
        <v>92154437872noMale437102Facebook436154383064.4744.971control57Changing color of background from blue to green437404379944721.49314.9915</v>
      </c>
      <c r="AU183">
        <f>COUNTIF(AT$2:AT183,AT183)</f>
        <v>1</v>
      </c>
      <c r="AV183" t="str">
        <f>WebStore68[[#This Row],[country]]&amp;"-"&amp;WebStore68[[#This Row],[item]]</f>
        <v>Canada-FUNKO POP MY HERO ACADEMIA MEI HATSUME #681 EXCLUSIVE</v>
      </c>
    </row>
    <row r="184" spans="1:48" hidden="1" x14ac:dyDescent="0.25">
      <c r="A184">
        <v>98</v>
      </c>
      <c r="B184">
        <v>221</v>
      </c>
      <c r="C184" s="4">
        <v>43790</v>
      </c>
      <c r="D184" s="14">
        <f>WebStore68[[#This Row],[order_date]]</f>
        <v>43790</v>
      </c>
      <c r="E184" s="3">
        <f>ROUNDUP(MONTH(WebStore68[[#This Row],[order_date]])/3, 0)</f>
        <v>4</v>
      </c>
      <c r="F184">
        <v>2</v>
      </c>
      <c r="G184" t="s">
        <v>38</v>
      </c>
      <c r="H184" t="s">
        <v>49</v>
      </c>
      <c r="I184" t="s">
        <v>55</v>
      </c>
      <c r="J184" t="s">
        <v>58</v>
      </c>
      <c r="K184" s="4">
        <v>43710</v>
      </c>
      <c r="L184">
        <v>1</v>
      </c>
      <c r="M184" t="s">
        <v>61</v>
      </c>
      <c r="N184" s="4">
        <v>43615</v>
      </c>
      <c r="O184" s="4">
        <v>43830</v>
      </c>
      <c r="P184">
        <v>1</v>
      </c>
      <c r="Q184" t="s">
        <v>67</v>
      </c>
      <c r="R184" t="s">
        <v>229</v>
      </c>
      <c r="S184">
        <v>1</v>
      </c>
      <c r="T184" t="s">
        <v>468</v>
      </c>
      <c r="U184" t="s">
        <v>1031</v>
      </c>
      <c r="V184" t="s">
        <v>1561</v>
      </c>
      <c r="W184" t="s">
        <v>80</v>
      </c>
      <c r="X184" t="s">
        <v>1548</v>
      </c>
      <c r="Y184">
        <v>65.98</v>
      </c>
      <c r="Z184">
        <v>29.98</v>
      </c>
      <c r="AA184">
        <v>1</v>
      </c>
      <c r="AB184" t="s">
        <v>90</v>
      </c>
      <c r="AC184" t="s">
        <v>2328</v>
      </c>
      <c r="AD184">
        <v>1</v>
      </c>
      <c r="AE184" t="s">
        <v>2634</v>
      </c>
      <c r="AF184">
        <v>87</v>
      </c>
      <c r="AG184" t="s">
        <v>2635</v>
      </c>
      <c r="AH184" s="4">
        <v>43740</v>
      </c>
      <c r="AI184" s="4">
        <v>43799</v>
      </c>
      <c r="AJ184" t="s">
        <v>67</v>
      </c>
      <c r="AK184" t="s">
        <v>229</v>
      </c>
      <c r="AL184" t="s">
        <v>468</v>
      </c>
      <c r="AM184" t="s">
        <v>1031</v>
      </c>
      <c r="AN184" t="s">
        <v>1561</v>
      </c>
      <c r="AO184" t="s">
        <v>80</v>
      </c>
      <c r="AP184" t="s">
        <v>1548</v>
      </c>
      <c r="AQ184">
        <f>WebStore68[[#This Row],[unit_price]]*WebStore68[[#This Row],[quantity]]</f>
        <v>65.98</v>
      </c>
      <c r="AR184" t="s">
        <v>90</v>
      </c>
      <c r="AS184" t="s">
        <v>2328</v>
      </c>
      <c r="AT184" t="str">
        <f t="shared" si="2"/>
        <v>98221437902yesFemale437101YouTube436154383065.9829.981test87Changing color of background from blue to green437404379939432.99214.996</v>
      </c>
      <c r="AU184">
        <f>COUNTIF(AT$2:AT184,AT184)</f>
        <v>1</v>
      </c>
      <c r="AV184" t="str">
        <f>WebStore68[[#This Row],[country]]&amp;"-"&amp;WebStore68[[#This Row],[item]]</f>
        <v>Canada-Never Split the Difference: Negotiating As If Your Life Depended On It</v>
      </c>
    </row>
    <row r="185" spans="1:48" hidden="1" x14ac:dyDescent="0.25">
      <c r="A185">
        <v>104</v>
      </c>
      <c r="B185">
        <v>233</v>
      </c>
      <c r="C185" s="4">
        <v>43794</v>
      </c>
      <c r="D185" s="14">
        <f>WebStore68[[#This Row],[order_date]]</f>
        <v>43794</v>
      </c>
      <c r="E185" s="3">
        <f>ROUNDUP(MONTH(WebStore68[[#This Row],[order_date]])/3, 0)</f>
        <v>4</v>
      </c>
      <c r="F185">
        <v>2</v>
      </c>
      <c r="G185" t="s">
        <v>38</v>
      </c>
      <c r="H185" t="s">
        <v>49</v>
      </c>
      <c r="I185" t="s">
        <v>55</v>
      </c>
      <c r="J185" t="s">
        <v>57</v>
      </c>
      <c r="K185" s="4">
        <v>43719</v>
      </c>
      <c r="L185">
        <v>3</v>
      </c>
      <c r="M185" t="s">
        <v>59</v>
      </c>
      <c r="N185" s="4">
        <v>43615</v>
      </c>
      <c r="O185" s="4">
        <v>43830</v>
      </c>
      <c r="P185">
        <v>2</v>
      </c>
      <c r="Q185" t="s">
        <v>107</v>
      </c>
      <c r="R185" t="s">
        <v>269</v>
      </c>
      <c r="S185">
        <v>2</v>
      </c>
      <c r="T185" t="s">
        <v>473</v>
      </c>
      <c r="U185" t="s">
        <v>1036</v>
      </c>
      <c r="V185" t="s">
        <v>1565</v>
      </c>
      <c r="W185" t="s">
        <v>180</v>
      </c>
      <c r="X185" t="s">
        <v>2030</v>
      </c>
      <c r="Y185">
        <v>224.98</v>
      </c>
      <c r="Z185">
        <v>54.97</v>
      </c>
      <c r="AA185">
        <v>2</v>
      </c>
      <c r="AB185" t="s">
        <v>2115</v>
      </c>
      <c r="AC185" t="s">
        <v>2386</v>
      </c>
      <c r="AD185">
        <v>1</v>
      </c>
      <c r="AE185" t="s">
        <v>2634</v>
      </c>
      <c r="AF185">
        <v>93</v>
      </c>
      <c r="AG185" t="s">
        <v>2635</v>
      </c>
      <c r="AH185" s="4">
        <v>43740</v>
      </c>
      <c r="AI185" s="4">
        <v>43799</v>
      </c>
      <c r="AJ185" t="s">
        <v>65</v>
      </c>
      <c r="AK185" t="s">
        <v>227</v>
      </c>
      <c r="AL185" t="s">
        <v>435</v>
      </c>
      <c r="AM185" t="s">
        <v>997</v>
      </c>
      <c r="AN185" t="s">
        <v>1529</v>
      </c>
      <c r="AO185" t="s">
        <v>80</v>
      </c>
      <c r="AP185" t="s">
        <v>1517</v>
      </c>
      <c r="AQ185">
        <f>WebStore68[[#This Row],[unit_price]]*WebStore68[[#This Row],[quantity]]</f>
        <v>99.98</v>
      </c>
      <c r="AR185" t="s">
        <v>431</v>
      </c>
      <c r="AS185" t="s">
        <v>2326</v>
      </c>
      <c r="AT185" t="str">
        <f t="shared" si="2"/>
        <v>104233437942yesMale437193Google Ads4361543830224.9854.971test93Changing color of background from blue to green4374043799102949.99219.9924</v>
      </c>
      <c r="AU185">
        <f>COUNTIF(AT$2:AT185,AT185)</f>
        <v>1</v>
      </c>
      <c r="AV185" t="str">
        <f>WebStore68[[#This Row],[country]]&amp;"-"&amp;WebStore68[[#This Row],[item]]</f>
        <v>Canada-Cleanser</v>
      </c>
    </row>
    <row r="186" spans="1:48" hidden="1" x14ac:dyDescent="0.25">
      <c r="A186">
        <v>104</v>
      </c>
      <c r="B186">
        <v>233</v>
      </c>
      <c r="C186" s="4">
        <v>43794</v>
      </c>
      <c r="D186" s="14">
        <f>WebStore68[[#This Row],[order_date]]</f>
        <v>43794</v>
      </c>
      <c r="E186" s="3">
        <f>ROUNDUP(MONTH(WebStore68[[#This Row],[order_date]])/3, 0)</f>
        <v>4</v>
      </c>
      <c r="F186">
        <v>2</v>
      </c>
      <c r="G186" t="s">
        <v>38</v>
      </c>
      <c r="H186" t="s">
        <v>49</v>
      </c>
      <c r="I186" t="s">
        <v>55</v>
      </c>
      <c r="J186" t="s">
        <v>57</v>
      </c>
      <c r="K186" s="4">
        <v>43719</v>
      </c>
      <c r="L186">
        <v>3</v>
      </c>
      <c r="M186" t="s">
        <v>59</v>
      </c>
      <c r="N186" s="4">
        <v>43615</v>
      </c>
      <c r="O186" s="4">
        <v>43830</v>
      </c>
      <c r="P186">
        <v>2</v>
      </c>
      <c r="Q186" t="s">
        <v>107</v>
      </c>
      <c r="R186" t="s">
        <v>269</v>
      </c>
      <c r="S186">
        <v>2</v>
      </c>
      <c r="T186" t="s">
        <v>473</v>
      </c>
      <c r="U186" t="s">
        <v>1036</v>
      </c>
      <c r="V186" t="s">
        <v>1565</v>
      </c>
      <c r="W186" t="s">
        <v>180</v>
      </c>
      <c r="X186" t="s">
        <v>2030</v>
      </c>
      <c r="Y186">
        <v>224.98</v>
      </c>
      <c r="Z186">
        <v>54.97</v>
      </c>
      <c r="AA186">
        <v>2</v>
      </c>
      <c r="AB186" t="s">
        <v>2115</v>
      </c>
      <c r="AC186" t="s">
        <v>2386</v>
      </c>
      <c r="AD186">
        <v>1</v>
      </c>
      <c r="AE186" t="s">
        <v>2634</v>
      </c>
      <c r="AF186">
        <v>93</v>
      </c>
      <c r="AG186" t="s">
        <v>2635</v>
      </c>
      <c r="AH186" s="4">
        <v>43740</v>
      </c>
      <c r="AI186" s="4">
        <v>43799</v>
      </c>
      <c r="AJ186" t="s">
        <v>80</v>
      </c>
      <c r="AK186" t="s">
        <v>242</v>
      </c>
      <c r="AL186" t="s">
        <v>709</v>
      </c>
      <c r="AM186" t="s">
        <v>1250</v>
      </c>
      <c r="AN186" t="s">
        <v>425</v>
      </c>
      <c r="AO186" t="s">
        <v>69</v>
      </c>
      <c r="AP186" t="s">
        <v>1548</v>
      </c>
      <c r="AQ186">
        <f>WebStore68[[#This Row],[unit_price]]*WebStore68[[#This Row],[quantity]]</f>
        <v>125</v>
      </c>
      <c r="AR186" t="s">
        <v>79</v>
      </c>
      <c r="AS186" t="s">
        <v>2349</v>
      </c>
      <c r="AT186" t="str">
        <f t="shared" si="2"/>
        <v>104233437942yesMale437193Google Ads4361543830224.9854.971test93Changing color of background from blue to green4374043799258125114.994</v>
      </c>
      <c r="AU186">
        <f>COUNTIF(AT$2:AT186,AT186)</f>
        <v>1</v>
      </c>
      <c r="AV186" t="str">
        <f>WebStore68[[#This Row],[country]]&amp;"-"&amp;WebStore68[[#This Row],[item]]</f>
        <v>Canada-Halloween Superhero Costume</v>
      </c>
    </row>
    <row r="187" spans="1:48" hidden="1" x14ac:dyDescent="0.25">
      <c r="A187">
        <v>112</v>
      </c>
      <c r="B187">
        <v>380</v>
      </c>
      <c r="C187" s="4">
        <v>43800</v>
      </c>
      <c r="D187" s="14">
        <f>WebStore68[[#This Row],[order_date]]</f>
        <v>43800</v>
      </c>
      <c r="E187" s="3">
        <f>ROUNDUP(MONTH(WebStore68[[#This Row],[order_date]])/3, 0)</f>
        <v>4</v>
      </c>
      <c r="F187">
        <v>2</v>
      </c>
      <c r="G187" t="s">
        <v>38</v>
      </c>
      <c r="H187" t="s">
        <v>49</v>
      </c>
      <c r="I187" t="s">
        <v>55</v>
      </c>
      <c r="J187" t="s">
        <v>57</v>
      </c>
      <c r="K187" s="4">
        <v>43599</v>
      </c>
      <c r="L187">
        <v>1</v>
      </c>
      <c r="N187" s="4"/>
      <c r="O187" s="4"/>
      <c r="P187">
        <v>1</v>
      </c>
      <c r="Q187" t="s">
        <v>86</v>
      </c>
      <c r="R187" t="s">
        <v>248</v>
      </c>
      <c r="S187">
        <v>1</v>
      </c>
      <c r="T187" t="s">
        <v>443</v>
      </c>
      <c r="U187" t="s">
        <v>1005</v>
      </c>
      <c r="V187" t="s">
        <v>1513</v>
      </c>
      <c r="W187" t="s">
        <v>80</v>
      </c>
      <c r="X187" t="s">
        <v>1577</v>
      </c>
      <c r="Y187">
        <v>59.98</v>
      </c>
      <c r="Z187">
        <v>49.98</v>
      </c>
      <c r="AA187">
        <v>1</v>
      </c>
      <c r="AB187" t="s">
        <v>549</v>
      </c>
      <c r="AC187" t="s">
        <v>2362</v>
      </c>
      <c r="AH187" s="4"/>
      <c r="AI187" s="4"/>
      <c r="AJ187" t="s">
        <v>86</v>
      </c>
      <c r="AK187" t="s">
        <v>248</v>
      </c>
      <c r="AL187" t="s">
        <v>443</v>
      </c>
      <c r="AM187" t="s">
        <v>1005</v>
      </c>
      <c r="AN187" t="s">
        <v>1513</v>
      </c>
      <c r="AO187" t="s">
        <v>80</v>
      </c>
      <c r="AP187" t="s">
        <v>1577</v>
      </c>
      <c r="AQ187">
        <f>WebStore68[[#This Row],[unit_price]]*WebStore68[[#This Row],[quantity]]</f>
        <v>59.98</v>
      </c>
      <c r="AR187" t="s">
        <v>549</v>
      </c>
      <c r="AS187" t="s">
        <v>2362</v>
      </c>
      <c r="AT187" t="str">
        <f t="shared" si="2"/>
        <v>112380438002yesMale43599159.9849.9877829.99224.9922</v>
      </c>
      <c r="AU187">
        <f>COUNTIF(AT$2:AT187,AT187)</f>
        <v>1</v>
      </c>
      <c r="AV187" t="str">
        <f>WebStore68[[#This Row],[country]]&amp;"-"&amp;WebStore68[[#This Row],[item]]</f>
        <v>Canada-LITOM 12 LEDs Solar Landscape Spotlights IP67</v>
      </c>
    </row>
    <row r="188" spans="1:48" hidden="1" x14ac:dyDescent="0.25">
      <c r="A188">
        <v>119</v>
      </c>
      <c r="B188">
        <v>115</v>
      </c>
      <c r="C188" s="13">
        <v>43804</v>
      </c>
      <c r="D188" s="14">
        <f>WebStore68[[#This Row],[order_date]]</f>
        <v>43804</v>
      </c>
      <c r="E188" s="3">
        <f>ROUNDUP(MONTH(WebStore68[[#This Row],[order_date]])/3, 0)</f>
        <v>4</v>
      </c>
      <c r="F188">
        <v>2</v>
      </c>
      <c r="G188" t="s">
        <v>38</v>
      </c>
      <c r="H188" t="s">
        <v>49</v>
      </c>
      <c r="I188" t="s">
        <v>55</v>
      </c>
      <c r="J188" t="s">
        <v>57</v>
      </c>
      <c r="K188" s="4">
        <v>43732</v>
      </c>
      <c r="L188">
        <v>2</v>
      </c>
      <c r="M188" t="s">
        <v>60</v>
      </c>
      <c r="N188" s="4">
        <v>43615</v>
      </c>
      <c r="O188" s="4">
        <v>43830</v>
      </c>
      <c r="P188">
        <v>1</v>
      </c>
      <c r="Q188" t="s">
        <v>88</v>
      </c>
      <c r="R188" t="s">
        <v>250</v>
      </c>
      <c r="S188">
        <v>1</v>
      </c>
      <c r="T188" t="s">
        <v>480</v>
      </c>
      <c r="U188" t="s">
        <v>1043</v>
      </c>
      <c r="V188" t="s">
        <v>1571</v>
      </c>
      <c r="W188" t="s">
        <v>110</v>
      </c>
      <c r="X188" t="s">
        <v>1869</v>
      </c>
      <c r="Y188">
        <v>329.94</v>
      </c>
      <c r="Z188">
        <v>89.94</v>
      </c>
      <c r="AA188">
        <v>1</v>
      </c>
      <c r="AB188" t="s">
        <v>105</v>
      </c>
      <c r="AC188" t="s">
        <v>2346</v>
      </c>
      <c r="AH188" s="4"/>
      <c r="AI188" s="4"/>
      <c r="AJ188" t="s">
        <v>80</v>
      </c>
      <c r="AK188" t="s">
        <v>242</v>
      </c>
      <c r="AL188" t="s">
        <v>508</v>
      </c>
      <c r="AM188" t="s">
        <v>1071</v>
      </c>
      <c r="AN188" t="s">
        <v>1587</v>
      </c>
      <c r="AO188" t="s">
        <v>67</v>
      </c>
      <c r="AP188" t="s">
        <v>1548</v>
      </c>
      <c r="AQ188">
        <f>WebStore68[[#This Row],[unit_price]]*WebStore68[[#This Row],[quantity]]</f>
        <v>164.97</v>
      </c>
      <c r="AR188" t="s">
        <v>79</v>
      </c>
      <c r="AS188" t="s">
        <v>2349</v>
      </c>
      <c r="AT188" t="str">
        <f t="shared" si="2"/>
        <v>119115438042yesMale437322Facebook4361543830329.9489.94212354.99314.994</v>
      </c>
      <c r="AU188">
        <f>COUNTIF(AT$2:AT188,AT188)</f>
        <v>1</v>
      </c>
      <c r="AV188" t="str">
        <f>WebStore68[[#This Row],[country]]&amp;"-"&amp;WebStore68[[#This Row],[item]]</f>
        <v>Canada-Saucony Kid's Wind A/C Black/Blue Sneakers SK261816</v>
      </c>
    </row>
    <row r="189" spans="1:48" hidden="1" x14ac:dyDescent="0.25">
      <c r="A189">
        <v>121</v>
      </c>
      <c r="B189">
        <v>14</v>
      </c>
      <c r="C189" s="4">
        <v>43806</v>
      </c>
      <c r="D189" s="14">
        <f>WebStore68[[#This Row],[order_date]]</f>
        <v>43806</v>
      </c>
      <c r="E189" s="3">
        <f>ROUNDUP(MONTH(WebStore68[[#This Row],[order_date]])/3, 0)</f>
        <v>4</v>
      </c>
      <c r="F189">
        <v>2</v>
      </c>
      <c r="G189" t="s">
        <v>38</v>
      </c>
      <c r="H189" t="s">
        <v>49</v>
      </c>
      <c r="I189" t="s">
        <v>56</v>
      </c>
      <c r="J189" t="s">
        <v>57</v>
      </c>
      <c r="K189" s="4">
        <v>43643</v>
      </c>
      <c r="L189">
        <v>1</v>
      </c>
      <c r="M189" t="s">
        <v>61</v>
      </c>
      <c r="N189" s="4">
        <v>43615</v>
      </c>
      <c r="O189" s="4">
        <v>43830</v>
      </c>
      <c r="P189">
        <v>1</v>
      </c>
      <c r="Q189" t="s">
        <v>79</v>
      </c>
      <c r="R189" t="s">
        <v>241</v>
      </c>
      <c r="S189">
        <v>1</v>
      </c>
      <c r="T189" t="s">
        <v>481</v>
      </c>
      <c r="U189" t="s">
        <v>1045</v>
      </c>
      <c r="V189" t="s">
        <v>1573</v>
      </c>
      <c r="W189" t="s">
        <v>67</v>
      </c>
      <c r="X189" t="s">
        <v>1548</v>
      </c>
      <c r="Y189">
        <v>299.85000000000002</v>
      </c>
      <c r="Z189">
        <v>44.97</v>
      </c>
      <c r="AA189">
        <v>1</v>
      </c>
      <c r="AB189" t="s">
        <v>65</v>
      </c>
      <c r="AC189" t="s">
        <v>2343</v>
      </c>
      <c r="AH189" s="4"/>
      <c r="AI189" s="4"/>
      <c r="AJ189" t="s">
        <v>79</v>
      </c>
      <c r="AK189" t="s">
        <v>241</v>
      </c>
      <c r="AL189" t="s">
        <v>481</v>
      </c>
      <c r="AM189" t="s">
        <v>1045</v>
      </c>
      <c r="AN189" t="s">
        <v>1573</v>
      </c>
      <c r="AO189" t="s">
        <v>67</v>
      </c>
      <c r="AP189" t="s">
        <v>1548</v>
      </c>
      <c r="AQ189">
        <f>WebStore68[[#This Row],[unit_price]]*WebStore68[[#This Row],[quantity]]</f>
        <v>299.85000000000002</v>
      </c>
      <c r="AR189" t="s">
        <v>65</v>
      </c>
      <c r="AS189" t="s">
        <v>2343</v>
      </c>
      <c r="AT189" t="str">
        <f t="shared" si="2"/>
        <v>12114438062noMale436431YouTube4361543830299.8544.9746699.95314.9910</v>
      </c>
      <c r="AU189">
        <f>COUNTIF(AT$2:AT189,AT189)</f>
        <v>1</v>
      </c>
      <c r="AV189" t="str">
        <f>WebStore68[[#This Row],[country]]&amp;"-"&amp;WebStore68[[#This Row],[item]]</f>
        <v>Canada-Jumpstart Booster Box - MTG Magic the Gathering</v>
      </c>
    </row>
    <row r="190" spans="1:48" hidden="1" x14ac:dyDescent="0.25">
      <c r="A190">
        <v>125</v>
      </c>
      <c r="B190">
        <v>233</v>
      </c>
      <c r="C190" s="4">
        <v>43808</v>
      </c>
      <c r="D190" s="14">
        <f>WebStore68[[#This Row],[order_date]]</f>
        <v>43808</v>
      </c>
      <c r="E190" s="3">
        <f>ROUNDUP(MONTH(WebStore68[[#This Row],[order_date]])/3, 0)</f>
        <v>4</v>
      </c>
      <c r="F190">
        <v>2</v>
      </c>
      <c r="G190" t="s">
        <v>38</v>
      </c>
      <c r="H190" t="s">
        <v>49</v>
      </c>
      <c r="I190" t="s">
        <v>55</v>
      </c>
      <c r="J190" t="s">
        <v>57</v>
      </c>
      <c r="K190" s="4">
        <v>43719</v>
      </c>
      <c r="L190">
        <v>3</v>
      </c>
      <c r="M190" t="s">
        <v>59</v>
      </c>
      <c r="N190" s="4">
        <v>43615</v>
      </c>
      <c r="O190" s="4">
        <v>43830</v>
      </c>
      <c r="P190">
        <v>1</v>
      </c>
      <c r="Q190" t="s">
        <v>67</v>
      </c>
      <c r="R190" t="s">
        <v>229</v>
      </c>
      <c r="S190">
        <v>1</v>
      </c>
      <c r="T190" t="s">
        <v>485</v>
      </c>
      <c r="U190" t="s">
        <v>1048</v>
      </c>
      <c r="V190" t="s">
        <v>1577</v>
      </c>
      <c r="W190" t="s">
        <v>69</v>
      </c>
      <c r="X190" t="s">
        <v>1548</v>
      </c>
      <c r="Y190">
        <v>24.99</v>
      </c>
      <c r="Z190">
        <v>14.99</v>
      </c>
      <c r="AA190">
        <v>1</v>
      </c>
      <c r="AB190" t="s">
        <v>90</v>
      </c>
      <c r="AC190" t="s">
        <v>2328</v>
      </c>
      <c r="AH190" s="4"/>
      <c r="AI190" s="4"/>
      <c r="AJ190" t="s">
        <v>67</v>
      </c>
      <c r="AK190" t="s">
        <v>229</v>
      </c>
      <c r="AL190" t="s">
        <v>485</v>
      </c>
      <c r="AM190" t="s">
        <v>1048</v>
      </c>
      <c r="AN190" t="s">
        <v>1577</v>
      </c>
      <c r="AO190" t="s">
        <v>69</v>
      </c>
      <c r="AP190" t="s">
        <v>1548</v>
      </c>
      <c r="AQ190">
        <f>WebStore68[[#This Row],[unit_price]]*WebStore68[[#This Row],[quantity]]</f>
        <v>24.99</v>
      </c>
      <c r="AR190" t="s">
        <v>90</v>
      </c>
      <c r="AS190" t="s">
        <v>2328</v>
      </c>
      <c r="AT190" t="str">
        <f t="shared" si="2"/>
        <v>125233438082yesMale437193Google Ads436154383024.9914.99311324.99114.996</v>
      </c>
      <c r="AU190">
        <f>COUNTIF(AT$2:AT190,AT190)</f>
        <v>1</v>
      </c>
      <c r="AV190" t="str">
        <f>WebStore68[[#This Row],[country]]&amp;"-"&amp;WebStore68[[#This Row],[item]]</f>
        <v>Canada-Power Play</v>
      </c>
    </row>
    <row r="191" spans="1:48" hidden="1" x14ac:dyDescent="0.25">
      <c r="A191">
        <v>128</v>
      </c>
      <c r="B191">
        <v>71</v>
      </c>
      <c r="C191" s="4">
        <v>43814</v>
      </c>
      <c r="D191" s="14">
        <f>WebStore68[[#This Row],[order_date]]</f>
        <v>43814</v>
      </c>
      <c r="E191" s="3">
        <f>ROUNDUP(MONTH(WebStore68[[#This Row],[order_date]])/3, 0)</f>
        <v>4</v>
      </c>
      <c r="F191">
        <v>2</v>
      </c>
      <c r="G191" t="s">
        <v>38</v>
      </c>
      <c r="H191" t="s">
        <v>49</v>
      </c>
      <c r="I191" t="s">
        <v>56</v>
      </c>
      <c r="J191" t="s">
        <v>58</v>
      </c>
      <c r="K191" s="4">
        <v>43802</v>
      </c>
      <c r="L191">
        <v>3</v>
      </c>
      <c r="M191" t="s">
        <v>59</v>
      </c>
      <c r="N191" s="4">
        <v>43615</v>
      </c>
      <c r="O191" s="4">
        <v>43830</v>
      </c>
      <c r="P191">
        <v>1</v>
      </c>
      <c r="Q191" t="s">
        <v>90</v>
      </c>
      <c r="R191" t="s">
        <v>252</v>
      </c>
      <c r="S191">
        <v>1</v>
      </c>
      <c r="T191" t="s">
        <v>80</v>
      </c>
      <c r="U191" t="s">
        <v>1015</v>
      </c>
      <c r="V191" t="s">
        <v>1578</v>
      </c>
      <c r="W191" t="s">
        <v>80</v>
      </c>
      <c r="X191" t="s">
        <v>1562</v>
      </c>
      <c r="Y191">
        <v>199.98</v>
      </c>
      <c r="Z191">
        <v>19.98</v>
      </c>
      <c r="AA191">
        <v>1</v>
      </c>
      <c r="AB191" t="s">
        <v>410</v>
      </c>
      <c r="AC191" t="s">
        <v>2359</v>
      </c>
      <c r="AH191" s="4"/>
      <c r="AI191" s="4"/>
      <c r="AJ191" t="s">
        <v>90</v>
      </c>
      <c r="AK191" t="s">
        <v>252</v>
      </c>
      <c r="AL191" t="s">
        <v>80</v>
      </c>
      <c r="AM191" t="s">
        <v>1015</v>
      </c>
      <c r="AN191" t="s">
        <v>1578</v>
      </c>
      <c r="AO191" t="s">
        <v>80</v>
      </c>
      <c r="AP191" t="s">
        <v>1562</v>
      </c>
      <c r="AQ191">
        <f>WebStore68[[#This Row],[unit_price]]*WebStore68[[#This Row],[quantity]]</f>
        <v>199.98</v>
      </c>
      <c r="AR191" t="s">
        <v>410</v>
      </c>
      <c r="AS191" t="s">
        <v>2359</v>
      </c>
      <c r="AT191" t="str">
        <f t="shared" si="2"/>
        <v>12871438142noFemale438023Google Ads4361543830199.9819.986299.9929.9920</v>
      </c>
      <c r="AU191">
        <f>COUNTIF(AT$2:AT191,AT191)</f>
        <v>1</v>
      </c>
      <c r="AV191" t="str">
        <f>WebStore68[[#This Row],[country]]&amp;"-"&amp;WebStore68[[#This Row],[item]]</f>
        <v>Canada-100Pcs Square Poker Chips Set</v>
      </c>
    </row>
    <row r="192" spans="1:48" hidden="1" x14ac:dyDescent="0.25">
      <c r="A192">
        <v>147</v>
      </c>
      <c r="B192">
        <v>257</v>
      </c>
      <c r="C192" s="13">
        <v>43823</v>
      </c>
      <c r="D192" s="14">
        <f>WebStore68[[#This Row],[order_date]]</f>
        <v>43823</v>
      </c>
      <c r="E192" s="3">
        <f>ROUNDUP(MONTH(WebStore68[[#This Row],[order_date]])/3, 0)</f>
        <v>4</v>
      </c>
      <c r="F192">
        <v>2</v>
      </c>
      <c r="G192" t="s">
        <v>38</v>
      </c>
      <c r="H192" t="s">
        <v>49</v>
      </c>
      <c r="I192" t="s">
        <v>56</v>
      </c>
      <c r="J192" t="s">
        <v>57</v>
      </c>
      <c r="K192" s="4">
        <v>43662</v>
      </c>
      <c r="L192">
        <v>2</v>
      </c>
      <c r="M192" t="s">
        <v>60</v>
      </c>
      <c r="N192" s="4">
        <v>43615</v>
      </c>
      <c r="O192" s="4">
        <v>43830</v>
      </c>
      <c r="P192">
        <v>2</v>
      </c>
      <c r="Q192" t="s">
        <v>114</v>
      </c>
      <c r="R192" t="s">
        <v>276</v>
      </c>
      <c r="S192">
        <v>2</v>
      </c>
      <c r="T192" t="s">
        <v>502</v>
      </c>
      <c r="U192" t="s">
        <v>1065</v>
      </c>
      <c r="V192" t="s">
        <v>1593</v>
      </c>
      <c r="W192" t="s">
        <v>110</v>
      </c>
      <c r="X192" t="s">
        <v>2031</v>
      </c>
      <c r="Y192">
        <v>257.82</v>
      </c>
      <c r="Z192">
        <v>119.94</v>
      </c>
      <c r="AA192">
        <v>2</v>
      </c>
      <c r="AB192" t="s">
        <v>2126</v>
      </c>
      <c r="AC192" t="s">
        <v>2401</v>
      </c>
      <c r="AH192" s="4"/>
      <c r="AI192" s="4"/>
      <c r="AJ192" t="s">
        <v>84</v>
      </c>
      <c r="AK192" t="s">
        <v>246</v>
      </c>
      <c r="AL192" t="s">
        <v>549</v>
      </c>
      <c r="AM192" t="s">
        <v>1110</v>
      </c>
      <c r="AN192" t="s">
        <v>1635</v>
      </c>
      <c r="AO192" t="s">
        <v>67</v>
      </c>
      <c r="AP192" t="s">
        <v>1548</v>
      </c>
      <c r="AQ192">
        <f>WebStore68[[#This Row],[unit_price]]*WebStore68[[#This Row],[quantity]]</f>
        <v>83.97</v>
      </c>
      <c r="AR192" t="s">
        <v>410</v>
      </c>
      <c r="AS192" t="s">
        <v>2359</v>
      </c>
      <c r="AT192" t="str">
        <f t="shared" si="2"/>
        <v>147257438232noMale436622Facebook4361543830257.82119.9492227.99314.9920</v>
      </c>
      <c r="AU192">
        <f>COUNTIF(AT$2:AT192,AT192)</f>
        <v>1</v>
      </c>
      <c r="AV192" t="str">
        <f>WebStore68[[#This Row],[country]]&amp;"-"&amp;WebStore68[[#This Row],[item]]</f>
        <v>Canada-BENGOO G9000 Stereo Gaming Headset</v>
      </c>
    </row>
    <row r="193" spans="1:48" hidden="1" x14ac:dyDescent="0.25">
      <c r="A193">
        <v>147</v>
      </c>
      <c r="B193">
        <v>257</v>
      </c>
      <c r="C193" s="13">
        <v>43823</v>
      </c>
      <c r="D193" s="14">
        <f>WebStore68[[#This Row],[order_date]]</f>
        <v>43823</v>
      </c>
      <c r="E193" s="3">
        <f>ROUNDUP(MONTH(WebStore68[[#This Row],[order_date]])/3, 0)</f>
        <v>4</v>
      </c>
      <c r="F193">
        <v>2</v>
      </c>
      <c r="G193" t="s">
        <v>38</v>
      </c>
      <c r="H193" t="s">
        <v>49</v>
      </c>
      <c r="I193" t="s">
        <v>56</v>
      </c>
      <c r="J193" t="s">
        <v>57</v>
      </c>
      <c r="K193" s="4">
        <v>43662</v>
      </c>
      <c r="L193">
        <v>2</v>
      </c>
      <c r="M193" t="s">
        <v>60</v>
      </c>
      <c r="N193" s="4">
        <v>43615</v>
      </c>
      <c r="O193" s="4">
        <v>43830</v>
      </c>
      <c r="P193">
        <v>2</v>
      </c>
      <c r="Q193" t="s">
        <v>114</v>
      </c>
      <c r="R193" t="s">
        <v>276</v>
      </c>
      <c r="S193">
        <v>2</v>
      </c>
      <c r="T193" t="s">
        <v>502</v>
      </c>
      <c r="U193" t="s">
        <v>1065</v>
      </c>
      <c r="V193" t="s">
        <v>1593</v>
      </c>
      <c r="W193" t="s">
        <v>110</v>
      </c>
      <c r="X193" t="s">
        <v>2031</v>
      </c>
      <c r="Y193">
        <v>257.82</v>
      </c>
      <c r="Z193">
        <v>119.94</v>
      </c>
      <c r="AA193">
        <v>2</v>
      </c>
      <c r="AB193" t="s">
        <v>2126</v>
      </c>
      <c r="AC193" t="s">
        <v>2401</v>
      </c>
      <c r="AH193" s="4"/>
      <c r="AI193" s="4"/>
      <c r="AJ193" t="s">
        <v>86</v>
      </c>
      <c r="AK193" t="s">
        <v>248</v>
      </c>
      <c r="AL193" t="s">
        <v>419</v>
      </c>
      <c r="AM193" t="s">
        <v>981</v>
      </c>
      <c r="AN193" t="s">
        <v>1514</v>
      </c>
      <c r="AO193" t="s">
        <v>67</v>
      </c>
      <c r="AP193" t="s">
        <v>1577</v>
      </c>
      <c r="AQ193">
        <f>WebStore68[[#This Row],[unit_price]]*WebStore68[[#This Row],[quantity]]</f>
        <v>173.85000000000002</v>
      </c>
      <c r="AR193" t="s">
        <v>547</v>
      </c>
      <c r="AS193" t="s">
        <v>2354</v>
      </c>
      <c r="AT193" t="str">
        <f t="shared" si="2"/>
        <v>147257438232noMale436622Facebook4361543830257.82119.94713057.95324.9914</v>
      </c>
      <c r="AU193">
        <f>COUNTIF(AT$2:AT193,AT193)</f>
        <v>1</v>
      </c>
      <c r="AV193" t="str">
        <f>WebStore68[[#This Row],[country]]&amp;"-"&amp;WebStore68[[#This Row],[item]]</f>
        <v>Canada-SLEEPBELLA Duvet Cover Set King Size Navy Blue Buffalo 100% Cotton</v>
      </c>
    </row>
    <row r="194" spans="1:48" hidden="1" x14ac:dyDescent="0.25">
      <c r="A194">
        <v>164</v>
      </c>
      <c r="B194">
        <v>213</v>
      </c>
      <c r="C194" s="13">
        <v>43836</v>
      </c>
      <c r="D194" s="14">
        <f>WebStore68[[#This Row],[order_date]]</f>
        <v>43836</v>
      </c>
      <c r="E194" s="3">
        <f>ROUNDUP(MONTH(WebStore68[[#This Row],[order_date]])/3, 0)</f>
        <v>1</v>
      </c>
      <c r="F194">
        <v>2</v>
      </c>
      <c r="G194" t="s">
        <v>38</v>
      </c>
      <c r="H194" t="s">
        <v>49</v>
      </c>
      <c r="I194" t="s">
        <v>55</v>
      </c>
      <c r="J194" t="s">
        <v>57</v>
      </c>
      <c r="K194" s="4">
        <v>43672</v>
      </c>
      <c r="L194">
        <v>2</v>
      </c>
      <c r="M194" t="s">
        <v>60</v>
      </c>
      <c r="N194" s="4">
        <v>43615</v>
      </c>
      <c r="O194" s="4">
        <v>43830</v>
      </c>
      <c r="P194">
        <v>1</v>
      </c>
      <c r="Q194" t="s">
        <v>79</v>
      </c>
      <c r="R194" t="s">
        <v>241</v>
      </c>
      <c r="S194">
        <v>1</v>
      </c>
      <c r="T194" t="s">
        <v>481</v>
      </c>
      <c r="U194" t="s">
        <v>1045</v>
      </c>
      <c r="V194" t="s">
        <v>1573</v>
      </c>
      <c r="W194" t="s">
        <v>67</v>
      </c>
      <c r="X194" t="s">
        <v>1548</v>
      </c>
      <c r="Y194">
        <v>299.85000000000002</v>
      </c>
      <c r="Z194">
        <v>44.97</v>
      </c>
      <c r="AA194">
        <v>1</v>
      </c>
      <c r="AB194" t="s">
        <v>65</v>
      </c>
      <c r="AC194" t="s">
        <v>2343</v>
      </c>
      <c r="AH194" s="4"/>
      <c r="AI194" s="4"/>
      <c r="AJ194" t="s">
        <v>79</v>
      </c>
      <c r="AK194" t="s">
        <v>241</v>
      </c>
      <c r="AL194" t="s">
        <v>481</v>
      </c>
      <c r="AM194" t="s">
        <v>1045</v>
      </c>
      <c r="AN194" t="s">
        <v>1573</v>
      </c>
      <c r="AO194" t="s">
        <v>67</v>
      </c>
      <c r="AP194" t="s">
        <v>1548</v>
      </c>
      <c r="AQ194">
        <f>WebStore68[[#This Row],[unit_price]]*WebStore68[[#This Row],[quantity]]</f>
        <v>299.85000000000002</v>
      </c>
      <c r="AR194" t="s">
        <v>65</v>
      </c>
      <c r="AS194" t="s">
        <v>2343</v>
      </c>
      <c r="AT194" t="str">
        <f t="shared" ref="AT194:AT257" si="3">CONCATENATE($A194,$B194,$C194,$F194,$I194,$J194,$K194,$L194,$M194,$N194,$O194,$Y194,$Z194,$AD194,$AE194,$AF194,$AG194,$AH194,$AI194,$AJ194,$AL194,$AN194,$AO194,$AP194,$AR194)</f>
        <v>164213438362yesMale436722Facebook4361543830299.8544.9746699.95314.9910</v>
      </c>
      <c r="AU194">
        <f>COUNTIF(AT$2:AT194,AT194)</f>
        <v>1</v>
      </c>
      <c r="AV194" t="str">
        <f>WebStore68[[#This Row],[country]]&amp;"-"&amp;WebStore68[[#This Row],[item]]</f>
        <v>Canada-Jumpstart Booster Box - MTG Magic the Gathering</v>
      </c>
    </row>
    <row r="195" spans="1:48" hidden="1" x14ac:dyDescent="0.25">
      <c r="A195">
        <v>171</v>
      </c>
      <c r="B195">
        <v>14</v>
      </c>
      <c r="C195" s="4">
        <v>43839</v>
      </c>
      <c r="D195" s="14">
        <f>WebStore68[[#This Row],[order_date]]</f>
        <v>43839</v>
      </c>
      <c r="E195" s="3">
        <f>ROUNDUP(MONTH(WebStore68[[#This Row],[order_date]])/3, 0)</f>
        <v>1</v>
      </c>
      <c r="F195">
        <v>2</v>
      </c>
      <c r="G195" t="s">
        <v>38</v>
      </c>
      <c r="H195" t="s">
        <v>49</v>
      </c>
      <c r="I195" t="s">
        <v>56</v>
      </c>
      <c r="J195" t="s">
        <v>57</v>
      </c>
      <c r="K195" s="4">
        <v>43643</v>
      </c>
      <c r="L195">
        <v>1</v>
      </c>
      <c r="M195" t="s">
        <v>61</v>
      </c>
      <c r="N195" s="4">
        <v>43615</v>
      </c>
      <c r="O195" s="4">
        <v>43830</v>
      </c>
      <c r="P195">
        <v>1</v>
      </c>
      <c r="Q195" t="s">
        <v>69</v>
      </c>
      <c r="R195" t="s">
        <v>231</v>
      </c>
      <c r="S195">
        <v>1</v>
      </c>
      <c r="T195" t="s">
        <v>425</v>
      </c>
      <c r="U195" t="s">
        <v>987</v>
      </c>
      <c r="V195" t="s">
        <v>1520</v>
      </c>
      <c r="W195" t="s">
        <v>80</v>
      </c>
      <c r="X195" t="s">
        <v>1577</v>
      </c>
      <c r="Y195">
        <v>265.98</v>
      </c>
      <c r="Z195">
        <v>49.98</v>
      </c>
      <c r="AA195">
        <v>1</v>
      </c>
      <c r="AB195" t="s">
        <v>78</v>
      </c>
      <c r="AC195" t="s">
        <v>2330</v>
      </c>
      <c r="AH195" s="4"/>
      <c r="AI195" s="4"/>
      <c r="AJ195" t="s">
        <v>69</v>
      </c>
      <c r="AK195" t="s">
        <v>231</v>
      </c>
      <c r="AL195" t="s">
        <v>425</v>
      </c>
      <c r="AM195" t="s">
        <v>987</v>
      </c>
      <c r="AN195" t="s">
        <v>1520</v>
      </c>
      <c r="AO195" t="s">
        <v>80</v>
      </c>
      <c r="AP195" t="s">
        <v>1577</v>
      </c>
      <c r="AQ195">
        <f>WebStore68[[#This Row],[unit_price]]*WebStore68[[#This Row],[quantity]]</f>
        <v>265.98</v>
      </c>
      <c r="AR195" t="s">
        <v>78</v>
      </c>
      <c r="AS195" t="s">
        <v>2330</v>
      </c>
      <c r="AT195" t="str">
        <f t="shared" si="3"/>
        <v>17114438392noMale436431YouTube4361543830265.9849.981125132.99224.998</v>
      </c>
      <c r="AU195">
        <f>COUNTIF(AT$2:AT195,AT195)</f>
        <v>1</v>
      </c>
      <c r="AV195" t="str">
        <f>WebStore68[[#This Row],[country]]&amp;"-"&amp;WebStore68[[#This Row],[item]]</f>
        <v>Canada-Scanmarker Air Pen Scanner</v>
      </c>
    </row>
    <row r="196" spans="1:48" hidden="1" x14ac:dyDescent="0.25">
      <c r="A196">
        <v>172</v>
      </c>
      <c r="B196">
        <v>221</v>
      </c>
      <c r="C196" s="4">
        <v>43839</v>
      </c>
      <c r="D196" s="14">
        <f>WebStore68[[#This Row],[order_date]]</f>
        <v>43839</v>
      </c>
      <c r="E196" s="3">
        <f>ROUNDUP(MONTH(WebStore68[[#This Row],[order_date]])/3, 0)</f>
        <v>1</v>
      </c>
      <c r="F196">
        <v>2</v>
      </c>
      <c r="G196" t="s">
        <v>38</v>
      </c>
      <c r="H196" t="s">
        <v>49</v>
      </c>
      <c r="I196" t="s">
        <v>55</v>
      </c>
      <c r="J196" t="s">
        <v>58</v>
      </c>
      <c r="K196" s="4">
        <v>43710</v>
      </c>
      <c r="L196">
        <v>1</v>
      </c>
      <c r="M196" t="s">
        <v>61</v>
      </c>
      <c r="N196" s="4">
        <v>43615</v>
      </c>
      <c r="O196" s="4">
        <v>43830</v>
      </c>
      <c r="P196">
        <v>1</v>
      </c>
      <c r="Q196" t="s">
        <v>65</v>
      </c>
      <c r="R196" t="s">
        <v>227</v>
      </c>
      <c r="S196">
        <v>1</v>
      </c>
      <c r="T196" t="s">
        <v>519</v>
      </c>
      <c r="U196" t="s">
        <v>1083</v>
      </c>
      <c r="V196" t="s">
        <v>1609</v>
      </c>
      <c r="W196" t="s">
        <v>67</v>
      </c>
      <c r="X196" t="s">
        <v>1517</v>
      </c>
      <c r="Y196">
        <v>40.47</v>
      </c>
      <c r="Z196">
        <v>59.97</v>
      </c>
      <c r="AA196">
        <v>1</v>
      </c>
      <c r="AB196" t="s">
        <v>431</v>
      </c>
      <c r="AC196" t="s">
        <v>2326</v>
      </c>
      <c r="AH196" s="4"/>
      <c r="AI196" s="4"/>
      <c r="AJ196" t="s">
        <v>65</v>
      </c>
      <c r="AK196" t="s">
        <v>227</v>
      </c>
      <c r="AL196" t="s">
        <v>519</v>
      </c>
      <c r="AM196" t="s">
        <v>1083</v>
      </c>
      <c r="AN196" t="s">
        <v>1609</v>
      </c>
      <c r="AO196" t="s">
        <v>67</v>
      </c>
      <c r="AP196" t="s">
        <v>1517</v>
      </c>
      <c r="AQ196">
        <f>WebStore68[[#This Row],[unit_price]]*WebStore68[[#This Row],[quantity]]</f>
        <v>40.47</v>
      </c>
      <c r="AR196" t="s">
        <v>431</v>
      </c>
      <c r="AS196" t="s">
        <v>2326</v>
      </c>
      <c r="AT196" t="str">
        <f t="shared" si="3"/>
        <v>172221438392yesFemale437101YouTube436154383040.4759.97104113.49319.9924</v>
      </c>
      <c r="AU196">
        <f>COUNTIF(AT$2:AT196,AT196)</f>
        <v>1</v>
      </c>
      <c r="AV196" t="str">
        <f>WebStore68[[#This Row],[country]]&amp;"-"&amp;WebStore68[[#This Row],[item]]</f>
        <v>Canada-Eye Shadow Palette - 15 shades</v>
      </c>
    </row>
    <row r="197" spans="1:48" hidden="1" x14ac:dyDescent="0.25">
      <c r="A197">
        <v>191</v>
      </c>
      <c r="B197">
        <v>360</v>
      </c>
      <c r="C197" s="4">
        <v>43854</v>
      </c>
      <c r="D197" s="14">
        <f>WebStore68[[#This Row],[order_date]]</f>
        <v>43854</v>
      </c>
      <c r="E197" s="3">
        <f>ROUNDUP(MONTH(WebStore68[[#This Row],[order_date]])/3, 0)</f>
        <v>1</v>
      </c>
      <c r="F197">
        <v>2</v>
      </c>
      <c r="G197" t="s">
        <v>38</v>
      </c>
      <c r="H197" t="s">
        <v>49</v>
      </c>
      <c r="I197" t="s">
        <v>55</v>
      </c>
      <c r="J197" t="s">
        <v>57</v>
      </c>
      <c r="K197" s="4">
        <v>43608</v>
      </c>
      <c r="L197">
        <v>1</v>
      </c>
      <c r="N197" s="4"/>
      <c r="O197" s="4"/>
      <c r="P197">
        <v>1</v>
      </c>
      <c r="Q197" t="s">
        <v>67</v>
      </c>
      <c r="R197" t="s">
        <v>229</v>
      </c>
      <c r="S197">
        <v>1</v>
      </c>
      <c r="T197" t="s">
        <v>527</v>
      </c>
      <c r="U197" t="s">
        <v>953</v>
      </c>
      <c r="V197" t="s">
        <v>1617</v>
      </c>
      <c r="W197" t="s">
        <v>80</v>
      </c>
      <c r="X197" t="s">
        <v>1548</v>
      </c>
      <c r="Y197">
        <v>61.98</v>
      </c>
      <c r="Z197">
        <v>29.98</v>
      </c>
      <c r="AA197">
        <v>1</v>
      </c>
      <c r="AB197" t="s">
        <v>84</v>
      </c>
      <c r="AC197" t="s">
        <v>2366</v>
      </c>
      <c r="AH197" s="4"/>
      <c r="AI197" s="4"/>
      <c r="AJ197" t="s">
        <v>67</v>
      </c>
      <c r="AK197" t="s">
        <v>229</v>
      </c>
      <c r="AL197" t="s">
        <v>527</v>
      </c>
      <c r="AM197" t="s">
        <v>953</v>
      </c>
      <c r="AN197" t="s">
        <v>1617</v>
      </c>
      <c r="AO197" t="s">
        <v>80</v>
      </c>
      <c r="AP197" t="s">
        <v>1548</v>
      </c>
      <c r="AQ197">
        <f>WebStore68[[#This Row],[unit_price]]*WebStore68[[#This Row],[quantity]]</f>
        <v>61.98</v>
      </c>
      <c r="AR197" t="s">
        <v>84</v>
      </c>
      <c r="AS197" t="s">
        <v>2366</v>
      </c>
      <c r="AT197" t="str">
        <f t="shared" si="3"/>
        <v>191360438542yesMale43608161.9829.98313730.99214.999</v>
      </c>
      <c r="AU197">
        <f>COUNTIF(AT$2:AT197,AT197)</f>
        <v>1</v>
      </c>
      <c r="AV197" t="str">
        <f>WebStore68[[#This Row],[country]]&amp;"-"&amp;WebStore68[[#This Row],[item]]</f>
        <v>Canada-Star Wars: the Old Republic - Legends Ser.: Fatal Alliance</v>
      </c>
    </row>
    <row r="198" spans="1:48" hidden="1" x14ac:dyDescent="0.25">
      <c r="A198">
        <v>200</v>
      </c>
      <c r="B198">
        <v>372</v>
      </c>
      <c r="C198" s="13">
        <v>43859</v>
      </c>
      <c r="D198" s="14">
        <f>WebStore68[[#This Row],[order_date]]</f>
        <v>43859</v>
      </c>
      <c r="E198" s="3">
        <f>ROUNDUP(MONTH(WebStore68[[#This Row],[order_date]])/3, 0)</f>
        <v>1</v>
      </c>
      <c r="F198">
        <v>2</v>
      </c>
      <c r="G198" t="s">
        <v>38</v>
      </c>
      <c r="H198" t="s">
        <v>49</v>
      </c>
      <c r="I198" t="s">
        <v>56</v>
      </c>
      <c r="J198" t="s">
        <v>57</v>
      </c>
      <c r="K198" s="4">
        <v>43591</v>
      </c>
      <c r="L198">
        <v>2</v>
      </c>
      <c r="N198" s="4"/>
      <c r="O198" s="4"/>
      <c r="P198">
        <v>2</v>
      </c>
      <c r="Q198" t="s">
        <v>125</v>
      </c>
      <c r="R198" t="s">
        <v>287</v>
      </c>
      <c r="S198">
        <v>2</v>
      </c>
      <c r="T198" t="s">
        <v>538</v>
      </c>
      <c r="U198" t="s">
        <v>1100</v>
      </c>
      <c r="V198" t="s">
        <v>1626</v>
      </c>
      <c r="W198" t="s">
        <v>180</v>
      </c>
      <c r="X198" t="s">
        <v>2031</v>
      </c>
      <c r="Y198">
        <v>372.89</v>
      </c>
      <c r="Z198">
        <v>54.97</v>
      </c>
      <c r="AA198">
        <v>2</v>
      </c>
      <c r="AB198" t="s">
        <v>143</v>
      </c>
      <c r="AC198" t="s">
        <v>2418</v>
      </c>
      <c r="AH198" s="4"/>
      <c r="AI198" s="4"/>
      <c r="AJ198" t="s">
        <v>79</v>
      </c>
      <c r="AK198" t="s">
        <v>241</v>
      </c>
      <c r="AL198" t="s">
        <v>629</v>
      </c>
      <c r="AM198" t="s">
        <v>965</v>
      </c>
      <c r="AN198" t="s">
        <v>1703</v>
      </c>
      <c r="AO198" t="s">
        <v>80</v>
      </c>
      <c r="AP198" t="s">
        <v>1548</v>
      </c>
      <c r="AQ198">
        <f>WebStore68[[#This Row],[unit_price]]*WebStore68[[#This Row],[quantity]]</f>
        <v>239.9</v>
      </c>
      <c r="AR198" t="s">
        <v>86</v>
      </c>
      <c r="AS198" t="s">
        <v>2350</v>
      </c>
      <c r="AT198" t="str">
        <f t="shared" si="3"/>
        <v>200372438592noMale435912372.8954.97437119.95214.997</v>
      </c>
      <c r="AU198">
        <f>COUNTIF(AT$2:AT198,AT198)</f>
        <v>1</v>
      </c>
      <c r="AV198" t="str">
        <f>WebStore68[[#This Row],[country]]&amp;"-"&amp;WebStore68[[#This Row],[item]]</f>
        <v>Canada-Dragon Ball Z - Officially Licensed Dragon Ball Collector's Set</v>
      </c>
    </row>
    <row r="199" spans="1:48" hidden="1" x14ac:dyDescent="0.25">
      <c r="A199">
        <v>200</v>
      </c>
      <c r="B199">
        <v>372</v>
      </c>
      <c r="C199" s="13">
        <v>43859</v>
      </c>
      <c r="D199" s="14">
        <f>WebStore68[[#This Row],[order_date]]</f>
        <v>43859</v>
      </c>
      <c r="E199" s="3">
        <f>ROUNDUP(MONTH(WebStore68[[#This Row],[order_date]])/3, 0)</f>
        <v>1</v>
      </c>
      <c r="F199">
        <v>2</v>
      </c>
      <c r="G199" t="s">
        <v>38</v>
      </c>
      <c r="H199" t="s">
        <v>49</v>
      </c>
      <c r="I199" t="s">
        <v>56</v>
      </c>
      <c r="J199" t="s">
        <v>57</v>
      </c>
      <c r="K199" s="4">
        <v>43591</v>
      </c>
      <c r="L199">
        <v>2</v>
      </c>
      <c r="N199" s="4"/>
      <c r="O199" s="4"/>
      <c r="P199">
        <v>2</v>
      </c>
      <c r="Q199" t="s">
        <v>125</v>
      </c>
      <c r="R199" t="s">
        <v>287</v>
      </c>
      <c r="S199">
        <v>2</v>
      </c>
      <c r="T199" t="s">
        <v>538</v>
      </c>
      <c r="U199" t="s">
        <v>1100</v>
      </c>
      <c r="V199" t="s">
        <v>1626</v>
      </c>
      <c r="W199" t="s">
        <v>180</v>
      </c>
      <c r="X199" t="s">
        <v>2031</v>
      </c>
      <c r="Y199">
        <v>372.89</v>
      </c>
      <c r="Z199">
        <v>54.97</v>
      </c>
      <c r="AA199">
        <v>2</v>
      </c>
      <c r="AB199" t="s">
        <v>143</v>
      </c>
      <c r="AC199" t="s">
        <v>2418</v>
      </c>
      <c r="AH199" s="4"/>
      <c r="AI199" s="4"/>
      <c r="AJ199" t="s">
        <v>69</v>
      </c>
      <c r="AK199" t="s">
        <v>231</v>
      </c>
      <c r="AL199" t="s">
        <v>425</v>
      </c>
      <c r="AM199" t="s">
        <v>987</v>
      </c>
      <c r="AN199" t="s">
        <v>1520</v>
      </c>
      <c r="AO199" t="s">
        <v>69</v>
      </c>
      <c r="AP199" t="s">
        <v>1577</v>
      </c>
      <c r="AQ199">
        <f>WebStore68[[#This Row],[unit_price]]*WebStore68[[#This Row],[quantity]]</f>
        <v>132.99</v>
      </c>
      <c r="AR199" t="s">
        <v>78</v>
      </c>
      <c r="AS199" t="s">
        <v>2330</v>
      </c>
      <c r="AT199" t="str">
        <f t="shared" si="3"/>
        <v>200372438592noMale435912372.8954.971125132.99124.998</v>
      </c>
      <c r="AU199">
        <f>COUNTIF(AT$2:AT199,AT199)</f>
        <v>1</v>
      </c>
      <c r="AV199" t="str">
        <f>WebStore68[[#This Row],[country]]&amp;"-"&amp;WebStore68[[#This Row],[item]]</f>
        <v>Canada-Scanmarker Air Pen Scanner</v>
      </c>
    </row>
    <row r="200" spans="1:48" hidden="1" x14ac:dyDescent="0.25">
      <c r="A200">
        <v>203</v>
      </c>
      <c r="B200">
        <v>246</v>
      </c>
      <c r="C200" s="4">
        <v>43861</v>
      </c>
      <c r="D200" s="14">
        <f>WebStore68[[#This Row],[order_date]]</f>
        <v>43861</v>
      </c>
      <c r="E200" s="3">
        <f>ROUNDUP(MONTH(WebStore68[[#This Row],[order_date]])/3, 0)</f>
        <v>1</v>
      </c>
      <c r="F200">
        <v>2</v>
      </c>
      <c r="G200" t="s">
        <v>38</v>
      </c>
      <c r="H200" t="s">
        <v>49</v>
      </c>
      <c r="I200" t="s">
        <v>55</v>
      </c>
      <c r="J200" t="s">
        <v>58</v>
      </c>
      <c r="K200" s="4">
        <v>43587</v>
      </c>
      <c r="L200">
        <v>1</v>
      </c>
      <c r="N200" s="4"/>
      <c r="O200" s="4"/>
      <c r="P200">
        <v>1</v>
      </c>
      <c r="Q200" t="s">
        <v>79</v>
      </c>
      <c r="R200" t="s">
        <v>241</v>
      </c>
      <c r="S200">
        <v>1</v>
      </c>
      <c r="T200" t="s">
        <v>541</v>
      </c>
      <c r="U200" t="s">
        <v>968</v>
      </c>
      <c r="V200" t="s">
        <v>1629</v>
      </c>
      <c r="W200" t="s">
        <v>80</v>
      </c>
      <c r="X200" t="s">
        <v>1548</v>
      </c>
      <c r="Y200">
        <v>173.8</v>
      </c>
      <c r="Z200">
        <v>29.98</v>
      </c>
      <c r="AA200">
        <v>1</v>
      </c>
      <c r="AB200" t="s">
        <v>86</v>
      </c>
      <c r="AC200" t="s">
        <v>2350</v>
      </c>
      <c r="AH200" s="4"/>
      <c r="AI200" s="4"/>
      <c r="AJ200" t="s">
        <v>79</v>
      </c>
      <c r="AK200" t="s">
        <v>241</v>
      </c>
      <c r="AL200" t="s">
        <v>541</v>
      </c>
      <c r="AM200" t="s">
        <v>968</v>
      </c>
      <c r="AN200" t="s">
        <v>1629</v>
      </c>
      <c r="AO200" t="s">
        <v>80</v>
      </c>
      <c r="AP200" t="s">
        <v>1548</v>
      </c>
      <c r="AQ200">
        <f>WebStore68[[#This Row],[unit_price]]*WebStore68[[#This Row],[quantity]]</f>
        <v>173.8</v>
      </c>
      <c r="AR200" t="s">
        <v>86</v>
      </c>
      <c r="AS200" t="s">
        <v>2350</v>
      </c>
      <c r="AT200" t="str">
        <f t="shared" si="3"/>
        <v>203246438612yesFemale435871173.829.98411186.9214.997</v>
      </c>
      <c r="AU200">
        <f>COUNTIF(AT$2:AT200,AT200)</f>
        <v>1</v>
      </c>
      <c r="AV200" t="str">
        <f>WebStore68[[#This Row],[country]]&amp;"-"&amp;WebStore68[[#This Row],[item]]</f>
        <v>Canada-Pokemon Ultra Beasts Gx Collectible Cards</v>
      </c>
    </row>
    <row r="201" spans="1:48" hidden="1" x14ac:dyDescent="0.25">
      <c r="A201">
        <v>206</v>
      </c>
      <c r="B201">
        <v>294</v>
      </c>
      <c r="C201" s="4">
        <v>43864</v>
      </c>
      <c r="D201" s="14">
        <f>WebStore68[[#This Row],[order_date]]</f>
        <v>43864</v>
      </c>
      <c r="E201" s="3">
        <f>ROUNDUP(MONTH(WebStore68[[#This Row],[order_date]])/3, 0)</f>
        <v>1</v>
      </c>
      <c r="F201">
        <v>2</v>
      </c>
      <c r="G201" t="s">
        <v>38</v>
      </c>
      <c r="H201" t="s">
        <v>49</v>
      </c>
      <c r="I201" t="s">
        <v>56</v>
      </c>
      <c r="J201" t="s">
        <v>58</v>
      </c>
      <c r="K201" s="4">
        <v>43635</v>
      </c>
      <c r="L201">
        <v>3</v>
      </c>
      <c r="M201" t="s">
        <v>59</v>
      </c>
      <c r="N201" s="4">
        <v>43615</v>
      </c>
      <c r="O201" s="4">
        <v>43830</v>
      </c>
      <c r="P201">
        <v>1</v>
      </c>
      <c r="Q201" t="s">
        <v>79</v>
      </c>
      <c r="R201" t="s">
        <v>241</v>
      </c>
      <c r="S201">
        <v>1</v>
      </c>
      <c r="T201" t="s">
        <v>542</v>
      </c>
      <c r="U201" t="s">
        <v>1103</v>
      </c>
      <c r="V201" t="s">
        <v>1630</v>
      </c>
      <c r="W201" t="s">
        <v>69</v>
      </c>
      <c r="X201" t="s">
        <v>1548</v>
      </c>
      <c r="Y201">
        <v>4.57</v>
      </c>
      <c r="Z201">
        <v>14.99</v>
      </c>
      <c r="AA201">
        <v>1</v>
      </c>
      <c r="AB201" t="s">
        <v>86</v>
      </c>
      <c r="AC201" t="s">
        <v>2350</v>
      </c>
      <c r="AH201" s="4"/>
      <c r="AI201" s="4"/>
      <c r="AJ201" t="s">
        <v>79</v>
      </c>
      <c r="AK201" t="s">
        <v>241</v>
      </c>
      <c r="AL201" t="s">
        <v>542</v>
      </c>
      <c r="AM201" t="s">
        <v>1103</v>
      </c>
      <c r="AN201" t="s">
        <v>1630</v>
      </c>
      <c r="AO201" t="s">
        <v>69</v>
      </c>
      <c r="AP201" t="s">
        <v>1548</v>
      </c>
      <c r="AQ201">
        <f>WebStore68[[#This Row],[unit_price]]*WebStore68[[#This Row],[quantity]]</f>
        <v>4.57</v>
      </c>
      <c r="AR201" t="s">
        <v>86</v>
      </c>
      <c r="AS201" t="s">
        <v>2350</v>
      </c>
      <c r="AT201" t="str">
        <f t="shared" si="3"/>
        <v>206294438642noFemale436353Google Ads43615438304.5714.9941484.57114.997</v>
      </c>
      <c r="AU201">
        <f>COUNTIF(AT$2:AT201,AT201)</f>
        <v>1</v>
      </c>
      <c r="AV201" t="str">
        <f>WebStore68[[#This Row],[country]]&amp;"-"&amp;WebStore68[[#This Row],[item]]</f>
        <v>Canada-Ultra Pro 81147 2-Piece 150 Count Clear Card Storage Box</v>
      </c>
    </row>
    <row r="202" spans="1:48" hidden="1" x14ac:dyDescent="0.25">
      <c r="A202">
        <v>218</v>
      </c>
      <c r="B202">
        <v>137</v>
      </c>
      <c r="C202" s="4">
        <v>43869</v>
      </c>
      <c r="D202" s="14">
        <f>WebStore68[[#This Row],[order_date]]</f>
        <v>43869</v>
      </c>
      <c r="E202" s="3">
        <f>ROUNDUP(MONTH(WebStore68[[#This Row],[order_date]])/3, 0)</f>
        <v>1</v>
      </c>
      <c r="F202">
        <v>2</v>
      </c>
      <c r="G202" t="s">
        <v>38</v>
      </c>
      <c r="H202" t="s">
        <v>49</v>
      </c>
      <c r="I202" t="s">
        <v>55</v>
      </c>
      <c r="J202" t="s">
        <v>57</v>
      </c>
      <c r="K202" s="4">
        <v>43849</v>
      </c>
      <c r="L202">
        <v>4</v>
      </c>
      <c r="M202" t="s">
        <v>61</v>
      </c>
      <c r="N202" s="4">
        <v>43831</v>
      </c>
      <c r="O202" s="4">
        <v>43861</v>
      </c>
      <c r="P202">
        <v>1</v>
      </c>
      <c r="Q202" t="s">
        <v>84</v>
      </c>
      <c r="R202" t="s">
        <v>246</v>
      </c>
      <c r="S202">
        <v>1</v>
      </c>
      <c r="T202" t="s">
        <v>549</v>
      </c>
      <c r="U202" t="s">
        <v>1110</v>
      </c>
      <c r="V202" t="s">
        <v>1635</v>
      </c>
      <c r="W202" t="s">
        <v>69</v>
      </c>
      <c r="X202" t="s">
        <v>1548</v>
      </c>
      <c r="Y202">
        <v>27.99</v>
      </c>
      <c r="Z202">
        <v>14.99</v>
      </c>
      <c r="AA202">
        <v>1</v>
      </c>
      <c r="AB202" t="s">
        <v>410</v>
      </c>
      <c r="AC202" t="s">
        <v>2359</v>
      </c>
      <c r="AH202" s="4"/>
      <c r="AI202" s="4"/>
      <c r="AJ202" t="s">
        <v>84</v>
      </c>
      <c r="AK202" t="s">
        <v>246</v>
      </c>
      <c r="AL202" t="s">
        <v>549</v>
      </c>
      <c r="AM202" t="s">
        <v>1110</v>
      </c>
      <c r="AN202" t="s">
        <v>1635</v>
      </c>
      <c r="AO202" t="s">
        <v>69</v>
      </c>
      <c r="AP202" t="s">
        <v>1548</v>
      </c>
      <c r="AQ202">
        <f>WebStore68[[#This Row],[unit_price]]*WebStore68[[#This Row],[quantity]]</f>
        <v>27.99</v>
      </c>
      <c r="AR202" t="s">
        <v>410</v>
      </c>
      <c r="AS202" t="s">
        <v>2359</v>
      </c>
      <c r="AT202" t="str">
        <f t="shared" si="3"/>
        <v>218137438692yesMale438494YouTube438314386127.9914.9992227.99114.9920</v>
      </c>
      <c r="AU202">
        <f>COUNTIF(AT$2:AT202,AT202)</f>
        <v>1</v>
      </c>
      <c r="AV202" t="str">
        <f>WebStore68[[#This Row],[country]]&amp;"-"&amp;WebStore68[[#This Row],[item]]</f>
        <v>Canada-BENGOO G9000 Stereo Gaming Headset</v>
      </c>
    </row>
    <row r="203" spans="1:48" hidden="1" x14ac:dyDescent="0.25">
      <c r="A203">
        <v>226</v>
      </c>
      <c r="B203">
        <v>172</v>
      </c>
      <c r="C203" s="13">
        <v>43873</v>
      </c>
      <c r="D203" s="14">
        <f>WebStore68[[#This Row],[order_date]]</f>
        <v>43873</v>
      </c>
      <c r="E203" s="3">
        <f>ROUNDUP(MONTH(WebStore68[[#This Row],[order_date]])/3, 0)</f>
        <v>1</v>
      </c>
      <c r="F203">
        <v>2</v>
      </c>
      <c r="G203" t="s">
        <v>38</v>
      </c>
      <c r="H203" t="s">
        <v>49</v>
      </c>
      <c r="I203" t="s">
        <v>56</v>
      </c>
      <c r="J203" t="s">
        <v>57</v>
      </c>
      <c r="K203" s="4">
        <v>43802</v>
      </c>
      <c r="L203">
        <v>2</v>
      </c>
      <c r="M203" t="s">
        <v>60</v>
      </c>
      <c r="N203" s="4">
        <v>43615</v>
      </c>
      <c r="O203" s="4">
        <v>43830</v>
      </c>
      <c r="P203">
        <v>3</v>
      </c>
      <c r="Q203" t="s">
        <v>132</v>
      </c>
      <c r="R203" t="s">
        <v>294</v>
      </c>
      <c r="S203">
        <v>3</v>
      </c>
      <c r="T203" t="s">
        <v>556</v>
      </c>
      <c r="U203" t="s">
        <v>1117</v>
      </c>
      <c r="V203" t="s">
        <v>1641</v>
      </c>
      <c r="W203" t="s">
        <v>1997</v>
      </c>
      <c r="X203" t="s">
        <v>2052</v>
      </c>
      <c r="Y203">
        <v>491.05</v>
      </c>
      <c r="Z203">
        <v>74.95</v>
      </c>
      <c r="AA203">
        <v>3</v>
      </c>
      <c r="AB203" t="s">
        <v>2145</v>
      </c>
      <c r="AC203" t="s">
        <v>2425</v>
      </c>
      <c r="AD203">
        <v>2</v>
      </c>
      <c r="AE203" t="s">
        <v>2633</v>
      </c>
      <c r="AF203">
        <v>303</v>
      </c>
      <c r="AG203" t="s">
        <v>2636</v>
      </c>
      <c r="AH203" s="4">
        <v>43834</v>
      </c>
      <c r="AI203" s="4">
        <v>43875</v>
      </c>
      <c r="AJ203" t="s">
        <v>70</v>
      </c>
      <c r="AK203" t="s">
        <v>232</v>
      </c>
      <c r="AL203" t="s">
        <v>550</v>
      </c>
      <c r="AM203" t="s">
        <v>1111</v>
      </c>
      <c r="AN203" t="s">
        <v>1631</v>
      </c>
      <c r="AO203" t="s">
        <v>69</v>
      </c>
      <c r="AP203" t="s">
        <v>1517</v>
      </c>
      <c r="AQ203">
        <f>WebStore68[[#This Row],[unit_price]]*WebStore68[[#This Row],[quantity]]</f>
        <v>28.99</v>
      </c>
      <c r="AR203" t="s">
        <v>673</v>
      </c>
      <c r="AS203" t="s">
        <v>2348</v>
      </c>
      <c r="AT203" t="str">
        <f t="shared" si="3"/>
        <v>226172438732noMale438022Facebook4361543830491.0574.952control303Showing 5 recommendation instead of 3 on each item page4383443875517528.99119.9912</v>
      </c>
      <c r="AU203">
        <f>COUNTIF(AT$2:AT203,AT203)</f>
        <v>1</v>
      </c>
      <c r="AV203" t="str">
        <f>WebStore68[[#This Row],[country]]&amp;"-"&amp;WebStore68[[#This Row],[item]]</f>
        <v xml:space="preserve">Canada-Agility Ladder </v>
      </c>
    </row>
    <row r="204" spans="1:48" hidden="1" x14ac:dyDescent="0.25">
      <c r="A204">
        <v>226</v>
      </c>
      <c r="B204">
        <v>172</v>
      </c>
      <c r="C204" s="13">
        <v>43873</v>
      </c>
      <c r="D204" s="14">
        <f>WebStore68[[#This Row],[order_date]]</f>
        <v>43873</v>
      </c>
      <c r="E204" s="3">
        <f>ROUNDUP(MONTH(WebStore68[[#This Row],[order_date]])/3, 0)</f>
        <v>1</v>
      </c>
      <c r="F204">
        <v>2</v>
      </c>
      <c r="G204" t="s">
        <v>38</v>
      </c>
      <c r="H204" t="s">
        <v>49</v>
      </c>
      <c r="I204" t="s">
        <v>56</v>
      </c>
      <c r="J204" t="s">
        <v>57</v>
      </c>
      <c r="K204" s="4">
        <v>43802</v>
      </c>
      <c r="L204">
        <v>2</v>
      </c>
      <c r="M204" t="s">
        <v>60</v>
      </c>
      <c r="N204" s="4">
        <v>43615</v>
      </c>
      <c r="O204" s="4">
        <v>43830</v>
      </c>
      <c r="P204">
        <v>3</v>
      </c>
      <c r="Q204" t="s">
        <v>132</v>
      </c>
      <c r="R204" t="s">
        <v>294</v>
      </c>
      <c r="S204">
        <v>3</v>
      </c>
      <c r="T204" t="s">
        <v>556</v>
      </c>
      <c r="U204" t="s">
        <v>1117</v>
      </c>
      <c r="V204" t="s">
        <v>1641</v>
      </c>
      <c r="W204" t="s">
        <v>1997</v>
      </c>
      <c r="X204" t="s">
        <v>2052</v>
      </c>
      <c r="Y204">
        <v>491.05</v>
      </c>
      <c r="Z204">
        <v>74.95</v>
      </c>
      <c r="AA204">
        <v>3</v>
      </c>
      <c r="AB204" t="s">
        <v>2145</v>
      </c>
      <c r="AC204" t="s">
        <v>2425</v>
      </c>
      <c r="AD204">
        <v>2</v>
      </c>
      <c r="AE204" t="s">
        <v>2633</v>
      </c>
      <c r="AF204">
        <v>303</v>
      </c>
      <c r="AG204" t="s">
        <v>2636</v>
      </c>
      <c r="AH204" s="4">
        <v>43834</v>
      </c>
      <c r="AI204" s="4">
        <v>43875</v>
      </c>
      <c r="AJ204" t="s">
        <v>90</v>
      </c>
      <c r="AK204" t="s">
        <v>252</v>
      </c>
      <c r="AL204" t="s">
        <v>449</v>
      </c>
      <c r="AM204" t="s">
        <v>1011</v>
      </c>
      <c r="AN204" t="s">
        <v>1541</v>
      </c>
      <c r="AO204" t="s">
        <v>67</v>
      </c>
      <c r="AP204" t="s">
        <v>1562</v>
      </c>
      <c r="AQ204">
        <f>WebStore68[[#This Row],[unit_price]]*WebStore68[[#This Row],[quantity]]</f>
        <v>129.57</v>
      </c>
      <c r="AR204" t="s">
        <v>410</v>
      </c>
      <c r="AS204" t="s">
        <v>2359</v>
      </c>
      <c r="AT204" t="str">
        <f t="shared" si="3"/>
        <v>226172438732noMale438022Facebook4361543830491.0574.952control303Showing 5 recommendation instead of 3 on each item page4383443875614743.1939.9920</v>
      </c>
      <c r="AU204">
        <f>COUNTIF(AT$2:AT204,AT204)</f>
        <v>1</v>
      </c>
      <c r="AV204" t="str">
        <f>WebStore68[[#This Row],[country]]&amp;"-"&amp;WebStore68[[#This Row],[item]]</f>
        <v>Canada-Transformers G1 Optimus prime reissue brand new action figure MISB Gift</v>
      </c>
    </row>
    <row r="205" spans="1:48" hidden="1" x14ac:dyDescent="0.25">
      <c r="A205">
        <v>226</v>
      </c>
      <c r="B205">
        <v>172</v>
      </c>
      <c r="C205" s="13">
        <v>43873</v>
      </c>
      <c r="D205" s="14">
        <f>WebStore68[[#This Row],[order_date]]</f>
        <v>43873</v>
      </c>
      <c r="E205" s="3">
        <f>ROUNDUP(MONTH(WebStore68[[#This Row],[order_date]])/3, 0)</f>
        <v>1</v>
      </c>
      <c r="F205">
        <v>2</v>
      </c>
      <c r="G205" t="s">
        <v>38</v>
      </c>
      <c r="H205" t="s">
        <v>49</v>
      </c>
      <c r="I205" t="s">
        <v>56</v>
      </c>
      <c r="J205" t="s">
        <v>57</v>
      </c>
      <c r="K205" s="4">
        <v>43802</v>
      </c>
      <c r="L205">
        <v>2</v>
      </c>
      <c r="M205" t="s">
        <v>60</v>
      </c>
      <c r="N205" s="4">
        <v>43615</v>
      </c>
      <c r="O205" s="4">
        <v>43830</v>
      </c>
      <c r="P205">
        <v>3</v>
      </c>
      <c r="Q205" t="s">
        <v>132</v>
      </c>
      <c r="R205" t="s">
        <v>294</v>
      </c>
      <c r="S205">
        <v>3</v>
      </c>
      <c r="T205" t="s">
        <v>556</v>
      </c>
      <c r="U205" t="s">
        <v>1117</v>
      </c>
      <c r="V205" t="s">
        <v>1641</v>
      </c>
      <c r="W205" t="s">
        <v>1997</v>
      </c>
      <c r="X205" t="s">
        <v>2052</v>
      </c>
      <c r="Y205">
        <v>491.05</v>
      </c>
      <c r="Z205">
        <v>74.95</v>
      </c>
      <c r="AA205">
        <v>3</v>
      </c>
      <c r="AB205" t="s">
        <v>2145</v>
      </c>
      <c r="AC205" t="s">
        <v>2425</v>
      </c>
      <c r="AD205">
        <v>2</v>
      </c>
      <c r="AE205" t="s">
        <v>2633</v>
      </c>
      <c r="AF205">
        <v>303</v>
      </c>
      <c r="AG205" t="s">
        <v>2636</v>
      </c>
      <c r="AH205" s="4">
        <v>43834</v>
      </c>
      <c r="AI205" s="4">
        <v>43875</v>
      </c>
      <c r="AJ205" t="s">
        <v>86</v>
      </c>
      <c r="AK205" t="s">
        <v>248</v>
      </c>
      <c r="AL205" t="s">
        <v>653</v>
      </c>
      <c r="AM205" t="s">
        <v>1197</v>
      </c>
      <c r="AN205" t="s">
        <v>1721</v>
      </c>
      <c r="AO205" t="s">
        <v>69</v>
      </c>
      <c r="AP205" t="s">
        <v>1577</v>
      </c>
      <c r="AQ205">
        <f>WebStore68[[#This Row],[unit_price]]*WebStore68[[#This Row],[quantity]]</f>
        <v>332.49</v>
      </c>
      <c r="AR205" t="s">
        <v>549</v>
      </c>
      <c r="AS205" t="s">
        <v>2362</v>
      </c>
      <c r="AT205" t="str">
        <f t="shared" si="3"/>
        <v>226172438732noMale438022Facebook4361543830491.0574.952control303Showing 5 recommendation instead of 3 on each item page4383443875784332.49124.9922</v>
      </c>
      <c r="AU205">
        <f>COUNTIF(AT$2:AT205,AT205)</f>
        <v>1</v>
      </c>
      <c r="AV205" t="str">
        <f>WebStore68[[#This Row],[country]]&amp;"-"&amp;WebStore68[[#This Row],[item]]</f>
        <v>Canada-Makita DLM432Z</v>
      </c>
    </row>
    <row r="206" spans="1:48" hidden="1" x14ac:dyDescent="0.25">
      <c r="A206">
        <v>228</v>
      </c>
      <c r="B206">
        <v>420</v>
      </c>
      <c r="C206" s="4">
        <v>43873</v>
      </c>
      <c r="D206" s="14">
        <f>WebStore68[[#This Row],[order_date]]</f>
        <v>43873</v>
      </c>
      <c r="E206" s="3">
        <f>ROUNDUP(MONTH(WebStore68[[#This Row],[order_date]])/3, 0)</f>
        <v>1</v>
      </c>
      <c r="F206">
        <v>2</v>
      </c>
      <c r="G206" t="s">
        <v>38</v>
      </c>
      <c r="H206" t="s">
        <v>49</v>
      </c>
      <c r="I206" t="s">
        <v>55</v>
      </c>
      <c r="J206" t="s">
        <v>57</v>
      </c>
      <c r="K206" s="4">
        <v>43632</v>
      </c>
      <c r="L206">
        <v>3</v>
      </c>
      <c r="M206" t="s">
        <v>59</v>
      </c>
      <c r="N206" s="4">
        <v>43615</v>
      </c>
      <c r="O206" s="4">
        <v>43830</v>
      </c>
      <c r="P206">
        <v>1</v>
      </c>
      <c r="Q206" t="s">
        <v>67</v>
      </c>
      <c r="R206" t="s">
        <v>229</v>
      </c>
      <c r="S206">
        <v>1</v>
      </c>
      <c r="T206" t="s">
        <v>557</v>
      </c>
      <c r="U206" t="s">
        <v>1030</v>
      </c>
      <c r="V206" t="s">
        <v>1513</v>
      </c>
      <c r="W206" t="s">
        <v>80</v>
      </c>
      <c r="X206" t="s">
        <v>1548</v>
      </c>
      <c r="Y206">
        <v>59.98</v>
      </c>
      <c r="Z206">
        <v>29.98</v>
      </c>
      <c r="AA206">
        <v>1</v>
      </c>
      <c r="AB206" t="s">
        <v>652</v>
      </c>
      <c r="AC206" t="s">
        <v>2352</v>
      </c>
      <c r="AH206" s="4"/>
      <c r="AI206" s="4"/>
      <c r="AJ206" t="s">
        <v>67</v>
      </c>
      <c r="AK206" t="s">
        <v>229</v>
      </c>
      <c r="AL206" t="s">
        <v>557</v>
      </c>
      <c r="AM206" t="s">
        <v>1030</v>
      </c>
      <c r="AN206" t="s">
        <v>1513</v>
      </c>
      <c r="AO206" t="s">
        <v>80</v>
      </c>
      <c r="AP206" t="s">
        <v>1548</v>
      </c>
      <c r="AQ206">
        <f>WebStore68[[#This Row],[unit_price]]*WebStore68[[#This Row],[quantity]]</f>
        <v>59.98</v>
      </c>
      <c r="AR206" t="s">
        <v>652</v>
      </c>
      <c r="AS206" t="s">
        <v>2352</v>
      </c>
      <c r="AT206" t="str">
        <f t="shared" si="3"/>
        <v>228420438732yesMale436323Google Ads436154383059.9829.98317129.99214.9911</v>
      </c>
      <c r="AU206">
        <f>COUNTIF(AT$2:AT206,AT206)</f>
        <v>1</v>
      </c>
      <c r="AV206" t="str">
        <f>WebStore68[[#This Row],[country]]&amp;"-"&amp;WebStore68[[#This Row],[item]]</f>
        <v>Canada-The Monk who Sold His Ferrari</v>
      </c>
    </row>
    <row r="207" spans="1:48" hidden="1" x14ac:dyDescent="0.25">
      <c r="A207">
        <v>241</v>
      </c>
      <c r="B207">
        <v>115</v>
      </c>
      <c r="C207" s="13">
        <v>43885</v>
      </c>
      <c r="D207" s="14">
        <f>WebStore68[[#This Row],[order_date]]</f>
        <v>43885</v>
      </c>
      <c r="E207" s="3">
        <f>ROUNDUP(MONTH(WebStore68[[#This Row],[order_date]])/3, 0)</f>
        <v>1</v>
      </c>
      <c r="F207">
        <v>2</v>
      </c>
      <c r="G207" t="s">
        <v>38</v>
      </c>
      <c r="H207" t="s">
        <v>49</v>
      </c>
      <c r="I207" t="s">
        <v>55</v>
      </c>
      <c r="J207" t="s">
        <v>57</v>
      </c>
      <c r="K207" s="4">
        <v>43732</v>
      </c>
      <c r="L207">
        <v>2</v>
      </c>
      <c r="M207" t="s">
        <v>60</v>
      </c>
      <c r="N207" s="4">
        <v>43615</v>
      </c>
      <c r="O207" s="4">
        <v>43830</v>
      </c>
      <c r="P207">
        <v>1</v>
      </c>
      <c r="Q207" t="s">
        <v>91</v>
      </c>
      <c r="R207" t="s">
        <v>253</v>
      </c>
      <c r="S207">
        <v>1</v>
      </c>
      <c r="T207" t="s">
        <v>563</v>
      </c>
      <c r="U207" t="s">
        <v>1123</v>
      </c>
      <c r="V207" t="s">
        <v>1646</v>
      </c>
      <c r="W207" t="s">
        <v>71</v>
      </c>
      <c r="X207" t="s">
        <v>1585</v>
      </c>
      <c r="Y207">
        <v>43.9</v>
      </c>
      <c r="Z207">
        <v>39.979999999999997</v>
      </c>
      <c r="AA207">
        <v>1</v>
      </c>
      <c r="AB207" t="s">
        <v>2094</v>
      </c>
      <c r="AC207" t="s">
        <v>2361</v>
      </c>
      <c r="AH207" s="4"/>
      <c r="AI207" s="4"/>
      <c r="AJ207" t="s">
        <v>65</v>
      </c>
      <c r="AK207" t="s">
        <v>227</v>
      </c>
      <c r="AL207" t="s">
        <v>389</v>
      </c>
      <c r="AM207" t="s">
        <v>951</v>
      </c>
      <c r="AN207" t="s">
        <v>1485</v>
      </c>
      <c r="AO207" t="s">
        <v>69</v>
      </c>
      <c r="AP207" t="s">
        <v>1517</v>
      </c>
      <c r="AQ207">
        <f>WebStore68[[#This Row],[unit_price]]*WebStore68[[#This Row],[quantity]]</f>
        <v>21.95</v>
      </c>
      <c r="AR207" t="s">
        <v>431</v>
      </c>
      <c r="AS207" t="s">
        <v>2326</v>
      </c>
      <c r="AT207" t="str">
        <f t="shared" si="3"/>
        <v>241115438852yesMale437322Facebook436154383043.939.981011621.95119.9924</v>
      </c>
      <c r="AU207">
        <f>COUNTIF(AT$2:AT207,AT207)</f>
        <v>1</v>
      </c>
      <c r="AV207" t="str">
        <f>WebStore68[[#This Row],[country]]&amp;"-"&amp;WebStore68[[#This Row],[item]]</f>
        <v>Canada-Revlon Super Lusrous 3 piece</v>
      </c>
    </row>
    <row r="208" spans="1:48" hidden="1" x14ac:dyDescent="0.25">
      <c r="A208">
        <v>246</v>
      </c>
      <c r="B208">
        <v>244</v>
      </c>
      <c r="C208" s="13">
        <v>43887</v>
      </c>
      <c r="D208" s="14">
        <f>WebStore68[[#This Row],[order_date]]</f>
        <v>43887</v>
      </c>
      <c r="E208" s="3">
        <f>ROUNDUP(MONTH(WebStore68[[#This Row],[order_date]])/3, 0)</f>
        <v>1</v>
      </c>
      <c r="F208">
        <v>2</v>
      </c>
      <c r="G208" t="s">
        <v>38</v>
      </c>
      <c r="H208" t="s">
        <v>49</v>
      </c>
      <c r="I208" t="s">
        <v>55</v>
      </c>
      <c r="J208" t="s">
        <v>57</v>
      </c>
      <c r="K208" s="4">
        <v>43625</v>
      </c>
      <c r="L208">
        <v>2</v>
      </c>
      <c r="M208" t="s">
        <v>60</v>
      </c>
      <c r="N208" s="4">
        <v>43615</v>
      </c>
      <c r="O208" s="4">
        <v>43830</v>
      </c>
      <c r="P208">
        <v>1</v>
      </c>
      <c r="Q208" t="s">
        <v>67</v>
      </c>
      <c r="R208" t="s">
        <v>229</v>
      </c>
      <c r="S208">
        <v>1</v>
      </c>
      <c r="T208" t="s">
        <v>527</v>
      </c>
      <c r="U208" t="s">
        <v>953</v>
      </c>
      <c r="V208" t="s">
        <v>1617</v>
      </c>
      <c r="W208" t="s">
        <v>67</v>
      </c>
      <c r="X208" t="s">
        <v>1548</v>
      </c>
      <c r="Y208">
        <v>92.97</v>
      </c>
      <c r="Z208">
        <v>44.97</v>
      </c>
      <c r="AA208">
        <v>1</v>
      </c>
      <c r="AB208" t="s">
        <v>84</v>
      </c>
      <c r="AC208" t="s">
        <v>2366</v>
      </c>
      <c r="AH208" s="4"/>
      <c r="AI208" s="4"/>
      <c r="AJ208" t="s">
        <v>67</v>
      </c>
      <c r="AK208" t="s">
        <v>229</v>
      </c>
      <c r="AL208" t="s">
        <v>527</v>
      </c>
      <c r="AM208" t="s">
        <v>953</v>
      </c>
      <c r="AN208" t="s">
        <v>1617</v>
      </c>
      <c r="AO208" t="s">
        <v>67</v>
      </c>
      <c r="AP208" t="s">
        <v>1548</v>
      </c>
      <c r="AQ208">
        <f>WebStore68[[#This Row],[unit_price]]*WebStore68[[#This Row],[quantity]]</f>
        <v>92.97</v>
      </c>
      <c r="AR208" t="s">
        <v>84</v>
      </c>
      <c r="AS208" t="s">
        <v>2366</v>
      </c>
      <c r="AT208" t="str">
        <f t="shared" si="3"/>
        <v>246244438872yesMale436252Facebook436154383092.9744.97313730.99314.999</v>
      </c>
      <c r="AU208">
        <f>COUNTIF(AT$2:AT208,AT208)</f>
        <v>1</v>
      </c>
      <c r="AV208" t="str">
        <f>WebStore68[[#This Row],[country]]&amp;"-"&amp;WebStore68[[#This Row],[item]]</f>
        <v>Canada-Star Wars: the Old Republic - Legends Ser.: Fatal Alliance</v>
      </c>
    </row>
    <row r="209" spans="1:48" hidden="1" x14ac:dyDescent="0.25">
      <c r="A209">
        <v>250</v>
      </c>
      <c r="B209">
        <v>346</v>
      </c>
      <c r="C209" s="13">
        <v>43888</v>
      </c>
      <c r="D209" s="14">
        <f>WebStore68[[#This Row],[order_date]]</f>
        <v>43888</v>
      </c>
      <c r="E209" s="3">
        <f>ROUNDUP(MONTH(WebStore68[[#This Row],[order_date]])/3, 0)</f>
        <v>1</v>
      </c>
      <c r="F209">
        <v>2</v>
      </c>
      <c r="G209" t="s">
        <v>38</v>
      </c>
      <c r="H209" t="s">
        <v>49</v>
      </c>
      <c r="I209" t="s">
        <v>55</v>
      </c>
      <c r="J209" t="s">
        <v>58</v>
      </c>
      <c r="K209" s="4">
        <v>43682</v>
      </c>
      <c r="L209">
        <v>2</v>
      </c>
      <c r="M209" t="s">
        <v>60</v>
      </c>
      <c r="N209" s="4">
        <v>43615</v>
      </c>
      <c r="O209" s="4">
        <v>43830</v>
      </c>
      <c r="P209">
        <v>1</v>
      </c>
      <c r="Q209" t="s">
        <v>79</v>
      </c>
      <c r="R209" t="s">
        <v>241</v>
      </c>
      <c r="S209">
        <v>1</v>
      </c>
      <c r="T209" t="s">
        <v>570</v>
      </c>
      <c r="U209" t="s">
        <v>1087</v>
      </c>
      <c r="V209" t="s">
        <v>1653</v>
      </c>
      <c r="W209" t="s">
        <v>80</v>
      </c>
      <c r="X209" t="s">
        <v>1548</v>
      </c>
      <c r="Y209">
        <v>27.78</v>
      </c>
      <c r="Z209">
        <v>29.98</v>
      </c>
      <c r="AA209">
        <v>1</v>
      </c>
      <c r="AB209" t="s">
        <v>65</v>
      </c>
      <c r="AC209" t="s">
        <v>2343</v>
      </c>
      <c r="AH209" s="4"/>
      <c r="AI209" s="4"/>
      <c r="AJ209" t="s">
        <v>79</v>
      </c>
      <c r="AK209" t="s">
        <v>241</v>
      </c>
      <c r="AL209" t="s">
        <v>570</v>
      </c>
      <c r="AM209" t="s">
        <v>1087</v>
      </c>
      <c r="AN209" t="s">
        <v>1653</v>
      </c>
      <c r="AO209" t="s">
        <v>80</v>
      </c>
      <c r="AP209" t="s">
        <v>1548</v>
      </c>
      <c r="AQ209">
        <f>WebStore68[[#This Row],[unit_price]]*WebStore68[[#This Row],[quantity]]</f>
        <v>27.78</v>
      </c>
      <c r="AR209" t="s">
        <v>65</v>
      </c>
      <c r="AS209" t="s">
        <v>2343</v>
      </c>
      <c r="AT209" t="str">
        <f t="shared" si="3"/>
        <v>250346438882yesFemale436822Facebook436154383027.7829.98416713.89214.9910</v>
      </c>
      <c r="AU209">
        <f>COUNTIF(AT$2:AT209,AT209)</f>
        <v>1</v>
      </c>
      <c r="AV209" t="str">
        <f>WebStore68[[#This Row],[country]]&amp;"-"&amp;WebStore68[[#This Row],[item]]</f>
        <v>Canada-Yu-Gi-Oh! TCG: Egyptian God Deck: Slifer The Sky Dragon</v>
      </c>
    </row>
    <row r="210" spans="1:48" hidden="1" x14ac:dyDescent="0.25">
      <c r="A210">
        <v>251</v>
      </c>
      <c r="B210">
        <v>373</v>
      </c>
      <c r="C210" s="4">
        <v>43888</v>
      </c>
      <c r="D210" s="14">
        <f>WebStore68[[#This Row],[order_date]]</f>
        <v>43888</v>
      </c>
      <c r="E210" s="3">
        <f>ROUNDUP(MONTH(WebStore68[[#This Row],[order_date]])/3, 0)</f>
        <v>1</v>
      </c>
      <c r="F210">
        <v>2</v>
      </c>
      <c r="G210" t="s">
        <v>38</v>
      </c>
      <c r="H210" t="s">
        <v>49</v>
      </c>
      <c r="I210" t="s">
        <v>55</v>
      </c>
      <c r="J210" t="s">
        <v>58</v>
      </c>
      <c r="K210" s="4">
        <v>43668</v>
      </c>
      <c r="L210">
        <v>3</v>
      </c>
      <c r="M210" t="s">
        <v>59</v>
      </c>
      <c r="N210" s="4">
        <v>43615</v>
      </c>
      <c r="O210" s="4">
        <v>43830</v>
      </c>
      <c r="P210">
        <v>1</v>
      </c>
      <c r="Q210" t="s">
        <v>80</v>
      </c>
      <c r="R210" t="s">
        <v>242</v>
      </c>
      <c r="S210">
        <v>1</v>
      </c>
      <c r="T210" t="s">
        <v>404</v>
      </c>
      <c r="U210" t="s">
        <v>966</v>
      </c>
      <c r="V210" t="s">
        <v>1499</v>
      </c>
      <c r="W210" t="s">
        <v>69</v>
      </c>
      <c r="X210" t="s">
        <v>1548</v>
      </c>
      <c r="Y210">
        <v>21.19</v>
      </c>
      <c r="Z210">
        <v>14.99</v>
      </c>
      <c r="AA210">
        <v>1</v>
      </c>
      <c r="AB210" t="s">
        <v>70</v>
      </c>
      <c r="AC210" t="s">
        <v>2341</v>
      </c>
      <c r="AH210" s="4"/>
      <c r="AI210" s="4"/>
      <c r="AJ210" t="s">
        <v>80</v>
      </c>
      <c r="AK210" t="s">
        <v>242</v>
      </c>
      <c r="AL210" t="s">
        <v>404</v>
      </c>
      <c r="AM210" t="s">
        <v>966</v>
      </c>
      <c r="AN210" t="s">
        <v>1499</v>
      </c>
      <c r="AO210" t="s">
        <v>69</v>
      </c>
      <c r="AP210" t="s">
        <v>1548</v>
      </c>
      <c r="AQ210">
        <f>WebStore68[[#This Row],[unit_price]]*WebStore68[[#This Row],[quantity]]</f>
        <v>21.19</v>
      </c>
      <c r="AR210" t="s">
        <v>70</v>
      </c>
      <c r="AS210" t="s">
        <v>2341</v>
      </c>
      <c r="AT210" t="str">
        <f t="shared" si="3"/>
        <v>251373438882yesFemale436683Google Ads436154383021.1914.9927121.19114.995</v>
      </c>
      <c r="AU210">
        <f>COUNTIF(AT$2:AT210,AT210)</f>
        <v>1</v>
      </c>
      <c r="AV210" t="str">
        <f>WebStore68[[#This Row],[country]]&amp;"-"&amp;WebStore68[[#This Row],[item]]</f>
        <v>Canada-Kids Gamer Tee</v>
      </c>
    </row>
    <row r="211" spans="1:48" hidden="1" x14ac:dyDescent="0.25">
      <c r="A211">
        <v>255</v>
      </c>
      <c r="B211">
        <v>86</v>
      </c>
      <c r="C211" s="4">
        <v>43894</v>
      </c>
      <c r="D211" s="14">
        <f>WebStore68[[#This Row],[order_date]]</f>
        <v>43894</v>
      </c>
      <c r="E211" s="3">
        <f>ROUNDUP(MONTH(WebStore68[[#This Row],[order_date]])/3, 0)</f>
        <v>1</v>
      </c>
      <c r="F211">
        <v>2</v>
      </c>
      <c r="G211" t="s">
        <v>38</v>
      </c>
      <c r="H211" t="s">
        <v>49</v>
      </c>
      <c r="I211" t="s">
        <v>56</v>
      </c>
      <c r="J211" t="s">
        <v>57</v>
      </c>
      <c r="K211" s="4">
        <v>43878</v>
      </c>
      <c r="L211">
        <v>6</v>
      </c>
      <c r="M211" t="s">
        <v>59</v>
      </c>
      <c r="N211" s="4">
        <v>43862</v>
      </c>
      <c r="O211" s="4">
        <v>43889</v>
      </c>
      <c r="P211">
        <v>1</v>
      </c>
      <c r="Q211" t="s">
        <v>67</v>
      </c>
      <c r="R211" t="s">
        <v>229</v>
      </c>
      <c r="S211">
        <v>1</v>
      </c>
      <c r="T211" t="s">
        <v>412</v>
      </c>
      <c r="U211" t="s">
        <v>974</v>
      </c>
      <c r="V211" t="s">
        <v>1507</v>
      </c>
      <c r="W211" t="s">
        <v>69</v>
      </c>
      <c r="X211" t="s">
        <v>1548</v>
      </c>
      <c r="Y211">
        <v>28.89</v>
      </c>
      <c r="Z211">
        <v>14.99</v>
      </c>
      <c r="AA211">
        <v>1</v>
      </c>
      <c r="AB211" t="s">
        <v>79</v>
      </c>
      <c r="AC211" t="s">
        <v>2349</v>
      </c>
      <c r="AH211" s="4"/>
      <c r="AI211" s="4"/>
      <c r="AJ211" t="s">
        <v>67</v>
      </c>
      <c r="AK211" t="s">
        <v>229</v>
      </c>
      <c r="AL211" t="s">
        <v>412</v>
      </c>
      <c r="AM211" t="s">
        <v>974</v>
      </c>
      <c r="AN211" t="s">
        <v>1507</v>
      </c>
      <c r="AO211" t="s">
        <v>69</v>
      </c>
      <c r="AP211" t="s">
        <v>1548</v>
      </c>
      <c r="AQ211">
        <f>WebStore68[[#This Row],[unit_price]]*WebStore68[[#This Row],[quantity]]</f>
        <v>28.89</v>
      </c>
      <c r="AR211" t="s">
        <v>79</v>
      </c>
      <c r="AS211" t="s">
        <v>2349</v>
      </c>
      <c r="AT211" t="str">
        <f t="shared" si="3"/>
        <v>25586438942noMale438786Google Ads438624388928.8914.99317228.89114.994</v>
      </c>
      <c r="AU211">
        <f>COUNTIF(AT$2:AT211,AT211)</f>
        <v>1</v>
      </c>
      <c r="AV211" t="str">
        <f>WebStore68[[#This Row],[country]]&amp;"-"&amp;WebStore68[[#This Row],[item]]</f>
        <v>Canada-The Secret</v>
      </c>
    </row>
    <row r="212" spans="1:48" hidden="1" x14ac:dyDescent="0.25">
      <c r="A212">
        <v>260</v>
      </c>
      <c r="B212">
        <v>360</v>
      </c>
      <c r="C212" s="4">
        <v>43895</v>
      </c>
      <c r="D212" s="14">
        <f>WebStore68[[#This Row],[order_date]]</f>
        <v>43895</v>
      </c>
      <c r="E212" s="3">
        <f>ROUNDUP(MONTH(WebStore68[[#This Row],[order_date]])/3, 0)</f>
        <v>1</v>
      </c>
      <c r="F212">
        <v>2</v>
      </c>
      <c r="G212" t="s">
        <v>38</v>
      </c>
      <c r="H212" t="s">
        <v>49</v>
      </c>
      <c r="I212" t="s">
        <v>55</v>
      </c>
      <c r="J212" t="s">
        <v>57</v>
      </c>
      <c r="K212" s="4">
        <v>43608</v>
      </c>
      <c r="L212">
        <v>1</v>
      </c>
      <c r="N212" s="4"/>
      <c r="O212" s="4"/>
      <c r="P212">
        <v>1</v>
      </c>
      <c r="Q212" t="s">
        <v>80</v>
      </c>
      <c r="R212" t="s">
        <v>242</v>
      </c>
      <c r="S212">
        <v>1</v>
      </c>
      <c r="T212" t="s">
        <v>569</v>
      </c>
      <c r="U212" t="s">
        <v>1128</v>
      </c>
      <c r="V212" t="s">
        <v>1652</v>
      </c>
      <c r="W212" t="s">
        <v>80</v>
      </c>
      <c r="X212" t="s">
        <v>1548</v>
      </c>
      <c r="Y212">
        <v>27.98</v>
      </c>
      <c r="Z212">
        <v>29.98</v>
      </c>
      <c r="AA212">
        <v>1</v>
      </c>
      <c r="AB212" t="s">
        <v>79</v>
      </c>
      <c r="AC212" t="s">
        <v>2349</v>
      </c>
      <c r="AH212" s="4"/>
      <c r="AI212" s="4"/>
      <c r="AJ212" t="s">
        <v>80</v>
      </c>
      <c r="AK212" t="s">
        <v>242</v>
      </c>
      <c r="AL212" t="s">
        <v>569</v>
      </c>
      <c r="AM212" t="s">
        <v>1128</v>
      </c>
      <c r="AN212" t="s">
        <v>1652</v>
      </c>
      <c r="AO212" t="s">
        <v>80</v>
      </c>
      <c r="AP212" t="s">
        <v>1548</v>
      </c>
      <c r="AQ212">
        <f>WebStore68[[#This Row],[unit_price]]*WebStore68[[#This Row],[quantity]]</f>
        <v>27.98</v>
      </c>
      <c r="AR212" t="s">
        <v>79</v>
      </c>
      <c r="AS212" t="s">
        <v>2349</v>
      </c>
      <c r="AT212" t="str">
        <f t="shared" si="3"/>
        <v>260360438952yesMale43608127.9829.9828813.99214.994</v>
      </c>
      <c r="AU212">
        <f>COUNTIF(AT$2:AT212,AT212)</f>
        <v>1</v>
      </c>
      <c r="AV212" t="str">
        <f>WebStore68[[#This Row],[country]]&amp;"-"&amp;WebStore68[[#This Row],[item]]</f>
        <v>Canada-Mens Army Camouflage Cargo Elasticated Shorts</v>
      </c>
    </row>
    <row r="213" spans="1:48" hidden="1" x14ac:dyDescent="0.25">
      <c r="A213">
        <v>263</v>
      </c>
      <c r="B213">
        <v>115</v>
      </c>
      <c r="C213" s="13">
        <v>43900</v>
      </c>
      <c r="D213" s="14">
        <f>WebStore68[[#This Row],[order_date]]</f>
        <v>43900</v>
      </c>
      <c r="E213" s="3">
        <f>ROUNDUP(MONTH(WebStore68[[#This Row],[order_date]])/3, 0)</f>
        <v>1</v>
      </c>
      <c r="F213">
        <v>2</v>
      </c>
      <c r="G213" t="s">
        <v>38</v>
      </c>
      <c r="H213" t="s">
        <v>49</v>
      </c>
      <c r="I213" t="s">
        <v>55</v>
      </c>
      <c r="J213" t="s">
        <v>57</v>
      </c>
      <c r="K213" s="4">
        <v>43732</v>
      </c>
      <c r="L213">
        <v>2</v>
      </c>
      <c r="M213" t="s">
        <v>60</v>
      </c>
      <c r="N213" s="4">
        <v>43615</v>
      </c>
      <c r="O213" s="4">
        <v>43830</v>
      </c>
      <c r="P213">
        <v>1</v>
      </c>
      <c r="Q213" t="s">
        <v>82</v>
      </c>
      <c r="R213" t="s">
        <v>244</v>
      </c>
      <c r="S213">
        <v>1</v>
      </c>
      <c r="T213" t="s">
        <v>577</v>
      </c>
      <c r="U213" t="s">
        <v>1135</v>
      </c>
      <c r="V213" t="s">
        <v>1658</v>
      </c>
      <c r="W213" t="s">
        <v>71</v>
      </c>
      <c r="X213" t="s">
        <v>2032</v>
      </c>
      <c r="Y213">
        <v>75.98</v>
      </c>
      <c r="Z213">
        <v>49.98</v>
      </c>
      <c r="AA213">
        <v>1</v>
      </c>
      <c r="AB213" t="s">
        <v>2151</v>
      </c>
      <c r="AC213" t="s">
        <v>2431</v>
      </c>
      <c r="AH213" s="4"/>
      <c r="AI213" s="4"/>
      <c r="AJ213" t="s">
        <v>86</v>
      </c>
      <c r="AK213" t="s">
        <v>248</v>
      </c>
      <c r="AL213" t="s">
        <v>872</v>
      </c>
      <c r="AM213" t="s">
        <v>1409</v>
      </c>
      <c r="AN213" t="s">
        <v>1924</v>
      </c>
      <c r="AO213" t="s">
        <v>69</v>
      </c>
      <c r="AP213" t="s">
        <v>1577</v>
      </c>
      <c r="AQ213">
        <f>WebStore68[[#This Row],[unit_price]]*WebStore68[[#This Row],[quantity]]</f>
        <v>37.99</v>
      </c>
      <c r="AR213" t="s">
        <v>530</v>
      </c>
      <c r="AS213" t="s">
        <v>2367</v>
      </c>
      <c r="AT213" t="str">
        <f t="shared" si="3"/>
        <v>263115439002yesMale437322Facebook436154383075.9849.9871937.99124.9916</v>
      </c>
      <c r="AU213">
        <f>COUNTIF(AT$2:AT213,AT213)</f>
        <v>1</v>
      </c>
      <c r="AV213" t="str">
        <f>WebStore68[[#This Row],[country]]&amp;"-"&amp;WebStore68[[#This Row],[item]]</f>
        <v>Canada-Artificial Colored Feather Parrots Garden Ornament</v>
      </c>
    </row>
    <row r="214" spans="1:48" hidden="1" x14ac:dyDescent="0.25">
      <c r="A214">
        <v>274</v>
      </c>
      <c r="B214">
        <v>43</v>
      </c>
      <c r="C214" s="4">
        <v>43906</v>
      </c>
      <c r="D214" s="14">
        <f>WebStore68[[#This Row],[order_date]]</f>
        <v>43906</v>
      </c>
      <c r="E214" s="3">
        <f>ROUNDUP(MONTH(WebStore68[[#This Row],[order_date]])/3, 0)</f>
        <v>1</v>
      </c>
      <c r="F214">
        <v>2</v>
      </c>
      <c r="G214" t="s">
        <v>38</v>
      </c>
      <c r="H214" t="s">
        <v>49</v>
      </c>
      <c r="I214" t="s">
        <v>56</v>
      </c>
      <c r="J214" t="s">
        <v>58</v>
      </c>
      <c r="K214" s="4">
        <v>43700</v>
      </c>
      <c r="L214">
        <v>1</v>
      </c>
      <c r="M214" t="s">
        <v>61</v>
      </c>
      <c r="N214" s="4">
        <v>43615</v>
      </c>
      <c r="O214" s="4">
        <v>43830</v>
      </c>
      <c r="P214">
        <v>1</v>
      </c>
      <c r="Q214" t="s">
        <v>80</v>
      </c>
      <c r="R214" t="s">
        <v>242</v>
      </c>
      <c r="S214">
        <v>1</v>
      </c>
      <c r="T214" t="s">
        <v>586</v>
      </c>
      <c r="U214" t="s">
        <v>966</v>
      </c>
      <c r="V214" t="s">
        <v>1667</v>
      </c>
      <c r="W214" t="s">
        <v>80</v>
      </c>
      <c r="X214" t="s">
        <v>1548</v>
      </c>
      <c r="Y214">
        <v>43.98</v>
      </c>
      <c r="Z214">
        <v>29.98</v>
      </c>
      <c r="AA214">
        <v>1</v>
      </c>
      <c r="AB214" t="s">
        <v>67</v>
      </c>
      <c r="AC214" t="s">
        <v>2373</v>
      </c>
      <c r="AH214" s="4"/>
      <c r="AI214" s="4"/>
      <c r="AJ214" t="s">
        <v>80</v>
      </c>
      <c r="AK214" t="s">
        <v>242</v>
      </c>
      <c r="AL214" t="s">
        <v>586</v>
      </c>
      <c r="AM214" t="s">
        <v>966</v>
      </c>
      <c r="AN214" t="s">
        <v>1667</v>
      </c>
      <c r="AO214" t="s">
        <v>80</v>
      </c>
      <c r="AP214" t="s">
        <v>1548</v>
      </c>
      <c r="AQ214">
        <f>WebStore68[[#This Row],[unit_price]]*WebStore68[[#This Row],[quantity]]</f>
        <v>43.98</v>
      </c>
      <c r="AR214" t="s">
        <v>67</v>
      </c>
      <c r="AS214" t="s">
        <v>2373</v>
      </c>
      <c r="AT214" t="str">
        <f t="shared" si="3"/>
        <v>27443439062noFemale437001YouTube436154383043.9829.9827021.99214.993</v>
      </c>
      <c r="AU214">
        <f>COUNTIF(AT$2:AT214,AT214)</f>
        <v>1</v>
      </c>
      <c r="AV214" t="str">
        <f>WebStore68[[#This Row],[country]]&amp;"-"&amp;WebStore68[[#This Row],[item]]</f>
        <v>Canada-Kids Gamer Tee</v>
      </c>
    </row>
    <row r="215" spans="1:48" hidden="1" x14ac:dyDescent="0.25">
      <c r="A215">
        <v>279</v>
      </c>
      <c r="B215">
        <v>352</v>
      </c>
      <c r="C215" s="13">
        <v>43909</v>
      </c>
      <c r="D215" s="14">
        <f>WebStore68[[#This Row],[order_date]]</f>
        <v>43909</v>
      </c>
      <c r="E215" s="3">
        <f>ROUNDUP(MONTH(WebStore68[[#This Row],[order_date]])/3, 0)</f>
        <v>1</v>
      </c>
      <c r="F215">
        <v>2</v>
      </c>
      <c r="G215" t="s">
        <v>38</v>
      </c>
      <c r="H215" t="s">
        <v>49</v>
      </c>
      <c r="I215" t="s">
        <v>55</v>
      </c>
      <c r="J215" t="s">
        <v>58</v>
      </c>
      <c r="K215" s="4">
        <v>43686</v>
      </c>
      <c r="L215">
        <v>2</v>
      </c>
      <c r="M215" t="s">
        <v>60</v>
      </c>
      <c r="N215" s="4">
        <v>43615</v>
      </c>
      <c r="O215" s="4">
        <v>43830</v>
      </c>
      <c r="P215">
        <v>1</v>
      </c>
      <c r="Q215" t="s">
        <v>70</v>
      </c>
      <c r="R215" t="s">
        <v>232</v>
      </c>
      <c r="S215">
        <v>1</v>
      </c>
      <c r="T215" t="s">
        <v>591</v>
      </c>
      <c r="U215" t="s">
        <v>1147</v>
      </c>
      <c r="V215" t="s">
        <v>1610</v>
      </c>
      <c r="W215" t="s">
        <v>67</v>
      </c>
      <c r="X215" t="s">
        <v>1517</v>
      </c>
      <c r="Y215">
        <v>38.97</v>
      </c>
      <c r="Z215">
        <v>59.97</v>
      </c>
      <c r="AA215">
        <v>1</v>
      </c>
      <c r="AB215" t="s">
        <v>640</v>
      </c>
      <c r="AC215" t="s">
        <v>2393</v>
      </c>
      <c r="AH215" s="4"/>
      <c r="AI215" s="4"/>
      <c r="AJ215" t="s">
        <v>70</v>
      </c>
      <c r="AK215" t="s">
        <v>232</v>
      </c>
      <c r="AL215" t="s">
        <v>591</v>
      </c>
      <c r="AM215" t="s">
        <v>1147</v>
      </c>
      <c r="AN215" t="s">
        <v>1610</v>
      </c>
      <c r="AO215" t="s">
        <v>67</v>
      </c>
      <c r="AP215" t="s">
        <v>1517</v>
      </c>
      <c r="AQ215">
        <f>WebStore68[[#This Row],[unit_price]]*WebStore68[[#This Row],[quantity]]</f>
        <v>38.97</v>
      </c>
      <c r="AR215" t="s">
        <v>640</v>
      </c>
      <c r="AS215" t="s">
        <v>2393</v>
      </c>
      <c r="AT215" t="str">
        <f t="shared" si="3"/>
        <v>279352439092yesFemale436862Facebook436154383038.9759.9754412.99319.9917</v>
      </c>
      <c r="AU215">
        <f>COUNTIF(AT$2:AT215,AT215)</f>
        <v>1</v>
      </c>
      <c r="AV215" t="str">
        <f>WebStore68[[#This Row],[country]]&amp;"-"&amp;WebStore68[[#This Row],[item]]</f>
        <v>Canada-Football Self Training Kick Practice Trainer Aid Equipment Waist Belt Returner</v>
      </c>
    </row>
    <row r="216" spans="1:48" hidden="1" x14ac:dyDescent="0.25">
      <c r="A216">
        <v>281</v>
      </c>
      <c r="B216">
        <v>380</v>
      </c>
      <c r="C216" s="4">
        <v>43911</v>
      </c>
      <c r="D216" s="14">
        <f>WebStore68[[#This Row],[order_date]]</f>
        <v>43911</v>
      </c>
      <c r="E216" s="3">
        <f>ROUNDUP(MONTH(WebStore68[[#This Row],[order_date]])/3, 0)</f>
        <v>1</v>
      </c>
      <c r="F216">
        <v>2</v>
      </c>
      <c r="G216" t="s">
        <v>38</v>
      </c>
      <c r="H216" t="s">
        <v>49</v>
      </c>
      <c r="I216" t="s">
        <v>55</v>
      </c>
      <c r="J216" t="s">
        <v>57</v>
      </c>
      <c r="K216" s="4">
        <v>43599</v>
      </c>
      <c r="L216">
        <v>1</v>
      </c>
      <c r="N216" s="4"/>
      <c r="O216" s="4"/>
      <c r="P216">
        <v>2</v>
      </c>
      <c r="Q216" t="s">
        <v>111</v>
      </c>
      <c r="R216" t="s">
        <v>273</v>
      </c>
      <c r="S216">
        <v>2</v>
      </c>
      <c r="T216" t="s">
        <v>592</v>
      </c>
      <c r="U216" t="s">
        <v>1148</v>
      </c>
      <c r="V216" t="s">
        <v>1672</v>
      </c>
      <c r="W216" t="s">
        <v>85</v>
      </c>
      <c r="X216" t="s">
        <v>2030</v>
      </c>
      <c r="Y216">
        <v>46.98</v>
      </c>
      <c r="Z216">
        <v>49.97</v>
      </c>
      <c r="AA216">
        <v>2</v>
      </c>
      <c r="AB216" t="s">
        <v>2158</v>
      </c>
      <c r="AC216" t="s">
        <v>2438</v>
      </c>
      <c r="AH216" s="4"/>
      <c r="AI216" s="4"/>
      <c r="AJ216" t="s">
        <v>70</v>
      </c>
      <c r="AK216" t="s">
        <v>232</v>
      </c>
      <c r="AL216" t="s">
        <v>753</v>
      </c>
      <c r="AM216" t="s">
        <v>1077</v>
      </c>
      <c r="AN216" t="s">
        <v>598</v>
      </c>
      <c r="AO216" t="s">
        <v>69</v>
      </c>
      <c r="AP216" t="s">
        <v>1517</v>
      </c>
      <c r="AQ216">
        <f>WebStore68[[#This Row],[unit_price]]*WebStore68[[#This Row],[quantity]]</f>
        <v>35</v>
      </c>
      <c r="AR216" t="s">
        <v>673</v>
      </c>
      <c r="AS216" t="s">
        <v>2348</v>
      </c>
      <c r="AT216" t="str">
        <f t="shared" si="3"/>
        <v>281380439112yesMale43599146.9849.97513235119.9912</v>
      </c>
      <c r="AU216">
        <f>COUNTIF(AT$2:AT216,AT216)</f>
        <v>1</v>
      </c>
      <c r="AV216" t="str">
        <f>WebStore68[[#This Row],[country]]&amp;"-"&amp;WebStore68[[#This Row],[item]]</f>
        <v>Canada-Soccer Goal Set</v>
      </c>
    </row>
    <row r="217" spans="1:48" hidden="1" x14ac:dyDescent="0.25">
      <c r="A217">
        <v>281</v>
      </c>
      <c r="B217">
        <v>380</v>
      </c>
      <c r="C217" s="4">
        <v>43911</v>
      </c>
      <c r="D217" s="14">
        <f>WebStore68[[#This Row],[order_date]]</f>
        <v>43911</v>
      </c>
      <c r="E217" s="3">
        <f>ROUNDUP(MONTH(WebStore68[[#This Row],[order_date]])/3, 0)</f>
        <v>1</v>
      </c>
      <c r="F217">
        <v>2</v>
      </c>
      <c r="G217" t="s">
        <v>38</v>
      </c>
      <c r="H217" t="s">
        <v>49</v>
      </c>
      <c r="I217" t="s">
        <v>55</v>
      </c>
      <c r="J217" t="s">
        <v>57</v>
      </c>
      <c r="K217" s="4">
        <v>43599</v>
      </c>
      <c r="L217">
        <v>1</v>
      </c>
      <c r="N217" s="4"/>
      <c r="O217" s="4"/>
      <c r="P217">
        <v>2</v>
      </c>
      <c r="Q217" t="s">
        <v>111</v>
      </c>
      <c r="R217" t="s">
        <v>273</v>
      </c>
      <c r="S217">
        <v>2</v>
      </c>
      <c r="T217" t="s">
        <v>592</v>
      </c>
      <c r="U217" t="s">
        <v>1148</v>
      </c>
      <c r="V217" t="s">
        <v>1672</v>
      </c>
      <c r="W217" t="s">
        <v>85</v>
      </c>
      <c r="X217" t="s">
        <v>2030</v>
      </c>
      <c r="Y217">
        <v>46.98</v>
      </c>
      <c r="Z217">
        <v>49.97</v>
      </c>
      <c r="AA217">
        <v>2</v>
      </c>
      <c r="AB217" t="s">
        <v>2158</v>
      </c>
      <c r="AC217" t="s">
        <v>2438</v>
      </c>
      <c r="AH217" s="4"/>
      <c r="AI217" s="4"/>
      <c r="AJ217" t="s">
        <v>78</v>
      </c>
      <c r="AK217" t="s">
        <v>240</v>
      </c>
      <c r="AL217" t="s">
        <v>871</v>
      </c>
      <c r="AM217" t="s">
        <v>1408</v>
      </c>
      <c r="AN217" t="s">
        <v>1923</v>
      </c>
      <c r="AO217" t="s">
        <v>80</v>
      </c>
      <c r="AP217" t="s">
        <v>1548</v>
      </c>
      <c r="AQ217">
        <f>WebStore68[[#This Row],[unit_price]]*WebStore68[[#This Row],[quantity]]</f>
        <v>11.98</v>
      </c>
      <c r="AR217" t="s">
        <v>393</v>
      </c>
      <c r="AS217" t="s">
        <v>2345</v>
      </c>
      <c r="AT217" t="str">
        <f t="shared" si="3"/>
        <v>281380439112yesMale43599146.9849.9781285.99214.9918</v>
      </c>
      <c r="AU217">
        <f>COUNTIF(AT$2:AT217,AT217)</f>
        <v>1</v>
      </c>
      <c r="AV217" t="str">
        <f>WebStore68[[#This Row],[country]]&amp;"-"&amp;WebStore68[[#This Row],[item]]</f>
        <v>Canada-Silicone Tongs</v>
      </c>
    </row>
    <row r="218" spans="1:48" hidden="1" x14ac:dyDescent="0.25">
      <c r="A218">
        <v>288</v>
      </c>
      <c r="B218">
        <v>172</v>
      </c>
      <c r="C218" s="13">
        <v>43917</v>
      </c>
      <c r="D218" s="14">
        <f>WebStore68[[#This Row],[order_date]]</f>
        <v>43917</v>
      </c>
      <c r="E218" s="3">
        <f>ROUNDUP(MONTH(WebStore68[[#This Row],[order_date]])/3, 0)</f>
        <v>1</v>
      </c>
      <c r="F218">
        <v>2</v>
      </c>
      <c r="G218" t="s">
        <v>38</v>
      </c>
      <c r="H218" t="s">
        <v>49</v>
      </c>
      <c r="I218" t="s">
        <v>56</v>
      </c>
      <c r="J218" t="s">
        <v>57</v>
      </c>
      <c r="K218" s="4">
        <v>43802</v>
      </c>
      <c r="L218">
        <v>2</v>
      </c>
      <c r="M218" t="s">
        <v>60</v>
      </c>
      <c r="N218" s="4">
        <v>43615</v>
      </c>
      <c r="O218" s="4">
        <v>43830</v>
      </c>
      <c r="P218">
        <v>2</v>
      </c>
      <c r="Q218" t="s">
        <v>126</v>
      </c>
      <c r="R218" t="s">
        <v>288</v>
      </c>
      <c r="S218">
        <v>2</v>
      </c>
      <c r="T218" t="s">
        <v>596</v>
      </c>
      <c r="U218" t="s">
        <v>1150</v>
      </c>
      <c r="V218" t="s">
        <v>1673</v>
      </c>
      <c r="W218" t="s">
        <v>180</v>
      </c>
      <c r="X218" t="s">
        <v>2042</v>
      </c>
      <c r="Y218">
        <v>237.97</v>
      </c>
      <c r="Z218">
        <v>39.97</v>
      </c>
      <c r="AA218">
        <v>2</v>
      </c>
      <c r="AB218" t="s">
        <v>2159</v>
      </c>
      <c r="AC218" t="s">
        <v>2439</v>
      </c>
      <c r="AH218" s="4"/>
      <c r="AI218" s="4"/>
      <c r="AJ218" t="s">
        <v>78</v>
      </c>
      <c r="AK218" t="s">
        <v>240</v>
      </c>
      <c r="AL218" t="s">
        <v>904</v>
      </c>
      <c r="AM218" t="s">
        <v>1191</v>
      </c>
      <c r="AN218" t="s">
        <v>1490</v>
      </c>
      <c r="AO218" t="s">
        <v>80</v>
      </c>
      <c r="AP218" t="s">
        <v>1548</v>
      </c>
      <c r="AQ218">
        <f>WebStore68[[#This Row],[unit_price]]*WebStore68[[#This Row],[quantity]]</f>
        <v>17.98</v>
      </c>
      <c r="AR218" t="s">
        <v>469</v>
      </c>
      <c r="AS218" t="s">
        <v>2339</v>
      </c>
      <c r="AT218" t="str">
        <f t="shared" si="3"/>
        <v>288172439172noMale438022Facebook4361543830237.9739.978868.99214.9923</v>
      </c>
      <c r="AU218">
        <f>COUNTIF(AT$2:AT218,AT218)</f>
        <v>1</v>
      </c>
      <c r="AV218" t="str">
        <f>WebStore68[[#This Row],[country]]&amp;"-"&amp;WebStore68[[#This Row],[item]]</f>
        <v>Canada-Meat Shredder Barbecue Fork Bear Claw</v>
      </c>
    </row>
    <row r="219" spans="1:48" hidden="1" x14ac:dyDescent="0.25">
      <c r="A219">
        <v>288</v>
      </c>
      <c r="B219">
        <v>172</v>
      </c>
      <c r="C219" s="13">
        <v>43917</v>
      </c>
      <c r="D219" s="14">
        <f>WebStore68[[#This Row],[order_date]]</f>
        <v>43917</v>
      </c>
      <c r="E219" s="3">
        <f>ROUNDUP(MONTH(WebStore68[[#This Row],[order_date]])/3, 0)</f>
        <v>1</v>
      </c>
      <c r="F219">
        <v>2</v>
      </c>
      <c r="G219" t="s">
        <v>38</v>
      </c>
      <c r="H219" t="s">
        <v>49</v>
      </c>
      <c r="I219" t="s">
        <v>56</v>
      </c>
      <c r="J219" t="s">
        <v>57</v>
      </c>
      <c r="K219" s="4">
        <v>43802</v>
      </c>
      <c r="L219">
        <v>2</v>
      </c>
      <c r="M219" t="s">
        <v>60</v>
      </c>
      <c r="N219" s="4">
        <v>43615</v>
      </c>
      <c r="O219" s="4">
        <v>43830</v>
      </c>
      <c r="P219">
        <v>2</v>
      </c>
      <c r="Q219" t="s">
        <v>126</v>
      </c>
      <c r="R219" t="s">
        <v>288</v>
      </c>
      <c r="S219">
        <v>2</v>
      </c>
      <c r="T219" t="s">
        <v>596</v>
      </c>
      <c r="U219" t="s">
        <v>1150</v>
      </c>
      <c r="V219" t="s">
        <v>1673</v>
      </c>
      <c r="W219" t="s">
        <v>180</v>
      </c>
      <c r="X219" t="s">
        <v>2042</v>
      </c>
      <c r="Y219">
        <v>237.97</v>
      </c>
      <c r="Z219">
        <v>39.97</v>
      </c>
      <c r="AA219">
        <v>2</v>
      </c>
      <c r="AB219" t="s">
        <v>2159</v>
      </c>
      <c r="AC219" t="s">
        <v>2439</v>
      </c>
      <c r="AH219" s="4"/>
      <c r="AI219" s="4"/>
      <c r="AJ219" t="s">
        <v>90</v>
      </c>
      <c r="AK219" t="s">
        <v>252</v>
      </c>
      <c r="AL219" t="s">
        <v>90</v>
      </c>
      <c r="AM219" t="s">
        <v>1040</v>
      </c>
      <c r="AN219" t="s">
        <v>1598</v>
      </c>
      <c r="AO219" t="s">
        <v>69</v>
      </c>
      <c r="AP219" t="s">
        <v>1562</v>
      </c>
      <c r="AQ219">
        <f>WebStore68[[#This Row],[unit_price]]*WebStore68[[#This Row],[quantity]]</f>
        <v>219.99</v>
      </c>
      <c r="AR219" t="s">
        <v>410</v>
      </c>
      <c r="AS219" t="s">
        <v>2359</v>
      </c>
      <c r="AT219" t="str">
        <f t="shared" si="3"/>
        <v>288172439172noMale438022Facebook4361543830237.9739.9766219.9919.9920</v>
      </c>
      <c r="AU219">
        <f>COUNTIF(AT$2:AT219,AT219)</f>
        <v>1</v>
      </c>
      <c r="AV219" t="str">
        <f>WebStore68[[#This Row],[country]]&amp;"-"&amp;WebStore68[[#This Row],[item]]</f>
        <v>Canada-16" Large wood Vintage Premium metal chess set</v>
      </c>
    </row>
    <row r="220" spans="1:48" hidden="1" x14ac:dyDescent="0.25">
      <c r="A220">
        <v>294</v>
      </c>
      <c r="B220">
        <v>131</v>
      </c>
      <c r="C220" s="4">
        <v>43920</v>
      </c>
      <c r="D220" s="14">
        <f>WebStore68[[#This Row],[order_date]]</f>
        <v>43920</v>
      </c>
      <c r="E220" s="3">
        <f>ROUNDUP(MONTH(WebStore68[[#This Row],[order_date]])/3, 0)</f>
        <v>1</v>
      </c>
      <c r="F220">
        <v>2</v>
      </c>
      <c r="G220" t="s">
        <v>38</v>
      </c>
      <c r="H220" t="s">
        <v>49</v>
      </c>
      <c r="I220" t="s">
        <v>56</v>
      </c>
      <c r="J220" t="s">
        <v>57</v>
      </c>
      <c r="K220" s="4">
        <v>43813</v>
      </c>
      <c r="L220">
        <v>1</v>
      </c>
      <c r="M220" t="s">
        <v>61</v>
      </c>
      <c r="N220" s="4">
        <v>43615</v>
      </c>
      <c r="O220" s="4">
        <v>43830</v>
      </c>
      <c r="P220">
        <v>1</v>
      </c>
      <c r="Q220" t="s">
        <v>79</v>
      </c>
      <c r="R220" t="s">
        <v>241</v>
      </c>
      <c r="S220">
        <v>1</v>
      </c>
      <c r="T220" t="s">
        <v>600</v>
      </c>
      <c r="U220" t="s">
        <v>980</v>
      </c>
      <c r="V220" t="s">
        <v>1677</v>
      </c>
      <c r="W220" t="s">
        <v>67</v>
      </c>
      <c r="X220" t="s">
        <v>1548</v>
      </c>
      <c r="Y220">
        <v>86.37</v>
      </c>
      <c r="Z220">
        <v>44.97</v>
      </c>
      <c r="AA220">
        <v>1</v>
      </c>
      <c r="AB220" t="s">
        <v>86</v>
      </c>
      <c r="AC220" t="s">
        <v>2350</v>
      </c>
      <c r="AH220" s="4"/>
      <c r="AI220" s="4"/>
      <c r="AJ220" t="s">
        <v>79</v>
      </c>
      <c r="AK220" t="s">
        <v>241</v>
      </c>
      <c r="AL220" t="s">
        <v>600</v>
      </c>
      <c r="AM220" t="s">
        <v>980</v>
      </c>
      <c r="AN220" t="s">
        <v>1677</v>
      </c>
      <c r="AO220" t="s">
        <v>67</v>
      </c>
      <c r="AP220" t="s">
        <v>1548</v>
      </c>
      <c r="AQ220">
        <f>WebStore68[[#This Row],[unit_price]]*WebStore68[[#This Row],[quantity]]</f>
        <v>86.37</v>
      </c>
      <c r="AR220" t="s">
        <v>86</v>
      </c>
      <c r="AS220" t="s">
        <v>2350</v>
      </c>
      <c r="AT220" t="str">
        <f t="shared" si="3"/>
        <v>294131439202noMale438131YouTube436154383086.3744.9744928.79314.997</v>
      </c>
      <c r="AU220">
        <f>COUNTIF(AT$2:AT220,AT220)</f>
        <v>1</v>
      </c>
      <c r="AV220" t="str">
        <f>WebStore68[[#This Row],[country]]&amp;"-"&amp;WebStore68[[#This Row],[item]]</f>
        <v>Canada-Funko Pop! PAIN Glow In The Dark</v>
      </c>
    </row>
    <row r="221" spans="1:48" hidden="1" x14ac:dyDescent="0.25">
      <c r="A221">
        <v>310</v>
      </c>
      <c r="B221">
        <v>233</v>
      </c>
      <c r="C221" s="4">
        <v>43929</v>
      </c>
      <c r="D221" s="14">
        <f>WebStore68[[#This Row],[order_date]]</f>
        <v>43929</v>
      </c>
      <c r="E221" s="3">
        <f>ROUNDUP(MONTH(WebStore68[[#This Row],[order_date]])/3, 0)</f>
        <v>2</v>
      </c>
      <c r="F221">
        <v>2</v>
      </c>
      <c r="G221" t="s">
        <v>38</v>
      </c>
      <c r="H221" t="s">
        <v>49</v>
      </c>
      <c r="I221" t="s">
        <v>55</v>
      </c>
      <c r="J221" t="s">
        <v>57</v>
      </c>
      <c r="K221" s="4">
        <v>43719</v>
      </c>
      <c r="L221">
        <v>3</v>
      </c>
      <c r="M221" t="s">
        <v>59</v>
      </c>
      <c r="N221" s="4">
        <v>43615</v>
      </c>
      <c r="O221" s="4">
        <v>43830</v>
      </c>
      <c r="P221">
        <v>2</v>
      </c>
      <c r="Q221" t="s">
        <v>74</v>
      </c>
      <c r="R221" t="s">
        <v>236</v>
      </c>
      <c r="S221">
        <v>2</v>
      </c>
      <c r="T221" t="s">
        <v>608</v>
      </c>
      <c r="U221" t="s">
        <v>1160</v>
      </c>
      <c r="V221" t="s">
        <v>1686</v>
      </c>
      <c r="W221" t="s">
        <v>103</v>
      </c>
      <c r="X221" t="s">
        <v>1902</v>
      </c>
      <c r="Y221">
        <v>151.46</v>
      </c>
      <c r="Z221">
        <v>94.96</v>
      </c>
      <c r="AA221">
        <v>2</v>
      </c>
      <c r="AB221" t="s">
        <v>2164</v>
      </c>
      <c r="AC221" t="s">
        <v>2444</v>
      </c>
      <c r="AH221" s="4"/>
      <c r="AI221" s="4"/>
      <c r="AJ221" t="s">
        <v>65</v>
      </c>
      <c r="AK221" t="s">
        <v>227</v>
      </c>
      <c r="AL221" t="s">
        <v>519</v>
      </c>
      <c r="AM221" t="s">
        <v>1083</v>
      </c>
      <c r="AN221" t="s">
        <v>1609</v>
      </c>
      <c r="AO221" t="s">
        <v>69</v>
      </c>
      <c r="AP221" t="s">
        <v>1517</v>
      </c>
      <c r="AQ221">
        <f>WebStore68[[#This Row],[unit_price]]*WebStore68[[#This Row],[quantity]]</f>
        <v>13.49</v>
      </c>
      <c r="AR221" t="s">
        <v>431</v>
      </c>
      <c r="AS221" t="s">
        <v>2326</v>
      </c>
      <c r="AT221" t="str">
        <f t="shared" si="3"/>
        <v>310233439292yesMale437193Google Ads4361543830151.4694.96104113.49119.9924</v>
      </c>
      <c r="AU221">
        <f>COUNTIF(AT$2:AT221,AT221)</f>
        <v>1</v>
      </c>
      <c r="AV221" t="str">
        <f>WebStore68[[#This Row],[country]]&amp;"-"&amp;WebStore68[[#This Row],[item]]</f>
        <v>Canada-Eye Shadow Palette - 15 shades</v>
      </c>
    </row>
    <row r="222" spans="1:48" hidden="1" x14ac:dyDescent="0.25">
      <c r="A222">
        <v>310</v>
      </c>
      <c r="B222">
        <v>233</v>
      </c>
      <c r="C222" s="4">
        <v>43929</v>
      </c>
      <c r="D222" s="14">
        <f>WebStore68[[#This Row],[order_date]]</f>
        <v>43929</v>
      </c>
      <c r="E222" s="3">
        <f>ROUNDUP(MONTH(WebStore68[[#This Row],[order_date]])/3, 0)</f>
        <v>2</v>
      </c>
      <c r="F222">
        <v>2</v>
      </c>
      <c r="G222" t="s">
        <v>38</v>
      </c>
      <c r="H222" t="s">
        <v>49</v>
      </c>
      <c r="I222" t="s">
        <v>55</v>
      </c>
      <c r="J222" t="s">
        <v>57</v>
      </c>
      <c r="K222" s="4">
        <v>43719</v>
      </c>
      <c r="L222">
        <v>3</v>
      </c>
      <c r="M222" t="s">
        <v>59</v>
      </c>
      <c r="N222" s="4">
        <v>43615</v>
      </c>
      <c r="O222" s="4">
        <v>43830</v>
      </c>
      <c r="P222">
        <v>2</v>
      </c>
      <c r="Q222" t="s">
        <v>74</v>
      </c>
      <c r="R222" t="s">
        <v>236</v>
      </c>
      <c r="S222">
        <v>2</v>
      </c>
      <c r="T222" t="s">
        <v>608</v>
      </c>
      <c r="U222" t="s">
        <v>1160</v>
      </c>
      <c r="V222" t="s">
        <v>1686</v>
      </c>
      <c r="W222" t="s">
        <v>103</v>
      </c>
      <c r="X222" t="s">
        <v>1902</v>
      </c>
      <c r="Y222">
        <v>151.46</v>
      </c>
      <c r="Z222">
        <v>94.96</v>
      </c>
      <c r="AA222">
        <v>2</v>
      </c>
      <c r="AB222" t="s">
        <v>2164</v>
      </c>
      <c r="AC222" t="s">
        <v>2444</v>
      </c>
      <c r="AH222" s="4"/>
      <c r="AI222" s="4"/>
      <c r="AJ222" t="s">
        <v>69</v>
      </c>
      <c r="AK222" t="s">
        <v>231</v>
      </c>
      <c r="AL222" t="s">
        <v>878</v>
      </c>
      <c r="AM222" t="s">
        <v>1415</v>
      </c>
      <c r="AN222" t="s">
        <v>1930</v>
      </c>
      <c r="AO222" t="s">
        <v>67</v>
      </c>
      <c r="AP222" t="s">
        <v>1577</v>
      </c>
      <c r="AQ222">
        <f>WebStore68[[#This Row],[unit_price]]*WebStore68[[#This Row],[quantity]]</f>
        <v>137.97</v>
      </c>
      <c r="AR222" t="s">
        <v>69</v>
      </c>
      <c r="AS222" t="s">
        <v>2360</v>
      </c>
      <c r="AT222" t="str">
        <f t="shared" si="3"/>
        <v>310233439292yesMale437193Google Ads4361543830151.4694.96112145.99324.991</v>
      </c>
      <c r="AU222">
        <f>COUNTIF(AT$2:AT222,AT222)</f>
        <v>1</v>
      </c>
      <c r="AV222" t="str">
        <f>WebStore68[[#This Row],[country]]&amp;"-"&amp;WebStore68[[#This Row],[item]]</f>
        <v>Canada-Roku Streaming Stick With HD/4K/HDR Streaming Device</v>
      </c>
    </row>
    <row r="223" spans="1:48" hidden="1" x14ac:dyDescent="0.25">
      <c r="A223">
        <v>311</v>
      </c>
      <c r="B223">
        <v>86</v>
      </c>
      <c r="C223" s="4">
        <v>43930</v>
      </c>
      <c r="D223" s="14">
        <f>WebStore68[[#This Row],[order_date]]</f>
        <v>43930</v>
      </c>
      <c r="E223" s="3">
        <f>ROUNDUP(MONTH(WebStore68[[#This Row],[order_date]])/3, 0)</f>
        <v>2</v>
      </c>
      <c r="F223">
        <v>2</v>
      </c>
      <c r="G223" t="s">
        <v>38</v>
      </c>
      <c r="H223" t="s">
        <v>49</v>
      </c>
      <c r="I223" t="s">
        <v>56</v>
      </c>
      <c r="J223" t="s">
        <v>57</v>
      </c>
      <c r="K223" s="4">
        <v>43878</v>
      </c>
      <c r="L223">
        <v>6</v>
      </c>
      <c r="M223" t="s">
        <v>59</v>
      </c>
      <c r="N223" s="4">
        <v>43862</v>
      </c>
      <c r="O223" s="4">
        <v>43889</v>
      </c>
      <c r="P223">
        <v>1</v>
      </c>
      <c r="Q223" t="s">
        <v>78</v>
      </c>
      <c r="R223" t="s">
        <v>240</v>
      </c>
      <c r="S223">
        <v>1</v>
      </c>
      <c r="T223" t="s">
        <v>67</v>
      </c>
      <c r="U223" t="s">
        <v>1120</v>
      </c>
      <c r="V223" t="s">
        <v>1643</v>
      </c>
      <c r="W223" t="s">
        <v>80</v>
      </c>
      <c r="X223" t="s">
        <v>1548</v>
      </c>
      <c r="Y223">
        <v>7.98</v>
      </c>
      <c r="Z223">
        <v>29.98</v>
      </c>
      <c r="AA223">
        <v>1</v>
      </c>
      <c r="AB223" t="s">
        <v>469</v>
      </c>
      <c r="AC223" t="s">
        <v>2339</v>
      </c>
      <c r="AD223">
        <v>3</v>
      </c>
      <c r="AE223" t="s">
        <v>2634</v>
      </c>
      <c r="AF223">
        <v>536</v>
      </c>
      <c r="AG223" t="s">
        <v>2637</v>
      </c>
      <c r="AH223" s="4">
        <v>43901</v>
      </c>
      <c r="AI223" s="4">
        <v>43951</v>
      </c>
      <c r="AJ223" t="s">
        <v>78</v>
      </c>
      <c r="AK223" t="s">
        <v>240</v>
      </c>
      <c r="AL223" t="s">
        <v>67</v>
      </c>
      <c r="AM223" t="s">
        <v>1120</v>
      </c>
      <c r="AN223" t="s">
        <v>1643</v>
      </c>
      <c r="AO223" t="s">
        <v>80</v>
      </c>
      <c r="AP223" t="s">
        <v>1548</v>
      </c>
      <c r="AQ223">
        <f>WebStore68[[#This Row],[unit_price]]*WebStore68[[#This Row],[quantity]]</f>
        <v>7.98</v>
      </c>
      <c r="AR223" t="s">
        <v>469</v>
      </c>
      <c r="AS223" t="s">
        <v>2339</v>
      </c>
      <c r="AT223" t="str">
        <f t="shared" si="3"/>
        <v>31186439302noMale438786Google Ads43862438897.9829.983test536Showing discount on the products page as well4390143951833.99214.9923</v>
      </c>
      <c r="AU223">
        <f>COUNTIF(AT$2:AT223,AT223)</f>
        <v>1</v>
      </c>
      <c r="AV223" t="str">
        <f>WebStore68[[#This Row],[country]]&amp;"-"&amp;WebStore68[[#This Row],[item]]</f>
        <v>Canada-10pcs Bento Cute Animal Food Fruit Picks Forks Lunch Box Accessory Decor Tool</v>
      </c>
    </row>
    <row r="224" spans="1:48" hidden="1" x14ac:dyDescent="0.25">
      <c r="A224">
        <v>314</v>
      </c>
      <c r="B224">
        <v>318</v>
      </c>
      <c r="C224" s="4">
        <v>43932</v>
      </c>
      <c r="D224" s="14">
        <f>WebStore68[[#This Row],[order_date]]</f>
        <v>43932</v>
      </c>
      <c r="E224" s="3">
        <f>ROUNDUP(MONTH(WebStore68[[#This Row],[order_date]])/3, 0)</f>
        <v>2</v>
      </c>
      <c r="F224">
        <v>2</v>
      </c>
      <c r="G224" t="s">
        <v>38</v>
      </c>
      <c r="H224" t="s">
        <v>49</v>
      </c>
      <c r="I224" t="s">
        <v>56</v>
      </c>
      <c r="J224" t="s">
        <v>58</v>
      </c>
      <c r="K224" s="4">
        <v>43729</v>
      </c>
      <c r="L224">
        <v>3</v>
      </c>
      <c r="M224" t="s">
        <v>59</v>
      </c>
      <c r="N224" s="4">
        <v>43615</v>
      </c>
      <c r="O224" s="4">
        <v>43830</v>
      </c>
      <c r="P224">
        <v>1</v>
      </c>
      <c r="Q224" t="s">
        <v>84</v>
      </c>
      <c r="R224" t="s">
        <v>246</v>
      </c>
      <c r="S224">
        <v>1</v>
      </c>
      <c r="T224" t="s">
        <v>549</v>
      </c>
      <c r="U224" t="s">
        <v>1110</v>
      </c>
      <c r="V224" t="s">
        <v>1635</v>
      </c>
      <c r="W224" t="s">
        <v>67</v>
      </c>
      <c r="X224" t="s">
        <v>1548</v>
      </c>
      <c r="Y224">
        <v>83.97</v>
      </c>
      <c r="Z224">
        <v>44.97</v>
      </c>
      <c r="AA224">
        <v>1</v>
      </c>
      <c r="AB224" t="s">
        <v>410</v>
      </c>
      <c r="AC224" t="s">
        <v>2359</v>
      </c>
      <c r="AH224" s="4"/>
      <c r="AI224" s="4"/>
      <c r="AJ224" t="s">
        <v>84</v>
      </c>
      <c r="AK224" t="s">
        <v>246</v>
      </c>
      <c r="AL224" t="s">
        <v>549</v>
      </c>
      <c r="AM224" t="s">
        <v>1110</v>
      </c>
      <c r="AN224" t="s">
        <v>1635</v>
      </c>
      <c r="AO224" t="s">
        <v>67</v>
      </c>
      <c r="AP224" t="s">
        <v>1548</v>
      </c>
      <c r="AQ224">
        <f>WebStore68[[#This Row],[unit_price]]*WebStore68[[#This Row],[quantity]]</f>
        <v>83.97</v>
      </c>
      <c r="AR224" t="s">
        <v>410</v>
      </c>
      <c r="AS224" t="s">
        <v>2359</v>
      </c>
      <c r="AT224" t="str">
        <f t="shared" si="3"/>
        <v>314318439322noFemale437293Google Ads436154383083.9744.9792227.99314.9920</v>
      </c>
      <c r="AU224">
        <f>COUNTIF(AT$2:AT224,AT224)</f>
        <v>1</v>
      </c>
      <c r="AV224" t="str">
        <f>WebStore68[[#This Row],[country]]&amp;"-"&amp;WebStore68[[#This Row],[item]]</f>
        <v>Canada-BENGOO G9000 Stereo Gaming Headset</v>
      </c>
    </row>
    <row r="225" spans="1:48" hidden="1" x14ac:dyDescent="0.25">
      <c r="A225">
        <v>316</v>
      </c>
      <c r="B225">
        <v>245</v>
      </c>
      <c r="C225" s="4">
        <v>43933</v>
      </c>
      <c r="D225" s="14">
        <f>WebStore68[[#This Row],[order_date]]</f>
        <v>43933</v>
      </c>
      <c r="E225" s="3">
        <f>ROUNDUP(MONTH(WebStore68[[#This Row],[order_date]])/3, 0)</f>
        <v>2</v>
      </c>
      <c r="F225">
        <v>2</v>
      </c>
      <c r="G225" t="s">
        <v>38</v>
      </c>
      <c r="H225" t="s">
        <v>49</v>
      </c>
      <c r="I225" t="s">
        <v>56</v>
      </c>
      <c r="J225" t="s">
        <v>57</v>
      </c>
      <c r="K225" s="4">
        <v>43666</v>
      </c>
      <c r="L225">
        <v>3</v>
      </c>
      <c r="M225" t="s">
        <v>59</v>
      </c>
      <c r="N225" s="4">
        <v>43615</v>
      </c>
      <c r="O225" s="4">
        <v>43830</v>
      </c>
      <c r="P225">
        <v>1</v>
      </c>
      <c r="Q225" t="s">
        <v>78</v>
      </c>
      <c r="R225" t="s">
        <v>240</v>
      </c>
      <c r="S225">
        <v>1</v>
      </c>
      <c r="T225" t="s">
        <v>610</v>
      </c>
      <c r="U225" t="s">
        <v>1162</v>
      </c>
      <c r="V225" t="s">
        <v>67</v>
      </c>
      <c r="W225" t="s">
        <v>80</v>
      </c>
      <c r="X225" t="s">
        <v>1548</v>
      </c>
      <c r="Y225">
        <v>6</v>
      </c>
      <c r="Z225">
        <v>29.98</v>
      </c>
      <c r="AA225">
        <v>1</v>
      </c>
      <c r="AB225" t="s">
        <v>393</v>
      </c>
      <c r="AC225" t="s">
        <v>2345</v>
      </c>
      <c r="AH225" s="4"/>
      <c r="AI225" s="4"/>
      <c r="AJ225" t="s">
        <v>78</v>
      </c>
      <c r="AK225" t="s">
        <v>240</v>
      </c>
      <c r="AL225" t="s">
        <v>610</v>
      </c>
      <c r="AM225" t="s">
        <v>1162</v>
      </c>
      <c r="AN225" t="s">
        <v>67</v>
      </c>
      <c r="AO225" t="s">
        <v>80</v>
      </c>
      <c r="AP225" t="s">
        <v>1548</v>
      </c>
      <c r="AQ225">
        <f>WebStore68[[#This Row],[unit_price]]*WebStore68[[#This Row],[quantity]]</f>
        <v>6</v>
      </c>
      <c r="AR225" t="s">
        <v>393</v>
      </c>
      <c r="AS225" t="s">
        <v>2345</v>
      </c>
      <c r="AT225" t="str">
        <f t="shared" si="3"/>
        <v>316245439332noMale436663Google Ads4361543830629.9881013214.9918</v>
      </c>
      <c r="AU225">
        <f>COUNTIF(AT$2:AT225,AT225)</f>
        <v>1</v>
      </c>
      <c r="AV225" t="str">
        <f>WebStore68[[#This Row],[country]]&amp;"-"&amp;WebStore68[[#This Row],[item]]</f>
        <v>Canada-Non Stick Burger Press Hamburger Maker Beef Patty Meat BBQ Grill 12cm</v>
      </c>
    </row>
    <row r="226" spans="1:48" hidden="1" x14ac:dyDescent="0.25">
      <c r="A226">
        <v>325</v>
      </c>
      <c r="B226">
        <v>150</v>
      </c>
      <c r="C226" s="4">
        <v>43939</v>
      </c>
      <c r="D226" s="14">
        <f>WebStore68[[#This Row],[order_date]]</f>
        <v>43939</v>
      </c>
      <c r="E226" s="3">
        <f>ROUNDUP(MONTH(WebStore68[[#This Row],[order_date]])/3, 0)</f>
        <v>2</v>
      </c>
      <c r="F226">
        <v>2</v>
      </c>
      <c r="G226" t="s">
        <v>38</v>
      </c>
      <c r="H226" t="s">
        <v>49</v>
      </c>
      <c r="I226" t="s">
        <v>56</v>
      </c>
      <c r="J226" t="s">
        <v>58</v>
      </c>
      <c r="K226" s="4">
        <v>43939</v>
      </c>
      <c r="L226">
        <v>7</v>
      </c>
      <c r="M226" t="s">
        <v>61</v>
      </c>
      <c r="N226" s="4">
        <v>43915</v>
      </c>
      <c r="O226" s="4">
        <v>44012</v>
      </c>
      <c r="P226">
        <v>1</v>
      </c>
      <c r="Q226" t="s">
        <v>79</v>
      </c>
      <c r="R226" t="s">
        <v>241</v>
      </c>
      <c r="S226">
        <v>1</v>
      </c>
      <c r="T226" t="s">
        <v>617</v>
      </c>
      <c r="U226" t="s">
        <v>1168</v>
      </c>
      <c r="V226" t="s">
        <v>1614</v>
      </c>
      <c r="W226" t="s">
        <v>80</v>
      </c>
      <c r="X226" t="s">
        <v>1548</v>
      </c>
      <c r="Y226">
        <v>27.9</v>
      </c>
      <c r="Z226">
        <v>29.98</v>
      </c>
      <c r="AA226">
        <v>1</v>
      </c>
      <c r="AB226" t="s">
        <v>86</v>
      </c>
      <c r="AC226" t="s">
        <v>2350</v>
      </c>
      <c r="AH226" s="4"/>
      <c r="AI226" s="4"/>
      <c r="AJ226" t="s">
        <v>79</v>
      </c>
      <c r="AK226" t="s">
        <v>241</v>
      </c>
      <c r="AL226" t="s">
        <v>617</v>
      </c>
      <c r="AM226" t="s">
        <v>1168</v>
      </c>
      <c r="AN226" t="s">
        <v>1614</v>
      </c>
      <c r="AO226" t="s">
        <v>80</v>
      </c>
      <c r="AP226" t="s">
        <v>1548</v>
      </c>
      <c r="AQ226">
        <f>WebStore68[[#This Row],[unit_price]]*WebStore68[[#This Row],[quantity]]</f>
        <v>27.9</v>
      </c>
      <c r="AR226" t="s">
        <v>86</v>
      </c>
      <c r="AS226" t="s">
        <v>2350</v>
      </c>
      <c r="AT226" t="str">
        <f t="shared" si="3"/>
        <v>325150439392noFemale439397YouTube439154401227.929.98416913.95214.997</v>
      </c>
      <c r="AU226">
        <f>COUNTIF(AT$2:AT226,AT226)</f>
        <v>1</v>
      </c>
      <c r="AV226" t="str">
        <f>WebStore68[[#This Row],[country]]&amp;"-"&amp;WebStore68[[#This Row],[item]]</f>
        <v>Canada-Yu-Gi-Oh! TCG: Egyptian God Deck: The Winged Dragon Of Rah</v>
      </c>
    </row>
    <row r="227" spans="1:48" hidden="1" x14ac:dyDescent="0.25">
      <c r="A227">
        <v>331</v>
      </c>
      <c r="B227">
        <v>263</v>
      </c>
      <c r="C227" s="13">
        <v>43941</v>
      </c>
      <c r="D227" s="14">
        <f>WebStore68[[#This Row],[order_date]]</f>
        <v>43941</v>
      </c>
      <c r="E227" s="3">
        <f>ROUNDUP(MONTH(WebStore68[[#This Row],[order_date]])/3, 0)</f>
        <v>2</v>
      </c>
      <c r="F227">
        <v>2</v>
      </c>
      <c r="G227" t="s">
        <v>38</v>
      </c>
      <c r="H227" t="s">
        <v>49</v>
      </c>
      <c r="I227" t="s">
        <v>56</v>
      </c>
      <c r="J227" t="s">
        <v>57</v>
      </c>
      <c r="K227" s="4">
        <v>43734</v>
      </c>
      <c r="L227">
        <v>2</v>
      </c>
      <c r="M227" t="s">
        <v>60</v>
      </c>
      <c r="N227" s="4">
        <v>43615</v>
      </c>
      <c r="O227" s="4">
        <v>43830</v>
      </c>
      <c r="P227">
        <v>1</v>
      </c>
      <c r="Q227" t="s">
        <v>105</v>
      </c>
      <c r="R227" t="s">
        <v>267</v>
      </c>
      <c r="S227">
        <v>1</v>
      </c>
      <c r="T227" t="s">
        <v>621</v>
      </c>
      <c r="U227" t="s">
        <v>1171</v>
      </c>
      <c r="V227" t="s">
        <v>1697</v>
      </c>
      <c r="W227" t="s">
        <v>71</v>
      </c>
      <c r="X227" t="s">
        <v>1869</v>
      </c>
      <c r="Y227">
        <v>27.9</v>
      </c>
      <c r="Z227">
        <v>29.98</v>
      </c>
      <c r="AA227">
        <v>1</v>
      </c>
      <c r="AB227" t="s">
        <v>2120</v>
      </c>
      <c r="AC227" t="s">
        <v>2394</v>
      </c>
      <c r="AH227" s="4"/>
      <c r="AI227" s="4"/>
      <c r="AJ227" t="s">
        <v>79</v>
      </c>
      <c r="AK227" t="s">
        <v>241</v>
      </c>
      <c r="AL227" t="s">
        <v>770</v>
      </c>
      <c r="AM227" t="s">
        <v>1182</v>
      </c>
      <c r="AN227" t="s">
        <v>1614</v>
      </c>
      <c r="AO227" t="s">
        <v>69</v>
      </c>
      <c r="AP227" t="s">
        <v>1548</v>
      </c>
      <c r="AQ227">
        <f>WebStore68[[#This Row],[unit_price]]*WebStore68[[#This Row],[quantity]]</f>
        <v>13.95</v>
      </c>
      <c r="AR227" t="s">
        <v>455</v>
      </c>
      <c r="AS227" t="s">
        <v>2340</v>
      </c>
      <c r="AT227" t="str">
        <f t="shared" si="3"/>
        <v>331263439412noMale437342Facebook436154383027.929.98416513.95114.9915</v>
      </c>
      <c r="AU227">
        <f>COUNTIF(AT$2:AT227,AT227)</f>
        <v>1</v>
      </c>
      <c r="AV227" t="str">
        <f>WebStore68[[#This Row],[country]]&amp;"-"&amp;WebStore68[[#This Row],[item]]</f>
        <v>Canada-Yu-Gi-Oh! TCG: Egyptian God Deck: Obelisk The Tormentor</v>
      </c>
    </row>
    <row r="228" spans="1:48" hidden="1" x14ac:dyDescent="0.25">
      <c r="A228">
        <v>348</v>
      </c>
      <c r="B228">
        <v>442</v>
      </c>
      <c r="C228" s="4">
        <v>43950</v>
      </c>
      <c r="D228" s="14">
        <f>WebStore68[[#This Row],[order_date]]</f>
        <v>43950</v>
      </c>
      <c r="E228" s="3">
        <f>ROUNDUP(MONTH(WebStore68[[#This Row],[order_date]])/3, 0)</f>
        <v>2</v>
      </c>
      <c r="F228">
        <v>2</v>
      </c>
      <c r="G228" t="s">
        <v>38</v>
      </c>
      <c r="H228" t="s">
        <v>49</v>
      </c>
      <c r="I228" t="s">
        <v>55</v>
      </c>
      <c r="J228" t="s">
        <v>58</v>
      </c>
      <c r="K228" s="4">
        <v>43739</v>
      </c>
      <c r="L228">
        <v>1</v>
      </c>
      <c r="M228" t="s">
        <v>61</v>
      </c>
      <c r="N228" s="4">
        <v>43615</v>
      </c>
      <c r="O228" s="4">
        <v>43830</v>
      </c>
      <c r="P228">
        <v>1</v>
      </c>
      <c r="Q228" t="s">
        <v>79</v>
      </c>
      <c r="R228" t="s">
        <v>241</v>
      </c>
      <c r="S228">
        <v>1</v>
      </c>
      <c r="T228" t="s">
        <v>423</v>
      </c>
      <c r="U228" t="s">
        <v>985</v>
      </c>
      <c r="V228" t="s">
        <v>1518</v>
      </c>
      <c r="W228" t="s">
        <v>67</v>
      </c>
      <c r="X228" t="s">
        <v>1548</v>
      </c>
      <c r="Y228">
        <v>128.63999999999999</v>
      </c>
      <c r="Z228">
        <v>44.97</v>
      </c>
      <c r="AA228">
        <v>1</v>
      </c>
      <c r="AB228" t="s">
        <v>455</v>
      </c>
      <c r="AC228" t="s">
        <v>2340</v>
      </c>
      <c r="AH228" s="4"/>
      <c r="AI228" s="4"/>
      <c r="AJ228" t="s">
        <v>79</v>
      </c>
      <c r="AK228" t="s">
        <v>241</v>
      </c>
      <c r="AL228" t="s">
        <v>423</v>
      </c>
      <c r="AM228" t="s">
        <v>985</v>
      </c>
      <c r="AN228" t="s">
        <v>1518</v>
      </c>
      <c r="AO228" t="s">
        <v>67</v>
      </c>
      <c r="AP228" t="s">
        <v>1548</v>
      </c>
      <c r="AQ228">
        <f>WebStore68[[#This Row],[unit_price]]*WebStore68[[#This Row],[quantity]]</f>
        <v>128.64000000000001</v>
      </c>
      <c r="AR228" t="s">
        <v>455</v>
      </c>
      <c r="AS228" t="s">
        <v>2340</v>
      </c>
      <c r="AT228" t="str">
        <f t="shared" si="3"/>
        <v>348442439502yesFemale437391YouTube4361543830128.6444.97411042.88314.9915</v>
      </c>
      <c r="AU228">
        <f>COUNTIF(AT$2:AT228,AT228)</f>
        <v>1</v>
      </c>
      <c r="AV228" t="str">
        <f>WebStore68[[#This Row],[country]]&amp;"-"&amp;WebStore68[[#This Row],[item]]</f>
        <v>Canada-Pokémon TCG: Shining Fates Tin</v>
      </c>
    </row>
    <row r="229" spans="1:48" hidden="1" x14ac:dyDescent="0.25">
      <c r="A229">
        <v>350</v>
      </c>
      <c r="B229">
        <v>213</v>
      </c>
      <c r="C229" s="13">
        <v>43951</v>
      </c>
      <c r="D229" s="14">
        <f>WebStore68[[#This Row],[order_date]]</f>
        <v>43951</v>
      </c>
      <c r="E229" s="3">
        <f>ROUNDUP(MONTH(WebStore68[[#This Row],[order_date]])/3, 0)</f>
        <v>2</v>
      </c>
      <c r="F229">
        <v>2</v>
      </c>
      <c r="G229" t="s">
        <v>38</v>
      </c>
      <c r="H229" t="s">
        <v>49</v>
      </c>
      <c r="I229" t="s">
        <v>55</v>
      </c>
      <c r="J229" t="s">
        <v>57</v>
      </c>
      <c r="K229" s="4">
        <v>43672</v>
      </c>
      <c r="L229">
        <v>2</v>
      </c>
      <c r="M229" t="s">
        <v>60</v>
      </c>
      <c r="N229" s="4">
        <v>43615</v>
      </c>
      <c r="O229" s="4">
        <v>43830</v>
      </c>
      <c r="P229">
        <v>3</v>
      </c>
      <c r="Q229" t="s">
        <v>149</v>
      </c>
      <c r="R229" t="s">
        <v>311</v>
      </c>
      <c r="S229">
        <v>3</v>
      </c>
      <c r="T229" t="s">
        <v>631</v>
      </c>
      <c r="U229" t="s">
        <v>1180</v>
      </c>
      <c r="V229" t="s">
        <v>1705</v>
      </c>
      <c r="W229" t="s">
        <v>1997</v>
      </c>
      <c r="X229" t="s">
        <v>2033</v>
      </c>
      <c r="Y229">
        <v>275.56</v>
      </c>
      <c r="Z229">
        <v>59.95</v>
      </c>
      <c r="AA229">
        <v>3</v>
      </c>
      <c r="AB229" t="s">
        <v>2175</v>
      </c>
      <c r="AC229" t="s">
        <v>2456</v>
      </c>
      <c r="AH229" s="4"/>
      <c r="AI229" s="4"/>
      <c r="AJ229" t="s">
        <v>78</v>
      </c>
      <c r="AK229" t="s">
        <v>240</v>
      </c>
      <c r="AL229" t="s">
        <v>79</v>
      </c>
      <c r="AM229" t="s">
        <v>1080</v>
      </c>
      <c r="AN229" t="s">
        <v>1606</v>
      </c>
      <c r="AO229" t="s">
        <v>69</v>
      </c>
      <c r="AP229" t="s">
        <v>1548</v>
      </c>
      <c r="AQ229">
        <f>WebStore68[[#This Row],[unit_price]]*WebStore68[[#This Row],[quantity]]</f>
        <v>25.99</v>
      </c>
      <c r="AR229" t="s">
        <v>393</v>
      </c>
      <c r="AS229" t="s">
        <v>2345</v>
      </c>
      <c r="AT229" t="str">
        <f t="shared" si="3"/>
        <v>350213439512yesMale436722Facebook4361543830275.5659.958425.99114.9918</v>
      </c>
      <c r="AU229">
        <f>COUNTIF(AT$2:AT229,AT229)</f>
        <v>1</v>
      </c>
      <c r="AV229" t="str">
        <f>WebStore68[[#This Row],[country]]&amp;"-"&amp;WebStore68[[#This Row],[item]]</f>
        <v>Canada-12/14 inch long Aluminum Pizza Shovel With Long Handle</v>
      </c>
    </row>
    <row r="230" spans="1:48" hidden="1" x14ac:dyDescent="0.25">
      <c r="A230">
        <v>350</v>
      </c>
      <c r="B230">
        <v>213</v>
      </c>
      <c r="C230" s="13">
        <v>43951</v>
      </c>
      <c r="D230" s="14">
        <f>WebStore68[[#This Row],[order_date]]</f>
        <v>43951</v>
      </c>
      <c r="E230" s="3">
        <f>ROUNDUP(MONTH(WebStore68[[#This Row],[order_date]])/3, 0)</f>
        <v>2</v>
      </c>
      <c r="F230">
        <v>2</v>
      </c>
      <c r="G230" t="s">
        <v>38</v>
      </c>
      <c r="H230" t="s">
        <v>49</v>
      </c>
      <c r="I230" t="s">
        <v>55</v>
      </c>
      <c r="J230" t="s">
        <v>57</v>
      </c>
      <c r="K230" s="4">
        <v>43672</v>
      </c>
      <c r="L230">
        <v>2</v>
      </c>
      <c r="M230" t="s">
        <v>60</v>
      </c>
      <c r="N230" s="4">
        <v>43615</v>
      </c>
      <c r="O230" s="4">
        <v>43830</v>
      </c>
      <c r="P230">
        <v>3</v>
      </c>
      <c r="Q230" t="s">
        <v>149</v>
      </c>
      <c r="R230" t="s">
        <v>311</v>
      </c>
      <c r="S230">
        <v>3</v>
      </c>
      <c r="T230" t="s">
        <v>631</v>
      </c>
      <c r="U230" t="s">
        <v>1180</v>
      </c>
      <c r="V230" t="s">
        <v>1705</v>
      </c>
      <c r="W230" t="s">
        <v>1997</v>
      </c>
      <c r="X230" t="s">
        <v>2033</v>
      </c>
      <c r="Y230">
        <v>275.56</v>
      </c>
      <c r="Z230">
        <v>59.95</v>
      </c>
      <c r="AA230">
        <v>3</v>
      </c>
      <c r="AB230" t="s">
        <v>2175</v>
      </c>
      <c r="AC230" t="s">
        <v>2456</v>
      </c>
      <c r="AH230" s="4"/>
      <c r="AI230" s="4"/>
      <c r="AJ230" t="s">
        <v>90</v>
      </c>
      <c r="AK230" t="s">
        <v>252</v>
      </c>
      <c r="AL230" t="s">
        <v>449</v>
      </c>
      <c r="AM230" t="s">
        <v>1011</v>
      </c>
      <c r="AN230" t="s">
        <v>1541</v>
      </c>
      <c r="AO230" t="s">
        <v>67</v>
      </c>
      <c r="AP230" t="s">
        <v>1562</v>
      </c>
      <c r="AQ230">
        <f>WebStore68[[#This Row],[unit_price]]*WebStore68[[#This Row],[quantity]]</f>
        <v>129.57</v>
      </c>
      <c r="AR230" t="s">
        <v>410</v>
      </c>
      <c r="AS230" t="s">
        <v>2359</v>
      </c>
      <c r="AT230" t="str">
        <f t="shared" si="3"/>
        <v>350213439512yesMale436722Facebook4361543830275.5659.95614743.1939.9920</v>
      </c>
      <c r="AU230">
        <f>COUNTIF(AT$2:AT230,AT230)</f>
        <v>1</v>
      </c>
      <c r="AV230" t="str">
        <f>WebStore68[[#This Row],[country]]&amp;"-"&amp;WebStore68[[#This Row],[item]]</f>
        <v>Canada-Transformers G1 Optimus prime reissue brand new action figure MISB Gift</v>
      </c>
    </row>
    <row r="231" spans="1:48" hidden="1" x14ac:dyDescent="0.25">
      <c r="A231">
        <v>350</v>
      </c>
      <c r="B231">
        <v>213</v>
      </c>
      <c r="C231" s="13">
        <v>43951</v>
      </c>
      <c r="D231" s="14">
        <f>WebStore68[[#This Row],[order_date]]</f>
        <v>43951</v>
      </c>
      <c r="E231" s="3">
        <f>ROUNDUP(MONTH(WebStore68[[#This Row],[order_date]])/3, 0)</f>
        <v>2</v>
      </c>
      <c r="F231">
        <v>2</v>
      </c>
      <c r="G231" t="s">
        <v>38</v>
      </c>
      <c r="H231" t="s">
        <v>49</v>
      </c>
      <c r="I231" t="s">
        <v>55</v>
      </c>
      <c r="J231" t="s">
        <v>57</v>
      </c>
      <c r="K231" s="4">
        <v>43672</v>
      </c>
      <c r="L231">
        <v>2</v>
      </c>
      <c r="M231" t="s">
        <v>60</v>
      </c>
      <c r="N231" s="4">
        <v>43615</v>
      </c>
      <c r="O231" s="4">
        <v>43830</v>
      </c>
      <c r="P231">
        <v>3</v>
      </c>
      <c r="Q231" t="s">
        <v>149</v>
      </c>
      <c r="R231" t="s">
        <v>311</v>
      </c>
      <c r="S231">
        <v>3</v>
      </c>
      <c r="T231" t="s">
        <v>631</v>
      </c>
      <c r="U231" t="s">
        <v>1180</v>
      </c>
      <c r="V231" t="s">
        <v>1705</v>
      </c>
      <c r="W231" t="s">
        <v>1997</v>
      </c>
      <c r="X231" t="s">
        <v>2033</v>
      </c>
      <c r="Y231">
        <v>275.56</v>
      </c>
      <c r="Z231">
        <v>59.95</v>
      </c>
      <c r="AA231">
        <v>3</v>
      </c>
      <c r="AB231" t="s">
        <v>2175</v>
      </c>
      <c r="AC231" t="s">
        <v>2456</v>
      </c>
      <c r="AH231" s="4"/>
      <c r="AI231" s="4"/>
      <c r="AJ231" t="s">
        <v>79</v>
      </c>
      <c r="AK231" t="s">
        <v>241</v>
      </c>
      <c r="AL231" t="s">
        <v>403</v>
      </c>
      <c r="AM231" t="s">
        <v>965</v>
      </c>
      <c r="AN231" t="s">
        <v>422</v>
      </c>
      <c r="AO231" t="s">
        <v>69</v>
      </c>
      <c r="AP231" t="s">
        <v>1548</v>
      </c>
      <c r="AQ231">
        <f>WebStore68[[#This Row],[unit_price]]*WebStore68[[#This Row],[quantity]]</f>
        <v>120</v>
      </c>
      <c r="AR231" t="s">
        <v>455</v>
      </c>
      <c r="AS231" t="s">
        <v>2340</v>
      </c>
      <c r="AT231" t="str">
        <f t="shared" si="3"/>
        <v>350213439512yesMale436722Facebook4361543830275.5659.95438120114.9915</v>
      </c>
      <c r="AU231">
        <f>COUNTIF(AT$2:AT231,AT231)</f>
        <v>1</v>
      </c>
      <c r="AV231" t="str">
        <f>WebStore68[[#This Row],[country]]&amp;"-"&amp;WebStore68[[#This Row],[item]]</f>
        <v>Canada-Dragon Ball Z - Officially Licensed Dragon Ball Collector's Set</v>
      </c>
    </row>
    <row r="232" spans="1:48" hidden="1" x14ac:dyDescent="0.25">
      <c r="A232">
        <v>358</v>
      </c>
      <c r="B232">
        <v>129</v>
      </c>
      <c r="C232" s="4">
        <v>43957</v>
      </c>
      <c r="D232" s="14">
        <f>WebStore68[[#This Row],[order_date]]</f>
        <v>43957</v>
      </c>
      <c r="E232" s="3">
        <f>ROUNDUP(MONTH(WebStore68[[#This Row],[order_date]])/3, 0)</f>
        <v>2</v>
      </c>
      <c r="F232">
        <v>2</v>
      </c>
      <c r="G232" t="s">
        <v>38</v>
      </c>
      <c r="H232" t="s">
        <v>49</v>
      </c>
      <c r="I232" t="s">
        <v>56</v>
      </c>
      <c r="J232" t="s">
        <v>58</v>
      </c>
      <c r="K232" s="4">
        <v>43622</v>
      </c>
      <c r="L232">
        <v>3</v>
      </c>
      <c r="M232" t="s">
        <v>59</v>
      </c>
      <c r="N232" s="4">
        <v>43615</v>
      </c>
      <c r="O232" s="4">
        <v>43830</v>
      </c>
      <c r="P232">
        <v>1</v>
      </c>
      <c r="Q232" t="s">
        <v>80</v>
      </c>
      <c r="R232" t="s">
        <v>242</v>
      </c>
      <c r="S232">
        <v>1</v>
      </c>
      <c r="T232" t="s">
        <v>455</v>
      </c>
      <c r="U232" t="s">
        <v>1018</v>
      </c>
      <c r="V232" t="s">
        <v>1548</v>
      </c>
      <c r="W232" t="s">
        <v>69</v>
      </c>
      <c r="X232" t="s">
        <v>1548</v>
      </c>
      <c r="Y232">
        <v>14.99</v>
      </c>
      <c r="Z232">
        <v>14.99</v>
      </c>
      <c r="AA232">
        <v>1</v>
      </c>
      <c r="AB232" t="s">
        <v>70</v>
      </c>
      <c r="AC232" t="s">
        <v>2341</v>
      </c>
      <c r="AH232" s="4"/>
      <c r="AI232" s="4"/>
      <c r="AJ232" t="s">
        <v>80</v>
      </c>
      <c r="AK232" t="s">
        <v>242</v>
      </c>
      <c r="AL232" t="s">
        <v>455</v>
      </c>
      <c r="AM232" t="s">
        <v>1018</v>
      </c>
      <c r="AN232" t="s">
        <v>1548</v>
      </c>
      <c r="AO232" t="s">
        <v>69</v>
      </c>
      <c r="AP232" t="s">
        <v>1548</v>
      </c>
      <c r="AQ232">
        <f>WebStore68[[#This Row],[unit_price]]*WebStore68[[#This Row],[quantity]]</f>
        <v>14.99</v>
      </c>
      <c r="AR232" t="s">
        <v>70</v>
      </c>
      <c r="AS232" t="s">
        <v>2341</v>
      </c>
      <c r="AT232" t="str">
        <f t="shared" si="3"/>
        <v>358129439572noFemale436223Google Ads436154383014.9914.9921514.99114.995</v>
      </c>
      <c r="AU232">
        <f>COUNTIF(AT$2:AT232,AT232)</f>
        <v>1</v>
      </c>
      <c r="AV232" t="str">
        <f>WebStore68[[#This Row],[country]]&amp;"-"&amp;WebStore68[[#This Row],[item]]</f>
        <v>Canada-Aluminium HD Polarized Photochromic Sunglasses</v>
      </c>
    </row>
    <row r="233" spans="1:48" hidden="1" x14ac:dyDescent="0.25">
      <c r="A233">
        <v>369</v>
      </c>
      <c r="B233">
        <v>85</v>
      </c>
      <c r="C233" s="4">
        <v>43963</v>
      </c>
      <c r="D233" s="14">
        <f>WebStore68[[#This Row],[order_date]]</f>
        <v>43963</v>
      </c>
      <c r="E233" s="3">
        <f>ROUNDUP(MONTH(WebStore68[[#This Row],[order_date]])/3, 0)</f>
        <v>2</v>
      </c>
      <c r="F233">
        <v>2</v>
      </c>
      <c r="G233" t="s">
        <v>38</v>
      </c>
      <c r="H233" t="s">
        <v>49</v>
      </c>
      <c r="I233" t="s">
        <v>56</v>
      </c>
      <c r="J233" t="s">
        <v>58</v>
      </c>
      <c r="K233" s="4">
        <v>43906</v>
      </c>
      <c r="L233">
        <v>5</v>
      </c>
      <c r="M233" t="s">
        <v>60</v>
      </c>
      <c r="N233" s="4">
        <v>43831</v>
      </c>
      <c r="O233" s="4">
        <v>43921</v>
      </c>
      <c r="P233">
        <v>1</v>
      </c>
      <c r="Q233" t="s">
        <v>78</v>
      </c>
      <c r="R233" t="s">
        <v>240</v>
      </c>
      <c r="S233">
        <v>1</v>
      </c>
      <c r="T233" t="s">
        <v>644</v>
      </c>
      <c r="U233" t="s">
        <v>1191</v>
      </c>
      <c r="V233" t="s">
        <v>1714</v>
      </c>
      <c r="W233" t="s">
        <v>67</v>
      </c>
      <c r="X233" t="s">
        <v>1548</v>
      </c>
      <c r="Y233">
        <v>27.57</v>
      </c>
      <c r="Z233">
        <v>44.97</v>
      </c>
      <c r="AA233">
        <v>1</v>
      </c>
      <c r="AB233" t="s">
        <v>393</v>
      </c>
      <c r="AC233" t="s">
        <v>2345</v>
      </c>
      <c r="AH233" s="4"/>
      <c r="AI233" s="4"/>
      <c r="AJ233" t="s">
        <v>78</v>
      </c>
      <c r="AK233" t="s">
        <v>240</v>
      </c>
      <c r="AL233" t="s">
        <v>644</v>
      </c>
      <c r="AM233" t="s">
        <v>1191</v>
      </c>
      <c r="AN233" t="s">
        <v>1714</v>
      </c>
      <c r="AO233" t="s">
        <v>67</v>
      </c>
      <c r="AP233" t="s">
        <v>1548</v>
      </c>
      <c r="AQ233">
        <f>WebStore68[[#This Row],[unit_price]]*WebStore68[[#This Row],[quantity]]</f>
        <v>27.57</v>
      </c>
      <c r="AR233" t="s">
        <v>393</v>
      </c>
      <c r="AS233" t="s">
        <v>2345</v>
      </c>
      <c r="AT233" t="str">
        <f t="shared" si="3"/>
        <v>36985439632noFemale439065Facebook438314392127.5744.9781749.19314.9918</v>
      </c>
      <c r="AU233">
        <f>COUNTIF(AT$2:AT233,AT233)</f>
        <v>1</v>
      </c>
      <c r="AV233" t="str">
        <f>WebStore68[[#This Row],[country]]&amp;"-"&amp;WebStore68[[#This Row],[item]]</f>
        <v>Canada-Meat Shredder Barbecue Fork Bear Claw</v>
      </c>
    </row>
    <row r="234" spans="1:48" hidden="1" x14ac:dyDescent="0.25">
      <c r="A234">
        <v>370</v>
      </c>
      <c r="B234">
        <v>302</v>
      </c>
      <c r="C234" s="13">
        <v>43963</v>
      </c>
      <c r="D234" s="14">
        <f>WebStore68[[#This Row],[order_date]]</f>
        <v>43963</v>
      </c>
      <c r="E234" s="3">
        <f>ROUNDUP(MONTH(WebStore68[[#This Row],[order_date]])/3, 0)</f>
        <v>2</v>
      </c>
      <c r="F234">
        <v>2</v>
      </c>
      <c r="G234" t="s">
        <v>38</v>
      </c>
      <c r="H234" t="s">
        <v>49</v>
      </c>
      <c r="I234" t="s">
        <v>55</v>
      </c>
      <c r="J234" t="s">
        <v>58</v>
      </c>
      <c r="K234" s="4">
        <v>43610</v>
      </c>
      <c r="L234">
        <v>2</v>
      </c>
      <c r="N234" s="4"/>
      <c r="O234" s="4"/>
      <c r="P234">
        <v>1</v>
      </c>
      <c r="Q234" t="s">
        <v>70</v>
      </c>
      <c r="R234" t="s">
        <v>232</v>
      </c>
      <c r="S234">
        <v>1</v>
      </c>
      <c r="T234" t="s">
        <v>645</v>
      </c>
      <c r="U234" t="s">
        <v>1111</v>
      </c>
      <c r="V234" t="s">
        <v>1715</v>
      </c>
      <c r="W234" t="s">
        <v>80</v>
      </c>
      <c r="X234" t="s">
        <v>1517</v>
      </c>
      <c r="Y234">
        <v>55</v>
      </c>
      <c r="Z234">
        <v>39.979999999999997</v>
      </c>
      <c r="AA234">
        <v>1</v>
      </c>
      <c r="AB234" t="s">
        <v>432</v>
      </c>
      <c r="AC234" t="s">
        <v>2331</v>
      </c>
      <c r="AH234" s="4"/>
      <c r="AI234" s="4"/>
      <c r="AJ234" t="s">
        <v>70</v>
      </c>
      <c r="AK234" t="s">
        <v>232</v>
      </c>
      <c r="AL234" t="s">
        <v>645</v>
      </c>
      <c r="AM234" t="s">
        <v>1111</v>
      </c>
      <c r="AN234" t="s">
        <v>1715</v>
      </c>
      <c r="AO234" t="s">
        <v>80</v>
      </c>
      <c r="AP234" t="s">
        <v>1517</v>
      </c>
      <c r="AQ234">
        <f>WebStore68[[#This Row],[unit_price]]*WebStore68[[#This Row],[quantity]]</f>
        <v>55</v>
      </c>
      <c r="AR234" t="s">
        <v>432</v>
      </c>
      <c r="AS234" t="s">
        <v>2331</v>
      </c>
      <c r="AT234" t="str">
        <f t="shared" si="3"/>
        <v>370302439632yesFemale4361025539.9851327.5219.9921</v>
      </c>
      <c r="AU234">
        <f>COUNTIF(AT$2:AT234,AT234)</f>
        <v>1</v>
      </c>
      <c r="AV234" t="str">
        <f>WebStore68[[#This Row],[country]]&amp;"-"&amp;WebStore68[[#This Row],[item]]</f>
        <v xml:space="preserve">Canada-Agility Ladder </v>
      </c>
    </row>
    <row r="235" spans="1:48" hidden="1" x14ac:dyDescent="0.25">
      <c r="A235">
        <v>379</v>
      </c>
      <c r="B235">
        <v>369</v>
      </c>
      <c r="C235" s="4">
        <v>43969</v>
      </c>
      <c r="D235" s="14">
        <f>WebStore68[[#This Row],[order_date]]</f>
        <v>43969</v>
      </c>
      <c r="E235" s="3">
        <f>ROUNDUP(MONTH(WebStore68[[#This Row],[order_date]])/3, 0)</f>
        <v>2</v>
      </c>
      <c r="F235">
        <v>2</v>
      </c>
      <c r="G235" t="s">
        <v>38</v>
      </c>
      <c r="H235" t="s">
        <v>49</v>
      </c>
      <c r="I235" t="s">
        <v>56</v>
      </c>
      <c r="J235" t="s">
        <v>57</v>
      </c>
      <c r="K235" s="4">
        <v>43590</v>
      </c>
      <c r="L235">
        <v>3</v>
      </c>
      <c r="N235" s="4"/>
      <c r="O235" s="4"/>
      <c r="P235">
        <v>1</v>
      </c>
      <c r="Q235" t="s">
        <v>84</v>
      </c>
      <c r="R235" t="s">
        <v>246</v>
      </c>
      <c r="S235">
        <v>1</v>
      </c>
      <c r="T235" t="s">
        <v>549</v>
      </c>
      <c r="U235" t="s">
        <v>1110</v>
      </c>
      <c r="V235" t="s">
        <v>1635</v>
      </c>
      <c r="W235" t="s">
        <v>69</v>
      </c>
      <c r="X235" t="s">
        <v>1548</v>
      </c>
      <c r="Y235">
        <v>27.99</v>
      </c>
      <c r="Z235">
        <v>14.99</v>
      </c>
      <c r="AA235">
        <v>1</v>
      </c>
      <c r="AB235" t="s">
        <v>410</v>
      </c>
      <c r="AC235" t="s">
        <v>2359</v>
      </c>
      <c r="AH235" s="4"/>
      <c r="AI235" s="4"/>
      <c r="AJ235" t="s">
        <v>84</v>
      </c>
      <c r="AK235" t="s">
        <v>246</v>
      </c>
      <c r="AL235" t="s">
        <v>549</v>
      </c>
      <c r="AM235" t="s">
        <v>1110</v>
      </c>
      <c r="AN235" t="s">
        <v>1635</v>
      </c>
      <c r="AO235" t="s">
        <v>69</v>
      </c>
      <c r="AP235" t="s">
        <v>1548</v>
      </c>
      <c r="AQ235">
        <f>WebStore68[[#This Row],[unit_price]]*WebStore68[[#This Row],[quantity]]</f>
        <v>27.99</v>
      </c>
      <c r="AR235" t="s">
        <v>410</v>
      </c>
      <c r="AS235" t="s">
        <v>2359</v>
      </c>
      <c r="AT235" t="str">
        <f t="shared" si="3"/>
        <v>379369439692noMale43590327.9914.9992227.99114.9920</v>
      </c>
      <c r="AU235">
        <f>COUNTIF(AT$2:AT235,AT235)</f>
        <v>1</v>
      </c>
      <c r="AV235" t="str">
        <f>WebStore68[[#This Row],[country]]&amp;"-"&amp;WebStore68[[#This Row],[item]]</f>
        <v>Canada-BENGOO G9000 Stereo Gaming Headset</v>
      </c>
    </row>
    <row r="236" spans="1:48" hidden="1" x14ac:dyDescent="0.25">
      <c r="A236">
        <v>380</v>
      </c>
      <c r="B236">
        <v>213</v>
      </c>
      <c r="C236" s="13">
        <v>43970</v>
      </c>
      <c r="D236" s="14">
        <f>WebStore68[[#This Row],[order_date]]</f>
        <v>43970</v>
      </c>
      <c r="E236" s="3">
        <f>ROUNDUP(MONTH(WebStore68[[#This Row],[order_date]])/3, 0)</f>
        <v>2</v>
      </c>
      <c r="F236">
        <v>2</v>
      </c>
      <c r="G236" t="s">
        <v>38</v>
      </c>
      <c r="H236" t="s">
        <v>49</v>
      </c>
      <c r="I236" t="s">
        <v>55</v>
      </c>
      <c r="J236" t="s">
        <v>57</v>
      </c>
      <c r="K236" s="4">
        <v>43672</v>
      </c>
      <c r="L236">
        <v>2</v>
      </c>
      <c r="M236" t="s">
        <v>60</v>
      </c>
      <c r="N236" s="4">
        <v>43615</v>
      </c>
      <c r="O236" s="4">
        <v>43830</v>
      </c>
      <c r="P236">
        <v>1</v>
      </c>
      <c r="Q236" t="s">
        <v>90</v>
      </c>
      <c r="R236" t="s">
        <v>252</v>
      </c>
      <c r="S236">
        <v>1</v>
      </c>
      <c r="T236" t="s">
        <v>652</v>
      </c>
      <c r="U236" t="s">
        <v>1196</v>
      </c>
      <c r="V236" t="s">
        <v>1720</v>
      </c>
      <c r="W236" t="s">
        <v>67</v>
      </c>
      <c r="X236" t="s">
        <v>1562</v>
      </c>
      <c r="Y236">
        <v>58.47</v>
      </c>
      <c r="Z236">
        <v>29.97</v>
      </c>
      <c r="AA236">
        <v>1</v>
      </c>
      <c r="AB236" t="s">
        <v>410</v>
      </c>
      <c r="AC236" t="s">
        <v>2359</v>
      </c>
      <c r="AH236" s="4"/>
      <c r="AI236" s="4"/>
      <c r="AJ236" t="s">
        <v>90</v>
      </c>
      <c r="AK236" t="s">
        <v>252</v>
      </c>
      <c r="AL236" t="s">
        <v>652</v>
      </c>
      <c r="AM236" t="s">
        <v>1196</v>
      </c>
      <c r="AN236" t="s">
        <v>1720</v>
      </c>
      <c r="AO236" t="s">
        <v>67</v>
      </c>
      <c r="AP236" t="s">
        <v>1562</v>
      </c>
      <c r="AQ236">
        <f>WebStore68[[#This Row],[unit_price]]*WebStore68[[#This Row],[quantity]]</f>
        <v>58.47</v>
      </c>
      <c r="AR236" t="s">
        <v>410</v>
      </c>
      <c r="AS236" t="s">
        <v>2359</v>
      </c>
      <c r="AT236" t="str">
        <f t="shared" si="3"/>
        <v>380213439702yesMale436722Facebook436154383058.4729.9761119.4939.9920</v>
      </c>
      <c r="AU236">
        <f>COUNTIF(AT$2:AT236,AT236)</f>
        <v>1</v>
      </c>
      <c r="AV236" t="str">
        <f>WebStore68[[#This Row],[country]]&amp;"-"&amp;WebStore68[[#This Row],[item]]</f>
        <v>Canada-500 Pieces Castle Puzzle</v>
      </c>
    </row>
    <row r="237" spans="1:48" hidden="1" x14ac:dyDescent="0.25">
      <c r="A237">
        <v>397</v>
      </c>
      <c r="B237">
        <v>233</v>
      </c>
      <c r="C237" s="4">
        <v>43980</v>
      </c>
      <c r="D237" s="14">
        <f>WebStore68[[#This Row],[order_date]]</f>
        <v>43980</v>
      </c>
      <c r="E237" s="3">
        <f>ROUNDUP(MONTH(WebStore68[[#This Row],[order_date]])/3, 0)</f>
        <v>2</v>
      </c>
      <c r="F237">
        <v>2</v>
      </c>
      <c r="G237" t="s">
        <v>38</v>
      </c>
      <c r="H237" t="s">
        <v>49</v>
      </c>
      <c r="I237" t="s">
        <v>55</v>
      </c>
      <c r="J237" t="s">
        <v>57</v>
      </c>
      <c r="K237" s="4">
        <v>43719</v>
      </c>
      <c r="L237">
        <v>3</v>
      </c>
      <c r="M237" t="s">
        <v>59</v>
      </c>
      <c r="N237" s="4">
        <v>43615</v>
      </c>
      <c r="O237" s="4">
        <v>43830</v>
      </c>
      <c r="P237">
        <v>1</v>
      </c>
      <c r="Q237" t="s">
        <v>79</v>
      </c>
      <c r="R237" t="s">
        <v>241</v>
      </c>
      <c r="S237">
        <v>1</v>
      </c>
      <c r="T237" t="s">
        <v>515</v>
      </c>
      <c r="U237" t="s">
        <v>1078</v>
      </c>
      <c r="V237" t="s">
        <v>1587</v>
      </c>
      <c r="W237" t="s">
        <v>67</v>
      </c>
      <c r="X237" t="s">
        <v>1548</v>
      </c>
      <c r="Y237">
        <v>164.97</v>
      </c>
      <c r="Z237">
        <v>44.97</v>
      </c>
      <c r="AA237">
        <v>1</v>
      </c>
      <c r="AB237" t="s">
        <v>86</v>
      </c>
      <c r="AC237" t="s">
        <v>2350</v>
      </c>
      <c r="AH237" s="4"/>
      <c r="AI237" s="4"/>
      <c r="AJ237" t="s">
        <v>79</v>
      </c>
      <c r="AK237" t="s">
        <v>241</v>
      </c>
      <c r="AL237" t="s">
        <v>515</v>
      </c>
      <c r="AM237" t="s">
        <v>1078</v>
      </c>
      <c r="AN237" t="s">
        <v>1587</v>
      </c>
      <c r="AO237" t="s">
        <v>67</v>
      </c>
      <c r="AP237" t="s">
        <v>1548</v>
      </c>
      <c r="AQ237">
        <f>WebStore68[[#This Row],[unit_price]]*WebStore68[[#This Row],[quantity]]</f>
        <v>164.97</v>
      </c>
      <c r="AR237" t="s">
        <v>86</v>
      </c>
      <c r="AS237" t="s">
        <v>2350</v>
      </c>
      <c r="AT237" t="str">
        <f t="shared" si="3"/>
        <v>397233439802yesMale437193Google Ads4361543830164.9744.97414354.99314.997</v>
      </c>
      <c r="AU237">
        <f>COUNTIF(AT$2:AT237,AT237)</f>
        <v>1</v>
      </c>
      <c r="AV237" t="str">
        <f>WebStore68[[#This Row],[country]]&amp;"-"&amp;WebStore68[[#This Row],[item]]</f>
        <v>Canada-Topps 2020 Series 1 Baseball Blaster Box</v>
      </c>
    </row>
    <row r="238" spans="1:48" hidden="1" x14ac:dyDescent="0.25">
      <c r="A238">
        <v>402</v>
      </c>
      <c r="B238">
        <v>376</v>
      </c>
      <c r="C238" s="13">
        <v>43982</v>
      </c>
      <c r="D238" s="14">
        <f>WebStore68[[#This Row],[order_date]]</f>
        <v>43982</v>
      </c>
      <c r="E238" s="3">
        <f>ROUNDUP(MONTH(WebStore68[[#This Row],[order_date]])/3, 0)</f>
        <v>2</v>
      </c>
      <c r="F238">
        <v>2</v>
      </c>
      <c r="G238" t="s">
        <v>38</v>
      </c>
      <c r="H238" t="s">
        <v>49</v>
      </c>
      <c r="I238" t="s">
        <v>56</v>
      </c>
      <c r="J238" t="s">
        <v>58</v>
      </c>
      <c r="K238" s="4">
        <v>43687</v>
      </c>
      <c r="L238">
        <v>2</v>
      </c>
      <c r="M238" t="s">
        <v>60</v>
      </c>
      <c r="N238" s="4">
        <v>43615</v>
      </c>
      <c r="O238" s="4">
        <v>43830</v>
      </c>
      <c r="P238">
        <v>1</v>
      </c>
      <c r="Q238" t="s">
        <v>86</v>
      </c>
      <c r="R238" t="s">
        <v>248</v>
      </c>
      <c r="S238">
        <v>1</v>
      </c>
      <c r="T238" t="s">
        <v>513</v>
      </c>
      <c r="U238" t="s">
        <v>1076</v>
      </c>
      <c r="V238" t="s">
        <v>1603</v>
      </c>
      <c r="W238" t="s">
        <v>80</v>
      </c>
      <c r="X238" t="s">
        <v>1577</v>
      </c>
      <c r="Y238">
        <v>45.36</v>
      </c>
      <c r="Z238">
        <v>49.98</v>
      </c>
      <c r="AA238">
        <v>1</v>
      </c>
      <c r="AB238" t="s">
        <v>549</v>
      </c>
      <c r="AC238" t="s">
        <v>2362</v>
      </c>
      <c r="AH238" s="4"/>
      <c r="AI238" s="4"/>
      <c r="AJ238" t="s">
        <v>86</v>
      </c>
      <c r="AK238" t="s">
        <v>248</v>
      </c>
      <c r="AL238" t="s">
        <v>513</v>
      </c>
      <c r="AM238" t="s">
        <v>1076</v>
      </c>
      <c r="AN238" t="s">
        <v>1603</v>
      </c>
      <c r="AO238" t="s">
        <v>80</v>
      </c>
      <c r="AP238" t="s">
        <v>1577</v>
      </c>
      <c r="AQ238">
        <f>WebStore68[[#This Row],[unit_price]]*WebStore68[[#This Row],[quantity]]</f>
        <v>45.36</v>
      </c>
      <c r="AR238" t="s">
        <v>549</v>
      </c>
      <c r="AS238" t="s">
        <v>2362</v>
      </c>
      <c r="AT238" t="str">
        <f t="shared" si="3"/>
        <v>402376439822noFemale436872Facebook436154383045.3649.9876122.68224.9922</v>
      </c>
      <c r="AU238">
        <f>COUNTIF(AT$2:AT238,AT238)</f>
        <v>1</v>
      </c>
      <c r="AV238" t="str">
        <f>WebStore68[[#This Row],[country]]&amp;"-"&amp;WebStore68[[#This Row],[item]]</f>
        <v>Canada-Honey-Can-Do Collapsible Clothes Drying Rack DRY-09065 Grey</v>
      </c>
    </row>
    <row r="239" spans="1:48" hidden="1" x14ac:dyDescent="0.25">
      <c r="A239">
        <v>407</v>
      </c>
      <c r="B239">
        <v>131</v>
      </c>
      <c r="C239" s="4">
        <v>43986</v>
      </c>
      <c r="D239" s="14">
        <f>WebStore68[[#This Row],[order_date]]</f>
        <v>43986</v>
      </c>
      <c r="E239" s="3">
        <f>ROUNDUP(MONTH(WebStore68[[#This Row],[order_date]])/3, 0)</f>
        <v>2</v>
      </c>
      <c r="F239">
        <v>2</v>
      </c>
      <c r="G239" t="s">
        <v>38</v>
      </c>
      <c r="H239" t="s">
        <v>49</v>
      </c>
      <c r="I239" t="s">
        <v>56</v>
      </c>
      <c r="J239" t="s">
        <v>57</v>
      </c>
      <c r="K239" s="4">
        <v>43813</v>
      </c>
      <c r="L239">
        <v>1</v>
      </c>
      <c r="M239" t="s">
        <v>61</v>
      </c>
      <c r="N239" s="4">
        <v>43615</v>
      </c>
      <c r="O239" s="4">
        <v>43830</v>
      </c>
      <c r="P239">
        <v>1</v>
      </c>
      <c r="Q239" t="s">
        <v>67</v>
      </c>
      <c r="R239" t="s">
        <v>229</v>
      </c>
      <c r="S239">
        <v>1</v>
      </c>
      <c r="T239" t="s">
        <v>476</v>
      </c>
      <c r="U239" t="s">
        <v>1031</v>
      </c>
      <c r="V239" t="s">
        <v>1487</v>
      </c>
      <c r="W239" t="s">
        <v>69</v>
      </c>
      <c r="X239" t="s">
        <v>1548</v>
      </c>
      <c r="Y239">
        <v>29.95</v>
      </c>
      <c r="Z239">
        <v>14.99</v>
      </c>
      <c r="AA239">
        <v>1</v>
      </c>
      <c r="AB239" t="s">
        <v>872</v>
      </c>
      <c r="AC239" t="s">
        <v>2388</v>
      </c>
      <c r="AH239" s="4"/>
      <c r="AI239" s="4"/>
      <c r="AJ239" t="s">
        <v>67</v>
      </c>
      <c r="AK239" t="s">
        <v>229</v>
      </c>
      <c r="AL239" t="s">
        <v>476</v>
      </c>
      <c r="AM239" t="s">
        <v>1031</v>
      </c>
      <c r="AN239" t="s">
        <v>1487</v>
      </c>
      <c r="AO239" t="s">
        <v>69</v>
      </c>
      <c r="AP239" t="s">
        <v>1548</v>
      </c>
      <c r="AQ239">
        <f>WebStore68[[#This Row],[unit_price]]*WebStore68[[#This Row],[quantity]]</f>
        <v>29.95</v>
      </c>
      <c r="AR239" t="s">
        <v>872</v>
      </c>
      <c r="AS239" t="s">
        <v>2388</v>
      </c>
      <c r="AT239" t="str">
        <f t="shared" si="3"/>
        <v>407131439862noMale438131YouTube436154383029.9514.9939529.95114.9919</v>
      </c>
      <c r="AU239">
        <f>COUNTIF(AT$2:AT239,AT239)</f>
        <v>1</v>
      </c>
      <c r="AV239" t="str">
        <f>WebStore68[[#This Row],[country]]&amp;"-"&amp;WebStore68[[#This Row],[item]]</f>
        <v>Canada-Never Split the Difference: Negotiating As If Your Life Depended On It</v>
      </c>
    </row>
    <row r="240" spans="1:48" hidden="1" x14ac:dyDescent="0.25">
      <c r="A240">
        <v>409</v>
      </c>
      <c r="B240">
        <v>352</v>
      </c>
      <c r="C240" s="13">
        <v>43986</v>
      </c>
      <c r="D240" s="14">
        <f>WebStore68[[#This Row],[order_date]]</f>
        <v>43986</v>
      </c>
      <c r="E240" s="3">
        <f>ROUNDUP(MONTH(WebStore68[[#This Row],[order_date]])/3, 0)</f>
        <v>2</v>
      </c>
      <c r="F240">
        <v>2</v>
      </c>
      <c r="G240" t="s">
        <v>38</v>
      </c>
      <c r="H240" t="s">
        <v>49</v>
      </c>
      <c r="I240" t="s">
        <v>55</v>
      </c>
      <c r="J240" t="s">
        <v>58</v>
      </c>
      <c r="K240" s="4">
        <v>43686</v>
      </c>
      <c r="L240">
        <v>2</v>
      </c>
      <c r="M240" t="s">
        <v>60</v>
      </c>
      <c r="N240" s="4">
        <v>43615</v>
      </c>
      <c r="O240" s="4">
        <v>43830</v>
      </c>
      <c r="P240">
        <v>1</v>
      </c>
      <c r="Q240" t="s">
        <v>70</v>
      </c>
      <c r="R240" t="s">
        <v>232</v>
      </c>
      <c r="S240">
        <v>1</v>
      </c>
      <c r="T240" t="s">
        <v>635</v>
      </c>
      <c r="U240" t="s">
        <v>1183</v>
      </c>
      <c r="V240" t="s">
        <v>1707</v>
      </c>
      <c r="W240" t="s">
        <v>80</v>
      </c>
      <c r="X240" t="s">
        <v>1517</v>
      </c>
      <c r="Y240">
        <v>45.98</v>
      </c>
      <c r="Z240">
        <v>39.979999999999997</v>
      </c>
      <c r="AA240">
        <v>1</v>
      </c>
      <c r="AB240" t="s">
        <v>673</v>
      </c>
      <c r="AC240" t="s">
        <v>2348</v>
      </c>
      <c r="AH240" s="4"/>
      <c r="AI240" s="4"/>
      <c r="AJ240" t="s">
        <v>70</v>
      </c>
      <c r="AK240" t="s">
        <v>232</v>
      </c>
      <c r="AL240" t="s">
        <v>635</v>
      </c>
      <c r="AM240" t="s">
        <v>1183</v>
      </c>
      <c r="AN240" t="s">
        <v>1707</v>
      </c>
      <c r="AO240" t="s">
        <v>80</v>
      </c>
      <c r="AP240" t="s">
        <v>1517</v>
      </c>
      <c r="AQ240">
        <f>WebStore68[[#This Row],[unit_price]]*WebStore68[[#This Row],[quantity]]</f>
        <v>45.98</v>
      </c>
      <c r="AR240" t="s">
        <v>673</v>
      </c>
      <c r="AS240" t="s">
        <v>2348</v>
      </c>
      <c r="AT240" t="str">
        <f t="shared" si="3"/>
        <v>409352439862yesFemale436862Facebook436154383045.9839.9858722.99219.9912</v>
      </c>
      <c r="AU240">
        <f>COUNTIF(AT$2:AT240,AT240)</f>
        <v>1</v>
      </c>
      <c r="AV240" t="str">
        <f>WebStore68[[#This Row],[country]]&amp;"-"&amp;WebStore68[[#This Row],[item]]</f>
        <v>Canada-Men Sport Shock Compression Padded Protective Shirt Basketball Training Vest</v>
      </c>
    </row>
    <row r="241" spans="1:48" hidden="1" x14ac:dyDescent="0.25">
      <c r="A241">
        <v>420</v>
      </c>
      <c r="B241">
        <v>154</v>
      </c>
      <c r="C241" s="13">
        <v>43994</v>
      </c>
      <c r="D241" s="14">
        <f>WebStore68[[#This Row],[order_date]]</f>
        <v>43994</v>
      </c>
      <c r="E241" s="3">
        <f>ROUNDUP(MONTH(WebStore68[[#This Row],[order_date]])/3, 0)</f>
        <v>2</v>
      </c>
      <c r="F241">
        <v>2</v>
      </c>
      <c r="G241" t="s">
        <v>38</v>
      </c>
      <c r="H241" t="s">
        <v>49</v>
      </c>
      <c r="I241" t="s">
        <v>56</v>
      </c>
      <c r="J241" t="s">
        <v>57</v>
      </c>
      <c r="K241" s="4">
        <v>43710</v>
      </c>
      <c r="L241">
        <v>2</v>
      </c>
      <c r="M241" t="s">
        <v>60</v>
      </c>
      <c r="N241" s="4">
        <v>43615</v>
      </c>
      <c r="O241" s="4">
        <v>43830</v>
      </c>
      <c r="P241">
        <v>1</v>
      </c>
      <c r="Q241" t="s">
        <v>70</v>
      </c>
      <c r="R241" t="s">
        <v>232</v>
      </c>
      <c r="S241">
        <v>1</v>
      </c>
      <c r="T241" t="s">
        <v>484</v>
      </c>
      <c r="U241" t="s">
        <v>1038</v>
      </c>
      <c r="V241" t="s">
        <v>1576</v>
      </c>
      <c r="W241" t="s">
        <v>67</v>
      </c>
      <c r="X241" t="s">
        <v>1517</v>
      </c>
      <c r="Y241">
        <v>107.91</v>
      </c>
      <c r="Z241">
        <v>59.97</v>
      </c>
      <c r="AA241">
        <v>1</v>
      </c>
      <c r="AB241" t="s">
        <v>640</v>
      </c>
      <c r="AC241" t="s">
        <v>2393</v>
      </c>
      <c r="AH241" s="4"/>
      <c r="AI241" s="4"/>
      <c r="AJ241" t="s">
        <v>70</v>
      </c>
      <c r="AK241" t="s">
        <v>232</v>
      </c>
      <c r="AL241" t="s">
        <v>484</v>
      </c>
      <c r="AM241" t="s">
        <v>1038</v>
      </c>
      <c r="AN241" t="s">
        <v>1576</v>
      </c>
      <c r="AO241" t="s">
        <v>67</v>
      </c>
      <c r="AP241" t="s">
        <v>1517</v>
      </c>
      <c r="AQ241">
        <f>WebStore68[[#This Row],[unit_price]]*WebStore68[[#This Row],[quantity]]</f>
        <v>107.91</v>
      </c>
      <c r="AR241" t="s">
        <v>640</v>
      </c>
      <c r="AS241" t="s">
        <v>2393</v>
      </c>
      <c r="AT241" t="str">
        <f t="shared" si="3"/>
        <v>420154439942noMale437102Facebook4361543830107.9159.97515435.97319.9917</v>
      </c>
      <c r="AU241">
        <f>COUNTIF(AT$2:AT241,AT241)</f>
        <v>1</v>
      </c>
      <c r="AV241" t="str">
        <f>WebStore68[[#This Row],[country]]&amp;"-"&amp;WebStore68[[#This Row],[item]]</f>
        <v>Canada-Wilson A500 Youth Leather Right Hand Throw Catchers Baseball Mitt Glove 32"</v>
      </c>
    </row>
    <row r="242" spans="1:48" hidden="1" x14ac:dyDescent="0.25">
      <c r="A242">
        <v>425</v>
      </c>
      <c r="B242">
        <v>473</v>
      </c>
      <c r="C242" s="4">
        <v>43995</v>
      </c>
      <c r="D242" s="14">
        <f>WebStore68[[#This Row],[order_date]]</f>
        <v>43995</v>
      </c>
      <c r="E242" s="3">
        <f>ROUNDUP(MONTH(WebStore68[[#This Row],[order_date]])/3, 0)</f>
        <v>2</v>
      </c>
      <c r="F242">
        <v>2</v>
      </c>
      <c r="G242" t="s">
        <v>38</v>
      </c>
      <c r="H242" t="s">
        <v>49</v>
      </c>
      <c r="I242" t="s">
        <v>56</v>
      </c>
      <c r="J242" t="s">
        <v>58</v>
      </c>
      <c r="K242" s="4">
        <v>43833</v>
      </c>
      <c r="L242">
        <v>15</v>
      </c>
      <c r="M242" t="s">
        <v>62</v>
      </c>
      <c r="N242" s="4">
        <v>43615</v>
      </c>
      <c r="O242" s="4">
        <v>44413</v>
      </c>
      <c r="P242">
        <v>1</v>
      </c>
      <c r="Q242" t="s">
        <v>86</v>
      </c>
      <c r="R242" t="s">
        <v>248</v>
      </c>
      <c r="S242">
        <v>1</v>
      </c>
      <c r="T242" t="s">
        <v>454</v>
      </c>
      <c r="U242" t="s">
        <v>1017</v>
      </c>
      <c r="V242" t="s">
        <v>1547</v>
      </c>
      <c r="W242" t="s">
        <v>69</v>
      </c>
      <c r="X242" t="s">
        <v>1577</v>
      </c>
      <c r="Y242">
        <v>159.99</v>
      </c>
      <c r="Z242">
        <v>24.99</v>
      </c>
      <c r="AA242">
        <v>1</v>
      </c>
      <c r="AB242" t="s">
        <v>547</v>
      </c>
      <c r="AC242" t="s">
        <v>2354</v>
      </c>
      <c r="AH242" s="4"/>
      <c r="AI242" s="4"/>
      <c r="AJ242" t="s">
        <v>86</v>
      </c>
      <c r="AK242" t="s">
        <v>248</v>
      </c>
      <c r="AL242" t="s">
        <v>454</v>
      </c>
      <c r="AM242" t="s">
        <v>1017</v>
      </c>
      <c r="AN242" t="s">
        <v>1547</v>
      </c>
      <c r="AO242" t="s">
        <v>69</v>
      </c>
      <c r="AP242" t="s">
        <v>1577</v>
      </c>
      <c r="AQ242">
        <f>WebStore68[[#This Row],[unit_price]]*WebStore68[[#This Row],[quantity]]</f>
        <v>159.99</v>
      </c>
      <c r="AR242" t="s">
        <v>547</v>
      </c>
      <c r="AS242" t="s">
        <v>2354</v>
      </c>
      <c r="AT242" t="str">
        <f t="shared" si="3"/>
        <v>425473439952noFemale4383315Organic4361544413159.9924.99790159.99124.9914</v>
      </c>
      <c r="AU242">
        <f>COUNTIF(AT$2:AT242,AT242)</f>
        <v>1</v>
      </c>
      <c r="AV242" t="str">
        <f>WebStore68[[#This Row],[country]]&amp;"-"&amp;WebStore68[[#This Row],[item]]</f>
        <v>Canada-Milwaukee 2724-20 M18</v>
      </c>
    </row>
    <row r="243" spans="1:48" hidden="1" x14ac:dyDescent="0.25">
      <c r="A243">
        <v>429</v>
      </c>
      <c r="B243">
        <v>40</v>
      </c>
      <c r="C243" s="13">
        <v>44000</v>
      </c>
      <c r="D243" s="14">
        <f>WebStore68[[#This Row],[order_date]]</f>
        <v>44000</v>
      </c>
      <c r="E243" s="3">
        <f>ROUNDUP(MONTH(WebStore68[[#This Row],[order_date]])/3, 0)</f>
        <v>2</v>
      </c>
      <c r="F243">
        <v>2</v>
      </c>
      <c r="G243" t="s">
        <v>38</v>
      </c>
      <c r="H243" t="s">
        <v>49</v>
      </c>
      <c r="I243" t="s">
        <v>55</v>
      </c>
      <c r="J243" t="s">
        <v>58</v>
      </c>
      <c r="K243" s="4">
        <v>43675</v>
      </c>
      <c r="L243">
        <v>2</v>
      </c>
      <c r="M243" t="s">
        <v>60</v>
      </c>
      <c r="N243" s="4">
        <v>43615</v>
      </c>
      <c r="O243" s="4">
        <v>43830</v>
      </c>
      <c r="P243">
        <v>1</v>
      </c>
      <c r="Q243" t="s">
        <v>86</v>
      </c>
      <c r="R243" t="s">
        <v>248</v>
      </c>
      <c r="S243">
        <v>1</v>
      </c>
      <c r="T243" t="s">
        <v>499</v>
      </c>
      <c r="U243" t="s">
        <v>1062</v>
      </c>
      <c r="V243" t="s">
        <v>1590</v>
      </c>
      <c r="W243" t="s">
        <v>69</v>
      </c>
      <c r="X243" t="s">
        <v>1577</v>
      </c>
      <c r="Y243">
        <v>61.89</v>
      </c>
      <c r="Z243">
        <v>24.99</v>
      </c>
      <c r="AA243">
        <v>1</v>
      </c>
      <c r="AB243" t="s">
        <v>549</v>
      </c>
      <c r="AC243" t="s">
        <v>2362</v>
      </c>
      <c r="AH243" s="4"/>
      <c r="AI243" s="4"/>
      <c r="AJ243" t="s">
        <v>86</v>
      </c>
      <c r="AK243" t="s">
        <v>248</v>
      </c>
      <c r="AL243" t="s">
        <v>499</v>
      </c>
      <c r="AM243" t="s">
        <v>1062</v>
      </c>
      <c r="AN243" t="s">
        <v>1590</v>
      </c>
      <c r="AO243" t="s">
        <v>69</v>
      </c>
      <c r="AP243" t="s">
        <v>1577</v>
      </c>
      <c r="AQ243">
        <f>WebStore68[[#This Row],[unit_price]]*WebStore68[[#This Row],[quantity]]</f>
        <v>61.89</v>
      </c>
      <c r="AR243" t="s">
        <v>549</v>
      </c>
      <c r="AS243" t="s">
        <v>2362</v>
      </c>
      <c r="AT243" t="str">
        <f t="shared" si="3"/>
        <v>42940440002yesFemale436752Facebook436154383061.8924.9978361.89124.9922</v>
      </c>
      <c r="AU243">
        <f>COUNTIF(AT$2:AT243,AT243)</f>
        <v>1</v>
      </c>
      <c r="AV243" t="str">
        <f>WebStore68[[#This Row],[country]]&amp;"-"&amp;WebStore68[[#This Row],[item]]</f>
        <v>Canada-LuxNine memoryfoam Science Contour Pillow</v>
      </c>
    </row>
    <row r="244" spans="1:48" hidden="1" x14ac:dyDescent="0.25">
      <c r="A244">
        <v>441</v>
      </c>
      <c r="B244">
        <v>154</v>
      </c>
      <c r="C244" s="13">
        <v>44008</v>
      </c>
      <c r="D244" s="14">
        <f>WebStore68[[#This Row],[order_date]]</f>
        <v>44008</v>
      </c>
      <c r="E244" s="3">
        <f>ROUNDUP(MONTH(WebStore68[[#This Row],[order_date]])/3, 0)</f>
        <v>2</v>
      </c>
      <c r="F244">
        <v>2</v>
      </c>
      <c r="G244" t="s">
        <v>38</v>
      </c>
      <c r="H244" t="s">
        <v>49</v>
      </c>
      <c r="I244" t="s">
        <v>56</v>
      </c>
      <c r="J244" t="s">
        <v>57</v>
      </c>
      <c r="K244" s="4">
        <v>43710</v>
      </c>
      <c r="L244">
        <v>2</v>
      </c>
      <c r="M244" t="s">
        <v>60</v>
      </c>
      <c r="N244" s="4">
        <v>43615</v>
      </c>
      <c r="O244" s="4">
        <v>43830</v>
      </c>
      <c r="P244">
        <v>1</v>
      </c>
      <c r="Q244" t="s">
        <v>78</v>
      </c>
      <c r="R244" t="s">
        <v>240</v>
      </c>
      <c r="S244">
        <v>1</v>
      </c>
      <c r="T244" t="s">
        <v>79</v>
      </c>
      <c r="U244" t="s">
        <v>1080</v>
      </c>
      <c r="V244" t="s">
        <v>1606</v>
      </c>
      <c r="W244" t="s">
        <v>80</v>
      </c>
      <c r="X244" t="s">
        <v>1548</v>
      </c>
      <c r="Y244">
        <v>51.98</v>
      </c>
      <c r="Z244">
        <v>29.98</v>
      </c>
      <c r="AA244">
        <v>1</v>
      </c>
      <c r="AB244" t="s">
        <v>393</v>
      </c>
      <c r="AC244" t="s">
        <v>2345</v>
      </c>
      <c r="AH244" s="4"/>
      <c r="AI244" s="4"/>
      <c r="AJ244" t="s">
        <v>78</v>
      </c>
      <c r="AK244" t="s">
        <v>240</v>
      </c>
      <c r="AL244" t="s">
        <v>79</v>
      </c>
      <c r="AM244" t="s">
        <v>1080</v>
      </c>
      <c r="AN244" t="s">
        <v>1606</v>
      </c>
      <c r="AO244" t="s">
        <v>80</v>
      </c>
      <c r="AP244" t="s">
        <v>1548</v>
      </c>
      <c r="AQ244">
        <f>WebStore68[[#This Row],[unit_price]]*WebStore68[[#This Row],[quantity]]</f>
        <v>51.98</v>
      </c>
      <c r="AR244" t="s">
        <v>393</v>
      </c>
      <c r="AS244" t="s">
        <v>2345</v>
      </c>
      <c r="AT244" t="str">
        <f t="shared" si="3"/>
        <v>441154440082noMale437102Facebook436154383051.9829.988425.99214.9918</v>
      </c>
      <c r="AU244">
        <f>COUNTIF(AT$2:AT244,AT244)</f>
        <v>1</v>
      </c>
      <c r="AV244" t="str">
        <f>WebStore68[[#This Row],[country]]&amp;"-"&amp;WebStore68[[#This Row],[item]]</f>
        <v>Canada-12/14 inch long Aluminum Pizza Shovel With Long Handle</v>
      </c>
    </row>
    <row r="245" spans="1:48" hidden="1" x14ac:dyDescent="0.25">
      <c r="A245">
        <v>442</v>
      </c>
      <c r="B245">
        <v>172</v>
      </c>
      <c r="C245" s="13">
        <v>44008</v>
      </c>
      <c r="D245" s="14">
        <f>WebStore68[[#This Row],[order_date]]</f>
        <v>44008</v>
      </c>
      <c r="E245" s="3">
        <f>ROUNDUP(MONTH(WebStore68[[#This Row],[order_date]])/3, 0)</f>
        <v>2</v>
      </c>
      <c r="F245">
        <v>2</v>
      </c>
      <c r="G245" t="s">
        <v>38</v>
      </c>
      <c r="H245" t="s">
        <v>49</v>
      </c>
      <c r="I245" t="s">
        <v>56</v>
      </c>
      <c r="J245" t="s">
        <v>57</v>
      </c>
      <c r="K245" s="4">
        <v>43802</v>
      </c>
      <c r="L245">
        <v>2</v>
      </c>
      <c r="M245" t="s">
        <v>60</v>
      </c>
      <c r="N245" s="4">
        <v>43615</v>
      </c>
      <c r="O245" s="4">
        <v>43830</v>
      </c>
      <c r="P245">
        <v>1</v>
      </c>
      <c r="Q245" t="s">
        <v>70</v>
      </c>
      <c r="R245" t="s">
        <v>232</v>
      </c>
      <c r="S245">
        <v>1</v>
      </c>
      <c r="T245" t="s">
        <v>475</v>
      </c>
      <c r="U245" t="s">
        <v>1038</v>
      </c>
      <c r="V245" t="s">
        <v>1527</v>
      </c>
      <c r="W245" t="s">
        <v>80</v>
      </c>
      <c r="X245" t="s">
        <v>1517</v>
      </c>
      <c r="Y245">
        <v>73.98</v>
      </c>
      <c r="Z245">
        <v>39.979999999999997</v>
      </c>
      <c r="AA245">
        <v>1</v>
      </c>
      <c r="AB245" t="s">
        <v>673</v>
      </c>
      <c r="AC245" t="s">
        <v>2348</v>
      </c>
      <c r="AH245" s="4"/>
      <c r="AI245" s="4"/>
      <c r="AJ245" t="s">
        <v>70</v>
      </c>
      <c r="AK245" t="s">
        <v>232</v>
      </c>
      <c r="AL245" t="s">
        <v>475</v>
      </c>
      <c r="AM245" t="s">
        <v>1038</v>
      </c>
      <c r="AN245" t="s">
        <v>1527</v>
      </c>
      <c r="AO245" t="s">
        <v>80</v>
      </c>
      <c r="AP245" t="s">
        <v>1517</v>
      </c>
      <c r="AQ245">
        <f>WebStore68[[#This Row],[unit_price]]*WebStore68[[#This Row],[quantity]]</f>
        <v>73.98</v>
      </c>
      <c r="AR245" t="s">
        <v>673</v>
      </c>
      <c r="AS245" t="s">
        <v>2348</v>
      </c>
      <c r="AT245" t="str">
        <f t="shared" si="3"/>
        <v>442172440082noMale438022Facebook436154383073.9839.98515336.99219.9912</v>
      </c>
      <c r="AU245">
        <f>COUNTIF(AT$2:AT245,AT245)</f>
        <v>1</v>
      </c>
      <c r="AV245" t="str">
        <f>WebStore68[[#This Row],[country]]&amp;"-"&amp;WebStore68[[#This Row],[item]]</f>
        <v>Canada-Wilson A500 Youth Leather Right Hand Throw Catchers Baseball Mitt Glove 32"</v>
      </c>
    </row>
    <row r="246" spans="1:48" hidden="1" x14ac:dyDescent="0.25">
      <c r="A246">
        <v>454</v>
      </c>
      <c r="B246">
        <v>8</v>
      </c>
      <c r="C246" s="13">
        <v>44013</v>
      </c>
      <c r="D246" s="14">
        <f>WebStore68[[#This Row],[order_date]]</f>
        <v>44013</v>
      </c>
      <c r="E246" s="3">
        <f>ROUNDUP(MONTH(WebStore68[[#This Row],[order_date]])/3, 0)</f>
        <v>3</v>
      </c>
      <c r="F246">
        <v>2</v>
      </c>
      <c r="G246" t="s">
        <v>38</v>
      </c>
      <c r="H246" t="s">
        <v>49</v>
      </c>
      <c r="I246" t="s">
        <v>55</v>
      </c>
      <c r="J246" t="s">
        <v>57</v>
      </c>
      <c r="K246" s="4">
        <v>43667</v>
      </c>
      <c r="L246">
        <v>2</v>
      </c>
      <c r="M246" t="s">
        <v>60</v>
      </c>
      <c r="N246" s="4">
        <v>43615</v>
      </c>
      <c r="O246" s="4">
        <v>43830</v>
      </c>
      <c r="P246">
        <v>1</v>
      </c>
      <c r="Q246" t="s">
        <v>67</v>
      </c>
      <c r="R246" t="s">
        <v>229</v>
      </c>
      <c r="S246">
        <v>1</v>
      </c>
      <c r="T246" t="s">
        <v>636</v>
      </c>
      <c r="U246" t="s">
        <v>974</v>
      </c>
      <c r="V246" t="s">
        <v>1513</v>
      </c>
      <c r="W246" t="s">
        <v>67</v>
      </c>
      <c r="X246" t="s">
        <v>1548</v>
      </c>
      <c r="Y246">
        <v>89.97</v>
      </c>
      <c r="Z246">
        <v>44.97</v>
      </c>
      <c r="AA246">
        <v>1</v>
      </c>
      <c r="AB246" t="s">
        <v>455</v>
      </c>
      <c r="AC246" t="s">
        <v>2340</v>
      </c>
      <c r="AH246" s="4"/>
      <c r="AI246" s="4"/>
      <c r="AJ246" t="s">
        <v>67</v>
      </c>
      <c r="AK246" t="s">
        <v>229</v>
      </c>
      <c r="AL246" t="s">
        <v>636</v>
      </c>
      <c r="AM246" t="s">
        <v>974</v>
      </c>
      <c r="AN246" t="s">
        <v>1513</v>
      </c>
      <c r="AO246" t="s">
        <v>67</v>
      </c>
      <c r="AP246" t="s">
        <v>1548</v>
      </c>
      <c r="AQ246">
        <f>WebStore68[[#This Row],[unit_price]]*WebStore68[[#This Row],[quantity]]</f>
        <v>89.97</v>
      </c>
      <c r="AR246" t="s">
        <v>455</v>
      </c>
      <c r="AS246" t="s">
        <v>2340</v>
      </c>
      <c r="AT246" t="str">
        <f t="shared" si="3"/>
        <v>4548440132yesMale436672Facebook436154383089.9744.97314129.99314.9915</v>
      </c>
      <c r="AU246">
        <f>COUNTIF(AT$2:AT246,AT246)</f>
        <v>1</v>
      </c>
      <c r="AV246" t="str">
        <f>WebStore68[[#This Row],[country]]&amp;"-"&amp;WebStore68[[#This Row],[item]]</f>
        <v>Canada-The Secret</v>
      </c>
    </row>
    <row r="247" spans="1:48" hidden="1" x14ac:dyDescent="0.25">
      <c r="A247">
        <v>463</v>
      </c>
      <c r="B247">
        <v>233</v>
      </c>
      <c r="C247" s="4">
        <v>44016</v>
      </c>
      <c r="D247" s="14">
        <f>WebStore68[[#This Row],[order_date]]</f>
        <v>44016</v>
      </c>
      <c r="E247" s="3">
        <f>ROUNDUP(MONTH(WebStore68[[#This Row],[order_date]])/3, 0)</f>
        <v>3</v>
      </c>
      <c r="F247">
        <v>2</v>
      </c>
      <c r="G247" t="s">
        <v>38</v>
      </c>
      <c r="H247" t="s">
        <v>49</v>
      </c>
      <c r="I247" t="s">
        <v>55</v>
      </c>
      <c r="J247" t="s">
        <v>57</v>
      </c>
      <c r="K247" s="4">
        <v>43719</v>
      </c>
      <c r="L247">
        <v>3</v>
      </c>
      <c r="M247" t="s">
        <v>59</v>
      </c>
      <c r="N247" s="4">
        <v>43615</v>
      </c>
      <c r="O247" s="4">
        <v>43830</v>
      </c>
      <c r="P247">
        <v>1</v>
      </c>
      <c r="Q247" t="s">
        <v>79</v>
      </c>
      <c r="R247" t="s">
        <v>241</v>
      </c>
      <c r="S247">
        <v>1</v>
      </c>
      <c r="T247" t="s">
        <v>500</v>
      </c>
      <c r="U247" t="s">
        <v>1063</v>
      </c>
      <c r="V247" t="s">
        <v>1591</v>
      </c>
      <c r="W247" t="s">
        <v>67</v>
      </c>
      <c r="X247" t="s">
        <v>1548</v>
      </c>
      <c r="Y247">
        <v>251.85</v>
      </c>
      <c r="Z247">
        <v>44.97</v>
      </c>
      <c r="AA247">
        <v>1</v>
      </c>
      <c r="AB247" t="s">
        <v>455</v>
      </c>
      <c r="AC247" t="s">
        <v>2340</v>
      </c>
      <c r="AH247" s="4"/>
      <c r="AI247" s="4"/>
      <c r="AJ247" t="s">
        <v>79</v>
      </c>
      <c r="AK247" t="s">
        <v>241</v>
      </c>
      <c r="AL247" t="s">
        <v>500</v>
      </c>
      <c r="AM247" t="s">
        <v>1063</v>
      </c>
      <c r="AN247" t="s">
        <v>1591</v>
      </c>
      <c r="AO247" t="s">
        <v>67</v>
      </c>
      <c r="AP247" t="s">
        <v>1548</v>
      </c>
      <c r="AQ247">
        <f>WebStore68[[#This Row],[unit_price]]*WebStore68[[#This Row],[quantity]]</f>
        <v>251.85000000000002</v>
      </c>
      <c r="AR247" t="s">
        <v>455</v>
      </c>
      <c r="AS247" t="s">
        <v>2340</v>
      </c>
      <c r="AT247" t="str">
        <f t="shared" si="3"/>
        <v>463233440162yesMale437193Google Ads4361543830251.8544.97416383.95314.9915</v>
      </c>
      <c r="AU247">
        <f>COUNTIF(AT$2:AT247,AT247)</f>
        <v>1</v>
      </c>
      <c r="AV247" t="str">
        <f>WebStore68[[#This Row],[country]]&amp;"-"&amp;WebStore68[[#This Row],[item]]</f>
        <v>Canada-YUGIOH 5DS DUELIST PACK COLLECTION TIN BOX</v>
      </c>
    </row>
    <row r="248" spans="1:48" hidden="1" x14ac:dyDescent="0.25">
      <c r="A248">
        <v>476</v>
      </c>
      <c r="B248">
        <v>372</v>
      </c>
      <c r="C248" s="13">
        <v>44023</v>
      </c>
      <c r="D248" s="14">
        <f>WebStore68[[#This Row],[order_date]]</f>
        <v>44023</v>
      </c>
      <c r="E248" s="3">
        <f>ROUNDUP(MONTH(WebStore68[[#This Row],[order_date]])/3, 0)</f>
        <v>3</v>
      </c>
      <c r="F248">
        <v>2</v>
      </c>
      <c r="G248" t="s">
        <v>38</v>
      </c>
      <c r="H248" t="s">
        <v>49</v>
      </c>
      <c r="I248" t="s">
        <v>56</v>
      </c>
      <c r="J248" t="s">
        <v>57</v>
      </c>
      <c r="K248" s="4">
        <v>43591</v>
      </c>
      <c r="L248">
        <v>2</v>
      </c>
      <c r="N248" s="4"/>
      <c r="O248" s="4"/>
      <c r="P248">
        <v>1</v>
      </c>
      <c r="Q248" t="s">
        <v>69</v>
      </c>
      <c r="R248" t="s">
        <v>231</v>
      </c>
      <c r="S248">
        <v>1</v>
      </c>
      <c r="T248" t="s">
        <v>78</v>
      </c>
      <c r="U248" t="s">
        <v>1238</v>
      </c>
      <c r="V248" t="s">
        <v>1533</v>
      </c>
      <c r="W248" t="s">
        <v>69</v>
      </c>
      <c r="X248" t="s">
        <v>1577</v>
      </c>
      <c r="Y248">
        <v>59.99</v>
      </c>
      <c r="Z248">
        <v>24.99</v>
      </c>
      <c r="AA248">
        <v>1</v>
      </c>
      <c r="AB248" t="s">
        <v>69</v>
      </c>
      <c r="AC248" t="s">
        <v>2360</v>
      </c>
      <c r="AH248" s="4"/>
      <c r="AI248" s="4"/>
      <c r="AJ248" t="s">
        <v>69</v>
      </c>
      <c r="AK248" t="s">
        <v>231</v>
      </c>
      <c r="AL248" t="s">
        <v>78</v>
      </c>
      <c r="AM248" t="s">
        <v>1238</v>
      </c>
      <c r="AN248" t="s">
        <v>1533</v>
      </c>
      <c r="AO248" t="s">
        <v>69</v>
      </c>
      <c r="AP248" t="s">
        <v>1577</v>
      </c>
      <c r="AQ248">
        <f>WebStore68[[#This Row],[unit_price]]*WebStore68[[#This Row],[quantity]]</f>
        <v>59.99</v>
      </c>
      <c r="AR248" t="s">
        <v>69</v>
      </c>
      <c r="AS248" t="s">
        <v>2360</v>
      </c>
      <c r="AT248" t="str">
        <f t="shared" si="3"/>
        <v>476372440232noMale43591259.9924.991859.99124.991</v>
      </c>
      <c r="AU248">
        <f>COUNTIF(AT$2:AT248,AT248)</f>
        <v>1</v>
      </c>
      <c r="AV248" t="str">
        <f>WebStore68[[#This Row],[country]]&amp;"-"&amp;WebStore68[[#This Row],[item]]</f>
        <v>Canada-2TB USB 3.0 Portable External Hard Drive Ultra Slim SATA Storage Device</v>
      </c>
    </row>
    <row r="249" spans="1:48" hidden="1" x14ac:dyDescent="0.25">
      <c r="A249">
        <v>480</v>
      </c>
      <c r="B249">
        <v>71</v>
      </c>
      <c r="C249" s="4">
        <v>44027</v>
      </c>
      <c r="D249" s="14">
        <f>WebStore68[[#This Row],[order_date]]</f>
        <v>44027</v>
      </c>
      <c r="E249" s="3">
        <f>ROUNDUP(MONTH(WebStore68[[#This Row],[order_date]])/3, 0)</f>
        <v>3</v>
      </c>
      <c r="F249">
        <v>2</v>
      </c>
      <c r="G249" t="s">
        <v>38</v>
      </c>
      <c r="H249" t="s">
        <v>49</v>
      </c>
      <c r="I249" t="s">
        <v>56</v>
      </c>
      <c r="J249" t="s">
        <v>58</v>
      </c>
      <c r="K249" s="4">
        <v>43802</v>
      </c>
      <c r="L249">
        <v>3</v>
      </c>
      <c r="M249" t="s">
        <v>59</v>
      </c>
      <c r="N249" s="4">
        <v>43615</v>
      </c>
      <c r="O249" s="4">
        <v>43830</v>
      </c>
      <c r="P249">
        <v>2</v>
      </c>
      <c r="Q249" t="s">
        <v>87</v>
      </c>
      <c r="R249" t="s">
        <v>249</v>
      </c>
      <c r="S249">
        <v>2</v>
      </c>
      <c r="T249" t="s">
        <v>699</v>
      </c>
      <c r="U249" t="s">
        <v>1240</v>
      </c>
      <c r="V249" t="s">
        <v>1761</v>
      </c>
      <c r="W249" t="s">
        <v>75</v>
      </c>
      <c r="X249" t="s">
        <v>2038</v>
      </c>
      <c r="Y249">
        <v>290.95</v>
      </c>
      <c r="Z249">
        <v>89.95</v>
      </c>
      <c r="AA249">
        <v>2</v>
      </c>
      <c r="AB249" t="s">
        <v>2203</v>
      </c>
      <c r="AC249" t="s">
        <v>2491</v>
      </c>
      <c r="AH249" s="4"/>
      <c r="AI249" s="4"/>
      <c r="AJ249" t="s">
        <v>79</v>
      </c>
      <c r="AK249" t="s">
        <v>241</v>
      </c>
      <c r="AL249" t="s">
        <v>530</v>
      </c>
      <c r="AM249" t="s">
        <v>1092</v>
      </c>
      <c r="AN249" t="s">
        <v>1619</v>
      </c>
      <c r="AO249" t="s">
        <v>80</v>
      </c>
      <c r="AP249" t="s">
        <v>1548</v>
      </c>
      <c r="AQ249">
        <f>WebStore68[[#This Row],[unit_price]]*WebStore68[[#This Row],[quantity]]</f>
        <v>125.98</v>
      </c>
      <c r="AR249" t="s">
        <v>65</v>
      </c>
      <c r="AS249" t="s">
        <v>2343</v>
      </c>
      <c r="AT249" t="str">
        <f t="shared" si="3"/>
        <v>48071440272noFemale438023Google Ads4361543830290.9589.9541662.99214.9910</v>
      </c>
      <c r="AU249">
        <f>COUNTIF(AT$2:AT249,AT249)</f>
        <v>1</v>
      </c>
      <c r="AV249" t="str">
        <f>WebStore68[[#This Row],[country]]&amp;"-"&amp;WebStore68[[#This Row],[item]]</f>
        <v>Canada-Ancient Guardians Booster Box YuGiOh TCG 1st Edition</v>
      </c>
    </row>
    <row r="250" spans="1:48" hidden="1" x14ac:dyDescent="0.25">
      <c r="A250">
        <v>480</v>
      </c>
      <c r="B250">
        <v>71</v>
      </c>
      <c r="C250" s="4">
        <v>44027</v>
      </c>
      <c r="D250" s="14">
        <f>WebStore68[[#This Row],[order_date]]</f>
        <v>44027</v>
      </c>
      <c r="E250" s="3">
        <f>ROUNDUP(MONTH(WebStore68[[#This Row],[order_date]])/3, 0)</f>
        <v>3</v>
      </c>
      <c r="F250">
        <v>2</v>
      </c>
      <c r="G250" t="s">
        <v>38</v>
      </c>
      <c r="H250" t="s">
        <v>49</v>
      </c>
      <c r="I250" t="s">
        <v>56</v>
      </c>
      <c r="J250" t="s">
        <v>58</v>
      </c>
      <c r="K250" s="4">
        <v>43802</v>
      </c>
      <c r="L250">
        <v>3</v>
      </c>
      <c r="M250" t="s">
        <v>59</v>
      </c>
      <c r="N250" s="4">
        <v>43615</v>
      </c>
      <c r="O250" s="4">
        <v>43830</v>
      </c>
      <c r="P250">
        <v>2</v>
      </c>
      <c r="Q250" t="s">
        <v>87</v>
      </c>
      <c r="R250" t="s">
        <v>249</v>
      </c>
      <c r="S250">
        <v>2</v>
      </c>
      <c r="T250" t="s">
        <v>699</v>
      </c>
      <c r="U250" t="s">
        <v>1240</v>
      </c>
      <c r="V250" t="s">
        <v>1761</v>
      </c>
      <c r="W250" t="s">
        <v>75</v>
      </c>
      <c r="X250" t="s">
        <v>2038</v>
      </c>
      <c r="Y250">
        <v>290.95</v>
      </c>
      <c r="Z250">
        <v>89.95</v>
      </c>
      <c r="AA250">
        <v>2</v>
      </c>
      <c r="AB250" t="s">
        <v>2203</v>
      </c>
      <c r="AC250" t="s">
        <v>2491</v>
      </c>
      <c r="AH250" s="4"/>
      <c r="AI250" s="4"/>
      <c r="AJ250" t="s">
        <v>70</v>
      </c>
      <c r="AK250" t="s">
        <v>232</v>
      </c>
      <c r="AL250" t="s">
        <v>495</v>
      </c>
      <c r="AM250" t="s">
        <v>1058</v>
      </c>
      <c r="AN250" t="s">
        <v>1587</v>
      </c>
      <c r="AO250" t="s">
        <v>67</v>
      </c>
      <c r="AP250" t="s">
        <v>1517</v>
      </c>
      <c r="AQ250">
        <f>WebStore68[[#This Row],[unit_price]]*WebStore68[[#This Row],[quantity]]</f>
        <v>164.97</v>
      </c>
      <c r="AR250" t="s">
        <v>673</v>
      </c>
      <c r="AS250" t="s">
        <v>2348</v>
      </c>
      <c r="AT250" t="str">
        <f t="shared" si="3"/>
        <v>48071440272noFemale438023Google Ads4361543830290.9589.95511554.99319.9912</v>
      </c>
      <c r="AU250">
        <f>COUNTIF(AT$2:AT250,AT250)</f>
        <v>1</v>
      </c>
      <c r="AV250" t="str">
        <f>WebStore68[[#This Row],[country]]&amp;"-"&amp;WebStore68[[#This Row],[item]]</f>
        <v>Canada-Rampage Plain Third Complete Skateboard</v>
      </c>
    </row>
    <row r="251" spans="1:48" hidden="1" x14ac:dyDescent="0.25">
      <c r="A251">
        <v>489</v>
      </c>
      <c r="B251">
        <v>263</v>
      </c>
      <c r="C251" s="13">
        <v>44031</v>
      </c>
      <c r="D251" s="14">
        <f>WebStore68[[#This Row],[order_date]]</f>
        <v>44031</v>
      </c>
      <c r="E251" s="3">
        <f>ROUNDUP(MONTH(WebStore68[[#This Row],[order_date]])/3, 0)</f>
        <v>3</v>
      </c>
      <c r="F251">
        <v>2</v>
      </c>
      <c r="G251" t="s">
        <v>38</v>
      </c>
      <c r="H251" t="s">
        <v>49</v>
      </c>
      <c r="I251" t="s">
        <v>56</v>
      </c>
      <c r="J251" t="s">
        <v>57</v>
      </c>
      <c r="K251" s="4">
        <v>43734</v>
      </c>
      <c r="L251">
        <v>2</v>
      </c>
      <c r="M251" t="s">
        <v>60</v>
      </c>
      <c r="N251" s="4">
        <v>43615</v>
      </c>
      <c r="O251" s="4">
        <v>43830</v>
      </c>
      <c r="P251">
        <v>1</v>
      </c>
      <c r="Q251" t="s">
        <v>110</v>
      </c>
      <c r="R251" t="s">
        <v>272</v>
      </c>
      <c r="S251">
        <v>1</v>
      </c>
      <c r="T251" t="s">
        <v>704</v>
      </c>
      <c r="U251" t="s">
        <v>1245</v>
      </c>
      <c r="V251" t="s">
        <v>1585</v>
      </c>
      <c r="W251" t="s">
        <v>71</v>
      </c>
      <c r="X251" t="s">
        <v>1869</v>
      </c>
      <c r="Y251">
        <v>39.979999999999997</v>
      </c>
      <c r="Z251">
        <v>29.98</v>
      </c>
      <c r="AA251">
        <v>1</v>
      </c>
      <c r="AB251" t="s">
        <v>577</v>
      </c>
      <c r="AC251" t="s">
        <v>2468</v>
      </c>
      <c r="AH251" s="4"/>
      <c r="AI251" s="4"/>
      <c r="AJ251" t="s">
        <v>67</v>
      </c>
      <c r="AK251" t="s">
        <v>229</v>
      </c>
      <c r="AL251" t="s">
        <v>573</v>
      </c>
      <c r="AM251" t="s">
        <v>1131</v>
      </c>
      <c r="AN251" t="s">
        <v>1517</v>
      </c>
      <c r="AO251" t="s">
        <v>69</v>
      </c>
      <c r="AP251" t="s">
        <v>1548</v>
      </c>
      <c r="AQ251">
        <f>WebStore68[[#This Row],[unit_price]]*WebStore68[[#This Row],[quantity]]</f>
        <v>19.989999999999998</v>
      </c>
      <c r="AR251" t="s">
        <v>872</v>
      </c>
      <c r="AS251" t="s">
        <v>2388</v>
      </c>
      <c r="AT251" t="str">
        <f t="shared" si="3"/>
        <v>489263440312noMale437342Facebook436154383039.9829.9834619.99114.9919</v>
      </c>
      <c r="AU251">
        <f>COUNTIF(AT$2:AT251,AT251)</f>
        <v>1</v>
      </c>
      <c r="AV251" t="str">
        <f>WebStore68[[#This Row],[country]]&amp;"-"&amp;WebStore68[[#This Row],[item]]</f>
        <v>Canada-Fun And Fancy</v>
      </c>
    </row>
    <row r="252" spans="1:48" hidden="1" x14ac:dyDescent="0.25">
      <c r="A252">
        <v>499</v>
      </c>
      <c r="B252">
        <v>16</v>
      </c>
      <c r="C252" s="4">
        <v>44036</v>
      </c>
      <c r="D252" s="14">
        <f>WebStore68[[#This Row],[order_date]]</f>
        <v>44036</v>
      </c>
      <c r="E252" s="3">
        <f>ROUNDUP(MONTH(WebStore68[[#This Row],[order_date]])/3, 0)</f>
        <v>3</v>
      </c>
      <c r="F252">
        <v>2</v>
      </c>
      <c r="G252" t="s">
        <v>38</v>
      </c>
      <c r="H252" t="s">
        <v>49</v>
      </c>
      <c r="I252" t="s">
        <v>55</v>
      </c>
      <c r="J252" t="s">
        <v>57</v>
      </c>
      <c r="K252" s="4">
        <v>44009</v>
      </c>
      <c r="L252">
        <v>8</v>
      </c>
      <c r="M252" t="s">
        <v>60</v>
      </c>
      <c r="N252" s="4">
        <v>44000</v>
      </c>
      <c r="O252" s="4">
        <v>44073</v>
      </c>
      <c r="P252">
        <v>1</v>
      </c>
      <c r="Q252" t="s">
        <v>70</v>
      </c>
      <c r="R252" t="s">
        <v>232</v>
      </c>
      <c r="S252">
        <v>1</v>
      </c>
      <c r="T252" t="s">
        <v>550</v>
      </c>
      <c r="U252" t="s">
        <v>1111</v>
      </c>
      <c r="V252" t="s">
        <v>1631</v>
      </c>
      <c r="W252" t="s">
        <v>80</v>
      </c>
      <c r="X252" t="s">
        <v>1517</v>
      </c>
      <c r="Y252">
        <v>57.98</v>
      </c>
      <c r="Z252">
        <v>39.979999999999997</v>
      </c>
      <c r="AA252">
        <v>1</v>
      </c>
      <c r="AB252" t="s">
        <v>673</v>
      </c>
      <c r="AC252" t="s">
        <v>2348</v>
      </c>
      <c r="AH252" s="4"/>
      <c r="AI252" s="4"/>
      <c r="AJ252" t="s">
        <v>70</v>
      </c>
      <c r="AK252" t="s">
        <v>232</v>
      </c>
      <c r="AL252" t="s">
        <v>550</v>
      </c>
      <c r="AM252" t="s">
        <v>1111</v>
      </c>
      <c r="AN252" t="s">
        <v>1631</v>
      </c>
      <c r="AO252" t="s">
        <v>80</v>
      </c>
      <c r="AP252" t="s">
        <v>1517</v>
      </c>
      <c r="AQ252">
        <f>WebStore68[[#This Row],[unit_price]]*WebStore68[[#This Row],[quantity]]</f>
        <v>57.98</v>
      </c>
      <c r="AR252" t="s">
        <v>673</v>
      </c>
      <c r="AS252" t="s">
        <v>2348</v>
      </c>
      <c r="AT252" t="str">
        <f t="shared" si="3"/>
        <v>49916440362yesMale440098Facebook440004407357.9839.98517528.99219.9912</v>
      </c>
      <c r="AU252">
        <f>COUNTIF(AT$2:AT252,AT252)</f>
        <v>1</v>
      </c>
      <c r="AV252" t="str">
        <f>WebStore68[[#This Row],[country]]&amp;"-"&amp;WebStore68[[#This Row],[item]]</f>
        <v xml:space="preserve">Canada-Agility Ladder </v>
      </c>
    </row>
    <row r="253" spans="1:48" hidden="1" x14ac:dyDescent="0.25">
      <c r="A253">
        <v>504</v>
      </c>
      <c r="B253">
        <v>233</v>
      </c>
      <c r="C253" s="4">
        <v>44037</v>
      </c>
      <c r="D253" s="14">
        <f>WebStore68[[#This Row],[order_date]]</f>
        <v>44037</v>
      </c>
      <c r="E253" s="3">
        <f>ROUNDUP(MONTH(WebStore68[[#This Row],[order_date]])/3, 0)</f>
        <v>3</v>
      </c>
      <c r="F253">
        <v>2</v>
      </c>
      <c r="G253" t="s">
        <v>38</v>
      </c>
      <c r="H253" t="s">
        <v>49</v>
      </c>
      <c r="I253" t="s">
        <v>55</v>
      </c>
      <c r="J253" t="s">
        <v>57</v>
      </c>
      <c r="K253" s="4">
        <v>43719</v>
      </c>
      <c r="L253">
        <v>3</v>
      </c>
      <c r="M253" t="s">
        <v>59</v>
      </c>
      <c r="N253" s="4">
        <v>43615</v>
      </c>
      <c r="O253" s="4">
        <v>43830</v>
      </c>
      <c r="P253">
        <v>1</v>
      </c>
      <c r="Q253" t="s">
        <v>67</v>
      </c>
      <c r="R253" t="s">
        <v>229</v>
      </c>
      <c r="S253">
        <v>1</v>
      </c>
      <c r="T253" t="s">
        <v>468</v>
      </c>
      <c r="U253" t="s">
        <v>1031</v>
      </c>
      <c r="V253" t="s">
        <v>1561</v>
      </c>
      <c r="W253" t="s">
        <v>67</v>
      </c>
      <c r="X253" t="s">
        <v>1548</v>
      </c>
      <c r="Y253">
        <v>98.97</v>
      </c>
      <c r="Z253">
        <v>44.97</v>
      </c>
      <c r="AA253">
        <v>1</v>
      </c>
      <c r="AB253" t="s">
        <v>90</v>
      </c>
      <c r="AC253" t="s">
        <v>2328</v>
      </c>
      <c r="AH253" s="4"/>
      <c r="AI253" s="4"/>
      <c r="AJ253" t="s">
        <v>67</v>
      </c>
      <c r="AK253" t="s">
        <v>229</v>
      </c>
      <c r="AL253" t="s">
        <v>468</v>
      </c>
      <c r="AM253" t="s">
        <v>1031</v>
      </c>
      <c r="AN253" t="s">
        <v>1561</v>
      </c>
      <c r="AO253" t="s">
        <v>67</v>
      </c>
      <c r="AP253" t="s">
        <v>1548</v>
      </c>
      <c r="AQ253">
        <f>WebStore68[[#This Row],[unit_price]]*WebStore68[[#This Row],[quantity]]</f>
        <v>98.97</v>
      </c>
      <c r="AR253" t="s">
        <v>90</v>
      </c>
      <c r="AS253" t="s">
        <v>2328</v>
      </c>
      <c r="AT253" t="str">
        <f t="shared" si="3"/>
        <v>504233440372yesMale437193Google Ads436154383098.9744.9739432.99314.996</v>
      </c>
      <c r="AU253">
        <f>COUNTIF(AT$2:AT253,AT253)</f>
        <v>1</v>
      </c>
      <c r="AV253" t="str">
        <f>WebStore68[[#This Row],[country]]&amp;"-"&amp;WebStore68[[#This Row],[item]]</f>
        <v>Canada-Never Split the Difference: Negotiating As If Your Life Depended On It</v>
      </c>
    </row>
    <row r="254" spans="1:48" hidden="1" x14ac:dyDescent="0.25">
      <c r="A254">
        <v>523</v>
      </c>
      <c r="B254">
        <v>257</v>
      </c>
      <c r="C254" s="13">
        <v>44047</v>
      </c>
      <c r="D254" s="14">
        <f>WebStore68[[#This Row],[order_date]]</f>
        <v>44047</v>
      </c>
      <c r="E254" s="3">
        <f>ROUNDUP(MONTH(WebStore68[[#This Row],[order_date]])/3, 0)</f>
        <v>3</v>
      </c>
      <c r="F254">
        <v>2</v>
      </c>
      <c r="G254" t="s">
        <v>38</v>
      </c>
      <c r="H254" t="s">
        <v>49</v>
      </c>
      <c r="I254" t="s">
        <v>56</v>
      </c>
      <c r="J254" t="s">
        <v>57</v>
      </c>
      <c r="K254" s="4">
        <v>43662</v>
      </c>
      <c r="L254">
        <v>2</v>
      </c>
      <c r="M254" t="s">
        <v>60</v>
      </c>
      <c r="N254" s="4">
        <v>43615</v>
      </c>
      <c r="O254" s="4">
        <v>43830</v>
      </c>
      <c r="P254">
        <v>1</v>
      </c>
      <c r="Q254" t="s">
        <v>90</v>
      </c>
      <c r="R254" t="s">
        <v>252</v>
      </c>
      <c r="S254">
        <v>1</v>
      </c>
      <c r="T254" t="s">
        <v>90</v>
      </c>
      <c r="U254" t="s">
        <v>1040</v>
      </c>
      <c r="V254" t="s">
        <v>1598</v>
      </c>
      <c r="W254" t="s">
        <v>69</v>
      </c>
      <c r="X254" t="s">
        <v>1562</v>
      </c>
      <c r="Y254">
        <v>219.99</v>
      </c>
      <c r="Z254">
        <v>9.99</v>
      </c>
      <c r="AA254">
        <v>1</v>
      </c>
      <c r="AB254" t="s">
        <v>410</v>
      </c>
      <c r="AC254" t="s">
        <v>2359</v>
      </c>
      <c r="AH254" s="4"/>
      <c r="AI254" s="4"/>
      <c r="AJ254" t="s">
        <v>90</v>
      </c>
      <c r="AK254" t="s">
        <v>252</v>
      </c>
      <c r="AL254" t="s">
        <v>90</v>
      </c>
      <c r="AM254" t="s">
        <v>1040</v>
      </c>
      <c r="AN254" t="s">
        <v>1598</v>
      </c>
      <c r="AO254" t="s">
        <v>69</v>
      </c>
      <c r="AP254" t="s">
        <v>1562</v>
      </c>
      <c r="AQ254">
        <f>WebStore68[[#This Row],[unit_price]]*WebStore68[[#This Row],[quantity]]</f>
        <v>219.99</v>
      </c>
      <c r="AR254" t="s">
        <v>410</v>
      </c>
      <c r="AS254" t="s">
        <v>2359</v>
      </c>
      <c r="AT254" t="str">
        <f t="shared" si="3"/>
        <v>523257440472noMale436622Facebook4361543830219.999.9966219.9919.9920</v>
      </c>
      <c r="AU254">
        <f>COUNTIF(AT$2:AT254,AT254)</f>
        <v>1</v>
      </c>
      <c r="AV254" t="str">
        <f>WebStore68[[#This Row],[country]]&amp;"-"&amp;WebStore68[[#This Row],[item]]</f>
        <v>Canada-16" Large wood Vintage Premium metal chess set</v>
      </c>
    </row>
    <row r="255" spans="1:48" hidden="1" x14ac:dyDescent="0.25">
      <c r="A255">
        <v>524</v>
      </c>
      <c r="B255">
        <v>257</v>
      </c>
      <c r="C255" s="13">
        <v>44048</v>
      </c>
      <c r="D255" s="14">
        <f>WebStore68[[#This Row],[order_date]]</f>
        <v>44048</v>
      </c>
      <c r="E255" s="3">
        <f>ROUNDUP(MONTH(WebStore68[[#This Row],[order_date]])/3, 0)</f>
        <v>3</v>
      </c>
      <c r="F255">
        <v>2</v>
      </c>
      <c r="G255" t="s">
        <v>38</v>
      </c>
      <c r="H255" t="s">
        <v>49</v>
      </c>
      <c r="I255" t="s">
        <v>56</v>
      </c>
      <c r="J255" t="s">
        <v>57</v>
      </c>
      <c r="K255" s="4">
        <v>43662</v>
      </c>
      <c r="L255">
        <v>2</v>
      </c>
      <c r="M255" t="s">
        <v>60</v>
      </c>
      <c r="N255" s="4">
        <v>43615</v>
      </c>
      <c r="O255" s="4">
        <v>43830</v>
      </c>
      <c r="P255">
        <v>1</v>
      </c>
      <c r="Q255" t="s">
        <v>67</v>
      </c>
      <c r="R255" t="s">
        <v>229</v>
      </c>
      <c r="S255">
        <v>1</v>
      </c>
      <c r="T255" t="s">
        <v>478</v>
      </c>
      <c r="U255" t="s">
        <v>1041</v>
      </c>
      <c r="V255" t="s">
        <v>1569</v>
      </c>
      <c r="W255" t="s">
        <v>80</v>
      </c>
      <c r="X255" t="s">
        <v>1548</v>
      </c>
      <c r="Y255">
        <v>85.98</v>
      </c>
      <c r="Z255">
        <v>29.98</v>
      </c>
      <c r="AA255">
        <v>1</v>
      </c>
      <c r="AB255" t="s">
        <v>90</v>
      </c>
      <c r="AC255" t="s">
        <v>2328</v>
      </c>
      <c r="AH255" s="4"/>
      <c r="AI255" s="4"/>
      <c r="AJ255" t="s">
        <v>67</v>
      </c>
      <c r="AK255" t="s">
        <v>229</v>
      </c>
      <c r="AL255" t="s">
        <v>478</v>
      </c>
      <c r="AM255" t="s">
        <v>1041</v>
      </c>
      <c r="AN255" t="s">
        <v>1569</v>
      </c>
      <c r="AO255" t="s">
        <v>80</v>
      </c>
      <c r="AP255" t="s">
        <v>1548</v>
      </c>
      <c r="AQ255">
        <f>WebStore68[[#This Row],[unit_price]]*WebStore68[[#This Row],[quantity]]</f>
        <v>85.98</v>
      </c>
      <c r="AR255" t="s">
        <v>90</v>
      </c>
      <c r="AS255" t="s">
        <v>2328</v>
      </c>
      <c r="AT255" t="str">
        <f t="shared" si="3"/>
        <v>524257440482noMale436622Facebook436154383085.9829.9833242.99214.996</v>
      </c>
      <c r="AU255">
        <f>COUNTIF(AT$2:AT255,AT255)</f>
        <v>1</v>
      </c>
      <c r="AV255" t="str">
        <f>WebStore68[[#This Row],[country]]&amp;"-"&amp;WebStore68[[#This Row],[item]]</f>
        <v>Canada-Desert Gold Grosset ED</v>
      </c>
    </row>
    <row r="256" spans="1:48" hidden="1" x14ac:dyDescent="0.25">
      <c r="A256">
        <v>530</v>
      </c>
      <c r="B256">
        <v>257</v>
      </c>
      <c r="C256" s="13">
        <v>44050</v>
      </c>
      <c r="D256" s="14">
        <f>WebStore68[[#This Row],[order_date]]</f>
        <v>44050</v>
      </c>
      <c r="E256" s="3">
        <f>ROUNDUP(MONTH(WebStore68[[#This Row],[order_date]])/3, 0)</f>
        <v>3</v>
      </c>
      <c r="F256">
        <v>2</v>
      </c>
      <c r="G256" t="s">
        <v>38</v>
      </c>
      <c r="H256" t="s">
        <v>49</v>
      </c>
      <c r="I256" t="s">
        <v>56</v>
      </c>
      <c r="J256" t="s">
        <v>57</v>
      </c>
      <c r="K256" s="4">
        <v>43662</v>
      </c>
      <c r="L256">
        <v>2</v>
      </c>
      <c r="M256" t="s">
        <v>60</v>
      </c>
      <c r="N256" s="4">
        <v>43615</v>
      </c>
      <c r="O256" s="4">
        <v>43830</v>
      </c>
      <c r="P256">
        <v>1</v>
      </c>
      <c r="Q256" t="s">
        <v>105</v>
      </c>
      <c r="R256" t="s">
        <v>267</v>
      </c>
      <c r="S256">
        <v>2</v>
      </c>
      <c r="T256" t="s">
        <v>717</v>
      </c>
      <c r="U256" t="s">
        <v>1258</v>
      </c>
      <c r="V256" t="s">
        <v>1776</v>
      </c>
      <c r="W256" t="s">
        <v>75</v>
      </c>
      <c r="X256" t="s">
        <v>1869</v>
      </c>
      <c r="Y256">
        <v>254.95</v>
      </c>
      <c r="Z256">
        <v>74.95</v>
      </c>
      <c r="AA256">
        <v>2</v>
      </c>
      <c r="AB256" t="s">
        <v>204</v>
      </c>
      <c r="AC256" t="s">
        <v>2478</v>
      </c>
      <c r="AH256" s="4"/>
      <c r="AI256" s="4"/>
      <c r="AJ256" t="s">
        <v>79</v>
      </c>
      <c r="AK256" t="s">
        <v>241</v>
      </c>
      <c r="AL256" t="s">
        <v>472</v>
      </c>
      <c r="AM256" t="s">
        <v>1035</v>
      </c>
      <c r="AN256" t="s">
        <v>1513</v>
      </c>
      <c r="AO256" t="s">
        <v>80</v>
      </c>
      <c r="AP256" t="s">
        <v>1548</v>
      </c>
      <c r="AQ256">
        <f>WebStore68[[#This Row],[unit_price]]*WebStore68[[#This Row],[quantity]]</f>
        <v>59.98</v>
      </c>
      <c r="AR256" t="s">
        <v>65</v>
      </c>
      <c r="AS256" t="s">
        <v>2343</v>
      </c>
      <c r="AT256" t="str">
        <f t="shared" si="3"/>
        <v>530257440502noMale436622Facebook4361543830254.9574.9545129.99214.9910</v>
      </c>
      <c r="AU256">
        <f>COUNTIF(AT$2:AT256,AT256)</f>
        <v>1</v>
      </c>
      <c r="AV256" t="str">
        <f>WebStore68[[#This Row],[country]]&amp;"-"&amp;WebStore68[[#This Row],[item]]</f>
        <v>Canada-Funko Pop! STAR WARS Darth Revan Exclusive</v>
      </c>
    </row>
    <row r="257" spans="1:48" hidden="1" x14ac:dyDescent="0.25">
      <c r="A257">
        <v>530</v>
      </c>
      <c r="B257">
        <v>257</v>
      </c>
      <c r="C257" s="13">
        <v>44050</v>
      </c>
      <c r="D257" s="14">
        <f>WebStore68[[#This Row],[order_date]]</f>
        <v>44050</v>
      </c>
      <c r="E257" s="3">
        <f>ROUNDUP(MONTH(WebStore68[[#This Row],[order_date]])/3, 0)</f>
        <v>3</v>
      </c>
      <c r="F257">
        <v>2</v>
      </c>
      <c r="G257" t="s">
        <v>38</v>
      </c>
      <c r="H257" t="s">
        <v>49</v>
      </c>
      <c r="I257" t="s">
        <v>56</v>
      </c>
      <c r="J257" t="s">
        <v>57</v>
      </c>
      <c r="K257" s="4">
        <v>43662</v>
      </c>
      <c r="L257">
        <v>2</v>
      </c>
      <c r="M257" t="s">
        <v>60</v>
      </c>
      <c r="N257" s="4">
        <v>43615</v>
      </c>
      <c r="O257" s="4">
        <v>43830</v>
      </c>
      <c r="P257">
        <v>1</v>
      </c>
      <c r="Q257" t="s">
        <v>105</v>
      </c>
      <c r="R257" t="s">
        <v>267</v>
      </c>
      <c r="S257">
        <v>2</v>
      </c>
      <c r="T257" t="s">
        <v>717</v>
      </c>
      <c r="U257" t="s">
        <v>1258</v>
      </c>
      <c r="V257" t="s">
        <v>1776</v>
      </c>
      <c r="W257" t="s">
        <v>75</v>
      </c>
      <c r="X257" t="s">
        <v>1869</v>
      </c>
      <c r="Y257">
        <v>254.95</v>
      </c>
      <c r="Z257">
        <v>74.95</v>
      </c>
      <c r="AA257">
        <v>2</v>
      </c>
      <c r="AB257" t="s">
        <v>204</v>
      </c>
      <c r="AC257" t="s">
        <v>2478</v>
      </c>
      <c r="AH257" s="4"/>
      <c r="AI257" s="4"/>
      <c r="AJ257" t="s">
        <v>79</v>
      </c>
      <c r="AK257" t="s">
        <v>241</v>
      </c>
      <c r="AL257" t="s">
        <v>86</v>
      </c>
      <c r="AM257" t="s">
        <v>1044</v>
      </c>
      <c r="AN257" t="s">
        <v>1572</v>
      </c>
      <c r="AO257" t="s">
        <v>67</v>
      </c>
      <c r="AP257" t="s">
        <v>1548</v>
      </c>
      <c r="AQ257">
        <f>WebStore68[[#This Row],[unit_price]]*WebStore68[[#This Row],[quantity]]</f>
        <v>194.96999999999997</v>
      </c>
      <c r="AR257" t="s">
        <v>86</v>
      </c>
      <c r="AS257" t="s">
        <v>2350</v>
      </c>
      <c r="AT257" t="str">
        <f t="shared" si="3"/>
        <v>530257440502noMale436622Facebook4361543830254.9574.954764.99314.997</v>
      </c>
      <c r="AU257">
        <f>COUNTIF(AT$2:AT257,AT257)</f>
        <v>1</v>
      </c>
      <c r="AV257" t="str">
        <f>WebStore68[[#This Row],[country]]&amp;"-"&amp;WebStore68[[#This Row],[item]]</f>
        <v>Canada-2019/20 Panini Contenders NBA Basketball BLASTER box (40 cards incl. ONE Memorabilia or Autograph card/bx)</v>
      </c>
    </row>
    <row r="258" spans="1:48" hidden="1" x14ac:dyDescent="0.25">
      <c r="A258">
        <v>548</v>
      </c>
      <c r="B258">
        <v>22</v>
      </c>
      <c r="C258" s="4">
        <v>44058</v>
      </c>
      <c r="D258" s="14">
        <f>WebStore68[[#This Row],[order_date]]</f>
        <v>44058</v>
      </c>
      <c r="E258" s="3">
        <f>ROUNDUP(MONTH(WebStore68[[#This Row],[order_date]])/3, 0)</f>
        <v>3</v>
      </c>
      <c r="F258">
        <v>2</v>
      </c>
      <c r="G258" t="s">
        <v>38</v>
      </c>
      <c r="H258" t="s">
        <v>49</v>
      </c>
      <c r="I258" t="s">
        <v>56</v>
      </c>
      <c r="J258" t="s">
        <v>57</v>
      </c>
      <c r="K258" s="4">
        <v>43967</v>
      </c>
      <c r="L258">
        <v>9</v>
      </c>
      <c r="M258" t="s">
        <v>59</v>
      </c>
      <c r="N258" s="4">
        <v>43952</v>
      </c>
      <c r="O258" s="4">
        <v>44075</v>
      </c>
      <c r="P258">
        <v>1</v>
      </c>
      <c r="Q258" t="s">
        <v>90</v>
      </c>
      <c r="R258" t="s">
        <v>252</v>
      </c>
      <c r="S258">
        <v>1</v>
      </c>
      <c r="T258" t="s">
        <v>69</v>
      </c>
      <c r="U258" t="s">
        <v>1015</v>
      </c>
      <c r="V258" t="s">
        <v>1545</v>
      </c>
      <c r="W258" t="s">
        <v>67</v>
      </c>
      <c r="X258" t="s">
        <v>1562</v>
      </c>
      <c r="Y258">
        <v>284.97000000000003</v>
      </c>
      <c r="Z258">
        <v>29.97</v>
      </c>
      <c r="AA258">
        <v>1</v>
      </c>
      <c r="AB258" t="s">
        <v>645</v>
      </c>
      <c r="AC258" t="s">
        <v>2347</v>
      </c>
      <c r="AH258" s="4"/>
      <c r="AI258" s="4"/>
      <c r="AJ258" t="s">
        <v>90</v>
      </c>
      <c r="AK258" t="s">
        <v>252</v>
      </c>
      <c r="AL258" t="s">
        <v>69</v>
      </c>
      <c r="AM258" t="s">
        <v>1015</v>
      </c>
      <c r="AN258" t="s">
        <v>1545</v>
      </c>
      <c r="AO258" t="s">
        <v>67</v>
      </c>
      <c r="AP258" t="s">
        <v>1562</v>
      </c>
      <c r="AQ258">
        <f>WebStore68[[#This Row],[unit_price]]*WebStore68[[#This Row],[quantity]]</f>
        <v>284.96999999999997</v>
      </c>
      <c r="AR258" t="s">
        <v>645</v>
      </c>
      <c r="AS258" t="s">
        <v>2347</v>
      </c>
      <c r="AT258" t="str">
        <f t="shared" ref="AT258:AT321" si="4">CONCATENATE($A258,$B258,$C258,$F258,$I258,$J258,$K258,$L258,$M258,$N258,$O258,$Y258,$Z258,$AD258,$AE258,$AF258,$AG258,$AH258,$AI258,$AJ258,$AL258,$AN258,$AO258,$AP258,$AR258)</f>
        <v>54822440582noMale439679Google Ads4395244075284.9729.976194.9939.9913</v>
      </c>
      <c r="AU258">
        <f>COUNTIF(AT$2:AT258,AT258)</f>
        <v>1</v>
      </c>
      <c r="AV258" t="str">
        <f>WebStore68[[#This Row],[country]]&amp;"-"&amp;WebStore68[[#This Row],[item]]</f>
        <v>Canada-100Pcs Square Poker Chips Set</v>
      </c>
    </row>
    <row r="259" spans="1:48" hidden="1" x14ac:dyDescent="0.25">
      <c r="A259">
        <v>571</v>
      </c>
      <c r="B259">
        <v>346</v>
      </c>
      <c r="C259" s="13">
        <v>44069</v>
      </c>
      <c r="D259" s="14">
        <f>WebStore68[[#This Row],[order_date]]</f>
        <v>44069</v>
      </c>
      <c r="E259" s="3">
        <f>ROUNDUP(MONTH(WebStore68[[#This Row],[order_date]])/3, 0)</f>
        <v>3</v>
      </c>
      <c r="F259">
        <v>2</v>
      </c>
      <c r="G259" t="s">
        <v>38</v>
      </c>
      <c r="H259" t="s">
        <v>49</v>
      </c>
      <c r="I259" t="s">
        <v>55</v>
      </c>
      <c r="J259" t="s">
        <v>58</v>
      </c>
      <c r="K259" s="4">
        <v>43682</v>
      </c>
      <c r="L259">
        <v>2</v>
      </c>
      <c r="M259" t="s">
        <v>60</v>
      </c>
      <c r="N259" s="4">
        <v>43615</v>
      </c>
      <c r="O259" s="4">
        <v>43830</v>
      </c>
      <c r="P259">
        <v>1</v>
      </c>
      <c r="Q259" t="s">
        <v>80</v>
      </c>
      <c r="R259" t="s">
        <v>242</v>
      </c>
      <c r="S259">
        <v>1</v>
      </c>
      <c r="T259" t="s">
        <v>558</v>
      </c>
      <c r="U259" t="s">
        <v>1118</v>
      </c>
      <c r="V259" t="s">
        <v>1548</v>
      </c>
      <c r="W259" t="s">
        <v>69</v>
      </c>
      <c r="X259" t="s">
        <v>1548</v>
      </c>
      <c r="Y259">
        <v>14.99</v>
      </c>
      <c r="Z259">
        <v>14.99</v>
      </c>
      <c r="AA259">
        <v>1</v>
      </c>
      <c r="AB259" t="s">
        <v>79</v>
      </c>
      <c r="AC259" t="s">
        <v>2349</v>
      </c>
      <c r="AH259" s="4"/>
      <c r="AI259" s="4"/>
      <c r="AJ259" t="s">
        <v>80</v>
      </c>
      <c r="AK259" t="s">
        <v>242</v>
      </c>
      <c r="AL259" t="s">
        <v>558</v>
      </c>
      <c r="AM259" t="s">
        <v>1118</v>
      </c>
      <c r="AN259" t="s">
        <v>1548</v>
      </c>
      <c r="AO259" t="s">
        <v>69</v>
      </c>
      <c r="AP259" t="s">
        <v>1548</v>
      </c>
      <c r="AQ259">
        <f>WebStore68[[#This Row],[unit_price]]*WebStore68[[#This Row],[quantity]]</f>
        <v>14.99</v>
      </c>
      <c r="AR259" t="s">
        <v>79</v>
      </c>
      <c r="AS259" t="s">
        <v>2349</v>
      </c>
      <c r="AT259" t="str">
        <f t="shared" si="4"/>
        <v>571346440692yesFemale436822Facebook436154383014.9914.9923414.99114.994</v>
      </c>
      <c r="AU259">
        <f>COUNTIF(AT$2:AT259,AT259)</f>
        <v>1</v>
      </c>
      <c r="AV259" t="str">
        <f>WebStore68[[#This Row],[country]]&amp;"-"&amp;WebStore68[[#This Row],[item]]</f>
        <v>Canada-Disney Princess T-Shirt</v>
      </c>
    </row>
    <row r="260" spans="1:48" hidden="1" x14ac:dyDescent="0.25">
      <c r="A260">
        <v>573</v>
      </c>
      <c r="B260">
        <v>40</v>
      </c>
      <c r="C260" s="13">
        <v>44070</v>
      </c>
      <c r="D260" s="14">
        <f>WebStore68[[#This Row],[order_date]]</f>
        <v>44070</v>
      </c>
      <c r="E260" s="3">
        <f>ROUNDUP(MONTH(WebStore68[[#This Row],[order_date]])/3, 0)</f>
        <v>3</v>
      </c>
      <c r="F260">
        <v>2</v>
      </c>
      <c r="G260" t="s">
        <v>38</v>
      </c>
      <c r="H260" t="s">
        <v>49</v>
      </c>
      <c r="I260" t="s">
        <v>55</v>
      </c>
      <c r="J260" t="s">
        <v>58</v>
      </c>
      <c r="K260" s="4">
        <v>43675</v>
      </c>
      <c r="L260">
        <v>2</v>
      </c>
      <c r="M260" t="s">
        <v>60</v>
      </c>
      <c r="N260" s="4">
        <v>43615</v>
      </c>
      <c r="O260" s="4">
        <v>43830</v>
      </c>
      <c r="P260">
        <v>2</v>
      </c>
      <c r="Q260" t="s">
        <v>87</v>
      </c>
      <c r="R260" t="s">
        <v>249</v>
      </c>
      <c r="S260">
        <v>2</v>
      </c>
      <c r="T260" t="s">
        <v>739</v>
      </c>
      <c r="U260" t="s">
        <v>1280</v>
      </c>
      <c r="V260" t="s">
        <v>1797</v>
      </c>
      <c r="W260" t="s">
        <v>109</v>
      </c>
      <c r="X260" t="s">
        <v>2038</v>
      </c>
      <c r="Y260">
        <v>112.92</v>
      </c>
      <c r="Z260">
        <v>64.959999999999994</v>
      </c>
      <c r="AA260">
        <v>2</v>
      </c>
      <c r="AB260" t="s">
        <v>2092</v>
      </c>
      <c r="AC260" t="s">
        <v>2355</v>
      </c>
      <c r="AH260" s="4"/>
      <c r="AI260" s="4"/>
      <c r="AJ260" t="s">
        <v>79</v>
      </c>
      <c r="AK260" t="s">
        <v>241</v>
      </c>
      <c r="AL260" t="s">
        <v>472</v>
      </c>
      <c r="AM260" t="s">
        <v>1035</v>
      </c>
      <c r="AN260" t="s">
        <v>1513</v>
      </c>
      <c r="AO260" t="s">
        <v>67</v>
      </c>
      <c r="AP260" t="s">
        <v>1548</v>
      </c>
      <c r="AQ260">
        <f>WebStore68[[#This Row],[unit_price]]*WebStore68[[#This Row],[quantity]]</f>
        <v>89.97</v>
      </c>
      <c r="AR260" t="s">
        <v>65</v>
      </c>
      <c r="AS260" t="s">
        <v>2343</v>
      </c>
      <c r="AT260" t="str">
        <f t="shared" si="4"/>
        <v>57340440702yesFemale436752Facebook4361543830112.9264.9645129.99314.9910</v>
      </c>
      <c r="AU260">
        <f>COUNTIF(AT$2:AT260,AT260)</f>
        <v>1</v>
      </c>
      <c r="AV260" t="str">
        <f>WebStore68[[#This Row],[country]]&amp;"-"&amp;WebStore68[[#This Row],[item]]</f>
        <v>Canada-Funko Pop! STAR WARS Darth Revan Exclusive</v>
      </c>
    </row>
    <row r="261" spans="1:48" hidden="1" x14ac:dyDescent="0.25">
      <c r="A261">
        <v>573</v>
      </c>
      <c r="B261">
        <v>40</v>
      </c>
      <c r="C261" s="13">
        <v>44070</v>
      </c>
      <c r="D261" s="14">
        <f>WebStore68[[#This Row],[order_date]]</f>
        <v>44070</v>
      </c>
      <c r="E261" s="3">
        <f>ROUNDUP(MONTH(WebStore68[[#This Row],[order_date]])/3, 0)</f>
        <v>3</v>
      </c>
      <c r="F261">
        <v>2</v>
      </c>
      <c r="G261" t="s">
        <v>38</v>
      </c>
      <c r="H261" t="s">
        <v>49</v>
      </c>
      <c r="I261" t="s">
        <v>55</v>
      </c>
      <c r="J261" t="s">
        <v>58</v>
      </c>
      <c r="K261" s="4">
        <v>43675</v>
      </c>
      <c r="L261">
        <v>2</v>
      </c>
      <c r="M261" t="s">
        <v>60</v>
      </c>
      <c r="N261" s="4">
        <v>43615</v>
      </c>
      <c r="O261" s="4">
        <v>43830</v>
      </c>
      <c r="P261">
        <v>2</v>
      </c>
      <c r="Q261" t="s">
        <v>87</v>
      </c>
      <c r="R261" t="s">
        <v>249</v>
      </c>
      <c r="S261">
        <v>2</v>
      </c>
      <c r="T261" t="s">
        <v>739</v>
      </c>
      <c r="U261" t="s">
        <v>1280</v>
      </c>
      <c r="V261" t="s">
        <v>1797</v>
      </c>
      <c r="W261" t="s">
        <v>109</v>
      </c>
      <c r="X261" t="s">
        <v>2038</v>
      </c>
      <c r="Y261">
        <v>112.92</v>
      </c>
      <c r="Z261">
        <v>64.959999999999994</v>
      </c>
      <c r="AA261">
        <v>2</v>
      </c>
      <c r="AB261" t="s">
        <v>2092</v>
      </c>
      <c r="AC261" t="s">
        <v>2355</v>
      </c>
      <c r="AH261" s="4"/>
      <c r="AI261" s="4"/>
      <c r="AJ261" t="s">
        <v>70</v>
      </c>
      <c r="AK261" t="s">
        <v>232</v>
      </c>
      <c r="AL261" t="s">
        <v>440</v>
      </c>
      <c r="AM261" t="s">
        <v>1002</v>
      </c>
      <c r="AN261" t="s">
        <v>1534</v>
      </c>
      <c r="AO261" t="s">
        <v>69</v>
      </c>
      <c r="AP261" t="s">
        <v>1517</v>
      </c>
      <c r="AQ261">
        <f>WebStore68[[#This Row],[unit_price]]*WebStore68[[#This Row],[quantity]]</f>
        <v>22.95</v>
      </c>
      <c r="AR261" t="s">
        <v>432</v>
      </c>
      <c r="AS261" t="s">
        <v>2331</v>
      </c>
      <c r="AT261" t="str">
        <f t="shared" si="4"/>
        <v>57340440702yesFemale436752Facebook4361543830112.9264.96517022.95119.9921</v>
      </c>
      <c r="AU261">
        <f>COUNTIF(AT$2:AT261,AT261)</f>
        <v>1</v>
      </c>
      <c r="AV261" t="str">
        <f>WebStore68[[#This Row],[country]]&amp;"-"&amp;WebStore68[[#This Row],[item]]</f>
        <v>Canada-ZIONOR Swim Goggles G1 Polarized Swimming Goggles Anti-Fog for Adult</v>
      </c>
    </row>
    <row r="262" spans="1:48" hidden="1" x14ac:dyDescent="0.25">
      <c r="A262">
        <v>581</v>
      </c>
      <c r="B262">
        <v>420</v>
      </c>
      <c r="C262" s="4">
        <v>44074</v>
      </c>
      <c r="D262" s="14">
        <f>WebStore68[[#This Row],[order_date]]</f>
        <v>44074</v>
      </c>
      <c r="E262" s="3">
        <f>ROUNDUP(MONTH(WebStore68[[#This Row],[order_date]])/3, 0)</f>
        <v>3</v>
      </c>
      <c r="F262">
        <v>2</v>
      </c>
      <c r="G262" t="s">
        <v>38</v>
      </c>
      <c r="H262" t="s">
        <v>49</v>
      </c>
      <c r="I262" t="s">
        <v>55</v>
      </c>
      <c r="J262" t="s">
        <v>57</v>
      </c>
      <c r="K262" s="4">
        <v>43632</v>
      </c>
      <c r="L262">
        <v>3</v>
      </c>
      <c r="M262" t="s">
        <v>59</v>
      </c>
      <c r="N262" s="4">
        <v>43615</v>
      </c>
      <c r="O262" s="4">
        <v>43830</v>
      </c>
      <c r="P262">
        <v>2</v>
      </c>
      <c r="Q262" t="s">
        <v>117</v>
      </c>
      <c r="R262" t="s">
        <v>279</v>
      </c>
      <c r="S262">
        <v>2</v>
      </c>
      <c r="T262" t="s">
        <v>742</v>
      </c>
      <c r="U262" t="s">
        <v>1283</v>
      </c>
      <c r="V262" t="s">
        <v>1800</v>
      </c>
      <c r="W262" t="s">
        <v>110</v>
      </c>
      <c r="X262" t="s">
        <v>2042</v>
      </c>
      <c r="Y262">
        <v>236.88</v>
      </c>
      <c r="Z262">
        <v>74.94</v>
      </c>
      <c r="AA262">
        <v>2</v>
      </c>
      <c r="AB262" t="s">
        <v>2224</v>
      </c>
      <c r="AC262" t="s">
        <v>2516</v>
      </c>
      <c r="AH262" s="4"/>
      <c r="AI262" s="4"/>
      <c r="AJ262" t="s">
        <v>79</v>
      </c>
      <c r="AK262" t="s">
        <v>241</v>
      </c>
      <c r="AL262" t="s">
        <v>530</v>
      </c>
      <c r="AM262" t="s">
        <v>1092</v>
      </c>
      <c r="AN262" t="s">
        <v>1619</v>
      </c>
      <c r="AO262" t="s">
        <v>67</v>
      </c>
      <c r="AP262" t="s">
        <v>1548</v>
      </c>
      <c r="AQ262">
        <f>WebStore68[[#This Row],[unit_price]]*WebStore68[[#This Row],[quantity]]</f>
        <v>188.97</v>
      </c>
      <c r="AR262" t="s">
        <v>65</v>
      </c>
      <c r="AS262" t="s">
        <v>2343</v>
      </c>
      <c r="AT262" t="str">
        <f t="shared" si="4"/>
        <v>581420440742yesMale436323Google Ads4361543830236.8874.9441662.99314.9910</v>
      </c>
      <c r="AU262">
        <f>COUNTIF(AT$2:AT262,AT262)</f>
        <v>1</v>
      </c>
      <c r="AV262" t="str">
        <f>WebStore68[[#This Row],[country]]&amp;"-"&amp;WebStore68[[#This Row],[item]]</f>
        <v>Canada-Ancient Guardians Booster Box YuGiOh TCG 1st Edition</v>
      </c>
    </row>
    <row r="263" spans="1:48" hidden="1" x14ac:dyDescent="0.25">
      <c r="A263">
        <v>581</v>
      </c>
      <c r="B263">
        <v>420</v>
      </c>
      <c r="C263" s="4">
        <v>44074</v>
      </c>
      <c r="D263" s="14">
        <f>WebStore68[[#This Row],[order_date]]</f>
        <v>44074</v>
      </c>
      <c r="E263" s="3">
        <f>ROUNDUP(MONTH(WebStore68[[#This Row],[order_date]])/3, 0)</f>
        <v>3</v>
      </c>
      <c r="F263">
        <v>2</v>
      </c>
      <c r="G263" t="s">
        <v>38</v>
      </c>
      <c r="H263" t="s">
        <v>49</v>
      </c>
      <c r="I263" t="s">
        <v>55</v>
      </c>
      <c r="J263" t="s">
        <v>57</v>
      </c>
      <c r="K263" s="4">
        <v>43632</v>
      </c>
      <c r="L263">
        <v>3</v>
      </c>
      <c r="M263" t="s">
        <v>59</v>
      </c>
      <c r="N263" s="4">
        <v>43615</v>
      </c>
      <c r="O263" s="4">
        <v>43830</v>
      </c>
      <c r="P263">
        <v>2</v>
      </c>
      <c r="Q263" t="s">
        <v>117</v>
      </c>
      <c r="R263" t="s">
        <v>279</v>
      </c>
      <c r="S263">
        <v>2</v>
      </c>
      <c r="T263" t="s">
        <v>742</v>
      </c>
      <c r="U263" t="s">
        <v>1283</v>
      </c>
      <c r="V263" t="s">
        <v>1800</v>
      </c>
      <c r="W263" t="s">
        <v>110</v>
      </c>
      <c r="X263" t="s">
        <v>2042</v>
      </c>
      <c r="Y263">
        <v>236.88</v>
      </c>
      <c r="Z263">
        <v>74.94</v>
      </c>
      <c r="AA263">
        <v>2</v>
      </c>
      <c r="AB263" t="s">
        <v>2224</v>
      </c>
      <c r="AC263" t="s">
        <v>2516</v>
      </c>
      <c r="AH263" s="4"/>
      <c r="AI263" s="4"/>
      <c r="AJ263" t="s">
        <v>90</v>
      </c>
      <c r="AK263" t="s">
        <v>252</v>
      </c>
      <c r="AL263" t="s">
        <v>444</v>
      </c>
      <c r="AM263" t="s">
        <v>1006</v>
      </c>
      <c r="AN263" t="s">
        <v>1537</v>
      </c>
      <c r="AO263" t="s">
        <v>67</v>
      </c>
      <c r="AP263" t="s">
        <v>1562</v>
      </c>
      <c r="AQ263">
        <f>WebStore68[[#This Row],[unit_price]]*WebStore68[[#This Row],[quantity]]</f>
        <v>47.910000000000004</v>
      </c>
      <c r="AR263" t="s">
        <v>645</v>
      </c>
      <c r="AS263" t="s">
        <v>2347</v>
      </c>
      <c r="AT263" t="str">
        <f t="shared" si="4"/>
        <v>581420440742yesMale436323Google Ads4361543830236.8874.94612215.9739.9913</v>
      </c>
      <c r="AU263">
        <f>COUNTIF(AT$2:AT263,AT263)</f>
        <v>1</v>
      </c>
      <c r="AV263" t="str">
        <f>WebStore68[[#This Row],[country]]&amp;"-"&amp;WebStore68[[#This Row],[item]]</f>
        <v>Canada-Rummikub Classic Edition</v>
      </c>
    </row>
    <row r="264" spans="1:48" hidden="1" x14ac:dyDescent="0.25">
      <c r="A264">
        <v>591</v>
      </c>
      <c r="B264">
        <v>376</v>
      </c>
      <c r="C264" s="13">
        <v>44078</v>
      </c>
      <c r="D264" s="14">
        <f>WebStore68[[#This Row],[order_date]]</f>
        <v>44078</v>
      </c>
      <c r="E264" s="3">
        <f>ROUNDUP(MONTH(WebStore68[[#This Row],[order_date]])/3, 0)</f>
        <v>3</v>
      </c>
      <c r="F264">
        <v>2</v>
      </c>
      <c r="G264" t="s">
        <v>38</v>
      </c>
      <c r="H264" t="s">
        <v>49</v>
      </c>
      <c r="I264" t="s">
        <v>56</v>
      </c>
      <c r="J264" t="s">
        <v>58</v>
      </c>
      <c r="K264" s="4">
        <v>43687</v>
      </c>
      <c r="L264">
        <v>2</v>
      </c>
      <c r="M264" t="s">
        <v>60</v>
      </c>
      <c r="N264" s="4">
        <v>43615</v>
      </c>
      <c r="O264" s="4">
        <v>43830</v>
      </c>
      <c r="P264">
        <v>1</v>
      </c>
      <c r="Q264" t="s">
        <v>90</v>
      </c>
      <c r="R264" t="s">
        <v>252</v>
      </c>
      <c r="S264">
        <v>1</v>
      </c>
      <c r="T264" t="s">
        <v>593</v>
      </c>
      <c r="U264" t="s">
        <v>1149</v>
      </c>
      <c r="V264" t="s">
        <v>1529</v>
      </c>
      <c r="W264" t="s">
        <v>69</v>
      </c>
      <c r="X264" t="s">
        <v>1562</v>
      </c>
      <c r="Y264">
        <v>49.99</v>
      </c>
      <c r="Z264">
        <v>9.99</v>
      </c>
      <c r="AA264">
        <v>1</v>
      </c>
      <c r="AB264" t="s">
        <v>410</v>
      </c>
      <c r="AC264" t="s">
        <v>2359</v>
      </c>
      <c r="AH264" s="4"/>
      <c r="AI264" s="4"/>
      <c r="AJ264" t="s">
        <v>90</v>
      </c>
      <c r="AK264" t="s">
        <v>252</v>
      </c>
      <c r="AL264" t="s">
        <v>593</v>
      </c>
      <c r="AM264" t="s">
        <v>1149</v>
      </c>
      <c r="AN264" t="s">
        <v>1529</v>
      </c>
      <c r="AO264" t="s">
        <v>69</v>
      </c>
      <c r="AP264" t="s">
        <v>1562</v>
      </c>
      <c r="AQ264">
        <f>WebStore68[[#This Row],[unit_price]]*WebStore68[[#This Row],[quantity]]</f>
        <v>49.99</v>
      </c>
      <c r="AR264" t="s">
        <v>410</v>
      </c>
      <c r="AS264" t="s">
        <v>2359</v>
      </c>
      <c r="AT264" t="str">
        <f t="shared" si="4"/>
        <v>591376440782noFemale436872Facebook436154383049.999.99614649.9919.9920</v>
      </c>
      <c r="AU264">
        <f>COUNTIF(AT$2:AT264,AT264)</f>
        <v>1</v>
      </c>
      <c r="AV264" t="str">
        <f>WebStore68[[#This Row],[country]]&amp;"-"&amp;WebStore68[[#This Row],[item]]</f>
        <v>Canada-Train Set</v>
      </c>
    </row>
    <row r="265" spans="1:48" hidden="1" x14ac:dyDescent="0.25">
      <c r="A265">
        <v>597</v>
      </c>
      <c r="B265">
        <v>181</v>
      </c>
      <c r="C265" s="4">
        <v>44081</v>
      </c>
      <c r="D265" s="14">
        <f>WebStore68[[#This Row],[order_date]]</f>
        <v>44081</v>
      </c>
      <c r="E265" s="3">
        <f>ROUNDUP(MONTH(WebStore68[[#This Row],[order_date]])/3, 0)</f>
        <v>3</v>
      </c>
      <c r="F265">
        <v>2</v>
      </c>
      <c r="G265" t="s">
        <v>38</v>
      </c>
      <c r="H265" t="s">
        <v>49</v>
      </c>
      <c r="I265" t="s">
        <v>56</v>
      </c>
      <c r="J265" t="s">
        <v>57</v>
      </c>
      <c r="K265" s="4">
        <v>43629</v>
      </c>
      <c r="L265">
        <v>3</v>
      </c>
      <c r="M265" t="s">
        <v>59</v>
      </c>
      <c r="N265" s="4">
        <v>43615</v>
      </c>
      <c r="O265" s="4">
        <v>43830</v>
      </c>
      <c r="P265">
        <v>1</v>
      </c>
      <c r="Q265" t="s">
        <v>84</v>
      </c>
      <c r="R265" t="s">
        <v>246</v>
      </c>
      <c r="S265">
        <v>1</v>
      </c>
      <c r="T265" t="s">
        <v>743</v>
      </c>
      <c r="U265" t="s">
        <v>1284</v>
      </c>
      <c r="V265" t="s">
        <v>1533</v>
      </c>
      <c r="W265" t="s">
        <v>67</v>
      </c>
      <c r="X265" t="s">
        <v>1548</v>
      </c>
      <c r="Y265">
        <v>179.97</v>
      </c>
      <c r="Z265">
        <v>44.97</v>
      </c>
      <c r="AA265">
        <v>1</v>
      </c>
      <c r="AB265" t="s">
        <v>645</v>
      </c>
      <c r="AC265" t="s">
        <v>2347</v>
      </c>
      <c r="AH265" s="4"/>
      <c r="AI265" s="4"/>
      <c r="AJ265" t="s">
        <v>84</v>
      </c>
      <c r="AK265" t="s">
        <v>246</v>
      </c>
      <c r="AL265" t="s">
        <v>743</v>
      </c>
      <c r="AM265" t="s">
        <v>1284</v>
      </c>
      <c r="AN265" t="s">
        <v>1533</v>
      </c>
      <c r="AO265" t="s">
        <v>67</v>
      </c>
      <c r="AP265" t="s">
        <v>1548</v>
      </c>
      <c r="AQ265">
        <f>WebStore68[[#This Row],[unit_price]]*WebStore68[[#This Row],[quantity]]</f>
        <v>179.97</v>
      </c>
      <c r="AR265" t="s">
        <v>645</v>
      </c>
      <c r="AS265" t="s">
        <v>2347</v>
      </c>
      <c r="AT265" t="str">
        <f t="shared" si="4"/>
        <v>597181440812noMale436293Google Ads4361543830179.9744.9796259.99314.9913</v>
      </c>
      <c r="AU265">
        <f>COUNTIF(AT$2:AT265,AT265)</f>
        <v>1</v>
      </c>
      <c r="AV265" t="str">
        <f>WebStore68[[#This Row],[country]]&amp;"-"&amp;WebStore68[[#This Row],[item]]</f>
        <v>Canada-HyperX Cloud Stinger S</v>
      </c>
    </row>
    <row r="266" spans="1:48" hidden="1" x14ac:dyDescent="0.25">
      <c r="A266">
        <v>601</v>
      </c>
      <c r="B266">
        <v>115</v>
      </c>
      <c r="C266" s="13">
        <v>44083</v>
      </c>
      <c r="D266" s="14">
        <f>WebStore68[[#This Row],[order_date]]</f>
        <v>44083</v>
      </c>
      <c r="E266" s="3">
        <f>ROUNDUP(MONTH(WebStore68[[#This Row],[order_date]])/3, 0)</f>
        <v>3</v>
      </c>
      <c r="F266">
        <v>2</v>
      </c>
      <c r="G266" t="s">
        <v>38</v>
      </c>
      <c r="H266" t="s">
        <v>49</v>
      </c>
      <c r="I266" t="s">
        <v>55</v>
      </c>
      <c r="J266" t="s">
        <v>57</v>
      </c>
      <c r="K266" s="4">
        <v>43732</v>
      </c>
      <c r="L266">
        <v>2</v>
      </c>
      <c r="M266" t="s">
        <v>60</v>
      </c>
      <c r="N266" s="4">
        <v>43615</v>
      </c>
      <c r="O266" s="4">
        <v>43830</v>
      </c>
      <c r="P266">
        <v>1</v>
      </c>
      <c r="Q266" t="s">
        <v>88</v>
      </c>
      <c r="R266" t="s">
        <v>250</v>
      </c>
      <c r="S266">
        <v>1</v>
      </c>
      <c r="T266" t="s">
        <v>749</v>
      </c>
      <c r="U266" t="s">
        <v>1289</v>
      </c>
      <c r="V266" t="s">
        <v>1806</v>
      </c>
      <c r="W266" t="s">
        <v>71</v>
      </c>
      <c r="X266" t="s">
        <v>1869</v>
      </c>
      <c r="Y266">
        <v>117.5</v>
      </c>
      <c r="Z266">
        <v>29.98</v>
      </c>
      <c r="AA266">
        <v>1</v>
      </c>
      <c r="AB266" t="s">
        <v>110</v>
      </c>
      <c r="AC266" t="s">
        <v>2410</v>
      </c>
      <c r="AH266" s="4"/>
      <c r="AI266" s="4"/>
      <c r="AJ266" t="s">
        <v>80</v>
      </c>
      <c r="AK266" t="s">
        <v>242</v>
      </c>
      <c r="AL266" t="s">
        <v>453</v>
      </c>
      <c r="AM266" t="s">
        <v>1016</v>
      </c>
      <c r="AN266" t="s">
        <v>1546</v>
      </c>
      <c r="AO266" t="s">
        <v>69</v>
      </c>
      <c r="AP266" t="s">
        <v>1548</v>
      </c>
      <c r="AQ266">
        <f>WebStore68[[#This Row],[unit_price]]*WebStore68[[#This Row],[quantity]]</f>
        <v>58.75</v>
      </c>
      <c r="AR266" t="s">
        <v>67</v>
      </c>
      <c r="AS266" t="s">
        <v>2373</v>
      </c>
      <c r="AT266" t="str">
        <f t="shared" si="4"/>
        <v>601115440832yesMale437322Facebook4361543830117.529.9822658.75114.993</v>
      </c>
      <c r="AU266">
        <f>COUNTIF(AT$2:AT266,AT266)</f>
        <v>1</v>
      </c>
      <c r="AV266" t="str">
        <f>WebStore68[[#This Row],[country]]&amp;"-"&amp;WebStore68[[#This Row],[item]]</f>
        <v>Canada-Book Week Girls Feisty Fairy AMSCAN Licensed Costume</v>
      </c>
    </row>
    <row r="267" spans="1:48" hidden="1" x14ac:dyDescent="0.25">
      <c r="A267">
        <v>604</v>
      </c>
      <c r="B267">
        <v>43</v>
      </c>
      <c r="C267" s="4">
        <v>44085</v>
      </c>
      <c r="D267" s="14">
        <f>WebStore68[[#This Row],[order_date]]</f>
        <v>44085</v>
      </c>
      <c r="E267" s="3">
        <f>ROUNDUP(MONTH(WebStore68[[#This Row],[order_date]])/3, 0)</f>
        <v>3</v>
      </c>
      <c r="F267">
        <v>2</v>
      </c>
      <c r="G267" t="s">
        <v>38</v>
      </c>
      <c r="H267" t="s">
        <v>49</v>
      </c>
      <c r="I267" t="s">
        <v>56</v>
      </c>
      <c r="J267" t="s">
        <v>58</v>
      </c>
      <c r="K267" s="4">
        <v>43700</v>
      </c>
      <c r="L267">
        <v>1</v>
      </c>
      <c r="M267" t="s">
        <v>61</v>
      </c>
      <c r="N267" s="4">
        <v>43615</v>
      </c>
      <c r="O267" s="4">
        <v>43830</v>
      </c>
      <c r="P267">
        <v>1</v>
      </c>
      <c r="Q267" t="s">
        <v>70</v>
      </c>
      <c r="R267" t="s">
        <v>232</v>
      </c>
      <c r="S267">
        <v>1</v>
      </c>
      <c r="T267" t="s">
        <v>719</v>
      </c>
      <c r="U267" t="s">
        <v>1261</v>
      </c>
      <c r="V267" t="s">
        <v>1779</v>
      </c>
      <c r="W267" t="s">
        <v>69</v>
      </c>
      <c r="X267" t="s">
        <v>1517</v>
      </c>
      <c r="Y267">
        <v>95.99</v>
      </c>
      <c r="Z267">
        <v>19.989999999999998</v>
      </c>
      <c r="AA267">
        <v>1</v>
      </c>
      <c r="AB267" t="s">
        <v>432</v>
      </c>
      <c r="AC267" t="s">
        <v>2331</v>
      </c>
      <c r="AH267" s="4"/>
      <c r="AI267" s="4"/>
      <c r="AJ267" t="s">
        <v>70</v>
      </c>
      <c r="AK267" t="s">
        <v>232</v>
      </c>
      <c r="AL267" t="s">
        <v>719</v>
      </c>
      <c r="AM267" t="s">
        <v>1261</v>
      </c>
      <c r="AN267" t="s">
        <v>1779</v>
      </c>
      <c r="AO267" t="s">
        <v>69</v>
      </c>
      <c r="AP267" t="s">
        <v>1517</v>
      </c>
      <c r="AQ267">
        <f>WebStore68[[#This Row],[unit_price]]*WebStore68[[#This Row],[quantity]]</f>
        <v>95.99</v>
      </c>
      <c r="AR267" t="s">
        <v>432</v>
      </c>
      <c r="AS267" t="s">
        <v>2331</v>
      </c>
      <c r="AT267" t="str">
        <f t="shared" si="4"/>
        <v>60443440852noFemale437001YouTube436154383095.9919.99516295.99119.9921</v>
      </c>
      <c r="AU267">
        <f>COUNTIF(AT$2:AT267,AT267)</f>
        <v>1</v>
      </c>
      <c r="AV267" t="str">
        <f>WebStore68[[#This Row],[country]]&amp;"-"&amp;WebStore68[[#This Row],[item]]</f>
        <v xml:space="preserve">Canada-Yonex Tennis Racket EZONE 98 Alpha Head Light Balanced Racquet </v>
      </c>
    </row>
    <row r="268" spans="1:48" hidden="1" x14ac:dyDescent="0.25">
      <c r="A268">
        <v>614</v>
      </c>
      <c r="B268">
        <v>352</v>
      </c>
      <c r="C268" s="13">
        <v>44088</v>
      </c>
      <c r="D268" s="14">
        <f>WebStore68[[#This Row],[order_date]]</f>
        <v>44088</v>
      </c>
      <c r="E268" s="3">
        <f>ROUNDUP(MONTH(WebStore68[[#This Row],[order_date]])/3, 0)</f>
        <v>3</v>
      </c>
      <c r="F268">
        <v>2</v>
      </c>
      <c r="G268" t="s">
        <v>38</v>
      </c>
      <c r="H268" t="s">
        <v>49</v>
      </c>
      <c r="I268" t="s">
        <v>55</v>
      </c>
      <c r="J268" t="s">
        <v>58</v>
      </c>
      <c r="K268" s="4">
        <v>43686</v>
      </c>
      <c r="L268">
        <v>2</v>
      </c>
      <c r="M268" t="s">
        <v>60</v>
      </c>
      <c r="N268" s="4">
        <v>43615</v>
      </c>
      <c r="O268" s="4">
        <v>43830</v>
      </c>
      <c r="P268">
        <v>1</v>
      </c>
      <c r="Q268" t="s">
        <v>65</v>
      </c>
      <c r="R268" t="s">
        <v>227</v>
      </c>
      <c r="S268">
        <v>1</v>
      </c>
      <c r="T268" t="s">
        <v>519</v>
      </c>
      <c r="U268" t="s">
        <v>1083</v>
      </c>
      <c r="V268" t="s">
        <v>1609</v>
      </c>
      <c r="W268" t="s">
        <v>69</v>
      </c>
      <c r="X268" t="s">
        <v>1517</v>
      </c>
      <c r="Y268">
        <v>13.49</v>
      </c>
      <c r="Z268">
        <v>19.989999999999998</v>
      </c>
      <c r="AA268">
        <v>1</v>
      </c>
      <c r="AB268" t="s">
        <v>431</v>
      </c>
      <c r="AC268" t="s">
        <v>2326</v>
      </c>
      <c r="AH268" s="4"/>
      <c r="AI268" s="4"/>
      <c r="AJ268" t="s">
        <v>65</v>
      </c>
      <c r="AK268" t="s">
        <v>227</v>
      </c>
      <c r="AL268" t="s">
        <v>519</v>
      </c>
      <c r="AM268" t="s">
        <v>1083</v>
      </c>
      <c r="AN268" t="s">
        <v>1609</v>
      </c>
      <c r="AO268" t="s">
        <v>69</v>
      </c>
      <c r="AP268" t="s">
        <v>1517</v>
      </c>
      <c r="AQ268">
        <f>WebStore68[[#This Row],[unit_price]]*WebStore68[[#This Row],[quantity]]</f>
        <v>13.49</v>
      </c>
      <c r="AR268" t="s">
        <v>431</v>
      </c>
      <c r="AS268" t="s">
        <v>2326</v>
      </c>
      <c r="AT268" t="str">
        <f t="shared" si="4"/>
        <v>614352440882yesFemale436862Facebook436154383013.4919.99104113.49119.9924</v>
      </c>
      <c r="AU268">
        <f>COUNTIF(AT$2:AT268,AT268)</f>
        <v>1</v>
      </c>
      <c r="AV268" t="str">
        <f>WebStore68[[#This Row],[country]]&amp;"-"&amp;WebStore68[[#This Row],[item]]</f>
        <v>Canada-Eye Shadow Palette - 15 shades</v>
      </c>
    </row>
    <row r="269" spans="1:48" hidden="1" x14ac:dyDescent="0.25">
      <c r="A269">
        <v>618</v>
      </c>
      <c r="B269">
        <v>125</v>
      </c>
      <c r="C269" s="4">
        <v>44096</v>
      </c>
      <c r="D269" s="14">
        <f>WebStore68[[#This Row],[order_date]]</f>
        <v>44096</v>
      </c>
      <c r="E269" s="3">
        <f>ROUNDUP(MONTH(WebStore68[[#This Row],[order_date]])/3, 0)</f>
        <v>3</v>
      </c>
      <c r="F269">
        <v>2</v>
      </c>
      <c r="G269" t="s">
        <v>38</v>
      </c>
      <c r="H269" t="s">
        <v>49</v>
      </c>
      <c r="I269" t="s">
        <v>55</v>
      </c>
      <c r="J269" t="s">
        <v>58</v>
      </c>
      <c r="K269" s="4">
        <v>44031</v>
      </c>
      <c r="L269">
        <v>8</v>
      </c>
      <c r="M269" t="s">
        <v>60</v>
      </c>
      <c r="N269" s="4">
        <v>44000</v>
      </c>
      <c r="O269" s="4">
        <v>44073</v>
      </c>
      <c r="P269">
        <v>1</v>
      </c>
      <c r="Q269" t="s">
        <v>86</v>
      </c>
      <c r="R269" t="s">
        <v>248</v>
      </c>
      <c r="S269">
        <v>1</v>
      </c>
      <c r="T269" t="s">
        <v>419</v>
      </c>
      <c r="U269" t="s">
        <v>981</v>
      </c>
      <c r="V269" t="s">
        <v>1514</v>
      </c>
      <c r="W269" t="s">
        <v>69</v>
      </c>
      <c r="X269" t="s">
        <v>1577</v>
      </c>
      <c r="Y269">
        <v>57.95</v>
      </c>
      <c r="Z269">
        <v>24.99</v>
      </c>
      <c r="AA269">
        <v>1</v>
      </c>
      <c r="AB269" t="s">
        <v>547</v>
      </c>
      <c r="AC269" t="s">
        <v>2354</v>
      </c>
      <c r="AH269" s="4"/>
      <c r="AI269" s="4"/>
      <c r="AJ269" t="s">
        <v>86</v>
      </c>
      <c r="AK269" t="s">
        <v>248</v>
      </c>
      <c r="AL269" t="s">
        <v>419</v>
      </c>
      <c r="AM269" t="s">
        <v>981</v>
      </c>
      <c r="AN269" t="s">
        <v>1514</v>
      </c>
      <c r="AO269" t="s">
        <v>69</v>
      </c>
      <c r="AP269" t="s">
        <v>1577</v>
      </c>
      <c r="AQ269">
        <f>WebStore68[[#This Row],[unit_price]]*WebStore68[[#This Row],[quantity]]</f>
        <v>57.95</v>
      </c>
      <c r="AR269" t="s">
        <v>547</v>
      </c>
      <c r="AS269" t="s">
        <v>2354</v>
      </c>
      <c r="AT269" t="str">
        <f t="shared" si="4"/>
        <v>618125440962yesFemale440318Facebook440004407357.9524.99713057.95124.9914</v>
      </c>
      <c r="AU269">
        <f>COUNTIF(AT$2:AT269,AT269)</f>
        <v>1</v>
      </c>
      <c r="AV269" t="str">
        <f>WebStore68[[#This Row],[country]]&amp;"-"&amp;WebStore68[[#This Row],[item]]</f>
        <v>Canada-SLEEPBELLA Duvet Cover Set King Size Navy Blue Buffalo 100% Cotton</v>
      </c>
    </row>
    <row r="270" spans="1:48" hidden="1" x14ac:dyDescent="0.25">
      <c r="A270">
        <v>634</v>
      </c>
      <c r="B270">
        <v>125</v>
      </c>
      <c r="C270" s="4">
        <v>44104</v>
      </c>
      <c r="D270" s="14">
        <f>WebStore68[[#This Row],[order_date]]</f>
        <v>44104</v>
      </c>
      <c r="E270" s="3">
        <f>ROUNDUP(MONTH(WebStore68[[#This Row],[order_date]])/3, 0)</f>
        <v>3</v>
      </c>
      <c r="F270">
        <v>2</v>
      </c>
      <c r="G270" t="s">
        <v>38</v>
      </c>
      <c r="H270" t="s">
        <v>49</v>
      </c>
      <c r="I270" t="s">
        <v>55</v>
      </c>
      <c r="J270" t="s">
        <v>58</v>
      </c>
      <c r="K270" s="4">
        <v>44031</v>
      </c>
      <c r="L270">
        <v>8</v>
      </c>
      <c r="M270" t="s">
        <v>60</v>
      </c>
      <c r="N270" s="4">
        <v>44000</v>
      </c>
      <c r="O270" s="4">
        <v>44073</v>
      </c>
      <c r="P270">
        <v>1</v>
      </c>
      <c r="Q270" t="s">
        <v>80</v>
      </c>
      <c r="R270" t="s">
        <v>242</v>
      </c>
      <c r="S270">
        <v>1</v>
      </c>
      <c r="T270" t="s">
        <v>558</v>
      </c>
      <c r="U270" t="s">
        <v>1118</v>
      </c>
      <c r="V270" t="s">
        <v>1548</v>
      </c>
      <c r="W270" t="s">
        <v>67</v>
      </c>
      <c r="X270" t="s">
        <v>1548</v>
      </c>
      <c r="Y270">
        <v>44.97</v>
      </c>
      <c r="Z270">
        <v>44.97</v>
      </c>
      <c r="AA270">
        <v>1</v>
      </c>
      <c r="AB270" t="s">
        <v>79</v>
      </c>
      <c r="AC270" t="s">
        <v>2349</v>
      </c>
      <c r="AH270" s="4"/>
      <c r="AI270" s="4"/>
      <c r="AJ270" t="s">
        <v>80</v>
      </c>
      <c r="AK270" t="s">
        <v>242</v>
      </c>
      <c r="AL270" t="s">
        <v>558</v>
      </c>
      <c r="AM270" t="s">
        <v>1118</v>
      </c>
      <c r="AN270" t="s">
        <v>1548</v>
      </c>
      <c r="AO270" t="s">
        <v>67</v>
      </c>
      <c r="AP270" t="s">
        <v>1548</v>
      </c>
      <c r="AQ270">
        <f>WebStore68[[#This Row],[unit_price]]*WebStore68[[#This Row],[quantity]]</f>
        <v>44.97</v>
      </c>
      <c r="AR270" t="s">
        <v>79</v>
      </c>
      <c r="AS270" t="s">
        <v>2349</v>
      </c>
      <c r="AT270" t="str">
        <f t="shared" si="4"/>
        <v>634125441042yesFemale440318Facebook440004407344.9744.9723414.99314.994</v>
      </c>
      <c r="AU270">
        <f>COUNTIF(AT$2:AT270,AT270)</f>
        <v>1</v>
      </c>
      <c r="AV270" t="str">
        <f>WebStore68[[#This Row],[country]]&amp;"-"&amp;WebStore68[[#This Row],[item]]</f>
        <v>Canada-Disney Princess T-Shirt</v>
      </c>
    </row>
    <row r="271" spans="1:48" hidden="1" x14ac:dyDescent="0.25">
      <c r="A271">
        <v>643</v>
      </c>
      <c r="B271">
        <v>221</v>
      </c>
      <c r="C271" s="4">
        <v>44109</v>
      </c>
      <c r="D271" s="14">
        <f>WebStore68[[#This Row],[order_date]]</f>
        <v>44109</v>
      </c>
      <c r="E271" s="3">
        <f>ROUNDUP(MONTH(WebStore68[[#This Row],[order_date]])/3, 0)</f>
        <v>4</v>
      </c>
      <c r="F271">
        <v>2</v>
      </c>
      <c r="G271" t="s">
        <v>38</v>
      </c>
      <c r="H271" t="s">
        <v>49</v>
      </c>
      <c r="I271" t="s">
        <v>55</v>
      </c>
      <c r="J271" t="s">
        <v>58</v>
      </c>
      <c r="K271" s="4">
        <v>43710</v>
      </c>
      <c r="L271">
        <v>1</v>
      </c>
      <c r="M271" t="s">
        <v>61</v>
      </c>
      <c r="N271" s="4">
        <v>43615</v>
      </c>
      <c r="O271" s="4">
        <v>43830</v>
      </c>
      <c r="P271">
        <v>1</v>
      </c>
      <c r="Q271" t="s">
        <v>78</v>
      </c>
      <c r="R271" t="s">
        <v>240</v>
      </c>
      <c r="S271">
        <v>1</v>
      </c>
      <c r="T271" t="s">
        <v>610</v>
      </c>
      <c r="U271" t="s">
        <v>1162</v>
      </c>
      <c r="V271" t="s">
        <v>67</v>
      </c>
      <c r="W271" t="s">
        <v>80</v>
      </c>
      <c r="X271" t="s">
        <v>1548</v>
      </c>
      <c r="Y271">
        <v>6</v>
      </c>
      <c r="Z271">
        <v>29.98</v>
      </c>
      <c r="AA271">
        <v>1</v>
      </c>
      <c r="AB271" t="s">
        <v>393</v>
      </c>
      <c r="AC271" t="s">
        <v>2345</v>
      </c>
      <c r="AH271" s="4"/>
      <c r="AI271" s="4"/>
      <c r="AJ271" t="s">
        <v>78</v>
      </c>
      <c r="AK271" t="s">
        <v>240</v>
      </c>
      <c r="AL271" t="s">
        <v>610</v>
      </c>
      <c r="AM271" t="s">
        <v>1162</v>
      </c>
      <c r="AN271" t="s">
        <v>67</v>
      </c>
      <c r="AO271" t="s">
        <v>80</v>
      </c>
      <c r="AP271" t="s">
        <v>1548</v>
      </c>
      <c r="AQ271">
        <f>WebStore68[[#This Row],[unit_price]]*WebStore68[[#This Row],[quantity]]</f>
        <v>6</v>
      </c>
      <c r="AR271" t="s">
        <v>393</v>
      </c>
      <c r="AS271" t="s">
        <v>2345</v>
      </c>
      <c r="AT271" t="str">
        <f t="shared" si="4"/>
        <v>643221441092yesFemale437101YouTube4361543830629.9881013214.9918</v>
      </c>
      <c r="AU271">
        <f>COUNTIF(AT$2:AT271,AT271)</f>
        <v>1</v>
      </c>
      <c r="AV271" t="str">
        <f>WebStore68[[#This Row],[country]]&amp;"-"&amp;WebStore68[[#This Row],[item]]</f>
        <v>Canada-Non Stick Burger Press Hamburger Maker Beef Patty Meat BBQ Grill 12cm</v>
      </c>
    </row>
    <row r="272" spans="1:48" hidden="1" x14ac:dyDescent="0.25">
      <c r="A272">
        <v>661</v>
      </c>
      <c r="B272">
        <v>172</v>
      </c>
      <c r="C272" s="13">
        <v>44119</v>
      </c>
      <c r="D272" s="14">
        <f>WebStore68[[#This Row],[order_date]]</f>
        <v>44119</v>
      </c>
      <c r="E272" s="3">
        <f>ROUNDUP(MONTH(WebStore68[[#This Row],[order_date]])/3, 0)</f>
        <v>4</v>
      </c>
      <c r="F272">
        <v>2</v>
      </c>
      <c r="G272" t="s">
        <v>38</v>
      </c>
      <c r="H272" t="s">
        <v>49</v>
      </c>
      <c r="I272" t="s">
        <v>56</v>
      </c>
      <c r="J272" t="s">
        <v>57</v>
      </c>
      <c r="K272" s="4">
        <v>43802</v>
      </c>
      <c r="L272">
        <v>2</v>
      </c>
      <c r="M272" t="s">
        <v>60</v>
      </c>
      <c r="N272" s="4">
        <v>43615</v>
      </c>
      <c r="O272" s="4">
        <v>43830</v>
      </c>
      <c r="P272">
        <v>1</v>
      </c>
      <c r="Q272" t="s">
        <v>69</v>
      </c>
      <c r="R272" t="s">
        <v>231</v>
      </c>
      <c r="S272">
        <v>1</v>
      </c>
      <c r="T272" t="s">
        <v>776</v>
      </c>
      <c r="U272" t="s">
        <v>1314</v>
      </c>
      <c r="V272" t="s">
        <v>1831</v>
      </c>
      <c r="W272" t="s">
        <v>67</v>
      </c>
      <c r="X272" t="s">
        <v>1577</v>
      </c>
      <c r="Y272">
        <v>705</v>
      </c>
      <c r="Z272">
        <v>74.97</v>
      </c>
      <c r="AA272">
        <v>1</v>
      </c>
      <c r="AB272" t="s">
        <v>78</v>
      </c>
      <c r="AC272" t="s">
        <v>2330</v>
      </c>
      <c r="AH272" s="4"/>
      <c r="AI272" s="4"/>
      <c r="AJ272" t="s">
        <v>69</v>
      </c>
      <c r="AK272" t="s">
        <v>231</v>
      </c>
      <c r="AL272" t="s">
        <v>776</v>
      </c>
      <c r="AM272" t="s">
        <v>1314</v>
      </c>
      <c r="AN272" t="s">
        <v>1831</v>
      </c>
      <c r="AO272" t="s">
        <v>67</v>
      </c>
      <c r="AP272" t="s">
        <v>1577</v>
      </c>
      <c r="AQ272">
        <f>WebStore68[[#This Row],[unit_price]]*WebStore68[[#This Row],[quantity]]</f>
        <v>705</v>
      </c>
      <c r="AR272" t="s">
        <v>78</v>
      </c>
      <c r="AS272" t="s">
        <v>2330</v>
      </c>
      <c r="AT272" t="str">
        <f t="shared" si="4"/>
        <v>661172441192noMale438022Facebook436154383070574.97198235324.998</v>
      </c>
      <c r="AU272">
        <f>COUNTIF(AT$2:AT272,AT272)</f>
        <v>1</v>
      </c>
      <c r="AV272" t="str">
        <f>WebStore68[[#This Row],[country]]&amp;"-"&amp;WebStore68[[#This Row],[item]]</f>
        <v>Canada-Nintendo Switch Lite Yellow</v>
      </c>
    </row>
    <row r="273" spans="1:48" hidden="1" x14ac:dyDescent="0.25">
      <c r="A273">
        <v>664</v>
      </c>
      <c r="B273">
        <v>189</v>
      </c>
      <c r="C273" s="4">
        <v>44122</v>
      </c>
      <c r="D273" s="14">
        <f>WebStore68[[#This Row],[order_date]]</f>
        <v>44122</v>
      </c>
      <c r="E273" s="3">
        <f>ROUNDUP(MONTH(WebStore68[[#This Row],[order_date]])/3, 0)</f>
        <v>4</v>
      </c>
      <c r="F273">
        <v>2</v>
      </c>
      <c r="G273" t="s">
        <v>38</v>
      </c>
      <c r="H273" t="s">
        <v>49</v>
      </c>
      <c r="I273" t="s">
        <v>55</v>
      </c>
      <c r="J273" t="s">
        <v>57</v>
      </c>
      <c r="K273" s="4">
        <v>44050</v>
      </c>
      <c r="L273">
        <v>8</v>
      </c>
      <c r="M273" t="s">
        <v>60</v>
      </c>
      <c r="N273" s="4">
        <v>44000</v>
      </c>
      <c r="O273" s="4">
        <v>44073</v>
      </c>
      <c r="P273">
        <v>1</v>
      </c>
      <c r="Q273" t="s">
        <v>84</v>
      </c>
      <c r="R273" t="s">
        <v>246</v>
      </c>
      <c r="S273">
        <v>1</v>
      </c>
      <c r="T273" t="s">
        <v>426</v>
      </c>
      <c r="U273" t="s">
        <v>988</v>
      </c>
      <c r="V273" t="s">
        <v>1521</v>
      </c>
      <c r="W273" t="s">
        <v>67</v>
      </c>
      <c r="X273" t="s">
        <v>1548</v>
      </c>
      <c r="Y273">
        <v>125.97</v>
      </c>
      <c r="Z273">
        <v>44.97</v>
      </c>
      <c r="AA273">
        <v>1</v>
      </c>
      <c r="AB273" t="s">
        <v>410</v>
      </c>
      <c r="AC273" t="s">
        <v>2359</v>
      </c>
      <c r="AH273" s="4"/>
      <c r="AI273" s="4"/>
      <c r="AJ273" t="s">
        <v>84</v>
      </c>
      <c r="AK273" t="s">
        <v>246</v>
      </c>
      <c r="AL273" t="s">
        <v>426</v>
      </c>
      <c r="AM273" t="s">
        <v>988</v>
      </c>
      <c r="AN273" t="s">
        <v>1521</v>
      </c>
      <c r="AO273" t="s">
        <v>67</v>
      </c>
      <c r="AP273" t="s">
        <v>1548</v>
      </c>
      <c r="AQ273">
        <f>WebStore68[[#This Row],[unit_price]]*WebStore68[[#This Row],[quantity]]</f>
        <v>125.97</v>
      </c>
      <c r="AR273" t="s">
        <v>410</v>
      </c>
      <c r="AS273" t="s">
        <v>2359</v>
      </c>
      <c r="AT273" t="str">
        <f t="shared" si="4"/>
        <v>664189441222yesMale440508Facebook4400044073125.9744.9798041.99314.9920</v>
      </c>
      <c r="AU273">
        <f>COUNTIF(AT$2:AT273,AT273)</f>
        <v>1</v>
      </c>
      <c r="AV273" t="str">
        <f>WebStore68[[#This Row],[country]]&amp;"-"&amp;WebStore68[[#This Row],[item]]</f>
        <v>Canada-Logitech G502 HERO Wired Gaming Mouse</v>
      </c>
    </row>
    <row r="274" spans="1:48" hidden="1" x14ac:dyDescent="0.25">
      <c r="A274">
        <v>666</v>
      </c>
      <c r="B274">
        <v>420</v>
      </c>
      <c r="C274" s="4">
        <v>44122</v>
      </c>
      <c r="D274" s="14">
        <f>WebStore68[[#This Row],[order_date]]</f>
        <v>44122</v>
      </c>
      <c r="E274" s="3">
        <f>ROUNDUP(MONTH(WebStore68[[#This Row],[order_date]])/3, 0)</f>
        <v>4</v>
      </c>
      <c r="F274">
        <v>2</v>
      </c>
      <c r="G274" t="s">
        <v>38</v>
      </c>
      <c r="H274" t="s">
        <v>49</v>
      </c>
      <c r="I274" t="s">
        <v>55</v>
      </c>
      <c r="J274" t="s">
        <v>57</v>
      </c>
      <c r="K274" s="4">
        <v>43632</v>
      </c>
      <c r="L274">
        <v>3</v>
      </c>
      <c r="M274" t="s">
        <v>59</v>
      </c>
      <c r="N274" s="4">
        <v>43615</v>
      </c>
      <c r="O274" s="4">
        <v>43830</v>
      </c>
      <c r="P274">
        <v>1</v>
      </c>
      <c r="Q274" t="s">
        <v>65</v>
      </c>
      <c r="R274" t="s">
        <v>227</v>
      </c>
      <c r="S274">
        <v>1</v>
      </c>
      <c r="T274" t="s">
        <v>435</v>
      </c>
      <c r="U274" t="s">
        <v>997</v>
      </c>
      <c r="V274" t="s">
        <v>1529</v>
      </c>
      <c r="W274" t="s">
        <v>67</v>
      </c>
      <c r="X274" t="s">
        <v>1517</v>
      </c>
      <c r="Y274">
        <v>149.97</v>
      </c>
      <c r="Z274">
        <v>59.97</v>
      </c>
      <c r="AA274">
        <v>1</v>
      </c>
      <c r="AB274" t="s">
        <v>431</v>
      </c>
      <c r="AC274" t="s">
        <v>2326</v>
      </c>
      <c r="AH274" s="4"/>
      <c r="AI274" s="4"/>
      <c r="AJ274" t="s">
        <v>65</v>
      </c>
      <c r="AK274" t="s">
        <v>227</v>
      </c>
      <c r="AL274" t="s">
        <v>435</v>
      </c>
      <c r="AM274" t="s">
        <v>997</v>
      </c>
      <c r="AN274" t="s">
        <v>1529</v>
      </c>
      <c r="AO274" t="s">
        <v>67</v>
      </c>
      <c r="AP274" t="s">
        <v>1517</v>
      </c>
      <c r="AQ274">
        <f>WebStore68[[#This Row],[unit_price]]*WebStore68[[#This Row],[quantity]]</f>
        <v>149.97</v>
      </c>
      <c r="AR274" t="s">
        <v>431</v>
      </c>
      <c r="AS274" t="s">
        <v>2326</v>
      </c>
      <c r="AT274" t="str">
        <f t="shared" si="4"/>
        <v>666420441222yesMale436323Google Ads4361543830149.9759.97102949.99319.9924</v>
      </c>
      <c r="AU274">
        <f>COUNTIF(AT$2:AT274,AT274)</f>
        <v>1</v>
      </c>
      <c r="AV274" t="str">
        <f>WebStore68[[#This Row],[country]]&amp;"-"&amp;WebStore68[[#This Row],[item]]</f>
        <v>Canada-Cleanser</v>
      </c>
    </row>
    <row r="275" spans="1:48" hidden="1" x14ac:dyDescent="0.25">
      <c r="A275">
        <v>672</v>
      </c>
      <c r="B275">
        <v>21</v>
      </c>
      <c r="C275" s="4">
        <v>44127</v>
      </c>
      <c r="D275" s="14">
        <f>WebStore68[[#This Row],[order_date]]</f>
        <v>44127</v>
      </c>
      <c r="E275" s="3">
        <f>ROUNDUP(MONTH(WebStore68[[#This Row],[order_date]])/3, 0)</f>
        <v>4</v>
      </c>
      <c r="F275">
        <v>2</v>
      </c>
      <c r="G275" t="s">
        <v>38</v>
      </c>
      <c r="H275" t="s">
        <v>49</v>
      </c>
      <c r="I275" t="s">
        <v>55</v>
      </c>
      <c r="J275" t="s">
        <v>57</v>
      </c>
      <c r="K275" s="4">
        <v>43986</v>
      </c>
      <c r="L275">
        <v>7</v>
      </c>
      <c r="M275" t="s">
        <v>61</v>
      </c>
      <c r="N275" s="4">
        <v>43915</v>
      </c>
      <c r="O275" s="4">
        <v>44012</v>
      </c>
      <c r="P275">
        <v>2</v>
      </c>
      <c r="Q275" t="s">
        <v>186</v>
      </c>
      <c r="R275" t="s">
        <v>348</v>
      </c>
      <c r="S275">
        <v>2</v>
      </c>
      <c r="T275" t="s">
        <v>779</v>
      </c>
      <c r="U275" t="s">
        <v>1317</v>
      </c>
      <c r="V275" t="s">
        <v>1834</v>
      </c>
      <c r="W275" t="s">
        <v>88</v>
      </c>
      <c r="X275" t="s">
        <v>2047</v>
      </c>
      <c r="Y275">
        <v>1064.96</v>
      </c>
      <c r="Z275">
        <v>89.96</v>
      </c>
      <c r="AA275">
        <v>2</v>
      </c>
      <c r="AB275" t="s">
        <v>2242</v>
      </c>
      <c r="AC275" t="s">
        <v>2535</v>
      </c>
      <c r="AH275" s="4"/>
      <c r="AI275" s="4"/>
      <c r="AJ275" t="s">
        <v>86</v>
      </c>
      <c r="AK275" t="s">
        <v>248</v>
      </c>
      <c r="AL275" t="s">
        <v>653</v>
      </c>
      <c r="AM275" t="s">
        <v>1197</v>
      </c>
      <c r="AN275" t="s">
        <v>1721</v>
      </c>
      <c r="AO275" t="s">
        <v>80</v>
      </c>
      <c r="AP275" t="s">
        <v>1577</v>
      </c>
      <c r="AQ275">
        <f>WebStore68[[#This Row],[unit_price]]*WebStore68[[#This Row],[quantity]]</f>
        <v>664.98</v>
      </c>
      <c r="AR275" t="s">
        <v>549</v>
      </c>
      <c r="AS275" t="s">
        <v>2362</v>
      </c>
      <c r="AT275" t="str">
        <f t="shared" si="4"/>
        <v>67221441272yesMale439867YouTube43915440121064.9689.96784332.49224.9922</v>
      </c>
      <c r="AU275">
        <f>COUNTIF(AT$2:AT275,AT275)</f>
        <v>1</v>
      </c>
      <c r="AV275" t="str">
        <f>WebStore68[[#This Row],[country]]&amp;"-"&amp;WebStore68[[#This Row],[item]]</f>
        <v>Canada-Makita DLM432Z</v>
      </c>
    </row>
    <row r="276" spans="1:48" hidden="1" x14ac:dyDescent="0.25">
      <c r="A276">
        <v>672</v>
      </c>
      <c r="B276">
        <v>21</v>
      </c>
      <c r="C276" s="4">
        <v>44127</v>
      </c>
      <c r="D276" s="14">
        <f>WebStore68[[#This Row],[order_date]]</f>
        <v>44127</v>
      </c>
      <c r="E276" s="3">
        <f>ROUNDUP(MONTH(WebStore68[[#This Row],[order_date]])/3, 0)</f>
        <v>4</v>
      </c>
      <c r="F276">
        <v>2</v>
      </c>
      <c r="G276" t="s">
        <v>38</v>
      </c>
      <c r="H276" t="s">
        <v>49</v>
      </c>
      <c r="I276" t="s">
        <v>55</v>
      </c>
      <c r="J276" t="s">
        <v>57</v>
      </c>
      <c r="K276" s="4">
        <v>43986</v>
      </c>
      <c r="L276">
        <v>7</v>
      </c>
      <c r="M276" t="s">
        <v>61</v>
      </c>
      <c r="N276" s="4">
        <v>43915</v>
      </c>
      <c r="O276" s="4">
        <v>44012</v>
      </c>
      <c r="P276">
        <v>2</v>
      </c>
      <c r="Q276" t="s">
        <v>186</v>
      </c>
      <c r="R276" t="s">
        <v>348</v>
      </c>
      <c r="S276">
        <v>2</v>
      </c>
      <c r="T276" t="s">
        <v>779</v>
      </c>
      <c r="U276" t="s">
        <v>1317</v>
      </c>
      <c r="V276" t="s">
        <v>1834</v>
      </c>
      <c r="W276" t="s">
        <v>88</v>
      </c>
      <c r="X276" t="s">
        <v>2047</v>
      </c>
      <c r="Y276">
        <v>1064.96</v>
      </c>
      <c r="Z276">
        <v>89.96</v>
      </c>
      <c r="AA276">
        <v>2</v>
      </c>
      <c r="AB276" t="s">
        <v>2242</v>
      </c>
      <c r="AC276" t="s">
        <v>2535</v>
      </c>
      <c r="AH276" s="4"/>
      <c r="AI276" s="4"/>
      <c r="AJ276" t="s">
        <v>65</v>
      </c>
      <c r="AK276" t="s">
        <v>227</v>
      </c>
      <c r="AL276" t="s">
        <v>429</v>
      </c>
      <c r="AM276" t="s">
        <v>992</v>
      </c>
      <c r="AN276" t="s">
        <v>1510</v>
      </c>
      <c r="AO276" t="s">
        <v>80</v>
      </c>
      <c r="AP276" t="s">
        <v>1517</v>
      </c>
      <c r="AQ276">
        <f>WebStore68[[#This Row],[unit_price]]*WebStore68[[#This Row],[quantity]]</f>
        <v>399.98</v>
      </c>
      <c r="AR276" t="s">
        <v>431</v>
      </c>
      <c r="AS276" t="s">
        <v>2326</v>
      </c>
      <c r="AT276" t="str">
        <f t="shared" si="4"/>
        <v>67221441272yesMale439867YouTube43915440121064.9689.961040199.99219.9924</v>
      </c>
      <c r="AU276">
        <f>COUNTIF(AT$2:AT276,AT276)</f>
        <v>1</v>
      </c>
      <c r="AV276" t="str">
        <f>WebStore68[[#This Row],[country]]&amp;"-"&amp;WebStore68[[#This Row],[item]]</f>
        <v>Canada-Eye Serum</v>
      </c>
    </row>
    <row r="277" spans="1:48" hidden="1" x14ac:dyDescent="0.25">
      <c r="A277">
        <v>677</v>
      </c>
      <c r="B277">
        <v>352</v>
      </c>
      <c r="C277" s="13">
        <v>44128</v>
      </c>
      <c r="D277" s="14">
        <f>WebStore68[[#This Row],[order_date]]</f>
        <v>44128</v>
      </c>
      <c r="E277" s="3">
        <f>ROUNDUP(MONTH(WebStore68[[#This Row],[order_date]])/3, 0)</f>
        <v>4</v>
      </c>
      <c r="F277">
        <v>2</v>
      </c>
      <c r="G277" t="s">
        <v>38</v>
      </c>
      <c r="H277" t="s">
        <v>49</v>
      </c>
      <c r="I277" t="s">
        <v>55</v>
      </c>
      <c r="J277" t="s">
        <v>58</v>
      </c>
      <c r="K277" s="4">
        <v>43686</v>
      </c>
      <c r="L277">
        <v>2</v>
      </c>
      <c r="M277" t="s">
        <v>60</v>
      </c>
      <c r="N277" s="4">
        <v>43615</v>
      </c>
      <c r="O277" s="4">
        <v>43830</v>
      </c>
      <c r="P277">
        <v>2</v>
      </c>
      <c r="Q277" t="s">
        <v>187</v>
      </c>
      <c r="R277" t="s">
        <v>349</v>
      </c>
      <c r="S277">
        <v>3</v>
      </c>
      <c r="T277" t="s">
        <v>781</v>
      </c>
      <c r="U277" t="s">
        <v>1319</v>
      </c>
      <c r="V277" t="s">
        <v>1836</v>
      </c>
      <c r="W277" t="s">
        <v>2005</v>
      </c>
      <c r="X277" t="s">
        <v>2064</v>
      </c>
      <c r="Y277">
        <v>443.81</v>
      </c>
      <c r="Z277">
        <v>124.93</v>
      </c>
      <c r="AA277">
        <v>3</v>
      </c>
      <c r="AB277" t="s">
        <v>2244</v>
      </c>
      <c r="AC277" t="s">
        <v>2537</v>
      </c>
      <c r="AH277" s="4"/>
      <c r="AI277" s="4"/>
      <c r="AJ277" t="s">
        <v>70</v>
      </c>
      <c r="AK277" t="s">
        <v>232</v>
      </c>
      <c r="AL277" t="s">
        <v>411</v>
      </c>
      <c r="AM277" t="s">
        <v>973</v>
      </c>
      <c r="AN277" t="s">
        <v>1506</v>
      </c>
      <c r="AO277" t="s">
        <v>80</v>
      </c>
      <c r="AP277" t="s">
        <v>1517</v>
      </c>
      <c r="AQ277">
        <f>WebStore68[[#This Row],[unit_price]]*WebStore68[[#This Row],[quantity]]</f>
        <v>191.9</v>
      </c>
      <c r="AR277" t="s">
        <v>673</v>
      </c>
      <c r="AS277" t="s">
        <v>2348</v>
      </c>
      <c r="AT277" t="str">
        <f t="shared" si="4"/>
        <v>677352441282yesFemale436862Facebook4361543830443.81124.9353095.95219.9912</v>
      </c>
      <c r="AU277">
        <f>COUNTIF(AT$2:AT277,AT277)</f>
        <v>1</v>
      </c>
      <c r="AV277" t="str">
        <f>WebStore68[[#This Row],[country]]&amp;"-"&amp;WebStore68[[#This Row],[item]]</f>
        <v>Canada-Cross Trainer Air Walker Glider Home Gym</v>
      </c>
    </row>
    <row r="278" spans="1:48" hidden="1" x14ac:dyDescent="0.25">
      <c r="A278">
        <v>677</v>
      </c>
      <c r="B278">
        <v>352</v>
      </c>
      <c r="C278" s="13">
        <v>44128</v>
      </c>
      <c r="D278" s="14">
        <f>WebStore68[[#This Row],[order_date]]</f>
        <v>44128</v>
      </c>
      <c r="E278" s="3">
        <f>ROUNDUP(MONTH(WebStore68[[#This Row],[order_date]])/3, 0)</f>
        <v>4</v>
      </c>
      <c r="F278">
        <v>2</v>
      </c>
      <c r="G278" t="s">
        <v>38</v>
      </c>
      <c r="H278" t="s">
        <v>49</v>
      </c>
      <c r="I278" t="s">
        <v>55</v>
      </c>
      <c r="J278" t="s">
        <v>58</v>
      </c>
      <c r="K278" s="4">
        <v>43686</v>
      </c>
      <c r="L278">
        <v>2</v>
      </c>
      <c r="M278" t="s">
        <v>60</v>
      </c>
      <c r="N278" s="4">
        <v>43615</v>
      </c>
      <c r="O278" s="4">
        <v>43830</v>
      </c>
      <c r="P278">
        <v>2</v>
      </c>
      <c r="Q278" t="s">
        <v>187</v>
      </c>
      <c r="R278" t="s">
        <v>349</v>
      </c>
      <c r="S278">
        <v>3</v>
      </c>
      <c r="T278" t="s">
        <v>781</v>
      </c>
      <c r="U278" t="s">
        <v>1319</v>
      </c>
      <c r="V278" t="s">
        <v>1836</v>
      </c>
      <c r="W278" t="s">
        <v>2005</v>
      </c>
      <c r="X278" t="s">
        <v>2064</v>
      </c>
      <c r="Y278">
        <v>443.81</v>
      </c>
      <c r="Z278">
        <v>124.93</v>
      </c>
      <c r="AA278">
        <v>3</v>
      </c>
      <c r="AB278" t="s">
        <v>2244</v>
      </c>
      <c r="AC278" t="s">
        <v>2537</v>
      </c>
      <c r="AH278" s="4"/>
      <c r="AI278" s="4"/>
      <c r="AJ278" t="s">
        <v>84</v>
      </c>
      <c r="AK278" t="s">
        <v>246</v>
      </c>
      <c r="AL278" t="s">
        <v>743</v>
      </c>
      <c r="AM278" t="s">
        <v>1284</v>
      </c>
      <c r="AN278" t="s">
        <v>1533</v>
      </c>
      <c r="AO278" t="s">
        <v>67</v>
      </c>
      <c r="AP278" t="s">
        <v>1548</v>
      </c>
      <c r="AQ278">
        <f>WebStore68[[#This Row],[unit_price]]*WebStore68[[#This Row],[quantity]]</f>
        <v>179.97</v>
      </c>
      <c r="AR278" t="s">
        <v>645</v>
      </c>
      <c r="AS278" t="s">
        <v>2347</v>
      </c>
      <c r="AT278" t="str">
        <f t="shared" si="4"/>
        <v>677352441282yesFemale436862Facebook4361543830443.81124.9396259.99314.9913</v>
      </c>
      <c r="AU278">
        <f>COUNTIF(AT$2:AT278,AT278)</f>
        <v>1</v>
      </c>
      <c r="AV278" t="str">
        <f>WebStore68[[#This Row],[country]]&amp;"-"&amp;WebStore68[[#This Row],[item]]</f>
        <v>Canada-HyperX Cloud Stinger S</v>
      </c>
    </row>
    <row r="279" spans="1:48" hidden="1" x14ac:dyDescent="0.25">
      <c r="A279">
        <v>677</v>
      </c>
      <c r="B279">
        <v>352</v>
      </c>
      <c r="C279" s="13">
        <v>44128</v>
      </c>
      <c r="D279" s="14">
        <f>WebStore68[[#This Row],[order_date]]</f>
        <v>44128</v>
      </c>
      <c r="E279" s="3">
        <f>ROUNDUP(MONTH(WebStore68[[#This Row],[order_date]])/3, 0)</f>
        <v>4</v>
      </c>
      <c r="F279">
        <v>2</v>
      </c>
      <c r="G279" t="s">
        <v>38</v>
      </c>
      <c r="H279" t="s">
        <v>49</v>
      </c>
      <c r="I279" t="s">
        <v>55</v>
      </c>
      <c r="J279" t="s">
        <v>58</v>
      </c>
      <c r="K279" s="4">
        <v>43686</v>
      </c>
      <c r="L279">
        <v>2</v>
      </c>
      <c r="M279" t="s">
        <v>60</v>
      </c>
      <c r="N279" s="4">
        <v>43615</v>
      </c>
      <c r="O279" s="4">
        <v>43830</v>
      </c>
      <c r="P279">
        <v>2</v>
      </c>
      <c r="Q279" t="s">
        <v>187</v>
      </c>
      <c r="R279" t="s">
        <v>349</v>
      </c>
      <c r="S279">
        <v>3</v>
      </c>
      <c r="T279" t="s">
        <v>781</v>
      </c>
      <c r="U279" t="s">
        <v>1319</v>
      </c>
      <c r="V279" t="s">
        <v>1836</v>
      </c>
      <c r="W279" t="s">
        <v>2005</v>
      </c>
      <c r="X279" t="s">
        <v>2064</v>
      </c>
      <c r="Y279">
        <v>443.81</v>
      </c>
      <c r="Z279">
        <v>124.93</v>
      </c>
      <c r="AA279">
        <v>3</v>
      </c>
      <c r="AB279" t="s">
        <v>2244</v>
      </c>
      <c r="AC279" t="s">
        <v>2537</v>
      </c>
      <c r="AH279" s="4"/>
      <c r="AI279" s="4"/>
      <c r="AJ279" t="s">
        <v>70</v>
      </c>
      <c r="AK279" t="s">
        <v>232</v>
      </c>
      <c r="AL279" t="s">
        <v>484</v>
      </c>
      <c r="AM279" t="s">
        <v>1038</v>
      </c>
      <c r="AN279" t="s">
        <v>1576</v>
      </c>
      <c r="AO279" t="s">
        <v>80</v>
      </c>
      <c r="AP279" t="s">
        <v>1517</v>
      </c>
      <c r="AQ279">
        <f>WebStore68[[#This Row],[unit_price]]*WebStore68[[#This Row],[quantity]]</f>
        <v>71.94</v>
      </c>
      <c r="AR279" t="s">
        <v>640</v>
      </c>
      <c r="AS279" t="s">
        <v>2393</v>
      </c>
      <c r="AT279" t="str">
        <f t="shared" si="4"/>
        <v>677352441282yesFemale436862Facebook4361543830443.81124.93515435.97219.9917</v>
      </c>
      <c r="AU279">
        <f>COUNTIF(AT$2:AT279,AT279)</f>
        <v>1</v>
      </c>
      <c r="AV279" t="str">
        <f>WebStore68[[#This Row],[country]]&amp;"-"&amp;WebStore68[[#This Row],[item]]</f>
        <v>Canada-Wilson A500 Youth Leather Right Hand Throw Catchers Baseball Mitt Glove 32"</v>
      </c>
    </row>
    <row r="280" spans="1:48" hidden="1" x14ac:dyDescent="0.25">
      <c r="A280">
        <v>691</v>
      </c>
      <c r="B280">
        <v>354</v>
      </c>
      <c r="C280" s="4">
        <v>44134</v>
      </c>
      <c r="D280" s="14">
        <f>WebStore68[[#This Row],[order_date]]</f>
        <v>44134</v>
      </c>
      <c r="E280" s="3">
        <f>ROUNDUP(MONTH(WebStore68[[#This Row],[order_date]])/3, 0)</f>
        <v>4</v>
      </c>
      <c r="F280">
        <v>2</v>
      </c>
      <c r="G280" t="s">
        <v>38</v>
      </c>
      <c r="H280" t="s">
        <v>49</v>
      </c>
      <c r="I280" t="s">
        <v>56</v>
      </c>
      <c r="J280" t="s">
        <v>58</v>
      </c>
      <c r="K280" s="4">
        <v>43964</v>
      </c>
      <c r="L280">
        <v>9</v>
      </c>
      <c r="M280" t="s">
        <v>59</v>
      </c>
      <c r="N280" s="4">
        <v>43952</v>
      </c>
      <c r="O280" s="4">
        <v>44075</v>
      </c>
      <c r="P280">
        <v>1</v>
      </c>
      <c r="Q280" t="s">
        <v>110</v>
      </c>
      <c r="R280" t="s">
        <v>272</v>
      </c>
      <c r="S280">
        <v>1</v>
      </c>
      <c r="T280" t="s">
        <v>784</v>
      </c>
      <c r="U280" t="s">
        <v>1322</v>
      </c>
      <c r="V280" t="s">
        <v>1838</v>
      </c>
      <c r="W280" t="s">
        <v>110</v>
      </c>
      <c r="X280" t="s">
        <v>1869</v>
      </c>
      <c r="Y280">
        <v>179.22</v>
      </c>
      <c r="Z280">
        <v>89.94</v>
      </c>
      <c r="AA280">
        <v>1</v>
      </c>
      <c r="AB280" t="s">
        <v>129</v>
      </c>
      <c r="AC280" t="s">
        <v>2540</v>
      </c>
      <c r="AH280" s="4"/>
      <c r="AI280" s="4"/>
      <c r="AJ280" t="s">
        <v>67</v>
      </c>
      <c r="AK280" t="s">
        <v>229</v>
      </c>
      <c r="AL280" t="s">
        <v>467</v>
      </c>
      <c r="AM280" t="s">
        <v>1030</v>
      </c>
      <c r="AN280" t="s">
        <v>1560</v>
      </c>
      <c r="AO280" t="s">
        <v>67</v>
      </c>
      <c r="AP280" t="s">
        <v>1548</v>
      </c>
      <c r="AQ280">
        <f>WebStore68[[#This Row],[unit_price]]*WebStore68[[#This Row],[quantity]]</f>
        <v>89.61</v>
      </c>
      <c r="AR280" t="s">
        <v>84</v>
      </c>
      <c r="AS280" t="s">
        <v>2366</v>
      </c>
      <c r="AT280" t="str">
        <f t="shared" si="4"/>
        <v>691354441342noFemale439649Google Ads4395244075179.2289.94314029.87314.999</v>
      </c>
      <c r="AU280">
        <f>COUNTIF(AT$2:AT280,AT280)</f>
        <v>1</v>
      </c>
      <c r="AV280" t="str">
        <f>WebStore68[[#This Row],[country]]&amp;"-"&amp;WebStore68[[#This Row],[item]]</f>
        <v>Canada-The Monk who Sold His Ferrari</v>
      </c>
    </row>
    <row r="281" spans="1:48" hidden="1" x14ac:dyDescent="0.25">
      <c r="A281">
        <v>695</v>
      </c>
      <c r="B281">
        <v>43</v>
      </c>
      <c r="C281" s="4">
        <v>44136</v>
      </c>
      <c r="D281" s="14">
        <f>WebStore68[[#This Row],[order_date]]</f>
        <v>44136</v>
      </c>
      <c r="E281" s="3">
        <f>ROUNDUP(MONTH(WebStore68[[#This Row],[order_date]])/3, 0)</f>
        <v>4</v>
      </c>
      <c r="F281">
        <v>2</v>
      </c>
      <c r="G281" t="s">
        <v>38</v>
      </c>
      <c r="H281" t="s">
        <v>49</v>
      </c>
      <c r="I281" t="s">
        <v>56</v>
      </c>
      <c r="J281" t="s">
        <v>58</v>
      </c>
      <c r="K281" s="4">
        <v>43700</v>
      </c>
      <c r="L281">
        <v>1</v>
      </c>
      <c r="M281" t="s">
        <v>61</v>
      </c>
      <c r="N281" s="4">
        <v>43615</v>
      </c>
      <c r="O281" s="4">
        <v>43830</v>
      </c>
      <c r="P281">
        <v>1</v>
      </c>
      <c r="Q281" t="s">
        <v>86</v>
      </c>
      <c r="R281" t="s">
        <v>248</v>
      </c>
      <c r="S281">
        <v>1</v>
      </c>
      <c r="T281" t="s">
        <v>432</v>
      </c>
      <c r="U281" t="s">
        <v>995</v>
      </c>
      <c r="V281" t="s">
        <v>1527</v>
      </c>
      <c r="W281" t="s">
        <v>80</v>
      </c>
      <c r="X281" t="s">
        <v>1577</v>
      </c>
      <c r="Y281">
        <v>73.98</v>
      </c>
      <c r="Z281">
        <v>49.98</v>
      </c>
      <c r="AA281">
        <v>1</v>
      </c>
      <c r="AB281" t="s">
        <v>549</v>
      </c>
      <c r="AC281" t="s">
        <v>2362</v>
      </c>
      <c r="AH281" s="4"/>
      <c r="AI281" s="4"/>
      <c r="AJ281" t="s">
        <v>86</v>
      </c>
      <c r="AK281" t="s">
        <v>248</v>
      </c>
      <c r="AL281" t="s">
        <v>432</v>
      </c>
      <c r="AM281" t="s">
        <v>995</v>
      </c>
      <c r="AN281" t="s">
        <v>1527</v>
      </c>
      <c r="AO281" t="s">
        <v>80</v>
      </c>
      <c r="AP281" t="s">
        <v>1577</v>
      </c>
      <c r="AQ281">
        <f>WebStore68[[#This Row],[unit_price]]*WebStore68[[#This Row],[quantity]]</f>
        <v>73.98</v>
      </c>
      <c r="AR281" t="s">
        <v>549</v>
      </c>
      <c r="AS281" t="s">
        <v>2362</v>
      </c>
      <c r="AT281" t="str">
        <f t="shared" si="4"/>
        <v>69543441362noFemale437001YouTube436154383073.9849.9872136.99224.9922</v>
      </c>
      <c r="AU281">
        <f>COUNTIF(AT$2:AT281,AT281)</f>
        <v>1</v>
      </c>
      <c r="AV281" t="str">
        <f>WebStore68[[#This Row],[country]]&amp;"-"&amp;WebStore68[[#This Row],[item]]</f>
        <v>Canada-Beiz Gold Office Accessories Desk Organizer with Storage Drawer 1 Paper Tray &amp; 5 Upright Sections</v>
      </c>
    </row>
    <row r="282" spans="1:48" hidden="1" x14ac:dyDescent="0.25">
      <c r="A282">
        <v>699</v>
      </c>
      <c r="B282">
        <v>419</v>
      </c>
      <c r="C282" s="4">
        <v>44138</v>
      </c>
      <c r="D282" s="14">
        <f>WebStore68[[#This Row],[order_date]]</f>
        <v>44138</v>
      </c>
      <c r="E282" s="3">
        <f>ROUNDUP(MONTH(WebStore68[[#This Row],[order_date]])/3, 0)</f>
        <v>4</v>
      </c>
      <c r="F282">
        <v>2</v>
      </c>
      <c r="G282" t="s">
        <v>38</v>
      </c>
      <c r="H282" t="s">
        <v>49</v>
      </c>
      <c r="I282" t="s">
        <v>55</v>
      </c>
      <c r="J282" t="s">
        <v>58</v>
      </c>
      <c r="K282" s="4">
        <v>43583</v>
      </c>
      <c r="L282">
        <v>3</v>
      </c>
      <c r="N282" s="4"/>
      <c r="O282" s="4"/>
      <c r="P282">
        <v>1</v>
      </c>
      <c r="Q282" t="s">
        <v>84</v>
      </c>
      <c r="R282" t="s">
        <v>246</v>
      </c>
      <c r="S282">
        <v>1</v>
      </c>
      <c r="T282" t="s">
        <v>413</v>
      </c>
      <c r="U282" t="s">
        <v>975</v>
      </c>
      <c r="V282" t="s">
        <v>1508</v>
      </c>
      <c r="W282" t="s">
        <v>80</v>
      </c>
      <c r="X282" t="s">
        <v>1548</v>
      </c>
      <c r="Y282">
        <v>20.5</v>
      </c>
      <c r="Z282">
        <v>29.98</v>
      </c>
      <c r="AA282">
        <v>1</v>
      </c>
      <c r="AB282" t="s">
        <v>86</v>
      </c>
      <c r="AC282" t="s">
        <v>2350</v>
      </c>
      <c r="AH282" s="4"/>
      <c r="AI282" s="4"/>
      <c r="AJ282" t="s">
        <v>84</v>
      </c>
      <c r="AK282" t="s">
        <v>246</v>
      </c>
      <c r="AL282" t="s">
        <v>413</v>
      </c>
      <c r="AM282" t="s">
        <v>975</v>
      </c>
      <c r="AN282" t="s">
        <v>1508</v>
      </c>
      <c r="AO282" t="s">
        <v>80</v>
      </c>
      <c r="AP282" t="s">
        <v>1548</v>
      </c>
      <c r="AQ282">
        <f>WebStore68[[#This Row],[unit_price]]*WebStore68[[#This Row],[quantity]]</f>
        <v>20.5</v>
      </c>
      <c r="AR282" t="s">
        <v>86</v>
      </c>
      <c r="AS282" t="s">
        <v>2350</v>
      </c>
      <c r="AT282" t="str">
        <f t="shared" si="4"/>
        <v>699419441382yesFemale43583320.529.98911410.25214.997</v>
      </c>
      <c r="AU282">
        <f>COUNTIF(AT$2:AT282,AT282)</f>
        <v>1</v>
      </c>
      <c r="AV282" t="str">
        <f>WebStore68[[#This Row],[country]]&amp;"-"&amp;WebStore68[[#This Row],[item]]</f>
        <v>Canada-Putuo Decor Game Room Decor Do Not Disturb Gamer at Work Metal Tin Sign 12x8</v>
      </c>
    </row>
    <row r="283" spans="1:48" hidden="1" x14ac:dyDescent="0.25">
      <c r="A283">
        <v>701</v>
      </c>
      <c r="B283">
        <v>258</v>
      </c>
      <c r="C283" s="4">
        <v>44140</v>
      </c>
      <c r="D283" s="14">
        <f>WebStore68[[#This Row],[order_date]]</f>
        <v>44140</v>
      </c>
      <c r="E283" s="3">
        <f>ROUNDUP(MONTH(WebStore68[[#This Row],[order_date]])/3, 0)</f>
        <v>4</v>
      </c>
      <c r="F283">
        <v>2</v>
      </c>
      <c r="G283" t="s">
        <v>38</v>
      </c>
      <c r="H283" t="s">
        <v>49</v>
      </c>
      <c r="I283" t="s">
        <v>55</v>
      </c>
      <c r="J283" t="s">
        <v>58</v>
      </c>
      <c r="K283" s="4">
        <v>43945</v>
      </c>
      <c r="L283">
        <v>7</v>
      </c>
      <c r="M283" t="s">
        <v>61</v>
      </c>
      <c r="N283" s="4">
        <v>43915</v>
      </c>
      <c r="O283" s="4">
        <v>44012</v>
      </c>
      <c r="P283">
        <v>2</v>
      </c>
      <c r="Q283" t="s">
        <v>157</v>
      </c>
      <c r="R283" t="s">
        <v>319</v>
      </c>
      <c r="S283">
        <v>2</v>
      </c>
      <c r="T283" t="s">
        <v>789</v>
      </c>
      <c r="U283" t="s">
        <v>1327</v>
      </c>
      <c r="V283" t="s">
        <v>1843</v>
      </c>
      <c r="W283" t="s">
        <v>109</v>
      </c>
      <c r="X283" t="s">
        <v>2042</v>
      </c>
      <c r="Y283">
        <v>387.99</v>
      </c>
      <c r="Z283">
        <v>54.96</v>
      </c>
      <c r="AA283">
        <v>2</v>
      </c>
      <c r="AB283" t="s">
        <v>2128</v>
      </c>
      <c r="AC283" t="s">
        <v>2403</v>
      </c>
      <c r="AH283" s="4"/>
      <c r="AI283" s="4"/>
      <c r="AJ283" t="s">
        <v>80</v>
      </c>
      <c r="AK283" t="s">
        <v>242</v>
      </c>
      <c r="AL283" t="s">
        <v>709</v>
      </c>
      <c r="AM283" t="s">
        <v>1250</v>
      </c>
      <c r="AN283" t="s">
        <v>425</v>
      </c>
      <c r="AO283" t="s">
        <v>67</v>
      </c>
      <c r="AP283" t="s">
        <v>1548</v>
      </c>
      <c r="AQ283">
        <f>WebStore68[[#This Row],[unit_price]]*WebStore68[[#This Row],[quantity]]</f>
        <v>375</v>
      </c>
      <c r="AR283" t="s">
        <v>79</v>
      </c>
      <c r="AS283" t="s">
        <v>2349</v>
      </c>
      <c r="AT283" t="str">
        <f t="shared" si="4"/>
        <v>701258441402yesFemale439457YouTube4391544012387.9954.96258125314.994</v>
      </c>
      <c r="AU283">
        <f>COUNTIF(AT$2:AT283,AT283)</f>
        <v>1</v>
      </c>
      <c r="AV283" t="str">
        <f>WebStore68[[#This Row],[country]]&amp;"-"&amp;WebStore68[[#This Row],[item]]</f>
        <v>Canada-Halloween Superhero Costume</v>
      </c>
    </row>
    <row r="284" spans="1:48" hidden="1" x14ac:dyDescent="0.25">
      <c r="A284">
        <v>701</v>
      </c>
      <c r="B284">
        <v>258</v>
      </c>
      <c r="C284" s="4">
        <v>44140</v>
      </c>
      <c r="D284" s="14">
        <f>WebStore68[[#This Row],[order_date]]</f>
        <v>44140</v>
      </c>
      <c r="E284" s="3">
        <f>ROUNDUP(MONTH(WebStore68[[#This Row],[order_date]])/3, 0)</f>
        <v>4</v>
      </c>
      <c r="F284">
        <v>2</v>
      </c>
      <c r="G284" t="s">
        <v>38</v>
      </c>
      <c r="H284" t="s">
        <v>49</v>
      </c>
      <c r="I284" t="s">
        <v>55</v>
      </c>
      <c r="J284" t="s">
        <v>58</v>
      </c>
      <c r="K284" s="4">
        <v>43945</v>
      </c>
      <c r="L284">
        <v>7</v>
      </c>
      <c r="M284" t="s">
        <v>61</v>
      </c>
      <c r="N284" s="4">
        <v>43915</v>
      </c>
      <c r="O284" s="4">
        <v>44012</v>
      </c>
      <c r="P284">
        <v>2</v>
      </c>
      <c r="Q284" t="s">
        <v>157</v>
      </c>
      <c r="R284" t="s">
        <v>319</v>
      </c>
      <c r="S284">
        <v>2</v>
      </c>
      <c r="T284" t="s">
        <v>789</v>
      </c>
      <c r="U284" t="s">
        <v>1327</v>
      </c>
      <c r="V284" t="s">
        <v>1843</v>
      </c>
      <c r="W284" t="s">
        <v>109</v>
      </c>
      <c r="X284" t="s">
        <v>2042</v>
      </c>
      <c r="Y284">
        <v>387.99</v>
      </c>
      <c r="Z284">
        <v>54.96</v>
      </c>
      <c r="AA284">
        <v>2</v>
      </c>
      <c r="AB284" t="s">
        <v>2128</v>
      </c>
      <c r="AC284" t="s">
        <v>2403</v>
      </c>
      <c r="AH284" s="4"/>
      <c r="AI284" s="4"/>
      <c r="AJ284" t="s">
        <v>90</v>
      </c>
      <c r="AK284" t="s">
        <v>252</v>
      </c>
      <c r="AL284" t="s">
        <v>647</v>
      </c>
      <c r="AM284" t="s">
        <v>1094</v>
      </c>
      <c r="AN284" t="s">
        <v>1610</v>
      </c>
      <c r="AO284" t="s">
        <v>69</v>
      </c>
      <c r="AP284" t="s">
        <v>1562</v>
      </c>
      <c r="AQ284">
        <f>WebStore68[[#This Row],[unit_price]]*WebStore68[[#This Row],[quantity]]</f>
        <v>12.99</v>
      </c>
      <c r="AR284" t="s">
        <v>410</v>
      </c>
      <c r="AS284" t="s">
        <v>2359</v>
      </c>
      <c r="AT284" t="str">
        <f t="shared" si="4"/>
        <v>701258441402yesFemale439457YouTube4391544012387.9954.9667312.9919.9920</v>
      </c>
      <c r="AU284">
        <f>COUNTIF(AT$2:AT284,AT284)</f>
        <v>1</v>
      </c>
      <c r="AV284" t="str">
        <f>WebStore68[[#This Row],[country]]&amp;"-"&amp;WebStore68[[#This Row],[item]]</f>
        <v>Canada-Kinetic Sand Scents Ice Cream Treats Playset with 3 Colors of All-Natural Scented Sand and 6 Serving Tools</v>
      </c>
    </row>
    <row r="285" spans="1:48" hidden="1" x14ac:dyDescent="0.25">
      <c r="A285">
        <v>702</v>
      </c>
      <c r="B285">
        <v>71</v>
      </c>
      <c r="C285" s="4">
        <v>44141</v>
      </c>
      <c r="D285" s="14">
        <f>WebStore68[[#This Row],[order_date]]</f>
        <v>44141</v>
      </c>
      <c r="E285" s="3">
        <f>ROUNDUP(MONTH(WebStore68[[#This Row],[order_date]])/3, 0)</f>
        <v>4</v>
      </c>
      <c r="F285">
        <v>2</v>
      </c>
      <c r="G285" t="s">
        <v>38</v>
      </c>
      <c r="H285" t="s">
        <v>49</v>
      </c>
      <c r="I285" t="s">
        <v>56</v>
      </c>
      <c r="J285" t="s">
        <v>58</v>
      </c>
      <c r="K285" s="4">
        <v>43802</v>
      </c>
      <c r="L285">
        <v>3</v>
      </c>
      <c r="M285" t="s">
        <v>59</v>
      </c>
      <c r="N285" s="4">
        <v>43615</v>
      </c>
      <c r="O285" s="4">
        <v>43830</v>
      </c>
      <c r="P285">
        <v>2</v>
      </c>
      <c r="Q285" t="s">
        <v>113</v>
      </c>
      <c r="R285" t="s">
        <v>275</v>
      </c>
      <c r="S285">
        <v>2</v>
      </c>
      <c r="T285" t="s">
        <v>790</v>
      </c>
      <c r="U285" t="s">
        <v>1328</v>
      </c>
      <c r="V285" t="s">
        <v>1844</v>
      </c>
      <c r="W285" t="s">
        <v>85</v>
      </c>
      <c r="X285" t="s">
        <v>2030</v>
      </c>
      <c r="Y285">
        <v>319.99</v>
      </c>
      <c r="Z285">
        <v>49.97</v>
      </c>
      <c r="AA285">
        <v>2</v>
      </c>
      <c r="AB285" t="s">
        <v>2248</v>
      </c>
      <c r="AC285" t="s">
        <v>2542</v>
      </c>
      <c r="AH285" s="4"/>
      <c r="AI285" s="4"/>
      <c r="AJ285" t="s">
        <v>65</v>
      </c>
      <c r="AK285" t="s">
        <v>227</v>
      </c>
      <c r="AL285" t="s">
        <v>802</v>
      </c>
      <c r="AM285" t="s">
        <v>1340</v>
      </c>
      <c r="AN285" t="s">
        <v>1856</v>
      </c>
      <c r="AO285" t="s">
        <v>69</v>
      </c>
      <c r="AP285" t="s">
        <v>1517</v>
      </c>
      <c r="AQ285">
        <f>WebStore68[[#This Row],[unit_price]]*WebStore68[[#This Row],[quantity]]</f>
        <v>79.989999999999995</v>
      </c>
      <c r="AR285" t="s">
        <v>431</v>
      </c>
      <c r="AS285" t="s">
        <v>2326</v>
      </c>
      <c r="AT285" t="str">
        <f t="shared" si="4"/>
        <v>70271441412noFemale438023Google Ads4361543830319.9949.97109679.99119.9924</v>
      </c>
      <c r="AU285">
        <f>COUNTIF(AT$2:AT285,AT285)</f>
        <v>1</v>
      </c>
      <c r="AV285" t="str">
        <f>WebStore68[[#This Row],[country]]&amp;"-"&amp;WebStore68[[#This Row],[item]]</f>
        <v>Canada-Night Cream</v>
      </c>
    </row>
    <row r="286" spans="1:48" hidden="1" x14ac:dyDescent="0.25">
      <c r="A286">
        <v>702</v>
      </c>
      <c r="B286">
        <v>71</v>
      </c>
      <c r="C286" s="4">
        <v>44141</v>
      </c>
      <c r="D286" s="14">
        <f>WebStore68[[#This Row],[order_date]]</f>
        <v>44141</v>
      </c>
      <c r="E286" s="3">
        <f>ROUNDUP(MONTH(WebStore68[[#This Row],[order_date]])/3, 0)</f>
        <v>4</v>
      </c>
      <c r="F286">
        <v>2</v>
      </c>
      <c r="G286" t="s">
        <v>38</v>
      </c>
      <c r="H286" t="s">
        <v>49</v>
      </c>
      <c r="I286" t="s">
        <v>56</v>
      </c>
      <c r="J286" t="s">
        <v>58</v>
      </c>
      <c r="K286" s="4">
        <v>43802</v>
      </c>
      <c r="L286">
        <v>3</v>
      </c>
      <c r="M286" t="s">
        <v>59</v>
      </c>
      <c r="N286" s="4">
        <v>43615</v>
      </c>
      <c r="O286" s="4">
        <v>43830</v>
      </c>
      <c r="P286">
        <v>2</v>
      </c>
      <c r="Q286" t="s">
        <v>113</v>
      </c>
      <c r="R286" t="s">
        <v>275</v>
      </c>
      <c r="S286">
        <v>2</v>
      </c>
      <c r="T286" t="s">
        <v>790</v>
      </c>
      <c r="U286" t="s">
        <v>1328</v>
      </c>
      <c r="V286" t="s">
        <v>1844</v>
      </c>
      <c r="W286" t="s">
        <v>85</v>
      </c>
      <c r="X286" t="s">
        <v>2030</v>
      </c>
      <c r="Y286">
        <v>319.99</v>
      </c>
      <c r="Z286">
        <v>49.97</v>
      </c>
      <c r="AA286">
        <v>2</v>
      </c>
      <c r="AB286" t="s">
        <v>2248</v>
      </c>
      <c r="AC286" t="s">
        <v>2542</v>
      </c>
      <c r="AH286" s="4"/>
      <c r="AI286" s="4"/>
      <c r="AJ286" t="s">
        <v>79</v>
      </c>
      <c r="AK286" t="s">
        <v>241</v>
      </c>
      <c r="AL286" t="s">
        <v>403</v>
      </c>
      <c r="AM286" t="s">
        <v>965</v>
      </c>
      <c r="AN286" t="s">
        <v>422</v>
      </c>
      <c r="AO286" t="s">
        <v>80</v>
      </c>
      <c r="AP286" t="s">
        <v>1548</v>
      </c>
      <c r="AQ286">
        <f>WebStore68[[#This Row],[unit_price]]*WebStore68[[#This Row],[quantity]]</f>
        <v>240</v>
      </c>
      <c r="AR286" t="s">
        <v>455</v>
      </c>
      <c r="AS286" t="s">
        <v>2340</v>
      </c>
      <c r="AT286" t="str">
        <f t="shared" si="4"/>
        <v>70271441412noFemale438023Google Ads4361543830319.9949.97438120214.9915</v>
      </c>
      <c r="AU286">
        <f>COUNTIF(AT$2:AT286,AT286)</f>
        <v>1</v>
      </c>
      <c r="AV286" t="str">
        <f>WebStore68[[#This Row],[country]]&amp;"-"&amp;WebStore68[[#This Row],[item]]</f>
        <v>Canada-Dragon Ball Z - Officially Licensed Dragon Ball Collector's Set</v>
      </c>
    </row>
    <row r="287" spans="1:48" hidden="1" x14ac:dyDescent="0.25">
      <c r="A287">
        <v>712</v>
      </c>
      <c r="B287">
        <v>343</v>
      </c>
      <c r="C287" s="4">
        <v>44146</v>
      </c>
      <c r="D287" s="14">
        <f>WebStore68[[#This Row],[order_date]]</f>
        <v>44146</v>
      </c>
      <c r="E287" s="3">
        <f>ROUNDUP(MONTH(WebStore68[[#This Row],[order_date]])/3, 0)</f>
        <v>4</v>
      </c>
      <c r="F287">
        <v>2</v>
      </c>
      <c r="G287" t="s">
        <v>38</v>
      </c>
      <c r="H287" t="s">
        <v>49</v>
      </c>
      <c r="I287" t="s">
        <v>56</v>
      </c>
      <c r="J287" t="s">
        <v>58</v>
      </c>
      <c r="K287" s="4">
        <v>44008</v>
      </c>
      <c r="L287">
        <v>7</v>
      </c>
      <c r="M287" t="s">
        <v>61</v>
      </c>
      <c r="N287" s="4">
        <v>43915</v>
      </c>
      <c r="O287" s="4">
        <v>44012</v>
      </c>
      <c r="P287">
        <v>2</v>
      </c>
      <c r="Q287" t="s">
        <v>89</v>
      </c>
      <c r="R287" t="s">
        <v>251</v>
      </c>
      <c r="S287">
        <v>2</v>
      </c>
      <c r="T287" t="s">
        <v>796</v>
      </c>
      <c r="U287" t="s">
        <v>1334</v>
      </c>
      <c r="V287" t="s">
        <v>1850</v>
      </c>
      <c r="W287" t="s">
        <v>110</v>
      </c>
      <c r="X287" t="s">
        <v>2039</v>
      </c>
      <c r="Y287">
        <v>326.97000000000003</v>
      </c>
      <c r="Z287">
        <v>74.94</v>
      </c>
      <c r="AA287">
        <v>2</v>
      </c>
      <c r="AB287" t="s">
        <v>2253</v>
      </c>
      <c r="AC287" t="s">
        <v>2548</v>
      </c>
      <c r="AH287" s="4"/>
      <c r="AI287" s="4"/>
      <c r="AJ287" t="s">
        <v>90</v>
      </c>
      <c r="AK287" t="s">
        <v>252</v>
      </c>
      <c r="AL287" t="s">
        <v>669</v>
      </c>
      <c r="AM287" t="s">
        <v>989</v>
      </c>
      <c r="AN287" t="s">
        <v>626</v>
      </c>
      <c r="AO287" t="s">
        <v>67</v>
      </c>
      <c r="AP287" t="s">
        <v>1562</v>
      </c>
      <c r="AQ287">
        <f>WebStore68[[#This Row],[unit_price]]*WebStore68[[#This Row],[quantity]]</f>
        <v>237</v>
      </c>
      <c r="AR287" t="s">
        <v>410</v>
      </c>
      <c r="AS287" t="s">
        <v>2359</v>
      </c>
      <c r="AT287" t="str">
        <f t="shared" si="4"/>
        <v>712343441462noFemale440087YouTube4391544012326.9774.946767939.9920</v>
      </c>
      <c r="AU287">
        <f>COUNTIF(AT$2:AT287,AT287)</f>
        <v>1</v>
      </c>
      <c r="AV287" t="str">
        <f>WebStore68[[#This Row],[country]]&amp;"-"&amp;WebStore68[[#This Row],[item]]</f>
        <v>Canada-Lego 71360 Super Mario Starterset</v>
      </c>
    </row>
    <row r="288" spans="1:48" hidden="1" x14ac:dyDescent="0.25">
      <c r="A288">
        <v>712</v>
      </c>
      <c r="B288">
        <v>343</v>
      </c>
      <c r="C288" s="4">
        <v>44146</v>
      </c>
      <c r="D288" s="14">
        <f>WebStore68[[#This Row],[order_date]]</f>
        <v>44146</v>
      </c>
      <c r="E288" s="3">
        <f>ROUNDUP(MONTH(WebStore68[[#This Row],[order_date]])/3, 0)</f>
        <v>4</v>
      </c>
      <c r="F288">
        <v>2</v>
      </c>
      <c r="G288" t="s">
        <v>38</v>
      </c>
      <c r="H288" t="s">
        <v>49</v>
      </c>
      <c r="I288" t="s">
        <v>56</v>
      </c>
      <c r="J288" t="s">
        <v>58</v>
      </c>
      <c r="K288" s="4">
        <v>44008</v>
      </c>
      <c r="L288">
        <v>7</v>
      </c>
      <c r="M288" t="s">
        <v>61</v>
      </c>
      <c r="N288" s="4">
        <v>43915</v>
      </c>
      <c r="O288" s="4">
        <v>44012</v>
      </c>
      <c r="P288">
        <v>2</v>
      </c>
      <c r="Q288" t="s">
        <v>89</v>
      </c>
      <c r="R288" t="s">
        <v>251</v>
      </c>
      <c r="S288">
        <v>2</v>
      </c>
      <c r="T288" t="s">
        <v>796</v>
      </c>
      <c r="U288" t="s">
        <v>1334</v>
      </c>
      <c r="V288" t="s">
        <v>1850</v>
      </c>
      <c r="W288" t="s">
        <v>110</v>
      </c>
      <c r="X288" t="s">
        <v>2039</v>
      </c>
      <c r="Y288">
        <v>326.97000000000003</v>
      </c>
      <c r="Z288">
        <v>74.94</v>
      </c>
      <c r="AA288">
        <v>2</v>
      </c>
      <c r="AB288" t="s">
        <v>2253</v>
      </c>
      <c r="AC288" t="s">
        <v>2548</v>
      </c>
      <c r="AH288" s="4"/>
      <c r="AI288" s="4"/>
      <c r="AJ288" t="s">
        <v>67</v>
      </c>
      <c r="AK288" t="s">
        <v>229</v>
      </c>
      <c r="AL288" t="s">
        <v>498</v>
      </c>
      <c r="AM288" t="s">
        <v>1061</v>
      </c>
      <c r="AN288" t="s">
        <v>1513</v>
      </c>
      <c r="AO288" t="s">
        <v>67</v>
      </c>
      <c r="AP288" t="s">
        <v>1548</v>
      </c>
      <c r="AQ288">
        <f>WebStore68[[#This Row],[unit_price]]*WebStore68[[#This Row],[quantity]]</f>
        <v>89.97</v>
      </c>
      <c r="AR288" t="s">
        <v>652</v>
      </c>
      <c r="AS288" t="s">
        <v>2352</v>
      </c>
      <c r="AT288" t="str">
        <f t="shared" si="4"/>
        <v>712343441462noFemale440087YouTube4391544012326.9774.9435929.99314.9911</v>
      </c>
      <c r="AU288">
        <f>COUNTIF(AT$2:AT288,AT288)</f>
        <v>1</v>
      </c>
      <c r="AV288" t="str">
        <f>WebStore68[[#This Row],[country]]&amp;"-"&amp;WebStore68[[#This Row],[item]]</f>
        <v>Canada-Harry Potter and the Chamber of Secrets</v>
      </c>
    </row>
    <row r="289" spans="1:48" hidden="1" x14ac:dyDescent="0.25">
      <c r="A289">
        <v>716</v>
      </c>
      <c r="B289">
        <v>410</v>
      </c>
      <c r="C289" s="4">
        <v>44150</v>
      </c>
      <c r="D289" s="14">
        <f>WebStore68[[#This Row],[order_date]]</f>
        <v>44150</v>
      </c>
      <c r="E289" s="3">
        <f>ROUNDUP(MONTH(WebStore68[[#This Row],[order_date]])/3, 0)</f>
        <v>4</v>
      </c>
      <c r="F289">
        <v>2</v>
      </c>
      <c r="G289" t="s">
        <v>38</v>
      </c>
      <c r="H289" t="s">
        <v>49</v>
      </c>
      <c r="I289" t="s">
        <v>56</v>
      </c>
      <c r="J289" t="s">
        <v>58</v>
      </c>
      <c r="K289" s="4">
        <v>43904</v>
      </c>
      <c r="L289">
        <v>15</v>
      </c>
      <c r="M289" t="s">
        <v>62</v>
      </c>
      <c r="N289" s="4">
        <v>43615</v>
      </c>
      <c r="O289" s="4">
        <v>44413</v>
      </c>
      <c r="P289">
        <v>1</v>
      </c>
      <c r="Q289" t="s">
        <v>90</v>
      </c>
      <c r="R289" t="s">
        <v>252</v>
      </c>
      <c r="S289">
        <v>1</v>
      </c>
      <c r="T289" t="s">
        <v>652</v>
      </c>
      <c r="U289" t="s">
        <v>1196</v>
      </c>
      <c r="V289" t="s">
        <v>1720</v>
      </c>
      <c r="W289" t="s">
        <v>80</v>
      </c>
      <c r="X289" t="s">
        <v>1562</v>
      </c>
      <c r="Y289">
        <v>38.979999999999997</v>
      </c>
      <c r="Z289">
        <v>19.98</v>
      </c>
      <c r="AA289">
        <v>1</v>
      </c>
      <c r="AB289" t="s">
        <v>410</v>
      </c>
      <c r="AC289" t="s">
        <v>2359</v>
      </c>
      <c r="AH289" s="4"/>
      <c r="AI289" s="4"/>
      <c r="AJ289" t="s">
        <v>90</v>
      </c>
      <c r="AK289" t="s">
        <v>252</v>
      </c>
      <c r="AL289" t="s">
        <v>652</v>
      </c>
      <c r="AM289" t="s">
        <v>1196</v>
      </c>
      <c r="AN289" t="s">
        <v>1720</v>
      </c>
      <c r="AO289" t="s">
        <v>80</v>
      </c>
      <c r="AP289" t="s">
        <v>1562</v>
      </c>
      <c r="AQ289">
        <f>WebStore68[[#This Row],[unit_price]]*WebStore68[[#This Row],[quantity]]</f>
        <v>38.979999999999997</v>
      </c>
      <c r="AR289" t="s">
        <v>410</v>
      </c>
      <c r="AS289" t="s">
        <v>2359</v>
      </c>
      <c r="AT289" t="str">
        <f t="shared" si="4"/>
        <v>716410441502noFemale4390415Organic436154441338.9819.9861119.4929.9920</v>
      </c>
      <c r="AU289">
        <f>COUNTIF(AT$2:AT289,AT289)</f>
        <v>1</v>
      </c>
      <c r="AV289" t="str">
        <f>WebStore68[[#This Row],[country]]&amp;"-"&amp;WebStore68[[#This Row],[item]]</f>
        <v>Canada-500 Pieces Castle Puzzle</v>
      </c>
    </row>
    <row r="290" spans="1:48" hidden="1" x14ac:dyDescent="0.25">
      <c r="A290">
        <v>719</v>
      </c>
      <c r="B290">
        <v>259</v>
      </c>
      <c r="C290" s="4">
        <v>44152</v>
      </c>
      <c r="D290" s="14">
        <f>WebStore68[[#This Row],[order_date]]</f>
        <v>44152</v>
      </c>
      <c r="E290" s="3">
        <f>ROUNDUP(MONTH(WebStore68[[#This Row],[order_date]])/3, 0)</f>
        <v>4</v>
      </c>
      <c r="F290">
        <v>2</v>
      </c>
      <c r="G290" t="s">
        <v>38</v>
      </c>
      <c r="H290" t="s">
        <v>49</v>
      </c>
      <c r="I290" t="s">
        <v>56</v>
      </c>
      <c r="J290" t="s">
        <v>58</v>
      </c>
      <c r="K290" s="4">
        <v>43900</v>
      </c>
      <c r="L290">
        <v>15</v>
      </c>
      <c r="M290" t="s">
        <v>62</v>
      </c>
      <c r="N290" s="4">
        <v>43615</v>
      </c>
      <c r="O290" s="4">
        <v>44413</v>
      </c>
      <c r="P290">
        <v>1</v>
      </c>
      <c r="Q290" t="s">
        <v>80</v>
      </c>
      <c r="R290" t="s">
        <v>242</v>
      </c>
      <c r="S290">
        <v>1</v>
      </c>
      <c r="T290" t="s">
        <v>598</v>
      </c>
      <c r="U290" t="s">
        <v>1118</v>
      </c>
      <c r="V290" t="s">
        <v>1675</v>
      </c>
      <c r="W290" t="s">
        <v>80</v>
      </c>
      <c r="X290" t="s">
        <v>1548</v>
      </c>
      <c r="Y290">
        <v>28.9</v>
      </c>
      <c r="Z290">
        <v>29.98</v>
      </c>
      <c r="AA290">
        <v>1</v>
      </c>
      <c r="AB290" t="s">
        <v>70</v>
      </c>
      <c r="AC290" t="s">
        <v>2341</v>
      </c>
      <c r="AH290" s="4"/>
      <c r="AI290" s="4"/>
      <c r="AJ290" t="s">
        <v>80</v>
      </c>
      <c r="AK290" t="s">
        <v>242</v>
      </c>
      <c r="AL290" t="s">
        <v>598</v>
      </c>
      <c r="AM290" t="s">
        <v>1118</v>
      </c>
      <c r="AN290" t="s">
        <v>1675</v>
      </c>
      <c r="AO290" t="s">
        <v>80</v>
      </c>
      <c r="AP290" t="s">
        <v>1548</v>
      </c>
      <c r="AQ290">
        <f>WebStore68[[#This Row],[unit_price]]*WebStore68[[#This Row],[quantity]]</f>
        <v>28.9</v>
      </c>
      <c r="AR290" t="s">
        <v>70</v>
      </c>
      <c r="AS290" t="s">
        <v>2341</v>
      </c>
      <c r="AT290" t="str">
        <f t="shared" si="4"/>
        <v>719259441522noFemale4390015Organic436154441328.929.9823514.45214.995</v>
      </c>
      <c r="AU290">
        <f>COUNTIF(AT$2:AT290,AT290)</f>
        <v>1</v>
      </c>
      <c r="AV290" t="str">
        <f>WebStore68[[#This Row],[country]]&amp;"-"&amp;WebStore68[[#This Row],[item]]</f>
        <v>Canada-Disney Princess T-Shirt</v>
      </c>
    </row>
    <row r="291" spans="1:48" hidden="1" x14ac:dyDescent="0.25">
      <c r="A291">
        <v>726</v>
      </c>
      <c r="B291">
        <v>15</v>
      </c>
      <c r="C291" s="4">
        <v>44156</v>
      </c>
      <c r="D291" s="14">
        <f>WebStore68[[#This Row],[order_date]]</f>
        <v>44156</v>
      </c>
      <c r="E291" s="3">
        <f>ROUNDUP(MONTH(WebStore68[[#This Row],[order_date]])/3, 0)</f>
        <v>4</v>
      </c>
      <c r="F291">
        <v>2</v>
      </c>
      <c r="G291" t="s">
        <v>38</v>
      </c>
      <c r="H291" t="s">
        <v>49</v>
      </c>
      <c r="I291" t="s">
        <v>55</v>
      </c>
      <c r="J291" t="s">
        <v>58</v>
      </c>
      <c r="K291" s="4">
        <v>43739</v>
      </c>
      <c r="L291">
        <v>1</v>
      </c>
      <c r="M291" t="s">
        <v>61</v>
      </c>
      <c r="N291" s="4">
        <v>43615</v>
      </c>
      <c r="O291" s="4">
        <v>43830</v>
      </c>
      <c r="P291">
        <v>1</v>
      </c>
      <c r="Q291" t="s">
        <v>80</v>
      </c>
      <c r="R291" t="s">
        <v>242</v>
      </c>
      <c r="S291">
        <v>1</v>
      </c>
      <c r="T291" t="s">
        <v>696</v>
      </c>
      <c r="U291" t="s">
        <v>1236</v>
      </c>
      <c r="V291" t="s">
        <v>1758</v>
      </c>
      <c r="W291" t="s">
        <v>69</v>
      </c>
      <c r="X291" t="s">
        <v>1548</v>
      </c>
      <c r="Y291">
        <v>72.989999999999995</v>
      </c>
      <c r="Z291">
        <v>14.99</v>
      </c>
      <c r="AA291">
        <v>1</v>
      </c>
      <c r="AB291" t="s">
        <v>80</v>
      </c>
      <c r="AC291" t="s">
        <v>2357</v>
      </c>
      <c r="AH291" s="4"/>
      <c r="AI291" s="4"/>
      <c r="AJ291" t="s">
        <v>80</v>
      </c>
      <c r="AK291" t="s">
        <v>242</v>
      </c>
      <c r="AL291" t="s">
        <v>696</v>
      </c>
      <c r="AM291" t="s">
        <v>1236</v>
      </c>
      <c r="AN291" t="s">
        <v>1758</v>
      </c>
      <c r="AO291" t="s">
        <v>69</v>
      </c>
      <c r="AP291" t="s">
        <v>1548</v>
      </c>
      <c r="AQ291">
        <f>WebStore68[[#This Row],[unit_price]]*WebStore68[[#This Row],[quantity]]</f>
        <v>72.989999999999995</v>
      </c>
      <c r="AR291" t="s">
        <v>80</v>
      </c>
      <c r="AS291" t="s">
        <v>2357</v>
      </c>
      <c r="AT291" t="str">
        <f t="shared" si="4"/>
        <v>72615441562yesFemale437391YouTube436154383072.9914.99214272.99114.992</v>
      </c>
      <c r="AU291">
        <f>COUNTIF(AT$2:AT291,AT291)</f>
        <v>1</v>
      </c>
      <c r="AV291" t="str">
        <f>WebStore68[[#This Row],[country]]&amp;"-"&amp;WebStore68[[#This Row],[item]]</f>
        <v>Canada-Timberland Brooklyn Alpine Chukka Black Nubuck Mens</v>
      </c>
    </row>
    <row r="292" spans="1:48" hidden="1" x14ac:dyDescent="0.25">
      <c r="A292">
        <v>728</v>
      </c>
      <c r="B292">
        <v>43</v>
      </c>
      <c r="C292" s="4">
        <v>44157</v>
      </c>
      <c r="D292" s="14">
        <f>WebStore68[[#This Row],[order_date]]</f>
        <v>44157</v>
      </c>
      <c r="E292" s="3">
        <f>ROUNDUP(MONTH(WebStore68[[#This Row],[order_date]])/3, 0)</f>
        <v>4</v>
      </c>
      <c r="F292">
        <v>2</v>
      </c>
      <c r="G292" t="s">
        <v>38</v>
      </c>
      <c r="H292" t="s">
        <v>49</v>
      </c>
      <c r="I292" t="s">
        <v>56</v>
      </c>
      <c r="J292" t="s">
        <v>58</v>
      </c>
      <c r="K292" s="4">
        <v>43700</v>
      </c>
      <c r="L292">
        <v>1</v>
      </c>
      <c r="M292" t="s">
        <v>61</v>
      </c>
      <c r="N292" s="4">
        <v>43615</v>
      </c>
      <c r="O292" s="4">
        <v>43830</v>
      </c>
      <c r="P292">
        <v>1</v>
      </c>
      <c r="Q292" t="s">
        <v>65</v>
      </c>
      <c r="R292" t="s">
        <v>227</v>
      </c>
      <c r="S292">
        <v>1</v>
      </c>
      <c r="T292" t="s">
        <v>802</v>
      </c>
      <c r="U292" t="s">
        <v>1340</v>
      </c>
      <c r="V292" t="s">
        <v>1856</v>
      </c>
      <c r="W292" t="s">
        <v>67</v>
      </c>
      <c r="X292" t="s">
        <v>1517</v>
      </c>
      <c r="Y292">
        <v>239.97</v>
      </c>
      <c r="Z292">
        <v>59.97</v>
      </c>
      <c r="AA292">
        <v>1</v>
      </c>
      <c r="AB292" t="s">
        <v>431</v>
      </c>
      <c r="AC292" t="s">
        <v>2326</v>
      </c>
      <c r="AH292" s="4"/>
      <c r="AI292" s="4"/>
      <c r="AJ292" t="s">
        <v>65</v>
      </c>
      <c r="AK292" t="s">
        <v>227</v>
      </c>
      <c r="AL292" t="s">
        <v>802</v>
      </c>
      <c r="AM292" t="s">
        <v>1340</v>
      </c>
      <c r="AN292" t="s">
        <v>1856</v>
      </c>
      <c r="AO292" t="s">
        <v>67</v>
      </c>
      <c r="AP292" t="s">
        <v>1517</v>
      </c>
      <c r="AQ292">
        <f>WebStore68[[#This Row],[unit_price]]*WebStore68[[#This Row],[quantity]]</f>
        <v>239.96999999999997</v>
      </c>
      <c r="AR292" t="s">
        <v>431</v>
      </c>
      <c r="AS292" t="s">
        <v>2326</v>
      </c>
      <c r="AT292" t="str">
        <f t="shared" si="4"/>
        <v>72843441572noFemale437001YouTube4361543830239.9759.97109679.99319.9924</v>
      </c>
      <c r="AU292">
        <f>COUNTIF(AT$2:AT292,AT292)</f>
        <v>1</v>
      </c>
      <c r="AV292" t="str">
        <f>WebStore68[[#This Row],[country]]&amp;"-"&amp;WebStore68[[#This Row],[item]]</f>
        <v>Canada-Night Cream</v>
      </c>
    </row>
    <row r="293" spans="1:48" hidden="1" x14ac:dyDescent="0.25">
      <c r="A293">
        <v>732</v>
      </c>
      <c r="B293">
        <v>16</v>
      </c>
      <c r="C293" s="4">
        <v>44160</v>
      </c>
      <c r="D293" s="14">
        <f>WebStore68[[#This Row],[order_date]]</f>
        <v>44160</v>
      </c>
      <c r="E293" s="3">
        <f>ROUNDUP(MONTH(WebStore68[[#This Row],[order_date]])/3, 0)</f>
        <v>4</v>
      </c>
      <c r="F293">
        <v>2</v>
      </c>
      <c r="G293" t="s">
        <v>38</v>
      </c>
      <c r="H293" t="s">
        <v>49</v>
      </c>
      <c r="I293" t="s">
        <v>55</v>
      </c>
      <c r="J293" t="s">
        <v>57</v>
      </c>
      <c r="K293" s="4">
        <v>44009</v>
      </c>
      <c r="L293">
        <v>8</v>
      </c>
      <c r="M293" t="s">
        <v>60</v>
      </c>
      <c r="N293" s="4">
        <v>44000</v>
      </c>
      <c r="O293" s="4">
        <v>44073</v>
      </c>
      <c r="P293">
        <v>1</v>
      </c>
      <c r="Q293" t="s">
        <v>105</v>
      </c>
      <c r="R293" t="s">
        <v>267</v>
      </c>
      <c r="S293">
        <v>2</v>
      </c>
      <c r="T293" t="s">
        <v>804</v>
      </c>
      <c r="U293" t="s">
        <v>1311</v>
      </c>
      <c r="V293" t="s">
        <v>1858</v>
      </c>
      <c r="W293" t="s">
        <v>180</v>
      </c>
      <c r="X293" t="s">
        <v>1869</v>
      </c>
      <c r="Y293">
        <v>83.67</v>
      </c>
      <c r="Z293">
        <v>44.97</v>
      </c>
      <c r="AA293">
        <v>2</v>
      </c>
      <c r="AB293" t="s">
        <v>2112</v>
      </c>
      <c r="AC293" t="s">
        <v>2383</v>
      </c>
      <c r="AH293" s="4"/>
      <c r="AI293" s="4"/>
      <c r="AJ293" t="s">
        <v>79</v>
      </c>
      <c r="AK293" t="s">
        <v>241</v>
      </c>
      <c r="AL293" t="s">
        <v>694</v>
      </c>
      <c r="AM293" t="s">
        <v>1087</v>
      </c>
      <c r="AN293" t="s">
        <v>1652</v>
      </c>
      <c r="AO293" t="s">
        <v>80</v>
      </c>
      <c r="AP293" t="s">
        <v>1548</v>
      </c>
      <c r="AQ293">
        <f>WebStore68[[#This Row],[unit_price]]*WebStore68[[#This Row],[quantity]]</f>
        <v>27.98</v>
      </c>
      <c r="AR293" t="s">
        <v>86</v>
      </c>
      <c r="AS293" t="s">
        <v>2350</v>
      </c>
      <c r="AT293" t="str">
        <f t="shared" si="4"/>
        <v>73216441602yesMale440098Facebook440004407383.6744.97416613.99214.997</v>
      </c>
      <c r="AU293">
        <f>COUNTIF(AT$2:AT293,AT293)</f>
        <v>1</v>
      </c>
      <c r="AV293" t="str">
        <f>WebStore68[[#This Row],[country]]&amp;"-"&amp;WebStore68[[#This Row],[item]]</f>
        <v>Canada-Yu-Gi-Oh! TCG: Egyptian God Deck: Slifer The Sky Dragon</v>
      </c>
    </row>
    <row r="294" spans="1:48" hidden="1" x14ac:dyDescent="0.25">
      <c r="A294">
        <v>732</v>
      </c>
      <c r="B294">
        <v>16</v>
      </c>
      <c r="C294" s="4">
        <v>44160</v>
      </c>
      <c r="D294" s="14">
        <f>WebStore68[[#This Row],[order_date]]</f>
        <v>44160</v>
      </c>
      <c r="E294" s="3">
        <f>ROUNDUP(MONTH(WebStore68[[#This Row],[order_date]])/3, 0)</f>
        <v>4</v>
      </c>
      <c r="F294">
        <v>2</v>
      </c>
      <c r="G294" t="s">
        <v>38</v>
      </c>
      <c r="H294" t="s">
        <v>49</v>
      </c>
      <c r="I294" t="s">
        <v>55</v>
      </c>
      <c r="J294" t="s">
        <v>57</v>
      </c>
      <c r="K294" s="4">
        <v>44009</v>
      </c>
      <c r="L294">
        <v>8</v>
      </c>
      <c r="M294" t="s">
        <v>60</v>
      </c>
      <c r="N294" s="4">
        <v>44000</v>
      </c>
      <c r="O294" s="4">
        <v>44073</v>
      </c>
      <c r="P294">
        <v>1</v>
      </c>
      <c r="Q294" t="s">
        <v>105</v>
      </c>
      <c r="R294" t="s">
        <v>267</v>
      </c>
      <c r="S294">
        <v>2</v>
      </c>
      <c r="T294" t="s">
        <v>804</v>
      </c>
      <c r="U294" t="s">
        <v>1311</v>
      </c>
      <c r="V294" t="s">
        <v>1858</v>
      </c>
      <c r="W294" t="s">
        <v>180</v>
      </c>
      <c r="X294" t="s">
        <v>1869</v>
      </c>
      <c r="Y294">
        <v>83.67</v>
      </c>
      <c r="Z294">
        <v>44.97</v>
      </c>
      <c r="AA294">
        <v>2</v>
      </c>
      <c r="AB294" t="s">
        <v>2112</v>
      </c>
      <c r="AC294" t="s">
        <v>2383</v>
      </c>
      <c r="AH294" s="4"/>
      <c r="AI294" s="4"/>
      <c r="AJ294" t="s">
        <v>79</v>
      </c>
      <c r="AK294" t="s">
        <v>241</v>
      </c>
      <c r="AL294" t="s">
        <v>521</v>
      </c>
      <c r="AM294" t="s">
        <v>1078</v>
      </c>
      <c r="AN294" t="s">
        <v>1611</v>
      </c>
      <c r="AO294" t="s">
        <v>69</v>
      </c>
      <c r="AP294" t="s">
        <v>1548</v>
      </c>
      <c r="AQ294">
        <f>WebStore68[[#This Row],[unit_price]]*WebStore68[[#This Row],[quantity]]</f>
        <v>55.69</v>
      </c>
      <c r="AR294" t="s">
        <v>455</v>
      </c>
      <c r="AS294" t="s">
        <v>2340</v>
      </c>
      <c r="AT294" t="str">
        <f t="shared" si="4"/>
        <v>73216441602yesMale440098Facebook440004407383.6744.97414555.69114.9915</v>
      </c>
      <c r="AU294">
        <f>COUNTIF(AT$2:AT294,AT294)</f>
        <v>1</v>
      </c>
      <c r="AV294" t="str">
        <f>WebStore68[[#This Row],[country]]&amp;"-"&amp;WebStore68[[#This Row],[item]]</f>
        <v>Canada-Topps 2020 Series 1 Baseball Blaster Box</v>
      </c>
    </row>
    <row r="295" spans="1:48" hidden="1" x14ac:dyDescent="0.25">
      <c r="A295">
        <v>743</v>
      </c>
      <c r="B295">
        <v>257</v>
      </c>
      <c r="C295" s="13">
        <v>44167</v>
      </c>
      <c r="D295" s="14">
        <f>WebStore68[[#This Row],[order_date]]</f>
        <v>44167</v>
      </c>
      <c r="E295" s="3">
        <f>ROUNDUP(MONTH(WebStore68[[#This Row],[order_date]])/3, 0)</f>
        <v>4</v>
      </c>
      <c r="F295">
        <v>2</v>
      </c>
      <c r="G295" t="s">
        <v>38</v>
      </c>
      <c r="H295" t="s">
        <v>49</v>
      </c>
      <c r="I295" t="s">
        <v>56</v>
      </c>
      <c r="J295" t="s">
        <v>57</v>
      </c>
      <c r="K295" s="4">
        <v>43662</v>
      </c>
      <c r="L295">
        <v>2</v>
      </c>
      <c r="M295" t="s">
        <v>60</v>
      </c>
      <c r="N295" s="4">
        <v>43615</v>
      </c>
      <c r="O295" s="4">
        <v>43830</v>
      </c>
      <c r="P295">
        <v>2</v>
      </c>
      <c r="Q295" t="s">
        <v>118</v>
      </c>
      <c r="R295" t="s">
        <v>280</v>
      </c>
      <c r="S295">
        <v>2</v>
      </c>
      <c r="T295" t="s">
        <v>806</v>
      </c>
      <c r="U295" t="s">
        <v>1343</v>
      </c>
      <c r="V295" t="s">
        <v>1655</v>
      </c>
      <c r="W295" t="s">
        <v>71</v>
      </c>
      <c r="X295" t="s">
        <v>2039</v>
      </c>
      <c r="Y295">
        <v>169.99</v>
      </c>
      <c r="Z295">
        <v>24.98</v>
      </c>
      <c r="AA295">
        <v>2</v>
      </c>
      <c r="AB295" t="s">
        <v>2101</v>
      </c>
      <c r="AC295" t="s">
        <v>2371</v>
      </c>
      <c r="AH295" s="4"/>
      <c r="AI295" s="4"/>
      <c r="AJ295" t="s">
        <v>90</v>
      </c>
      <c r="AK295" t="s">
        <v>252</v>
      </c>
      <c r="AL295" t="s">
        <v>593</v>
      </c>
      <c r="AM295" t="s">
        <v>1149</v>
      </c>
      <c r="AN295" t="s">
        <v>1529</v>
      </c>
      <c r="AO295" t="s">
        <v>69</v>
      </c>
      <c r="AP295" t="s">
        <v>1562</v>
      </c>
      <c r="AQ295">
        <f>WebStore68[[#This Row],[unit_price]]*WebStore68[[#This Row],[quantity]]</f>
        <v>49.99</v>
      </c>
      <c r="AR295" t="s">
        <v>410</v>
      </c>
      <c r="AS295" t="s">
        <v>2359</v>
      </c>
      <c r="AT295" t="str">
        <f t="shared" si="4"/>
        <v>743257441672noMale436622Facebook4361543830169.9924.98614649.9919.9920</v>
      </c>
      <c r="AU295">
        <f>COUNTIF(AT$2:AT295,AT295)</f>
        <v>1</v>
      </c>
      <c r="AV295" t="str">
        <f>WebStore68[[#This Row],[country]]&amp;"-"&amp;WebStore68[[#This Row],[item]]</f>
        <v>Canada-Train Set</v>
      </c>
    </row>
    <row r="296" spans="1:48" hidden="1" x14ac:dyDescent="0.25">
      <c r="A296">
        <v>743</v>
      </c>
      <c r="B296">
        <v>257</v>
      </c>
      <c r="C296" s="13">
        <v>44167</v>
      </c>
      <c r="D296" s="14">
        <f>WebStore68[[#This Row],[order_date]]</f>
        <v>44167</v>
      </c>
      <c r="E296" s="3">
        <f>ROUNDUP(MONTH(WebStore68[[#This Row],[order_date]])/3, 0)</f>
        <v>4</v>
      </c>
      <c r="F296">
        <v>2</v>
      </c>
      <c r="G296" t="s">
        <v>38</v>
      </c>
      <c r="H296" t="s">
        <v>49</v>
      </c>
      <c r="I296" t="s">
        <v>56</v>
      </c>
      <c r="J296" t="s">
        <v>57</v>
      </c>
      <c r="K296" s="4">
        <v>43662</v>
      </c>
      <c r="L296">
        <v>2</v>
      </c>
      <c r="M296" t="s">
        <v>60</v>
      </c>
      <c r="N296" s="4">
        <v>43615</v>
      </c>
      <c r="O296" s="4">
        <v>43830</v>
      </c>
      <c r="P296">
        <v>2</v>
      </c>
      <c r="Q296" t="s">
        <v>118</v>
      </c>
      <c r="R296" t="s">
        <v>280</v>
      </c>
      <c r="S296">
        <v>2</v>
      </c>
      <c r="T296" t="s">
        <v>806</v>
      </c>
      <c r="U296" t="s">
        <v>1343</v>
      </c>
      <c r="V296" t="s">
        <v>1655</v>
      </c>
      <c r="W296" t="s">
        <v>71</v>
      </c>
      <c r="X296" t="s">
        <v>2039</v>
      </c>
      <c r="Y296">
        <v>169.99</v>
      </c>
      <c r="Z296">
        <v>24.98</v>
      </c>
      <c r="AA296">
        <v>2</v>
      </c>
      <c r="AB296" t="s">
        <v>2101</v>
      </c>
      <c r="AC296" t="s">
        <v>2371</v>
      </c>
      <c r="AH296" s="4"/>
      <c r="AI296" s="4"/>
      <c r="AJ296" t="s">
        <v>79</v>
      </c>
      <c r="AK296" t="s">
        <v>241</v>
      </c>
      <c r="AL296" t="s">
        <v>403</v>
      </c>
      <c r="AM296" t="s">
        <v>965</v>
      </c>
      <c r="AN296" t="s">
        <v>422</v>
      </c>
      <c r="AO296" t="s">
        <v>69</v>
      </c>
      <c r="AP296" t="s">
        <v>1548</v>
      </c>
      <c r="AQ296">
        <f>WebStore68[[#This Row],[unit_price]]*WebStore68[[#This Row],[quantity]]</f>
        <v>120</v>
      </c>
      <c r="AR296" t="s">
        <v>455</v>
      </c>
      <c r="AS296" t="s">
        <v>2340</v>
      </c>
      <c r="AT296" t="str">
        <f t="shared" si="4"/>
        <v>743257441672noMale436622Facebook4361543830169.9924.98438120114.9915</v>
      </c>
      <c r="AU296">
        <f>COUNTIF(AT$2:AT296,AT296)</f>
        <v>1</v>
      </c>
      <c r="AV296" t="str">
        <f>WebStore68[[#This Row],[country]]&amp;"-"&amp;WebStore68[[#This Row],[item]]</f>
        <v>Canada-Dragon Ball Z - Officially Licensed Dragon Ball Collector's Set</v>
      </c>
    </row>
    <row r="297" spans="1:48" hidden="1" x14ac:dyDescent="0.25">
      <c r="A297">
        <v>748</v>
      </c>
      <c r="B297">
        <v>91</v>
      </c>
      <c r="C297" s="4">
        <v>44170</v>
      </c>
      <c r="D297" s="14">
        <f>WebStore68[[#This Row],[order_date]]</f>
        <v>44170</v>
      </c>
      <c r="E297" s="3">
        <f>ROUNDUP(MONTH(WebStore68[[#This Row],[order_date]])/3, 0)</f>
        <v>4</v>
      </c>
      <c r="F297">
        <v>2</v>
      </c>
      <c r="G297" t="s">
        <v>38</v>
      </c>
      <c r="H297" t="s">
        <v>49</v>
      </c>
      <c r="I297" t="s">
        <v>55</v>
      </c>
      <c r="J297" t="s">
        <v>58</v>
      </c>
      <c r="K297" s="4">
        <v>44076</v>
      </c>
      <c r="L297">
        <v>10</v>
      </c>
      <c r="M297" t="s">
        <v>61</v>
      </c>
      <c r="N297" s="4">
        <v>44055</v>
      </c>
      <c r="O297" s="4">
        <v>44196</v>
      </c>
      <c r="P297">
        <v>1</v>
      </c>
      <c r="Q297" t="s">
        <v>69</v>
      </c>
      <c r="R297" t="s">
        <v>231</v>
      </c>
      <c r="S297">
        <v>1</v>
      </c>
      <c r="T297" t="s">
        <v>646</v>
      </c>
      <c r="U297" t="s">
        <v>987</v>
      </c>
      <c r="V297" t="s">
        <v>492</v>
      </c>
      <c r="W297" t="s">
        <v>69</v>
      </c>
      <c r="X297" t="s">
        <v>1577</v>
      </c>
      <c r="Y297">
        <v>135</v>
      </c>
      <c r="Z297">
        <v>24.99</v>
      </c>
      <c r="AA297">
        <v>1</v>
      </c>
      <c r="AB297" t="s">
        <v>69</v>
      </c>
      <c r="AC297" t="s">
        <v>2360</v>
      </c>
      <c r="AH297" s="4"/>
      <c r="AI297" s="4"/>
      <c r="AJ297" t="s">
        <v>69</v>
      </c>
      <c r="AK297" t="s">
        <v>231</v>
      </c>
      <c r="AL297" t="s">
        <v>646</v>
      </c>
      <c r="AM297" t="s">
        <v>987</v>
      </c>
      <c r="AN297" t="s">
        <v>492</v>
      </c>
      <c r="AO297" t="s">
        <v>69</v>
      </c>
      <c r="AP297" t="s">
        <v>1577</v>
      </c>
      <c r="AQ297">
        <f>WebStore68[[#This Row],[unit_price]]*WebStore68[[#This Row],[quantity]]</f>
        <v>135</v>
      </c>
      <c r="AR297" t="s">
        <v>69</v>
      </c>
      <c r="AS297" t="s">
        <v>2360</v>
      </c>
      <c r="AT297" t="str">
        <f t="shared" si="4"/>
        <v>74891441702yesFemale4407610YouTube440554419613524.991124135124.991</v>
      </c>
      <c r="AU297">
        <f>COUNTIF(AT$2:AT297,AT297)</f>
        <v>1</v>
      </c>
      <c r="AV297" t="str">
        <f>WebStore68[[#This Row],[country]]&amp;"-"&amp;WebStore68[[#This Row],[item]]</f>
        <v>Canada-Scanmarker Air Pen Scanner</v>
      </c>
    </row>
    <row r="298" spans="1:48" hidden="1" x14ac:dyDescent="0.25">
      <c r="A298">
        <v>756</v>
      </c>
      <c r="B298">
        <v>22</v>
      </c>
      <c r="C298" s="4">
        <v>44173</v>
      </c>
      <c r="D298" s="14">
        <f>WebStore68[[#This Row],[order_date]]</f>
        <v>44173</v>
      </c>
      <c r="E298" s="3">
        <f>ROUNDUP(MONTH(WebStore68[[#This Row],[order_date]])/3, 0)</f>
        <v>4</v>
      </c>
      <c r="F298">
        <v>2</v>
      </c>
      <c r="G298" t="s">
        <v>38</v>
      </c>
      <c r="H298" t="s">
        <v>49</v>
      </c>
      <c r="I298" t="s">
        <v>56</v>
      </c>
      <c r="J298" t="s">
        <v>57</v>
      </c>
      <c r="K298" s="4">
        <v>43967</v>
      </c>
      <c r="L298">
        <v>9</v>
      </c>
      <c r="M298" t="s">
        <v>59</v>
      </c>
      <c r="N298" s="4">
        <v>43952</v>
      </c>
      <c r="O298" s="4">
        <v>44075</v>
      </c>
      <c r="P298">
        <v>1</v>
      </c>
      <c r="Q298" t="s">
        <v>69</v>
      </c>
      <c r="R298" t="s">
        <v>231</v>
      </c>
      <c r="S298">
        <v>1</v>
      </c>
      <c r="T298" t="s">
        <v>78</v>
      </c>
      <c r="U298" t="s">
        <v>1238</v>
      </c>
      <c r="V298" t="s">
        <v>1533</v>
      </c>
      <c r="W298" t="s">
        <v>69</v>
      </c>
      <c r="X298" t="s">
        <v>1577</v>
      </c>
      <c r="Y298">
        <v>59.99</v>
      </c>
      <c r="Z298">
        <v>24.99</v>
      </c>
      <c r="AA298">
        <v>1</v>
      </c>
      <c r="AB298" t="s">
        <v>69</v>
      </c>
      <c r="AC298" t="s">
        <v>2360</v>
      </c>
      <c r="AH298" s="4"/>
      <c r="AI298" s="4"/>
      <c r="AJ298" t="s">
        <v>69</v>
      </c>
      <c r="AK298" t="s">
        <v>231</v>
      </c>
      <c r="AL298" t="s">
        <v>78</v>
      </c>
      <c r="AM298" t="s">
        <v>1238</v>
      </c>
      <c r="AN298" t="s">
        <v>1533</v>
      </c>
      <c r="AO298" t="s">
        <v>69</v>
      </c>
      <c r="AP298" t="s">
        <v>1577</v>
      </c>
      <c r="AQ298">
        <f>WebStore68[[#This Row],[unit_price]]*WebStore68[[#This Row],[quantity]]</f>
        <v>59.99</v>
      </c>
      <c r="AR298" t="s">
        <v>69</v>
      </c>
      <c r="AS298" t="s">
        <v>2360</v>
      </c>
      <c r="AT298" t="str">
        <f t="shared" si="4"/>
        <v>75622441732noMale439679Google Ads439524407559.9924.991859.99124.991</v>
      </c>
      <c r="AU298">
        <f>COUNTIF(AT$2:AT298,AT298)</f>
        <v>1</v>
      </c>
      <c r="AV298" t="str">
        <f>WebStore68[[#This Row],[country]]&amp;"-"&amp;WebStore68[[#This Row],[item]]</f>
        <v>Canada-2TB USB 3.0 Portable External Hard Drive Ultra Slim SATA Storage Device</v>
      </c>
    </row>
    <row r="299" spans="1:48" hidden="1" x14ac:dyDescent="0.25">
      <c r="A299">
        <v>766</v>
      </c>
      <c r="B299">
        <v>442</v>
      </c>
      <c r="C299" s="4">
        <v>44176</v>
      </c>
      <c r="D299" s="14">
        <f>WebStore68[[#This Row],[order_date]]</f>
        <v>44176</v>
      </c>
      <c r="E299" s="3">
        <f>ROUNDUP(MONTH(WebStore68[[#This Row],[order_date]])/3, 0)</f>
        <v>4</v>
      </c>
      <c r="F299">
        <v>2</v>
      </c>
      <c r="G299" t="s">
        <v>38</v>
      </c>
      <c r="H299" t="s">
        <v>49</v>
      </c>
      <c r="I299" t="s">
        <v>55</v>
      </c>
      <c r="J299" t="s">
        <v>58</v>
      </c>
      <c r="K299" s="4">
        <v>43739</v>
      </c>
      <c r="L299">
        <v>1</v>
      </c>
      <c r="M299" t="s">
        <v>61</v>
      </c>
      <c r="N299" s="4">
        <v>43615</v>
      </c>
      <c r="O299" s="4">
        <v>43830</v>
      </c>
      <c r="P299">
        <v>1</v>
      </c>
      <c r="Q299" t="s">
        <v>70</v>
      </c>
      <c r="R299" t="s">
        <v>232</v>
      </c>
      <c r="S299">
        <v>1</v>
      </c>
      <c r="T299" t="s">
        <v>512</v>
      </c>
      <c r="U299" t="s">
        <v>1075</v>
      </c>
      <c r="V299" t="s">
        <v>1602</v>
      </c>
      <c r="W299" t="s">
        <v>80</v>
      </c>
      <c r="X299" t="s">
        <v>1517</v>
      </c>
      <c r="Y299">
        <v>65.92</v>
      </c>
      <c r="Z299">
        <v>39.979999999999997</v>
      </c>
      <c r="AA299">
        <v>1</v>
      </c>
      <c r="AB299" t="s">
        <v>673</v>
      </c>
      <c r="AC299" t="s">
        <v>2348</v>
      </c>
      <c r="AH299" s="4"/>
      <c r="AI299" s="4"/>
      <c r="AJ299" t="s">
        <v>70</v>
      </c>
      <c r="AK299" t="s">
        <v>232</v>
      </c>
      <c r="AL299" t="s">
        <v>512</v>
      </c>
      <c r="AM299" t="s">
        <v>1075</v>
      </c>
      <c r="AN299" t="s">
        <v>1602</v>
      </c>
      <c r="AO299" t="s">
        <v>80</v>
      </c>
      <c r="AP299" t="s">
        <v>1517</v>
      </c>
      <c r="AQ299">
        <f>WebStore68[[#This Row],[unit_price]]*WebStore68[[#This Row],[quantity]]</f>
        <v>65.92</v>
      </c>
      <c r="AR299" t="s">
        <v>673</v>
      </c>
      <c r="AS299" t="s">
        <v>2348</v>
      </c>
      <c r="AT299" t="str">
        <f t="shared" si="4"/>
        <v>766442441762yesFemale437391YouTube436154383065.9239.9856332.96219.9912</v>
      </c>
      <c r="AU299">
        <f>COUNTIF(AT$2:AT299,AT299)</f>
        <v>1</v>
      </c>
      <c r="AV299" t="str">
        <f>WebStore68[[#This Row],[country]]&amp;"-"&amp;WebStore68[[#This Row],[item]]</f>
        <v>Canada-Instant Table Tennis Kit Ping Pong Set Retractable Net Rack + 2 Bats + 6 Balls</v>
      </c>
    </row>
    <row r="300" spans="1:48" hidden="1" x14ac:dyDescent="0.25">
      <c r="A300">
        <v>768</v>
      </c>
      <c r="B300">
        <v>372</v>
      </c>
      <c r="C300" s="13">
        <v>44177</v>
      </c>
      <c r="D300" s="14">
        <f>WebStore68[[#This Row],[order_date]]</f>
        <v>44177</v>
      </c>
      <c r="E300" s="3">
        <f>ROUNDUP(MONTH(WebStore68[[#This Row],[order_date]])/3, 0)</f>
        <v>4</v>
      </c>
      <c r="F300">
        <v>2</v>
      </c>
      <c r="G300" t="s">
        <v>38</v>
      </c>
      <c r="H300" t="s">
        <v>49</v>
      </c>
      <c r="I300" t="s">
        <v>56</v>
      </c>
      <c r="J300" t="s">
        <v>57</v>
      </c>
      <c r="K300" s="4">
        <v>43591</v>
      </c>
      <c r="L300">
        <v>2</v>
      </c>
      <c r="N300" s="4"/>
      <c r="O300" s="4"/>
      <c r="P300">
        <v>1</v>
      </c>
      <c r="Q300" t="s">
        <v>70</v>
      </c>
      <c r="R300" t="s">
        <v>232</v>
      </c>
      <c r="S300">
        <v>1</v>
      </c>
      <c r="T300" t="s">
        <v>628</v>
      </c>
      <c r="U300" t="s">
        <v>1178</v>
      </c>
      <c r="V300" t="s">
        <v>1501</v>
      </c>
      <c r="W300" t="s">
        <v>69</v>
      </c>
      <c r="X300" t="s">
        <v>1517</v>
      </c>
      <c r="Y300">
        <v>86.95</v>
      </c>
      <c r="Z300">
        <v>19.989999999999998</v>
      </c>
      <c r="AA300">
        <v>1</v>
      </c>
      <c r="AB300" t="s">
        <v>640</v>
      </c>
      <c r="AC300" t="s">
        <v>2393</v>
      </c>
      <c r="AH300" s="4"/>
      <c r="AI300" s="4"/>
      <c r="AJ300" t="s">
        <v>70</v>
      </c>
      <c r="AK300" t="s">
        <v>232</v>
      </c>
      <c r="AL300" t="s">
        <v>628</v>
      </c>
      <c r="AM300" t="s">
        <v>1178</v>
      </c>
      <c r="AN300" t="s">
        <v>1501</v>
      </c>
      <c r="AO300" t="s">
        <v>69</v>
      </c>
      <c r="AP300" t="s">
        <v>1517</v>
      </c>
      <c r="AQ300">
        <f>WebStore68[[#This Row],[unit_price]]*WebStore68[[#This Row],[quantity]]</f>
        <v>86.95</v>
      </c>
      <c r="AR300" t="s">
        <v>640</v>
      </c>
      <c r="AS300" t="s">
        <v>2393</v>
      </c>
      <c r="AT300" t="str">
        <f t="shared" si="4"/>
        <v>768372441772noMale43591286.9519.9955686.95119.9917</v>
      </c>
      <c r="AU300">
        <f>COUNTIF(AT$2:AT300,AT300)</f>
        <v>1</v>
      </c>
      <c r="AV300" t="str">
        <f>WebStore68[[#This Row],[country]]&amp;"-"&amp;WebStore68[[#This Row],[item]]</f>
        <v>Canada-GoSports Football Training Target Net 6x6</v>
      </c>
    </row>
    <row r="301" spans="1:48" hidden="1" x14ac:dyDescent="0.25">
      <c r="A301">
        <v>770</v>
      </c>
      <c r="B301">
        <v>71</v>
      </c>
      <c r="C301" s="4">
        <v>44179</v>
      </c>
      <c r="D301" s="14">
        <f>WebStore68[[#This Row],[order_date]]</f>
        <v>44179</v>
      </c>
      <c r="E301" s="3">
        <f>ROUNDUP(MONTH(WebStore68[[#This Row],[order_date]])/3, 0)</f>
        <v>4</v>
      </c>
      <c r="F301">
        <v>2</v>
      </c>
      <c r="G301" t="s">
        <v>38</v>
      </c>
      <c r="H301" t="s">
        <v>49</v>
      </c>
      <c r="I301" t="s">
        <v>56</v>
      </c>
      <c r="J301" t="s">
        <v>58</v>
      </c>
      <c r="K301" s="4">
        <v>43802</v>
      </c>
      <c r="L301">
        <v>3</v>
      </c>
      <c r="M301" t="s">
        <v>59</v>
      </c>
      <c r="N301" s="4">
        <v>43615</v>
      </c>
      <c r="O301" s="4">
        <v>43830</v>
      </c>
      <c r="P301">
        <v>1</v>
      </c>
      <c r="Q301" t="s">
        <v>90</v>
      </c>
      <c r="R301" t="s">
        <v>252</v>
      </c>
      <c r="S301">
        <v>1</v>
      </c>
      <c r="T301" t="s">
        <v>489</v>
      </c>
      <c r="U301" t="s">
        <v>1052</v>
      </c>
      <c r="V301" t="s">
        <v>1581</v>
      </c>
      <c r="W301" t="s">
        <v>69</v>
      </c>
      <c r="X301" t="s">
        <v>1562</v>
      </c>
      <c r="Y301">
        <v>18.95</v>
      </c>
      <c r="Z301">
        <v>9.99</v>
      </c>
      <c r="AA301">
        <v>1</v>
      </c>
      <c r="AB301" t="s">
        <v>410</v>
      </c>
      <c r="AC301" t="s">
        <v>2359</v>
      </c>
      <c r="AH301" s="4"/>
      <c r="AI301" s="4"/>
      <c r="AJ301" t="s">
        <v>90</v>
      </c>
      <c r="AK301" t="s">
        <v>252</v>
      </c>
      <c r="AL301" t="s">
        <v>489</v>
      </c>
      <c r="AM301" t="s">
        <v>1052</v>
      </c>
      <c r="AN301" t="s">
        <v>1581</v>
      </c>
      <c r="AO301" t="s">
        <v>69</v>
      </c>
      <c r="AP301" t="s">
        <v>1562</v>
      </c>
      <c r="AQ301">
        <f>WebStore68[[#This Row],[unit_price]]*WebStore68[[#This Row],[quantity]]</f>
        <v>18.95</v>
      </c>
      <c r="AR301" t="s">
        <v>410</v>
      </c>
      <c r="AS301" t="s">
        <v>2359</v>
      </c>
      <c r="AT301" t="str">
        <f t="shared" si="4"/>
        <v>77071441792noFemale438023Google Ads436154383018.959.99612618.9519.9920</v>
      </c>
      <c r="AU301">
        <f>COUNTIF(AT$2:AT301,AT301)</f>
        <v>1</v>
      </c>
      <c r="AV301" t="str">
        <f>WebStore68[[#This Row],[country]]&amp;"-"&amp;WebStore68[[#This Row],[item]]</f>
        <v>Canada-Seaield Teddy Bear Panda Stuffed Animal 14x10</v>
      </c>
    </row>
    <row r="302" spans="1:48" hidden="1" x14ac:dyDescent="0.25">
      <c r="A302">
        <v>783</v>
      </c>
      <c r="B302">
        <v>129</v>
      </c>
      <c r="C302" s="4">
        <v>44189</v>
      </c>
      <c r="D302" s="14">
        <f>WebStore68[[#This Row],[order_date]]</f>
        <v>44189</v>
      </c>
      <c r="E302" s="3">
        <f>ROUNDUP(MONTH(WebStore68[[#This Row],[order_date]])/3, 0)</f>
        <v>4</v>
      </c>
      <c r="F302">
        <v>2</v>
      </c>
      <c r="G302" t="s">
        <v>38</v>
      </c>
      <c r="H302" t="s">
        <v>49</v>
      </c>
      <c r="I302" t="s">
        <v>56</v>
      </c>
      <c r="J302" t="s">
        <v>58</v>
      </c>
      <c r="K302" s="4">
        <v>43622</v>
      </c>
      <c r="L302">
        <v>3</v>
      </c>
      <c r="M302" t="s">
        <v>59</v>
      </c>
      <c r="N302" s="4">
        <v>43615</v>
      </c>
      <c r="O302" s="4">
        <v>43830</v>
      </c>
      <c r="P302">
        <v>2</v>
      </c>
      <c r="Q302" t="s">
        <v>94</v>
      </c>
      <c r="R302" t="s">
        <v>256</v>
      </c>
      <c r="S302">
        <v>2</v>
      </c>
      <c r="T302" t="s">
        <v>818</v>
      </c>
      <c r="U302" t="s">
        <v>1355</v>
      </c>
      <c r="V302" t="s">
        <v>1871</v>
      </c>
      <c r="W302" t="s">
        <v>75</v>
      </c>
      <c r="X302" t="s">
        <v>1902</v>
      </c>
      <c r="Y302">
        <v>759.95</v>
      </c>
      <c r="Z302">
        <v>114.95</v>
      </c>
      <c r="AA302">
        <v>2</v>
      </c>
      <c r="AB302" t="s">
        <v>2139</v>
      </c>
      <c r="AC302" t="s">
        <v>2419</v>
      </c>
      <c r="AH302" s="4"/>
      <c r="AI302" s="4"/>
      <c r="AJ302" t="s">
        <v>70</v>
      </c>
      <c r="AK302" t="s">
        <v>232</v>
      </c>
      <c r="AL302" t="s">
        <v>865</v>
      </c>
      <c r="AM302" t="s">
        <v>1402</v>
      </c>
      <c r="AN302" t="s">
        <v>1859</v>
      </c>
      <c r="AO302" t="s">
        <v>80</v>
      </c>
      <c r="AP302" t="s">
        <v>1517</v>
      </c>
      <c r="AQ302">
        <f>WebStore68[[#This Row],[unit_price]]*WebStore68[[#This Row],[quantity]]</f>
        <v>279.98</v>
      </c>
      <c r="AR302" t="s">
        <v>640</v>
      </c>
      <c r="AS302" t="s">
        <v>2393</v>
      </c>
      <c r="AT302" t="str">
        <f t="shared" si="4"/>
        <v>783129441892noFemale436223Google Ads4361543830759.95114.95591139.99219.9917</v>
      </c>
      <c r="AU302">
        <f>COUNTIF(AT$2:AT302,AT302)</f>
        <v>1</v>
      </c>
      <c r="AV302" t="str">
        <f>WebStore68[[#This Row],[country]]&amp;"-"&amp;WebStore68[[#This Row],[item]]</f>
        <v>Canada-Mini Foldable Treadmill Walking Pad Home &amp; Office Gym</v>
      </c>
    </row>
    <row r="303" spans="1:48" hidden="1" x14ac:dyDescent="0.25">
      <c r="A303">
        <v>783</v>
      </c>
      <c r="B303">
        <v>129</v>
      </c>
      <c r="C303" s="4">
        <v>44189</v>
      </c>
      <c r="D303" s="14">
        <f>WebStore68[[#This Row],[order_date]]</f>
        <v>44189</v>
      </c>
      <c r="E303" s="3">
        <f>ROUNDUP(MONTH(WebStore68[[#This Row],[order_date]])/3, 0)</f>
        <v>4</v>
      </c>
      <c r="F303">
        <v>2</v>
      </c>
      <c r="G303" t="s">
        <v>38</v>
      </c>
      <c r="H303" t="s">
        <v>49</v>
      </c>
      <c r="I303" t="s">
        <v>56</v>
      </c>
      <c r="J303" t="s">
        <v>58</v>
      </c>
      <c r="K303" s="4">
        <v>43622</v>
      </c>
      <c r="L303">
        <v>3</v>
      </c>
      <c r="M303" t="s">
        <v>59</v>
      </c>
      <c r="N303" s="4">
        <v>43615</v>
      </c>
      <c r="O303" s="4">
        <v>43830</v>
      </c>
      <c r="P303">
        <v>2</v>
      </c>
      <c r="Q303" t="s">
        <v>94</v>
      </c>
      <c r="R303" t="s">
        <v>256</v>
      </c>
      <c r="S303">
        <v>2</v>
      </c>
      <c r="T303" t="s">
        <v>818</v>
      </c>
      <c r="U303" t="s">
        <v>1355</v>
      </c>
      <c r="V303" t="s">
        <v>1871</v>
      </c>
      <c r="W303" t="s">
        <v>75</v>
      </c>
      <c r="X303" t="s">
        <v>1902</v>
      </c>
      <c r="Y303">
        <v>759.95</v>
      </c>
      <c r="Z303">
        <v>114.95</v>
      </c>
      <c r="AA303">
        <v>2</v>
      </c>
      <c r="AB303" t="s">
        <v>2139</v>
      </c>
      <c r="AC303" t="s">
        <v>2419</v>
      </c>
      <c r="AH303" s="4"/>
      <c r="AI303" s="4"/>
      <c r="AJ303" t="s">
        <v>86</v>
      </c>
      <c r="AK303" t="s">
        <v>248</v>
      </c>
      <c r="AL303" t="s">
        <v>633</v>
      </c>
      <c r="AM303" t="s">
        <v>1017</v>
      </c>
      <c r="AN303" t="s">
        <v>1547</v>
      </c>
      <c r="AO303" t="s">
        <v>67</v>
      </c>
      <c r="AP303" t="s">
        <v>1577</v>
      </c>
      <c r="AQ303">
        <f>WebStore68[[#This Row],[unit_price]]*WebStore68[[#This Row],[quantity]]</f>
        <v>479.97</v>
      </c>
      <c r="AR303" t="s">
        <v>547</v>
      </c>
      <c r="AS303" t="s">
        <v>2354</v>
      </c>
      <c r="AT303" t="str">
        <f t="shared" si="4"/>
        <v>783129441892noFemale436223Google Ads4361543830759.95114.95789159.99324.9914</v>
      </c>
      <c r="AU303">
        <f>COUNTIF(AT$2:AT303,AT303)</f>
        <v>1</v>
      </c>
      <c r="AV303" t="str">
        <f>WebStore68[[#This Row],[country]]&amp;"-"&amp;WebStore68[[#This Row],[item]]</f>
        <v>Canada-Milwaukee 2724-20 M18</v>
      </c>
    </row>
    <row r="304" spans="1:48" hidden="1" x14ac:dyDescent="0.25">
      <c r="A304">
        <v>818</v>
      </c>
      <c r="B304">
        <v>125</v>
      </c>
      <c r="C304" s="4">
        <v>44209</v>
      </c>
      <c r="D304" s="14">
        <f>WebStore68[[#This Row],[order_date]]</f>
        <v>44209</v>
      </c>
      <c r="E304" s="3">
        <f>ROUNDUP(MONTH(WebStore68[[#This Row],[order_date]])/3, 0)</f>
        <v>1</v>
      </c>
      <c r="F304">
        <v>2</v>
      </c>
      <c r="G304" t="s">
        <v>38</v>
      </c>
      <c r="H304" t="s">
        <v>49</v>
      </c>
      <c r="I304" t="s">
        <v>55</v>
      </c>
      <c r="J304" t="s">
        <v>58</v>
      </c>
      <c r="K304" s="4">
        <v>44031</v>
      </c>
      <c r="L304">
        <v>8</v>
      </c>
      <c r="M304" t="s">
        <v>60</v>
      </c>
      <c r="N304" s="4">
        <v>44000</v>
      </c>
      <c r="O304" s="4">
        <v>44073</v>
      </c>
      <c r="P304">
        <v>1</v>
      </c>
      <c r="Q304" t="s">
        <v>99</v>
      </c>
      <c r="R304" t="s">
        <v>261</v>
      </c>
      <c r="S304">
        <v>2</v>
      </c>
      <c r="T304" t="s">
        <v>830</v>
      </c>
      <c r="U304" t="s">
        <v>1367</v>
      </c>
      <c r="V304" t="s">
        <v>1883</v>
      </c>
      <c r="W304" t="s">
        <v>75</v>
      </c>
      <c r="X304" t="s">
        <v>1869</v>
      </c>
      <c r="Y304">
        <v>26.98</v>
      </c>
      <c r="Z304">
        <v>74.95</v>
      </c>
      <c r="AA304">
        <v>2</v>
      </c>
      <c r="AB304" t="s">
        <v>2266</v>
      </c>
      <c r="AC304" t="s">
        <v>2566</v>
      </c>
      <c r="AH304" s="4"/>
      <c r="AI304" s="4"/>
      <c r="AJ304" t="s">
        <v>78</v>
      </c>
      <c r="AK304" t="s">
        <v>240</v>
      </c>
      <c r="AL304" t="s">
        <v>904</v>
      </c>
      <c r="AM304" t="s">
        <v>1191</v>
      </c>
      <c r="AN304" t="s">
        <v>1490</v>
      </c>
      <c r="AO304" t="s">
        <v>80</v>
      </c>
      <c r="AP304" t="s">
        <v>1548</v>
      </c>
      <c r="AQ304">
        <f>WebStore68[[#This Row],[unit_price]]*WebStore68[[#This Row],[quantity]]</f>
        <v>17.98</v>
      </c>
      <c r="AR304" t="s">
        <v>469</v>
      </c>
      <c r="AS304" t="s">
        <v>2339</v>
      </c>
      <c r="AT304" t="str">
        <f t="shared" si="4"/>
        <v>818125442092yesFemale440318Facebook440004407326.9874.958868.99214.9923</v>
      </c>
      <c r="AU304">
        <f>COUNTIF(AT$2:AT304,AT304)</f>
        <v>1</v>
      </c>
      <c r="AV304" t="str">
        <f>WebStore68[[#This Row],[country]]&amp;"-"&amp;WebStore68[[#This Row],[item]]</f>
        <v>Canada-Meat Shredder Barbecue Fork Bear Claw</v>
      </c>
    </row>
    <row r="305" spans="1:48" hidden="1" x14ac:dyDescent="0.25">
      <c r="A305">
        <v>818</v>
      </c>
      <c r="B305">
        <v>125</v>
      </c>
      <c r="C305" s="4">
        <v>44209</v>
      </c>
      <c r="D305" s="14">
        <f>WebStore68[[#This Row],[order_date]]</f>
        <v>44209</v>
      </c>
      <c r="E305" s="3">
        <f>ROUNDUP(MONTH(WebStore68[[#This Row],[order_date]])/3, 0)</f>
        <v>1</v>
      </c>
      <c r="F305">
        <v>2</v>
      </c>
      <c r="G305" t="s">
        <v>38</v>
      </c>
      <c r="H305" t="s">
        <v>49</v>
      </c>
      <c r="I305" t="s">
        <v>55</v>
      </c>
      <c r="J305" t="s">
        <v>58</v>
      </c>
      <c r="K305" s="4">
        <v>44031</v>
      </c>
      <c r="L305">
        <v>8</v>
      </c>
      <c r="M305" t="s">
        <v>60</v>
      </c>
      <c r="N305" s="4">
        <v>44000</v>
      </c>
      <c r="O305" s="4">
        <v>44073</v>
      </c>
      <c r="P305">
        <v>1</v>
      </c>
      <c r="Q305" t="s">
        <v>99</v>
      </c>
      <c r="R305" t="s">
        <v>261</v>
      </c>
      <c r="S305">
        <v>2</v>
      </c>
      <c r="T305" t="s">
        <v>830</v>
      </c>
      <c r="U305" t="s">
        <v>1367</v>
      </c>
      <c r="V305" t="s">
        <v>1883</v>
      </c>
      <c r="W305" t="s">
        <v>75</v>
      </c>
      <c r="X305" t="s">
        <v>1869</v>
      </c>
      <c r="Y305">
        <v>26.98</v>
      </c>
      <c r="Z305">
        <v>74.95</v>
      </c>
      <c r="AA305">
        <v>2</v>
      </c>
      <c r="AB305" t="s">
        <v>2266</v>
      </c>
      <c r="AC305" t="s">
        <v>2566</v>
      </c>
      <c r="AH305" s="4"/>
      <c r="AI305" s="4"/>
      <c r="AJ305" t="s">
        <v>78</v>
      </c>
      <c r="AK305" t="s">
        <v>240</v>
      </c>
      <c r="AL305" t="s">
        <v>610</v>
      </c>
      <c r="AM305" t="s">
        <v>1162</v>
      </c>
      <c r="AN305" t="s">
        <v>67</v>
      </c>
      <c r="AO305" t="s">
        <v>67</v>
      </c>
      <c r="AP305" t="s">
        <v>1548</v>
      </c>
      <c r="AQ305">
        <f>WebStore68[[#This Row],[unit_price]]*WebStore68[[#This Row],[quantity]]</f>
        <v>9</v>
      </c>
      <c r="AR305" t="s">
        <v>393</v>
      </c>
      <c r="AS305" t="s">
        <v>2345</v>
      </c>
      <c r="AT305" t="str">
        <f t="shared" si="4"/>
        <v>818125442092yesFemale440318Facebook440004407326.9874.9581013314.9918</v>
      </c>
      <c r="AU305">
        <f>COUNTIF(AT$2:AT305,AT305)</f>
        <v>1</v>
      </c>
      <c r="AV305" t="str">
        <f>WebStore68[[#This Row],[country]]&amp;"-"&amp;WebStore68[[#This Row],[item]]</f>
        <v>Canada-Non Stick Burger Press Hamburger Maker Beef Patty Meat BBQ Grill 12cm</v>
      </c>
    </row>
    <row r="306" spans="1:48" hidden="1" x14ac:dyDescent="0.25">
      <c r="A306">
        <v>840</v>
      </c>
      <c r="B306">
        <v>369</v>
      </c>
      <c r="C306" s="4">
        <v>44217</v>
      </c>
      <c r="D306" s="14">
        <f>WebStore68[[#This Row],[order_date]]</f>
        <v>44217</v>
      </c>
      <c r="E306" s="3">
        <f>ROUNDUP(MONTH(WebStore68[[#This Row],[order_date]])/3, 0)</f>
        <v>1</v>
      </c>
      <c r="F306">
        <v>2</v>
      </c>
      <c r="G306" t="s">
        <v>38</v>
      </c>
      <c r="H306" t="s">
        <v>49</v>
      </c>
      <c r="I306" t="s">
        <v>56</v>
      </c>
      <c r="J306" t="s">
        <v>57</v>
      </c>
      <c r="K306" s="4">
        <v>43590</v>
      </c>
      <c r="L306">
        <v>3</v>
      </c>
      <c r="N306" s="4"/>
      <c r="O306" s="4"/>
      <c r="P306">
        <v>2</v>
      </c>
      <c r="Q306" t="s">
        <v>156</v>
      </c>
      <c r="R306" t="s">
        <v>318</v>
      </c>
      <c r="S306">
        <v>2</v>
      </c>
      <c r="T306" t="s">
        <v>837</v>
      </c>
      <c r="U306" t="s">
        <v>1374</v>
      </c>
      <c r="V306" t="s">
        <v>1890</v>
      </c>
      <c r="W306" t="s">
        <v>180</v>
      </c>
      <c r="X306" t="s">
        <v>2037</v>
      </c>
      <c r="Y306">
        <v>478.93</v>
      </c>
      <c r="Z306">
        <v>64.97</v>
      </c>
      <c r="AA306">
        <v>2</v>
      </c>
      <c r="AB306" t="s">
        <v>2211</v>
      </c>
      <c r="AC306" t="s">
        <v>2500</v>
      </c>
      <c r="AH306" s="4"/>
      <c r="AI306" s="4"/>
      <c r="AJ306" t="s">
        <v>86</v>
      </c>
      <c r="AK306" t="s">
        <v>248</v>
      </c>
      <c r="AL306" t="s">
        <v>454</v>
      </c>
      <c r="AM306" t="s">
        <v>1017</v>
      </c>
      <c r="AN306" t="s">
        <v>1547</v>
      </c>
      <c r="AO306" t="s">
        <v>80</v>
      </c>
      <c r="AP306" t="s">
        <v>1577</v>
      </c>
      <c r="AQ306">
        <f>WebStore68[[#This Row],[unit_price]]*WebStore68[[#This Row],[quantity]]</f>
        <v>319.98</v>
      </c>
      <c r="AR306" t="s">
        <v>547</v>
      </c>
      <c r="AS306" t="s">
        <v>2354</v>
      </c>
      <c r="AT306" t="str">
        <f t="shared" si="4"/>
        <v>840369442172noMale435903478.9364.97790159.99224.9914</v>
      </c>
      <c r="AU306">
        <f>COUNTIF(AT$2:AT306,AT306)</f>
        <v>1</v>
      </c>
      <c r="AV306" t="str">
        <f>WebStore68[[#This Row],[country]]&amp;"-"&amp;WebStore68[[#This Row],[item]]</f>
        <v>Canada-Milwaukee 2724-20 M18</v>
      </c>
    </row>
    <row r="307" spans="1:48" hidden="1" x14ac:dyDescent="0.25">
      <c r="A307">
        <v>840</v>
      </c>
      <c r="B307">
        <v>369</v>
      </c>
      <c r="C307" s="4">
        <v>44217</v>
      </c>
      <c r="D307" s="14">
        <f>WebStore68[[#This Row],[order_date]]</f>
        <v>44217</v>
      </c>
      <c r="E307" s="3">
        <f>ROUNDUP(MONTH(WebStore68[[#This Row],[order_date]])/3, 0)</f>
        <v>1</v>
      </c>
      <c r="F307">
        <v>2</v>
      </c>
      <c r="G307" t="s">
        <v>38</v>
      </c>
      <c r="H307" t="s">
        <v>49</v>
      </c>
      <c r="I307" t="s">
        <v>56</v>
      </c>
      <c r="J307" t="s">
        <v>57</v>
      </c>
      <c r="K307" s="4">
        <v>43590</v>
      </c>
      <c r="L307">
        <v>3</v>
      </c>
      <c r="N307" s="4"/>
      <c r="O307" s="4"/>
      <c r="P307">
        <v>2</v>
      </c>
      <c r="Q307" t="s">
        <v>156</v>
      </c>
      <c r="R307" t="s">
        <v>318</v>
      </c>
      <c r="S307">
        <v>2</v>
      </c>
      <c r="T307" t="s">
        <v>837</v>
      </c>
      <c r="U307" t="s">
        <v>1374</v>
      </c>
      <c r="V307" t="s">
        <v>1890</v>
      </c>
      <c r="W307" t="s">
        <v>180</v>
      </c>
      <c r="X307" t="s">
        <v>2037</v>
      </c>
      <c r="Y307">
        <v>478.93</v>
      </c>
      <c r="Z307">
        <v>64.97</v>
      </c>
      <c r="AA307">
        <v>2</v>
      </c>
      <c r="AB307" t="s">
        <v>2211</v>
      </c>
      <c r="AC307" t="s">
        <v>2500</v>
      </c>
      <c r="AH307" s="4"/>
      <c r="AI307" s="4"/>
      <c r="AJ307" t="s">
        <v>80</v>
      </c>
      <c r="AK307" t="s">
        <v>242</v>
      </c>
      <c r="AL307" t="s">
        <v>691</v>
      </c>
      <c r="AM307" t="s">
        <v>1232</v>
      </c>
      <c r="AN307" t="s">
        <v>1754</v>
      </c>
      <c r="AO307" t="s">
        <v>69</v>
      </c>
      <c r="AP307" t="s">
        <v>1548</v>
      </c>
      <c r="AQ307">
        <f>WebStore68[[#This Row],[unit_price]]*WebStore68[[#This Row],[quantity]]</f>
        <v>158.94999999999999</v>
      </c>
      <c r="AR307" t="s">
        <v>67</v>
      </c>
      <c r="AS307" t="s">
        <v>2373</v>
      </c>
      <c r="AT307" t="str">
        <f t="shared" si="4"/>
        <v>840369442172noMale435903478.9364.97243158.95114.993</v>
      </c>
      <c r="AU307">
        <f>COUNTIF(AT$2:AT307,AT307)</f>
        <v>1</v>
      </c>
      <c r="AV307" t="str">
        <f>WebStore68[[#This Row],[country]]&amp;"-"&amp;WebStore68[[#This Row],[item]]</f>
        <v>Canada-Fifth Avenue Collection - "Crystal Clutch" Handbag Clutch</v>
      </c>
    </row>
    <row r="308" spans="1:48" hidden="1" x14ac:dyDescent="0.25">
      <c r="A308">
        <v>856</v>
      </c>
      <c r="B308">
        <v>346</v>
      </c>
      <c r="C308" s="13">
        <v>44228</v>
      </c>
      <c r="D308" s="14">
        <f>WebStore68[[#This Row],[order_date]]</f>
        <v>44228</v>
      </c>
      <c r="E308" s="3">
        <f>ROUNDUP(MONTH(WebStore68[[#This Row],[order_date]])/3, 0)</f>
        <v>1</v>
      </c>
      <c r="F308">
        <v>2</v>
      </c>
      <c r="G308" t="s">
        <v>38</v>
      </c>
      <c r="H308" t="s">
        <v>49</v>
      </c>
      <c r="I308" t="s">
        <v>55</v>
      </c>
      <c r="J308" t="s">
        <v>58</v>
      </c>
      <c r="K308" s="4">
        <v>43682</v>
      </c>
      <c r="L308">
        <v>2</v>
      </c>
      <c r="M308" t="s">
        <v>60</v>
      </c>
      <c r="N308" s="4">
        <v>43615</v>
      </c>
      <c r="O308" s="4">
        <v>43830</v>
      </c>
      <c r="P308">
        <v>2</v>
      </c>
      <c r="Q308" t="s">
        <v>200</v>
      </c>
      <c r="R308" t="s">
        <v>362</v>
      </c>
      <c r="S308">
        <v>3</v>
      </c>
      <c r="T308" t="s">
        <v>842</v>
      </c>
      <c r="U308" t="s">
        <v>1379</v>
      </c>
      <c r="V308" t="s">
        <v>1895</v>
      </c>
      <c r="W308" t="s">
        <v>154</v>
      </c>
      <c r="X308" t="s">
        <v>2071</v>
      </c>
      <c r="Y308">
        <v>543.94000000000005</v>
      </c>
      <c r="Z308">
        <v>69.94</v>
      </c>
      <c r="AA308">
        <v>2</v>
      </c>
      <c r="AB308" t="s">
        <v>2276</v>
      </c>
      <c r="AC308" t="s">
        <v>2576</v>
      </c>
      <c r="AH308" s="4"/>
      <c r="AI308" s="4"/>
      <c r="AJ308" t="s">
        <v>90</v>
      </c>
      <c r="AK308" t="s">
        <v>252</v>
      </c>
      <c r="AL308" t="s">
        <v>70</v>
      </c>
      <c r="AM308" t="s">
        <v>1040</v>
      </c>
      <c r="AN308" t="s">
        <v>1568</v>
      </c>
      <c r="AO308" t="s">
        <v>80</v>
      </c>
      <c r="AP308" t="s">
        <v>1562</v>
      </c>
      <c r="AQ308">
        <f>WebStore68[[#This Row],[unit_price]]*WebStore68[[#This Row],[quantity]]</f>
        <v>397.98</v>
      </c>
      <c r="AR308" t="s">
        <v>645</v>
      </c>
      <c r="AS308" t="s">
        <v>2347</v>
      </c>
      <c r="AT308" t="str">
        <f t="shared" si="4"/>
        <v>856346442282yesFemale436822Facebook4361543830543.9469.9465198.9929.9913</v>
      </c>
      <c r="AU308">
        <f>COUNTIF(AT$2:AT308,AT308)</f>
        <v>1</v>
      </c>
      <c r="AV308" t="str">
        <f>WebStore68[[#This Row],[country]]&amp;"-"&amp;WebStore68[[#This Row],[item]]</f>
        <v>Canada-16" Large wood Vintage Premium metal chess set</v>
      </c>
    </row>
    <row r="309" spans="1:48" hidden="1" x14ac:dyDescent="0.25">
      <c r="A309">
        <v>856</v>
      </c>
      <c r="B309">
        <v>346</v>
      </c>
      <c r="C309" s="13">
        <v>44228</v>
      </c>
      <c r="D309" s="14">
        <f>WebStore68[[#This Row],[order_date]]</f>
        <v>44228</v>
      </c>
      <c r="E309" s="3">
        <f>ROUNDUP(MONTH(WebStore68[[#This Row],[order_date]])/3, 0)</f>
        <v>1</v>
      </c>
      <c r="F309">
        <v>2</v>
      </c>
      <c r="G309" t="s">
        <v>38</v>
      </c>
      <c r="H309" t="s">
        <v>49</v>
      </c>
      <c r="I309" t="s">
        <v>55</v>
      </c>
      <c r="J309" t="s">
        <v>58</v>
      </c>
      <c r="K309" s="4">
        <v>43682</v>
      </c>
      <c r="L309">
        <v>2</v>
      </c>
      <c r="M309" t="s">
        <v>60</v>
      </c>
      <c r="N309" s="4">
        <v>43615</v>
      </c>
      <c r="O309" s="4">
        <v>43830</v>
      </c>
      <c r="P309">
        <v>2</v>
      </c>
      <c r="Q309" t="s">
        <v>200</v>
      </c>
      <c r="R309" t="s">
        <v>362</v>
      </c>
      <c r="S309">
        <v>3</v>
      </c>
      <c r="T309" t="s">
        <v>842</v>
      </c>
      <c r="U309" t="s">
        <v>1379</v>
      </c>
      <c r="V309" t="s">
        <v>1895</v>
      </c>
      <c r="W309" t="s">
        <v>154</v>
      </c>
      <c r="X309" t="s">
        <v>2071</v>
      </c>
      <c r="Y309">
        <v>543.94000000000005</v>
      </c>
      <c r="Z309">
        <v>69.94</v>
      </c>
      <c r="AA309">
        <v>2</v>
      </c>
      <c r="AB309" t="s">
        <v>2276</v>
      </c>
      <c r="AC309" t="s">
        <v>2576</v>
      </c>
      <c r="AH309" s="4"/>
      <c r="AI309" s="4"/>
      <c r="AJ309" t="s">
        <v>79</v>
      </c>
      <c r="AK309" t="s">
        <v>241</v>
      </c>
      <c r="AL309" t="s">
        <v>530</v>
      </c>
      <c r="AM309" t="s">
        <v>1092</v>
      </c>
      <c r="AN309" t="s">
        <v>1619</v>
      </c>
      <c r="AO309" t="s">
        <v>80</v>
      </c>
      <c r="AP309" t="s">
        <v>1548</v>
      </c>
      <c r="AQ309">
        <f>WebStore68[[#This Row],[unit_price]]*WebStore68[[#This Row],[quantity]]</f>
        <v>125.98</v>
      </c>
      <c r="AR309" t="s">
        <v>65</v>
      </c>
      <c r="AS309" t="s">
        <v>2343</v>
      </c>
      <c r="AT309" t="str">
        <f t="shared" si="4"/>
        <v>856346442282yesFemale436822Facebook4361543830543.9469.9441662.99214.9910</v>
      </c>
      <c r="AU309">
        <f>COUNTIF(AT$2:AT309,AT309)</f>
        <v>1</v>
      </c>
      <c r="AV309" t="str">
        <f>WebStore68[[#This Row],[country]]&amp;"-"&amp;WebStore68[[#This Row],[item]]</f>
        <v>Canada-Ancient Guardians Booster Box YuGiOh TCG 1st Edition</v>
      </c>
    </row>
    <row r="310" spans="1:48" hidden="1" x14ac:dyDescent="0.25">
      <c r="A310">
        <v>856</v>
      </c>
      <c r="B310">
        <v>346</v>
      </c>
      <c r="C310" s="13">
        <v>44228</v>
      </c>
      <c r="D310" s="14">
        <f>WebStore68[[#This Row],[order_date]]</f>
        <v>44228</v>
      </c>
      <c r="E310" s="3">
        <f>ROUNDUP(MONTH(WebStore68[[#This Row],[order_date]])/3, 0)</f>
        <v>1</v>
      </c>
      <c r="F310">
        <v>2</v>
      </c>
      <c r="G310" t="s">
        <v>38</v>
      </c>
      <c r="H310" t="s">
        <v>49</v>
      </c>
      <c r="I310" t="s">
        <v>55</v>
      </c>
      <c r="J310" t="s">
        <v>58</v>
      </c>
      <c r="K310" s="4">
        <v>43682</v>
      </c>
      <c r="L310">
        <v>2</v>
      </c>
      <c r="M310" t="s">
        <v>60</v>
      </c>
      <c r="N310" s="4">
        <v>43615</v>
      </c>
      <c r="O310" s="4">
        <v>43830</v>
      </c>
      <c r="P310">
        <v>2</v>
      </c>
      <c r="Q310" t="s">
        <v>200</v>
      </c>
      <c r="R310" t="s">
        <v>362</v>
      </c>
      <c r="S310">
        <v>3</v>
      </c>
      <c r="T310" t="s">
        <v>842</v>
      </c>
      <c r="U310" t="s">
        <v>1379</v>
      </c>
      <c r="V310" t="s">
        <v>1895</v>
      </c>
      <c r="W310" t="s">
        <v>154</v>
      </c>
      <c r="X310" t="s">
        <v>2071</v>
      </c>
      <c r="Y310">
        <v>543.94000000000005</v>
      </c>
      <c r="Z310">
        <v>69.94</v>
      </c>
      <c r="AA310">
        <v>2</v>
      </c>
      <c r="AB310" t="s">
        <v>2276</v>
      </c>
      <c r="AC310" t="s">
        <v>2576</v>
      </c>
      <c r="AH310" s="4"/>
      <c r="AI310" s="4"/>
      <c r="AJ310" t="s">
        <v>90</v>
      </c>
      <c r="AK310" t="s">
        <v>252</v>
      </c>
      <c r="AL310" t="s">
        <v>575</v>
      </c>
      <c r="AM310" t="s">
        <v>1133</v>
      </c>
      <c r="AN310" t="s">
        <v>1562</v>
      </c>
      <c r="AO310" t="s">
        <v>80</v>
      </c>
      <c r="AP310" t="s">
        <v>1562</v>
      </c>
      <c r="AQ310">
        <f>WebStore68[[#This Row],[unit_price]]*WebStore68[[#This Row],[quantity]]</f>
        <v>19.98</v>
      </c>
      <c r="AR310" t="s">
        <v>645</v>
      </c>
      <c r="AS310" t="s">
        <v>2347</v>
      </c>
      <c r="AT310" t="str">
        <f t="shared" si="4"/>
        <v>856346442282yesFemale436822Facebook4361543830543.9469.9461499.9929.9913</v>
      </c>
      <c r="AU310">
        <f>COUNTIF(AT$2:AT310,AT310)</f>
        <v>1</v>
      </c>
      <c r="AV310" t="str">
        <f>WebStore68[[#This Row],[country]]&amp;"-"&amp;WebStore68[[#This Row],[item]]</f>
        <v>Canada-UNO Family Card Game</v>
      </c>
    </row>
    <row r="311" spans="1:48" hidden="1" x14ac:dyDescent="0.25">
      <c r="A311">
        <v>870</v>
      </c>
      <c r="B311">
        <v>410</v>
      </c>
      <c r="C311" s="4">
        <v>44234</v>
      </c>
      <c r="D311" s="14">
        <f>WebStore68[[#This Row],[order_date]]</f>
        <v>44234</v>
      </c>
      <c r="E311" s="3">
        <f>ROUNDUP(MONTH(WebStore68[[#This Row],[order_date]])/3, 0)</f>
        <v>1</v>
      </c>
      <c r="F311">
        <v>2</v>
      </c>
      <c r="G311" t="s">
        <v>38</v>
      </c>
      <c r="H311" t="s">
        <v>49</v>
      </c>
      <c r="I311" t="s">
        <v>56</v>
      </c>
      <c r="J311" t="s">
        <v>58</v>
      </c>
      <c r="K311" s="4">
        <v>43904</v>
      </c>
      <c r="L311">
        <v>15</v>
      </c>
      <c r="M311" t="s">
        <v>62</v>
      </c>
      <c r="N311" s="4">
        <v>43615</v>
      </c>
      <c r="O311" s="4">
        <v>44413</v>
      </c>
      <c r="P311">
        <v>1</v>
      </c>
      <c r="Q311" t="s">
        <v>79</v>
      </c>
      <c r="R311" t="s">
        <v>241</v>
      </c>
      <c r="S311">
        <v>1</v>
      </c>
      <c r="T311" t="s">
        <v>770</v>
      </c>
      <c r="U311" t="s">
        <v>1182</v>
      </c>
      <c r="V311" t="s">
        <v>1614</v>
      </c>
      <c r="W311" t="s">
        <v>67</v>
      </c>
      <c r="X311" t="s">
        <v>1548</v>
      </c>
      <c r="Y311">
        <v>41.85</v>
      </c>
      <c r="Z311">
        <v>44.97</v>
      </c>
      <c r="AA311">
        <v>1</v>
      </c>
      <c r="AB311" t="s">
        <v>455</v>
      </c>
      <c r="AC311" t="s">
        <v>2340</v>
      </c>
      <c r="AH311" s="4"/>
      <c r="AI311" s="4"/>
      <c r="AJ311" t="s">
        <v>79</v>
      </c>
      <c r="AK311" t="s">
        <v>241</v>
      </c>
      <c r="AL311" t="s">
        <v>770</v>
      </c>
      <c r="AM311" t="s">
        <v>1182</v>
      </c>
      <c r="AN311" t="s">
        <v>1614</v>
      </c>
      <c r="AO311" t="s">
        <v>67</v>
      </c>
      <c r="AP311" t="s">
        <v>1548</v>
      </c>
      <c r="AQ311">
        <f>WebStore68[[#This Row],[unit_price]]*WebStore68[[#This Row],[quantity]]</f>
        <v>41.849999999999994</v>
      </c>
      <c r="AR311" t="s">
        <v>455</v>
      </c>
      <c r="AS311" t="s">
        <v>2340</v>
      </c>
      <c r="AT311" t="str">
        <f t="shared" si="4"/>
        <v>870410442342noFemale4390415Organic436154441341.8544.97416513.95314.9915</v>
      </c>
      <c r="AU311">
        <f>COUNTIF(AT$2:AT311,AT311)</f>
        <v>1</v>
      </c>
      <c r="AV311" t="str">
        <f>WebStore68[[#This Row],[country]]&amp;"-"&amp;WebStore68[[#This Row],[item]]</f>
        <v>Canada-Yu-Gi-Oh! TCG: Egyptian God Deck: Obelisk The Tormentor</v>
      </c>
    </row>
    <row r="312" spans="1:48" hidden="1" x14ac:dyDescent="0.25">
      <c r="A312">
        <v>871</v>
      </c>
      <c r="B312">
        <v>21</v>
      </c>
      <c r="C312" s="4">
        <v>44235</v>
      </c>
      <c r="D312" s="14">
        <f>WebStore68[[#This Row],[order_date]]</f>
        <v>44235</v>
      </c>
      <c r="E312" s="3">
        <f>ROUNDUP(MONTH(WebStore68[[#This Row],[order_date]])/3, 0)</f>
        <v>1</v>
      </c>
      <c r="F312">
        <v>2</v>
      </c>
      <c r="G312" t="s">
        <v>38</v>
      </c>
      <c r="H312" t="s">
        <v>49</v>
      </c>
      <c r="I312" t="s">
        <v>55</v>
      </c>
      <c r="J312" t="s">
        <v>57</v>
      </c>
      <c r="K312" s="4">
        <v>43986</v>
      </c>
      <c r="L312">
        <v>7</v>
      </c>
      <c r="M312" t="s">
        <v>61</v>
      </c>
      <c r="N312" s="4">
        <v>43915</v>
      </c>
      <c r="O312" s="4">
        <v>44012</v>
      </c>
      <c r="P312">
        <v>1</v>
      </c>
      <c r="Q312" t="s">
        <v>67</v>
      </c>
      <c r="R312" t="s">
        <v>229</v>
      </c>
      <c r="S312">
        <v>1</v>
      </c>
      <c r="T312" t="s">
        <v>847</v>
      </c>
      <c r="U312" t="s">
        <v>1384</v>
      </c>
      <c r="V312" t="s">
        <v>1900</v>
      </c>
      <c r="W312" t="s">
        <v>69</v>
      </c>
      <c r="X312" t="s">
        <v>1548</v>
      </c>
      <c r="Y312">
        <v>20.99</v>
      </c>
      <c r="Z312">
        <v>14.99</v>
      </c>
      <c r="AA312">
        <v>1</v>
      </c>
      <c r="AB312" t="s">
        <v>872</v>
      </c>
      <c r="AC312" t="s">
        <v>2388</v>
      </c>
      <c r="AD312">
        <v>5</v>
      </c>
      <c r="AE312" t="s">
        <v>2633</v>
      </c>
      <c r="AF312">
        <v>1157</v>
      </c>
      <c r="AG312" t="s">
        <v>2639</v>
      </c>
      <c r="AH312" s="4">
        <v>44235</v>
      </c>
      <c r="AI312" s="4">
        <v>44299</v>
      </c>
      <c r="AJ312" t="s">
        <v>67</v>
      </c>
      <c r="AK312" t="s">
        <v>229</v>
      </c>
      <c r="AL312" t="s">
        <v>847</v>
      </c>
      <c r="AM312" t="s">
        <v>1384</v>
      </c>
      <c r="AN312" t="s">
        <v>1900</v>
      </c>
      <c r="AO312" t="s">
        <v>69</v>
      </c>
      <c r="AP312" t="s">
        <v>1548</v>
      </c>
      <c r="AQ312">
        <f>WebStore68[[#This Row],[unit_price]]*WebStore68[[#This Row],[quantity]]</f>
        <v>20.99</v>
      </c>
      <c r="AR312" t="s">
        <v>872</v>
      </c>
      <c r="AS312" t="s">
        <v>2388</v>
      </c>
      <c r="AT312" t="str">
        <f t="shared" si="4"/>
        <v>87121442352yesMale439867YouTube439154401220.9914.995control1157Use a relaxing music in the background442354429935720.99114.9919</v>
      </c>
      <c r="AU312">
        <f>COUNTIF(AT$2:AT312,AT312)</f>
        <v>1</v>
      </c>
      <c r="AV312" t="str">
        <f>WebStore68[[#This Row],[country]]&amp;"-"&amp;WebStore68[[#This Row],[item]]</f>
        <v>Canada-Hail Mary 1st Edition</v>
      </c>
    </row>
    <row r="313" spans="1:48" hidden="1" x14ac:dyDescent="0.25">
      <c r="A313">
        <v>876</v>
      </c>
      <c r="B313">
        <v>363</v>
      </c>
      <c r="C313" s="4">
        <v>44236</v>
      </c>
      <c r="D313" s="14">
        <f>WebStore68[[#This Row],[order_date]]</f>
        <v>44236</v>
      </c>
      <c r="E313" s="3">
        <f>ROUNDUP(MONTH(WebStore68[[#This Row],[order_date]])/3, 0)</f>
        <v>1</v>
      </c>
      <c r="F313">
        <v>2</v>
      </c>
      <c r="G313" t="s">
        <v>38</v>
      </c>
      <c r="H313" t="s">
        <v>49</v>
      </c>
      <c r="I313" t="s">
        <v>55</v>
      </c>
      <c r="J313" t="s">
        <v>57</v>
      </c>
      <c r="K313" s="4">
        <v>43682</v>
      </c>
      <c r="L313">
        <v>3</v>
      </c>
      <c r="M313" t="s">
        <v>59</v>
      </c>
      <c r="N313" s="4">
        <v>43615</v>
      </c>
      <c r="O313" s="4">
        <v>43830</v>
      </c>
      <c r="P313">
        <v>1</v>
      </c>
      <c r="Q313" t="s">
        <v>86</v>
      </c>
      <c r="R313" t="s">
        <v>248</v>
      </c>
      <c r="S313">
        <v>1</v>
      </c>
      <c r="T313" t="s">
        <v>443</v>
      </c>
      <c r="U313" t="s">
        <v>1005</v>
      </c>
      <c r="V313" t="s">
        <v>1513</v>
      </c>
      <c r="W313" t="s">
        <v>80</v>
      </c>
      <c r="X313" t="s">
        <v>1577</v>
      </c>
      <c r="Y313">
        <v>59.98</v>
      </c>
      <c r="Z313">
        <v>49.98</v>
      </c>
      <c r="AA313">
        <v>1</v>
      </c>
      <c r="AB313" t="s">
        <v>549</v>
      </c>
      <c r="AC313" t="s">
        <v>2362</v>
      </c>
      <c r="AH313" s="4"/>
      <c r="AI313" s="4"/>
      <c r="AJ313" t="s">
        <v>86</v>
      </c>
      <c r="AK313" t="s">
        <v>248</v>
      </c>
      <c r="AL313" t="s">
        <v>443</v>
      </c>
      <c r="AM313" t="s">
        <v>1005</v>
      </c>
      <c r="AN313" t="s">
        <v>1513</v>
      </c>
      <c r="AO313" t="s">
        <v>80</v>
      </c>
      <c r="AP313" t="s">
        <v>1577</v>
      </c>
      <c r="AQ313">
        <f>WebStore68[[#This Row],[unit_price]]*WebStore68[[#This Row],[quantity]]</f>
        <v>59.98</v>
      </c>
      <c r="AR313" t="s">
        <v>549</v>
      </c>
      <c r="AS313" t="s">
        <v>2362</v>
      </c>
      <c r="AT313" t="str">
        <f t="shared" si="4"/>
        <v>876363442362yesMale436823Google Ads436154383059.9849.9877829.99224.9922</v>
      </c>
      <c r="AU313">
        <f>COUNTIF(AT$2:AT313,AT313)</f>
        <v>1</v>
      </c>
      <c r="AV313" t="str">
        <f>WebStore68[[#This Row],[country]]&amp;"-"&amp;WebStore68[[#This Row],[item]]</f>
        <v>Canada-LITOM 12 LEDs Solar Landscape Spotlights IP67</v>
      </c>
    </row>
    <row r="314" spans="1:48" hidden="1" x14ac:dyDescent="0.25">
      <c r="A314">
        <v>878</v>
      </c>
      <c r="B314">
        <v>14</v>
      </c>
      <c r="C314" s="4">
        <v>44238</v>
      </c>
      <c r="D314" s="14">
        <f>WebStore68[[#This Row],[order_date]]</f>
        <v>44238</v>
      </c>
      <c r="E314" s="3">
        <f>ROUNDUP(MONTH(WebStore68[[#This Row],[order_date]])/3, 0)</f>
        <v>1</v>
      </c>
      <c r="F314">
        <v>2</v>
      </c>
      <c r="G314" t="s">
        <v>38</v>
      </c>
      <c r="H314" t="s">
        <v>49</v>
      </c>
      <c r="I314" t="s">
        <v>56</v>
      </c>
      <c r="J314" t="s">
        <v>57</v>
      </c>
      <c r="K314" s="4">
        <v>43643</v>
      </c>
      <c r="L314">
        <v>1</v>
      </c>
      <c r="M314" t="s">
        <v>61</v>
      </c>
      <c r="N314" s="4">
        <v>43615</v>
      </c>
      <c r="O314" s="4">
        <v>43830</v>
      </c>
      <c r="P314">
        <v>1</v>
      </c>
      <c r="Q314" t="s">
        <v>79</v>
      </c>
      <c r="R314" t="s">
        <v>241</v>
      </c>
      <c r="S314">
        <v>1</v>
      </c>
      <c r="T314" t="s">
        <v>617</v>
      </c>
      <c r="U314" t="s">
        <v>1168</v>
      </c>
      <c r="V314" t="s">
        <v>1614</v>
      </c>
      <c r="W314" t="s">
        <v>67</v>
      </c>
      <c r="X314" t="s">
        <v>1548</v>
      </c>
      <c r="Y314">
        <v>41.85</v>
      </c>
      <c r="Z314">
        <v>44.97</v>
      </c>
      <c r="AA314">
        <v>1</v>
      </c>
      <c r="AB314" t="s">
        <v>86</v>
      </c>
      <c r="AC314" t="s">
        <v>2350</v>
      </c>
      <c r="AH314" s="4"/>
      <c r="AI314" s="4"/>
      <c r="AJ314" t="s">
        <v>79</v>
      </c>
      <c r="AK314" t="s">
        <v>241</v>
      </c>
      <c r="AL314" t="s">
        <v>617</v>
      </c>
      <c r="AM314" t="s">
        <v>1168</v>
      </c>
      <c r="AN314" t="s">
        <v>1614</v>
      </c>
      <c r="AO314" t="s">
        <v>67</v>
      </c>
      <c r="AP314" t="s">
        <v>1548</v>
      </c>
      <c r="AQ314">
        <f>WebStore68[[#This Row],[unit_price]]*WebStore68[[#This Row],[quantity]]</f>
        <v>41.849999999999994</v>
      </c>
      <c r="AR314" t="s">
        <v>86</v>
      </c>
      <c r="AS314" t="s">
        <v>2350</v>
      </c>
      <c r="AT314" t="str">
        <f t="shared" si="4"/>
        <v>87814442382noMale436431YouTube436154383041.8544.97416913.95314.997</v>
      </c>
      <c r="AU314">
        <f>COUNTIF(AT$2:AT314,AT314)</f>
        <v>1</v>
      </c>
      <c r="AV314" t="str">
        <f>WebStore68[[#This Row],[country]]&amp;"-"&amp;WebStore68[[#This Row],[item]]</f>
        <v>Canada-Yu-Gi-Oh! TCG: Egyptian God Deck: The Winged Dragon Of Rah</v>
      </c>
    </row>
    <row r="315" spans="1:48" hidden="1" x14ac:dyDescent="0.25">
      <c r="A315">
        <v>886</v>
      </c>
      <c r="B315">
        <v>71</v>
      </c>
      <c r="C315" s="4">
        <v>44244</v>
      </c>
      <c r="D315" s="14">
        <f>WebStore68[[#This Row],[order_date]]</f>
        <v>44244</v>
      </c>
      <c r="E315" s="3">
        <f>ROUNDUP(MONTH(WebStore68[[#This Row],[order_date]])/3, 0)</f>
        <v>1</v>
      </c>
      <c r="F315">
        <v>2</v>
      </c>
      <c r="G315" t="s">
        <v>38</v>
      </c>
      <c r="H315" t="s">
        <v>49</v>
      </c>
      <c r="I315" t="s">
        <v>56</v>
      </c>
      <c r="J315" t="s">
        <v>58</v>
      </c>
      <c r="K315" s="4">
        <v>43802</v>
      </c>
      <c r="L315">
        <v>3</v>
      </c>
      <c r="M315" t="s">
        <v>59</v>
      </c>
      <c r="N315" s="4">
        <v>43615</v>
      </c>
      <c r="O315" s="4">
        <v>43830</v>
      </c>
      <c r="P315">
        <v>1</v>
      </c>
      <c r="Q315" t="s">
        <v>110</v>
      </c>
      <c r="R315" t="s">
        <v>272</v>
      </c>
      <c r="S315">
        <v>2</v>
      </c>
      <c r="T315" t="s">
        <v>849</v>
      </c>
      <c r="U315" t="s">
        <v>1386</v>
      </c>
      <c r="V315" t="s">
        <v>1902</v>
      </c>
      <c r="W315" t="s">
        <v>180</v>
      </c>
      <c r="X315" t="s">
        <v>1869</v>
      </c>
      <c r="Y315">
        <v>64.97</v>
      </c>
      <c r="Z315">
        <v>44.97</v>
      </c>
      <c r="AA315">
        <v>2</v>
      </c>
      <c r="AB315" t="s">
        <v>2267</v>
      </c>
      <c r="AC315" t="s">
        <v>2567</v>
      </c>
      <c r="AH315" s="4"/>
      <c r="AI315" s="4"/>
      <c r="AJ315" t="s">
        <v>67</v>
      </c>
      <c r="AK315" t="s">
        <v>229</v>
      </c>
      <c r="AL315" t="s">
        <v>573</v>
      </c>
      <c r="AM315" t="s">
        <v>1131</v>
      </c>
      <c r="AN315" t="s">
        <v>1517</v>
      </c>
      <c r="AO315" t="s">
        <v>80</v>
      </c>
      <c r="AP315" t="s">
        <v>1548</v>
      </c>
      <c r="AQ315">
        <f>WebStore68[[#This Row],[unit_price]]*WebStore68[[#This Row],[quantity]]</f>
        <v>39.979999999999997</v>
      </c>
      <c r="AR315" t="s">
        <v>872</v>
      </c>
      <c r="AS315" t="s">
        <v>2388</v>
      </c>
      <c r="AT315" t="str">
        <f t="shared" si="4"/>
        <v>88671442442noFemale438023Google Ads436154383064.9744.9734619.99214.9919</v>
      </c>
      <c r="AU315">
        <f>COUNTIF(AT$2:AT315,AT315)</f>
        <v>1</v>
      </c>
      <c r="AV315" t="str">
        <f>WebStore68[[#This Row],[country]]&amp;"-"&amp;WebStore68[[#This Row],[item]]</f>
        <v>Canada-Fun And Fancy</v>
      </c>
    </row>
    <row r="316" spans="1:48" hidden="1" x14ac:dyDescent="0.25">
      <c r="A316">
        <v>886</v>
      </c>
      <c r="B316">
        <v>71</v>
      </c>
      <c r="C316" s="4">
        <v>44244</v>
      </c>
      <c r="D316" s="14">
        <f>WebStore68[[#This Row],[order_date]]</f>
        <v>44244</v>
      </c>
      <c r="E316" s="3">
        <f>ROUNDUP(MONTH(WebStore68[[#This Row],[order_date]])/3, 0)</f>
        <v>1</v>
      </c>
      <c r="F316">
        <v>2</v>
      </c>
      <c r="G316" t="s">
        <v>38</v>
      </c>
      <c r="H316" t="s">
        <v>49</v>
      </c>
      <c r="I316" t="s">
        <v>56</v>
      </c>
      <c r="J316" t="s">
        <v>58</v>
      </c>
      <c r="K316" s="4">
        <v>43802</v>
      </c>
      <c r="L316">
        <v>3</v>
      </c>
      <c r="M316" t="s">
        <v>59</v>
      </c>
      <c r="N316" s="4">
        <v>43615</v>
      </c>
      <c r="O316" s="4">
        <v>43830</v>
      </c>
      <c r="P316">
        <v>1</v>
      </c>
      <c r="Q316" t="s">
        <v>110</v>
      </c>
      <c r="R316" t="s">
        <v>272</v>
      </c>
      <c r="S316">
        <v>2</v>
      </c>
      <c r="T316" t="s">
        <v>849</v>
      </c>
      <c r="U316" t="s">
        <v>1386</v>
      </c>
      <c r="V316" t="s">
        <v>1902</v>
      </c>
      <c r="W316" t="s">
        <v>180</v>
      </c>
      <c r="X316" t="s">
        <v>1869</v>
      </c>
      <c r="Y316">
        <v>64.97</v>
      </c>
      <c r="Z316">
        <v>44.97</v>
      </c>
      <c r="AA316">
        <v>2</v>
      </c>
      <c r="AB316" t="s">
        <v>2267</v>
      </c>
      <c r="AC316" t="s">
        <v>2567</v>
      </c>
      <c r="AH316" s="4"/>
      <c r="AI316" s="4"/>
      <c r="AJ316" t="s">
        <v>67</v>
      </c>
      <c r="AK316" t="s">
        <v>229</v>
      </c>
      <c r="AL316" t="s">
        <v>677</v>
      </c>
      <c r="AM316" t="s">
        <v>978</v>
      </c>
      <c r="AN316" t="s">
        <v>1577</v>
      </c>
      <c r="AO316" t="s">
        <v>69</v>
      </c>
      <c r="AP316" t="s">
        <v>1548</v>
      </c>
      <c r="AQ316">
        <f>WebStore68[[#This Row],[unit_price]]*WebStore68[[#This Row],[quantity]]</f>
        <v>24.99</v>
      </c>
      <c r="AR316" t="s">
        <v>455</v>
      </c>
      <c r="AS316" t="s">
        <v>2340</v>
      </c>
      <c r="AT316" t="str">
        <f t="shared" si="4"/>
        <v>88671442442noFemale438023Google Ads436154383064.9744.97311824.99114.9915</v>
      </c>
      <c r="AU316">
        <f>COUNTIF(AT$2:AT316,AT316)</f>
        <v>1</v>
      </c>
      <c r="AV316" t="str">
        <f>WebStore68[[#This Row],[country]]&amp;"-"&amp;WebStore68[[#This Row],[item]]</f>
        <v>Canada-Rich Dad</v>
      </c>
    </row>
    <row r="317" spans="1:48" hidden="1" x14ac:dyDescent="0.25">
      <c r="A317">
        <v>898</v>
      </c>
      <c r="B317">
        <v>343</v>
      </c>
      <c r="C317" s="4">
        <v>44249</v>
      </c>
      <c r="D317" s="14">
        <f>WebStore68[[#This Row],[order_date]]</f>
        <v>44249</v>
      </c>
      <c r="E317" s="3">
        <f>ROUNDUP(MONTH(WebStore68[[#This Row],[order_date]])/3, 0)</f>
        <v>1</v>
      </c>
      <c r="F317">
        <v>2</v>
      </c>
      <c r="G317" t="s">
        <v>38</v>
      </c>
      <c r="H317" t="s">
        <v>49</v>
      </c>
      <c r="I317" t="s">
        <v>56</v>
      </c>
      <c r="J317" t="s">
        <v>58</v>
      </c>
      <c r="K317" s="4">
        <v>44008</v>
      </c>
      <c r="L317">
        <v>7</v>
      </c>
      <c r="M317" t="s">
        <v>61</v>
      </c>
      <c r="N317" s="4">
        <v>43915</v>
      </c>
      <c r="O317" s="4">
        <v>44012</v>
      </c>
      <c r="P317">
        <v>2</v>
      </c>
      <c r="Q317" t="s">
        <v>63</v>
      </c>
      <c r="R317" t="s">
        <v>225</v>
      </c>
      <c r="S317">
        <v>2</v>
      </c>
      <c r="T317" t="s">
        <v>853</v>
      </c>
      <c r="U317" t="s">
        <v>1390</v>
      </c>
      <c r="V317" t="s">
        <v>1906</v>
      </c>
      <c r="W317" t="s">
        <v>83</v>
      </c>
      <c r="X317" t="s">
        <v>2030</v>
      </c>
      <c r="Y317">
        <v>362.9</v>
      </c>
      <c r="Z317">
        <v>89.95</v>
      </c>
      <c r="AA317">
        <v>2</v>
      </c>
      <c r="AB317" t="s">
        <v>2080</v>
      </c>
      <c r="AC317" t="s">
        <v>2324</v>
      </c>
      <c r="AD317">
        <v>5</v>
      </c>
      <c r="AE317" t="s">
        <v>2633</v>
      </c>
      <c r="AF317">
        <v>1440</v>
      </c>
      <c r="AG317" t="s">
        <v>2639</v>
      </c>
      <c r="AH317" s="4">
        <v>44235</v>
      </c>
      <c r="AI317" s="4">
        <v>44299</v>
      </c>
      <c r="AJ317" t="s">
        <v>70</v>
      </c>
      <c r="AK317" t="s">
        <v>232</v>
      </c>
      <c r="AL317" t="s">
        <v>594</v>
      </c>
      <c r="AM317" t="s">
        <v>1077</v>
      </c>
      <c r="AN317" t="s">
        <v>519</v>
      </c>
      <c r="AO317" t="s">
        <v>67</v>
      </c>
      <c r="AP317" t="s">
        <v>1517</v>
      </c>
      <c r="AQ317">
        <f>WebStore68[[#This Row],[unit_price]]*WebStore68[[#This Row],[quantity]]</f>
        <v>123</v>
      </c>
      <c r="AR317" t="s">
        <v>432</v>
      </c>
      <c r="AS317" t="s">
        <v>2331</v>
      </c>
      <c r="AT317" t="str">
        <f t="shared" si="4"/>
        <v>898343442492noFemale440087YouTube4391544012362.989.955control1440Use a relaxing music in the background4423544299513441319.9921</v>
      </c>
      <c r="AU317">
        <f>COUNTIF(AT$2:AT317,AT317)</f>
        <v>1</v>
      </c>
      <c r="AV317" t="str">
        <f>WebStore68[[#This Row],[country]]&amp;"-"&amp;WebStore68[[#This Row],[item]]</f>
        <v>Canada-Soccer Goal Set</v>
      </c>
    </row>
    <row r="318" spans="1:48" hidden="1" x14ac:dyDescent="0.25">
      <c r="A318">
        <v>898</v>
      </c>
      <c r="B318">
        <v>343</v>
      </c>
      <c r="C318" s="4">
        <v>44249</v>
      </c>
      <c r="D318" s="14">
        <f>WebStore68[[#This Row],[order_date]]</f>
        <v>44249</v>
      </c>
      <c r="E318" s="3">
        <f>ROUNDUP(MONTH(WebStore68[[#This Row],[order_date]])/3, 0)</f>
        <v>1</v>
      </c>
      <c r="F318">
        <v>2</v>
      </c>
      <c r="G318" t="s">
        <v>38</v>
      </c>
      <c r="H318" t="s">
        <v>49</v>
      </c>
      <c r="I318" t="s">
        <v>56</v>
      </c>
      <c r="J318" t="s">
        <v>58</v>
      </c>
      <c r="K318" s="4">
        <v>44008</v>
      </c>
      <c r="L318">
        <v>7</v>
      </c>
      <c r="M318" t="s">
        <v>61</v>
      </c>
      <c r="N318" s="4">
        <v>43915</v>
      </c>
      <c r="O318" s="4">
        <v>44012</v>
      </c>
      <c r="P318">
        <v>2</v>
      </c>
      <c r="Q318" t="s">
        <v>63</v>
      </c>
      <c r="R318" t="s">
        <v>225</v>
      </c>
      <c r="S318">
        <v>2</v>
      </c>
      <c r="T318" t="s">
        <v>853</v>
      </c>
      <c r="U318" t="s">
        <v>1390</v>
      </c>
      <c r="V318" t="s">
        <v>1906</v>
      </c>
      <c r="W318" t="s">
        <v>83</v>
      </c>
      <c r="X318" t="s">
        <v>2030</v>
      </c>
      <c r="Y318">
        <v>362.9</v>
      </c>
      <c r="Z318">
        <v>89.95</v>
      </c>
      <c r="AA318">
        <v>2</v>
      </c>
      <c r="AB318" t="s">
        <v>2080</v>
      </c>
      <c r="AC318" t="s">
        <v>2324</v>
      </c>
      <c r="AD318">
        <v>5</v>
      </c>
      <c r="AE318" t="s">
        <v>2633</v>
      </c>
      <c r="AF318">
        <v>1440</v>
      </c>
      <c r="AG318" t="s">
        <v>2639</v>
      </c>
      <c r="AH318" s="4">
        <v>44235</v>
      </c>
      <c r="AI318" s="4">
        <v>44299</v>
      </c>
      <c r="AJ318" t="s">
        <v>79</v>
      </c>
      <c r="AK318" t="s">
        <v>241</v>
      </c>
      <c r="AL318" t="s">
        <v>629</v>
      </c>
      <c r="AM318" t="s">
        <v>965</v>
      </c>
      <c r="AN318" t="s">
        <v>1703</v>
      </c>
      <c r="AO318" t="s">
        <v>80</v>
      </c>
      <c r="AP318" t="s">
        <v>1548</v>
      </c>
      <c r="AQ318">
        <f>WebStore68[[#This Row],[unit_price]]*WebStore68[[#This Row],[quantity]]</f>
        <v>239.9</v>
      </c>
      <c r="AR318" t="s">
        <v>86</v>
      </c>
      <c r="AS318" t="s">
        <v>2350</v>
      </c>
      <c r="AT318" t="str">
        <f t="shared" si="4"/>
        <v>898343442492noFemale440087YouTube4391544012362.989.955control1440Use a relaxing music in the background4423544299437119.95214.997</v>
      </c>
      <c r="AU318">
        <f>COUNTIF(AT$2:AT318,AT318)</f>
        <v>1</v>
      </c>
      <c r="AV318" t="str">
        <f>WebStore68[[#This Row],[country]]&amp;"-"&amp;WebStore68[[#This Row],[item]]</f>
        <v>Canada-Dragon Ball Z - Officially Licensed Dragon Ball Collector's Set</v>
      </c>
    </row>
    <row r="319" spans="1:48" hidden="1" x14ac:dyDescent="0.25">
      <c r="A319">
        <v>905</v>
      </c>
      <c r="B319">
        <v>172</v>
      </c>
      <c r="C319" s="13">
        <v>44256</v>
      </c>
      <c r="D319" s="14">
        <f>WebStore68[[#This Row],[order_date]]</f>
        <v>44256</v>
      </c>
      <c r="E319" s="3">
        <f>ROUNDUP(MONTH(WebStore68[[#This Row],[order_date]])/3, 0)</f>
        <v>1</v>
      </c>
      <c r="F319">
        <v>2</v>
      </c>
      <c r="G319" t="s">
        <v>38</v>
      </c>
      <c r="H319" t="s">
        <v>49</v>
      </c>
      <c r="I319" t="s">
        <v>56</v>
      </c>
      <c r="J319" t="s">
        <v>57</v>
      </c>
      <c r="K319" s="4">
        <v>43802</v>
      </c>
      <c r="L319">
        <v>2</v>
      </c>
      <c r="M319" t="s">
        <v>60</v>
      </c>
      <c r="N319" s="4">
        <v>43615</v>
      </c>
      <c r="O319" s="4">
        <v>43830</v>
      </c>
      <c r="P319">
        <v>1</v>
      </c>
      <c r="Q319" t="s">
        <v>70</v>
      </c>
      <c r="R319" t="s">
        <v>232</v>
      </c>
      <c r="S319">
        <v>1</v>
      </c>
      <c r="T319" t="s">
        <v>594</v>
      </c>
      <c r="U319" t="s">
        <v>1077</v>
      </c>
      <c r="V319" t="s">
        <v>519</v>
      </c>
      <c r="W319" t="s">
        <v>80</v>
      </c>
      <c r="X319" t="s">
        <v>1517</v>
      </c>
      <c r="Y319">
        <v>82</v>
      </c>
      <c r="Z319">
        <v>39.979999999999997</v>
      </c>
      <c r="AA319">
        <v>1</v>
      </c>
      <c r="AB319" t="s">
        <v>432</v>
      </c>
      <c r="AC319" t="s">
        <v>2331</v>
      </c>
      <c r="AH319" s="4"/>
      <c r="AI319" s="4"/>
      <c r="AJ319" t="s">
        <v>70</v>
      </c>
      <c r="AK319" t="s">
        <v>232</v>
      </c>
      <c r="AL319" t="s">
        <v>594</v>
      </c>
      <c r="AM319" t="s">
        <v>1077</v>
      </c>
      <c r="AN319" t="s">
        <v>519</v>
      </c>
      <c r="AO319" t="s">
        <v>80</v>
      </c>
      <c r="AP319" t="s">
        <v>1517</v>
      </c>
      <c r="AQ319">
        <f>WebStore68[[#This Row],[unit_price]]*WebStore68[[#This Row],[quantity]]</f>
        <v>82</v>
      </c>
      <c r="AR319" t="s">
        <v>432</v>
      </c>
      <c r="AS319" t="s">
        <v>2331</v>
      </c>
      <c r="AT319" t="str">
        <f t="shared" si="4"/>
        <v>905172442562noMale438022Facebook43615438308239.98513441219.9921</v>
      </c>
      <c r="AU319">
        <f>COUNTIF(AT$2:AT319,AT319)</f>
        <v>1</v>
      </c>
      <c r="AV319" t="str">
        <f>WebStore68[[#This Row],[country]]&amp;"-"&amp;WebStore68[[#This Row],[item]]</f>
        <v>Canada-Soccer Goal Set</v>
      </c>
    </row>
    <row r="320" spans="1:48" hidden="1" x14ac:dyDescent="0.25">
      <c r="A320">
        <v>907</v>
      </c>
      <c r="B320">
        <v>363</v>
      </c>
      <c r="C320" s="4">
        <v>44258</v>
      </c>
      <c r="D320" s="14">
        <f>WebStore68[[#This Row],[order_date]]</f>
        <v>44258</v>
      </c>
      <c r="E320" s="3">
        <f>ROUNDUP(MONTH(WebStore68[[#This Row],[order_date]])/3, 0)</f>
        <v>1</v>
      </c>
      <c r="F320">
        <v>2</v>
      </c>
      <c r="G320" t="s">
        <v>38</v>
      </c>
      <c r="H320" t="s">
        <v>49</v>
      </c>
      <c r="I320" t="s">
        <v>55</v>
      </c>
      <c r="J320" t="s">
        <v>57</v>
      </c>
      <c r="K320" s="4">
        <v>43682</v>
      </c>
      <c r="L320">
        <v>3</v>
      </c>
      <c r="M320" t="s">
        <v>59</v>
      </c>
      <c r="N320" s="4">
        <v>43615</v>
      </c>
      <c r="O320" s="4">
        <v>43830</v>
      </c>
      <c r="P320">
        <v>1</v>
      </c>
      <c r="Q320" t="s">
        <v>70</v>
      </c>
      <c r="R320" t="s">
        <v>232</v>
      </c>
      <c r="S320">
        <v>1</v>
      </c>
      <c r="T320" t="s">
        <v>411</v>
      </c>
      <c r="U320" t="s">
        <v>973</v>
      </c>
      <c r="V320" t="s">
        <v>1506</v>
      </c>
      <c r="W320" t="s">
        <v>69</v>
      </c>
      <c r="X320" t="s">
        <v>1517</v>
      </c>
      <c r="Y320">
        <v>95.95</v>
      </c>
      <c r="Z320">
        <v>19.989999999999998</v>
      </c>
      <c r="AA320">
        <v>1</v>
      </c>
      <c r="AB320" t="s">
        <v>673</v>
      </c>
      <c r="AC320" t="s">
        <v>2348</v>
      </c>
      <c r="AH320" s="4"/>
      <c r="AI320" s="4"/>
      <c r="AJ320" t="s">
        <v>70</v>
      </c>
      <c r="AK320" t="s">
        <v>232</v>
      </c>
      <c r="AL320" t="s">
        <v>411</v>
      </c>
      <c r="AM320" t="s">
        <v>973</v>
      </c>
      <c r="AN320" t="s">
        <v>1506</v>
      </c>
      <c r="AO320" t="s">
        <v>69</v>
      </c>
      <c r="AP320" t="s">
        <v>1517</v>
      </c>
      <c r="AQ320">
        <f>WebStore68[[#This Row],[unit_price]]*WebStore68[[#This Row],[quantity]]</f>
        <v>95.95</v>
      </c>
      <c r="AR320" t="s">
        <v>673</v>
      </c>
      <c r="AS320" t="s">
        <v>2348</v>
      </c>
      <c r="AT320" t="str">
        <f t="shared" si="4"/>
        <v>907363442582yesMale436823Google Ads436154383095.9519.9953095.95119.9912</v>
      </c>
      <c r="AU320">
        <f>COUNTIF(AT$2:AT320,AT320)</f>
        <v>1</v>
      </c>
      <c r="AV320" t="str">
        <f>WebStore68[[#This Row],[country]]&amp;"-"&amp;WebStore68[[#This Row],[item]]</f>
        <v>Canada-Cross Trainer Air Walker Glider Home Gym</v>
      </c>
    </row>
    <row r="321" spans="1:48" hidden="1" x14ac:dyDescent="0.25">
      <c r="A321">
        <v>909</v>
      </c>
      <c r="B321">
        <v>91</v>
      </c>
      <c r="C321" s="4">
        <v>44259</v>
      </c>
      <c r="D321" s="14">
        <f>WebStore68[[#This Row],[order_date]]</f>
        <v>44259</v>
      </c>
      <c r="E321" s="3">
        <f>ROUNDUP(MONTH(WebStore68[[#This Row],[order_date]])/3, 0)</f>
        <v>1</v>
      </c>
      <c r="F321">
        <v>2</v>
      </c>
      <c r="G321" t="s">
        <v>38</v>
      </c>
      <c r="H321" t="s">
        <v>49</v>
      </c>
      <c r="I321" t="s">
        <v>55</v>
      </c>
      <c r="J321" t="s">
        <v>58</v>
      </c>
      <c r="K321" s="4">
        <v>44076</v>
      </c>
      <c r="L321">
        <v>10</v>
      </c>
      <c r="M321" t="s">
        <v>61</v>
      </c>
      <c r="N321" s="4">
        <v>44055</v>
      </c>
      <c r="O321" s="4">
        <v>44196</v>
      </c>
      <c r="P321">
        <v>1</v>
      </c>
      <c r="Q321" t="s">
        <v>65</v>
      </c>
      <c r="R321" t="s">
        <v>227</v>
      </c>
      <c r="S321">
        <v>1</v>
      </c>
      <c r="T321" t="s">
        <v>519</v>
      </c>
      <c r="U321" t="s">
        <v>1083</v>
      </c>
      <c r="V321" t="s">
        <v>1609</v>
      </c>
      <c r="W321" t="s">
        <v>67</v>
      </c>
      <c r="X321" t="s">
        <v>1517</v>
      </c>
      <c r="Y321">
        <v>40.47</v>
      </c>
      <c r="Z321">
        <v>59.97</v>
      </c>
      <c r="AA321">
        <v>1</v>
      </c>
      <c r="AB321" t="s">
        <v>431</v>
      </c>
      <c r="AC321" t="s">
        <v>2326</v>
      </c>
      <c r="AD321">
        <v>5</v>
      </c>
      <c r="AE321" t="s">
        <v>2633</v>
      </c>
      <c r="AF321">
        <v>1220</v>
      </c>
      <c r="AG321" t="s">
        <v>2639</v>
      </c>
      <c r="AH321" s="4">
        <v>44235</v>
      </c>
      <c r="AI321" s="4">
        <v>44299</v>
      </c>
      <c r="AJ321" t="s">
        <v>65</v>
      </c>
      <c r="AK321" t="s">
        <v>227</v>
      </c>
      <c r="AL321" t="s">
        <v>519</v>
      </c>
      <c r="AM321" t="s">
        <v>1083</v>
      </c>
      <c r="AN321" t="s">
        <v>1609</v>
      </c>
      <c r="AO321" t="s">
        <v>67</v>
      </c>
      <c r="AP321" t="s">
        <v>1517</v>
      </c>
      <c r="AQ321">
        <f>WebStore68[[#This Row],[unit_price]]*WebStore68[[#This Row],[quantity]]</f>
        <v>40.47</v>
      </c>
      <c r="AR321" t="s">
        <v>431</v>
      </c>
      <c r="AS321" t="s">
        <v>2326</v>
      </c>
      <c r="AT321" t="str">
        <f t="shared" si="4"/>
        <v>90991442592yesFemale4407610YouTube440554419640.4759.975control1220Use a relaxing music in the background4423544299104113.49319.9924</v>
      </c>
      <c r="AU321">
        <f>COUNTIF(AT$2:AT321,AT321)</f>
        <v>1</v>
      </c>
      <c r="AV321" t="str">
        <f>WebStore68[[#This Row],[country]]&amp;"-"&amp;WebStore68[[#This Row],[item]]</f>
        <v>Canada-Eye Shadow Palette - 15 shades</v>
      </c>
    </row>
    <row r="322" spans="1:48" hidden="1" x14ac:dyDescent="0.25">
      <c r="A322">
        <v>932</v>
      </c>
      <c r="B322">
        <v>154</v>
      </c>
      <c r="C322" s="13">
        <v>44275</v>
      </c>
      <c r="D322" s="14">
        <f>WebStore68[[#This Row],[order_date]]</f>
        <v>44275</v>
      </c>
      <c r="E322" s="3">
        <f>ROUNDUP(MONTH(WebStore68[[#This Row],[order_date]])/3, 0)</f>
        <v>1</v>
      </c>
      <c r="F322">
        <v>2</v>
      </c>
      <c r="G322" t="s">
        <v>38</v>
      </c>
      <c r="H322" t="s">
        <v>49</v>
      </c>
      <c r="I322" t="s">
        <v>56</v>
      </c>
      <c r="J322" t="s">
        <v>57</v>
      </c>
      <c r="K322" s="4">
        <v>43710</v>
      </c>
      <c r="L322">
        <v>2</v>
      </c>
      <c r="M322" t="s">
        <v>60</v>
      </c>
      <c r="N322" s="4">
        <v>43615</v>
      </c>
      <c r="O322" s="4">
        <v>43830</v>
      </c>
      <c r="P322">
        <v>1</v>
      </c>
      <c r="Q322" t="s">
        <v>69</v>
      </c>
      <c r="R322" t="s">
        <v>231</v>
      </c>
      <c r="S322">
        <v>1</v>
      </c>
      <c r="T322" t="s">
        <v>78</v>
      </c>
      <c r="U322" t="s">
        <v>1238</v>
      </c>
      <c r="V322" t="s">
        <v>1533</v>
      </c>
      <c r="W322" t="s">
        <v>69</v>
      </c>
      <c r="X322" t="s">
        <v>1577</v>
      </c>
      <c r="Y322">
        <v>59.99</v>
      </c>
      <c r="Z322">
        <v>24.99</v>
      </c>
      <c r="AA322">
        <v>1</v>
      </c>
      <c r="AB322" t="s">
        <v>69</v>
      </c>
      <c r="AC322" t="s">
        <v>2360</v>
      </c>
      <c r="AH322" s="4"/>
      <c r="AI322" s="4"/>
      <c r="AJ322" t="s">
        <v>69</v>
      </c>
      <c r="AK322" t="s">
        <v>231</v>
      </c>
      <c r="AL322" t="s">
        <v>78</v>
      </c>
      <c r="AM322" t="s">
        <v>1238</v>
      </c>
      <c r="AN322" t="s">
        <v>1533</v>
      </c>
      <c r="AO322" t="s">
        <v>69</v>
      </c>
      <c r="AP322" t="s">
        <v>1577</v>
      </c>
      <c r="AQ322">
        <f>WebStore68[[#This Row],[unit_price]]*WebStore68[[#This Row],[quantity]]</f>
        <v>59.99</v>
      </c>
      <c r="AR322" t="s">
        <v>69</v>
      </c>
      <c r="AS322" t="s">
        <v>2360</v>
      </c>
      <c r="AT322" t="str">
        <f t="shared" ref="AT322:AT385" si="5">CONCATENATE($A322,$B322,$C322,$F322,$I322,$J322,$K322,$L322,$M322,$N322,$O322,$Y322,$Z322,$AD322,$AE322,$AF322,$AG322,$AH322,$AI322,$AJ322,$AL322,$AN322,$AO322,$AP322,$AR322)</f>
        <v>932154442752noMale437102Facebook436154383059.9924.991859.99124.991</v>
      </c>
      <c r="AU322">
        <f>COUNTIF(AT$2:AT322,AT322)</f>
        <v>1</v>
      </c>
      <c r="AV322" t="str">
        <f>WebStore68[[#This Row],[country]]&amp;"-"&amp;WebStore68[[#This Row],[item]]</f>
        <v>Canada-2TB USB 3.0 Portable External Hard Drive Ultra Slim SATA Storage Device</v>
      </c>
    </row>
    <row r="323" spans="1:48" hidden="1" x14ac:dyDescent="0.25">
      <c r="A323">
        <v>934</v>
      </c>
      <c r="B323">
        <v>302</v>
      </c>
      <c r="C323" s="13">
        <v>44275</v>
      </c>
      <c r="D323" s="14">
        <f>WebStore68[[#This Row],[order_date]]</f>
        <v>44275</v>
      </c>
      <c r="E323" s="3">
        <f>ROUNDUP(MONTH(WebStore68[[#This Row],[order_date]])/3, 0)</f>
        <v>1</v>
      </c>
      <c r="F323">
        <v>2</v>
      </c>
      <c r="G323" t="s">
        <v>38</v>
      </c>
      <c r="H323" t="s">
        <v>49</v>
      </c>
      <c r="I323" t="s">
        <v>55</v>
      </c>
      <c r="J323" t="s">
        <v>58</v>
      </c>
      <c r="K323" s="4">
        <v>43610</v>
      </c>
      <c r="L323">
        <v>2</v>
      </c>
      <c r="N323" s="4"/>
      <c r="O323" s="4"/>
      <c r="P323">
        <v>1</v>
      </c>
      <c r="Q323" t="s">
        <v>67</v>
      </c>
      <c r="R323" t="s">
        <v>229</v>
      </c>
      <c r="S323">
        <v>1</v>
      </c>
      <c r="T323" t="s">
        <v>527</v>
      </c>
      <c r="U323" t="s">
        <v>953</v>
      </c>
      <c r="V323" t="s">
        <v>1617</v>
      </c>
      <c r="W323" t="s">
        <v>80</v>
      </c>
      <c r="X323" t="s">
        <v>1548</v>
      </c>
      <c r="Y323">
        <v>61.98</v>
      </c>
      <c r="Z323">
        <v>29.98</v>
      </c>
      <c r="AA323">
        <v>1</v>
      </c>
      <c r="AB323" t="s">
        <v>84</v>
      </c>
      <c r="AC323" t="s">
        <v>2366</v>
      </c>
      <c r="AH323" s="4"/>
      <c r="AI323" s="4"/>
      <c r="AJ323" t="s">
        <v>67</v>
      </c>
      <c r="AK323" t="s">
        <v>229</v>
      </c>
      <c r="AL323" t="s">
        <v>527</v>
      </c>
      <c r="AM323" t="s">
        <v>953</v>
      </c>
      <c r="AN323" t="s">
        <v>1617</v>
      </c>
      <c r="AO323" t="s">
        <v>80</v>
      </c>
      <c r="AP323" t="s">
        <v>1548</v>
      </c>
      <c r="AQ323">
        <f>WebStore68[[#This Row],[unit_price]]*WebStore68[[#This Row],[quantity]]</f>
        <v>61.98</v>
      </c>
      <c r="AR323" t="s">
        <v>84</v>
      </c>
      <c r="AS323" t="s">
        <v>2366</v>
      </c>
      <c r="AT323" t="str">
        <f t="shared" si="5"/>
        <v>934302442752yesFemale43610261.9829.98313730.99214.999</v>
      </c>
      <c r="AU323">
        <f>COUNTIF(AT$2:AT323,AT323)</f>
        <v>1</v>
      </c>
      <c r="AV323" t="str">
        <f>WebStore68[[#This Row],[country]]&amp;"-"&amp;WebStore68[[#This Row],[item]]</f>
        <v>Canada-Star Wars: the Old Republic - Legends Ser.: Fatal Alliance</v>
      </c>
    </row>
    <row r="324" spans="1:48" hidden="1" x14ac:dyDescent="0.25">
      <c r="A324">
        <v>936</v>
      </c>
      <c r="B324">
        <v>8</v>
      </c>
      <c r="C324" s="13">
        <v>44277</v>
      </c>
      <c r="D324" s="14">
        <f>WebStore68[[#This Row],[order_date]]</f>
        <v>44277</v>
      </c>
      <c r="E324" s="3">
        <f>ROUNDUP(MONTH(WebStore68[[#This Row],[order_date]])/3, 0)</f>
        <v>1</v>
      </c>
      <c r="F324">
        <v>2</v>
      </c>
      <c r="G324" t="s">
        <v>38</v>
      </c>
      <c r="H324" t="s">
        <v>49</v>
      </c>
      <c r="I324" t="s">
        <v>55</v>
      </c>
      <c r="J324" t="s">
        <v>57</v>
      </c>
      <c r="K324" s="4">
        <v>43667</v>
      </c>
      <c r="L324">
        <v>2</v>
      </c>
      <c r="M324" t="s">
        <v>60</v>
      </c>
      <c r="N324" s="4">
        <v>43615</v>
      </c>
      <c r="O324" s="4">
        <v>43830</v>
      </c>
      <c r="P324">
        <v>1</v>
      </c>
      <c r="Q324" t="s">
        <v>79</v>
      </c>
      <c r="R324" t="s">
        <v>241</v>
      </c>
      <c r="S324">
        <v>1</v>
      </c>
      <c r="T324" t="s">
        <v>562</v>
      </c>
      <c r="U324" t="s">
        <v>1078</v>
      </c>
      <c r="V324" t="s">
        <v>1587</v>
      </c>
      <c r="W324" t="s">
        <v>67</v>
      </c>
      <c r="X324" t="s">
        <v>1548</v>
      </c>
      <c r="Y324">
        <v>164.97</v>
      </c>
      <c r="Z324">
        <v>44.97</v>
      </c>
      <c r="AA324">
        <v>1</v>
      </c>
      <c r="AB324" t="s">
        <v>86</v>
      </c>
      <c r="AC324" t="s">
        <v>2350</v>
      </c>
      <c r="AH324" s="4"/>
      <c r="AI324" s="4"/>
      <c r="AJ324" t="s">
        <v>79</v>
      </c>
      <c r="AK324" t="s">
        <v>241</v>
      </c>
      <c r="AL324" t="s">
        <v>562</v>
      </c>
      <c r="AM324" t="s">
        <v>1078</v>
      </c>
      <c r="AN324" t="s">
        <v>1587</v>
      </c>
      <c r="AO324" t="s">
        <v>67</v>
      </c>
      <c r="AP324" t="s">
        <v>1548</v>
      </c>
      <c r="AQ324">
        <f>WebStore68[[#This Row],[unit_price]]*WebStore68[[#This Row],[quantity]]</f>
        <v>164.97</v>
      </c>
      <c r="AR324" t="s">
        <v>86</v>
      </c>
      <c r="AS324" t="s">
        <v>2350</v>
      </c>
      <c r="AT324" t="str">
        <f t="shared" si="5"/>
        <v>9368442772yesMale436672Facebook4361543830164.9744.97414454.99314.997</v>
      </c>
      <c r="AU324">
        <f>COUNTIF(AT$2:AT324,AT324)</f>
        <v>1</v>
      </c>
      <c r="AV324" t="str">
        <f>WebStore68[[#This Row],[country]]&amp;"-"&amp;WebStore68[[#This Row],[item]]</f>
        <v>Canada-Topps 2020 Series 1 Baseball Blaster Box</v>
      </c>
    </row>
    <row r="325" spans="1:48" hidden="1" x14ac:dyDescent="0.25">
      <c r="A325">
        <v>940</v>
      </c>
      <c r="B325">
        <v>369</v>
      </c>
      <c r="C325" s="4">
        <v>44280</v>
      </c>
      <c r="D325" s="14">
        <f>WebStore68[[#This Row],[order_date]]</f>
        <v>44280</v>
      </c>
      <c r="E325" s="3">
        <f>ROUNDUP(MONTH(WebStore68[[#This Row],[order_date]])/3, 0)</f>
        <v>1</v>
      </c>
      <c r="F325">
        <v>2</v>
      </c>
      <c r="G325" t="s">
        <v>38</v>
      </c>
      <c r="H325" t="s">
        <v>49</v>
      </c>
      <c r="I325" t="s">
        <v>56</v>
      </c>
      <c r="J325" t="s">
        <v>57</v>
      </c>
      <c r="K325" s="4">
        <v>43590</v>
      </c>
      <c r="L325">
        <v>3</v>
      </c>
      <c r="N325" s="4"/>
      <c r="O325" s="4"/>
      <c r="P325">
        <v>1</v>
      </c>
      <c r="Q325" t="s">
        <v>78</v>
      </c>
      <c r="R325" t="s">
        <v>240</v>
      </c>
      <c r="S325">
        <v>1</v>
      </c>
      <c r="T325" t="s">
        <v>604</v>
      </c>
      <c r="U325" t="s">
        <v>1136</v>
      </c>
      <c r="V325" t="s">
        <v>1682</v>
      </c>
      <c r="W325" t="s">
        <v>69</v>
      </c>
      <c r="X325" t="s">
        <v>1548</v>
      </c>
      <c r="Y325">
        <v>4.75</v>
      </c>
      <c r="Z325">
        <v>14.99</v>
      </c>
      <c r="AA325">
        <v>1</v>
      </c>
      <c r="AB325" t="s">
        <v>469</v>
      </c>
      <c r="AC325" t="s">
        <v>2339</v>
      </c>
      <c r="AH325" s="4"/>
      <c r="AI325" s="4"/>
      <c r="AJ325" t="s">
        <v>78</v>
      </c>
      <c r="AK325" t="s">
        <v>240</v>
      </c>
      <c r="AL325" t="s">
        <v>604</v>
      </c>
      <c r="AM325" t="s">
        <v>1136</v>
      </c>
      <c r="AN325" t="s">
        <v>1682</v>
      </c>
      <c r="AO325" t="s">
        <v>69</v>
      </c>
      <c r="AP325" t="s">
        <v>1548</v>
      </c>
      <c r="AQ325">
        <f>WebStore68[[#This Row],[unit_price]]*WebStore68[[#This Row],[quantity]]</f>
        <v>4.75</v>
      </c>
      <c r="AR325" t="s">
        <v>469</v>
      </c>
      <c r="AS325" t="s">
        <v>2339</v>
      </c>
      <c r="AT325" t="str">
        <f t="shared" si="5"/>
        <v>940369442802noMale4359034.7514.9981734.75114.9923</v>
      </c>
      <c r="AU325">
        <f>COUNTIF(AT$2:AT325,AT325)</f>
        <v>1</v>
      </c>
      <c r="AV325" t="str">
        <f>WebStore68[[#This Row],[country]]&amp;"-"&amp;WebStore68[[#This Row],[item]]</f>
        <v>Canada-Non - Stick Omlet Turner</v>
      </c>
    </row>
    <row r="326" spans="1:48" hidden="1" x14ac:dyDescent="0.25">
      <c r="A326">
        <v>951</v>
      </c>
      <c r="B326">
        <v>181</v>
      </c>
      <c r="C326" s="4">
        <v>44285</v>
      </c>
      <c r="D326" s="14">
        <f>WebStore68[[#This Row],[order_date]]</f>
        <v>44285</v>
      </c>
      <c r="E326" s="3">
        <f>ROUNDUP(MONTH(WebStore68[[#This Row],[order_date]])/3, 0)</f>
        <v>1</v>
      </c>
      <c r="F326">
        <v>2</v>
      </c>
      <c r="G326" t="s">
        <v>38</v>
      </c>
      <c r="H326" t="s">
        <v>49</v>
      </c>
      <c r="I326" t="s">
        <v>56</v>
      </c>
      <c r="J326" t="s">
        <v>57</v>
      </c>
      <c r="K326" s="4">
        <v>43629</v>
      </c>
      <c r="L326">
        <v>3</v>
      </c>
      <c r="M326" t="s">
        <v>59</v>
      </c>
      <c r="N326" s="4">
        <v>43615</v>
      </c>
      <c r="O326" s="4">
        <v>43830</v>
      </c>
      <c r="P326">
        <v>1</v>
      </c>
      <c r="Q326" t="s">
        <v>69</v>
      </c>
      <c r="R326" t="s">
        <v>231</v>
      </c>
      <c r="S326">
        <v>1</v>
      </c>
      <c r="T326" t="s">
        <v>856</v>
      </c>
      <c r="U326" t="s">
        <v>1393</v>
      </c>
      <c r="V326" t="s">
        <v>1909</v>
      </c>
      <c r="W326" t="s">
        <v>80</v>
      </c>
      <c r="X326" t="s">
        <v>1577</v>
      </c>
      <c r="Y326">
        <v>1058</v>
      </c>
      <c r="Z326">
        <v>49.98</v>
      </c>
      <c r="AA326">
        <v>1</v>
      </c>
      <c r="AB326" t="s">
        <v>67</v>
      </c>
      <c r="AC326" t="s">
        <v>2373</v>
      </c>
      <c r="AH326" s="4"/>
      <c r="AI326" s="4"/>
      <c r="AJ326" t="s">
        <v>69</v>
      </c>
      <c r="AK326" t="s">
        <v>231</v>
      </c>
      <c r="AL326" t="s">
        <v>856</v>
      </c>
      <c r="AM326" t="s">
        <v>1393</v>
      </c>
      <c r="AN326" t="s">
        <v>1909</v>
      </c>
      <c r="AO326" t="s">
        <v>80</v>
      </c>
      <c r="AP326" t="s">
        <v>1577</v>
      </c>
      <c r="AQ326">
        <f>WebStore68[[#This Row],[unit_price]]*WebStore68[[#This Row],[quantity]]</f>
        <v>1058</v>
      </c>
      <c r="AR326" t="s">
        <v>67</v>
      </c>
      <c r="AS326" t="s">
        <v>2373</v>
      </c>
      <c r="AT326" t="str">
        <f t="shared" si="5"/>
        <v>951181442852noMale436293Google Ads4361543830105849.98199529224.993</v>
      </c>
      <c r="AU326">
        <f>COUNTIF(AT$2:AT326,AT326)</f>
        <v>1</v>
      </c>
      <c r="AV326" t="str">
        <f>WebStore68[[#This Row],[country]]&amp;"-"&amp;WebStore68[[#This Row],[item]]</f>
        <v>Canada-Nintendo Switch Pokemon Version</v>
      </c>
    </row>
    <row r="327" spans="1:48" hidden="1" x14ac:dyDescent="0.25">
      <c r="A327">
        <v>972</v>
      </c>
      <c r="B327">
        <v>137</v>
      </c>
      <c r="C327" s="4">
        <v>44298</v>
      </c>
      <c r="D327" s="14">
        <f>WebStore68[[#This Row],[order_date]]</f>
        <v>44298</v>
      </c>
      <c r="E327" s="3">
        <f>ROUNDUP(MONTH(WebStore68[[#This Row],[order_date]])/3, 0)</f>
        <v>2</v>
      </c>
      <c r="F327">
        <v>2</v>
      </c>
      <c r="G327" t="s">
        <v>38</v>
      </c>
      <c r="H327" t="s">
        <v>49</v>
      </c>
      <c r="I327" t="s">
        <v>55</v>
      </c>
      <c r="J327" t="s">
        <v>57</v>
      </c>
      <c r="K327" s="4">
        <v>43849</v>
      </c>
      <c r="L327">
        <v>4</v>
      </c>
      <c r="M327" t="s">
        <v>61</v>
      </c>
      <c r="N327" s="4">
        <v>43831</v>
      </c>
      <c r="O327" s="4">
        <v>43861</v>
      </c>
      <c r="P327">
        <v>1</v>
      </c>
      <c r="Q327" t="s">
        <v>90</v>
      </c>
      <c r="R327" t="s">
        <v>252</v>
      </c>
      <c r="S327">
        <v>1</v>
      </c>
      <c r="T327" t="s">
        <v>70</v>
      </c>
      <c r="U327" t="s">
        <v>1040</v>
      </c>
      <c r="V327" t="s">
        <v>1568</v>
      </c>
      <c r="W327" t="s">
        <v>67</v>
      </c>
      <c r="X327" t="s">
        <v>1562</v>
      </c>
      <c r="Y327">
        <v>596.97</v>
      </c>
      <c r="Z327">
        <v>29.97</v>
      </c>
      <c r="AA327">
        <v>1</v>
      </c>
      <c r="AB327" t="s">
        <v>645</v>
      </c>
      <c r="AC327" t="s">
        <v>2347</v>
      </c>
      <c r="AH327" s="4"/>
      <c r="AI327" s="4"/>
      <c r="AJ327" t="s">
        <v>90</v>
      </c>
      <c r="AK327" t="s">
        <v>252</v>
      </c>
      <c r="AL327" t="s">
        <v>70</v>
      </c>
      <c r="AM327" t="s">
        <v>1040</v>
      </c>
      <c r="AN327" t="s">
        <v>1568</v>
      </c>
      <c r="AO327" t="s">
        <v>67</v>
      </c>
      <c r="AP327" t="s">
        <v>1562</v>
      </c>
      <c r="AQ327">
        <f>WebStore68[[#This Row],[unit_price]]*WebStore68[[#This Row],[quantity]]</f>
        <v>596.97</v>
      </c>
      <c r="AR327" t="s">
        <v>645</v>
      </c>
      <c r="AS327" t="s">
        <v>2347</v>
      </c>
      <c r="AT327" t="str">
        <f t="shared" si="5"/>
        <v>972137442982yesMale438494YouTube4383143861596.9729.9765198.9939.9913</v>
      </c>
      <c r="AU327">
        <f>COUNTIF(AT$2:AT327,AT327)</f>
        <v>1</v>
      </c>
      <c r="AV327" t="str">
        <f>WebStore68[[#This Row],[country]]&amp;"-"&amp;WebStore68[[#This Row],[item]]</f>
        <v>Canada-16" Large wood Vintage Premium metal chess set</v>
      </c>
    </row>
    <row r="328" spans="1:48" hidden="1" x14ac:dyDescent="0.25">
      <c r="A328">
        <v>974</v>
      </c>
      <c r="B328">
        <v>473</v>
      </c>
      <c r="C328" s="4">
        <v>44300</v>
      </c>
      <c r="D328" s="14">
        <f>WebStore68[[#This Row],[order_date]]</f>
        <v>44300</v>
      </c>
      <c r="E328" s="3">
        <f>ROUNDUP(MONTH(WebStore68[[#This Row],[order_date]])/3, 0)</f>
        <v>2</v>
      </c>
      <c r="F328">
        <v>2</v>
      </c>
      <c r="G328" t="s">
        <v>38</v>
      </c>
      <c r="H328" t="s">
        <v>49</v>
      </c>
      <c r="I328" t="s">
        <v>56</v>
      </c>
      <c r="J328" t="s">
        <v>58</v>
      </c>
      <c r="K328" s="4">
        <v>43833</v>
      </c>
      <c r="L328">
        <v>15</v>
      </c>
      <c r="M328" t="s">
        <v>62</v>
      </c>
      <c r="N328" s="4">
        <v>43615</v>
      </c>
      <c r="O328" s="4">
        <v>44413</v>
      </c>
      <c r="P328">
        <v>2</v>
      </c>
      <c r="Q328" t="s">
        <v>180</v>
      </c>
      <c r="R328" t="s">
        <v>342</v>
      </c>
      <c r="S328">
        <v>2</v>
      </c>
      <c r="T328" t="s">
        <v>874</v>
      </c>
      <c r="U328" t="s">
        <v>1411</v>
      </c>
      <c r="V328" t="s">
        <v>1926</v>
      </c>
      <c r="W328" t="s">
        <v>88</v>
      </c>
      <c r="X328" t="s">
        <v>2031</v>
      </c>
      <c r="Y328">
        <v>1880.96</v>
      </c>
      <c r="Z328">
        <v>79.959999999999994</v>
      </c>
      <c r="AA328">
        <v>2</v>
      </c>
      <c r="AB328" t="s">
        <v>125</v>
      </c>
      <c r="AC328" t="s">
        <v>2391</v>
      </c>
      <c r="AH328" s="4"/>
      <c r="AI328" s="4"/>
      <c r="AJ328" t="s">
        <v>80</v>
      </c>
      <c r="AK328" t="s">
        <v>242</v>
      </c>
      <c r="AL328" t="s">
        <v>84</v>
      </c>
      <c r="AM328" t="s">
        <v>990</v>
      </c>
      <c r="AN328" t="s">
        <v>1523</v>
      </c>
      <c r="AO328" t="s">
        <v>80</v>
      </c>
      <c r="AP328" t="s">
        <v>1548</v>
      </c>
      <c r="AQ328">
        <f>WebStore68[[#This Row],[unit_price]]*WebStore68[[#This Row],[quantity]]</f>
        <v>20.98</v>
      </c>
      <c r="AR328" t="s">
        <v>79</v>
      </c>
      <c r="AS328" t="s">
        <v>2349</v>
      </c>
      <c r="AT328" t="str">
        <f t="shared" si="5"/>
        <v>974473443002noFemale4383315Organic43615444131880.9679.962910.49214.994</v>
      </c>
      <c r="AU328">
        <f>COUNTIF(AT$2:AT328,AT328)</f>
        <v>1</v>
      </c>
      <c r="AV328" t="str">
        <f>WebStore68[[#This Row],[country]]&amp;"-"&amp;WebStore68[[#This Row],[item]]</f>
        <v>Canada-4 Pieces Kids Neck Gaiter Unisex Face Cover Scarf</v>
      </c>
    </row>
    <row r="329" spans="1:48" hidden="1" x14ac:dyDescent="0.25">
      <c r="A329">
        <v>974</v>
      </c>
      <c r="B329">
        <v>473</v>
      </c>
      <c r="C329" s="4">
        <v>44300</v>
      </c>
      <c r="D329" s="14">
        <f>WebStore68[[#This Row],[order_date]]</f>
        <v>44300</v>
      </c>
      <c r="E329" s="3">
        <f>ROUNDUP(MONTH(WebStore68[[#This Row],[order_date]])/3, 0)</f>
        <v>2</v>
      </c>
      <c r="F329">
        <v>2</v>
      </c>
      <c r="G329" t="s">
        <v>38</v>
      </c>
      <c r="H329" t="s">
        <v>49</v>
      </c>
      <c r="I329" t="s">
        <v>56</v>
      </c>
      <c r="J329" t="s">
        <v>58</v>
      </c>
      <c r="K329" s="4">
        <v>43833</v>
      </c>
      <c r="L329">
        <v>15</v>
      </c>
      <c r="M329" t="s">
        <v>62</v>
      </c>
      <c r="N329" s="4">
        <v>43615</v>
      </c>
      <c r="O329" s="4">
        <v>44413</v>
      </c>
      <c r="P329">
        <v>2</v>
      </c>
      <c r="Q329" t="s">
        <v>180</v>
      </c>
      <c r="R329" t="s">
        <v>342</v>
      </c>
      <c r="S329">
        <v>2</v>
      </c>
      <c r="T329" t="s">
        <v>874</v>
      </c>
      <c r="U329" t="s">
        <v>1411</v>
      </c>
      <c r="V329" t="s">
        <v>1926</v>
      </c>
      <c r="W329" t="s">
        <v>88</v>
      </c>
      <c r="X329" t="s">
        <v>2031</v>
      </c>
      <c r="Y329">
        <v>1880.96</v>
      </c>
      <c r="Z329">
        <v>79.959999999999994</v>
      </c>
      <c r="AA329">
        <v>2</v>
      </c>
      <c r="AB329" t="s">
        <v>125</v>
      </c>
      <c r="AC329" t="s">
        <v>2391</v>
      </c>
      <c r="AH329" s="4"/>
      <c r="AI329" s="4"/>
      <c r="AJ329" t="s">
        <v>69</v>
      </c>
      <c r="AK329" t="s">
        <v>231</v>
      </c>
      <c r="AL329" t="s">
        <v>434</v>
      </c>
      <c r="AM329" t="s">
        <v>991</v>
      </c>
      <c r="AN329" t="s">
        <v>1524</v>
      </c>
      <c r="AO329" t="s">
        <v>80</v>
      </c>
      <c r="AP329" t="s">
        <v>1577</v>
      </c>
      <c r="AQ329">
        <f>WebStore68[[#This Row],[unit_price]]*WebStore68[[#This Row],[quantity]]</f>
        <v>1859.98</v>
      </c>
      <c r="AR329" t="s">
        <v>69</v>
      </c>
      <c r="AS329" t="s">
        <v>2360</v>
      </c>
      <c r="AT329" t="str">
        <f t="shared" si="5"/>
        <v>974473443002noFemale4383315Organic43615444131880.9679.961152929.99224.991</v>
      </c>
      <c r="AU329">
        <f>COUNTIF(AT$2:AT329,AT329)</f>
        <v>1</v>
      </c>
      <c r="AV329" t="str">
        <f>WebStore68[[#This Row],[country]]&amp;"-"&amp;WebStore68[[#This Row],[item]]</f>
        <v>Canada-VIZIO Elevate 5.1.4 Home Theater Sound Bar with Dolby Atmos and DTS:X</v>
      </c>
    </row>
    <row r="330" spans="1:48" hidden="1" x14ac:dyDescent="0.25">
      <c r="A330">
        <v>976</v>
      </c>
      <c r="B330">
        <v>43</v>
      </c>
      <c r="C330" s="4">
        <v>44302</v>
      </c>
      <c r="D330" s="14">
        <f>WebStore68[[#This Row],[order_date]]</f>
        <v>44302</v>
      </c>
      <c r="E330" s="3">
        <f>ROUNDUP(MONTH(WebStore68[[#This Row],[order_date]])/3, 0)</f>
        <v>2</v>
      </c>
      <c r="F330">
        <v>2</v>
      </c>
      <c r="G330" t="s">
        <v>38</v>
      </c>
      <c r="H330" t="s">
        <v>49</v>
      </c>
      <c r="I330" t="s">
        <v>56</v>
      </c>
      <c r="J330" t="s">
        <v>58</v>
      </c>
      <c r="K330" s="4">
        <v>43700</v>
      </c>
      <c r="L330">
        <v>1</v>
      </c>
      <c r="M330" t="s">
        <v>61</v>
      </c>
      <c r="N330" s="4">
        <v>43615</v>
      </c>
      <c r="O330" s="4">
        <v>43830</v>
      </c>
      <c r="P330">
        <v>1</v>
      </c>
      <c r="Q330" t="s">
        <v>79</v>
      </c>
      <c r="R330" t="s">
        <v>241</v>
      </c>
      <c r="S330">
        <v>1</v>
      </c>
      <c r="T330" t="s">
        <v>524</v>
      </c>
      <c r="U330" t="s">
        <v>1087</v>
      </c>
      <c r="V330" t="s">
        <v>1614</v>
      </c>
      <c r="W330" t="s">
        <v>80</v>
      </c>
      <c r="X330" t="s">
        <v>1548</v>
      </c>
      <c r="Y330">
        <v>27.9</v>
      </c>
      <c r="Z330">
        <v>29.98</v>
      </c>
      <c r="AA330">
        <v>1</v>
      </c>
      <c r="AB330" t="s">
        <v>455</v>
      </c>
      <c r="AC330" t="s">
        <v>2340</v>
      </c>
      <c r="AH330" s="4"/>
      <c r="AI330" s="4"/>
      <c r="AJ330" t="s">
        <v>79</v>
      </c>
      <c r="AK330" t="s">
        <v>241</v>
      </c>
      <c r="AL330" t="s">
        <v>524</v>
      </c>
      <c r="AM330" t="s">
        <v>1087</v>
      </c>
      <c r="AN330" t="s">
        <v>1614</v>
      </c>
      <c r="AO330" t="s">
        <v>80</v>
      </c>
      <c r="AP330" t="s">
        <v>1548</v>
      </c>
      <c r="AQ330">
        <f>WebStore68[[#This Row],[unit_price]]*WebStore68[[#This Row],[quantity]]</f>
        <v>27.9</v>
      </c>
      <c r="AR330" t="s">
        <v>455</v>
      </c>
      <c r="AS330" t="s">
        <v>2340</v>
      </c>
      <c r="AT330" t="str">
        <f t="shared" si="5"/>
        <v>97643443022noFemale437001YouTube436154383027.929.98416813.95214.9915</v>
      </c>
      <c r="AU330">
        <f>COUNTIF(AT$2:AT330,AT330)</f>
        <v>1</v>
      </c>
      <c r="AV330" t="str">
        <f>WebStore68[[#This Row],[country]]&amp;"-"&amp;WebStore68[[#This Row],[item]]</f>
        <v>Canada-Yu-Gi-Oh! TCG: Egyptian God Deck: Slifer The Sky Dragon</v>
      </c>
    </row>
    <row r="331" spans="1:48" hidden="1" x14ac:dyDescent="0.25">
      <c r="A331">
        <v>979</v>
      </c>
      <c r="B331">
        <v>245</v>
      </c>
      <c r="C331" s="4">
        <v>44302</v>
      </c>
      <c r="D331" s="14">
        <f>WebStore68[[#This Row],[order_date]]</f>
        <v>44302</v>
      </c>
      <c r="E331" s="3">
        <f>ROUNDUP(MONTH(WebStore68[[#This Row],[order_date]])/3, 0)</f>
        <v>2</v>
      </c>
      <c r="F331">
        <v>2</v>
      </c>
      <c r="G331" t="s">
        <v>38</v>
      </c>
      <c r="H331" t="s">
        <v>49</v>
      </c>
      <c r="I331" t="s">
        <v>56</v>
      </c>
      <c r="J331" t="s">
        <v>57</v>
      </c>
      <c r="K331" s="4">
        <v>43666</v>
      </c>
      <c r="L331">
        <v>3</v>
      </c>
      <c r="M331" t="s">
        <v>59</v>
      </c>
      <c r="N331" s="4">
        <v>43615</v>
      </c>
      <c r="O331" s="4">
        <v>43830</v>
      </c>
      <c r="P331">
        <v>3</v>
      </c>
      <c r="Q331" t="s">
        <v>206</v>
      </c>
      <c r="R331" t="s">
        <v>368</v>
      </c>
      <c r="S331">
        <v>3</v>
      </c>
      <c r="T331" t="s">
        <v>877</v>
      </c>
      <c r="U331" t="s">
        <v>1414</v>
      </c>
      <c r="V331" t="s">
        <v>1929</v>
      </c>
      <c r="W331" t="s">
        <v>2000</v>
      </c>
      <c r="X331" t="s">
        <v>2056</v>
      </c>
      <c r="Y331">
        <v>292.95999999999998</v>
      </c>
      <c r="Z331">
        <v>79.94</v>
      </c>
      <c r="AA331">
        <v>3</v>
      </c>
      <c r="AB331" t="s">
        <v>2290</v>
      </c>
      <c r="AC331" t="s">
        <v>2593</v>
      </c>
      <c r="AH331" s="4"/>
      <c r="AI331" s="4"/>
      <c r="AJ331" t="s">
        <v>67</v>
      </c>
      <c r="AK331" t="s">
        <v>229</v>
      </c>
      <c r="AL331" t="s">
        <v>478</v>
      </c>
      <c r="AM331" t="s">
        <v>1041</v>
      </c>
      <c r="AN331" t="s">
        <v>1569</v>
      </c>
      <c r="AO331" t="s">
        <v>67</v>
      </c>
      <c r="AP331" t="s">
        <v>1548</v>
      </c>
      <c r="AQ331">
        <f>WebStore68[[#This Row],[unit_price]]*WebStore68[[#This Row],[quantity]]</f>
        <v>128.97</v>
      </c>
      <c r="AR331" t="s">
        <v>90</v>
      </c>
      <c r="AS331" t="s">
        <v>2328</v>
      </c>
      <c r="AT331" t="str">
        <f t="shared" si="5"/>
        <v>979245443022noMale436663Google Ads4361543830292.9679.9433242.99314.996</v>
      </c>
      <c r="AU331">
        <f>COUNTIF(AT$2:AT331,AT331)</f>
        <v>1</v>
      </c>
      <c r="AV331" t="str">
        <f>WebStore68[[#This Row],[country]]&amp;"-"&amp;WebStore68[[#This Row],[item]]</f>
        <v>Canada-Desert Gold Grosset ED</v>
      </c>
    </row>
    <row r="332" spans="1:48" hidden="1" x14ac:dyDescent="0.25">
      <c r="A332">
        <v>979</v>
      </c>
      <c r="B332">
        <v>245</v>
      </c>
      <c r="C332" s="4">
        <v>44302</v>
      </c>
      <c r="D332" s="14">
        <f>WebStore68[[#This Row],[order_date]]</f>
        <v>44302</v>
      </c>
      <c r="E332" s="3">
        <f>ROUNDUP(MONTH(WebStore68[[#This Row],[order_date]])/3, 0)</f>
        <v>2</v>
      </c>
      <c r="F332">
        <v>2</v>
      </c>
      <c r="G332" t="s">
        <v>38</v>
      </c>
      <c r="H332" t="s">
        <v>49</v>
      </c>
      <c r="I332" t="s">
        <v>56</v>
      </c>
      <c r="J332" t="s">
        <v>57</v>
      </c>
      <c r="K332" s="4">
        <v>43666</v>
      </c>
      <c r="L332">
        <v>3</v>
      </c>
      <c r="M332" t="s">
        <v>59</v>
      </c>
      <c r="N332" s="4">
        <v>43615</v>
      </c>
      <c r="O332" s="4">
        <v>43830</v>
      </c>
      <c r="P332">
        <v>3</v>
      </c>
      <c r="Q332" t="s">
        <v>206</v>
      </c>
      <c r="R332" t="s">
        <v>368</v>
      </c>
      <c r="S332">
        <v>3</v>
      </c>
      <c r="T332" t="s">
        <v>877</v>
      </c>
      <c r="U332" t="s">
        <v>1414</v>
      </c>
      <c r="V332" t="s">
        <v>1929</v>
      </c>
      <c r="W332" t="s">
        <v>2000</v>
      </c>
      <c r="X332" t="s">
        <v>2056</v>
      </c>
      <c r="Y332">
        <v>292.95999999999998</v>
      </c>
      <c r="Z332">
        <v>79.94</v>
      </c>
      <c r="AA332">
        <v>3</v>
      </c>
      <c r="AB332" t="s">
        <v>2290</v>
      </c>
      <c r="AC332" t="s">
        <v>2593</v>
      </c>
      <c r="AH332" s="4"/>
      <c r="AI332" s="4"/>
      <c r="AJ332" t="s">
        <v>78</v>
      </c>
      <c r="AK332" t="s">
        <v>240</v>
      </c>
      <c r="AL332" t="s">
        <v>904</v>
      </c>
      <c r="AM332" t="s">
        <v>1191</v>
      </c>
      <c r="AN332" t="s">
        <v>1490</v>
      </c>
      <c r="AO332" t="s">
        <v>69</v>
      </c>
      <c r="AP332" t="s">
        <v>1548</v>
      </c>
      <c r="AQ332">
        <f>WebStore68[[#This Row],[unit_price]]*WebStore68[[#This Row],[quantity]]</f>
        <v>8.99</v>
      </c>
      <c r="AR332" t="s">
        <v>469</v>
      </c>
      <c r="AS332" t="s">
        <v>2339</v>
      </c>
      <c r="AT332" t="str">
        <f t="shared" si="5"/>
        <v>979245443022noMale436663Google Ads4361543830292.9679.948868.99114.9923</v>
      </c>
      <c r="AU332">
        <f>COUNTIF(AT$2:AT332,AT332)</f>
        <v>1</v>
      </c>
      <c r="AV332" t="str">
        <f>WebStore68[[#This Row],[country]]&amp;"-"&amp;WebStore68[[#This Row],[item]]</f>
        <v>Canada-Meat Shredder Barbecue Fork Bear Claw</v>
      </c>
    </row>
    <row r="333" spans="1:48" hidden="1" x14ac:dyDescent="0.25">
      <c r="A333">
        <v>979</v>
      </c>
      <c r="B333">
        <v>245</v>
      </c>
      <c r="C333" s="4">
        <v>44302</v>
      </c>
      <c r="D333" s="14">
        <f>WebStore68[[#This Row],[order_date]]</f>
        <v>44302</v>
      </c>
      <c r="E333" s="3">
        <f>ROUNDUP(MONTH(WebStore68[[#This Row],[order_date]])/3, 0)</f>
        <v>2</v>
      </c>
      <c r="F333">
        <v>2</v>
      </c>
      <c r="G333" t="s">
        <v>38</v>
      </c>
      <c r="H333" t="s">
        <v>49</v>
      </c>
      <c r="I333" t="s">
        <v>56</v>
      </c>
      <c r="J333" t="s">
        <v>57</v>
      </c>
      <c r="K333" s="4">
        <v>43666</v>
      </c>
      <c r="L333">
        <v>3</v>
      </c>
      <c r="M333" t="s">
        <v>59</v>
      </c>
      <c r="N333" s="4">
        <v>43615</v>
      </c>
      <c r="O333" s="4">
        <v>43830</v>
      </c>
      <c r="P333">
        <v>3</v>
      </c>
      <c r="Q333" t="s">
        <v>206</v>
      </c>
      <c r="R333" t="s">
        <v>368</v>
      </c>
      <c r="S333">
        <v>3</v>
      </c>
      <c r="T333" t="s">
        <v>877</v>
      </c>
      <c r="U333" t="s">
        <v>1414</v>
      </c>
      <c r="V333" t="s">
        <v>1929</v>
      </c>
      <c r="W333" t="s">
        <v>2000</v>
      </c>
      <c r="X333" t="s">
        <v>2056</v>
      </c>
      <c r="Y333">
        <v>292.95999999999998</v>
      </c>
      <c r="Z333">
        <v>79.94</v>
      </c>
      <c r="AA333">
        <v>3</v>
      </c>
      <c r="AB333" t="s">
        <v>2290</v>
      </c>
      <c r="AC333" t="s">
        <v>2593</v>
      </c>
      <c r="AH333" s="4"/>
      <c r="AI333" s="4"/>
      <c r="AJ333" t="s">
        <v>90</v>
      </c>
      <c r="AK333" t="s">
        <v>252</v>
      </c>
      <c r="AL333" t="s">
        <v>907</v>
      </c>
      <c r="AM333" t="s">
        <v>1443</v>
      </c>
      <c r="AN333" t="s">
        <v>1956</v>
      </c>
      <c r="AO333" t="s">
        <v>80</v>
      </c>
      <c r="AP333" t="s">
        <v>1562</v>
      </c>
      <c r="AQ333">
        <f>WebStore68[[#This Row],[unit_price]]*WebStore68[[#This Row],[quantity]]</f>
        <v>155</v>
      </c>
      <c r="AR333" t="s">
        <v>645</v>
      </c>
      <c r="AS333" t="s">
        <v>2347</v>
      </c>
      <c r="AT333" t="str">
        <f t="shared" si="5"/>
        <v>979245443022noMale436663Google Ads4361543830292.9679.9467777.529.9913</v>
      </c>
      <c r="AU333">
        <f>COUNTIF(AT$2:AT333,AT333)</f>
        <v>1</v>
      </c>
      <c r="AV333" t="str">
        <f>WebStore68[[#This Row],[country]]&amp;"-"&amp;WebStore68[[#This Row],[item]]</f>
        <v>Canada-Lego Classic</v>
      </c>
    </row>
    <row r="334" spans="1:48" hidden="1" x14ac:dyDescent="0.25">
      <c r="A334">
        <v>991</v>
      </c>
      <c r="B334">
        <v>85</v>
      </c>
      <c r="C334" s="4">
        <v>44310</v>
      </c>
      <c r="D334" s="14">
        <f>WebStore68[[#This Row],[order_date]]</f>
        <v>44310</v>
      </c>
      <c r="E334" s="3">
        <f>ROUNDUP(MONTH(WebStore68[[#This Row],[order_date]])/3, 0)</f>
        <v>2</v>
      </c>
      <c r="F334">
        <v>2</v>
      </c>
      <c r="G334" t="s">
        <v>38</v>
      </c>
      <c r="H334" t="s">
        <v>49</v>
      </c>
      <c r="I334" t="s">
        <v>56</v>
      </c>
      <c r="J334" t="s">
        <v>58</v>
      </c>
      <c r="K334" s="4">
        <v>43906</v>
      </c>
      <c r="L334">
        <v>5</v>
      </c>
      <c r="M334" t="s">
        <v>60</v>
      </c>
      <c r="N334" s="4">
        <v>43831</v>
      </c>
      <c r="O334" s="4">
        <v>43921</v>
      </c>
      <c r="P334">
        <v>1</v>
      </c>
      <c r="Q334" t="s">
        <v>88</v>
      </c>
      <c r="R334" t="s">
        <v>250</v>
      </c>
      <c r="S334">
        <v>2</v>
      </c>
      <c r="T334" t="s">
        <v>881</v>
      </c>
      <c r="U334" t="s">
        <v>1418</v>
      </c>
      <c r="V334" t="s">
        <v>1933</v>
      </c>
      <c r="W334" t="s">
        <v>180</v>
      </c>
      <c r="X334" t="s">
        <v>1869</v>
      </c>
      <c r="Y334">
        <v>176.95</v>
      </c>
      <c r="Z334">
        <v>44.97</v>
      </c>
      <c r="AA334">
        <v>2</v>
      </c>
      <c r="AB334" t="s">
        <v>139</v>
      </c>
      <c r="AC334" t="s">
        <v>2596</v>
      </c>
      <c r="AH334" s="4"/>
      <c r="AI334" s="4"/>
      <c r="AJ334" t="s">
        <v>80</v>
      </c>
      <c r="AK334" t="s">
        <v>242</v>
      </c>
      <c r="AL334" t="s">
        <v>548</v>
      </c>
      <c r="AM334" t="s">
        <v>1109</v>
      </c>
      <c r="AN334" t="s">
        <v>1634</v>
      </c>
      <c r="AO334" t="s">
        <v>80</v>
      </c>
      <c r="AP334" t="s">
        <v>1548</v>
      </c>
      <c r="AQ334">
        <f>WebStore68[[#This Row],[unit_price]]*WebStore68[[#This Row],[quantity]]</f>
        <v>55.96</v>
      </c>
      <c r="AR334" t="s">
        <v>67</v>
      </c>
      <c r="AS334" t="s">
        <v>2373</v>
      </c>
      <c r="AT334" t="str">
        <f t="shared" si="5"/>
        <v>99185443102noFemale439065Facebook4383143921176.9544.9723627.98214.993</v>
      </c>
      <c r="AU334">
        <f>COUNTIF(AT$2:AT334,AT334)</f>
        <v>1</v>
      </c>
      <c r="AV334" t="str">
        <f>WebStore68[[#This Row],[country]]&amp;"-"&amp;WebStore68[[#This Row],[item]]</f>
        <v>Canada-Dokotoo Womens Spring Summer Deep V Neck Ruffle Long Sleeve Floral Print Mini Dress</v>
      </c>
    </row>
    <row r="335" spans="1:48" hidden="1" x14ac:dyDescent="0.25">
      <c r="A335">
        <v>991</v>
      </c>
      <c r="B335">
        <v>85</v>
      </c>
      <c r="C335" s="4">
        <v>44310</v>
      </c>
      <c r="D335" s="14">
        <f>WebStore68[[#This Row],[order_date]]</f>
        <v>44310</v>
      </c>
      <c r="E335" s="3">
        <f>ROUNDUP(MONTH(WebStore68[[#This Row],[order_date]])/3, 0)</f>
        <v>2</v>
      </c>
      <c r="F335">
        <v>2</v>
      </c>
      <c r="G335" t="s">
        <v>38</v>
      </c>
      <c r="H335" t="s">
        <v>49</v>
      </c>
      <c r="I335" t="s">
        <v>56</v>
      </c>
      <c r="J335" t="s">
        <v>58</v>
      </c>
      <c r="K335" s="4">
        <v>43906</v>
      </c>
      <c r="L335">
        <v>5</v>
      </c>
      <c r="M335" t="s">
        <v>60</v>
      </c>
      <c r="N335" s="4">
        <v>43831</v>
      </c>
      <c r="O335" s="4">
        <v>43921</v>
      </c>
      <c r="P335">
        <v>1</v>
      </c>
      <c r="Q335" t="s">
        <v>88</v>
      </c>
      <c r="R335" t="s">
        <v>250</v>
      </c>
      <c r="S335">
        <v>2</v>
      </c>
      <c r="T335" t="s">
        <v>881</v>
      </c>
      <c r="U335" t="s">
        <v>1418</v>
      </c>
      <c r="V335" t="s">
        <v>1933</v>
      </c>
      <c r="W335" t="s">
        <v>180</v>
      </c>
      <c r="X335" t="s">
        <v>1869</v>
      </c>
      <c r="Y335">
        <v>176.95</v>
      </c>
      <c r="Z335">
        <v>44.97</v>
      </c>
      <c r="AA335">
        <v>2</v>
      </c>
      <c r="AB335" t="s">
        <v>139</v>
      </c>
      <c r="AC335" t="s">
        <v>2596</v>
      </c>
      <c r="AH335" s="4"/>
      <c r="AI335" s="4"/>
      <c r="AJ335" t="s">
        <v>80</v>
      </c>
      <c r="AK335" t="s">
        <v>242</v>
      </c>
      <c r="AL335" t="s">
        <v>620</v>
      </c>
      <c r="AM335" t="s">
        <v>1170</v>
      </c>
      <c r="AN335" t="s">
        <v>1696</v>
      </c>
      <c r="AO335" t="s">
        <v>69</v>
      </c>
      <c r="AP335" t="s">
        <v>1548</v>
      </c>
      <c r="AQ335">
        <f>WebStore68[[#This Row],[unit_price]]*WebStore68[[#This Row],[quantity]]</f>
        <v>120.99</v>
      </c>
      <c r="AR335" t="s">
        <v>79</v>
      </c>
      <c r="AS335" t="s">
        <v>2349</v>
      </c>
      <c r="AT335" t="str">
        <f t="shared" si="5"/>
        <v>99185443102noFemale439065Facebook4383143921176.9544.97292120.99114.994</v>
      </c>
      <c r="AU335">
        <f>COUNTIF(AT$2:AT335,AT335)</f>
        <v>1</v>
      </c>
      <c r="AV335" t="str">
        <f>WebStore68[[#This Row],[country]]&amp;"-"&amp;WebStore68[[#This Row],[item]]</f>
        <v>Canada-Mizuno Wave AC 61GA187125 Womens Blue</v>
      </c>
    </row>
    <row r="336" spans="1:48" hidden="1" x14ac:dyDescent="0.25">
      <c r="A336">
        <v>1023</v>
      </c>
      <c r="B336">
        <v>318</v>
      </c>
      <c r="C336" s="4">
        <v>44323</v>
      </c>
      <c r="D336" s="14">
        <f>WebStore68[[#This Row],[order_date]]</f>
        <v>44323</v>
      </c>
      <c r="E336" s="3">
        <f>ROUNDUP(MONTH(WebStore68[[#This Row],[order_date]])/3, 0)</f>
        <v>2</v>
      </c>
      <c r="F336">
        <v>2</v>
      </c>
      <c r="G336" t="s">
        <v>38</v>
      </c>
      <c r="H336" t="s">
        <v>49</v>
      </c>
      <c r="I336" t="s">
        <v>56</v>
      </c>
      <c r="J336" t="s">
        <v>58</v>
      </c>
      <c r="K336" s="4">
        <v>43729</v>
      </c>
      <c r="L336">
        <v>3</v>
      </c>
      <c r="M336" t="s">
        <v>59</v>
      </c>
      <c r="N336" s="4">
        <v>43615</v>
      </c>
      <c r="O336" s="4">
        <v>43830</v>
      </c>
      <c r="P336">
        <v>1</v>
      </c>
      <c r="Q336" t="s">
        <v>67</v>
      </c>
      <c r="R336" t="s">
        <v>229</v>
      </c>
      <c r="S336">
        <v>1</v>
      </c>
      <c r="T336" t="s">
        <v>573</v>
      </c>
      <c r="U336" t="s">
        <v>1131</v>
      </c>
      <c r="V336" t="s">
        <v>1517</v>
      </c>
      <c r="W336" t="s">
        <v>69</v>
      </c>
      <c r="X336" t="s">
        <v>1548</v>
      </c>
      <c r="Y336">
        <v>19.989999999999998</v>
      </c>
      <c r="Z336">
        <v>14.99</v>
      </c>
      <c r="AA336">
        <v>1</v>
      </c>
      <c r="AB336" t="s">
        <v>872</v>
      </c>
      <c r="AC336" t="s">
        <v>2388</v>
      </c>
      <c r="AH336" s="4"/>
      <c r="AI336" s="4"/>
      <c r="AJ336" t="s">
        <v>67</v>
      </c>
      <c r="AK336" t="s">
        <v>229</v>
      </c>
      <c r="AL336" t="s">
        <v>573</v>
      </c>
      <c r="AM336" t="s">
        <v>1131</v>
      </c>
      <c r="AN336" t="s">
        <v>1517</v>
      </c>
      <c r="AO336" t="s">
        <v>69</v>
      </c>
      <c r="AP336" t="s">
        <v>1548</v>
      </c>
      <c r="AQ336">
        <f>WebStore68[[#This Row],[unit_price]]*WebStore68[[#This Row],[quantity]]</f>
        <v>19.989999999999998</v>
      </c>
      <c r="AR336" t="s">
        <v>872</v>
      </c>
      <c r="AS336" t="s">
        <v>2388</v>
      </c>
      <c r="AT336" t="str">
        <f t="shared" si="5"/>
        <v>1023318443232noFemale437293Google Ads436154383019.9914.9934619.99114.9919</v>
      </c>
      <c r="AU336">
        <f>COUNTIF(AT$2:AT336,AT336)</f>
        <v>1</v>
      </c>
      <c r="AV336" t="str">
        <f>WebStore68[[#This Row],[country]]&amp;"-"&amp;WebStore68[[#This Row],[item]]</f>
        <v>Canada-Fun And Fancy</v>
      </c>
    </row>
    <row r="337" spans="1:48" hidden="1" x14ac:dyDescent="0.25">
      <c r="A337">
        <v>1038</v>
      </c>
      <c r="B337">
        <v>360</v>
      </c>
      <c r="C337" s="4">
        <v>44334</v>
      </c>
      <c r="D337" s="14">
        <f>WebStore68[[#This Row],[order_date]]</f>
        <v>44334</v>
      </c>
      <c r="E337" s="3">
        <f>ROUNDUP(MONTH(WebStore68[[#This Row],[order_date]])/3, 0)</f>
        <v>2</v>
      </c>
      <c r="F337">
        <v>2</v>
      </c>
      <c r="G337" t="s">
        <v>38</v>
      </c>
      <c r="H337" t="s">
        <v>49</v>
      </c>
      <c r="I337" t="s">
        <v>55</v>
      </c>
      <c r="J337" t="s">
        <v>57</v>
      </c>
      <c r="K337" s="4">
        <v>43608</v>
      </c>
      <c r="L337">
        <v>1</v>
      </c>
      <c r="N337" s="4"/>
      <c r="O337" s="4"/>
      <c r="P337">
        <v>2</v>
      </c>
      <c r="Q337" t="s">
        <v>209</v>
      </c>
      <c r="R337" t="s">
        <v>371</v>
      </c>
      <c r="S337">
        <v>2</v>
      </c>
      <c r="T337" t="s">
        <v>896</v>
      </c>
      <c r="U337" t="s">
        <v>1433</v>
      </c>
      <c r="V337" t="s">
        <v>1948</v>
      </c>
      <c r="W337" t="s">
        <v>88</v>
      </c>
      <c r="X337" t="s">
        <v>2038</v>
      </c>
      <c r="Y337">
        <v>359.88</v>
      </c>
      <c r="Z337">
        <v>69.959999999999994</v>
      </c>
      <c r="AA337">
        <v>2</v>
      </c>
      <c r="AB337" t="s">
        <v>2299</v>
      </c>
      <c r="AC337" t="s">
        <v>2605</v>
      </c>
      <c r="AH337" s="4"/>
      <c r="AI337" s="4"/>
      <c r="AJ337" t="s">
        <v>78</v>
      </c>
      <c r="AK337" t="s">
        <v>240</v>
      </c>
      <c r="AL337" t="s">
        <v>668</v>
      </c>
      <c r="AM337" t="s">
        <v>1212</v>
      </c>
      <c r="AN337" t="s">
        <v>1735</v>
      </c>
      <c r="AO337" t="s">
        <v>80</v>
      </c>
      <c r="AP337" t="s">
        <v>1548</v>
      </c>
      <c r="AQ337">
        <f>WebStore68[[#This Row],[unit_price]]*WebStore68[[#This Row],[quantity]]</f>
        <v>299.98</v>
      </c>
      <c r="AR337" t="s">
        <v>393</v>
      </c>
      <c r="AS337" t="s">
        <v>2345</v>
      </c>
      <c r="AT337" t="str">
        <f t="shared" si="5"/>
        <v>1038360443342yesMale436081359.8869.968138149.99214.9918</v>
      </c>
      <c r="AU337">
        <f>COUNTIF(AT$2:AT337,AT337)</f>
        <v>1</v>
      </c>
      <c r="AV337" t="str">
        <f>WebStore68[[#This Row],[country]]&amp;"-"&amp;WebStore68[[#This Row],[item]]</f>
        <v>Canada-Starrett Professional Butchers Knife Set in Carry Case 11 Piece</v>
      </c>
    </row>
    <row r="338" spans="1:48" hidden="1" x14ac:dyDescent="0.25">
      <c r="A338">
        <v>1038</v>
      </c>
      <c r="B338">
        <v>360</v>
      </c>
      <c r="C338" s="4">
        <v>44334</v>
      </c>
      <c r="D338" s="14">
        <f>WebStore68[[#This Row],[order_date]]</f>
        <v>44334</v>
      </c>
      <c r="E338" s="3">
        <f>ROUNDUP(MONTH(WebStore68[[#This Row],[order_date]])/3, 0)</f>
        <v>2</v>
      </c>
      <c r="F338">
        <v>2</v>
      </c>
      <c r="G338" t="s">
        <v>38</v>
      </c>
      <c r="H338" t="s">
        <v>49</v>
      </c>
      <c r="I338" t="s">
        <v>55</v>
      </c>
      <c r="J338" t="s">
        <v>57</v>
      </c>
      <c r="K338" s="4">
        <v>43608</v>
      </c>
      <c r="L338">
        <v>1</v>
      </c>
      <c r="N338" s="4"/>
      <c r="O338" s="4"/>
      <c r="P338">
        <v>2</v>
      </c>
      <c r="Q338" t="s">
        <v>209</v>
      </c>
      <c r="R338" t="s">
        <v>371</v>
      </c>
      <c r="S338">
        <v>2</v>
      </c>
      <c r="T338" t="s">
        <v>896</v>
      </c>
      <c r="U338" t="s">
        <v>1433</v>
      </c>
      <c r="V338" t="s">
        <v>1948</v>
      </c>
      <c r="W338" t="s">
        <v>88</v>
      </c>
      <c r="X338" t="s">
        <v>2038</v>
      </c>
      <c r="Y338">
        <v>359.88</v>
      </c>
      <c r="Z338">
        <v>69.959999999999994</v>
      </c>
      <c r="AA338">
        <v>2</v>
      </c>
      <c r="AB338" t="s">
        <v>2299</v>
      </c>
      <c r="AC338" t="s">
        <v>2605</v>
      </c>
      <c r="AH338" s="4"/>
      <c r="AI338" s="4"/>
      <c r="AJ338" t="s">
        <v>70</v>
      </c>
      <c r="AK338" t="s">
        <v>232</v>
      </c>
      <c r="AL338" t="s">
        <v>727</v>
      </c>
      <c r="AM338" t="s">
        <v>1270</v>
      </c>
      <c r="AN338" t="s">
        <v>1487</v>
      </c>
      <c r="AO338" t="s">
        <v>80</v>
      </c>
      <c r="AP338" t="s">
        <v>1517</v>
      </c>
      <c r="AQ338">
        <f>WebStore68[[#This Row],[unit_price]]*WebStore68[[#This Row],[quantity]]</f>
        <v>59.9</v>
      </c>
      <c r="AR338" t="s">
        <v>432</v>
      </c>
      <c r="AS338" t="s">
        <v>2331</v>
      </c>
      <c r="AT338" t="str">
        <f t="shared" si="5"/>
        <v>1038360443342yesMale436081359.8869.9652829.95219.9921</v>
      </c>
      <c r="AU338">
        <f>COUNTIF(AT$2:AT338,AT338)</f>
        <v>1</v>
      </c>
      <c r="AV338" t="str">
        <f>WebStore68[[#This Row],[country]]&amp;"-"&amp;WebStore68[[#This Row],[item]]</f>
        <v>Canada-Bridgestone Golf e12 Contact Golf Balls</v>
      </c>
    </row>
    <row r="339" spans="1:48" hidden="1" x14ac:dyDescent="0.25">
      <c r="A339">
        <v>1041</v>
      </c>
      <c r="B339">
        <v>258</v>
      </c>
      <c r="C339" s="4">
        <v>44335</v>
      </c>
      <c r="D339" s="14">
        <f>WebStore68[[#This Row],[order_date]]</f>
        <v>44335</v>
      </c>
      <c r="E339" s="3">
        <f>ROUNDUP(MONTH(WebStore68[[#This Row],[order_date]])/3, 0)</f>
        <v>2</v>
      </c>
      <c r="F339">
        <v>2</v>
      </c>
      <c r="G339" t="s">
        <v>38</v>
      </c>
      <c r="H339" t="s">
        <v>49</v>
      </c>
      <c r="I339" t="s">
        <v>55</v>
      </c>
      <c r="J339" t="s">
        <v>58</v>
      </c>
      <c r="K339" s="4">
        <v>43945</v>
      </c>
      <c r="L339">
        <v>7</v>
      </c>
      <c r="M339" t="s">
        <v>61</v>
      </c>
      <c r="N339" s="4">
        <v>43915</v>
      </c>
      <c r="O339" s="4">
        <v>44012</v>
      </c>
      <c r="P339">
        <v>2</v>
      </c>
      <c r="Q339" t="s">
        <v>118</v>
      </c>
      <c r="R339" t="s">
        <v>280</v>
      </c>
      <c r="S339">
        <v>2</v>
      </c>
      <c r="T339" t="s">
        <v>897</v>
      </c>
      <c r="U339" t="s">
        <v>1434</v>
      </c>
      <c r="V339" t="s">
        <v>1949</v>
      </c>
      <c r="W339" t="s">
        <v>110</v>
      </c>
      <c r="X339" t="s">
        <v>2039</v>
      </c>
      <c r="Y339">
        <v>245.82</v>
      </c>
      <c r="Z339">
        <v>74.94</v>
      </c>
      <c r="AA339">
        <v>2</v>
      </c>
      <c r="AB339" t="s">
        <v>2168</v>
      </c>
      <c r="AC339" t="s">
        <v>2449</v>
      </c>
      <c r="AH339" s="4"/>
      <c r="AI339" s="4"/>
      <c r="AJ339" t="s">
        <v>90</v>
      </c>
      <c r="AK339" t="s">
        <v>252</v>
      </c>
      <c r="AL339" t="s">
        <v>489</v>
      </c>
      <c r="AM339" t="s">
        <v>1052</v>
      </c>
      <c r="AN339" t="s">
        <v>1581</v>
      </c>
      <c r="AO339" t="s">
        <v>67</v>
      </c>
      <c r="AP339" t="s">
        <v>1562</v>
      </c>
      <c r="AQ339">
        <f>WebStore68[[#This Row],[unit_price]]*WebStore68[[#This Row],[quantity]]</f>
        <v>56.849999999999994</v>
      </c>
      <c r="AR339" t="s">
        <v>410</v>
      </c>
      <c r="AS339" t="s">
        <v>2359</v>
      </c>
      <c r="AT339" t="str">
        <f t="shared" si="5"/>
        <v>1041258443352yesFemale439457YouTube4391544012245.8274.94612618.9539.9920</v>
      </c>
      <c r="AU339">
        <f>COUNTIF(AT$2:AT339,AT339)</f>
        <v>1</v>
      </c>
      <c r="AV339" t="str">
        <f>WebStore68[[#This Row],[country]]&amp;"-"&amp;WebStore68[[#This Row],[item]]</f>
        <v>Canada-Seaield Teddy Bear Panda Stuffed Animal 14x10</v>
      </c>
    </row>
    <row r="340" spans="1:48" hidden="1" x14ac:dyDescent="0.25">
      <c r="A340">
        <v>1041</v>
      </c>
      <c r="B340">
        <v>258</v>
      </c>
      <c r="C340" s="4">
        <v>44335</v>
      </c>
      <c r="D340" s="14">
        <f>WebStore68[[#This Row],[order_date]]</f>
        <v>44335</v>
      </c>
      <c r="E340" s="3">
        <f>ROUNDUP(MONTH(WebStore68[[#This Row],[order_date]])/3, 0)</f>
        <v>2</v>
      </c>
      <c r="F340">
        <v>2</v>
      </c>
      <c r="G340" t="s">
        <v>38</v>
      </c>
      <c r="H340" t="s">
        <v>49</v>
      </c>
      <c r="I340" t="s">
        <v>55</v>
      </c>
      <c r="J340" t="s">
        <v>58</v>
      </c>
      <c r="K340" s="4">
        <v>43945</v>
      </c>
      <c r="L340">
        <v>7</v>
      </c>
      <c r="M340" t="s">
        <v>61</v>
      </c>
      <c r="N340" s="4">
        <v>43915</v>
      </c>
      <c r="O340" s="4">
        <v>44012</v>
      </c>
      <c r="P340">
        <v>2</v>
      </c>
      <c r="Q340" t="s">
        <v>118</v>
      </c>
      <c r="R340" t="s">
        <v>280</v>
      </c>
      <c r="S340">
        <v>2</v>
      </c>
      <c r="T340" t="s">
        <v>897</v>
      </c>
      <c r="U340" t="s">
        <v>1434</v>
      </c>
      <c r="V340" t="s">
        <v>1949</v>
      </c>
      <c r="W340" t="s">
        <v>110</v>
      </c>
      <c r="X340" t="s">
        <v>2039</v>
      </c>
      <c r="Y340">
        <v>245.82</v>
      </c>
      <c r="Z340">
        <v>74.94</v>
      </c>
      <c r="AA340">
        <v>2</v>
      </c>
      <c r="AB340" t="s">
        <v>2168</v>
      </c>
      <c r="AC340" t="s">
        <v>2449</v>
      </c>
      <c r="AH340" s="4"/>
      <c r="AI340" s="4"/>
      <c r="AJ340" t="s">
        <v>79</v>
      </c>
      <c r="AK340" t="s">
        <v>241</v>
      </c>
      <c r="AL340" t="s">
        <v>530</v>
      </c>
      <c r="AM340" t="s">
        <v>1092</v>
      </c>
      <c r="AN340" t="s">
        <v>1619</v>
      </c>
      <c r="AO340" t="s">
        <v>67</v>
      </c>
      <c r="AP340" t="s">
        <v>1548</v>
      </c>
      <c r="AQ340">
        <f>WebStore68[[#This Row],[unit_price]]*WebStore68[[#This Row],[quantity]]</f>
        <v>188.97</v>
      </c>
      <c r="AR340" t="s">
        <v>65</v>
      </c>
      <c r="AS340" t="s">
        <v>2343</v>
      </c>
      <c r="AT340" t="str">
        <f t="shared" si="5"/>
        <v>1041258443352yesFemale439457YouTube4391544012245.8274.9441662.99314.9910</v>
      </c>
      <c r="AU340">
        <f>COUNTIF(AT$2:AT340,AT340)</f>
        <v>1</v>
      </c>
      <c r="AV340" t="str">
        <f>WebStore68[[#This Row],[country]]&amp;"-"&amp;WebStore68[[#This Row],[item]]</f>
        <v>Canada-Ancient Guardians Booster Box YuGiOh TCG 1st Edition</v>
      </c>
    </row>
    <row r="341" spans="1:48" hidden="1" x14ac:dyDescent="0.25">
      <c r="A341">
        <v>1055</v>
      </c>
      <c r="B341">
        <v>115</v>
      </c>
      <c r="C341" s="13">
        <v>44345</v>
      </c>
      <c r="D341" s="14">
        <f>WebStore68[[#This Row],[order_date]]</f>
        <v>44345</v>
      </c>
      <c r="E341" s="3">
        <f>ROUNDUP(MONTH(WebStore68[[#This Row],[order_date]])/3, 0)</f>
        <v>2</v>
      </c>
      <c r="F341">
        <v>2</v>
      </c>
      <c r="G341" t="s">
        <v>38</v>
      </c>
      <c r="H341" t="s">
        <v>49</v>
      </c>
      <c r="I341" t="s">
        <v>55</v>
      </c>
      <c r="J341" t="s">
        <v>57</v>
      </c>
      <c r="K341" s="4">
        <v>43732</v>
      </c>
      <c r="L341">
        <v>2</v>
      </c>
      <c r="M341" t="s">
        <v>60</v>
      </c>
      <c r="N341" s="4">
        <v>43615</v>
      </c>
      <c r="O341" s="4">
        <v>43830</v>
      </c>
      <c r="P341">
        <v>1</v>
      </c>
      <c r="Q341" t="s">
        <v>159</v>
      </c>
      <c r="R341" t="s">
        <v>321</v>
      </c>
      <c r="S341">
        <v>1</v>
      </c>
      <c r="T341" t="s">
        <v>900</v>
      </c>
      <c r="U341" t="s">
        <v>1437</v>
      </c>
      <c r="V341" t="s">
        <v>1867</v>
      </c>
      <c r="W341" t="s">
        <v>71</v>
      </c>
      <c r="X341" t="s">
        <v>1585</v>
      </c>
      <c r="Y341">
        <v>27.98</v>
      </c>
      <c r="Z341">
        <v>39.979999999999997</v>
      </c>
      <c r="AA341">
        <v>1</v>
      </c>
      <c r="AB341" t="s">
        <v>2302</v>
      </c>
      <c r="AC341" t="s">
        <v>2608</v>
      </c>
      <c r="AH341" s="4"/>
      <c r="AI341" s="4"/>
      <c r="AJ341" t="s">
        <v>70</v>
      </c>
      <c r="AK341" t="s">
        <v>232</v>
      </c>
      <c r="AL341" t="s">
        <v>673</v>
      </c>
      <c r="AM341" t="s">
        <v>1216</v>
      </c>
      <c r="AN341" t="s">
        <v>1652</v>
      </c>
      <c r="AO341" t="s">
        <v>69</v>
      </c>
      <c r="AP341" t="s">
        <v>1517</v>
      </c>
      <c r="AQ341">
        <f>WebStore68[[#This Row],[unit_price]]*WebStore68[[#This Row],[quantity]]</f>
        <v>13.99</v>
      </c>
      <c r="AR341" t="s">
        <v>432</v>
      </c>
      <c r="AS341" t="s">
        <v>2331</v>
      </c>
      <c r="AT341" t="str">
        <f t="shared" si="5"/>
        <v>1055115443452yesMale437322Facebook436154383027.9839.9851213.99119.9921</v>
      </c>
      <c r="AU341">
        <f>COUNTIF(AT$2:AT341,AT341)</f>
        <v>1</v>
      </c>
      <c r="AV341" t="str">
        <f>WebStore68[[#This Row],[country]]&amp;"-"&amp;WebStore68[[#This Row],[item]]</f>
        <v>Canada-60x 185cm Yoga Mat 10mm</v>
      </c>
    </row>
    <row r="342" spans="1:48" hidden="1" x14ac:dyDescent="0.25">
      <c r="A342">
        <v>1056</v>
      </c>
      <c r="B342">
        <v>420</v>
      </c>
      <c r="C342" s="4">
        <v>44346</v>
      </c>
      <c r="D342" s="14">
        <f>WebStore68[[#This Row],[order_date]]</f>
        <v>44346</v>
      </c>
      <c r="E342" s="3">
        <f>ROUNDUP(MONTH(WebStore68[[#This Row],[order_date]])/3, 0)</f>
        <v>2</v>
      </c>
      <c r="F342">
        <v>2</v>
      </c>
      <c r="G342" t="s">
        <v>38</v>
      </c>
      <c r="H342" t="s">
        <v>49</v>
      </c>
      <c r="I342" t="s">
        <v>55</v>
      </c>
      <c r="J342" t="s">
        <v>57</v>
      </c>
      <c r="K342" s="4">
        <v>43632</v>
      </c>
      <c r="L342">
        <v>3</v>
      </c>
      <c r="M342" t="s">
        <v>59</v>
      </c>
      <c r="N342" s="4">
        <v>43615</v>
      </c>
      <c r="O342" s="4">
        <v>43830</v>
      </c>
      <c r="P342">
        <v>2</v>
      </c>
      <c r="Q342" t="s">
        <v>112</v>
      </c>
      <c r="R342" t="s">
        <v>274</v>
      </c>
      <c r="S342">
        <v>2</v>
      </c>
      <c r="T342" t="s">
        <v>901</v>
      </c>
      <c r="U342" t="s">
        <v>1438</v>
      </c>
      <c r="V342" t="s">
        <v>1952</v>
      </c>
      <c r="W342" t="s">
        <v>180</v>
      </c>
      <c r="X342" t="s">
        <v>2031</v>
      </c>
      <c r="Y342">
        <v>149.97</v>
      </c>
      <c r="Z342">
        <v>54.97</v>
      </c>
      <c r="AA342">
        <v>2</v>
      </c>
      <c r="AB342" t="s">
        <v>2303</v>
      </c>
      <c r="AC342" t="s">
        <v>2609</v>
      </c>
      <c r="AH342" s="4"/>
      <c r="AI342" s="4"/>
      <c r="AJ342" t="s">
        <v>67</v>
      </c>
      <c r="AK342" t="s">
        <v>229</v>
      </c>
      <c r="AL342" t="s">
        <v>439</v>
      </c>
      <c r="AM342" t="s">
        <v>1001</v>
      </c>
      <c r="AN342" t="s">
        <v>1533</v>
      </c>
      <c r="AO342" t="s">
        <v>80</v>
      </c>
      <c r="AP342" t="s">
        <v>1548</v>
      </c>
      <c r="AQ342">
        <f>WebStore68[[#This Row],[unit_price]]*WebStore68[[#This Row],[quantity]]</f>
        <v>119.98</v>
      </c>
      <c r="AR342" t="s">
        <v>84</v>
      </c>
      <c r="AS342" t="s">
        <v>2366</v>
      </c>
      <c r="AT342" t="str">
        <f t="shared" si="5"/>
        <v>1056420443462yesMale436323Google Ads4361543830149.9754.97310259.99214.999</v>
      </c>
      <c r="AU342">
        <f>COUNTIF(AT$2:AT342,AT342)</f>
        <v>1</v>
      </c>
      <c r="AV342" t="str">
        <f>WebStore68[[#This Row],[country]]&amp;"-"&amp;WebStore68[[#This Row],[item]]</f>
        <v>Canada-One Piece Vol.1 1st Edition - JP</v>
      </c>
    </row>
    <row r="343" spans="1:48" hidden="1" x14ac:dyDescent="0.25">
      <c r="A343">
        <v>1056</v>
      </c>
      <c r="B343">
        <v>420</v>
      </c>
      <c r="C343" s="4">
        <v>44346</v>
      </c>
      <c r="D343" s="14">
        <f>WebStore68[[#This Row],[order_date]]</f>
        <v>44346</v>
      </c>
      <c r="E343" s="3">
        <f>ROUNDUP(MONTH(WebStore68[[#This Row],[order_date]])/3, 0)</f>
        <v>2</v>
      </c>
      <c r="F343">
        <v>2</v>
      </c>
      <c r="G343" t="s">
        <v>38</v>
      </c>
      <c r="H343" t="s">
        <v>49</v>
      </c>
      <c r="I343" t="s">
        <v>55</v>
      </c>
      <c r="J343" t="s">
        <v>57</v>
      </c>
      <c r="K343" s="4">
        <v>43632</v>
      </c>
      <c r="L343">
        <v>3</v>
      </c>
      <c r="M343" t="s">
        <v>59</v>
      </c>
      <c r="N343" s="4">
        <v>43615</v>
      </c>
      <c r="O343" s="4">
        <v>43830</v>
      </c>
      <c r="P343">
        <v>2</v>
      </c>
      <c r="Q343" t="s">
        <v>112</v>
      </c>
      <c r="R343" t="s">
        <v>274</v>
      </c>
      <c r="S343">
        <v>2</v>
      </c>
      <c r="T343" t="s">
        <v>901</v>
      </c>
      <c r="U343" t="s">
        <v>1438</v>
      </c>
      <c r="V343" t="s">
        <v>1952</v>
      </c>
      <c r="W343" t="s">
        <v>180</v>
      </c>
      <c r="X343" t="s">
        <v>2031</v>
      </c>
      <c r="Y343">
        <v>149.97</v>
      </c>
      <c r="Z343">
        <v>54.97</v>
      </c>
      <c r="AA343">
        <v>2</v>
      </c>
      <c r="AB343" t="s">
        <v>2303</v>
      </c>
      <c r="AC343" t="s">
        <v>2609</v>
      </c>
      <c r="AH343" s="4"/>
      <c r="AI343" s="4"/>
      <c r="AJ343" t="s">
        <v>86</v>
      </c>
      <c r="AK343" t="s">
        <v>248</v>
      </c>
      <c r="AL343" t="s">
        <v>443</v>
      </c>
      <c r="AM343" t="s">
        <v>1005</v>
      </c>
      <c r="AN343" t="s">
        <v>1513</v>
      </c>
      <c r="AO343" t="s">
        <v>69</v>
      </c>
      <c r="AP343" t="s">
        <v>1577</v>
      </c>
      <c r="AQ343">
        <f>WebStore68[[#This Row],[unit_price]]*WebStore68[[#This Row],[quantity]]</f>
        <v>29.99</v>
      </c>
      <c r="AR343" t="s">
        <v>549</v>
      </c>
      <c r="AS343" t="s">
        <v>2362</v>
      </c>
      <c r="AT343" t="str">
        <f t="shared" si="5"/>
        <v>1056420443462yesMale436323Google Ads4361543830149.9754.9777829.99124.9922</v>
      </c>
      <c r="AU343">
        <f>COUNTIF(AT$2:AT343,AT343)</f>
        <v>1</v>
      </c>
      <c r="AV343" t="str">
        <f>WebStore68[[#This Row],[country]]&amp;"-"&amp;WebStore68[[#This Row],[item]]</f>
        <v>Canada-LITOM 12 LEDs Solar Landscape Spotlights IP67</v>
      </c>
    </row>
    <row r="344" spans="1:48" hidden="1" x14ac:dyDescent="0.25">
      <c r="A344">
        <v>1057</v>
      </c>
      <c r="B344">
        <v>85</v>
      </c>
      <c r="C344" s="4">
        <v>44347</v>
      </c>
      <c r="D344" s="14">
        <f>WebStore68[[#This Row],[order_date]]</f>
        <v>44347</v>
      </c>
      <c r="E344" s="3">
        <f>ROUNDUP(MONTH(WebStore68[[#This Row],[order_date]])/3, 0)</f>
        <v>2</v>
      </c>
      <c r="F344">
        <v>2</v>
      </c>
      <c r="G344" t="s">
        <v>38</v>
      </c>
      <c r="H344" t="s">
        <v>49</v>
      </c>
      <c r="I344" t="s">
        <v>56</v>
      </c>
      <c r="J344" t="s">
        <v>58</v>
      </c>
      <c r="K344" s="4">
        <v>43906</v>
      </c>
      <c r="L344">
        <v>5</v>
      </c>
      <c r="M344" t="s">
        <v>60</v>
      </c>
      <c r="N344" s="4">
        <v>43831</v>
      </c>
      <c r="O344" s="4">
        <v>43921</v>
      </c>
      <c r="P344">
        <v>1</v>
      </c>
      <c r="Q344" t="s">
        <v>67</v>
      </c>
      <c r="R344" t="s">
        <v>229</v>
      </c>
      <c r="S344">
        <v>1</v>
      </c>
      <c r="T344" t="s">
        <v>623</v>
      </c>
      <c r="U344" t="s">
        <v>1173</v>
      </c>
      <c r="V344" t="s">
        <v>1577</v>
      </c>
      <c r="W344" t="s">
        <v>80</v>
      </c>
      <c r="X344" t="s">
        <v>1548</v>
      </c>
      <c r="Y344">
        <v>49.98</v>
      </c>
      <c r="Z344">
        <v>29.98</v>
      </c>
      <c r="AA344">
        <v>1</v>
      </c>
      <c r="AB344" t="s">
        <v>79</v>
      </c>
      <c r="AC344" t="s">
        <v>2349</v>
      </c>
      <c r="AH344" s="4"/>
      <c r="AI344" s="4"/>
      <c r="AJ344" t="s">
        <v>67</v>
      </c>
      <c r="AK344" t="s">
        <v>229</v>
      </c>
      <c r="AL344" t="s">
        <v>623</v>
      </c>
      <c r="AM344" t="s">
        <v>1173</v>
      </c>
      <c r="AN344" t="s">
        <v>1577</v>
      </c>
      <c r="AO344" t="s">
        <v>80</v>
      </c>
      <c r="AP344" t="s">
        <v>1548</v>
      </c>
      <c r="AQ344">
        <f>WebStore68[[#This Row],[unit_price]]*WebStore68[[#This Row],[quantity]]</f>
        <v>49.98</v>
      </c>
      <c r="AR344" t="s">
        <v>79</v>
      </c>
      <c r="AS344" t="s">
        <v>2349</v>
      </c>
      <c r="AT344" t="str">
        <f t="shared" si="5"/>
        <v>105785443472noFemale439065Facebook438314392149.9829.9839724.99214.994</v>
      </c>
      <c r="AU344">
        <f>COUNTIF(AT$2:AT344,AT344)</f>
        <v>1</v>
      </c>
      <c r="AV344" t="str">
        <f>WebStore68[[#This Row],[country]]&amp;"-"&amp;WebStore68[[#This Row],[item]]</f>
        <v>Canada-Nine Steps From The Tree</v>
      </c>
    </row>
    <row r="345" spans="1:48" hidden="1" x14ac:dyDescent="0.25">
      <c r="A345">
        <v>1059</v>
      </c>
      <c r="B345">
        <v>131</v>
      </c>
      <c r="C345" s="4">
        <v>44348</v>
      </c>
      <c r="D345" s="14">
        <f>WebStore68[[#This Row],[order_date]]</f>
        <v>44348</v>
      </c>
      <c r="E345" s="3">
        <f>ROUNDUP(MONTH(WebStore68[[#This Row],[order_date]])/3, 0)</f>
        <v>2</v>
      </c>
      <c r="F345">
        <v>2</v>
      </c>
      <c r="G345" t="s">
        <v>38</v>
      </c>
      <c r="H345" t="s">
        <v>49</v>
      </c>
      <c r="I345" t="s">
        <v>56</v>
      </c>
      <c r="J345" t="s">
        <v>57</v>
      </c>
      <c r="K345" s="4">
        <v>43813</v>
      </c>
      <c r="L345">
        <v>1</v>
      </c>
      <c r="M345" t="s">
        <v>61</v>
      </c>
      <c r="N345" s="4">
        <v>43615</v>
      </c>
      <c r="O345" s="4">
        <v>43830</v>
      </c>
      <c r="P345">
        <v>1</v>
      </c>
      <c r="Q345" t="s">
        <v>90</v>
      </c>
      <c r="R345" t="s">
        <v>252</v>
      </c>
      <c r="S345">
        <v>1</v>
      </c>
      <c r="T345" t="s">
        <v>652</v>
      </c>
      <c r="U345" t="s">
        <v>1196</v>
      </c>
      <c r="V345" t="s">
        <v>1720</v>
      </c>
      <c r="W345" t="s">
        <v>69</v>
      </c>
      <c r="X345" t="s">
        <v>1562</v>
      </c>
      <c r="Y345">
        <v>19.489999999999998</v>
      </c>
      <c r="Z345">
        <v>9.99</v>
      </c>
      <c r="AA345">
        <v>1</v>
      </c>
      <c r="AB345" t="s">
        <v>410</v>
      </c>
      <c r="AC345" t="s">
        <v>2359</v>
      </c>
      <c r="AH345" s="4"/>
      <c r="AI345" s="4"/>
      <c r="AJ345" t="s">
        <v>90</v>
      </c>
      <c r="AK345" t="s">
        <v>252</v>
      </c>
      <c r="AL345" t="s">
        <v>652</v>
      </c>
      <c r="AM345" t="s">
        <v>1196</v>
      </c>
      <c r="AN345" t="s">
        <v>1720</v>
      </c>
      <c r="AO345" t="s">
        <v>69</v>
      </c>
      <c r="AP345" t="s">
        <v>1562</v>
      </c>
      <c r="AQ345">
        <f>WebStore68[[#This Row],[unit_price]]*WebStore68[[#This Row],[quantity]]</f>
        <v>19.489999999999998</v>
      </c>
      <c r="AR345" t="s">
        <v>410</v>
      </c>
      <c r="AS345" t="s">
        <v>2359</v>
      </c>
      <c r="AT345" t="str">
        <f t="shared" si="5"/>
        <v>1059131443482noMale438131YouTube436154383019.499.9961119.4919.9920</v>
      </c>
      <c r="AU345">
        <f>COUNTIF(AT$2:AT345,AT345)</f>
        <v>1</v>
      </c>
      <c r="AV345" t="str">
        <f>WebStore68[[#This Row],[country]]&amp;"-"&amp;WebStore68[[#This Row],[item]]</f>
        <v>Canada-500 Pieces Castle Puzzle</v>
      </c>
    </row>
    <row r="346" spans="1:48" hidden="1" x14ac:dyDescent="0.25">
      <c r="A346">
        <v>1063</v>
      </c>
      <c r="B346">
        <v>8</v>
      </c>
      <c r="C346" s="13">
        <v>44351</v>
      </c>
      <c r="D346" s="14">
        <f>WebStore68[[#This Row],[order_date]]</f>
        <v>44351</v>
      </c>
      <c r="E346" s="3">
        <f>ROUNDUP(MONTH(WebStore68[[#This Row],[order_date]])/3, 0)</f>
        <v>2</v>
      </c>
      <c r="F346">
        <v>2</v>
      </c>
      <c r="G346" t="s">
        <v>38</v>
      </c>
      <c r="H346" t="s">
        <v>49</v>
      </c>
      <c r="I346" t="s">
        <v>55</v>
      </c>
      <c r="J346" t="s">
        <v>57</v>
      </c>
      <c r="K346" s="4">
        <v>43667</v>
      </c>
      <c r="L346">
        <v>2</v>
      </c>
      <c r="M346" t="s">
        <v>60</v>
      </c>
      <c r="N346" s="4">
        <v>43615</v>
      </c>
      <c r="O346" s="4">
        <v>43830</v>
      </c>
      <c r="P346">
        <v>2</v>
      </c>
      <c r="Q346" t="s">
        <v>115</v>
      </c>
      <c r="R346" t="s">
        <v>277</v>
      </c>
      <c r="S346">
        <v>2</v>
      </c>
      <c r="T346" t="s">
        <v>903</v>
      </c>
      <c r="U346" t="s">
        <v>1440</v>
      </c>
      <c r="V346" t="s">
        <v>1954</v>
      </c>
      <c r="W346" t="s">
        <v>88</v>
      </c>
      <c r="X346" t="s">
        <v>2047</v>
      </c>
      <c r="Y346">
        <v>97.88</v>
      </c>
      <c r="Z346">
        <v>89.96</v>
      </c>
      <c r="AA346">
        <v>2</v>
      </c>
      <c r="AB346" t="s">
        <v>2226</v>
      </c>
      <c r="AC346" t="s">
        <v>2518</v>
      </c>
      <c r="AH346" s="4"/>
      <c r="AI346" s="4"/>
      <c r="AJ346" t="s">
        <v>86</v>
      </c>
      <c r="AK346" t="s">
        <v>248</v>
      </c>
      <c r="AL346" t="s">
        <v>432</v>
      </c>
      <c r="AM346" t="s">
        <v>995</v>
      </c>
      <c r="AN346" t="s">
        <v>1527</v>
      </c>
      <c r="AO346" t="s">
        <v>80</v>
      </c>
      <c r="AP346" t="s">
        <v>1577</v>
      </c>
      <c r="AQ346">
        <f>WebStore68[[#This Row],[unit_price]]*WebStore68[[#This Row],[quantity]]</f>
        <v>73.98</v>
      </c>
      <c r="AR346" t="s">
        <v>549</v>
      </c>
      <c r="AS346" t="s">
        <v>2362</v>
      </c>
      <c r="AT346" t="str">
        <f t="shared" si="5"/>
        <v>10638443512yesMale436672Facebook436154383097.8889.9672136.99224.9922</v>
      </c>
      <c r="AU346">
        <f>COUNTIF(AT$2:AT346,AT346)</f>
        <v>1</v>
      </c>
      <c r="AV346" t="str">
        <f>WebStore68[[#This Row],[country]]&amp;"-"&amp;WebStore68[[#This Row],[item]]</f>
        <v>Canada-Beiz Gold Office Accessories Desk Organizer with Storage Drawer 1 Paper Tray &amp; 5 Upright Sections</v>
      </c>
    </row>
    <row r="347" spans="1:48" hidden="1" x14ac:dyDescent="0.25">
      <c r="A347">
        <v>1063</v>
      </c>
      <c r="B347">
        <v>8</v>
      </c>
      <c r="C347" s="13">
        <v>44351</v>
      </c>
      <c r="D347" s="14">
        <f>WebStore68[[#This Row],[order_date]]</f>
        <v>44351</v>
      </c>
      <c r="E347" s="3">
        <f>ROUNDUP(MONTH(WebStore68[[#This Row],[order_date]])/3, 0)</f>
        <v>2</v>
      </c>
      <c r="F347">
        <v>2</v>
      </c>
      <c r="G347" t="s">
        <v>38</v>
      </c>
      <c r="H347" t="s">
        <v>49</v>
      </c>
      <c r="I347" t="s">
        <v>55</v>
      </c>
      <c r="J347" t="s">
        <v>57</v>
      </c>
      <c r="K347" s="4">
        <v>43667</v>
      </c>
      <c r="L347">
        <v>2</v>
      </c>
      <c r="M347" t="s">
        <v>60</v>
      </c>
      <c r="N347" s="4">
        <v>43615</v>
      </c>
      <c r="O347" s="4">
        <v>43830</v>
      </c>
      <c r="P347">
        <v>2</v>
      </c>
      <c r="Q347" t="s">
        <v>115</v>
      </c>
      <c r="R347" t="s">
        <v>277</v>
      </c>
      <c r="S347">
        <v>2</v>
      </c>
      <c r="T347" t="s">
        <v>903</v>
      </c>
      <c r="U347" t="s">
        <v>1440</v>
      </c>
      <c r="V347" t="s">
        <v>1954</v>
      </c>
      <c r="W347" t="s">
        <v>88</v>
      </c>
      <c r="X347" t="s">
        <v>2047</v>
      </c>
      <c r="Y347">
        <v>97.88</v>
      </c>
      <c r="Z347">
        <v>89.96</v>
      </c>
      <c r="AA347">
        <v>2</v>
      </c>
      <c r="AB347" t="s">
        <v>2226</v>
      </c>
      <c r="AC347" t="s">
        <v>2518</v>
      </c>
      <c r="AH347" s="4"/>
      <c r="AI347" s="4"/>
      <c r="AJ347" t="s">
        <v>70</v>
      </c>
      <c r="AK347" t="s">
        <v>232</v>
      </c>
      <c r="AL347" t="s">
        <v>638</v>
      </c>
      <c r="AM347" t="s">
        <v>1185</v>
      </c>
      <c r="AN347" t="s">
        <v>1709</v>
      </c>
      <c r="AO347" t="s">
        <v>80</v>
      </c>
      <c r="AP347" t="s">
        <v>1517</v>
      </c>
      <c r="AQ347">
        <f>WebStore68[[#This Row],[unit_price]]*WebStore68[[#This Row],[quantity]]</f>
        <v>23.9</v>
      </c>
      <c r="AR347" t="s">
        <v>640</v>
      </c>
      <c r="AS347" t="s">
        <v>2393</v>
      </c>
      <c r="AT347" t="str">
        <f t="shared" si="5"/>
        <v>10638443512yesMale436672Facebook436154383097.8889.96515511.95219.9917</v>
      </c>
      <c r="AU347">
        <f>COUNTIF(AT$2:AT347,AT347)</f>
        <v>1</v>
      </c>
      <c r="AV347" t="str">
        <f>WebStore68[[#This Row],[country]]&amp;"-"&amp;WebStore68[[#This Row],[item]]</f>
        <v>Canada-Wilson Official Size NFL Ball American Football</v>
      </c>
    </row>
    <row r="348" spans="1:48" hidden="1" x14ac:dyDescent="0.25">
      <c r="A348">
        <v>1082</v>
      </c>
      <c r="B348">
        <v>154</v>
      </c>
      <c r="C348" s="13">
        <v>44361</v>
      </c>
      <c r="D348" s="14">
        <f>WebStore68[[#This Row],[order_date]]</f>
        <v>44361</v>
      </c>
      <c r="E348" s="3">
        <f>ROUNDUP(MONTH(WebStore68[[#This Row],[order_date]])/3, 0)</f>
        <v>2</v>
      </c>
      <c r="F348">
        <v>2</v>
      </c>
      <c r="G348" t="s">
        <v>38</v>
      </c>
      <c r="H348" t="s">
        <v>49</v>
      </c>
      <c r="I348" t="s">
        <v>56</v>
      </c>
      <c r="J348" t="s">
        <v>57</v>
      </c>
      <c r="K348" s="4">
        <v>43710</v>
      </c>
      <c r="L348">
        <v>2</v>
      </c>
      <c r="M348" t="s">
        <v>60</v>
      </c>
      <c r="N348" s="4">
        <v>43615</v>
      </c>
      <c r="O348" s="4">
        <v>43830</v>
      </c>
      <c r="P348">
        <v>1</v>
      </c>
      <c r="Q348" t="s">
        <v>90</v>
      </c>
      <c r="R348" t="s">
        <v>252</v>
      </c>
      <c r="S348">
        <v>1</v>
      </c>
      <c r="T348" t="s">
        <v>907</v>
      </c>
      <c r="U348" t="s">
        <v>1443</v>
      </c>
      <c r="V348" t="s">
        <v>1956</v>
      </c>
      <c r="W348" t="s">
        <v>67</v>
      </c>
      <c r="X348" t="s">
        <v>1562</v>
      </c>
      <c r="Y348">
        <v>232.5</v>
      </c>
      <c r="Z348">
        <v>29.97</v>
      </c>
      <c r="AA348">
        <v>1</v>
      </c>
      <c r="AB348" t="s">
        <v>645</v>
      </c>
      <c r="AC348" t="s">
        <v>2347</v>
      </c>
      <c r="AH348" s="4"/>
      <c r="AI348" s="4"/>
      <c r="AJ348" t="s">
        <v>90</v>
      </c>
      <c r="AK348" t="s">
        <v>252</v>
      </c>
      <c r="AL348" t="s">
        <v>907</v>
      </c>
      <c r="AM348" t="s">
        <v>1443</v>
      </c>
      <c r="AN348" t="s">
        <v>1956</v>
      </c>
      <c r="AO348" t="s">
        <v>67</v>
      </c>
      <c r="AP348" t="s">
        <v>1562</v>
      </c>
      <c r="AQ348">
        <f>WebStore68[[#This Row],[unit_price]]*WebStore68[[#This Row],[quantity]]</f>
        <v>232.5</v>
      </c>
      <c r="AR348" t="s">
        <v>645</v>
      </c>
      <c r="AS348" t="s">
        <v>2347</v>
      </c>
      <c r="AT348" t="str">
        <f t="shared" si="5"/>
        <v>1082154443612noMale437102Facebook4361543830232.529.9767777.539.9913</v>
      </c>
      <c r="AU348">
        <f>COUNTIF(AT$2:AT348,AT348)</f>
        <v>1</v>
      </c>
      <c r="AV348" t="str">
        <f>WebStore68[[#This Row],[country]]&amp;"-"&amp;WebStore68[[#This Row],[item]]</f>
        <v>Canada-Lego Classic</v>
      </c>
    </row>
    <row r="349" spans="1:48" hidden="1" x14ac:dyDescent="0.25">
      <c r="A349">
        <v>1091</v>
      </c>
      <c r="B349">
        <v>244</v>
      </c>
      <c r="C349" s="13">
        <v>44366</v>
      </c>
      <c r="D349" s="14">
        <f>WebStore68[[#This Row],[order_date]]</f>
        <v>44366</v>
      </c>
      <c r="E349" s="3">
        <f>ROUNDUP(MONTH(WebStore68[[#This Row],[order_date]])/3, 0)</f>
        <v>2</v>
      </c>
      <c r="F349">
        <v>2</v>
      </c>
      <c r="G349" t="s">
        <v>38</v>
      </c>
      <c r="H349" t="s">
        <v>49</v>
      </c>
      <c r="I349" t="s">
        <v>55</v>
      </c>
      <c r="J349" t="s">
        <v>57</v>
      </c>
      <c r="K349" s="4">
        <v>43625</v>
      </c>
      <c r="L349">
        <v>2</v>
      </c>
      <c r="M349" t="s">
        <v>60</v>
      </c>
      <c r="N349" s="4">
        <v>43615</v>
      </c>
      <c r="O349" s="4">
        <v>43830</v>
      </c>
      <c r="P349">
        <v>1</v>
      </c>
      <c r="Q349" t="s">
        <v>80</v>
      </c>
      <c r="R349" t="s">
        <v>242</v>
      </c>
      <c r="S349">
        <v>1</v>
      </c>
      <c r="T349" t="s">
        <v>691</v>
      </c>
      <c r="U349" t="s">
        <v>1232</v>
      </c>
      <c r="V349" t="s">
        <v>1754</v>
      </c>
      <c r="W349" t="s">
        <v>67</v>
      </c>
      <c r="X349" t="s">
        <v>1548</v>
      </c>
      <c r="Y349">
        <v>476.85</v>
      </c>
      <c r="Z349">
        <v>44.97</v>
      </c>
      <c r="AA349">
        <v>1</v>
      </c>
      <c r="AB349" t="s">
        <v>67</v>
      </c>
      <c r="AC349" t="s">
        <v>2373</v>
      </c>
      <c r="AH349" s="4"/>
      <c r="AI349" s="4"/>
      <c r="AJ349" t="s">
        <v>80</v>
      </c>
      <c r="AK349" t="s">
        <v>242</v>
      </c>
      <c r="AL349" t="s">
        <v>691</v>
      </c>
      <c r="AM349" t="s">
        <v>1232</v>
      </c>
      <c r="AN349" t="s">
        <v>1754</v>
      </c>
      <c r="AO349" t="s">
        <v>67</v>
      </c>
      <c r="AP349" t="s">
        <v>1548</v>
      </c>
      <c r="AQ349">
        <f>WebStore68[[#This Row],[unit_price]]*WebStore68[[#This Row],[quantity]]</f>
        <v>476.84999999999997</v>
      </c>
      <c r="AR349" t="s">
        <v>67</v>
      </c>
      <c r="AS349" t="s">
        <v>2373</v>
      </c>
      <c r="AT349" t="str">
        <f t="shared" si="5"/>
        <v>1091244443662yesMale436252Facebook4361543830476.8544.97243158.95314.993</v>
      </c>
      <c r="AU349">
        <f>COUNTIF(AT$2:AT349,AT349)</f>
        <v>1</v>
      </c>
      <c r="AV349" t="str">
        <f>WebStore68[[#This Row],[country]]&amp;"-"&amp;WebStore68[[#This Row],[item]]</f>
        <v>Canada-Fifth Avenue Collection - "Crystal Clutch" Handbag Clutch</v>
      </c>
    </row>
    <row r="350" spans="1:48" hidden="1" x14ac:dyDescent="0.25">
      <c r="A350">
        <v>1093</v>
      </c>
      <c r="B350">
        <v>363</v>
      </c>
      <c r="C350" s="4">
        <v>44366</v>
      </c>
      <c r="D350" s="14">
        <f>WebStore68[[#This Row],[order_date]]</f>
        <v>44366</v>
      </c>
      <c r="E350" s="3">
        <f>ROUNDUP(MONTH(WebStore68[[#This Row],[order_date]])/3, 0)</f>
        <v>2</v>
      </c>
      <c r="F350">
        <v>2</v>
      </c>
      <c r="G350" t="s">
        <v>38</v>
      </c>
      <c r="H350" t="s">
        <v>49</v>
      </c>
      <c r="I350" t="s">
        <v>55</v>
      </c>
      <c r="J350" t="s">
        <v>57</v>
      </c>
      <c r="K350" s="4">
        <v>43682</v>
      </c>
      <c r="L350">
        <v>3</v>
      </c>
      <c r="M350" t="s">
        <v>59</v>
      </c>
      <c r="N350" s="4">
        <v>43615</v>
      </c>
      <c r="O350" s="4">
        <v>43830</v>
      </c>
      <c r="P350">
        <v>2</v>
      </c>
      <c r="Q350" t="s">
        <v>211</v>
      </c>
      <c r="R350" t="s">
        <v>373</v>
      </c>
      <c r="S350">
        <v>2</v>
      </c>
      <c r="T350" t="s">
        <v>910</v>
      </c>
      <c r="U350" t="s">
        <v>1445</v>
      </c>
      <c r="V350" t="s">
        <v>1959</v>
      </c>
      <c r="W350" t="s">
        <v>71</v>
      </c>
      <c r="X350" t="s">
        <v>2036</v>
      </c>
      <c r="Y350">
        <v>169.94</v>
      </c>
      <c r="Z350">
        <v>34.979999999999997</v>
      </c>
      <c r="AA350">
        <v>2</v>
      </c>
      <c r="AB350" t="s">
        <v>2126</v>
      </c>
      <c r="AC350" t="s">
        <v>2401</v>
      </c>
      <c r="AH350" s="4"/>
      <c r="AI350" s="4"/>
      <c r="AJ350" t="s">
        <v>90</v>
      </c>
      <c r="AK350" t="s">
        <v>252</v>
      </c>
      <c r="AL350" t="s">
        <v>503</v>
      </c>
      <c r="AM350" t="s">
        <v>1066</v>
      </c>
      <c r="AN350" t="s">
        <v>1594</v>
      </c>
      <c r="AO350" t="s">
        <v>69</v>
      </c>
      <c r="AP350" t="s">
        <v>1562</v>
      </c>
      <c r="AQ350">
        <f>WebStore68[[#This Row],[unit_price]]*WebStore68[[#This Row],[quantity]]</f>
        <v>9.9499999999999993</v>
      </c>
      <c r="AR350" t="s">
        <v>410</v>
      </c>
      <c r="AS350" t="s">
        <v>2359</v>
      </c>
      <c r="AT350" t="str">
        <f t="shared" si="5"/>
        <v>1093363443662yesMale436823Google Ads4361543830169.9434.986609.9519.9920</v>
      </c>
      <c r="AU350">
        <f>COUNTIF(AT$2:AT350,AT350)</f>
        <v>1</v>
      </c>
      <c r="AV350" t="str">
        <f>WebStore68[[#This Row],[country]]&amp;"-"&amp;WebStore68[[#This Row],[item]]</f>
        <v>Canada-Hasbro Connect 4</v>
      </c>
    </row>
    <row r="351" spans="1:48" hidden="1" x14ac:dyDescent="0.25">
      <c r="A351">
        <v>1093</v>
      </c>
      <c r="B351">
        <v>363</v>
      </c>
      <c r="C351" s="4">
        <v>44366</v>
      </c>
      <c r="D351" s="14">
        <f>WebStore68[[#This Row],[order_date]]</f>
        <v>44366</v>
      </c>
      <c r="E351" s="3">
        <f>ROUNDUP(MONTH(WebStore68[[#This Row],[order_date]])/3, 0)</f>
        <v>2</v>
      </c>
      <c r="F351">
        <v>2</v>
      </c>
      <c r="G351" t="s">
        <v>38</v>
      </c>
      <c r="H351" t="s">
        <v>49</v>
      </c>
      <c r="I351" t="s">
        <v>55</v>
      </c>
      <c r="J351" t="s">
        <v>57</v>
      </c>
      <c r="K351" s="4">
        <v>43682</v>
      </c>
      <c r="L351">
        <v>3</v>
      </c>
      <c r="M351" t="s">
        <v>59</v>
      </c>
      <c r="N351" s="4">
        <v>43615</v>
      </c>
      <c r="O351" s="4">
        <v>43830</v>
      </c>
      <c r="P351">
        <v>2</v>
      </c>
      <c r="Q351" t="s">
        <v>211</v>
      </c>
      <c r="R351" t="s">
        <v>373</v>
      </c>
      <c r="S351">
        <v>2</v>
      </c>
      <c r="T351" t="s">
        <v>910</v>
      </c>
      <c r="U351" t="s">
        <v>1445</v>
      </c>
      <c r="V351" t="s">
        <v>1959</v>
      </c>
      <c r="W351" t="s">
        <v>71</v>
      </c>
      <c r="X351" t="s">
        <v>2036</v>
      </c>
      <c r="Y351">
        <v>169.94</v>
      </c>
      <c r="Z351">
        <v>34.979999999999997</v>
      </c>
      <c r="AA351">
        <v>2</v>
      </c>
      <c r="AB351" t="s">
        <v>2126</v>
      </c>
      <c r="AC351" t="s">
        <v>2401</v>
      </c>
      <c r="AH351" s="4"/>
      <c r="AI351" s="4"/>
      <c r="AJ351" t="s">
        <v>86</v>
      </c>
      <c r="AK351" t="s">
        <v>248</v>
      </c>
      <c r="AL351" t="s">
        <v>454</v>
      </c>
      <c r="AM351" t="s">
        <v>1017</v>
      </c>
      <c r="AN351" t="s">
        <v>1547</v>
      </c>
      <c r="AO351" t="s">
        <v>69</v>
      </c>
      <c r="AP351" t="s">
        <v>1577</v>
      </c>
      <c r="AQ351">
        <f>WebStore68[[#This Row],[unit_price]]*WebStore68[[#This Row],[quantity]]</f>
        <v>159.99</v>
      </c>
      <c r="AR351" t="s">
        <v>547</v>
      </c>
      <c r="AS351" t="s">
        <v>2354</v>
      </c>
      <c r="AT351" t="str">
        <f t="shared" si="5"/>
        <v>1093363443662yesMale436823Google Ads4361543830169.9434.98790159.99124.9914</v>
      </c>
      <c r="AU351">
        <f>COUNTIF(AT$2:AT351,AT351)</f>
        <v>1</v>
      </c>
      <c r="AV351" t="str">
        <f>WebStore68[[#This Row],[country]]&amp;"-"&amp;WebStore68[[#This Row],[item]]</f>
        <v>Canada-Milwaukee 2724-20 M18</v>
      </c>
    </row>
    <row r="352" spans="1:48" hidden="1" x14ac:dyDescent="0.25">
      <c r="A352">
        <v>1120</v>
      </c>
      <c r="B352">
        <v>246</v>
      </c>
      <c r="C352" s="4">
        <v>44379</v>
      </c>
      <c r="D352" s="14">
        <f>WebStore68[[#This Row],[order_date]]</f>
        <v>44379</v>
      </c>
      <c r="E352" s="3">
        <f>ROUNDUP(MONTH(WebStore68[[#This Row],[order_date]])/3, 0)</f>
        <v>3</v>
      </c>
      <c r="F352">
        <v>2</v>
      </c>
      <c r="G352" t="s">
        <v>38</v>
      </c>
      <c r="H352" t="s">
        <v>49</v>
      </c>
      <c r="I352" t="s">
        <v>55</v>
      </c>
      <c r="J352" t="s">
        <v>58</v>
      </c>
      <c r="K352" s="4">
        <v>43587</v>
      </c>
      <c r="L352">
        <v>1</v>
      </c>
      <c r="N352" s="4"/>
      <c r="O352" s="4"/>
      <c r="P352">
        <v>3</v>
      </c>
      <c r="Q352" t="s">
        <v>218</v>
      </c>
      <c r="R352" t="s">
        <v>380</v>
      </c>
      <c r="S352">
        <v>3</v>
      </c>
      <c r="T352" t="s">
        <v>926</v>
      </c>
      <c r="U352" t="s">
        <v>1460</v>
      </c>
      <c r="V352" t="s">
        <v>1975</v>
      </c>
      <c r="W352" t="s">
        <v>2027</v>
      </c>
      <c r="X352" t="s">
        <v>2074</v>
      </c>
      <c r="Y352">
        <v>281.55</v>
      </c>
      <c r="Z352">
        <v>84.95</v>
      </c>
      <c r="AA352">
        <v>3</v>
      </c>
      <c r="AB352" t="s">
        <v>2315</v>
      </c>
      <c r="AC352" t="s">
        <v>2622</v>
      </c>
      <c r="AH352" s="4"/>
      <c r="AI352" s="4"/>
      <c r="AJ352" t="s">
        <v>65</v>
      </c>
      <c r="AK352" t="s">
        <v>227</v>
      </c>
      <c r="AL352" t="s">
        <v>519</v>
      </c>
      <c r="AM352" t="s">
        <v>1083</v>
      </c>
      <c r="AN352" t="s">
        <v>1609</v>
      </c>
      <c r="AO352" t="s">
        <v>80</v>
      </c>
      <c r="AP352" t="s">
        <v>1517</v>
      </c>
      <c r="AQ352">
        <f>WebStore68[[#This Row],[unit_price]]*WebStore68[[#This Row],[quantity]]</f>
        <v>26.98</v>
      </c>
      <c r="AR352" t="s">
        <v>431</v>
      </c>
      <c r="AS352" t="s">
        <v>2326</v>
      </c>
      <c r="AT352" t="str">
        <f t="shared" si="5"/>
        <v>1120246443792yesFemale435871281.5584.95104113.49219.9924</v>
      </c>
      <c r="AU352">
        <f>COUNTIF(AT$2:AT352,AT352)</f>
        <v>1</v>
      </c>
      <c r="AV352" t="str">
        <f>WebStore68[[#This Row],[country]]&amp;"-"&amp;WebStore68[[#This Row],[item]]</f>
        <v>Canada-Eye Shadow Palette - 15 shades</v>
      </c>
    </row>
    <row r="353" spans="1:48" hidden="1" x14ac:dyDescent="0.25">
      <c r="A353">
        <v>1120</v>
      </c>
      <c r="B353">
        <v>246</v>
      </c>
      <c r="C353" s="4">
        <v>44379</v>
      </c>
      <c r="D353" s="14">
        <f>WebStore68[[#This Row],[order_date]]</f>
        <v>44379</v>
      </c>
      <c r="E353" s="3">
        <f>ROUNDUP(MONTH(WebStore68[[#This Row],[order_date]])/3, 0)</f>
        <v>3</v>
      </c>
      <c r="F353">
        <v>2</v>
      </c>
      <c r="G353" t="s">
        <v>38</v>
      </c>
      <c r="H353" t="s">
        <v>49</v>
      </c>
      <c r="I353" t="s">
        <v>55</v>
      </c>
      <c r="J353" t="s">
        <v>58</v>
      </c>
      <c r="K353" s="4">
        <v>43587</v>
      </c>
      <c r="L353">
        <v>1</v>
      </c>
      <c r="N353" s="4"/>
      <c r="O353" s="4"/>
      <c r="P353">
        <v>3</v>
      </c>
      <c r="Q353" t="s">
        <v>218</v>
      </c>
      <c r="R353" t="s">
        <v>380</v>
      </c>
      <c r="S353">
        <v>3</v>
      </c>
      <c r="T353" t="s">
        <v>926</v>
      </c>
      <c r="U353" t="s">
        <v>1460</v>
      </c>
      <c r="V353" t="s">
        <v>1975</v>
      </c>
      <c r="W353" t="s">
        <v>2027</v>
      </c>
      <c r="X353" t="s">
        <v>2074</v>
      </c>
      <c r="Y353">
        <v>281.55</v>
      </c>
      <c r="Z353">
        <v>84.95</v>
      </c>
      <c r="AA353">
        <v>3</v>
      </c>
      <c r="AB353" t="s">
        <v>2315</v>
      </c>
      <c r="AC353" t="s">
        <v>2622</v>
      </c>
      <c r="AH353" s="4"/>
      <c r="AI353" s="4"/>
      <c r="AJ353" t="s">
        <v>79</v>
      </c>
      <c r="AK353" t="s">
        <v>241</v>
      </c>
      <c r="AL353" t="s">
        <v>542</v>
      </c>
      <c r="AM353" t="s">
        <v>1103</v>
      </c>
      <c r="AN353" t="s">
        <v>1630</v>
      </c>
      <c r="AO353" t="s">
        <v>69</v>
      </c>
      <c r="AP353" t="s">
        <v>1548</v>
      </c>
      <c r="AQ353">
        <f>WebStore68[[#This Row],[unit_price]]*WebStore68[[#This Row],[quantity]]</f>
        <v>4.57</v>
      </c>
      <c r="AR353" t="s">
        <v>86</v>
      </c>
      <c r="AS353" t="s">
        <v>2350</v>
      </c>
      <c r="AT353" t="str">
        <f t="shared" si="5"/>
        <v>1120246443792yesFemale435871281.5584.9541484.57114.997</v>
      </c>
      <c r="AU353">
        <f>COUNTIF(AT$2:AT353,AT353)</f>
        <v>1</v>
      </c>
      <c r="AV353" t="str">
        <f>WebStore68[[#This Row],[country]]&amp;"-"&amp;WebStore68[[#This Row],[item]]</f>
        <v>Canada-Ultra Pro 81147 2-Piece 150 Count Clear Card Storage Box</v>
      </c>
    </row>
    <row r="354" spans="1:48" hidden="1" x14ac:dyDescent="0.25">
      <c r="A354">
        <v>1120</v>
      </c>
      <c r="B354">
        <v>246</v>
      </c>
      <c r="C354" s="4">
        <v>44379</v>
      </c>
      <c r="D354" s="14">
        <f>WebStore68[[#This Row],[order_date]]</f>
        <v>44379</v>
      </c>
      <c r="E354" s="3">
        <f>ROUNDUP(MONTH(WebStore68[[#This Row],[order_date]])/3, 0)</f>
        <v>3</v>
      </c>
      <c r="F354">
        <v>2</v>
      </c>
      <c r="G354" t="s">
        <v>38</v>
      </c>
      <c r="H354" t="s">
        <v>49</v>
      </c>
      <c r="I354" t="s">
        <v>55</v>
      </c>
      <c r="J354" t="s">
        <v>58</v>
      </c>
      <c r="K354" s="4">
        <v>43587</v>
      </c>
      <c r="L354">
        <v>1</v>
      </c>
      <c r="N354" s="4"/>
      <c r="O354" s="4"/>
      <c r="P354">
        <v>3</v>
      </c>
      <c r="Q354" t="s">
        <v>218</v>
      </c>
      <c r="R354" t="s">
        <v>380</v>
      </c>
      <c r="S354">
        <v>3</v>
      </c>
      <c r="T354" t="s">
        <v>926</v>
      </c>
      <c r="U354" t="s">
        <v>1460</v>
      </c>
      <c r="V354" t="s">
        <v>1975</v>
      </c>
      <c r="W354" t="s">
        <v>2027</v>
      </c>
      <c r="X354" t="s">
        <v>2074</v>
      </c>
      <c r="Y354">
        <v>281.55</v>
      </c>
      <c r="Z354">
        <v>84.95</v>
      </c>
      <c r="AA354">
        <v>3</v>
      </c>
      <c r="AB354" t="s">
        <v>2315</v>
      </c>
      <c r="AC354" t="s">
        <v>2622</v>
      </c>
      <c r="AH354" s="4"/>
      <c r="AI354" s="4"/>
      <c r="AJ354" t="s">
        <v>80</v>
      </c>
      <c r="AK354" t="s">
        <v>242</v>
      </c>
      <c r="AL354" t="s">
        <v>709</v>
      </c>
      <c r="AM354" t="s">
        <v>1250</v>
      </c>
      <c r="AN354" t="s">
        <v>425</v>
      </c>
      <c r="AO354" t="s">
        <v>80</v>
      </c>
      <c r="AP354" t="s">
        <v>1548</v>
      </c>
      <c r="AQ354">
        <f>WebStore68[[#This Row],[unit_price]]*WebStore68[[#This Row],[quantity]]</f>
        <v>250</v>
      </c>
      <c r="AR354" t="s">
        <v>79</v>
      </c>
      <c r="AS354" t="s">
        <v>2349</v>
      </c>
      <c r="AT354" t="str">
        <f t="shared" si="5"/>
        <v>1120246443792yesFemale435871281.5584.95258125214.994</v>
      </c>
      <c r="AU354">
        <f>COUNTIF(AT$2:AT354,AT354)</f>
        <v>1</v>
      </c>
      <c r="AV354" t="str">
        <f>WebStore68[[#This Row],[country]]&amp;"-"&amp;WebStore68[[#This Row],[item]]</f>
        <v>Canada-Halloween Superhero Costume</v>
      </c>
    </row>
    <row r="355" spans="1:48" hidden="1" x14ac:dyDescent="0.25">
      <c r="A355">
        <v>1126</v>
      </c>
      <c r="B355">
        <v>14</v>
      </c>
      <c r="C355" s="4">
        <v>44382</v>
      </c>
      <c r="D355" s="14">
        <f>WebStore68[[#This Row],[order_date]]</f>
        <v>44382</v>
      </c>
      <c r="E355" s="3">
        <f>ROUNDUP(MONTH(WebStore68[[#This Row],[order_date]])/3, 0)</f>
        <v>3</v>
      </c>
      <c r="F355">
        <v>2</v>
      </c>
      <c r="G355" t="s">
        <v>38</v>
      </c>
      <c r="H355" t="s">
        <v>49</v>
      </c>
      <c r="I355" t="s">
        <v>56</v>
      </c>
      <c r="J355" t="s">
        <v>57</v>
      </c>
      <c r="K355" s="4">
        <v>43643</v>
      </c>
      <c r="L355">
        <v>1</v>
      </c>
      <c r="M355" t="s">
        <v>61</v>
      </c>
      <c r="N355" s="4">
        <v>43615</v>
      </c>
      <c r="O355" s="4">
        <v>43830</v>
      </c>
      <c r="P355">
        <v>1</v>
      </c>
      <c r="Q355" t="s">
        <v>65</v>
      </c>
      <c r="R355" t="s">
        <v>227</v>
      </c>
      <c r="S355">
        <v>1</v>
      </c>
      <c r="T355" t="s">
        <v>545</v>
      </c>
      <c r="U355" t="s">
        <v>1106</v>
      </c>
      <c r="V355" t="s">
        <v>1632</v>
      </c>
      <c r="W355" t="s">
        <v>69</v>
      </c>
      <c r="X355" t="s">
        <v>1517</v>
      </c>
      <c r="Y355">
        <v>320</v>
      </c>
      <c r="Z355">
        <v>19.989999999999998</v>
      </c>
      <c r="AA355">
        <v>1</v>
      </c>
      <c r="AB355" t="s">
        <v>431</v>
      </c>
      <c r="AC355" t="s">
        <v>2326</v>
      </c>
      <c r="AH355" s="4"/>
      <c r="AI355" s="4"/>
      <c r="AJ355" t="s">
        <v>65</v>
      </c>
      <c r="AK355" t="s">
        <v>227</v>
      </c>
      <c r="AL355" t="s">
        <v>545</v>
      </c>
      <c r="AM355" t="s">
        <v>1106</v>
      </c>
      <c r="AN355" t="s">
        <v>1632</v>
      </c>
      <c r="AO355" t="s">
        <v>69</v>
      </c>
      <c r="AP355" t="s">
        <v>1517</v>
      </c>
      <c r="AQ355">
        <f>WebStore68[[#This Row],[unit_price]]*WebStore68[[#This Row],[quantity]]</f>
        <v>320</v>
      </c>
      <c r="AR355" t="s">
        <v>431</v>
      </c>
      <c r="AS355" t="s">
        <v>2326</v>
      </c>
      <c r="AT355" t="str">
        <f t="shared" si="5"/>
        <v>112614443822noMale436431YouTube436154383032019.991042320119.9924</v>
      </c>
      <c r="AU355">
        <f>COUNTIF(AT$2:AT355,AT355)</f>
        <v>1</v>
      </c>
      <c r="AV355" t="str">
        <f>WebStore68[[#This Row],[country]]&amp;"-"&amp;WebStore68[[#This Row],[item]]</f>
        <v>Canada-Face Mask</v>
      </c>
    </row>
    <row r="356" spans="1:48" hidden="1" x14ac:dyDescent="0.25">
      <c r="A356">
        <v>1127</v>
      </c>
      <c r="B356">
        <v>380</v>
      </c>
      <c r="C356" s="4">
        <v>44382</v>
      </c>
      <c r="D356" s="14">
        <f>WebStore68[[#This Row],[order_date]]</f>
        <v>44382</v>
      </c>
      <c r="E356" s="3">
        <f>ROUNDUP(MONTH(WebStore68[[#This Row],[order_date]])/3, 0)</f>
        <v>3</v>
      </c>
      <c r="F356">
        <v>2</v>
      </c>
      <c r="G356" t="s">
        <v>38</v>
      </c>
      <c r="H356" t="s">
        <v>49</v>
      </c>
      <c r="I356" t="s">
        <v>55</v>
      </c>
      <c r="J356" t="s">
        <v>57</v>
      </c>
      <c r="K356" s="4">
        <v>43599</v>
      </c>
      <c r="L356">
        <v>1</v>
      </c>
      <c r="N356" s="4"/>
      <c r="O356" s="4"/>
      <c r="P356">
        <v>1</v>
      </c>
      <c r="Q356" t="s">
        <v>80</v>
      </c>
      <c r="R356" t="s">
        <v>242</v>
      </c>
      <c r="S356">
        <v>1</v>
      </c>
      <c r="T356" t="s">
        <v>422</v>
      </c>
      <c r="U356" t="s">
        <v>984</v>
      </c>
      <c r="V356" t="s">
        <v>1517</v>
      </c>
      <c r="W356" t="s">
        <v>67</v>
      </c>
      <c r="X356" t="s">
        <v>1548</v>
      </c>
      <c r="Y356">
        <v>59.97</v>
      </c>
      <c r="Z356">
        <v>44.97</v>
      </c>
      <c r="AA356">
        <v>1</v>
      </c>
      <c r="AB356" t="s">
        <v>80</v>
      </c>
      <c r="AC356" t="s">
        <v>2357</v>
      </c>
      <c r="AH356" s="4"/>
      <c r="AI356" s="4"/>
      <c r="AJ356" t="s">
        <v>80</v>
      </c>
      <c r="AK356" t="s">
        <v>242</v>
      </c>
      <c r="AL356" t="s">
        <v>422</v>
      </c>
      <c r="AM356" t="s">
        <v>984</v>
      </c>
      <c r="AN356" t="s">
        <v>1517</v>
      </c>
      <c r="AO356" t="s">
        <v>67</v>
      </c>
      <c r="AP356" t="s">
        <v>1548</v>
      </c>
      <c r="AQ356">
        <f>WebStore68[[#This Row],[unit_price]]*WebStore68[[#This Row],[quantity]]</f>
        <v>59.97</v>
      </c>
      <c r="AR356" t="s">
        <v>80</v>
      </c>
      <c r="AS356" t="s">
        <v>2357</v>
      </c>
      <c r="AT356" t="str">
        <f t="shared" si="5"/>
        <v>1127380443822yesMale43599159.9744.97212019.99314.992</v>
      </c>
      <c r="AU356">
        <f>COUNTIF(AT$2:AT356,AT356)</f>
        <v>1</v>
      </c>
      <c r="AV356" t="str">
        <f>WebStore68[[#This Row],[country]]&amp;"-"&amp;WebStore68[[#This Row],[item]]</f>
        <v>Canada-Robin Boys Fancy Dress Teen Titans Superhero Comic Book Day Childs Kids Costume</v>
      </c>
    </row>
    <row r="357" spans="1:48" hidden="1" x14ac:dyDescent="0.25">
      <c r="A357">
        <v>1132</v>
      </c>
      <c r="B357">
        <v>352</v>
      </c>
      <c r="C357" s="13">
        <v>44384</v>
      </c>
      <c r="D357" s="14">
        <f>WebStore68[[#This Row],[order_date]]</f>
        <v>44384</v>
      </c>
      <c r="E357" s="3">
        <f>ROUNDUP(MONTH(WebStore68[[#This Row],[order_date]])/3, 0)</f>
        <v>3</v>
      </c>
      <c r="F357">
        <v>2</v>
      </c>
      <c r="G357" t="s">
        <v>38</v>
      </c>
      <c r="H357" t="s">
        <v>49</v>
      </c>
      <c r="I357" t="s">
        <v>55</v>
      </c>
      <c r="J357" t="s">
        <v>58</v>
      </c>
      <c r="K357" s="4">
        <v>43686</v>
      </c>
      <c r="L357">
        <v>2</v>
      </c>
      <c r="M357" t="s">
        <v>60</v>
      </c>
      <c r="N357" s="4">
        <v>43615</v>
      </c>
      <c r="O357" s="4">
        <v>43830</v>
      </c>
      <c r="P357">
        <v>1</v>
      </c>
      <c r="Q357" t="s">
        <v>65</v>
      </c>
      <c r="R357" t="s">
        <v>227</v>
      </c>
      <c r="S357">
        <v>1</v>
      </c>
      <c r="T357" t="s">
        <v>802</v>
      </c>
      <c r="U357" t="s">
        <v>1340</v>
      </c>
      <c r="V357" t="s">
        <v>1856</v>
      </c>
      <c r="W357" t="s">
        <v>80</v>
      </c>
      <c r="X357" t="s">
        <v>1517</v>
      </c>
      <c r="Y357">
        <v>159.97999999999999</v>
      </c>
      <c r="Z357">
        <v>39.979999999999997</v>
      </c>
      <c r="AA357">
        <v>1</v>
      </c>
      <c r="AB357" t="s">
        <v>431</v>
      </c>
      <c r="AC357" t="s">
        <v>2326</v>
      </c>
      <c r="AH357" s="4"/>
      <c r="AI357" s="4"/>
      <c r="AJ357" t="s">
        <v>65</v>
      </c>
      <c r="AK357" t="s">
        <v>227</v>
      </c>
      <c r="AL357" t="s">
        <v>802</v>
      </c>
      <c r="AM357" t="s">
        <v>1340</v>
      </c>
      <c r="AN357" t="s">
        <v>1856</v>
      </c>
      <c r="AO357" t="s">
        <v>80</v>
      </c>
      <c r="AP357" t="s">
        <v>1517</v>
      </c>
      <c r="AQ357">
        <f>WebStore68[[#This Row],[unit_price]]*WebStore68[[#This Row],[quantity]]</f>
        <v>159.97999999999999</v>
      </c>
      <c r="AR357" t="s">
        <v>431</v>
      </c>
      <c r="AS357" t="s">
        <v>2326</v>
      </c>
      <c r="AT357" t="str">
        <f t="shared" si="5"/>
        <v>1132352443842yesFemale436862Facebook4361543830159.9839.98109679.99219.9924</v>
      </c>
      <c r="AU357">
        <f>COUNTIF(AT$2:AT357,AT357)</f>
        <v>1</v>
      </c>
      <c r="AV357" t="str">
        <f>WebStore68[[#This Row],[country]]&amp;"-"&amp;WebStore68[[#This Row],[item]]</f>
        <v>Canada-Night Cream</v>
      </c>
    </row>
    <row r="358" spans="1:48" hidden="1" x14ac:dyDescent="0.25">
      <c r="A358">
        <v>1133</v>
      </c>
      <c r="B358">
        <v>352</v>
      </c>
      <c r="C358" s="13">
        <v>44384</v>
      </c>
      <c r="D358" s="14">
        <f>WebStore68[[#This Row],[order_date]]</f>
        <v>44384</v>
      </c>
      <c r="E358" s="3">
        <f>ROUNDUP(MONTH(WebStore68[[#This Row],[order_date]])/3, 0)</f>
        <v>3</v>
      </c>
      <c r="F358">
        <v>2</v>
      </c>
      <c r="G358" t="s">
        <v>38</v>
      </c>
      <c r="H358" t="s">
        <v>49</v>
      </c>
      <c r="I358" t="s">
        <v>55</v>
      </c>
      <c r="J358" t="s">
        <v>58</v>
      </c>
      <c r="K358" s="4">
        <v>43686</v>
      </c>
      <c r="L358">
        <v>2</v>
      </c>
      <c r="M358" t="s">
        <v>60</v>
      </c>
      <c r="N358" s="4">
        <v>43615</v>
      </c>
      <c r="O358" s="4">
        <v>43830</v>
      </c>
      <c r="P358">
        <v>2</v>
      </c>
      <c r="Q358" t="s">
        <v>126</v>
      </c>
      <c r="R358" t="s">
        <v>288</v>
      </c>
      <c r="S358">
        <v>2</v>
      </c>
      <c r="T358" t="s">
        <v>931</v>
      </c>
      <c r="U358" t="s">
        <v>1465</v>
      </c>
      <c r="V358" t="s">
        <v>1980</v>
      </c>
      <c r="W358" t="s">
        <v>180</v>
      </c>
      <c r="X358" t="s">
        <v>2042</v>
      </c>
      <c r="Y358">
        <v>166.94</v>
      </c>
      <c r="Z358">
        <v>39.97</v>
      </c>
      <c r="AA358">
        <v>2</v>
      </c>
      <c r="AB358" t="s">
        <v>2159</v>
      </c>
      <c r="AC358" t="s">
        <v>2439</v>
      </c>
      <c r="AH358" s="4"/>
      <c r="AI358" s="4"/>
      <c r="AJ358" t="s">
        <v>78</v>
      </c>
      <c r="AK358" t="s">
        <v>240</v>
      </c>
      <c r="AL358" t="s">
        <v>402</v>
      </c>
      <c r="AM358" t="s">
        <v>964</v>
      </c>
      <c r="AN358" t="s">
        <v>1498</v>
      </c>
      <c r="AO358" t="s">
        <v>80</v>
      </c>
      <c r="AP358" t="s">
        <v>1548</v>
      </c>
      <c r="AQ358">
        <f>WebStore68[[#This Row],[unit_price]]*WebStore68[[#This Row],[quantity]]</f>
        <v>157.97999999999999</v>
      </c>
      <c r="AR358" t="s">
        <v>469</v>
      </c>
      <c r="AS358" t="s">
        <v>2339</v>
      </c>
      <c r="AT358" t="str">
        <f t="shared" si="5"/>
        <v>1133352443842yesFemale436862Facebook4361543830166.9439.9786978.99214.9923</v>
      </c>
      <c r="AU358">
        <f>COUNTIF(AT$2:AT358,AT358)</f>
        <v>1</v>
      </c>
      <c r="AV358" t="str">
        <f>WebStore68[[#This Row],[country]]&amp;"-"&amp;WebStore68[[#This Row],[item]]</f>
        <v>Canada-Kessaku 8-Inch Chef Knife - Samurai Series - High Carbon 7Cr17MoV Steel</v>
      </c>
    </row>
    <row r="359" spans="1:48" hidden="1" x14ac:dyDescent="0.25">
      <c r="A359">
        <v>1133</v>
      </c>
      <c r="B359">
        <v>352</v>
      </c>
      <c r="C359" s="13">
        <v>44384</v>
      </c>
      <c r="D359" s="14">
        <f>WebStore68[[#This Row],[order_date]]</f>
        <v>44384</v>
      </c>
      <c r="E359" s="3">
        <f>ROUNDUP(MONTH(WebStore68[[#This Row],[order_date]])/3, 0)</f>
        <v>3</v>
      </c>
      <c r="F359">
        <v>2</v>
      </c>
      <c r="G359" t="s">
        <v>38</v>
      </c>
      <c r="H359" t="s">
        <v>49</v>
      </c>
      <c r="I359" t="s">
        <v>55</v>
      </c>
      <c r="J359" t="s">
        <v>58</v>
      </c>
      <c r="K359" s="4">
        <v>43686</v>
      </c>
      <c r="L359">
        <v>2</v>
      </c>
      <c r="M359" t="s">
        <v>60</v>
      </c>
      <c r="N359" s="4">
        <v>43615</v>
      </c>
      <c r="O359" s="4">
        <v>43830</v>
      </c>
      <c r="P359">
        <v>2</v>
      </c>
      <c r="Q359" t="s">
        <v>126</v>
      </c>
      <c r="R359" t="s">
        <v>288</v>
      </c>
      <c r="S359">
        <v>2</v>
      </c>
      <c r="T359" t="s">
        <v>931</v>
      </c>
      <c r="U359" t="s">
        <v>1465</v>
      </c>
      <c r="V359" t="s">
        <v>1980</v>
      </c>
      <c r="W359" t="s">
        <v>180</v>
      </c>
      <c r="X359" t="s">
        <v>2042</v>
      </c>
      <c r="Y359">
        <v>166.94</v>
      </c>
      <c r="Z359">
        <v>39.97</v>
      </c>
      <c r="AA359">
        <v>2</v>
      </c>
      <c r="AB359" t="s">
        <v>2159</v>
      </c>
      <c r="AC359" t="s">
        <v>2439</v>
      </c>
      <c r="AH359" s="4"/>
      <c r="AI359" s="4"/>
      <c r="AJ359" t="s">
        <v>90</v>
      </c>
      <c r="AK359" t="s">
        <v>252</v>
      </c>
      <c r="AL359" t="s">
        <v>501</v>
      </c>
      <c r="AM359" t="s">
        <v>1064</v>
      </c>
      <c r="AN359" t="s">
        <v>1592</v>
      </c>
      <c r="AO359" t="s">
        <v>69</v>
      </c>
      <c r="AP359" t="s">
        <v>1562</v>
      </c>
      <c r="AQ359">
        <f>WebStore68[[#This Row],[unit_price]]*WebStore68[[#This Row],[quantity]]</f>
        <v>8.9600000000000009</v>
      </c>
      <c r="AR359" t="s">
        <v>410</v>
      </c>
      <c r="AS359" t="s">
        <v>2359</v>
      </c>
      <c r="AT359" t="str">
        <f t="shared" si="5"/>
        <v>1133352443842yesFemale436862Facebook4361543830166.9439.9761618.9619.9920</v>
      </c>
      <c r="AU359">
        <f>COUNTIF(AT$2:AT359,AT359)</f>
        <v>1</v>
      </c>
      <c r="AV359" t="str">
        <f>WebStore68[[#This Row],[country]]&amp;"-"&amp;WebStore68[[#This Row],[item]]</f>
        <v>Canada-Yahtzee</v>
      </c>
    </row>
    <row r="360" spans="1:48" hidden="1" x14ac:dyDescent="0.25">
      <c r="A360">
        <v>1172</v>
      </c>
      <c r="B360">
        <v>15</v>
      </c>
      <c r="C360" s="4">
        <v>44410</v>
      </c>
      <c r="D360" s="14">
        <f>WebStore68[[#This Row],[order_date]]</f>
        <v>44410</v>
      </c>
      <c r="E360" s="3">
        <f>ROUNDUP(MONTH(WebStore68[[#This Row],[order_date]])/3, 0)</f>
        <v>3</v>
      </c>
      <c r="F360">
        <v>2</v>
      </c>
      <c r="G360" t="s">
        <v>38</v>
      </c>
      <c r="H360" t="s">
        <v>49</v>
      </c>
      <c r="I360" t="s">
        <v>55</v>
      </c>
      <c r="J360" t="s">
        <v>58</v>
      </c>
      <c r="K360" s="4">
        <v>43739</v>
      </c>
      <c r="L360">
        <v>1</v>
      </c>
      <c r="M360" t="s">
        <v>61</v>
      </c>
      <c r="N360" s="4">
        <v>43615</v>
      </c>
      <c r="O360" s="4">
        <v>43830</v>
      </c>
      <c r="P360">
        <v>2</v>
      </c>
      <c r="Q360" t="s">
        <v>223</v>
      </c>
      <c r="R360" t="s">
        <v>385</v>
      </c>
      <c r="S360">
        <v>2</v>
      </c>
      <c r="T360" t="s">
        <v>940</v>
      </c>
      <c r="U360" t="s">
        <v>1474</v>
      </c>
      <c r="V360" t="s">
        <v>1988</v>
      </c>
      <c r="W360" t="s">
        <v>85</v>
      </c>
      <c r="X360" t="s">
        <v>2032</v>
      </c>
      <c r="Y360">
        <v>220.97</v>
      </c>
      <c r="Z360">
        <v>74.97</v>
      </c>
      <c r="AA360">
        <v>2</v>
      </c>
      <c r="AB360" t="s">
        <v>2320</v>
      </c>
      <c r="AC360" t="s">
        <v>2628</v>
      </c>
      <c r="AH360" s="4"/>
      <c r="AI360" s="4"/>
      <c r="AJ360" t="s">
        <v>69</v>
      </c>
      <c r="AK360" t="s">
        <v>231</v>
      </c>
      <c r="AL360" t="s">
        <v>425</v>
      </c>
      <c r="AM360" t="s">
        <v>987</v>
      </c>
      <c r="AN360" t="s">
        <v>1520</v>
      </c>
      <c r="AO360" t="s">
        <v>69</v>
      </c>
      <c r="AP360" t="s">
        <v>1577</v>
      </c>
      <c r="AQ360">
        <f>WebStore68[[#This Row],[unit_price]]*WebStore68[[#This Row],[quantity]]</f>
        <v>132.99</v>
      </c>
      <c r="AR360" t="s">
        <v>78</v>
      </c>
      <c r="AS360" t="s">
        <v>2330</v>
      </c>
      <c r="AT360" t="str">
        <f t="shared" si="5"/>
        <v>117215444102yesFemale437391YouTube4361543830220.9774.971125132.99124.998</v>
      </c>
      <c r="AU360">
        <f>COUNTIF(AT$2:AT360,AT360)</f>
        <v>1</v>
      </c>
      <c r="AV360" t="str">
        <f>WebStore68[[#This Row],[country]]&amp;"-"&amp;WebStore68[[#This Row],[item]]</f>
        <v>Canada-Scanmarker Air Pen Scanner</v>
      </c>
    </row>
    <row r="361" spans="1:48" hidden="1" x14ac:dyDescent="0.25">
      <c r="A361">
        <v>1172</v>
      </c>
      <c r="B361">
        <v>15</v>
      </c>
      <c r="C361" s="4">
        <v>44410</v>
      </c>
      <c r="D361" s="14">
        <f>WebStore68[[#This Row],[order_date]]</f>
        <v>44410</v>
      </c>
      <c r="E361" s="3">
        <f>ROUNDUP(MONTH(WebStore68[[#This Row],[order_date]])/3, 0)</f>
        <v>3</v>
      </c>
      <c r="F361">
        <v>2</v>
      </c>
      <c r="G361" t="s">
        <v>38</v>
      </c>
      <c r="H361" t="s">
        <v>49</v>
      </c>
      <c r="I361" t="s">
        <v>55</v>
      </c>
      <c r="J361" t="s">
        <v>58</v>
      </c>
      <c r="K361" s="4">
        <v>43739</v>
      </c>
      <c r="L361">
        <v>1</v>
      </c>
      <c r="M361" t="s">
        <v>61</v>
      </c>
      <c r="N361" s="4">
        <v>43615</v>
      </c>
      <c r="O361" s="4">
        <v>43830</v>
      </c>
      <c r="P361">
        <v>2</v>
      </c>
      <c r="Q361" t="s">
        <v>223</v>
      </c>
      <c r="R361" t="s">
        <v>385</v>
      </c>
      <c r="S361">
        <v>2</v>
      </c>
      <c r="T361" t="s">
        <v>940</v>
      </c>
      <c r="U361" t="s">
        <v>1474</v>
      </c>
      <c r="V361" t="s">
        <v>1988</v>
      </c>
      <c r="W361" t="s">
        <v>85</v>
      </c>
      <c r="X361" t="s">
        <v>2032</v>
      </c>
      <c r="Y361">
        <v>220.97</v>
      </c>
      <c r="Z361">
        <v>74.97</v>
      </c>
      <c r="AA361">
        <v>2</v>
      </c>
      <c r="AB361" t="s">
        <v>2320</v>
      </c>
      <c r="AC361" t="s">
        <v>2628</v>
      </c>
      <c r="AH361" s="4"/>
      <c r="AI361" s="4"/>
      <c r="AJ361" t="s">
        <v>86</v>
      </c>
      <c r="AK361" t="s">
        <v>248</v>
      </c>
      <c r="AL361" t="s">
        <v>441</v>
      </c>
      <c r="AM361" t="s">
        <v>2640</v>
      </c>
      <c r="AN361" t="s">
        <v>1535</v>
      </c>
      <c r="AO361" t="s">
        <v>80</v>
      </c>
      <c r="AP361" t="s">
        <v>1577</v>
      </c>
      <c r="AQ361">
        <f>WebStore68[[#This Row],[unit_price]]*WebStore68[[#This Row],[quantity]]</f>
        <v>87.98</v>
      </c>
      <c r="AR361" t="s">
        <v>530</v>
      </c>
      <c r="AS361" t="s">
        <v>2367</v>
      </c>
      <c r="AT361" t="str">
        <f t="shared" si="5"/>
        <v>117215444102yesFemale437391YouTube4361543830220.9774.97710643.99224.9916</v>
      </c>
      <c r="AU361">
        <f>COUNTIF(AT$2:AT361,AT361)</f>
        <v>1</v>
      </c>
      <c r="AV361" t="str">
        <f>WebStore68[[#This Row],[country]]&amp;"-"&amp;WebStore68[[#This Row],[item]]</f>
        <v>Canada-PharMeDoc Pregnancy Pillow</v>
      </c>
    </row>
    <row r="362" spans="1:48" hidden="1" x14ac:dyDescent="0.25">
      <c r="A362">
        <v>1188</v>
      </c>
      <c r="B362">
        <v>376</v>
      </c>
      <c r="C362" s="13">
        <v>44411</v>
      </c>
      <c r="D362" s="14">
        <f>WebStore68[[#This Row],[order_date]]</f>
        <v>44411</v>
      </c>
      <c r="E362" s="3">
        <f>ROUNDUP(MONTH(WebStore68[[#This Row],[order_date]])/3, 0)</f>
        <v>3</v>
      </c>
      <c r="F362">
        <v>2</v>
      </c>
      <c r="G362" t="s">
        <v>38</v>
      </c>
      <c r="H362" t="s">
        <v>49</v>
      </c>
      <c r="I362" t="s">
        <v>56</v>
      </c>
      <c r="J362" t="s">
        <v>58</v>
      </c>
      <c r="K362" s="4">
        <v>43687</v>
      </c>
      <c r="L362">
        <v>2</v>
      </c>
      <c r="M362" t="s">
        <v>60</v>
      </c>
      <c r="N362" s="4">
        <v>43615</v>
      </c>
      <c r="O362" s="4">
        <v>43830</v>
      </c>
      <c r="P362">
        <v>2</v>
      </c>
      <c r="Q362" t="s">
        <v>83</v>
      </c>
      <c r="R362" t="s">
        <v>245</v>
      </c>
      <c r="S362">
        <v>2</v>
      </c>
      <c r="T362" t="s">
        <v>945</v>
      </c>
      <c r="U362" t="s">
        <v>1479</v>
      </c>
      <c r="V362" t="s">
        <v>1993</v>
      </c>
      <c r="W362" t="s">
        <v>85</v>
      </c>
      <c r="X362" t="s">
        <v>1869</v>
      </c>
      <c r="Y362">
        <v>85.37</v>
      </c>
      <c r="Z362">
        <v>44.97</v>
      </c>
      <c r="AA362">
        <v>2</v>
      </c>
      <c r="AB362" t="s">
        <v>135</v>
      </c>
      <c r="AC362" t="s">
        <v>2631</v>
      </c>
      <c r="AH362" s="4"/>
      <c r="AI362" s="4"/>
      <c r="AJ362" t="s">
        <v>67</v>
      </c>
      <c r="AK362" t="s">
        <v>229</v>
      </c>
      <c r="AL362" t="s">
        <v>478</v>
      </c>
      <c r="AM362" t="s">
        <v>1041</v>
      </c>
      <c r="AN362" t="s">
        <v>1569</v>
      </c>
      <c r="AO362" t="s">
        <v>69</v>
      </c>
      <c r="AP362" t="s">
        <v>1548</v>
      </c>
      <c r="AQ362">
        <f>WebStore68[[#This Row],[unit_price]]*WebStore68[[#This Row],[quantity]]</f>
        <v>42.99</v>
      </c>
      <c r="AR362" t="s">
        <v>90</v>
      </c>
      <c r="AS362" t="s">
        <v>2328</v>
      </c>
      <c r="AT362" t="str">
        <f t="shared" si="5"/>
        <v>1188376444112noFemale436872Facebook436154383085.3744.9733242.99114.996</v>
      </c>
      <c r="AU362">
        <f>COUNTIF(AT$2:AT362,AT362)</f>
        <v>1</v>
      </c>
      <c r="AV362" t="str">
        <f>WebStore68[[#This Row],[country]]&amp;"-"&amp;WebStore68[[#This Row],[item]]</f>
        <v>Canada-Desert Gold Grosset ED</v>
      </c>
    </row>
    <row r="363" spans="1:48" hidden="1" x14ac:dyDescent="0.25">
      <c r="A363">
        <v>1188</v>
      </c>
      <c r="B363">
        <v>376</v>
      </c>
      <c r="C363" s="13">
        <v>44411</v>
      </c>
      <c r="D363" s="14">
        <f>WebStore68[[#This Row],[order_date]]</f>
        <v>44411</v>
      </c>
      <c r="E363" s="3">
        <f>ROUNDUP(MONTH(WebStore68[[#This Row],[order_date]])/3, 0)</f>
        <v>3</v>
      </c>
      <c r="F363">
        <v>2</v>
      </c>
      <c r="G363" t="s">
        <v>38</v>
      </c>
      <c r="H363" t="s">
        <v>49</v>
      </c>
      <c r="I363" t="s">
        <v>56</v>
      </c>
      <c r="J363" t="s">
        <v>58</v>
      </c>
      <c r="K363" s="4">
        <v>43687</v>
      </c>
      <c r="L363">
        <v>2</v>
      </c>
      <c r="M363" t="s">
        <v>60</v>
      </c>
      <c r="N363" s="4">
        <v>43615</v>
      </c>
      <c r="O363" s="4">
        <v>43830</v>
      </c>
      <c r="P363">
        <v>2</v>
      </c>
      <c r="Q363" t="s">
        <v>83</v>
      </c>
      <c r="R363" t="s">
        <v>245</v>
      </c>
      <c r="S363">
        <v>2</v>
      </c>
      <c r="T363" t="s">
        <v>945</v>
      </c>
      <c r="U363" t="s">
        <v>1479</v>
      </c>
      <c r="V363" t="s">
        <v>1993</v>
      </c>
      <c r="W363" t="s">
        <v>85</v>
      </c>
      <c r="X363" t="s">
        <v>1869</v>
      </c>
      <c r="Y363">
        <v>85.37</v>
      </c>
      <c r="Z363">
        <v>44.97</v>
      </c>
      <c r="AA363">
        <v>2</v>
      </c>
      <c r="AB363" t="s">
        <v>135</v>
      </c>
      <c r="AC363" t="s">
        <v>2631</v>
      </c>
      <c r="AH363" s="4"/>
      <c r="AI363" s="4"/>
      <c r="AJ363" t="s">
        <v>80</v>
      </c>
      <c r="AK363" t="s">
        <v>242</v>
      </c>
      <c r="AL363" t="s">
        <v>404</v>
      </c>
      <c r="AM363" t="s">
        <v>966</v>
      </c>
      <c r="AN363" t="s">
        <v>1499</v>
      </c>
      <c r="AO363" t="s">
        <v>80</v>
      </c>
      <c r="AP363" t="s">
        <v>1548</v>
      </c>
      <c r="AQ363">
        <f>WebStore68[[#This Row],[unit_price]]*WebStore68[[#This Row],[quantity]]</f>
        <v>42.38</v>
      </c>
      <c r="AR363" t="s">
        <v>70</v>
      </c>
      <c r="AS363" t="s">
        <v>2341</v>
      </c>
      <c r="AT363" t="str">
        <f t="shared" si="5"/>
        <v>1188376444112noFemale436872Facebook436154383085.3744.9727121.19214.995</v>
      </c>
      <c r="AU363">
        <f>COUNTIF(AT$2:AT363,AT363)</f>
        <v>1</v>
      </c>
      <c r="AV363" t="str">
        <f>WebStore68[[#This Row],[country]]&amp;"-"&amp;WebStore68[[#This Row],[item]]</f>
        <v>Canada-Kids Gamer Tee</v>
      </c>
    </row>
    <row r="364" spans="1:48" hidden="1" x14ac:dyDescent="0.25">
      <c r="A364" s="3">
        <v>2</v>
      </c>
      <c r="B364" s="3">
        <v>459</v>
      </c>
      <c r="C364" s="13">
        <v>43740</v>
      </c>
      <c r="D364" s="14">
        <f>WebStore68[[#This Row],[order_date]]</f>
        <v>43740</v>
      </c>
      <c r="E364" s="3">
        <f>ROUNDUP(MONTH(WebStore68[[#This Row],[order_date]])/3, 0)</f>
        <v>4</v>
      </c>
      <c r="F364" s="3">
        <v>3</v>
      </c>
      <c r="G364" s="3" t="s">
        <v>34</v>
      </c>
      <c r="H364" s="3" t="s">
        <v>45</v>
      </c>
      <c r="I364" s="3" t="s">
        <v>55</v>
      </c>
      <c r="J364" s="3" t="s">
        <v>58</v>
      </c>
      <c r="K364" s="4">
        <v>43645</v>
      </c>
      <c r="L364" s="3">
        <v>2</v>
      </c>
      <c r="M364" s="3" t="s">
        <v>60</v>
      </c>
      <c r="N364" s="4">
        <v>43615</v>
      </c>
      <c r="O364" s="4">
        <v>43830</v>
      </c>
      <c r="P364" s="3">
        <v>2</v>
      </c>
      <c r="Q364" s="3" t="s">
        <v>64</v>
      </c>
      <c r="R364" s="3" t="s">
        <v>226</v>
      </c>
      <c r="S364" s="3">
        <v>2</v>
      </c>
      <c r="T364" s="3" t="s">
        <v>388</v>
      </c>
      <c r="U364" s="3" t="s">
        <v>950</v>
      </c>
      <c r="V364" s="3" t="s">
        <v>1484</v>
      </c>
      <c r="W364" s="3" t="s">
        <v>85</v>
      </c>
      <c r="X364" s="3" t="s">
        <v>2030</v>
      </c>
      <c r="Y364" s="3">
        <v>183.97</v>
      </c>
      <c r="Z364" s="3">
        <v>49.97</v>
      </c>
      <c r="AA364" s="3">
        <v>2</v>
      </c>
      <c r="AB364" s="3" t="s">
        <v>2081</v>
      </c>
      <c r="AC364" s="3" t="s">
        <v>2325</v>
      </c>
      <c r="AD364" s="3">
        <v>1</v>
      </c>
      <c r="AE364" s="3" t="s">
        <v>2633</v>
      </c>
      <c r="AF364" s="3">
        <v>228</v>
      </c>
      <c r="AG364" s="3" t="s">
        <v>2635</v>
      </c>
      <c r="AH364" s="4">
        <v>43740</v>
      </c>
      <c r="AI364" s="4">
        <v>43799</v>
      </c>
      <c r="AJ364" s="3" t="s">
        <v>70</v>
      </c>
      <c r="AK364" s="3" t="s">
        <v>232</v>
      </c>
      <c r="AL364" s="3" t="s">
        <v>673</v>
      </c>
      <c r="AM364" s="3" t="s">
        <v>1216</v>
      </c>
      <c r="AN364" s="3" t="s">
        <v>1652</v>
      </c>
      <c r="AO364" s="3" t="s">
        <v>69</v>
      </c>
      <c r="AP364" s="3" t="s">
        <v>1517</v>
      </c>
      <c r="AQ364" s="3">
        <f>WebStore68[[#This Row],[unit_price]]*WebStore68[[#This Row],[quantity]]</f>
        <v>13.99</v>
      </c>
      <c r="AR364" s="3" t="s">
        <v>432</v>
      </c>
      <c r="AS364" s="3" t="s">
        <v>2331</v>
      </c>
      <c r="AT364" t="str">
        <f t="shared" si="5"/>
        <v>2459437403yesFemale436452Facebook4361543830183.9749.971control228Changing color of background from blue to green437404379951213.99119.9921</v>
      </c>
      <c r="AU364">
        <f>COUNTIF(AT$2:AT364,AT364)</f>
        <v>1</v>
      </c>
      <c r="AV364" t="str">
        <f>WebStore68[[#This Row],[country]]&amp;"-"&amp;WebStore68[[#This Row],[item]]</f>
        <v>France-60x 185cm Yoga Mat 10mm</v>
      </c>
    </row>
    <row r="365" spans="1:48" hidden="1" x14ac:dyDescent="0.25">
      <c r="A365">
        <v>2</v>
      </c>
      <c r="B365">
        <v>459</v>
      </c>
      <c r="C365" s="13">
        <v>43740</v>
      </c>
      <c r="D365" s="14">
        <f>WebStore68[[#This Row],[order_date]]</f>
        <v>43740</v>
      </c>
      <c r="E365" s="3">
        <f>ROUNDUP(MONTH(WebStore68[[#This Row],[order_date]])/3, 0)</f>
        <v>4</v>
      </c>
      <c r="F365">
        <v>3</v>
      </c>
      <c r="G365" t="s">
        <v>34</v>
      </c>
      <c r="H365" t="s">
        <v>45</v>
      </c>
      <c r="I365" t="s">
        <v>55</v>
      </c>
      <c r="J365" t="s">
        <v>58</v>
      </c>
      <c r="K365" s="4">
        <v>43645</v>
      </c>
      <c r="L365">
        <v>2</v>
      </c>
      <c r="M365" t="s">
        <v>60</v>
      </c>
      <c r="N365" s="4">
        <v>43615</v>
      </c>
      <c r="O365" s="4">
        <v>43830</v>
      </c>
      <c r="P365">
        <v>2</v>
      </c>
      <c r="Q365" t="s">
        <v>64</v>
      </c>
      <c r="R365" t="s">
        <v>226</v>
      </c>
      <c r="S365">
        <v>2</v>
      </c>
      <c r="T365" t="s">
        <v>388</v>
      </c>
      <c r="U365" t="s">
        <v>950</v>
      </c>
      <c r="V365" t="s">
        <v>1484</v>
      </c>
      <c r="W365" t="s">
        <v>85</v>
      </c>
      <c r="X365" t="s">
        <v>2030</v>
      </c>
      <c r="Y365">
        <v>183.97</v>
      </c>
      <c r="Z365">
        <v>49.97</v>
      </c>
      <c r="AA365">
        <v>2</v>
      </c>
      <c r="AB365" t="s">
        <v>2081</v>
      </c>
      <c r="AC365" t="s">
        <v>2325</v>
      </c>
      <c r="AD365">
        <v>1</v>
      </c>
      <c r="AE365" t="s">
        <v>2633</v>
      </c>
      <c r="AF365">
        <v>228</v>
      </c>
      <c r="AG365" t="s">
        <v>2635</v>
      </c>
      <c r="AH365" s="4">
        <v>43740</v>
      </c>
      <c r="AI365" s="4">
        <v>43799</v>
      </c>
      <c r="AJ365" t="s">
        <v>84</v>
      </c>
      <c r="AK365" t="s">
        <v>246</v>
      </c>
      <c r="AL365" t="s">
        <v>714</v>
      </c>
      <c r="AM365" t="s">
        <v>1255</v>
      </c>
      <c r="AN365" t="s">
        <v>1773</v>
      </c>
      <c r="AO365" t="s">
        <v>80</v>
      </c>
      <c r="AP365" t="s">
        <v>1548</v>
      </c>
      <c r="AQ365">
        <f>WebStore68[[#This Row],[unit_price]]*WebStore68[[#This Row],[quantity]]</f>
        <v>169.98</v>
      </c>
      <c r="AR365" t="s">
        <v>410</v>
      </c>
      <c r="AS365" t="s">
        <v>2359</v>
      </c>
      <c r="AT365" t="str">
        <f t="shared" si="5"/>
        <v>2459437403yesFemale436452Facebook4361543830183.9749.971control228Changing color of background from blue to green437404379995284.99214.9920</v>
      </c>
      <c r="AU365">
        <f>COUNTIF(AT$2:AT365,AT365)</f>
        <v>1</v>
      </c>
      <c r="AV365" t="str">
        <f>WebStore68[[#This Row],[country]]&amp;"-"&amp;WebStore68[[#This Row],[item]]</f>
        <v>France-GK61s Mechanical Gaming Keyboard</v>
      </c>
    </row>
    <row r="366" spans="1:48" hidden="1" x14ac:dyDescent="0.25">
      <c r="A366">
        <v>13</v>
      </c>
      <c r="B366">
        <v>122</v>
      </c>
      <c r="C366" s="4">
        <v>43746</v>
      </c>
      <c r="D366" s="14">
        <f>WebStore68[[#This Row],[order_date]]</f>
        <v>43746</v>
      </c>
      <c r="E366" s="3">
        <f>ROUNDUP(MONTH(WebStore68[[#This Row],[order_date]])/3, 0)</f>
        <v>4</v>
      </c>
      <c r="F366">
        <v>3</v>
      </c>
      <c r="G366" t="s">
        <v>34</v>
      </c>
      <c r="H366" t="s">
        <v>45</v>
      </c>
      <c r="I366" t="s">
        <v>55</v>
      </c>
      <c r="J366" t="s">
        <v>57</v>
      </c>
      <c r="K366" s="4">
        <v>43708</v>
      </c>
      <c r="L366">
        <v>1</v>
      </c>
      <c r="M366" t="s">
        <v>61</v>
      </c>
      <c r="N366" s="4">
        <v>43615</v>
      </c>
      <c r="O366" s="4">
        <v>43830</v>
      </c>
      <c r="P366">
        <v>2</v>
      </c>
      <c r="Q366" t="s">
        <v>75</v>
      </c>
      <c r="R366" t="s">
        <v>237</v>
      </c>
      <c r="S366">
        <v>2</v>
      </c>
      <c r="T366" t="s">
        <v>399</v>
      </c>
      <c r="U366" t="s">
        <v>961</v>
      </c>
      <c r="V366" t="s">
        <v>1495</v>
      </c>
      <c r="W366" t="s">
        <v>88</v>
      </c>
      <c r="X366" t="s">
        <v>1869</v>
      </c>
      <c r="Y366">
        <v>149.96</v>
      </c>
      <c r="Z366">
        <v>59.96</v>
      </c>
      <c r="AA366">
        <v>2</v>
      </c>
      <c r="AB366" t="s">
        <v>151</v>
      </c>
      <c r="AC366" t="s">
        <v>2336</v>
      </c>
      <c r="AD366">
        <v>1</v>
      </c>
      <c r="AE366" t="s">
        <v>2633</v>
      </c>
      <c r="AF366">
        <v>45</v>
      </c>
      <c r="AG366" t="s">
        <v>2635</v>
      </c>
      <c r="AH366" s="4">
        <v>43740</v>
      </c>
      <c r="AI366" s="4">
        <v>43799</v>
      </c>
      <c r="AJ366" t="s">
        <v>80</v>
      </c>
      <c r="AK366" t="s">
        <v>242</v>
      </c>
      <c r="AL366" t="s">
        <v>65</v>
      </c>
      <c r="AM366" t="s">
        <v>1267</v>
      </c>
      <c r="AN366" t="s">
        <v>1548</v>
      </c>
      <c r="AO366" t="s">
        <v>80</v>
      </c>
      <c r="AP366" t="s">
        <v>1548</v>
      </c>
      <c r="AQ366">
        <f>WebStore68[[#This Row],[unit_price]]*WebStore68[[#This Row],[quantity]]</f>
        <v>29.98</v>
      </c>
      <c r="AR366" t="s">
        <v>80</v>
      </c>
      <c r="AS366" t="s">
        <v>2357</v>
      </c>
      <c r="AT366" t="str">
        <f t="shared" si="5"/>
        <v>13122437463yesMale437081YouTube4361543830149.9659.961control45Changing color of background from blue to green437404379921014.99214.992</v>
      </c>
      <c r="AU366">
        <f>COUNTIF(AT$2:AT366,AT366)</f>
        <v>1</v>
      </c>
      <c r="AV366" t="str">
        <f>WebStore68[[#This Row],[country]]&amp;"-"&amp;WebStore68[[#This Row],[item]]</f>
        <v>France-5 Pairs Stud Earrings Set Hypoallergenic Cubic Zirconia 316L</v>
      </c>
    </row>
    <row r="367" spans="1:48" hidden="1" x14ac:dyDescent="0.25">
      <c r="A367">
        <v>13</v>
      </c>
      <c r="B367">
        <v>122</v>
      </c>
      <c r="C367" s="4">
        <v>43746</v>
      </c>
      <c r="D367" s="14">
        <f>WebStore68[[#This Row],[order_date]]</f>
        <v>43746</v>
      </c>
      <c r="E367" s="3">
        <f>ROUNDUP(MONTH(WebStore68[[#This Row],[order_date]])/3, 0)</f>
        <v>4</v>
      </c>
      <c r="F367">
        <v>3</v>
      </c>
      <c r="G367" t="s">
        <v>34</v>
      </c>
      <c r="H367" t="s">
        <v>45</v>
      </c>
      <c r="I367" t="s">
        <v>55</v>
      </c>
      <c r="J367" t="s">
        <v>57</v>
      </c>
      <c r="K367" s="4">
        <v>43708</v>
      </c>
      <c r="L367">
        <v>1</v>
      </c>
      <c r="M367" t="s">
        <v>61</v>
      </c>
      <c r="N367" s="4">
        <v>43615</v>
      </c>
      <c r="O367" s="4">
        <v>43830</v>
      </c>
      <c r="P367">
        <v>2</v>
      </c>
      <c r="Q367" t="s">
        <v>75</v>
      </c>
      <c r="R367" t="s">
        <v>237</v>
      </c>
      <c r="S367">
        <v>2</v>
      </c>
      <c r="T367" t="s">
        <v>399</v>
      </c>
      <c r="U367" t="s">
        <v>961</v>
      </c>
      <c r="V367" t="s">
        <v>1495</v>
      </c>
      <c r="W367" t="s">
        <v>88</v>
      </c>
      <c r="X367" t="s">
        <v>1869</v>
      </c>
      <c r="Y367">
        <v>149.96</v>
      </c>
      <c r="Z367">
        <v>59.96</v>
      </c>
      <c r="AA367">
        <v>2</v>
      </c>
      <c r="AB367" t="s">
        <v>151</v>
      </c>
      <c r="AC367" t="s">
        <v>2336</v>
      </c>
      <c r="AD367">
        <v>1</v>
      </c>
      <c r="AE367" t="s">
        <v>2633</v>
      </c>
      <c r="AF367">
        <v>45</v>
      </c>
      <c r="AG367" t="s">
        <v>2635</v>
      </c>
      <c r="AH367" s="4">
        <v>43740</v>
      </c>
      <c r="AI367" s="4">
        <v>43799</v>
      </c>
      <c r="AJ367" t="s">
        <v>67</v>
      </c>
      <c r="AK367" t="s">
        <v>229</v>
      </c>
      <c r="AL367" t="s">
        <v>439</v>
      </c>
      <c r="AM367" t="s">
        <v>1001</v>
      </c>
      <c r="AN367" t="s">
        <v>1533</v>
      </c>
      <c r="AO367" t="s">
        <v>80</v>
      </c>
      <c r="AP367" t="s">
        <v>1548</v>
      </c>
      <c r="AQ367">
        <f>WebStore68[[#This Row],[unit_price]]*WebStore68[[#This Row],[quantity]]</f>
        <v>119.98</v>
      </c>
      <c r="AR367" t="s">
        <v>84</v>
      </c>
      <c r="AS367" t="s">
        <v>2366</v>
      </c>
      <c r="AT367" t="str">
        <f t="shared" si="5"/>
        <v>13122437463yesMale437081YouTube4361543830149.9659.961control45Changing color of background from blue to green4374043799310259.99214.999</v>
      </c>
      <c r="AU367">
        <f>COUNTIF(AT$2:AT367,AT367)</f>
        <v>1</v>
      </c>
      <c r="AV367" t="str">
        <f>WebStore68[[#This Row],[country]]&amp;"-"&amp;WebStore68[[#This Row],[item]]</f>
        <v>France-One Piece Vol.1 1st Edition - JP</v>
      </c>
    </row>
    <row r="368" spans="1:48" hidden="1" x14ac:dyDescent="0.25">
      <c r="A368">
        <v>18</v>
      </c>
      <c r="B368">
        <v>121</v>
      </c>
      <c r="C368" s="13">
        <v>43748</v>
      </c>
      <c r="D368" s="14">
        <f>WebStore68[[#This Row],[order_date]]</f>
        <v>43748</v>
      </c>
      <c r="E368" s="3">
        <f>ROUNDUP(MONTH(WebStore68[[#This Row],[order_date]])/3, 0)</f>
        <v>4</v>
      </c>
      <c r="F368">
        <v>3</v>
      </c>
      <c r="G368" t="s">
        <v>34</v>
      </c>
      <c r="H368" t="s">
        <v>45</v>
      </c>
      <c r="I368" t="s">
        <v>56</v>
      </c>
      <c r="J368" t="s">
        <v>58</v>
      </c>
      <c r="K368" s="4">
        <v>43690</v>
      </c>
      <c r="L368">
        <v>2</v>
      </c>
      <c r="M368" t="s">
        <v>60</v>
      </c>
      <c r="N368" s="4">
        <v>43615</v>
      </c>
      <c r="O368" s="4">
        <v>43830</v>
      </c>
      <c r="P368">
        <v>1</v>
      </c>
      <c r="Q368" t="s">
        <v>80</v>
      </c>
      <c r="R368" t="s">
        <v>242</v>
      </c>
      <c r="S368">
        <v>1</v>
      </c>
      <c r="T368" t="s">
        <v>404</v>
      </c>
      <c r="U368" t="s">
        <v>966</v>
      </c>
      <c r="V368" t="s">
        <v>1499</v>
      </c>
      <c r="W368" t="s">
        <v>67</v>
      </c>
      <c r="X368" t="s">
        <v>1548</v>
      </c>
      <c r="Y368">
        <v>63.57</v>
      </c>
      <c r="Z368">
        <v>44.97</v>
      </c>
      <c r="AA368">
        <v>1</v>
      </c>
      <c r="AB368" t="s">
        <v>70</v>
      </c>
      <c r="AC368" t="s">
        <v>2341</v>
      </c>
      <c r="AD368">
        <v>1</v>
      </c>
      <c r="AE368" t="s">
        <v>2633</v>
      </c>
      <c r="AF368">
        <v>44</v>
      </c>
      <c r="AG368" t="s">
        <v>2635</v>
      </c>
      <c r="AH368" s="4">
        <v>43740</v>
      </c>
      <c r="AI368" s="4">
        <v>43799</v>
      </c>
      <c r="AJ368" t="s">
        <v>80</v>
      </c>
      <c r="AK368" t="s">
        <v>242</v>
      </c>
      <c r="AL368" t="s">
        <v>404</v>
      </c>
      <c r="AM368" t="s">
        <v>966</v>
      </c>
      <c r="AN368" t="s">
        <v>1499</v>
      </c>
      <c r="AO368" t="s">
        <v>67</v>
      </c>
      <c r="AP368" t="s">
        <v>1548</v>
      </c>
      <c r="AQ368">
        <f>WebStore68[[#This Row],[unit_price]]*WebStore68[[#This Row],[quantity]]</f>
        <v>63.570000000000007</v>
      </c>
      <c r="AR368" t="s">
        <v>70</v>
      </c>
      <c r="AS368" t="s">
        <v>2341</v>
      </c>
      <c r="AT368" t="str">
        <f t="shared" si="5"/>
        <v>18121437483noFemale436902Facebook436154383063.5744.971control44Changing color of background from blue to green437404379927121.19314.995</v>
      </c>
      <c r="AU368">
        <f>COUNTIF(AT$2:AT368,AT368)</f>
        <v>1</v>
      </c>
      <c r="AV368" t="str">
        <f>WebStore68[[#This Row],[country]]&amp;"-"&amp;WebStore68[[#This Row],[item]]</f>
        <v>France-Kids Gamer Tee</v>
      </c>
    </row>
    <row r="369" spans="1:48" hidden="1" x14ac:dyDescent="0.25">
      <c r="A369">
        <v>46</v>
      </c>
      <c r="B369">
        <v>325</v>
      </c>
      <c r="C369" s="4">
        <v>43761</v>
      </c>
      <c r="D369" s="14">
        <f>WebStore68[[#This Row],[order_date]]</f>
        <v>43761</v>
      </c>
      <c r="E369" s="3">
        <f>ROUNDUP(MONTH(WebStore68[[#This Row],[order_date]])/3, 0)</f>
        <v>4</v>
      </c>
      <c r="F369">
        <v>3</v>
      </c>
      <c r="G369" t="s">
        <v>34</v>
      </c>
      <c r="H369" t="s">
        <v>45</v>
      </c>
      <c r="I369" t="s">
        <v>55</v>
      </c>
      <c r="J369" t="s">
        <v>58</v>
      </c>
      <c r="K369" s="4">
        <v>43491</v>
      </c>
      <c r="L369">
        <v>1</v>
      </c>
      <c r="N369" s="4"/>
      <c r="O369" s="4"/>
      <c r="P369">
        <v>1</v>
      </c>
      <c r="Q369" t="s">
        <v>69</v>
      </c>
      <c r="R369" t="s">
        <v>231</v>
      </c>
      <c r="S369">
        <v>1</v>
      </c>
      <c r="T369" t="s">
        <v>428</v>
      </c>
      <c r="U369" t="s">
        <v>991</v>
      </c>
      <c r="V369" t="s">
        <v>1524</v>
      </c>
      <c r="W369" t="s">
        <v>67</v>
      </c>
      <c r="X369" t="s">
        <v>1577</v>
      </c>
      <c r="Y369">
        <v>2789.97</v>
      </c>
      <c r="Z369">
        <v>74.97</v>
      </c>
      <c r="AA369">
        <v>1</v>
      </c>
      <c r="AB369" t="s">
        <v>69</v>
      </c>
      <c r="AC369" t="s">
        <v>2360</v>
      </c>
      <c r="AD369">
        <v>1</v>
      </c>
      <c r="AE369" t="s">
        <v>2634</v>
      </c>
      <c r="AF369">
        <v>142</v>
      </c>
      <c r="AG369" t="s">
        <v>2635</v>
      </c>
      <c r="AH369" s="4">
        <v>43740</v>
      </c>
      <c r="AI369" s="4">
        <v>43799</v>
      </c>
      <c r="AJ369" t="s">
        <v>69</v>
      </c>
      <c r="AK369" t="s">
        <v>231</v>
      </c>
      <c r="AL369" t="s">
        <v>428</v>
      </c>
      <c r="AM369" t="s">
        <v>991</v>
      </c>
      <c r="AN369" t="s">
        <v>1524</v>
      </c>
      <c r="AO369" t="s">
        <v>67</v>
      </c>
      <c r="AP369" t="s">
        <v>1577</v>
      </c>
      <c r="AQ369">
        <f>WebStore68[[#This Row],[unit_price]]*WebStore68[[#This Row],[quantity]]</f>
        <v>2789.9700000000003</v>
      </c>
      <c r="AR369" t="s">
        <v>69</v>
      </c>
      <c r="AS369" t="s">
        <v>2360</v>
      </c>
      <c r="AT369" t="str">
        <f t="shared" si="5"/>
        <v>46325437613yesFemale4349112789.9774.971test142Changing color of background from blue to green43740437991151929.99324.991</v>
      </c>
      <c r="AU369">
        <f>COUNTIF(AT$2:AT369,AT369)</f>
        <v>1</v>
      </c>
      <c r="AV369" t="str">
        <f>WebStore68[[#This Row],[country]]&amp;"-"&amp;WebStore68[[#This Row],[item]]</f>
        <v>France-VIZIO Elevate 5.1.4 Home Theater Sound Bar with Dolby Atmos and DTS:X</v>
      </c>
    </row>
    <row r="370" spans="1:48" hidden="1" x14ac:dyDescent="0.25">
      <c r="A370">
        <v>53</v>
      </c>
      <c r="B370">
        <v>299</v>
      </c>
      <c r="C370" s="13">
        <v>43765</v>
      </c>
      <c r="D370" s="14">
        <f>WebStore68[[#This Row],[order_date]]</f>
        <v>43765</v>
      </c>
      <c r="E370" s="3">
        <f>ROUNDUP(MONTH(WebStore68[[#This Row],[order_date]])/3, 0)</f>
        <v>4</v>
      </c>
      <c r="F370">
        <v>3</v>
      </c>
      <c r="G370" t="s">
        <v>34</v>
      </c>
      <c r="H370" t="s">
        <v>45</v>
      </c>
      <c r="I370" t="s">
        <v>56</v>
      </c>
      <c r="J370" t="s">
        <v>58</v>
      </c>
      <c r="K370" s="4">
        <v>43567</v>
      </c>
      <c r="L370">
        <v>2</v>
      </c>
      <c r="N370" s="4"/>
      <c r="O370" s="4"/>
      <c r="P370">
        <v>2</v>
      </c>
      <c r="Q370" t="s">
        <v>76</v>
      </c>
      <c r="R370" t="s">
        <v>238</v>
      </c>
      <c r="S370">
        <v>2</v>
      </c>
      <c r="T370" t="s">
        <v>433</v>
      </c>
      <c r="U370" t="s">
        <v>996</v>
      </c>
      <c r="V370" t="s">
        <v>1528</v>
      </c>
      <c r="W370" t="s">
        <v>109</v>
      </c>
      <c r="X370" t="s">
        <v>2036</v>
      </c>
      <c r="Y370">
        <v>164.97</v>
      </c>
      <c r="Z370">
        <v>54.96</v>
      </c>
      <c r="AA370">
        <v>2</v>
      </c>
      <c r="AB370" t="s">
        <v>2095</v>
      </c>
      <c r="AC370" t="s">
        <v>2363</v>
      </c>
      <c r="AD370">
        <v>1</v>
      </c>
      <c r="AE370" t="s">
        <v>2634</v>
      </c>
      <c r="AF370">
        <v>128</v>
      </c>
      <c r="AG370" t="s">
        <v>2635</v>
      </c>
      <c r="AH370" s="4">
        <v>43740</v>
      </c>
      <c r="AI370" s="4">
        <v>43799</v>
      </c>
      <c r="AJ370" t="s">
        <v>90</v>
      </c>
      <c r="AK370" t="s">
        <v>252</v>
      </c>
      <c r="AL370" t="s">
        <v>532</v>
      </c>
      <c r="AM370" t="s">
        <v>1094</v>
      </c>
      <c r="AN370" t="s">
        <v>1562</v>
      </c>
      <c r="AO370" t="s">
        <v>67</v>
      </c>
      <c r="AP370" t="s">
        <v>1562</v>
      </c>
      <c r="AQ370">
        <f>WebStore68[[#This Row],[unit_price]]*WebStore68[[#This Row],[quantity]]</f>
        <v>29.97</v>
      </c>
      <c r="AR370" t="s">
        <v>645</v>
      </c>
      <c r="AS370" t="s">
        <v>2347</v>
      </c>
      <c r="AT370" t="str">
        <f t="shared" si="5"/>
        <v>53299437653noFemale435672164.9754.961test128Changing color of background from blue to green43740437996729.9939.9913</v>
      </c>
      <c r="AU370">
        <f>COUNTIF(AT$2:AT370,AT370)</f>
        <v>1</v>
      </c>
      <c r="AV370" t="str">
        <f>WebStore68[[#This Row],[country]]&amp;"-"&amp;WebStore68[[#This Row],[item]]</f>
        <v>France-Kinetic Sand Scents Ice Cream Treats Playset with 3 Colors of All-Natural Scented Sand and 6 Serving Tools</v>
      </c>
    </row>
    <row r="371" spans="1:48" hidden="1" x14ac:dyDescent="0.25">
      <c r="A371">
        <v>53</v>
      </c>
      <c r="B371">
        <v>299</v>
      </c>
      <c r="C371" s="13">
        <v>43765</v>
      </c>
      <c r="D371" s="14">
        <f>WebStore68[[#This Row],[order_date]]</f>
        <v>43765</v>
      </c>
      <c r="E371" s="3">
        <f>ROUNDUP(MONTH(WebStore68[[#This Row],[order_date]])/3, 0)</f>
        <v>4</v>
      </c>
      <c r="F371">
        <v>3</v>
      </c>
      <c r="G371" t="s">
        <v>34</v>
      </c>
      <c r="H371" t="s">
        <v>45</v>
      </c>
      <c r="I371" t="s">
        <v>56</v>
      </c>
      <c r="J371" t="s">
        <v>58</v>
      </c>
      <c r="K371" s="4">
        <v>43567</v>
      </c>
      <c r="L371">
        <v>2</v>
      </c>
      <c r="N371" s="4"/>
      <c r="O371" s="4"/>
      <c r="P371">
        <v>2</v>
      </c>
      <c r="Q371" t="s">
        <v>76</v>
      </c>
      <c r="R371" t="s">
        <v>238</v>
      </c>
      <c r="S371">
        <v>2</v>
      </c>
      <c r="T371" t="s">
        <v>433</v>
      </c>
      <c r="U371" t="s">
        <v>996</v>
      </c>
      <c r="V371" t="s">
        <v>1528</v>
      </c>
      <c r="W371" t="s">
        <v>109</v>
      </c>
      <c r="X371" t="s">
        <v>2036</v>
      </c>
      <c r="Y371">
        <v>164.97</v>
      </c>
      <c r="Z371">
        <v>54.96</v>
      </c>
      <c r="AA371">
        <v>2</v>
      </c>
      <c r="AB371" t="s">
        <v>2095</v>
      </c>
      <c r="AC371" t="s">
        <v>2363</v>
      </c>
      <c r="AD371">
        <v>1</v>
      </c>
      <c r="AE371" t="s">
        <v>2634</v>
      </c>
      <c r="AF371">
        <v>128</v>
      </c>
      <c r="AG371" t="s">
        <v>2635</v>
      </c>
      <c r="AH371" s="4">
        <v>43740</v>
      </c>
      <c r="AI371" s="4">
        <v>43799</v>
      </c>
      <c r="AJ371" t="s">
        <v>69</v>
      </c>
      <c r="AK371" t="s">
        <v>231</v>
      </c>
      <c r="AL371" t="s">
        <v>646</v>
      </c>
      <c r="AM371" t="s">
        <v>987</v>
      </c>
      <c r="AN371" t="s">
        <v>492</v>
      </c>
      <c r="AO371" t="s">
        <v>69</v>
      </c>
      <c r="AP371" t="s">
        <v>1577</v>
      </c>
      <c r="AQ371">
        <f>WebStore68[[#This Row],[unit_price]]*WebStore68[[#This Row],[quantity]]</f>
        <v>135</v>
      </c>
      <c r="AR371" t="s">
        <v>69</v>
      </c>
      <c r="AS371" t="s">
        <v>2360</v>
      </c>
      <c r="AT371" t="str">
        <f t="shared" si="5"/>
        <v>53299437653noFemale435672164.9754.961test128Changing color of background from blue to green43740437991124135124.991</v>
      </c>
      <c r="AU371">
        <f>COUNTIF(AT$2:AT371,AT371)</f>
        <v>1</v>
      </c>
      <c r="AV371" t="str">
        <f>WebStore68[[#This Row],[country]]&amp;"-"&amp;WebStore68[[#This Row],[item]]</f>
        <v>France-Scanmarker Air Pen Scanner</v>
      </c>
    </row>
    <row r="372" spans="1:48" hidden="1" x14ac:dyDescent="0.25">
      <c r="A372">
        <v>64</v>
      </c>
      <c r="B372">
        <v>438</v>
      </c>
      <c r="C372" s="13">
        <v>43770</v>
      </c>
      <c r="D372" s="14">
        <f>WebStore68[[#This Row],[order_date]]</f>
        <v>43770</v>
      </c>
      <c r="E372" s="3">
        <f>ROUNDUP(MONTH(WebStore68[[#This Row],[order_date]])/3, 0)</f>
        <v>4</v>
      </c>
      <c r="F372">
        <v>3</v>
      </c>
      <c r="G372" t="s">
        <v>34</v>
      </c>
      <c r="H372" t="s">
        <v>45</v>
      </c>
      <c r="I372" t="s">
        <v>56</v>
      </c>
      <c r="J372" t="s">
        <v>58</v>
      </c>
      <c r="K372" s="4">
        <v>43583</v>
      </c>
      <c r="L372">
        <v>2</v>
      </c>
      <c r="N372" s="4"/>
      <c r="O372" s="4"/>
      <c r="P372">
        <v>2</v>
      </c>
      <c r="Q372" t="s">
        <v>94</v>
      </c>
      <c r="R372" t="s">
        <v>256</v>
      </c>
      <c r="S372">
        <v>2</v>
      </c>
      <c r="T372" t="s">
        <v>442</v>
      </c>
      <c r="U372" t="s">
        <v>1004</v>
      </c>
      <c r="V372" t="s">
        <v>1536</v>
      </c>
      <c r="W372" t="s">
        <v>71</v>
      </c>
      <c r="X372" t="s">
        <v>1902</v>
      </c>
      <c r="Y372">
        <v>132.94</v>
      </c>
      <c r="Z372">
        <v>44.98</v>
      </c>
      <c r="AA372">
        <v>2</v>
      </c>
      <c r="AB372" t="s">
        <v>2098</v>
      </c>
      <c r="AC372" t="s">
        <v>2368</v>
      </c>
      <c r="AD372">
        <v>1</v>
      </c>
      <c r="AE372" t="s">
        <v>2633</v>
      </c>
      <c r="AF372">
        <v>218</v>
      </c>
      <c r="AG372" t="s">
        <v>2635</v>
      </c>
      <c r="AH372" s="4">
        <v>43740</v>
      </c>
      <c r="AI372" s="4">
        <v>43799</v>
      </c>
      <c r="AJ372" t="s">
        <v>70</v>
      </c>
      <c r="AK372" t="s">
        <v>232</v>
      </c>
      <c r="AL372" t="s">
        <v>411</v>
      </c>
      <c r="AM372" t="s">
        <v>973</v>
      </c>
      <c r="AN372" t="s">
        <v>1506</v>
      </c>
      <c r="AO372" t="s">
        <v>69</v>
      </c>
      <c r="AP372" t="s">
        <v>1517</v>
      </c>
      <c r="AQ372">
        <f>WebStore68[[#This Row],[unit_price]]*WebStore68[[#This Row],[quantity]]</f>
        <v>95.95</v>
      </c>
      <c r="AR372" t="s">
        <v>673</v>
      </c>
      <c r="AS372" t="s">
        <v>2348</v>
      </c>
      <c r="AT372" t="str">
        <f t="shared" si="5"/>
        <v>64438437703noFemale435832132.9444.981control218Changing color of background from blue to green437404379953095.95119.9912</v>
      </c>
      <c r="AU372">
        <f>COUNTIF(AT$2:AT372,AT372)</f>
        <v>1</v>
      </c>
      <c r="AV372" t="str">
        <f>WebStore68[[#This Row],[country]]&amp;"-"&amp;WebStore68[[#This Row],[item]]</f>
        <v>France-Cross Trainer Air Walker Glider Home Gym</v>
      </c>
    </row>
    <row r="373" spans="1:48" hidden="1" x14ac:dyDescent="0.25">
      <c r="A373">
        <v>64</v>
      </c>
      <c r="B373">
        <v>438</v>
      </c>
      <c r="C373" s="13">
        <v>43770</v>
      </c>
      <c r="D373" s="14">
        <f>WebStore68[[#This Row],[order_date]]</f>
        <v>43770</v>
      </c>
      <c r="E373" s="3">
        <f>ROUNDUP(MONTH(WebStore68[[#This Row],[order_date]])/3, 0)</f>
        <v>4</v>
      </c>
      <c r="F373">
        <v>3</v>
      </c>
      <c r="G373" t="s">
        <v>34</v>
      </c>
      <c r="H373" t="s">
        <v>45</v>
      </c>
      <c r="I373" t="s">
        <v>56</v>
      </c>
      <c r="J373" t="s">
        <v>58</v>
      </c>
      <c r="K373" s="4">
        <v>43583</v>
      </c>
      <c r="L373">
        <v>2</v>
      </c>
      <c r="N373" s="4"/>
      <c r="O373" s="4"/>
      <c r="P373">
        <v>2</v>
      </c>
      <c r="Q373" t="s">
        <v>94</v>
      </c>
      <c r="R373" t="s">
        <v>256</v>
      </c>
      <c r="S373">
        <v>2</v>
      </c>
      <c r="T373" t="s">
        <v>442</v>
      </c>
      <c r="U373" t="s">
        <v>1004</v>
      </c>
      <c r="V373" t="s">
        <v>1536</v>
      </c>
      <c r="W373" t="s">
        <v>71</v>
      </c>
      <c r="X373" t="s">
        <v>1902</v>
      </c>
      <c r="Y373">
        <v>132.94</v>
      </c>
      <c r="Z373">
        <v>44.98</v>
      </c>
      <c r="AA373">
        <v>2</v>
      </c>
      <c r="AB373" t="s">
        <v>2098</v>
      </c>
      <c r="AC373" t="s">
        <v>2368</v>
      </c>
      <c r="AD373">
        <v>1</v>
      </c>
      <c r="AE373" t="s">
        <v>2633</v>
      </c>
      <c r="AF373">
        <v>218</v>
      </c>
      <c r="AG373" t="s">
        <v>2635</v>
      </c>
      <c r="AH373" s="4">
        <v>43740</v>
      </c>
      <c r="AI373" s="4">
        <v>43799</v>
      </c>
      <c r="AJ373" t="s">
        <v>86</v>
      </c>
      <c r="AK373" t="s">
        <v>248</v>
      </c>
      <c r="AL373" t="s">
        <v>432</v>
      </c>
      <c r="AM373" t="s">
        <v>995</v>
      </c>
      <c r="AN373" t="s">
        <v>1527</v>
      </c>
      <c r="AO373" t="s">
        <v>69</v>
      </c>
      <c r="AP373" t="s">
        <v>1577</v>
      </c>
      <c r="AQ373">
        <f>WebStore68[[#This Row],[unit_price]]*WebStore68[[#This Row],[quantity]]</f>
        <v>36.99</v>
      </c>
      <c r="AR373" t="s">
        <v>549</v>
      </c>
      <c r="AS373" t="s">
        <v>2362</v>
      </c>
      <c r="AT373" t="str">
        <f t="shared" si="5"/>
        <v>64438437703noFemale435832132.9444.981control218Changing color of background from blue to green437404379972136.99124.9922</v>
      </c>
      <c r="AU373">
        <f>COUNTIF(AT$2:AT373,AT373)</f>
        <v>1</v>
      </c>
      <c r="AV373" t="str">
        <f>WebStore68[[#This Row],[country]]&amp;"-"&amp;WebStore68[[#This Row],[item]]</f>
        <v>France-Beiz Gold Office Accessories Desk Organizer with Storage Drawer 1 Paper Tray &amp; 5 Upright Sections</v>
      </c>
    </row>
    <row r="374" spans="1:48" hidden="1" x14ac:dyDescent="0.25">
      <c r="A374">
        <v>75</v>
      </c>
      <c r="B374">
        <v>194</v>
      </c>
      <c r="C374" s="4">
        <v>43778</v>
      </c>
      <c r="D374" s="14">
        <f>WebStore68[[#This Row],[order_date]]</f>
        <v>43778</v>
      </c>
      <c r="E374" s="3">
        <f>ROUNDUP(MONTH(WebStore68[[#This Row],[order_date]])/3, 0)</f>
        <v>4</v>
      </c>
      <c r="F374">
        <v>3</v>
      </c>
      <c r="G374" t="s">
        <v>34</v>
      </c>
      <c r="H374" t="s">
        <v>45</v>
      </c>
      <c r="I374" t="s">
        <v>55</v>
      </c>
      <c r="J374" t="s">
        <v>57</v>
      </c>
      <c r="K374" s="4">
        <v>43702</v>
      </c>
      <c r="L374">
        <v>3</v>
      </c>
      <c r="M374" t="s">
        <v>59</v>
      </c>
      <c r="N374" s="4">
        <v>43615</v>
      </c>
      <c r="O374" s="4">
        <v>43830</v>
      </c>
      <c r="P374">
        <v>1</v>
      </c>
      <c r="Q374" t="s">
        <v>78</v>
      </c>
      <c r="R374" t="s">
        <v>240</v>
      </c>
      <c r="S374">
        <v>1</v>
      </c>
      <c r="T374" t="s">
        <v>408</v>
      </c>
      <c r="U374" t="s">
        <v>970</v>
      </c>
      <c r="V374" t="s">
        <v>1503</v>
      </c>
      <c r="W374" t="s">
        <v>69</v>
      </c>
      <c r="X374" t="s">
        <v>1548</v>
      </c>
      <c r="Y374">
        <v>29.94</v>
      </c>
      <c r="Z374">
        <v>14.99</v>
      </c>
      <c r="AA374">
        <v>1</v>
      </c>
      <c r="AB374" t="s">
        <v>393</v>
      </c>
      <c r="AC374" t="s">
        <v>2345</v>
      </c>
      <c r="AD374">
        <v>1</v>
      </c>
      <c r="AE374" t="s">
        <v>2633</v>
      </c>
      <c r="AF374">
        <v>75</v>
      </c>
      <c r="AG374" t="s">
        <v>2635</v>
      </c>
      <c r="AH374" s="4">
        <v>43740</v>
      </c>
      <c r="AI374" s="4">
        <v>43799</v>
      </c>
      <c r="AJ374" t="s">
        <v>78</v>
      </c>
      <c r="AK374" t="s">
        <v>240</v>
      </c>
      <c r="AL374" t="s">
        <v>408</v>
      </c>
      <c r="AM374" t="s">
        <v>970</v>
      </c>
      <c r="AN374" t="s">
        <v>1503</v>
      </c>
      <c r="AO374" t="s">
        <v>69</v>
      </c>
      <c r="AP374" t="s">
        <v>1548</v>
      </c>
      <c r="AQ374">
        <f>WebStore68[[#This Row],[unit_price]]*WebStore68[[#This Row],[quantity]]</f>
        <v>29.94</v>
      </c>
      <c r="AR374" t="s">
        <v>393</v>
      </c>
      <c r="AS374" t="s">
        <v>2345</v>
      </c>
      <c r="AT374" t="str">
        <f t="shared" si="5"/>
        <v>75194437783yesMale437023Google Ads436154383029.9414.991control75Changing color of background from blue to green437404379984529.94114.9918</v>
      </c>
      <c r="AU374">
        <f>COUNTIF(AT$2:AT374,AT374)</f>
        <v>1</v>
      </c>
      <c r="AV374" t="str">
        <f>WebStore68[[#This Row],[country]]&amp;"-"&amp;WebStore68[[#This Row],[item]]</f>
        <v>France-Fullstar Vegetable Chopper 4 Blades</v>
      </c>
    </row>
    <row r="375" spans="1:48" hidden="1" x14ac:dyDescent="0.25">
      <c r="A375">
        <v>82</v>
      </c>
      <c r="B375">
        <v>70</v>
      </c>
      <c r="C375" s="4">
        <v>43782</v>
      </c>
      <c r="D375" s="14">
        <f>WebStore68[[#This Row],[order_date]]</f>
        <v>43782</v>
      </c>
      <c r="E375" s="3">
        <f>ROUNDUP(MONTH(WebStore68[[#This Row],[order_date]])/3, 0)</f>
        <v>4</v>
      </c>
      <c r="F375">
        <v>3</v>
      </c>
      <c r="G375" t="s">
        <v>34</v>
      </c>
      <c r="H375" t="s">
        <v>45</v>
      </c>
      <c r="I375" t="s">
        <v>55</v>
      </c>
      <c r="J375" t="s">
        <v>58</v>
      </c>
      <c r="K375" s="4">
        <v>43733</v>
      </c>
      <c r="L375">
        <v>3</v>
      </c>
      <c r="M375" t="s">
        <v>59</v>
      </c>
      <c r="N375" s="4">
        <v>43615</v>
      </c>
      <c r="O375" s="4">
        <v>43830</v>
      </c>
      <c r="P375">
        <v>1</v>
      </c>
      <c r="Q375" t="s">
        <v>84</v>
      </c>
      <c r="R375" t="s">
        <v>246</v>
      </c>
      <c r="S375">
        <v>1</v>
      </c>
      <c r="T375" t="s">
        <v>413</v>
      </c>
      <c r="U375" t="s">
        <v>975</v>
      </c>
      <c r="V375" t="s">
        <v>1508</v>
      </c>
      <c r="W375" t="s">
        <v>80</v>
      </c>
      <c r="X375" t="s">
        <v>1548</v>
      </c>
      <c r="Y375">
        <v>20.5</v>
      </c>
      <c r="Z375">
        <v>29.98</v>
      </c>
      <c r="AA375">
        <v>1</v>
      </c>
      <c r="AB375" t="s">
        <v>86</v>
      </c>
      <c r="AC375" t="s">
        <v>2350</v>
      </c>
      <c r="AD375">
        <v>1</v>
      </c>
      <c r="AE375" t="s">
        <v>2634</v>
      </c>
      <c r="AF375">
        <v>33</v>
      </c>
      <c r="AG375" t="s">
        <v>2635</v>
      </c>
      <c r="AH375" s="4">
        <v>43740</v>
      </c>
      <c r="AI375" s="4">
        <v>43799</v>
      </c>
      <c r="AJ375" t="s">
        <v>84</v>
      </c>
      <c r="AK375" t="s">
        <v>246</v>
      </c>
      <c r="AL375" t="s">
        <v>413</v>
      </c>
      <c r="AM375" t="s">
        <v>975</v>
      </c>
      <c r="AN375" t="s">
        <v>1508</v>
      </c>
      <c r="AO375" t="s">
        <v>80</v>
      </c>
      <c r="AP375" t="s">
        <v>1548</v>
      </c>
      <c r="AQ375">
        <f>WebStore68[[#This Row],[unit_price]]*WebStore68[[#This Row],[quantity]]</f>
        <v>20.5</v>
      </c>
      <c r="AR375" t="s">
        <v>86</v>
      </c>
      <c r="AS375" t="s">
        <v>2350</v>
      </c>
      <c r="AT375" t="str">
        <f t="shared" si="5"/>
        <v>8270437823yesFemale437333Google Ads436154383020.529.981test33Changing color of background from blue to green4374043799911410.25214.997</v>
      </c>
      <c r="AU375">
        <f>COUNTIF(AT$2:AT375,AT375)</f>
        <v>1</v>
      </c>
      <c r="AV375" t="str">
        <f>WebStore68[[#This Row],[country]]&amp;"-"&amp;WebStore68[[#This Row],[item]]</f>
        <v>France-Putuo Decor Game Room Decor Do Not Disturb Gamer at Work Metal Tin Sign 12x8</v>
      </c>
    </row>
    <row r="376" spans="1:48" hidden="1" x14ac:dyDescent="0.25">
      <c r="A376">
        <v>97</v>
      </c>
      <c r="B376">
        <v>184</v>
      </c>
      <c r="C376" s="4">
        <v>43790</v>
      </c>
      <c r="D376" s="14">
        <f>WebStore68[[#This Row],[order_date]]</f>
        <v>43790</v>
      </c>
      <c r="E376" s="3">
        <f>ROUNDUP(MONTH(WebStore68[[#This Row],[order_date]])/3, 0)</f>
        <v>4</v>
      </c>
      <c r="F376">
        <v>3</v>
      </c>
      <c r="G376" t="s">
        <v>34</v>
      </c>
      <c r="H376" t="s">
        <v>45</v>
      </c>
      <c r="I376" t="s">
        <v>55</v>
      </c>
      <c r="J376" t="s">
        <v>58</v>
      </c>
      <c r="K376" s="4">
        <v>43725</v>
      </c>
      <c r="L376">
        <v>3</v>
      </c>
      <c r="M376" t="s">
        <v>59</v>
      </c>
      <c r="N376" s="4">
        <v>43615</v>
      </c>
      <c r="O376" s="4">
        <v>43830</v>
      </c>
      <c r="P376">
        <v>1</v>
      </c>
      <c r="Q376" t="s">
        <v>67</v>
      </c>
      <c r="R376" t="s">
        <v>229</v>
      </c>
      <c r="S376">
        <v>1</v>
      </c>
      <c r="T376" t="s">
        <v>467</v>
      </c>
      <c r="U376" t="s">
        <v>1030</v>
      </c>
      <c r="V376" t="s">
        <v>1560</v>
      </c>
      <c r="W376" t="s">
        <v>80</v>
      </c>
      <c r="X376" t="s">
        <v>1548</v>
      </c>
      <c r="Y376">
        <v>59.74</v>
      </c>
      <c r="Z376">
        <v>29.98</v>
      </c>
      <c r="AA376">
        <v>1</v>
      </c>
      <c r="AB376" t="s">
        <v>84</v>
      </c>
      <c r="AC376" t="s">
        <v>2366</v>
      </c>
      <c r="AD376">
        <v>1</v>
      </c>
      <c r="AE376" t="s">
        <v>2634</v>
      </c>
      <c r="AF376">
        <v>72</v>
      </c>
      <c r="AG376" t="s">
        <v>2635</v>
      </c>
      <c r="AH376" s="4">
        <v>43740</v>
      </c>
      <c r="AI376" s="4">
        <v>43799</v>
      </c>
      <c r="AJ376" t="s">
        <v>67</v>
      </c>
      <c r="AK376" t="s">
        <v>229</v>
      </c>
      <c r="AL376" t="s">
        <v>467</v>
      </c>
      <c r="AM376" t="s">
        <v>1030</v>
      </c>
      <c r="AN376" t="s">
        <v>1560</v>
      </c>
      <c r="AO376" t="s">
        <v>80</v>
      </c>
      <c r="AP376" t="s">
        <v>1548</v>
      </c>
      <c r="AQ376">
        <f>WebStore68[[#This Row],[unit_price]]*WebStore68[[#This Row],[quantity]]</f>
        <v>59.74</v>
      </c>
      <c r="AR376" t="s">
        <v>84</v>
      </c>
      <c r="AS376" t="s">
        <v>2366</v>
      </c>
      <c r="AT376" t="str">
        <f t="shared" si="5"/>
        <v>97184437903yesFemale437253Google Ads436154383059.7429.981test72Changing color of background from blue to green4374043799314029.87214.999</v>
      </c>
      <c r="AU376">
        <f>COUNTIF(AT$2:AT376,AT376)</f>
        <v>1</v>
      </c>
      <c r="AV376" t="str">
        <f>WebStore68[[#This Row],[country]]&amp;"-"&amp;WebStore68[[#This Row],[item]]</f>
        <v>France-The Monk who Sold His Ferrari</v>
      </c>
    </row>
    <row r="377" spans="1:48" hidden="1" x14ac:dyDescent="0.25">
      <c r="A377">
        <v>103</v>
      </c>
      <c r="B377">
        <v>122</v>
      </c>
      <c r="C377" s="4">
        <v>43794</v>
      </c>
      <c r="D377" s="14">
        <f>WebStore68[[#This Row],[order_date]]</f>
        <v>43794</v>
      </c>
      <c r="E377" s="3">
        <f>ROUNDUP(MONTH(WebStore68[[#This Row],[order_date]])/3, 0)</f>
        <v>4</v>
      </c>
      <c r="F377">
        <v>3</v>
      </c>
      <c r="G377" t="s">
        <v>34</v>
      </c>
      <c r="H377" t="s">
        <v>45</v>
      </c>
      <c r="I377" t="s">
        <v>55</v>
      </c>
      <c r="J377" t="s">
        <v>57</v>
      </c>
      <c r="K377" s="4">
        <v>43708</v>
      </c>
      <c r="L377">
        <v>1</v>
      </c>
      <c r="M377" t="s">
        <v>61</v>
      </c>
      <c r="N377" s="4">
        <v>43615</v>
      </c>
      <c r="O377" s="4">
        <v>43830</v>
      </c>
      <c r="P377">
        <v>1</v>
      </c>
      <c r="Q377" t="s">
        <v>79</v>
      </c>
      <c r="R377" t="s">
        <v>241</v>
      </c>
      <c r="S377">
        <v>1</v>
      </c>
      <c r="T377" t="s">
        <v>472</v>
      </c>
      <c r="U377" t="s">
        <v>1035</v>
      </c>
      <c r="V377" t="s">
        <v>1513</v>
      </c>
      <c r="W377" t="s">
        <v>69</v>
      </c>
      <c r="X377" t="s">
        <v>1548</v>
      </c>
      <c r="Y377">
        <v>29.99</v>
      </c>
      <c r="Z377">
        <v>14.99</v>
      </c>
      <c r="AA377">
        <v>1</v>
      </c>
      <c r="AB377" t="s">
        <v>65</v>
      </c>
      <c r="AC377" t="s">
        <v>2343</v>
      </c>
      <c r="AH377" s="4"/>
      <c r="AI377" s="4"/>
      <c r="AJ377" t="s">
        <v>79</v>
      </c>
      <c r="AK377" t="s">
        <v>241</v>
      </c>
      <c r="AL377" t="s">
        <v>472</v>
      </c>
      <c r="AM377" t="s">
        <v>1035</v>
      </c>
      <c r="AN377" t="s">
        <v>1513</v>
      </c>
      <c r="AO377" t="s">
        <v>69</v>
      </c>
      <c r="AP377" t="s">
        <v>1548</v>
      </c>
      <c r="AQ377">
        <f>WebStore68[[#This Row],[unit_price]]*WebStore68[[#This Row],[quantity]]</f>
        <v>29.99</v>
      </c>
      <c r="AR377" t="s">
        <v>65</v>
      </c>
      <c r="AS377" t="s">
        <v>2343</v>
      </c>
      <c r="AT377" t="str">
        <f t="shared" si="5"/>
        <v>103122437943yesMale437081YouTube436154383029.9914.9945129.99114.9910</v>
      </c>
      <c r="AU377">
        <f>COUNTIF(AT$2:AT377,AT377)</f>
        <v>1</v>
      </c>
      <c r="AV377" t="str">
        <f>WebStore68[[#This Row],[country]]&amp;"-"&amp;WebStore68[[#This Row],[item]]</f>
        <v>France-Funko Pop! STAR WARS Darth Revan Exclusive</v>
      </c>
    </row>
    <row r="378" spans="1:48" hidden="1" x14ac:dyDescent="0.25">
      <c r="A378">
        <v>105</v>
      </c>
      <c r="B378">
        <v>13</v>
      </c>
      <c r="C378" s="4">
        <v>43795</v>
      </c>
      <c r="D378" s="14">
        <f>WebStore68[[#This Row],[order_date]]</f>
        <v>43795</v>
      </c>
      <c r="E378" s="3">
        <f>ROUNDUP(MONTH(WebStore68[[#This Row],[order_date]])/3, 0)</f>
        <v>4</v>
      </c>
      <c r="F378">
        <v>3</v>
      </c>
      <c r="G378" t="s">
        <v>34</v>
      </c>
      <c r="H378" t="s">
        <v>45</v>
      </c>
      <c r="I378" t="s">
        <v>56</v>
      </c>
      <c r="J378" t="s">
        <v>58</v>
      </c>
      <c r="K378" s="4">
        <v>43733</v>
      </c>
      <c r="L378">
        <v>1</v>
      </c>
      <c r="M378" t="s">
        <v>61</v>
      </c>
      <c r="N378" s="4">
        <v>43615</v>
      </c>
      <c r="O378" s="4">
        <v>43830</v>
      </c>
      <c r="P378">
        <v>1</v>
      </c>
      <c r="Q378" t="s">
        <v>67</v>
      </c>
      <c r="R378" t="s">
        <v>229</v>
      </c>
      <c r="S378">
        <v>1</v>
      </c>
      <c r="T378" t="s">
        <v>439</v>
      </c>
      <c r="U378" t="s">
        <v>1001</v>
      </c>
      <c r="V378" t="s">
        <v>1533</v>
      </c>
      <c r="W378" t="s">
        <v>80</v>
      </c>
      <c r="X378" t="s">
        <v>1548</v>
      </c>
      <c r="Y378">
        <v>119.98</v>
      </c>
      <c r="Z378">
        <v>29.98</v>
      </c>
      <c r="AA378">
        <v>1</v>
      </c>
      <c r="AB378" t="s">
        <v>84</v>
      </c>
      <c r="AC378" t="s">
        <v>2366</v>
      </c>
      <c r="AD378">
        <v>1</v>
      </c>
      <c r="AE378" t="s">
        <v>2633</v>
      </c>
      <c r="AF378">
        <v>10</v>
      </c>
      <c r="AG378" t="s">
        <v>2635</v>
      </c>
      <c r="AH378" s="4">
        <v>43740</v>
      </c>
      <c r="AI378" s="4">
        <v>43799</v>
      </c>
      <c r="AJ378" t="s">
        <v>67</v>
      </c>
      <c r="AK378" t="s">
        <v>229</v>
      </c>
      <c r="AL378" t="s">
        <v>439</v>
      </c>
      <c r="AM378" t="s">
        <v>1001</v>
      </c>
      <c r="AN378" t="s">
        <v>1533</v>
      </c>
      <c r="AO378" t="s">
        <v>80</v>
      </c>
      <c r="AP378" t="s">
        <v>1548</v>
      </c>
      <c r="AQ378">
        <f>WebStore68[[#This Row],[unit_price]]*WebStore68[[#This Row],[quantity]]</f>
        <v>119.98</v>
      </c>
      <c r="AR378" t="s">
        <v>84</v>
      </c>
      <c r="AS378" t="s">
        <v>2366</v>
      </c>
      <c r="AT378" t="str">
        <f t="shared" si="5"/>
        <v>10513437953noFemale437331YouTube4361543830119.9829.981control10Changing color of background from blue to green4374043799310259.99214.999</v>
      </c>
      <c r="AU378">
        <f>COUNTIF(AT$2:AT378,AT378)</f>
        <v>1</v>
      </c>
      <c r="AV378" t="str">
        <f>WebStore68[[#This Row],[country]]&amp;"-"&amp;WebStore68[[#This Row],[item]]</f>
        <v>France-One Piece Vol.1 1st Edition - JP</v>
      </c>
    </row>
    <row r="379" spans="1:48" hidden="1" x14ac:dyDescent="0.25">
      <c r="A379">
        <v>114</v>
      </c>
      <c r="B379">
        <v>215</v>
      </c>
      <c r="C379" s="4">
        <v>43801</v>
      </c>
      <c r="D379" s="14">
        <f>WebStore68[[#This Row],[order_date]]</f>
        <v>43801</v>
      </c>
      <c r="E379" s="3">
        <f>ROUNDUP(MONTH(WebStore68[[#This Row],[order_date]])/3, 0)</f>
        <v>4</v>
      </c>
      <c r="F379">
        <v>3</v>
      </c>
      <c r="G379" t="s">
        <v>34</v>
      </c>
      <c r="H379" t="s">
        <v>45</v>
      </c>
      <c r="I379" t="s">
        <v>56</v>
      </c>
      <c r="J379" t="s">
        <v>57</v>
      </c>
      <c r="K379" s="4">
        <v>43639</v>
      </c>
      <c r="L379">
        <v>1</v>
      </c>
      <c r="M379" t="s">
        <v>61</v>
      </c>
      <c r="N379" s="4">
        <v>43615</v>
      </c>
      <c r="O379" s="4">
        <v>43830</v>
      </c>
      <c r="P379">
        <v>1</v>
      </c>
      <c r="Q379" t="s">
        <v>79</v>
      </c>
      <c r="R379" t="s">
        <v>241</v>
      </c>
      <c r="S379">
        <v>1</v>
      </c>
      <c r="T379" t="s">
        <v>403</v>
      </c>
      <c r="U379" t="s">
        <v>965</v>
      </c>
      <c r="V379" t="s">
        <v>422</v>
      </c>
      <c r="W379" t="s">
        <v>69</v>
      </c>
      <c r="X379" t="s">
        <v>1548</v>
      </c>
      <c r="Y379">
        <v>120</v>
      </c>
      <c r="Z379">
        <v>14.99</v>
      </c>
      <c r="AA379">
        <v>1</v>
      </c>
      <c r="AB379" t="s">
        <v>455</v>
      </c>
      <c r="AC379" t="s">
        <v>2340</v>
      </c>
      <c r="AH379" s="4"/>
      <c r="AI379" s="4"/>
      <c r="AJ379" t="s">
        <v>79</v>
      </c>
      <c r="AK379" t="s">
        <v>241</v>
      </c>
      <c r="AL379" t="s">
        <v>403</v>
      </c>
      <c r="AM379" t="s">
        <v>965</v>
      </c>
      <c r="AN379" t="s">
        <v>422</v>
      </c>
      <c r="AO379" t="s">
        <v>69</v>
      </c>
      <c r="AP379" t="s">
        <v>1548</v>
      </c>
      <c r="AQ379">
        <f>WebStore68[[#This Row],[unit_price]]*WebStore68[[#This Row],[quantity]]</f>
        <v>120</v>
      </c>
      <c r="AR379" t="s">
        <v>455</v>
      </c>
      <c r="AS379" t="s">
        <v>2340</v>
      </c>
      <c r="AT379" t="str">
        <f t="shared" si="5"/>
        <v>114215438013noMale436391YouTube436154383012014.99438120114.9915</v>
      </c>
      <c r="AU379">
        <f>COUNTIF(AT$2:AT379,AT379)</f>
        <v>1</v>
      </c>
      <c r="AV379" t="str">
        <f>WebStore68[[#This Row],[country]]&amp;"-"&amp;WebStore68[[#This Row],[item]]</f>
        <v>France-Dragon Ball Z - Officially Licensed Dragon Ball Collector's Set</v>
      </c>
    </row>
    <row r="380" spans="1:48" hidden="1" x14ac:dyDescent="0.25">
      <c r="A380">
        <v>122</v>
      </c>
      <c r="B380">
        <v>297</v>
      </c>
      <c r="C380" s="4">
        <v>43807</v>
      </c>
      <c r="D380" s="14">
        <f>WebStore68[[#This Row],[order_date]]</f>
        <v>43807</v>
      </c>
      <c r="E380" s="3">
        <f>ROUNDUP(MONTH(WebStore68[[#This Row],[order_date]])/3, 0)</f>
        <v>4</v>
      </c>
      <c r="F380">
        <v>3</v>
      </c>
      <c r="G380" t="s">
        <v>34</v>
      </c>
      <c r="H380" t="s">
        <v>45</v>
      </c>
      <c r="I380" t="s">
        <v>55</v>
      </c>
      <c r="J380" t="s">
        <v>58</v>
      </c>
      <c r="K380" s="4">
        <v>43628</v>
      </c>
      <c r="L380">
        <v>3</v>
      </c>
      <c r="M380" t="s">
        <v>59</v>
      </c>
      <c r="N380" s="4">
        <v>43615</v>
      </c>
      <c r="O380" s="4">
        <v>43830</v>
      </c>
      <c r="P380">
        <v>2</v>
      </c>
      <c r="Q380" t="s">
        <v>109</v>
      </c>
      <c r="R380" t="s">
        <v>271</v>
      </c>
      <c r="S380">
        <v>2</v>
      </c>
      <c r="T380" t="s">
        <v>482</v>
      </c>
      <c r="U380" t="s">
        <v>1046</v>
      </c>
      <c r="V380" t="s">
        <v>1574</v>
      </c>
      <c r="W380" t="s">
        <v>109</v>
      </c>
      <c r="X380" t="s">
        <v>2031</v>
      </c>
      <c r="Y380">
        <v>1004.96</v>
      </c>
      <c r="Z380">
        <v>69.959999999999994</v>
      </c>
      <c r="AA380">
        <v>2</v>
      </c>
      <c r="AB380" t="s">
        <v>125</v>
      </c>
      <c r="AC380" t="s">
        <v>2391</v>
      </c>
      <c r="AH380" s="4"/>
      <c r="AI380" s="4"/>
      <c r="AJ380" t="s">
        <v>67</v>
      </c>
      <c r="AK380" t="s">
        <v>229</v>
      </c>
      <c r="AL380" t="s">
        <v>623</v>
      </c>
      <c r="AM380" t="s">
        <v>1173</v>
      </c>
      <c r="AN380" t="s">
        <v>1577</v>
      </c>
      <c r="AO380" t="s">
        <v>67</v>
      </c>
      <c r="AP380" t="s">
        <v>1548</v>
      </c>
      <c r="AQ380">
        <f>WebStore68[[#This Row],[unit_price]]*WebStore68[[#This Row],[quantity]]</f>
        <v>74.97</v>
      </c>
      <c r="AR380" t="s">
        <v>79</v>
      </c>
      <c r="AS380" t="s">
        <v>2349</v>
      </c>
      <c r="AT380" t="str">
        <f t="shared" si="5"/>
        <v>122297438073yesFemale436283Google Ads43615438301004.9669.9639724.99314.994</v>
      </c>
      <c r="AU380">
        <f>COUNTIF(AT$2:AT380,AT380)</f>
        <v>1</v>
      </c>
      <c r="AV380" t="str">
        <f>WebStore68[[#This Row],[country]]&amp;"-"&amp;WebStore68[[#This Row],[item]]</f>
        <v>France-Nine Steps From The Tree</v>
      </c>
    </row>
    <row r="381" spans="1:48" hidden="1" x14ac:dyDescent="0.25">
      <c r="A381">
        <v>122</v>
      </c>
      <c r="B381">
        <v>297</v>
      </c>
      <c r="C381" s="4">
        <v>43807</v>
      </c>
      <c r="D381" s="14">
        <f>WebStore68[[#This Row],[order_date]]</f>
        <v>43807</v>
      </c>
      <c r="E381" s="3">
        <f>ROUNDUP(MONTH(WebStore68[[#This Row],[order_date]])/3, 0)</f>
        <v>4</v>
      </c>
      <c r="F381">
        <v>3</v>
      </c>
      <c r="G381" t="s">
        <v>34</v>
      </c>
      <c r="H381" t="s">
        <v>45</v>
      </c>
      <c r="I381" t="s">
        <v>55</v>
      </c>
      <c r="J381" t="s">
        <v>58</v>
      </c>
      <c r="K381" s="4">
        <v>43628</v>
      </c>
      <c r="L381">
        <v>3</v>
      </c>
      <c r="M381" t="s">
        <v>59</v>
      </c>
      <c r="N381" s="4">
        <v>43615</v>
      </c>
      <c r="O381" s="4">
        <v>43830</v>
      </c>
      <c r="P381">
        <v>2</v>
      </c>
      <c r="Q381" t="s">
        <v>109</v>
      </c>
      <c r="R381" t="s">
        <v>271</v>
      </c>
      <c r="S381">
        <v>2</v>
      </c>
      <c r="T381" t="s">
        <v>482</v>
      </c>
      <c r="U381" t="s">
        <v>1046</v>
      </c>
      <c r="V381" t="s">
        <v>1574</v>
      </c>
      <c r="W381" t="s">
        <v>109</v>
      </c>
      <c r="X381" t="s">
        <v>2031</v>
      </c>
      <c r="Y381">
        <v>1004.96</v>
      </c>
      <c r="Z381">
        <v>69.959999999999994</v>
      </c>
      <c r="AA381">
        <v>2</v>
      </c>
      <c r="AB381" t="s">
        <v>125</v>
      </c>
      <c r="AC381" t="s">
        <v>2391</v>
      </c>
      <c r="AH381" s="4"/>
      <c r="AI381" s="4"/>
      <c r="AJ381" t="s">
        <v>69</v>
      </c>
      <c r="AK381" t="s">
        <v>231</v>
      </c>
      <c r="AL381" t="s">
        <v>428</v>
      </c>
      <c r="AM381" t="s">
        <v>991</v>
      </c>
      <c r="AN381" t="s">
        <v>1524</v>
      </c>
      <c r="AO381" t="s">
        <v>69</v>
      </c>
      <c r="AP381" t="s">
        <v>1577</v>
      </c>
      <c r="AQ381">
        <f>WebStore68[[#This Row],[unit_price]]*WebStore68[[#This Row],[quantity]]</f>
        <v>929.99</v>
      </c>
      <c r="AR381" t="s">
        <v>69</v>
      </c>
      <c r="AS381" t="s">
        <v>2360</v>
      </c>
      <c r="AT381" t="str">
        <f t="shared" si="5"/>
        <v>122297438073yesFemale436283Google Ads43615438301004.9669.961151929.99124.991</v>
      </c>
      <c r="AU381">
        <f>COUNTIF(AT$2:AT381,AT381)</f>
        <v>1</v>
      </c>
      <c r="AV381" t="str">
        <f>WebStore68[[#This Row],[country]]&amp;"-"&amp;WebStore68[[#This Row],[item]]</f>
        <v>France-VIZIO Elevate 5.1.4 Home Theater Sound Bar with Dolby Atmos and DTS:X</v>
      </c>
    </row>
    <row r="382" spans="1:48" hidden="1" x14ac:dyDescent="0.25">
      <c r="A382">
        <v>123</v>
      </c>
      <c r="B382">
        <v>176</v>
      </c>
      <c r="C382" s="4">
        <v>43808</v>
      </c>
      <c r="D382" s="14">
        <f>WebStore68[[#This Row],[order_date]]</f>
        <v>43808</v>
      </c>
      <c r="E382" s="3">
        <f>ROUNDUP(MONTH(WebStore68[[#This Row],[order_date]])/3, 0)</f>
        <v>4</v>
      </c>
      <c r="F382">
        <v>3</v>
      </c>
      <c r="G382" t="s">
        <v>34</v>
      </c>
      <c r="H382" t="s">
        <v>45</v>
      </c>
      <c r="I382" t="s">
        <v>55</v>
      </c>
      <c r="J382" t="s">
        <v>58</v>
      </c>
      <c r="K382" s="4">
        <v>43639</v>
      </c>
      <c r="L382">
        <v>1</v>
      </c>
      <c r="M382" t="s">
        <v>61</v>
      </c>
      <c r="N382" s="4">
        <v>43615</v>
      </c>
      <c r="O382" s="4">
        <v>43830</v>
      </c>
      <c r="P382">
        <v>1</v>
      </c>
      <c r="Q382" t="s">
        <v>110</v>
      </c>
      <c r="R382" t="s">
        <v>272</v>
      </c>
      <c r="S382">
        <v>2</v>
      </c>
      <c r="T382" t="s">
        <v>483</v>
      </c>
      <c r="U382" t="s">
        <v>1047</v>
      </c>
      <c r="V382" t="s">
        <v>1575</v>
      </c>
      <c r="W382" t="s">
        <v>71</v>
      </c>
      <c r="X382" t="s">
        <v>1869</v>
      </c>
      <c r="Y382">
        <v>83.97</v>
      </c>
      <c r="Z382">
        <v>29.98</v>
      </c>
      <c r="AA382">
        <v>2</v>
      </c>
      <c r="AB382" t="s">
        <v>2119</v>
      </c>
      <c r="AC382" t="s">
        <v>2392</v>
      </c>
      <c r="AH382" s="4"/>
      <c r="AI382" s="4"/>
      <c r="AJ382" t="s">
        <v>67</v>
      </c>
      <c r="AK382" t="s">
        <v>229</v>
      </c>
      <c r="AL382" t="s">
        <v>744</v>
      </c>
      <c r="AM382" t="s">
        <v>1001</v>
      </c>
      <c r="AN382" t="s">
        <v>1801</v>
      </c>
      <c r="AO382" t="s">
        <v>69</v>
      </c>
      <c r="AP382" t="s">
        <v>1548</v>
      </c>
      <c r="AQ382">
        <f>WebStore68[[#This Row],[unit_price]]*WebStore68[[#This Row],[quantity]]</f>
        <v>58.97</v>
      </c>
      <c r="AR382" t="s">
        <v>652</v>
      </c>
      <c r="AS382" t="s">
        <v>2352</v>
      </c>
      <c r="AT382" t="str">
        <f t="shared" si="5"/>
        <v>123176438083yesFemale436391YouTube436154383083.9729.98310358.97114.9911</v>
      </c>
      <c r="AU382">
        <f>COUNTIF(AT$2:AT382,AT382)</f>
        <v>1</v>
      </c>
      <c r="AV382" t="str">
        <f>WebStore68[[#This Row],[country]]&amp;"-"&amp;WebStore68[[#This Row],[item]]</f>
        <v>France-One Piece Vol.1 1st Edition - JP</v>
      </c>
    </row>
    <row r="383" spans="1:48" hidden="1" x14ac:dyDescent="0.25">
      <c r="A383">
        <v>123</v>
      </c>
      <c r="B383">
        <v>176</v>
      </c>
      <c r="C383" s="4">
        <v>43808</v>
      </c>
      <c r="D383" s="14">
        <f>WebStore68[[#This Row],[order_date]]</f>
        <v>43808</v>
      </c>
      <c r="E383" s="3">
        <f>ROUNDUP(MONTH(WebStore68[[#This Row],[order_date]])/3, 0)</f>
        <v>4</v>
      </c>
      <c r="F383">
        <v>3</v>
      </c>
      <c r="G383" t="s">
        <v>34</v>
      </c>
      <c r="H383" t="s">
        <v>45</v>
      </c>
      <c r="I383" t="s">
        <v>55</v>
      </c>
      <c r="J383" t="s">
        <v>58</v>
      </c>
      <c r="K383" s="4">
        <v>43639</v>
      </c>
      <c r="L383">
        <v>1</v>
      </c>
      <c r="M383" t="s">
        <v>61</v>
      </c>
      <c r="N383" s="4">
        <v>43615</v>
      </c>
      <c r="O383" s="4">
        <v>43830</v>
      </c>
      <c r="P383">
        <v>1</v>
      </c>
      <c r="Q383" t="s">
        <v>110</v>
      </c>
      <c r="R383" t="s">
        <v>272</v>
      </c>
      <c r="S383">
        <v>2</v>
      </c>
      <c r="T383" t="s">
        <v>483</v>
      </c>
      <c r="U383" t="s">
        <v>1047</v>
      </c>
      <c r="V383" t="s">
        <v>1575</v>
      </c>
      <c r="W383" t="s">
        <v>71</v>
      </c>
      <c r="X383" t="s">
        <v>1869</v>
      </c>
      <c r="Y383">
        <v>83.97</v>
      </c>
      <c r="Z383">
        <v>29.98</v>
      </c>
      <c r="AA383">
        <v>2</v>
      </c>
      <c r="AB383" t="s">
        <v>2119</v>
      </c>
      <c r="AC383" t="s">
        <v>2392</v>
      </c>
      <c r="AH383" s="4"/>
      <c r="AI383" s="4"/>
      <c r="AJ383" t="s">
        <v>67</v>
      </c>
      <c r="AK383" t="s">
        <v>229</v>
      </c>
      <c r="AL383" t="s">
        <v>544</v>
      </c>
      <c r="AM383" t="s">
        <v>1105</v>
      </c>
      <c r="AN383" t="s">
        <v>824</v>
      </c>
      <c r="AO383" t="s">
        <v>69</v>
      </c>
      <c r="AP383" t="s">
        <v>1548</v>
      </c>
      <c r="AQ383">
        <f>WebStore68[[#This Row],[unit_price]]*WebStore68[[#This Row],[quantity]]</f>
        <v>25</v>
      </c>
      <c r="AR383" t="s">
        <v>90</v>
      </c>
      <c r="AS383" t="s">
        <v>2328</v>
      </c>
      <c r="AT383" t="str">
        <f t="shared" si="5"/>
        <v>123176438083yesFemale436391YouTube436154383083.9729.9836825114.996</v>
      </c>
      <c r="AU383">
        <f>COUNTIF(AT$2:AT383,AT383)</f>
        <v>1</v>
      </c>
      <c r="AV383" t="str">
        <f>WebStore68[[#This Row],[country]]&amp;"-"&amp;WebStore68[[#This Row],[item]]</f>
        <v>France-Jurassic Park - The Lost World</v>
      </c>
    </row>
    <row r="384" spans="1:48" hidden="1" x14ac:dyDescent="0.25">
      <c r="A384">
        <v>154</v>
      </c>
      <c r="B384">
        <v>62</v>
      </c>
      <c r="C384" s="4">
        <v>43830</v>
      </c>
      <c r="D384" s="14">
        <f>WebStore68[[#This Row],[order_date]]</f>
        <v>43830</v>
      </c>
      <c r="E384" s="3">
        <f>ROUNDUP(MONTH(WebStore68[[#This Row],[order_date]])/3, 0)</f>
        <v>4</v>
      </c>
      <c r="F384">
        <v>3</v>
      </c>
      <c r="G384" t="s">
        <v>34</v>
      </c>
      <c r="H384" t="s">
        <v>45</v>
      </c>
      <c r="I384" t="s">
        <v>56</v>
      </c>
      <c r="J384" t="s">
        <v>58</v>
      </c>
      <c r="K384" s="4">
        <v>43693</v>
      </c>
      <c r="L384">
        <v>1</v>
      </c>
      <c r="M384" t="s">
        <v>61</v>
      </c>
      <c r="N384" s="4">
        <v>43615</v>
      </c>
      <c r="O384" s="4">
        <v>43830</v>
      </c>
      <c r="P384">
        <v>1</v>
      </c>
      <c r="Q384" t="s">
        <v>90</v>
      </c>
      <c r="R384" t="s">
        <v>252</v>
      </c>
      <c r="S384">
        <v>1</v>
      </c>
      <c r="T384" t="s">
        <v>90</v>
      </c>
      <c r="U384" t="s">
        <v>1040</v>
      </c>
      <c r="V384" t="s">
        <v>1598</v>
      </c>
      <c r="W384" t="s">
        <v>69</v>
      </c>
      <c r="X384" t="s">
        <v>1562</v>
      </c>
      <c r="Y384">
        <v>219.99</v>
      </c>
      <c r="Z384">
        <v>9.99</v>
      </c>
      <c r="AA384">
        <v>1</v>
      </c>
      <c r="AB384" t="s">
        <v>410</v>
      </c>
      <c r="AC384" t="s">
        <v>2359</v>
      </c>
      <c r="AH384" s="4"/>
      <c r="AI384" s="4"/>
      <c r="AJ384" t="s">
        <v>90</v>
      </c>
      <c r="AK384" t="s">
        <v>252</v>
      </c>
      <c r="AL384" t="s">
        <v>90</v>
      </c>
      <c r="AM384" t="s">
        <v>1040</v>
      </c>
      <c r="AN384" t="s">
        <v>1598</v>
      </c>
      <c r="AO384" t="s">
        <v>69</v>
      </c>
      <c r="AP384" t="s">
        <v>1562</v>
      </c>
      <c r="AQ384">
        <f>WebStore68[[#This Row],[unit_price]]*WebStore68[[#This Row],[quantity]]</f>
        <v>219.99</v>
      </c>
      <c r="AR384" t="s">
        <v>410</v>
      </c>
      <c r="AS384" t="s">
        <v>2359</v>
      </c>
      <c r="AT384" t="str">
        <f t="shared" si="5"/>
        <v>15462438303noFemale436931YouTube4361543830219.999.9966219.9919.9920</v>
      </c>
      <c r="AU384">
        <f>COUNTIF(AT$2:AT384,AT384)</f>
        <v>1</v>
      </c>
      <c r="AV384" t="str">
        <f>WebStore68[[#This Row],[country]]&amp;"-"&amp;WebStore68[[#This Row],[item]]</f>
        <v>France-16" Large wood Vintage Premium metal chess set</v>
      </c>
    </row>
    <row r="385" spans="1:48" hidden="1" x14ac:dyDescent="0.25">
      <c r="A385">
        <v>155</v>
      </c>
      <c r="B385">
        <v>121</v>
      </c>
      <c r="C385" s="13">
        <v>43830</v>
      </c>
      <c r="D385" s="14">
        <f>WebStore68[[#This Row],[order_date]]</f>
        <v>43830</v>
      </c>
      <c r="E385" s="3">
        <f>ROUNDUP(MONTH(WebStore68[[#This Row],[order_date]])/3, 0)</f>
        <v>4</v>
      </c>
      <c r="F385">
        <v>3</v>
      </c>
      <c r="G385" t="s">
        <v>34</v>
      </c>
      <c r="H385" t="s">
        <v>45</v>
      </c>
      <c r="I385" t="s">
        <v>56</v>
      </c>
      <c r="J385" t="s">
        <v>58</v>
      </c>
      <c r="K385" s="4">
        <v>43690</v>
      </c>
      <c r="L385">
        <v>2</v>
      </c>
      <c r="M385" t="s">
        <v>60</v>
      </c>
      <c r="N385" s="4">
        <v>43615</v>
      </c>
      <c r="O385" s="4">
        <v>43830</v>
      </c>
      <c r="P385">
        <v>1</v>
      </c>
      <c r="Q385" t="s">
        <v>80</v>
      </c>
      <c r="R385" t="s">
        <v>242</v>
      </c>
      <c r="S385">
        <v>1</v>
      </c>
      <c r="T385" t="s">
        <v>508</v>
      </c>
      <c r="U385" t="s">
        <v>1071</v>
      </c>
      <c r="V385" t="s">
        <v>1587</v>
      </c>
      <c r="W385" t="s">
        <v>80</v>
      </c>
      <c r="X385" t="s">
        <v>1548</v>
      </c>
      <c r="Y385">
        <v>109.98</v>
      </c>
      <c r="Z385">
        <v>29.98</v>
      </c>
      <c r="AA385">
        <v>1</v>
      </c>
      <c r="AB385" t="s">
        <v>79</v>
      </c>
      <c r="AC385" t="s">
        <v>2349</v>
      </c>
      <c r="AH385" s="4"/>
      <c r="AI385" s="4"/>
      <c r="AJ385" t="s">
        <v>80</v>
      </c>
      <c r="AK385" t="s">
        <v>242</v>
      </c>
      <c r="AL385" t="s">
        <v>508</v>
      </c>
      <c r="AM385" t="s">
        <v>1071</v>
      </c>
      <c r="AN385" t="s">
        <v>1587</v>
      </c>
      <c r="AO385" t="s">
        <v>80</v>
      </c>
      <c r="AP385" t="s">
        <v>1548</v>
      </c>
      <c r="AQ385">
        <f>WebStore68[[#This Row],[unit_price]]*WebStore68[[#This Row],[quantity]]</f>
        <v>109.98</v>
      </c>
      <c r="AR385" t="s">
        <v>79</v>
      </c>
      <c r="AS385" t="s">
        <v>2349</v>
      </c>
      <c r="AT385" t="str">
        <f t="shared" si="5"/>
        <v>155121438303noFemale436902Facebook4361543830109.9829.98212354.99214.994</v>
      </c>
      <c r="AU385">
        <f>COUNTIF(AT$2:AT385,AT385)</f>
        <v>1</v>
      </c>
      <c r="AV385" t="str">
        <f>WebStore68[[#This Row],[country]]&amp;"-"&amp;WebStore68[[#This Row],[item]]</f>
        <v>France-Saucony Kid's Wind A/C Black/Blue Sneakers SK261816</v>
      </c>
    </row>
    <row r="386" spans="1:48" hidden="1" x14ac:dyDescent="0.25">
      <c r="A386">
        <v>163</v>
      </c>
      <c r="B386">
        <v>140</v>
      </c>
      <c r="C386" s="4">
        <v>43836</v>
      </c>
      <c r="D386" s="14">
        <f>WebStore68[[#This Row],[order_date]]</f>
        <v>43836</v>
      </c>
      <c r="E386" s="3">
        <f>ROUNDUP(MONTH(WebStore68[[#This Row],[order_date]])/3, 0)</f>
        <v>1</v>
      </c>
      <c r="F386">
        <v>3</v>
      </c>
      <c r="G386" t="s">
        <v>34</v>
      </c>
      <c r="H386" t="s">
        <v>45</v>
      </c>
      <c r="I386" t="s">
        <v>56</v>
      </c>
      <c r="J386" t="s">
        <v>57</v>
      </c>
      <c r="K386" s="4">
        <v>43800</v>
      </c>
      <c r="L386">
        <v>1</v>
      </c>
      <c r="M386" t="s">
        <v>61</v>
      </c>
      <c r="N386" s="4">
        <v>43615</v>
      </c>
      <c r="O386" s="4">
        <v>43830</v>
      </c>
      <c r="P386">
        <v>1</v>
      </c>
      <c r="Q386" t="s">
        <v>70</v>
      </c>
      <c r="R386" t="s">
        <v>232</v>
      </c>
      <c r="S386">
        <v>1</v>
      </c>
      <c r="T386" t="s">
        <v>514</v>
      </c>
      <c r="U386" t="s">
        <v>1077</v>
      </c>
      <c r="V386" t="s">
        <v>1604</v>
      </c>
      <c r="W386" t="s">
        <v>67</v>
      </c>
      <c r="X386" t="s">
        <v>1517</v>
      </c>
      <c r="Y386">
        <v>116.97</v>
      </c>
      <c r="Z386">
        <v>59.97</v>
      </c>
      <c r="AA386">
        <v>1</v>
      </c>
      <c r="AB386" t="s">
        <v>640</v>
      </c>
      <c r="AC386" t="s">
        <v>2393</v>
      </c>
      <c r="AD386">
        <v>2</v>
      </c>
      <c r="AE386" t="s">
        <v>2633</v>
      </c>
      <c r="AF386">
        <v>287</v>
      </c>
      <c r="AG386" t="s">
        <v>2636</v>
      </c>
      <c r="AH386" s="4">
        <v>43834</v>
      </c>
      <c r="AI386" s="4">
        <v>43875</v>
      </c>
      <c r="AJ386" t="s">
        <v>70</v>
      </c>
      <c r="AK386" t="s">
        <v>232</v>
      </c>
      <c r="AL386" t="s">
        <v>514</v>
      </c>
      <c r="AM386" t="s">
        <v>1077</v>
      </c>
      <c r="AN386" t="s">
        <v>1604</v>
      </c>
      <c r="AO386" t="s">
        <v>67</v>
      </c>
      <c r="AP386" t="s">
        <v>1517</v>
      </c>
      <c r="AQ386">
        <f>WebStore68[[#This Row],[unit_price]]*WebStore68[[#This Row],[quantity]]</f>
        <v>116.97</v>
      </c>
      <c r="AR386" t="s">
        <v>640</v>
      </c>
      <c r="AS386" t="s">
        <v>2393</v>
      </c>
      <c r="AT386" t="str">
        <f t="shared" ref="AT386:AT449" si="6">CONCATENATE($A386,$B386,$C386,$F386,$I386,$J386,$K386,$L386,$M386,$N386,$O386,$Y386,$Z386,$AD386,$AE386,$AF386,$AG386,$AH386,$AI386,$AJ386,$AL386,$AN386,$AO386,$AP386,$AR386)</f>
        <v>163140438363noMale438001YouTube4361543830116.9759.972control287Showing 5 recommendation instead of 3 on each item page4383443875513338.99319.9917</v>
      </c>
      <c r="AU386">
        <f>COUNTIF(AT$2:AT386,AT386)</f>
        <v>1</v>
      </c>
      <c r="AV386" t="str">
        <f>WebStore68[[#This Row],[country]]&amp;"-"&amp;WebStore68[[#This Row],[item]]</f>
        <v>France-Soccer Goal Set</v>
      </c>
    </row>
    <row r="387" spans="1:48" hidden="1" x14ac:dyDescent="0.25">
      <c r="A387">
        <v>168</v>
      </c>
      <c r="B387">
        <v>215</v>
      </c>
      <c r="C387" s="4">
        <v>43838</v>
      </c>
      <c r="D387" s="14">
        <f>WebStore68[[#This Row],[order_date]]</f>
        <v>43838</v>
      </c>
      <c r="E387" s="3">
        <f>ROUNDUP(MONTH(WebStore68[[#This Row],[order_date]])/3, 0)</f>
        <v>1</v>
      </c>
      <c r="F387">
        <v>3</v>
      </c>
      <c r="G387" t="s">
        <v>34</v>
      </c>
      <c r="H387" t="s">
        <v>45</v>
      </c>
      <c r="I387" t="s">
        <v>56</v>
      </c>
      <c r="J387" t="s">
        <v>57</v>
      </c>
      <c r="K387" s="4">
        <v>43639</v>
      </c>
      <c r="L387">
        <v>1</v>
      </c>
      <c r="M387" t="s">
        <v>61</v>
      </c>
      <c r="N387" s="4">
        <v>43615</v>
      </c>
      <c r="O387" s="4">
        <v>43830</v>
      </c>
      <c r="P387">
        <v>2</v>
      </c>
      <c r="Q387" t="s">
        <v>112</v>
      </c>
      <c r="R387" t="s">
        <v>274</v>
      </c>
      <c r="S387">
        <v>2</v>
      </c>
      <c r="T387" t="s">
        <v>517</v>
      </c>
      <c r="U387" t="s">
        <v>1081</v>
      </c>
      <c r="V387" t="s">
        <v>1607</v>
      </c>
      <c r="W387" t="s">
        <v>85</v>
      </c>
      <c r="X387" t="s">
        <v>2031</v>
      </c>
      <c r="Y387">
        <v>70.36</v>
      </c>
      <c r="Z387">
        <v>64.97</v>
      </c>
      <c r="AA387">
        <v>2</v>
      </c>
      <c r="AB387" t="s">
        <v>2123</v>
      </c>
      <c r="AC387" t="s">
        <v>2397</v>
      </c>
      <c r="AH387" s="4"/>
      <c r="AI387" s="4"/>
      <c r="AJ387" t="s">
        <v>67</v>
      </c>
      <c r="AK387" t="s">
        <v>229</v>
      </c>
      <c r="AL387" t="s">
        <v>544</v>
      </c>
      <c r="AM387" t="s">
        <v>1105</v>
      </c>
      <c r="AN387" t="s">
        <v>824</v>
      </c>
      <c r="AO387" t="s">
        <v>69</v>
      </c>
      <c r="AP387" t="s">
        <v>1548</v>
      </c>
      <c r="AQ387">
        <f>WebStore68[[#This Row],[unit_price]]*WebStore68[[#This Row],[quantity]]</f>
        <v>25</v>
      </c>
      <c r="AR387" t="s">
        <v>90</v>
      </c>
      <c r="AS387" t="s">
        <v>2328</v>
      </c>
      <c r="AT387" t="str">
        <f t="shared" si="6"/>
        <v>168215438383noMale436391YouTube436154383070.3664.9736825114.996</v>
      </c>
      <c r="AU387">
        <f>COUNTIF(AT$2:AT387,AT387)</f>
        <v>1</v>
      </c>
      <c r="AV387" t="str">
        <f>WebStore68[[#This Row],[country]]&amp;"-"&amp;WebStore68[[#This Row],[item]]</f>
        <v>France-Jurassic Park - The Lost World</v>
      </c>
    </row>
    <row r="388" spans="1:48" hidden="1" x14ac:dyDescent="0.25">
      <c r="A388">
        <v>168</v>
      </c>
      <c r="B388">
        <v>215</v>
      </c>
      <c r="C388" s="4">
        <v>43838</v>
      </c>
      <c r="D388" s="14">
        <f>WebStore68[[#This Row],[order_date]]</f>
        <v>43838</v>
      </c>
      <c r="E388" s="3">
        <f>ROUNDUP(MONTH(WebStore68[[#This Row],[order_date]])/3, 0)</f>
        <v>1</v>
      </c>
      <c r="F388">
        <v>3</v>
      </c>
      <c r="G388" t="s">
        <v>34</v>
      </c>
      <c r="H388" t="s">
        <v>45</v>
      </c>
      <c r="I388" t="s">
        <v>56</v>
      </c>
      <c r="J388" t="s">
        <v>57</v>
      </c>
      <c r="K388" s="4">
        <v>43639</v>
      </c>
      <c r="L388">
        <v>1</v>
      </c>
      <c r="M388" t="s">
        <v>61</v>
      </c>
      <c r="N388" s="4">
        <v>43615</v>
      </c>
      <c r="O388" s="4">
        <v>43830</v>
      </c>
      <c r="P388">
        <v>2</v>
      </c>
      <c r="Q388" t="s">
        <v>112</v>
      </c>
      <c r="R388" t="s">
        <v>274</v>
      </c>
      <c r="S388">
        <v>2</v>
      </c>
      <c r="T388" t="s">
        <v>517</v>
      </c>
      <c r="U388" t="s">
        <v>1081</v>
      </c>
      <c r="V388" t="s">
        <v>1607</v>
      </c>
      <c r="W388" t="s">
        <v>85</v>
      </c>
      <c r="X388" t="s">
        <v>2031</v>
      </c>
      <c r="Y388">
        <v>70.36</v>
      </c>
      <c r="Z388">
        <v>64.97</v>
      </c>
      <c r="AA388">
        <v>2</v>
      </c>
      <c r="AB388" t="s">
        <v>2123</v>
      </c>
      <c r="AC388" t="s">
        <v>2397</v>
      </c>
      <c r="AH388" s="4"/>
      <c r="AI388" s="4"/>
      <c r="AJ388" t="s">
        <v>86</v>
      </c>
      <c r="AK388" t="s">
        <v>248</v>
      </c>
      <c r="AL388" t="s">
        <v>513</v>
      </c>
      <c r="AM388" t="s">
        <v>1076</v>
      </c>
      <c r="AN388" t="s">
        <v>1603</v>
      </c>
      <c r="AO388" t="s">
        <v>80</v>
      </c>
      <c r="AP388" t="s">
        <v>1577</v>
      </c>
      <c r="AQ388">
        <f>WebStore68[[#This Row],[unit_price]]*WebStore68[[#This Row],[quantity]]</f>
        <v>45.36</v>
      </c>
      <c r="AR388" t="s">
        <v>549</v>
      </c>
      <c r="AS388" t="s">
        <v>2362</v>
      </c>
      <c r="AT388" t="str">
        <f t="shared" si="6"/>
        <v>168215438383noMale436391YouTube436154383070.3664.9776122.68224.9922</v>
      </c>
      <c r="AU388">
        <f>COUNTIF(AT$2:AT388,AT388)</f>
        <v>1</v>
      </c>
      <c r="AV388" t="str">
        <f>WebStore68[[#This Row],[country]]&amp;"-"&amp;WebStore68[[#This Row],[item]]</f>
        <v>France-Honey-Can-Do Collapsible Clothes Drying Rack DRY-09065 Grey</v>
      </c>
    </row>
    <row r="389" spans="1:48" hidden="1" x14ac:dyDescent="0.25">
      <c r="A389">
        <v>170</v>
      </c>
      <c r="B389">
        <v>438</v>
      </c>
      <c r="C389" s="13">
        <v>43838</v>
      </c>
      <c r="D389" s="14">
        <f>WebStore68[[#This Row],[order_date]]</f>
        <v>43838</v>
      </c>
      <c r="E389" s="3">
        <f>ROUNDUP(MONTH(WebStore68[[#This Row],[order_date]])/3, 0)</f>
        <v>1</v>
      </c>
      <c r="F389">
        <v>3</v>
      </c>
      <c r="G389" t="s">
        <v>34</v>
      </c>
      <c r="H389" t="s">
        <v>45</v>
      </c>
      <c r="I389" t="s">
        <v>56</v>
      </c>
      <c r="J389" t="s">
        <v>58</v>
      </c>
      <c r="K389" s="4">
        <v>43583</v>
      </c>
      <c r="L389">
        <v>2</v>
      </c>
      <c r="N389" s="4"/>
      <c r="O389" s="4"/>
      <c r="P389">
        <v>1</v>
      </c>
      <c r="Q389" t="s">
        <v>80</v>
      </c>
      <c r="R389" t="s">
        <v>242</v>
      </c>
      <c r="S389">
        <v>1</v>
      </c>
      <c r="T389" t="s">
        <v>422</v>
      </c>
      <c r="U389" t="s">
        <v>984</v>
      </c>
      <c r="V389" t="s">
        <v>1517</v>
      </c>
      <c r="W389" t="s">
        <v>67</v>
      </c>
      <c r="X389" t="s">
        <v>1548</v>
      </c>
      <c r="Y389">
        <v>59.97</v>
      </c>
      <c r="Z389">
        <v>44.97</v>
      </c>
      <c r="AA389">
        <v>1</v>
      </c>
      <c r="AB389" t="s">
        <v>80</v>
      </c>
      <c r="AC389" t="s">
        <v>2357</v>
      </c>
      <c r="AH389" s="4"/>
      <c r="AI389" s="4"/>
      <c r="AJ389" t="s">
        <v>80</v>
      </c>
      <c r="AK389" t="s">
        <v>242</v>
      </c>
      <c r="AL389" t="s">
        <v>422</v>
      </c>
      <c r="AM389" t="s">
        <v>984</v>
      </c>
      <c r="AN389" t="s">
        <v>1517</v>
      </c>
      <c r="AO389" t="s">
        <v>67</v>
      </c>
      <c r="AP389" t="s">
        <v>1548</v>
      </c>
      <c r="AQ389">
        <f>WebStore68[[#This Row],[unit_price]]*WebStore68[[#This Row],[quantity]]</f>
        <v>59.97</v>
      </c>
      <c r="AR389" t="s">
        <v>80</v>
      </c>
      <c r="AS389" t="s">
        <v>2357</v>
      </c>
      <c r="AT389" t="str">
        <f t="shared" si="6"/>
        <v>170438438383noFemale43583259.9744.97212019.99314.992</v>
      </c>
      <c r="AU389">
        <f>COUNTIF(AT$2:AT389,AT389)</f>
        <v>1</v>
      </c>
      <c r="AV389" t="str">
        <f>WebStore68[[#This Row],[country]]&amp;"-"&amp;WebStore68[[#This Row],[item]]</f>
        <v>France-Robin Boys Fancy Dress Teen Titans Superhero Comic Book Day Childs Kids Costume</v>
      </c>
    </row>
    <row r="390" spans="1:48" hidden="1" x14ac:dyDescent="0.25">
      <c r="A390">
        <v>174</v>
      </c>
      <c r="B390">
        <v>176</v>
      </c>
      <c r="C390" s="4">
        <v>43840</v>
      </c>
      <c r="D390" s="14">
        <f>WebStore68[[#This Row],[order_date]]</f>
        <v>43840</v>
      </c>
      <c r="E390" s="3">
        <f>ROUNDUP(MONTH(WebStore68[[#This Row],[order_date]])/3, 0)</f>
        <v>1</v>
      </c>
      <c r="F390">
        <v>3</v>
      </c>
      <c r="G390" t="s">
        <v>34</v>
      </c>
      <c r="H390" t="s">
        <v>45</v>
      </c>
      <c r="I390" t="s">
        <v>55</v>
      </c>
      <c r="J390" t="s">
        <v>58</v>
      </c>
      <c r="K390" s="4">
        <v>43639</v>
      </c>
      <c r="L390">
        <v>1</v>
      </c>
      <c r="M390" t="s">
        <v>61</v>
      </c>
      <c r="N390" s="4">
        <v>43615</v>
      </c>
      <c r="O390" s="4">
        <v>43830</v>
      </c>
      <c r="P390">
        <v>1</v>
      </c>
      <c r="Q390" t="s">
        <v>79</v>
      </c>
      <c r="R390" t="s">
        <v>241</v>
      </c>
      <c r="S390">
        <v>1</v>
      </c>
      <c r="T390" t="s">
        <v>521</v>
      </c>
      <c r="U390" t="s">
        <v>1078</v>
      </c>
      <c r="V390" t="s">
        <v>1611</v>
      </c>
      <c r="W390" t="s">
        <v>67</v>
      </c>
      <c r="X390" t="s">
        <v>1548</v>
      </c>
      <c r="Y390">
        <v>167.07</v>
      </c>
      <c r="Z390">
        <v>44.97</v>
      </c>
      <c r="AA390">
        <v>1</v>
      </c>
      <c r="AB390" t="s">
        <v>455</v>
      </c>
      <c r="AC390" t="s">
        <v>2340</v>
      </c>
      <c r="AH390" s="4"/>
      <c r="AI390" s="4"/>
      <c r="AJ390" t="s">
        <v>79</v>
      </c>
      <c r="AK390" t="s">
        <v>241</v>
      </c>
      <c r="AL390" t="s">
        <v>521</v>
      </c>
      <c r="AM390" t="s">
        <v>1078</v>
      </c>
      <c r="AN390" t="s">
        <v>1611</v>
      </c>
      <c r="AO390" t="s">
        <v>67</v>
      </c>
      <c r="AP390" t="s">
        <v>1548</v>
      </c>
      <c r="AQ390">
        <f>WebStore68[[#This Row],[unit_price]]*WebStore68[[#This Row],[quantity]]</f>
        <v>167.07</v>
      </c>
      <c r="AR390" t="s">
        <v>455</v>
      </c>
      <c r="AS390" t="s">
        <v>2340</v>
      </c>
      <c r="AT390" t="str">
        <f t="shared" si="6"/>
        <v>174176438403yesFemale436391YouTube4361543830167.0744.97414555.69314.9915</v>
      </c>
      <c r="AU390">
        <f>COUNTIF(AT$2:AT390,AT390)</f>
        <v>1</v>
      </c>
      <c r="AV390" t="str">
        <f>WebStore68[[#This Row],[country]]&amp;"-"&amp;WebStore68[[#This Row],[item]]</f>
        <v>France-Topps 2020 Series 1 Baseball Blaster Box</v>
      </c>
    </row>
    <row r="391" spans="1:48" hidden="1" x14ac:dyDescent="0.25">
      <c r="A391">
        <v>185</v>
      </c>
      <c r="B391">
        <v>90</v>
      </c>
      <c r="C391" s="4">
        <v>43851</v>
      </c>
      <c r="D391" s="14">
        <f>WebStore68[[#This Row],[order_date]]</f>
        <v>43851</v>
      </c>
      <c r="E391" s="3">
        <f>ROUNDUP(MONTH(WebStore68[[#This Row],[order_date]])/3, 0)</f>
        <v>1</v>
      </c>
      <c r="F391">
        <v>3</v>
      </c>
      <c r="G391" t="s">
        <v>34</v>
      </c>
      <c r="H391" t="s">
        <v>45</v>
      </c>
      <c r="I391" t="s">
        <v>55</v>
      </c>
      <c r="J391" t="s">
        <v>58</v>
      </c>
      <c r="K391" s="4">
        <v>43824</v>
      </c>
      <c r="L391">
        <v>3</v>
      </c>
      <c r="M391" t="s">
        <v>59</v>
      </c>
      <c r="N391" s="4">
        <v>43615</v>
      </c>
      <c r="O391" s="4">
        <v>43830</v>
      </c>
      <c r="P391">
        <v>1</v>
      </c>
      <c r="Q391" t="s">
        <v>70</v>
      </c>
      <c r="R391" t="s">
        <v>232</v>
      </c>
      <c r="S391">
        <v>1</v>
      </c>
      <c r="T391" t="s">
        <v>411</v>
      </c>
      <c r="U391" t="s">
        <v>973</v>
      </c>
      <c r="V391" t="s">
        <v>1506</v>
      </c>
      <c r="W391" t="s">
        <v>80</v>
      </c>
      <c r="X391" t="s">
        <v>1517</v>
      </c>
      <c r="Y391">
        <v>191.9</v>
      </c>
      <c r="Z391">
        <v>39.979999999999997</v>
      </c>
      <c r="AA391">
        <v>1</v>
      </c>
      <c r="AB391" t="s">
        <v>673</v>
      </c>
      <c r="AC391" t="s">
        <v>2348</v>
      </c>
      <c r="AD391">
        <v>2</v>
      </c>
      <c r="AE391" t="s">
        <v>2634</v>
      </c>
      <c r="AF391">
        <v>270</v>
      </c>
      <c r="AG391" t="s">
        <v>2636</v>
      </c>
      <c r="AH391" s="4">
        <v>43834</v>
      </c>
      <c r="AI391" s="4">
        <v>43875</v>
      </c>
      <c r="AJ391" t="s">
        <v>70</v>
      </c>
      <c r="AK391" t="s">
        <v>232</v>
      </c>
      <c r="AL391" t="s">
        <v>411</v>
      </c>
      <c r="AM391" t="s">
        <v>973</v>
      </c>
      <c r="AN391" t="s">
        <v>1506</v>
      </c>
      <c r="AO391" t="s">
        <v>80</v>
      </c>
      <c r="AP391" t="s">
        <v>1517</v>
      </c>
      <c r="AQ391">
        <f>WebStore68[[#This Row],[unit_price]]*WebStore68[[#This Row],[quantity]]</f>
        <v>191.9</v>
      </c>
      <c r="AR391" t="s">
        <v>673</v>
      </c>
      <c r="AS391" t="s">
        <v>2348</v>
      </c>
      <c r="AT391" t="str">
        <f t="shared" si="6"/>
        <v>18590438513yesFemale438243Google Ads4361543830191.939.982test270Showing 5 recommendation instead of 3 on each item page438344387553095.95219.9912</v>
      </c>
      <c r="AU391">
        <f>COUNTIF(AT$2:AT391,AT391)</f>
        <v>1</v>
      </c>
      <c r="AV391" t="str">
        <f>WebStore68[[#This Row],[country]]&amp;"-"&amp;WebStore68[[#This Row],[item]]</f>
        <v>France-Cross Trainer Air Walker Glider Home Gym</v>
      </c>
    </row>
    <row r="392" spans="1:48" hidden="1" x14ac:dyDescent="0.25">
      <c r="A392">
        <v>204</v>
      </c>
      <c r="B392">
        <v>264</v>
      </c>
      <c r="C392" s="13">
        <v>43862</v>
      </c>
      <c r="D392" s="14">
        <f>WebStore68[[#This Row],[order_date]]</f>
        <v>43862</v>
      </c>
      <c r="E392" s="3">
        <f>ROUNDUP(MONTH(WebStore68[[#This Row],[order_date]])/3, 0)</f>
        <v>1</v>
      </c>
      <c r="F392">
        <v>3</v>
      </c>
      <c r="G392" t="s">
        <v>34</v>
      </c>
      <c r="H392" t="s">
        <v>45</v>
      </c>
      <c r="I392" t="s">
        <v>55</v>
      </c>
      <c r="J392" t="s">
        <v>58</v>
      </c>
      <c r="K392" s="4">
        <v>43667</v>
      </c>
      <c r="L392">
        <v>2</v>
      </c>
      <c r="M392" t="s">
        <v>60</v>
      </c>
      <c r="N392" s="4">
        <v>43615</v>
      </c>
      <c r="O392" s="4">
        <v>43830</v>
      </c>
      <c r="P392">
        <v>1</v>
      </c>
      <c r="Q392" t="s">
        <v>80</v>
      </c>
      <c r="R392" t="s">
        <v>242</v>
      </c>
      <c r="S392">
        <v>1</v>
      </c>
      <c r="T392" t="s">
        <v>469</v>
      </c>
      <c r="U392" t="s">
        <v>1032</v>
      </c>
      <c r="V392" t="s">
        <v>1562</v>
      </c>
      <c r="W392" t="s">
        <v>67</v>
      </c>
      <c r="X392" t="s">
        <v>1548</v>
      </c>
      <c r="Y392">
        <v>29.97</v>
      </c>
      <c r="Z392">
        <v>44.97</v>
      </c>
      <c r="AA392">
        <v>1</v>
      </c>
      <c r="AB392" t="s">
        <v>70</v>
      </c>
      <c r="AC392" t="s">
        <v>2341</v>
      </c>
      <c r="AH392" s="4"/>
      <c r="AI392" s="4"/>
      <c r="AJ392" t="s">
        <v>80</v>
      </c>
      <c r="AK392" t="s">
        <v>242</v>
      </c>
      <c r="AL392" t="s">
        <v>469</v>
      </c>
      <c r="AM392" t="s">
        <v>1032</v>
      </c>
      <c r="AN392" t="s">
        <v>1562</v>
      </c>
      <c r="AO392" t="s">
        <v>67</v>
      </c>
      <c r="AP392" t="s">
        <v>1548</v>
      </c>
      <c r="AQ392">
        <f>WebStore68[[#This Row],[unit_price]]*WebStore68[[#This Row],[quantity]]</f>
        <v>29.97</v>
      </c>
      <c r="AR392" t="s">
        <v>70</v>
      </c>
      <c r="AS392" t="s">
        <v>2341</v>
      </c>
      <c r="AT392" t="str">
        <f t="shared" si="6"/>
        <v>204264438623yesFemale436672Facebook436154383029.9744.972239.99314.995</v>
      </c>
      <c r="AU392">
        <f>COUNTIF(AT$2:AT392,AT392)</f>
        <v>1</v>
      </c>
      <c r="AV392" t="str">
        <f>WebStore68[[#This Row],[country]]&amp;"-"&amp;WebStore68[[#This Row],[item]]</f>
        <v>France-Best Friend Bracelets for 2 Matching Yin Yang Adjustable Cord Bracelet</v>
      </c>
    </row>
    <row r="393" spans="1:48" hidden="1" x14ac:dyDescent="0.25">
      <c r="A393">
        <v>211</v>
      </c>
      <c r="B393">
        <v>409</v>
      </c>
      <c r="C393" s="4">
        <v>43866</v>
      </c>
      <c r="D393" s="14">
        <f>WebStore68[[#This Row],[order_date]]</f>
        <v>43866</v>
      </c>
      <c r="E393" s="3">
        <f>ROUNDUP(MONTH(WebStore68[[#This Row],[order_date]])/3, 0)</f>
        <v>1</v>
      </c>
      <c r="F393">
        <v>3</v>
      </c>
      <c r="G393" t="s">
        <v>34</v>
      </c>
      <c r="H393" t="s">
        <v>45</v>
      </c>
      <c r="I393" t="s">
        <v>56</v>
      </c>
      <c r="J393" t="s">
        <v>58</v>
      </c>
      <c r="K393" s="4">
        <v>43616</v>
      </c>
      <c r="L393">
        <v>3</v>
      </c>
      <c r="M393" t="s">
        <v>59</v>
      </c>
      <c r="N393" s="4">
        <v>43615</v>
      </c>
      <c r="O393" s="4">
        <v>43830</v>
      </c>
      <c r="P393">
        <v>1</v>
      </c>
      <c r="Q393" t="s">
        <v>65</v>
      </c>
      <c r="R393" t="s">
        <v>227</v>
      </c>
      <c r="S393">
        <v>1</v>
      </c>
      <c r="T393" t="s">
        <v>545</v>
      </c>
      <c r="U393" t="s">
        <v>1106</v>
      </c>
      <c r="V393" t="s">
        <v>1632</v>
      </c>
      <c r="W393" t="s">
        <v>69</v>
      </c>
      <c r="X393" t="s">
        <v>1517</v>
      </c>
      <c r="Y393">
        <v>320</v>
      </c>
      <c r="Z393">
        <v>19.989999999999998</v>
      </c>
      <c r="AA393">
        <v>1</v>
      </c>
      <c r="AB393" t="s">
        <v>431</v>
      </c>
      <c r="AC393" t="s">
        <v>2326</v>
      </c>
      <c r="AH393" s="4"/>
      <c r="AI393" s="4"/>
      <c r="AJ393" t="s">
        <v>65</v>
      </c>
      <c r="AK393" t="s">
        <v>227</v>
      </c>
      <c r="AL393" t="s">
        <v>545</v>
      </c>
      <c r="AM393" t="s">
        <v>1106</v>
      </c>
      <c r="AN393" t="s">
        <v>1632</v>
      </c>
      <c r="AO393" t="s">
        <v>69</v>
      </c>
      <c r="AP393" t="s">
        <v>1517</v>
      </c>
      <c r="AQ393">
        <f>WebStore68[[#This Row],[unit_price]]*WebStore68[[#This Row],[quantity]]</f>
        <v>320</v>
      </c>
      <c r="AR393" t="s">
        <v>431</v>
      </c>
      <c r="AS393" t="s">
        <v>2326</v>
      </c>
      <c r="AT393" t="str">
        <f t="shared" si="6"/>
        <v>211409438663noFemale436163Google Ads436154383032019.991042320119.9924</v>
      </c>
      <c r="AU393">
        <f>COUNTIF(AT$2:AT393,AT393)</f>
        <v>1</v>
      </c>
      <c r="AV393" t="str">
        <f>WebStore68[[#This Row],[country]]&amp;"-"&amp;WebStore68[[#This Row],[item]]</f>
        <v>France-Face Mask</v>
      </c>
    </row>
    <row r="394" spans="1:48" hidden="1" x14ac:dyDescent="0.25">
      <c r="A394">
        <v>217</v>
      </c>
      <c r="B394">
        <v>474</v>
      </c>
      <c r="C394" s="4">
        <v>43868</v>
      </c>
      <c r="D394" s="14">
        <f>WebStore68[[#This Row],[order_date]]</f>
        <v>43868</v>
      </c>
      <c r="E394" s="3">
        <f>ROUNDUP(MONTH(WebStore68[[#This Row],[order_date]])/3, 0)</f>
        <v>1</v>
      </c>
      <c r="F394">
        <v>3</v>
      </c>
      <c r="G394" t="s">
        <v>34</v>
      </c>
      <c r="H394" t="s">
        <v>45</v>
      </c>
      <c r="I394" t="s">
        <v>56</v>
      </c>
      <c r="J394" t="s">
        <v>57</v>
      </c>
      <c r="K394" s="4">
        <v>43700</v>
      </c>
      <c r="L394">
        <v>1</v>
      </c>
      <c r="M394" t="s">
        <v>61</v>
      </c>
      <c r="N394" s="4">
        <v>43615</v>
      </c>
      <c r="O394" s="4">
        <v>43830</v>
      </c>
      <c r="P394">
        <v>1</v>
      </c>
      <c r="Q394" t="s">
        <v>80</v>
      </c>
      <c r="R394" t="s">
        <v>242</v>
      </c>
      <c r="S394">
        <v>1</v>
      </c>
      <c r="T394" t="s">
        <v>548</v>
      </c>
      <c r="U394" t="s">
        <v>1109</v>
      </c>
      <c r="V394" t="s">
        <v>1634</v>
      </c>
      <c r="W394" t="s">
        <v>69</v>
      </c>
      <c r="X394" t="s">
        <v>1548</v>
      </c>
      <c r="Y394">
        <v>27.98</v>
      </c>
      <c r="Z394">
        <v>14.99</v>
      </c>
      <c r="AA394">
        <v>1</v>
      </c>
      <c r="AB394" t="s">
        <v>67</v>
      </c>
      <c r="AC394" t="s">
        <v>2373</v>
      </c>
      <c r="AH394" s="4"/>
      <c r="AI394" s="4"/>
      <c r="AJ394" t="s">
        <v>80</v>
      </c>
      <c r="AK394" t="s">
        <v>242</v>
      </c>
      <c r="AL394" t="s">
        <v>548</v>
      </c>
      <c r="AM394" t="s">
        <v>1109</v>
      </c>
      <c r="AN394" t="s">
        <v>1634</v>
      </c>
      <c r="AO394" t="s">
        <v>69</v>
      </c>
      <c r="AP394" t="s">
        <v>1548</v>
      </c>
      <c r="AQ394">
        <f>WebStore68[[#This Row],[unit_price]]*WebStore68[[#This Row],[quantity]]</f>
        <v>27.98</v>
      </c>
      <c r="AR394" t="s">
        <v>67</v>
      </c>
      <c r="AS394" t="s">
        <v>2373</v>
      </c>
      <c r="AT394" t="str">
        <f t="shared" si="6"/>
        <v>217474438683noMale437001YouTube436154383027.9814.9923627.98114.993</v>
      </c>
      <c r="AU394">
        <f>COUNTIF(AT$2:AT394,AT394)</f>
        <v>1</v>
      </c>
      <c r="AV394" t="str">
        <f>WebStore68[[#This Row],[country]]&amp;"-"&amp;WebStore68[[#This Row],[item]]</f>
        <v>France-Dokotoo Womens Spring Summer Deep V Neck Ruffle Long Sleeve Floral Print Mini Dress</v>
      </c>
    </row>
    <row r="395" spans="1:48" hidden="1" x14ac:dyDescent="0.25">
      <c r="A395">
        <v>238</v>
      </c>
      <c r="B395">
        <v>215</v>
      </c>
      <c r="C395" s="4">
        <v>43882</v>
      </c>
      <c r="D395" s="14">
        <f>WebStore68[[#This Row],[order_date]]</f>
        <v>43882</v>
      </c>
      <c r="E395" s="3">
        <f>ROUNDUP(MONTH(WebStore68[[#This Row],[order_date]])/3, 0)</f>
        <v>1</v>
      </c>
      <c r="F395">
        <v>3</v>
      </c>
      <c r="G395" t="s">
        <v>34</v>
      </c>
      <c r="H395" t="s">
        <v>45</v>
      </c>
      <c r="I395" t="s">
        <v>56</v>
      </c>
      <c r="J395" t="s">
        <v>57</v>
      </c>
      <c r="K395" s="4">
        <v>43639</v>
      </c>
      <c r="L395">
        <v>1</v>
      </c>
      <c r="M395" t="s">
        <v>61</v>
      </c>
      <c r="N395" s="4">
        <v>43615</v>
      </c>
      <c r="O395" s="4">
        <v>43830</v>
      </c>
      <c r="P395">
        <v>3</v>
      </c>
      <c r="Q395" t="s">
        <v>134</v>
      </c>
      <c r="R395" t="s">
        <v>296</v>
      </c>
      <c r="S395">
        <v>3</v>
      </c>
      <c r="T395" t="s">
        <v>561</v>
      </c>
      <c r="U395" t="s">
        <v>1122</v>
      </c>
      <c r="V395" t="s">
        <v>1645</v>
      </c>
      <c r="W395" t="s">
        <v>2009</v>
      </c>
      <c r="X395" t="s">
        <v>2034</v>
      </c>
      <c r="Y395">
        <v>308.95999999999998</v>
      </c>
      <c r="Z395">
        <v>69.959999999999994</v>
      </c>
      <c r="AA395">
        <v>3</v>
      </c>
      <c r="AB395" t="s">
        <v>2148</v>
      </c>
      <c r="AC395" t="s">
        <v>2428</v>
      </c>
      <c r="AH395" s="4"/>
      <c r="AI395" s="4"/>
      <c r="AJ395" t="s">
        <v>79</v>
      </c>
      <c r="AK395" t="s">
        <v>241</v>
      </c>
      <c r="AL395" t="s">
        <v>694</v>
      </c>
      <c r="AM395" t="s">
        <v>1087</v>
      </c>
      <c r="AN395" t="s">
        <v>1652</v>
      </c>
      <c r="AO395" t="s">
        <v>69</v>
      </c>
      <c r="AP395" t="s">
        <v>1548</v>
      </c>
      <c r="AQ395">
        <f>WebStore68[[#This Row],[unit_price]]*WebStore68[[#This Row],[quantity]]</f>
        <v>13.99</v>
      </c>
      <c r="AR395" t="s">
        <v>86</v>
      </c>
      <c r="AS395" t="s">
        <v>2350</v>
      </c>
      <c r="AT395" t="str">
        <f t="shared" si="6"/>
        <v>238215438823noMale436391YouTube4361543830308.9669.96416613.99114.997</v>
      </c>
      <c r="AU395">
        <f>COUNTIF(AT$2:AT395,AT395)</f>
        <v>1</v>
      </c>
      <c r="AV395" t="str">
        <f>WebStore68[[#This Row],[country]]&amp;"-"&amp;WebStore68[[#This Row],[item]]</f>
        <v>France-Yu-Gi-Oh! TCG: Egyptian God Deck: Slifer The Sky Dragon</v>
      </c>
    </row>
    <row r="396" spans="1:48" hidden="1" x14ac:dyDescent="0.25">
      <c r="A396">
        <v>238</v>
      </c>
      <c r="B396">
        <v>215</v>
      </c>
      <c r="C396" s="4">
        <v>43882</v>
      </c>
      <c r="D396" s="14">
        <f>WebStore68[[#This Row],[order_date]]</f>
        <v>43882</v>
      </c>
      <c r="E396" s="3">
        <f>ROUNDUP(MONTH(WebStore68[[#This Row],[order_date]])/3, 0)</f>
        <v>1</v>
      </c>
      <c r="F396">
        <v>3</v>
      </c>
      <c r="G396" t="s">
        <v>34</v>
      </c>
      <c r="H396" t="s">
        <v>45</v>
      </c>
      <c r="I396" t="s">
        <v>56</v>
      </c>
      <c r="J396" t="s">
        <v>57</v>
      </c>
      <c r="K396" s="4">
        <v>43639</v>
      </c>
      <c r="L396">
        <v>1</v>
      </c>
      <c r="M396" t="s">
        <v>61</v>
      </c>
      <c r="N396" s="4">
        <v>43615</v>
      </c>
      <c r="O396" s="4">
        <v>43830</v>
      </c>
      <c r="P396">
        <v>3</v>
      </c>
      <c r="Q396" t="s">
        <v>134</v>
      </c>
      <c r="R396" t="s">
        <v>296</v>
      </c>
      <c r="S396">
        <v>3</v>
      </c>
      <c r="T396" t="s">
        <v>561</v>
      </c>
      <c r="U396" t="s">
        <v>1122</v>
      </c>
      <c r="V396" t="s">
        <v>1645</v>
      </c>
      <c r="W396" t="s">
        <v>2009</v>
      </c>
      <c r="X396" t="s">
        <v>2034</v>
      </c>
      <c r="Y396">
        <v>308.95999999999998</v>
      </c>
      <c r="Z396">
        <v>69.959999999999994</v>
      </c>
      <c r="AA396">
        <v>3</v>
      </c>
      <c r="AB396" t="s">
        <v>2148</v>
      </c>
      <c r="AC396" t="s">
        <v>2428</v>
      </c>
      <c r="AH396" s="4"/>
      <c r="AI396" s="4"/>
      <c r="AJ396" t="s">
        <v>70</v>
      </c>
      <c r="AK396" t="s">
        <v>232</v>
      </c>
      <c r="AL396" t="s">
        <v>865</v>
      </c>
      <c r="AM396" t="s">
        <v>1402</v>
      </c>
      <c r="AN396" t="s">
        <v>1859</v>
      </c>
      <c r="AO396" t="s">
        <v>80</v>
      </c>
      <c r="AP396" t="s">
        <v>1517</v>
      </c>
      <c r="AQ396">
        <f>WebStore68[[#This Row],[unit_price]]*WebStore68[[#This Row],[quantity]]</f>
        <v>279.98</v>
      </c>
      <c r="AR396" t="s">
        <v>640</v>
      </c>
      <c r="AS396" t="s">
        <v>2393</v>
      </c>
      <c r="AT396" t="str">
        <f t="shared" si="6"/>
        <v>238215438823noMale436391YouTube4361543830308.9669.96591139.99219.9917</v>
      </c>
      <c r="AU396">
        <f>COUNTIF(AT$2:AT396,AT396)</f>
        <v>1</v>
      </c>
      <c r="AV396" t="str">
        <f>WebStore68[[#This Row],[country]]&amp;"-"&amp;WebStore68[[#This Row],[item]]</f>
        <v>France-Mini Foldable Treadmill Walking Pad Home &amp; Office Gym</v>
      </c>
    </row>
    <row r="397" spans="1:48" hidden="1" x14ac:dyDescent="0.25">
      <c r="A397">
        <v>238</v>
      </c>
      <c r="B397">
        <v>215</v>
      </c>
      <c r="C397" s="4">
        <v>43882</v>
      </c>
      <c r="D397" s="14">
        <f>WebStore68[[#This Row],[order_date]]</f>
        <v>43882</v>
      </c>
      <c r="E397" s="3">
        <f>ROUNDUP(MONTH(WebStore68[[#This Row],[order_date]])/3, 0)</f>
        <v>1</v>
      </c>
      <c r="F397">
        <v>3</v>
      </c>
      <c r="G397" t="s">
        <v>34</v>
      </c>
      <c r="H397" t="s">
        <v>45</v>
      </c>
      <c r="I397" t="s">
        <v>56</v>
      </c>
      <c r="J397" t="s">
        <v>57</v>
      </c>
      <c r="K397" s="4">
        <v>43639</v>
      </c>
      <c r="L397">
        <v>1</v>
      </c>
      <c r="M397" t="s">
        <v>61</v>
      </c>
      <c r="N397" s="4">
        <v>43615</v>
      </c>
      <c r="O397" s="4">
        <v>43830</v>
      </c>
      <c r="P397">
        <v>3</v>
      </c>
      <c r="Q397" t="s">
        <v>134</v>
      </c>
      <c r="R397" t="s">
        <v>296</v>
      </c>
      <c r="S397">
        <v>3</v>
      </c>
      <c r="T397" t="s">
        <v>561</v>
      </c>
      <c r="U397" t="s">
        <v>1122</v>
      </c>
      <c r="V397" t="s">
        <v>1645</v>
      </c>
      <c r="W397" t="s">
        <v>2009</v>
      </c>
      <c r="X397" t="s">
        <v>2034</v>
      </c>
      <c r="Y397">
        <v>308.95999999999998</v>
      </c>
      <c r="Z397">
        <v>69.959999999999994</v>
      </c>
      <c r="AA397">
        <v>3</v>
      </c>
      <c r="AB397" t="s">
        <v>2148</v>
      </c>
      <c r="AC397" t="s">
        <v>2428</v>
      </c>
      <c r="AH397" s="4"/>
      <c r="AI397" s="4"/>
      <c r="AJ397" t="s">
        <v>80</v>
      </c>
      <c r="AK397" t="s">
        <v>242</v>
      </c>
      <c r="AL397" t="s">
        <v>65</v>
      </c>
      <c r="AM397" t="s">
        <v>1267</v>
      </c>
      <c r="AN397" t="s">
        <v>1548</v>
      </c>
      <c r="AO397" t="s">
        <v>69</v>
      </c>
      <c r="AP397" t="s">
        <v>1548</v>
      </c>
      <c r="AQ397">
        <f>WebStore68[[#This Row],[unit_price]]*WebStore68[[#This Row],[quantity]]</f>
        <v>14.99</v>
      </c>
      <c r="AR397" t="s">
        <v>80</v>
      </c>
      <c r="AS397" t="s">
        <v>2357</v>
      </c>
      <c r="AT397" t="str">
        <f t="shared" si="6"/>
        <v>238215438823noMale436391YouTube4361543830308.9669.9621014.99114.992</v>
      </c>
      <c r="AU397">
        <f>COUNTIF(AT$2:AT397,AT397)</f>
        <v>1</v>
      </c>
      <c r="AV397" t="str">
        <f>WebStore68[[#This Row],[country]]&amp;"-"&amp;WebStore68[[#This Row],[item]]</f>
        <v>France-5 Pairs Stud Earrings Set Hypoallergenic Cubic Zirconia 316L</v>
      </c>
    </row>
    <row r="398" spans="1:48" hidden="1" x14ac:dyDescent="0.25">
      <c r="A398">
        <v>249</v>
      </c>
      <c r="B398">
        <v>299</v>
      </c>
      <c r="C398" s="13">
        <v>43888</v>
      </c>
      <c r="D398" s="14">
        <f>WebStore68[[#This Row],[order_date]]</f>
        <v>43888</v>
      </c>
      <c r="E398" s="3">
        <f>ROUNDUP(MONTH(WebStore68[[#This Row],[order_date]])/3, 0)</f>
        <v>1</v>
      </c>
      <c r="F398">
        <v>3</v>
      </c>
      <c r="G398" t="s">
        <v>34</v>
      </c>
      <c r="H398" t="s">
        <v>45</v>
      </c>
      <c r="I398" t="s">
        <v>56</v>
      </c>
      <c r="J398" t="s">
        <v>58</v>
      </c>
      <c r="K398" s="4">
        <v>43567</v>
      </c>
      <c r="L398">
        <v>2</v>
      </c>
      <c r="N398" s="4"/>
      <c r="O398" s="4"/>
      <c r="P398">
        <v>1</v>
      </c>
      <c r="Q398" t="s">
        <v>79</v>
      </c>
      <c r="R398" t="s">
        <v>241</v>
      </c>
      <c r="S398">
        <v>1</v>
      </c>
      <c r="T398" t="s">
        <v>500</v>
      </c>
      <c r="U398" t="s">
        <v>1063</v>
      </c>
      <c r="V398" t="s">
        <v>1591</v>
      </c>
      <c r="W398" t="s">
        <v>67</v>
      </c>
      <c r="X398" t="s">
        <v>1548</v>
      </c>
      <c r="Y398">
        <v>251.85</v>
      </c>
      <c r="Z398">
        <v>44.97</v>
      </c>
      <c r="AA398">
        <v>1</v>
      </c>
      <c r="AB398" t="s">
        <v>455</v>
      </c>
      <c r="AC398" t="s">
        <v>2340</v>
      </c>
      <c r="AH398" s="4"/>
      <c r="AI398" s="4"/>
      <c r="AJ398" t="s">
        <v>79</v>
      </c>
      <c r="AK398" t="s">
        <v>241</v>
      </c>
      <c r="AL398" t="s">
        <v>500</v>
      </c>
      <c r="AM398" t="s">
        <v>1063</v>
      </c>
      <c r="AN398" t="s">
        <v>1591</v>
      </c>
      <c r="AO398" t="s">
        <v>67</v>
      </c>
      <c r="AP398" t="s">
        <v>1548</v>
      </c>
      <c r="AQ398">
        <f>WebStore68[[#This Row],[unit_price]]*WebStore68[[#This Row],[quantity]]</f>
        <v>251.85000000000002</v>
      </c>
      <c r="AR398" t="s">
        <v>455</v>
      </c>
      <c r="AS398" t="s">
        <v>2340</v>
      </c>
      <c r="AT398" t="str">
        <f t="shared" si="6"/>
        <v>249299438883noFemale435672251.8544.97416383.95314.9915</v>
      </c>
      <c r="AU398">
        <f>COUNTIF(AT$2:AT398,AT398)</f>
        <v>1</v>
      </c>
      <c r="AV398" t="str">
        <f>WebStore68[[#This Row],[country]]&amp;"-"&amp;WebStore68[[#This Row],[item]]</f>
        <v>France-YUGIOH 5DS DUELIST PACK COLLECTION TIN BOX</v>
      </c>
    </row>
    <row r="399" spans="1:48" hidden="1" x14ac:dyDescent="0.25">
      <c r="A399">
        <v>257</v>
      </c>
      <c r="B399">
        <v>13</v>
      </c>
      <c r="C399" s="4">
        <v>43895</v>
      </c>
      <c r="D399" s="14">
        <f>WebStore68[[#This Row],[order_date]]</f>
        <v>43895</v>
      </c>
      <c r="E399" s="3">
        <f>ROUNDUP(MONTH(WebStore68[[#This Row],[order_date]])/3, 0)</f>
        <v>1</v>
      </c>
      <c r="F399">
        <v>3</v>
      </c>
      <c r="G399" t="s">
        <v>34</v>
      </c>
      <c r="H399" t="s">
        <v>45</v>
      </c>
      <c r="I399" t="s">
        <v>56</v>
      </c>
      <c r="J399" t="s">
        <v>58</v>
      </c>
      <c r="K399" s="4">
        <v>43733</v>
      </c>
      <c r="L399">
        <v>1</v>
      </c>
      <c r="M399" t="s">
        <v>61</v>
      </c>
      <c r="N399" s="4">
        <v>43615</v>
      </c>
      <c r="O399" s="4">
        <v>43830</v>
      </c>
      <c r="P399">
        <v>2</v>
      </c>
      <c r="Q399" t="s">
        <v>136</v>
      </c>
      <c r="R399" t="s">
        <v>298</v>
      </c>
      <c r="S399">
        <v>2</v>
      </c>
      <c r="T399" t="s">
        <v>574</v>
      </c>
      <c r="U399" t="s">
        <v>1132</v>
      </c>
      <c r="V399" t="s">
        <v>1656</v>
      </c>
      <c r="W399" t="s">
        <v>88</v>
      </c>
      <c r="X399" t="s">
        <v>1869</v>
      </c>
      <c r="Y399">
        <v>629.88</v>
      </c>
      <c r="Z399">
        <v>59.96</v>
      </c>
      <c r="AA399">
        <v>2</v>
      </c>
      <c r="AB399" t="s">
        <v>2150</v>
      </c>
      <c r="AC399" t="s">
        <v>2430</v>
      </c>
      <c r="AH399" s="4"/>
      <c r="AI399" s="4"/>
      <c r="AJ399" t="s">
        <v>67</v>
      </c>
      <c r="AK399" t="s">
        <v>229</v>
      </c>
      <c r="AL399" t="s">
        <v>547</v>
      </c>
      <c r="AM399" t="s">
        <v>1108</v>
      </c>
      <c r="AN399" t="s">
        <v>1577</v>
      </c>
      <c r="AO399" t="s">
        <v>80</v>
      </c>
      <c r="AP399" t="s">
        <v>1548</v>
      </c>
      <c r="AQ399">
        <f>WebStore68[[#This Row],[unit_price]]*WebStore68[[#This Row],[quantity]]</f>
        <v>49.98</v>
      </c>
      <c r="AR399" t="s">
        <v>455</v>
      </c>
      <c r="AS399" t="s">
        <v>2340</v>
      </c>
      <c r="AT399" t="str">
        <f t="shared" si="6"/>
        <v>25713438953noFemale437331YouTube4361543830629.8859.9631424.99214.9915</v>
      </c>
      <c r="AU399">
        <f>COUNTIF(AT$2:AT399,AT399)</f>
        <v>1</v>
      </c>
      <c r="AV399" t="str">
        <f>WebStore68[[#This Row],[country]]&amp;"-"&amp;WebStore68[[#This Row],[item]]</f>
        <v>France-Alfred Judd THE YOUNG TREASURE HUNTERS 1924 1st Ed.</v>
      </c>
    </row>
    <row r="400" spans="1:48" hidden="1" x14ac:dyDescent="0.25">
      <c r="A400">
        <v>257</v>
      </c>
      <c r="B400">
        <v>13</v>
      </c>
      <c r="C400" s="4">
        <v>43895</v>
      </c>
      <c r="D400" s="14">
        <f>WebStore68[[#This Row],[order_date]]</f>
        <v>43895</v>
      </c>
      <c r="E400" s="3">
        <f>ROUNDUP(MONTH(WebStore68[[#This Row],[order_date]])/3, 0)</f>
        <v>1</v>
      </c>
      <c r="F400">
        <v>3</v>
      </c>
      <c r="G400" t="s">
        <v>34</v>
      </c>
      <c r="H400" t="s">
        <v>45</v>
      </c>
      <c r="I400" t="s">
        <v>56</v>
      </c>
      <c r="J400" t="s">
        <v>58</v>
      </c>
      <c r="K400" s="4">
        <v>43733</v>
      </c>
      <c r="L400">
        <v>1</v>
      </c>
      <c r="M400" t="s">
        <v>61</v>
      </c>
      <c r="N400" s="4">
        <v>43615</v>
      </c>
      <c r="O400" s="4">
        <v>43830</v>
      </c>
      <c r="P400">
        <v>2</v>
      </c>
      <c r="Q400" t="s">
        <v>136</v>
      </c>
      <c r="R400" t="s">
        <v>298</v>
      </c>
      <c r="S400">
        <v>2</v>
      </c>
      <c r="T400" t="s">
        <v>574</v>
      </c>
      <c r="U400" t="s">
        <v>1132</v>
      </c>
      <c r="V400" t="s">
        <v>1656</v>
      </c>
      <c r="W400" t="s">
        <v>88</v>
      </c>
      <c r="X400" t="s">
        <v>1869</v>
      </c>
      <c r="Y400">
        <v>629.88</v>
      </c>
      <c r="Z400">
        <v>59.96</v>
      </c>
      <c r="AA400">
        <v>2</v>
      </c>
      <c r="AB400" t="s">
        <v>2150</v>
      </c>
      <c r="AC400" t="s">
        <v>2430</v>
      </c>
      <c r="AH400" s="4"/>
      <c r="AI400" s="4"/>
      <c r="AJ400" t="s">
        <v>84</v>
      </c>
      <c r="AK400" t="s">
        <v>246</v>
      </c>
      <c r="AL400" t="s">
        <v>410</v>
      </c>
      <c r="AM400" t="s">
        <v>972</v>
      </c>
      <c r="AN400" t="s">
        <v>1505</v>
      </c>
      <c r="AO400" t="s">
        <v>80</v>
      </c>
      <c r="AP400" t="s">
        <v>1548</v>
      </c>
      <c r="AQ400">
        <f>WebStore68[[#This Row],[unit_price]]*WebStore68[[#This Row],[quantity]]</f>
        <v>579.9</v>
      </c>
      <c r="AR400" t="s">
        <v>645</v>
      </c>
      <c r="AS400" t="s">
        <v>2347</v>
      </c>
      <c r="AT400" t="str">
        <f t="shared" si="6"/>
        <v>25713438953noFemale437331YouTube4361543830629.8859.96920289.95214.9913</v>
      </c>
      <c r="AU400">
        <f>COUNTIF(AT$2:AT400,AT400)</f>
        <v>1</v>
      </c>
      <c r="AV400" t="str">
        <f>WebStore68[[#This Row],[country]]&amp;"-"&amp;WebStore68[[#This Row],[item]]</f>
        <v>France-AutoFull Pink Gaming Chair PU Leather With Rabbit Ears</v>
      </c>
    </row>
    <row r="401" spans="1:48" hidden="1" x14ac:dyDescent="0.25">
      <c r="A401">
        <v>262</v>
      </c>
      <c r="B401">
        <v>299</v>
      </c>
      <c r="C401" s="13">
        <v>43898</v>
      </c>
      <c r="D401" s="14">
        <f>WebStore68[[#This Row],[order_date]]</f>
        <v>43898</v>
      </c>
      <c r="E401" s="3">
        <f>ROUNDUP(MONTH(WebStore68[[#This Row],[order_date]])/3, 0)</f>
        <v>1</v>
      </c>
      <c r="F401">
        <v>3</v>
      </c>
      <c r="G401" t="s">
        <v>34</v>
      </c>
      <c r="H401" t="s">
        <v>45</v>
      </c>
      <c r="I401" t="s">
        <v>56</v>
      </c>
      <c r="J401" t="s">
        <v>58</v>
      </c>
      <c r="K401" s="4">
        <v>43567</v>
      </c>
      <c r="L401">
        <v>2</v>
      </c>
      <c r="N401" s="4"/>
      <c r="O401" s="4"/>
      <c r="P401">
        <v>1</v>
      </c>
      <c r="Q401" t="s">
        <v>84</v>
      </c>
      <c r="R401" t="s">
        <v>246</v>
      </c>
      <c r="S401">
        <v>1</v>
      </c>
      <c r="T401" t="s">
        <v>413</v>
      </c>
      <c r="U401" t="s">
        <v>975</v>
      </c>
      <c r="V401" t="s">
        <v>1508</v>
      </c>
      <c r="W401" t="s">
        <v>69</v>
      </c>
      <c r="X401" t="s">
        <v>1548</v>
      </c>
      <c r="Y401">
        <v>10.25</v>
      </c>
      <c r="Z401">
        <v>14.99</v>
      </c>
      <c r="AA401">
        <v>1</v>
      </c>
      <c r="AB401" t="s">
        <v>86</v>
      </c>
      <c r="AC401" t="s">
        <v>2350</v>
      </c>
      <c r="AH401" s="4"/>
      <c r="AI401" s="4"/>
      <c r="AJ401" t="s">
        <v>84</v>
      </c>
      <c r="AK401" t="s">
        <v>246</v>
      </c>
      <c r="AL401" t="s">
        <v>413</v>
      </c>
      <c r="AM401" t="s">
        <v>975</v>
      </c>
      <c r="AN401" t="s">
        <v>1508</v>
      </c>
      <c r="AO401" t="s">
        <v>69</v>
      </c>
      <c r="AP401" t="s">
        <v>1548</v>
      </c>
      <c r="AQ401">
        <f>WebStore68[[#This Row],[unit_price]]*WebStore68[[#This Row],[quantity]]</f>
        <v>10.25</v>
      </c>
      <c r="AR401" t="s">
        <v>86</v>
      </c>
      <c r="AS401" t="s">
        <v>2350</v>
      </c>
      <c r="AT401" t="str">
        <f t="shared" si="6"/>
        <v>262299438983noFemale43567210.2514.99911410.25114.997</v>
      </c>
      <c r="AU401">
        <f>COUNTIF(AT$2:AT401,AT401)</f>
        <v>1</v>
      </c>
      <c r="AV401" t="str">
        <f>WebStore68[[#This Row],[country]]&amp;"-"&amp;WebStore68[[#This Row],[item]]</f>
        <v>France-Putuo Decor Game Room Decor Do Not Disturb Gamer at Work Metal Tin Sign 12x8</v>
      </c>
    </row>
    <row r="402" spans="1:48" hidden="1" x14ac:dyDescent="0.25">
      <c r="A402">
        <v>264</v>
      </c>
      <c r="B402">
        <v>176</v>
      </c>
      <c r="C402" s="4">
        <v>43900</v>
      </c>
      <c r="D402" s="14">
        <f>WebStore68[[#This Row],[order_date]]</f>
        <v>43900</v>
      </c>
      <c r="E402" s="3">
        <f>ROUNDUP(MONTH(WebStore68[[#This Row],[order_date]])/3, 0)</f>
        <v>1</v>
      </c>
      <c r="F402">
        <v>3</v>
      </c>
      <c r="G402" t="s">
        <v>34</v>
      </c>
      <c r="H402" t="s">
        <v>45</v>
      </c>
      <c r="I402" t="s">
        <v>55</v>
      </c>
      <c r="J402" t="s">
        <v>58</v>
      </c>
      <c r="K402" s="4">
        <v>43639</v>
      </c>
      <c r="L402">
        <v>1</v>
      </c>
      <c r="M402" t="s">
        <v>61</v>
      </c>
      <c r="N402" s="4">
        <v>43615</v>
      </c>
      <c r="O402" s="4">
        <v>43830</v>
      </c>
      <c r="P402">
        <v>1</v>
      </c>
      <c r="Q402" t="s">
        <v>78</v>
      </c>
      <c r="R402" t="s">
        <v>240</v>
      </c>
      <c r="S402">
        <v>1</v>
      </c>
      <c r="T402" t="s">
        <v>578</v>
      </c>
      <c r="U402" t="s">
        <v>1136</v>
      </c>
      <c r="V402" t="s">
        <v>1659</v>
      </c>
      <c r="W402" t="s">
        <v>67</v>
      </c>
      <c r="X402" t="s">
        <v>1548</v>
      </c>
      <c r="Y402">
        <v>14.97</v>
      </c>
      <c r="Z402">
        <v>44.97</v>
      </c>
      <c r="AA402">
        <v>1</v>
      </c>
      <c r="AB402" t="s">
        <v>393</v>
      </c>
      <c r="AC402" t="s">
        <v>2345</v>
      </c>
      <c r="AH402" s="4"/>
      <c r="AI402" s="4"/>
      <c r="AJ402" t="s">
        <v>78</v>
      </c>
      <c r="AK402" t="s">
        <v>240</v>
      </c>
      <c r="AL402" t="s">
        <v>578</v>
      </c>
      <c r="AM402" t="s">
        <v>1136</v>
      </c>
      <c r="AN402" t="s">
        <v>1659</v>
      </c>
      <c r="AO402" t="s">
        <v>67</v>
      </c>
      <c r="AP402" t="s">
        <v>1548</v>
      </c>
      <c r="AQ402">
        <f>WebStore68[[#This Row],[unit_price]]*WebStore68[[#This Row],[quantity]]</f>
        <v>14.97</v>
      </c>
      <c r="AR402" t="s">
        <v>393</v>
      </c>
      <c r="AS402" t="s">
        <v>2345</v>
      </c>
      <c r="AT402" t="str">
        <f t="shared" si="6"/>
        <v>264176439003yesFemale436391YouTube436154383014.9744.9781004.99314.9918</v>
      </c>
      <c r="AU402">
        <f>COUNTIF(AT$2:AT402,AT402)</f>
        <v>1</v>
      </c>
      <c r="AV402" t="str">
        <f>WebStore68[[#This Row],[country]]&amp;"-"&amp;WebStore68[[#This Row],[item]]</f>
        <v>France-Non - Stick Omlet Turner</v>
      </c>
    </row>
    <row r="403" spans="1:48" hidden="1" x14ac:dyDescent="0.25">
      <c r="A403">
        <v>290</v>
      </c>
      <c r="B403">
        <v>70</v>
      </c>
      <c r="C403" s="4">
        <v>43918</v>
      </c>
      <c r="D403" s="14">
        <f>WebStore68[[#This Row],[order_date]]</f>
        <v>43918</v>
      </c>
      <c r="E403" s="3">
        <f>ROUNDUP(MONTH(WebStore68[[#This Row],[order_date]])/3, 0)</f>
        <v>1</v>
      </c>
      <c r="F403">
        <v>3</v>
      </c>
      <c r="G403" t="s">
        <v>34</v>
      </c>
      <c r="H403" t="s">
        <v>45</v>
      </c>
      <c r="I403" t="s">
        <v>55</v>
      </c>
      <c r="J403" t="s">
        <v>58</v>
      </c>
      <c r="K403" s="4">
        <v>43733</v>
      </c>
      <c r="L403">
        <v>3</v>
      </c>
      <c r="M403" t="s">
        <v>59</v>
      </c>
      <c r="N403" s="4">
        <v>43615</v>
      </c>
      <c r="O403" s="4">
        <v>43830</v>
      </c>
      <c r="P403">
        <v>1</v>
      </c>
      <c r="Q403" t="s">
        <v>79</v>
      </c>
      <c r="R403" t="s">
        <v>241</v>
      </c>
      <c r="S403">
        <v>1</v>
      </c>
      <c r="T403" t="s">
        <v>481</v>
      </c>
      <c r="U403" t="s">
        <v>1045</v>
      </c>
      <c r="V403" t="s">
        <v>1573</v>
      </c>
      <c r="W403" t="s">
        <v>69</v>
      </c>
      <c r="X403" t="s">
        <v>1548</v>
      </c>
      <c r="Y403">
        <v>99.95</v>
      </c>
      <c r="Z403">
        <v>14.99</v>
      </c>
      <c r="AA403">
        <v>1</v>
      </c>
      <c r="AB403" t="s">
        <v>65</v>
      </c>
      <c r="AC403" t="s">
        <v>2343</v>
      </c>
      <c r="AH403" s="4"/>
      <c r="AI403" s="4"/>
      <c r="AJ403" t="s">
        <v>79</v>
      </c>
      <c r="AK403" t="s">
        <v>241</v>
      </c>
      <c r="AL403" t="s">
        <v>481</v>
      </c>
      <c r="AM403" t="s">
        <v>1045</v>
      </c>
      <c r="AN403" t="s">
        <v>1573</v>
      </c>
      <c r="AO403" t="s">
        <v>69</v>
      </c>
      <c r="AP403" t="s">
        <v>1548</v>
      </c>
      <c r="AQ403">
        <f>WebStore68[[#This Row],[unit_price]]*WebStore68[[#This Row],[quantity]]</f>
        <v>99.95</v>
      </c>
      <c r="AR403" t="s">
        <v>65</v>
      </c>
      <c r="AS403" t="s">
        <v>2343</v>
      </c>
      <c r="AT403" t="str">
        <f t="shared" si="6"/>
        <v>29070439183yesFemale437333Google Ads436154383099.9514.9946699.95114.9910</v>
      </c>
      <c r="AU403">
        <f>COUNTIF(AT$2:AT403,AT403)</f>
        <v>1</v>
      </c>
      <c r="AV403" t="str">
        <f>WebStore68[[#This Row],[country]]&amp;"-"&amp;WebStore68[[#This Row],[item]]</f>
        <v>France-Jumpstart Booster Box - MTG Magic the Gathering</v>
      </c>
    </row>
    <row r="404" spans="1:48" hidden="1" x14ac:dyDescent="0.25">
      <c r="A404">
        <v>306</v>
      </c>
      <c r="B404">
        <v>140</v>
      </c>
      <c r="C404" s="4">
        <v>43927</v>
      </c>
      <c r="D404" s="14">
        <f>WebStore68[[#This Row],[order_date]]</f>
        <v>43927</v>
      </c>
      <c r="E404" s="3">
        <f>ROUNDUP(MONTH(WebStore68[[#This Row],[order_date]])/3, 0)</f>
        <v>2</v>
      </c>
      <c r="F404">
        <v>3</v>
      </c>
      <c r="G404" t="s">
        <v>34</v>
      </c>
      <c r="H404" t="s">
        <v>45</v>
      </c>
      <c r="I404" t="s">
        <v>56</v>
      </c>
      <c r="J404" t="s">
        <v>57</v>
      </c>
      <c r="K404" s="4">
        <v>43800</v>
      </c>
      <c r="L404">
        <v>1</v>
      </c>
      <c r="M404" t="s">
        <v>61</v>
      </c>
      <c r="N404" s="4">
        <v>43615</v>
      </c>
      <c r="O404" s="4">
        <v>43830</v>
      </c>
      <c r="P404">
        <v>1</v>
      </c>
      <c r="Q404" t="s">
        <v>84</v>
      </c>
      <c r="R404" t="s">
        <v>246</v>
      </c>
      <c r="S404">
        <v>1</v>
      </c>
      <c r="T404" t="s">
        <v>413</v>
      </c>
      <c r="U404" t="s">
        <v>975</v>
      </c>
      <c r="V404" t="s">
        <v>1508</v>
      </c>
      <c r="W404" t="s">
        <v>80</v>
      </c>
      <c r="X404" t="s">
        <v>1548</v>
      </c>
      <c r="Y404">
        <v>20.5</v>
      </c>
      <c r="Z404">
        <v>29.98</v>
      </c>
      <c r="AA404">
        <v>1</v>
      </c>
      <c r="AB404" t="s">
        <v>86</v>
      </c>
      <c r="AC404" t="s">
        <v>2350</v>
      </c>
      <c r="AH404" s="4"/>
      <c r="AI404" s="4"/>
      <c r="AJ404" t="s">
        <v>84</v>
      </c>
      <c r="AK404" t="s">
        <v>246</v>
      </c>
      <c r="AL404" t="s">
        <v>413</v>
      </c>
      <c r="AM404" t="s">
        <v>975</v>
      </c>
      <c r="AN404" t="s">
        <v>1508</v>
      </c>
      <c r="AO404" t="s">
        <v>80</v>
      </c>
      <c r="AP404" t="s">
        <v>1548</v>
      </c>
      <c r="AQ404">
        <f>WebStore68[[#This Row],[unit_price]]*WebStore68[[#This Row],[quantity]]</f>
        <v>20.5</v>
      </c>
      <c r="AR404" t="s">
        <v>86</v>
      </c>
      <c r="AS404" t="s">
        <v>2350</v>
      </c>
      <c r="AT404" t="str">
        <f t="shared" si="6"/>
        <v>306140439273noMale438001YouTube436154383020.529.98911410.25214.997</v>
      </c>
      <c r="AU404">
        <f>COUNTIF(AT$2:AT404,AT404)</f>
        <v>1</v>
      </c>
      <c r="AV404" t="str">
        <f>WebStore68[[#This Row],[country]]&amp;"-"&amp;WebStore68[[#This Row],[item]]</f>
        <v>France-Putuo Decor Game Room Decor Do Not Disturb Gamer at Work Metal Tin Sign 12x8</v>
      </c>
    </row>
    <row r="405" spans="1:48" hidden="1" x14ac:dyDescent="0.25">
      <c r="A405">
        <v>307</v>
      </c>
      <c r="B405">
        <v>90</v>
      </c>
      <c r="C405" s="4">
        <v>43928</v>
      </c>
      <c r="D405" s="14">
        <f>WebStore68[[#This Row],[order_date]]</f>
        <v>43928</v>
      </c>
      <c r="E405" s="3">
        <f>ROUNDUP(MONTH(WebStore68[[#This Row],[order_date]])/3, 0)</f>
        <v>2</v>
      </c>
      <c r="F405">
        <v>3</v>
      </c>
      <c r="G405" t="s">
        <v>34</v>
      </c>
      <c r="H405" t="s">
        <v>45</v>
      </c>
      <c r="I405" t="s">
        <v>55</v>
      </c>
      <c r="J405" t="s">
        <v>58</v>
      </c>
      <c r="K405" s="4">
        <v>43824</v>
      </c>
      <c r="L405">
        <v>3</v>
      </c>
      <c r="M405" t="s">
        <v>59</v>
      </c>
      <c r="N405" s="4">
        <v>43615</v>
      </c>
      <c r="O405" s="4">
        <v>43830</v>
      </c>
      <c r="P405">
        <v>1</v>
      </c>
      <c r="Q405" t="s">
        <v>79</v>
      </c>
      <c r="R405" t="s">
        <v>241</v>
      </c>
      <c r="S405">
        <v>1</v>
      </c>
      <c r="T405" t="s">
        <v>521</v>
      </c>
      <c r="U405" t="s">
        <v>1078</v>
      </c>
      <c r="V405" t="s">
        <v>1611</v>
      </c>
      <c r="W405" t="s">
        <v>69</v>
      </c>
      <c r="X405" t="s">
        <v>1548</v>
      </c>
      <c r="Y405">
        <v>55.69</v>
      </c>
      <c r="Z405">
        <v>14.99</v>
      </c>
      <c r="AA405">
        <v>1</v>
      </c>
      <c r="AB405" t="s">
        <v>455</v>
      </c>
      <c r="AC405" t="s">
        <v>2340</v>
      </c>
      <c r="AH405" s="4"/>
      <c r="AI405" s="4"/>
      <c r="AJ405" t="s">
        <v>79</v>
      </c>
      <c r="AK405" t="s">
        <v>241</v>
      </c>
      <c r="AL405" t="s">
        <v>521</v>
      </c>
      <c r="AM405" t="s">
        <v>1078</v>
      </c>
      <c r="AN405" t="s">
        <v>1611</v>
      </c>
      <c r="AO405" t="s">
        <v>69</v>
      </c>
      <c r="AP405" t="s">
        <v>1548</v>
      </c>
      <c r="AQ405">
        <f>WebStore68[[#This Row],[unit_price]]*WebStore68[[#This Row],[quantity]]</f>
        <v>55.69</v>
      </c>
      <c r="AR405" t="s">
        <v>455</v>
      </c>
      <c r="AS405" t="s">
        <v>2340</v>
      </c>
      <c r="AT405" t="str">
        <f t="shared" si="6"/>
        <v>30790439283yesFemale438243Google Ads436154383055.6914.99414555.69114.9915</v>
      </c>
      <c r="AU405">
        <f>COUNTIF(AT$2:AT405,AT405)</f>
        <v>1</v>
      </c>
      <c r="AV405" t="str">
        <f>WebStore68[[#This Row],[country]]&amp;"-"&amp;WebStore68[[#This Row],[item]]</f>
        <v>France-Topps 2020 Series 1 Baseball Blaster Box</v>
      </c>
    </row>
    <row r="406" spans="1:48" hidden="1" x14ac:dyDescent="0.25">
      <c r="A406">
        <v>308</v>
      </c>
      <c r="B406">
        <v>289</v>
      </c>
      <c r="C406" s="4">
        <v>43928</v>
      </c>
      <c r="D406" s="14">
        <f>WebStore68[[#This Row],[order_date]]</f>
        <v>43928</v>
      </c>
      <c r="E406" s="3">
        <f>ROUNDUP(MONTH(WebStore68[[#This Row],[order_date]])/3, 0)</f>
        <v>2</v>
      </c>
      <c r="F406">
        <v>3</v>
      </c>
      <c r="G406" t="s">
        <v>34</v>
      </c>
      <c r="H406" t="s">
        <v>45</v>
      </c>
      <c r="I406" t="s">
        <v>55</v>
      </c>
      <c r="J406" t="s">
        <v>58</v>
      </c>
      <c r="K406" s="4">
        <v>43728</v>
      </c>
      <c r="L406">
        <v>3</v>
      </c>
      <c r="M406" t="s">
        <v>59</v>
      </c>
      <c r="N406" s="4">
        <v>43615</v>
      </c>
      <c r="O406" s="4">
        <v>43830</v>
      </c>
      <c r="P406">
        <v>2</v>
      </c>
      <c r="Q406" t="s">
        <v>143</v>
      </c>
      <c r="R406" t="s">
        <v>305</v>
      </c>
      <c r="S406">
        <v>2</v>
      </c>
      <c r="T406" t="s">
        <v>607</v>
      </c>
      <c r="U406" t="s">
        <v>1159</v>
      </c>
      <c r="V406" t="s">
        <v>1685</v>
      </c>
      <c r="W406" t="s">
        <v>83</v>
      </c>
      <c r="X406" t="s">
        <v>2037</v>
      </c>
      <c r="Y406">
        <v>531.95000000000005</v>
      </c>
      <c r="Z406">
        <v>104.95</v>
      </c>
      <c r="AA406">
        <v>2</v>
      </c>
      <c r="AB406" t="s">
        <v>2163</v>
      </c>
      <c r="AC406" t="s">
        <v>2443</v>
      </c>
      <c r="AH406" s="4"/>
      <c r="AI406" s="4"/>
      <c r="AJ406" t="s">
        <v>86</v>
      </c>
      <c r="AK406" t="s">
        <v>248</v>
      </c>
      <c r="AL406" t="s">
        <v>454</v>
      </c>
      <c r="AM406" t="s">
        <v>1017</v>
      </c>
      <c r="AN406" t="s">
        <v>1547</v>
      </c>
      <c r="AO406" t="s">
        <v>67</v>
      </c>
      <c r="AP406" t="s">
        <v>1577</v>
      </c>
      <c r="AQ406">
        <f>WebStore68[[#This Row],[unit_price]]*WebStore68[[#This Row],[quantity]]</f>
        <v>479.97</v>
      </c>
      <c r="AR406" t="s">
        <v>547</v>
      </c>
      <c r="AS406" t="s">
        <v>2354</v>
      </c>
      <c r="AT406" t="str">
        <f t="shared" si="6"/>
        <v>308289439283yesFemale437283Google Ads4361543830531.95104.95790159.99324.9914</v>
      </c>
      <c r="AU406">
        <f>COUNTIF(AT$2:AT406,AT406)</f>
        <v>1</v>
      </c>
      <c r="AV406" t="str">
        <f>WebStore68[[#This Row],[country]]&amp;"-"&amp;WebStore68[[#This Row],[item]]</f>
        <v>France-Milwaukee 2724-20 M18</v>
      </c>
    </row>
    <row r="407" spans="1:48" hidden="1" x14ac:dyDescent="0.25">
      <c r="A407">
        <v>308</v>
      </c>
      <c r="B407">
        <v>289</v>
      </c>
      <c r="C407" s="4">
        <v>43928</v>
      </c>
      <c r="D407" s="14">
        <f>WebStore68[[#This Row],[order_date]]</f>
        <v>43928</v>
      </c>
      <c r="E407" s="3">
        <f>ROUNDUP(MONTH(WebStore68[[#This Row],[order_date]])/3, 0)</f>
        <v>2</v>
      </c>
      <c r="F407">
        <v>3</v>
      </c>
      <c r="G407" t="s">
        <v>34</v>
      </c>
      <c r="H407" t="s">
        <v>45</v>
      </c>
      <c r="I407" t="s">
        <v>55</v>
      </c>
      <c r="J407" t="s">
        <v>58</v>
      </c>
      <c r="K407" s="4">
        <v>43728</v>
      </c>
      <c r="L407">
        <v>3</v>
      </c>
      <c r="M407" t="s">
        <v>59</v>
      </c>
      <c r="N407" s="4">
        <v>43615</v>
      </c>
      <c r="O407" s="4">
        <v>43830</v>
      </c>
      <c r="P407">
        <v>2</v>
      </c>
      <c r="Q407" t="s">
        <v>143</v>
      </c>
      <c r="R407" t="s">
        <v>305</v>
      </c>
      <c r="S407">
        <v>2</v>
      </c>
      <c r="T407" t="s">
        <v>607</v>
      </c>
      <c r="U407" t="s">
        <v>1159</v>
      </c>
      <c r="V407" t="s">
        <v>1685</v>
      </c>
      <c r="W407" t="s">
        <v>83</v>
      </c>
      <c r="X407" t="s">
        <v>2037</v>
      </c>
      <c r="Y407">
        <v>531.95000000000005</v>
      </c>
      <c r="Z407">
        <v>104.95</v>
      </c>
      <c r="AA407">
        <v>2</v>
      </c>
      <c r="AB407" t="s">
        <v>2163</v>
      </c>
      <c r="AC407" t="s">
        <v>2443</v>
      </c>
      <c r="AH407" s="4"/>
      <c r="AI407" s="4"/>
      <c r="AJ407" t="s">
        <v>78</v>
      </c>
      <c r="AK407" t="s">
        <v>240</v>
      </c>
      <c r="AL407" t="s">
        <v>79</v>
      </c>
      <c r="AM407" t="s">
        <v>1080</v>
      </c>
      <c r="AN407" t="s">
        <v>1606</v>
      </c>
      <c r="AO407" t="s">
        <v>80</v>
      </c>
      <c r="AP407" t="s">
        <v>1548</v>
      </c>
      <c r="AQ407">
        <f>WebStore68[[#This Row],[unit_price]]*WebStore68[[#This Row],[quantity]]</f>
        <v>51.98</v>
      </c>
      <c r="AR407" t="s">
        <v>393</v>
      </c>
      <c r="AS407" t="s">
        <v>2345</v>
      </c>
      <c r="AT407" t="str">
        <f t="shared" si="6"/>
        <v>308289439283yesFemale437283Google Ads4361543830531.95104.958425.99214.9918</v>
      </c>
      <c r="AU407">
        <f>COUNTIF(AT$2:AT407,AT407)</f>
        <v>1</v>
      </c>
      <c r="AV407" t="str">
        <f>WebStore68[[#This Row],[country]]&amp;"-"&amp;WebStore68[[#This Row],[item]]</f>
        <v>France-12/14 inch long Aluminum Pizza Shovel With Long Handle</v>
      </c>
    </row>
    <row r="408" spans="1:48" hidden="1" x14ac:dyDescent="0.25">
      <c r="A408">
        <v>312</v>
      </c>
      <c r="B408">
        <v>387</v>
      </c>
      <c r="C408" s="13">
        <v>43930</v>
      </c>
      <c r="D408" s="14">
        <f>WebStore68[[#This Row],[order_date]]</f>
        <v>43930</v>
      </c>
      <c r="E408" s="3">
        <f>ROUNDUP(MONTH(WebStore68[[#This Row],[order_date]])/3, 0)</f>
        <v>2</v>
      </c>
      <c r="F408">
        <v>3</v>
      </c>
      <c r="G408" t="s">
        <v>34</v>
      </c>
      <c r="H408" t="s">
        <v>45</v>
      </c>
      <c r="I408" t="s">
        <v>56</v>
      </c>
      <c r="J408" t="s">
        <v>58</v>
      </c>
      <c r="K408" s="4">
        <v>43610</v>
      </c>
      <c r="L408">
        <v>2</v>
      </c>
      <c r="N408" s="4"/>
      <c r="O408" s="4"/>
      <c r="P408">
        <v>1</v>
      </c>
      <c r="Q408" t="s">
        <v>80</v>
      </c>
      <c r="R408" t="s">
        <v>242</v>
      </c>
      <c r="S408">
        <v>1</v>
      </c>
      <c r="T408" t="s">
        <v>508</v>
      </c>
      <c r="U408" t="s">
        <v>1071</v>
      </c>
      <c r="V408" t="s">
        <v>1587</v>
      </c>
      <c r="W408" t="s">
        <v>69</v>
      </c>
      <c r="X408" t="s">
        <v>1548</v>
      </c>
      <c r="Y408">
        <v>54.99</v>
      </c>
      <c r="Z408">
        <v>14.99</v>
      </c>
      <c r="AA408">
        <v>1</v>
      </c>
      <c r="AB408" t="s">
        <v>79</v>
      </c>
      <c r="AC408" t="s">
        <v>2349</v>
      </c>
      <c r="AH408" s="4"/>
      <c r="AI408" s="4"/>
      <c r="AJ408" t="s">
        <v>80</v>
      </c>
      <c r="AK408" t="s">
        <v>242</v>
      </c>
      <c r="AL408" t="s">
        <v>508</v>
      </c>
      <c r="AM408" t="s">
        <v>1071</v>
      </c>
      <c r="AN408" t="s">
        <v>1587</v>
      </c>
      <c r="AO408" t="s">
        <v>69</v>
      </c>
      <c r="AP408" t="s">
        <v>1548</v>
      </c>
      <c r="AQ408">
        <f>WebStore68[[#This Row],[unit_price]]*WebStore68[[#This Row],[quantity]]</f>
        <v>54.99</v>
      </c>
      <c r="AR408" t="s">
        <v>79</v>
      </c>
      <c r="AS408" t="s">
        <v>2349</v>
      </c>
      <c r="AT408" t="str">
        <f t="shared" si="6"/>
        <v>312387439303noFemale43610254.9914.99212354.99114.994</v>
      </c>
      <c r="AU408">
        <f>COUNTIF(AT$2:AT408,AT408)</f>
        <v>1</v>
      </c>
      <c r="AV408" t="str">
        <f>WebStore68[[#This Row],[country]]&amp;"-"&amp;WebStore68[[#This Row],[item]]</f>
        <v>France-Saucony Kid's Wind A/C Black/Blue Sneakers SK261816</v>
      </c>
    </row>
    <row r="409" spans="1:48" hidden="1" x14ac:dyDescent="0.25">
      <c r="A409">
        <v>320</v>
      </c>
      <c r="B409">
        <v>297</v>
      </c>
      <c r="C409" s="4">
        <v>43936</v>
      </c>
      <c r="D409" s="14">
        <f>WebStore68[[#This Row],[order_date]]</f>
        <v>43936</v>
      </c>
      <c r="E409" s="3">
        <f>ROUNDUP(MONTH(WebStore68[[#This Row],[order_date]])/3, 0)</f>
        <v>2</v>
      </c>
      <c r="F409">
        <v>3</v>
      </c>
      <c r="G409" t="s">
        <v>34</v>
      </c>
      <c r="H409" t="s">
        <v>45</v>
      </c>
      <c r="I409" t="s">
        <v>55</v>
      </c>
      <c r="J409" t="s">
        <v>58</v>
      </c>
      <c r="K409" s="4">
        <v>43628</v>
      </c>
      <c r="L409">
        <v>3</v>
      </c>
      <c r="M409" t="s">
        <v>59</v>
      </c>
      <c r="N409" s="4">
        <v>43615</v>
      </c>
      <c r="O409" s="4">
        <v>43830</v>
      </c>
      <c r="P409">
        <v>2</v>
      </c>
      <c r="Q409" t="s">
        <v>77</v>
      </c>
      <c r="R409" t="s">
        <v>239</v>
      </c>
      <c r="S409">
        <v>2</v>
      </c>
      <c r="T409" t="s">
        <v>613</v>
      </c>
      <c r="U409" t="s">
        <v>1164</v>
      </c>
      <c r="V409" t="s">
        <v>1690</v>
      </c>
      <c r="W409" t="s">
        <v>103</v>
      </c>
      <c r="X409" t="s">
        <v>2030</v>
      </c>
      <c r="Y409">
        <v>109.97</v>
      </c>
      <c r="Z409">
        <v>64.959999999999994</v>
      </c>
      <c r="AA409">
        <v>2</v>
      </c>
      <c r="AB409" t="s">
        <v>2167</v>
      </c>
      <c r="AC409" t="s">
        <v>2447</v>
      </c>
      <c r="AH409" s="4"/>
      <c r="AI409" s="4"/>
      <c r="AJ409" t="s">
        <v>70</v>
      </c>
      <c r="AK409" t="s">
        <v>232</v>
      </c>
      <c r="AL409" t="s">
        <v>753</v>
      </c>
      <c r="AM409" t="s">
        <v>1077</v>
      </c>
      <c r="AN409" t="s">
        <v>598</v>
      </c>
      <c r="AO409" t="s">
        <v>69</v>
      </c>
      <c r="AP409" t="s">
        <v>1517</v>
      </c>
      <c r="AQ409">
        <f>WebStore68[[#This Row],[unit_price]]*WebStore68[[#This Row],[quantity]]</f>
        <v>35</v>
      </c>
      <c r="AR409" t="s">
        <v>673</v>
      </c>
      <c r="AS409" t="s">
        <v>2348</v>
      </c>
      <c r="AT409" t="str">
        <f t="shared" si="6"/>
        <v>320297439363yesFemale436283Google Ads4361543830109.9764.96513235119.9912</v>
      </c>
      <c r="AU409">
        <f>COUNTIF(AT$2:AT409,AT409)</f>
        <v>1</v>
      </c>
      <c r="AV409" t="str">
        <f>WebStore68[[#This Row],[country]]&amp;"-"&amp;WebStore68[[#This Row],[item]]</f>
        <v>France-Soccer Goal Set</v>
      </c>
    </row>
    <row r="410" spans="1:48" hidden="1" x14ac:dyDescent="0.25">
      <c r="A410">
        <v>320</v>
      </c>
      <c r="B410">
        <v>297</v>
      </c>
      <c r="C410" s="4">
        <v>43936</v>
      </c>
      <c r="D410" s="14">
        <f>WebStore68[[#This Row],[order_date]]</f>
        <v>43936</v>
      </c>
      <c r="E410" s="3">
        <f>ROUNDUP(MONTH(WebStore68[[#This Row],[order_date]])/3, 0)</f>
        <v>2</v>
      </c>
      <c r="F410">
        <v>3</v>
      </c>
      <c r="G410" t="s">
        <v>34</v>
      </c>
      <c r="H410" t="s">
        <v>45</v>
      </c>
      <c r="I410" t="s">
        <v>55</v>
      </c>
      <c r="J410" t="s">
        <v>58</v>
      </c>
      <c r="K410" s="4">
        <v>43628</v>
      </c>
      <c r="L410">
        <v>3</v>
      </c>
      <c r="M410" t="s">
        <v>59</v>
      </c>
      <c r="N410" s="4">
        <v>43615</v>
      </c>
      <c r="O410" s="4">
        <v>43830</v>
      </c>
      <c r="P410">
        <v>2</v>
      </c>
      <c r="Q410" t="s">
        <v>77</v>
      </c>
      <c r="R410" t="s">
        <v>239</v>
      </c>
      <c r="S410">
        <v>2</v>
      </c>
      <c r="T410" t="s">
        <v>613</v>
      </c>
      <c r="U410" t="s">
        <v>1164</v>
      </c>
      <c r="V410" t="s">
        <v>1690</v>
      </c>
      <c r="W410" t="s">
        <v>103</v>
      </c>
      <c r="X410" t="s">
        <v>2030</v>
      </c>
      <c r="Y410">
        <v>109.97</v>
      </c>
      <c r="Z410">
        <v>64.959999999999994</v>
      </c>
      <c r="AA410">
        <v>2</v>
      </c>
      <c r="AB410" t="s">
        <v>2167</v>
      </c>
      <c r="AC410" t="s">
        <v>2447</v>
      </c>
      <c r="AH410" s="4"/>
      <c r="AI410" s="4"/>
      <c r="AJ410" t="s">
        <v>67</v>
      </c>
      <c r="AK410" t="s">
        <v>229</v>
      </c>
      <c r="AL410" t="s">
        <v>677</v>
      </c>
      <c r="AM410" t="s">
        <v>978</v>
      </c>
      <c r="AN410" t="s">
        <v>1577</v>
      </c>
      <c r="AO410" t="s">
        <v>67</v>
      </c>
      <c r="AP410" t="s">
        <v>1548</v>
      </c>
      <c r="AQ410">
        <f>WebStore68[[#This Row],[unit_price]]*WebStore68[[#This Row],[quantity]]</f>
        <v>74.97</v>
      </c>
      <c r="AR410" t="s">
        <v>455</v>
      </c>
      <c r="AS410" t="s">
        <v>2340</v>
      </c>
      <c r="AT410" t="str">
        <f t="shared" si="6"/>
        <v>320297439363yesFemale436283Google Ads4361543830109.9764.96311824.99314.9915</v>
      </c>
      <c r="AU410">
        <f>COUNTIF(AT$2:AT410,AT410)</f>
        <v>1</v>
      </c>
      <c r="AV410" t="str">
        <f>WebStore68[[#This Row],[country]]&amp;"-"&amp;WebStore68[[#This Row],[item]]</f>
        <v>France-Rich Dad</v>
      </c>
    </row>
    <row r="411" spans="1:48" hidden="1" x14ac:dyDescent="0.25">
      <c r="A411">
        <v>322</v>
      </c>
      <c r="B411">
        <v>7</v>
      </c>
      <c r="C411" s="4">
        <v>43938</v>
      </c>
      <c r="D411" s="14">
        <f>WebStore68[[#This Row],[order_date]]</f>
        <v>43938</v>
      </c>
      <c r="E411" s="3">
        <f>ROUNDUP(MONTH(WebStore68[[#This Row],[order_date]])/3, 0)</f>
        <v>2</v>
      </c>
      <c r="F411">
        <v>3</v>
      </c>
      <c r="G411" t="s">
        <v>34</v>
      </c>
      <c r="H411" t="s">
        <v>45</v>
      </c>
      <c r="I411" t="s">
        <v>55</v>
      </c>
      <c r="J411" t="s">
        <v>57</v>
      </c>
      <c r="K411" s="4">
        <v>43876</v>
      </c>
      <c r="L411">
        <v>6</v>
      </c>
      <c r="M411" t="s">
        <v>59</v>
      </c>
      <c r="N411" s="4">
        <v>43862</v>
      </c>
      <c r="O411" s="4">
        <v>43889</v>
      </c>
      <c r="P411">
        <v>1</v>
      </c>
      <c r="Q411" t="s">
        <v>65</v>
      </c>
      <c r="R411" t="s">
        <v>227</v>
      </c>
      <c r="S411">
        <v>1</v>
      </c>
      <c r="T411" t="s">
        <v>519</v>
      </c>
      <c r="U411" t="s">
        <v>1083</v>
      </c>
      <c r="V411" t="s">
        <v>1609</v>
      </c>
      <c r="W411" t="s">
        <v>69</v>
      </c>
      <c r="X411" t="s">
        <v>1517</v>
      </c>
      <c r="Y411">
        <v>13.49</v>
      </c>
      <c r="Z411">
        <v>19.989999999999998</v>
      </c>
      <c r="AA411">
        <v>1</v>
      </c>
      <c r="AB411" t="s">
        <v>431</v>
      </c>
      <c r="AC411" t="s">
        <v>2326</v>
      </c>
      <c r="AD411">
        <v>3</v>
      </c>
      <c r="AE411" t="s">
        <v>2634</v>
      </c>
      <c r="AF411">
        <v>493</v>
      </c>
      <c r="AG411" t="s">
        <v>2637</v>
      </c>
      <c r="AH411" s="4">
        <v>43901</v>
      </c>
      <c r="AI411" s="4">
        <v>43951</v>
      </c>
      <c r="AJ411" t="s">
        <v>65</v>
      </c>
      <c r="AK411" t="s">
        <v>227</v>
      </c>
      <c r="AL411" t="s">
        <v>519</v>
      </c>
      <c r="AM411" t="s">
        <v>1083</v>
      </c>
      <c r="AN411" t="s">
        <v>1609</v>
      </c>
      <c r="AO411" t="s">
        <v>69</v>
      </c>
      <c r="AP411" t="s">
        <v>1517</v>
      </c>
      <c r="AQ411">
        <f>WebStore68[[#This Row],[unit_price]]*WebStore68[[#This Row],[quantity]]</f>
        <v>13.49</v>
      </c>
      <c r="AR411" t="s">
        <v>431</v>
      </c>
      <c r="AS411" t="s">
        <v>2326</v>
      </c>
      <c r="AT411" t="str">
        <f t="shared" si="6"/>
        <v>3227439383yesMale438766Google Ads438624388913.4919.993test493Showing discount on the products page as well4390143951104113.49119.9924</v>
      </c>
      <c r="AU411">
        <f>COUNTIF(AT$2:AT411,AT411)</f>
        <v>1</v>
      </c>
      <c r="AV411" t="str">
        <f>WebStore68[[#This Row],[country]]&amp;"-"&amp;WebStore68[[#This Row],[item]]</f>
        <v>France-Eye Shadow Palette - 15 shades</v>
      </c>
    </row>
    <row r="412" spans="1:48" hidden="1" x14ac:dyDescent="0.25">
      <c r="A412">
        <v>329</v>
      </c>
      <c r="B412">
        <v>204</v>
      </c>
      <c r="C412" s="4">
        <v>43941</v>
      </c>
      <c r="D412" s="14">
        <f>WebStore68[[#This Row],[order_date]]</f>
        <v>43941</v>
      </c>
      <c r="E412" s="3">
        <f>ROUNDUP(MONTH(WebStore68[[#This Row],[order_date]])/3, 0)</f>
        <v>2</v>
      </c>
      <c r="F412">
        <v>3</v>
      </c>
      <c r="G412" t="s">
        <v>34</v>
      </c>
      <c r="H412" t="s">
        <v>45</v>
      </c>
      <c r="I412" t="s">
        <v>55</v>
      </c>
      <c r="J412" t="s">
        <v>57</v>
      </c>
      <c r="K412" s="4">
        <v>43906</v>
      </c>
      <c r="L412">
        <v>15</v>
      </c>
      <c r="M412" t="s">
        <v>62</v>
      </c>
      <c r="N412" s="4">
        <v>43615</v>
      </c>
      <c r="O412" s="4">
        <v>44413</v>
      </c>
      <c r="P412">
        <v>1</v>
      </c>
      <c r="Q412" t="s">
        <v>80</v>
      </c>
      <c r="R412" t="s">
        <v>242</v>
      </c>
      <c r="S412">
        <v>1</v>
      </c>
      <c r="T412" t="s">
        <v>620</v>
      </c>
      <c r="U412" t="s">
        <v>1170</v>
      </c>
      <c r="V412" t="s">
        <v>1696</v>
      </c>
      <c r="W412" t="s">
        <v>67</v>
      </c>
      <c r="X412" t="s">
        <v>1548</v>
      </c>
      <c r="Y412">
        <v>362.97</v>
      </c>
      <c r="Z412">
        <v>44.97</v>
      </c>
      <c r="AA412">
        <v>1</v>
      </c>
      <c r="AB412" t="s">
        <v>79</v>
      </c>
      <c r="AC412" t="s">
        <v>2349</v>
      </c>
      <c r="AH412" s="4"/>
      <c r="AI412" s="4"/>
      <c r="AJ412" t="s">
        <v>80</v>
      </c>
      <c r="AK412" t="s">
        <v>242</v>
      </c>
      <c r="AL412" t="s">
        <v>620</v>
      </c>
      <c r="AM412" t="s">
        <v>1170</v>
      </c>
      <c r="AN412" t="s">
        <v>1696</v>
      </c>
      <c r="AO412" t="s">
        <v>67</v>
      </c>
      <c r="AP412" t="s">
        <v>1548</v>
      </c>
      <c r="AQ412">
        <f>WebStore68[[#This Row],[unit_price]]*WebStore68[[#This Row],[quantity]]</f>
        <v>362.96999999999997</v>
      </c>
      <c r="AR412" t="s">
        <v>79</v>
      </c>
      <c r="AS412" t="s">
        <v>2349</v>
      </c>
      <c r="AT412" t="str">
        <f t="shared" si="6"/>
        <v>329204439413yesMale4390615Organic4361544413362.9744.97292120.99314.994</v>
      </c>
      <c r="AU412">
        <f>COUNTIF(AT$2:AT412,AT412)</f>
        <v>1</v>
      </c>
      <c r="AV412" t="str">
        <f>WebStore68[[#This Row],[country]]&amp;"-"&amp;WebStore68[[#This Row],[item]]</f>
        <v>France-Mizuno Wave AC 61GA187125 Womens Blue</v>
      </c>
    </row>
    <row r="413" spans="1:48" hidden="1" x14ac:dyDescent="0.25">
      <c r="A413">
        <v>343</v>
      </c>
      <c r="B413">
        <v>438</v>
      </c>
      <c r="C413" s="13">
        <v>43949</v>
      </c>
      <c r="D413" s="14">
        <f>WebStore68[[#This Row],[order_date]]</f>
        <v>43949</v>
      </c>
      <c r="E413" s="3">
        <f>ROUNDUP(MONTH(WebStore68[[#This Row],[order_date]])/3, 0)</f>
        <v>2</v>
      </c>
      <c r="F413">
        <v>3</v>
      </c>
      <c r="G413" t="s">
        <v>34</v>
      </c>
      <c r="H413" t="s">
        <v>45</v>
      </c>
      <c r="I413" t="s">
        <v>56</v>
      </c>
      <c r="J413" t="s">
        <v>58</v>
      </c>
      <c r="K413" s="4">
        <v>43583</v>
      </c>
      <c r="L413">
        <v>2</v>
      </c>
      <c r="N413" s="4"/>
      <c r="O413" s="4"/>
      <c r="P413">
        <v>1</v>
      </c>
      <c r="Q413" t="s">
        <v>67</v>
      </c>
      <c r="R413" t="s">
        <v>229</v>
      </c>
      <c r="S413">
        <v>1</v>
      </c>
      <c r="T413" t="s">
        <v>573</v>
      </c>
      <c r="U413" t="s">
        <v>1131</v>
      </c>
      <c r="V413" t="s">
        <v>1517</v>
      </c>
      <c r="W413" t="s">
        <v>67</v>
      </c>
      <c r="X413" t="s">
        <v>1548</v>
      </c>
      <c r="Y413">
        <v>59.97</v>
      </c>
      <c r="Z413">
        <v>44.97</v>
      </c>
      <c r="AA413">
        <v>1</v>
      </c>
      <c r="AB413" t="s">
        <v>872</v>
      </c>
      <c r="AC413" t="s">
        <v>2388</v>
      </c>
      <c r="AH413" s="4"/>
      <c r="AI413" s="4"/>
      <c r="AJ413" t="s">
        <v>67</v>
      </c>
      <c r="AK413" t="s">
        <v>229</v>
      </c>
      <c r="AL413" t="s">
        <v>573</v>
      </c>
      <c r="AM413" t="s">
        <v>1131</v>
      </c>
      <c r="AN413" t="s">
        <v>1517</v>
      </c>
      <c r="AO413" t="s">
        <v>67</v>
      </c>
      <c r="AP413" t="s">
        <v>1548</v>
      </c>
      <c r="AQ413">
        <f>WebStore68[[#This Row],[unit_price]]*WebStore68[[#This Row],[quantity]]</f>
        <v>59.97</v>
      </c>
      <c r="AR413" t="s">
        <v>872</v>
      </c>
      <c r="AS413" t="s">
        <v>2388</v>
      </c>
      <c r="AT413" t="str">
        <f t="shared" si="6"/>
        <v>343438439493noFemale43583259.9744.9734619.99314.9919</v>
      </c>
      <c r="AU413">
        <f>COUNTIF(AT$2:AT413,AT413)</f>
        <v>1</v>
      </c>
      <c r="AV413" t="str">
        <f>WebStore68[[#This Row],[country]]&amp;"-"&amp;WebStore68[[#This Row],[item]]</f>
        <v>France-Fun And Fancy</v>
      </c>
    </row>
    <row r="414" spans="1:48" hidden="1" x14ac:dyDescent="0.25">
      <c r="A414">
        <v>346</v>
      </c>
      <c r="B414">
        <v>299</v>
      </c>
      <c r="C414" s="13">
        <v>43950</v>
      </c>
      <c r="D414" s="14">
        <f>WebStore68[[#This Row],[order_date]]</f>
        <v>43950</v>
      </c>
      <c r="E414" s="3">
        <f>ROUNDUP(MONTH(WebStore68[[#This Row],[order_date]])/3, 0)</f>
        <v>2</v>
      </c>
      <c r="F414">
        <v>3</v>
      </c>
      <c r="G414" t="s">
        <v>34</v>
      </c>
      <c r="H414" t="s">
        <v>45</v>
      </c>
      <c r="I414" t="s">
        <v>56</v>
      </c>
      <c r="J414" t="s">
        <v>58</v>
      </c>
      <c r="K414" s="4">
        <v>43567</v>
      </c>
      <c r="L414">
        <v>2</v>
      </c>
      <c r="N414" s="4"/>
      <c r="O414" s="4"/>
      <c r="P414">
        <v>1</v>
      </c>
      <c r="Q414" t="s">
        <v>69</v>
      </c>
      <c r="R414" t="s">
        <v>231</v>
      </c>
      <c r="S414">
        <v>1</v>
      </c>
      <c r="T414" t="s">
        <v>393</v>
      </c>
      <c r="U414" t="s">
        <v>955</v>
      </c>
      <c r="V414" t="s">
        <v>1489</v>
      </c>
      <c r="W414" t="s">
        <v>67</v>
      </c>
      <c r="X414" t="s">
        <v>1577</v>
      </c>
      <c r="Y414">
        <v>86.85</v>
      </c>
      <c r="Z414">
        <v>74.97</v>
      </c>
      <c r="AA414">
        <v>1</v>
      </c>
      <c r="AB414" t="s">
        <v>78</v>
      </c>
      <c r="AC414" t="s">
        <v>2330</v>
      </c>
      <c r="AH414" s="4"/>
      <c r="AI414" s="4"/>
      <c r="AJ414" t="s">
        <v>69</v>
      </c>
      <c r="AK414" t="s">
        <v>231</v>
      </c>
      <c r="AL414" t="s">
        <v>393</v>
      </c>
      <c r="AM414" t="s">
        <v>955</v>
      </c>
      <c r="AN414" t="s">
        <v>1489</v>
      </c>
      <c r="AO414" t="s">
        <v>67</v>
      </c>
      <c r="AP414" t="s">
        <v>1577</v>
      </c>
      <c r="AQ414">
        <f>WebStore68[[#This Row],[unit_price]]*WebStore68[[#This Row],[quantity]]</f>
        <v>86.85</v>
      </c>
      <c r="AR414" t="s">
        <v>78</v>
      </c>
      <c r="AS414" t="s">
        <v>2330</v>
      </c>
      <c r="AT414" t="str">
        <f t="shared" si="6"/>
        <v>346299439503noFemale43567286.8574.9711828.95324.998</v>
      </c>
      <c r="AU414">
        <f>COUNTIF(AT$2:AT414,AT414)</f>
        <v>1</v>
      </c>
      <c r="AV414" t="str">
        <f>WebStore68[[#This Row],[country]]&amp;"-"&amp;WebStore68[[#This Row],[item]]</f>
        <v>France-Anker Portable Charger PowerCore Slim 10000 Power Bank</v>
      </c>
    </row>
    <row r="415" spans="1:48" hidden="1" x14ac:dyDescent="0.25">
      <c r="A415">
        <v>347</v>
      </c>
      <c r="B415">
        <v>332</v>
      </c>
      <c r="C415" s="13">
        <v>43950</v>
      </c>
      <c r="D415" s="14">
        <f>WebStore68[[#This Row],[order_date]]</f>
        <v>43950</v>
      </c>
      <c r="E415" s="3">
        <f>ROUNDUP(MONTH(WebStore68[[#This Row],[order_date]])/3, 0)</f>
        <v>2</v>
      </c>
      <c r="F415">
        <v>3</v>
      </c>
      <c r="G415" t="s">
        <v>34</v>
      </c>
      <c r="H415" t="s">
        <v>45</v>
      </c>
      <c r="I415" t="s">
        <v>55</v>
      </c>
      <c r="J415" t="s">
        <v>58</v>
      </c>
      <c r="K415" s="4">
        <v>43646</v>
      </c>
      <c r="L415">
        <v>2</v>
      </c>
      <c r="M415" t="s">
        <v>60</v>
      </c>
      <c r="N415" s="4">
        <v>43615</v>
      </c>
      <c r="O415" s="4">
        <v>43830</v>
      </c>
      <c r="P415">
        <v>1</v>
      </c>
      <c r="Q415" t="s">
        <v>79</v>
      </c>
      <c r="R415" t="s">
        <v>241</v>
      </c>
      <c r="S415">
        <v>1</v>
      </c>
      <c r="T415" t="s">
        <v>629</v>
      </c>
      <c r="U415" t="s">
        <v>965</v>
      </c>
      <c r="V415" t="s">
        <v>1703</v>
      </c>
      <c r="W415" t="s">
        <v>69</v>
      </c>
      <c r="X415" t="s">
        <v>1548</v>
      </c>
      <c r="Y415">
        <v>119.95</v>
      </c>
      <c r="Z415">
        <v>14.99</v>
      </c>
      <c r="AA415">
        <v>1</v>
      </c>
      <c r="AB415" t="s">
        <v>86</v>
      </c>
      <c r="AC415" t="s">
        <v>2350</v>
      </c>
      <c r="AH415" s="4"/>
      <c r="AI415" s="4"/>
      <c r="AJ415" t="s">
        <v>79</v>
      </c>
      <c r="AK415" t="s">
        <v>241</v>
      </c>
      <c r="AL415" t="s">
        <v>629</v>
      </c>
      <c r="AM415" t="s">
        <v>965</v>
      </c>
      <c r="AN415" t="s">
        <v>1703</v>
      </c>
      <c r="AO415" t="s">
        <v>69</v>
      </c>
      <c r="AP415" t="s">
        <v>1548</v>
      </c>
      <c r="AQ415">
        <f>WebStore68[[#This Row],[unit_price]]*WebStore68[[#This Row],[quantity]]</f>
        <v>119.95</v>
      </c>
      <c r="AR415" t="s">
        <v>86</v>
      </c>
      <c r="AS415" t="s">
        <v>2350</v>
      </c>
      <c r="AT415" t="str">
        <f t="shared" si="6"/>
        <v>347332439503yesFemale436462Facebook4361543830119.9514.99437119.95114.997</v>
      </c>
      <c r="AU415">
        <f>COUNTIF(AT$2:AT415,AT415)</f>
        <v>1</v>
      </c>
      <c r="AV415" t="str">
        <f>WebStore68[[#This Row],[country]]&amp;"-"&amp;WebStore68[[#This Row],[item]]</f>
        <v>France-Dragon Ball Z - Officially Licensed Dragon Ball Collector's Set</v>
      </c>
    </row>
    <row r="416" spans="1:48" hidden="1" x14ac:dyDescent="0.25">
      <c r="A416">
        <v>365</v>
      </c>
      <c r="B416">
        <v>90</v>
      </c>
      <c r="C416" s="4">
        <v>43960</v>
      </c>
      <c r="D416" s="14">
        <f>WebStore68[[#This Row],[order_date]]</f>
        <v>43960</v>
      </c>
      <c r="E416" s="3">
        <f>ROUNDUP(MONTH(WebStore68[[#This Row],[order_date]])/3, 0)</f>
        <v>2</v>
      </c>
      <c r="F416">
        <v>3</v>
      </c>
      <c r="G416" t="s">
        <v>34</v>
      </c>
      <c r="H416" t="s">
        <v>45</v>
      </c>
      <c r="I416" t="s">
        <v>55</v>
      </c>
      <c r="J416" t="s">
        <v>58</v>
      </c>
      <c r="K416" s="4">
        <v>43824</v>
      </c>
      <c r="L416">
        <v>3</v>
      </c>
      <c r="M416" t="s">
        <v>59</v>
      </c>
      <c r="N416" s="4">
        <v>43615</v>
      </c>
      <c r="O416" s="4">
        <v>43830</v>
      </c>
      <c r="P416">
        <v>2</v>
      </c>
      <c r="Q416" t="s">
        <v>151</v>
      </c>
      <c r="R416" t="s">
        <v>313</v>
      </c>
      <c r="S416">
        <v>2</v>
      </c>
      <c r="T416" t="s">
        <v>641</v>
      </c>
      <c r="U416" t="s">
        <v>1188</v>
      </c>
      <c r="V416" t="s">
        <v>1711</v>
      </c>
      <c r="W416" t="s">
        <v>85</v>
      </c>
      <c r="X416" t="s">
        <v>1869</v>
      </c>
      <c r="Y416">
        <v>231.97</v>
      </c>
      <c r="Z416">
        <v>44.97</v>
      </c>
      <c r="AA416">
        <v>2</v>
      </c>
      <c r="AB416" t="s">
        <v>2177</v>
      </c>
      <c r="AC416" t="s">
        <v>2458</v>
      </c>
      <c r="AH416" s="4"/>
      <c r="AI416" s="4"/>
      <c r="AJ416" t="s">
        <v>80</v>
      </c>
      <c r="AK416" t="s">
        <v>242</v>
      </c>
      <c r="AL416" t="s">
        <v>619</v>
      </c>
      <c r="AM416" t="s">
        <v>1016</v>
      </c>
      <c r="AN416" t="s">
        <v>1695</v>
      </c>
      <c r="AO416" t="s">
        <v>69</v>
      </c>
      <c r="AP416" t="s">
        <v>1548</v>
      </c>
      <c r="AQ416">
        <f>WebStore68[[#This Row],[unit_price]]*WebStore68[[#This Row],[quantity]]</f>
        <v>61.99</v>
      </c>
      <c r="AR416" t="s">
        <v>70</v>
      </c>
      <c r="AS416" t="s">
        <v>2341</v>
      </c>
      <c r="AT416" t="str">
        <f t="shared" si="6"/>
        <v>36590439603yesFemale438243Google Ads4361543830231.9744.9722761.99114.995</v>
      </c>
      <c r="AU416">
        <f>COUNTIF(AT$2:AT416,AT416)</f>
        <v>1</v>
      </c>
      <c r="AV416" t="str">
        <f>WebStore68[[#This Row],[country]]&amp;"-"&amp;WebStore68[[#This Row],[item]]</f>
        <v>France-Book Week Girls Feisty Fairy AMSCAN Licensed Costume</v>
      </c>
    </row>
    <row r="417" spans="1:48" hidden="1" x14ac:dyDescent="0.25">
      <c r="A417">
        <v>365</v>
      </c>
      <c r="B417">
        <v>90</v>
      </c>
      <c r="C417" s="4">
        <v>43960</v>
      </c>
      <c r="D417" s="14">
        <f>WebStore68[[#This Row],[order_date]]</f>
        <v>43960</v>
      </c>
      <c r="E417" s="3">
        <f>ROUNDUP(MONTH(WebStore68[[#This Row],[order_date]])/3, 0)</f>
        <v>2</v>
      </c>
      <c r="F417">
        <v>3</v>
      </c>
      <c r="G417" t="s">
        <v>34</v>
      </c>
      <c r="H417" t="s">
        <v>45</v>
      </c>
      <c r="I417" t="s">
        <v>55</v>
      </c>
      <c r="J417" t="s">
        <v>58</v>
      </c>
      <c r="K417" s="4">
        <v>43824</v>
      </c>
      <c r="L417">
        <v>3</v>
      </c>
      <c r="M417" t="s">
        <v>59</v>
      </c>
      <c r="N417" s="4">
        <v>43615</v>
      </c>
      <c r="O417" s="4">
        <v>43830</v>
      </c>
      <c r="P417">
        <v>2</v>
      </c>
      <c r="Q417" t="s">
        <v>151</v>
      </c>
      <c r="R417" t="s">
        <v>313</v>
      </c>
      <c r="S417">
        <v>2</v>
      </c>
      <c r="T417" t="s">
        <v>641</v>
      </c>
      <c r="U417" t="s">
        <v>1188</v>
      </c>
      <c r="V417" t="s">
        <v>1711</v>
      </c>
      <c r="W417" t="s">
        <v>85</v>
      </c>
      <c r="X417" t="s">
        <v>1869</v>
      </c>
      <c r="Y417">
        <v>231.97</v>
      </c>
      <c r="Z417">
        <v>44.97</v>
      </c>
      <c r="AA417">
        <v>2</v>
      </c>
      <c r="AB417" t="s">
        <v>2177</v>
      </c>
      <c r="AC417" t="s">
        <v>2458</v>
      </c>
      <c r="AH417" s="4"/>
      <c r="AI417" s="4"/>
      <c r="AJ417" t="s">
        <v>84</v>
      </c>
      <c r="AK417" t="s">
        <v>246</v>
      </c>
      <c r="AL417" t="s">
        <v>714</v>
      </c>
      <c r="AM417" t="s">
        <v>1255</v>
      </c>
      <c r="AN417" t="s">
        <v>1773</v>
      </c>
      <c r="AO417" t="s">
        <v>80</v>
      </c>
      <c r="AP417" t="s">
        <v>1548</v>
      </c>
      <c r="AQ417">
        <f>WebStore68[[#This Row],[unit_price]]*WebStore68[[#This Row],[quantity]]</f>
        <v>169.98</v>
      </c>
      <c r="AR417" t="s">
        <v>410</v>
      </c>
      <c r="AS417" t="s">
        <v>2359</v>
      </c>
      <c r="AT417" t="str">
        <f t="shared" si="6"/>
        <v>36590439603yesFemale438243Google Ads4361543830231.9744.9795284.99214.9920</v>
      </c>
      <c r="AU417">
        <f>COUNTIF(AT$2:AT417,AT417)</f>
        <v>1</v>
      </c>
      <c r="AV417" t="str">
        <f>WebStore68[[#This Row],[country]]&amp;"-"&amp;WebStore68[[#This Row],[item]]</f>
        <v>France-GK61s Mechanical Gaming Keyboard</v>
      </c>
    </row>
    <row r="418" spans="1:48" hidden="1" x14ac:dyDescent="0.25">
      <c r="A418">
        <v>382</v>
      </c>
      <c r="B418">
        <v>423</v>
      </c>
      <c r="C418" s="13">
        <v>43970</v>
      </c>
      <c r="D418" s="14">
        <f>WebStore68[[#This Row],[order_date]]</f>
        <v>43970</v>
      </c>
      <c r="E418" s="3">
        <f>ROUNDUP(MONTH(WebStore68[[#This Row],[order_date]])/3, 0)</f>
        <v>2</v>
      </c>
      <c r="F418">
        <v>3</v>
      </c>
      <c r="G418" t="s">
        <v>34</v>
      </c>
      <c r="H418" t="s">
        <v>45</v>
      </c>
      <c r="I418" t="s">
        <v>56</v>
      </c>
      <c r="J418" t="s">
        <v>58</v>
      </c>
      <c r="K418" s="4">
        <v>43732</v>
      </c>
      <c r="L418">
        <v>2</v>
      </c>
      <c r="M418" t="s">
        <v>60</v>
      </c>
      <c r="N418" s="4">
        <v>43615</v>
      </c>
      <c r="O418" s="4">
        <v>43830</v>
      </c>
      <c r="P418">
        <v>3</v>
      </c>
      <c r="Q418" t="s">
        <v>155</v>
      </c>
      <c r="R418" t="s">
        <v>317</v>
      </c>
      <c r="S418">
        <v>3</v>
      </c>
      <c r="T418" t="s">
        <v>654</v>
      </c>
      <c r="U418" t="s">
        <v>1198</v>
      </c>
      <c r="V418" t="s">
        <v>1722</v>
      </c>
      <c r="W418" t="s">
        <v>2013</v>
      </c>
      <c r="X418" t="s">
        <v>2041</v>
      </c>
      <c r="Y418">
        <v>219.44</v>
      </c>
      <c r="Z418">
        <v>89.94</v>
      </c>
      <c r="AA418">
        <v>3</v>
      </c>
      <c r="AB418" t="s">
        <v>2181</v>
      </c>
      <c r="AC418" t="s">
        <v>2463</v>
      </c>
      <c r="AH418" s="4"/>
      <c r="AI418" s="4"/>
      <c r="AJ418" t="s">
        <v>79</v>
      </c>
      <c r="AK418" t="s">
        <v>241</v>
      </c>
      <c r="AL418" t="s">
        <v>515</v>
      </c>
      <c r="AM418" t="s">
        <v>1078</v>
      </c>
      <c r="AN418" t="s">
        <v>1587</v>
      </c>
      <c r="AO418" t="s">
        <v>80</v>
      </c>
      <c r="AP418" t="s">
        <v>1548</v>
      </c>
      <c r="AQ418">
        <f>WebStore68[[#This Row],[unit_price]]*WebStore68[[#This Row],[quantity]]</f>
        <v>109.98</v>
      </c>
      <c r="AR418" t="s">
        <v>86</v>
      </c>
      <c r="AS418" t="s">
        <v>2350</v>
      </c>
      <c r="AT418" t="str">
        <f t="shared" si="6"/>
        <v>382423439703noFemale437322Facebook4361543830219.4489.94414354.99214.997</v>
      </c>
      <c r="AU418">
        <f>COUNTIF(AT$2:AT418,AT418)</f>
        <v>1</v>
      </c>
      <c r="AV418" t="str">
        <f>WebStore68[[#This Row],[country]]&amp;"-"&amp;WebStore68[[#This Row],[item]]</f>
        <v>France-Topps 2020 Series 1 Baseball Blaster Box</v>
      </c>
    </row>
    <row r="419" spans="1:48" hidden="1" x14ac:dyDescent="0.25">
      <c r="A419">
        <v>382</v>
      </c>
      <c r="B419">
        <v>423</v>
      </c>
      <c r="C419" s="13">
        <v>43970</v>
      </c>
      <c r="D419" s="14">
        <f>WebStore68[[#This Row],[order_date]]</f>
        <v>43970</v>
      </c>
      <c r="E419" s="3">
        <f>ROUNDUP(MONTH(WebStore68[[#This Row],[order_date]])/3, 0)</f>
        <v>2</v>
      </c>
      <c r="F419">
        <v>3</v>
      </c>
      <c r="G419" t="s">
        <v>34</v>
      </c>
      <c r="H419" t="s">
        <v>45</v>
      </c>
      <c r="I419" t="s">
        <v>56</v>
      </c>
      <c r="J419" t="s">
        <v>58</v>
      </c>
      <c r="K419" s="4">
        <v>43732</v>
      </c>
      <c r="L419">
        <v>2</v>
      </c>
      <c r="M419" t="s">
        <v>60</v>
      </c>
      <c r="N419" s="4">
        <v>43615</v>
      </c>
      <c r="O419" s="4">
        <v>43830</v>
      </c>
      <c r="P419">
        <v>3</v>
      </c>
      <c r="Q419" t="s">
        <v>155</v>
      </c>
      <c r="R419" t="s">
        <v>317</v>
      </c>
      <c r="S419">
        <v>3</v>
      </c>
      <c r="T419" t="s">
        <v>654</v>
      </c>
      <c r="U419" t="s">
        <v>1198</v>
      </c>
      <c r="V419" t="s">
        <v>1722</v>
      </c>
      <c r="W419" t="s">
        <v>2013</v>
      </c>
      <c r="X419" t="s">
        <v>2041</v>
      </c>
      <c r="Y419">
        <v>219.44</v>
      </c>
      <c r="Z419">
        <v>89.94</v>
      </c>
      <c r="AA419">
        <v>3</v>
      </c>
      <c r="AB419" t="s">
        <v>2181</v>
      </c>
      <c r="AC419" t="s">
        <v>2463</v>
      </c>
      <c r="AH419" s="4"/>
      <c r="AI419" s="4"/>
      <c r="AJ419" t="s">
        <v>80</v>
      </c>
      <c r="AK419" t="s">
        <v>242</v>
      </c>
      <c r="AL419" t="s">
        <v>84</v>
      </c>
      <c r="AM419" t="s">
        <v>990</v>
      </c>
      <c r="AN419" t="s">
        <v>1523</v>
      </c>
      <c r="AO419" t="s">
        <v>69</v>
      </c>
      <c r="AP419" t="s">
        <v>1548</v>
      </c>
      <c r="AQ419">
        <f>WebStore68[[#This Row],[unit_price]]*WebStore68[[#This Row],[quantity]]</f>
        <v>10.49</v>
      </c>
      <c r="AR419" t="s">
        <v>79</v>
      </c>
      <c r="AS419" t="s">
        <v>2349</v>
      </c>
      <c r="AT419" t="str">
        <f t="shared" si="6"/>
        <v>382423439703noFemale437322Facebook4361543830219.4489.942910.49114.994</v>
      </c>
      <c r="AU419">
        <f>COUNTIF(AT$2:AT419,AT419)</f>
        <v>1</v>
      </c>
      <c r="AV419" t="str">
        <f>WebStore68[[#This Row],[country]]&amp;"-"&amp;WebStore68[[#This Row],[item]]</f>
        <v>France-4 Pieces Kids Neck Gaiter Unisex Face Cover Scarf</v>
      </c>
    </row>
    <row r="420" spans="1:48" hidden="1" x14ac:dyDescent="0.25">
      <c r="A420">
        <v>382</v>
      </c>
      <c r="B420">
        <v>423</v>
      </c>
      <c r="C420" s="13">
        <v>43970</v>
      </c>
      <c r="D420" s="14">
        <f>WebStore68[[#This Row],[order_date]]</f>
        <v>43970</v>
      </c>
      <c r="E420" s="3">
        <f>ROUNDUP(MONTH(WebStore68[[#This Row],[order_date]])/3, 0)</f>
        <v>2</v>
      </c>
      <c r="F420">
        <v>3</v>
      </c>
      <c r="G420" t="s">
        <v>34</v>
      </c>
      <c r="H420" t="s">
        <v>45</v>
      </c>
      <c r="I420" t="s">
        <v>56</v>
      </c>
      <c r="J420" t="s">
        <v>58</v>
      </c>
      <c r="K420" s="4">
        <v>43732</v>
      </c>
      <c r="L420">
        <v>2</v>
      </c>
      <c r="M420" t="s">
        <v>60</v>
      </c>
      <c r="N420" s="4">
        <v>43615</v>
      </c>
      <c r="O420" s="4">
        <v>43830</v>
      </c>
      <c r="P420">
        <v>3</v>
      </c>
      <c r="Q420" t="s">
        <v>155</v>
      </c>
      <c r="R420" t="s">
        <v>317</v>
      </c>
      <c r="S420">
        <v>3</v>
      </c>
      <c r="T420" t="s">
        <v>654</v>
      </c>
      <c r="U420" t="s">
        <v>1198</v>
      </c>
      <c r="V420" t="s">
        <v>1722</v>
      </c>
      <c r="W420" t="s">
        <v>2013</v>
      </c>
      <c r="X420" t="s">
        <v>2041</v>
      </c>
      <c r="Y420">
        <v>219.44</v>
      </c>
      <c r="Z420">
        <v>89.94</v>
      </c>
      <c r="AA420">
        <v>3</v>
      </c>
      <c r="AB420" t="s">
        <v>2181</v>
      </c>
      <c r="AC420" t="s">
        <v>2463</v>
      </c>
      <c r="AH420" s="4"/>
      <c r="AI420" s="4"/>
      <c r="AJ420" t="s">
        <v>67</v>
      </c>
      <c r="AK420" t="s">
        <v>229</v>
      </c>
      <c r="AL420" t="s">
        <v>468</v>
      </c>
      <c r="AM420" t="s">
        <v>1031</v>
      </c>
      <c r="AN420" t="s">
        <v>1561</v>
      </c>
      <c r="AO420" t="s">
        <v>67</v>
      </c>
      <c r="AP420" t="s">
        <v>1548</v>
      </c>
      <c r="AQ420">
        <f>WebStore68[[#This Row],[unit_price]]*WebStore68[[#This Row],[quantity]]</f>
        <v>98.97</v>
      </c>
      <c r="AR420" t="s">
        <v>90</v>
      </c>
      <c r="AS420" t="s">
        <v>2328</v>
      </c>
      <c r="AT420" t="str">
        <f t="shared" si="6"/>
        <v>382423439703noFemale437322Facebook4361543830219.4489.9439432.99314.996</v>
      </c>
      <c r="AU420">
        <f>COUNTIF(AT$2:AT420,AT420)</f>
        <v>1</v>
      </c>
      <c r="AV420" t="str">
        <f>WebStore68[[#This Row],[country]]&amp;"-"&amp;WebStore68[[#This Row],[item]]</f>
        <v>France-Never Split the Difference: Negotiating As If Your Life Depended On It</v>
      </c>
    </row>
    <row r="421" spans="1:48" hidden="1" x14ac:dyDescent="0.25">
      <c r="A421">
        <v>383</v>
      </c>
      <c r="B421">
        <v>13</v>
      </c>
      <c r="C421" s="4">
        <v>43972</v>
      </c>
      <c r="D421" s="14">
        <f>WebStore68[[#This Row],[order_date]]</f>
        <v>43972</v>
      </c>
      <c r="E421" s="3">
        <f>ROUNDUP(MONTH(WebStore68[[#This Row],[order_date]])/3, 0)</f>
        <v>2</v>
      </c>
      <c r="F421">
        <v>3</v>
      </c>
      <c r="G421" t="s">
        <v>34</v>
      </c>
      <c r="H421" t="s">
        <v>45</v>
      </c>
      <c r="I421" t="s">
        <v>56</v>
      </c>
      <c r="J421" t="s">
        <v>58</v>
      </c>
      <c r="K421" s="4">
        <v>43733</v>
      </c>
      <c r="L421">
        <v>1</v>
      </c>
      <c r="M421" t="s">
        <v>61</v>
      </c>
      <c r="N421" s="4">
        <v>43615</v>
      </c>
      <c r="O421" s="4">
        <v>43830</v>
      </c>
      <c r="P421">
        <v>1</v>
      </c>
      <c r="Q421" t="s">
        <v>67</v>
      </c>
      <c r="R421" t="s">
        <v>229</v>
      </c>
      <c r="S421">
        <v>1</v>
      </c>
      <c r="T421" t="s">
        <v>544</v>
      </c>
      <c r="U421" t="s">
        <v>1105</v>
      </c>
      <c r="V421" t="s">
        <v>824</v>
      </c>
      <c r="W421" t="s">
        <v>80</v>
      </c>
      <c r="X421" t="s">
        <v>1548</v>
      </c>
      <c r="Y421">
        <v>50</v>
      </c>
      <c r="Z421">
        <v>29.98</v>
      </c>
      <c r="AA421">
        <v>1</v>
      </c>
      <c r="AB421" t="s">
        <v>90</v>
      </c>
      <c r="AC421" t="s">
        <v>2328</v>
      </c>
      <c r="AH421" s="4"/>
      <c r="AI421" s="4"/>
      <c r="AJ421" t="s">
        <v>67</v>
      </c>
      <c r="AK421" t="s">
        <v>229</v>
      </c>
      <c r="AL421" t="s">
        <v>544</v>
      </c>
      <c r="AM421" t="s">
        <v>1105</v>
      </c>
      <c r="AN421" t="s">
        <v>824</v>
      </c>
      <c r="AO421" t="s">
        <v>80</v>
      </c>
      <c r="AP421" t="s">
        <v>1548</v>
      </c>
      <c r="AQ421">
        <f>WebStore68[[#This Row],[unit_price]]*WebStore68[[#This Row],[quantity]]</f>
        <v>50</v>
      </c>
      <c r="AR421" t="s">
        <v>90</v>
      </c>
      <c r="AS421" t="s">
        <v>2328</v>
      </c>
      <c r="AT421" t="str">
        <f t="shared" si="6"/>
        <v>38313439723noFemale437331YouTube43615438305029.9836825214.996</v>
      </c>
      <c r="AU421">
        <f>COUNTIF(AT$2:AT421,AT421)</f>
        <v>1</v>
      </c>
      <c r="AV421" t="str">
        <f>WebStore68[[#This Row],[country]]&amp;"-"&amp;WebStore68[[#This Row],[item]]</f>
        <v>France-Jurassic Park - The Lost World</v>
      </c>
    </row>
    <row r="422" spans="1:48" hidden="1" x14ac:dyDescent="0.25">
      <c r="A422">
        <v>384</v>
      </c>
      <c r="B422">
        <v>36</v>
      </c>
      <c r="C422" s="4">
        <v>43972</v>
      </c>
      <c r="D422" s="14">
        <f>WebStore68[[#This Row],[order_date]]</f>
        <v>43972</v>
      </c>
      <c r="E422" s="3">
        <f>ROUNDUP(MONTH(WebStore68[[#This Row],[order_date]])/3, 0)</f>
        <v>2</v>
      </c>
      <c r="F422">
        <v>3</v>
      </c>
      <c r="G422" t="s">
        <v>34</v>
      </c>
      <c r="H422" t="s">
        <v>45</v>
      </c>
      <c r="I422" t="s">
        <v>56</v>
      </c>
      <c r="J422" t="s">
        <v>57</v>
      </c>
      <c r="K422" s="4">
        <v>43960</v>
      </c>
      <c r="L422">
        <v>9</v>
      </c>
      <c r="M422" t="s">
        <v>59</v>
      </c>
      <c r="N422" s="4">
        <v>43952</v>
      </c>
      <c r="O422" s="4">
        <v>44075</v>
      </c>
      <c r="P422">
        <v>1</v>
      </c>
      <c r="Q422" t="s">
        <v>108</v>
      </c>
      <c r="R422" t="s">
        <v>270</v>
      </c>
      <c r="S422">
        <v>1</v>
      </c>
      <c r="T422" t="s">
        <v>655</v>
      </c>
      <c r="U422" t="s">
        <v>1199</v>
      </c>
      <c r="V422" t="s">
        <v>1723</v>
      </c>
      <c r="W422" t="s">
        <v>88</v>
      </c>
      <c r="X422" t="s">
        <v>1723</v>
      </c>
      <c r="Y422">
        <v>39.96</v>
      </c>
      <c r="Z422">
        <v>39.96</v>
      </c>
      <c r="AA422">
        <v>1</v>
      </c>
      <c r="AB422" t="s">
        <v>2182</v>
      </c>
      <c r="AC422" t="s">
        <v>2464</v>
      </c>
      <c r="AH422" s="4"/>
      <c r="AI422" s="4"/>
      <c r="AJ422" t="s">
        <v>90</v>
      </c>
      <c r="AK422" t="s">
        <v>252</v>
      </c>
      <c r="AL422" t="s">
        <v>575</v>
      </c>
      <c r="AM422" t="s">
        <v>1133</v>
      </c>
      <c r="AN422" t="s">
        <v>1562</v>
      </c>
      <c r="AO422" t="s">
        <v>80</v>
      </c>
      <c r="AP422" t="s">
        <v>1562</v>
      </c>
      <c r="AQ422">
        <f>WebStore68[[#This Row],[unit_price]]*WebStore68[[#This Row],[quantity]]</f>
        <v>19.98</v>
      </c>
      <c r="AR422" t="s">
        <v>645</v>
      </c>
      <c r="AS422" t="s">
        <v>2347</v>
      </c>
      <c r="AT422" t="str">
        <f t="shared" si="6"/>
        <v>38436439723noMale439609Google Ads439524407539.9639.9661499.9929.9913</v>
      </c>
      <c r="AU422">
        <f>COUNTIF(AT$2:AT422,AT422)</f>
        <v>1</v>
      </c>
      <c r="AV422" t="str">
        <f>WebStore68[[#This Row],[country]]&amp;"-"&amp;WebStore68[[#This Row],[item]]</f>
        <v>France-UNO Family Card Game</v>
      </c>
    </row>
    <row r="423" spans="1:48" hidden="1" x14ac:dyDescent="0.25">
      <c r="A423">
        <v>385</v>
      </c>
      <c r="B423">
        <v>297</v>
      </c>
      <c r="C423" s="4">
        <v>43973</v>
      </c>
      <c r="D423" s="14">
        <f>WebStore68[[#This Row],[order_date]]</f>
        <v>43973</v>
      </c>
      <c r="E423" s="3">
        <f>ROUNDUP(MONTH(WebStore68[[#This Row],[order_date]])/3, 0)</f>
        <v>2</v>
      </c>
      <c r="F423">
        <v>3</v>
      </c>
      <c r="G423" t="s">
        <v>34</v>
      </c>
      <c r="H423" t="s">
        <v>45</v>
      </c>
      <c r="I423" t="s">
        <v>55</v>
      </c>
      <c r="J423" t="s">
        <v>58</v>
      </c>
      <c r="K423" s="4">
        <v>43628</v>
      </c>
      <c r="L423">
        <v>3</v>
      </c>
      <c r="M423" t="s">
        <v>59</v>
      </c>
      <c r="N423" s="4">
        <v>43615</v>
      </c>
      <c r="O423" s="4">
        <v>43830</v>
      </c>
      <c r="P423">
        <v>1</v>
      </c>
      <c r="Q423" t="s">
        <v>65</v>
      </c>
      <c r="R423" t="s">
        <v>227</v>
      </c>
      <c r="S423">
        <v>1</v>
      </c>
      <c r="T423" t="s">
        <v>389</v>
      </c>
      <c r="U423" t="s">
        <v>951</v>
      </c>
      <c r="V423" t="s">
        <v>1485</v>
      </c>
      <c r="W423" t="s">
        <v>69</v>
      </c>
      <c r="X423" t="s">
        <v>1517</v>
      </c>
      <c r="Y423">
        <v>21.95</v>
      </c>
      <c r="Z423">
        <v>19.989999999999998</v>
      </c>
      <c r="AA423">
        <v>1</v>
      </c>
      <c r="AB423" t="s">
        <v>431</v>
      </c>
      <c r="AC423" t="s">
        <v>2326</v>
      </c>
      <c r="AH423" s="4"/>
      <c r="AI423" s="4"/>
      <c r="AJ423" t="s">
        <v>65</v>
      </c>
      <c r="AK423" t="s">
        <v>227</v>
      </c>
      <c r="AL423" t="s">
        <v>389</v>
      </c>
      <c r="AM423" t="s">
        <v>951</v>
      </c>
      <c r="AN423" t="s">
        <v>1485</v>
      </c>
      <c r="AO423" t="s">
        <v>69</v>
      </c>
      <c r="AP423" t="s">
        <v>1517</v>
      </c>
      <c r="AQ423">
        <f>WebStore68[[#This Row],[unit_price]]*WebStore68[[#This Row],[quantity]]</f>
        <v>21.95</v>
      </c>
      <c r="AR423" t="s">
        <v>431</v>
      </c>
      <c r="AS423" t="s">
        <v>2326</v>
      </c>
      <c r="AT423" t="str">
        <f t="shared" si="6"/>
        <v>385297439733yesFemale436283Google Ads436154383021.9519.991011621.95119.9924</v>
      </c>
      <c r="AU423">
        <f>COUNTIF(AT$2:AT423,AT423)</f>
        <v>1</v>
      </c>
      <c r="AV423" t="str">
        <f>WebStore68[[#This Row],[country]]&amp;"-"&amp;WebStore68[[#This Row],[item]]</f>
        <v>France-Revlon Super Lusrous 3 piece</v>
      </c>
    </row>
    <row r="424" spans="1:48" hidden="1" x14ac:dyDescent="0.25">
      <c r="A424">
        <v>403</v>
      </c>
      <c r="B424">
        <v>470</v>
      </c>
      <c r="C424" s="4">
        <v>43982</v>
      </c>
      <c r="D424" s="14">
        <f>WebStore68[[#This Row],[order_date]]</f>
        <v>43982</v>
      </c>
      <c r="E424" s="3">
        <f>ROUNDUP(MONTH(WebStore68[[#This Row],[order_date]])/3, 0)</f>
        <v>2</v>
      </c>
      <c r="F424">
        <v>3</v>
      </c>
      <c r="G424" t="s">
        <v>34</v>
      </c>
      <c r="H424" t="s">
        <v>45</v>
      </c>
      <c r="I424" t="s">
        <v>55</v>
      </c>
      <c r="J424" t="s">
        <v>58</v>
      </c>
      <c r="K424" s="4">
        <v>43831</v>
      </c>
      <c r="L424">
        <v>5</v>
      </c>
      <c r="M424" t="s">
        <v>60</v>
      </c>
      <c r="N424" s="4">
        <v>43831</v>
      </c>
      <c r="O424" s="4">
        <v>43921</v>
      </c>
      <c r="P424">
        <v>1</v>
      </c>
      <c r="Q424" t="s">
        <v>79</v>
      </c>
      <c r="R424" t="s">
        <v>241</v>
      </c>
      <c r="S424">
        <v>1</v>
      </c>
      <c r="T424" t="s">
        <v>562</v>
      </c>
      <c r="U424" t="s">
        <v>1078</v>
      </c>
      <c r="V424" t="s">
        <v>1587</v>
      </c>
      <c r="W424" t="s">
        <v>69</v>
      </c>
      <c r="X424" t="s">
        <v>1548</v>
      </c>
      <c r="Y424">
        <v>54.99</v>
      </c>
      <c r="Z424">
        <v>14.99</v>
      </c>
      <c r="AA424">
        <v>1</v>
      </c>
      <c r="AB424" t="s">
        <v>86</v>
      </c>
      <c r="AC424" t="s">
        <v>2350</v>
      </c>
      <c r="AH424" s="4"/>
      <c r="AI424" s="4"/>
      <c r="AJ424" t="s">
        <v>79</v>
      </c>
      <c r="AK424" t="s">
        <v>241</v>
      </c>
      <c r="AL424" t="s">
        <v>562</v>
      </c>
      <c r="AM424" t="s">
        <v>1078</v>
      </c>
      <c r="AN424" t="s">
        <v>1587</v>
      </c>
      <c r="AO424" t="s">
        <v>69</v>
      </c>
      <c r="AP424" t="s">
        <v>1548</v>
      </c>
      <c r="AQ424">
        <f>WebStore68[[#This Row],[unit_price]]*WebStore68[[#This Row],[quantity]]</f>
        <v>54.99</v>
      </c>
      <c r="AR424" t="s">
        <v>86</v>
      </c>
      <c r="AS424" t="s">
        <v>2350</v>
      </c>
      <c r="AT424" t="str">
        <f t="shared" si="6"/>
        <v>403470439823yesFemale438315Facebook438314392154.9914.99414454.99114.997</v>
      </c>
      <c r="AU424">
        <f>COUNTIF(AT$2:AT424,AT424)</f>
        <v>1</v>
      </c>
      <c r="AV424" t="str">
        <f>WebStore68[[#This Row],[country]]&amp;"-"&amp;WebStore68[[#This Row],[item]]</f>
        <v>France-Topps 2020 Series 1 Baseball Blaster Box</v>
      </c>
    </row>
    <row r="425" spans="1:48" hidden="1" x14ac:dyDescent="0.25">
      <c r="A425">
        <v>412</v>
      </c>
      <c r="B425">
        <v>333</v>
      </c>
      <c r="C425" s="13">
        <v>43988</v>
      </c>
      <c r="D425" s="14">
        <f>WebStore68[[#This Row],[order_date]]</f>
        <v>43988</v>
      </c>
      <c r="E425" s="3">
        <f>ROUNDUP(MONTH(WebStore68[[#This Row],[order_date]])/3, 0)</f>
        <v>2</v>
      </c>
      <c r="F425">
        <v>3</v>
      </c>
      <c r="G425" t="s">
        <v>34</v>
      </c>
      <c r="H425" t="s">
        <v>45</v>
      </c>
      <c r="I425" t="s">
        <v>55</v>
      </c>
      <c r="J425" t="s">
        <v>57</v>
      </c>
      <c r="K425" s="4">
        <v>43652</v>
      </c>
      <c r="L425">
        <v>2</v>
      </c>
      <c r="M425" t="s">
        <v>60</v>
      </c>
      <c r="N425" s="4">
        <v>43615</v>
      </c>
      <c r="O425" s="4">
        <v>43830</v>
      </c>
      <c r="P425">
        <v>1</v>
      </c>
      <c r="Q425" t="s">
        <v>78</v>
      </c>
      <c r="R425" t="s">
        <v>240</v>
      </c>
      <c r="S425">
        <v>1</v>
      </c>
      <c r="T425" t="s">
        <v>668</v>
      </c>
      <c r="U425" t="s">
        <v>1212</v>
      </c>
      <c r="V425" t="s">
        <v>1735</v>
      </c>
      <c r="W425" t="s">
        <v>69</v>
      </c>
      <c r="X425" t="s">
        <v>1548</v>
      </c>
      <c r="Y425">
        <v>149.99</v>
      </c>
      <c r="Z425">
        <v>14.99</v>
      </c>
      <c r="AA425">
        <v>1</v>
      </c>
      <c r="AB425" t="s">
        <v>393</v>
      </c>
      <c r="AC425" t="s">
        <v>2345</v>
      </c>
      <c r="AH425" s="4"/>
      <c r="AI425" s="4"/>
      <c r="AJ425" t="s">
        <v>78</v>
      </c>
      <c r="AK425" t="s">
        <v>240</v>
      </c>
      <c r="AL425" t="s">
        <v>668</v>
      </c>
      <c r="AM425" t="s">
        <v>1212</v>
      </c>
      <c r="AN425" t="s">
        <v>1735</v>
      </c>
      <c r="AO425" t="s">
        <v>69</v>
      </c>
      <c r="AP425" t="s">
        <v>1548</v>
      </c>
      <c r="AQ425">
        <f>WebStore68[[#This Row],[unit_price]]*WebStore68[[#This Row],[quantity]]</f>
        <v>149.99</v>
      </c>
      <c r="AR425" t="s">
        <v>393</v>
      </c>
      <c r="AS425" t="s">
        <v>2345</v>
      </c>
      <c r="AT425" t="str">
        <f t="shared" si="6"/>
        <v>412333439883yesMale436522Facebook4361543830149.9914.998138149.99114.9918</v>
      </c>
      <c r="AU425">
        <f>COUNTIF(AT$2:AT425,AT425)</f>
        <v>1</v>
      </c>
      <c r="AV425" t="str">
        <f>WebStore68[[#This Row],[country]]&amp;"-"&amp;WebStore68[[#This Row],[item]]</f>
        <v>France-Starrett Professional Butchers Knife Set in Carry Case 11 Piece</v>
      </c>
    </row>
    <row r="426" spans="1:48" hidden="1" x14ac:dyDescent="0.25">
      <c r="A426">
        <v>418</v>
      </c>
      <c r="B426">
        <v>470</v>
      </c>
      <c r="C426" s="4">
        <v>43993</v>
      </c>
      <c r="D426" s="14">
        <f>WebStore68[[#This Row],[order_date]]</f>
        <v>43993</v>
      </c>
      <c r="E426" s="3">
        <f>ROUNDUP(MONTH(WebStore68[[#This Row],[order_date]])/3, 0)</f>
        <v>2</v>
      </c>
      <c r="F426">
        <v>3</v>
      </c>
      <c r="G426" t="s">
        <v>34</v>
      </c>
      <c r="H426" t="s">
        <v>45</v>
      </c>
      <c r="I426" t="s">
        <v>55</v>
      </c>
      <c r="J426" t="s">
        <v>58</v>
      </c>
      <c r="K426" s="4">
        <v>43831</v>
      </c>
      <c r="L426">
        <v>5</v>
      </c>
      <c r="M426" t="s">
        <v>60</v>
      </c>
      <c r="N426" s="4">
        <v>43831</v>
      </c>
      <c r="O426" s="4">
        <v>43921</v>
      </c>
      <c r="P426">
        <v>2</v>
      </c>
      <c r="Q426" t="s">
        <v>161</v>
      </c>
      <c r="R426" t="s">
        <v>323</v>
      </c>
      <c r="S426">
        <v>2</v>
      </c>
      <c r="T426" t="s">
        <v>672</v>
      </c>
      <c r="U426" t="s">
        <v>1215</v>
      </c>
      <c r="V426" t="s">
        <v>1738</v>
      </c>
      <c r="W426" t="s">
        <v>85</v>
      </c>
      <c r="X426" t="s">
        <v>2038</v>
      </c>
      <c r="Y426">
        <v>426.97</v>
      </c>
      <c r="Z426">
        <v>54.97</v>
      </c>
      <c r="AA426">
        <v>2</v>
      </c>
      <c r="AB426" t="s">
        <v>2192</v>
      </c>
      <c r="AC426" t="s">
        <v>2475</v>
      </c>
      <c r="AH426" s="4"/>
      <c r="AI426" s="4"/>
      <c r="AJ426" t="s">
        <v>84</v>
      </c>
      <c r="AK426" t="s">
        <v>246</v>
      </c>
      <c r="AL426" t="s">
        <v>687</v>
      </c>
      <c r="AM426" t="s">
        <v>1104</v>
      </c>
      <c r="AN426" t="s">
        <v>1750</v>
      </c>
      <c r="AO426" t="s">
        <v>69</v>
      </c>
      <c r="AP426" t="s">
        <v>1548</v>
      </c>
      <c r="AQ426">
        <f>WebStore68[[#This Row],[unit_price]]*WebStore68[[#This Row],[quantity]]</f>
        <v>26.99</v>
      </c>
      <c r="AR426" t="s">
        <v>410</v>
      </c>
      <c r="AS426" t="s">
        <v>2359</v>
      </c>
      <c r="AT426" t="str">
        <f t="shared" si="6"/>
        <v>418470439933yesFemale438315Facebook4383143921426.9754.97915826.99114.9920</v>
      </c>
      <c r="AU426">
        <f>COUNTIF(AT$2:AT426,AT426)</f>
        <v>1</v>
      </c>
      <c r="AV426" t="str">
        <f>WebStore68[[#This Row],[country]]&amp;"-"&amp;WebStore68[[#This Row],[item]]</f>
        <v>France-Wireless PS4 Controller</v>
      </c>
    </row>
    <row r="427" spans="1:48" hidden="1" x14ac:dyDescent="0.25">
      <c r="A427">
        <v>418</v>
      </c>
      <c r="B427">
        <v>470</v>
      </c>
      <c r="C427" s="4">
        <v>43993</v>
      </c>
      <c r="D427" s="14">
        <f>WebStore68[[#This Row],[order_date]]</f>
        <v>43993</v>
      </c>
      <c r="E427" s="3">
        <f>ROUNDUP(MONTH(WebStore68[[#This Row],[order_date]])/3, 0)</f>
        <v>2</v>
      </c>
      <c r="F427">
        <v>3</v>
      </c>
      <c r="G427" t="s">
        <v>34</v>
      </c>
      <c r="H427" t="s">
        <v>45</v>
      </c>
      <c r="I427" t="s">
        <v>55</v>
      </c>
      <c r="J427" t="s">
        <v>58</v>
      </c>
      <c r="K427" s="4">
        <v>43831</v>
      </c>
      <c r="L427">
        <v>5</v>
      </c>
      <c r="M427" t="s">
        <v>60</v>
      </c>
      <c r="N427" s="4">
        <v>43831</v>
      </c>
      <c r="O427" s="4">
        <v>43921</v>
      </c>
      <c r="P427">
        <v>2</v>
      </c>
      <c r="Q427" t="s">
        <v>161</v>
      </c>
      <c r="R427" t="s">
        <v>323</v>
      </c>
      <c r="S427">
        <v>2</v>
      </c>
      <c r="T427" t="s">
        <v>672</v>
      </c>
      <c r="U427" t="s">
        <v>1215</v>
      </c>
      <c r="V427" t="s">
        <v>1738</v>
      </c>
      <c r="W427" t="s">
        <v>85</v>
      </c>
      <c r="X427" t="s">
        <v>2038</v>
      </c>
      <c r="Y427">
        <v>426.97</v>
      </c>
      <c r="Z427">
        <v>54.97</v>
      </c>
      <c r="AA427">
        <v>2</v>
      </c>
      <c r="AB427" t="s">
        <v>2192</v>
      </c>
      <c r="AC427" t="s">
        <v>2475</v>
      </c>
      <c r="AH427" s="4"/>
      <c r="AI427" s="4"/>
      <c r="AJ427" t="s">
        <v>65</v>
      </c>
      <c r="AK427" t="s">
        <v>227</v>
      </c>
      <c r="AL427" t="s">
        <v>415</v>
      </c>
      <c r="AM427" t="s">
        <v>977</v>
      </c>
      <c r="AN427" t="s">
        <v>1510</v>
      </c>
      <c r="AO427" t="s">
        <v>80</v>
      </c>
      <c r="AP427" t="s">
        <v>1517</v>
      </c>
      <c r="AQ427">
        <f>WebStore68[[#This Row],[unit_price]]*WebStore68[[#This Row],[quantity]]</f>
        <v>399.98</v>
      </c>
      <c r="AR427" t="s">
        <v>431</v>
      </c>
      <c r="AS427" t="s">
        <v>2326</v>
      </c>
      <c r="AT427" t="str">
        <f t="shared" si="6"/>
        <v>418470439933yesFemale438315Facebook4383143921426.9754.971039199.99219.9924</v>
      </c>
      <c r="AU427">
        <f>COUNTIF(AT$2:AT427,AT427)</f>
        <v>1</v>
      </c>
      <c r="AV427" t="str">
        <f>WebStore68[[#This Row],[country]]&amp;"-"&amp;WebStore68[[#This Row],[item]]</f>
        <v xml:space="preserve">France-Eye Cream </v>
      </c>
    </row>
    <row r="428" spans="1:48" hidden="1" x14ac:dyDescent="0.25">
      <c r="A428">
        <v>434</v>
      </c>
      <c r="B428">
        <v>99</v>
      </c>
      <c r="C428" s="4">
        <v>44001</v>
      </c>
      <c r="D428" s="14">
        <f>WebStore68[[#This Row],[order_date]]</f>
        <v>44001</v>
      </c>
      <c r="E428" s="3">
        <f>ROUNDUP(MONTH(WebStore68[[#This Row],[order_date]])/3, 0)</f>
        <v>2</v>
      </c>
      <c r="F428">
        <v>3</v>
      </c>
      <c r="G428" t="s">
        <v>34</v>
      </c>
      <c r="H428" t="s">
        <v>45</v>
      </c>
      <c r="I428" t="s">
        <v>56</v>
      </c>
      <c r="J428" t="s">
        <v>58</v>
      </c>
      <c r="K428" s="4">
        <v>43888</v>
      </c>
      <c r="L428">
        <v>5</v>
      </c>
      <c r="M428" t="s">
        <v>60</v>
      </c>
      <c r="N428" s="4">
        <v>43831</v>
      </c>
      <c r="O428" s="4">
        <v>43921</v>
      </c>
      <c r="P428">
        <v>2</v>
      </c>
      <c r="Q428" t="s">
        <v>87</v>
      </c>
      <c r="R428" t="s">
        <v>249</v>
      </c>
      <c r="S428">
        <v>2</v>
      </c>
      <c r="T428" t="s">
        <v>678</v>
      </c>
      <c r="U428" t="s">
        <v>1220</v>
      </c>
      <c r="V428" t="s">
        <v>1742</v>
      </c>
      <c r="W428" t="s">
        <v>85</v>
      </c>
      <c r="X428" t="s">
        <v>2038</v>
      </c>
      <c r="Y428">
        <v>117.93</v>
      </c>
      <c r="Z428">
        <v>54.97</v>
      </c>
      <c r="AA428">
        <v>2</v>
      </c>
      <c r="AB428" t="s">
        <v>2092</v>
      </c>
      <c r="AC428" t="s">
        <v>2355</v>
      </c>
      <c r="AH428" s="4"/>
      <c r="AI428" s="4"/>
      <c r="AJ428" t="s">
        <v>79</v>
      </c>
      <c r="AK428" t="s">
        <v>241</v>
      </c>
      <c r="AL428" t="s">
        <v>481</v>
      </c>
      <c r="AM428" t="s">
        <v>1045</v>
      </c>
      <c r="AN428" t="s">
        <v>1573</v>
      </c>
      <c r="AO428" t="s">
        <v>69</v>
      </c>
      <c r="AP428" t="s">
        <v>1548</v>
      </c>
      <c r="AQ428">
        <f>WebStore68[[#This Row],[unit_price]]*WebStore68[[#This Row],[quantity]]</f>
        <v>99.95</v>
      </c>
      <c r="AR428" t="s">
        <v>65</v>
      </c>
      <c r="AS428" t="s">
        <v>2343</v>
      </c>
      <c r="AT428" t="str">
        <f t="shared" si="6"/>
        <v>43499440013noFemale438885Facebook4383143921117.9354.9746699.95114.9910</v>
      </c>
      <c r="AU428">
        <f>COUNTIF(AT$2:AT428,AT428)</f>
        <v>1</v>
      </c>
      <c r="AV428" t="str">
        <f>WebStore68[[#This Row],[country]]&amp;"-"&amp;WebStore68[[#This Row],[item]]</f>
        <v>France-Jumpstart Booster Box - MTG Magic the Gathering</v>
      </c>
    </row>
    <row r="429" spans="1:48" hidden="1" x14ac:dyDescent="0.25">
      <c r="A429">
        <v>434</v>
      </c>
      <c r="B429">
        <v>99</v>
      </c>
      <c r="C429" s="4">
        <v>44001</v>
      </c>
      <c r="D429" s="14">
        <f>WebStore68[[#This Row],[order_date]]</f>
        <v>44001</v>
      </c>
      <c r="E429" s="3">
        <f>ROUNDUP(MONTH(WebStore68[[#This Row],[order_date]])/3, 0)</f>
        <v>2</v>
      </c>
      <c r="F429">
        <v>3</v>
      </c>
      <c r="G429" t="s">
        <v>34</v>
      </c>
      <c r="H429" t="s">
        <v>45</v>
      </c>
      <c r="I429" t="s">
        <v>56</v>
      </c>
      <c r="J429" t="s">
        <v>58</v>
      </c>
      <c r="K429" s="4">
        <v>43888</v>
      </c>
      <c r="L429">
        <v>5</v>
      </c>
      <c r="M429" t="s">
        <v>60</v>
      </c>
      <c r="N429" s="4">
        <v>43831</v>
      </c>
      <c r="O429" s="4">
        <v>43921</v>
      </c>
      <c r="P429">
        <v>2</v>
      </c>
      <c r="Q429" t="s">
        <v>87</v>
      </c>
      <c r="R429" t="s">
        <v>249</v>
      </c>
      <c r="S429">
        <v>2</v>
      </c>
      <c r="T429" t="s">
        <v>678</v>
      </c>
      <c r="U429" t="s">
        <v>1220</v>
      </c>
      <c r="V429" t="s">
        <v>1742</v>
      </c>
      <c r="W429" t="s">
        <v>85</v>
      </c>
      <c r="X429" t="s">
        <v>2038</v>
      </c>
      <c r="Y429">
        <v>117.93</v>
      </c>
      <c r="Z429">
        <v>54.97</v>
      </c>
      <c r="AA429">
        <v>2</v>
      </c>
      <c r="AB429" t="s">
        <v>2092</v>
      </c>
      <c r="AC429" t="s">
        <v>2355</v>
      </c>
      <c r="AH429" s="4"/>
      <c r="AI429" s="4"/>
      <c r="AJ429" t="s">
        <v>70</v>
      </c>
      <c r="AK429" t="s">
        <v>232</v>
      </c>
      <c r="AL429" t="s">
        <v>394</v>
      </c>
      <c r="AM429" t="s">
        <v>956</v>
      </c>
      <c r="AN429" t="s">
        <v>1490</v>
      </c>
      <c r="AO429" t="s">
        <v>80</v>
      </c>
      <c r="AP429" t="s">
        <v>1517</v>
      </c>
      <c r="AQ429">
        <f>WebStore68[[#This Row],[unit_price]]*WebStore68[[#This Row],[quantity]]</f>
        <v>17.98</v>
      </c>
      <c r="AR429" t="s">
        <v>432</v>
      </c>
      <c r="AS429" t="s">
        <v>2331</v>
      </c>
      <c r="AT429" t="str">
        <f t="shared" si="6"/>
        <v>43499440013noFemale438885Facebook4383143921117.9354.975318.99219.9921</v>
      </c>
      <c r="AU429">
        <f>COUNTIF(AT$2:AT429,AT429)</f>
        <v>1</v>
      </c>
      <c r="AV429" t="str">
        <f>WebStore68[[#This Row],[country]]&amp;"-"&amp;WebStore68[[#This Row],[item]]</f>
        <v>France-Dallas Mavericks Bodyguard Pro Youth Mouthguard</v>
      </c>
    </row>
    <row r="430" spans="1:48" hidden="1" x14ac:dyDescent="0.25">
      <c r="A430">
        <v>438</v>
      </c>
      <c r="B430">
        <v>423</v>
      </c>
      <c r="C430" s="13">
        <v>44005</v>
      </c>
      <c r="D430" s="14">
        <f>WebStore68[[#This Row],[order_date]]</f>
        <v>44005</v>
      </c>
      <c r="E430" s="3">
        <f>ROUNDUP(MONTH(WebStore68[[#This Row],[order_date]])/3, 0)</f>
        <v>2</v>
      </c>
      <c r="F430">
        <v>3</v>
      </c>
      <c r="G430" t="s">
        <v>34</v>
      </c>
      <c r="H430" t="s">
        <v>45</v>
      </c>
      <c r="I430" t="s">
        <v>56</v>
      </c>
      <c r="J430" t="s">
        <v>58</v>
      </c>
      <c r="K430" s="4">
        <v>43732</v>
      </c>
      <c r="L430">
        <v>2</v>
      </c>
      <c r="M430" t="s">
        <v>60</v>
      </c>
      <c r="N430" s="4">
        <v>43615</v>
      </c>
      <c r="O430" s="4">
        <v>43830</v>
      </c>
      <c r="P430">
        <v>1</v>
      </c>
      <c r="Q430" t="s">
        <v>90</v>
      </c>
      <c r="R430" t="s">
        <v>252</v>
      </c>
      <c r="S430">
        <v>1</v>
      </c>
      <c r="T430" t="s">
        <v>444</v>
      </c>
      <c r="U430" t="s">
        <v>1006</v>
      </c>
      <c r="V430" t="s">
        <v>1537</v>
      </c>
      <c r="W430" t="s">
        <v>80</v>
      </c>
      <c r="X430" t="s">
        <v>1562</v>
      </c>
      <c r="Y430">
        <v>31.94</v>
      </c>
      <c r="Z430">
        <v>19.98</v>
      </c>
      <c r="AA430">
        <v>1</v>
      </c>
      <c r="AB430" t="s">
        <v>645</v>
      </c>
      <c r="AC430" t="s">
        <v>2347</v>
      </c>
      <c r="AH430" s="4"/>
      <c r="AI430" s="4"/>
      <c r="AJ430" t="s">
        <v>90</v>
      </c>
      <c r="AK430" t="s">
        <v>252</v>
      </c>
      <c r="AL430" t="s">
        <v>444</v>
      </c>
      <c r="AM430" t="s">
        <v>1006</v>
      </c>
      <c r="AN430" t="s">
        <v>1537</v>
      </c>
      <c r="AO430" t="s">
        <v>80</v>
      </c>
      <c r="AP430" t="s">
        <v>1562</v>
      </c>
      <c r="AQ430">
        <f>WebStore68[[#This Row],[unit_price]]*WebStore68[[#This Row],[quantity]]</f>
        <v>31.94</v>
      </c>
      <c r="AR430" t="s">
        <v>645</v>
      </c>
      <c r="AS430" t="s">
        <v>2347</v>
      </c>
      <c r="AT430" t="str">
        <f t="shared" si="6"/>
        <v>438423440053noFemale437322Facebook436154383031.9419.98612215.9729.9913</v>
      </c>
      <c r="AU430">
        <f>COUNTIF(AT$2:AT430,AT430)</f>
        <v>1</v>
      </c>
      <c r="AV430" t="str">
        <f>WebStore68[[#This Row],[country]]&amp;"-"&amp;WebStore68[[#This Row],[item]]</f>
        <v>France-Rummikub Classic Edition</v>
      </c>
    </row>
    <row r="431" spans="1:48" hidden="1" x14ac:dyDescent="0.25">
      <c r="A431">
        <v>440</v>
      </c>
      <c r="B431">
        <v>387</v>
      </c>
      <c r="C431" s="13">
        <v>44006</v>
      </c>
      <c r="D431" s="14">
        <f>WebStore68[[#This Row],[order_date]]</f>
        <v>44006</v>
      </c>
      <c r="E431" s="3">
        <f>ROUNDUP(MONTH(WebStore68[[#This Row],[order_date]])/3, 0)</f>
        <v>2</v>
      </c>
      <c r="F431">
        <v>3</v>
      </c>
      <c r="G431" t="s">
        <v>34</v>
      </c>
      <c r="H431" t="s">
        <v>45</v>
      </c>
      <c r="I431" t="s">
        <v>56</v>
      </c>
      <c r="J431" t="s">
        <v>58</v>
      </c>
      <c r="K431" s="4">
        <v>43610</v>
      </c>
      <c r="L431">
        <v>2</v>
      </c>
      <c r="N431" s="4"/>
      <c r="O431" s="4"/>
      <c r="P431">
        <v>1</v>
      </c>
      <c r="Q431" t="s">
        <v>79</v>
      </c>
      <c r="R431" t="s">
        <v>241</v>
      </c>
      <c r="S431">
        <v>1</v>
      </c>
      <c r="T431" t="s">
        <v>403</v>
      </c>
      <c r="U431" t="s">
        <v>965</v>
      </c>
      <c r="V431" t="s">
        <v>422</v>
      </c>
      <c r="W431" t="s">
        <v>80</v>
      </c>
      <c r="X431" t="s">
        <v>1548</v>
      </c>
      <c r="Y431">
        <v>240</v>
      </c>
      <c r="Z431">
        <v>29.98</v>
      </c>
      <c r="AA431">
        <v>1</v>
      </c>
      <c r="AB431" t="s">
        <v>455</v>
      </c>
      <c r="AC431" t="s">
        <v>2340</v>
      </c>
      <c r="AH431" s="4"/>
      <c r="AI431" s="4"/>
      <c r="AJ431" t="s">
        <v>79</v>
      </c>
      <c r="AK431" t="s">
        <v>241</v>
      </c>
      <c r="AL431" t="s">
        <v>403</v>
      </c>
      <c r="AM431" t="s">
        <v>965</v>
      </c>
      <c r="AN431" t="s">
        <v>422</v>
      </c>
      <c r="AO431" t="s">
        <v>80</v>
      </c>
      <c r="AP431" t="s">
        <v>1548</v>
      </c>
      <c r="AQ431">
        <f>WebStore68[[#This Row],[unit_price]]*WebStore68[[#This Row],[quantity]]</f>
        <v>240</v>
      </c>
      <c r="AR431" t="s">
        <v>455</v>
      </c>
      <c r="AS431" t="s">
        <v>2340</v>
      </c>
      <c r="AT431" t="str">
        <f t="shared" si="6"/>
        <v>440387440063noFemale43610224029.98438120214.9915</v>
      </c>
      <c r="AU431">
        <f>COUNTIF(AT$2:AT431,AT431)</f>
        <v>1</v>
      </c>
      <c r="AV431" t="str">
        <f>WebStore68[[#This Row],[country]]&amp;"-"&amp;WebStore68[[#This Row],[item]]</f>
        <v>France-Dragon Ball Z - Officially Licensed Dragon Ball Collector's Set</v>
      </c>
    </row>
    <row r="432" spans="1:48" hidden="1" x14ac:dyDescent="0.25">
      <c r="A432">
        <v>449</v>
      </c>
      <c r="B432">
        <v>268</v>
      </c>
      <c r="C432" s="13">
        <v>44011</v>
      </c>
      <c r="D432" s="14">
        <f>WebStore68[[#This Row],[order_date]]</f>
        <v>44011</v>
      </c>
      <c r="E432" s="3">
        <f>ROUNDUP(MONTH(WebStore68[[#This Row],[order_date]])/3, 0)</f>
        <v>2</v>
      </c>
      <c r="F432">
        <v>3</v>
      </c>
      <c r="G432" t="s">
        <v>34</v>
      </c>
      <c r="H432" t="s">
        <v>45</v>
      </c>
      <c r="I432" t="s">
        <v>56</v>
      </c>
      <c r="J432" t="s">
        <v>58</v>
      </c>
      <c r="K432" s="4">
        <v>43694</v>
      </c>
      <c r="L432">
        <v>2</v>
      </c>
      <c r="M432" t="s">
        <v>60</v>
      </c>
      <c r="N432" s="4">
        <v>43615</v>
      </c>
      <c r="O432" s="4">
        <v>43830</v>
      </c>
      <c r="P432">
        <v>1</v>
      </c>
      <c r="Q432" t="s">
        <v>84</v>
      </c>
      <c r="R432" t="s">
        <v>246</v>
      </c>
      <c r="S432">
        <v>1</v>
      </c>
      <c r="T432" t="s">
        <v>687</v>
      </c>
      <c r="U432" t="s">
        <v>1104</v>
      </c>
      <c r="V432" t="s">
        <v>1750</v>
      </c>
      <c r="W432" t="s">
        <v>80</v>
      </c>
      <c r="X432" t="s">
        <v>1548</v>
      </c>
      <c r="Y432">
        <v>53.98</v>
      </c>
      <c r="Z432">
        <v>29.98</v>
      </c>
      <c r="AA432">
        <v>1</v>
      </c>
      <c r="AB432" t="s">
        <v>410</v>
      </c>
      <c r="AC432" t="s">
        <v>2359</v>
      </c>
      <c r="AH432" s="4"/>
      <c r="AI432" s="4"/>
      <c r="AJ432" t="s">
        <v>84</v>
      </c>
      <c r="AK432" t="s">
        <v>246</v>
      </c>
      <c r="AL432" t="s">
        <v>687</v>
      </c>
      <c r="AM432" t="s">
        <v>1104</v>
      </c>
      <c r="AN432" t="s">
        <v>1750</v>
      </c>
      <c r="AO432" t="s">
        <v>80</v>
      </c>
      <c r="AP432" t="s">
        <v>1548</v>
      </c>
      <c r="AQ432">
        <f>WebStore68[[#This Row],[unit_price]]*WebStore68[[#This Row],[quantity]]</f>
        <v>53.98</v>
      </c>
      <c r="AR432" t="s">
        <v>410</v>
      </c>
      <c r="AS432" t="s">
        <v>2359</v>
      </c>
      <c r="AT432" t="str">
        <f t="shared" si="6"/>
        <v>449268440113noFemale436942Facebook436154383053.9829.98915826.99214.9920</v>
      </c>
      <c r="AU432">
        <f>COUNTIF(AT$2:AT432,AT432)</f>
        <v>1</v>
      </c>
      <c r="AV432" t="str">
        <f>WebStore68[[#This Row],[country]]&amp;"-"&amp;WebStore68[[#This Row],[item]]</f>
        <v>France-Wireless PS4 Controller</v>
      </c>
    </row>
    <row r="433" spans="1:48" hidden="1" x14ac:dyDescent="0.25">
      <c r="A433">
        <v>470</v>
      </c>
      <c r="B433">
        <v>466</v>
      </c>
      <c r="C433" s="4">
        <v>44020</v>
      </c>
      <c r="D433" s="14">
        <f>WebStore68[[#This Row],[order_date]]</f>
        <v>44020</v>
      </c>
      <c r="E433" s="3">
        <f>ROUNDUP(MONTH(WebStore68[[#This Row],[order_date]])/3, 0)</f>
        <v>3</v>
      </c>
      <c r="F433">
        <v>3</v>
      </c>
      <c r="G433" t="s">
        <v>34</v>
      </c>
      <c r="H433" t="s">
        <v>45</v>
      </c>
      <c r="I433" t="s">
        <v>56</v>
      </c>
      <c r="J433" t="s">
        <v>57</v>
      </c>
      <c r="K433" s="4">
        <v>43970</v>
      </c>
      <c r="L433">
        <v>7</v>
      </c>
      <c r="M433" t="s">
        <v>61</v>
      </c>
      <c r="N433" s="4">
        <v>43915</v>
      </c>
      <c r="O433" s="4">
        <v>44012</v>
      </c>
      <c r="P433">
        <v>1</v>
      </c>
      <c r="Q433" t="s">
        <v>80</v>
      </c>
      <c r="R433" t="s">
        <v>242</v>
      </c>
      <c r="S433">
        <v>1</v>
      </c>
      <c r="T433" t="s">
        <v>569</v>
      </c>
      <c r="U433" t="s">
        <v>1128</v>
      </c>
      <c r="V433" t="s">
        <v>1652</v>
      </c>
      <c r="W433" t="s">
        <v>80</v>
      </c>
      <c r="X433" t="s">
        <v>1548</v>
      </c>
      <c r="Y433">
        <v>27.98</v>
      </c>
      <c r="Z433">
        <v>29.98</v>
      </c>
      <c r="AA433">
        <v>1</v>
      </c>
      <c r="AB433" t="s">
        <v>79</v>
      </c>
      <c r="AC433" t="s">
        <v>2349</v>
      </c>
      <c r="AD433">
        <v>4</v>
      </c>
      <c r="AE433" t="s">
        <v>2634</v>
      </c>
      <c r="AF433">
        <v>1122</v>
      </c>
      <c r="AG433" t="s">
        <v>2638</v>
      </c>
      <c r="AH433" s="4">
        <v>43983</v>
      </c>
      <c r="AI433" s="4">
        <v>44027</v>
      </c>
      <c r="AJ433" t="s">
        <v>80</v>
      </c>
      <c r="AK433" t="s">
        <v>242</v>
      </c>
      <c r="AL433" t="s">
        <v>569</v>
      </c>
      <c r="AM433" t="s">
        <v>1128</v>
      </c>
      <c r="AN433" t="s">
        <v>1652</v>
      </c>
      <c r="AO433" t="s">
        <v>80</v>
      </c>
      <c r="AP433" t="s">
        <v>1548</v>
      </c>
      <c r="AQ433">
        <f>WebStore68[[#This Row],[unit_price]]*WebStore68[[#This Row],[quantity]]</f>
        <v>27.98</v>
      </c>
      <c r="AR433" t="s">
        <v>79</v>
      </c>
      <c r="AS433" t="s">
        <v>2349</v>
      </c>
      <c r="AT433" t="str">
        <f t="shared" si="6"/>
        <v>470466440203noMale439707YouTube439154401227.9829.984test1122Adding a remember me on this device option439834402728813.99214.994</v>
      </c>
      <c r="AU433">
        <f>COUNTIF(AT$2:AT433,AT433)</f>
        <v>1</v>
      </c>
      <c r="AV433" t="str">
        <f>WebStore68[[#This Row],[country]]&amp;"-"&amp;WebStore68[[#This Row],[item]]</f>
        <v>France-Mens Army Camouflage Cargo Elasticated Shorts</v>
      </c>
    </row>
    <row r="434" spans="1:48" hidden="1" x14ac:dyDescent="0.25">
      <c r="A434">
        <v>477</v>
      </c>
      <c r="B434">
        <v>140</v>
      </c>
      <c r="C434" s="4">
        <v>44024</v>
      </c>
      <c r="D434" s="14">
        <f>WebStore68[[#This Row],[order_date]]</f>
        <v>44024</v>
      </c>
      <c r="E434" s="3">
        <f>ROUNDUP(MONTH(WebStore68[[#This Row],[order_date]])/3, 0)</f>
        <v>3</v>
      </c>
      <c r="F434">
        <v>3</v>
      </c>
      <c r="G434" t="s">
        <v>34</v>
      </c>
      <c r="H434" t="s">
        <v>45</v>
      </c>
      <c r="I434" t="s">
        <v>56</v>
      </c>
      <c r="J434" t="s">
        <v>57</v>
      </c>
      <c r="K434" s="4">
        <v>43800</v>
      </c>
      <c r="L434">
        <v>1</v>
      </c>
      <c r="M434" t="s">
        <v>61</v>
      </c>
      <c r="N434" s="4">
        <v>43615</v>
      </c>
      <c r="O434" s="4">
        <v>43830</v>
      </c>
      <c r="P434">
        <v>1</v>
      </c>
      <c r="Q434" t="s">
        <v>67</v>
      </c>
      <c r="R434" t="s">
        <v>229</v>
      </c>
      <c r="S434">
        <v>1</v>
      </c>
      <c r="T434" t="s">
        <v>677</v>
      </c>
      <c r="U434" t="s">
        <v>978</v>
      </c>
      <c r="V434" t="s">
        <v>1577</v>
      </c>
      <c r="W434" t="s">
        <v>69</v>
      </c>
      <c r="X434" t="s">
        <v>1548</v>
      </c>
      <c r="Y434">
        <v>24.99</v>
      </c>
      <c r="Z434">
        <v>14.99</v>
      </c>
      <c r="AA434">
        <v>1</v>
      </c>
      <c r="AB434" t="s">
        <v>455</v>
      </c>
      <c r="AC434" t="s">
        <v>2340</v>
      </c>
      <c r="AH434" s="4"/>
      <c r="AI434" s="4"/>
      <c r="AJ434" t="s">
        <v>67</v>
      </c>
      <c r="AK434" t="s">
        <v>229</v>
      </c>
      <c r="AL434" t="s">
        <v>677</v>
      </c>
      <c r="AM434" t="s">
        <v>978</v>
      </c>
      <c r="AN434" t="s">
        <v>1577</v>
      </c>
      <c r="AO434" t="s">
        <v>69</v>
      </c>
      <c r="AP434" t="s">
        <v>1548</v>
      </c>
      <c r="AQ434">
        <f>WebStore68[[#This Row],[unit_price]]*WebStore68[[#This Row],[quantity]]</f>
        <v>24.99</v>
      </c>
      <c r="AR434" t="s">
        <v>455</v>
      </c>
      <c r="AS434" t="s">
        <v>2340</v>
      </c>
      <c r="AT434" t="str">
        <f t="shared" si="6"/>
        <v>477140440243noMale438001YouTube436154383024.9914.99311824.99114.9915</v>
      </c>
      <c r="AU434">
        <f>COUNTIF(AT$2:AT434,AT434)</f>
        <v>1</v>
      </c>
      <c r="AV434" t="str">
        <f>WebStore68[[#This Row],[country]]&amp;"-"&amp;WebStore68[[#This Row],[item]]</f>
        <v>France-Rich Dad</v>
      </c>
    </row>
    <row r="435" spans="1:48" hidden="1" x14ac:dyDescent="0.25">
      <c r="A435">
        <v>478</v>
      </c>
      <c r="B435">
        <v>98</v>
      </c>
      <c r="C435" s="4">
        <v>44025</v>
      </c>
      <c r="D435" s="14">
        <f>WebStore68[[#This Row],[order_date]]</f>
        <v>44025</v>
      </c>
      <c r="E435" s="3">
        <f>ROUNDUP(MONTH(WebStore68[[#This Row],[order_date]])/3, 0)</f>
        <v>3</v>
      </c>
      <c r="F435">
        <v>3</v>
      </c>
      <c r="G435" t="s">
        <v>34</v>
      </c>
      <c r="H435" t="s">
        <v>45</v>
      </c>
      <c r="I435" t="s">
        <v>55</v>
      </c>
      <c r="J435" t="s">
        <v>58</v>
      </c>
      <c r="K435" s="4">
        <v>43912</v>
      </c>
      <c r="L435">
        <v>5</v>
      </c>
      <c r="M435" t="s">
        <v>60</v>
      </c>
      <c r="N435" s="4">
        <v>43831</v>
      </c>
      <c r="O435" s="4">
        <v>43921</v>
      </c>
      <c r="P435">
        <v>2</v>
      </c>
      <c r="Q435" t="s">
        <v>168</v>
      </c>
      <c r="R435" t="s">
        <v>330</v>
      </c>
      <c r="S435">
        <v>3</v>
      </c>
      <c r="T435" t="s">
        <v>698</v>
      </c>
      <c r="U435" t="s">
        <v>1239</v>
      </c>
      <c r="V435" t="s">
        <v>1760</v>
      </c>
      <c r="W435" t="s">
        <v>2013</v>
      </c>
      <c r="X435" t="s">
        <v>2060</v>
      </c>
      <c r="Y435">
        <v>592.96</v>
      </c>
      <c r="Z435">
        <v>109.94</v>
      </c>
      <c r="AA435">
        <v>3</v>
      </c>
      <c r="AB435" t="s">
        <v>2202</v>
      </c>
      <c r="AC435" t="s">
        <v>2490</v>
      </c>
      <c r="AD435">
        <v>4</v>
      </c>
      <c r="AE435" t="s">
        <v>2633</v>
      </c>
      <c r="AF435">
        <v>856</v>
      </c>
      <c r="AG435" t="s">
        <v>2638</v>
      </c>
      <c r="AH435" s="4">
        <v>43983</v>
      </c>
      <c r="AI435" s="4">
        <v>44027</v>
      </c>
      <c r="AJ435" t="s">
        <v>69</v>
      </c>
      <c r="AK435" t="s">
        <v>231</v>
      </c>
      <c r="AL435" t="s">
        <v>776</v>
      </c>
      <c r="AM435" t="s">
        <v>1314</v>
      </c>
      <c r="AN435" t="s">
        <v>1831</v>
      </c>
      <c r="AO435" t="s">
        <v>80</v>
      </c>
      <c r="AP435" t="s">
        <v>1577</v>
      </c>
      <c r="AQ435">
        <f>WebStore68[[#This Row],[unit_price]]*WebStore68[[#This Row],[quantity]]</f>
        <v>470</v>
      </c>
      <c r="AR435" t="s">
        <v>78</v>
      </c>
      <c r="AS435" t="s">
        <v>2330</v>
      </c>
      <c r="AT435" t="str">
        <f t="shared" si="6"/>
        <v>47898440253yesFemale439125Facebook4383143921592.96109.944control856Adding a remember me on this device option4398344027198235224.998</v>
      </c>
      <c r="AU435">
        <f>COUNTIF(AT$2:AT435,AT435)</f>
        <v>1</v>
      </c>
      <c r="AV435" t="str">
        <f>WebStore68[[#This Row],[country]]&amp;"-"&amp;WebStore68[[#This Row],[item]]</f>
        <v>France-Nintendo Switch Lite Yellow</v>
      </c>
    </row>
    <row r="436" spans="1:48" hidden="1" x14ac:dyDescent="0.25">
      <c r="A436">
        <v>478</v>
      </c>
      <c r="B436">
        <v>98</v>
      </c>
      <c r="C436" s="4">
        <v>44025</v>
      </c>
      <c r="D436" s="14">
        <f>WebStore68[[#This Row],[order_date]]</f>
        <v>44025</v>
      </c>
      <c r="E436" s="3">
        <f>ROUNDUP(MONTH(WebStore68[[#This Row],[order_date]])/3, 0)</f>
        <v>3</v>
      </c>
      <c r="F436">
        <v>3</v>
      </c>
      <c r="G436" t="s">
        <v>34</v>
      </c>
      <c r="H436" t="s">
        <v>45</v>
      </c>
      <c r="I436" t="s">
        <v>55</v>
      </c>
      <c r="J436" t="s">
        <v>58</v>
      </c>
      <c r="K436" s="4">
        <v>43912</v>
      </c>
      <c r="L436">
        <v>5</v>
      </c>
      <c r="M436" t="s">
        <v>60</v>
      </c>
      <c r="N436" s="4">
        <v>43831</v>
      </c>
      <c r="O436" s="4">
        <v>43921</v>
      </c>
      <c r="P436">
        <v>2</v>
      </c>
      <c r="Q436" t="s">
        <v>168</v>
      </c>
      <c r="R436" t="s">
        <v>330</v>
      </c>
      <c r="S436">
        <v>3</v>
      </c>
      <c r="T436" t="s">
        <v>698</v>
      </c>
      <c r="U436" t="s">
        <v>1239</v>
      </c>
      <c r="V436" t="s">
        <v>1760</v>
      </c>
      <c r="W436" t="s">
        <v>2013</v>
      </c>
      <c r="X436" t="s">
        <v>2060</v>
      </c>
      <c r="Y436">
        <v>592.96</v>
      </c>
      <c r="Z436">
        <v>109.94</v>
      </c>
      <c r="AA436">
        <v>3</v>
      </c>
      <c r="AB436" t="s">
        <v>2202</v>
      </c>
      <c r="AC436" t="s">
        <v>2490</v>
      </c>
      <c r="AD436">
        <v>4</v>
      </c>
      <c r="AE436" t="s">
        <v>2633</v>
      </c>
      <c r="AF436">
        <v>856</v>
      </c>
      <c r="AG436" t="s">
        <v>2638</v>
      </c>
      <c r="AH436" s="4">
        <v>43983</v>
      </c>
      <c r="AI436" s="4">
        <v>44027</v>
      </c>
      <c r="AJ436" t="s">
        <v>67</v>
      </c>
      <c r="AK436" t="s">
        <v>229</v>
      </c>
      <c r="AL436" t="s">
        <v>557</v>
      </c>
      <c r="AM436" t="s">
        <v>1030</v>
      </c>
      <c r="AN436" t="s">
        <v>1513</v>
      </c>
      <c r="AO436" t="s">
        <v>69</v>
      </c>
      <c r="AP436" t="s">
        <v>1548</v>
      </c>
      <c r="AQ436">
        <f>WebStore68[[#This Row],[unit_price]]*WebStore68[[#This Row],[quantity]]</f>
        <v>29.99</v>
      </c>
      <c r="AR436" t="s">
        <v>652</v>
      </c>
      <c r="AS436" t="s">
        <v>2352</v>
      </c>
      <c r="AT436" t="str">
        <f t="shared" si="6"/>
        <v>47898440253yesFemale439125Facebook4383143921592.96109.944control856Adding a remember me on this device option4398344027317129.99114.9911</v>
      </c>
      <c r="AU436">
        <f>COUNTIF(AT$2:AT436,AT436)</f>
        <v>1</v>
      </c>
      <c r="AV436" t="str">
        <f>WebStore68[[#This Row],[country]]&amp;"-"&amp;WebStore68[[#This Row],[item]]</f>
        <v>France-The Monk who Sold His Ferrari</v>
      </c>
    </row>
    <row r="437" spans="1:48" hidden="1" x14ac:dyDescent="0.25">
      <c r="A437">
        <v>478</v>
      </c>
      <c r="B437">
        <v>98</v>
      </c>
      <c r="C437" s="4">
        <v>44025</v>
      </c>
      <c r="D437" s="14">
        <f>WebStore68[[#This Row],[order_date]]</f>
        <v>44025</v>
      </c>
      <c r="E437" s="3">
        <f>ROUNDUP(MONTH(WebStore68[[#This Row],[order_date]])/3, 0)</f>
        <v>3</v>
      </c>
      <c r="F437">
        <v>3</v>
      </c>
      <c r="G437" t="s">
        <v>34</v>
      </c>
      <c r="H437" t="s">
        <v>45</v>
      </c>
      <c r="I437" t="s">
        <v>55</v>
      </c>
      <c r="J437" t="s">
        <v>58</v>
      </c>
      <c r="K437" s="4">
        <v>43912</v>
      </c>
      <c r="L437">
        <v>5</v>
      </c>
      <c r="M437" t="s">
        <v>60</v>
      </c>
      <c r="N437" s="4">
        <v>43831</v>
      </c>
      <c r="O437" s="4">
        <v>43921</v>
      </c>
      <c r="P437">
        <v>2</v>
      </c>
      <c r="Q437" t="s">
        <v>168</v>
      </c>
      <c r="R437" t="s">
        <v>330</v>
      </c>
      <c r="S437">
        <v>3</v>
      </c>
      <c r="T437" t="s">
        <v>698</v>
      </c>
      <c r="U437" t="s">
        <v>1239</v>
      </c>
      <c r="V437" t="s">
        <v>1760</v>
      </c>
      <c r="W437" t="s">
        <v>2013</v>
      </c>
      <c r="X437" t="s">
        <v>2060</v>
      </c>
      <c r="Y437">
        <v>592.96</v>
      </c>
      <c r="Z437">
        <v>109.94</v>
      </c>
      <c r="AA437">
        <v>3</v>
      </c>
      <c r="AB437" t="s">
        <v>2202</v>
      </c>
      <c r="AC437" t="s">
        <v>2490</v>
      </c>
      <c r="AD437">
        <v>4</v>
      </c>
      <c r="AE437" t="s">
        <v>2633</v>
      </c>
      <c r="AF437">
        <v>856</v>
      </c>
      <c r="AG437" t="s">
        <v>2638</v>
      </c>
      <c r="AH437" s="4">
        <v>43983</v>
      </c>
      <c r="AI437" s="4">
        <v>44027</v>
      </c>
      <c r="AJ437" t="s">
        <v>67</v>
      </c>
      <c r="AK437" t="s">
        <v>229</v>
      </c>
      <c r="AL437" t="s">
        <v>527</v>
      </c>
      <c r="AM437" t="s">
        <v>953</v>
      </c>
      <c r="AN437" t="s">
        <v>1617</v>
      </c>
      <c r="AO437" t="s">
        <v>67</v>
      </c>
      <c r="AP437" t="s">
        <v>1548</v>
      </c>
      <c r="AQ437">
        <f>WebStore68[[#This Row],[unit_price]]*WebStore68[[#This Row],[quantity]]</f>
        <v>92.97</v>
      </c>
      <c r="AR437" t="s">
        <v>84</v>
      </c>
      <c r="AS437" t="s">
        <v>2366</v>
      </c>
      <c r="AT437" t="str">
        <f t="shared" si="6"/>
        <v>47898440253yesFemale439125Facebook4383143921592.96109.944control856Adding a remember me on this device option4398344027313730.99314.999</v>
      </c>
      <c r="AU437">
        <f>COUNTIF(AT$2:AT437,AT437)</f>
        <v>1</v>
      </c>
      <c r="AV437" t="str">
        <f>WebStore68[[#This Row],[country]]&amp;"-"&amp;WebStore68[[#This Row],[item]]</f>
        <v>France-Star Wars: the Old Republic - Legends Ser.: Fatal Alliance</v>
      </c>
    </row>
    <row r="438" spans="1:48" hidden="1" x14ac:dyDescent="0.25">
      <c r="A438">
        <v>517</v>
      </c>
      <c r="B438">
        <v>466</v>
      </c>
      <c r="C438" s="4">
        <v>44044</v>
      </c>
      <c r="D438" s="14">
        <f>WebStore68[[#This Row],[order_date]]</f>
        <v>44044</v>
      </c>
      <c r="E438" s="3">
        <f>ROUNDUP(MONTH(WebStore68[[#This Row],[order_date]])/3, 0)</f>
        <v>3</v>
      </c>
      <c r="F438">
        <v>3</v>
      </c>
      <c r="G438" t="s">
        <v>34</v>
      </c>
      <c r="H438" t="s">
        <v>45</v>
      </c>
      <c r="I438" t="s">
        <v>56</v>
      </c>
      <c r="J438" t="s">
        <v>57</v>
      </c>
      <c r="K438" s="4">
        <v>43970</v>
      </c>
      <c r="L438">
        <v>7</v>
      </c>
      <c r="M438" t="s">
        <v>61</v>
      </c>
      <c r="N438" s="4">
        <v>43915</v>
      </c>
      <c r="O438" s="4">
        <v>44012</v>
      </c>
      <c r="P438">
        <v>2</v>
      </c>
      <c r="Q438" t="s">
        <v>173</v>
      </c>
      <c r="R438" t="s">
        <v>335</v>
      </c>
      <c r="S438">
        <v>2</v>
      </c>
      <c r="T438" t="s">
        <v>712</v>
      </c>
      <c r="U438" t="s">
        <v>1253</v>
      </c>
      <c r="V438" t="s">
        <v>1771</v>
      </c>
      <c r="W438" t="s">
        <v>75</v>
      </c>
      <c r="X438" t="s">
        <v>2031</v>
      </c>
      <c r="Y438">
        <v>161.94999999999999</v>
      </c>
      <c r="Z438">
        <v>104.95</v>
      </c>
      <c r="AA438">
        <v>2</v>
      </c>
      <c r="AB438" t="s">
        <v>2209</v>
      </c>
      <c r="AC438" t="s">
        <v>2498</v>
      </c>
      <c r="AH438" s="4"/>
      <c r="AI438" s="4"/>
      <c r="AJ438" t="s">
        <v>78</v>
      </c>
      <c r="AK438" t="s">
        <v>240</v>
      </c>
      <c r="AL438" t="s">
        <v>904</v>
      </c>
      <c r="AM438" t="s">
        <v>1191</v>
      </c>
      <c r="AN438" t="s">
        <v>1490</v>
      </c>
      <c r="AO438" t="s">
        <v>80</v>
      </c>
      <c r="AP438" t="s">
        <v>1548</v>
      </c>
      <c r="AQ438">
        <f>WebStore68[[#This Row],[unit_price]]*WebStore68[[#This Row],[quantity]]</f>
        <v>17.98</v>
      </c>
      <c r="AR438" t="s">
        <v>469</v>
      </c>
      <c r="AS438" t="s">
        <v>2339</v>
      </c>
      <c r="AT438" t="str">
        <f t="shared" si="6"/>
        <v>517466440443noMale439707YouTube4391544012161.95104.958868.99214.9923</v>
      </c>
      <c r="AU438">
        <f>COUNTIF(AT$2:AT438,AT438)</f>
        <v>1</v>
      </c>
      <c r="AV438" t="str">
        <f>WebStore68[[#This Row],[country]]&amp;"-"&amp;WebStore68[[#This Row],[item]]</f>
        <v>France-Meat Shredder Barbecue Fork Bear Claw</v>
      </c>
    </row>
    <row r="439" spans="1:48" hidden="1" x14ac:dyDescent="0.25">
      <c r="A439">
        <v>517</v>
      </c>
      <c r="B439">
        <v>466</v>
      </c>
      <c r="C439" s="4">
        <v>44044</v>
      </c>
      <c r="D439" s="14">
        <f>WebStore68[[#This Row],[order_date]]</f>
        <v>44044</v>
      </c>
      <c r="E439" s="3">
        <f>ROUNDUP(MONTH(WebStore68[[#This Row],[order_date]])/3, 0)</f>
        <v>3</v>
      </c>
      <c r="F439">
        <v>3</v>
      </c>
      <c r="G439" t="s">
        <v>34</v>
      </c>
      <c r="H439" t="s">
        <v>45</v>
      </c>
      <c r="I439" t="s">
        <v>56</v>
      </c>
      <c r="J439" t="s">
        <v>57</v>
      </c>
      <c r="K439" s="4">
        <v>43970</v>
      </c>
      <c r="L439">
        <v>7</v>
      </c>
      <c r="M439" t="s">
        <v>61</v>
      </c>
      <c r="N439" s="4">
        <v>43915</v>
      </c>
      <c r="O439" s="4">
        <v>44012</v>
      </c>
      <c r="P439">
        <v>2</v>
      </c>
      <c r="Q439" t="s">
        <v>173</v>
      </c>
      <c r="R439" t="s">
        <v>335</v>
      </c>
      <c r="S439">
        <v>2</v>
      </c>
      <c r="T439" t="s">
        <v>712</v>
      </c>
      <c r="U439" t="s">
        <v>1253</v>
      </c>
      <c r="V439" t="s">
        <v>1771</v>
      </c>
      <c r="W439" t="s">
        <v>75</v>
      </c>
      <c r="X439" t="s">
        <v>2031</v>
      </c>
      <c r="Y439">
        <v>161.94999999999999</v>
      </c>
      <c r="Z439">
        <v>104.95</v>
      </c>
      <c r="AA439">
        <v>2</v>
      </c>
      <c r="AB439" t="s">
        <v>2209</v>
      </c>
      <c r="AC439" t="s">
        <v>2498</v>
      </c>
      <c r="AH439" s="4"/>
      <c r="AI439" s="4"/>
      <c r="AJ439" t="s">
        <v>69</v>
      </c>
      <c r="AK439" t="s">
        <v>231</v>
      </c>
      <c r="AL439" t="s">
        <v>720</v>
      </c>
      <c r="AM439" t="s">
        <v>1262</v>
      </c>
      <c r="AN439" t="s">
        <v>1780</v>
      </c>
      <c r="AO439" t="s">
        <v>67</v>
      </c>
      <c r="AP439" t="s">
        <v>1577</v>
      </c>
      <c r="AQ439">
        <f>WebStore68[[#This Row],[unit_price]]*WebStore68[[#This Row],[quantity]]</f>
        <v>143.97</v>
      </c>
      <c r="AR439" t="s">
        <v>67</v>
      </c>
      <c r="AS439" t="s">
        <v>2373</v>
      </c>
      <c r="AT439" t="str">
        <f t="shared" si="6"/>
        <v>517466440443noMale439707YouTube4391544012161.95104.95115947.99324.993</v>
      </c>
      <c r="AU439">
        <f>COUNTIF(AT$2:AT439,AT439)</f>
        <v>1</v>
      </c>
      <c r="AV439" t="str">
        <f>WebStore68[[#This Row],[country]]&amp;"-"&amp;WebStore68[[#This Row],[item]]</f>
        <v>France-Wyze Cam v3 with Color Night Vision Wired 1080p HD</v>
      </c>
    </row>
    <row r="440" spans="1:48" hidden="1" x14ac:dyDescent="0.25">
      <c r="A440">
        <v>519</v>
      </c>
      <c r="B440">
        <v>33</v>
      </c>
      <c r="C440" s="4">
        <v>44046</v>
      </c>
      <c r="D440" s="14">
        <f>WebStore68[[#This Row],[order_date]]</f>
        <v>44046</v>
      </c>
      <c r="E440" s="3">
        <f>ROUNDUP(MONTH(WebStore68[[#This Row],[order_date]])/3, 0)</f>
        <v>3</v>
      </c>
      <c r="F440">
        <v>3</v>
      </c>
      <c r="G440" t="s">
        <v>34</v>
      </c>
      <c r="H440" t="s">
        <v>45</v>
      </c>
      <c r="I440" t="s">
        <v>55</v>
      </c>
      <c r="J440" t="s">
        <v>57</v>
      </c>
      <c r="K440" s="4">
        <v>43882</v>
      </c>
      <c r="L440">
        <v>5</v>
      </c>
      <c r="M440" t="s">
        <v>60</v>
      </c>
      <c r="N440" s="4">
        <v>43831</v>
      </c>
      <c r="O440" s="4">
        <v>43921</v>
      </c>
      <c r="P440">
        <v>1</v>
      </c>
      <c r="Q440" t="s">
        <v>69</v>
      </c>
      <c r="R440" t="s">
        <v>231</v>
      </c>
      <c r="S440">
        <v>1</v>
      </c>
      <c r="T440" t="s">
        <v>428</v>
      </c>
      <c r="U440" t="s">
        <v>991</v>
      </c>
      <c r="V440" t="s">
        <v>1524</v>
      </c>
      <c r="W440" t="s">
        <v>69</v>
      </c>
      <c r="X440" t="s">
        <v>1577</v>
      </c>
      <c r="Y440">
        <v>929.99</v>
      </c>
      <c r="Z440">
        <v>24.99</v>
      </c>
      <c r="AA440">
        <v>1</v>
      </c>
      <c r="AB440" t="s">
        <v>69</v>
      </c>
      <c r="AC440" t="s">
        <v>2360</v>
      </c>
      <c r="AH440" s="4"/>
      <c r="AI440" s="4"/>
      <c r="AJ440" t="s">
        <v>69</v>
      </c>
      <c r="AK440" t="s">
        <v>231</v>
      </c>
      <c r="AL440" t="s">
        <v>428</v>
      </c>
      <c r="AM440" t="s">
        <v>991</v>
      </c>
      <c r="AN440" t="s">
        <v>1524</v>
      </c>
      <c r="AO440" t="s">
        <v>69</v>
      </c>
      <c r="AP440" t="s">
        <v>1577</v>
      </c>
      <c r="AQ440">
        <f>WebStore68[[#This Row],[unit_price]]*WebStore68[[#This Row],[quantity]]</f>
        <v>929.99</v>
      </c>
      <c r="AR440" t="s">
        <v>69</v>
      </c>
      <c r="AS440" t="s">
        <v>2360</v>
      </c>
      <c r="AT440" t="str">
        <f t="shared" si="6"/>
        <v>51933440463yesMale438825Facebook4383143921929.9924.991151929.99124.991</v>
      </c>
      <c r="AU440">
        <f>COUNTIF(AT$2:AT440,AT440)</f>
        <v>1</v>
      </c>
      <c r="AV440" t="str">
        <f>WebStore68[[#This Row],[country]]&amp;"-"&amp;WebStore68[[#This Row],[item]]</f>
        <v>France-VIZIO Elevate 5.1.4 Home Theater Sound Bar with Dolby Atmos and DTS:X</v>
      </c>
    </row>
    <row r="441" spans="1:48" hidden="1" x14ac:dyDescent="0.25">
      <c r="A441">
        <v>520</v>
      </c>
      <c r="B441">
        <v>122</v>
      </c>
      <c r="C441" s="4">
        <v>44046</v>
      </c>
      <c r="D441" s="14">
        <f>WebStore68[[#This Row],[order_date]]</f>
        <v>44046</v>
      </c>
      <c r="E441" s="3">
        <f>ROUNDUP(MONTH(WebStore68[[#This Row],[order_date]])/3, 0)</f>
        <v>3</v>
      </c>
      <c r="F441">
        <v>3</v>
      </c>
      <c r="G441" t="s">
        <v>34</v>
      </c>
      <c r="H441" t="s">
        <v>45</v>
      </c>
      <c r="I441" t="s">
        <v>55</v>
      </c>
      <c r="J441" t="s">
        <v>57</v>
      </c>
      <c r="K441" s="4">
        <v>43708</v>
      </c>
      <c r="L441">
        <v>1</v>
      </c>
      <c r="M441" t="s">
        <v>61</v>
      </c>
      <c r="N441" s="4">
        <v>43615</v>
      </c>
      <c r="O441" s="4">
        <v>43830</v>
      </c>
      <c r="P441">
        <v>1</v>
      </c>
      <c r="Q441" t="s">
        <v>65</v>
      </c>
      <c r="R441" t="s">
        <v>227</v>
      </c>
      <c r="S441">
        <v>1</v>
      </c>
      <c r="T441" t="s">
        <v>435</v>
      </c>
      <c r="U441" t="s">
        <v>997</v>
      </c>
      <c r="V441" t="s">
        <v>1529</v>
      </c>
      <c r="W441" t="s">
        <v>80</v>
      </c>
      <c r="X441" t="s">
        <v>1517</v>
      </c>
      <c r="Y441">
        <v>99.98</v>
      </c>
      <c r="Z441">
        <v>39.979999999999997</v>
      </c>
      <c r="AA441">
        <v>1</v>
      </c>
      <c r="AB441" t="s">
        <v>431</v>
      </c>
      <c r="AC441" t="s">
        <v>2326</v>
      </c>
      <c r="AH441" s="4"/>
      <c r="AI441" s="4"/>
      <c r="AJ441" t="s">
        <v>65</v>
      </c>
      <c r="AK441" t="s">
        <v>227</v>
      </c>
      <c r="AL441" t="s">
        <v>435</v>
      </c>
      <c r="AM441" t="s">
        <v>997</v>
      </c>
      <c r="AN441" t="s">
        <v>1529</v>
      </c>
      <c r="AO441" t="s">
        <v>80</v>
      </c>
      <c r="AP441" t="s">
        <v>1517</v>
      </c>
      <c r="AQ441">
        <f>WebStore68[[#This Row],[unit_price]]*WebStore68[[#This Row],[quantity]]</f>
        <v>99.98</v>
      </c>
      <c r="AR441" t="s">
        <v>431</v>
      </c>
      <c r="AS441" t="s">
        <v>2326</v>
      </c>
      <c r="AT441" t="str">
        <f t="shared" si="6"/>
        <v>520122440463yesMale437081YouTube436154383099.9839.98102949.99219.9924</v>
      </c>
      <c r="AU441">
        <f>COUNTIF(AT$2:AT441,AT441)</f>
        <v>1</v>
      </c>
      <c r="AV441" t="str">
        <f>WebStore68[[#This Row],[country]]&amp;"-"&amp;WebStore68[[#This Row],[item]]</f>
        <v>France-Cleanser</v>
      </c>
    </row>
    <row r="442" spans="1:48" hidden="1" x14ac:dyDescent="0.25">
      <c r="A442">
        <v>527</v>
      </c>
      <c r="B442">
        <v>264</v>
      </c>
      <c r="C442" s="13">
        <v>44049</v>
      </c>
      <c r="D442" s="14">
        <f>WebStore68[[#This Row],[order_date]]</f>
        <v>44049</v>
      </c>
      <c r="E442" s="3">
        <f>ROUNDUP(MONTH(WebStore68[[#This Row],[order_date]])/3, 0)</f>
        <v>3</v>
      </c>
      <c r="F442">
        <v>3</v>
      </c>
      <c r="G442" t="s">
        <v>34</v>
      </c>
      <c r="H442" t="s">
        <v>45</v>
      </c>
      <c r="I442" t="s">
        <v>55</v>
      </c>
      <c r="J442" t="s">
        <v>58</v>
      </c>
      <c r="K442" s="4">
        <v>43667</v>
      </c>
      <c r="L442">
        <v>2</v>
      </c>
      <c r="M442" t="s">
        <v>60</v>
      </c>
      <c r="N442" s="4">
        <v>43615</v>
      </c>
      <c r="O442" s="4">
        <v>43830</v>
      </c>
      <c r="P442">
        <v>2</v>
      </c>
      <c r="Q442" t="s">
        <v>152</v>
      </c>
      <c r="R442" t="s">
        <v>314</v>
      </c>
      <c r="S442">
        <v>2</v>
      </c>
      <c r="T442" t="s">
        <v>715</v>
      </c>
      <c r="U442" t="s">
        <v>1256</v>
      </c>
      <c r="V442" t="s">
        <v>1774</v>
      </c>
      <c r="W442" t="s">
        <v>88</v>
      </c>
      <c r="X442" t="s">
        <v>2037</v>
      </c>
      <c r="Y442">
        <v>670</v>
      </c>
      <c r="Z442">
        <v>79.959999999999994</v>
      </c>
      <c r="AA442">
        <v>2</v>
      </c>
      <c r="AB442" t="s">
        <v>2210</v>
      </c>
      <c r="AC442" t="s">
        <v>2499</v>
      </c>
      <c r="AH442" s="4"/>
      <c r="AI442" s="4"/>
      <c r="AJ442" t="s">
        <v>69</v>
      </c>
      <c r="AK442" t="s">
        <v>231</v>
      </c>
      <c r="AL442" t="s">
        <v>776</v>
      </c>
      <c r="AM442" t="s">
        <v>1314</v>
      </c>
      <c r="AN442" t="s">
        <v>1831</v>
      </c>
      <c r="AO442" t="s">
        <v>80</v>
      </c>
      <c r="AP442" t="s">
        <v>1577</v>
      </c>
      <c r="AQ442">
        <f>WebStore68[[#This Row],[unit_price]]*WebStore68[[#This Row],[quantity]]</f>
        <v>470</v>
      </c>
      <c r="AR442" t="s">
        <v>78</v>
      </c>
      <c r="AS442" t="s">
        <v>2330</v>
      </c>
      <c r="AT442" t="str">
        <f t="shared" si="6"/>
        <v>527264440493yesFemale436672Facebook436154383067079.96198235224.998</v>
      </c>
      <c r="AU442">
        <f>COUNTIF(AT$2:AT442,AT442)</f>
        <v>1</v>
      </c>
      <c r="AV442" t="str">
        <f>WebStore68[[#This Row],[country]]&amp;"-"&amp;WebStore68[[#This Row],[item]]</f>
        <v>France-Nintendo Switch Lite Yellow</v>
      </c>
    </row>
    <row r="443" spans="1:48" hidden="1" x14ac:dyDescent="0.25">
      <c r="A443">
        <v>527</v>
      </c>
      <c r="B443">
        <v>264</v>
      </c>
      <c r="C443" s="13">
        <v>44049</v>
      </c>
      <c r="D443" s="14">
        <f>WebStore68[[#This Row],[order_date]]</f>
        <v>44049</v>
      </c>
      <c r="E443" s="3">
        <f>ROUNDUP(MONTH(WebStore68[[#This Row],[order_date]])/3, 0)</f>
        <v>3</v>
      </c>
      <c r="F443">
        <v>3</v>
      </c>
      <c r="G443" t="s">
        <v>34</v>
      </c>
      <c r="H443" t="s">
        <v>45</v>
      </c>
      <c r="I443" t="s">
        <v>55</v>
      </c>
      <c r="J443" t="s">
        <v>58</v>
      </c>
      <c r="K443" s="4">
        <v>43667</v>
      </c>
      <c r="L443">
        <v>2</v>
      </c>
      <c r="M443" t="s">
        <v>60</v>
      </c>
      <c r="N443" s="4">
        <v>43615</v>
      </c>
      <c r="O443" s="4">
        <v>43830</v>
      </c>
      <c r="P443">
        <v>2</v>
      </c>
      <c r="Q443" t="s">
        <v>152</v>
      </c>
      <c r="R443" t="s">
        <v>314</v>
      </c>
      <c r="S443">
        <v>2</v>
      </c>
      <c r="T443" t="s">
        <v>715</v>
      </c>
      <c r="U443" t="s">
        <v>1256</v>
      </c>
      <c r="V443" t="s">
        <v>1774</v>
      </c>
      <c r="W443" t="s">
        <v>88</v>
      </c>
      <c r="X443" t="s">
        <v>2037</v>
      </c>
      <c r="Y443">
        <v>670</v>
      </c>
      <c r="Z443">
        <v>79.959999999999994</v>
      </c>
      <c r="AA443">
        <v>2</v>
      </c>
      <c r="AB443" t="s">
        <v>2210</v>
      </c>
      <c r="AC443" t="s">
        <v>2499</v>
      </c>
      <c r="AH443" s="4"/>
      <c r="AI443" s="4"/>
      <c r="AJ443" t="s">
        <v>79</v>
      </c>
      <c r="AK443" t="s">
        <v>241</v>
      </c>
      <c r="AL443" t="s">
        <v>595</v>
      </c>
      <c r="AM443" t="s">
        <v>1045</v>
      </c>
      <c r="AN443" t="s">
        <v>578</v>
      </c>
      <c r="AO443" t="s">
        <v>80</v>
      </c>
      <c r="AP443" t="s">
        <v>1548</v>
      </c>
      <c r="AQ443">
        <f>WebStore68[[#This Row],[unit_price]]*WebStore68[[#This Row],[quantity]]</f>
        <v>200</v>
      </c>
      <c r="AR443" t="s">
        <v>455</v>
      </c>
      <c r="AS443" t="s">
        <v>2340</v>
      </c>
      <c r="AT443" t="str">
        <f t="shared" si="6"/>
        <v>527264440493yesFemale436672Facebook436154383067079.96467100214.9915</v>
      </c>
      <c r="AU443">
        <f>COUNTIF(AT$2:AT443,AT443)</f>
        <v>1</v>
      </c>
      <c r="AV443" t="str">
        <f>WebStore68[[#This Row],[country]]&amp;"-"&amp;WebStore68[[#This Row],[item]]</f>
        <v>France-Jumpstart Booster Box - MTG Magic the Gathering</v>
      </c>
    </row>
    <row r="444" spans="1:48" hidden="1" x14ac:dyDescent="0.25">
      <c r="A444">
        <v>532</v>
      </c>
      <c r="B444">
        <v>46</v>
      </c>
      <c r="C444" s="4">
        <v>44051</v>
      </c>
      <c r="D444" s="14">
        <f>WebStore68[[#This Row],[order_date]]</f>
        <v>44051</v>
      </c>
      <c r="E444" s="3">
        <f>ROUNDUP(MONTH(WebStore68[[#This Row],[order_date]])/3, 0)</f>
        <v>3</v>
      </c>
      <c r="F444">
        <v>3</v>
      </c>
      <c r="G444" t="s">
        <v>34</v>
      </c>
      <c r="H444" t="s">
        <v>45</v>
      </c>
      <c r="I444" t="s">
        <v>55</v>
      </c>
      <c r="J444" t="s">
        <v>58</v>
      </c>
      <c r="K444" s="4">
        <v>43892</v>
      </c>
      <c r="L444">
        <v>15</v>
      </c>
      <c r="M444" t="s">
        <v>62</v>
      </c>
      <c r="N444" s="4">
        <v>43615</v>
      </c>
      <c r="O444" s="4">
        <v>44413</v>
      </c>
      <c r="P444">
        <v>1</v>
      </c>
      <c r="Q444" t="s">
        <v>88</v>
      </c>
      <c r="R444" t="s">
        <v>250</v>
      </c>
      <c r="S444">
        <v>1</v>
      </c>
      <c r="T444" t="s">
        <v>129</v>
      </c>
      <c r="U444" t="s">
        <v>1259</v>
      </c>
      <c r="V444" t="s">
        <v>1777</v>
      </c>
      <c r="W444" t="s">
        <v>88</v>
      </c>
      <c r="X444" t="s">
        <v>1869</v>
      </c>
      <c r="Y444">
        <v>41.96</v>
      </c>
      <c r="Z444">
        <v>59.96</v>
      </c>
      <c r="AA444">
        <v>1</v>
      </c>
      <c r="AB444" t="s">
        <v>105</v>
      </c>
      <c r="AC444" t="s">
        <v>2346</v>
      </c>
      <c r="AH444" s="4"/>
      <c r="AI444" s="4"/>
      <c r="AJ444" t="s">
        <v>80</v>
      </c>
      <c r="AK444" t="s">
        <v>242</v>
      </c>
      <c r="AL444" t="s">
        <v>84</v>
      </c>
      <c r="AM444" t="s">
        <v>990</v>
      </c>
      <c r="AN444" t="s">
        <v>1523</v>
      </c>
      <c r="AO444" t="s">
        <v>80</v>
      </c>
      <c r="AP444" t="s">
        <v>1548</v>
      </c>
      <c r="AQ444">
        <f>WebStore68[[#This Row],[unit_price]]*WebStore68[[#This Row],[quantity]]</f>
        <v>20.98</v>
      </c>
      <c r="AR444" t="s">
        <v>79</v>
      </c>
      <c r="AS444" t="s">
        <v>2349</v>
      </c>
      <c r="AT444" t="str">
        <f t="shared" si="6"/>
        <v>53246440513yesFemale4389215Organic436154441341.9659.962910.49214.994</v>
      </c>
      <c r="AU444">
        <f>COUNTIF(AT$2:AT444,AT444)</f>
        <v>1</v>
      </c>
      <c r="AV444" t="str">
        <f>WebStore68[[#This Row],[country]]&amp;"-"&amp;WebStore68[[#This Row],[item]]</f>
        <v>France-4 Pieces Kids Neck Gaiter Unisex Face Cover Scarf</v>
      </c>
    </row>
    <row r="445" spans="1:48" hidden="1" x14ac:dyDescent="0.25">
      <c r="A445">
        <v>538</v>
      </c>
      <c r="B445">
        <v>36</v>
      </c>
      <c r="C445" s="4">
        <v>44054</v>
      </c>
      <c r="D445" s="14">
        <f>WebStore68[[#This Row],[order_date]]</f>
        <v>44054</v>
      </c>
      <c r="E445" s="3">
        <f>ROUNDUP(MONTH(WebStore68[[#This Row],[order_date]])/3, 0)</f>
        <v>3</v>
      </c>
      <c r="F445">
        <v>3</v>
      </c>
      <c r="G445" t="s">
        <v>34</v>
      </c>
      <c r="H445" t="s">
        <v>45</v>
      </c>
      <c r="I445" t="s">
        <v>56</v>
      </c>
      <c r="J445" t="s">
        <v>57</v>
      </c>
      <c r="K445" s="4">
        <v>43960</v>
      </c>
      <c r="L445">
        <v>9</v>
      </c>
      <c r="M445" t="s">
        <v>59</v>
      </c>
      <c r="N445" s="4">
        <v>43952</v>
      </c>
      <c r="O445" s="4">
        <v>44075</v>
      </c>
      <c r="P445">
        <v>2</v>
      </c>
      <c r="Q445" t="s">
        <v>175</v>
      </c>
      <c r="R445" t="s">
        <v>337</v>
      </c>
      <c r="S445">
        <v>3</v>
      </c>
      <c r="T445" t="s">
        <v>721</v>
      </c>
      <c r="U445" t="s">
        <v>1263</v>
      </c>
      <c r="V445" t="s">
        <v>1781</v>
      </c>
      <c r="W445" t="s">
        <v>2018</v>
      </c>
      <c r="X445" t="s">
        <v>2062</v>
      </c>
      <c r="Y445">
        <v>3125.66</v>
      </c>
      <c r="Z445">
        <v>219.88</v>
      </c>
      <c r="AA445">
        <v>1</v>
      </c>
      <c r="AB445" t="s">
        <v>2213</v>
      </c>
      <c r="AC445" t="s">
        <v>2502</v>
      </c>
      <c r="AH445" s="4"/>
      <c r="AI445" s="4"/>
      <c r="AJ445" t="s">
        <v>80</v>
      </c>
      <c r="AK445" t="s">
        <v>242</v>
      </c>
      <c r="AL445" t="s">
        <v>548</v>
      </c>
      <c r="AM445" t="s">
        <v>1109</v>
      </c>
      <c r="AN445" t="s">
        <v>1634</v>
      </c>
      <c r="AO445" t="s">
        <v>69</v>
      </c>
      <c r="AP445" t="s">
        <v>1548</v>
      </c>
      <c r="AQ445">
        <f>WebStore68[[#This Row],[unit_price]]*WebStore68[[#This Row],[quantity]]</f>
        <v>27.98</v>
      </c>
      <c r="AR445" t="s">
        <v>67</v>
      </c>
      <c r="AS445" t="s">
        <v>2373</v>
      </c>
      <c r="AT445" t="str">
        <f t="shared" si="6"/>
        <v>53836440543noMale439609Google Ads43952440753125.66219.8823627.98114.993</v>
      </c>
      <c r="AU445">
        <f>COUNTIF(AT$2:AT445,AT445)</f>
        <v>1</v>
      </c>
      <c r="AV445" t="str">
        <f>WebStore68[[#This Row],[country]]&amp;"-"&amp;WebStore68[[#This Row],[item]]</f>
        <v>France-Dokotoo Womens Spring Summer Deep V Neck Ruffle Long Sleeve Floral Print Mini Dress</v>
      </c>
    </row>
    <row r="446" spans="1:48" hidden="1" x14ac:dyDescent="0.25">
      <c r="A446">
        <v>538</v>
      </c>
      <c r="B446">
        <v>36</v>
      </c>
      <c r="C446" s="4">
        <v>44054</v>
      </c>
      <c r="D446" s="14">
        <f>WebStore68[[#This Row],[order_date]]</f>
        <v>44054</v>
      </c>
      <c r="E446" s="3">
        <f>ROUNDUP(MONTH(WebStore68[[#This Row],[order_date]])/3, 0)</f>
        <v>3</v>
      </c>
      <c r="F446">
        <v>3</v>
      </c>
      <c r="G446" t="s">
        <v>34</v>
      </c>
      <c r="H446" t="s">
        <v>45</v>
      </c>
      <c r="I446" t="s">
        <v>56</v>
      </c>
      <c r="J446" t="s">
        <v>57</v>
      </c>
      <c r="K446" s="4">
        <v>43960</v>
      </c>
      <c r="L446">
        <v>9</v>
      </c>
      <c r="M446" t="s">
        <v>59</v>
      </c>
      <c r="N446" s="4">
        <v>43952</v>
      </c>
      <c r="O446" s="4">
        <v>44075</v>
      </c>
      <c r="P446">
        <v>2</v>
      </c>
      <c r="Q446" t="s">
        <v>175</v>
      </c>
      <c r="R446" t="s">
        <v>337</v>
      </c>
      <c r="S446">
        <v>3</v>
      </c>
      <c r="T446" t="s">
        <v>721</v>
      </c>
      <c r="U446" t="s">
        <v>1263</v>
      </c>
      <c r="V446" t="s">
        <v>1781</v>
      </c>
      <c r="W446" t="s">
        <v>2018</v>
      </c>
      <c r="X446" t="s">
        <v>2062</v>
      </c>
      <c r="Y446">
        <v>3125.66</v>
      </c>
      <c r="Z446">
        <v>219.88</v>
      </c>
      <c r="AA446">
        <v>1</v>
      </c>
      <c r="AB446" t="s">
        <v>2213</v>
      </c>
      <c r="AC446" t="s">
        <v>2502</v>
      </c>
      <c r="AH446" s="4"/>
      <c r="AI446" s="4"/>
      <c r="AJ446" t="s">
        <v>80</v>
      </c>
      <c r="AK446" t="s">
        <v>242</v>
      </c>
      <c r="AL446" t="s">
        <v>691</v>
      </c>
      <c r="AM446" t="s">
        <v>1232</v>
      </c>
      <c r="AN446" t="s">
        <v>1754</v>
      </c>
      <c r="AO446" t="s">
        <v>67</v>
      </c>
      <c r="AP446" t="s">
        <v>1548</v>
      </c>
      <c r="AQ446">
        <f>WebStore68[[#This Row],[unit_price]]*WebStore68[[#This Row],[quantity]]</f>
        <v>476.84999999999997</v>
      </c>
      <c r="AR446" t="s">
        <v>67</v>
      </c>
      <c r="AS446" t="s">
        <v>2373</v>
      </c>
      <c r="AT446" t="str">
        <f t="shared" si="6"/>
        <v>53836440543noMale439609Google Ads43952440753125.66219.88243158.95314.993</v>
      </c>
      <c r="AU446">
        <f>COUNTIF(AT$2:AT446,AT446)</f>
        <v>1</v>
      </c>
      <c r="AV446" t="str">
        <f>WebStore68[[#This Row],[country]]&amp;"-"&amp;WebStore68[[#This Row],[item]]</f>
        <v>France-Fifth Avenue Collection - "Crystal Clutch" Handbag Clutch</v>
      </c>
    </row>
    <row r="447" spans="1:48" hidden="1" x14ac:dyDescent="0.25">
      <c r="A447">
        <v>538</v>
      </c>
      <c r="B447">
        <v>36</v>
      </c>
      <c r="C447" s="4">
        <v>44054</v>
      </c>
      <c r="D447" s="14">
        <f>WebStore68[[#This Row],[order_date]]</f>
        <v>44054</v>
      </c>
      <c r="E447" s="3">
        <f>ROUNDUP(MONTH(WebStore68[[#This Row],[order_date]])/3, 0)</f>
        <v>3</v>
      </c>
      <c r="F447">
        <v>3</v>
      </c>
      <c r="G447" t="s">
        <v>34</v>
      </c>
      <c r="H447" t="s">
        <v>45</v>
      </c>
      <c r="I447" t="s">
        <v>56</v>
      </c>
      <c r="J447" t="s">
        <v>57</v>
      </c>
      <c r="K447" s="4">
        <v>43960</v>
      </c>
      <c r="L447">
        <v>9</v>
      </c>
      <c r="M447" t="s">
        <v>59</v>
      </c>
      <c r="N447" s="4">
        <v>43952</v>
      </c>
      <c r="O447" s="4">
        <v>44075</v>
      </c>
      <c r="P447">
        <v>2</v>
      </c>
      <c r="Q447" t="s">
        <v>175</v>
      </c>
      <c r="R447" t="s">
        <v>337</v>
      </c>
      <c r="S447">
        <v>3</v>
      </c>
      <c r="T447" t="s">
        <v>721</v>
      </c>
      <c r="U447" t="s">
        <v>1263</v>
      </c>
      <c r="V447" t="s">
        <v>1781</v>
      </c>
      <c r="W447" t="s">
        <v>2018</v>
      </c>
      <c r="X447" t="s">
        <v>2062</v>
      </c>
      <c r="Y447">
        <v>3125.66</v>
      </c>
      <c r="Z447">
        <v>219.88</v>
      </c>
      <c r="AA447">
        <v>1</v>
      </c>
      <c r="AB447" t="s">
        <v>2213</v>
      </c>
      <c r="AC447" t="s">
        <v>2502</v>
      </c>
      <c r="AH447" s="4"/>
      <c r="AI447" s="4"/>
      <c r="AJ447" t="s">
        <v>69</v>
      </c>
      <c r="AK447" t="s">
        <v>231</v>
      </c>
      <c r="AL447" t="s">
        <v>856</v>
      </c>
      <c r="AM447" t="s">
        <v>1393</v>
      </c>
      <c r="AN447" t="s">
        <v>1909</v>
      </c>
      <c r="AO447" t="s">
        <v>80</v>
      </c>
      <c r="AP447" t="s">
        <v>1577</v>
      </c>
      <c r="AQ447">
        <f>WebStore68[[#This Row],[unit_price]]*WebStore68[[#This Row],[quantity]]</f>
        <v>1058</v>
      </c>
      <c r="AR447" t="s">
        <v>67</v>
      </c>
      <c r="AS447" t="s">
        <v>2373</v>
      </c>
      <c r="AT447" t="str">
        <f t="shared" si="6"/>
        <v>53836440543noMale439609Google Ads43952440753125.66219.88199529224.993</v>
      </c>
      <c r="AU447">
        <f>COUNTIF(AT$2:AT447,AT447)</f>
        <v>1</v>
      </c>
      <c r="AV447" t="str">
        <f>WebStore68[[#This Row],[country]]&amp;"-"&amp;WebStore68[[#This Row],[item]]</f>
        <v>France-Nintendo Switch Pokemon Version</v>
      </c>
    </row>
    <row r="448" spans="1:48" hidden="1" x14ac:dyDescent="0.25">
      <c r="A448">
        <v>543</v>
      </c>
      <c r="B448">
        <v>176</v>
      </c>
      <c r="C448" s="4">
        <v>44056</v>
      </c>
      <c r="D448" s="14">
        <f>WebStore68[[#This Row],[order_date]]</f>
        <v>44056</v>
      </c>
      <c r="E448" s="3">
        <f>ROUNDUP(MONTH(WebStore68[[#This Row],[order_date]])/3, 0)</f>
        <v>3</v>
      </c>
      <c r="F448">
        <v>3</v>
      </c>
      <c r="G448" t="s">
        <v>34</v>
      </c>
      <c r="H448" t="s">
        <v>45</v>
      </c>
      <c r="I448" t="s">
        <v>55</v>
      </c>
      <c r="J448" t="s">
        <v>58</v>
      </c>
      <c r="K448" s="4">
        <v>43639</v>
      </c>
      <c r="L448">
        <v>1</v>
      </c>
      <c r="M448" t="s">
        <v>61</v>
      </c>
      <c r="N448" s="4">
        <v>43615</v>
      </c>
      <c r="O448" s="4">
        <v>43830</v>
      </c>
      <c r="P448">
        <v>1</v>
      </c>
      <c r="Q448" t="s">
        <v>67</v>
      </c>
      <c r="R448" t="s">
        <v>229</v>
      </c>
      <c r="S448">
        <v>1</v>
      </c>
      <c r="T448" t="s">
        <v>498</v>
      </c>
      <c r="U448" t="s">
        <v>1061</v>
      </c>
      <c r="V448" t="s">
        <v>1513</v>
      </c>
      <c r="W448" t="s">
        <v>80</v>
      </c>
      <c r="X448" t="s">
        <v>1548</v>
      </c>
      <c r="Y448">
        <v>59.98</v>
      </c>
      <c r="Z448">
        <v>29.98</v>
      </c>
      <c r="AA448">
        <v>1</v>
      </c>
      <c r="AB448" t="s">
        <v>652</v>
      </c>
      <c r="AC448" t="s">
        <v>2352</v>
      </c>
      <c r="AH448" s="4"/>
      <c r="AI448" s="4"/>
      <c r="AJ448" t="s">
        <v>67</v>
      </c>
      <c r="AK448" t="s">
        <v>229</v>
      </c>
      <c r="AL448" t="s">
        <v>498</v>
      </c>
      <c r="AM448" t="s">
        <v>1061</v>
      </c>
      <c r="AN448" t="s">
        <v>1513</v>
      </c>
      <c r="AO448" t="s">
        <v>80</v>
      </c>
      <c r="AP448" t="s">
        <v>1548</v>
      </c>
      <c r="AQ448">
        <f>WebStore68[[#This Row],[unit_price]]*WebStore68[[#This Row],[quantity]]</f>
        <v>59.98</v>
      </c>
      <c r="AR448" t="s">
        <v>652</v>
      </c>
      <c r="AS448" t="s">
        <v>2352</v>
      </c>
      <c r="AT448" t="str">
        <f t="shared" si="6"/>
        <v>543176440563yesFemale436391YouTube436154383059.9829.9835929.99214.9911</v>
      </c>
      <c r="AU448">
        <f>COUNTIF(AT$2:AT448,AT448)</f>
        <v>1</v>
      </c>
      <c r="AV448" t="str">
        <f>WebStore68[[#This Row],[country]]&amp;"-"&amp;WebStore68[[#This Row],[item]]</f>
        <v>France-Harry Potter and the Chamber of Secrets</v>
      </c>
    </row>
    <row r="449" spans="1:48" hidden="1" x14ac:dyDescent="0.25">
      <c r="A449">
        <v>555</v>
      </c>
      <c r="B449">
        <v>39</v>
      </c>
      <c r="C449" s="4">
        <v>44060</v>
      </c>
      <c r="D449" s="14">
        <f>WebStore68[[#This Row],[order_date]]</f>
        <v>44060</v>
      </c>
      <c r="E449" s="3">
        <f>ROUNDUP(MONTH(WebStore68[[#This Row],[order_date]])/3, 0)</f>
        <v>3</v>
      </c>
      <c r="F449">
        <v>3</v>
      </c>
      <c r="G449" t="s">
        <v>34</v>
      </c>
      <c r="H449" t="s">
        <v>45</v>
      </c>
      <c r="I449" t="s">
        <v>55</v>
      </c>
      <c r="J449" t="s">
        <v>57</v>
      </c>
      <c r="K449" s="4">
        <v>43898</v>
      </c>
      <c r="L449">
        <v>15</v>
      </c>
      <c r="M449" t="s">
        <v>62</v>
      </c>
      <c r="N449" s="4">
        <v>43615</v>
      </c>
      <c r="O449" s="4">
        <v>44413</v>
      </c>
      <c r="P449">
        <v>2</v>
      </c>
      <c r="Q449" t="s">
        <v>164</v>
      </c>
      <c r="R449" t="s">
        <v>326</v>
      </c>
      <c r="S449">
        <v>2</v>
      </c>
      <c r="T449" t="s">
        <v>726</v>
      </c>
      <c r="U449" t="s">
        <v>1269</v>
      </c>
      <c r="V449" t="s">
        <v>1786</v>
      </c>
      <c r="W449" t="s">
        <v>121</v>
      </c>
      <c r="X449" t="s">
        <v>2042</v>
      </c>
      <c r="Y449">
        <v>127.94</v>
      </c>
      <c r="Z449">
        <v>79.94</v>
      </c>
      <c r="AA449">
        <v>2</v>
      </c>
      <c r="AB449" t="s">
        <v>2218</v>
      </c>
      <c r="AC449" t="s">
        <v>2507</v>
      </c>
      <c r="AH449" s="4"/>
      <c r="AI449" s="4"/>
      <c r="AJ449" t="s">
        <v>84</v>
      </c>
      <c r="AK449" t="s">
        <v>246</v>
      </c>
      <c r="AL449" t="s">
        <v>687</v>
      </c>
      <c r="AM449" t="s">
        <v>1104</v>
      </c>
      <c r="AN449" t="s">
        <v>1750</v>
      </c>
      <c r="AO449" t="s">
        <v>79</v>
      </c>
      <c r="AP449" t="s">
        <v>1548</v>
      </c>
      <c r="AQ449">
        <f>WebStore68[[#This Row],[unit_price]]*WebStore68[[#This Row],[quantity]]</f>
        <v>107.96</v>
      </c>
      <c r="AR449" t="s">
        <v>410</v>
      </c>
      <c r="AS449" t="s">
        <v>2359</v>
      </c>
      <c r="AT449" t="str">
        <f t="shared" si="6"/>
        <v>55539440603yesMale4389815Organic4361544413127.9479.94915826.99414.9920</v>
      </c>
      <c r="AU449">
        <f>COUNTIF(AT$2:AT449,AT449)</f>
        <v>1</v>
      </c>
      <c r="AV449" t="str">
        <f>WebStore68[[#This Row],[country]]&amp;"-"&amp;WebStore68[[#This Row],[item]]</f>
        <v>France-Wireless PS4 Controller</v>
      </c>
    </row>
    <row r="450" spans="1:48" hidden="1" x14ac:dyDescent="0.25">
      <c r="A450">
        <v>555</v>
      </c>
      <c r="B450">
        <v>39</v>
      </c>
      <c r="C450" s="4">
        <v>44060</v>
      </c>
      <c r="D450" s="14">
        <f>WebStore68[[#This Row],[order_date]]</f>
        <v>44060</v>
      </c>
      <c r="E450" s="3">
        <f>ROUNDUP(MONTH(WebStore68[[#This Row],[order_date]])/3, 0)</f>
        <v>3</v>
      </c>
      <c r="F450">
        <v>3</v>
      </c>
      <c r="G450" t="s">
        <v>34</v>
      </c>
      <c r="H450" t="s">
        <v>45</v>
      </c>
      <c r="I450" t="s">
        <v>55</v>
      </c>
      <c r="J450" t="s">
        <v>57</v>
      </c>
      <c r="K450" s="4">
        <v>43898</v>
      </c>
      <c r="L450">
        <v>15</v>
      </c>
      <c r="M450" t="s">
        <v>62</v>
      </c>
      <c r="N450" s="4">
        <v>43615</v>
      </c>
      <c r="O450" s="4">
        <v>44413</v>
      </c>
      <c r="P450">
        <v>2</v>
      </c>
      <c r="Q450" t="s">
        <v>164</v>
      </c>
      <c r="R450" t="s">
        <v>326</v>
      </c>
      <c r="S450">
        <v>2</v>
      </c>
      <c r="T450" t="s">
        <v>726</v>
      </c>
      <c r="U450" t="s">
        <v>1269</v>
      </c>
      <c r="V450" t="s">
        <v>1786</v>
      </c>
      <c r="W450" t="s">
        <v>121</v>
      </c>
      <c r="X450" t="s">
        <v>2042</v>
      </c>
      <c r="Y450">
        <v>127.94</v>
      </c>
      <c r="Z450">
        <v>79.94</v>
      </c>
      <c r="AA450">
        <v>2</v>
      </c>
      <c r="AB450" t="s">
        <v>2218</v>
      </c>
      <c r="AC450" t="s">
        <v>2507</v>
      </c>
      <c r="AH450" s="4"/>
      <c r="AI450" s="4"/>
      <c r="AJ450" t="s">
        <v>90</v>
      </c>
      <c r="AK450" t="s">
        <v>252</v>
      </c>
      <c r="AL450" t="s">
        <v>575</v>
      </c>
      <c r="AM450" t="s">
        <v>1133</v>
      </c>
      <c r="AN450" t="s">
        <v>1562</v>
      </c>
      <c r="AO450" t="s">
        <v>80</v>
      </c>
      <c r="AP450" t="s">
        <v>1562</v>
      </c>
      <c r="AQ450">
        <f>WebStore68[[#This Row],[unit_price]]*WebStore68[[#This Row],[quantity]]</f>
        <v>19.98</v>
      </c>
      <c r="AR450" t="s">
        <v>645</v>
      </c>
      <c r="AS450" t="s">
        <v>2347</v>
      </c>
      <c r="AT450" t="str">
        <f t="shared" ref="AT450:AT513" si="7">CONCATENATE($A450,$B450,$C450,$F450,$I450,$J450,$K450,$L450,$M450,$N450,$O450,$Y450,$Z450,$AD450,$AE450,$AF450,$AG450,$AH450,$AI450,$AJ450,$AL450,$AN450,$AO450,$AP450,$AR450)</f>
        <v>55539440603yesMale4389815Organic4361544413127.9479.9461499.9929.9913</v>
      </c>
      <c r="AU450">
        <f>COUNTIF(AT$2:AT450,AT450)</f>
        <v>1</v>
      </c>
      <c r="AV450" t="str">
        <f>WebStore68[[#This Row],[country]]&amp;"-"&amp;WebStore68[[#This Row],[item]]</f>
        <v>France-UNO Family Card Game</v>
      </c>
    </row>
    <row r="451" spans="1:48" hidden="1" x14ac:dyDescent="0.25">
      <c r="A451">
        <v>557</v>
      </c>
      <c r="B451">
        <v>264</v>
      </c>
      <c r="C451" s="13">
        <v>44060</v>
      </c>
      <c r="D451" s="14">
        <f>WebStore68[[#This Row],[order_date]]</f>
        <v>44060</v>
      </c>
      <c r="E451" s="3">
        <f>ROUNDUP(MONTH(WebStore68[[#This Row],[order_date]])/3, 0)</f>
        <v>3</v>
      </c>
      <c r="F451">
        <v>3</v>
      </c>
      <c r="G451" t="s">
        <v>34</v>
      </c>
      <c r="H451" t="s">
        <v>45</v>
      </c>
      <c r="I451" t="s">
        <v>55</v>
      </c>
      <c r="J451" t="s">
        <v>58</v>
      </c>
      <c r="K451" s="4">
        <v>43667</v>
      </c>
      <c r="L451">
        <v>2</v>
      </c>
      <c r="M451" t="s">
        <v>60</v>
      </c>
      <c r="N451" s="4">
        <v>43615</v>
      </c>
      <c r="O451" s="4">
        <v>43830</v>
      </c>
      <c r="P451">
        <v>1</v>
      </c>
      <c r="Q451" t="s">
        <v>70</v>
      </c>
      <c r="R451" t="s">
        <v>232</v>
      </c>
      <c r="S451">
        <v>1</v>
      </c>
      <c r="T451" t="s">
        <v>728</v>
      </c>
      <c r="U451" t="s">
        <v>1178</v>
      </c>
      <c r="V451" t="s">
        <v>1787</v>
      </c>
      <c r="W451" t="s">
        <v>69</v>
      </c>
      <c r="X451" t="s">
        <v>1517</v>
      </c>
      <c r="Y451">
        <v>81.59</v>
      </c>
      <c r="Z451">
        <v>19.989999999999998</v>
      </c>
      <c r="AA451">
        <v>1</v>
      </c>
      <c r="AB451" t="s">
        <v>673</v>
      </c>
      <c r="AC451" t="s">
        <v>2348</v>
      </c>
      <c r="AH451" s="4"/>
      <c r="AI451" s="4"/>
      <c r="AJ451" t="s">
        <v>70</v>
      </c>
      <c r="AK451" t="s">
        <v>232</v>
      </c>
      <c r="AL451" t="s">
        <v>728</v>
      </c>
      <c r="AM451" t="s">
        <v>1178</v>
      </c>
      <c r="AN451" t="s">
        <v>1787</v>
      </c>
      <c r="AO451" t="s">
        <v>69</v>
      </c>
      <c r="AP451" t="s">
        <v>1517</v>
      </c>
      <c r="AQ451">
        <f>WebStore68[[#This Row],[unit_price]]*WebStore68[[#This Row],[quantity]]</f>
        <v>81.59</v>
      </c>
      <c r="AR451" t="s">
        <v>673</v>
      </c>
      <c r="AS451" t="s">
        <v>2348</v>
      </c>
      <c r="AT451" t="str">
        <f t="shared" si="7"/>
        <v>557264440603yesFemale436672Facebook436154383081.5919.9955581.59119.9912</v>
      </c>
      <c r="AU451">
        <f>COUNTIF(AT$2:AT451,AT451)</f>
        <v>1</v>
      </c>
      <c r="AV451" t="str">
        <f>WebStore68[[#This Row],[country]]&amp;"-"&amp;WebStore68[[#This Row],[item]]</f>
        <v>France-GoSports Football Training Target Net 6x6</v>
      </c>
    </row>
    <row r="452" spans="1:48" hidden="1" x14ac:dyDescent="0.25">
      <c r="A452">
        <v>562</v>
      </c>
      <c r="B452">
        <v>194</v>
      </c>
      <c r="C452" s="4">
        <v>44063</v>
      </c>
      <c r="D452" s="14">
        <f>WebStore68[[#This Row],[order_date]]</f>
        <v>44063</v>
      </c>
      <c r="E452" s="3">
        <f>ROUNDUP(MONTH(WebStore68[[#This Row],[order_date]])/3, 0)</f>
        <v>3</v>
      </c>
      <c r="F452">
        <v>3</v>
      </c>
      <c r="G452" t="s">
        <v>34</v>
      </c>
      <c r="H452" t="s">
        <v>45</v>
      </c>
      <c r="I452" t="s">
        <v>55</v>
      </c>
      <c r="J452" t="s">
        <v>57</v>
      </c>
      <c r="K452" s="4">
        <v>43702</v>
      </c>
      <c r="L452">
        <v>3</v>
      </c>
      <c r="M452" t="s">
        <v>59</v>
      </c>
      <c r="N452" s="4">
        <v>43615</v>
      </c>
      <c r="O452" s="4">
        <v>43830</v>
      </c>
      <c r="P452">
        <v>1</v>
      </c>
      <c r="Q452" t="s">
        <v>90</v>
      </c>
      <c r="R452" t="s">
        <v>252</v>
      </c>
      <c r="S452">
        <v>1</v>
      </c>
      <c r="T452" t="s">
        <v>449</v>
      </c>
      <c r="U452" t="s">
        <v>1011</v>
      </c>
      <c r="V452" t="s">
        <v>1541</v>
      </c>
      <c r="W452" t="s">
        <v>69</v>
      </c>
      <c r="X452" t="s">
        <v>1562</v>
      </c>
      <c r="Y452">
        <v>43.19</v>
      </c>
      <c r="Z452">
        <v>9.99</v>
      </c>
      <c r="AA452">
        <v>1</v>
      </c>
      <c r="AB452" t="s">
        <v>410</v>
      </c>
      <c r="AC452" t="s">
        <v>2359</v>
      </c>
      <c r="AH452" s="4"/>
      <c r="AI452" s="4"/>
      <c r="AJ452" t="s">
        <v>90</v>
      </c>
      <c r="AK452" t="s">
        <v>252</v>
      </c>
      <c r="AL452" t="s">
        <v>449</v>
      </c>
      <c r="AM452" t="s">
        <v>1011</v>
      </c>
      <c r="AN452" t="s">
        <v>1541</v>
      </c>
      <c r="AO452" t="s">
        <v>69</v>
      </c>
      <c r="AP452" t="s">
        <v>1562</v>
      </c>
      <c r="AQ452">
        <f>WebStore68[[#This Row],[unit_price]]*WebStore68[[#This Row],[quantity]]</f>
        <v>43.19</v>
      </c>
      <c r="AR452" t="s">
        <v>410</v>
      </c>
      <c r="AS452" t="s">
        <v>2359</v>
      </c>
      <c r="AT452" t="str">
        <f t="shared" si="7"/>
        <v>562194440633yesMale437023Google Ads436154383043.199.99614743.1919.9920</v>
      </c>
      <c r="AU452">
        <f>COUNTIF(AT$2:AT452,AT452)</f>
        <v>1</v>
      </c>
      <c r="AV452" t="str">
        <f>WebStore68[[#This Row],[country]]&amp;"-"&amp;WebStore68[[#This Row],[item]]</f>
        <v>France-Transformers G1 Optimus prime reissue brand new action figure MISB Gift</v>
      </c>
    </row>
    <row r="453" spans="1:48" hidden="1" x14ac:dyDescent="0.25">
      <c r="A453">
        <v>568</v>
      </c>
      <c r="B453">
        <v>459</v>
      </c>
      <c r="C453" s="13">
        <v>44068</v>
      </c>
      <c r="D453" s="14">
        <f>WebStore68[[#This Row],[order_date]]</f>
        <v>44068</v>
      </c>
      <c r="E453" s="3">
        <f>ROUNDUP(MONTH(WebStore68[[#This Row],[order_date]])/3, 0)</f>
        <v>3</v>
      </c>
      <c r="F453">
        <v>3</v>
      </c>
      <c r="G453" t="s">
        <v>34</v>
      </c>
      <c r="H453" t="s">
        <v>45</v>
      </c>
      <c r="I453" t="s">
        <v>55</v>
      </c>
      <c r="J453" t="s">
        <v>58</v>
      </c>
      <c r="K453" s="4">
        <v>43645</v>
      </c>
      <c r="L453">
        <v>2</v>
      </c>
      <c r="M453" t="s">
        <v>60</v>
      </c>
      <c r="N453" s="4">
        <v>43615</v>
      </c>
      <c r="O453" s="4">
        <v>43830</v>
      </c>
      <c r="P453">
        <v>1</v>
      </c>
      <c r="Q453" t="s">
        <v>79</v>
      </c>
      <c r="R453" t="s">
        <v>241</v>
      </c>
      <c r="S453">
        <v>1</v>
      </c>
      <c r="T453" t="s">
        <v>504</v>
      </c>
      <c r="U453" t="s">
        <v>1067</v>
      </c>
      <c r="V453" t="s">
        <v>1527</v>
      </c>
      <c r="W453" t="s">
        <v>69</v>
      </c>
      <c r="X453" t="s">
        <v>1548</v>
      </c>
      <c r="Y453">
        <v>36.99</v>
      </c>
      <c r="Z453">
        <v>14.99</v>
      </c>
      <c r="AA453">
        <v>1</v>
      </c>
      <c r="AB453" t="s">
        <v>455</v>
      </c>
      <c r="AC453" t="s">
        <v>2340</v>
      </c>
      <c r="AH453" s="4"/>
      <c r="AI453" s="4"/>
      <c r="AJ453" t="s">
        <v>79</v>
      </c>
      <c r="AK453" t="s">
        <v>241</v>
      </c>
      <c r="AL453" t="s">
        <v>504</v>
      </c>
      <c r="AM453" t="s">
        <v>1067</v>
      </c>
      <c r="AN453" t="s">
        <v>1527</v>
      </c>
      <c r="AO453" t="s">
        <v>69</v>
      </c>
      <c r="AP453" t="s">
        <v>1548</v>
      </c>
      <c r="AQ453">
        <f>WebStore68[[#This Row],[unit_price]]*WebStore68[[#This Row],[quantity]]</f>
        <v>36.99</v>
      </c>
      <c r="AR453" t="s">
        <v>455</v>
      </c>
      <c r="AS453" t="s">
        <v>2340</v>
      </c>
      <c r="AT453" t="str">
        <f t="shared" si="7"/>
        <v>568459440683yesFemale436452Facebook436154383036.9914.99410936.99114.9915</v>
      </c>
      <c r="AU453">
        <f>COUNTIF(AT$2:AT453,AT453)</f>
        <v>1</v>
      </c>
      <c r="AV453" t="str">
        <f>WebStore68[[#This Row],[country]]&amp;"-"&amp;WebStore68[[#This Row],[item]]</f>
        <v>France-Pokemon Sword &amp; Shield Vivid Voltage Booster Box</v>
      </c>
    </row>
    <row r="454" spans="1:48" hidden="1" x14ac:dyDescent="0.25">
      <c r="A454">
        <v>583</v>
      </c>
      <c r="B454">
        <v>289</v>
      </c>
      <c r="C454" s="4">
        <v>44075</v>
      </c>
      <c r="D454" s="14">
        <f>WebStore68[[#This Row],[order_date]]</f>
        <v>44075</v>
      </c>
      <c r="E454" s="3">
        <f>ROUNDUP(MONTH(WebStore68[[#This Row],[order_date]])/3, 0)</f>
        <v>3</v>
      </c>
      <c r="F454">
        <v>3</v>
      </c>
      <c r="G454" t="s">
        <v>34</v>
      </c>
      <c r="H454" t="s">
        <v>45</v>
      </c>
      <c r="I454" t="s">
        <v>55</v>
      </c>
      <c r="J454" t="s">
        <v>58</v>
      </c>
      <c r="K454" s="4">
        <v>43728</v>
      </c>
      <c r="L454">
        <v>3</v>
      </c>
      <c r="M454" t="s">
        <v>59</v>
      </c>
      <c r="N454" s="4">
        <v>43615</v>
      </c>
      <c r="O454" s="4">
        <v>43830</v>
      </c>
      <c r="P454">
        <v>1</v>
      </c>
      <c r="Q454" t="s">
        <v>80</v>
      </c>
      <c r="R454" t="s">
        <v>242</v>
      </c>
      <c r="S454">
        <v>1</v>
      </c>
      <c r="T454" t="s">
        <v>455</v>
      </c>
      <c r="U454" t="s">
        <v>1018</v>
      </c>
      <c r="V454" t="s">
        <v>1548</v>
      </c>
      <c r="W454" t="s">
        <v>80</v>
      </c>
      <c r="X454" t="s">
        <v>1548</v>
      </c>
      <c r="Y454">
        <v>29.98</v>
      </c>
      <c r="Z454">
        <v>29.98</v>
      </c>
      <c r="AA454">
        <v>1</v>
      </c>
      <c r="AB454" t="s">
        <v>70</v>
      </c>
      <c r="AC454" t="s">
        <v>2341</v>
      </c>
      <c r="AH454" s="4"/>
      <c r="AI454" s="4"/>
      <c r="AJ454" t="s">
        <v>80</v>
      </c>
      <c r="AK454" t="s">
        <v>242</v>
      </c>
      <c r="AL454" t="s">
        <v>455</v>
      </c>
      <c r="AM454" t="s">
        <v>1018</v>
      </c>
      <c r="AN454" t="s">
        <v>1548</v>
      </c>
      <c r="AO454" t="s">
        <v>80</v>
      </c>
      <c r="AP454" t="s">
        <v>1548</v>
      </c>
      <c r="AQ454">
        <f>WebStore68[[#This Row],[unit_price]]*WebStore68[[#This Row],[quantity]]</f>
        <v>29.98</v>
      </c>
      <c r="AR454" t="s">
        <v>70</v>
      </c>
      <c r="AS454" t="s">
        <v>2341</v>
      </c>
      <c r="AT454" t="str">
        <f t="shared" si="7"/>
        <v>583289440753yesFemale437283Google Ads436154383029.9829.9821514.99214.995</v>
      </c>
      <c r="AU454">
        <f>COUNTIF(AT$2:AT454,AT454)</f>
        <v>1</v>
      </c>
      <c r="AV454" t="str">
        <f>WebStore68[[#This Row],[country]]&amp;"-"&amp;WebStore68[[#This Row],[item]]</f>
        <v>France-Aluminium HD Polarized Photochromic Sunglasses</v>
      </c>
    </row>
    <row r="455" spans="1:48" hidden="1" x14ac:dyDescent="0.25">
      <c r="A455">
        <v>588</v>
      </c>
      <c r="B455">
        <v>90</v>
      </c>
      <c r="C455" s="4">
        <v>44078</v>
      </c>
      <c r="D455" s="14">
        <f>WebStore68[[#This Row],[order_date]]</f>
        <v>44078</v>
      </c>
      <c r="E455" s="3">
        <f>ROUNDUP(MONTH(WebStore68[[#This Row],[order_date]])/3, 0)</f>
        <v>3</v>
      </c>
      <c r="F455">
        <v>3</v>
      </c>
      <c r="G455" t="s">
        <v>34</v>
      </c>
      <c r="H455" t="s">
        <v>45</v>
      </c>
      <c r="I455" t="s">
        <v>55</v>
      </c>
      <c r="J455" t="s">
        <v>58</v>
      </c>
      <c r="K455" s="4">
        <v>43824</v>
      </c>
      <c r="L455">
        <v>3</v>
      </c>
      <c r="M455" t="s">
        <v>59</v>
      </c>
      <c r="N455" s="4">
        <v>43615</v>
      </c>
      <c r="O455" s="4">
        <v>43830</v>
      </c>
      <c r="P455">
        <v>2</v>
      </c>
      <c r="Q455" t="s">
        <v>181</v>
      </c>
      <c r="R455" t="s">
        <v>343</v>
      </c>
      <c r="S455">
        <v>2</v>
      </c>
      <c r="T455" t="s">
        <v>745</v>
      </c>
      <c r="U455" t="s">
        <v>1285</v>
      </c>
      <c r="V455" t="s">
        <v>1802</v>
      </c>
      <c r="W455" t="s">
        <v>109</v>
      </c>
      <c r="X455" t="s">
        <v>1902</v>
      </c>
      <c r="Y455">
        <v>197.9</v>
      </c>
      <c r="Z455">
        <v>84.96</v>
      </c>
      <c r="AA455">
        <v>2</v>
      </c>
      <c r="AB455" t="s">
        <v>2225</v>
      </c>
      <c r="AC455" t="s">
        <v>2517</v>
      </c>
      <c r="AH455" s="4"/>
      <c r="AI455" s="4"/>
      <c r="AJ455" t="s">
        <v>70</v>
      </c>
      <c r="AK455" t="s">
        <v>232</v>
      </c>
      <c r="AL455" t="s">
        <v>484</v>
      </c>
      <c r="AM455" t="s">
        <v>1038</v>
      </c>
      <c r="AN455" t="s">
        <v>1576</v>
      </c>
      <c r="AO455" t="s">
        <v>67</v>
      </c>
      <c r="AP455" t="s">
        <v>1517</v>
      </c>
      <c r="AQ455">
        <f>WebStore68[[#This Row],[unit_price]]*WebStore68[[#This Row],[quantity]]</f>
        <v>107.91</v>
      </c>
      <c r="AR455" t="s">
        <v>640</v>
      </c>
      <c r="AS455" t="s">
        <v>2393</v>
      </c>
      <c r="AT455" t="str">
        <f t="shared" si="7"/>
        <v>58890440783yesFemale438243Google Ads4361543830197.984.96515435.97319.9917</v>
      </c>
      <c r="AU455">
        <f>COUNTIF(AT$2:AT455,AT455)</f>
        <v>1</v>
      </c>
      <c r="AV455" t="str">
        <f>WebStore68[[#This Row],[country]]&amp;"-"&amp;WebStore68[[#This Row],[item]]</f>
        <v>France-Wilson A500 Youth Leather Right Hand Throw Catchers Baseball Mitt Glove 32"</v>
      </c>
    </row>
    <row r="456" spans="1:48" hidden="1" x14ac:dyDescent="0.25">
      <c r="A456">
        <v>588</v>
      </c>
      <c r="B456">
        <v>90</v>
      </c>
      <c r="C456" s="4">
        <v>44078</v>
      </c>
      <c r="D456" s="14">
        <f>WebStore68[[#This Row],[order_date]]</f>
        <v>44078</v>
      </c>
      <c r="E456" s="3">
        <f>ROUNDUP(MONTH(WebStore68[[#This Row],[order_date]])/3, 0)</f>
        <v>3</v>
      </c>
      <c r="F456">
        <v>3</v>
      </c>
      <c r="G456" t="s">
        <v>34</v>
      </c>
      <c r="H456" t="s">
        <v>45</v>
      </c>
      <c r="I456" t="s">
        <v>55</v>
      </c>
      <c r="J456" t="s">
        <v>58</v>
      </c>
      <c r="K456" s="4">
        <v>43824</v>
      </c>
      <c r="L456">
        <v>3</v>
      </c>
      <c r="M456" t="s">
        <v>59</v>
      </c>
      <c r="N456" s="4">
        <v>43615</v>
      </c>
      <c r="O456" s="4">
        <v>43830</v>
      </c>
      <c r="P456">
        <v>2</v>
      </c>
      <c r="Q456" t="s">
        <v>181</v>
      </c>
      <c r="R456" t="s">
        <v>343</v>
      </c>
      <c r="S456">
        <v>2</v>
      </c>
      <c r="T456" t="s">
        <v>745</v>
      </c>
      <c r="U456" t="s">
        <v>1285</v>
      </c>
      <c r="V456" t="s">
        <v>1802</v>
      </c>
      <c r="W456" t="s">
        <v>109</v>
      </c>
      <c r="X456" t="s">
        <v>1902</v>
      </c>
      <c r="Y456">
        <v>197.9</v>
      </c>
      <c r="Z456">
        <v>84.96</v>
      </c>
      <c r="AA456">
        <v>2</v>
      </c>
      <c r="AB456" t="s">
        <v>2225</v>
      </c>
      <c r="AC456" t="s">
        <v>2517</v>
      </c>
      <c r="AH456" s="4"/>
      <c r="AI456" s="4"/>
      <c r="AJ456" t="s">
        <v>69</v>
      </c>
      <c r="AK456" t="s">
        <v>231</v>
      </c>
      <c r="AL456" t="s">
        <v>531</v>
      </c>
      <c r="AM456" t="s">
        <v>1093</v>
      </c>
      <c r="AN456" t="s">
        <v>1620</v>
      </c>
      <c r="AO456" t="s">
        <v>69</v>
      </c>
      <c r="AP456" t="s">
        <v>1577</v>
      </c>
      <c r="AQ456">
        <f>WebStore68[[#This Row],[unit_price]]*WebStore68[[#This Row],[quantity]]</f>
        <v>89.99</v>
      </c>
      <c r="AR456" t="s">
        <v>67</v>
      </c>
      <c r="AS456" t="s">
        <v>2373</v>
      </c>
      <c r="AT456" t="str">
        <f t="shared" si="7"/>
        <v>58890440783yesFemale438243Google Ads4361543830197.984.96112789.99124.993</v>
      </c>
      <c r="AU456">
        <f>COUNTIF(AT$2:AT456,AT456)</f>
        <v>1</v>
      </c>
      <c r="AV456" t="str">
        <f>WebStore68[[#This Row],[country]]&amp;"-"&amp;WebStore68[[#This Row],[item]]</f>
        <v>France-Shipping Label Printer 4x6</v>
      </c>
    </row>
    <row r="457" spans="1:48" hidden="1" x14ac:dyDescent="0.25">
      <c r="A457">
        <v>605</v>
      </c>
      <c r="B457">
        <v>99</v>
      </c>
      <c r="C457" s="4">
        <v>44085</v>
      </c>
      <c r="D457" s="14">
        <f>WebStore68[[#This Row],[order_date]]</f>
        <v>44085</v>
      </c>
      <c r="E457" s="3">
        <f>ROUNDUP(MONTH(WebStore68[[#This Row],[order_date]])/3, 0)</f>
        <v>3</v>
      </c>
      <c r="F457">
        <v>3</v>
      </c>
      <c r="G457" t="s">
        <v>34</v>
      </c>
      <c r="H457" t="s">
        <v>45</v>
      </c>
      <c r="I457" t="s">
        <v>56</v>
      </c>
      <c r="J457" t="s">
        <v>58</v>
      </c>
      <c r="K457" s="4">
        <v>43888</v>
      </c>
      <c r="L457">
        <v>5</v>
      </c>
      <c r="M457" t="s">
        <v>60</v>
      </c>
      <c r="N457" s="4">
        <v>43831</v>
      </c>
      <c r="O457" s="4">
        <v>43921</v>
      </c>
      <c r="P457">
        <v>1</v>
      </c>
      <c r="Q457" t="s">
        <v>70</v>
      </c>
      <c r="R457" t="s">
        <v>232</v>
      </c>
      <c r="S457">
        <v>1</v>
      </c>
      <c r="T457" t="s">
        <v>411</v>
      </c>
      <c r="U457" t="s">
        <v>973</v>
      </c>
      <c r="V457" t="s">
        <v>1506</v>
      </c>
      <c r="W457" t="s">
        <v>67</v>
      </c>
      <c r="X457" t="s">
        <v>1517</v>
      </c>
      <c r="Y457">
        <v>287.85000000000002</v>
      </c>
      <c r="Z457">
        <v>59.97</v>
      </c>
      <c r="AA457">
        <v>1</v>
      </c>
      <c r="AB457" t="s">
        <v>673</v>
      </c>
      <c r="AC457" t="s">
        <v>2348</v>
      </c>
      <c r="AH457" s="4"/>
      <c r="AI457" s="4"/>
      <c r="AJ457" t="s">
        <v>70</v>
      </c>
      <c r="AK457" t="s">
        <v>232</v>
      </c>
      <c r="AL457" t="s">
        <v>411</v>
      </c>
      <c r="AM457" t="s">
        <v>973</v>
      </c>
      <c r="AN457" t="s">
        <v>1506</v>
      </c>
      <c r="AO457" t="s">
        <v>67</v>
      </c>
      <c r="AP457" t="s">
        <v>1517</v>
      </c>
      <c r="AQ457">
        <f>WebStore68[[#This Row],[unit_price]]*WebStore68[[#This Row],[quantity]]</f>
        <v>287.85000000000002</v>
      </c>
      <c r="AR457" t="s">
        <v>673</v>
      </c>
      <c r="AS457" t="s">
        <v>2348</v>
      </c>
      <c r="AT457" t="str">
        <f t="shared" si="7"/>
        <v>60599440853noFemale438885Facebook4383143921287.8559.9753095.95319.9912</v>
      </c>
      <c r="AU457">
        <f>COUNTIF(AT$2:AT457,AT457)</f>
        <v>1</v>
      </c>
      <c r="AV457" t="str">
        <f>WebStore68[[#This Row],[country]]&amp;"-"&amp;WebStore68[[#This Row],[item]]</f>
        <v>France-Cross Trainer Air Walker Glider Home Gym</v>
      </c>
    </row>
    <row r="458" spans="1:48" hidden="1" x14ac:dyDescent="0.25">
      <c r="A458">
        <v>612</v>
      </c>
      <c r="B458">
        <v>176</v>
      </c>
      <c r="C458" s="4">
        <v>44088</v>
      </c>
      <c r="D458" s="14">
        <f>WebStore68[[#This Row],[order_date]]</f>
        <v>44088</v>
      </c>
      <c r="E458" s="3">
        <f>ROUNDUP(MONTH(WebStore68[[#This Row],[order_date]])/3, 0)</f>
        <v>3</v>
      </c>
      <c r="F458">
        <v>3</v>
      </c>
      <c r="G458" t="s">
        <v>34</v>
      </c>
      <c r="H458" t="s">
        <v>45</v>
      </c>
      <c r="I458" t="s">
        <v>55</v>
      </c>
      <c r="J458" t="s">
        <v>58</v>
      </c>
      <c r="K458" s="4">
        <v>43639</v>
      </c>
      <c r="L458">
        <v>1</v>
      </c>
      <c r="M458" t="s">
        <v>61</v>
      </c>
      <c r="N458" s="4">
        <v>43615</v>
      </c>
      <c r="O458" s="4">
        <v>43830</v>
      </c>
      <c r="P458">
        <v>2</v>
      </c>
      <c r="Q458" t="s">
        <v>118</v>
      </c>
      <c r="R458" t="s">
        <v>280</v>
      </c>
      <c r="S458">
        <v>2</v>
      </c>
      <c r="T458" t="s">
        <v>751</v>
      </c>
      <c r="U458" t="s">
        <v>1291</v>
      </c>
      <c r="V458" t="s">
        <v>1808</v>
      </c>
      <c r="W458" t="s">
        <v>71</v>
      </c>
      <c r="X458" t="s">
        <v>2039</v>
      </c>
      <c r="Y458">
        <v>63.94</v>
      </c>
      <c r="Z458">
        <v>24.98</v>
      </c>
      <c r="AA458">
        <v>2</v>
      </c>
      <c r="AB458" t="s">
        <v>2101</v>
      </c>
      <c r="AC458" t="s">
        <v>2371</v>
      </c>
      <c r="AH458" s="4"/>
      <c r="AI458" s="4"/>
      <c r="AJ458" t="s">
        <v>90</v>
      </c>
      <c r="AK458" t="s">
        <v>252</v>
      </c>
      <c r="AL458" t="s">
        <v>593</v>
      </c>
      <c r="AM458" t="s">
        <v>1149</v>
      </c>
      <c r="AN458" t="s">
        <v>1529</v>
      </c>
      <c r="AO458" t="s">
        <v>69</v>
      </c>
      <c r="AP458" t="s">
        <v>1562</v>
      </c>
      <c r="AQ458">
        <f>WebStore68[[#This Row],[unit_price]]*WebStore68[[#This Row],[quantity]]</f>
        <v>49.99</v>
      </c>
      <c r="AR458" t="s">
        <v>410</v>
      </c>
      <c r="AS458" t="s">
        <v>2359</v>
      </c>
      <c r="AT458" t="str">
        <f t="shared" si="7"/>
        <v>612176440883yesFemale436391YouTube436154383063.9424.98614649.9919.9920</v>
      </c>
      <c r="AU458">
        <f>COUNTIF(AT$2:AT458,AT458)</f>
        <v>1</v>
      </c>
      <c r="AV458" t="str">
        <f>WebStore68[[#This Row],[country]]&amp;"-"&amp;WebStore68[[#This Row],[item]]</f>
        <v>France-Train Set</v>
      </c>
    </row>
    <row r="459" spans="1:48" hidden="1" x14ac:dyDescent="0.25">
      <c r="A459">
        <v>612</v>
      </c>
      <c r="B459">
        <v>176</v>
      </c>
      <c r="C459" s="4">
        <v>44088</v>
      </c>
      <c r="D459" s="14">
        <f>WebStore68[[#This Row],[order_date]]</f>
        <v>44088</v>
      </c>
      <c r="E459" s="3">
        <f>ROUNDUP(MONTH(WebStore68[[#This Row],[order_date]])/3, 0)</f>
        <v>3</v>
      </c>
      <c r="F459">
        <v>3</v>
      </c>
      <c r="G459" t="s">
        <v>34</v>
      </c>
      <c r="H459" t="s">
        <v>45</v>
      </c>
      <c r="I459" t="s">
        <v>55</v>
      </c>
      <c r="J459" t="s">
        <v>58</v>
      </c>
      <c r="K459" s="4">
        <v>43639</v>
      </c>
      <c r="L459">
        <v>1</v>
      </c>
      <c r="M459" t="s">
        <v>61</v>
      </c>
      <c r="N459" s="4">
        <v>43615</v>
      </c>
      <c r="O459" s="4">
        <v>43830</v>
      </c>
      <c r="P459">
        <v>2</v>
      </c>
      <c r="Q459" t="s">
        <v>118</v>
      </c>
      <c r="R459" t="s">
        <v>280</v>
      </c>
      <c r="S459">
        <v>2</v>
      </c>
      <c r="T459" t="s">
        <v>751</v>
      </c>
      <c r="U459" t="s">
        <v>1291</v>
      </c>
      <c r="V459" t="s">
        <v>1808</v>
      </c>
      <c r="W459" t="s">
        <v>71</v>
      </c>
      <c r="X459" t="s">
        <v>2039</v>
      </c>
      <c r="Y459">
        <v>63.94</v>
      </c>
      <c r="Z459">
        <v>24.98</v>
      </c>
      <c r="AA459">
        <v>2</v>
      </c>
      <c r="AB459" t="s">
        <v>2101</v>
      </c>
      <c r="AC459" t="s">
        <v>2371</v>
      </c>
      <c r="AH459" s="4"/>
      <c r="AI459" s="4"/>
      <c r="AJ459" t="s">
        <v>79</v>
      </c>
      <c r="AK459" t="s">
        <v>241</v>
      </c>
      <c r="AL459" t="s">
        <v>634</v>
      </c>
      <c r="AM459" t="s">
        <v>1182</v>
      </c>
      <c r="AN459" t="s">
        <v>1614</v>
      </c>
      <c r="AO459" t="s">
        <v>69</v>
      </c>
      <c r="AP459" t="s">
        <v>1548</v>
      </c>
      <c r="AQ459">
        <f>WebStore68[[#This Row],[unit_price]]*WebStore68[[#This Row],[quantity]]</f>
        <v>13.95</v>
      </c>
      <c r="AR459" t="s">
        <v>455</v>
      </c>
      <c r="AS459" t="s">
        <v>2340</v>
      </c>
      <c r="AT459" t="str">
        <f t="shared" si="7"/>
        <v>612176440883yesFemale436391YouTube436154383063.9424.98416413.95114.9915</v>
      </c>
      <c r="AU459">
        <f>COUNTIF(AT$2:AT459,AT459)</f>
        <v>1</v>
      </c>
      <c r="AV459" t="str">
        <f>WebStore68[[#This Row],[country]]&amp;"-"&amp;WebStore68[[#This Row],[item]]</f>
        <v>France-Yu-Gi-Oh! TCG: Egyptian God Deck: Obelisk The Tormentor</v>
      </c>
    </row>
    <row r="460" spans="1:48" hidden="1" x14ac:dyDescent="0.25">
      <c r="A460">
        <v>640</v>
      </c>
      <c r="B460">
        <v>184</v>
      </c>
      <c r="C460" s="4">
        <v>44107</v>
      </c>
      <c r="D460" s="14">
        <f>WebStore68[[#This Row],[order_date]]</f>
        <v>44107</v>
      </c>
      <c r="E460" s="3">
        <f>ROUNDUP(MONTH(WebStore68[[#This Row],[order_date]])/3, 0)</f>
        <v>4</v>
      </c>
      <c r="F460">
        <v>3</v>
      </c>
      <c r="G460" t="s">
        <v>34</v>
      </c>
      <c r="H460" t="s">
        <v>45</v>
      </c>
      <c r="I460" t="s">
        <v>55</v>
      </c>
      <c r="J460" t="s">
        <v>58</v>
      </c>
      <c r="K460" s="4">
        <v>43725</v>
      </c>
      <c r="L460">
        <v>3</v>
      </c>
      <c r="M460" t="s">
        <v>59</v>
      </c>
      <c r="N460" s="4">
        <v>43615</v>
      </c>
      <c r="O460" s="4">
        <v>43830</v>
      </c>
      <c r="P460">
        <v>2</v>
      </c>
      <c r="Q460" t="s">
        <v>87</v>
      </c>
      <c r="R460" t="s">
        <v>249</v>
      </c>
      <c r="S460">
        <v>2</v>
      </c>
      <c r="T460" t="s">
        <v>765</v>
      </c>
      <c r="U460" t="s">
        <v>1304</v>
      </c>
      <c r="V460" t="s">
        <v>1821</v>
      </c>
      <c r="W460" t="s">
        <v>110</v>
      </c>
      <c r="X460" t="s">
        <v>2038</v>
      </c>
      <c r="Y460">
        <v>496.62</v>
      </c>
      <c r="Z460">
        <v>104.94</v>
      </c>
      <c r="AA460">
        <v>2</v>
      </c>
      <c r="AB460" t="s">
        <v>2111</v>
      </c>
      <c r="AC460" t="s">
        <v>2382</v>
      </c>
      <c r="AH460" s="4"/>
      <c r="AI460" s="4"/>
      <c r="AJ460" t="s">
        <v>79</v>
      </c>
      <c r="AK460" t="s">
        <v>241</v>
      </c>
      <c r="AL460" t="s">
        <v>500</v>
      </c>
      <c r="AM460" t="s">
        <v>1063</v>
      </c>
      <c r="AN460" t="s">
        <v>1591</v>
      </c>
      <c r="AO460" t="s">
        <v>67</v>
      </c>
      <c r="AP460" t="s">
        <v>1548</v>
      </c>
      <c r="AQ460">
        <f>WebStore68[[#This Row],[unit_price]]*WebStore68[[#This Row],[quantity]]</f>
        <v>251.85000000000002</v>
      </c>
      <c r="AR460" t="s">
        <v>455</v>
      </c>
      <c r="AS460" t="s">
        <v>2340</v>
      </c>
      <c r="AT460" t="str">
        <f t="shared" si="7"/>
        <v>640184441073yesFemale437253Google Ads4361543830496.62104.94416383.95314.9915</v>
      </c>
      <c r="AU460">
        <f>COUNTIF(AT$2:AT460,AT460)</f>
        <v>1</v>
      </c>
      <c r="AV460" t="str">
        <f>WebStore68[[#This Row],[country]]&amp;"-"&amp;WebStore68[[#This Row],[item]]</f>
        <v>France-YUGIOH 5DS DUELIST PACK COLLECTION TIN BOX</v>
      </c>
    </row>
    <row r="461" spans="1:48" hidden="1" x14ac:dyDescent="0.25">
      <c r="A461">
        <v>640</v>
      </c>
      <c r="B461">
        <v>184</v>
      </c>
      <c r="C461" s="4">
        <v>44107</v>
      </c>
      <c r="D461" s="14">
        <f>WebStore68[[#This Row],[order_date]]</f>
        <v>44107</v>
      </c>
      <c r="E461" s="3">
        <f>ROUNDUP(MONTH(WebStore68[[#This Row],[order_date]])/3, 0)</f>
        <v>4</v>
      </c>
      <c r="F461">
        <v>3</v>
      </c>
      <c r="G461" t="s">
        <v>34</v>
      </c>
      <c r="H461" t="s">
        <v>45</v>
      </c>
      <c r="I461" t="s">
        <v>55</v>
      </c>
      <c r="J461" t="s">
        <v>58</v>
      </c>
      <c r="K461" s="4">
        <v>43725</v>
      </c>
      <c r="L461">
        <v>3</v>
      </c>
      <c r="M461" t="s">
        <v>59</v>
      </c>
      <c r="N461" s="4">
        <v>43615</v>
      </c>
      <c r="O461" s="4">
        <v>43830</v>
      </c>
      <c r="P461">
        <v>2</v>
      </c>
      <c r="Q461" t="s">
        <v>87</v>
      </c>
      <c r="R461" t="s">
        <v>249</v>
      </c>
      <c r="S461">
        <v>2</v>
      </c>
      <c r="T461" t="s">
        <v>765</v>
      </c>
      <c r="U461" t="s">
        <v>1304</v>
      </c>
      <c r="V461" t="s">
        <v>1821</v>
      </c>
      <c r="W461" t="s">
        <v>110</v>
      </c>
      <c r="X461" t="s">
        <v>2038</v>
      </c>
      <c r="Y461">
        <v>496.62</v>
      </c>
      <c r="Z461">
        <v>104.94</v>
      </c>
      <c r="AA461">
        <v>2</v>
      </c>
      <c r="AB461" t="s">
        <v>2111</v>
      </c>
      <c r="AC461" t="s">
        <v>2382</v>
      </c>
      <c r="AH461" s="4"/>
      <c r="AI461" s="4"/>
      <c r="AJ461" t="s">
        <v>70</v>
      </c>
      <c r="AK461" t="s">
        <v>232</v>
      </c>
      <c r="AL461" t="s">
        <v>728</v>
      </c>
      <c r="AM461" t="s">
        <v>1178</v>
      </c>
      <c r="AN461" t="s">
        <v>1787</v>
      </c>
      <c r="AO461" t="s">
        <v>67</v>
      </c>
      <c r="AP461" t="s">
        <v>1517</v>
      </c>
      <c r="AQ461">
        <f>WebStore68[[#This Row],[unit_price]]*WebStore68[[#This Row],[quantity]]</f>
        <v>244.77</v>
      </c>
      <c r="AR461" t="s">
        <v>673</v>
      </c>
      <c r="AS461" t="s">
        <v>2348</v>
      </c>
      <c r="AT461" t="str">
        <f t="shared" si="7"/>
        <v>640184441073yesFemale437253Google Ads4361543830496.62104.9455581.59319.9912</v>
      </c>
      <c r="AU461">
        <f>COUNTIF(AT$2:AT461,AT461)</f>
        <v>1</v>
      </c>
      <c r="AV461" t="str">
        <f>WebStore68[[#This Row],[country]]&amp;"-"&amp;WebStore68[[#This Row],[item]]</f>
        <v>France-GoSports Football Training Target Net 6x6</v>
      </c>
    </row>
    <row r="462" spans="1:48" hidden="1" x14ac:dyDescent="0.25">
      <c r="A462">
        <v>642</v>
      </c>
      <c r="B462">
        <v>184</v>
      </c>
      <c r="C462" s="4">
        <v>44109</v>
      </c>
      <c r="D462" s="14">
        <f>WebStore68[[#This Row],[order_date]]</f>
        <v>44109</v>
      </c>
      <c r="E462" s="3">
        <f>ROUNDUP(MONTH(WebStore68[[#This Row],[order_date]])/3, 0)</f>
        <v>4</v>
      </c>
      <c r="F462">
        <v>3</v>
      </c>
      <c r="G462" t="s">
        <v>34</v>
      </c>
      <c r="H462" t="s">
        <v>45</v>
      </c>
      <c r="I462" t="s">
        <v>55</v>
      </c>
      <c r="J462" t="s">
        <v>58</v>
      </c>
      <c r="K462" s="4">
        <v>43725</v>
      </c>
      <c r="L462">
        <v>3</v>
      </c>
      <c r="M462" t="s">
        <v>59</v>
      </c>
      <c r="N462" s="4">
        <v>43615</v>
      </c>
      <c r="O462" s="4">
        <v>43830</v>
      </c>
      <c r="P462">
        <v>1</v>
      </c>
      <c r="Q462" t="s">
        <v>80</v>
      </c>
      <c r="R462" t="s">
        <v>242</v>
      </c>
      <c r="S462">
        <v>1</v>
      </c>
      <c r="T462" t="s">
        <v>548</v>
      </c>
      <c r="U462" t="s">
        <v>1109</v>
      </c>
      <c r="V462" t="s">
        <v>1634</v>
      </c>
      <c r="W462" t="s">
        <v>67</v>
      </c>
      <c r="X462" t="s">
        <v>1548</v>
      </c>
      <c r="Y462">
        <v>83.94</v>
      </c>
      <c r="Z462">
        <v>44.97</v>
      </c>
      <c r="AA462">
        <v>1</v>
      </c>
      <c r="AB462" t="s">
        <v>67</v>
      </c>
      <c r="AC462" t="s">
        <v>2373</v>
      </c>
      <c r="AH462" s="4"/>
      <c r="AI462" s="4"/>
      <c r="AJ462" t="s">
        <v>80</v>
      </c>
      <c r="AK462" t="s">
        <v>242</v>
      </c>
      <c r="AL462" t="s">
        <v>548</v>
      </c>
      <c r="AM462" t="s">
        <v>1109</v>
      </c>
      <c r="AN462" t="s">
        <v>1634</v>
      </c>
      <c r="AO462" t="s">
        <v>67</v>
      </c>
      <c r="AP462" t="s">
        <v>1548</v>
      </c>
      <c r="AQ462">
        <f>WebStore68[[#This Row],[unit_price]]*WebStore68[[#This Row],[quantity]]</f>
        <v>83.94</v>
      </c>
      <c r="AR462" t="s">
        <v>67</v>
      </c>
      <c r="AS462" t="s">
        <v>2373</v>
      </c>
      <c r="AT462" t="str">
        <f t="shared" si="7"/>
        <v>642184441093yesFemale437253Google Ads436154383083.9444.9723627.98314.993</v>
      </c>
      <c r="AU462">
        <f>COUNTIF(AT$2:AT462,AT462)</f>
        <v>1</v>
      </c>
      <c r="AV462" t="str">
        <f>WebStore68[[#This Row],[country]]&amp;"-"&amp;WebStore68[[#This Row],[item]]</f>
        <v>France-Dokotoo Womens Spring Summer Deep V Neck Ruffle Long Sleeve Floral Print Mini Dress</v>
      </c>
    </row>
    <row r="463" spans="1:48" hidden="1" x14ac:dyDescent="0.25">
      <c r="A463">
        <v>674</v>
      </c>
      <c r="B463">
        <v>248</v>
      </c>
      <c r="C463" s="4">
        <v>44127</v>
      </c>
      <c r="D463" s="14">
        <f>WebStore68[[#This Row],[order_date]]</f>
        <v>44127</v>
      </c>
      <c r="E463" s="3">
        <f>ROUNDUP(MONTH(WebStore68[[#This Row],[order_date]])/3, 0)</f>
        <v>4</v>
      </c>
      <c r="F463">
        <v>3</v>
      </c>
      <c r="G463" t="s">
        <v>34</v>
      </c>
      <c r="H463" t="s">
        <v>45</v>
      </c>
      <c r="I463" t="s">
        <v>55</v>
      </c>
      <c r="J463" t="s">
        <v>57</v>
      </c>
      <c r="K463" s="4">
        <v>43897</v>
      </c>
      <c r="L463">
        <v>5</v>
      </c>
      <c r="M463" t="s">
        <v>60</v>
      </c>
      <c r="N463" s="4">
        <v>43831</v>
      </c>
      <c r="O463" s="4">
        <v>43921</v>
      </c>
      <c r="P463">
        <v>1</v>
      </c>
      <c r="Q463" t="s">
        <v>90</v>
      </c>
      <c r="R463" t="s">
        <v>252</v>
      </c>
      <c r="S463">
        <v>1</v>
      </c>
      <c r="T463" t="s">
        <v>501</v>
      </c>
      <c r="U463" t="s">
        <v>1064</v>
      </c>
      <c r="V463" t="s">
        <v>1592</v>
      </c>
      <c r="W463" t="s">
        <v>69</v>
      </c>
      <c r="X463" t="s">
        <v>1562</v>
      </c>
      <c r="Y463">
        <v>8.9600000000000009</v>
      </c>
      <c r="Z463">
        <v>9.99</v>
      </c>
      <c r="AA463">
        <v>1</v>
      </c>
      <c r="AB463" t="s">
        <v>410</v>
      </c>
      <c r="AC463" t="s">
        <v>2359</v>
      </c>
      <c r="AH463" s="4"/>
      <c r="AI463" s="4"/>
      <c r="AJ463" t="s">
        <v>90</v>
      </c>
      <c r="AK463" t="s">
        <v>252</v>
      </c>
      <c r="AL463" t="s">
        <v>501</v>
      </c>
      <c r="AM463" t="s">
        <v>1064</v>
      </c>
      <c r="AN463" t="s">
        <v>1592</v>
      </c>
      <c r="AO463" t="s">
        <v>69</v>
      </c>
      <c r="AP463" t="s">
        <v>1562</v>
      </c>
      <c r="AQ463">
        <f>WebStore68[[#This Row],[unit_price]]*WebStore68[[#This Row],[quantity]]</f>
        <v>8.9600000000000009</v>
      </c>
      <c r="AR463" t="s">
        <v>410</v>
      </c>
      <c r="AS463" t="s">
        <v>2359</v>
      </c>
      <c r="AT463" t="str">
        <f t="shared" si="7"/>
        <v>674248441273yesMale438975Facebook43831439218.969.9961618.9619.9920</v>
      </c>
      <c r="AU463">
        <f>COUNTIF(AT$2:AT463,AT463)</f>
        <v>1</v>
      </c>
      <c r="AV463" t="str">
        <f>WebStore68[[#This Row],[country]]&amp;"-"&amp;WebStore68[[#This Row],[item]]</f>
        <v>France-Yahtzee</v>
      </c>
    </row>
    <row r="464" spans="1:48" hidden="1" x14ac:dyDescent="0.25">
      <c r="A464">
        <v>681</v>
      </c>
      <c r="B464">
        <v>121</v>
      </c>
      <c r="C464" s="13">
        <v>44130</v>
      </c>
      <c r="D464" s="14">
        <f>WebStore68[[#This Row],[order_date]]</f>
        <v>44130</v>
      </c>
      <c r="E464" s="3">
        <f>ROUNDUP(MONTH(WebStore68[[#This Row],[order_date]])/3, 0)</f>
        <v>4</v>
      </c>
      <c r="F464">
        <v>3</v>
      </c>
      <c r="G464" t="s">
        <v>34</v>
      </c>
      <c r="H464" t="s">
        <v>45</v>
      </c>
      <c r="I464" t="s">
        <v>56</v>
      </c>
      <c r="J464" t="s">
        <v>58</v>
      </c>
      <c r="K464" s="4">
        <v>43690</v>
      </c>
      <c r="L464">
        <v>2</v>
      </c>
      <c r="M464" t="s">
        <v>60</v>
      </c>
      <c r="N464" s="4">
        <v>43615</v>
      </c>
      <c r="O464" s="4">
        <v>43830</v>
      </c>
      <c r="P464">
        <v>1</v>
      </c>
      <c r="Q464" t="s">
        <v>79</v>
      </c>
      <c r="R464" t="s">
        <v>241</v>
      </c>
      <c r="S464">
        <v>1</v>
      </c>
      <c r="T464" t="s">
        <v>542</v>
      </c>
      <c r="U464" t="s">
        <v>1103</v>
      </c>
      <c r="V464" t="s">
        <v>1630</v>
      </c>
      <c r="W464" t="s">
        <v>69</v>
      </c>
      <c r="X464" t="s">
        <v>1548</v>
      </c>
      <c r="Y464">
        <v>4.57</v>
      </c>
      <c r="Z464">
        <v>14.99</v>
      </c>
      <c r="AA464">
        <v>1</v>
      </c>
      <c r="AB464" t="s">
        <v>86</v>
      </c>
      <c r="AC464" t="s">
        <v>2350</v>
      </c>
      <c r="AH464" s="4"/>
      <c r="AI464" s="4"/>
      <c r="AJ464" t="s">
        <v>79</v>
      </c>
      <c r="AK464" t="s">
        <v>241</v>
      </c>
      <c r="AL464" t="s">
        <v>542</v>
      </c>
      <c r="AM464" t="s">
        <v>1103</v>
      </c>
      <c r="AN464" t="s">
        <v>1630</v>
      </c>
      <c r="AO464" t="s">
        <v>69</v>
      </c>
      <c r="AP464" t="s">
        <v>1548</v>
      </c>
      <c r="AQ464">
        <f>WebStore68[[#This Row],[unit_price]]*WebStore68[[#This Row],[quantity]]</f>
        <v>4.57</v>
      </c>
      <c r="AR464" t="s">
        <v>86</v>
      </c>
      <c r="AS464" t="s">
        <v>2350</v>
      </c>
      <c r="AT464" t="str">
        <f t="shared" si="7"/>
        <v>681121441303noFemale436902Facebook43615438304.5714.9941484.57114.997</v>
      </c>
      <c r="AU464">
        <f>COUNTIF(AT$2:AT464,AT464)</f>
        <v>1</v>
      </c>
      <c r="AV464" t="str">
        <f>WebStore68[[#This Row],[country]]&amp;"-"&amp;WebStore68[[#This Row],[item]]</f>
        <v>France-Ultra Pro 81147 2-Piece 150 Count Clear Card Storage Box</v>
      </c>
    </row>
    <row r="465" spans="1:48" hidden="1" x14ac:dyDescent="0.25">
      <c r="A465">
        <v>689</v>
      </c>
      <c r="B465">
        <v>13</v>
      </c>
      <c r="C465" s="4">
        <v>44134</v>
      </c>
      <c r="D465" s="14">
        <f>WebStore68[[#This Row],[order_date]]</f>
        <v>44134</v>
      </c>
      <c r="E465" s="3">
        <f>ROUNDUP(MONTH(WebStore68[[#This Row],[order_date]])/3, 0)</f>
        <v>4</v>
      </c>
      <c r="F465">
        <v>3</v>
      </c>
      <c r="G465" t="s">
        <v>34</v>
      </c>
      <c r="H465" t="s">
        <v>45</v>
      </c>
      <c r="I465" t="s">
        <v>56</v>
      </c>
      <c r="J465" t="s">
        <v>58</v>
      </c>
      <c r="K465" s="4">
        <v>43733</v>
      </c>
      <c r="L465">
        <v>1</v>
      </c>
      <c r="M465" t="s">
        <v>61</v>
      </c>
      <c r="N465" s="4">
        <v>43615</v>
      </c>
      <c r="O465" s="4">
        <v>43830</v>
      </c>
      <c r="P465">
        <v>1</v>
      </c>
      <c r="Q465" t="s">
        <v>90</v>
      </c>
      <c r="R465" t="s">
        <v>252</v>
      </c>
      <c r="S465">
        <v>1</v>
      </c>
      <c r="T465" t="s">
        <v>593</v>
      </c>
      <c r="U465" t="s">
        <v>1149</v>
      </c>
      <c r="V465" t="s">
        <v>1529</v>
      </c>
      <c r="W465" t="s">
        <v>69</v>
      </c>
      <c r="X465" t="s">
        <v>1562</v>
      </c>
      <c r="Y465">
        <v>49.99</v>
      </c>
      <c r="Z465">
        <v>9.99</v>
      </c>
      <c r="AA465">
        <v>1</v>
      </c>
      <c r="AB465" t="s">
        <v>410</v>
      </c>
      <c r="AC465" t="s">
        <v>2359</v>
      </c>
      <c r="AH465" s="4"/>
      <c r="AI465" s="4"/>
      <c r="AJ465" t="s">
        <v>90</v>
      </c>
      <c r="AK465" t="s">
        <v>252</v>
      </c>
      <c r="AL465" t="s">
        <v>593</v>
      </c>
      <c r="AM465" t="s">
        <v>1149</v>
      </c>
      <c r="AN465" t="s">
        <v>1529</v>
      </c>
      <c r="AO465" t="s">
        <v>69</v>
      </c>
      <c r="AP465" t="s">
        <v>1562</v>
      </c>
      <c r="AQ465">
        <f>WebStore68[[#This Row],[unit_price]]*WebStore68[[#This Row],[quantity]]</f>
        <v>49.99</v>
      </c>
      <c r="AR465" t="s">
        <v>410</v>
      </c>
      <c r="AS465" t="s">
        <v>2359</v>
      </c>
      <c r="AT465" t="str">
        <f t="shared" si="7"/>
        <v>68913441343noFemale437331YouTube436154383049.999.99614649.9919.9920</v>
      </c>
      <c r="AU465">
        <f>COUNTIF(AT$2:AT465,AT465)</f>
        <v>1</v>
      </c>
      <c r="AV465" t="str">
        <f>WebStore68[[#This Row],[country]]&amp;"-"&amp;WebStore68[[#This Row],[item]]</f>
        <v>France-Train Set</v>
      </c>
    </row>
    <row r="466" spans="1:48" hidden="1" x14ac:dyDescent="0.25">
      <c r="A466">
        <v>705</v>
      </c>
      <c r="B466">
        <v>325</v>
      </c>
      <c r="C466" s="4">
        <v>44142</v>
      </c>
      <c r="D466" s="14">
        <f>WebStore68[[#This Row],[order_date]]</f>
        <v>44142</v>
      </c>
      <c r="E466" s="3">
        <f>ROUNDUP(MONTH(WebStore68[[#This Row],[order_date]])/3, 0)</f>
        <v>4</v>
      </c>
      <c r="F466">
        <v>3</v>
      </c>
      <c r="G466" t="s">
        <v>34</v>
      </c>
      <c r="H466" t="s">
        <v>45</v>
      </c>
      <c r="I466" t="s">
        <v>55</v>
      </c>
      <c r="J466" t="s">
        <v>58</v>
      </c>
      <c r="K466" s="4">
        <v>43491</v>
      </c>
      <c r="L466">
        <v>1</v>
      </c>
      <c r="N466" s="4"/>
      <c r="O466" s="4"/>
      <c r="P466">
        <v>2</v>
      </c>
      <c r="Q466" t="s">
        <v>102</v>
      </c>
      <c r="R466" t="s">
        <v>264</v>
      </c>
      <c r="S466">
        <v>2</v>
      </c>
      <c r="T466" t="s">
        <v>792</v>
      </c>
      <c r="U466" t="s">
        <v>1330</v>
      </c>
      <c r="V466" t="s">
        <v>1846</v>
      </c>
      <c r="W466" t="s">
        <v>75</v>
      </c>
      <c r="X466" t="s">
        <v>1869</v>
      </c>
      <c r="Y466">
        <v>809.85</v>
      </c>
      <c r="Z466">
        <v>74.95</v>
      </c>
      <c r="AA466">
        <v>2</v>
      </c>
      <c r="AB466" t="s">
        <v>2250</v>
      </c>
      <c r="AC466" t="s">
        <v>2544</v>
      </c>
      <c r="AH466" s="4"/>
      <c r="AI466" s="4"/>
      <c r="AJ466" t="s">
        <v>78</v>
      </c>
      <c r="AK466" t="s">
        <v>240</v>
      </c>
      <c r="AL466" t="s">
        <v>408</v>
      </c>
      <c r="AM466" t="s">
        <v>970</v>
      </c>
      <c r="AN466" t="s">
        <v>1503</v>
      </c>
      <c r="AO466" t="s">
        <v>80</v>
      </c>
      <c r="AP466" t="s">
        <v>1548</v>
      </c>
      <c r="AQ466">
        <f>WebStore68[[#This Row],[unit_price]]*WebStore68[[#This Row],[quantity]]</f>
        <v>59.88</v>
      </c>
      <c r="AR466" t="s">
        <v>393</v>
      </c>
      <c r="AS466" t="s">
        <v>2345</v>
      </c>
      <c r="AT466" t="str">
        <f t="shared" si="7"/>
        <v>705325441423yesFemale434911809.8574.9584529.94214.9918</v>
      </c>
      <c r="AU466">
        <f>COUNTIF(AT$2:AT466,AT466)</f>
        <v>1</v>
      </c>
      <c r="AV466" t="str">
        <f>WebStore68[[#This Row],[country]]&amp;"-"&amp;WebStore68[[#This Row],[item]]</f>
        <v>France-Fullstar Vegetable Chopper 4 Blades</v>
      </c>
    </row>
    <row r="467" spans="1:48" hidden="1" x14ac:dyDescent="0.25">
      <c r="A467">
        <v>705</v>
      </c>
      <c r="B467">
        <v>325</v>
      </c>
      <c r="C467" s="4">
        <v>44142</v>
      </c>
      <c r="D467" s="14">
        <f>WebStore68[[#This Row],[order_date]]</f>
        <v>44142</v>
      </c>
      <c r="E467" s="3">
        <f>ROUNDUP(MONTH(WebStore68[[#This Row],[order_date]])/3, 0)</f>
        <v>4</v>
      </c>
      <c r="F467">
        <v>3</v>
      </c>
      <c r="G467" t="s">
        <v>34</v>
      </c>
      <c r="H467" t="s">
        <v>45</v>
      </c>
      <c r="I467" t="s">
        <v>55</v>
      </c>
      <c r="J467" t="s">
        <v>58</v>
      </c>
      <c r="K467" s="4">
        <v>43491</v>
      </c>
      <c r="L467">
        <v>1</v>
      </c>
      <c r="N467" s="4"/>
      <c r="O467" s="4"/>
      <c r="P467">
        <v>2</v>
      </c>
      <c r="Q467" t="s">
        <v>102</v>
      </c>
      <c r="R467" t="s">
        <v>264</v>
      </c>
      <c r="S467">
        <v>2</v>
      </c>
      <c r="T467" t="s">
        <v>792</v>
      </c>
      <c r="U467" t="s">
        <v>1330</v>
      </c>
      <c r="V467" t="s">
        <v>1846</v>
      </c>
      <c r="W467" t="s">
        <v>75</v>
      </c>
      <c r="X467" t="s">
        <v>1869</v>
      </c>
      <c r="Y467">
        <v>809.85</v>
      </c>
      <c r="Z467">
        <v>74.95</v>
      </c>
      <c r="AA467">
        <v>2</v>
      </c>
      <c r="AB467" t="s">
        <v>2250</v>
      </c>
      <c r="AC467" t="s">
        <v>2544</v>
      </c>
      <c r="AH467" s="4"/>
      <c r="AI467" s="4"/>
      <c r="AJ467" t="s">
        <v>80</v>
      </c>
      <c r="AK467" t="s">
        <v>242</v>
      </c>
      <c r="AL467" t="s">
        <v>509</v>
      </c>
      <c r="AM467" t="s">
        <v>1072</v>
      </c>
      <c r="AN467" t="s">
        <v>1599</v>
      </c>
      <c r="AO467" t="s">
        <v>67</v>
      </c>
      <c r="AP467" t="s">
        <v>1548</v>
      </c>
      <c r="AQ467">
        <f>WebStore68[[#This Row],[unit_price]]*WebStore68[[#This Row],[quantity]]</f>
        <v>749.97</v>
      </c>
      <c r="AR467" t="s">
        <v>79</v>
      </c>
      <c r="AS467" t="s">
        <v>2349</v>
      </c>
      <c r="AT467" t="str">
        <f t="shared" si="7"/>
        <v>705325441423yesFemale434911809.8574.95285249.99314.994</v>
      </c>
      <c r="AU467">
        <f>COUNTIF(AT$2:AT467,AT467)</f>
        <v>1</v>
      </c>
      <c r="AV467" t="str">
        <f>WebStore68[[#This Row],[country]]&amp;"-"&amp;WebStore68[[#This Row],[item]]</f>
        <v>France-MARNI Leather Shoulder Bag K-86058</v>
      </c>
    </row>
    <row r="468" spans="1:48" hidden="1" x14ac:dyDescent="0.25">
      <c r="A468">
        <v>720</v>
      </c>
      <c r="B468">
        <v>36</v>
      </c>
      <c r="C468" s="4">
        <v>44153</v>
      </c>
      <c r="D468" s="14">
        <f>WebStore68[[#This Row],[order_date]]</f>
        <v>44153</v>
      </c>
      <c r="E468" s="3">
        <f>ROUNDUP(MONTH(WebStore68[[#This Row],[order_date]])/3, 0)</f>
        <v>4</v>
      </c>
      <c r="F468">
        <v>3</v>
      </c>
      <c r="G468" t="s">
        <v>34</v>
      </c>
      <c r="H468" t="s">
        <v>45</v>
      </c>
      <c r="I468" t="s">
        <v>56</v>
      </c>
      <c r="J468" t="s">
        <v>57</v>
      </c>
      <c r="K468" s="4">
        <v>43960</v>
      </c>
      <c r="L468">
        <v>9</v>
      </c>
      <c r="M468" t="s">
        <v>59</v>
      </c>
      <c r="N468" s="4">
        <v>43952</v>
      </c>
      <c r="O468" s="4">
        <v>44075</v>
      </c>
      <c r="P468">
        <v>1</v>
      </c>
      <c r="Q468" t="s">
        <v>71</v>
      </c>
      <c r="R468" t="s">
        <v>233</v>
      </c>
      <c r="S468">
        <v>1</v>
      </c>
      <c r="T468" t="s">
        <v>798</v>
      </c>
      <c r="U468" t="s">
        <v>1336</v>
      </c>
      <c r="V468" t="s">
        <v>1852</v>
      </c>
      <c r="W468" t="s">
        <v>110</v>
      </c>
      <c r="X468" t="s">
        <v>2032</v>
      </c>
      <c r="Y468">
        <v>1410</v>
      </c>
      <c r="Z468">
        <v>149.94</v>
      </c>
      <c r="AA468">
        <v>1</v>
      </c>
      <c r="AB468" t="s">
        <v>99</v>
      </c>
      <c r="AC468" t="s">
        <v>2549</v>
      </c>
      <c r="AH468" s="4"/>
      <c r="AI468" s="4"/>
      <c r="AJ468" t="s">
        <v>69</v>
      </c>
      <c r="AK468" t="s">
        <v>231</v>
      </c>
      <c r="AL468" t="s">
        <v>776</v>
      </c>
      <c r="AM468" t="s">
        <v>1314</v>
      </c>
      <c r="AN468" t="s">
        <v>1831</v>
      </c>
      <c r="AO468" t="s">
        <v>67</v>
      </c>
      <c r="AP468" t="s">
        <v>1577</v>
      </c>
      <c r="AQ468">
        <f>WebStore68[[#This Row],[unit_price]]*WebStore68[[#This Row],[quantity]]</f>
        <v>705</v>
      </c>
      <c r="AR468" t="s">
        <v>78</v>
      </c>
      <c r="AS468" t="s">
        <v>2330</v>
      </c>
      <c r="AT468" t="str">
        <f t="shared" si="7"/>
        <v>72036441533noMale439609Google Ads43952440751410149.94198235324.998</v>
      </c>
      <c r="AU468">
        <f>COUNTIF(AT$2:AT468,AT468)</f>
        <v>1</v>
      </c>
      <c r="AV468" t="str">
        <f>WebStore68[[#This Row],[country]]&amp;"-"&amp;WebStore68[[#This Row],[item]]</f>
        <v>France-Nintendo Switch Lite Yellow</v>
      </c>
    </row>
    <row r="469" spans="1:48" hidden="1" x14ac:dyDescent="0.25">
      <c r="A469">
        <v>740</v>
      </c>
      <c r="B469">
        <v>184</v>
      </c>
      <c r="C469" s="4">
        <v>44164</v>
      </c>
      <c r="D469" s="14">
        <f>WebStore68[[#This Row],[order_date]]</f>
        <v>44164</v>
      </c>
      <c r="E469" s="3">
        <f>ROUNDUP(MONTH(WebStore68[[#This Row],[order_date]])/3, 0)</f>
        <v>4</v>
      </c>
      <c r="F469">
        <v>3</v>
      </c>
      <c r="G469" t="s">
        <v>34</v>
      </c>
      <c r="H469" t="s">
        <v>45</v>
      </c>
      <c r="I469" t="s">
        <v>55</v>
      </c>
      <c r="J469" t="s">
        <v>58</v>
      </c>
      <c r="K469" s="4">
        <v>43725</v>
      </c>
      <c r="L469">
        <v>3</v>
      </c>
      <c r="M469" t="s">
        <v>59</v>
      </c>
      <c r="N469" s="4">
        <v>43615</v>
      </c>
      <c r="O469" s="4">
        <v>43830</v>
      </c>
      <c r="P469">
        <v>1</v>
      </c>
      <c r="Q469" t="s">
        <v>67</v>
      </c>
      <c r="R469" t="s">
        <v>229</v>
      </c>
      <c r="S469">
        <v>1</v>
      </c>
      <c r="T469" t="s">
        <v>710</v>
      </c>
      <c r="U469" t="s">
        <v>1251</v>
      </c>
      <c r="V469" t="s">
        <v>1517</v>
      </c>
      <c r="W469" t="s">
        <v>69</v>
      </c>
      <c r="X469" t="s">
        <v>1548</v>
      </c>
      <c r="Y469">
        <v>19.989999999999998</v>
      </c>
      <c r="Z469">
        <v>14.99</v>
      </c>
      <c r="AA469">
        <v>1</v>
      </c>
      <c r="AB469" t="s">
        <v>90</v>
      </c>
      <c r="AC469" t="s">
        <v>2328</v>
      </c>
      <c r="AH469" s="4"/>
      <c r="AI469" s="4"/>
      <c r="AJ469" t="s">
        <v>67</v>
      </c>
      <c r="AK469" t="s">
        <v>229</v>
      </c>
      <c r="AL469" t="s">
        <v>710</v>
      </c>
      <c r="AM469" t="s">
        <v>1251</v>
      </c>
      <c r="AN469" t="s">
        <v>1517</v>
      </c>
      <c r="AO469" t="s">
        <v>69</v>
      </c>
      <c r="AP469" t="s">
        <v>1548</v>
      </c>
      <c r="AQ469">
        <f>WebStore68[[#This Row],[unit_price]]*WebStore68[[#This Row],[quantity]]</f>
        <v>19.989999999999998</v>
      </c>
      <c r="AR469" t="s">
        <v>90</v>
      </c>
      <c r="AS469" t="s">
        <v>2328</v>
      </c>
      <c r="AT469" t="str">
        <f t="shared" si="7"/>
        <v>740184441643yesFemale437253Google Ads436154383019.9914.99310519.99114.996</v>
      </c>
      <c r="AU469">
        <f>COUNTIF(AT$2:AT469,AT469)</f>
        <v>1</v>
      </c>
      <c r="AV469" t="str">
        <f>WebStore68[[#This Row],[country]]&amp;"-"&amp;WebStore68[[#This Row],[item]]</f>
        <v>France-Pet Sematary</v>
      </c>
    </row>
    <row r="470" spans="1:48" hidden="1" x14ac:dyDescent="0.25">
      <c r="A470">
        <v>742</v>
      </c>
      <c r="B470">
        <v>417</v>
      </c>
      <c r="C470" s="4">
        <v>44166</v>
      </c>
      <c r="D470" s="14">
        <f>WebStore68[[#This Row],[order_date]]</f>
        <v>44166</v>
      </c>
      <c r="E470" s="3">
        <f>ROUNDUP(MONTH(WebStore68[[#This Row],[order_date]])/3, 0)</f>
        <v>4</v>
      </c>
      <c r="F470">
        <v>3</v>
      </c>
      <c r="G470" t="s">
        <v>34</v>
      </c>
      <c r="H470" t="s">
        <v>45</v>
      </c>
      <c r="I470" t="s">
        <v>56</v>
      </c>
      <c r="J470" t="s">
        <v>57</v>
      </c>
      <c r="K470" s="4">
        <v>43917</v>
      </c>
      <c r="L470">
        <v>7</v>
      </c>
      <c r="M470" t="s">
        <v>61</v>
      </c>
      <c r="N470" s="4">
        <v>43915</v>
      </c>
      <c r="O470" s="4">
        <v>44012</v>
      </c>
      <c r="P470">
        <v>1</v>
      </c>
      <c r="Q470" t="s">
        <v>90</v>
      </c>
      <c r="R470" t="s">
        <v>252</v>
      </c>
      <c r="S470">
        <v>1</v>
      </c>
      <c r="T470" t="s">
        <v>90</v>
      </c>
      <c r="U470" t="s">
        <v>1040</v>
      </c>
      <c r="V470" t="s">
        <v>1598</v>
      </c>
      <c r="W470" t="s">
        <v>69</v>
      </c>
      <c r="X470" t="s">
        <v>1562</v>
      </c>
      <c r="Y470">
        <v>219.99</v>
      </c>
      <c r="Z470">
        <v>9.99</v>
      </c>
      <c r="AA470">
        <v>1</v>
      </c>
      <c r="AB470" t="s">
        <v>410</v>
      </c>
      <c r="AC470" t="s">
        <v>2359</v>
      </c>
      <c r="AH470" s="4"/>
      <c r="AI470" s="4"/>
      <c r="AJ470" t="s">
        <v>90</v>
      </c>
      <c r="AK470" t="s">
        <v>252</v>
      </c>
      <c r="AL470" t="s">
        <v>90</v>
      </c>
      <c r="AM470" t="s">
        <v>1040</v>
      </c>
      <c r="AN470" t="s">
        <v>1598</v>
      </c>
      <c r="AO470" t="s">
        <v>69</v>
      </c>
      <c r="AP470" t="s">
        <v>1562</v>
      </c>
      <c r="AQ470">
        <f>WebStore68[[#This Row],[unit_price]]*WebStore68[[#This Row],[quantity]]</f>
        <v>219.99</v>
      </c>
      <c r="AR470" t="s">
        <v>410</v>
      </c>
      <c r="AS470" t="s">
        <v>2359</v>
      </c>
      <c r="AT470" t="str">
        <f t="shared" si="7"/>
        <v>742417441663noMale439177YouTube4391544012219.999.9966219.9919.9920</v>
      </c>
      <c r="AU470">
        <f>COUNTIF(AT$2:AT470,AT470)</f>
        <v>1</v>
      </c>
      <c r="AV470" t="str">
        <f>WebStore68[[#This Row],[country]]&amp;"-"&amp;WebStore68[[#This Row],[item]]</f>
        <v>France-16" Large wood Vintage Premium metal chess set</v>
      </c>
    </row>
    <row r="471" spans="1:48" hidden="1" x14ac:dyDescent="0.25">
      <c r="A471">
        <v>754</v>
      </c>
      <c r="B471">
        <v>88</v>
      </c>
      <c r="C471" s="4">
        <v>44172</v>
      </c>
      <c r="D471" s="14">
        <f>WebStore68[[#This Row],[order_date]]</f>
        <v>44172</v>
      </c>
      <c r="E471" s="3">
        <f>ROUNDUP(MONTH(WebStore68[[#This Row],[order_date]])/3, 0)</f>
        <v>4</v>
      </c>
      <c r="F471">
        <v>3</v>
      </c>
      <c r="G471" t="s">
        <v>34</v>
      </c>
      <c r="H471" t="s">
        <v>45</v>
      </c>
      <c r="I471" t="s">
        <v>56</v>
      </c>
      <c r="J471" t="s">
        <v>58</v>
      </c>
      <c r="K471" s="4">
        <v>44046</v>
      </c>
      <c r="L471">
        <v>8</v>
      </c>
      <c r="M471" t="s">
        <v>60</v>
      </c>
      <c r="N471" s="4">
        <v>44000</v>
      </c>
      <c r="O471" s="4">
        <v>44073</v>
      </c>
      <c r="P471">
        <v>1</v>
      </c>
      <c r="Q471" t="s">
        <v>84</v>
      </c>
      <c r="R471" t="s">
        <v>246</v>
      </c>
      <c r="S471">
        <v>1</v>
      </c>
      <c r="T471" t="s">
        <v>543</v>
      </c>
      <c r="U471" t="s">
        <v>1104</v>
      </c>
      <c r="V471" t="s">
        <v>1631</v>
      </c>
      <c r="W471" t="s">
        <v>67</v>
      </c>
      <c r="X471" t="s">
        <v>1548</v>
      </c>
      <c r="Y471">
        <v>86.97</v>
      </c>
      <c r="Z471">
        <v>44.97</v>
      </c>
      <c r="AA471">
        <v>1</v>
      </c>
      <c r="AB471" t="s">
        <v>86</v>
      </c>
      <c r="AC471" t="s">
        <v>2350</v>
      </c>
      <c r="AH471" s="4"/>
      <c r="AI471" s="4"/>
      <c r="AJ471" t="s">
        <v>84</v>
      </c>
      <c r="AK471" t="s">
        <v>246</v>
      </c>
      <c r="AL471" t="s">
        <v>543</v>
      </c>
      <c r="AM471" t="s">
        <v>1104</v>
      </c>
      <c r="AN471" t="s">
        <v>1631</v>
      </c>
      <c r="AO471" t="s">
        <v>67</v>
      </c>
      <c r="AP471" t="s">
        <v>1548</v>
      </c>
      <c r="AQ471">
        <f>WebStore68[[#This Row],[unit_price]]*WebStore68[[#This Row],[quantity]]</f>
        <v>86.97</v>
      </c>
      <c r="AR471" t="s">
        <v>86</v>
      </c>
      <c r="AS471" t="s">
        <v>2350</v>
      </c>
      <c r="AT471" t="str">
        <f t="shared" si="7"/>
        <v>75488441723noFemale440468Facebook440004407386.9744.97915728.99314.997</v>
      </c>
      <c r="AU471">
        <f>COUNTIF(AT$2:AT471,AT471)</f>
        <v>1</v>
      </c>
      <c r="AV471" t="str">
        <f>WebStore68[[#This Row],[country]]&amp;"-"&amp;WebStore68[[#This Row],[item]]</f>
        <v>France-Wireless PS4 Controller</v>
      </c>
    </row>
    <row r="472" spans="1:48" hidden="1" x14ac:dyDescent="0.25">
      <c r="A472">
        <v>755</v>
      </c>
      <c r="B472">
        <v>98</v>
      </c>
      <c r="C472" s="4">
        <v>44172</v>
      </c>
      <c r="D472" s="14">
        <f>WebStore68[[#This Row],[order_date]]</f>
        <v>44172</v>
      </c>
      <c r="E472" s="3">
        <f>ROUNDUP(MONTH(WebStore68[[#This Row],[order_date]])/3, 0)</f>
        <v>4</v>
      </c>
      <c r="F472">
        <v>3</v>
      </c>
      <c r="G472" t="s">
        <v>34</v>
      </c>
      <c r="H472" t="s">
        <v>45</v>
      </c>
      <c r="I472" t="s">
        <v>55</v>
      </c>
      <c r="J472" t="s">
        <v>58</v>
      </c>
      <c r="K472" s="4">
        <v>43912</v>
      </c>
      <c r="L472">
        <v>5</v>
      </c>
      <c r="M472" t="s">
        <v>60</v>
      </c>
      <c r="N472" s="4">
        <v>43831</v>
      </c>
      <c r="O472" s="4">
        <v>43921</v>
      </c>
      <c r="P472">
        <v>2</v>
      </c>
      <c r="Q472" t="s">
        <v>102</v>
      </c>
      <c r="R472" t="s">
        <v>264</v>
      </c>
      <c r="S472">
        <v>2</v>
      </c>
      <c r="T472" t="s">
        <v>809</v>
      </c>
      <c r="U472" t="s">
        <v>1346</v>
      </c>
      <c r="V472" t="s">
        <v>1862</v>
      </c>
      <c r="W472" t="s">
        <v>109</v>
      </c>
      <c r="X472" t="s">
        <v>1869</v>
      </c>
      <c r="Y472">
        <v>18.989999999999998</v>
      </c>
      <c r="Z472">
        <v>59.96</v>
      </c>
      <c r="AA472">
        <v>2</v>
      </c>
      <c r="AB472" t="s">
        <v>2107</v>
      </c>
      <c r="AC472" t="s">
        <v>2378</v>
      </c>
      <c r="AH472" s="4"/>
      <c r="AI472" s="4"/>
      <c r="AJ472" t="s">
        <v>78</v>
      </c>
      <c r="AK472" t="s">
        <v>240</v>
      </c>
      <c r="AL472" t="s">
        <v>610</v>
      </c>
      <c r="AM472" t="s">
        <v>1162</v>
      </c>
      <c r="AN472" t="s">
        <v>67</v>
      </c>
      <c r="AO472" t="s">
        <v>67</v>
      </c>
      <c r="AP472" t="s">
        <v>1548</v>
      </c>
      <c r="AQ472">
        <f>WebStore68[[#This Row],[unit_price]]*WebStore68[[#This Row],[quantity]]</f>
        <v>9</v>
      </c>
      <c r="AR472" t="s">
        <v>393</v>
      </c>
      <c r="AS472" t="s">
        <v>2345</v>
      </c>
      <c r="AT472" t="str">
        <f t="shared" si="7"/>
        <v>75598441723yesFemale439125Facebook438314392118.9959.9681013314.9918</v>
      </c>
      <c r="AU472">
        <f>COUNTIF(AT$2:AT472,AT472)</f>
        <v>1</v>
      </c>
      <c r="AV472" t="str">
        <f>WebStore68[[#This Row],[country]]&amp;"-"&amp;WebStore68[[#This Row],[item]]</f>
        <v>France-Non Stick Burger Press Hamburger Maker Beef Patty Meat BBQ Grill 12cm</v>
      </c>
    </row>
    <row r="473" spans="1:48" hidden="1" x14ac:dyDescent="0.25">
      <c r="A473">
        <v>755</v>
      </c>
      <c r="B473">
        <v>98</v>
      </c>
      <c r="C473" s="4">
        <v>44172</v>
      </c>
      <c r="D473" s="14">
        <f>WebStore68[[#This Row],[order_date]]</f>
        <v>44172</v>
      </c>
      <c r="E473" s="3">
        <f>ROUNDUP(MONTH(WebStore68[[#This Row],[order_date]])/3, 0)</f>
        <v>4</v>
      </c>
      <c r="F473">
        <v>3</v>
      </c>
      <c r="G473" t="s">
        <v>34</v>
      </c>
      <c r="H473" t="s">
        <v>45</v>
      </c>
      <c r="I473" t="s">
        <v>55</v>
      </c>
      <c r="J473" t="s">
        <v>58</v>
      </c>
      <c r="K473" s="4">
        <v>43912</v>
      </c>
      <c r="L473">
        <v>5</v>
      </c>
      <c r="M473" t="s">
        <v>60</v>
      </c>
      <c r="N473" s="4">
        <v>43831</v>
      </c>
      <c r="O473" s="4">
        <v>43921</v>
      </c>
      <c r="P473">
        <v>2</v>
      </c>
      <c r="Q473" t="s">
        <v>102</v>
      </c>
      <c r="R473" t="s">
        <v>264</v>
      </c>
      <c r="S473">
        <v>2</v>
      </c>
      <c r="T473" t="s">
        <v>809</v>
      </c>
      <c r="U473" t="s">
        <v>1346</v>
      </c>
      <c r="V473" t="s">
        <v>1862</v>
      </c>
      <c r="W473" t="s">
        <v>109</v>
      </c>
      <c r="X473" t="s">
        <v>1869</v>
      </c>
      <c r="Y473">
        <v>18.989999999999998</v>
      </c>
      <c r="Z473">
        <v>59.96</v>
      </c>
      <c r="AA473">
        <v>2</v>
      </c>
      <c r="AB473" t="s">
        <v>2107</v>
      </c>
      <c r="AC473" t="s">
        <v>2378</v>
      </c>
      <c r="AH473" s="4"/>
      <c r="AI473" s="4"/>
      <c r="AJ473" t="s">
        <v>80</v>
      </c>
      <c r="AK473" t="s">
        <v>242</v>
      </c>
      <c r="AL473" t="s">
        <v>469</v>
      </c>
      <c r="AM473" t="s">
        <v>1032</v>
      </c>
      <c r="AN473" t="s">
        <v>1562</v>
      </c>
      <c r="AO473" t="s">
        <v>69</v>
      </c>
      <c r="AP473" t="s">
        <v>1548</v>
      </c>
      <c r="AQ473">
        <f>WebStore68[[#This Row],[unit_price]]*WebStore68[[#This Row],[quantity]]</f>
        <v>9.99</v>
      </c>
      <c r="AR473" t="s">
        <v>70</v>
      </c>
      <c r="AS473" t="s">
        <v>2341</v>
      </c>
      <c r="AT473" t="str">
        <f t="shared" si="7"/>
        <v>75598441723yesFemale439125Facebook438314392118.9959.962239.99114.995</v>
      </c>
      <c r="AU473">
        <f>COUNTIF(AT$2:AT473,AT473)</f>
        <v>1</v>
      </c>
      <c r="AV473" t="str">
        <f>WebStore68[[#This Row],[country]]&amp;"-"&amp;WebStore68[[#This Row],[item]]</f>
        <v>France-Best Friend Bracelets for 2 Matching Yin Yang Adjustable Cord Bracelet</v>
      </c>
    </row>
    <row r="474" spans="1:48" hidden="1" x14ac:dyDescent="0.25">
      <c r="A474">
        <v>764</v>
      </c>
      <c r="B474">
        <v>88</v>
      </c>
      <c r="C474" s="4">
        <v>44176</v>
      </c>
      <c r="D474" s="14">
        <f>WebStore68[[#This Row],[order_date]]</f>
        <v>44176</v>
      </c>
      <c r="E474" s="3">
        <f>ROUNDUP(MONTH(WebStore68[[#This Row],[order_date]])/3, 0)</f>
        <v>4</v>
      </c>
      <c r="F474">
        <v>3</v>
      </c>
      <c r="G474" t="s">
        <v>34</v>
      </c>
      <c r="H474" t="s">
        <v>45</v>
      </c>
      <c r="I474" t="s">
        <v>56</v>
      </c>
      <c r="J474" t="s">
        <v>58</v>
      </c>
      <c r="K474" s="4">
        <v>44046</v>
      </c>
      <c r="L474">
        <v>8</v>
      </c>
      <c r="M474" t="s">
        <v>60</v>
      </c>
      <c r="N474" s="4">
        <v>44000</v>
      </c>
      <c r="O474" s="4">
        <v>44073</v>
      </c>
      <c r="P474">
        <v>1</v>
      </c>
      <c r="Q474" t="s">
        <v>88</v>
      </c>
      <c r="R474" t="s">
        <v>250</v>
      </c>
      <c r="S474">
        <v>2</v>
      </c>
      <c r="T474" t="s">
        <v>813</v>
      </c>
      <c r="U474" t="s">
        <v>1349</v>
      </c>
      <c r="V474" t="s">
        <v>1865</v>
      </c>
      <c r="W474" t="s">
        <v>85</v>
      </c>
      <c r="X474" t="s">
        <v>1869</v>
      </c>
      <c r="Y474">
        <v>42.89</v>
      </c>
      <c r="Z474">
        <v>44.97</v>
      </c>
      <c r="AA474">
        <v>2</v>
      </c>
      <c r="AB474" t="s">
        <v>87</v>
      </c>
      <c r="AC474" t="s">
        <v>2554</v>
      </c>
      <c r="AH474" s="4"/>
      <c r="AI474" s="4"/>
      <c r="AJ474" t="s">
        <v>80</v>
      </c>
      <c r="AK474" t="s">
        <v>242</v>
      </c>
      <c r="AL474" t="s">
        <v>665</v>
      </c>
      <c r="AM474" t="s">
        <v>1209</v>
      </c>
      <c r="AN474" t="s">
        <v>1652</v>
      </c>
      <c r="AO474" t="s">
        <v>69</v>
      </c>
      <c r="AP474" t="s">
        <v>1548</v>
      </c>
      <c r="AQ474">
        <f>WebStore68[[#This Row],[unit_price]]*WebStore68[[#This Row],[quantity]]</f>
        <v>13.99</v>
      </c>
      <c r="AR474" t="s">
        <v>79</v>
      </c>
      <c r="AS474" t="s">
        <v>2349</v>
      </c>
      <c r="AT474" t="str">
        <f t="shared" si="7"/>
        <v>76488441763noFemale440468Facebook440004407342.8944.9726413.99114.994</v>
      </c>
      <c r="AU474">
        <f>COUNTIF(AT$2:AT474,AT474)</f>
        <v>1</v>
      </c>
      <c r="AV474" t="str">
        <f>WebStore68[[#This Row],[country]]&amp;"-"&amp;WebStore68[[#This Row],[item]]</f>
        <v>France-Itsy Bitsy Halloween Spider Web Youth T-Shirt</v>
      </c>
    </row>
    <row r="475" spans="1:48" hidden="1" x14ac:dyDescent="0.25">
      <c r="A475">
        <v>764</v>
      </c>
      <c r="B475">
        <v>88</v>
      </c>
      <c r="C475" s="4">
        <v>44176</v>
      </c>
      <c r="D475" s="14">
        <f>WebStore68[[#This Row],[order_date]]</f>
        <v>44176</v>
      </c>
      <c r="E475" s="3">
        <f>ROUNDUP(MONTH(WebStore68[[#This Row],[order_date]])/3, 0)</f>
        <v>4</v>
      </c>
      <c r="F475">
        <v>3</v>
      </c>
      <c r="G475" t="s">
        <v>34</v>
      </c>
      <c r="H475" t="s">
        <v>45</v>
      </c>
      <c r="I475" t="s">
        <v>56</v>
      </c>
      <c r="J475" t="s">
        <v>58</v>
      </c>
      <c r="K475" s="4">
        <v>44046</v>
      </c>
      <c r="L475">
        <v>8</v>
      </c>
      <c r="M475" t="s">
        <v>60</v>
      </c>
      <c r="N475" s="4">
        <v>44000</v>
      </c>
      <c r="O475" s="4">
        <v>44073</v>
      </c>
      <c r="P475">
        <v>1</v>
      </c>
      <c r="Q475" t="s">
        <v>88</v>
      </c>
      <c r="R475" t="s">
        <v>250</v>
      </c>
      <c r="S475">
        <v>2</v>
      </c>
      <c r="T475" t="s">
        <v>813</v>
      </c>
      <c r="U475" t="s">
        <v>1349</v>
      </c>
      <c r="V475" t="s">
        <v>1865</v>
      </c>
      <c r="W475" t="s">
        <v>85</v>
      </c>
      <c r="X475" t="s">
        <v>1869</v>
      </c>
      <c r="Y475">
        <v>42.89</v>
      </c>
      <c r="Z475">
        <v>44.97</v>
      </c>
      <c r="AA475">
        <v>2</v>
      </c>
      <c r="AB475" t="s">
        <v>87</v>
      </c>
      <c r="AC475" t="s">
        <v>2554</v>
      </c>
      <c r="AH475" s="4"/>
      <c r="AI475" s="4"/>
      <c r="AJ475" t="s">
        <v>80</v>
      </c>
      <c r="AK475" t="s">
        <v>242</v>
      </c>
      <c r="AL475" t="s">
        <v>598</v>
      </c>
      <c r="AM475" t="s">
        <v>1118</v>
      </c>
      <c r="AN475" t="s">
        <v>1675</v>
      </c>
      <c r="AO475" t="s">
        <v>80</v>
      </c>
      <c r="AP475" t="s">
        <v>1548</v>
      </c>
      <c r="AQ475">
        <f>WebStore68[[#This Row],[unit_price]]*WebStore68[[#This Row],[quantity]]</f>
        <v>28.9</v>
      </c>
      <c r="AR475" t="s">
        <v>70</v>
      </c>
      <c r="AS475" t="s">
        <v>2341</v>
      </c>
      <c r="AT475" t="str">
        <f t="shared" si="7"/>
        <v>76488441763noFemale440468Facebook440004407342.8944.9723514.45214.995</v>
      </c>
      <c r="AU475">
        <f>COUNTIF(AT$2:AT475,AT475)</f>
        <v>1</v>
      </c>
      <c r="AV475" t="str">
        <f>WebStore68[[#This Row],[country]]&amp;"-"&amp;WebStore68[[#This Row],[item]]</f>
        <v>France-Disney Princess T-Shirt</v>
      </c>
    </row>
    <row r="476" spans="1:48" hidden="1" x14ac:dyDescent="0.25">
      <c r="A476">
        <v>774</v>
      </c>
      <c r="B476">
        <v>36</v>
      </c>
      <c r="C476" s="4">
        <v>44182</v>
      </c>
      <c r="D476" s="14">
        <f>WebStore68[[#This Row],[order_date]]</f>
        <v>44182</v>
      </c>
      <c r="E476" s="3">
        <f>ROUNDUP(MONTH(WebStore68[[#This Row],[order_date]])/3, 0)</f>
        <v>4</v>
      </c>
      <c r="F476">
        <v>3</v>
      </c>
      <c r="G476" t="s">
        <v>34</v>
      </c>
      <c r="H476" t="s">
        <v>45</v>
      </c>
      <c r="I476" t="s">
        <v>56</v>
      </c>
      <c r="J476" t="s">
        <v>57</v>
      </c>
      <c r="K476" s="4">
        <v>43960</v>
      </c>
      <c r="L476">
        <v>9</v>
      </c>
      <c r="M476" t="s">
        <v>59</v>
      </c>
      <c r="N476" s="4">
        <v>43952</v>
      </c>
      <c r="O476" s="4">
        <v>44075</v>
      </c>
      <c r="P476">
        <v>1</v>
      </c>
      <c r="Q476" t="s">
        <v>159</v>
      </c>
      <c r="R476" t="s">
        <v>321</v>
      </c>
      <c r="S476">
        <v>1</v>
      </c>
      <c r="T476" t="s">
        <v>764</v>
      </c>
      <c r="U476" t="s">
        <v>1303</v>
      </c>
      <c r="V476" t="s">
        <v>1820</v>
      </c>
      <c r="W476" t="s">
        <v>71</v>
      </c>
      <c r="X476" t="s">
        <v>1585</v>
      </c>
      <c r="Y476">
        <v>25.98</v>
      </c>
      <c r="Z476">
        <v>39.979999999999997</v>
      </c>
      <c r="AA476">
        <v>1</v>
      </c>
      <c r="AB476" t="s">
        <v>552</v>
      </c>
      <c r="AC476" t="s">
        <v>2526</v>
      </c>
      <c r="AH476" s="4"/>
      <c r="AI476" s="4"/>
      <c r="AJ476" t="s">
        <v>70</v>
      </c>
      <c r="AK476" t="s">
        <v>232</v>
      </c>
      <c r="AL476" t="s">
        <v>591</v>
      </c>
      <c r="AM476" t="s">
        <v>1147</v>
      </c>
      <c r="AN476" t="s">
        <v>1610</v>
      </c>
      <c r="AO476" t="s">
        <v>69</v>
      </c>
      <c r="AP476" t="s">
        <v>1517</v>
      </c>
      <c r="AQ476">
        <f>WebStore68[[#This Row],[unit_price]]*WebStore68[[#This Row],[quantity]]</f>
        <v>12.99</v>
      </c>
      <c r="AR476" t="s">
        <v>640</v>
      </c>
      <c r="AS476" t="s">
        <v>2393</v>
      </c>
      <c r="AT476" t="str">
        <f t="shared" si="7"/>
        <v>77436441823noMale439609Google Ads439524407525.9839.9854412.99119.9917</v>
      </c>
      <c r="AU476">
        <f>COUNTIF(AT$2:AT476,AT476)</f>
        <v>1</v>
      </c>
      <c r="AV476" t="str">
        <f>WebStore68[[#This Row],[country]]&amp;"-"&amp;WebStore68[[#This Row],[item]]</f>
        <v>France-Football Self Training Kick Practice Trainer Aid Equipment Waist Belt Returner</v>
      </c>
    </row>
    <row r="477" spans="1:48" hidden="1" x14ac:dyDescent="0.25">
      <c r="A477">
        <v>793</v>
      </c>
      <c r="B477">
        <v>122</v>
      </c>
      <c r="C477" s="4">
        <v>44194</v>
      </c>
      <c r="D477" s="14">
        <f>WebStore68[[#This Row],[order_date]]</f>
        <v>44194</v>
      </c>
      <c r="E477" s="3">
        <f>ROUNDUP(MONTH(WebStore68[[#This Row],[order_date]])/3, 0)</f>
        <v>4</v>
      </c>
      <c r="F477">
        <v>3</v>
      </c>
      <c r="G477" t="s">
        <v>34</v>
      </c>
      <c r="H477" t="s">
        <v>45</v>
      </c>
      <c r="I477" t="s">
        <v>55</v>
      </c>
      <c r="J477" t="s">
        <v>57</v>
      </c>
      <c r="K477" s="4">
        <v>43708</v>
      </c>
      <c r="L477">
        <v>1</v>
      </c>
      <c r="M477" t="s">
        <v>61</v>
      </c>
      <c r="N477" s="4">
        <v>43615</v>
      </c>
      <c r="O477" s="4">
        <v>43830</v>
      </c>
      <c r="P477">
        <v>1</v>
      </c>
      <c r="Q477" t="s">
        <v>90</v>
      </c>
      <c r="R477" t="s">
        <v>252</v>
      </c>
      <c r="S477">
        <v>1</v>
      </c>
      <c r="T477" t="s">
        <v>501</v>
      </c>
      <c r="U477" t="s">
        <v>1064</v>
      </c>
      <c r="V477" t="s">
        <v>1592</v>
      </c>
      <c r="W477" t="s">
        <v>69</v>
      </c>
      <c r="X477" t="s">
        <v>1562</v>
      </c>
      <c r="Y477">
        <v>8.9600000000000009</v>
      </c>
      <c r="Z477">
        <v>9.99</v>
      </c>
      <c r="AA477">
        <v>1</v>
      </c>
      <c r="AB477" t="s">
        <v>410</v>
      </c>
      <c r="AC477" t="s">
        <v>2359</v>
      </c>
      <c r="AH477" s="4"/>
      <c r="AI477" s="4"/>
      <c r="AJ477" t="s">
        <v>90</v>
      </c>
      <c r="AK477" t="s">
        <v>252</v>
      </c>
      <c r="AL477" t="s">
        <v>501</v>
      </c>
      <c r="AM477" t="s">
        <v>1064</v>
      </c>
      <c r="AN477" t="s">
        <v>1592</v>
      </c>
      <c r="AO477" t="s">
        <v>69</v>
      </c>
      <c r="AP477" t="s">
        <v>1562</v>
      </c>
      <c r="AQ477">
        <f>WebStore68[[#This Row],[unit_price]]*WebStore68[[#This Row],[quantity]]</f>
        <v>8.9600000000000009</v>
      </c>
      <c r="AR477" t="s">
        <v>410</v>
      </c>
      <c r="AS477" t="s">
        <v>2359</v>
      </c>
      <c r="AT477" t="str">
        <f t="shared" si="7"/>
        <v>793122441943yesMale437081YouTube43615438308.969.9961618.9619.9920</v>
      </c>
      <c r="AU477">
        <f>COUNTIF(AT$2:AT477,AT477)</f>
        <v>1</v>
      </c>
      <c r="AV477" t="str">
        <f>WebStore68[[#This Row],[country]]&amp;"-"&amp;WebStore68[[#This Row],[item]]</f>
        <v>France-Yahtzee</v>
      </c>
    </row>
    <row r="478" spans="1:48" hidden="1" x14ac:dyDescent="0.25">
      <c r="A478">
        <v>799</v>
      </c>
      <c r="B478">
        <v>215</v>
      </c>
      <c r="C478" s="4">
        <v>44198</v>
      </c>
      <c r="D478" s="14">
        <f>WebStore68[[#This Row],[order_date]]</f>
        <v>44198</v>
      </c>
      <c r="E478" s="3">
        <f>ROUNDUP(MONTH(WebStore68[[#This Row],[order_date]])/3, 0)</f>
        <v>1</v>
      </c>
      <c r="F478">
        <v>3</v>
      </c>
      <c r="G478" t="s">
        <v>34</v>
      </c>
      <c r="H478" t="s">
        <v>45</v>
      </c>
      <c r="I478" t="s">
        <v>56</v>
      </c>
      <c r="J478" t="s">
        <v>57</v>
      </c>
      <c r="K478" s="4">
        <v>43639</v>
      </c>
      <c r="L478">
        <v>1</v>
      </c>
      <c r="M478" t="s">
        <v>61</v>
      </c>
      <c r="N478" s="4">
        <v>43615</v>
      </c>
      <c r="O478" s="4">
        <v>43830</v>
      </c>
      <c r="P478">
        <v>1</v>
      </c>
      <c r="Q478" t="s">
        <v>84</v>
      </c>
      <c r="R478" t="s">
        <v>246</v>
      </c>
      <c r="S478">
        <v>1</v>
      </c>
      <c r="T478" t="s">
        <v>743</v>
      </c>
      <c r="U478" t="s">
        <v>1284</v>
      </c>
      <c r="V478" t="s">
        <v>1533</v>
      </c>
      <c r="W478" t="s">
        <v>67</v>
      </c>
      <c r="X478" t="s">
        <v>1548</v>
      </c>
      <c r="Y478">
        <v>179.97</v>
      </c>
      <c r="Z478">
        <v>44.97</v>
      </c>
      <c r="AA478">
        <v>1</v>
      </c>
      <c r="AB478" t="s">
        <v>645</v>
      </c>
      <c r="AC478" t="s">
        <v>2347</v>
      </c>
      <c r="AH478" s="4"/>
      <c r="AI478" s="4"/>
      <c r="AJ478" t="s">
        <v>84</v>
      </c>
      <c r="AK478" t="s">
        <v>246</v>
      </c>
      <c r="AL478" t="s">
        <v>743</v>
      </c>
      <c r="AM478" t="s">
        <v>1284</v>
      </c>
      <c r="AN478" t="s">
        <v>1533</v>
      </c>
      <c r="AO478" t="s">
        <v>67</v>
      </c>
      <c r="AP478" t="s">
        <v>1548</v>
      </c>
      <c r="AQ478">
        <f>WebStore68[[#This Row],[unit_price]]*WebStore68[[#This Row],[quantity]]</f>
        <v>179.97</v>
      </c>
      <c r="AR478" t="s">
        <v>645</v>
      </c>
      <c r="AS478" t="s">
        <v>2347</v>
      </c>
      <c r="AT478" t="str">
        <f t="shared" si="7"/>
        <v>799215441983noMale436391YouTube4361543830179.9744.9796259.99314.9913</v>
      </c>
      <c r="AU478">
        <f>COUNTIF(AT$2:AT478,AT478)</f>
        <v>1</v>
      </c>
      <c r="AV478" t="str">
        <f>WebStore68[[#This Row],[country]]&amp;"-"&amp;WebStore68[[#This Row],[item]]</f>
        <v>France-HyperX Cloud Stinger S</v>
      </c>
    </row>
    <row r="479" spans="1:48" hidden="1" x14ac:dyDescent="0.25">
      <c r="A479">
        <v>816</v>
      </c>
      <c r="B479">
        <v>13</v>
      </c>
      <c r="C479" s="4">
        <v>44208</v>
      </c>
      <c r="D479" s="14">
        <f>WebStore68[[#This Row],[order_date]]</f>
        <v>44208</v>
      </c>
      <c r="E479" s="3">
        <f>ROUNDUP(MONTH(WebStore68[[#This Row],[order_date]])/3, 0)</f>
        <v>1</v>
      </c>
      <c r="F479">
        <v>3</v>
      </c>
      <c r="G479" t="s">
        <v>34</v>
      </c>
      <c r="H479" t="s">
        <v>45</v>
      </c>
      <c r="I479" t="s">
        <v>56</v>
      </c>
      <c r="J479" t="s">
        <v>58</v>
      </c>
      <c r="K479" s="4">
        <v>43733</v>
      </c>
      <c r="L479">
        <v>1</v>
      </c>
      <c r="M479" t="s">
        <v>61</v>
      </c>
      <c r="N479" s="4">
        <v>43615</v>
      </c>
      <c r="O479" s="4">
        <v>43830</v>
      </c>
      <c r="P479">
        <v>1</v>
      </c>
      <c r="Q479" t="s">
        <v>84</v>
      </c>
      <c r="R479" t="s">
        <v>246</v>
      </c>
      <c r="S479">
        <v>1</v>
      </c>
      <c r="T479" t="s">
        <v>410</v>
      </c>
      <c r="U479" t="s">
        <v>972</v>
      </c>
      <c r="V479" t="s">
        <v>1505</v>
      </c>
      <c r="W479" t="s">
        <v>80</v>
      </c>
      <c r="X479" t="s">
        <v>1548</v>
      </c>
      <c r="Y479">
        <v>579.9</v>
      </c>
      <c r="Z479">
        <v>29.98</v>
      </c>
      <c r="AA479">
        <v>1</v>
      </c>
      <c r="AB479" t="s">
        <v>645</v>
      </c>
      <c r="AC479" t="s">
        <v>2347</v>
      </c>
      <c r="AH479" s="4"/>
      <c r="AI479" s="4"/>
      <c r="AJ479" t="s">
        <v>84</v>
      </c>
      <c r="AK479" t="s">
        <v>246</v>
      </c>
      <c r="AL479" t="s">
        <v>410</v>
      </c>
      <c r="AM479" t="s">
        <v>972</v>
      </c>
      <c r="AN479" t="s">
        <v>1505</v>
      </c>
      <c r="AO479" t="s">
        <v>80</v>
      </c>
      <c r="AP479" t="s">
        <v>1548</v>
      </c>
      <c r="AQ479">
        <f>WebStore68[[#This Row],[unit_price]]*WebStore68[[#This Row],[quantity]]</f>
        <v>579.9</v>
      </c>
      <c r="AR479" t="s">
        <v>645</v>
      </c>
      <c r="AS479" t="s">
        <v>2347</v>
      </c>
      <c r="AT479" t="str">
        <f t="shared" si="7"/>
        <v>81613442083noFemale437331YouTube4361543830579.929.98920289.95214.9913</v>
      </c>
      <c r="AU479">
        <f>COUNTIF(AT$2:AT479,AT479)</f>
        <v>1</v>
      </c>
      <c r="AV479" t="str">
        <f>WebStore68[[#This Row],[country]]&amp;"-"&amp;WebStore68[[#This Row],[item]]</f>
        <v>France-AutoFull Pink Gaming Chair PU Leather With Rabbit Ears</v>
      </c>
    </row>
    <row r="480" spans="1:48" hidden="1" x14ac:dyDescent="0.25">
      <c r="A480">
        <v>829</v>
      </c>
      <c r="B480">
        <v>389</v>
      </c>
      <c r="C480" s="4">
        <v>44213</v>
      </c>
      <c r="D480" s="14">
        <f>WebStore68[[#This Row],[order_date]]</f>
        <v>44213</v>
      </c>
      <c r="E480" s="3">
        <f>ROUNDUP(MONTH(WebStore68[[#This Row],[order_date]])/3, 0)</f>
        <v>1</v>
      </c>
      <c r="F480">
        <v>3</v>
      </c>
      <c r="G480" t="s">
        <v>34</v>
      </c>
      <c r="H480" t="s">
        <v>45</v>
      </c>
      <c r="I480" t="s">
        <v>55</v>
      </c>
      <c r="J480" t="s">
        <v>57</v>
      </c>
      <c r="K480" s="4">
        <v>44009</v>
      </c>
      <c r="L480">
        <v>7</v>
      </c>
      <c r="M480" t="s">
        <v>61</v>
      </c>
      <c r="N480" s="4">
        <v>43915</v>
      </c>
      <c r="O480" s="4">
        <v>44012</v>
      </c>
      <c r="P480">
        <v>1</v>
      </c>
      <c r="Q480" t="s">
        <v>79</v>
      </c>
      <c r="R480" t="s">
        <v>241</v>
      </c>
      <c r="S480">
        <v>1</v>
      </c>
      <c r="T480" t="s">
        <v>566</v>
      </c>
      <c r="U480" t="s">
        <v>1067</v>
      </c>
      <c r="V480" t="s">
        <v>1649</v>
      </c>
      <c r="W480" t="s">
        <v>69</v>
      </c>
      <c r="X480" t="s">
        <v>1548</v>
      </c>
      <c r="Y480">
        <v>35.99</v>
      </c>
      <c r="Z480">
        <v>14.99</v>
      </c>
      <c r="AA480">
        <v>1</v>
      </c>
      <c r="AB480" t="s">
        <v>65</v>
      </c>
      <c r="AC480" t="s">
        <v>2343</v>
      </c>
      <c r="AH480" s="4"/>
      <c r="AI480" s="4"/>
      <c r="AJ480" t="s">
        <v>79</v>
      </c>
      <c r="AK480" t="s">
        <v>241</v>
      </c>
      <c r="AL480" t="s">
        <v>566</v>
      </c>
      <c r="AM480" t="s">
        <v>1067</v>
      </c>
      <c r="AN480" t="s">
        <v>1649</v>
      </c>
      <c r="AO480" t="s">
        <v>69</v>
      </c>
      <c r="AP480" t="s">
        <v>1548</v>
      </c>
      <c r="AQ480">
        <f>WebStore68[[#This Row],[unit_price]]*WebStore68[[#This Row],[quantity]]</f>
        <v>35.99</v>
      </c>
      <c r="AR480" t="s">
        <v>65</v>
      </c>
      <c r="AS480" t="s">
        <v>2343</v>
      </c>
      <c r="AT480" t="str">
        <f t="shared" si="7"/>
        <v>829389442133yesMale440097YouTube439154401235.9914.99410835.99114.9910</v>
      </c>
      <c r="AU480">
        <f>COUNTIF(AT$2:AT480,AT480)</f>
        <v>1</v>
      </c>
      <c r="AV480" t="str">
        <f>WebStore68[[#This Row],[country]]&amp;"-"&amp;WebStore68[[#This Row],[item]]</f>
        <v>France-Pokemon Sword &amp; Shield Vivid Voltage Booster Box</v>
      </c>
    </row>
    <row r="481" spans="1:48" hidden="1" x14ac:dyDescent="0.25">
      <c r="A481">
        <v>830</v>
      </c>
      <c r="B481">
        <v>89</v>
      </c>
      <c r="C481" s="4">
        <v>44214</v>
      </c>
      <c r="D481" s="14">
        <f>WebStore68[[#This Row],[order_date]]</f>
        <v>44214</v>
      </c>
      <c r="E481" s="3">
        <f>ROUNDUP(MONTH(WebStore68[[#This Row],[order_date]])/3, 0)</f>
        <v>1</v>
      </c>
      <c r="F481">
        <v>3</v>
      </c>
      <c r="G481" t="s">
        <v>34</v>
      </c>
      <c r="H481" t="s">
        <v>45</v>
      </c>
      <c r="I481" t="s">
        <v>56</v>
      </c>
      <c r="J481" t="s">
        <v>57</v>
      </c>
      <c r="K481" s="4">
        <v>44209</v>
      </c>
      <c r="L481">
        <v>11</v>
      </c>
      <c r="M481" t="s">
        <v>60</v>
      </c>
      <c r="N481" s="4">
        <v>44148</v>
      </c>
      <c r="O481" s="4">
        <v>44265</v>
      </c>
      <c r="P481">
        <v>2</v>
      </c>
      <c r="Q481" t="s">
        <v>195</v>
      </c>
      <c r="R481" t="s">
        <v>357</v>
      </c>
      <c r="S481">
        <v>3</v>
      </c>
      <c r="T481" t="s">
        <v>833</v>
      </c>
      <c r="U481" t="s">
        <v>1370</v>
      </c>
      <c r="V481" t="s">
        <v>1886</v>
      </c>
      <c r="W481" t="s">
        <v>168</v>
      </c>
      <c r="X481" t="s">
        <v>2061</v>
      </c>
      <c r="Y481">
        <v>1393.66</v>
      </c>
      <c r="Z481">
        <v>134.93</v>
      </c>
      <c r="AA481">
        <v>3</v>
      </c>
      <c r="AB481" t="s">
        <v>2269</v>
      </c>
      <c r="AC481" t="s">
        <v>2569</v>
      </c>
      <c r="AH481" s="4"/>
      <c r="AI481" s="4"/>
      <c r="AJ481" t="s">
        <v>80</v>
      </c>
      <c r="AK481" t="s">
        <v>242</v>
      </c>
      <c r="AL481" t="s">
        <v>404</v>
      </c>
      <c r="AM481" t="s">
        <v>966</v>
      </c>
      <c r="AN481" t="s">
        <v>1499</v>
      </c>
      <c r="AO481" t="s">
        <v>69</v>
      </c>
      <c r="AP481" t="s">
        <v>1548</v>
      </c>
      <c r="AQ481">
        <f>WebStore68[[#This Row],[unit_price]]*WebStore68[[#This Row],[quantity]]</f>
        <v>21.19</v>
      </c>
      <c r="AR481" t="s">
        <v>70</v>
      </c>
      <c r="AS481" t="s">
        <v>2341</v>
      </c>
      <c r="AT481" t="str">
        <f t="shared" si="7"/>
        <v>83089442143noMale4420911Facebook44148442651393.66134.9327121.19114.995</v>
      </c>
      <c r="AU481">
        <f>COUNTIF(AT$2:AT481,AT481)</f>
        <v>1</v>
      </c>
      <c r="AV481" t="str">
        <f>WebStore68[[#This Row],[country]]&amp;"-"&amp;WebStore68[[#This Row],[item]]</f>
        <v>France-Kids Gamer Tee</v>
      </c>
    </row>
    <row r="482" spans="1:48" hidden="1" x14ac:dyDescent="0.25">
      <c r="A482">
        <v>830</v>
      </c>
      <c r="B482">
        <v>89</v>
      </c>
      <c r="C482" s="4">
        <v>44214</v>
      </c>
      <c r="D482" s="14">
        <f>WebStore68[[#This Row],[order_date]]</f>
        <v>44214</v>
      </c>
      <c r="E482" s="3">
        <f>ROUNDUP(MONTH(WebStore68[[#This Row],[order_date]])/3, 0)</f>
        <v>1</v>
      </c>
      <c r="F482">
        <v>3</v>
      </c>
      <c r="G482" t="s">
        <v>34</v>
      </c>
      <c r="H482" t="s">
        <v>45</v>
      </c>
      <c r="I482" t="s">
        <v>56</v>
      </c>
      <c r="J482" t="s">
        <v>57</v>
      </c>
      <c r="K482" s="4">
        <v>44209</v>
      </c>
      <c r="L482">
        <v>11</v>
      </c>
      <c r="M482" t="s">
        <v>60</v>
      </c>
      <c r="N482" s="4">
        <v>44148</v>
      </c>
      <c r="O482" s="4">
        <v>44265</v>
      </c>
      <c r="P482">
        <v>2</v>
      </c>
      <c r="Q482" t="s">
        <v>195</v>
      </c>
      <c r="R482" t="s">
        <v>357</v>
      </c>
      <c r="S482">
        <v>3</v>
      </c>
      <c r="T482" t="s">
        <v>833</v>
      </c>
      <c r="U482" t="s">
        <v>1370</v>
      </c>
      <c r="V482" t="s">
        <v>1886</v>
      </c>
      <c r="W482" t="s">
        <v>168</v>
      </c>
      <c r="X482" t="s">
        <v>2061</v>
      </c>
      <c r="Y482">
        <v>1393.66</v>
      </c>
      <c r="Z482">
        <v>134.93</v>
      </c>
      <c r="AA482">
        <v>3</v>
      </c>
      <c r="AB482" t="s">
        <v>2269</v>
      </c>
      <c r="AC482" t="s">
        <v>2569</v>
      </c>
      <c r="AH482" s="4"/>
      <c r="AI482" s="4"/>
      <c r="AJ482" t="s">
        <v>86</v>
      </c>
      <c r="AK482" t="s">
        <v>248</v>
      </c>
      <c r="AL482" t="s">
        <v>653</v>
      </c>
      <c r="AM482" t="s">
        <v>1197</v>
      </c>
      <c r="AN482" t="s">
        <v>1721</v>
      </c>
      <c r="AO482" t="s">
        <v>67</v>
      </c>
      <c r="AP482" t="s">
        <v>1577</v>
      </c>
      <c r="AQ482">
        <f>WebStore68[[#This Row],[unit_price]]*WebStore68[[#This Row],[quantity]]</f>
        <v>997.47</v>
      </c>
      <c r="AR482" t="s">
        <v>549</v>
      </c>
      <c r="AS482" t="s">
        <v>2362</v>
      </c>
      <c r="AT482" t="str">
        <f t="shared" si="7"/>
        <v>83089442143noMale4420911Facebook44148442651393.66134.93784332.49324.9922</v>
      </c>
      <c r="AU482">
        <f>COUNTIF(AT$2:AT482,AT482)</f>
        <v>1</v>
      </c>
      <c r="AV482" t="str">
        <f>WebStore68[[#This Row],[country]]&amp;"-"&amp;WebStore68[[#This Row],[item]]</f>
        <v>France-Makita DLM432Z</v>
      </c>
    </row>
    <row r="483" spans="1:48" hidden="1" x14ac:dyDescent="0.25">
      <c r="A483">
        <v>830</v>
      </c>
      <c r="B483">
        <v>89</v>
      </c>
      <c r="C483" s="4">
        <v>44214</v>
      </c>
      <c r="D483" s="14">
        <f>WebStore68[[#This Row],[order_date]]</f>
        <v>44214</v>
      </c>
      <c r="E483" s="3">
        <f>ROUNDUP(MONTH(WebStore68[[#This Row],[order_date]])/3, 0)</f>
        <v>1</v>
      </c>
      <c r="F483">
        <v>3</v>
      </c>
      <c r="G483" t="s">
        <v>34</v>
      </c>
      <c r="H483" t="s">
        <v>45</v>
      </c>
      <c r="I483" t="s">
        <v>56</v>
      </c>
      <c r="J483" t="s">
        <v>57</v>
      </c>
      <c r="K483" s="4">
        <v>44209</v>
      </c>
      <c r="L483">
        <v>11</v>
      </c>
      <c r="M483" t="s">
        <v>60</v>
      </c>
      <c r="N483" s="4">
        <v>44148</v>
      </c>
      <c r="O483" s="4">
        <v>44265</v>
      </c>
      <c r="P483">
        <v>2</v>
      </c>
      <c r="Q483" t="s">
        <v>195</v>
      </c>
      <c r="R483" t="s">
        <v>357</v>
      </c>
      <c r="S483">
        <v>3</v>
      </c>
      <c r="T483" t="s">
        <v>833</v>
      </c>
      <c r="U483" t="s">
        <v>1370</v>
      </c>
      <c r="V483" t="s">
        <v>1886</v>
      </c>
      <c r="W483" t="s">
        <v>168</v>
      </c>
      <c r="X483" t="s">
        <v>2061</v>
      </c>
      <c r="Y483">
        <v>1393.66</v>
      </c>
      <c r="Z483">
        <v>134.93</v>
      </c>
      <c r="AA483">
        <v>3</v>
      </c>
      <c r="AB483" t="s">
        <v>2269</v>
      </c>
      <c r="AC483" t="s">
        <v>2569</v>
      </c>
      <c r="AH483" s="4"/>
      <c r="AI483" s="4"/>
      <c r="AJ483" t="s">
        <v>80</v>
      </c>
      <c r="AK483" t="s">
        <v>242</v>
      </c>
      <c r="AL483" t="s">
        <v>709</v>
      </c>
      <c r="AM483" t="s">
        <v>1250</v>
      </c>
      <c r="AN483" t="s">
        <v>425</v>
      </c>
      <c r="AO483" t="s">
        <v>67</v>
      </c>
      <c r="AP483" t="s">
        <v>1548</v>
      </c>
      <c r="AQ483">
        <f>WebStore68[[#This Row],[unit_price]]*WebStore68[[#This Row],[quantity]]</f>
        <v>375</v>
      </c>
      <c r="AR483" t="s">
        <v>79</v>
      </c>
      <c r="AS483" t="s">
        <v>2349</v>
      </c>
      <c r="AT483" t="str">
        <f t="shared" si="7"/>
        <v>83089442143noMale4420911Facebook44148442651393.66134.93258125314.994</v>
      </c>
      <c r="AU483">
        <f>COUNTIF(AT$2:AT483,AT483)</f>
        <v>1</v>
      </c>
      <c r="AV483" t="str">
        <f>WebStore68[[#This Row],[country]]&amp;"-"&amp;WebStore68[[#This Row],[item]]</f>
        <v>France-Halloween Superhero Costume</v>
      </c>
    </row>
    <row r="484" spans="1:48" hidden="1" x14ac:dyDescent="0.25">
      <c r="A484">
        <v>838</v>
      </c>
      <c r="B484">
        <v>409</v>
      </c>
      <c r="C484" s="4">
        <v>44216</v>
      </c>
      <c r="D484" s="14">
        <f>WebStore68[[#This Row],[order_date]]</f>
        <v>44216</v>
      </c>
      <c r="E484" s="3">
        <f>ROUNDUP(MONTH(WebStore68[[#This Row],[order_date]])/3, 0)</f>
        <v>1</v>
      </c>
      <c r="F484">
        <v>3</v>
      </c>
      <c r="G484" t="s">
        <v>34</v>
      </c>
      <c r="H484" t="s">
        <v>45</v>
      </c>
      <c r="I484" t="s">
        <v>56</v>
      </c>
      <c r="J484" t="s">
        <v>58</v>
      </c>
      <c r="K484" s="4">
        <v>43616</v>
      </c>
      <c r="L484">
        <v>3</v>
      </c>
      <c r="M484" t="s">
        <v>59</v>
      </c>
      <c r="N484" s="4">
        <v>43615</v>
      </c>
      <c r="O484" s="4">
        <v>43830</v>
      </c>
      <c r="P484">
        <v>2</v>
      </c>
      <c r="Q484" t="s">
        <v>64</v>
      </c>
      <c r="R484" t="s">
        <v>226</v>
      </c>
      <c r="S484">
        <v>2</v>
      </c>
      <c r="T484" t="s">
        <v>835</v>
      </c>
      <c r="U484" t="s">
        <v>1372</v>
      </c>
      <c r="V484" t="s">
        <v>1888</v>
      </c>
      <c r="W484" t="s">
        <v>83</v>
      </c>
      <c r="X484" t="s">
        <v>2030</v>
      </c>
      <c r="Y484">
        <v>165.89</v>
      </c>
      <c r="Z484">
        <v>89.95</v>
      </c>
      <c r="AA484">
        <v>2</v>
      </c>
      <c r="AB484" t="s">
        <v>2270</v>
      </c>
      <c r="AC484" t="s">
        <v>2570</v>
      </c>
      <c r="AH484" s="4"/>
      <c r="AI484" s="4"/>
      <c r="AJ484" t="s">
        <v>70</v>
      </c>
      <c r="AK484" t="s">
        <v>232</v>
      </c>
      <c r="AL484" t="s">
        <v>484</v>
      </c>
      <c r="AM484" t="s">
        <v>1038</v>
      </c>
      <c r="AN484" t="s">
        <v>1576</v>
      </c>
      <c r="AO484" t="s">
        <v>67</v>
      </c>
      <c r="AP484" t="s">
        <v>1517</v>
      </c>
      <c r="AQ484">
        <f>WebStore68[[#This Row],[unit_price]]*WebStore68[[#This Row],[quantity]]</f>
        <v>107.91</v>
      </c>
      <c r="AR484" t="s">
        <v>640</v>
      </c>
      <c r="AS484" t="s">
        <v>2393</v>
      </c>
      <c r="AT484" t="str">
        <f t="shared" si="7"/>
        <v>838409442163noFemale436163Google Ads4361543830165.8989.95515435.97319.9917</v>
      </c>
      <c r="AU484">
        <f>COUNTIF(AT$2:AT484,AT484)</f>
        <v>1</v>
      </c>
      <c r="AV484" t="str">
        <f>WebStore68[[#This Row],[country]]&amp;"-"&amp;WebStore68[[#This Row],[item]]</f>
        <v>France-Wilson A500 Youth Leather Right Hand Throw Catchers Baseball Mitt Glove 32"</v>
      </c>
    </row>
    <row r="485" spans="1:48" hidden="1" x14ac:dyDescent="0.25">
      <c r="A485">
        <v>838</v>
      </c>
      <c r="B485">
        <v>409</v>
      </c>
      <c r="C485" s="4">
        <v>44216</v>
      </c>
      <c r="D485" s="14">
        <f>WebStore68[[#This Row],[order_date]]</f>
        <v>44216</v>
      </c>
      <c r="E485" s="3">
        <f>ROUNDUP(MONTH(WebStore68[[#This Row],[order_date]])/3, 0)</f>
        <v>1</v>
      </c>
      <c r="F485">
        <v>3</v>
      </c>
      <c r="G485" t="s">
        <v>34</v>
      </c>
      <c r="H485" t="s">
        <v>45</v>
      </c>
      <c r="I485" t="s">
        <v>56</v>
      </c>
      <c r="J485" t="s">
        <v>58</v>
      </c>
      <c r="K485" s="4">
        <v>43616</v>
      </c>
      <c r="L485">
        <v>3</v>
      </c>
      <c r="M485" t="s">
        <v>59</v>
      </c>
      <c r="N485" s="4">
        <v>43615</v>
      </c>
      <c r="O485" s="4">
        <v>43830</v>
      </c>
      <c r="P485">
        <v>2</v>
      </c>
      <c r="Q485" t="s">
        <v>64</v>
      </c>
      <c r="R485" t="s">
        <v>226</v>
      </c>
      <c r="S485">
        <v>2</v>
      </c>
      <c r="T485" t="s">
        <v>835</v>
      </c>
      <c r="U485" t="s">
        <v>1372</v>
      </c>
      <c r="V485" t="s">
        <v>1888</v>
      </c>
      <c r="W485" t="s">
        <v>83</v>
      </c>
      <c r="X485" t="s">
        <v>2030</v>
      </c>
      <c r="Y485">
        <v>165.89</v>
      </c>
      <c r="Z485">
        <v>89.95</v>
      </c>
      <c r="AA485">
        <v>2</v>
      </c>
      <c r="AB485" t="s">
        <v>2270</v>
      </c>
      <c r="AC485" t="s">
        <v>2570</v>
      </c>
      <c r="AH485" s="4"/>
      <c r="AI485" s="4"/>
      <c r="AJ485" t="s">
        <v>84</v>
      </c>
      <c r="AK485" t="s">
        <v>246</v>
      </c>
      <c r="AL485" t="s">
        <v>543</v>
      </c>
      <c r="AM485" t="s">
        <v>1104</v>
      </c>
      <c r="AN485" t="s">
        <v>1631</v>
      </c>
      <c r="AO485" t="s">
        <v>80</v>
      </c>
      <c r="AP485" t="s">
        <v>1548</v>
      </c>
      <c r="AQ485">
        <f>WebStore68[[#This Row],[unit_price]]*WebStore68[[#This Row],[quantity]]</f>
        <v>57.98</v>
      </c>
      <c r="AR485" t="s">
        <v>86</v>
      </c>
      <c r="AS485" t="s">
        <v>2350</v>
      </c>
      <c r="AT485" t="str">
        <f t="shared" si="7"/>
        <v>838409442163noFemale436163Google Ads4361543830165.8989.95915728.99214.997</v>
      </c>
      <c r="AU485">
        <f>COUNTIF(AT$2:AT485,AT485)</f>
        <v>1</v>
      </c>
      <c r="AV485" t="str">
        <f>WebStore68[[#This Row],[country]]&amp;"-"&amp;WebStore68[[#This Row],[item]]</f>
        <v>France-Wireless PS4 Controller</v>
      </c>
    </row>
    <row r="486" spans="1:48" hidden="1" x14ac:dyDescent="0.25">
      <c r="A486">
        <v>846</v>
      </c>
      <c r="B486">
        <v>417</v>
      </c>
      <c r="C486" s="4">
        <v>44221</v>
      </c>
      <c r="D486" s="14">
        <f>WebStore68[[#This Row],[order_date]]</f>
        <v>44221</v>
      </c>
      <c r="E486" s="3">
        <f>ROUNDUP(MONTH(WebStore68[[#This Row],[order_date]])/3, 0)</f>
        <v>1</v>
      </c>
      <c r="F486">
        <v>3</v>
      </c>
      <c r="G486" t="s">
        <v>34</v>
      </c>
      <c r="H486" t="s">
        <v>45</v>
      </c>
      <c r="I486" t="s">
        <v>56</v>
      </c>
      <c r="J486" t="s">
        <v>57</v>
      </c>
      <c r="K486" s="4">
        <v>43917</v>
      </c>
      <c r="L486">
        <v>7</v>
      </c>
      <c r="M486" t="s">
        <v>61</v>
      </c>
      <c r="N486" s="4">
        <v>43915</v>
      </c>
      <c r="O486" s="4">
        <v>44012</v>
      </c>
      <c r="P486">
        <v>1</v>
      </c>
      <c r="Q486" t="s">
        <v>80</v>
      </c>
      <c r="R486" t="s">
        <v>242</v>
      </c>
      <c r="S486">
        <v>1</v>
      </c>
      <c r="T486" t="s">
        <v>508</v>
      </c>
      <c r="U486" t="s">
        <v>1071</v>
      </c>
      <c r="V486" t="s">
        <v>1587</v>
      </c>
      <c r="W486" t="s">
        <v>69</v>
      </c>
      <c r="X486" t="s">
        <v>1548</v>
      </c>
      <c r="Y486">
        <v>54.99</v>
      </c>
      <c r="Z486">
        <v>14.99</v>
      </c>
      <c r="AA486">
        <v>1</v>
      </c>
      <c r="AB486" t="s">
        <v>79</v>
      </c>
      <c r="AC486" t="s">
        <v>2349</v>
      </c>
      <c r="AH486" s="4"/>
      <c r="AI486" s="4"/>
      <c r="AJ486" t="s">
        <v>80</v>
      </c>
      <c r="AK486" t="s">
        <v>242</v>
      </c>
      <c r="AL486" t="s">
        <v>508</v>
      </c>
      <c r="AM486" t="s">
        <v>1071</v>
      </c>
      <c r="AN486" t="s">
        <v>1587</v>
      </c>
      <c r="AO486" t="s">
        <v>69</v>
      </c>
      <c r="AP486" t="s">
        <v>1548</v>
      </c>
      <c r="AQ486">
        <f>WebStore68[[#This Row],[unit_price]]*WebStore68[[#This Row],[quantity]]</f>
        <v>54.99</v>
      </c>
      <c r="AR486" t="s">
        <v>79</v>
      </c>
      <c r="AS486" t="s">
        <v>2349</v>
      </c>
      <c r="AT486" t="str">
        <f t="shared" si="7"/>
        <v>846417442213noMale439177YouTube439154401254.9914.99212354.99114.994</v>
      </c>
      <c r="AU486">
        <f>COUNTIF(AT$2:AT486,AT486)</f>
        <v>1</v>
      </c>
      <c r="AV486" t="str">
        <f>WebStore68[[#This Row],[country]]&amp;"-"&amp;WebStore68[[#This Row],[item]]</f>
        <v>France-Saucony Kid's Wind A/C Black/Blue Sneakers SK261816</v>
      </c>
    </row>
    <row r="487" spans="1:48" hidden="1" x14ac:dyDescent="0.25">
      <c r="A487">
        <v>858</v>
      </c>
      <c r="B487">
        <v>122</v>
      </c>
      <c r="C487" s="4">
        <v>44230</v>
      </c>
      <c r="D487" s="14">
        <f>WebStore68[[#This Row],[order_date]]</f>
        <v>44230</v>
      </c>
      <c r="E487" s="3">
        <f>ROUNDUP(MONTH(WebStore68[[#This Row],[order_date]])/3, 0)</f>
        <v>1</v>
      </c>
      <c r="F487">
        <v>3</v>
      </c>
      <c r="G487" t="s">
        <v>34</v>
      </c>
      <c r="H487" t="s">
        <v>45</v>
      </c>
      <c r="I487" t="s">
        <v>55</v>
      </c>
      <c r="J487" t="s">
        <v>57</v>
      </c>
      <c r="K487" s="4">
        <v>43708</v>
      </c>
      <c r="L487">
        <v>1</v>
      </c>
      <c r="M487" t="s">
        <v>61</v>
      </c>
      <c r="N487" s="4">
        <v>43615</v>
      </c>
      <c r="O487" s="4">
        <v>43830</v>
      </c>
      <c r="P487">
        <v>1</v>
      </c>
      <c r="Q487" t="s">
        <v>65</v>
      </c>
      <c r="R487" t="s">
        <v>227</v>
      </c>
      <c r="S487">
        <v>1</v>
      </c>
      <c r="T487" t="s">
        <v>435</v>
      </c>
      <c r="U487" t="s">
        <v>997</v>
      </c>
      <c r="V487" t="s">
        <v>1529</v>
      </c>
      <c r="W487" t="s">
        <v>80</v>
      </c>
      <c r="X487" t="s">
        <v>1517</v>
      </c>
      <c r="Y487">
        <v>99.98</v>
      </c>
      <c r="Z487">
        <v>39.979999999999997</v>
      </c>
      <c r="AA487">
        <v>1</v>
      </c>
      <c r="AB487" t="s">
        <v>431</v>
      </c>
      <c r="AC487" t="s">
        <v>2326</v>
      </c>
      <c r="AH487" s="4"/>
      <c r="AI487" s="4"/>
      <c r="AJ487" t="s">
        <v>65</v>
      </c>
      <c r="AK487" t="s">
        <v>227</v>
      </c>
      <c r="AL487" t="s">
        <v>435</v>
      </c>
      <c r="AM487" t="s">
        <v>997</v>
      </c>
      <c r="AN487" t="s">
        <v>1529</v>
      </c>
      <c r="AO487" t="s">
        <v>80</v>
      </c>
      <c r="AP487" t="s">
        <v>1517</v>
      </c>
      <c r="AQ487">
        <f>WebStore68[[#This Row],[unit_price]]*WebStore68[[#This Row],[quantity]]</f>
        <v>99.98</v>
      </c>
      <c r="AR487" t="s">
        <v>431</v>
      </c>
      <c r="AS487" t="s">
        <v>2326</v>
      </c>
      <c r="AT487" t="str">
        <f t="shared" si="7"/>
        <v>858122442303yesMale437081YouTube436154383099.9839.98102949.99219.9924</v>
      </c>
      <c r="AU487">
        <f>COUNTIF(AT$2:AT487,AT487)</f>
        <v>1</v>
      </c>
      <c r="AV487" t="str">
        <f>WebStore68[[#This Row],[country]]&amp;"-"&amp;WebStore68[[#This Row],[item]]</f>
        <v>France-Cleanser</v>
      </c>
    </row>
    <row r="488" spans="1:48" hidden="1" x14ac:dyDescent="0.25">
      <c r="A488">
        <v>881</v>
      </c>
      <c r="B488">
        <v>121</v>
      </c>
      <c r="C488" s="13">
        <v>44242</v>
      </c>
      <c r="D488" s="14">
        <f>WebStore68[[#This Row],[order_date]]</f>
        <v>44242</v>
      </c>
      <c r="E488" s="3">
        <f>ROUNDUP(MONTH(WebStore68[[#This Row],[order_date]])/3, 0)</f>
        <v>1</v>
      </c>
      <c r="F488">
        <v>3</v>
      </c>
      <c r="G488" t="s">
        <v>34</v>
      </c>
      <c r="H488" t="s">
        <v>45</v>
      </c>
      <c r="I488" t="s">
        <v>56</v>
      </c>
      <c r="J488" t="s">
        <v>58</v>
      </c>
      <c r="K488" s="4">
        <v>43690</v>
      </c>
      <c r="L488">
        <v>2</v>
      </c>
      <c r="M488" t="s">
        <v>60</v>
      </c>
      <c r="N488" s="4">
        <v>43615</v>
      </c>
      <c r="O488" s="4">
        <v>43830</v>
      </c>
      <c r="P488">
        <v>1</v>
      </c>
      <c r="Q488" t="s">
        <v>69</v>
      </c>
      <c r="R488" t="s">
        <v>231</v>
      </c>
      <c r="S488">
        <v>1</v>
      </c>
      <c r="T488" t="s">
        <v>78</v>
      </c>
      <c r="U488" t="s">
        <v>1238</v>
      </c>
      <c r="V488" t="s">
        <v>1533</v>
      </c>
      <c r="W488" t="s">
        <v>67</v>
      </c>
      <c r="X488" t="s">
        <v>1577</v>
      </c>
      <c r="Y488">
        <v>179.97</v>
      </c>
      <c r="Z488">
        <v>74.97</v>
      </c>
      <c r="AA488">
        <v>1</v>
      </c>
      <c r="AB488" t="s">
        <v>69</v>
      </c>
      <c r="AC488" t="s">
        <v>2360</v>
      </c>
      <c r="AH488" s="4"/>
      <c r="AI488" s="4"/>
      <c r="AJ488" t="s">
        <v>69</v>
      </c>
      <c r="AK488" t="s">
        <v>231</v>
      </c>
      <c r="AL488" t="s">
        <v>78</v>
      </c>
      <c r="AM488" t="s">
        <v>1238</v>
      </c>
      <c r="AN488" t="s">
        <v>1533</v>
      </c>
      <c r="AO488" t="s">
        <v>67</v>
      </c>
      <c r="AP488" t="s">
        <v>1577</v>
      </c>
      <c r="AQ488">
        <f>WebStore68[[#This Row],[unit_price]]*WebStore68[[#This Row],[quantity]]</f>
        <v>179.97</v>
      </c>
      <c r="AR488" t="s">
        <v>69</v>
      </c>
      <c r="AS488" t="s">
        <v>2360</v>
      </c>
      <c r="AT488" t="str">
        <f t="shared" si="7"/>
        <v>881121442423noFemale436902Facebook4361543830179.9774.971859.99324.991</v>
      </c>
      <c r="AU488">
        <f>COUNTIF(AT$2:AT488,AT488)</f>
        <v>1</v>
      </c>
      <c r="AV488" t="str">
        <f>WebStore68[[#This Row],[country]]&amp;"-"&amp;WebStore68[[#This Row],[item]]</f>
        <v>France-2TB USB 3.0 Portable External Hard Drive Ultra Slim SATA Storage Device</v>
      </c>
    </row>
    <row r="489" spans="1:48" hidden="1" x14ac:dyDescent="0.25">
      <c r="A489">
        <v>908</v>
      </c>
      <c r="B489">
        <v>62</v>
      </c>
      <c r="C489" s="4">
        <v>44259</v>
      </c>
      <c r="D489" s="14">
        <f>WebStore68[[#This Row],[order_date]]</f>
        <v>44259</v>
      </c>
      <c r="E489" s="3">
        <f>ROUNDUP(MONTH(WebStore68[[#This Row],[order_date]])/3, 0)</f>
        <v>1</v>
      </c>
      <c r="F489">
        <v>3</v>
      </c>
      <c r="G489" t="s">
        <v>34</v>
      </c>
      <c r="H489" t="s">
        <v>45</v>
      </c>
      <c r="I489" t="s">
        <v>56</v>
      </c>
      <c r="J489" t="s">
        <v>58</v>
      </c>
      <c r="K489" s="4">
        <v>43693</v>
      </c>
      <c r="L489">
        <v>1</v>
      </c>
      <c r="M489" t="s">
        <v>61</v>
      </c>
      <c r="N489" s="4">
        <v>43615</v>
      </c>
      <c r="O489" s="4">
        <v>43830</v>
      </c>
      <c r="P489">
        <v>1</v>
      </c>
      <c r="Q489" t="s">
        <v>70</v>
      </c>
      <c r="R489" t="s">
        <v>232</v>
      </c>
      <c r="S489">
        <v>1</v>
      </c>
      <c r="T489" t="s">
        <v>753</v>
      </c>
      <c r="U489" t="s">
        <v>1077</v>
      </c>
      <c r="V489" t="s">
        <v>598</v>
      </c>
      <c r="W489" t="s">
        <v>67</v>
      </c>
      <c r="X489" t="s">
        <v>1517</v>
      </c>
      <c r="Y489">
        <v>105</v>
      </c>
      <c r="Z489">
        <v>59.97</v>
      </c>
      <c r="AA489">
        <v>1</v>
      </c>
      <c r="AB489" t="s">
        <v>673</v>
      </c>
      <c r="AC489" t="s">
        <v>2348</v>
      </c>
      <c r="AH489" s="4"/>
      <c r="AI489" s="4"/>
      <c r="AJ489" t="s">
        <v>70</v>
      </c>
      <c r="AK489" t="s">
        <v>232</v>
      </c>
      <c r="AL489" t="s">
        <v>753</v>
      </c>
      <c r="AM489" t="s">
        <v>1077</v>
      </c>
      <c r="AN489" t="s">
        <v>598</v>
      </c>
      <c r="AO489" t="s">
        <v>67</v>
      </c>
      <c r="AP489" t="s">
        <v>1517</v>
      </c>
      <c r="AQ489">
        <f>WebStore68[[#This Row],[unit_price]]*WebStore68[[#This Row],[quantity]]</f>
        <v>105</v>
      </c>
      <c r="AR489" t="s">
        <v>673</v>
      </c>
      <c r="AS489" t="s">
        <v>2348</v>
      </c>
      <c r="AT489" t="str">
        <f t="shared" si="7"/>
        <v>90862442593noFemale436931YouTube436154383010559.97513235319.9912</v>
      </c>
      <c r="AU489">
        <f>COUNTIF(AT$2:AT489,AT489)</f>
        <v>1</v>
      </c>
      <c r="AV489" t="str">
        <f>WebStore68[[#This Row],[country]]&amp;"-"&amp;WebStore68[[#This Row],[item]]</f>
        <v>France-Soccer Goal Set</v>
      </c>
    </row>
    <row r="490" spans="1:48" hidden="1" x14ac:dyDescent="0.25">
      <c r="A490">
        <v>913</v>
      </c>
      <c r="B490">
        <v>387</v>
      </c>
      <c r="C490" s="13">
        <v>44260</v>
      </c>
      <c r="D490" s="14">
        <f>WebStore68[[#This Row],[order_date]]</f>
        <v>44260</v>
      </c>
      <c r="E490" s="3">
        <f>ROUNDUP(MONTH(WebStore68[[#This Row],[order_date]])/3, 0)</f>
        <v>1</v>
      </c>
      <c r="F490">
        <v>3</v>
      </c>
      <c r="G490" t="s">
        <v>34</v>
      </c>
      <c r="H490" t="s">
        <v>45</v>
      </c>
      <c r="I490" t="s">
        <v>56</v>
      </c>
      <c r="J490" t="s">
        <v>58</v>
      </c>
      <c r="K490" s="4">
        <v>43610</v>
      </c>
      <c r="L490">
        <v>2</v>
      </c>
      <c r="N490" s="4"/>
      <c r="O490" s="4"/>
      <c r="P490">
        <v>1</v>
      </c>
      <c r="Q490" t="s">
        <v>79</v>
      </c>
      <c r="R490" t="s">
        <v>241</v>
      </c>
      <c r="S490">
        <v>1</v>
      </c>
      <c r="T490" t="s">
        <v>406</v>
      </c>
      <c r="U490" t="s">
        <v>968</v>
      </c>
      <c r="V490" t="s">
        <v>1501</v>
      </c>
      <c r="W490" t="s">
        <v>80</v>
      </c>
      <c r="X490" t="s">
        <v>1548</v>
      </c>
      <c r="Y490">
        <v>173.9</v>
      </c>
      <c r="Z490">
        <v>29.98</v>
      </c>
      <c r="AA490">
        <v>1</v>
      </c>
      <c r="AB490" t="s">
        <v>65</v>
      </c>
      <c r="AC490" t="s">
        <v>2343</v>
      </c>
      <c r="AH490" s="4"/>
      <c r="AI490" s="4"/>
      <c r="AJ490" t="s">
        <v>79</v>
      </c>
      <c r="AK490" t="s">
        <v>241</v>
      </c>
      <c r="AL490" t="s">
        <v>406</v>
      </c>
      <c r="AM490" t="s">
        <v>968</v>
      </c>
      <c r="AN490" t="s">
        <v>1501</v>
      </c>
      <c r="AO490" t="s">
        <v>80</v>
      </c>
      <c r="AP490" t="s">
        <v>1548</v>
      </c>
      <c r="AQ490">
        <f>WebStore68[[#This Row],[unit_price]]*WebStore68[[#This Row],[quantity]]</f>
        <v>173.9</v>
      </c>
      <c r="AR490" t="s">
        <v>65</v>
      </c>
      <c r="AS490" t="s">
        <v>2343</v>
      </c>
      <c r="AT490" t="str">
        <f t="shared" si="7"/>
        <v>913387442603noFemale436102173.929.98411286.95214.9910</v>
      </c>
      <c r="AU490">
        <f>COUNTIF(AT$2:AT490,AT490)</f>
        <v>1</v>
      </c>
      <c r="AV490" t="str">
        <f>WebStore68[[#This Row],[country]]&amp;"-"&amp;WebStore68[[#This Row],[item]]</f>
        <v>France-Pokemon Ultra Beasts Gx Collectible Cards</v>
      </c>
    </row>
    <row r="491" spans="1:48" hidden="1" x14ac:dyDescent="0.25">
      <c r="A491">
        <v>918</v>
      </c>
      <c r="B491">
        <v>484</v>
      </c>
      <c r="C491" s="4">
        <v>44262</v>
      </c>
      <c r="D491" s="14">
        <f>WebStore68[[#This Row],[order_date]]</f>
        <v>44262</v>
      </c>
      <c r="E491" s="3">
        <f>ROUNDUP(MONTH(WebStore68[[#This Row],[order_date]])/3, 0)</f>
        <v>1</v>
      </c>
      <c r="F491">
        <v>3</v>
      </c>
      <c r="G491" t="s">
        <v>34</v>
      </c>
      <c r="H491" t="s">
        <v>45</v>
      </c>
      <c r="I491" t="s">
        <v>56</v>
      </c>
      <c r="J491" t="s">
        <v>57</v>
      </c>
      <c r="K491" s="4">
        <v>44152</v>
      </c>
      <c r="L491">
        <v>15</v>
      </c>
      <c r="M491" t="s">
        <v>62</v>
      </c>
      <c r="N491" s="4">
        <v>43615</v>
      </c>
      <c r="O491" s="4">
        <v>44413</v>
      </c>
      <c r="P491">
        <v>2</v>
      </c>
      <c r="Q491" t="s">
        <v>204</v>
      </c>
      <c r="R491" t="s">
        <v>366</v>
      </c>
      <c r="S491">
        <v>2</v>
      </c>
      <c r="T491" t="s">
        <v>855</v>
      </c>
      <c r="U491" t="s">
        <v>1392</v>
      </c>
      <c r="V491" t="s">
        <v>1908</v>
      </c>
      <c r="W491" t="s">
        <v>85</v>
      </c>
      <c r="X491" t="s">
        <v>1902</v>
      </c>
      <c r="Y491">
        <v>323.77</v>
      </c>
      <c r="Z491">
        <v>69.97</v>
      </c>
      <c r="AA491">
        <v>2</v>
      </c>
      <c r="AB491" t="s">
        <v>2284</v>
      </c>
      <c r="AC491" t="s">
        <v>2585</v>
      </c>
      <c r="AD491">
        <v>5</v>
      </c>
      <c r="AE491" t="s">
        <v>2633</v>
      </c>
      <c r="AF491">
        <v>1572</v>
      </c>
      <c r="AG491" t="s">
        <v>2639</v>
      </c>
      <c r="AH491" s="4">
        <v>44235</v>
      </c>
      <c r="AI491" s="4">
        <v>44299</v>
      </c>
      <c r="AJ491" t="s">
        <v>65</v>
      </c>
      <c r="AK491" t="s">
        <v>227</v>
      </c>
      <c r="AL491" t="s">
        <v>415</v>
      </c>
      <c r="AM491" t="s">
        <v>977</v>
      </c>
      <c r="AN491" t="s">
        <v>1510</v>
      </c>
      <c r="AO491" t="s">
        <v>69</v>
      </c>
      <c r="AP491" t="s">
        <v>1517</v>
      </c>
      <c r="AQ491">
        <f>WebStore68[[#This Row],[unit_price]]*WebStore68[[#This Row],[quantity]]</f>
        <v>199.99</v>
      </c>
      <c r="AR491" t="s">
        <v>431</v>
      </c>
      <c r="AS491" t="s">
        <v>2326</v>
      </c>
      <c r="AT491" t="str">
        <f t="shared" si="7"/>
        <v>918484442623noMale4415215Organic4361544413323.7769.975control1572Use a relaxing music in the background44235442991039199.99119.9924</v>
      </c>
      <c r="AU491">
        <f>COUNTIF(AT$2:AT491,AT491)</f>
        <v>1</v>
      </c>
      <c r="AV491" t="str">
        <f>WebStore68[[#This Row],[country]]&amp;"-"&amp;WebStore68[[#This Row],[item]]</f>
        <v xml:space="preserve">France-Eye Cream </v>
      </c>
    </row>
    <row r="492" spans="1:48" hidden="1" x14ac:dyDescent="0.25">
      <c r="A492">
        <v>918</v>
      </c>
      <c r="B492">
        <v>484</v>
      </c>
      <c r="C492" s="4">
        <v>44262</v>
      </c>
      <c r="D492" s="14">
        <f>WebStore68[[#This Row],[order_date]]</f>
        <v>44262</v>
      </c>
      <c r="E492" s="3">
        <f>ROUNDUP(MONTH(WebStore68[[#This Row],[order_date]])/3, 0)</f>
        <v>1</v>
      </c>
      <c r="F492">
        <v>3</v>
      </c>
      <c r="G492" t="s">
        <v>34</v>
      </c>
      <c r="H492" t="s">
        <v>45</v>
      </c>
      <c r="I492" t="s">
        <v>56</v>
      </c>
      <c r="J492" t="s">
        <v>57</v>
      </c>
      <c r="K492" s="4">
        <v>44152</v>
      </c>
      <c r="L492">
        <v>15</v>
      </c>
      <c r="M492" t="s">
        <v>62</v>
      </c>
      <c r="N492" s="4">
        <v>43615</v>
      </c>
      <c r="O492" s="4">
        <v>44413</v>
      </c>
      <c r="P492">
        <v>2</v>
      </c>
      <c r="Q492" t="s">
        <v>204</v>
      </c>
      <c r="R492" t="s">
        <v>366</v>
      </c>
      <c r="S492">
        <v>2</v>
      </c>
      <c r="T492" t="s">
        <v>855</v>
      </c>
      <c r="U492" t="s">
        <v>1392</v>
      </c>
      <c r="V492" t="s">
        <v>1908</v>
      </c>
      <c r="W492" t="s">
        <v>85</v>
      </c>
      <c r="X492" t="s">
        <v>1902</v>
      </c>
      <c r="Y492">
        <v>323.77</v>
      </c>
      <c r="Z492">
        <v>69.97</v>
      </c>
      <c r="AA492">
        <v>2</v>
      </c>
      <c r="AB492" t="s">
        <v>2284</v>
      </c>
      <c r="AC492" t="s">
        <v>2585</v>
      </c>
      <c r="AD492">
        <v>5</v>
      </c>
      <c r="AE492" t="s">
        <v>2633</v>
      </c>
      <c r="AF492">
        <v>1572</v>
      </c>
      <c r="AG492" t="s">
        <v>2639</v>
      </c>
      <c r="AH492" s="4">
        <v>44235</v>
      </c>
      <c r="AI492" s="4">
        <v>44299</v>
      </c>
      <c r="AJ492" t="s">
        <v>86</v>
      </c>
      <c r="AK492" t="s">
        <v>248</v>
      </c>
      <c r="AL492" t="s">
        <v>499</v>
      </c>
      <c r="AM492" t="s">
        <v>1062</v>
      </c>
      <c r="AN492" t="s">
        <v>1590</v>
      </c>
      <c r="AO492" t="s">
        <v>80</v>
      </c>
      <c r="AP492" t="s">
        <v>1577</v>
      </c>
      <c r="AQ492">
        <f>WebStore68[[#This Row],[unit_price]]*WebStore68[[#This Row],[quantity]]</f>
        <v>123.78</v>
      </c>
      <c r="AR492" t="s">
        <v>549</v>
      </c>
      <c r="AS492" t="s">
        <v>2362</v>
      </c>
      <c r="AT492" t="str">
        <f t="shared" si="7"/>
        <v>918484442623noMale4415215Organic4361544413323.7769.975control1572Use a relaxing music in the background442354429978361.89224.9922</v>
      </c>
      <c r="AU492">
        <f>COUNTIF(AT$2:AT492,AT492)</f>
        <v>1</v>
      </c>
      <c r="AV492" t="str">
        <f>WebStore68[[#This Row],[country]]&amp;"-"&amp;WebStore68[[#This Row],[item]]</f>
        <v>France-LuxNine memoryfoam Science Contour Pillow</v>
      </c>
    </row>
    <row r="493" spans="1:48" hidden="1" x14ac:dyDescent="0.25">
      <c r="A493">
        <v>933</v>
      </c>
      <c r="B493">
        <v>268</v>
      </c>
      <c r="C493" s="13">
        <v>44275</v>
      </c>
      <c r="D493" s="14">
        <f>WebStore68[[#This Row],[order_date]]</f>
        <v>44275</v>
      </c>
      <c r="E493" s="3">
        <f>ROUNDUP(MONTH(WebStore68[[#This Row],[order_date]])/3, 0)</f>
        <v>1</v>
      </c>
      <c r="F493">
        <v>3</v>
      </c>
      <c r="G493" t="s">
        <v>34</v>
      </c>
      <c r="H493" t="s">
        <v>45</v>
      </c>
      <c r="I493" t="s">
        <v>56</v>
      </c>
      <c r="J493" t="s">
        <v>58</v>
      </c>
      <c r="K493" s="4">
        <v>43694</v>
      </c>
      <c r="L493">
        <v>2</v>
      </c>
      <c r="M493" t="s">
        <v>60</v>
      </c>
      <c r="N493" s="4">
        <v>43615</v>
      </c>
      <c r="O493" s="4">
        <v>43830</v>
      </c>
      <c r="P493">
        <v>2</v>
      </c>
      <c r="Q493" t="s">
        <v>109</v>
      </c>
      <c r="R493" t="s">
        <v>271</v>
      </c>
      <c r="S493">
        <v>2</v>
      </c>
      <c r="T493" t="s">
        <v>859</v>
      </c>
      <c r="U493" t="s">
        <v>1396</v>
      </c>
      <c r="V493" t="s">
        <v>1912</v>
      </c>
      <c r="W493" t="s">
        <v>103</v>
      </c>
      <c r="X493" t="s">
        <v>2031</v>
      </c>
      <c r="Y493">
        <v>199.96</v>
      </c>
      <c r="Z493">
        <v>89.96</v>
      </c>
      <c r="AA493">
        <v>2</v>
      </c>
      <c r="AB493" t="s">
        <v>76</v>
      </c>
      <c r="AC493" t="s">
        <v>2563</v>
      </c>
      <c r="AH493" s="4"/>
      <c r="AI493" s="4"/>
      <c r="AJ493" t="s">
        <v>67</v>
      </c>
      <c r="AK493" t="s">
        <v>229</v>
      </c>
      <c r="AL493" t="s">
        <v>710</v>
      </c>
      <c r="AM493" t="s">
        <v>1251</v>
      </c>
      <c r="AN493" t="s">
        <v>1517</v>
      </c>
      <c r="AO493" t="s">
        <v>69</v>
      </c>
      <c r="AP493" t="s">
        <v>1548</v>
      </c>
      <c r="AQ493">
        <f>WebStore68[[#This Row],[unit_price]]*WebStore68[[#This Row],[quantity]]</f>
        <v>19.989999999999998</v>
      </c>
      <c r="AR493" t="s">
        <v>90</v>
      </c>
      <c r="AS493" t="s">
        <v>2328</v>
      </c>
      <c r="AT493" t="str">
        <f t="shared" si="7"/>
        <v>933268442753noFemale436942Facebook4361543830199.9689.96310519.99114.996</v>
      </c>
      <c r="AU493">
        <f>COUNTIF(AT$2:AT493,AT493)</f>
        <v>1</v>
      </c>
      <c r="AV493" t="str">
        <f>WebStore68[[#This Row],[country]]&amp;"-"&amp;WebStore68[[#This Row],[item]]</f>
        <v>France-Pet Sematary</v>
      </c>
    </row>
    <row r="494" spans="1:48" hidden="1" x14ac:dyDescent="0.25">
      <c r="A494">
        <v>933</v>
      </c>
      <c r="B494">
        <v>268</v>
      </c>
      <c r="C494" s="13">
        <v>44275</v>
      </c>
      <c r="D494" s="14">
        <f>WebStore68[[#This Row],[order_date]]</f>
        <v>44275</v>
      </c>
      <c r="E494" s="3">
        <f>ROUNDUP(MONTH(WebStore68[[#This Row],[order_date]])/3, 0)</f>
        <v>1</v>
      </c>
      <c r="F494">
        <v>3</v>
      </c>
      <c r="G494" t="s">
        <v>34</v>
      </c>
      <c r="H494" t="s">
        <v>45</v>
      </c>
      <c r="I494" t="s">
        <v>56</v>
      </c>
      <c r="J494" t="s">
        <v>58</v>
      </c>
      <c r="K494" s="4">
        <v>43694</v>
      </c>
      <c r="L494">
        <v>2</v>
      </c>
      <c r="M494" t="s">
        <v>60</v>
      </c>
      <c r="N494" s="4">
        <v>43615</v>
      </c>
      <c r="O494" s="4">
        <v>43830</v>
      </c>
      <c r="P494">
        <v>2</v>
      </c>
      <c r="Q494" t="s">
        <v>109</v>
      </c>
      <c r="R494" t="s">
        <v>271</v>
      </c>
      <c r="S494">
        <v>2</v>
      </c>
      <c r="T494" t="s">
        <v>859</v>
      </c>
      <c r="U494" t="s">
        <v>1396</v>
      </c>
      <c r="V494" t="s">
        <v>1912</v>
      </c>
      <c r="W494" t="s">
        <v>103</v>
      </c>
      <c r="X494" t="s">
        <v>2031</v>
      </c>
      <c r="Y494">
        <v>199.96</v>
      </c>
      <c r="Z494">
        <v>89.96</v>
      </c>
      <c r="AA494">
        <v>2</v>
      </c>
      <c r="AB494" t="s">
        <v>76</v>
      </c>
      <c r="AC494" t="s">
        <v>2563</v>
      </c>
      <c r="AH494" s="4"/>
      <c r="AI494" s="4"/>
      <c r="AJ494" t="s">
        <v>69</v>
      </c>
      <c r="AK494" t="s">
        <v>231</v>
      </c>
      <c r="AL494" t="s">
        <v>78</v>
      </c>
      <c r="AM494" t="s">
        <v>1238</v>
      </c>
      <c r="AN494" t="s">
        <v>1533</v>
      </c>
      <c r="AO494" t="s">
        <v>67</v>
      </c>
      <c r="AP494" t="s">
        <v>1577</v>
      </c>
      <c r="AQ494">
        <f>WebStore68[[#This Row],[unit_price]]*WebStore68[[#This Row],[quantity]]</f>
        <v>179.97</v>
      </c>
      <c r="AR494" t="s">
        <v>69</v>
      </c>
      <c r="AS494" t="s">
        <v>2360</v>
      </c>
      <c r="AT494" t="str">
        <f t="shared" si="7"/>
        <v>933268442753noFemale436942Facebook4361543830199.9689.961859.99324.991</v>
      </c>
      <c r="AU494">
        <f>COUNTIF(AT$2:AT494,AT494)</f>
        <v>1</v>
      </c>
      <c r="AV494" t="str">
        <f>WebStore68[[#This Row],[country]]&amp;"-"&amp;WebStore68[[#This Row],[item]]</f>
        <v>France-2TB USB 3.0 Portable External Hard Drive Ultra Slim SATA Storage Device</v>
      </c>
    </row>
    <row r="495" spans="1:48" hidden="1" x14ac:dyDescent="0.25">
      <c r="A495">
        <v>937</v>
      </c>
      <c r="B495">
        <v>409</v>
      </c>
      <c r="C495" s="4">
        <v>44278</v>
      </c>
      <c r="D495" s="14">
        <f>WebStore68[[#This Row],[order_date]]</f>
        <v>44278</v>
      </c>
      <c r="E495" s="3">
        <f>ROUNDUP(MONTH(WebStore68[[#This Row],[order_date]])/3, 0)</f>
        <v>1</v>
      </c>
      <c r="F495">
        <v>3</v>
      </c>
      <c r="G495" t="s">
        <v>34</v>
      </c>
      <c r="H495" t="s">
        <v>45</v>
      </c>
      <c r="I495" t="s">
        <v>56</v>
      </c>
      <c r="J495" t="s">
        <v>58</v>
      </c>
      <c r="K495" s="4">
        <v>43616</v>
      </c>
      <c r="L495">
        <v>3</v>
      </c>
      <c r="M495" t="s">
        <v>59</v>
      </c>
      <c r="N495" s="4">
        <v>43615</v>
      </c>
      <c r="O495" s="4">
        <v>43830</v>
      </c>
      <c r="P495">
        <v>1</v>
      </c>
      <c r="Q495" t="s">
        <v>80</v>
      </c>
      <c r="R495" t="s">
        <v>242</v>
      </c>
      <c r="S495">
        <v>1</v>
      </c>
      <c r="T495" t="s">
        <v>709</v>
      </c>
      <c r="U495" t="s">
        <v>1250</v>
      </c>
      <c r="V495" t="s">
        <v>425</v>
      </c>
      <c r="W495" t="s">
        <v>67</v>
      </c>
      <c r="X495" t="s">
        <v>1548</v>
      </c>
      <c r="Y495">
        <v>375</v>
      </c>
      <c r="Z495">
        <v>44.97</v>
      </c>
      <c r="AA495">
        <v>1</v>
      </c>
      <c r="AB495" t="s">
        <v>79</v>
      </c>
      <c r="AC495" t="s">
        <v>2349</v>
      </c>
      <c r="AH495" s="4"/>
      <c r="AI495" s="4"/>
      <c r="AJ495" t="s">
        <v>80</v>
      </c>
      <c r="AK495" t="s">
        <v>242</v>
      </c>
      <c r="AL495" t="s">
        <v>709</v>
      </c>
      <c r="AM495" t="s">
        <v>1250</v>
      </c>
      <c r="AN495" t="s">
        <v>425</v>
      </c>
      <c r="AO495" t="s">
        <v>67</v>
      </c>
      <c r="AP495" t="s">
        <v>1548</v>
      </c>
      <c r="AQ495">
        <f>WebStore68[[#This Row],[unit_price]]*WebStore68[[#This Row],[quantity]]</f>
        <v>375</v>
      </c>
      <c r="AR495" t="s">
        <v>79</v>
      </c>
      <c r="AS495" t="s">
        <v>2349</v>
      </c>
      <c r="AT495" t="str">
        <f t="shared" si="7"/>
        <v>937409442783noFemale436163Google Ads436154383037544.97258125314.994</v>
      </c>
      <c r="AU495">
        <f>COUNTIF(AT$2:AT495,AT495)</f>
        <v>1</v>
      </c>
      <c r="AV495" t="str">
        <f>WebStore68[[#This Row],[country]]&amp;"-"&amp;WebStore68[[#This Row],[item]]</f>
        <v>France-Halloween Superhero Costume</v>
      </c>
    </row>
    <row r="496" spans="1:48" hidden="1" x14ac:dyDescent="0.25">
      <c r="A496">
        <v>947</v>
      </c>
      <c r="B496">
        <v>122</v>
      </c>
      <c r="C496" s="4">
        <v>44284</v>
      </c>
      <c r="D496" s="14">
        <f>WebStore68[[#This Row],[order_date]]</f>
        <v>44284</v>
      </c>
      <c r="E496" s="3">
        <f>ROUNDUP(MONTH(WebStore68[[#This Row],[order_date]])/3, 0)</f>
        <v>1</v>
      </c>
      <c r="F496">
        <v>3</v>
      </c>
      <c r="G496" t="s">
        <v>34</v>
      </c>
      <c r="H496" t="s">
        <v>45</v>
      </c>
      <c r="I496" t="s">
        <v>55</v>
      </c>
      <c r="J496" t="s">
        <v>57</v>
      </c>
      <c r="K496" s="4">
        <v>43708</v>
      </c>
      <c r="L496">
        <v>1</v>
      </c>
      <c r="M496" t="s">
        <v>61</v>
      </c>
      <c r="N496" s="4">
        <v>43615</v>
      </c>
      <c r="O496" s="4">
        <v>43830</v>
      </c>
      <c r="P496">
        <v>1</v>
      </c>
      <c r="Q496" t="s">
        <v>80</v>
      </c>
      <c r="R496" t="s">
        <v>242</v>
      </c>
      <c r="S496">
        <v>1</v>
      </c>
      <c r="T496" t="s">
        <v>649</v>
      </c>
      <c r="U496" t="s">
        <v>1193</v>
      </c>
      <c r="V496" t="s">
        <v>1717</v>
      </c>
      <c r="W496" t="s">
        <v>67</v>
      </c>
      <c r="X496" t="s">
        <v>1548</v>
      </c>
      <c r="Y496">
        <v>98.85</v>
      </c>
      <c r="Z496">
        <v>44.97</v>
      </c>
      <c r="AA496">
        <v>1</v>
      </c>
      <c r="AB496" t="s">
        <v>70</v>
      </c>
      <c r="AC496" t="s">
        <v>2341</v>
      </c>
      <c r="AH496" s="4"/>
      <c r="AI496" s="4"/>
      <c r="AJ496" t="s">
        <v>80</v>
      </c>
      <c r="AK496" t="s">
        <v>242</v>
      </c>
      <c r="AL496" t="s">
        <v>649</v>
      </c>
      <c r="AM496" t="s">
        <v>1193</v>
      </c>
      <c r="AN496" t="s">
        <v>1717</v>
      </c>
      <c r="AO496" t="s">
        <v>67</v>
      </c>
      <c r="AP496" t="s">
        <v>1548</v>
      </c>
      <c r="AQ496">
        <f>WebStore68[[#This Row],[unit_price]]*WebStore68[[#This Row],[quantity]]</f>
        <v>98.850000000000009</v>
      </c>
      <c r="AR496" t="s">
        <v>70</v>
      </c>
      <c r="AS496" t="s">
        <v>2341</v>
      </c>
      <c r="AT496" t="str">
        <f t="shared" si="7"/>
        <v>947122442843yesMale437081YouTube436154383098.8544.9725432.95314.995</v>
      </c>
      <c r="AU496">
        <f>COUNTIF(AT$2:AT496,AT496)</f>
        <v>1</v>
      </c>
      <c r="AV496" t="str">
        <f>WebStore68[[#This Row],[country]]&amp;"-"&amp;WebStore68[[#This Row],[item]]</f>
        <v>France-GOSOPIN Women Ripped Slim Fit Jeans</v>
      </c>
    </row>
    <row r="497" spans="1:48" hidden="1" x14ac:dyDescent="0.25">
      <c r="A497">
        <v>970</v>
      </c>
      <c r="B497">
        <v>325</v>
      </c>
      <c r="C497" s="4">
        <v>44296</v>
      </c>
      <c r="D497" s="14">
        <f>WebStore68[[#This Row],[order_date]]</f>
        <v>44296</v>
      </c>
      <c r="E497" s="3">
        <f>ROUNDUP(MONTH(WebStore68[[#This Row],[order_date]])/3, 0)</f>
        <v>2</v>
      </c>
      <c r="F497">
        <v>3</v>
      </c>
      <c r="G497" t="s">
        <v>34</v>
      </c>
      <c r="H497" t="s">
        <v>45</v>
      </c>
      <c r="I497" t="s">
        <v>55</v>
      </c>
      <c r="J497" t="s">
        <v>58</v>
      </c>
      <c r="K497" s="4">
        <v>43491</v>
      </c>
      <c r="L497">
        <v>1</v>
      </c>
      <c r="N497" s="4"/>
      <c r="O497" s="4"/>
      <c r="P497">
        <v>1</v>
      </c>
      <c r="Q497" t="s">
        <v>78</v>
      </c>
      <c r="R497" t="s">
        <v>240</v>
      </c>
      <c r="S497">
        <v>1</v>
      </c>
      <c r="T497" t="s">
        <v>871</v>
      </c>
      <c r="U497" t="s">
        <v>1408</v>
      </c>
      <c r="V497" t="s">
        <v>1923</v>
      </c>
      <c r="W497" t="s">
        <v>80</v>
      </c>
      <c r="X497" t="s">
        <v>1548</v>
      </c>
      <c r="Y497">
        <v>11.98</v>
      </c>
      <c r="Z497">
        <v>29.98</v>
      </c>
      <c r="AA497">
        <v>1</v>
      </c>
      <c r="AB497" t="s">
        <v>393</v>
      </c>
      <c r="AC497" t="s">
        <v>2345</v>
      </c>
      <c r="AH497" s="4"/>
      <c r="AI497" s="4"/>
      <c r="AJ497" t="s">
        <v>78</v>
      </c>
      <c r="AK497" t="s">
        <v>240</v>
      </c>
      <c r="AL497" t="s">
        <v>871</v>
      </c>
      <c r="AM497" t="s">
        <v>1408</v>
      </c>
      <c r="AN497" t="s">
        <v>1923</v>
      </c>
      <c r="AO497" t="s">
        <v>80</v>
      </c>
      <c r="AP497" t="s">
        <v>1548</v>
      </c>
      <c r="AQ497">
        <f>WebStore68[[#This Row],[unit_price]]*WebStore68[[#This Row],[quantity]]</f>
        <v>11.98</v>
      </c>
      <c r="AR497" t="s">
        <v>393</v>
      </c>
      <c r="AS497" t="s">
        <v>2345</v>
      </c>
      <c r="AT497" t="str">
        <f t="shared" si="7"/>
        <v>970325442963yesFemale43491111.9829.9881285.99214.9918</v>
      </c>
      <c r="AU497">
        <f>COUNTIF(AT$2:AT497,AT497)</f>
        <v>1</v>
      </c>
      <c r="AV497" t="str">
        <f>WebStore68[[#This Row],[country]]&amp;"-"&amp;WebStore68[[#This Row],[item]]</f>
        <v>France-Silicone Tongs</v>
      </c>
    </row>
    <row r="498" spans="1:48" hidden="1" x14ac:dyDescent="0.25">
      <c r="A498">
        <v>980</v>
      </c>
      <c r="B498">
        <v>297</v>
      </c>
      <c r="C498" s="4">
        <v>44302</v>
      </c>
      <c r="D498" s="14">
        <f>WebStore68[[#This Row],[order_date]]</f>
        <v>44302</v>
      </c>
      <c r="E498" s="3">
        <f>ROUNDUP(MONTH(WebStore68[[#This Row],[order_date]])/3, 0)</f>
        <v>2</v>
      </c>
      <c r="F498">
        <v>3</v>
      </c>
      <c r="G498" t="s">
        <v>34</v>
      </c>
      <c r="H498" t="s">
        <v>45</v>
      </c>
      <c r="I498" t="s">
        <v>55</v>
      </c>
      <c r="J498" t="s">
        <v>58</v>
      </c>
      <c r="K498" s="4">
        <v>43628</v>
      </c>
      <c r="L498">
        <v>3</v>
      </c>
      <c r="M498" t="s">
        <v>59</v>
      </c>
      <c r="N498" s="4">
        <v>43615</v>
      </c>
      <c r="O498" s="4">
        <v>43830</v>
      </c>
      <c r="P498">
        <v>1</v>
      </c>
      <c r="Q498" t="s">
        <v>69</v>
      </c>
      <c r="R498" t="s">
        <v>231</v>
      </c>
      <c r="S498">
        <v>1</v>
      </c>
      <c r="T498" t="s">
        <v>393</v>
      </c>
      <c r="U498" t="s">
        <v>955</v>
      </c>
      <c r="V498" t="s">
        <v>1489</v>
      </c>
      <c r="W498" t="s">
        <v>69</v>
      </c>
      <c r="X498" t="s">
        <v>1577</v>
      </c>
      <c r="Y498">
        <v>28.95</v>
      </c>
      <c r="Z498">
        <v>24.99</v>
      </c>
      <c r="AA498">
        <v>1</v>
      </c>
      <c r="AB498" t="s">
        <v>78</v>
      </c>
      <c r="AC498" t="s">
        <v>2330</v>
      </c>
      <c r="AH498" s="4"/>
      <c r="AI498" s="4"/>
      <c r="AJ498" t="s">
        <v>69</v>
      </c>
      <c r="AK498" t="s">
        <v>231</v>
      </c>
      <c r="AL498" t="s">
        <v>393</v>
      </c>
      <c r="AM498" t="s">
        <v>955</v>
      </c>
      <c r="AN498" t="s">
        <v>1489</v>
      </c>
      <c r="AO498" t="s">
        <v>69</v>
      </c>
      <c r="AP498" t="s">
        <v>1577</v>
      </c>
      <c r="AQ498">
        <f>WebStore68[[#This Row],[unit_price]]*WebStore68[[#This Row],[quantity]]</f>
        <v>28.95</v>
      </c>
      <c r="AR498" t="s">
        <v>78</v>
      </c>
      <c r="AS498" t="s">
        <v>2330</v>
      </c>
      <c r="AT498" t="str">
        <f t="shared" si="7"/>
        <v>980297443023yesFemale436283Google Ads436154383028.9524.9911828.95124.998</v>
      </c>
      <c r="AU498">
        <f>COUNTIF(AT$2:AT498,AT498)</f>
        <v>1</v>
      </c>
      <c r="AV498" t="str">
        <f>WebStore68[[#This Row],[country]]&amp;"-"&amp;WebStore68[[#This Row],[item]]</f>
        <v>France-Anker Portable Charger PowerCore Slim 10000 Power Bank</v>
      </c>
    </row>
    <row r="499" spans="1:48" hidden="1" x14ac:dyDescent="0.25">
      <c r="A499">
        <v>1007</v>
      </c>
      <c r="B499">
        <v>70</v>
      </c>
      <c r="C499" s="4">
        <v>44319</v>
      </c>
      <c r="D499" s="14">
        <f>WebStore68[[#This Row],[order_date]]</f>
        <v>44319</v>
      </c>
      <c r="E499" s="3">
        <f>ROUNDUP(MONTH(WebStore68[[#This Row],[order_date]])/3, 0)</f>
        <v>2</v>
      </c>
      <c r="F499">
        <v>3</v>
      </c>
      <c r="G499" t="s">
        <v>34</v>
      </c>
      <c r="H499" t="s">
        <v>45</v>
      </c>
      <c r="I499" t="s">
        <v>55</v>
      </c>
      <c r="J499" t="s">
        <v>58</v>
      </c>
      <c r="K499" s="4">
        <v>43733</v>
      </c>
      <c r="L499">
        <v>3</v>
      </c>
      <c r="M499" t="s">
        <v>59</v>
      </c>
      <c r="N499" s="4">
        <v>43615</v>
      </c>
      <c r="O499" s="4">
        <v>43830</v>
      </c>
      <c r="P499">
        <v>1</v>
      </c>
      <c r="Q499" t="s">
        <v>79</v>
      </c>
      <c r="R499" t="s">
        <v>241</v>
      </c>
      <c r="S499">
        <v>1</v>
      </c>
      <c r="T499" t="s">
        <v>524</v>
      </c>
      <c r="U499" t="s">
        <v>1087</v>
      </c>
      <c r="V499" t="s">
        <v>1614</v>
      </c>
      <c r="W499" t="s">
        <v>80</v>
      </c>
      <c r="X499" t="s">
        <v>1548</v>
      </c>
      <c r="Y499">
        <v>27.9</v>
      </c>
      <c r="Z499">
        <v>29.98</v>
      </c>
      <c r="AA499">
        <v>1</v>
      </c>
      <c r="AB499" t="s">
        <v>455</v>
      </c>
      <c r="AC499" t="s">
        <v>2340</v>
      </c>
      <c r="AH499" s="4"/>
      <c r="AI499" s="4"/>
      <c r="AJ499" t="s">
        <v>79</v>
      </c>
      <c r="AK499" t="s">
        <v>241</v>
      </c>
      <c r="AL499" t="s">
        <v>524</v>
      </c>
      <c r="AM499" t="s">
        <v>1087</v>
      </c>
      <c r="AN499" t="s">
        <v>1614</v>
      </c>
      <c r="AO499" t="s">
        <v>80</v>
      </c>
      <c r="AP499" t="s">
        <v>1548</v>
      </c>
      <c r="AQ499">
        <f>WebStore68[[#This Row],[unit_price]]*WebStore68[[#This Row],[quantity]]</f>
        <v>27.9</v>
      </c>
      <c r="AR499" t="s">
        <v>455</v>
      </c>
      <c r="AS499" t="s">
        <v>2340</v>
      </c>
      <c r="AT499" t="str">
        <f t="shared" si="7"/>
        <v>100770443193yesFemale437333Google Ads436154383027.929.98416813.95214.9915</v>
      </c>
      <c r="AU499">
        <f>COUNTIF(AT$2:AT499,AT499)</f>
        <v>1</v>
      </c>
      <c r="AV499" t="str">
        <f>WebStore68[[#This Row],[country]]&amp;"-"&amp;WebStore68[[#This Row],[item]]</f>
        <v>France-Yu-Gi-Oh! TCG: Egyptian God Deck: Slifer The Sky Dragon</v>
      </c>
    </row>
    <row r="500" spans="1:48" hidden="1" x14ac:dyDescent="0.25">
      <c r="A500">
        <v>1043</v>
      </c>
      <c r="B500">
        <v>409</v>
      </c>
      <c r="C500" s="4">
        <v>44336</v>
      </c>
      <c r="D500" s="14">
        <f>WebStore68[[#This Row],[order_date]]</f>
        <v>44336</v>
      </c>
      <c r="E500" s="3">
        <f>ROUNDUP(MONTH(WebStore68[[#This Row],[order_date]])/3, 0)</f>
        <v>2</v>
      </c>
      <c r="F500">
        <v>3</v>
      </c>
      <c r="G500" t="s">
        <v>34</v>
      </c>
      <c r="H500" t="s">
        <v>45</v>
      </c>
      <c r="I500" t="s">
        <v>56</v>
      </c>
      <c r="J500" t="s">
        <v>58</v>
      </c>
      <c r="K500" s="4">
        <v>43616</v>
      </c>
      <c r="L500">
        <v>3</v>
      </c>
      <c r="M500" t="s">
        <v>59</v>
      </c>
      <c r="N500" s="4">
        <v>43615</v>
      </c>
      <c r="O500" s="4">
        <v>43830</v>
      </c>
      <c r="P500">
        <v>1</v>
      </c>
      <c r="Q500" t="s">
        <v>84</v>
      </c>
      <c r="R500" t="s">
        <v>246</v>
      </c>
      <c r="S500">
        <v>1</v>
      </c>
      <c r="T500" t="s">
        <v>687</v>
      </c>
      <c r="U500" t="s">
        <v>1104</v>
      </c>
      <c r="V500" t="s">
        <v>1750</v>
      </c>
      <c r="W500" t="s">
        <v>67</v>
      </c>
      <c r="X500" t="s">
        <v>1548</v>
      </c>
      <c r="Y500">
        <v>80.97</v>
      </c>
      <c r="Z500">
        <v>44.97</v>
      </c>
      <c r="AA500">
        <v>1</v>
      </c>
      <c r="AB500" t="s">
        <v>410</v>
      </c>
      <c r="AC500" t="s">
        <v>2359</v>
      </c>
      <c r="AH500" s="4"/>
      <c r="AI500" s="4"/>
      <c r="AJ500" t="s">
        <v>84</v>
      </c>
      <c r="AK500" t="s">
        <v>246</v>
      </c>
      <c r="AL500" t="s">
        <v>687</v>
      </c>
      <c r="AM500" t="s">
        <v>1104</v>
      </c>
      <c r="AN500" t="s">
        <v>1750</v>
      </c>
      <c r="AO500" t="s">
        <v>67</v>
      </c>
      <c r="AP500" t="s">
        <v>1548</v>
      </c>
      <c r="AQ500">
        <f>WebStore68[[#This Row],[unit_price]]*WebStore68[[#This Row],[quantity]]</f>
        <v>80.97</v>
      </c>
      <c r="AR500" t="s">
        <v>410</v>
      </c>
      <c r="AS500" t="s">
        <v>2359</v>
      </c>
      <c r="AT500" t="str">
        <f t="shared" si="7"/>
        <v>1043409443363noFemale436163Google Ads436154383080.9744.97915826.99314.9920</v>
      </c>
      <c r="AU500">
        <f>COUNTIF(AT$2:AT500,AT500)</f>
        <v>1</v>
      </c>
      <c r="AV500" t="str">
        <f>WebStore68[[#This Row],[country]]&amp;"-"&amp;WebStore68[[#This Row],[item]]</f>
        <v>France-Wireless PS4 Controller</v>
      </c>
    </row>
    <row r="501" spans="1:48" hidden="1" x14ac:dyDescent="0.25">
      <c r="A501">
        <v>1046</v>
      </c>
      <c r="B501">
        <v>459</v>
      </c>
      <c r="C501" s="13">
        <v>44340</v>
      </c>
      <c r="D501" s="14">
        <f>WebStore68[[#This Row],[order_date]]</f>
        <v>44340</v>
      </c>
      <c r="E501" s="3">
        <f>ROUNDUP(MONTH(WebStore68[[#This Row],[order_date]])/3, 0)</f>
        <v>2</v>
      </c>
      <c r="F501">
        <v>3</v>
      </c>
      <c r="G501" t="s">
        <v>34</v>
      </c>
      <c r="H501" t="s">
        <v>45</v>
      </c>
      <c r="I501" t="s">
        <v>55</v>
      </c>
      <c r="J501" t="s">
        <v>58</v>
      </c>
      <c r="K501" s="4">
        <v>43645</v>
      </c>
      <c r="L501">
        <v>2</v>
      </c>
      <c r="M501" t="s">
        <v>60</v>
      </c>
      <c r="N501" s="4">
        <v>43615</v>
      </c>
      <c r="O501" s="4">
        <v>43830</v>
      </c>
      <c r="P501">
        <v>1</v>
      </c>
      <c r="Q501" t="s">
        <v>84</v>
      </c>
      <c r="R501" t="s">
        <v>246</v>
      </c>
      <c r="S501">
        <v>1</v>
      </c>
      <c r="T501" t="s">
        <v>438</v>
      </c>
      <c r="U501" t="s">
        <v>1000</v>
      </c>
      <c r="V501" t="s">
        <v>1532</v>
      </c>
      <c r="W501" t="s">
        <v>67</v>
      </c>
      <c r="X501" t="s">
        <v>1548</v>
      </c>
      <c r="Y501">
        <v>401.97</v>
      </c>
      <c r="Z501">
        <v>44.97</v>
      </c>
      <c r="AA501">
        <v>1</v>
      </c>
      <c r="AB501" t="s">
        <v>645</v>
      </c>
      <c r="AC501" t="s">
        <v>2347</v>
      </c>
      <c r="AH501" s="4"/>
      <c r="AI501" s="4"/>
      <c r="AJ501" t="s">
        <v>84</v>
      </c>
      <c r="AK501" t="s">
        <v>246</v>
      </c>
      <c r="AL501" t="s">
        <v>438</v>
      </c>
      <c r="AM501" t="s">
        <v>1000</v>
      </c>
      <c r="AN501" t="s">
        <v>1532</v>
      </c>
      <c r="AO501" t="s">
        <v>67</v>
      </c>
      <c r="AP501" t="s">
        <v>1548</v>
      </c>
      <c r="AQ501">
        <f>WebStore68[[#This Row],[unit_price]]*WebStore68[[#This Row],[quantity]]</f>
        <v>401.97</v>
      </c>
      <c r="AR501" t="s">
        <v>645</v>
      </c>
      <c r="AS501" t="s">
        <v>2347</v>
      </c>
      <c r="AT501" t="str">
        <f t="shared" si="7"/>
        <v>1046459443403yesFemale436452Facebook4361543830401.9744.97981133.99314.9913</v>
      </c>
      <c r="AU501">
        <f>COUNTIF(AT$2:AT501,AT501)</f>
        <v>1</v>
      </c>
      <c r="AV501" t="str">
        <f>WebStore68[[#This Row],[country]]&amp;"-"&amp;WebStore68[[#This Row],[item]]</f>
        <v>France-Logitech G733 LIGHTSPEED Wireless Gaming Headset</v>
      </c>
    </row>
    <row r="502" spans="1:48" hidden="1" x14ac:dyDescent="0.25">
      <c r="A502">
        <v>1047</v>
      </c>
      <c r="B502">
        <v>88</v>
      </c>
      <c r="C502" s="4">
        <v>44341</v>
      </c>
      <c r="D502" s="14">
        <f>WebStore68[[#This Row],[order_date]]</f>
        <v>44341</v>
      </c>
      <c r="E502" s="3">
        <f>ROUNDUP(MONTH(WebStore68[[#This Row],[order_date]])/3, 0)</f>
        <v>2</v>
      </c>
      <c r="F502">
        <v>3</v>
      </c>
      <c r="G502" t="s">
        <v>34</v>
      </c>
      <c r="H502" t="s">
        <v>45</v>
      </c>
      <c r="I502" t="s">
        <v>56</v>
      </c>
      <c r="J502" t="s">
        <v>58</v>
      </c>
      <c r="K502" s="4">
        <v>44046</v>
      </c>
      <c r="L502">
        <v>8</v>
      </c>
      <c r="M502" t="s">
        <v>60</v>
      </c>
      <c r="N502" s="4">
        <v>44000</v>
      </c>
      <c r="O502" s="4">
        <v>44073</v>
      </c>
      <c r="P502">
        <v>1</v>
      </c>
      <c r="Q502" t="s">
        <v>79</v>
      </c>
      <c r="R502" t="s">
        <v>241</v>
      </c>
      <c r="S502">
        <v>1</v>
      </c>
      <c r="T502" t="s">
        <v>562</v>
      </c>
      <c r="U502" t="s">
        <v>1078</v>
      </c>
      <c r="V502" t="s">
        <v>1587</v>
      </c>
      <c r="W502" t="s">
        <v>69</v>
      </c>
      <c r="X502" t="s">
        <v>1548</v>
      </c>
      <c r="Y502">
        <v>54.99</v>
      </c>
      <c r="Z502">
        <v>14.99</v>
      </c>
      <c r="AA502">
        <v>1</v>
      </c>
      <c r="AB502" t="s">
        <v>86</v>
      </c>
      <c r="AC502" t="s">
        <v>2350</v>
      </c>
      <c r="AH502" s="4"/>
      <c r="AI502" s="4"/>
      <c r="AJ502" t="s">
        <v>79</v>
      </c>
      <c r="AK502" t="s">
        <v>241</v>
      </c>
      <c r="AL502" t="s">
        <v>562</v>
      </c>
      <c r="AM502" t="s">
        <v>1078</v>
      </c>
      <c r="AN502" t="s">
        <v>1587</v>
      </c>
      <c r="AO502" t="s">
        <v>69</v>
      </c>
      <c r="AP502" t="s">
        <v>1548</v>
      </c>
      <c r="AQ502">
        <f>WebStore68[[#This Row],[unit_price]]*WebStore68[[#This Row],[quantity]]</f>
        <v>54.99</v>
      </c>
      <c r="AR502" t="s">
        <v>86</v>
      </c>
      <c r="AS502" t="s">
        <v>2350</v>
      </c>
      <c r="AT502" t="str">
        <f t="shared" si="7"/>
        <v>104788443413noFemale440468Facebook440004407354.9914.99414454.99114.997</v>
      </c>
      <c r="AU502">
        <f>COUNTIF(AT$2:AT502,AT502)</f>
        <v>1</v>
      </c>
      <c r="AV502" t="str">
        <f>WebStore68[[#This Row],[country]]&amp;"-"&amp;WebStore68[[#This Row],[item]]</f>
        <v>France-Topps 2020 Series 1 Baseball Blaster Box</v>
      </c>
    </row>
    <row r="503" spans="1:48" hidden="1" x14ac:dyDescent="0.25">
      <c r="A503">
        <v>1052</v>
      </c>
      <c r="B503">
        <v>387</v>
      </c>
      <c r="C503" s="13">
        <v>44344</v>
      </c>
      <c r="D503" s="14">
        <f>WebStore68[[#This Row],[order_date]]</f>
        <v>44344</v>
      </c>
      <c r="E503" s="3">
        <f>ROUNDUP(MONTH(WebStore68[[#This Row],[order_date]])/3, 0)</f>
        <v>2</v>
      </c>
      <c r="F503">
        <v>3</v>
      </c>
      <c r="G503" t="s">
        <v>34</v>
      </c>
      <c r="H503" t="s">
        <v>45</v>
      </c>
      <c r="I503" t="s">
        <v>56</v>
      </c>
      <c r="J503" t="s">
        <v>58</v>
      </c>
      <c r="K503" s="4">
        <v>43610</v>
      </c>
      <c r="L503">
        <v>2</v>
      </c>
      <c r="N503" s="4"/>
      <c r="O503" s="4"/>
      <c r="P503">
        <v>1</v>
      </c>
      <c r="Q503" t="s">
        <v>159</v>
      </c>
      <c r="R503" t="s">
        <v>321</v>
      </c>
      <c r="S503">
        <v>2</v>
      </c>
      <c r="T503" t="s">
        <v>899</v>
      </c>
      <c r="U503" t="s">
        <v>1436</v>
      </c>
      <c r="V503" t="s">
        <v>1951</v>
      </c>
      <c r="W503" t="s">
        <v>180</v>
      </c>
      <c r="X503" t="s">
        <v>1585</v>
      </c>
      <c r="Y503">
        <v>104.99</v>
      </c>
      <c r="Z503">
        <v>59.97</v>
      </c>
      <c r="AA503">
        <v>2</v>
      </c>
      <c r="AB503" t="s">
        <v>2301</v>
      </c>
      <c r="AC503" t="s">
        <v>2607</v>
      </c>
      <c r="AH503" s="4"/>
      <c r="AI503" s="4"/>
      <c r="AJ503" t="s">
        <v>70</v>
      </c>
      <c r="AK503" t="s">
        <v>232</v>
      </c>
      <c r="AL503" t="s">
        <v>594</v>
      </c>
      <c r="AM503" t="s">
        <v>1077</v>
      </c>
      <c r="AN503" t="s">
        <v>519</v>
      </c>
      <c r="AO503" t="s">
        <v>80</v>
      </c>
      <c r="AP503" t="s">
        <v>1517</v>
      </c>
      <c r="AQ503">
        <f>WebStore68[[#This Row],[unit_price]]*WebStore68[[#This Row],[quantity]]</f>
        <v>82</v>
      </c>
      <c r="AR503" t="s">
        <v>432</v>
      </c>
      <c r="AS503" t="s">
        <v>2331</v>
      </c>
      <c r="AT503" t="str">
        <f t="shared" si="7"/>
        <v>1052387443443noFemale436102104.9959.97513441219.9921</v>
      </c>
      <c r="AU503">
        <f>COUNTIF(AT$2:AT503,AT503)</f>
        <v>1</v>
      </c>
      <c r="AV503" t="str">
        <f>WebStore68[[#This Row],[country]]&amp;"-"&amp;WebStore68[[#This Row],[item]]</f>
        <v>France-Soccer Goal Set</v>
      </c>
    </row>
    <row r="504" spans="1:48" hidden="1" x14ac:dyDescent="0.25">
      <c r="A504">
        <v>1052</v>
      </c>
      <c r="B504">
        <v>387</v>
      </c>
      <c r="C504" s="13">
        <v>44344</v>
      </c>
      <c r="D504" s="14">
        <f>WebStore68[[#This Row],[order_date]]</f>
        <v>44344</v>
      </c>
      <c r="E504" s="3">
        <f>ROUNDUP(MONTH(WebStore68[[#This Row],[order_date]])/3, 0)</f>
        <v>2</v>
      </c>
      <c r="F504">
        <v>3</v>
      </c>
      <c r="G504" t="s">
        <v>34</v>
      </c>
      <c r="H504" t="s">
        <v>45</v>
      </c>
      <c r="I504" t="s">
        <v>56</v>
      </c>
      <c r="J504" t="s">
        <v>58</v>
      </c>
      <c r="K504" s="4">
        <v>43610</v>
      </c>
      <c r="L504">
        <v>2</v>
      </c>
      <c r="N504" s="4"/>
      <c r="O504" s="4"/>
      <c r="P504">
        <v>1</v>
      </c>
      <c r="Q504" t="s">
        <v>159</v>
      </c>
      <c r="R504" t="s">
        <v>321</v>
      </c>
      <c r="S504">
        <v>2</v>
      </c>
      <c r="T504" t="s">
        <v>899</v>
      </c>
      <c r="U504" t="s">
        <v>1436</v>
      </c>
      <c r="V504" t="s">
        <v>1951</v>
      </c>
      <c r="W504" t="s">
        <v>180</v>
      </c>
      <c r="X504" t="s">
        <v>1585</v>
      </c>
      <c r="Y504">
        <v>104.99</v>
      </c>
      <c r="Z504">
        <v>59.97</v>
      </c>
      <c r="AA504">
        <v>2</v>
      </c>
      <c r="AB504" t="s">
        <v>2301</v>
      </c>
      <c r="AC504" t="s">
        <v>2607</v>
      </c>
      <c r="AH504" s="4"/>
      <c r="AI504" s="4"/>
      <c r="AJ504" t="s">
        <v>70</v>
      </c>
      <c r="AK504" t="s">
        <v>232</v>
      </c>
      <c r="AL504" t="s">
        <v>635</v>
      </c>
      <c r="AM504" t="s">
        <v>1183</v>
      </c>
      <c r="AN504" t="s">
        <v>1707</v>
      </c>
      <c r="AO504" t="s">
        <v>69</v>
      </c>
      <c r="AP504" t="s">
        <v>1517</v>
      </c>
      <c r="AQ504">
        <f>WebStore68[[#This Row],[unit_price]]*WebStore68[[#This Row],[quantity]]</f>
        <v>22.99</v>
      </c>
      <c r="AR504" t="s">
        <v>673</v>
      </c>
      <c r="AS504" t="s">
        <v>2348</v>
      </c>
      <c r="AT504" t="str">
        <f t="shared" si="7"/>
        <v>1052387443443noFemale436102104.9959.9758722.99119.9912</v>
      </c>
      <c r="AU504">
        <f>COUNTIF(AT$2:AT504,AT504)</f>
        <v>1</v>
      </c>
      <c r="AV504" t="str">
        <f>WebStore68[[#This Row],[country]]&amp;"-"&amp;WebStore68[[#This Row],[item]]</f>
        <v>France-Men Sport Shock Compression Padded Protective Shirt Basketball Training Vest</v>
      </c>
    </row>
    <row r="505" spans="1:48" hidden="1" x14ac:dyDescent="0.25">
      <c r="A505">
        <v>1054</v>
      </c>
      <c r="B505">
        <v>99</v>
      </c>
      <c r="C505" s="4">
        <v>44345</v>
      </c>
      <c r="D505" s="14">
        <f>WebStore68[[#This Row],[order_date]]</f>
        <v>44345</v>
      </c>
      <c r="E505" s="3">
        <f>ROUNDUP(MONTH(WebStore68[[#This Row],[order_date]])/3, 0)</f>
        <v>2</v>
      </c>
      <c r="F505">
        <v>3</v>
      </c>
      <c r="G505" t="s">
        <v>34</v>
      </c>
      <c r="H505" t="s">
        <v>45</v>
      </c>
      <c r="I505" t="s">
        <v>56</v>
      </c>
      <c r="J505" t="s">
        <v>58</v>
      </c>
      <c r="K505" s="4">
        <v>43888</v>
      </c>
      <c r="L505">
        <v>5</v>
      </c>
      <c r="M505" t="s">
        <v>60</v>
      </c>
      <c r="N505" s="4">
        <v>43831</v>
      </c>
      <c r="O505" s="4">
        <v>43921</v>
      </c>
      <c r="P505">
        <v>1</v>
      </c>
      <c r="Q505" t="s">
        <v>86</v>
      </c>
      <c r="R505" t="s">
        <v>248</v>
      </c>
      <c r="S505">
        <v>1</v>
      </c>
      <c r="T505" t="s">
        <v>872</v>
      </c>
      <c r="U505" t="s">
        <v>1409</v>
      </c>
      <c r="V505" t="s">
        <v>1924</v>
      </c>
      <c r="W505" t="s">
        <v>67</v>
      </c>
      <c r="X505" t="s">
        <v>1577</v>
      </c>
      <c r="Y505">
        <v>113.97</v>
      </c>
      <c r="Z505">
        <v>74.97</v>
      </c>
      <c r="AA505">
        <v>1</v>
      </c>
      <c r="AB505" t="s">
        <v>530</v>
      </c>
      <c r="AC505" t="s">
        <v>2367</v>
      </c>
      <c r="AH505" s="4"/>
      <c r="AI505" s="4"/>
      <c r="AJ505" t="s">
        <v>86</v>
      </c>
      <c r="AK505" t="s">
        <v>248</v>
      </c>
      <c r="AL505" t="s">
        <v>872</v>
      </c>
      <c r="AM505" t="s">
        <v>1409</v>
      </c>
      <c r="AN505" t="s">
        <v>1924</v>
      </c>
      <c r="AO505" t="s">
        <v>67</v>
      </c>
      <c r="AP505" t="s">
        <v>1577</v>
      </c>
      <c r="AQ505">
        <f>WebStore68[[#This Row],[unit_price]]*WebStore68[[#This Row],[quantity]]</f>
        <v>113.97</v>
      </c>
      <c r="AR505" t="s">
        <v>530</v>
      </c>
      <c r="AS505" t="s">
        <v>2367</v>
      </c>
      <c r="AT505" t="str">
        <f t="shared" si="7"/>
        <v>105499443453noFemale438885Facebook4383143921113.9774.9771937.99324.9916</v>
      </c>
      <c r="AU505">
        <f>COUNTIF(AT$2:AT505,AT505)</f>
        <v>1</v>
      </c>
      <c r="AV505" t="str">
        <f>WebStore68[[#This Row],[country]]&amp;"-"&amp;WebStore68[[#This Row],[item]]</f>
        <v>France-Artificial Colored Feather Parrots Garden Ornament</v>
      </c>
    </row>
    <row r="506" spans="1:48" hidden="1" x14ac:dyDescent="0.25">
      <c r="A506">
        <v>1058</v>
      </c>
      <c r="B506">
        <v>264</v>
      </c>
      <c r="C506" s="13">
        <v>44347</v>
      </c>
      <c r="D506" s="14">
        <f>WebStore68[[#This Row],[order_date]]</f>
        <v>44347</v>
      </c>
      <c r="E506" s="3">
        <f>ROUNDUP(MONTH(WebStore68[[#This Row],[order_date]])/3, 0)</f>
        <v>2</v>
      </c>
      <c r="F506">
        <v>3</v>
      </c>
      <c r="G506" t="s">
        <v>34</v>
      </c>
      <c r="H506" t="s">
        <v>45</v>
      </c>
      <c r="I506" t="s">
        <v>55</v>
      </c>
      <c r="J506" t="s">
        <v>58</v>
      </c>
      <c r="K506" s="4">
        <v>43667</v>
      </c>
      <c r="L506">
        <v>2</v>
      </c>
      <c r="M506" t="s">
        <v>60</v>
      </c>
      <c r="N506" s="4">
        <v>43615</v>
      </c>
      <c r="O506" s="4">
        <v>43830</v>
      </c>
      <c r="P506">
        <v>1</v>
      </c>
      <c r="Q506" t="s">
        <v>90</v>
      </c>
      <c r="R506" t="s">
        <v>252</v>
      </c>
      <c r="S506">
        <v>1</v>
      </c>
      <c r="T506" t="s">
        <v>652</v>
      </c>
      <c r="U506" t="s">
        <v>1196</v>
      </c>
      <c r="V506" t="s">
        <v>1720</v>
      </c>
      <c r="W506" t="s">
        <v>69</v>
      </c>
      <c r="X506" t="s">
        <v>1562</v>
      </c>
      <c r="Y506">
        <v>19.489999999999998</v>
      </c>
      <c r="Z506">
        <v>9.99</v>
      </c>
      <c r="AA506">
        <v>1</v>
      </c>
      <c r="AB506" t="s">
        <v>410</v>
      </c>
      <c r="AC506" t="s">
        <v>2359</v>
      </c>
      <c r="AH506" s="4"/>
      <c r="AI506" s="4"/>
      <c r="AJ506" t="s">
        <v>90</v>
      </c>
      <c r="AK506" t="s">
        <v>252</v>
      </c>
      <c r="AL506" t="s">
        <v>652</v>
      </c>
      <c r="AM506" t="s">
        <v>1196</v>
      </c>
      <c r="AN506" t="s">
        <v>1720</v>
      </c>
      <c r="AO506" t="s">
        <v>69</v>
      </c>
      <c r="AP506" t="s">
        <v>1562</v>
      </c>
      <c r="AQ506">
        <f>WebStore68[[#This Row],[unit_price]]*WebStore68[[#This Row],[quantity]]</f>
        <v>19.489999999999998</v>
      </c>
      <c r="AR506" t="s">
        <v>410</v>
      </c>
      <c r="AS506" t="s">
        <v>2359</v>
      </c>
      <c r="AT506" t="str">
        <f t="shared" si="7"/>
        <v>1058264443473yesFemale436672Facebook436154383019.499.9961119.4919.9920</v>
      </c>
      <c r="AU506">
        <f>COUNTIF(AT$2:AT506,AT506)</f>
        <v>1</v>
      </c>
      <c r="AV506" t="str">
        <f>WebStore68[[#This Row],[country]]&amp;"-"&amp;WebStore68[[#This Row],[item]]</f>
        <v>France-500 Pieces Castle Puzzle</v>
      </c>
    </row>
    <row r="507" spans="1:48" hidden="1" x14ac:dyDescent="0.25">
      <c r="A507">
        <v>1067</v>
      </c>
      <c r="B507">
        <v>387</v>
      </c>
      <c r="C507" s="13">
        <v>44352</v>
      </c>
      <c r="D507" s="14">
        <f>WebStore68[[#This Row],[order_date]]</f>
        <v>44352</v>
      </c>
      <c r="E507" s="3">
        <f>ROUNDUP(MONTH(WebStore68[[#This Row],[order_date]])/3, 0)</f>
        <v>2</v>
      </c>
      <c r="F507">
        <v>3</v>
      </c>
      <c r="G507" t="s">
        <v>34</v>
      </c>
      <c r="H507" t="s">
        <v>45</v>
      </c>
      <c r="I507" t="s">
        <v>56</v>
      </c>
      <c r="J507" t="s">
        <v>58</v>
      </c>
      <c r="K507" s="4">
        <v>43610</v>
      </c>
      <c r="L507">
        <v>2</v>
      </c>
      <c r="N507" s="4"/>
      <c r="O507" s="4"/>
      <c r="P507">
        <v>1</v>
      </c>
      <c r="Q507" t="s">
        <v>79</v>
      </c>
      <c r="R507" t="s">
        <v>241</v>
      </c>
      <c r="S507">
        <v>1</v>
      </c>
      <c r="T507" t="s">
        <v>504</v>
      </c>
      <c r="U507" t="s">
        <v>1067</v>
      </c>
      <c r="V507" t="s">
        <v>1527</v>
      </c>
      <c r="W507" t="s">
        <v>69</v>
      </c>
      <c r="X507" t="s">
        <v>1548</v>
      </c>
      <c r="Y507">
        <v>36.99</v>
      </c>
      <c r="Z507">
        <v>14.99</v>
      </c>
      <c r="AA507">
        <v>1</v>
      </c>
      <c r="AB507" t="s">
        <v>455</v>
      </c>
      <c r="AC507" t="s">
        <v>2340</v>
      </c>
      <c r="AH507" s="4"/>
      <c r="AI507" s="4"/>
      <c r="AJ507" t="s">
        <v>79</v>
      </c>
      <c r="AK507" t="s">
        <v>241</v>
      </c>
      <c r="AL507" t="s">
        <v>504</v>
      </c>
      <c r="AM507" t="s">
        <v>1067</v>
      </c>
      <c r="AN507" t="s">
        <v>1527</v>
      </c>
      <c r="AO507" t="s">
        <v>69</v>
      </c>
      <c r="AP507" t="s">
        <v>1548</v>
      </c>
      <c r="AQ507">
        <f>WebStore68[[#This Row],[unit_price]]*WebStore68[[#This Row],[quantity]]</f>
        <v>36.99</v>
      </c>
      <c r="AR507" t="s">
        <v>455</v>
      </c>
      <c r="AS507" t="s">
        <v>2340</v>
      </c>
      <c r="AT507" t="str">
        <f t="shared" si="7"/>
        <v>1067387443523noFemale43610236.9914.99410936.99114.9915</v>
      </c>
      <c r="AU507">
        <f>COUNTIF(AT$2:AT507,AT507)</f>
        <v>1</v>
      </c>
      <c r="AV507" t="str">
        <f>WebStore68[[#This Row],[country]]&amp;"-"&amp;WebStore68[[#This Row],[item]]</f>
        <v>France-Pokemon Sword &amp; Shield Vivid Voltage Booster Box</v>
      </c>
    </row>
    <row r="508" spans="1:48" hidden="1" x14ac:dyDescent="0.25">
      <c r="A508">
        <v>1074</v>
      </c>
      <c r="B508">
        <v>121</v>
      </c>
      <c r="C508" s="13">
        <v>44355</v>
      </c>
      <c r="D508" s="14">
        <f>WebStore68[[#This Row],[order_date]]</f>
        <v>44355</v>
      </c>
      <c r="E508" s="3">
        <f>ROUNDUP(MONTH(WebStore68[[#This Row],[order_date]])/3, 0)</f>
        <v>2</v>
      </c>
      <c r="F508">
        <v>3</v>
      </c>
      <c r="G508" t="s">
        <v>34</v>
      </c>
      <c r="H508" t="s">
        <v>45</v>
      </c>
      <c r="I508" t="s">
        <v>56</v>
      </c>
      <c r="J508" t="s">
        <v>58</v>
      </c>
      <c r="K508" s="4">
        <v>43690</v>
      </c>
      <c r="L508">
        <v>2</v>
      </c>
      <c r="M508" t="s">
        <v>60</v>
      </c>
      <c r="N508" s="4">
        <v>43615</v>
      </c>
      <c r="O508" s="4">
        <v>43830</v>
      </c>
      <c r="P508">
        <v>1</v>
      </c>
      <c r="Q508" t="s">
        <v>70</v>
      </c>
      <c r="R508" t="s">
        <v>232</v>
      </c>
      <c r="S508">
        <v>1</v>
      </c>
      <c r="T508" t="s">
        <v>728</v>
      </c>
      <c r="U508" t="s">
        <v>1178</v>
      </c>
      <c r="V508" t="s">
        <v>1787</v>
      </c>
      <c r="W508" t="s">
        <v>67</v>
      </c>
      <c r="X508" t="s">
        <v>1517</v>
      </c>
      <c r="Y508">
        <v>244.77</v>
      </c>
      <c r="Z508">
        <v>59.97</v>
      </c>
      <c r="AA508">
        <v>1</v>
      </c>
      <c r="AB508" t="s">
        <v>673</v>
      </c>
      <c r="AC508" t="s">
        <v>2348</v>
      </c>
      <c r="AH508" s="4"/>
      <c r="AI508" s="4"/>
      <c r="AJ508" t="s">
        <v>70</v>
      </c>
      <c r="AK508" t="s">
        <v>232</v>
      </c>
      <c r="AL508" t="s">
        <v>728</v>
      </c>
      <c r="AM508" t="s">
        <v>1178</v>
      </c>
      <c r="AN508" t="s">
        <v>1787</v>
      </c>
      <c r="AO508" t="s">
        <v>67</v>
      </c>
      <c r="AP508" t="s">
        <v>1517</v>
      </c>
      <c r="AQ508">
        <f>WebStore68[[#This Row],[unit_price]]*WebStore68[[#This Row],[quantity]]</f>
        <v>244.77</v>
      </c>
      <c r="AR508" t="s">
        <v>673</v>
      </c>
      <c r="AS508" t="s">
        <v>2348</v>
      </c>
      <c r="AT508" t="str">
        <f t="shared" si="7"/>
        <v>1074121443553noFemale436902Facebook4361543830244.7759.9755581.59319.9912</v>
      </c>
      <c r="AU508">
        <f>COUNTIF(AT$2:AT508,AT508)</f>
        <v>1</v>
      </c>
      <c r="AV508" t="str">
        <f>WebStore68[[#This Row],[country]]&amp;"-"&amp;WebStore68[[#This Row],[item]]</f>
        <v>France-GoSports Football Training Target Net 6x6</v>
      </c>
    </row>
    <row r="509" spans="1:48" hidden="1" x14ac:dyDescent="0.25">
      <c r="A509">
        <v>1079</v>
      </c>
      <c r="B509">
        <v>33</v>
      </c>
      <c r="C509" s="4">
        <v>44357</v>
      </c>
      <c r="D509" s="14">
        <f>WebStore68[[#This Row],[order_date]]</f>
        <v>44357</v>
      </c>
      <c r="E509" s="3">
        <f>ROUNDUP(MONTH(WebStore68[[#This Row],[order_date]])/3, 0)</f>
        <v>2</v>
      </c>
      <c r="F509">
        <v>3</v>
      </c>
      <c r="G509" t="s">
        <v>34</v>
      </c>
      <c r="H509" t="s">
        <v>45</v>
      </c>
      <c r="I509" t="s">
        <v>55</v>
      </c>
      <c r="J509" t="s">
        <v>57</v>
      </c>
      <c r="K509" s="4">
        <v>43882</v>
      </c>
      <c r="L509">
        <v>5</v>
      </c>
      <c r="M509" t="s">
        <v>60</v>
      </c>
      <c r="N509" s="4">
        <v>43831</v>
      </c>
      <c r="O509" s="4">
        <v>43921</v>
      </c>
      <c r="P509">
        <v>1</v>
      </c>
      <c r="Q509" t="s">
        <v>80</v>
      </c>
      <c r="R509" t="s">
        <v>242</v>
      </c>
      <c r="S509">
        <v>1</v>
      </c>
      <c r="T509" t="s">
        <v>691</v>
      </c>
      <c r="U509" t="s">
        <v>1232</v>
      </c>
      <c r="V509" t="s">
        <v>1754</v>
      </c>
      <c r="W509" t="s">
        <v>80</v>
      </c>
      <c r="X509" t="s">
        <v>1548</v>
      </c>
      <c r="Y509">
        <v>317.89999999999998</v>
      </c>
      <c r="Z509">
        <v>29.98</v>
      </c>
      <c r="AA509">
        <v>1</v>
      </c>
      <c r="AB509" t="s">
        <v>67</v>
      </c>
      <c r="AC509" t="s">
        <v>2373</v>
      </c>
      <c r="AH509" s="4"/>
      <c r="AI509" s="4"/>
      <c r="AJ509" t="s">
        <v>80</v>
      </c>
      <c r="AK509" t="s">
        <v>242</v>
      </c>
      <c r="AL509" t="s">
        <v>691</v>
      </c>
      <c r="AM509" t="s">
        <v>1232</v>
      </c>
      <c r="AN509" t="s">
        <v>1754</v>
      </c>
      <c r="AO509" t="s">
        <v>80</v>
      </c>
      <c r="AP509" t="s">
        <v>1548</v>
      </c>
      <c r="AQ509">
        <f>WebStore68[[#This Row],[unit_price]]*WebStore68[[#This Row],[quantity]]</f>
        <v>317.89999999999998</v>
      </c>
      <c r="AR509" t="s">
        <v>67</v>
      </c>
      <c r="AS509" t="s">
        <v>2373</v>
      </c>
      <c r="AT509" t="str">
        <f t="shared" si="7"/>
        <v>107933443573yesMale438825Facebook4383143921317.929.98243158.95214.993</v>
      </c>
      <c r="AU509">
        <f>COUNTIF(AT$2:AT509,AT509)</f>
        <v>1</v>
      </c>
      <c r="AV509" t="str">
        <f>WebStore68[[#This Row],[country]]&amp;"-"&amp;WebStore68[[#This Row],[item]]</f>
        <v>France-Fifth Avenue Collection - "Crystal Clutch" Handbag Clutch</v>
      </c>
    </row>
    <row r="510" spans="1:48" hidden="1" x14ac:dyDescent="0.25">
      <c r="A510">
        <v>1085</v>
      </c>
      <c r="B510">
        <v>39</v>
      </c>
      <c r="C510" s="4">
        <v>44363</v>
      </c>
      <c r="D510" s="14">
        <f>WebStore68[[#This Row],[order_date]]</f>
        <v>44363</v>
      </c>
      <c r="E510" s="3">
        <f>ROUNDUP(MONTH(WebStore68[[#This Row],[order_date]])/3, 0)</f>
        <v>2</v>
      </c>
      <c r="F510">
        <v>3</v>
      </c>
      <c r="G510" t="s">
        <v>34</v>
      </c>
      <c r="H510" t="s">
        <v>45</v>
      </c>
      <c r="I510" t="s">
        <v>55</v>
      </c>
      <c r="J510" t="s">
        <v>57</v>
      </c>
      <c r="K510" s="4">
        <v>43898</v>
      </c>
      <c r="L510">
        <v>15</v>
      </c>
      <c r="M510" t="s">
        <v>62</v>
      </c>
      <c r="N510" s="4">
        <v>43615</v>
      </c>
      <c r="O510" s="4">
        <v>44413</v>
      </c>
      <c r="P510">
        <v>1</v>
      </c>
      <c r="Q510" t="s">
        <v>90</v>
      </c>
      <c r="R510" t="s">
        <v>252</v>
      </c>
      <c r="S510">
        <v>1</v>
      </c>
      <c r="T510" t="s">
        <v>503</v>
      </c>
      <c r="U510" t="s">
        <v>1066</v>
      </c>
      <c r="V510" t="s">
        <v>1594</v>
      </c>
      <c r="W510" t="s">
        <v>67</v>
      </c>
      <c r="X510" t="s">
        <v>1562</v>
      </c>
      <c r="Y510">
        <v>29.85</v>
      </c>
      <c r="Z510">
        <v>29.97</v>
      </c>
      <c r="AA510">
        <v>1</v>
      </c>
      <c r="AB510" t="s">
        <v>410</v>
      </c>
      <c r="AC510" t="s">
        <v>2359</v>
      </c>
      <c r="AH510" s="4"/>
      <c r="AI510" s="4"/>
      <c r="AJ510" t="s">
        <v>90</v>
      </c>
      <c r="AK510" t="s">
        <v>252</v>
      </c>
      <c r="AL510" t="s">
        <v>503</v>
      </c>
      <c r="AM510" t="s">
        <v>1066</v>
      </c>
      <c r="AN510" t="s">
        <v>1594</v>
      </c>
      <c r="AO510" t="s">
        <v>67</v>
      </c>
      <c r="AP510" t="s">
        <v>1562</v>
      </c>
      <c r="AQ510">
        <f>WebStore68[[#This Row],[unit_price]]*WebStore68[[#This Row],[quantity]]</f>
        <v>29.849999999999998</v>
      </c>
      <c r="AR510" t="s">
        <v>410</v>
      </c>
      <c r="AS510" t="s">
        <v>2359</v>
      </c>
      <c r="AT510" t="str">
        <f t="shared" si="7"/>
        <v>108539443633yesMale4389815Organic436154441329.8529.976609.9539.9920</v>
      </c>
      <c r="AU510">
        <f>COUNTIF(AT$2:AT510,AT510)</f>
        <v>1</v>
      </c>
      <c r="AV510" t="str">
        <f>WebStore68[[#This Row],[country]]&amp;"-"&amp;WebStore68[[#This Row],[item]]</f>
        <v>France-Hasbro Connect 4</v>
      </c>
    </row>
    <row r="511" spans="1:48" hidden="1" x14ac:dyDescent="0.25">
      <c r="A511">
        <v>1088</v>
      </c>
      <c r="B511">
        <v>474</v>
      </c>
      <c r="C511" s="4">
        <v>44365</v>
      </c>
      <c r="D511" s="14">
        <f>WebStore68[[#This Row],[order_date]]</f>
        <v>44365</v>
      </c>
      <c r="E511" s="3">
        <f>ROUNDUP(MONTH(WebStore68[[#This Row],[order_date]])/3, 0)</f>
        <v>2</v>
      </c>
      <c r="F511">
        <v>3</v>
      </c>
      <c r="G511" t="s">
        <v>34</v>
      </c>
      <c r="H511" t="s">
        <v>45</v>
      </c>
      <c r="I511" t="s">
        <v>56</v>
      </c>
      <c r="J511" t="s">
        <v>57</v>
      </c>
      <c r="K511" s="4">
        <v>43700</v>
      </c>
      <c r="L511">
        <v>1</v>
      </c>
      <c r="M511" t="s">
        <v>61</v>
      </c>
      <c r="N511" s="4">
        <v>43615</v>
      </c>
      <c r="O511" s="4">
        <v>43830</v>
      </c>
      <c r="P511">
        <v>1</v>
      </c>
      <c r="Q511" t="s">
        <v>86</v>
      </c>
      <c r="R511" t="s">
        <v>248</v>
      </c>
      <c r="S511">
        <v>1</v>
      </c>
      <c r="T511" t="s">
        <v>499</v>
      </c>
      <c r="U511" t="s">
        <v>1062</v>
      </c>
      <c r="V511" t="s">
        <v>1590</v>
      </c>
      <c r="W511" t="s">
        <v>69</v>
      </c>
      <c r="X511" t="s">
        <v>1577</v>
      </c>
      <c r="Y511">
        <v>61.89</v>
      </c>
      <c r="Z511">
        <v>24.99</v>
      </c>
      <c r="AA511">
        <v>1</v>
      </c>
      <c r="AB511" t="s">
        <v>549</v>
      </c>
      <c r="AC511" t="s">
        <v>2362</v>
      </c>
      <c r="AH511" s="4"/>
      <c r="AI511" s="4"/>
      <c r="AJ511" t="s">
        <v>86</v>
      </c>
      <c r="AK511" t="s">
        <v>248</v>
      </c>
      <c r="AL511" t="s">
        <v>499</v>
      </c>
      <c r="AM511" t="s">
        <v>1062</v>
      </c>
      <c r="AN511" t="s">
        <v>1590</v>
      </c>
      <c r="AO511" t="s">
        <v>69</v>
      </c>
      <c r="AP511" t="s">
        <v>1577</v>
      </c>
      <c r="AQ511">
        <f>WebStore68[[#This Row],[unit_price]]*WebStore68[[#This Row],[quantity]]</f>
        <v>61.89</v>
      </c>
      <c r="AR511" t="s">
        <v>549</v>
      </c>
      <c r="AS511" t="s">
        <v>2362</v>
      </c>
      <c r="AT511" t="str">
        <f t="shared" si="7"/>
        <v>1088474443653noMale437001YouTube436154383061.8924.9978361.89124.9922</v>
      </c>
      <c r="AU511">
        <f>COUNTIF(AT$2:AT511,AT511)</f>
        <v>1</v>
      </c>
      <c r="AV511" t="str">
        <f>WebStore68[[#This Row],[country]]&amp;"-"&amp;WebStore68[[#This Row],[item]]</f>
        <v>France-LuxNine memoryfoam Science Contour Pillow</v>
      </c>
    </row>
    <row r="512" spans="1:48" hidden="1" x14ac:dyDescent="0.25">
      <c r="A512">
        <v>1090</v>
      </c>
      <c r="B512">
        <v>197</v>
      </c>
      <c r="C512" s="4">
        <v>44366</v>
      </c>
      <c r="D512" s="14">
        <f>WebStore68[[#This Row],[order_date]]</f>
        <v>44366</v>
      </c>
      <c r="E512" s="3">
        <f>ROUNDUP(MONTH(WebStore68[[#This Row],[order_date]])/3, 0)</f>
        <v>2</v>
      </c>
      <c r="F512">
        <v>3</v>
      </c>
      <c r="G512" t="s">
        <v>34</v>
      </c>
      <c r="H512" t="s">
        <v>45</v>
      </c>
      <c r="I512" t="s">
        <v>56</v>
      </c>
      <c r="J512" t="s">
        <v>58</v>
      </c>
      <c r="K512" s="4">
        <v>44356</v>
      </c>
      <c r="L512">
        <v>13</v>
      </c>
      <c r="M512" t="s">
        <v>60</v>
      </c>
      <c r="N512" s="4">
        <v>44287</v>
      </c>
      <c r="O512" s="4">
        <v>44389</v>
      </c>
      <c r="P512">
        <v>1</v>
      </c>
      <c r="Q512" t="s">
        <v>79</v>
      </c>
      <c r="R512" t="s">
        <v>241</v>
      </c>
      <c r="S512">
        <v>1</v>
      </c>
      <c r="T512" t="s">
        <v>403</v>
      </c>
      <c r="U512" t="s">
        <v>965</v>
      </c>
      <c r="V512" t="s">
        <v>422</v>
      </c>
      <c r="W512" t="s">
        <v>69</v>
      </c>
      <c r="X512" t="s">
        <v>1548</v>
      </c>
      <c r="Y512">
        <v>120</v>
      </c>
      <c r="Z512">
        <v>14.99</v>
      </c>
      <c r="AA512">
        <v>1</v>
      </c>
      <c r="AB512" t="s">
        <v>455</v>
      </c>
      <c r="AC512" t="s">
        <v>2340</v>
      </c>
      <c r="AH512" s="4"/>
      <c r="AI512" s="4"/>
      <c r="AJ512" t="s">
        <v>79</v>
      </c>
      <c r="AK512" t="s">
        <v>241</v>
      </c>
      <c r="AL512" t="s">
        <v>403</v>
      </c>
      <c r="AM512" t="s">
        <v>965</v>
      </c>
      <c r="AN512" t="s">
        <v>422</v>
      </c>
      <c r="AO512" t="s">
        <v>69</v>
      </c>
      <c r="AP512" t="s">
        <v>1548</v>
      </c>
      <c r="AQ512">
        <f>WebStore68[[#This Row],[unit_price]]*WebStore68[[#This Row],[quantity]]</f>
        <v>120</v>
      </c>
      <c r="AR512" t="s">
        <v>455</v>
      </c>
      <c r="AS512" t="s">
        <v>2340</v>
      </c>
      <c r="AT512" t="str">
        <f t="shared" si="7"/>
        <v>1090197443663noFemale4435613Facebook442874438912014.99438120114.9915</v>
      </c>
      <c r="AU512">
        <f>COUNTIF(AT$2:AT512,AT512)</f>
        <v>1</v>
      </c>
      <c r="AV512" t="str">
        <f>WebStore68[[#This Row],[country]]&amp;"-"&amp;WebStore68[[#This Row],[item]]</f>
        <v>France-Dragon Ball Z - Officially Licensed Dragon Ball Collector's Set</v>
      </c>
    </row>
    <row r="513" spans="1:48" hidden="1" x14ac:dyDescent="0.25">
      <c r="A513">
        <v>1094</v>
      </c>
      <c r="B513">
        <v>438</v>
      </c>
      <c r="C513" s="13">
        <v>44366</v>
      </c>
      <c r="D513" s="14">
        <f>WebStore68[[#This Row],[order_date]]</f>
        <v>44366</v>
      </c>
      <c r="E513" s="3">
        <f>ROUNDUP(MONTH(WebStore68[[#This Row],[order_date]])/3, 0)</f>
        <v>2</v>
      </c>
      <c r="F513">
        <v>3</v>
      </c>
      <c r="G513" t="s">
        <v>34</v>
      </c>
      <c r="H513" t="s">
        <v>45</v>
      </c>
      <c r="I513" t="s">
        <v>56</v>
      </c>
      <c r="J513" t="s">
        <v>58</v>
      </c>
      <c r="K513" s="4">
        <v>43583</v>
      </c>
      <c r="L513">
        <v>2</v>
      </c>
      <c r="N513" s="4"/>
      <c r="O513" s="4"/>
      <c r="P513">
        <v>2</v>
      </c>
      <c r="Q513" t="s">
        <v>212</v>
      </c>
      <c r="R513" t="s">
        <v>374</v>
      </c>
      <c r="S513">
        <v>2</v>
      </c>
      <c r="T513" t="s">
        <v>911</v>
      </c>
      <c r="U513" t="s">
        <v>1446</v>
      </c>
      <c r="V513" t="s">
        <v>1960</v>
      </c>
      <c r="W513" t="s">
        <v>180</v>
      </c>
      <c r="X513" t="s">
        <v>2031</v>
      </c>
      <c r="Y513">
        <v>49.99</v>
      </c>
      <c r="Z513">
        <v>54.97</v>
      </c>
      <c r="AA513">
        <v>2</v>
      </c>
      <c r="AB513" t="s">
        <v>2306</v>
      </c>
      <c r="AC513" t="s">
        <v>2612</v>
      </c>
      <c r="AH513" s="4"/>
      <c r="AI513" s="4"/>
      <c r="AJ513" t="s">
        <v>78</v>
      </c>
      <c r="AK513" t="s">
        <v>240</v>
      </c>
      <c r="AL513" t="s">
        <v>610</v>
      </c>
      <c r="AM513" t="s">
        <v>1162</v>
      </c>
      <c r="AN513" t="s">
        <v>67</v>
      </c>
      <c r="AO513" t="s">
        <v>80</v>
      </c>
      <c r="AP513" t="s">
        <v>1548</v>
      </c>
      <c r="AQ513">
        <f>WebStore68[[#This Row],[unit_price]]*WebStore68[[#This Row],[quantity]]</f>
        <v>6</v>
      </c>
      <c r="AR513" t="s">
        <v>393</v>
      </c>
      <c r="AS513" t="s">
        <v>2345</v>
      </c>
      <c r="AT513" t="str">
        <f t="shared" si="7"/>
        <v>1094438443663noFemale43583249.9954.9781013214.9918</v>
      </c>
      <c r="AU513">
        <f>COUNTIF(AT$2:AT513,AT513)</f>
        <v>1</v>
      </c>
      <c r="AV513" t="str">
        <f>WebStore68[[#This Row],[country]]&amp;"-"&amp;WebStore68[[#This Row],[item]]</f>
        <v>France-Non Stick Burger Press Hamburger Maker Beef Patty Meat BBQ Grill 12cm</v>
      </c>
    </row>
    <row r="514" spans="1:48" hidden="1" x14ac:dyDescent="0.25">
      <c r="A514">
        <v>1094</v>
      </c>
      <c r="B514">
        <v>438</v>
      </c>
      <c r="C514" s="13">
        <v>44366</v>
      </c>
      <c r="D514" s="14">
        <f>WebStore68[[#This Row],[order_date]]</f>
        <v>44366</v>
      </c>
      <c r="E514" s="3">
        <f>ROUNDUP(MONTH(WebStore68[[#This Row],[order_date]])/3, 0)</f>
        <v>2</v>
      </c>
      <c r="F514">
        <v>3</v>
      </c>
      <c r="G514" t="s">
        <v>34</v>
      </c>
      <c r="H514" t="s">
        <v>45</v>
      </c>
      <c r="I514" t="s">
        <v>56</v>
      </c>
      <c r="J514" t="s">
        <v>58</v>
      </c>
      <c r="K514" s="4">
        <v>43583</v>
      </c>
      <c r="L514">
        <v>2</v>
      </c>
      <c r="N514" s="4"/>
      <c r="O514" s="4"/>
      <c r="P514">
        <v>2</v>
      </c>
      <c r="Q514" t="s">
        <v>212</v>
      </c>
      <c r="R514" t="s">
        <v>374</v>
      </c>
      <c r="S514">
        <v>2</v>
      </c>
      <c r="T514" t="s">
        <v>911</v>
      </c>
      <c r="U514" t="s">
        <v>1446</v>
      </c>
      <c r="V514" t="s">
        <v>1960</v>
      </c>
      <c r="W514" t="s">
        <v>180</v>
      </c>
      <c r="X514" t="s">
        <v>2031</v>
      </c>
      <c r="Y514">
        <v>49.99</v>
      </c>
      <c r="Z514">
        <v>54.97</v>
      </c>
      <c r="AA514">
        <v>2</v>
      </c>
      <c r="AB514" t="s">
        <v>2306</v>
      </c>
      <c r="AC514" t="s">
        <v>2612</v>
      </c>
      <c r="AH514" s="4"/>
      <c r="AI514" s="4"/>
      <c r="AJ514" t="s">
        <v>86</v>
      </c>
      <c r="AK514" t="s">
        <v>248</v>
      </c>
      <c r="AL514" t="s">
        <v>441</v>
      </c>
      <c r="AM514" t="s">
        <v>2640</v>
      </c>
      <c r="AN514" t="s">
        <v>1535</v>
      </c>
      <c r="AO514" t="s">
        <v>69</v>
      </c>
      <c r="AP514" t="s">
        <v>1577</v>
      </c>
      <c r="AQ514">
        <f>WebStore68[[#This Row],[unit_price]]*WebStore68[[#This Row],[quantity]]</f>
        <v>43.99</v>
      </c>
      <c r="AR514" t="s">
        <v>530</v>
      </c>
      <c r="AS514" t="s">
        <v>2367</v>
      </c>
      <c r="AT514" t="str">
        <f t="shared" ref="AT514:AT577" si="8">CONCATENATE($A514,$B514,$C514,$F514,$I514,$J514,$K514,$L514,$M514,$N514,$O514,$Y514,$Z514,$AD514,$AE514,$AF514,$AG514,$AH514,$AI514,$AJ514,$AL514,$AN514,$AO514,$AP514,$AR514)</f>
        <v>1094438443663noFemale43583249.9954.97710643.99124.9916</v>
      </c>
      <c r="AU514">
        <f>COUNTIF(AT$2:AT514,AT514)</f>
        <v>1</v>
      </c>
      <c r="AV514" t="str">
        <f>WebStore68[[#This Row],[country]]&amp;"-"&amp;WebStore68[[#This Row],[item]]</f>
        <v>France-PharMeDoc Pregnancy Pillow</v>
      </c>
    </row>
    <row r="515" spans="1:48" hidden="1" x14ac:dyDescent="0.25">
      <c r="A515">
        <v>1100</v>
      </c>
      <c r="B515">
        <v>459</v>
      </c>
      <c r="C515" s="13">
        <v>44367</v>
      </c>
      <c r="D515" s="14">
        <f>WebStore68[[#This Row],[order_date]]</f>
        <v>44367</v>
      </c>
      <c r="E515" s="3">
        <f>ROUNDUP(MONTH(WebStore68[[#This Row],[order_date]])/3, 0)</f>
        <v>2</v>
      </c>
      <c r="F515">
        <v>3</v>
      </c>
      <c r="G515" t="s">
        <v>34</v>
      </c>
      <c r="H515" t="s">
        <v>45</v>
      </c>
      <c r="I515" t="s">
        <v>55</v>
      </c>
      <c r="J515" t="s">
        <v>58</v>
      </c>
      <c r="K515" s="4">
        <v>43645</v>
      </c>
      <c r="L515">
        <v>2</v>
      </c>
      <c r="M515" t="s">
        <v>60</v>
      </c>
      <c r="N515" s="4">
        <v>43615</v>
      </c>
      <c r="O515" s="4">
        <v>43830</v>
      </c>
      <c r="P515">
        <v>1</v>
      </c>
      <c r="Q515" t="s">
        <v>69</v>
      </c>
      <c r="R515" t="s">
        <v>231</v>
      </c>
      <c r="S515">
        <v>1</v>
      </c>
      <c r="T515" t="s">
        <v>520</v>
      </c>
      <c r="U515" t="s">
        <v>1084</v>
      </c>
      <c r="V515" t="s">
        <v>1610</v>
      </c>
      <c r="W515" t="s">
        <v>69</v>
      </c>
      <c r="X515" t="s">
        <v>1577</v>
      </c>
      <c r="Y515">
        <v>12.99</v>
      </c>
      <c r="Z515">
        <v>24.99</v>
      </c>
      <c r="AA515">
        <v>1</v>
      </c>
      <c r="AB515" t="s">
        <v>69</v>
      </c>
      <c r="AC515" t="s">
        <v>2360</v>
      </c>
      <c r="AH515" s="4"/>
      <c r="AI515" s="4"/>
      <c r="AJ515" t="s">
        <v>69</v>
      </c>
      <c r="AK515" t="s">
        <v>231</v>
      </c>
      <c r="AL515" t="s">
        <v>520</v>
      </c>
      <c r="AM515" t="s">
        <v>1084</v>
      </c>
      <c r="AN515" t="s">
        <v>1610</v>
      </c>
      <c r="AO515" t="s">
        <v>69</v>
      </c>
      <c r="AP515" t="s">
        <v>1577</v>
      </c>
      <c r="AQ515">
        <f>WebStore68[[#This Row],[unit_price]]*WebStore68[[#This Row],[quantity]]</f>
        <v>12.99</v>
      </c>
      <c r="AR515" t="s">
        <v>69</v>
      </c>
      <c r="AS515" t="s">
        <v>2360</v>
      </c>
      <c r="AT515" t="str">
        <f t="shared" si="8"/>
        <v>1100459443673yesFemale436452Facebook436154383012.9924.99113112.99124.991</v>
      </c>
      <c r="AU515">
        <f>COUNTIF(AT$2:AT515,AT515)</f>
        <v>1</v>
      </c>
      <c r="AV515" t="str">
        <f>WebStore68[[#This Row],[country]]&amp;"-"&amp;WebStore68[[#This Row],[item]]</f>
        <v>France-Smart Watch Y68</v>
      </c>
    </row>
    <row r="516" spans="1:48" hidden="1" x14ac:dyDescent="0.25">
      <c r="A516">
        <v>1131</v>
      </c>
      <c r="B516">
        <v>289</v>
      </c>
      <c r="C516" s="4">
        <v>44384</v>
      </c>
      <c r="D516" s="14">
        <f>WebStore68[[#This Row],[order_date]]</f>
        <v>44384</v>
      </c>
      <c r="E516" s="3">
        <f>ROUNDUP(MONTH(WebStore68[[#This Row],[order_date]])/3, 0)</f>
        <v>3</v>
      </c>
      <c r="F516">
        <v>3</v>
      </c>
      <c r="G516" t="s">
        <v>34</v>
      </c>
      <c r="H516" t="s">
        <v>45</v>
      </c>
      <c r="I516" t="s">
        <v>55</v>
      </c>
      <c r="J516" t="s">
        <v>58</v>
      </c>
      <c r="K516" s="4">
        <v>43728</v>
      </c>
      <c r="L516">
        <v>3</v>
      </c>
      <c r="M516" t="s">
        <v>59</v>
      </c>
      <c r="N516" s="4">
        <v>43615</v>
      </c>
      <c r="O516" s="4">
        <v>43830</v>
      </c>
      <c r="P516">
        <v>1</v>
      </c>
      <c r="Q516" t="s">
        <v>84</v>
      </c>
      <c r="R516" t="s">
        <v>246</v>
      </c>
      <c r="S516">
        <v>1</v>
      </c>
      <c r="T516" t="s">
        <v>426</v>
      </c>
      <c r="U516" t="s">
        <v>988</v>
      </c>
      <c r="V516" t="s">
        <v>1521</v>
      </c>
      <c r="W516" t="s">
        <v>67</v>
      </c>
      <c r="X516" t="s">
        <v>1548</v>
      </c>
      <c r="Y516">
        <v>125.97</v>
      </c>
      <c r="Z516">
        <v>44.97</v>
      </c>
      <c r="AA516">
        <v>1</v>
      </c>
      <c r="AB516" t="s">
        <v>410</v>
      </c>
      <c r="AC516" t="s">
        <v>2359</v>
      </c>
      <c r="AH516" s="4"/>
      <c r="AI516" s="4"/>
      <c r="AJ516" t="s">
        <v>84</v>
      </c>
      <c r="AK516" t="s">
        <v>246</v>
      </c>
      <c r="AL516" t="s">
        <v>426</v>
      </c>
      <c r="AM516" t="s">
        <v>988</v>
      </c>
      <c r="AN516" t="s">
        <v>1521</v>
      </c>
      <c r="AO516" t="s">
        <v>67</v>
      </c>
      <c r="AP516" t="s">
        <v>1548</v>
      </c>
      <c r="AQ516">
        <f>WebStore68[[#This Row],[unit_price]]*WebStore68[[#This Row],[quantity]]</f>
        <v>125.97</v>
      </c>
      <c r="AR516" t="s">
        <v>410</v>
      </c>
      <c r="AS516" t="s">
        <v>2359</v>
      </c>
      <c r="AT516" t="str">
        <f t="shared" si="8"/>
        <v>1131289443843yesFemale437283Google Ads4361543830125.9744.9798041.99314.9920</v>
      </c>
      <c r="AU516">
        <f>COUNTIF(AT$2:AT516,AT516)</f>
        <v>1</v>
      </c>
      <c r="AV516" t="str">
        <f>WebStore68[[#This Row],[country]]&amp;"-"&amp;WebStore68[[#This Row],[item]]</f>
        <v>France-Logitech G502 HERO Wired Gaming Mouse</v>
      </c>
    </row>
    <row r="517" spans="1:48" hidden="1" x14ac:dyDescent="0.25">
      <c r="A517">
        <v>1153</v>
      </c>
      <c r="B517">
        <v>299</v>
      </c>
      <c r="C517" s="13">
        <v>44397</v>
      </c>
      <c r="D517" s="14">
        <f>WebStore68[[#This Row],[order_date]]</f>
        <v>44397</v>
      </c>
      <c r="E517" s="3">
        <f>ROUNDUP(MONTH(WebStore68[[#This Row],[order_date]])/3, 0)</f>
        <v>3</v>
      </c>
      <c r="F517">
        <v>3</v>
      </c>
      <c r="G517" t="s">
        <v>34</v>
      </c>
      <c r="H517" t="s">
        <v>45</v>
      </c>
      <c r="I517" t="s">
        <v>56</v>
      </c>
      <c r="J517" t="s">
        <v>58</v>
      </c>
      <c r="K517" s="4">
        <v>43567</v>
      </c>
      <c r="L517">
        <v>2</v>
      </c>
      <c r="N517" s="4"/>
      <c r="O517" s="4"/>
      <c r="P517">
        <v>1</v>
      </c>
      <c r="Q517" t="s">
        <v>79</v>
      </c>
      <c r="R517" t="s">
        <v>241</v>
      </c>
      <c r="S517">
        <v>1</v>
      </c>
      <c r="T517" t="s">
        <v>595</v>
      </c>
      <c r="U517" t="s">
        <v>1045</v>
      </c>
      <c r="V517" t="s">
        <v>578</v>
      </c>
      <c r="W517" t="s">
        <v>69</v>
      </c>
      <c r="X517" t="s">
        <v>1548</v>
      </c>
      <c r="Y517">
        <v>100</v>
      </c>
      <c r="Z517">
        <v>14.99</v>
      </c>
      <c r="AA517">
        <v>1</v>
      </c>
      <c r="AB517" t="s">
        <v>455</v>
      </c>
      <c r="AC517" t="s">
        <v>2340</v>
      </c>
      <c r="AH517" s="4"/>
      <c r="AI517" s="4"/>
      <c r="AJ517" t="s">
        <v>79</v>
      </c>
      <c r="AK517" t="s">
        <v>241</v>
      </c>
      <c r="AL517" t="s">
        <v>595</v>
      </c>
      <c r="AM517" t="s">
        <v>1045</v>
      </c>
      <c r="AN517" t="s">
        <v>578</v>
      </c>
      <c r="AO517" t="s">
        <v>69</v>
      </c>
      <c r="AP517" t="s">
        <v>1548</v>
      </c>
      <c r="AQ517">
        <f>WebStore68[[#This Row],[unit_price]]*WebStore68[[#This Row],[quantity]]</f>
        <v>100</v>
      </c>
      <c r="AR517" t="s">
        <v>455</v>
      </c>
      <c r="AS517" t="s">
        <v>2340</v>
      </c>
      <c r="AT517" t="str">
        <f t="shared" si="8"/>
        <v>1153299443973noFemale43567210014.99467100114.9915</v>
      </c>
      <c r="AU517">
        <f>COUNTIF(AT$2:AT517,AT517)</f>
        <v>1</v>
      </c>
      <c r="AV517" t="str">
        <f>WebStore68[[#This Row],[country]]&amp;"-"&amp;WebStore68[[#This Row],[item]]</f>
        <v>France-Jumpstart Booster Box - MTG Magic the Gathering</v>
      </c>
    </row>
    <row r="518" spans="1:48" hidden="1" x14ac:dyDescent="0.25">
      <c r="A518">
        <v>1173</v>
      </c>
      <c r="B518">
        <v>98</v>
      </c>
      <c r="C518" s="4">
        <v>44410</v>
      </c>
      <c r="D518" s="14">
        <f>WebStore68[[#This Row],[order_date]]</f>
        <v>44410</v>
      </c>
      <c r="E518" s="3">
        <f>ROUNDUP(MONTH(WebStore68[[#This Row],[order_date]])/3, 0)</f>
        <v>3</v>
      </c>
      <c r="F518">
        <v>3</v>
      </c>
      <c r="G518" t="s">
        <v>34</v>
      </c>
      <c r="H518" t="s">
        <v>45</v>
      </c>
      <c r="I518" t="s">
        <v>55</v>
      </c>
      <c r="J518" t="s">
        <v>58</v>
      </c>
      <c r="K518" s="4">
        <v>43912</v>
      </c>
      <c r="L518">
        <v>5</v>
      </c>
      <c r="M518" t="s">
        <v>60</v>
      </c>
      <c r="N518" s="4">
        <v>43831</v>
      </c>
      <c r="O518" s="4">
        <v>43921</v>
      </c>
      <c r="P518">
        <v>1</v>
      </c>
      <c r="Q518" t="s">
        <v>67</v>
      </c>
      <c r="R518" t="s">
        <v>229</v>
      </c>
      <c r="S518">
        <v>1</v>
      </c>
      <c r="T518" t="s">
        <v>626</v>
      </c>
      <c r="U518" t="s">
        <v>1176</v>
      </c>
      <c r="V518" t="s">
        <v>1701</v>
      </c>
      <c r="W518" t="s">
        <v>69</v>
      </c>
      <c r="X518" t="s">
        <v>1548</v>
      </c>
      <c r="Y518">
        <v>10.99</v>
      </c>
      <c r="Z518">
        <v>14.99</v>
      </c>
      <c r="AA518">
        <v>1</v>
      </c>
      <c r="AB518" t="s">
        <v>90</v>
      </c>
      <c r="AC518" t="s">
        <v>2328</v>
      </c>
      <c r="AH518" s="4"/>
      <c r="AI518" s="4"/>
      <c r="AJ518" t="s">
        <v>67</v>
      </c>
      <c r="AK518" t="s">
        <v>229</v>
      </c>
      <c r="AL518" t="s">
        <v>626</v>
      </c>
      <c r="AM518" t="s">
        <v>1176</v>
      </c>
      <c r="AN518" t="s">
        <v>1701</v>
      </c>
      <c r="AO518" t="s">
        <v>69</v>
      </c>
      <c r="AP518" t="s">
        <v>1548</v>
      </c>
      <c r="AQ518">
        <f>WebStore68[[#This Row],[unit_price]]*WebStore68[[#This Row],[quantity]]</f>
        <v>10.99</v>
      </c>
      <c r="AR518" t="s">
        <v>90</v>
      </c>
      <c r="AS518" t="s">
        <v>2328</v>
      </c>
      <c r="AT518" t="str">
        <f t="shared" si="8"/>
        <v>117398444103yesFemale439125Facebook438314392110.9914.9937910.99114.996</v>
      </c>
      <c r="AU518">
        <f>COUNTIF(AT$2:AT518,AT518)</f>
        <v>1</v>
      </c>
      <c r="AV518" t="str">
        <f>WebStore68[[#This Row],[country]]&amp;"-"&amp;WebStore68[[#This Row],[item]]</f>
        <v>France-Little Stars</v>
      </c>
    </row>
    <row r="519" spans="1:48" hidden="1" x14ac:dyDescent="0.25">
      <c r="A519">
        <v>1177</v>
      </c>
      <c r="B519">
        <v>264</v>
      </c>
      <c r="C519" s="13">
        <v>44410</v>
      </c>
      <c r="D519" s="14">
        <f>WebStore68[[#This Row],[order_date]]</f>
        <v>44410</v>
      </c>
      <c r="E519" s="3">
        <f>ROUNDUP(MONTH(WebStore68[[#This Row],[order_date]])/3, 0)</f>
        <v>3</v>
      </c>
      <c r="F519">
        <v>3</v>
      </c>
      <c r="G519" t="s">
        <v>34</v>
      </c>
      <c r="H519" t="s">
        <v>45</v>
      </c>
      <c r="I519" t="s">
        <v>55</v>
      </c>
      <c r="J519" t="s">
        <v>58</v>
      </c>
      <c r="K519" s="4">
        <v>43667</v>
      </c>
      <c r="L519">
        <v>2</v>
      </c>
      <c r="M519" t="s">
        <v>60</v>
      </c>
      <c r="N519" s="4">
        <v>43615</v>
      </c>
      <c r="O519" s="4">
        <v>43830</v>
      </c>
      <c r="P519">
        <v>1</v>
      </c>
      <c r="Q519" t="s">
        <v>69</v>
      </c>
      <c r="R519" t="s">
        <v>231</v>
      </c>
      <c r="S519">
        <v>1</v>
      </c>
      <c r="T519" t="s">
        <v>428</v>
      </c>
      <c r="U519" t="s">
        <v>991</v>
      </c>
      <c r="V519" t="s">
        <v>1524</v>
      </c>
      <c r="W519" t="s">
        <v>69</v>
      </c>
      <c r="X519" t="s">
        <v>1577</v>
      </c>
      <c r="Y519">
        <v>929.99</v>
      </c>
      <c r="Z519">
        <v>24.99</v>
      </c>
      <c r="AA519">
        <v>1</v>
      </c>
      <c r="AB519" t="s">
        <v>69</v>
      </c>
      <c r="AC519" t="s">
        <v>2360</v>
      </c>
      <c r="AH519" s="4"/>
      <c r="AI519" s="4"/>
      <c r="AJ519" t="s">
        <v>69</v>
      </c>
      <c r="AK519" t="s">
        <v>231</v>
      </c>
      <c r="AL519" t="s">
        <v>428</v>
      </c>
      <c r="AM519" t="s">
        <v>991</v>
      </c>
      <c r="AN519" t="s">
        <v>1524</v>
      </c>
      <c r="AO519" t="s">
        <v>69</v>
      </c>
      <c r="AP519" t="s">
        <v>1577</v>
      </c>
      <c r="AQ519">
        <f>WebStore68[[#This Row],[unit_price]]*WebStore68[[#This Row],[quantity]]</f>
        <v>929.99</v>
      </c>
      <c r="AR519" t="s">
        <v>69</v>
      </c>
      <c r="AS519" t="s">
        <v>2360</v>
      </c>
      <c r="AT519" t="str">
        <f t="shared" si="8"/>
        <v>1177264444103yesFemale436672Facebook4361543830929.9924.991151929.99124.991</v>
      </c>
      <c r="AU519">
        <f>COUNTIF(AT$2:AT519,AT519)</f>
        <v>1</v>
      </c>
      <c r="AV519" t="str">
        <f>WebStore68[[#This Row],[country]]&amp;"-"&amp;WebStore68[[#This Row],[item]]</f>
        <v>France-VIZIO Elevate 5.1.4 Home Theater Sound Bar with Dolby Atmos and DTS:X</v>
      </c>
    </row>
    <row r="520" spans="1:48" hidden="1" x14ac:dyDescent="0.25">
      <c r="A520">
        <v>14</v>
      </c>
      <c r="B520">
        <v>18</v>
      </c>
      <c r="C520" s="4">
        <v>43747</v>
      </c>
      <c r="D520" s="14">
        <f>WebStore68[[#This Row],[order_date]]</f>
        <v>43747</v>
      </c>
      <c r="E520" s="3">
        <f>ROUNDUP(MONTH(WebStore68[[#This Row],[order_date]])/3, 0)</f>
        <v>4</v>
      </c>
      <c r="F520">
        <v>4</v>
      </c>
      <c r="G520" t="s">
        <v>40</v>
      </c>
      <c r="H520" t="s">
        <v>51</v>
      </c>
      <c r="I520" t="s">
        <v>56</v>
      </c>
      <c r="J520" t="s">
        <v>57</v>
      </c>
      <c r="K520" s="4">
        <v>43660</v>
      </c>
      <c r="L520">
        <v>3</v>
      </c>
      <c r="M520" t="s">
        <v>59</v>
      </c>
      <c r="N520" s="4">
        <v>43615</v>
      </c>
      <c r="O520" s="4">
        <v>43830</v>
      </c>
      <c r="P520">
        <v>2</v>
      </c>
      <c r="Q520" t="s">
        <v>76</v>
      </c>
      <c r="R520" t="s">
        <v>238</v>
      </c>
      <c r="S520">
        <v>2</v>
      </c>
      <c r="T520" t="s">
        <v>400</v>
      </c>
      <c r="U520" t="s">
        <v>962</v>
      </c>
      <c r="V520" t="s">
        <v>1496</v>
      </c>
      <c r="W520" t="s">
        <v>75</v>
      </c>
      <c r="X520" t="s">
        <v>2036</v>
      </c>
      <c r="Y520">
        <v>58.87</v>
      </c>
      <c r="Z520">
        <v>94.95</v>
      </c>
      <c r="AA520">
        <v>2</v>
      </c>
      <c r="AB520" t="s">
        <v>2087</v>
      </c>
      <c r="AC520" t="s">
        <v>2337</v>
      </c>
      <c r="AH520" s="4"/>
      <c r="AI520" s="4"/>
      <c r="AJ520" t="s">
        <v>90</v>
      </c>
      <c r="AK520" t="s">
        <v>252</v>
      </c>
      <c r="AL520" t="s">
        <v>489</v>
      </c>
      <c r="AM520" t="s">
        <v>1052</v>
      </c>
      <c r="AN520" t="s">
        <v>1581</v>
      </c>
      <c r="AO520" t="s">
        <v>80</v>
      </c>
      <c r="AP520" t="s">
        <v>1562</v>
      </c>
      <c r="AQ520">
        <f>WebStore68[[#This Row],[unit_price]]*WebStore68[[#This Row],[quantity]]</f>
        <v>37.9</v>
      </c>
      <c r="AR520" t="s">
        <v>410</v>
      </c>
      <c r="AS520" t="s">
        <v>2359</v>
      </c>
      <c r="AT520" t="str">
        <f t="shared" si="8"/>
        <v>1418437474noMale436603Google Ads436154383058.8794.95612618.9529.9920</v>
      </c>
      <c r="AU520">
        <f>COUNTIF(AT$2:AT520,AT520)</f>
        <v>1</v>
      </c>
      <c r="AV520" t="str">
        <f>WebStore68[[#This Row],[country]]&amp;"-"&amp;WebStore68[[#This Row],[item]]</f>
        <v>Spain-Seaield Teddy Bear Panda Stuffed Animal 14x10</v>
      </c>
    </row>
    <row r="521" spans="1:48" hidden="1" x14ac:dyDescent="0.25">
      <c r="A521">
        <v>14</v>
      </c>
      <c r="B521">
        <v>18</v>
      </c>
      <c r="C521" s="4">
        <v>43747</v>
      </c>
      <c r="D521" s="14">
        <f>WebStore68[[#This Row],[order_date]]</f>
        <v>43747</v>
      </c>
      <c r="E521" s="3">
        <f>ROUNDUP(MONTH(WebStore68[[#This Row],[order_date]])/3, 0)</f>
        <v>4</v>
      </c>
      <c r="F521">
        <v>4</v>
      </c>
      <c r="G521" t="s">
        <v>40</v>
      </c>
      <c r="H521" t="s">
        <v>51</v>
      </c>
      <c r="I521" t="s">
        <v>56</v>
      </c>
      <c r="J521" t="s">
        <v>57</v>
      </c>
      <c r="K521" s="4">
        <v>43660</v>
      </c>
      <c r="L521">
        <v>3</v>
      </c>
      <c r="M521" t="s">
        <v>59</v>
      </c>
      <c r="N521" s="4">
        <v>43615</v>
      </c>
      <c r="O521" s="4">
        <v>43830</v>
      </c>
      <c r="P521">
        <v>2</v>
      </c>
      <c r="Q521" t="s">
        <v>76</v>
      </c>
      <c r="R521" t="s">
        <v>238</v>
      </c>
      <c r="S521">
        <v>2</v>
      </c>
      <c r="T521" t="s">
        <v>400</v>
      </c>
      <c r="U521" t="s">
        <v>962</v>
      </c>
      <c r="V521" t="s">
        <v>1496</v>
      </c>
      <c r="W521" t="s">
        <v>75</v>
      </c>
      <c r="X521" t="s">
        <v>2036</v>
      </c>
      <c r="Y521">
        <v>58.87</v>
      </c>
      <c r="Z521">
        <v>94.95</v>
      </c>
      <c r="AA521">
        <v>2</v>
      </c>
      <c r="AB521" t="s">
        <v>2087</v>
      </c>
      <c r="AC521" t="s">
        <v>2337</v>
      </c>
      <c r="AH521" s="4"/>
      <c r="AI521" s="4"/>
      <c r="AJ521" t="s">
        <v>69</v>
      </c>
      <c r="AK521" t="s">
        <v>231</v>
      </c>
      <c r="AL521" t="s">
        <v>448</v>
      </c>
      <c r="AM521" t="s">
        <v>1010</v>
      </c>
      <c r="AN521" t="s">
        <v>1540</v>
      </c>
      <c r="AO521" t="s">
        <v>67</v>
      </c>
      <c r="AP521" t="s">
        <v>1577</v>
      </c>
      <c r="AQ521">
        <f>WebStore68[[#This Row],[unit_price]]*WebStore68[[#This Row],[quantity]]</f>
        <v>20.97</v>
      </c>
      <c r="AR521" t="s">
        <v>69</v>
      </c>
      <c r="AS521" t="s">
        <v>2360</v>
      </c>
      <c r="AT521" t="str">
        <f t="shared" si="8"/>
        <v>1418437474noMale436603Google Ads436154383058.8794.9511506.99324.991</v>
      </c>
      <c r="AU521">
        <f>COUNTIF(AT$2:AT521,AT521)</f>
        <v>1</v>
      </c>
      <c r="AV521" t="str">
        <f>WebStore68[[#This Row],[country]]&amp;"-"&amp;WebStore68[[#This Row],[item]]</f>
        <v>Spain-USB 3.0 Flash Drive 2TB High-Speed Data Memory Storage Thumb Stick</v>
      </c>
    </row>
    <row r="522" spans="1:48" hidden="1" x14ac:dyDescent="0.25">
      <c r="A522">
        <v>17</v>
      </c>
      <c r="B522">
        <v>100</v>
      </c>
      <c r="C522" s="4">
        <v>43748</v>
      </c>
      <c r="D522" s="14">
        <f>WebStore68[[#This Row],[order_date]]</f>
        <v>43748</v>
      </c>
      <c r="E522" s="3">
        <f>ROUNDUP(MONTH(WebStore68[[#This Row],[order_date]])/3, 0)</f>
        <v>4</v>
      </c>
      <c r="F522">
        <v>4</v>
      </c>
      <c r="G522" t="s">
        <v>40</v>
      </c>
      <c r="H522" t="s">
        <v>51</v>
      </c>
      <c r="I522" t="s">
        <v>55</v>
      </c>
      <c r="J522" t="s">
        <v>57</v>
      </c>
      <c r="K522" s="4">
        <v>43692</v>
      </c>
      <c r="L522">
        <v>3</v>
      </c>
      <c r="M522" t="s">
        <v>59</v>
      </c>
      <c r="N522" s="4">
        <v>43615</v>
      </c>
      <c r="O522" s="4">
        <v>43830</v>
      </c>
      <c r="P522">
        <v>1</v>
      </c>
      <c r="Q522" t="s">
        <v>79</v>
      </c>
      <c r="R522" t="s">
        <v>241</v>
      </c>
      <c r="S522">
        <v>1</v>
      </c>
      <c r="T522" t="s">
        <v>403</v>
      </c>
      <c r="U522" t="s">
        <v>965</v>
      </c>
      <c r="V522" t="s">
        <v>422</v>
      </c>
      <c r="W522" t="s">
        <v>67</v>
      </c>
      <c r="X522" t="s">
        <v>1548</v>
      </c>
      <c r="Y522">
        <v>360</v>
      </c>
      <c r="Z522">
        <v>44.97</v>
      </c>
      <c r="AA522">
        <v>1</v>
      </c>
      <c r="AB522" t="s">
        <v>455</v>
      </c>
      <c r="AC522" t="s">
        <v>2340</v>
      </c>
      <c r="AD522">
        <v>1</v>
      </c>
      <c r="AE522" t="s">
        <v>2633</v>
      </c>
      <c r="AF522">
        <v>35</v>
      </c>
      <c r="AG522" t="s">
        <v>2635</v>
      </c>
      <c r="AH522" s="4">
        <v>43740</v>
      </c>
      <c r="AI522" s="4">
        <v>43799</v>
      </c>
      <c r="AJ522" t="s">
        <v>79</v>
      </c>
      <c r="AK522" t="s">
        <v>241</v>
      </c>
      <c r="AL522" t="s">
        <v>403</v>
      </c>
      <c r="AM522" t="s">
        <v>965</v>
      </c>
      <c r="AN522" t="s">
        <v>422</v>
      </c>
      <c r="AO522" t="s">
        <v>67</v>
      </c>
      <c r="AP522" t="s">
        <v>1548</v>
      </c>
      <c r="AQ522">
        <f>WebStore68[[#This Row],[unit_price]]*WebStore68[[#This Row],[quantity]]</f>
        <v>360</v>
      </c>
      <c r="AR522" t="s">
        <v>455</v>
      </c>
      <c r="AS522" t="s">
        <v>2340</v>
      </c>
      <c r="AT522" t="str">
        <f t="shared" si="8"/>
        <v>17100437484yesMale436923Google Ads436154383036044.971control35Changing color of background from blue to green4374043799438120314.9915</v>
      </c>
      <c r="AU522">
        <f>COUNTIF(AT$2:AT522,AT522)</f>
        <v>1</v>
      </c>
      <c r="AV522" t="str">
        <f>WebStore68[[#This Row],[country]]&amp;"-"&amp;WebStore68[[#This Row],[item]]</f>
        <v>Spain-Dragon Ball Z - Officially Licensed Dragon Ball Collector's Set</v>
      </c>
    </row>
    <row r="523" spans="1:48" hidden="1" x14ac:dyDescent="0.25">
      <c r="A523">
        <v>22</v>
      </c>
      <c r="B523">
        <v>141</v>
      </c>
      <c r="C523" s="4">
        <v>43749</v>
      </c>
      <c r="D523" s="14">
        <f>WebStore68[[#This Row],[order_date]]</f>
        <v>43749</v>
      </c>
      <c r="E523" s="3">
        <f>ROUNDUP(MONTH(WebStore68[[#This Row],[order_date]])/3, 0)</f>
        <v>4</v>
      </c>
      <c r="F523">
        <v>4</v>
      </c>
      <c r="G523" t="s">
        <v>40</v>
      </c>
      <c r="H523" t="s">
        <v>51</v>
      </c>
      <c r="I523" t="s">
        <v>56</v>
      </c>
      <c r="J523" t="s">
        <v>58</v>
      </c>
      <c r="K523" s="4">
        <v>43634</v>
      </c>
      <c r="L523">
        <v>3</v>
      </c>
      <c r="M523" t="s">
        <v>59</v>
      </c>
      <c r="N523" s="4">
        <v>43615</v>
      </c>
      <c r="O523" s="4">
        <v>43830</v>
      </c>
      <c r="P523">
        <v>1</v>
      </c>
      <c r="Q523" t="s">
        <v>78</v>
      </c>
      <c r="R523" t="s">
        <v>240</v>
      </c>
      <c r="S523">
        <v>1</v>
      </c>
      <c r="T523" t="s">
        <v>408</v>
      </c>
      <c r="U523" t="s">
        <v>970</v>
      </c>
      <c r="V523" t="s">
        <v>1503</v>
      </c>
      <c r="W523" t="s">
        <v>80</v>
      </c>
      <c r="X523" t="s">
        <v>1548</v>
      </c>
      <c r="Y523">
        <v>59.88</v>
      </c>
      <c r="Z523">
        <v>29.98</v>
      </c>
      <c r="AA523">
        <v>1</v>
      </c>
      <c r="AB523" t="s">
        <v>393</v>
      </c>
      <c r="AC523" t="s">
        <v>2345</v>
      </c>
      <c r="AD523">
        <v>1</v>
      </c>
      <c r="AE523" t="s">
        <v>2634</v>
      </c>
      <c r="AF523">
        <v>50</v>
      </c>
      <c r="AG523" t="s">
        <v>2635</v>
      </c>
      <c r="AH523" s="4">
        <v>43740</v>
      </c>
      <c r="AI523" s="4">
        <v>43799</v>
      </c>
      <c r="AJ523" t="s">
        <v>78</v>
      </c>
      <c r="AK523" t="s">
        <v>240</v>
      </c>
      <c r="AL523" t="s">
        <v>408</v>
      </c>
      <c r="AM523" t="s">
        <v>970</v>
      </c>
      <c r="AN523" t="s">
        <v>1503</v>
      </c>
      <c r="AO523" t="s">
        <v>80</v>
      </c>
      <c r="AP523" t="s">
        <v>1548</v>
      </c>
      <c r="AQ523">
        <f>WebStore68[[#This Row],[unit_price]]*WebStore68[[#This Row],[quantity]]</f>
        <v>59.88</v>
      </c>
      <c r="AR523" t="s">
        <v>393</v>
      </c>
      <c r="AS523" t="s">
        <v>2345</v>
      </c>
      <c r="AT523" t="str">
        <f t="shared" si="8"/>
        <v>22141437494noFemale436343Google Ads436154383059.8829.981test50Changing color of background from blue to green437404379984529.94214.9918</v>
      </c>
      <c r="AU523">
        <f>COUNTIF(AT$2:AT523,AT523)</f>
        <v>1</v>
      </c>
      <c r="AV523" t="str">
        <f>WebStore68[[#This Row],[country]]&amp;"-"&amp;WebStore68[[#This Row],[item]]</f>
        <v>Spain-Fullstar Vegetable Chopper 4 Blades</v>
      </c>
    </row>
    <row r="524" spans="1:48" hidden="1" x14ac:dyDescent="0.25">
      <c r="A524">
        <v>26</v>
      </c>
      <c r="B524">
        <v>178</v>
      </c>
      <c r="C524" s="13">
        <v>43751</v>
      </c>
      <c r="D524" s="14">
        <f>WebStore68[[#This Row],[order_date]]</f>
        <v>43751</v>
      </c>
      <c r="E524" s="3">
        <f>ROUNDUP(MONTH(WebStore68[[#This Row],[order_date]])/3, 0)</f>
        <v>4</v>
      </c>
      <c r="F524">
        <v>4</v>
      </c>
      <c r="G524" t="s">
        <v>40</v>
      </c>
      <c r="H524" t="s">
        <v>51</v>
      </c>
      <c r="I524" t="s">
        <v>55</v>
      </c>
      <c r="J524" t="s">
        <v>57</v>
      </c>
      <c r="K524" s="4">
        <v>43632</v>
      </c>
      <c r="L524">
        <v>2</v>
      </c>
      <c r="M524" t="s">
        <v>60</v>
      </c>
      <c r="N524" s="4">
        <v>43615</v>
      </c>
      <c r="O524" s="4">
        <v>43830</v>
      </c>
      <c r="P524">
        <v>1</v>
      </c>
      <c r="Q524" t="s">
        <v>67</v>
      </c>
      <c r="R524" t="s">
        <v>229</v>
      </c>
      <c r="S524">
        <v>1</v>
      </c>
      <c r="T524" t="s">
        <v>412</v>
      </c>
      <c r="U524" t="s">
        <v>974</v>
      </c>
      <c r="V524" t="s">
        <v>1507</v>
      </c>
      <c r="W524" t="s">
        <v>80</v>
      </c>
      <c r="X524" t="s">
        <v>1548</v>
      </c>
      <c r="Y524">
        <v>57.78</v>
      </c>
      <c r="Z524">
        <v>29.98</v>
      </c>
      <c r="AA524">
        <v>1</v>
      </c>
      <c r="AB524" t="s">
        <v>79</v>
      </c>
      <c r="AC524" t="s">
        <v>2349</v>
      </c>
      <c r="AD524">
        <v>1</v>
      </c>
      <c r="AE524" t="s">
        <v>2633</v>
      </c>
      <c r="AF524">
        <v>67</v>
      </c>
      <c r="AG524" t="s">
        <v>2635</v>
      </c>
      <c r="AH524" s="4">
        <v>43740</v>
      </c>
      <c r="AI524" s="4">
        <v>43799</v>
      </c>
      <c r="AJ524" t="s">
        <v>67</v>
      </c>
      <c r="AK524" t="s">
        <v>229</v>
      </c>
      <c r="AL524" t="s">
        <v>412</v>
      </c>
      <c r="AM524" t="s">
        <v>974</v>
      </c>
      <c r="AN524" t="s">
        <v>1507</v>
      </c>
      <c r="AO524" t="s">
        <v>80</v>
      </c>
      <c r="AP524" t="s">
        <v>1548</v>
      </c>
      <c r="AQ524">
        <f>WebStore68[[#This Row],[unit_price]]*WebStore68[[#This Row],[quantity]]</f>
        <v>57.78</v>
      </c>
      <c r="AR524" t="s">
        <v>79</v>
      </c>
      <c r="AS524" t="s">
        <v>2349</v>
      </c>
      <c r="AT524" t="str">
        <f t="shared" si="8"/>
        <v>26178437514yesMale436322Facebook436154383057.7829.981control67Changing color of background from blue to green4374043799317228.89214.994</v>
      </c>
      <c r="AU524">
        <f>COUNTIF(AT$2:AT524,AT524)</f>
        <v>1</v>
      </c>
      <c r="AV524" t="str">
        <f>WebStore68[[#This Row],[country]]&amp;"-"&amp;WebStore68[[#This Row],[item]]</f>
        <v>Spain-The Secret</v>
      </c>
    </row>
    <row r="525" spans="1:48" hidden="1" x14ac:dyDescent="0.25">
      <c r="A525">
        <v>33</v>
      </c>
      <c r="B525">
        <v>435</v>
      </c>
      <c r="C525" s="4">
        <v>43754</v>
      </c>
      <c r="D525" s="14">
        <f>WebStore68[[#This Row],[order_date]]</f>
        <v>43754</v>
      </c>
      <c r="E525" s="3">
        <f>ROUNDUP(MONTH(WebStore68[[#This Row],[order_date]])/3, 0)</f>
        <v>4</v>
      </c>
      <c r="F525">
        <v>4</v>
      </c>
      <c r="G525" t="s">
        <v>40</v>
      </c>
      <c r="H525" t="s">
        <v>51</v>
      </c>
      <c r="I525" t="s">
        <v>55</v>
      </c>
      <c r="J525" t="s">
        <v>58</v>
      </c>
      <c r="K525" s="4">
        <v>43537</v>
      </c>
      <c r="L525">
        <v>1</v>
      </c>
      <c r="N525" s="4"/>
      <c r="O525" s="4"/>
      <c r="P525">
        <v>1</v>
      </c>
      <c r="Q525" t="s">
        <v>79</v>
      </c>
      <c r="R525" t="s">
        <v>241</v>
      </c>
      <c r="S525">
        <v>1</v>
      </c>
      <c r="T525" t="s">
        <v>418</v>
      </c>
      <c r="U525" t="s">
        <v>980</v>
      </c>
      <c r="V525" t="s">
        <v>1513</v>
      </c>
      <c r="W525" t="s">
        <v>67</v>
      </c>
      <c r="X525" t="s">
        <v>1548</v>
      </c>
      <c r="Y525">
        <v>89.97</v>
      </c>
      <c r="Z525">
        <v>44.97</v>
      </c>
      <c r="AA525">
        <v>1</v>
      </c>
      <c r="AB525" t="s">
        <v>65</v>
      </c>
      <c r="AC525" t="s">
        <v>2343</v>
      </c>
      <c r="AD525">
        <v>1</v>
      </c>
      <c r="AE525" t="s">
        <v>2633</v>
      </c>
      <c r="AF525">
        <v>215</v>
      </c>
      <c r="AG525" t="s">
        <v>2635</v>
      </c>
      <c r="AH525" s="4">
        <v>43740</v>
      </c>
      <c r="AI525" s="4">
        <v>43799</v>
      </c>
      <c r="AJ525" t="s">
        <v>79</v>
      </c>
      <c r="AK525" t="s">
        <v>241</v>
      </c>
      <c r="AL525" t="s">
        <v>418</v>
      </c>
      <c r="AM525" t="s">
        <v>980</v>
      </c>
      <c r="AN525" t="s">
        <v>1513</v>
      </c>
      <c r="AO525" t="s">
        <v>67</v>
      </c>
      <c r="AP525" t="s">
        <v>1548</v>
      </c>
      <c r="AQ525">
        <f>WebStore68[[#This Row],[unit_price]]*WebStore68[[#This Row],[quantity]]</f>
        <v>89.97</v>
      </c>
      <c r="AR525" t="s">
        <v>65</v>
      </c>
      <c r="AS525" t="s">
        <v>2343</v>
      </c>
      <c r="AT525" t="str">
        <f t="shared" si="8"/>
        <v>33435437544yesFemale43537189.9744.971control215Changing color of background from blue to green437404379945029.99314.9910</v>
      </c>
      <c r="AU525">
        <f>COUNTIF(AT$2:AT525,AT525)</f>
        <v>1</v>
      </c>
      <c r="AV525" t="str">
        <f>WebStore68[[#This Row],[country]]&amp;"-"&amp;WebStore68[[#This Row],[item]]</f>
        <v>Spain-Funko Pop! PAIN Glow In The Dark</v>
      </c>
    </row>
    <row r="526" spans="1:48" hidden="1" x14ac:dyDescent="0.25">
      <c r="A526">
        <v>50</v>
      </c>
      <c r="B526">
        <v>178</v>
      </c>
      <c r="C526" s="13">
        <v>43765</v>
      </c>
      <c r="D526" s="14">
        <f>WebStore68[[#This Row],[order_date]]</f>
        <v>43765</v>
      </c>
      <c r="E526" s="3">
        <f>ROUNDUP(MONTH(WebStore68[[#This Row],[order_date]])/3, 0)</f>
        <v>4</v>
      </c>
      <c r="F526">
        <v>4</v>
      </c>
      <c r="G526" t="s">
        <v>40</v>
      </c>
      <c r="H526" t="s">
        <v>51</v>
      </c>
      <c r="I526" t="s">
        <v>55</v>
      </c>
      <c r="J526" t="s">
        <v>57</v>
      </c>
      <c r="K526" s="4">
        <v>43632</v>
      </c>
      <c r="L526">
        <v>2</v>
      </c>
      <c r="M526" t="s">
        <v>60</v>
      </c>
      <c r="N526" s="4">
        <v>43615</v>
      </c>
      <c r="O526" s="4">
        <v>43830</v>
      </c>
      <c r="P526">
        <v>1</v>
      </c>
      <c r="Q526" t="s">
        <v>90</v>
      </c>
      <c r="R526" t="s">
        <v>252</v>
      </c>
      <c r="S526">
        <v>1</v>
      </c>
      <c r="T526" t="s">
        <v>431</v>
      </c>
      <c r="U526" t="s">
        <v>994</v>
      </c>
      <c r="V526" t="s">
        <v>1526</v>
      </c>
      <c r="W526" t="s">
        <v>69</v>
      </c>
      <c r="X526" t="s">
        <v>1562</v>
      </c>
      <c r="Y526">
        <v>34.99</v>
      </c>
      <c r="Z526">
        <v>9.99</v>
      </c>
      <c r="AA526">
        <v>1</v>
      </c>
      <c r="AB526" t="s">
        <v>410</v>
      </c>
      <c r="AC526" t="s">
        <v>2359</v>
      </c>
      <c r="AH526" s="4"/>
      <c r="AI526" s="4"/>
      <c r="AJ526" t="s">
        <v>90</v>
      </c>
      <c r="AK526" t="s">
        <v>252</v>
      </c>
      <c r="AL526" t="s">
        <v>431</v>
      </c>
      <c r="AM526" t="s">
        <v>994</v>
      </c>
      <c r="AN526" t="s">
        <v>1526</v>
      </c>
      <c r="AO526" t="s">
        <v>69</v>
      </c>
      <c r="AP526" t="s">
        <v>1562</v>
      </c>
      <c r="AQ526">
        <f>WebStore68[[#This Row],[unit_price]]*WebStore68[[#This Row],[quantity]]</f>
        <v>34.99</v>
      </c>
      <c r="AR526" t="s">
        <v>410</v>
      </c>
      <c r="AS526" t="s">
        <v>2359</v>
      </c>
      <c r="AT526" t="str">
        <f t="shared" si="8"/>
        <v>50178437654yesMale436322Facebook436154383034.999.9962434.9919.9920</v>
      </c>
      <c r="AU526">
        <f>COUNTIF(AT$2:AT526,AT526)</f>
        <v>1</v>
      </c>
      <c r="AV526" t="str">
        <f>WebStore68[[#This Row],[country]]&amp;"-"&amp;WebStore68[[#This Row],[item]]</f>
        <v>Spain-Beyblade Burst Evolution Elite Warrior 4-Pack</v>
      </c>
    </row>
    <row r="527" spans="1:48" hidden="1" x14ac:dyDescent="0.25">
      <c r="A527">
        <v>62</v>
      </c>
      <c r="B527">
        <v>378</v>
      </c>
      <c r="C527" s="13">
        <v>43769</v>
      </c>
      <c r="D527" s="14">
        <f>WebStore68[[#This Row],[order_date]]</f>
        <v>43769</v>
      </c>
      <c r="E527" s="3">
        <f>ROUNDUP(MONTH(WebStore68[[#This Row],[order_date]])/3, 0)</f>
        <v>4</v>
      </c>
      <c r="F527">
        <v>4</v>
      </c>
      <c r="G527" t="s">
        <v>40</v>
      </c>
      <c r="H527" t="s">
        <v>51</v>
      </c>
      <c r="I527" t="s">
        <v>56</v>
      </c>
      <c r="J527" t="s">
        <v>57</v>
      </c>
      <c r="K527" s="4">
        <v>43537</v>
      </c>
      <c r="L527">
        <v>2</v>
      </c>
      <c r="N527" s="4"/>
      <c r="O527" s="4"/>
      <c r="P527">
        <v>1</v>
      </c>
      <c r="Q527" t="s">
        <v>70</v>
      </c>
      <c r="R527" t="s">
        <v>232</v>
      </c>
      <c r="S527">
        <v>1</v>
      </c>
      <c r="T527" t="s">
        <v>440</v>
      </c>
      <c r="U527" t="s">
        <v>1002</v>
      </c>
      <c r="V527" t="s">
        <v>1534</v>
      </c>
      <c r="W527" t="s">
        <v>67</v>
      </c>
      <c r="X527" t="s">
        <v>1517</v>
      </c>
      <c r="Y527">
        <v>68.849999999999994</v>
      </c>
      <c r="Z527">
        <v>59.97</v>
      </c>
      <c r="AA527">
        <v>1</v>
      </c>
      <c r="AB527" t="s">
        <v>432</v>
      </c>
      <c r="AC527" t="s">
        <v>2331</v>
      </c>
      <c r="AD527">
        <v>1</v>
      </c>
      <c r="AE527" t="s">
        <v>2633</v>
      </c>
      <c r="AF527">
        <v>178</v>
      </c>
      <c r="AG527" t="s">
        <v>2635</v>
      </c>
      <c r="AH527" s="4">
        <v>43740</v>
      </c>
      <c r="AI527" s="4">
        <v>43799</v>
      </c>
      <c r="AJ527" t="s">
        <v>70</v>
      </c>
      <c r="AK527" t="s">
        <v>232</v>
      </c>
      <c r="AL527" t="s">
        <v>440</v>
      </c>
      <c r="AM527" t="s">
        <v>1002</v>
      </c>
      <c r="AN527" t="s">
        <v>1534</v>
      </c>
      <c r="AO527" t="s">
        <v>67</v>
      </c>
      <c r="AP527" t="s">
        <v>1517</v>
      </c>
      <c r="AQ527">
        <f>WebStore68[[#This Row],[unit_price]]*WebStore68[[#This Row],[quantity]]</f>
        <v>68.849999999999994</v>
      </c>
      <c r="AR527" t="s">
        <v>432</v>
      </c>
      <c r="AS527" t="s">
        <v>2331</v>
      </c>
      <c r="AT527" t="str">
        <f t="shared" si="8"/>
        <v>62378437694noMale43537268.8559.971control178Changing color of background from blue to green4374043799517022.95319.9921</v>
      </c>
      <c r="AU527">
        <f>COUNTIF(AT$2:AT527,AT527)</f>
        <v>1</v>
      </c>
      <c r="AV527" t="str">
        <f>WebStore68[[#This Row],[country]]&amp;"-"&amp;WebStore68[[#This Row],[item]]</f>
        <v>Spain-ZIONOR Swim Goggles G1 Polarized Swimming Goggles Anti-Fog for Adult</v>
      </c>
    </row>
    <row r="528" spans="1:48" hidden="1" x14ac:dyDescent="0.25">
      <c r="A528">
        <v>83</v>
      </c>
      <c r="B528">
        <v>178</v>
      </c>
      <c r="C528" s="13">
        <v>43782</v>
      </c>
      <c r="D528" s="14">
        <f>WebStore68[[#This Row],[order_date]]</f>
        <v>43782</v>
      </c>
      <c r="E528" s="3">
        <f>ROUNDUP(MONTH(WebStore68[[#This Row],[order_date]])/3, 0)</f>
        <v>4</v>
      </c>
      <c r="F528">
        <v>4</v>
      </c>
      <c r="G528" t="s">
        <v>40</v>
      </c>
      <c r="H528" t="s">
        <v>51</v>
      </c>
      <c r="I528" t="s">
        <v>55</v>
      </c>
      <c r="J528" t="s">
        <v>57</v>
      </c>
      <c r="K528" s="4">
        <v>43632</v>
      </c>
      <c r="L528">
        <v>2</v>
      </c>
      <c r="M528" t="s">
        <v>60</v>
      </c>
      <c r="N528" s="4">
        <v>43615</v>
      </c>
      <c r="O528" s="4">
        <v>43830</v>
      </c>
      <c r="P528">
        <v>1</v>
      </c>
      <c r="Q528" t="s">
        <v>80</v>
      </c>
      <c r="R528" t="s">
        <v>242</v>
      </c>
      <c r="S528">
        <v>1</v>
      </c>
      <c r="T528" t="s">
        <v>455</v>
      </c>
      <c r="U528" t="s">
        <v>1018</v>
      </c>
      <c r="V528" t="s">
        <v>1548</v>
      </c>
      <c r="W528" t="s">
        <v>80</v>
      </c>
      <c r="X528" t="s">
        <v>1548</v>
      </c>
      <c r="Y528">
        <v>29.98</v>
      </c>
      <c r="Z528">
        <v>29.98</v>
      </c>
      <c r="AA528">
        <v>1</v>
      </c>
      <c r="AB528" t="s">
        <v>70</v>
      </c>
      <c r="AC528" t="s">
        <v>2341</v>
      </c>
      <c r="AH528" s="4"/>
      <c r="AI528" s="4"/>
      <c r="AJ528" t="s">
        <v>80</v>
      </c>
      <c r="AK528" t="s">
        <v>242</v>
      </c>
      <c r="AL528" t="s">
        <v>455</v>
      </c>
      <c r="AM528" t="s">
        <v>1018</v>
      </c>
      <c r="AN528" t="s">
        <v>1548</v>
      </c>
      <c r="AO528" t="s">
        <v>80</v>
      </c>
      <c r="AP528" t="s">
        <v>1548</v>
      </c>
      <c r="AQ528">
        <f>WebStore68[[#This Row],[unit_price]]*WebStore68[[#This Row],[quantity]]</f>
        <v>29.98</v>
      </c>
      <c r="AR528" t="s">
        <v>70</v>
      </c>
      <c r="AS528" t="s">
        <v>2341</v>
      </c>
      <c r="AT528" t="str">
        <f t="shared" si="8"/>
        <v>83178437824yesMale436322Facebook436154383029.9829.9821514.99214.995</v>
      </c>
      <c r="AU528">
        <f>COUNTIF(AT$2:AT528,AT528)</f>
        <v>1</v>
      </c>
      <c r="AV528" t="str">
        <f>WebStore68[[#This Row],[country]]&amp;"-"&amp;WebStore68[[#This Row],[item]]</f>
        <v>Spain-Aluminium HD Polarized Photochromic Sunglasses</v>
      </c>
    </row>
    <row r="529" spans="1:48" hidden="1" x14ac:dyDescent="0.25">
      <c r="A529">
        <v>89</v>
      </c>
      <c r="B529">
        <v>217</v>
      </c>
      <c r="C529" s="4">
        <v>43786</v>
      </c>
      <c r="D529" s="14">
        <f>WebStore68[[#This Row],[order_date]]</f>
        <v>43786</v>
      </c>
      <c r="E529" s="3">
        <f>ROUNDUP(MONTH(WebStore68[[#This Row],[order_date]])/3, 0)</f>
        <v>4</v>
      </c>
      <c r="F529">
        <v>4</v>
      </c>
      <c r="G529" t="s">
        <v>40</v>
      </c>
      <c r="H529" t="s">
        <v>51</v>
      </c>
      <c r="I529" t="s">
        <v>55</v>
      </c>
      <c r="J529" t="s">
        <v>57</v>
      </c>
      <c r="K529" s="4">
        <v>43670</v>
      </c>
      <c r="L529">
        <v>3</v>
      </c>
      <c r="M529" t="s">
        <v>59</v>
      </c>
      <c r="N529" s="4">
        <v>43615</v>
      </c>
      <c r="O529" s="4">
        <v>43830</v>
      </c>
      <c r="P529">
        <v>2</v>
      </c>
      <c r="Q529" t="s">
        <v>77</v>
      </c>
      <c r="R529" t="s">
        <v>239</v>
      </c>
      <c r="S529">
        <v>2</v>
      </c>
      <c r="T529" t="s">
        <v>461</v>
      </c>
      <c r="U529" t="s">
        <v>1024</v>
      </c>
      <c r="V529" t="s">
        <v>1554</v>
      </c>
      <c r="W529" t="s">
        <v>85</v>
      </c>
      <c r="X529" t="s">
        <v>2030</v>
      </c>
      <c r="Y529">
        <v>98.97</v>
      </c>
      <c r="Z529">
        <v>49.97</v>
      </c>
      <c r="AA529">
        <v>2</v>
      </c>
      <c r="AB529" t="s">
        <v>2108</v>
      </c>
      <c r="AC529" t="s">
        <v>2379</v>
      </c>
      <c r="AD529">
        <v>1</v>
      </c>
      <c r="AE529" t="s">
        <v>2634</v>
      </c>
      <c r="AF529">
        <v>84</v>
      </c>
      <c r="AG529" t="s">
        <v>2635</v>
      </c>
      <c r="AH529" s="4">
        <v>43740</v>
      </c>
      <c r="AI529" s="4">
        <v>43799</v>
      </c>
      <c r="AJ529" t="s">
        <v>70</v>
      </c>
      <c r="AK529" t="s">
        <v>232</v>
      </c>
      <c r="AL529" t="s">
        <v>514</v>
      </c>
      <c r="AM529" t="s">
        <v>1077</v>
      </c>
      <c r="AN529" t="s">
        <v>1604</v>
      </c>
      <c r="AO529" t="s">
        <v>69</v>
      </c>
      <c r="AP529" t="s">
        <v>1517</v>
      </c>
      <c r="AQ529">
        <f>WebStore68[[#This Row],[unit_price]]*WebStore68[[#This Row],[quantity]]</f>
        <v>38.99</v>
      </c>
      <c r="AR529" t="s">
        <v>640</v>
      </c>
      <c r="AS529" t="s">
        <v>2393</v>
      </c>
      <c r="AT529" t="str">
        <f t="shared" si="8"/>
        <v>89217437864yesMale436703Google Ads436154383098.9749.971test84Changing color of background from blue to green4374043799513338.99119.9917</v>
      </c>
      <c r="AU529">
        <f>COUNTIF(AT$2:AT529,AT529)</f>
        <v>1</v>
      </c>
      <c r="AV529" t="str">
        <f>WebStore68[[#This Row],[country]]&amp;"-"&amp;WebStore68[[#This Row],[item]]</f>
        <v>Spain-Soccer Goal Set</v>
      </c>
    </row>
    <row r="530" spans="1:48" hidden="1" x14ac:dyDescent="0.25">
      <c r="A530">
        <v>89</v>
      </c>
      <c r="B530">
        <v>217</v>
      </c>
      <c r="C530" s="4">
        <v>43786</v>
      </c>
      <c r="D530" s="14">
        <f>WebStore68[[#This Row],[order_date]]</f>
        <v>43786</v>
      </c>
      <c r="E530" s="3">
        <f>ROUNDUP(MONTH(WebStore68[[#This Row],[order_date]])/3, 0)</f>
        <v>4</v>
      </c>
      <c r="F530">
        <v>4</v>
      </c>
      <c r="G530" t="s">
        <v>40</v>
      </c>
      <c r="H530" t="s">
        <v>51</v>
      </c>
      <c r="I530" t="s">
        <v>55</v>
      </c>
      <c r="J530" t="s">
        <v>57</v>
      </c>
      <c r="K530" s="4">
        <v>43670</v>
      </c>
      <c r="L530">
        <v>3</v>
      </c>
      <c r="M530" t="s">
        <v>59</v>
      </c>
      <c r="N530" s="4">
        <v>43615</v>
      </c>
      <c r="O530" s="4">
        <v>43830</v>
      </c>
      <c r="P530">
        <v>2</v>
      </c>
      <c r="Q530" t="s">
        <v>77</v>
      </c>
      <c r="R530" t="s">
        <v>239</v>
      </c>
      <c r="S530">
        <v>2</v>
      </c>
      <c r="T530" t="s">
        <v>461</v>
      </c>
      <c r="U530" t="s">
        <v>1024</v>
      </c>
      <c r="V530" t="s">
        <v>1554</v>
      </c>
      <c r="W530" t="s">
        <v>85</v>
      </c>
      <c r="X530" t="s">
        <v>2030</v>
      </c>
      <c r="Y530">
        <v>98.97</v>
      </c>
      <c r="Z530">
        <v>49.97</v>
      </c>
      <c r="AA530">
        <v>2</v>
      </c>
      <c r="AB530" t="s">
        <v>2108</v>
      </c>
      <c r="AC530" t="s">
        <v>2379</v>
      </c>
      <c r="AD530">
        <v>1</v>
      </c>
      <c r="AE530" t="s">
        <v>2634</v>
      </c>
      <c r="AF530">
        <v>84</v>
      </c>
      <c r="AG530" t="s">
        <v>2635</v>
      </c>
      <c r="AH530" s="4">
        <v>43740</v>
      </c>
      <c r="AI530" s="4">
        <v>43799</v>
      </c>
      <c r="AJ530" t="s">
        <v>67</v>
      </c>
      <c r="AK530" t="s">
        <v>229</v>
      </c>
      <c r="AL530" t="s">
        <v>498</v>
      </c>
      <c r="AM530" t="s">
        <v>1061</v>
      </c>
      <c r="AN530" t="s">
        <v>1513</v>
      </c>
      <c r="AO530" t="s">
        <v>80</v>
      </c>
      <c r="AP530" t="s">
        <v>1548</v>
      </c>
      <c r="AQ530">
        <f>WebStore68[[#This Row],[unit_price]]*WebStore68[[#This Row],[quantity]]</f>
        <v>59.98</v>
      </c>
      <c r="AR530" t="s">
        <v>652</v>
      </c>
      <c r="AS530" t="s">
        <v>2352</v>
      </c>
      <c r="AT530" t="str">
        <f t="shared" si="8"/>
        <v>89217437864yesMale436703Google Ads436154383098.9749.971test84Changing color of background from blue to green437404379935929.99214.9911</v>
      </c>
      <c r="AU530">
        <f>COUNTIF(AT$2:AT530,AT530)</f>
        <v>1</v>
      </c>
      <c r="AV530" t="str">
        <f>WebStore68[[#This Row],[country]]&amp;"-"&amp;WebStore68[[#This Row],[item]]</f>
        <v>Spain-Harry Potter and the Chamber of Secrets</v>
      </c>
    </row>
    <row r="531" spans="1:48" hidden="1" x14ac:dyDescent="0.25">
      <c r="A531">
        <v>94</v>
      </c>
      <c r="B531">
        <v>18</v>
      </c>
      <c r="C531" s="4">
        <v>43788</v>
      </c>
      <c r="D531" s="14">
        <f>WebStore68[[#This Row],[order_date]]</f>
        <v>43788</v>
      </c>
      <c r="E531" s="3">
        <f>ROUNDUP(MONTH(WebStore68[[#This Row],[order_date]])/3, 0)</f>
        <v>4</v>
      </c>
      <c r="F531">
        <v>4</v>
      </c>
      <c r="G531" t="s">
        <v>40</v>
      </c>
      <c r="H531" t="s">
        <v>51</v>
      </c>
      <c r="I531" t="s">
        <v>56</v>
      </c>
      <c r="J531" t="s">
        <v>57</v>
      </c>
      <c r="K531" s="4">
        <v>43660</v>
      </c>
      <c r="L531">
        <v>3</v>
      </c>
      <c r="M531" t="s">
        <v>59</v>
      </c>
      <c r="N531" s="4">
        <v>43615</v>
      </c>
      <c r="O531" s="4">
        <v>43830</v>
      </c>
      <c r="P531">
        <v>2</v>
      </c>
      <c r="Q531" t="s">
        <v>87</v>
      </c>
      <c r="R531" t="s">
        <v>249</v>
      </c>
      <c r="S531">
        <v>2</v>
      </c>
      <c r="T531" t="s">
        <v>465</v>
      </c>
      <c r="U531" t="s">
        <v>1028</v>
      </c>
      <c r="V531" t="s">
        <v>1558</v>
      </c>
      <c r="W531" t="s">
        <v>180</v>
      </c>
      <c r="X531" t="s">
        <v>2038</v>
      </c>
      <c r="Y531">
        <v>106.94</v>
      </c>
      <c r="Z531">
        <v>49.97</v>
      </c>
      <c r="AA531">
        <v>2</v>
      </c>
      <c r="AB531" t="s">
        <v>2111</v>
      </c>
      <c r="AC531" t="s">
        <v>2382</v>
      </c>
      <c r="AD531">
        <v>1</v>
      </c>
      <c r="AE531" t="s">
        <v>2633</v>
      </c>
      <c r="AF531">
        <v>14</v>
      </c>
      <c r="AG531" t="s">
        <v>2635</v>
      </c>
      <c r="AH531" s="4">
        <v>43740</v>
      </c>
      <c r="AI531" s="4">
        <v>43799</v>
      </c>
      <c r="AJ531" t="s">
        <v>79</v>
      </c>
      <c r="AK531" t="s">
        <v>241</v>
      </c>
      <c r="AL531" t="s">
        <v>504</v>
      </c>
      <c r="AM531" t="s">
        <v>1067</v>
      </c>
      <c r="AN531" t="s">
        <v>1527</v>
      </c>
      <c r="AO531" t="s">
        <v>80</v>
      </c>
      <c r="AP531" t="s">
        <v>1548</v>
      </c>
      <c r="AQ531">
        <f>WebStore68[[#This Row],[unit_price]]*WebStore68[[#This Row],[quantity]]</f>
        <v>73.98</v>
      </c>
      <c r="AR531" t="s">
        <v>455</v>
      </c>
      <c r="AS531" t="s">
        <v>2340</v>
      </c>
      <c r="AT531" t="str">
        <f t="shared" si="8"/>
        <v>9418437884noMale436603Google Ads4361543830106.9449.971control14Changing color of background from blue to green4374043799410936.99214.9915</v>
      </c>
      <c r="AU531">
        <f>COUNTIF(AT$2:AT531,AT531)</f>
        <v>1</v>
      </c>
      <c r="AV531" t="str">
        <f>WebStore68[[#This Row],[country]]&amp;"-"&amp;WebStore68[[#This Row],[item]]</f>
        <v>Spain-Pokemon Sword &amp; Shield Vivid Voltage Booster Box</v>
      </c>
    </row>
    <row r="532" spans="1:48" hidden="1" x14ac:dyDescent="0.25">
      <c r="A532">
        <v>94</v>
      </c>
      <c r="B532">
        <v>18</v>
      </c>
      <c r="C532" s="4">
        <v>43788</v>
      </c>
      <c r="D532" s="14">
        <f>WebStore68[[#This Row],[order_date]]</f>
        <v>43788</v>
      </c>
      <c r="E532" s="3">
        <f>ROUNDUP(MONTH(WebStore68[[#This Row],[order_date]])/3, 0)</f>
        <v>4</v>
      </c>
      <c r="F532">
        <v>4</v>
      </c>
      <c r="G532" t="s">
        <v>40</v>
      </c>
      <c r="H532" t="s">
        <v>51</v>
      </c>
      <c r="I532" t="s">
        <v>56</v>
      </c>
      <c r="J532" t="s">
        <v>57</v>
      </c>
      <c r="K532" s="4">
        <v>43660</v>
      </c>
      <c r="L532">
        <v>3</v>
      </c>
      <c r="M532" t="s">
        <v>59</v>
      </c>
      <c r="N532" s="4">
        <v>43615</v>
      </c>
      <c r="O532" s="4">
        <v>43830</v>
      </c>
      <c r="P532">
        <v>2</v>
      </c>
      <c r="Q532" t="s">
        <v>87</v>
      </c>
      <c r="R532" t="s">
        <v>249</v>
      </c>
      <c r="S532">
        <v>2</v>
      </c>
      <c r="T532" t="s">
        <v>465</v>
      </c>
      <c r="U532" t="s">
        <v>1028</v>
      </c>
      <c r="V532" t="s">
        <v>1558</v>
      </c>
      <c r="W532" t="s">
        <v>180</v>
      </c>
      <c r="X532" t="s">
        <v>2038</v>
      </c>
      <c r="Y532">
        <v>106.94</v>
      </c>
      <c r="Z532">
        <v>49.97</v>
      </c>
      <c r="AA532">
        <v>2</v>
      </c>
      <c r="AB532" t="s">
        <v>2111</v>
      </c>
      <c r="AC532" t="s">
        <v>2382</v>
      </c>
      <c r="AD532">
        <v>1</v>
      </c>
      <c r="AE532" t="s">
        <v>2633</v>
      </c>
      <c r="AF532">
        <v>14</v>
      </c>
      <c r="AG532" t="s">
        <v>2635</v>
      </c>
      <c r="AH532" s="4">
        <v>43740</v>
      </c>
      <c r="AI532" s="4">
        <v>43799</v>
      </c>
      <c r="AJ532" t="s">
        <v>70</v>
      </c>
      <c r="AK532" t="s">
        <v>232</v>
      </c>
      <c r="AL532" t="s">
        <v>512</v>
      </c>
      <c r="AM532" t="s">
        <v>1075</v>
      </c>
      <c r="AN532" t="s">
        <v>1602</v>
      </c>
      <c r="AO532" t="s">
        <v>69</v>
      </c>
      <c r="AP532" t="s">
        <v>1517</v>
      </c>
      <c r="AQ532">
        <f>WebStore68[[#This Row],[unit_price]]*WebStore68[[#This Row],[quantity]]</f>
        <v>32.96</v>
      </c>
      <c r="AR532" t="s">
        <v>673</v>
      </c>
      <c r="AS532" t="s">
        <v>2348</v>
      </c>
      <c r="AT532" t="str">
        <f t="shared" si="8"/>
        <v>9418437884noMale436603Google Ads4361543830106.9449.971control14Changing color of background from blue to green437404379956332.96119.9912</v>
      </c>
      <c r="AU532">
        <f>COUNTIF(AT$2:AT532,AT532)</f>
        <v>1</v>
      </c>
      <c r="AV532" t="str">
        <f>WebStore68[[#This Row],[country]]&amp;"-"&amp;WebStore68[[#This Row],[item]]</f>
        <v>Spain-Instant Table Tennis Kit Ping Pong Set Retractable Net Rack + 2 Bats + 6 Balls</v>
      </c>
    </row>
    <row r="533" spans="1:48" hidden="1" x14ac:dyDescent="0.25">
      <c r="A533">
        <v>106</v>
      </c>
      <c r="B533">
        <v>359</v>
      </c>
      <c r="C533" s="4">
        <v>43798</v>
      </c>
      <c r="D533" s="14">
        <f>WebStore68[[#This Row],[order_date]]</f>
        <v>43798</v>
      </c>
      <c r="E533" s="3">
        <f>ROUNDUP(MONTH(WebStore68[[#This Row],[order_date]])/3, 0)</f>
        <v>4</v>
      </c>
      <c r="F533">
        <v>4</v>
      </c>
      <c r="G533" t="s">
        <v>40</v>
      </c>
      <c r="H533" t="s">
        <v>51</v>
      </c>
      <c r="I533" t="s">
        <v>56</v>
      </c>
      <c r="J533" t="s">
        <v>58</v>
      </c>
      <c r="K533" s="4">
        <v>43619</v>
      </c>
      <c r="L533">
        <v>3</v>
      </c>
      <c r="M533" t="s">
        <v>59</v>
      </c>
      <c r="N533" s="4">
        <v>43615</v>
      </c>
      <c r="O533" s="4">
        <v>43830</v>
      </c>
      <c r="P533">
        <v>2</v>
      </c>
      <c r="Q533" t="s">
        <v>83</v>
      </c>
      <c r="R533" t="s">
        <v>245</v>
      </c>
      <c r="S533">
        <v>2</v>
      </c>
      <c r="T533" t="s">
        <v>474</v>
      </c>
      <c r="U533" t="s">
        <v>1037</v>
      </c>
      <c r="V533" t="s">
        <v>1566</v>
      </c>
      <c r="W533" t="s">
        <v>85</v>
      </c>
      <c r="X533" t="s">
        <v>1869</v>
      </c>
      <c r="Y533">
        <v>52.97</v>
      </c>
      <c r="Z533">
        <v>44.97</v>
      </c>
      <c r="AA533">
        <v>2</v>
      </c>
      <c r="AB533" t="s">
        <v>2116</v>
      </c>
      <c r="AC533" t="s">
        <v>2387</v>
      </c>
      <c r="AD533">
        <v>1</v>
      </c>
      <c r="AE533" t="s">
        <v>2633</v>
      </c>
      <c r="AF533">
        <v>163</v>
      </c>
      <c r="AG533" t="s">
        <v>2635</v>
      </c>
      <c r="AH533" s="4">
        <v>43740</v>
      </c>
      <c r="AI533" s="4">
        <v>43799</v>
      </c>
      <c r="AJ533" t="s">
        <v>67</v>
      </c>
      <c r="AK533" t="s">
        <v>229</v>
      </c>
      <c r="AL533" t="s">
        <v>547</v>
      </c>
      <c r="AM533" t="s">
        <v>1108</v>
      </c>
      <c r="AN533" t="s">
        <v>1577</v>
      </c>
      <c r="AO533" t="s">
        <v>69</v>
      </c>
      <c r="AP533" t="s">
        <v>1548</v>
      </c>
      <c r="AQ533">
        <f>WebStore68[[#This Row],[unit_price]]*WebStore68[[#This Row],[quantity]]</f>
        <v>24.99</v>
      </c>
      <c r="AR533" t="s">
        <v>455</v>
      </c>
      <c r="AS533" t="s">
        <v>2340</v>
      </c>
      <c r="AT533" t="str">
        <f t="shared" si="8"/>
        <v>106359437984noFemale436193Google Ads436154383052.9744.971control163Changing color of background from blue to green437404379931424.99114.9915</v>
      </c>
      <c r="AU533">
        <f>COUNTIF(AT$2:AT533,AT533)</f>
        <v>1</v>
      </c>
      <c r="AV533" t="str">
        <f>WebStore68[[#This Row],[country]]&amp;"-"&amp;WebStore68[[#This Row],[item]]</f>
        <v>Spain-Alfred Judd THE YOUNG TREASURE HUNTERS 1924 1st Ed.</v>
      </c>
    </row>
    <row r="534" spans="1:48" hidden="1" x14ac:dyDescent="0.25">
      <c r="A534">
        <v>106</v>
      </c>
      <c r="B534">
        <v>359</v>
      </c>
      <c r="C534" s="4">
        <v>43798</v>
      </c>
      <c r="D534" s="14">
        <f>WebStore68[[#This Row],[order_date]]</f>
        <v>43798</v>
      </c>
      <c r="E534" s="3">
        <f>ROUNDUP(MONTH(WebStore68[[#This Row],[order_date]])/3, 0)</f>
        <v>4</v>
      </c>
      <c r="F534">
        <v>4</v>
      </c>
      <c r="G534" t="s">
        <v>40</v>
      </c>
      <c r="H534" t="s">
        <v>51</v>
      </c>
      <c r="I534" t="s">
        <v>56</v>
      </c>
      <c r="J534" t="s">
        <v>58</v>
      </c>
      <c r="K534" s="4">
        <v>43619</v>
      </c>
      <c r="L534">
        <v>3</v>
      </c>
      <c r="M534" t="s">
        <v>59</v>
      </c>
      <c r="N534" s="4">
        <v>43615</v>
      </c>
      <c r="O534" s="4">
        <v>43830</v>
      </c>
      <c r="P534">
        <v>2</v>
      </c>
      <c r="Q534" t="s">
        <v>83</v>
      </c>
      <c r="R534" t="s">
        <v>245</v>
      </c>
      <c r="S534">
        <v>2</v>
      </c>
      <c r="T534" t="s">
        <v>474</v>
      </c>
      <c r="U534" t="s">
        <v>1037</v>
      </c>
      <c r="V534" t="s">
        <v>1566</v>
      </c>
      <c r="W534" t="s">
        <v>85</v>
      </c>
      <c r="X534" t="s">
        <v>1869</v>
      </c>
      <c r="Y534">
        <v>52.97</v>
      </c>
      <c r="Z534">
        <v>44.97</v>
      </c>
      <c r="AA534">
        <v>2</v>
      </c>
      <c r="AB534" t="s">
        <v>2116</v>
      </c>
      <c r="AC534" t="s">
        <v>2387</v>
      </c>
      <c r="AD534">
        <v>1</v>
      </c>
      <c r="AE534" t="s">
        <v>2633</v>
      </c>
      <c r="AF534">
        <v>163</v>
      </c>
      <c r="AG534" t="s">
        <v>2635</v>
      </c>
      <c r="AH534" s="4">
        <v>43740</v>
      </c>
      <c r="AI534" s="4">
        <v>43799</v>
      </c>
      <c r="AJ534" t="s">
        <v>80</v>
      </c>
      <c r="AK534" t="s">
        <v>242</v>
      </c>
      <c r="AL534" t="s">
        <v>569</v>
      </c>
      <c r="AM534" t="s">
        <v>1128</v>
      </c>
      <c r="AN534" t="s">
        <v>1652</v>
      </c>
      <c r="AO534" t="s">
        <v>80</v>
      </c>
      <c r="AP534" t="s">
        <v>1548</v>
      </c>
      <c r="AQ534">
        <f>WebStore68[[#This Row],[unit_price]]*WebStore68[[#This Row],[quantity]]</f>
        <v>27.98</v>
      </c>
      <c r="AR534" t="s">
        <v>79</v>
      </c>
      <c r="AS534" t="s">
        <v>2349</v>
      </c>
      <c r="AT534" t="str">
        <f t="shared" si="8"/>
        <v>106359437984noFemale436193Google Ads436154383052.9744.971control163Changing color of background from blue to green437404379928813.99214.994</v>
      </c>
      <c r="AU534">
        <f>COUNTIF(AT$2:AT534,AT534)</f>
        <v>1</v>
      </c>
      <c r="AV534" t="str">
        <f>WebStore68[[#This Row],[country]]&amp;"-"&amp;WebStore68[[#This Row],[item]]</f>
        <v>Spain-Mens Army Camouflage Cargo Elasticated Shorts</v>
      </c>
    </row>
    <row r="535" spans="1:48" hidden="1" x14ac:dyDescent="0.25">
      <c r="A535">
        <v>117</v>
      </c>
      <c r="B535">
        <v>166</v>
      </c>
      <c r="C535" s="4">
        <v>43802</v>
      </c>
      <c r="D535" s="14">
        <f>WebStore68[[#This Row],[order_date]]</f>
        <v>43802</v>
      </c>
      <c r="E535" s="3">
        <f>ROUNDUP(MONTH(WebStore68[[#This Row],[order_date]])/3, 0)</f>
        <v>4</v>
      </c>
      <c r="F535">
        <v>4</v>
      </c>
      <c r="G535" t="s">
        <v>40</v>
      </c>
      <c r="H535" t="s">
        <v>51</v>
      </c>
      <c r="I535" t="s">
        <v>56</v>
      </c>
      <c r="J535" t="s">
        <v>57</v>
      </c>
      <c r="K535" s="4">
        <v>43668</v>
      </c>
      <c r="L535">
        <v>1</v>
      </c>
      <c r="M535" t="s">
        <v>61</v>
      </c>
      <c r="N535" s="4">
        <v>43615</v>
      </c>
      <c r="O535" s="4">
        <v>43830</v>
      </c>
      <c r="P535">
        <v>1</v>
      </c>
      <c r="Q535" t="s">
        <v>80</v>
      </c>
      <c r="R535" t="s">
        <v>242</v>
      </c>
      <c r="S535">
        <v>1</v>
      </c>
      <c r="T535" t="s">
        <v>404</v>
      </c>
      <c r="U535" t="s">
        <v>966</v>
      </c>
      <c r="V535" t="s">
        <v>1499</v>
      </c>
      <c r="W535" t="s">
        <v>69</v>
      </c>
      <c r="X535" t="s">
        <v>1548</v>
      </c>
      <c r="Y535">
        <v>21.19</v>
      </c>
      <c r="Z535">
        <v>14.99</v>
      </c>
      <c r="AA535">
        <v>1</v>
      </c>
      <c r="AB535" t="s">
        <v>70</v>
      </c>
      <c r="AC535" t="s">
        <v>2341</v>
      </c>
      <c r="AH535" s="4"/>
      <c r="AI535" s="4"/>
      <c r="AJ535" t="s">
        <v>80</v>
      </c>
      <c r="AK535" t="s">
        <v>242</v>
      </c>
      <c r="AL535" t="s">
        <v>404</v>
      </c>
      <c r="AM535" t="s">
        <v>966</v>
      </c>
      <c r="AN535" t="s">
        <v>1499</v>
      </c>
      <c r="AO535" t="s">
        <v>69</v>
      </c>
      <c r="AP535" t="s">
        <v>1548</v>
      </c>
      <c r="AQ535">
        <f>WebStore68[[#This Row],[unit_price]]*WebStore68[[#This Row],[quantity]]</f>
        <v>21.19</v>
      </c>
      <c r="AR535" t="s">
        <v>70</v>
      </c>
      <c r="AS535" t="s">
        <v>2341</v>
      </c>
      <c r="AT535" t="str">
        <f t="shared" si="8"/>
        <v>117166438024noMale436681YouTube436154383021.1914.9927121.19114.995</v>
      </c>
      <c r="AU535">
        <f>COUNTIF(AT$2:AT535,AT535)</f>
        <v>1</v>
      </c>
      <c r="AV535" t="str">
        <f>WebStore68[[#This Row],[country]]&amp;"-"&amp;WebStore68[[#This Row],[item]]</f>
        <v>Spain-Kids Gamer Tee</v>
      </c>
    </row>
    <row r="536" spans="1:48" hidden="1" x14ac:dyDescent="0.25">
      <c r="A536">
        <v>118</v>
      </c>
      <c r="B536">
        <v>35</v>
      </c>
      <c r="C536" s="13">
        <v>43804</v>
      </c>
      <c r="D536" s="14">
        <f>WebStore68[[#This Row],[order_date]]</f>
        <v>43804</v>
      </c>
      <c r="E536" s="3">
        <f>ROUNDUP(MONTH(WebStore68[[#This Row],[order_date]])/3, 0)</f>
        <v>4</v>
      </c>
      <c r="F536">
        <v>4</v>
      </c>
      <c r="G536" t="s">
        <v>40</v>
      </c>
      <c r="H536" t="s">
        <v>51</v>
      </c>
      <c r="I536" t="s">
        <v>55</v>
      </c>
      <c r="J536" t="s">
        <v>58</v>
      </c>
      <c r="K536" s="4">
        <v>43733</v>
      </c>
      <c r="L536">
        <v>2</v>
      </c>
      <c r="M536" t="s">
        <v>60</v>
      </c>
      <c r="N536" s="4">
        <v>43615</v>
      </c>
      <c r="O536" s="4">
        <v>43830</v>
      </c>
      <c r="P536">
        <v>1</v>
      </c>
      <c r="Q536" t="s">
        <v>108</v>
      </c>
      <c r="R536" t="s">
        <v>270</v>
      </c>
      <c r="S536">
        <v>1</v>
      </c>
      <c r="T536" t="s">
        <v>479</v>
      </c>
      <c r="U536" t="s">
        <v>1042</v>
      </c>
      <c r="V536" t="s">
        <v>1570</v>
      </c>
      <c r="W536" t="s">
        <v>88</v>
      </c>
      <c r="X536" t="s">
        <v>1723</v>
      </c>
      <c r="Y536">
        <v>75.8</v>
      </c>
      <c r="Z536">
        <v>39.96</v>
      </c>
      <c r="AA536">
        <v>1</v>
      </c>
      <c r="AB536" t="s">
        <v>2118</v>
      </c>
      <c r="AC536" t="s">
        <v>2390</v>
      </c>
      <c r="AH536" s="4"/>
      <c r="AI536" s="4"/>
      <c r="AJ536" t="s">
        <v>90</v>
      </c>
      <c r="AK536" t="s">
        <v>252</v>
      </c>
      <c r="AL536" t="s">
        <v>489</v>
      </c>
      <c r="AM536" t="s">
        <v>1052</v>
      </c>
      <c r="AN536" t="s">
        <v>1581</v>
      </c>
      <c r="AO536" t="s">
        <v>80</v>
      </c>
      <c r="AP536" t="s">
        <v>1562</v>
      </c>
      <c r="AQ536">
        <f>WebStore68[[#This Row],[unit_price]]*WebStore68[[#This Row],[quantity]]</f>
        <v>37.9</v>
      </c>
      <c r="AR536" t="s">
        <v>410</v>
      </c>
      <c r="AS536" t="s">
        <v>2359</v>
      </c>
      <c r="AT536" t="str">
        <f t="shared" si="8"/>
        <v>11835438044yesFemale437332Facebook436154383075.839.96612618.9529.9920</v>
      </c>
      <c r="AU536">
        <f>COUNTIF(AT$2:AT536,AT536)</f>
        <v>1</v>
      </c>
      <c r="AV536" t="str">
        <f>WebStore68[[#This Row],[country]]&amp;"-"&amp;WebStore68[[#This Row],[item]]</f>
        <v>Spain-Seaield Teddy Bear Panda Stuffed Animal 14x10</v>
      </c>
    </row>
    <row r="537" spans="1:48" hidden="1" x14ac:dyDescent="0.25">
      <c r="A537">
        <v>136</v>
      </c>
      <c r="B537">
        <v>35</v>
      </c>
      <c r="C537" s="13">
        <v>43818</v>
      </c>
      <c r="D537" s="14">
        <f>WebStore68[[#This Row],[order_date]]</f>
        <v>43818</v>
      </c>
      <c r="E537" s="3">
        <f>ROUNDUP(MONTH(WebStore68[[#This Row],[order_date]])/3, 0)</f>
        <v>4</v>
      </c>
      <c r="F537">
        <v>4</v>
      </c>
      <c r="G537" t="s">
        <v>40</v>
      </c>
      <c r="H537" t="s">
        <v>51</v>
      </c>
      <c r="I537" t="s">
        <v>55</v>
      </c>
      <c r="J537" t="s">
        <v>58</v>
      </c>
      <c r="K537" s="4">
        <v>43733</v>
      </c>
      <c r="L537">
        <v>2</v>
      </c>
      <c r="M537" t="s">
        <v>60</v>
      </c>
      <c r="N537" s="4">
        <v>43615</v>
      </c>
      <c r="O537" s="4">
        <v>43830</v>
      </c>
      <c r="P537">
        <v>1</v>
      </c>
      <c r="Q537" t="s">
        <v>110</v>
      </c>
      <c r="R537" t="s">
        <v>272</v>
      </c>
      <c r="S537">
        <v>1</v>
      </c>
      <c r="T537" t="s">
        <v>493</v>
      </c>
      <c r="U537" t="s">
        <v>1056</v>
      </c>
      <c r="V537" t="s">
        <v>1585</v>
      </c>
      <c r="W537" t="s">
        <v>71</v>
      </c>
      <c r="X537" t="s">
        <v>1869</v>
      </c>
      <c r="Y537">
        <v>39.979999999999997</v>
      </c>
      <c r="Z537">
        <v>29.98</v>
      </c>
      <c r="AA537">
        <v>1</v>
      </c>
      <c r="AB537" t="s">
        <v>108</v>
      </c>
      <c r="AC537" t="s">
        <v>2398</v>
      </c>
      <c r="AH537" s="4"/>
      <c r="AI537" s="4"/>
      <c r="AJ537" t="s">
        <v>67</v>
      </c>
      <c r="AK537" t="s">
        <v>229</v>
      </c>
      <c r="AL537" t="s">
        <v>710</v>
      </c>
      <c r="AM537" t="s">
        <v>1251</v>
      </c>
      <c r="AN537" t="s">
        <v>1517</v>
      </c>
      <c r="AO537" t="s">
        <v>69</v>
      </c>
      <c r="AP537" t="s">
        <v>1548</v>
      </c>
      <c r="AQ537">
        <f>WebStore68[[#This Row],[unit_price]]*WebStore68[[#This Row],[quantity]]</f>
        <v>19.989999999999998</v>
      </c>
      <c r="AR537" t="s">
        <v>90</v>
      </c>
      <c r="AS537" t="s">
        <v>2328</v>
      </c>
      <c r="AT537" t="str">
        <f t="shared" si="8"/>
        <v>13635438184yesFemale437332Facebook436154383039.9829.98310519.99114.996</v>
      </c>
      <c r="AU537">
        <f>COUNTIF(AT$2:AT537,AT537)</f>
        <v>1</v>
      </c>
      <c r="AV537" t="str">
        <f>WebStore68[[#This Row],[country]]&amp;"-"&amp;WebStore68[[#This Row],[item]]</f>
        <v>Spain-Pet Sematary</v>
      </c>
    </row>
    <row r="538" spans="1:48" hidden="1" x14ac:dyDescent="0.25">
      <c r="A538">
        <v>145</v>
      </c>
      <c r="B538">
        <v>100</v>
      </c>
      <c r="C538" s="4">
        <v>43822</v>
      </c>
      <c r="D538" s="14">
        <f>WebStore68[[#This Row],[order_date]]</f>
        <v>43822</v>
      </c>
      <c r="E538" s="3">
        <f>ROUNDUP(MONTH(WebStore68[[#This Row],[order_date]])/3, 0)</f>
        <v>4</v>
      </c>
      <c r="F538">
        <v>4</v>
      </c>
      <c r="G538" t="s">
        <v>40</v>
      </c>
      <c r="H538" t="s">
        <v>51</v>
      </c>
      <c r="I538" t="s">
        <v>55</v>
      </c>
      <c r="J538" t="s">
        <v>57</v>
      </c>
      <c r="K538" s="4">
        <v>43692</v>
      </c>
      <c r="L538">
        <v>3</v>
      </c>
      <c r="M538" t="s">
        <v>59</v>
      </c>
      <c r="N538" s="4">
        <v>43615</v>
      </c>
      <c r="O538" s="4">
        <v>43830</v>
      </c>
      <c r="P538">
        <v>1</v>
      </c>
      <c r="Q538" t="s">
        <v>90</v>
      </c>
      <c r="R538" t="s">
        <v>252</v>
      </c>
      <c r="S538">
        <v>1</v>
      </c>
      <c r="T538" t="s">
        <v>501</v>
      </c>
      <c r="U538" t="s">
        <v>1064</v>
      </c>
      <c r="V538" t="s">
        <v>1592</v>
      </c>
      <c r="W538" t="s">
        <v>80</v>
      </c>
      <c r="X538" t="s">
        <v>1562</v>
      </c>
      <c r="Y538">
        <v>17.920000000000002</v>
      </c>
      <c r="Z538">
        <v>19.98</v>
      </c>
      <c r="AA538">
        <v>1</v>
      </c>
      <c r="AB538" t="s">
        <v>410</v>
      </c>
      <c r="AC538" t="s">
        <v>2359</v>
      </c>
      <c r="AH538" s="4"/>
      <c r="AI538" s="4"/>
      <c r="AJ538" t="s">
        <v>90</v>
      </c>
      <c r="AK538" t="s">
        <v>252</v>
      </c>
      <c r="AL538" t="s">
        <v>501</v>
      </c>
      <c r="AM538" t="s">
        <v>1064</v>
      </c>
      <c r="AN538" t="s">
        <v>1592</v>
      </c>
      <c r="AO538" t="s">
        <v>80</v>
      </c>
      <c r="AP538" t="s">
        <v>1562</v>
      </c>
      <c r="AQ538">
        <f>WebStore68[[#This Row],[unit_price]]*WebStore68[[#This Row],[quantity]]</f>
        <v>17.920000000000002</v>
      </c>
      <c r="AR538" t="s">
        <v>410</v>
      </c>
      <c r="AS538" t="s">
        <v>2359</v>
      </c>
      <c r="AT538" t="str">
        <f t="shared" si="8"/>
        <v>145100438224yesMale436923Google Ads436154383017.9219.9861618.9629.9920</v>
      </c>
      <c r="AU538">
        <f>COUNTIF(AT$2:AT538,AT538)</f>
        <v>1</v>
      </c>
      <c r="AV538" t="str">
        <f>WebStore68[[#This Row],[country]]&amp;"-"&amp;WebStore68[[#This Row],[item]]</f>
        <v>Spain-Yahtzee</v>
      </c>
    </row>
    <row r="539" spans="1:48" hidden="1" x14ac:dyDescent="0.25">
      <c r="A539">
        <v>162</v>
      </c>
      <c r="B539">
        <v>208</v>
      </c>
      <c r="C539" s="13">
        <v>43835</v>
      </c>
      <c r="D539" s="14">
        <f>WebStore68[[#This Row],[order_date]]</f>
        <v>43835</v>
      </c>
      <c r="E539" s="3">
        <f>ROUNDUP(MONTH(WebStore68[[#This Row],[order_date]])/3, 0)</f>
        <v>1</v>
      </c>
      <c r="F539">
        <v>4</v>
      </c>
      <c r="G539" t="s">
        <v>40</v>
      </c>
      <c r="H539" t="s">
        <v>51</v>
      </c>
      <c r="I539" t="s">
        <v>56</v>
      </c>
      <c r="J539" t="s">
        <v>57</v>
      </c>
      <c r="K539" s="4">
        <v>43702</v>
      </c>
      <c r="L539">
        <v>2</v>
      </c>
      <c r="M539" t="s">
        <v>60</v>
      </c>
      <c r="N539" s="4">
        <v>43615</v>
      </c>
      <c r="O539" s="4">
        <v>43830</v>
      </c>
      <c r="P539">
        <v>1</v>
      </c>
      <c r="Q539" t="s">
        <v>86</v>
      </c>
      <c r="R539" t="s">
        <v>248</v>
      </c>
      <c r="S539">
        <v>1</v>
      </c>
      <c r="T539" t="s">
        <v>513</v>
      </c>
      <c r="U539" t="s">
        <v>1076</v>
      </c>
      <c r="V539" t="s">
        <v>1603</v>
      </c>
      <c r="W539" t="s">
        <v>67</v>
      </c>
      <c r="X539" t="s">
        <v>1577</v>
      </c>
      <c r="Y539">
        <v>68.040000000000006</v>
      </c>
      <c r="Z539">
        <v>74.97</v>
      </c>
      <c r="AA539">
        <v>1</v>
      </c>
      <c r="AB539" t="s">
        <v>549</v>
      </c>
      <c r="AC539" t="s">
        <v>2362</v>
      </c>
      <c r="AH539" s="4"/>
      <c r="AI539" s="4"/>
      <c r="AJ539" t="s">
        <v>86</v>
      </c>
      <c r="AK539" t="s">
        <v>248</v>
      </c>
      <c r="AL539" t="s">
        <v>513</v>
      </c>
      <c r="AM539" t="s">
        <v>1076</v>
      </c>
      <c r="AN539" t="s">
        <v>1603</v>
      </c>
      <c r="AO539" t="s">
        <v>67</v>
      </c>
      <c r="AP539" t="s">
        <v>1577</v>
      </c>
      <c r="AQ539">
        <f>WebStore68[[#This Row],[unit_price]]*WebStore68[[#This Row],[quantity]]</f>
        <v>68.039999999999992</v>
      </c>
      <c r="AR539" t="s">
        <v>549</v>
      </c>
      <c r="AS539" t="s">
        <v>2362</v>
      </c>
      <c r="AT539" t="str">
        <f t="shared" si="8"/>
        <v>162208438354noMale437022Facebook436154383068.0474.9776122.68324.9922</v>
      </c>
      <c r="AU539">
        <f>COUNTIF(AT$2:AT539,AT539)</f>
        <v>1</v>
      </c>
      <c r="AV539" t="str">
        <f>WebStore68[[#This Row],[country]]&amp;"-"&amp;WebStore68[[#This Row],[item]]</f>
        <v>Spain-Honey-Can-Do Collapsible Clothes Drying Rack DRY-09065 Grey</v>
      </c>
    </row>
    <row r="540" spans="1:48" hidden="1" x14ac:dyDescent="0.25">
      <c r="A540">
        <v>183</v>
      </c>
      <c r="B540">
        <v>18</v>
      </c>
      <c r="C540" s="4">
        <v>43850</v>
      </c>
      <c r="D540" s="14">
        <f>WebStore68[[#This Row],[order_date]]</f>
        <v>43850</v>
      </c>
      <c r="E540" s="3">
        <f>ROUNDUP(MONTH(WebStore68[[#This Row],[order_date]])/3, 0)</f>
        <v>1</v>
      </c>
      <c r="F540">
        <v>4</v>
      </c>
      <c r="G540" t="s">
        <v>40</v>
      </c>
      <c r="H540" t="s">
        <v>51</v>
      </c>
      <c r="I540" t="s">
        <v>56</v>
      </c>
      <c r="J540" t="s">
        <v>57</v>
      </c>
      <c r="K540" s="4">
        <v>43660</v>
      </c>
      <c r="L540">
        <v>3</v>
      </c>
      <c r="M540" t="s">
        <v>59</v>
      </c>
      <c r="N540" s="4">
        <v>43615</v>
      </c>
      <c r="O540" s="4">
        <v>43830</v>
      </c>
      <c r="P540">
        <v>1</v>
      </c>
      <c r="Q540" t="s">
        <v>80</v>
      </c>
      <c r="R540" t="s">
        <v>242</v>
      </c>
      <c r="S540">
        <v>1</v>
      </c>
      <c r="T540" t="s">
        <v>486</v>
      </c>
      <c r="U540" t="s">
        <v>1049</v>
      </c>
      <c r="V540" t="s">
        <v>1533</v>
      </c>
      <c r="W540" t="s">
        <v>69</v>
      </c>
      <c r="X540" t="s">
        <v>1548</v>
      </c>
      <c r="Y540">
        <v>59.99</v>
      </c>
      <c r="Z540">
        <v>14.99</v>
      </c>
      <c r="AA540">
        <v>1</v>
      </c>
      <c r="AB540" t="s">
        <v>79</v>
      </c>
      <c r="AC540" t="s">
        <v>2349</v>
      </c>
      <c r="AH540" s="4"/>
      <c r="AI540" s="4"/>
      <c r="AJ540" t="s">
        <v>80</v>
      </c>
      <c r="AK540" t="s">
        <v>242</v>
      </c>
      <c r="AL540" t="s">
        <v>486</v>
      </c>
      <c r="AM540" t="s">
        <v>1049</v>
      </c>
      <c r="AN540" t="s">
        <v>1533</v>
      </c>
      <c r="AO540" t="s">
        <v>69</v>
      </c>
      <c r="AP540" t="s">
        <v>1548</v>
      </c>
      <c r="AQ540">
        <f>WebStore68[[#This Row],[unit_price]]*WebStore68[[#This Row],[quantity]]</f>
        <v>59.99</v>
      </c>
      <c r="AR540" t="s">
        <v>79</v>
      </c>
      <c r="AS540" t="s">
        <v>2349</v>
      </c>
      <c r="AT540" t="str">
        <f t="shared" si="8"/>
        <v>18318438504noMale436603Google Ads436154383059.9914.99212959.99114.994</v>
      </c>
      <c r="AU540">
        <f>COUNTIF(AT$2:AT540,AT540)</f>
        <v>1</v>
      </c>
      <c r="AV540" t="str">
        <f>WebStore68[[#This Row],[country]]&amp;"-"&amp;WebStore68[[#This Row],[item]]</f>
        <v>Spain-Skechers Men's Nampa-Groton</v>
      </c>
    </row>
    <row r="541" spans="1:48" hidden="1" x14ac:dyDescent="0.25">
      <c r="A541">
        <v>184</v>
      </c>
      <c r="B541">
        <v>60</v>
      </c>
      <c r="C541" s="4">
        <v>43850</v>
      </c>
      <c r="D541" s="14">
        <f>WebStore68[[#This Row],[order_date]]</f>
        <v>43850</v>
      </c>
      <c r="E541" s="3">
        <f>ROUNDUP(MONTH(WebStore68[[#This Row],[order_date]])/3, 0)</f>
        <v>1</v>
      </c>
      <c r="F541">
        <v>4</v>
      </c>
      <c r="G541" t="s">
        <v>40</v>
      </c>
      <c r="H541" t="s">
        <v>51</v>
      </c>
      <c r="I541" t="s">
        <v>55</v>
      </c>
      <c r="J541" t="s">
        <v>57</v>
      </c>
      <c r="K541" s="4">
        <v>43713</v>
      </c>
      <c r="L541">
        <v>3</v>
      </c>
      <c r="M541" t="s">
        <v>59</v>
      </c>
      <c r="N541" s="4">
        <v>43615</v>
      </c>
      <c r="O541" s="4">
        <v>43830</v>
      </c>
      <c r="P541">
        <v>1</v>
      </c>
      <c r="Q541" t="s">
        <v>67</v>
      </c>
      <c r="R541" t="s">
        <v>229</v>
      </c>
      <c r="S541">
        <v>1</v>
      </c>
      <c r="T541" t="s">
        <v>527</v>
      </c>
      <c r="U541" t="s">
        <v>953</v>
      </c>
      <c r="V541" t="s">
        <v>1617</v>
      </c>
      <c r="W541" t="s">
        <v>80</v>
      </c>
      <c r="X541" t="s">
        <v>1548</v>
      </c>
      <c r="Y541">
        <v>61.98</v>
      </c>
      <c r="Z541">
        <v>29.98</v>
      </c>
      <c r="AA541">
        <v>1</v>
      </c>
      <c r="AB541" t="s">
        <v>84</v>
      </c>
      <c r="AC541" t="s">
        <v>2366</v>
      </c>
      <c r="AH541" s="4"/>
      <c r="AI541" s="4"/>
      <c r="AJ541" t="s">
        <v>67</v>
      </c>
      <c r="AK541" t="s">
        <v>229</v>
      </c>
      <c r="AL541" t="s">
        <v>527</v>
      </c>
      <c r="AM541" t="s">
        <v>953</v>
      </c>
      <c r="AN541" t="s">
        <v>1617</v>
      </c>
      <c r="AO541" t="s">
        <v>80</v>
      </c>
      <c r="AP541" t="s">
        <v>1548</v>
      </c>
      <c r="AQ541">
        <f>WebStore68[[#This Row],[unit_price]]*WebStore68[[#This Row],[quantity]]</f>
        <v>61.98</v>
      </c>
      <c r="AR541" t="s">
        <v>84</v>
      </c>
      <c r="AS541" t="s">
        <v>2366</v>
      </c>
      <c r="AT541" t="str">
        <f t="shared" si="8"/>
        <v>18460438504yesMale437133Google Ads436154383061.9829.98313730.99214.999</v>
      </c>
      <c r="AU541">
        <f>COUNTIF(AT$2:AT541,AT541)</f>
        <v>1</v>
      </c>
      <c r="AV541" t="str">
        <f>WebStore68[[#This Row],[country]]&amp;"-"&amp;WebStore68[[#This Row],[item]]</f>
        <v>Spain-Star Wars: the Old Republic - Legends Ser.: Fatal Alliance</v>
      </c>
    </row>
    <row r="542" spans="1:48" hidden="1" x14ac:dyDescent="0.25">
      <c r="A542">
        <v>199</v>
      </c>
      <c r="B542">
        <v>285</v>
      </c>
      <c r="C542" s="13">
        <v>43859</v>
      </c>
      <c r="D542" s="14">
        <f>WebStore68[[#This Row],[order_date]]</f>
        <v>43859</v>
      </c>
      <c r="E542" s="3">
        <f>ROUNDUP(MONTH(WebStore68[[#This Row],[order_date]])/3, 0)</f>
        <v>1</v>
      </c>
      <c r="F542">
        <v>4</v>
      </c>
      <c r="G542" t="s">
        <v>40</v>
      </c>
      <c r="H542" t="s">
        <v>51</v>
      </c>
      <c r="I542" t="s">
        <v>55</v>
      </c>
      <c r="J542" t="s">
        <v>58</v>
      </c>
      <c r="K542" s="4">
        <v>43619</v>
      </c>
      <c r="L542">
        <v>2</v>
      </c>
      <c r="M542" t="s">
        <v>60</v>
      </c>
      <c r="N542" s="4">
        <v>43615</v>
      </c>
      <c r="O542" s="4">
        <v>43830</v>
      </c>
      <c r="P542">
        <v>2</v>
      </c>
      <c r="Q542" t="s">
        <v>124</v>
      </c>
      <c r="R542" t="s">
        <v>286</v>
      </c>
      <c r="S542">
        <v>2</v>
      </c>
      <c r="T542" t="s">
        <v>537</v>
      </c>
      <c r="U542" t="s">
        <v>1099</v>
      </c>
      <c r="V542" t="s">
        <v>1625</v>
      </c>
      <c r="W542" t="s">
        <v>83</v>
      </c>
      <c r="X542" t="s">
        <v>1869</v>
      </c>
      <c r="Y542">
        <v>94.65</v>
      </c>
      <c r="Z542">
        <v>74.95</v>
      </c>
      <c r="AA542">
        <v>2</v>
      </c>
      <c r="AB542" t="s">
        <v>2138</v>
      </c>
      <c r="AC542" t="s">
        <v>2417</v>
      </c>
      <c r="AH542" s="4"/>
      <c r="AI542" s="4"/>
      <c r="AJ542" t="s">
        <v>67</v>
      </c>
      <c r="AK542" t="s">
        <v>229</v>
      </c>
      <c r="AL542" t="s">
        <v>412</v>
      </c>
      <c r="AM542" t="s">
        <v>974</v>
      </c>
      <c r="AN542" t="s">
        <v>1507</v>
      </c>
      <c r="AO542" t="s">
        <v>67</v>
      </c>
      <c r="AP542" t="s">
        <v>1548</v>
      </c>
      <c r="AQ542">
        <f>WebStore68[[#This Row],[unit_price]]*WebStore68[[#This Row],[quantity]]</f>
        <v>86.67</v>
      </c>
      <c r="AR542" t="s">
        <v>79</v>
      </c>
      <c r="AS542" t="s">
        <v>2349</v>
      </c>
      <c r="AT542" t="str">
        <f t="shared" si="8"/>
        <v>199285438594yesFemale436192Facebook436154383094.6574.95317228.89314.994</v>
      </c>
      <c r="AU542">
        <f>COUNTIF(AT$2:AT542,AT542)</f>
        <v>1</v>
      </c>
      <c r="AV542" t="str">
        <f>WebStore68[[#This Row],[country]]&amp;"-"&amp;WebStore68[[#This Row],[item]]</f>
        <v>Spain-The Secret</v>
      </c>
    </row>
    <row r="543" spans="1:48" hidden="1" x14ac:dyDescent="0.25">
      <c r="A543">
        <v>199</v>
      </c>
      <c r="B543">
        <v>285</v>
      </c>
      <c r="C543" s="13">
        <v>43859</v>
      </c>
      <c r="D543" s="14">
        <f>WebStore68[[#This Row],[order_date]]</f>
        <v>43859</v>
      </c>
      <c r="E543" s="3">
        <f>ROUNDUP(MONTH(WebStore68[[#This Row],[order_date]])/3, 0)</f>
        <v>1</v>
      </c>
      <c r="F543">
        <v>4</v>
      </c>
      <c r="G543" t="s">
        <v>40</v>
      </c>
      <c r="H543" t="s">
        <v>51</v>
      </c>
      <c r="I543" t="s">
        <v>55</v>
      </c>
      <c r="J543" t="s">
        <v>58</v>
      </c>
      <c r="K543" s="4">
        <v>43619</v>
      </c>
      <c r="L543">
        <v>2</v>
      </c>
      <c r="M543" t="s">
        <v>60</v>
      </c>
      <c r="N543" s="4">
        <v>43615</v>
      </c>
      <c r="O543" s="4">
        <v>43830</v>
      </c>
      <c r="P543">
        <v>2</v>
      </c>
      <c r="Q543" t="s">
        <v>124</v>
      </c>
      <c r="R543" t="s">
        <v>286</v>
      </c>
      <c r="S543">
        <v>2</v>
      </c>
      <c r="T543" t="s">
        <v>537</v>
      </c>
      <c r="U543" t="s">
        <v>1099</v>
      </c>
      <c r="V543" t="s">
        <v>1625</v>
      </c>
      <c r="W543" t="s">
        <v>83</v>
      </c>
      <c r="X543" t="s">
        <v>1869</v>
      </c>
      <c r="Y543">
        <v>94.65</v>
      </c>
      <c r="Z543">
        <v>74.95</v>
      </c>
      <c r="AA543">
        <v>2</v>
      </c>
      <c r="AB543" t="s">
        <v>2138</v>
      </c>
      <c r="AC543" t="s">
        <v>2417</v>
      </c>
      <c r="AH543" s="4"/>
      <c r="AI543" s="4"/>
      <c r="AJ543" t="s">
        <v>78</v>
      </c>
      <c r="AK543" t="s">
        <v>240</v>
      </c>
      <c r="AL543" t="s">
        <v>67</v>
      </c>
      <c r="AM543" t="s">
        <v>1120</v>
      </c>
      <c r="AN543" t="s">
        <v>1643</v>
      </c>
      <c r="AO543" t="s">
        <v>80</v>
      </c>
      <c r="AP543" t="s">
        <v>1548</v>
      </c>
      <c r="AQ543">
        <f>WebStore68[[#This Row],[unit_price]]*WebStore68[[#This Row],[quantity]]</f>
        <v>7.98</v>
      </c>
      <c r="AR543" t="s">
        <v>469</v>
      </c>
      <c r="AS543" t="s">
        <v>2339</v>
      </c>
      <c r="AT543" t="str">
        <f t="shared" si="8"/>
        <v>199285438594yesFemale436192Facebook436154383094.6574.95833.99214.9923</v>
      </c>
      <c r="AU543">
        <f>COUNTIF(AT$2:AT543,AT543)</f>
        <v>1</v>
      </c>
      <c r="AV543" t="str">
        <f>WebStore68[[#This Row],[country]]&amp;"-"&amp;WebStore68[[#This Row],[item]]</f>
        <v>Spain-10pcs Bento Cute Animal Food Fruit Picks Forks Lunch Box Accessory Decor Tool</v>
      </c>
    </row>
    <row r="544" spans="1:48" hidden="1" x14ac:dyDescent="0.25">
      <c r="A544">
        <v>220</v>
      </c>
      <c r="B544">
        <v>359</v>
      </c>
      <c r="C544" s="4">
        <v>43870</v>
      </c>
      <c r="D544" s="14">
        <f>WebStore68[[#This Row],[order_date]]</f>
        <v>43870</v>
      </c>
      <c r="E544" s="3">
        <f>ROUNDUP(MONTH(WebStore68[[#This Row],[order_date]])/3, 0)</f>
        <v>1</v>
      </c>
      <c r="F544">
        <v>4</v>
      </c>
      <c r="G544" t="s">
        <v>40</v>
      </c>
      <c r="H544" t="s">
        <v>51</v>
      </c>
      <c r="I544" t="s">
        <v>56</v>
      </c>
      <c r="J544" t="s">
        <v>58</v>
      </c>
      <c r="K544" s="4">
        <v>43619</v>
      </c>
      <c r="L544">
        <v>3</v>
      </c>
      <c r="M544" t="s">
        <v>59</v>
      </c>
      <c r="N544" s="4">
        <v>43615</v>
      </c>
      <c r="O544" s="4">
        <v>43830</v>
      </c>
      <c r="P544">
        <v>2</v>
      </c>
      <c r="Q544" t="s">
        <v>128</v>
      </c>
      <c r="R544" t="s">
        <v>290</v>
      </c>
      <c r="S544">
        <v>2</v>
      </c>
      <c r="T544" t="s">
        <v>551</v>
      </c>
      <c r="U544" t="s">
        <v>1112</v>
      </c>
      <c r="V544" t="s">
        <v>1636</v>
      </c>
      <c r="W544" t="s">
        <v>85</v>
      </c>
      <c r="X544" t="s">
        <v>2039</v>
      </c>
      <c r="Y544">
        <v>52.94</v>
      </c>
      <c r="Z544">
        <v>39.97</v>
      </c>
      <c r="AA544">
        <v>2</v>
      </c>
      <c r="AB544" t="s">
        <v>2142</v>
      </c>
      <c r="AC544" t="s">
        <v>2422</v>
      </c>
      <c r="AH544" s="4"/>
      <c r="AI544" s="4"/>
      <c r="AJ544" t="s">
        <v>90</v>
      </c>
      <c r="AK544" t="s">
        <v>252</v>
      </c>
      <c r="AL544" t="s">
        <v>501</v>
      </c>
      <c r="AM544" t="s">
        <v>1064</v>
      </c>
      <c r="AN544" t="s">
        <v>1592</v>
      </c>
      <c r="AO544" t="s">
        <v>69</v>
      </c>
      <c r="AP544" t="s">
        <v>1562</v>
      </c>
      <c r="AQ544">
        <f>WebStore68[[#This Row],[unit_price]]*WebStore68[[#This Row],[quantity]]</f>
        <v>8.9600000000000009</v>
      </c>
      <c r="AR544" t="s">
        <v>410</v>
      </c>
      <c r="AS544" t="s">
        <v>2359</v>
      </c>
      <c r="AT544" t="str">
        <f t="shared" si="8"/>
        <v>220359438704noFemale436193Google Ads436154383052.9439.9761618.9619.9920</v>
      </c>
      <c r="AU544">
        <f>COUNTIF(AT$2:AT544,AT544)</f>
        <v>1</v>
      </c>
      <c r="AV544" t="str">
        <f>WebStore68[[#This Row],[country]]&amp;"-"&amp;WebStore68[[#This Row],[item]]</f>
        <v>Spain-Yahtzee</v>
      </c>
    </row>
    <row r="545" spans="1:48" hidden="1" x14ac:dyDescent="0.25">
      <c r="A545">
        <v>220</v>
      </c>
      <c r="B545">
        <v>359</v>
      </c>
      <c r="C545" s="4">
        <v>43870</v>
      </c>
      <c r="D545" s="14">
        <f>WebStore68[[#This Row],[order_date]]</f>
        <v>43870</v>
      </c>
      <c r="E545" s="3">
        <f>ROUNDUP(MONTH(WebStore68[[#This Row],[order_date]])/3, 0)</f>
        <v>1</v>
      </c>
      <c r="F545">
        <v>4</v>
      </c>
      <c r="G545" t="s">
        <v>40</v>
      </c>
      <c r="H545" t="s">
        <v>51</v>
      </c>
      <c r="I545" t="s">
        <v>56</v>
      </c>
      <c r="J545" t="s">
        <v>58</v>
      </c>
      <c r="K545" s="4">
        <v>43619</v>
      </c>
      <c r="L545">
        <v>3</v>
      </c>
      <c r="M545" t="s">
        <v>59</v>
      </c>
      <c r="N545" s="4">
        <v>43615</v>
      </c>
      <c r="O545" s="4">
        <v>43830</v>
      </c>
      <c r="P545">
        <v>2</v>
      </c>
      <c r="Q545" t="s">
        <v>128</v>
      </c>
      <c r="R545" t="s">
        <v>290</v>
      </c>
      <c r="S545">
        <v>2</v>
      </c>
      <c r="T545" t="s">
        <v>551</v>
      </c>
      <c r="U545" t="s">
        <v>1112</v>
      </c>
      <c r="V545" t="s">
        <v>1636</v>
      </c>
      <c r="W545" t="s">
        <v>85</v>
      </c>
      <c r="X545" t="s">
        <v>2039</v>
      </c>
      <c r="Y545">
        <v>52.94</v>
      </c>
      <c r="Z545">
        <v>39.97</v>
      </c>
      <c r="AA545">
        <v>2</v>
      </c>
      <c r="AB545" t="s">
        <v>2142</v>
      </c>
      <c r="AC545" t="s">
        <v>2422</v>
      </c>
      <c r="AH545" s="4"/>
      <c r="AI545" s="4"/>
      <c r="AJ545" t="s">
        <v>80</v>
      </c>
      <c r="AK545" t="s">
        <v>242</v>
      </c>
      <c r="AL545" t="s">
        <v>586</v>
      </c>
      <c r="AM545" t="s">
        <v>966</v>
      </c>
      <c r="AN545" t="s">
        <v>1667</v>
      </c>
      <c r="AO545" t="s">
        <v>80</v>
      </c>
      <c r="AP545" t="s">
        <v>1548</v>
      </c>
      <c r="AQ545">
        <f>WebStore68[[#This Row],[unit_price]]*WebStore68[[#This Row],[quantity]]</f>
        <v>43.98</v>
      </c>
      <c r="AR545" t="s">
        <v>67</v>
      </c>
      <c r="AS545" t="s">
        <v>2373</v>
      </c>
      <c r="AT545" t="str">
        <f t="shared" si="8"/>
        <v>220359438704noFemale436193Google Ads436154383052.9439.9727021.99214.993</v>
      </c>
      <c r="AU545">
        <f>COUNTIF(AT$2:AT545,AT545)</f>
        <v>1</v>
      </c>
      <c r="AV545" t="str">
        <f>WebStore68[[#This Row],[country]]&amp;"-"&amp;WebStore68[[#This Row],[item]]</f>
        <v>Spain-Kids Gamer Tee</v>
      </c>
    </row>
    <row r="546" spans="1:48" hidden="1" x14ac:dyDescent="0.25">
      <c r="A546">
        <v>221</v>
      </c>
      <c r="B546">
        <v>447</v>
      </c>
      <c r="C546" s="13">
        <v>43870</v>
      </c>
      <c r="D546" s="14">
        <f>WebStore68[[#This Row],[order_date]]</f>
        <v>43870</v>
      </c>
      <c r="E546" s="3">
        <f>ROUNDUP(MONTH(WebStore68[[#This Row],[order_date]])/3, 0)</f>
        <v>1</v>
      </c>
      <c r="F546">
        <v>4</v>
      </c>
      <c r="G546" t="s">
        <v>40</v>
      </c>
      <c r="H546" t="s">
        <v>51</v>
      </c>
      <c r="I546" t="s">
        <v>56</v>
      </c>
      <c r="J546" t="s">
        <v>58</v>
      </c>
      <c r="K546" s="4">
        <v>43723</v>
      </c>
      <c r="L546">
        <v>2</v>
      </c>
      <c r="M546" t="s">
        <v>60</v>
      </c>
      <c r="N546" s="4">
        <v>43615</v>
      </c>
      <c r="O546" s="4">
        <v>43830</v>
      </c>
      <c r="P546">
        <v>1</v>
      </c>
      <c r="Q546" t="s">
        <v>129</v>
      </c>
      <c r="R546" t="s">
        <v>291</v>
      </c>
      <c r="S546">
        <v>1</v>
      </c>
      <c r="T546" t="s">
        <v>552</v>
      </c>
      <c r="U546" t="s">
        <v>1113</v>
      </c>
      <c r="V546" t="s">
        <v>1637</v>
      </c>
      <c r="W546" t="s">
        <v>110</v>
      </c>
      <c r="X546" t="s">
        <v>1869</v>
      </c>
      <c r="Y546">
        <v>299.94</v>
      </c>
      <c r="Z546">
        <v>89.94</v>
      </c>
      <c r="AA546">
        <v>1</v>
      </c>
      <c r="AB546" t="s">
        <v>2118</v>
      </c>
      <c r="AC546" t="s">
        <v>2390</v>
      </c>
      <c r="AH546" s="4"/>
      <c r="AI546" s="4"/>
      <c r="AJ546" t="s">
        <v>84</v>
      </c>
      <c r="AK546" t="s">
        <v>246</v>
      </c>
      <c r="AL546" t="s">
        <v>640</v>
      </c>
      <c r="AM546" t="s">
        <v>1187</v>
      </c>
      <c r="AN546" t="s">
        <v>1529</v>
      </c>
      <c r="AO546" t="s">
        <v>67</v>
      </c>
      <c r="AP546" t="s">
        <v>1548</v>
      </c>
      <c r="AQ546">
        <f>WebStore68[[#This Row],[unit_price]]*WebStore68[[#This Row],[quantity]]</f>
        <v>149.97</v>
      </c>
      <c r="AR546" t="s">
        <v>410</v>
      </c>
      <c r="AS546" t="s">
        <v>2359</v>
      </c>
      <c r="AT546" t="str">
        <f t="shared" si="8"/>
        <v>221447438704noFemale437232Facebook4361543830299.9489.9491749.99314.9920</v>
      </c>
      <c r="AU546">
        <f>COUNTIF(AT$2:AT546,AT546)</f>
        <v>1</v>
      </c>
      <c r="AV546" t="str">
        <f>WebStore68[[#This Row],[country]]&amp;"-"&amp;WebStore68[[#This Row],[item]]</f>
        <v>Spain-Animal Crossing: New Horizons</v>
      </c>
    </row>
    <row r="547" spans="1:48" hidden="1" x14ac:dyDescent="0.25">
      <c r="A547">
        <v>225</v>
      </c>
      <c r="B547">
        <v>60</v>
      </c>
      <c r="C547" s="4">
        <v>43873</v>
      </c>
      <c r="D547" s="14">
        <f>WebStore68[[#This Row],[order_date]]</f>
        <v>43873</v>
      </c>
      <c r="E547" s="3">
        <f>ROUNDUP(MONTH(WebStore68[[#This Row],[order_date]])/3, 0)</f>
        <v>1</v>
      </c>
      <c r="F547">
        <v>4</v>
      </c>
      <c r="G547" t="s">
        <v>40</v>
      </c>
      <c r="H547" t="s">
        <v>51</v>
      </c>
      <c r="I547" t="s">
        <v>55</v>
      </c>
      <c r="J547" t="s">
        <v>57</v>
      </c>
      <c r="K547" s="4">
        <v>43713</v>
      </c>
      <c r="L547">
        <v>3</v>
      </c>
      <c r="M547" t="s">
        <v>59</v>
      </c>
      <c r="N547" s="4">
        <v>43615</v>
      </c>
      <c r="O547" s="4">
        <v>43830</v>
      </c>
      <c r="P547">
        <v>1</v>
      </c>
      <c r="Q547" t="s">
        <v>79</v>
      </c>
      <c r="R547" t="s">
        <v>241</v>
      </c>
      <c r="S547">
        <v>1</v>
      </c>
      <c r="T547" t="s">
        <v>515</v>
      </c>
      <c r="U547" t="s">
        <v>1078</v>
      </c>
      <c r="V547" t="s">
        <v>1587</v>
      </c>
      <c r="W547" t="s">
        <v>80</v>
      </c>
      <c r="X547" t="s">
        <v>1548</v>
      </c>
      <c r="Y547">
        <v>109.98</v>
      </c>
      <c r="Z547">
        <v>29.98</v>
      </c>
      <c r="AA547">
        <v>1</v>
      </c>
      <c r="AB547" t="s">
        <v>86</v>
      </c>
      <c r="AC547" t="s">
        <v>2350</v>
      </c>
      <c r="AH547" s="4"/>
      <c r="AI547" s="4"/>
      <c r="AJ547" t="s">
        <v>79</v>
      </c>
      <c r="AK547" t="s">
        <v>241</v>
      </c>
      <c r="AL547" t="s">
        <v>515</v>
      </c>
      <c r="AM547" t="s">
        <v>1078</v>
      </c>
      <c r="AN547" t="s">
        <v>1587</v>
      </c>
      <c r="AO547" t="s">
        <v>80</v>
      </c>
      <c r="AP547" t="s">
        <v>1548</v>
      </c>
      <c r="AQ547">
        <f>WebStore68[[#This Row],[unit_price]]*WebStore68[[#This Row],[quantity]]</f>
        <v>109.98</v>
      </c>
      <c r="AR547" t="s">
        <v>86</v>
      </c>
      <c r="AS547" t="s">
        <v>2350</v>
      </c>
      <c r="AT547" t="str">
        <f t="shared" si="8"/>
        <v>22560438734yesMale437133Google Ads4361543830109.9829.98414354.99214.997</v>
      </c>
      <c r="AU547">
        <f>COUNTIF(AT$2:AT547,AT547)</f>
        <v>1</v>
      </c>
      <c r="AV547" t="str">
        <f>WebStore68[[#This Row],[country]]&amp;"-"&amp;WebStore68[[#This Row],[item]]</f>
        <v>Spain-Topps 2020 Series 1 Baseball Blaster Box</v>
      </c>
    </row>
    <row r="548" spans="1:48" hidden="1" x14ac:dyDescent="0.25">
      <c r="A548">
        <v>229</v>
      </c>
      <c r="B548">
        <v>386</v>
      </c>
      <c r="C548" s="4">
        <v>43874</v>
      </c>
      <c r="D548" s="14">
        <f>WebStore68[[#This Row],[order_date]]</f>
        <v>43874</v>
      </c>
      <c r="E548" s="3">
        <f>ROUNDUP(MONTH(WebStore68[[#This Row],[order_date]])/3, 0)</f>
        <v>1</v>
      </c>
      <c r="F548">
        <v>4</v>
      </c>
      <c r="G548" t="s">
        <v>40</v>
      </c>
      <c r="H548" t="s">
        <v>51</v>
      </c>
      <c r="I548" t="s">
        <v>55</v>
      </c>
      <c r="J548" t="s">
        <v>58</v>
      </c>
      <c r="K548" s="4">
        <v>43645</v>
      </c>
      <c r="L548">
        <v>1</v>
      </c>
      <c r="M548" t="s">
        <v>61</v>
      </c>
      <c r="N548" s="4">
        <v>43615</v>
      </c>
      <c r="O548" s="4">
        <v>43830</v>
      </c>
      <c r="P548">
        <v>1</v>
      </c>
      <c r="Q548" t="s">
        <v>80</v>
      </c>
      <c r="R548" t="s">
        <v>242</v>
      </c>
      <c r="S548">
        <v>1</v>
      </c>
      <c r="T548" t="s">
        <v>548</v>
      </c>
      <c r="U548" t="s">
        <v>1109</v>
      </c>
      <c r="V548" t="s">
        <v>1634</v>
      </c>
      <c r="W548" t="s">
        <v>67</v>
      </c>
      <c r="X548" t="s">
        <v>1548</v>
      </c>
      <c r="Y548">
        <v>83.94</v>
      </c>
      <c r="Z548">
        <v>44.97</v>
      </c>
      <c r="AA548">
        <v>1</v>
      </c>
      <c r="AB548" t="s">
        <v>67</v>
      </c>
      <c r="AC548" t="s">
        <v>2373</v>
      </c>
      <c r="AH548" s="4"/>
      <c r="AI548" s="4"/>
      <c r="AJ548" t="s">
        <v>80</v>
      </c>
      <c r="AK548" t="s">
        <v>242</v>
      </c>
      <c r="AL548" t="s">
        <v>548</v>
      </c>
      <c r="AM548" t="s">
        <v>1109</v>
      </c>
      <c r="AN548" t="s">
        <v>1634</v>
      </c>
      <c r="AO548" t="s">
        <v>67</v>
      </c>
      <c r="AP548" t="s">
        <v>1548</v>
      </c>
      <c r="AQ548">
        <f>WebStore68[[#This Row],[unit_price]]*WebStore68[[#This Row],[quantity]]</f>
        <v>83.94</v>
      </c>
      <c r="AR548" t="s">
        <v>67</v>
      </c>
      <c r="AS548" t="s">
        <v>2373</v>
      </c>
      <c r="AT548" t="str">
        <f t="shared" si="8"/>
        <v>229386438744yesFemale436451YouTube436154383083.9444.9723627.98314.993</v>
      </c>
      <c r="AU548">
        <f>COUNTIF(AT$2:AT548,AT548)</f>
        <v>1</v>
      </c>
      <c r="AV548" t="str">
        <f>WebStore68[[#This Row],[country]]&amp;"-"&amp;WebStore68[[#This Row],[item]]</f>
        <v>Spain-Dokotoo Womens Spring Summer Deep V Neck Ruffle Long Sleeve Floral Print Mini Dress</v>
      </c>
    </row>
    <row r="549" spans="1:48" hidden="1" x14ac:dyDescent="0.25">
      <c r="A549">
        <v>236</v>
      </c>
      <c r="B549">
        <v>165</v>
      </c>
      <c r="C549" s="13">
        <v>43879</v>
      </c>
      <c r="D549" s="14">
        <f>WebStore68[[#This Row],[order_date]]</f>
        <v>43879</v>
      </c>
      <c r="E549" s="3">
        <f>ROUNDUP(MONTH(WebStore68[[#This Row],[order_date]])/3, 0)</f>
        <v>1</v>
      </c>
      <c r="F549">
        <v>4</v>
      </c>
      <c r="G549" t="s">
        <v>40</v>
      </c>
      <c r="H549" t="s">
        <v>51</v>
      </c>
      <c r="I549" t="s">
        <v>56</v>
      </c>
      <c r="J549" t="s">
        <v>58</v>
      </c>
      <c r="K549" s="4">
        <v>43699</v>
      </c>
      <c r="L549">
        <v>2</v>
      </c>
      <c r="M549" t="s">
        <v>60</v>
      </c>
      <c r="N549" s="4">
        <v>43615</v>
      </c>
      <c r="O549" s="4">
        <v>43830</v>
      </c>
      <c r="P549">
        <v>1</v>
      </c>
      <c r="Q549" t="s">
        <v>78</v>
      </c>
      <c r="R549" t="s">
        <v>240</v>
      </c>
      <c r="S549">
        <v>1</v>
      </c>
      <c r="T549" t="s">
        <v>67</v>
      </c>
      <c r="U549" t="s">
        <v>1120</v>
      </c>
      <c r="V549" t="s">
        <v>1643</v>
      </c>
      <c r="W549" t="s">
        <v>69</v>
      </c>
      <c r="X549" t="s">
        <v>1548</v>
      </c>
      <c r="Y549">
        <v>3.99</v>
      </c>
      <c r="Z549">
        <v>14.99</v>
      </c>
      <c r="AA549">
        <v>1</v>
      </c>
      <c r="AB549" t="s">
        <v>469</v>
      </c>
      <c r="AC549" t="s">
        <v>2339</v>
      </c>
      <c r="AH549" s="4"/>
      <c r="AI549" s="4"/>
      <c r="AJ549" t="s">
        <v>78</v>
      </c>
      <c r="AK549" t="s">
        <v>240</v>
      </c>
      <c r="AL549" t="s">
        <v>67</v>
      </c>
      <c r="AM549" t="s">
        <v>1120</v>
      </c>
      <c r="AN549" t="s">
        <v>1643</v>
      </c>
      <c r="AO549" t="s">
        <v>69</v>
      </c>
      <c r="AP549" t="s">
        <v>1548</v>
      </c>
      <c r="AQ549">
        <f>WebStore68[[#This Row],[unit_price]]*WebStore68[[#This Row],[quantity]]</f>
        <v>3.99</v>
      </c>
      <c r="AR549" t="s">
        <v>469</v>
      </c>
      <c r="AS549" t="s">
        <v>2339</v>
      </c>
      <c r="AT549" t="str">
        <f t="shared" si="8"/>
        <v>236165438794noFemale436992Facebook43615438303.9914.99833.99114.9923</v>
      </c>
      <c r="AU549">
        <f>COUNTIF(AT$2:AT549,AT549)</f>
        <v>1</v>
      </c>
      <c r="AV549" t="str">
        <f>WebStore68[[#This Row],[country]]&amp;"-"&amp;WebStore68[[#This Row],[item]]</f>
        <v>Spain-10pcs Bento Cute Animal Food Fruit Picks Forks Lunch Box Accessory Decor Tool</v>
      </c>
    </row>
    <row r="550" spans="1:48" hidden="1" x14ac:dyDescent="0.25">
      <c r="A550">
        <v>247</v>
      </c>
      <c r="B550">
        <v>386</v>
      </c>
      <c r="C550" s="4">
        <v>43887</v>
      </c>
      <c r="D550" s="14">
        <f>WebStore68[[#This Row],[order_date]]</f>
        <v>43887</v>
      </c>
      <c r="E550" s="3">
        <f>ROUNDUP(MONTH(WebStore68[[#This Row],[order_date]])/3, 0)</f>
        <v>1</v>
      </c>
      <c r="F550">
        <v>4</v>
      </c>
      <c r="G550" t="s">
        <v>40</v>
      </c>
      <c r="H550" t="s">
        <v>51</v>
      </c>
      <c r="I550" t="s">
        <v>55</v>
      </c>
      <c r="J550" t="s">
        <v>58</v>
      </c>
      <c r="K550" s="4">
        <v>43645</v>
      </c>
      <c r="L550">
        <v>1</v>
      </c>
      <c r="M550" t="s">
        <v>61</v>
      </c>
      <c r="N550" s="4">
        <v>43615</v>
      </c>
      <c r="O550" s="4">
        <v>43830</v>
      </c>
      <c r="P550">
        <v>2</v>
      </c>
      <c r="Q550" t="s">
        <v>135</v>
      </c>
      <c r="R550" t="s">
        <v>297</v>
      </c>
      <c r="S550">
        <v>2</v>
      </c>
      <c r="T550" t="s">
        <v>568</v>
      </c>
      <c r="U550" t="s">
        <v>1127</v>
      </c>
      <c r="V550" t="s">
        <v>1651</v>
      </c>
      <c r="W550" t="s">
        <v>88</v>
      </c>
      <c r="X550" t="s">
        <v>2035</v>
      </c>
      <c r="Y550">
        <v>230.88</v>
      </c>
      <c r="Z550">
        <v>59.96</v>
      </c>
      <c r="AA550">
        <v>2</v>
      </c>
      <c r="AB550" t="s">
        <v>2149</v>
      </c>
      <c r="AC550" t="s">
        <v>2429</v>
      </c>
      <c r="AH550" s="4"/>
      <c r="AI550" s="4"/>
      <c r="AJ550" t="s">
        <v>90</v>
      </c>
      <c r="AK550" t="s">
        <v>252</v>
      </c>
      <c r="AL550" t="s">
        <v>652</v>
      </c>
      <c r="AM550" t="s">
        <v>1196</v>
      </c>
      <c r="AN550" t="s">
        <v>1720</v>
      </c>
      <c r="AO550" t="s">
        <v>80</v>
      </c>
      <c r="AP550" t="s">
        <v>1562</v>
      </c>
      <c r="AQ550">
        <f>WebStore68[[#This Row],[unit_price]]*WebStore68[[#This Row],[quantity]]</f>
        <v>38.979999999999997</v>
      </c>
      <c r="AR550" t="s">
        <v>410</v>
      </c>
      <c r="AS550" t="s">
        <v>2359</v>
      </c>
      <c r="AT550" t="str">
        <f t="shared" si="8"/>
        <v>247386438874yesFemale436451YouTube4361543830230.8859.9661119.4929.9920</v>
      </c>
      <c r="AU550">
        <f>COUNTIF(AT$2:AT550,AT550)</f>
        <v>1</v>
      </c>
      <c r="AV550" t="str">
        <f>WebStore68[[#This Row],[country]]&amp;"-"&amp;WebStore68[[#This Row],[item]]</f>
        <v>Spain-500 Pieces Castle Puzzle</v>
      </c>
    </row>
    <row r="551" spans="1:48" hidden="1" x14ac:dyDescent="0.25">
      <c r="A551">
        <v>247</v>
      </c>
      <c r="B551">
        <v>386</v>
      </c>
      <c r="C551" s="4">
        <v>43887</v>
      </c>
      <c r="D551" s="14">
        <f>WebStore68[[#This Row],[order_date]]</f>
        <v>43887</v>
      </c>
      <c r="E551" s="3">
        <f>ROUNDUP(MONTH(WebStore68[[#This Row],[order_date]])/3, 0)</f>
        <v>1</v>
      </c>
      <c r="F551">
        <v>4</v>
      </c>
      <c r="G551" t="s">
        <v>40</v>
      </c>
      <c r="H551" t="s">
        <v>51</v>
      </c>
      <c r="I551" t="s">
        <v>55</v>
      </c>
      <c r="J551" t="s">
        <v>58</v>
      </c>
      <c r="K551" s="4">
        <v>43645</v>
      </c>
      <c r="L551">
        <v>1</v>
      </c>
      <c r="M551" t="s">
        <v>61</v>
      </c>
      <c r="N551" s="4">
        <v>43615</v>
      </c>
      <c r="O551" s="4">
        <v>43830</v>
      </c>
      <c r="P551">
        <v>2</v>
      </c>
      <c r="Q551" t="s">
        <v>135</v>
      </c>
      <c r="R551" t="s">
        <v>297</v>
      </c>
      <c r="S551">
        <v>2</v>
      </c>
      <c r="T551" t="s">
        <v>568</v>
      </c>
      <c r="U551" t="s">
        <v>1127</v>
      </c>
      <c r="V551" t="s">
        <v>1651</v>
      </c>
      <c r="W551" t="s">
        <v>88</v>
      </c>
      <c r="X551" t="s">
        <v>2035</v>
      </c>
      <c r="Y551">
        <v>230.88</v>
      </c>
      <c r="Z551">
        <v>59.96</v>
      </c>
      <c r="AA551">
        <v>2</v>
      </c>
      <c r="AB551" t="s">
        <v>2149</v>
      </c>
      <c r="AC551" t="s">
        <v>2429</v>
      </c>
      <c r="AH551" s="4"/>
      <c r="AI551" s="4"/>
      <c r="AJ551" t="s">
        <v>70</v>
      </c>
      <c r="AK551" t="s">
        <v>232</v>
      </c>
      <c r="AL551" t="s">
        <v>411</v>
      </c>
      <c r="AM551" t="s">
        <v>973</v>
      </c>
      <c r="AN551" t="s">
        <v>1506</v>
      </c>
      <c r="AO551" t="s">
        <v>80</v>
      </c>
      <c r="AP551" t="s">
        <v>1517</v>
      </c>
      <c r="AQ551">
        <f>WebStore68[[#This Row],[unit_price]]*WebStore68[[#This Row],[quantity]]</f>
        <v>191.9</v>
      </c>
      <c r="AR551" t="s">
        <v>673</v>
      </c>
      <c r="AS551" t="s">
        <v>2348</v>
      </c>
      <c r="AT551" t="str">
        <f t="shared" si="8"/>
        <v>247386438874yesFemale436451YouTube4361543830230.8859.9653095.95219.9912</v>
      </c>
      <c r="AU551">
        <f>COUNTIF(AT$2:AT551,AT551)</f>
        <v>1</v>
      </c>
      <c r="AV551" t="str">
        <f>WebStore68[[#This Row],[country]]&amp;"-"&amp;WebStore68[[#This Row],[item]]</f>
        <v>Spain-Cross Trainer Air Walker Glider Home Gym</v>
      </c>
    </row>
    <row r="552" spans="1:48" hidden="1" x14ac:dyDescent="0.25">
      <c r="A552">
        <v>248</v>
      </c>
      <c r="B552">
        <v>19</v>
      </c>
      <c r="C552" s="4">
        <v>43888</v>
      </c>
      <c r="D552" s="14">
        <f>WebStore68[[#This Row],[order_date]]</f>
        <v>43888</v>
      </c>
      <c r="E552" s="3">
        <f>ROUNDUP(MONTH(WebStore68[[#This Row],[order_date]])/3, 0)</f>
        <v>1</v>
      </c>
      <c r="F552">
        <v>4</v>
      </c>
      <c r="G552" t="s">
        <v>40</v>
      </c>
      <c r="H552" t="s">
        <v>51</v>
      </c>
      <c r="I552" t="s">
        <v>55</v>
      </c>
      <c r="J552" t="s">
        <v>58</v>
      </c>
      <c r="K552" s="4">
        <v>43739</v>
      </c>
      <c r="L552">
        <v>3</v>
      </c>
      <c r="M552" t="s">
        <v>59</v>
      </c>
      <c r="N552" s="4">
        <v>43615</v>
      </c>
      <c r="O552" s="4">
        <v>43830</v>
      </c>
      <c r="P552">
        <v>1</v>
      </c>
      <c r="Q552" t="s">
        <v>80</v>
      </c>
      <c r="R552" t="s">
        <v>242</v>
      </c>
      <c r="S552">
        <v>1</v>
      </c>
      <c r="T552" t="s">
        <v>569</v>
      </c>
      <c r="U552" t="s">
        <v>1128</v>
      </c>
      <c r="V552" t="s">
        <v>1652</v>
      </c>
      <c r="W552" t="s">
        <v>69</v>
      </c>
      <c r="X552" t="s">
        <v>1548</v>
      </c>
      <c r="Y552">
        <v>13.99</v>
      </c>
      <c r="Z552">
        <v>14.99</v>
      </c>
      <c r="AA552">
        <v>1</v>
      </c>
      <c r="AB552" t="s">
        <v>79</v>
      </c>
      <c r="AC552" t="s">
        <v>2349</v>
      </c>
      <c r="AH552" s="4"/>
      <c r="AI552" s="4"/>
      <c r="AJ552" t="s">
        <v>80</v>
      </c>
      <c r="AK552" t="s">
        <v>242</v>
      </c>
      <c r="AL552" t="s">
        <v>569</v>
      </c>
      <c r="AM552" t="s">
        <v>1128</v>
      </c>
      <c r="AN552" t="s">
        <v>1652</v>
      </c>
      <c r="AO552" t="s">
        <v>69</v>
      </c>
      <c r="AP552" t="s">
        <v>1548</v>
      </c>
      <c r="AQ552">
        <f>WebStore68[[#This Row],[unit_price]]*WebStore68[[#This Row],[quantity]]</f>
        <v>13.99</v>
      </c>
      <c r="AR552" t="s">
        <v>79</v>
      </c>
      <c r="AS552" t="s">
        <v>2349</v>
      </c>
      <c r="AT552" t="str">
        <f t="shared" si="8"/>
        <v>24819438884yesFemale437393Google Ads436154383013.9914.9928813.99114.994</v>
      </c>
      <c r="AU552">
        <f>COUNTIF(AT$2:AT552,AT552)</f>
        <v>1</v>
      </c>
      <c r="AV552" t="str">
        <f>WebStore68[[#This Row],[country]]&amp;"-"&amp;WebStore68[[#This Row],[item]]</f>
        <v>Spain-Mens Army Camouflage Cargo Elasticated Shorts</v>
      </c>
    </row>
    <row r="553" spans="1:48" hidden="1" x14ac:dyDescent="0.25">
      <c r="A553">
        <v>261</v>
      </c>
      <c r="B553">
        <v>447</v>
      </c>
      <c r="C553" s="13">
        <v>43897</v>
      </c>
      <c r="D553" s="14">
        <f>WebStore68[[#This Row],[order_date]]</f>
        <v>43897</v>
      </c>
      <c r="E553" s="3">
        <f>ROUNDUP(MONTH(WebStore68[[#This Row],[order_date]])/3, 0)</f>
        <v>1</v>
      </c>
      <c r="F553">
        <v>4</v>
      </c>
      <c r="G553" t="s">
        <v>40</v>
      </c>
      <c r="H553" t="s">
        <v>51</v>
      </c>
      <c r="I553" t="s">
        <v>56</v>
      </c>
      <c r="J553" t="s">
        <v>58</v>
      </c>
      <c r="K553" s="4">
        <v>43723</v>
      </c>
      <c r="L553">
        <v>2</v>
      </c>
      <c r="M553" t="s">
        <v>60</v>
      </c>
      <c r="N553" s="4">
        <v>43615</v>
      </c>
      <c r="O553" s="4">
        <v>43830</v>
      </c>
      <c r="P553">
        <v>1</v>
      </c>
      <c r="Q553" t="s">
        <v>88</v>
      </c>
      <c r="R553" t="s">
        <v>250</v>
      </c>
      <c r="S553">
        <v>1</v>
      </c>
      <c r="T553" t="s">
        <v>576</v>
      </c>
      <c r="U553" t="s">
        <v>1134</v>
      </c>
      <c r="V553" t="s">
        <v>1657</v>
      </c>
      <c r="W553" t="s">
        <v>110</v>
      </c>
      <c r="X553" t="s">
        <v>1869</v>
      </c>
      <c r="Y553">
        <v>187.74</v>
      </c>
      <c r="Z553">
        <v>89.94</v>
      </c>
      <c r="AA553">
        <v>1</v>
      </c>
      <c r="AB553" t="s">
        <v>105</v>
      </c>
      <c r="AC553" t="s">
        <v>2346</v>
      </c>
      <c r="AH553" s="4"/>
      <c r="AI553" s="4"/>
      <c r="AJ553" t="s">
        <v>80</v>
      </c>
      <c r="AK553" t="s">
        <v>242</v>
      </c>
      <c r="AL553" t="s">
        <v>587</v>
      </c>
      <c r="AM553" t="s">
        <v>1143</v>
      </c>
      <c r="AN553" t="s">
        <v>1668</v>
      </c>
      <c r="AO553" t="s">
        <v>67</v>
      </c>
      <c r="AP553" t="s">
        <v>1548</v>
      </c>
      <c r="AQ553">
        <f>WebStore68[[#This Row],[unit_price]]*WebStore68[[#This Row],[quantity]]</f>
        <v>93.87</v>
      </c>
      <c r="AR553" t="s">
        <v>79</v>
      </c>
      <c r="AS553" t="s">
        <v>2349</v>
      </c>
      <c r="AT553" t="str">
        <f t="shared" si="8"/>
        <v>261447438974noFemale437232Facebook4361543830187.7489.9427431.29314.994</v>
      </c>
      <c r="AU553">
        <f>COUNTIF(AT$2:AT553,AT553)</f>
        <v>1</v>
      </c>
      <c r="AV553" t="str">
        <f>WebStore68[[#This Row],[country]]&amp;"-"&amp;WebStore68[[#This Row],[item]]</f>
        <v>Spain-Lee Men's Dungarees Belted Wyoming Cargo Short</v>
      </c>
    </row>
    <row r="554" spans="1:48" hidden="1" x14ac:dyDescent="0.25">
      <c r="A554">
        <v>278</v>
      </c>
      <c r="B554">
        <v>338</v>
      </c>
      <c r="C554" s="13">
        <v>43908</v>
      </c>
      <c r="D554" s="14">
        <f>WebStore68[[#This Row],[order_date]]</f>
        <v>43908</v>
      </c>
      <c r="E554" s="3">
        <f>ROUNDUP(MONTH(WebStore68[[#This Row],[order_date]])/3, 0)</f>
        <v>1</v>
      </c>
      <c r="F554">
        <v>4</v>
      </c>
      <c r="G554" t="s">
        <v>40</v>
      </c>
      <c r="H554" t="s">
        <v>51</v>
      </c>
      <c r="I554" t="s">
        <v>55</v>
      </c>
      <c r="J554" t="s">
        <v>57</v>
      </c>
      <c r="K554" s="4">
        <v>43685</v>
      </c>
      <c r="L554">
        <v>2</v>
      </c>
      <c r="M554" t="s">
        <v>60</v>
      </c>
      <c r="N554" s="4">
        <v>43615</v>
      </c>
      <c r="O554" s="4">
        <v>43830</v>
      </c>
      <c r="P554">
        <v>2</v>
      </c>
      <c r="Q554" t="s">
        <v>130</v>
      </c>
      <c r="R554" t="s">
        <v>292</v>
      </c>
      <c r="S554">
        <v>2</v>
      </c>
      <c r="T554" t="s">
        <v>590</v>
      </c>
      <c r="U554" t="s">
        <v>1146</v>
      </c>
      <c r="V554" t="s">
        <v>1671</v>
      </c>
      <c r="W554" t="s">
        <v>83</v>
      </c>
      <c r="X554" t="s">
        <v>2038</v>
      </c>
      <c r="Y554">
        <v>453.95</v>
      </c>
      <c r="Z554">
        <v>84.95</v>
      </c>
      <c r="AA554">
        <v>2</v>
      </c>
      <c r="AB554" t="s">
        <v>2143</v>
      </c>
      <c r="AC554" t="s">
        <v>2423</v>
      </c>
      <c r="AH554" s="4"/>
      <c r="AI554" s="4"/>
      <c r="AJ554" t="s">
        <v>80</v>
      </c>
      <c r="AK554" t="s">
        <v>242</v>
      </c>
      <c r="AL554" t="s">
        <v>912</v>
      </c>
      <c r="AM554" t="s">
        <v>984</v>
      </c>
      <c r="AN554" t="s">
        <v>1961</v>
      </c>
      <c r="AO554" t="s">
        <v>67</v>
      </c>
      <c r="AP554" t="s">
        <v>1548</v>
      </c>
      <c r="AQ554">
        <f>WebStore68[[#This Row],[unit_price]]*WebStore68[[#This Row],[quantity]]</f>
        <v>53.97</v>
      </c>
      <c r="AR554" t="s">
        <v>69</v>
      </c>
      <c r="AS554" t="s">
        <v>2360</v>
      </c>
      <c r="AT554" t="str">
        <f t="shared" si="8"/>
        <v>278338439084yesMale436852Facebook4361543830453.9584.95211917.99314.991</v>
      </c>
      <c r="AU554">
        <f>COUNTIF(AT$2:AT554,AT554)</f>
        <v>1</v>
      </c>
      <c r="AV554" t="str">
        <f>WebStore68[[#This Row],[country]]&amp;"-"&amp;WebStore68[[#This Row],[item]]</f>
        <v>Spain-Robin Boys Fancy Dress Teen Titans Superhero Comic Book Day Childs Kids Costume</v>
      </c>
    </row>
    <row r="555" spans="1:48" hidden="1" x14ac:dyDescent="0.25">
      <c r="A555">
        <v>278</v>
      </c>
      <c r="B555">
        <v>338</v>
      </c>
      <c r="C555" s="13">
        <v>43908</v>
      </c>
      <c r="D555" s="14">
        <f>WebStore68[[#This Row],[order_date]]</f>
        <v>43908</v>
      </c>
      <c r="E555" s="3">
        <f>ROUNDUP(MONTH(WebStore68[[#This Row],[order_date]])/3, 0)</f>
        <v>1</v>
      </c>
      <c r="F555">
        <v>4</v>
      </c>
      <c r="G555" t="s">
        <v>40</v>
      </c>
      <c r="H555" t="s">
        <v>51</v>
      </c>
      <c r="I555" t="s">
        <v>55</v>
      </c>
      <c r="J555" t="s">
        <v>57</v>
      </c>
      <c r="K555" s="4">
        <v>43685</v>
      </c>
      <c r="L555">
        <v>2</v>
      </c>
      <c r="M555" t="s">
        <v>60</v>
      </c>
      <c r="N555" s="4">
        <v>43615</v>
      </c>
      <c r="O555" s="4">
        <v>43830</v>
      </c>
      <c r="P555">
        <v>2</v>
      </c>
      <c r="Q555" t="s">
        <v>130</v>
      </c>
      <c r="R555" t="s">
        <v>292</v>
      </c>
      <c r="S555">
        <v>2</v>
      </c>
      <c r="T555" t="s">
        <v>590</v>
      </c>
      <c r="U555" t="s">
        <v>1146</v>
      </c>
      <c r="V555" t="s">
        <v>1671</v>
      </c>
      <c r="W555" t="s">
        <v>83</v>
      </c>
      <c r="X555" t="s">
        <v>2038</v>
      </c>
      <c r="Y555">
        <v>453.95</v>
      </c>
      <c r="Z555">
        <v>84.95</v>
      </c>
      <c r="AA555">
        <v>2</v>
      </c>
      <c r="AB555" t="s">
        <v>2143</v>
      </c>
      <c r="AC555" t="s">
        <v>2423</v>
      </c>
      <c r="AH555" s="4"/>
      <c r="AI555" s="4"/>
      <c r="AJ555" t="s">
        <v>65</v>
      </c>
      <c r="AK555" t="s">
        <v>227</v>
      </c>
      <c r="AL555" t="s">
        <v>429</v>
      </c>
      <c r="AM555" t="s">
        <v>992</v>
      </c>
      <c r="AN555" t="s">
        <v>1510</v>
      </c>
      <c r="AO555" t="s">
        <v>80</v>
      </c>
      <c r="AP555" t="s">
        <v>1517</v>
      </c>
      <c r="AQ555">
        <f>WebStore68[[#This Row],[unit_price]]*WebStore68[[#This Row],[quantity]]</f>
        <v>399.98</v>
      </c>
      <c r="AR555" t="s">
        <v>431</v>
      </c>
      <c r="AS555" t="s">
        <v>2326</v>
      </c>
      <c r="AT555" t="str">
        <f t="shared" si="8"/>
        <v>278338439084yesMale436852Facebook4361543830453.9584.951040199.99219.9924</v>
      </c>
      <c r="AU555">
        <f>COUNTIF(AT$2:AT555,AT555)</f>
        <v>1</v>
      </c>
      <c r="AV555" t="str">
        <f>WebStore68[[#This Row],[country]]&amp;"-"&amp;WebStore68[[#This Row],[item]]</f>
        <v>Spain-Eye Serum</v>
      </c>
    </row>
    <row r="556" spans="1:48" hidden="1" x14ac:dyDescent="0.25">
      <c r="A556">
        <v>292</v>
      </c>
      <c r="B556">
        <v>415</v>
      </c>
      <c r="C556" s="4">
        <v>43919</v>
      </c>
      <c r="D556" s="14">
        <f>WebStore68[[#This Row],[order_date]]</f>
        <v>43919</v>
      </c>
      <c r="E556" s="3">
        <f>ROUNDUP(MONTH(WebStore68[[#This Row],[order_date]])/3, 0)</f>
        <v>1</v>
      </c>
      <c r="F556">
        <v>4</v>
      </c>
      <c r="G556" t="s">
        <v>40</v>
      </c>
      <c r="H556" t="s">
        <v>51</v>
      </c>
      <c r="I556" t="s">
        <v>55</v>
      </c>
      <c r="J556" t="s">
        <v>58</v>
      </c>
      <c r="K556" s="4">
        <v>43696</v>
      </c>
      <c r="L556">
        <v>1</v>
      </c>
      <c r="M556" t="s">
        <v>61</v>
      </c>
      <c r="N556" s="4">
        <v>43615</v>
      </c>
      <c r="O556" s="4">
        <v>43830</v>
      </c>
      <c r="P556">
        <v>1</v>
      </c>
      <c r="Q556" t="s">
        <v>80</v>
      </c>
      <c r="R556" t="s">
        <v>242</v>
      </c>
      <c r="S556">
        <v>1</v>
      </c>
      <c r="T556" t="s">
        <v>598</v>
      </c>
      <c r="U556" t="s">
        <v>1118</v>
      </c>
      <c r="V556" t="s">
        <v>1675</v>
      </c>
      <c r="W556" t="s">
        <v>69</v>
      </c>
      <c r="X556" t="s">
        <v>1548</v>
      </c>
      <c r="Y556">
        <v>14.45</v>
      </c>
      <c r="Z556">
        <v>14.99</v>
      </c>
      <c r="AA556">
        <v>1</v>
      </c>
      <c r="AB556" t="s">
        <v>70</v>
      </c>
      <c r="AC556" t="s">
        <v>2341</v>
      </c>
      <c r="AH556" s="4"/>
      <c r="AI556" s="4"/>
      <c r="AJ556" t="s">
        <v>80</v>
      </c>
      <c r="AK556" t="s">
        <v>242</v>
      </c>
      <c r="AL556" t="s">
        <v>598</v>
      </c>
      <c r="AM556" t="s">
        <v>1118</v>
      </c>
      <c r="AN556" t="s">
        <v>1675</v>
      </c>
      <c r="AO556" t="s">
        <v>69</v>
      </c>
      <c r="AP556" t="s">
        <v>1548</v>
      </c>
      <c r="AQ556">
        <f>WebStore68[[#This Row],[unit_price]]*WebStore68[[#This Row],[quantity]]</f>
        <v>14.45</v>
      </c>
      <c r="AR556" t="s">
        <v>70</v>
      </c>
      <c r="AS556" t="s">
        <v>2341</v>
      </c>
      <c r="AT556" t="str">
        <f t="shared" si="8"/>
        <v>292415439194yesFemale436961YouTube436154383014.4514.9923514.45114.995</v>
      </c>
      <c r="AU556">
        <f>COUNTIF(AT$2:AT556,AT556)</f>
        <v>1</v>
      </c>
      <c r="AV556" t="str">
        <f>WebStore68[[#This Row],[country]]&amp;"-"&amp;WebStore68[[#This Row],[item]]</f>
        <v>Spain-Disney Princess T-Shirt</v>
      </c>
    </row>
    <row r="557" spans="1:48" hidden="1" x14ac:dyDescent="0.25">
      <c r="A557">
        <v>297</v>
      </c>
      <c r="B557">
        <v>301</v>
      </c>
      <c r="C557" s="4">
        <v>43921</v>
      </c>
      <c r="D557" s="14">
        <f>WebStore68[[#This Row],[order_date]]</f>
        <v>43921</v>
      </c>
      <c r="E557" s="3">
        <f>ROUNDUP(MONTH(WebStore68[[#This Row],[order_date]])/3, 0)</f>
        <v>1</v>
      </c>
      <c r="F557">
        <v>4</v>
      </c>
      <c r="G557" t="s">
        <v>40</v>
      </c>
      <c r="H557" t="s">
        <v>51</v>
      </c>
      <c r="I557" t="s">
        <v>56</v>
      </c>
      <c r="J557" t="s">
        <v>58</v>
      </c>
      <c r="K557" s="4">
        <v>43720</v>
      </c>
      <c r="L557">
        <v>3</v>
      </c>
      <c r="M557" t="s">
        <v>59</v>
      </c>
      <c r="N557" s="4">
        <v>43615</v>
      </c>
      <c r="O557" s="4">
        <v>43830</v>
      </c>
      <c r="P557">
        <v>2</v>
      </c>
      <c r="Q557" t="s">
        <v>141</v>
      </c>
      <c r="R557" t="s">
        <v>303</v>
      </c>
      <c r="S557">
        <v>2</v>
      </c>
      <c r="T557" t="s">
        <v>601</v>
      </c>
      <c r="U557" t="s">
        <v>1154</v>
      </c>
      <c r="V557" t="s">
        <v>1679</v>
      </c>
      <c r="W557" t="s">
        <v>109</v>
      </c>
      <c r="X557" t="s">
        <v>2037</v>
      </c>
      <c r="Y557">
        <v>504.96</v>
      </c>
      <c r="Z557">
        <v>89.96</v>
      </c>
      <c r="AA557">
        <v>2</v>
      </c>
      <c r="AB557" t="s">
        <v>2161</v>
      </c>
      <c r="AC557" t="s">
        <v>2441</v>
      </c>
      <c r="AH557" s="4"/>
      <c r="AI557" s="4"/>
      <c r="AJ557" t="s">
        <v>86</v>
      </c>
      <c r="AK557" t="s">
        <v>248</v>
      </c>
      <c r="AL557" t="s">
        <v>454</v>
      </c>
      <c r="AM557" t="s">
        <v>1017</v>
      </c>
      <c r="AN557" t="s">
        <v>1547</v>
      </c>
      <c r="AO557" t="s">
        <v>67</v>
      </c>
      <c r="AP557" t="s">
        <v>1577</v>
      </c>
      <c r="AQ557">
        <f>WebStore68[[#This Row],[unit_price]]*WebStore68[[#This Row],[quantity]]</f>
        <v>479.97</v>
      </c>
      <c r="AR557" t="s">
        <v>547</v>
      </c>
      <c r="AS557" t="s">
        <v>2354</v>
      </c>
      <c r="AT557" t="str">
        <f t="shared" si="8"/>
        <v>297301439214noFemale437203Google Ads4361543830504.9689.96790159.99324.9914</v>
      </c>
      <c r="AU557">
        <f>COUNTIF(AT$2:AT557,AT557)</f>
        <v>1</v>
      </c>
      <c r="AV557" t="str">
        <f>WebStore68[[#This Row],[country]]&amp;"-"&amp;WebStore68[[#This Row],[item]]</f>
        <v>Spain-Milwaukee 2724-20 M18</v>
      </c>
    </row>
    <row r="558" spans="1:48" hidden="1" x14ac:dyDescent="0.25">
      <c r="A558">
        <v>297</v>
      </c>
      <c r="B558">
        <v>301</v>
      </c>
      <c r="C558" s="4">
        <v>43921</v>
      </c>
      <c r="D558" s="14">
        <f>WebStore68[[#This Row],[order_date]]</f>
        <v>43921</v>
      </c>
      <c r="E558" s="3">
        <f>ROUNDUP(MONTH(WebStore68[[#This Row],[order_date]])/3, 0)</f>
        <v>1</v>
      </c>
      <c r="F558">
        <v>4</v>
      </c>
      <c r="G558" t="s">
        <v>40</v>
      </c>
      <c r="H558" t="s">
        <v>51</v>
      </c>
      <c r="I558" t="s">
        <v>56</v>
      </c>
      <c r="J558" t="s">
        <v>58</v>
      </c>
      <c r="K558" s="4">
        <v>43720</v>
      </c>
      <c r="L558">
        <v>3</v>
      </c>
      <c r="M558" t="s">
        <v>59</v>
      </c>
      <c r="N558" s="4">
        <v>43615</v>
      </c>
      <c r="O558" s="4">
        <v>43830</v>
      </c>
      <c r="P558">
        <v>2</v>
      </c>
      <c r="Q558" t="s">
        <v>141</v>
      </c>
      <c r="R558" t="s">
        <v>303</v>
      </c>
      <c r="S558">
        <v>2</v>
      </c>
      <c r="T558" t="s">
        <v>601</v>
      </c>
      <c r="U558" t="s">
        <v>1154</v>
      </c>
      <c r="V558" t="s">
        <v>1679</v>
      </c>
      <c r="W558" t="s">
        <v>109</v>
      </c>
      <c r="X558" t="s">
        <v>2037</v>
      </c>
      <c r="Y558">
        <v>504.96</v>
      </c>
      <c r="Z558">
        <v>89.96</v>
      </c>
      <c r="AA558">
        <v>2</v>
      </c>
      <c r="AB558" t="s">
        <v>2161</v>
      </c>
      <c r="AC558" t="s">
        <v>2441</v>
      </c>
      <c r="AH558" s="4"/>
      <c r="AI558" s="4"/>
      <c r="AJ558" t="s">
        <v>67</v>
      </c>
      <c r="AK558" t="s">
        <v>229</v>
      </c>
      <c r="AL558" t="s">
        <v>623</v>
      </c>
      <c r="AM558" t="s">
        <v>1173</v>
      </c>
      <c r="AN558" t="s">
        <v>1577</v>
      </c>
      <c r="AO558" t="s">
        <v>69</v>
      </c>
      <c r="AP558" t="s">
        <v>1548</v>
      </c>
      <c r="AQ558">
        <f>WebStore68[[#This Row],[unit_price]]*WebStore68[[#This Row],[quantity]]</f>
        <v>24.99</v>
      </c>
      <c r="AR558" t="s">
        <v>79</v>
      </c>
      <c r="AS558" t="s">
        <v>2349</v>
      </c>
      <c r="AT558" t="str">
        <f t="shared" si="8"/>
        <v>297301439214noFemale437203Google Ads4361543830504.9689.9639724.99114.994</v>
      </c>
      <c r="AU558">
        <f>COUNTIF(AT$2:AT558,AT558)</f>
        <v>1</v>
      </c>
      <c r="AV558" t="str">
        <f>WebStore68[[#This Row],[country]]&amp;"-"&amp;WebStore68[[#This Row],[item]]</f>
        <v>Spain-Nine Steps From The Tree</v>
      </c>
    </row>
    <row r="559" spans="1:48" hidden="1" x14ac:dyDescent="0.25">
      <c r="A559">
        <v>303</v>
      </c>
      <c r="B559">
        <v>235</v>
      </c>
      <c r="C559" s="4">
        <v>43925</v>
      </c>
      <c r="D559" s="14">
        <f>WebStore68[[#This Row],[order_date]]</f>
        <v>43925</v>
      </c>
      <c r="E559" s="3">
        <f>ROUNDUP(MONTH(WebStore68[[#This Row],[order_date]])/3, 0)</f>
        <v>2</v>
      </c>
      <c r="F559">
        <v>4</v>
      </c>
      <c r="G559" t="s">
        <v>40</v>
      </c>
      <c r="H559" t="s">
        <v>51</v>
      </c>
      <c r="I559" t="s">
        <v>56</v>
      </c>
      <c r="J559" t="s">
        <v>58</v>
      </c>
      <c r="K559" s="4">
        <v>43737</v>
      </c>
      <c r="L559">
        <v>3</v>
      </c>
      <c r="M559" t="s">
        <v>59</v>
      </c>
      <c r="N559" s="4">
        <v>43615</v>
      </c>
      <c r="O559" s="4">
        <v>43830</v>
      </c>
      <c r="P559">
        <v>2</v>
      </c>
      <c r="Q559" t="s">
        <v>113</v>
      </c>
      <c r="R559" t="s">
        <v>275</v>
      </c>
      <c r="S559">
        <v>2</v>
      </c>
      <c r="T559" t="s">
        <v>605</v>
      </c>
      <c r="U559" t="s">
        <v>1157</v>
      </c>
      <c r="V559" t="s">
        <v>1683</v>
      </c>
      <c r="W559" t="s">
        <v>85</v>
      </c>
      <c r="X559" t="s">
        <v>2030</v>
      </c>
      <c r="Y559">
        <v>449.98</v>
      </c>
      <c r="Z559">
        <v>49.97</v>
      </c>
      <c r="AA559">
        <v>2</v>
      </c>
      <c r="AB559" t="s">
        <v>2124</v>
      </c>
      <c r="AC559" t="s">
        <v>2399</v>
      </c>
      <c r="AH559" s="4"/>
      <c r="AI559" s="4"/>
      <c r="AJ559" t="s">
        <v>65</v>
      </c>
      <c r="AK559" t="s">
        <v>227</v>
      </c>
      <c r="AL559" t="s">
        <v>545</v>
      </c>
      <c r="AM559" t="s">
        <v>1106</v>
      </c>
      <c r="AN559" t="s">
        <v>1632</v>
      </c>
      <c r="AO559" t="s">
        <v>69</v>
      </c>
      <c r="AP559" t="s">
        <v>1517</v>
      </c>
      <c r="AQ559">
        <f>WebStore68[[#This Row],[unit_price]]*WebStore68[[#This Row],[quantity]]</f>
        <v>320</v>
      </c>
      <c r="AR559" t="s">
        <v>431</v>
      </c>
      <c r="AS559" t="s">
        <v>2326</v>
      </c>
      <c r="AT559" t="str">
        <f t="shared" si="8"/>
        <v>303235439254noFemale437373Google Ads4361543830449.9849.971042320119.9924</v>
      </c>
      <c r="AU559">
        <f>COUNTIF(AT$2:AT559,AT559)</f>
        <v>1</v>
      </c>
      <c r="AV559" t="str">
        <f>WebStore68[[#This Row],[country]]&amp;"-"&amp;WebStore68[[#This Row],[item]]</f>
        <v>Spain-Face Mask</v>
      </c>
    </row>
    <row r="560" spans="1:48" hidden="1" x14ac:dyDescent="0.25">
      <c r="A560">
        <v>303</v>
      </c>
      <c r="B560">
        <v>235</v>
      </c>
      <c r="C560" s="4">
        <v>43925</v>
      </c>
      <c r="D560" s="14">
        <f>WebStore68[[#This Row],[order_date]]</f>
        <v>43925</v>
      </c>
      <c r="E560" s="3">
        <f>ROUNDUP(MONTH(WebStore68[[#This Row],[order_date]])/3, 0)</f>
        <v>2</v>
      </c>
      <c r="F560">
        <v>4</v>
      </c>
      <c r="G560" t="s">
        <v>40</v>
      </c>
      <c r="H560" t="s">
        <v>51</v>
      </c>
      <c r="I560" t="s">
        <v>56</v>
      </c>
      <c r="J560" t="s">
        <v>58</v>
      </c>
      <c r="K560" s="4">
        <v>43737</v>
      </c>
      <c r="L560">
        <v>3</v>
      </c>
      <c r="M560" t="s">
        <v>59</v>
      </c>
      <c r="N560" s="4">
        <v>43615</v>
      </c>
      <c r="O560" s="4">
        <v>43830</v>
      </c>
      <c r="P560">
        <v>2</v>
      </c>
      <c r="Q560" t="s">
        <v>113</v>
      </c>
      <c r="R560" t="s">
        <v>275</v>
      </c>
      <c r="S560">
        <v>2</v>
      </c>
      <c r="T560" t="s">
        <v>605</v>
      </c>
      <c r="U560" t="s">
        <v>1157</v>
      </c>
      <c r="V560" t="s">
        <v>1683</v>
      </c>
      <c r="W560" t="s">
        <v>85</v>
      </c>
      <c r="X560" t="s">
        <v>2030</v>
      </c>
      <c r="Y560">
        <v>449.98</v>
      </c>
      <c r="Z560">
        <v>49.97</v>
      </c>
      <c r="AA560">
        <v>2</v>
      </c>
      <c r="AB560" t="s">
        <v>2124</v>
      </c>
      <c r="AC560" t="s">
        <v>2399</v>
      </c>
      <c r="AH560" s="4"/>
      <c r="AI560" s="4"/>
      <c r="AJ560" t="s">
        <v>79</v>
      </c>
      <c r="AK560" t="s">
        <v>241</v>
      </c>
      <c r="AL560" t="s">
        <v>86</v>
      </c>
      <c r="AM560" t="s">
        <v>1044</v>
      </c>
      <c r="AN560" t="s">
        <v>1572</v>
      </c>
      <c r="AO560" t="s">
        <v>80</v>
      </c>
      <c r="AP560" t="s">
        <v>1548</v>
      </c>
      <c r="AQ560">
        <f>WebStore68[[#This Row],[unit_price]]*WebStore68[[#This Row],[quantity]]</f>
        <v>129.97999999999999</v>
      </c>
      <c r="AR560" t="s">
        <v>86</v>
      </c>
      <c r="AS560" t="s">
        <v>2350</v>
      </c>
      <c r="AT560" t="str">
        <f t="shared" si="8"/>
        <v>303235439254noFemale437373Google Ads4361543830449.9849.974764.99214.997</v>
      </c>
      <c r="AU560">
        <f>COUNTIF(AT$2:AT560,AT560)</f>
        <v>1</v>
      </c>
      <c r="AV560" t="str">
        <f>WebStore68[[#This Row],[country]]&amp;"-"&amp;WebStore68[[#This Row],[item]]</f>
        <v>Spain-2019/20 Panini Contenders NBA Basketball BLASTER box (40 cards incl. ONE Memorabilia or Autograph card/bx)</v>
      </c>
    </row>
    <row r="561" spans="1:48" hidden="1" x14ac:dyDescent="0.25">
      <c r="A561">
        <v>318</v>
      </c>
      <c r="B561">
        <v>97</v>
      </c>
      <c r="C561" s="4">
        <v>43935</v>
      </c>
      <c r="D561" s="14">
        <f>WebStore68[[#This Row],[order_date]]</f>
        <v>43935</v>
      </c>
      <c r="E561" s="3">
        <f>ROUNDUP(MONTH(WebStore68[[#This Row],[order_date]])/3, 0)</f>
        <v>2</v>
      </c>
      <c r="F561">
        <v>4</v>
      </c>
      <c r="G561" t="s">
        <v>40</v>
      </c>
      <c r="H561" t="s">
        <v>51</v>
      </c>
      <c r="I561" t="s">
        <v>56</v>
      </c>
      <c r="J561" t="s">
        <v>57</v>
      </c>
      <c r="K561" s="4">
        <v>43874</v>
      </c>
      <c r="L561">
        <v>6</v>
      </c>
      <c r="M561" t="s">
        <v>59</v>
      </c>
      <c r="N561" s="4">
        <v>43862</v>
      </c>
      <c r="O561" s="4">
        <v>43889</v>
      </c>
      <c r="P561">
        <v>1</v>
      </c>
      <c r="Q561" t="s">
        <v>79</v>
      </c>
      <c r="R561" t="s">
        <v>241</v>
      </c>
      <c r="S561">
        <v>1</v>
      </c>
      <c r="T561" t="s">
        <v>406</v>
      </c>
      <c r="U561" t="s">
        <v>968</v>
      </c>
      <c r="V561" t="s">
        <v>1501</v>
      </c>
      <c r="W561" t="s">
        <v>80</v>
      </c>
      <c r="X561" t="s">
        <v>1548</v>
      </c>
      <c r="Y561">
        <v>173.9</v>
      </c>
      <c r="Z561">
        <v>29.98</v>
      </c>
      <c r="AA561">
        <v>1</v>
      </c>
      <c r="AB561" t="s">
        <v>65</v>
      </c>
      <c r="AC561" t="s">
        <v>2343</v>
      </c>
      <c r="AD561">
        <v>3</v>
      </c>
      <c r="AE561" t="s">
        <v>2633</v>
      </c>
      <c r="AF561">
        <v>541</v>
      </c>
      <c r="AG561" t="s">
        <v>2637</v>
      </c>
      <c r="AH561" s="4">
        <v>43901</v>
      </c>
      <c r="AI561" s="4">
        <v>43951</v>
      </c>
      <c r="AJ561" t="s">
        <v>79</v>
      </c>
      <c r="AK561" t="s">
        <v>241</v>
      </c>
      <c r="AL561" t="s">
        <v>406</v>
      </c>
      <c r="AM561" t="s">
        <v>968</v>
      </c>
      <c r="AN561" t="s">
        <v>1501</v>
      </c>
      <c r="AO561" t="s">
        <v>80</v>
      </c>
      <c r="AP561" t="s">
        <v>1548</v>
      </c>
      <c r="AQ561">
        <f>WebStore68[[#This Row],[unit_price]]*WebStore68[[#This Row],[quantity]]</f>
        <v>173.9</v>
      </c>
      <c r="AR561" t="s">
        <v>65</v>
      </c>
      <c r="AS561" t="s">
        <v>2343</v>
      </c>
      <c r="AT561" t="str">
        <f t="shared" si="8"/>
        <v>31897439354noMale438746Google Ads4386243889173.929.983control541Showing discount on the products page as well4390143951411286.95214.9910</v>
      </c>
      <c r="AU561">
        <f>COUNTIF(AT$2:AT561,AT561)</f>
        <v>1</v>
      </c>
      <c r="AV561" t="str">
        <f>WebStore68[[#This Row],[country]]&amp;"-"&amp;WebStore68[[#This Row],[item]]</f>
        <v>Spain-Pokemon Ultra Beasts Gx Collectible Cards</v>
      </c>
    </row>
    <row r="562" spans="1:48" hidden="1" x14ac:dyDescent="0.25">
      <c r="A562">
        <v>324</v>
      </c>
      <c r="B562">
        <v>344</v>
      </c>
      <c r="C562" s="13">
        <v>43938</v>
      </c>
      <c r="D562" s="14">
        <f>WebStore68[[#This Row],[order_date]]</f>
        <v>43938</v>
      </c>
      <c r="E562" s="3">
        <f>ROUNDUP(MONTH(WebStore68[[#This Row],[order_date]])/3, 0)</f>
        <v>2</v>
      </c>
      <c r="F562">
        <v>4</v>
      </c>
      <c r="G562" t="s">
        <v>40</v>
      </c>
      <c r="H562" t="s">
        <v>51</v>
      </c>
      <c r="I562" t="s">
        <v>56</v>
      </c>
      <c r="J562" t="s">
        <v>58</v>
      </c>
      <c r="K562" s="4">
        <v>43722</v>
      </c>
      <c r="L562">
        <v>2</v>
      </c>
      <c r="M562" t="s">
        <v>60</v>
      </c>
      <c r="N562" s="4">
        <v>43615</v>
      </c>
      <c r="O562" s="4">
        <v>43830</v>
      </c>
      <c r="P562">
        <v>2</v>
      </c>
      <c r="Q562" t="s">
        <v>144</v>
      </c>
      <c r="R562" t="s">
        <v>306</v>
      </c>
      <c r="S562">
        <v>2</v>
      </c>
      <c r="T562" t="s">
        <v>616</v>
      </c>
      <c r="U562" t="s">
        <v>1167</v>
      </c>
      <c r="V562" t="s">
        <v>1693</v>
      </c>
      <c r="W562" t="s">
        <v>110</v>
      </c>
      <c r="X562" t="s">
        <v>1869</v>
      </c>
      <c r="Y562">
        <v>929.94</v>
      </c>
      <c r="Z562">
        <v>89.94</v>
      </c>
      <c r="AA562">
        <v>2</v>
      </c>
      <c r="AB562" t="s">
        <v>2160</v>
      </c>
      <c r="AC562" t="s">
        <v>2440</v>
      </c>
      <c r="AH562" s="4"/>
      <c r="AI562" s="4"/>
      <c r="AJ562" t="s">
        <v>84</v>
      </c>
      <c r="AK562" t="s">
        <v>246</v>
      </c>
      <c r="AL562" t="s">
        <v>564</v>
      </c>
      <c r="AM562" t="s">
        <v>1124</v>
      </c>
      <c r="AN562" t="s">
        <v>1647</v>
      </c>
      <c r="AO562" t="s">
        <v>67</v>
      </c>
      <c r="AP562" t="s">
        <v>1548</v>
      </c>
      <c r="AQ562">
        <f>WebStore68[[#This Row],[unit_price]]*WebStore68[[#This Row],[quantity]]</f>
        <v>839.97</v>
      </c>
      <c r="AR562" t="s">
        <v>645</v>
      </c>
      <c r="AS562" t="s">
        <v>2347</v>
      </c>
      <c r="AT562" t="str">
        <f t="shared" si="8"/>
        <v>324344439384noFemale437222Facebook4361543830929.9489.949160279.99314.9913</v>
      </c>
      <c r="AU562">
        <f>COUNTIF(AT$2:AT562,AT562)</f>
        <v>1</v>
      </c>
      <c r="AV562" t="str">
        <f>WebStore68[[#This Row],[country]]&amp;"-"&amp;WebStore68[[#This Row],[item]]</f>
        <v>Spain-X Rocker 5152401 RGB Prism Pedestal Chair 2.1 Dual with LED</v>
      </c>
    </row>
    <row r="563" spans="1:48" hidden="1" x14ac:dyDescent="0.25">
      <c r="A563">
        <v>324</v>
      </c>
      <c r="B563">
        <v>344</v>
      </c>
      <c r="C563" s="13">
        <v>43938</v>
      </c>
      <c r="D563" s="14">
        <f>WebStore68[[#This Row],[order_date]]</f>
        <v>43938</v>
      </c>
      <c r="E563" s="3">
        <f>ROUNDUP(MONTH(WebStore68[[#This Row],[order_date]])/3, 0)</f>
        <v>2</v>
      </c>
      <c r="F563">
        <v>4</v>
      </c>
      <c r="G563" t="s">
        <v>40</v>
      </c>
      <c r="H563" t="s">
        <v>51</v>
      </c>
      <c r="I563" t="s">
        <v>56</v>
      </c>
      <c r="J563" t="s">
        <v>58</v>
      </c>
      <c r="K563" s="4">
        <v>43722</v>
      </c>
      <c r="L563">
        <v>2</v>
      </c>
      <c r="M563" t="s">
        <v>60</v>
      </c>
      <c r="N563" s="4">
        <v>43615</v>
      </c>
      <c r="O563" s="4">
        <v>43830</v>
      </c>
      <c r="P563">
        <v>2</v>
      </c>
      <c r="Q563" t="s">
        <v>144</v>
      </c>
      <c r="R563" t="s">
        <v>306</v>
      </c>
      <c r="S563">
        <v>2</v>
      </c>
      <c r="T563" t="s">
        <v>616</v>
      </c>
      <c r="U563" t="s">
        <v>1167</v>
      </c>
      <c r="V563" t="s">
        <v>1693</v>
      </c>
      <c r="W563" t="s">
        <v>110</v>
      </c>
      <c r="X563" t="s">
        <v>1869</v>
      </c>
      <c r="Y563">
        <v>929.94</v>
      </c>
      <c r="Z563">
        <v>89.94</v>
      </c>
      <c r="AA563">
        <v>2</v>
      </c>
      <c r="AB563" t="s">
        <v>2160</v>
      </c>
      <c r="AC563" t="s">
        <v>2440</v>
      </c>
      <c r="AH563" s="4"/>
      <c r="AI563" s="4"/>
      <c r="AJ563" t="s">
        <v>67</v>
      </c>
      <c r="AK563" t="s">
        <v>229</v>
      </c>
      <c r="AL563" t="s">
        <v>636</v>
      </c>
      <c r="AM563" t="s">
        <v>974</v>
      </c>
      <c r="AN563" t="s">
        <v>1513</v>
      </c>
      <c r="AO563" t="s">
        <v>67</v>
      </c>
      <c r="AP563" t="s">
        <v>1548</v>
      </c>
      <c r="AQ563">
        <f>WebStore68[[#This Row],[unit_price]]*WebStore68[[#This Row],[quantity]]</f>
        <v>89.97</v>
      </c>
      <c r="AR563" t="s">
        <v>455</v>
      </c>
      <c r="AS563" t="s">
        <v>2340</v>
      </c>
      <c r="AT563" t="str">
        <f t="shared" si="8"/>
        <v>324344439384noFemale437222Facebook4361543830929.9489.94314129.99314.9915</v>
      </c>
      <c r="AU563">
        <f>COUNTIF(AT$2:AT563,AT563)</f>
        <v>1</v>
      </c>
      <c r="AV563" t="str">
        <f>WebStore68[[#This Row],[country]]&amp;"-"&amp;WebStore68[[#This Row],[item]]</f>
        <v>Spain-The Secret</v>
      </c>
    </row>
    <row r="564" spans="1:48" hidden="1" x14ac:dyDescent="0.25">
      <c r="A564">
        <v>326</v>
      </c>
      <c r="B564">
        <v>166</v>
      </c>
      <c r="C564" s="4">
        <v>43939</v>
      </c>
      <c r="D564" s="14">
        <f>WebStore68[[#This Row],[order_date]]</f>
        <v>43939</v>
      </c>
      <c r="E564" s="3">
        <f>ROUNDUP(MONTH(WebStore68[[#This Row],[order_date]])/3, 0)</f>
        <v>2</v>
      </c>
      <c r="F564">
        <v>4</v>
      </c>
      <c r="G564" t="s">
        <v>40</v>
      </c>
      <c r="H564" t="s">
        <v>51</v>
      </c>
      <c r="I564" t="s">
        <v>56</v>
      </c>
      <c r="J564" t="s">
        <v>57</v>
      </c>
      <c r="K564" s="4">
        <v>43668</v>
      </c>
      <c r="L564">
        <v>1</v>
      </c>
      <c r="M564" t="s">
        <v>61</v>
      </c>
      <c r="N564" s="4">
        <v>43615</v>
      </c>
      <c r="O564" s="4">
        <v>43830</v>
      </c>
      <c r="P564">
        <v>1</v>
      </c>
      <c r="Q564" t="s">
        <v>67</v>
      </c>
      <c r="R564" t="s">
        <v>229</v>
      </c>
      <c r="S564">
        <v>1</v>
      </c>
      <c r="T564" t="s">
        <v>547</v>
      </c>
      <c r="U564" t="s">
        <v>1108</v>
      </c>
      <c r="V564" t="s">
        <v>1577</v>
      </c>
      <c r="W564" t="s">
        <v>69</v>
      </c>
      <c r="X564" t="s">
        <v>1548</v>
      </c>
      <c r="Y564">
        <v>24.99</v>
      </c>
      <c r="Z564">
        <v>14.99</v>
      </c>
      <c r="AA564">
        <v>1</v>
      </c>
      <c r="AB564" t="s">
        <v>455</v>
      </c>
      <c r="AC564" t="s">
        <v>2340</v>
      </c>
      <c r="AH564" s="4"/>
      <c r="AI564" s="4"/>
      <c r="AJ564" t="s">
        <v>67</v>
      </c>
      <c r="AK564" t="s">
        <v>229</v>
      </c>
      <c r="AL564" t="s">
        <v>547</v>
      </c>
      <c r="AM564" t="s">
        <v>1108</v>
      </c>
      <c r="AN564" t="s">
        <v>1577</v>
      </c>
      <c r="AO564" t="s">
        <v>69</v>
      </c>
      <c r="AP564" t="s">
        <v>1548</v>
      </c>
      <c r="AQ564">
        <f>WebStore68[[#This Row],[unit_price]]*WebStore68[[#This Row],[quantity]]</f>
        <v>24.99</v>
      </c>
      <c r="AR564" t="s">
        <v>455</v>
      </c>
      <c r="AS564" t="s">
        <v>2340</v>
      </c>
      <c r="AT564" t="str">
        <f t="shared" si="8"/>
        <v>326166439394noMale436681YouTube436154383024.9914.9931424.99114.9915</v>
      </c>
      <c r="AU564">
        <f>COUNTIF(AT$2:AT564,AT564)</f>
        <v>1</v>
      </c>
      <c r="AV564" t="str">
        <f>WebStore68[[#This Row],[country]]&amp;"-"&amp;WebStore68[[#This Row],[item]]</f>
        <v>Spain-Alfred Judd THE YOUNG TREASURE HUNTERS 1924 1st Ed.</v>
      </c>
    </row>
    <row r="565" spans="1:48" hidden="1" x14ac:dyDescent="0.25">
      <c r="A565">
        <v>359</v>
      </c>
      <c r="B565">
        <v>338</v>
      </c>
      <c r="C565" s="13">
        <v>43957</v>
      </c>
      <c r="D565" s="14">
        <f>WebStore68[[#This Row],[order_date]]</f>
        <v>43957</v>
      </c>
      <c r="E565" s="3">
        <f>ROUNDUP(MONTH(WebStore68[[#This Row],[order_date]])/3, 0)</f>
        <v>2</v>
      </c>
      <c r="F565">
        <v>4</v>
      </c>
      <c r="G565" t="s">
        <v>40</v>
      </c>
      <c r="H565" t="s">
        <v>51</v>
      </c>
      <c r="I565" t="s">
        <v>55</v>
      </c>
      <c r="J565" t="s">
        <v>57</v>
      </c>
      <c r="K565" s="4">
        <v>43685</v>
      </c>
      <c r="L565">
        <v>2</v>
      </c>
      <c r="M565" t="s">
        <v>60</v>
      </c>
      <c r="N565" s="4">
        <v>43615</v>
      </c>
      <c r="O565" s="4">
        <v>43830</v>
      </c>
      <c r="P565">
        <v>1</v>
      </c>
      <c r="Q565" t="s">
        <v>80</v>
      </c>
      <c r="R565" t="s">
        <v>242</v>
      </c>
      <c r="S565">
        <v>1</v>
      </c>
      <c r="T565" t="s">
        <v>569</v>
      </c>
      <c r="U565" t="s">
        <v>1128</v>
      </c>
      <c r="V565" t="s">
        <v>1652</v>
      </c>
      <c r="W565" t="s">
        <v>67</v>
      </c>
      <c r="X565" t="s">
        <v>1548</v>
      </c>
      <c r="Y565">
        <v>41.97</v>
      </c>
      <c r="Z565">
        <v>44.97</v>
      </c>
      <c r="AA565">
        <v>1</v>
      </c>
      <c r="AB565" t="s">
        <v>79</v>
      </c>
      <c r="AC565" t="s">
        <v>2349</v>
      </c>
      <c r="AH565" s="4"/>
      <c r="AI565" s="4"/>
      <c r="AJ565" t="s">
        <v>80</v>
      </c>
      <c r="AK565" t="s">
        <v>242</v>
      </c>
      <c r="AL565" t="s">
        <v>569</v>
      </c>
      <c r="AM565" t="s">
        <v>1128</v>
      </c>
      <c r="AN565" t="s">
        <v>1652</v>
      </c>
      <c r="AO565" t="s">
        <v>67</v>
      </c>
      <c r="AP565" t="s">
        <v>1548</v>
      </c>
      <c r="AQ565">
        <f>WebStore68[[#This Row],[unit_price]]*WebStore68[[#This Row],[quantity]]</f>
        <v>41.97</v>
      </c>
      <c r="AR565" t="s">
        <v>79</v>
      </c>
      <c r="AS565" t="s">
        <v>2349</v>
      </c>
      <c r="AT565" t="str">
        <f t="shared" si="8"/>
        <v>359338439574yesMale436852Facebook436154383041.9744.9728813.99314.994</v>
      </c>
      <c r="AU565">
        <f>COUNTIF(AT$2:AT565,AT565)</f>
        <v>1</v>
      </c>
      <c r="AV565" t="str">
        <f>WebStore68[[#This Row],[country]]&amp;"-"&amp;WebStore68[[#This Row],[item]]</f>
        <v>Spain-Mens Army Camouflage Cargo Elasticated Shorts</v>
      </c>
    </row>
    <row r="566" spans="1:48" hidden="1" x14ac:dyDescent="0.25">
      <c r="A566">
        <v>360</v>
      </c>
      <c r="B566">
        <v>108</v>
      </c>
      <c r="C566" s="4">
        <v>43958</v>
      </c>
      <c r="D566" s="14">
        <f>WebStore68[[#This Row],[order_date]]</f>
        <v>43958</v>
      </c>
      <c r="E566" s="3">
        <f>ROUNDUP(MONTH(WebStore68[[#This Row],[order_date]])/3, 0)</f>
        <v>2</v>
      </c>
      <c r="F566">
        <v>4</v>
      </c>
      <c r="G566" t="s">
        <v>40</v>
      </c>
      <c r="H566" t="s">
        <v>51</v>
      </c>
      <c r="I566" t="s">
        <v>56</v>
      </c>
      <c r="J566" t="s">
        <v>58</v>
      </c>
      <c r="K566" s="4">
        <v>43916</v>
      </c>
      <c r="L566">
        <v>7</v>
      </c>
      <c r="M566" t="s">
        <v>61</v>
      </c>
      <c r="N566" s="4">
        <v>43915</v>
      </c>
      <c r="O566" s="4">
        <v>44012</v>
      </c>
      <c r="P566">
        <v>1</v>
      </c>
      <c r="Q566" t="s">
        <v>65</v>
      </c>
      <c r="R566" t="s">
        <v>227</v>
      </c>
      <c r="S566">
        <v>1</v>
      </c>
      <c r="T566" t="s">
        <v>435</v>
      </c>
      <c r="U566" t="s">
        <v>997</v>
      </c>
      <c r="V566" t="s">
        <v>1529</v>
      </c>
      <c r="W566" t="s">
        <v>67</v>
      </c>
      <c r="X566" t="s">
        <v>1517</v>
      </c>
      <c r="Y566">
        <v>149.97</v>
      </c>
      <c r="Z566">
        <v>59.97</v>
      </c>
      <c r="AA566">
        <v>1</v>
      </c>
      <c r="AB566" t="s">
        <v>431</v>
      </c>
      <c r="AC566" t="s">
        <v>2326</v>
      </c>
      <c r="AH566" s="4"/>
      <c r="AI566" s="4"/>
      <c r="AJ566" t="s">
        <v>65</v>
      </c>
      <c r="AK566" t="s">
        <v>227</v>
      </c>
      <c r="AL566" t="s">
        <v>435</v>
      </c>
      <c r="AM566" t="s">
        <v>997</v>
      </c>
      <c r="AN566" t="s">
        <v>1529</v>
      </c>
      <c r="AO566" t="s">
        <v>67</v>
      </c>
      <c r="AP566" t="s">
        <v>1517</v>
      </c>
      <c r="AQ566">
        <f>WebStore68[[#This Row],[unit_price]]*WebStore68[[#This Row],[quantity]]</f>
        <v>149.97</v>
      </c>
      <c r="AR566" t="s">
        <v>431</v>
      </c>
      <c r="AS566" t="s">
        <v>2326</v>
      </c>
      <c r="AT566" t="str">
        <f t="shared" si="8"/>
        <v>360108439584noFemale439167YouTube4391544012149.9759.97102949.99319.9924</v>
      </c>
      <c r="AU566">
        <f>COUNTIF(AT$2:AT566,AT566)</f>
        <v>1</v>
      </c>
      <c r="AV566" t="str">
        <f>WebStore68[[#This Row],[country]]&amp;"-"&amp;WebStore68[[#This Row],[item]]</f>
        <v>Spain-Cleanser</v>
      </c>
    </row>
    <row r="567" spans="1:48" hidden="1" x14ac:dyDescent="0.25">
      <c r="A567">
        <v>366</v>
      </c>
      <c r="B567">
        <v>50</v>
      </c>
      <c r="C567" s="4">
        <v>43961</v>
      </c>
      <c r="D567" s="14">
        <f>WebStore68[[#This Row],[order_date]]</f>
        <v>43961</v>
      </c>
      <c r="E567" s="3">
        <f>ROUNDUP(MONTH(WebStore68[[#This Row],[order_date]])/3, 0)</f>
        <v>2</v>
      </c>
      <c r="F567">
        <v>4</v>
      </c>
      <c r="G567" t="s">
        <v>40</v>
      </c>
      <c r="H567" t="s">
        <v>51</v>
      </c>
      <c r="I567" t="s">
        <v>56</v>
      </c>
      <c r="J567" t="s">
        <v>58</v>
      </c>
      <c r="K567" s="4">
        <v>43857</v>
      </c>
      <c r="L567">
        <v>6</v>
      </c>
      <c r="N567" s="4"/>
      <c r="O567" s="4"/>
      <c r="P567">
        <v>1</v>
      </c>
      <c r="Q567" t="s">
        <v>78</v>
      </c>
      <c r="R567" t="s">
        <v>240</v>
      </c>
      <c r="S567">
        <v>1</v>
      </c>
      <c r="T567" t="s">
        <v>67</v>
      </c>
      <c r="U567" t="s">
        <v>1120</v>
      </c>
      <c r="V567" t="s">
        <v>1643</v>
      </c>
      <c r="W567" t="s">
        <v>80</v>
      </c>
      <c r="X567" t="s">
        <v>1548</v>
      </c>
      <c r="Y567">
        <v>7.98</v>
      </c>
      <c r="Z567">
        <v>29.98</v>
      </c>
      <c r="AA567">
        <v>1</v>
      </c>
      <c r="AB567" t="s">
        <v>469</v>
      </c>
      <c r="AC567" t="s">
        <v>2339</v>
      </c>
      <c r="AH567" s="4"/>
      <c r="AI567" s="4"/>
      <c r="AJ567" t="s">
        <v>78</v>
      </c>
      <c r="AK567" t="s">
        <v>240</v>
      </c>
      <c r="AL567" t="s">
        <v>67</v>
      </c>
      <c r="AM567" t="s">
        <v>1120</v>
      </c>
      <c r="AN567" t="s">
        <v>1643</v>
      </c>
      <c r="AO567" t="s">
        <v>80</v>
      </c>
      <c r="AP567" t="s">
        <v>1548</v>
      </c>
      <c r="AQ567">
        <f>WebStore68[[#This Row],[unit_price]]*WebStore68[[#This Row],[quantity]]</f>
        <v>7.98</v>
      </c>
      <c r="AR567" t="s">
        <v>469</v>
      </c>
      <c r="AS567" t="s">
        <v>2339</v>
      </c>
      <c r="AT567" t="str">
        <f t="shared" si="8"/>
        <v>36650439614noFemale4385767.9829.98833.99214.9923</v>
      </c>
      <c r="AU567">
        <f>COUNTIF(AT$2:AT567,AT567)</f>
        <v>1</v>
      </c>
      <c r="AV567" t="str">
        <f>WebStore68[[#This Row],[country]]&amp;"-"&amp;WebStore68[[#This Row],[item]]</f>
        <v>Spain-10pcs Bento Cute Animal Food Fruit Picks Forks Lunch Box Accessory Decor Tool</v>
      </c>
    </row>
    <row r="568" spans="1:48" hidden="1" x14ac:dyDescent="0.25">
      <c r="A568">
        <v>372</v>
      </c>
      <c r="B568">
        <v>20</v>
      </c>
      <c r="C568" s="13">
        <v>43965</v>
      </c>
      <c r="D568" s="14">
        <f>WebStore68[[#This Row],[order_date]]</f>
        <v>43965</v>
      </c>
      <c r="E568" s="3">
        <f>ROUNDUP(MONTH(WebStore68[[#This Row],[order_date]])/3, 0)</f>
        <v>2</v>
      </c>
      <c r="F568">
        <v>4</v>
      </c>
      <c r="G568" t="s">
        <v>40</v>
      </c>
      <c r="H568" t="s">
        <v>51</v>
      </c>
      <c r="I568" t="s">
        <v>55</v>
      </c>
      <c r="J568" t="s">
        <v>57</v>
      </c>
      <c r="K568" s="4">
        <v>43734</v>
      </c>
      <c r="L568">
        <v>2</v>
      </c>
      <c r="M568" t="s">
        <v>60</v>
      </c>
      <c r="N568" s="4">
        <v>43615</v>
      </c>
      <c r="O568" s="4">
        <v>43830</v>
      </c>
      <c r="P568">
        <v>1</v>
      </c>
      <c r="Q568" t="s">
        <v>90</v>
      </c>
      <c r="R568" t="s">
        <v>252</v>
      </c>
      <c r="S568">
        <v>1</v>
      </c>
      <c r="T568" t="s">
        <v>647</v>
      </c>
      <c r="U568" t="s">
        <v>1094</v>
      </c>
      <c r="V568" t="s">
        <v>1610</v>
      </c>
      <c r="W568" t="s">
        <v>69</v>
      </c>
      <c r="X568" t="s">
        <v>1562</v>
      </c>
      <c r="Y568">
        <v>12.99</v>
      </c>
      <c r="Z568">
        <v>9.99</v>
      </c>
      <c r="AA568">
        <v>1</v>
      </c>
      <c r="AB568" t="s">
        <v>410</v>
      </c>
      <c r="AC568" t="s">
        <v>2359</v>
      </c>
      <c r="AH568" s="4"/>
      <c r="AI568" s="4"/>
      <c r="AJ568" t="s">
        <v>90</v>
      </c>
      <c r="AK568" t="s">
        <v>252</v>
      </c>
      <c r="AL568" t="s">
        <v>647</v>
      </c>
      <c r="AM568" t="s">
        <v>1094</v>
      </c>
      <c r="AN568" t="s">
        <v>1610</v>
      </c>
      <c r="AO568" t="s">
        <v>69</v>
      </c>
      <c r="AP568" t="s">
        <v>1562</v>
      </c>
      <c r="AQ568">
        <f>WebStore68[[#This Row],[unit_price]]*WebStore68[[#This Row],[quantity]]</f>
        <v>12.99</v>
      </c>
      <c r="AR568" t="s">
        <v>410</v>
      </c>
      <c r="AS568" t="s">
        <v>2359</v>
      </c>
      <c r="AT568" t="str">
        <f t="shared" si="8"/>
        <v>37220439654yesMale437342Facebook436154383012.999.9967312.9919.9920</v>
      </c>
      <c r="AU568">
        <f>COUNTIF(AT$2:AT568,AT568)</f>
        <v>1</v>
      </c>
      <c r="AV568" t="str">
        <f>WebStore68[[#This Row],[country]]&amp;"-"&amp;WebStore68[[#This Row],[item]]</f>
        <v>Spain-Kinetic Sand Scents Ice Cream Treats Playset with 3 Colors of All-Natural Scented Sand and 6 Serving Tools</v>
      </c>
    </row>
    <row r="569" spans="1:48" hidden="1" x14ac:dyDescent="0.25">
      <c r="A569">
        <v>381</v>
      </c>
      <c r="B569">
        <v>391</v>
      </c>
      <c r="C569" s="13">
        <v>43970</v>
      </c>
      <c r="D569" s="14">
        <f>WebStore68[[#This Row],[order_date]]</f>
        <v>43970</v>
      </c>
      <c r="E569" s="3">
        <f>ROUNDUP(MONTH(WebStore68[[#This Row],[order_date]])/3, 0)</f>
        <v>2</v>
      </c>
      <c r="F569">
        <v>4</v>
      </c>
      <c r="G569" t="s">
        <v>40</v>
      </c>
      <c r="H569" t="s">
        <v>51</v>
      </c>
      <c r="I569" t="s">
        <v>55</v>
      </c>
      <c r="J569" t="s">
        <v>58</v>
      </c>
      <c r="K569" s="4">
        <v>43689</v>
      </c>
      <c r="L569">
        <v>2</v>
      </c>
      <c r="M569" t="s">
        <v>60</v>
      </c>
      <c r="N569" s="4">
        <v>43615</v>
      </c>
      <c r="O569" s="4">
        <v>43830</v>
      </c>
      <c r="P569">
        <v>1</v>
      </c>
      <c r="Q569" t="s">
        <v>86</v>
      </c>
      <c r="R569" t="s">
        <v>248</v>
      </c>
      <c r="S569">
        <v>1</v>
      </c>
      <c r="T569" t="s">
        <v>653</v>
      </c>
      <c r="U569" t="s">
        <v>1197</v>
      </c>
      <c r="V569" t="s">
        <v>1721</v>
      </c>
      <c r="W569" t="s">
        <v>67</v>
      </c>
      <c r="X569" t="s">
        <v>1577</v>
      </c>
      <c r="Y569">
        <v>997.47</v>
      </c>
      <c r="Z569">
        <v>74.97</v>
      </c>
      <c r="AA569">
        <v>1</v>
      </c>
      <c r="AB569" t="s">
        <v>549</v>
      </c>
      <c r="AC569" t="s">
        <v>2362</v>
      </c>
      <c r="AH569" s="4"/>
      <c r="AI569" s="4"/>
      <c r="AJ569" t="s">
        <v>86</v>
      </c>
      <c r="AK569" t="s">
        <v>248</v>
      </c>
      <c r="AL569" t="s">
        <v>653</v>
      </c>
      <c r="AM569" t="s">
        <v>1197</v>
      </c>
      <c r="AN569" t="s">
        <v>1721</v>
      </c>
      <c r="AO569" t="s">
        <v>67</v>
      </c>
      <c r="AP569" t="s">
        <v>1577</v>
      </c>
      <c r="AQ569">
        <f>WebStore68[[#This Row],[unit_price]]*WebStore68[[#This Row],[quantity]]</f>
        <v>997.47</v>
      </c>
      <c r="AR569" t="s">
        <v>549</v>
      </c>
      <c r="AS569" t="s">
        <v>2362</v>
      </c>
      <c r="AT569" t="str">
        <f t="shared" si="8"/>
        <v>381391439704yesFemale436892Facebook4361543830997.4774.97784332.49324.9922</v>
      </c>
      <c r="AU569">
        <f>COUNTIF(AT$2:AT569,AT569)</f>
        <v>1</v>
      </c>
      <c r="AV569" t="str">
        <f>WebStore68[[#This Row],[country]]&amp;"-"&amp;WebStore68[[#This Row],[item]]</f>
        <v>Spain-Makita DLM432Z</v>
      </c>
    </row>
    <row r="570" spans="1:48" hidden="1" x14ac:dyDescent="0.25">
      <c r="A570">
        <v>387</v>
      </c>
      <c r="B570">
        <v>475</v>
      </c>
      <c r="C570" s="4">
        <v>43975</v>
      </c>
      <c r="D570" s="14">
        <f>WebStore68[[#This Row],[order_date]]</f>
        <v>43975</v>
      </c>
      <c r="E570" s="3">
        <f>ROUNDUP(MONTH(WebStore68[[#This Row],[order_date]])/3, 0)</f>
        <v>2</v>
      </c>
      <c r="F570">
        <v>4</v>
      </c>
      <c r="G570" t="s">
        <v>40</v>
      </c>
      <c r="H570" t="s">
        <v>51</v>
      </c>
      <c r="I570" t="s">
        <v>56</v>
      </c>
      <c r="J570" t="s">
        <v>57</v>
      </c>
      <c r="K570" s="4">
        <v>43970</v>
      </c>
      <c r="L570">
        <v>9</v>
      </c>
      <c r="M570" t="s">
        <v>59</v>
      </c>
      <c r="N570" s="4">
        <v>43952</v>
      </c>
      <c r="O570" s="4">
        <v>44075</v>
      </c>
      <c r="P570">
        <v>1</v>
      </c>
      <c r="Q570" t="s">
        <v>69</v>
      </c>
      <c r="R570" t="s">
        <v>231</v>
      </c>
      <c r="S570">
        <v>1</v>
      </c>
      <c r="T570" t="s">
        <v>531</v>
      </c>
      <c r="U570" t="s">
        <v>1093</v>
      </c>
      <c r="V570" t="s">
        <v>1620</v>
      </c>
      <c r="W570" t="s">
        <v>69</v>
      </c>
      <c r="X570" t="s">
        <v>1577</v>
      </c>
      <c r="Y570">
        <v>89.99</v>
      </c>
      <c r="Z570">
        <v>24.99</v>
      </c>
      <c r="AA570">
        <v>1</v>
      </c>
      <c r="AB570" t="s">
        <v>67</v>
      </c>
      <c r="AC570" t="s">
        <v>2373</v>
      </c>
      <c r="AH570" s="4"/>
      <c r="AI570" s="4"/>
      <c r="AJ570" t="s">
        <v>69</v>
      </c>
      <c r="AK570" t="s">
        <v>231</v>
      </c>
      <c r="AL570" t="s">
        <v>531</v>
      </c>
      <c r="AM570" t="s">
        <v>1093</v>
      </c>
      <c r="AN570" t="s">
        <v>1620</v>
      </c>
      <c r="AO570" t="s">
        <v>69</v>
      </c>
      <c r="AP570" t="s">
        <v>1577</v>
      </c>
      <c r="AQ570">
        <f>WebStore68[[#This Row],[unit_price]]*WebStore68[[#This Row],[quantity]]</f>
        <v>89.99</v>
      </c>
      <c r="AR570" t="s">
        <v>67</v>
      </c>
      <c r="AS570" t="s">
        <v>2373</v>
      </c>
      <c r="AT570" t="str">
        <f t="shared" si="8"/>
        <v>387475439754noMale439709Google Ads439524407589.9924.99112789.99124.993</v>
      </c>
      <c r="AU570">
        <f>COUNTIF(AT$2:AT570,AT570)</f>
        <v>1</v>
      </c>
      <c r="AV570" t="str">
        <f>WebStore68[[#This Row],[country]]&amp;"-"&amp;WebStore68[[#This Row],[item]]</f>
        <v>Spain-Shipping Label Printer 4x6</v>
      </c>
    </row>
    <row r="571" spans="1:48" hidden="1" x14ac:dyDescent="0.25">
      <c r="A571">
        <v>398</v>
      </c>
      <c r="B571">
        <v>195</v>
      </c>
      <c r="C571" s="4">
        <v>43981</v>
      </c>
      <c r="D571" s="14">
        <f>WebStore68[[#This Row],[order_date]]</f>
        <v>43981</v>
      </c>
      <c r="E571" s="3">
        <f>ROUNDUP(MONTH(WebStore68[[#This Row],[order_date]])/3, 0)</f>
        <v>2</v>
      </c>
      <c r="F571">
        <v>4</v>
      </c>
      <c r="G571" t="s">
        <v>40</v>
      </c>
      <c r="H571" t="s">
        <v>51</v>
      </c>
      <c r="I571" t="s">
        <v>56</v>
      </c>
      <c r="J571" t="s">
        <v>58</v>
      </c>
      <c r="K571" s="4">
        <v>43920</v>
      </c>
      <c r="L571">
        <v>7</v>
      </c>
      <c r="M571" t="s">
        <v>61</v>
      </c>
      <c r="N571" s="4">
        <v>43915</v>
      </c>
      <c r="O571" s="4">
        <v>44012</v>
      </c>
      <c r="P571">
        <v>1</v>
      </c>
      <c r="Q571" t="s">
        <v>84</v>
      </c>
      <c r="R571" t="s">
        <v>246</v>
      </c>
      <c r="S571">
        <v>1</v>
      </c>
      <c r="T571" t="s">
        <v>549</v>
      </c>
      <c r="U571" t="s">
        <v>1110</v>
      </c>
      <c r="V571" t="s">
        <v>1635</v>
      </c>
      <c r="W571" t="s">
        <v>67</v>
      </c>
      <c r="X571" t="s">
        <v>1548</v>
      </c>
      <c r="Y571">
        <v>83.97</v>
      </c>
      <c r="Z571">
        <v>44.97</v>
      </c>
      <c r="AA571">
        <v>1</v>
      </c>
      <c r="AB571" t="s">
        <v>410</v>
      </c>
      <c r="AC571" t="s">
        <v>2359</v>
      </c>
      <c r="AH571" s="4"/>
      <c r="AI571" s="4"/>
      <c r="AJ571" t="s">
        <v>84</v>
      </c>
      <c r="AK571" t="s">
        <v>246</v>
      </c>
      <c r="AL571" t="s">
        <v>549</v>
      </c>
      <c r="AM571" t="s">
        <v>1110</v>
      </c>
      <c r="AN571" t="s">
        <v>1635</v>
      </c>
      <c r="AO571" t="s">
        <v>67</v>
      </c>
      <c r="AP571" t="s">
        <v>1548</v>
      </c>
      <c r="AQ571">
        <f>WebStore68[[#This Row],[unit_price]]*WebStore68[[#This Row],[quantity]]</f>
        <v>83.97</v>
      </c>
      <c r="AR571" t="s">
        <v>410</v>
      </c>
      <c r="AS571" t="s">
        <v>2359</v>
      </c>
      <c r="AT571" t="str">
        <f t="shared" si="8"/>
        <v>398195439814noFemale439207YouTube439154401283.9744.9792227.99314.9920</v>
      </c>
      <c r="AU571">
        <f>COUNTIF(AT$2:AT571,AT571)</f>
        <v>1</v>
      </c>
      <c r="AV571" t="str">
        <f>WebStore68[[#This Row],[country]]&amp;"-"&amp;WebStore68[[#This Row],[item]]</f>
        <v>Spain-BENGOO G9000 Stereo Gaming Headset</v>
      </c>
    </row>
    <row r="572" spans="1:48" hidden="1" x14ac:dyDescent="0.25">
      <c r="A572">
        <v>404</v>
      </c>
      <c r="B572">
        <v>34</v>
      </c>
      <c r="C572" s="4">
        <v>43984</v>
      </c>
      <c r="D572" s="14">
        <f>WebStore68[[#This Row],[order_date]]</f>
        <v>43984</v>
      </c>
      <c r="E572" s="3">
        <f>ROUNDUP(MONTH(WebStore68[[#This Row],[order_date]])/3, 0)</f>
        <v>2</v>
      </c>
      <c r="F572">
        <v>4</v>
      </c>
      <c r="G572" t="s">
        <v>40</v>
      </c>
      <c r="H572" t="s">
        <v>51</v>
      </c>
      <c r="I572" t="s">
        <v>56</v>
      </c>
      <c r="J572" t="s">
        <v>58</v>
      </c>
      <c r="K572" s="4">
        <v>43930</v>
      </c>
      <c r="L572">
        <v>7</v>
      </c>
      <c r="M572" t="s">
        <v>61</v>
      </c>
      <c r="N572" s="4">
        <v>43915</v>
      </c>
      <c r="O572" s="4">
        <v>44012</v>
      </c>
      <c r="P572">
        <v>1</v>
      </c>
      <c r="Q572" t="s">
        <v>105</v>
      </c>
      <c r="R572" t="s">
        <v>267</v>
      </c>
      <c r="S572">
        <v>2</v>
      </c>
      <c r="T572" t="s">
        <v>664</v>
      </c>
      <c r="U572" t="s">
        <v>1208</v>
      </c>
      <c r="V572" t="s">
        <v>1732</v>
      </c>
      <c r="W572" t="s">
        <v>110</v>
      </c>
      <c r="X572" t="s">
        <v>1869</v>
      </c>
      <c r="Y572">
        <v>236.82</v>
      </c>
      <c r="Z572">
        <v>89.94</v>
      </c>
      <c r="AA572">
        <v>1</v>
      </c>
      <c r="AB572" t="s">
        <v>82</v>
      </c>
      <c r="AC572" t="s">
        <v>2409</v>
      </c>
      <c r="AH572" s="4"/>
      <c r="AI572" s="4"/>
      <c r="AJ572" t="s">
        <v>79</v>
      </c>
      <c r="AK572" t="s">
        <v>241</v>
      </c>
      <c r="AL572" t="s">
        <v>617</v>
      </c>
      <c r="AM572" t="s">
        <v>1168</v>
      </c>
      <c r="AN572" t="s">
        <v>1614</v>
      </c>
      <c r="AO572" t="s">
        <v>67</v>
      </c>
      <c r="AP572" t="s">
        <v>1548</v>
      </c>
      <c r="AQ572">
        <f>WebStore68[[#This Row],[unit_price]]*WebStore68[[#This Row],[quantity]]</f>
        <v>41.849999999999994</v>
      </c>
      <c r="AR572" t="s">
        <v>86</v>
      </c>
      <c r="AS572" t="s">
        <v>2350</v>
      </c>
      <c r="AT572" t="str">
        <f t="shared" si="8"/>
        <v>40434439844noFemale439307YouTube4391544012236.8289.94416913.95314.997</v>
      </c>
      <c r="AU572">
        <f>COUNTIF(AT$2:AT572,AT572)</f>
        <v>1</v>
      </c>
      <c r="AV572" t="str">
        <f>WebStore68[[#This Row],[country]]&amp;"-"&amp;WebStore68[[#This Row],[item]]</f>
        <v>Spain-Yu-Gi-Oh! TCG: Egyptian God Deck: The Winged Dragon Of Rah</v>
      </c>
    </row>
    <row r="573" spans="1:48" hidden="1" x14ac:dyDescent="0.25">
      <c r="A573">
        <v>404</v>
      </c>
      <c r="B573">
        <v>34</v>
      </c>
      <c r="C573" s="4">
        <v>43984</v>
      </c>
      <c r="D573" s="14">
        <f>WebStore68[[#This Row],[order_date]]</f>
        <v>43984</v>
      </c>
      <c r="E573" s="3">
        <f>ROUNDUP(MONTH(WebStore68[[#This Row],[order_date]])/3, 0)</f>
        <v>2</v>
      </c>
      <c r="F573">
        <v>4</v>
      </c>
      <c r="G573" t="s">
        <v>40</v>
      </c>
      <c r="H573" t="s">
        <v>51</v>
      </c>
      <c r="I573" t="s">
        <v>56</v>
      </c>
      <c r="J573" t="s">
        <v>58</v>
      </c>
      <c r="K573" s="4">
        <v>43930</v>
      </c>
      <c r="L573">
        <v>7</v>
      </c>
      <c r="M573" t="s">
        <v>61</v>
      </c>
      <c r="N573" s="4">
        <v>43915</v>
      </c>
      <c r="O573" s="4">
        <v>44012</v>
      </c>
      <c r="P573">
        <v>1</v>
      </c>
      <c r="Q573" t="s">
        <v>105</v>
      </c>
      <c r="R573" t="s">
        <v>267</v>
      </c>
      <c r="S573">
        <v>2</v>
      </c>
      <c r="T573" t="s">
        <v>664</v>
      </c>
      <c r="U573" t="s">
        <v>1208</v>
      </c>
      <c r="V573" t="s">
        <v>1732</v>
      </c>
      <c r="W573" t="s">
        <v>110</v>
      </c>
      <c r="X573" t="s">
        <v>1869</v>
      </c>
      <c r="Y573">
        <v>236.82</v>
      </c>
      <c r="Z573">
        <v>89.94</v>
      </c>
      <c r="AA573">
        <v>1</v>
      </c>
      <c r="AB573" t="s">
        <v>82</v>
      </c>
      <c r="AC573" t="s">
        <v>2409</v>
      </c>
      <c r="AH573" s="4"/>
      <c r="AI573" s="4"/>
      <c r="AJ573" t="s">
        <v>79</v>
      </c>
      <c r="AK573" t="s">
        <v>241</v>
      </c>
      <c r="AL573" t="s">
        <v>86</v>
      </c>
      <c r="AM573" t="s">
        <v>1044</v>
      </c>
      <c r="AN573" t="s">
        <v>1572</v>
      </c>
      <c r="AO573" t="s">
        <v>67</v>
      </c>
      <c r="AP573" t="s">
        <v>1548</v>
      </c>
      <c r="AQ573">
        <f>WebStore68[[#This Row],[unit_price]]*WebStore68[[#This Row],[quantity]]</f>
        <v>194.96999999999997</v>
      </c>
      <c r="AR573" t="s">
        <v>86</v>
      </c>
      <c r="AS573" t="s">
        <v>2350</v>
      </c>
      <c r="AT573" t="str">
        <f t="shared" si="8"/>
        <v>40434439844noFemale439307YouTube4391544012236.8289.944764.99314.997</v>
      </c>
      <c r="AU573">
        <f>COUNTIF(AT$2:AT573,AT573)</f>
        <v>1</v>
      </c>
      <c r="AV573" t="str">
        <f>WebStore68[[#This Row],[country]]&amp;"-"&amp;WebStore68[[#This Row],[item]]</f>
        <v>Spain-2019/20 Panini Contenders NBA Basketball BLASTER box (40 cards incl. ONE Memorabilia or Autograph card/bx)</v>
      </c>
    </row>
    <row r="574" spans="1:48" hidden="1" x14ac:dyDescent="0.25">
      <c r="A574">
        <v>410</v>
      </c>
      <c r="B574">
        <v>100</v>
      </c>
      <c r="C574" s="4">
        <v>43987</v>
      </c>
      <c r="D574" s="14">
        <f>WebStore68[[#This Row],[order_date]]</f>
        <v>43987</v>
      </c>
      <c r="E574" s="3">
        <f>ROUNDUP(MONTH(WebStore68[[#This Row],[order_date]])/3, 0)</f>
        <v>2</v>
      </c>
      <c r="F574">
        <v>4</v>
      </c>
      <c r="G574" t="s">
        <v>40</v>
      </c>
      <c r="H574" t="s">
        <v>51</v>
      </c>
      <c r="I574" t="s">
        <v>55</v>
      </c>
      <c r="J574" t="s">
        <v>57</v>
      </c>
      <c r="K574" s="4">
        <v>43692</v>
      </c>
      <c r="L574">
        <v>3</v>
      </c>
      <c r="M574" t="s">
        <v>59</v>
      </c>
      <c r="N574" s="4">
        <v>43615</v>
      </c>
      <c r="O574" s="4">
        <v>43830</v>
      </c>
      <c r="P574">
        <v>1</v>
      </c>
      <c r="Q574" t="s">
        <v>159</v>
      </c>
      <c r="R574" t="s">
        <v>321</v>
      </c>
      <c r="S574">
        <v>2</v>
      </c>
      <c r="T574" t="s">
        <v>666</v>
      </c>
      <c r="U574" t="s">
        <v>1210</v>
      </c>
      <c r="V574" t="s">
        <v>1733</v>
      </c>
      <c r="W574" t="s">
        <v>75</v>
      </c>
      <c r="X574" t="s">
        <v>1585</v>
      </c>
      <c r="Y574">
        <v>338.87</v>
      </c>
      <c r="Z574">
        <v>99.95</v>
      </c>
      <c r="AA574">
        <v>2</v>
      </c>
      <c r="AB574" t="s">
        <v>2188</v>
      </c>
      <c r="AC574" t="s">
        <v>2471</v>
      </c>
      <c r="AH574" s="4"/>
      <c r="AI574" s="4"/>
      <c r="AJ574" t="s">
        <v>70</v>
      </c>
      <c r="AK574" t="s">
        <v>232</v>
      </c>
      <c r="AL574" t="s">
        <v>628</v>
      </c>
      <c r="AM574" t="s">
        <v>1178</v>
      </c>
      <c r="AN574" t="s">
        <v>1501</v>
      </c>
      <c r="AO574" t="s">
        <v>80</v>
      </c>
      <c r="AP574" t="s">
        <v>1517</v>
      </c>
      <c r="AQ574">
        <f>WebStore68[[#This Row],[unit_price]]*WebStore68[[#This Row],[quantity]]</f>
        <v>173.9</v>
      </c>
      <c r="AR574" t="s">
        <v>640</v>
      </c>
      <c r="AS574" t="s">
        <v>2393</v>
      </c>
      <c r="AT574" t="str">
        <f t="shared" si="8"/>
        <v>410100439874yesMale436923Google Ads4361543830338.8799.9555686.95219.9917</v>
      </c>
      <c r="AU574">
        <f>COUNTIF(AT$2:AT574,AT574)</f>
        <v>1</v>
      </c>
      <c r="AV574" t="str">
        <f>WebStore68[[#This Row],[country]]&amp;"-"&amp;WebStore68[[#This Row],[item]]</f>
        <v>Spain-GoSports Football Training Target Net 6x6</v>
      </c>
    </row>
    <row r="575" spans="1:48" hidden="1" x14ac:dyDescent="0.25">
      <c r="A575">
        <v>410</v>
      </c>
      <c r="B575">
        <v>100</v>
      </c>
      <c r="C575" s="4">
        <v>43987</v>
      </c>
      <c r="D575" s="14">
        <f>WebStore68[[#This Row],[order_date]]</f>
        <v>43987</v>
      </c>
      <c r="E575" s="3">
        <f>ROUNDUP(MONTH(WebStore68[[#This Row],[order_date]])/3, 0)</f>
        <v>2</v>
      </c>
      <c r="F575">
        <v>4</v>
      </c>
      <c r="G575" t="s">
        <v>40</v>
      </c>
      <c r="H575" t="s">
        <v>51</v>
      </c>
      <c r="I575" t="s">
        <v>55</v>
      </c>
      <c r="J575" t="s">
        <v>57</v>
      </c>
      <c r="K575" s="4">
        <v>43692</v>
      </c>
      <c r="L575">
        <v>3</v>
      </c>
      <c r="M575" t="s">
        <v>59</v>
      </c>
      <c r="N575" s="4">
        <v>43615</v>
      </c>
      <c r="O575" s="4">
        <v>43830</v>
      </c>
      <c r="P575">
        <v>1</v>
      </c>
      <c r="Q575" t="s">
        <v>159</v>
      </c>
      <c r="R575" t="s">
        <v>321</v>
      </c>
      <c r="S575">
        <v>2</v>
      </c>
      <c r="T575" t="s">
        <v>666</v>
      </c>
      <c r="U575" t="s">
        <v>1210</v>
      </c>
      <c r="V575" t="s">
        <v>1733</v>
      </c>
      <c r="W575" t="s">
        <v>75</v>
      </c>
      <c r="X575" t="s">
        <v>1585</v>
      </c>
      <c r="Y575">
        <v>338.87</v>
      </c>
      <c r="Z575">
        <v>99.95</v>
      </c>
      <c r="AA575">
        <v>2</v>
      </c>
      <c r="AB575" t="s">
        <v>2188</v>
      </c>
      <c r="AC575" t="s">
        <v>2471</v>
      </c>
      <c r="AH575" s="4"/>
      <c r="AI575" s="4"/>
      <c r="AJ575" t="s">
        <v>70</v>
      </c>
      <c r="AK575" t="s">
        <v>232</v>
      </c>
      <c r="AL575" t="s">
        <v>495</v>
      </c>
      <c r="AM575" t="s">
        <v>1058</v>
      </c>
      <c r="AN575" t="s">
        <v>1587</v>
      </c>
      <c r="AO575" t="s">
        <v>67</v>
      </c>
      <c r="AP575" t="s">
        <v>1517</v>
      </c>
      <c r="AQ575">
        <f>WebStore68[[#This Row],[unit_price]]*WebStore68[[#This Row],[quantity]]</f>
        <v>164.97</v>
      </c>
      <c r="AR575" t="s">
        <v>673</v>
      </c>
      <c r="AS575" t="s">
        <v>2348</v>
      </c>
      <c r="AT575" t="str">
        <f t="shared" si="8"/>
        <v>410100439874yesMale436923Google Ads4361543830338.8799.95511554.99319.9912</v>
      </c>
      <c r="AU575">
        <f>COUNTIF(AT$2:AT575,AT575)</f>
        <v>1</v>
      </c>
      <c r="AV575" t="str">
        <f>WebStore68[[#This Row],[country]]&amp;"-"&amp;WebStore68[[#This Row],[item]]</f>
        <v>Spain-Rampage Plain Third Complete Skateboard</v>
      </c>
    </row>
    <row r="576" spans="1:48" hidden="1" x14ac:dyDescent="0.25">
      <c r="A576">
        <v>416</v>
      </c>
      <c r="B576">
        <v>97</v>
      </c>
      <c r="C576" s="4">
        <v>43990</v>
      </c>
      <c r="D576" s="14">
        <f>WebStore68[[#This Row],[order_date]]</f>
        <v>43990</v>
      </c>
      <c r="E576" s="3">
        <f>ROUNDUP(MONTH(WebStore68[[#This Row],[order_date]])/3, 0)</f>
        <v>2</v>
      </c>
      <c r="F576">
        <v>4</v>
      </c>
      <c r="G576" t="s">
        <v>40</v>
      </c>
      <c r="H576" t="s">
        <v>51</v>
      </c>
      <c r="I576" t="s">
        <v>56</v>
      </c>
      <c r="J576" t="s">
        <v>57</v>
      </c>
      <c r="K576" s="4">
        <v>43874</v>
      </c>
      <c r="L576">
        <v>6</v>
      </c>
      <c r="M576" t="s">
        <v>59</v>
      </c>
      <c r="N576" s="4">
        <v>43862</v>
      </c>
      <c r="O576" s="4">
        <v>43889</v>
      </c>
      <c r="P576">
        <v>1</v>
      </c>
      <c r="Q576" t="s">
        <v>78</v>
      </c>
      <c r="R576" t="s">
        <v>240</v>
      </c>
      <c r="S576">
        <v>1</v>
      </c>
      <c r="T576" t="s">
        <v>67</v>
      </c>
      <c r="U576" t="s">
        <v>1120</v>
      </c>
      <c r="V576" t="s">
        <v>1643</v>
      </c>
      <c r="W576" t="s">
        <v>80</v>
      </c>
      <c r="X576" t="s">
        <v>1548</v>
      </c>
      <c r="Y576">
        <v>7.98</v>
      </c>
      <c r="Z576">
        <v>29.98</v>
      </c>
      <c r="AA576">
        <v>1</v>
      </c>
      <c r="AB576" t="s">
        <v>469</v>
      </c>
      <c r="AC576" t="s">
        <v>2339</v>
      </c>
      <c r="AH576" s="4"/>
      <c r="AI576" s="4"/>
      <c r="AJ576" t="s">
        <v>78</v>
      </c>
      <c r="AK576" t="s">
        <v>240</v>
      </c>
      <c r="AL576" t="s">
        <v>67</v>
      </c>
      <c r="AM576" t="s">
        <v>1120</v>
      </c>
      <c r="AN576" t="s">
        <v>1643</v>
      </c>
      <c r="AO576" t="s">
        <v>80</v>
      </c>
      <c r="AP576" t="s">
        <v>1548</v>
      </c>
      <c r="AQ576">
        <f>WebStore68[[#This Row],[unit_price]]*WebStore68[[#This Row],[quantity]]</f>
        <v>7.98</v>
      </c>
      <c r="AR576" t="s">
        <v>469</v>
      </c>
      <c r="AS576" t="s">
        <v>2339</v>
      </c>
      <c r="AT576" t="str">
        <f t="shared" si="8"/>
        <v>41697439904noMale438746Google Ads43862438897.9829.98833.99214.9923</v>
      </c>
      <c r="AU576">
        <f>COUNTIF(AT$2:AT576,AT576)</f>
        <v>1</v>
      </c>
      <c r="AV576" t="str">
        <f>WebStore68[[#This Row],[country]]&amp;"-"&amp;WebStore68[[#This Row],[item]]</f>
        <v>Spain-10pcs Bento Cute Animal Food Fruit Picks Forks Lunch Box Accessory Decor Tool</v>
      </c>
    </row>
    <row r="577" spans="1:48" hidden="1" x14ac:dyDescent="0.25">
      <c r="A577">
        <v>419</v>
      </c>
      <c r="B577">
        <v>108</v>
      </c>
      <c r="C577" s="4">
        <v>43994</v>
      </c>
      <c r="D577" s="14">
        <f>WebStore68[[#This Row],[order_date]]</f>
        <v>43994</v>
      </c>
      <c r="E577" s="3">
        <f>ROUNDUP(MONTH(WebStore68[[#This Row],[order_date]])/3, 0)</f>
        <v>2</v>
      </c>
      <c r="F577">
        <v>4</v>
      </c>
      <c r="G577" t="s">
        <v>40</v>
      </c>
      <c r="H577" t="s">
        <v>51</v>
      </c>
      <c r="I577" t="s">
        <v>56</v>
      </c>
      <c r="J577" t="s">
        <v>58</v>
      </c>
      <c r="K577" s="4">
        <v>43916</v>
      </c>
      <c r="L577">
        <v>7</v>
      </c>
      <c r="M577" t="s">
        <v>61</v>
      </c>
      <c r="N577" s="4">
        <v>43915</v>
      </c>
      <c r="O577" s="4">
        <v>44012</v>
      </c>
      <c r="P577">
        <v>1</v>
      </c>
      <c r="Q577" t="s">
        <v>90</v>
      </c>
      <c r="R577" t="s">
        <v>252</v>
      </c>
      <c r="S577">
        <v>1</v>
      </c>
      <c r="T577" t="s">
        <v>427</v>
      </c>
      <c r="U577" t="s">
        <v>989</v>
      </c>
      <c r="V577" t="s">
        <v>1522</v>
      </c>
      <c r="W577" t="s">
        <v>80</v>
      </c>
      <c r="X577" t="s">
        <v>1562</v>
      </c>
      <c r="Y577">
        <v>163.98</v>
      </c>
      <c r="Z577">
        <v>19.98</v>
      </c>
      <c r="AA577">
        <v>1</v>
      </c>
      <c r="AB577" t="s">
        <v>645</v>
      </c>
      <c r="AC577" t="s">
        <v>2347</v>
      </c>
      <c r="AD577">
        <v>4</v>
      </c>
      <c r="AE577" t="s">
        <v>2634</v>
      </c>
      <c r="AF577">
        <v>862</v>
      </c>
      <c r="AG577" t="s">
        <v>2638</v>
      </c>
      <c r="AH577" s="4">
        <v>43983</v>
      </c>
      <c r="AI577" s="4">
        <v>44027</v>
      </c>
      <c r="AJ577" t="s">
        <v>90</v>
      </c>
      <c r="AK577" t="s">
        <v>252</v>
      </c>
      <c r="AL577" t="s">
        <v>427</v>
      </c>
      <c r="AM577" t="s">
        <v>989</v>
      </c>
      <c r="AN577" t="s">
        <v>1522</v>
      </c>
      <c r="AO577" t="s">
        <v>80</v>
      </c>
      <c r="AP577" t="s">
        <v>1562</v>
      </c>
      <c r="AQ577">
        <f>WebStore68[[#This Row],[unit_price]]*WebStore68[[#This Row],[quantity]]</f>
        <v>163.98</v>
      </c>
      <c r="AR577" t="s">
        <v>645</v>
      </c>
      <c r="AS577" t="s">
        <v>2347</v>
      </c>
      <c r="AT577" t="str">
        <f t="shared" si="8"/>
        <v>419108439944noFemale439167YouTube4391544012163.9819.984test862Adding a remember me on this device option439834402767581.9929.9913</v>
      </c>
      <c r="AU577">
        <f>COUNTIF(AT$2:AT577,AT577)</f>
        <v>1</v>
      </c>
      <c r="AV577" t="str">
        <f>WebStore68[[#This Row],[country]]&amp;"-"&amp;WebStore68[[#This Row],[item]]</f>
        <v>Spain-Lego 71360 Super Mario Starterset</v>
      </c>
    </row>
    <row r="578" spans="1:48" hidden="1" x14ac:dyDescent="0.25">
      <c r="A578">
        <v>421</v>
      </c>
      <c r="B578">
        <v>356</v>
      </c>
      <c r="C578" s="4">
        <v>43994</v>
      </c>
      <c r="D578" s="14">
        <f>WebStore68[[#This Row],[order_date]]</f>
        <v>43994</v>
      </c>
      <c r="E578" s="3">
        <f>ROUNDUP(MONTH(WebStore68[[#This Row],[order_date]])/3, 0)</f>
        <v>2</v>
      </c>
      <c r="F578">
        <v>4</v>
      </c>
      <c r="G578" t="s">
        <v>40</v>
      </c>
      <c r="H578" t="s">
        <v>51</v>
      </c>
      <c r="I578" t="s">
        <v>56</v>
      </c>
      <c r="J578" t="s">
        <v>58</v>
      </c>
      <c r="K578" s="4">
        <v>43725</v>
      </c>
      <c r="L578">
        <v>3</v>
      </c>
      <c r="M578" t="s">
        <v>59</v>
      </c>
      <c r="N578" s="4">
        <v>43615</v>
      </c>
      <c r="O578" s="4">
        <v>43830</v>
      </c>
      <c r="P578">
        <v>1</v>
      </c>
      <c r="Q578" t="s">
        <v>70</v>
      </c>
      <c r="R578" t="s">
        <v>232</v>
      </c>
      <c r="S578">
        <v>1</v>
      </c>
      <c r="T578" t="s">
        <v>673</v>
      </c>
      <c r="U578" t="s">
        <v>1216</v>
      </c>
      <c r="V578" t="s">
        <v>1652</v>
      </c>
      <c r="W578" t="s">
        <v>69</v>
      </c>
      <c r="X578" t="s">
        <v>1517</v>
      </c>
      <c r="Y578">
        <v>13.99</v>
      </c>
      <c r="Z578">
        <v>19.989999999999998</v>
      </c>
      <c r="AA578">
        <v>1</v>
      </c>
      <c r="AB578" t="s">
        <v>432</v>
      </c>
      <c r="AC578" t="s">
        <v>2331</v>
      </c>
      <c r="AH578" s="4"/>
      <c r="AI578" s="4"/>
      <c r="AJ578" t="s">
        <v>70</v>
      </c>
      <c r="AK578" t="s">
        <v>232</v>
      </c>
      <c r="AL578" t="s">
        <v>673</v>
      </c>
      <c r="AM578" t="s">
        <v>1216</v>
      </c>
      <c r="AN578" t="s">
        <v>1652</v>
      </c>
      <c r="AO578" t="s">
        <v>69</v>
      </c>
      <c r="AP578" t="s">
        <v>1517</v>
      </c>
      <c r="AQ578">
        <f>WebStore68[[#This Row],[unit_price]]*WebStore68[[#This Row],[quantity]]</f>
        <v>13.99</v>
      </c>
      <c r="AR578" t="s">
        <v>432</v>
      </c>
      <c r="AS578" t="s">
        <v>2331</v>
      </c>
      <c r="AT578" t="str">
        <f t="shared" ref="AT578:AT641" si="9">CONCATENATE($A578,$B578,$C578,$F578,$I578,$J578,$K578,$L578,$M578,$N578,$O578,$Y578,$Z578,$AD578,$AE578,$AF578,$AG578,$AH578,$AI578,$AJ578,$AL578,$AN578,$AO578,$AP578,$AR578)</f>
        <v>421356439944noFemale437253Google Ads436154383013.9919.9951213.99119.9921</v>
      </c>
      <c r="AU578">
        <f>COUNTIF(AT$2:AT578,AT578)</f>
        <v>1</v>
      </c>
      <c r="AV578" t="str">
        <f>WebStore68[[#This Row],[country]]&amp;"-"&amp;WebStore68[[#This Row],[item]]</f>
        <v>Spain-60x 185cm Yoga Mat 10mm</v>
      </c>
    </row>
    <row r="579" spans="1:48" hidden="1" x14ac:dyDescent="0.25">
      <c r="A579">
        <v>424</v>
      </c>
      <c r="B579">
        <v>447</v>
      </c>
      <c r="C579" s="13">
        <v>43995</v>
      </c>
      <c r="D579" s="14">
        <f>WebStore68[[#This Row],[order_date]]</f>
        <v>43995</v>
      </c>
      <c r="E579" s="3">
        <f>ROUNDUP(MONTH(WebStore68[[#This Row],[order_date]])/3, 0)</f>
        <v>2</v>
      </c>
      <c r="F579">
        <v>4</v>
      </c>
      <c r="G579" t="s">
        <v>40</v>
      </c>
      <c r="H579" t="s">
        <v>51</v>
      </c>
      <c r="I579" t="s">
        <v>56</v>
      </c>
      <c r="J579" t="s">
        <v>58</v>
      </c>
      <c r="K579" s="4">
        <v>43723</v>
      </c>
      <c r="L579">
        <v>2</v>
      </c>
      <c r="M579" t="s">
        <v>60</v>
      </c>
      <c r="N579" s="4">
        <v>43615</v>
      </c>
      <c r="O579" s="4">
        <v>43830</v>
      </c>
      <c r="P579">
        <v>1</v>
      </c>
      <c r="Q579" t="s">
        <v>88</v>
      </c>
      <c r="R579" t="s">
        <v>250</v>
      </c>
      <c r="S579">
        <v>1</v>
      </c>
      <c r="T579" t="s">
        <v>675</v>
      </c>
      <c r="U579" t="s">
        <v>1218</v>
      </c>
      <c r="V579" t="s">
        <v>1740</v>
      </c>
      <c r="W579" t="s">
        <v>110</v>
      </c>
      <c r="X579" t="s">
        <v>1869</v>
      </c>
      <c r="Y579">
        <v>131.94</v>
      </c>
      <c r="Z579">
        <v>89.94</v>
      </c>
      <c r="AA579">
        <v>1</v>
      </c>
      <c r="AB579" t="s">
        <v>110</v>
      </c>
      <c r="AC579" t="s">
        <v>2410</v>
      </c>
      <c r="AH579" s="4"/>
      <c r="AI579" s="4"/>
      <c r="AJ579" t="s">
        <v>80</v>
      </c>
      <c r="AK579" t="s">
        <v>242</v>
      </c>
      <c r="AL579" t="s">
        <v>586</v>
      </c>
      <c r="AM579" t="s">
        <v>966</v>
      </c>
      <c r="AN579" t="s">
        <v>1667</v>
      </c>
      <c r="AO579" t="s">
        <v>67</v>
      </c>
      <c r="AP579" t="s">
        <v>1548</v>
      </c>
      <c r="AQ579">
        <f>WebStore68[[#This Row],[unit_price]]*WebStore68[[#This Row],[quantity]]</f>
        <v>65.97</v>
      </c>
      <c r="AR579" t="s">
        <v>67</v>
      </c>
      <c r="AS579" t="s">
        <v>2373</v>
      </c>
      <c r="AT579" t="str">
        <f t="shared" si="9"/>
        <v>424447439954noFemale437232Facebook4361543830131.9489.9427021.99314.993</v>
      </c>
      <c r="AU579">
        <f>COUNTIF(AT$2:AT579,AT579)</f>
        <v>1</v>
      </c>
      <c r="AV579" t="str">
        <f>WebStore68[[#This Row],[country]]&amp;"-"&amp;WebStore68[[#This Row],[item]]</f>
        <v>Spain-Kids Gamer Tee</v>
      </c>
    </row>
    <row r="580" spans="1:48" hidden="1" x14ac:dyDescent="0.25">
      <c r="A580">
        <v>427</v>
      </c>
      <c r="B580">
        <v>356</v>
      </c>
      <c r="C580" s="4">
        <v>43997</v>
      </c>
      <c r="D580" s="14">
        <f>WebStore68[[#This Row],[order_date]]</f>
        <v>43997</v>
      </c>
      <c r="E580" s="3">
        <f>ROUNDUP(MONTH(WebStore68[[#This Row],[order_date]])/3, 0)</f>
        <v>2</v>
      </c>
      <c r="F580">
        <v>4</v>
      </c>
      <c r="G580" t="s">
        <v>40</v>
      </c>
      <c r="H580" t="s">
        <v>51</v>
      </c>
      <c r="I580" t="s">
        <v>56</v>
      </c>
      <c r="J580" t="s">
        <v>58</v>
      </c>
      <c r="K580" s="4">
        <v>43725</v>
      </c>
      <c r="L580">
        <v>3</v>
      </c>
      <c r="M580" t="s">
        <v>59</v>
      </c>
      <c r="N580" s="4">
        <v>43615</v>
      </c>
      <c r="O580" s="4">
        <v>43830</v>
      </c>
      <c r="P580">
        <v>1</v>
      </c>
      <c r="Q580" t="s">
        <v>69</v>
      </c>
      <c r="R580" t="s">
        <v>231</v>
      </c>
      <c r="S580">
        <v>1</v>
      </c>
      <c r="T580" t="s">
        <v>492</v>
      </c>
      <c r="U580" t="s">
        <v>1055</v>
      </c>
      <c r="V580" t="s">
        <v>1584</v>
      </c>
      <c r="W580" t="s">
        <v>67</v>
      </c>
      <c r="X580" t="s">
        <v>1577</v>
      </c>
      <c r="Y580">
        <v>1721.97</v>
      </c>
      <c r="Z580">
        <v>74.97</v>
      </c>
      <c r="AA580">
        <v>1</v>
      </c>
      <c r="AB580" t="s">
        <v>78</v>
      </c>
      <c r="AC580" t="s">
        <v>2330</v>
      </c>
      <c r="AH580" s="4"/>
      <c r="AI580" s="4"/>
      <c r="AJ580" t="s">
        <v>69</v>
      </c>
      <c r="AK580" t="s">
        <v>231</v>
      </c>
      <c r="AL580" t="s">
        <v>492</v>
      </c>
      <c r="AM580" t="s">
        <v>1055</v>
      </c>
      <c r="AN580" t="s">
        <v>1584</v>
      </c>
      <c r="AO580" t="s">
        <v>67</v>
      </c>
      <c r="AP580" t="s">
        <v>1577</v>
      </c>
      <c r="AQ580">
        <f>WebStore68[[#This Row],[unit_price]]*WebStore68[[#This Row],[quantity]]</f>
        <v>1721.97</v>
      </c>
      <c r="AR580" t="s">
        <v>78</v>
      </c>
      <c r="AS580" t="s">
        <v>2330</v>
      </c>
      <c r="AT580" t="str">
        <f t="shared" si="9"/>
        <v>427356439974noFemale437253Google Ads43615438301721.9774.971135573.99324.998</v>
      </c>
      <c r="AU580">
        <f>COUNTIF(AT$2:AT580,AT580)</f>
        <v>1</v>
      </c>
      <c r="AV580" t="str">
        <f>WebStore68[[#This Row],[country]]&amp;"-"&amp;WebStore68[[#This Row],[item]]</f>
        <v>Spain-Sony STRDH590 5.2-ch Surround Sound Home Theater Receiver</v>
      </c>
    </row>
    <row r="581" spans="1:48" hidden="1" x14ac:dyDescent="0.25">
      <c r="A581">
        <v>431</v>
      </c>
      <c r="B581">
        <v>34</v>
      </c>
      <c r="C581" s="4">
        <v>44001</v>
      </c>
      <c r="D581" s="14">
        <f>WebStore68[[#This Row],[order_date]]</f>
        <v>44001</v>
      </c>
      <c r="E581" s="3">
        <f>ROUNDUP(MONTH(WebStore68[[#This Row],[order_date]])/3, 0)</f>
        <v>2</v>
      </c>
      <c r="F581">
        <v>4</v>
      </c>
      <c r="G581" t="s">
        <v>40</v>
      </c>
      <c r="H581" t="s">
        <v>51</v>
      </c>
      <c r="I581" t="s">
        <v>56</v>
      </c>
      <c r="J581" t="s">
        <v>58</v>
      </c>
      <c r="K581" s="4">
        <v>43930</v>
      </c>
      <c r="L581">
        <v>7</v>
      </c>
      <c r="M581" t="s">
        <v>61</v>
      </c>
      <c r="N581" s="4">
        <v>43915</v>
      </c>
      <c r="O581" s="4">
        <v>44012</v>
      </c>
      <c r="P581">
        <v>1</v>
      </c>
      <c r="Q581" t="s">
        <v>67</v>
      </c>
      <c r="R581" t="s">
        <v>229</v>
      </c>
      <c r="S581">
        <v>1</v>
      </c>
      <c r="T581" t="s">
        <v>677</v>
      </c>
      <c r="U581" t="s">
        <v>978</v>
      </c>
      <c r="V581" t="s">
        <v>1577</v>
      </c>
      <c r="W581" t="s">
        <v>67</v>
      </c>
      <c r="X581" t="s">
        <v>1548</v>
      </c>
      <c r="Y581">
        <v>74.97</v>
      </c>
      <c r="Z581">
        <v>44.97</v>
      </c>
      <c r="AA581">
        <v>1</v>
      </c>
      <c r="AB581" t="s">
        <v>455</v>
      </c>
      <c r="AC581" t="s">
        <v>2340</v>
      </c>
      <c r="AD581">
        <v>4</v>
      </c>
      <c r="AE581" t="s">
        <v>2634</v>
      </c>
      <c r="AF581">
        <v>812</v>
      </c>
      <c r="AG581" t="s">
        <v>2638</v>
      </c>
      <c r="AH581" s="4">
        <v>43983</v>
      </c>
      <c r="AI581" s="4">
        <v>44027</v>
      </c>
      <c r="AJ581" t="s">
        <v>67</v>
      </c>
      <c r="AK581" t="s">
        <v>229</v>
      </c>
      <c r="AL581" t="s">
        <v>677</v>
      </c>
      <c r="AM581" t="s">
        <v>978</v>
      </c>
      <c r="AN581" t="s">
        <v>1577</v>
      </c>
      <c r="AO581" t="s">
        <v>67</v>
      </c>
      <c r="AP581" t="s">
        <v>1548</v>
      </c>
      <c r="AQ581">
        <f>WebStore68[[#This Row],[unit_price]]*WebStore68[[#This Row],[quantity]]</f>
        <v>74.97</v>
      </c>
      <c r="AR581" t="s">
        <v>455</v>
      </c>
      <c r="AS581" t="s">
        <v>2340</v>
      </c>
      <c r="AT581" t="str">
        <f t="shared" si="9"/>
        <v>43134440014noFemale439307YouTube439154401274.9744.974test812Adding a remember me on this device option4398344027311824.99314.9915</v>
      </c>
      <c r="AU581">
        <f>COUNTIF(AT$2:AT581,AT581)</f>
        <v>1</v>
      </c>
      <c r="AV581" t="str">
        <f>WebStore68[[#This Row],[country]]&amp;"-"&amp;WebStore68[[#This Row],[item]]</f>
        <v>Spain-Rich Dad</v>
      </c>
    </row>
    <row r="582" spans="1:48" hidden="1" x14ac:dyDescent="0.25">
      <c r="A582">
        <v>451</v>
      </c>
      <c r="B582">
        <v>381</v>
      </c>
      <c r="C582" s="13">
        <v>44012</v>
      </c>
      <c r="D582" s="14">
        <f>WebStore68[[#This Row],[order_date]]</f>
        <v>44012</v>
      </c>
      <c r="E582" s="3">
        <f>ROUNDUP(MONTH(WebStore68[[#This Row],[order_date]])/3, 0)</f>
        <v>2</v>
      </c>
      <c r="F582">
        <v>4</v>
      </c>
      <c r="G582" t="s">
        <v>40</v>
      </c>
      <c r="H582" t="s">
        <v>51</v>
      </c>
      <c r="I582" t="s">
        <v>55</v>
      </c>
      <c r="J582" t="s">
        <v>58</v>
      </c>
      <c r="K582" s="4">
        <v>43653</v>
      </c>
      <c r="L582">
        <v>2</v>
      </c>
      <c r="M582" t="s">
        <v>60</v>
      </c>
      <c r="N582" s="4">
        <v>43615</v>
      </c>
      <c r="O582" s="4">
        <v>43830</v>
      </c>
      <c r="P582">
        <v>2</v>
      </c>
      <c r="Q582" t="s">
        <v>104</v>
      </c>
      <c r="R582" t="s">
        <v>266</v>
      </c>
      <c r="S582">
        <v>2</v>
      </c>
      <c r="T582" t="s">
        <v>689</v>
      </c>
      <c r="U582" t="s">
        <v>1230</v>
      </c>
      <c r="V582" t="s">
        <v>1752</v>
      </c>
      <c r="W582" t="s">
        <v>71</v>
      </c>
      <c r="X582" t="s">
        <v>2031</v>
      </c>
      <c r="Y582">
        <v>134.96</v>
      </c>
      <c r="Z582">
        <v>39.979999999999997</v>
      </c>
      <c r="AA582">
        <v>2</v>
      </c>
      <c r="AB582" t="s">
        <v>2198</v>
      </c>
      <c r="AC582" t="s">
        <v>2485</v>
      </c>
      <c r="AH582" s="4"/>
      <c r="AI582" s="4"/>
      <c r="AJ582" t="s">
        <v>80</v>
      </c>
      <c r="AK582" t="s">
        <v>242</v>
      </c>
      <c r="AL582" t="s">
        <v>696</v>
      </c>
      <c r="AM582" t="s">
        <v>1236</v>
      </c>
      <c r="AN582" t="s">
        <v>1758</v>
      </c>
      <c r="AO582" t="s">
        <v>69</v>
      </c>
      <c r="AP582" t="s">
        <v>1548</v>
      </c>
      <c r="AQ582">
        <f>WebStore68[[#This Row],[unit_price]]*WebStore68[[#This Row],[quantity]]</f>
        <v>72.989999999999995</v>
      </c>
      <c r="AR582" t="s">
        <v>80</v>
      </c>
      <c r="AS582" t="s">
        <v>2357</v>
      </c>
      <c r="AT582" t="str">
        <f t="shared" si="9"/>
        <v>451381440124yesFemale436532Facebook4361543830134.9639.98214272.99114.992</v>
      </c>
      <c r="AU582">
        <f>COUNTIF(AT$2:AT582,AT582)</f>
        <v>1</v>
      </c>
      <c r="AV582" t="str">
        <f>WebStore68[[#This Row],[country]]&amp;"-"&amp;WebStore68[[#This Row],[item]]</f>
        <v>Spain-Timberland Brooklyn Alpine Chukka Black Nubuck Mens</v>
      </c>
    </row>
    <row r="583" spans="1:48" hidden="1" x14ac:dyDescent="0.25">
      <c r="A583">
        <v>451</v>
      </c>
      <c r="B583">
        <v>381</v>
      </c>
      <c r="C583" s="13">
        <v>44012</v>
      </c>
      <c r="D583" s="14">
        <f>WebStore68[[#This Row],[order_date]]</f>
        <v>44012</v>
      </c>
      <c r="E583" s="3">
        <f>ROUNDUP(MONTH(WebStore68[[#This Row],[order_date]])/3, 0)</f>
        <v>2</v>
      </c>
      <c r="F583">
        <v>4</v>
      </c>
      <c r="G583" t="s">
        <v>40</v>
      </c>
      <c r="H583" t="s">
        <v>51</v>
      </c>
      <c r="I583" t="s">
        <v>55</v>
      </c>
      <c r="J583" t="s">
        <v>58</v>
      </c>
      <c r="K583" s="4">
        <v>43653</v>
      </c>
      <c r="L583">
        <v>2</v>
      </c>
      <c r="M583" t="s">
        <v>60</v>
      </c>
      <c r="N583" s="4">
        <v>43615</v>
      </c>
      <c r="O583" s="4">
        <v>43830</v>
      </c>
      <c r="P583">
        <v>2</v>
      </c>
      <c r="Q583" t="s">
        <v>104</v>
      </c>
      <c r="R583" t="s">
        <v>266</v>
      </c>
      <c r="S583">
        <v>2</v>
      </c>
      <c r="T583" t="s">
        <v>689</v>
      </c>
      <c r="U583" t="s">
        <v>1230</v>
      </c>
      <c r="V583" t="s">
        <v>1752</v>
      </c>
      <c r="W583" t="s">
        <v>71</v>
      </c>
      <c r="X583" t="s">
        <v>2031</v>
      </c>
      <c r="Y583">
        <v>134.96</v>
      </c>
      <c r="Z583">
        <v>39.979999999999997</v>
      </c>
      <c r="AA583">
        <v>2</v>
      </c>
      <c r="AB583" t="s">
        <v>2198</v>
      </c>
      <c r="AC583" t="s">
        <v>2485</v>
      </c>
      <c r="AH583" s="4"/>
      <c r="AI583" s="4"/>
      <c r="AJ583" t="s">
        <v>86</v>
      </c>
      <c r="AK583" t="s">
        <v>248</v>
      </c>
      <c r="AL583" t="s">
        <v>584</v>
      </c>
      <c r="AM583" t="s">
        <v>1062</v>
      </c>
      <c r="AN583" t="s">
        <v>1665</v>
      </c>
      <c r="AO583" t="s">
        <v>69</v>
      </c>
      <c r="AP583" t="s">
        <v>1577</v>
      </c>
      <c r="AQ583">
        <f>WebStore68[[#This Row],[unit_price]]*WebStore68[[#This Row],[quantity]]</f>
        <v>61.97</v>
      </c>
      <c r="AR583" t="s">
        <v>530</v>
      </c>
      <c r="AS583" t="s">
        <v>2367</v>
      </c>
      <c r="AT583" t="str">
        <f t="shared" si="9"/>
        <v>451381440124yesFemale436532Facebook4361543830134.9639.9878261.97124.9916</v>
      </c>
      <c r="AU583">
        <f>COUNTIF(AT$2:AT583,AT583)</f>
        <v>1</v>
      </c>
      <c r="AV583" t="str">
        <f>WebStore68[[#This Row],[country]]&amp;"-"&amp;WebStore68[[#This Row],[item]]</f>
        <v>Spain-LuxNine memoryfoam Science Contour Pillow</v>
      </c>
    </row>
    <row r="584" spans="1:48" hidden="1" x14ac:dyDescent="0.25">
      <c r="A584">
        <v>460</v>
      </c>
      <c r="B584">
        <v>447</v>
      </c>
      <c r="C584" s="13">
        <v>44015</v>
      </c>
      <c r="D584" s="14">
        <f>WebStore68[[#This Row],[order_date]]</f>
        <v>44015</v>
      </c>
      <c r="E584" s="3">
        <f>ROUNDUP(MONTH(WebStore68[[#This Row],[order_date]])/3, 0)</f>
        <v>3</v>
      </c>
      <c r="F584">
        <v>4</v>
      </c>
      <c r="G584" t="s">
        <v>40</v>
      </c>
      <c r="H584" t="s">
        <v>51</v>
      </c>
      <c r="I584" t="s">
        <v>56</v>
      </c>
      <c r="J584" t="s">
        <v>58</v>
      </c>
      <c r="K584" s="4">
        <v>43723</v>
      </c>
      <c r="L584">
        <v>2</v>
      </c>
      <c r="M584" t="s">
        <v>60</v>
      </c>
      <c r="N584" s="4">
        <v>43615</v>
      </c>
      <c r="O584" s="4">
        <v>43830</v>
      </c>
      <c r="P584">
        <v>3</v>
      </c>
      <c r="Q584" t="s">
        <v>166</v>
      </c>
      <c r="R584" t="s">
        <v>328</v>
      </c>
      <c r="S584">
        <v>3</v>
      </c>
      <c r="T584" t="s">
        <v>693</v>
      </c>
      <c r="U584" t="s">
        <v>1234</v>
      </c>
      <c r="V584" t="s">
        <v>1756</v>
      </c>
      <c r="W584" t="s">
        <v>2016</v>
      </c>
      <c r="X584" t="s">
        <v>2059</v>
      </c>
      <c r="Y584">
        <v>643.91999999999996</v>
      </c>
      <c r="Z584">
        <v>149.88</v>
      </c>
      <c r="AA584">
        <v>3</v>
      </c>
      <c r="AB584" t="s">
        <v>2200</v>
      </c>
      <c r="AC584" t="s">
        <v>2487</v>
      </c>
      <c r="AH584" s="4"/>
      <c r="AI584" s="4"/>
      <c r="AJ584" t="s">
        <v>78</v>
      </c>
      <c r="AK584" t="s">
        <v>240</v>
      </c>
      <c r="AL584" t="s">
        <v>610</v>
      </c>
      <c r="AM584" t="s">
        <v>1162</v>
      </c>
      <c r="AN584" t="s">
        <v>67</v>
      </c>
      <c r="AO584" t="s">
        <v>80</v>
      </c>
      <c r="AP584" t="s">
        <v>1548</v>
      </c>
      <c r="AQ584">
        <f>WebStore68[[#This Row],[unit_price]]*WebStore68[[#This Row],[quantity]]</f>
        <v>6</v>
      </c>
      <c r="AR584" t="s">
        <v>393</v>
      </c>
      <c r="AS584" t="s">
        <v>2345</v>
      </c>
      <c r="AT584" t="str">
        <f t="shared" si="9"/>
        <v>460447440154noFemale437232Facebook4361543830643.92149.8881013214.9918</v>
      </c>
      <c r="AU584">
        <f>COUNTIF(AT$2:AT584,AT584)</f>
        <v>1</v>
      </c>
      <c r="AV584" t="str">
        <f>WebStore68[[#This Row],[country]]&amp;"-"&amp;WebStore68[[#This Row],[item]]</f>
        <v>Spain-Non Stick Burger Press Hamburger Maker Beef Patty Meat BBQ Grill 12cm</v>
      </c>
    </row>
    <row r="585" spans="1:48" hidden="1" x14ac:dyDescent="0.25">
      <c r="A585">
        <v>460</v>
      </c>
      <c r="B585">
        <v>447</v>
      </c>
      <c r="C585" s="13">
        <v>44015</v>
      </c>
      <c r="D585" s="14">
        <f>WebStore68[[#This Row],[order_date]]</f>
        <v>44015</v>
      </c>
      <c r="E585" s="3">
        <f>ROUNDUP(MONTH(WebStore68[[#This Row],[order_date]])/3, 0)</f>
        <v>3</v>
      </c>
      <c r="F585">
        <v>4</v>
      </c>
      <c r="G585" t="s">
        <v>40</v>
      </c>
      <c r="H585" t="s">
        <v>51</v>
      </c>
      <c r="I585" t="s">
        <v>56</v>
      </c>
      <c r="J585" t="s">
        <v>58</v>
      </c>
      <c r="K585" s="4">
        <v>43723</v>
      </c>
      <c r="L585">
        <v>2</v>
      </c>
      <c r="M585" t="s">
        <v>60</v>
      </c>
      <c r="N585" s="4">
        <v>43615</v>
      </c>
      <c r="O585" s="4">
        <v>43830</v>
      </c>
      <c r="P585">
        <v>3</v>
      </c>
      <c r="Q585" t="s">
        <v>166</v>
      </c>
      <c r="R585" t="s">
        <v>328</v>
      </c>
      <c r="S585">
        <v>3</v>
      </c>
      <c r="T585" t="s">
        <v>693</v>
      </c>
      <c r="U585" t="s">
        <v>1234</v>
      </c>
      <c r="V585" t="s">
        <v>1756</v>
      </c>
      <c r="W585" t="s">
        <v>2016</v>
      </c>
      <c r="X585" t="s">
        <v>2059</v>
      </c>
      <c r="Y585">
        <v>643.91999999999996</v>
      </c>
      <c r="Z585">
        <v>149.88</v>
      </c>
      <c r="AA585">
        <v>3</v>
      </c>
      <c r="AB585" t="s">
        <v>2200</v>
      </c>
      <c r="AC585" t="s">
        <v>2487</v>
      </c>
      <c r="AH585" s="4"/>
      <c r="AI585" s="4"/>
      <c r="AJ585" t="s">
        <v>90</v>
      </c>
      <c r="AK585" t="s">
        <v>252</v>
      </c>
      <c r="AL585" t="s">
        <v>69</v>
      </c>
      <c r="AM585" t="s">
        <v>1015</v>
      </c>
      <c r="AN585" t="s">
        <v>1545</v>
      </c>
      <c r="AO585" t="s">
        <v>67</v>
      </c>
      <c r="AP585" t="s">
        <v>1562</v>
      </c>
      <c r="AQ585">
        <f>WebStore68[[#This Row],[unit_price]]*WebStore68[[#This Row],[quantity]]</f>
        <v>284.96999999999997</v>
      </c>
      <c r="AR585" t="s">
        <v>645</v>
      </c>
      <c r="AS585" t="s">
        <v>2347</v>
      </c>
      <c r="AT585" t="str">
        <f t="shared" si="9"/>
        <v>460447440154noFemale437232Facebook4361543830643.92149.886194.9939.9913</v>
      </c>
      <c r="AU585">
        <f>COUNTIF(AT$2:AT585,AT585)</f>
        <v>1</v>
      </c>
      <c r="AV585" t="str">
        <f>WebStore68[[#This Row],[country]]&amp;"-"&amp;WebStore68[[#This Row],[item]]</f>
        <v>Spain-100Pcs Square Poker Chips Set</v>
      </c>
    </row>
    <row r="586" spans="1:48" hidden="1" x14ac:dyDescent="0.25">
      <c r="A586">
        <v>460</v>
      </c>
      <c r="B586">
        <v>447</v>
      </c>
      <c r="C586" s="13">
        <v>44015</v>
      </c>
      <c r="D586" s="14">
        <f>WebStore68[[#This Row],[order_date]]</f>
        <v>44015</v>
      </c>
      <c r="E586" s="3">
        <f>ROUNDUP(MONTH(WebStore68[[#This Row],[order_date]])/3, 0)</f>
        <v>3</v>
      </c>
      <c r="F586">
        <v>4</v>
      </c>
      <c r="G586" t="s">
        <v>40</v>
      </c>
      <c r="H586" t="s">
        <v>51</v>
      </c>
      <c r="I586" t="s">
        <v>56</v>
      </c>
      <c r="J586" t="s">
        <v>58</v>
      </c>
      <c r="K586" s="4">
        <v>43723</v>
      </c>
      <c r="L586">
        <v>2</v>
      </c>
      <c r="M586" t="s">
        <v>60</v>
      </c>
      <c r="N586" s="4">
        <v>43615</v>
      </c>
      <c r="O586" s="4">
        <v>43830</v>
      </c>
      <c r="P586">
        <v>3</v>
      </c>
      <c r="Q586" t="s">
        <v>166</v>
      </c>
      <c r="R586" t="s">
        <v>328</v>
      </c>
      <c r="S586">
        <v>3</v>
      </c>
      <c r="T586" t="s">
        <v>693</v>
      </c>
      <c r="U586" t="s">
        <v>1234</v>
      </c>
      <c r="V586" t="s">
        <v>1756</v>
      </c>
      <c r="W586" t="s">
        <v>2016</v>
      </c>
      <c r="X586" t="s">
        <v>2059</v>
      </c>
      <c r="Y586">
        <v>643.91999999999996</v>
      </c>
      <c r="Z586">
        <v>149.88</v>
      </c>
      <c r="AA586">
        <v>3</v>
      </c>
      <c r="AB586" t="s">
        <v>2200</v>
      </c>
      <c r="AC586" t="s">
        <v>2487</v>
      </c>
      <c r="AH586" s="4"/>
      <c r="AI586" s="4"/>
      <c r="AJ586" t="s">
        <v>67</v>
      </c>
      <c r="AK586" t="s">
        <v>229</v>
      </c>
      <c r="AL586" t="s">
        <v>527</v>
      </c>
      <c r="AM586" t="s">
        <v>953</v>
      </c>
      <c r="AN586" t="s">
        <v>1617</v>
      </c>
      <c r="AO586" t="s">
        <v>69</v>
      </c>
      <c r="AP586" t="s">
        <v>1548</v>
      </c>
      <c r="AQ586">
        <f>WebStore68[[#This Row],[unit_price]]*WebStore68[[#This Row],[quantity]]</f>
        <v>30.99</v>
      </c>
      <c r="AR586" t="s">
        <v>84</v>
      </c>
      <c r="AS586" t="s">
        <v>2366</v>
      </c>
      <c r="AT586" t="str">
        <f t="shared" si="9"/>
        <v>460447440154noFemale437232Facebook4361543830643.92149.88313730.99114.999</v>
      </c>
      <c r="AU586">
        <f>COUNTIF(AT$2:AT586,AT586)</f>
        <v>1</v>
      </c>
      <c r="AV586" t="str">
        <f>WebStore68[[#This Row],[country]]&amp;"-"&amp;WebStore68[[#This Row],[item]]</f>
        <v>Spain-Star Wars: the Old Republic - Legends Ser.: Fatal Alliance</v>
      </c>
    </row>
    <row r="587" spans="1:48" hidden="1" x14ac:dyDescent="0.25">
      <c r="A587">
        <v>487</v>
      </c>
      <c r="B587">
        <v>235</v>
      </c>
      <c r="C587" s="4">
        <v>44030</v>
      </c>
      <c r="D587" s="14">
        <f>WebStore68[[#This Row],[order_date]]</f>
        <v>44030</v>
      </c>
      <c r="E587" s="3">
        <f>ROUNDUP(MONTH(WebStore68[[#This Row],[order_date]])/3, 0)</f>
        <v>3</v>
      </c>
      <c r="F587">
        <v>4</v>
      </c>
      <c r="G587" t="s">
        <v>40</v>
      </c>
      <c r="H587" t="s">
        <v>51</v>
      </c>
      <c r="I587" t="s">
        <v>56</v>
      </c>
      <c r="J587" t="s">
        <v>58</v>
      </c>
      <c r="K587" s="4">
        <v>43737</v>
      </c>
      <c r="L587">
        <v>3</v>
      </c>
      <c r="M587" t="s">
        <v>59</v>
      </c>
      <c r="N587" s="4">
        <v>43615</v>
      </c>
      <c r="O587" s="4">
        <v>43830</v>
      </c>
      <c r="P587">
        <v>1</v>
      </c>
      <c r="Q587" t="s">
        <v>67</v>
      </c>
      <c r="R587" t="s">
        <v>229</v>
      </c>
      <c r="S587">
        <v>1</v>
      </c>
      <c r="T587" t="s">
        <v>636</v>
      </c>
      <c r="U587" t="s">
        <v>974</v>
      </c>
      <c r="V587" t="s">
        <v>1513</v>
      </c>
      <c r="W587" t="s">
        <v>80</v>
      </c>
      <c r="X587" t="s">
        <v>1548</v>
      </c>
      <c r="Y587">
        <v>59.98</v>
      </c>
      <c r="Z587">
        <v>29.98</v>
      </c>
      <c r="AA587">
        <v>1</v>
      </c>
      <c r="AB587" t="s">
        <v>455</v>
      </c>
      <c r="AC587" t="s">
        <v>2340</v>
      </c>
      <c r="AH587" s="4"/>
      <c r="AI587" s="4"/>
      <c r="AJ587" t="s">
        <v>67</v>
      </c>
      <c r="AK587" t="s">
        <v>229</v>
      </c>
      <c r="AL587" t="s">
        <v>636</v>
      </c>
      <c r="AM587" t="s">
        <v>974</v>
      </c>
      <c r="AN587" t="s">
        <v>1513</v>
      </c>
      <c r="AO587" t="s">
        <v>80</v>
      </c>
      <c r="AP587" t="s">
        <v>1548</v>
      </c>
      <c r="AQ587">
        <f>WebStore68[[#This Row],[unit_price]]*WebStore68[[#This Row],[quantity]]</f>
        <v>59.98</v>
      </c>
      <c r="AR587" t="s">
        <v>455</v>
      </c>
      <c r="AS587" t="s">
        <v>2340</v>
      </c>
      <c r="AT587" t="str">
        <f t="shared" si="9"/>
        <v>487235440304noFemale437373Google Ads436154383059.9829.98314129.99214.9915</v>
      </c>
      <c r="AU587">
        <f>COUNTIF(AT$2:AT587,AT587)</f>
        <v>1</v>
      </c>
      <c r="AV587" t="str">
        <f>WebStore68[[#This Row],[country]]&amp;"-"&amp;WebStore68[[#This Row],[item]]</f>
        <v>Spain-The Secret</v>
      </c>
    </row>
    <row r="588" spans="1:48" hidden="1" x14ac:dyDescent="0.25">
      <c r="A588">
        <v>495</v>
      </c>
      <c r="B588">
        <v>92</v>
      </c>
      <c r="C588" s="4">
        <v>44035</v>
      </c>
      <c r="D588" s="14">
        <f>WebStore68[[#This Row],[order_date]]</f>
        <v>44035</v>
      </c>
      <c r="E588" s="3">
        <f>ROUNDUP(MONTH(WebStore68[[#This Row],[order_date]])/3, 0)</f>
        <v>3</v>
      </c>
      <c r="F588">
        <v>4</v>
      </c>
      <c r="G588" t="s">
        <v>40</v>
      </c>
      <c r="H588" t="s">
        <v>51</v>
      </c>
      <c r="I588" t="s">
        <v>55</v>
      </c>
      <c r="J588" t="s">
        <v>58</v>
      </c>
      <c r="K588" s="4">
        <v>43922</v>
      </c>
      <c r="L588">
        <v>7</v>
      </c>
      <c r="M588" t="s">
        <v>61</v>
      </c>
      <c r="N588" s="4">
        <v>43915</v>
      </c>
      <c r="O588" s="4">
        <v>44012</v>
      </c>
      <c r="P588">
        <v>4</v>
      </c>
      <c r="Q588" t="s">
        <v>169</v>
      </c>
      <c r="R588" t="s">
        <v>331</v>
      </c>
      <c r="S588">
        <v>4</v>
      </c>
      <c r="T588" t="s">
        <v>705</v>
      </c>
      <c r="U588" t="s">
        <v>1246</v>
      </c>
      <c r="V588" t="s">
        <v>1766</v>
      </c>
      <c r="W588" t="s">
        <v>2017</v>
      </c>
      <c r="X588" t="s">
        <v>2057</v>
      </c>
      <c r="Y588">
        <v>1010.88</v>
      </c>
      <c r="Z588">
        <v>119.92</v>
      </c>
      <c r="AA588">
        <v>4</v>
      </c>
      <c r="AB588" t="s">
        <v>2206</v>
      </c>
      <c r="AC588" t="s">
        <v>2495</v>
      </c>
      <c r="AH588" s="4"/>
      <c r="AI588" s="4"/>
      <c r="AJ588" t="s">
        <v>67</v>
      </c>
      <c r="AK588" t="s">
        <v>229</v>
      </c>
      <c r="AL588" t="s">
        <v>498</v>
      </c>
      <c r="AM588" t="s">
        <v>1061</v>
      </c>
      <c r="AN588" t="s">
        <v>1513</v>
      </c>
      <c r="AO588" t="s">
        <v>69</v>
      </c>
      <c r="AP588" t="s">
        <v>1548</v>
      </c>
      <c r="AQ588">
        <f>WebStore68[[#This Row],[unit_price]]*WebStore68[[#This Row],[quantity]]</f>
        <v>29.99</v>
      </c>
      <c r="AR588" t="s">
        <v>652</v>
      </c>
      <c r="AS588" t="s">
        <v>2352</v>
      </c>
      <c r="AT588" t="str">
        <f t="shared" si="9"/>
        <v>49592440354yesFemale439227YouTube43915440121010.88119.9235929.99114.9911</v>
      </c>
      <c r="AU588">
        <f>COUNTIF(AT$2:AT588,AT588)</f>
        <v>1</v>
      </c>
      <c r="AV588" t="str">
        <f>WebStore68[[#This Row],[country]]&amp;"-"&amp;WebStore68[[#This Row],[item]]</f>
        <v>Spain-Harry Potter and the Chamber of Secrets</v>
      </c>
    </row>
    <row r="589" spans="1:48" hidden="1" x14ac:dyDescent="0.25">
      <c r="A589">
        <v>495</v>
      </c>
      <c r="B589">
        <v>92</v>
      </c>
      <c r="C589" s="4">
        <v>44035</v>
      </c>
      <c r="D589" s="14">
        <f>WebStore68[[#This Row],[order_date]]</f>
        <v>44035</v>
      </c>
      <c r="E589" s="3">
        <f>ROUNDUP(MONTH(WebStore68[[#This Row],[order_date]])/3, 0)</f>
        <v>3</v>
      </c>
      <c r="F589">
        <v>4</v>
      </c>
      <c r="G589" t="s">
        <v>40</v>
      </c>
      <c r="H589" t="s">
        <v>51</v>
      </c>
      <c r="I589" t="s">
        <v>55</v>
      </c>
      <c r="J589" t="s">
        <v>58</v>
      </c>
      <c r="K589" s="4">
        <v>43922</v>
      </c>
      <c r="L589">
        <v>7</v>
      </c>
      <c r="M589" t="s">
        <v>61</v>
      </c>
      <c r="N589" s="4">
        <v>43915</v>
      </c>
      <c r="O589" s="4">
        <v>44012</v>
      </c>
      <c r="P589">
        <v>4</v>
      </c>
      <c r="Q589" t="s">
        <v>169</v>
      </c>
      <c r="R589" t="s">
        <v>331</v>
      </c>
      <c r="S589">
        <v>4</v>
      </c>
      <c r="T589" t="s">
        <v>705</v>
      </c>
      <c r="U589" t="s">
        <v>1246</v>
      </c>
      <c r="V589" t="s">
        <v>1766</v>
      </c>
      <c r="W589" t="s">
        <v>2017</v>
      </c>
      <c r="X589" t="s">
        <v>2057</v>
      </c>
      <c r="Y589">
        <v>1010.88</v>
      </c>
      <c r="Z589">
        <v>119.92</v>
      </c>
      <c r="AA589">
        <v>4</v>
      </c>
      <c r="AB589" t="s">
        <v>2206</v>
      </c>
      <c r="AC589" t="s">
        <v>2495</v>
      </c>
      <c r="AH589" s="4"/>
      <c r="AI589" s="4"/>
      <c r="AJ589" t="s">
        <v>84</v>
      </c>
      <c r="AK589" t="s">
        <v>246</v>
      </c>
      <c r="AL589" t="s">
        <v>564</v>
      </c>
      <c r="AM589" t="s">
        <v>1124</v>
      </c>
      <c r="AN589" t="s">
        <v>1647</v>
      </c>
      <c r="AO589" t="s">
        <v>67</v>
      </c>
      <c r="AP589" t="s">
        <v>1548</v>
      </c>
      <c r="AQ589">
        <f>WebStore68[[#This Row],[unit_price]]*WebStore68[[#This Row],[quantity]]</f>
        <v>839.97</v>
      </c>
      <c r="AR589" t="s">
        <v>645</v>
      </c>
      <c r="AS589" t="s">
        <v>2347</v>
      </c>
      <c r="AT589" t="str">
        <f t="shared" si="9"/>
        <v>49592440354yesFemale439227YouTube43915440121010.88119.929160279.99314.9913</v>
      </c>
      <c r="AU589">
        <f>COUNTIF(AT$2:AT589,AT589)</f>
        <v>1</v>
      </c>
      <c r="AV589" t="str">
        <f>WebStore68[[#This Row],[country]]&amp;"-"&amp;WebStore68[[#This Row],[item]]</f>
        <v>Spain-X Rocker 5152401 RGB Prism Pedestal Chair 2.1 Dual with LED</v>
      </c>
    </row>
    <row r="590" spans="1:48" hidden="1" x14ac:dyDescent="0.25">
      <c r="A590">
        <v>495</v>
      </c>
      <c r="B590">
        <v>92</v>
      </c>
      <c r="C590" s="4">
        <v>44035</v>
      </c>
      <c r="D590" s="14">
        <f>WebStore68[[#This Row],[order_date]]</f>
        <v>44035</v>
      </c>
      <c r="E590" s="3">
        <f>ROUNDUP(MONTH(WebStore68[[#This Row],[order_date]])/3, 0)</f>
        <v>3</v>
      </c>
      <c r="F590">
        <v>4</v>
      </c>
      <c r="G590" t="s">
        <v>40</v>
      </c>
      <c r="H590" t="s">
        <v>51</v>
      </c>
      <c r="I590" t="s">
        <v>55</v>
      </c>
      <c r="J590" t="s">
        <v>58</v>
      </c>
      <c r="K590" s="4">
        <v>43922</v>
      </c>
      <c r="L590">
        <v>7</v>
      </c>
      <c r="M590" t="s">
        <v>61</v>
      </c>
      <c r="N590" s="4">
        <v>43915</v>
      </c>
      <c r="O590" s="4">
        <v>44012</v>
      </c>
      <c r="P590">
        <v>4</v>
      </c>
      <c r="Q590" t="s">
        <v>169</v>
      </c>
      <c r="R590" t="s">
        <v>331</v>
      </c>
      <c r="S590">
        <v>4</v>
      </c>
      <c r="T590" t="s">
        <v>705</v>
      </c>
      <c r="U590" t="s">
        <v>1246</v>
      </c>
      <c r="V590" t="s">
        <v>1766</v>
      </c>
      <c r="W590" t="s">
        <v>2017</v>
      </c>
      <c r="X590" t="s">
        <v>2057</v>
      </c>
      <c r="Y590">
        <v>1010.88</v>
      </c>
      <c r="Z590">
        <v>119.92</v>
      </c>
      <c r="AA590">
        <v>4</v>
      </c>
      <c r="AB590" t="s">
        <v>2206</v>
      </c>
      <c r="AC590" t="s">
        <v>2495</v>
      </c>
      <c r="AH590" s="4"/>
      <c r="AI590" s="4"/>
      <c r="AJ590" t="s">
        <v>80</v>
      </c>
      <c r="AK590" t="s">
        <v>242</v>
      </c>
      <c r="AL590" t="s">
        <v>649</v>
      </c>
      <c r="AM590" t="s">
        <v>1193</v>
      </c>
      <c r="AN590" t="s">
        <v>1717</v>
      </c>
      <c r="AO590" t="s">
        <v>69</v>
      </c>
      <c r="AP590" t="s">
        <v>1548</v>
      </c>
      <c r="AQ590">
        <f>WebStore68[[#This Row],[unit_price]]*WebStore68[[#This Row],[quantity]]</f>
        <v>32.950000000000003</v>
      </c>
      <c r="AR590" t="s">
        <v>70</v>
      </c>
      <c r="AS590" t="s">
        <v>2341</v>
      </c>
      <c r="AT590" t="str">
        <f t="shared" si="9"/>
        <v>49592440354yesFemale439227YouTube43915440121010.88119.9225432.95114.995</v>
      </c>
      <c r="AU590">
        <f>COUNTIF(AT$2:AT590,AT590)</f>
        <v>1</v>
      </c>
      <c r="AV590" t="str">
        <f>WebStore68[[#This Row],[country]]&amp;"-"&amp;WebStore68[[#This Row],[item]]</f>
        <v>Spain-GOSOPIN Women Ripped Slim Fit Jeans</v>
      </c>
    </row>
    <row r="591" spans="1:48" hidden="1" x14ac:dyDescent="0.25">
      <c r="A591">
        <v>495</v>
      </c>
      <c r="B591">
        <v>92</v>
      </c>
      <c r="C591" s="4">
        <v>44035</v>
      </c>
      <c r="D591" s="14">
        <f>WebStore68[[#This Row],[order_date]]</f>
        <v>44035</v>
      </c>
      <c r="E591" s="3">
        <f>ROUNDUP(MONTH(WebStore68[[#This Row],[order_date]])/3, 0)</f>
        <v>3</v>
      </c>
      <c r="F591">
        <v>4</v>
      </c>
      <c r="G591" t="s">
        <v>40</v>
      </c>
      <c r="H591" t="s">
        <v>51</v>
      </c>
      <c r="I591" t="s">
        <v>55</v>
      </c>
      <c r="J591" t="s">
        <v>58</v>
      </c>
      <c r="K591" s="4">
        <v>43922</v>
      </c>
      <c r="L591">
        <v>7</v>
      </c>
      <c r="M591" t="s">
        <v>61</v>
      </c>
      <c r="N591" s="4">
        <v>43915</v>
      </c>
      <c r="O591" s="4">
        <v>44012</v>
      </c>
      <c r="P591">
        <v>4</v>
      </c>
      <c r="Q591" t="s">
        <v>169</v>
      </c>
      <c r="R591" t="s">
        <v>331</v>
      </c>
      <c r="S591">
        <v>4</v>
      </c>
      <c r="T591" t="s">
        <v>705</v>
      </c>
      <c r="U591" t="s">
        <v>1246</v>
      </c>
      <c r="V591" t="s">
        <v>1766</v>
      </c>
      <c r="W591" t="s">
        <v>2017</v>
      </c>
      <c r="X591" t="s">
        <v>2057</v>
      </c>
      <c r="Y591">
        <v>1010.88</v>
      </c>
      <c r="Z591">
        <v>119.92</v>
      </c>
      <c r="AA591">
        <v>4</v>
      </c>
      <c r="AB591" t="s">
        <v>2206</v>
      </c>
      <c r="AC591" t="s">
        <v>2495</v>
      </c>
      <c r="AH591" s="4"/>
      <c r="AI591" s="4"/>
      <c r="AJ591" t="s">
        <v>79</v>
      </c>
      <c r="AK591" t="s">
        <v>241</v>
      </c>
      <c r="AL591" t="s">
        <v>566</v>
      </c>
      <c r="AM591" t="s">
        <v>1067</v>
      </c>
      <c r="AN591" t="s">
        <v>1649</v>
      </c>
      <c r="AO591" t="s">
        <v>67</v>
      </c>
      <c r="AP591" t="s">
        <v>1548</v>
      </c>
      <c r="AQ591">
        <f>WebStore68[[#This Row],[unit_price]]*WebStore68[[#This Row],[quantity]]</f>
        <v>107.97</v>
      </c>
      <c r="AR591" t="s">
        <v>65</v>
      </c>
      <c r="AS591" t="s">
        <v>2343</v>
      </c>
      <c r="AT591" t="str">
        <f t="shared" si="9"/>
        <v>49592440354yesFemale439227YouTube43915440121010.88119.92410835.99314.9910</v>
      </c>
      <c r="AU591">
        <f>COUNTIF(AT$2:AT591,AT591)</f>
        <v>1</v>
      </c>
      <c r="AV591" t="str">
        <f>WebStore68[[#This Row],[country]]&amp;"-"&amp;WebStore68[[#This Row],[item]]</f>
        <v>Spain-Pokemon Sword &amp; Shield Vivid Voltage Booster Box</v>
      </c>
    </row>
    <row r="592" spans="1:48" hidden="1" x14ac:dyDescent="0.25">
      <c r="A592">
        <v>496</v>
      </c>
      <c r="B592">
        <v>165</v>
      </c>
      <c r="C592" s="13">
        <v>44035</v>
      </c>
      <c r="D592" s="14">
        <f>WebStore68[[#This Row],[order_date]]</f>
        <v>44035</v>
      </c>
      <c r="E592" s="3">
        <f>ROUNDUP(MONTH(WebStore68[[#This Row],[order_date]])/3, 0)</f>
        <v>3</v>
      </c>
      <c r="F592">
        <v>4</v>
      </c>
      <c r="G592" t="s">
        <v>40</v>
      </c>
      <c r="H592" t="s">
        <v>51</v>
      </c>
      <c r="I592" t="s">
        <v>56</v>
      </c>
      <c r="J592" t="s">
        <v>58</v>
      </c>
      <c r="K592" s="4">
        <v>43699</v>
      </c>
      <c r="L592">
        <v>2</v>
      </c>
      <c r="M592" t="s">
        <v>60</v>
      </c>
      <c r="N592" s="4">
        <v>43615</v>
      </c>
      <c r="O592" s="4">
        <v>43830</v>
      </c>
      <c r="P592">
        <v>1</v>
      </c>
      <c r="Q592" t="s">
        <v>79</v>
      </c>
      <c r="R592" t="s">
        <v>241</v>
      </c>
      <c r="S592">
        <v>1</v>
      </c>
      <c r="T592" t="s">
        <v>541</v>
      </c>
      <c r="U592" t="s">
        <v>968</v>
      </c>
      <c r="V592" t="s">
        <v>1629</v>
      </c>
      <c r="W592" t="s">
        <v>69</v>
      </c>
      <c r="X592" t="s">
        <v>1548</v>
      </c>
      <c r="Y592">
        <v>86.9</v>
      </c>
      <c r="Z592">
        <v>14.99</v>
      </c>
      <c r="AA592">
        <v>1</v>
      </c>
      <c r="AB592" t="s">
        <v>86</v>
      </c>
      <c r="AC592" t="s">
        <v>2350</v>
      </c>
      <c r="AH592" s="4"/>
      <c r="AI592" s="4"/>
      <c r="AJ592" t="s">
        <v>79</v>
      </c>
      <c r="AK592" t="s">
        <v>241</v>
      </c>
      <c r="AL592" t="s">
        <v>541</v>
      </c>
      <c r="AM592" t="s">
        <v>968</v>
      </c>
      <c r="AN592" t="s">
        <v>1629</v>
      </c>
      <c r="AO592" t="s">
        <v>69</v>
      </c>
      <c r="AP592" t="s">
        <v>1548</v>
      </c>
      <c r="AQ592">
        <f>WebStore68[[#This Row],[unit_price]]*WebStore68[[#This Row],[quantity]]</f>
        <v>86.9</v>
      </c>
      <c r="AR592" t="s">
        <v>86</v>
      </c>
      <c r="AS592" t="s">
        <v>2350</v>
      </c>
      <c r="AT592" t="str">
        <f t="shared" si="9"/>
        <v>496165440354noFemale436992Facebook436154383086.914.99411186.9114.997</v>
      </c>
      <c r="AU592">
        <f>COUNTIF(AT$2:AT592,AT592)</f>
        <v>1</v>
      </c>
      <c r="AV592" t="str">
        <f>WebStore68[[#This Row],[country]]&amp;"-"&amp;WebStore68[[#This Row],[item]]</f>
        <v>Spain-Pokemon Ultra Beasts Gx Collectible Cards</v>
      </c>
    </row>
    <row r="593" spans="1:48" hidden="1" x14ac:dyDescent="0.25">
      <c r="A593">
        <v>512</v>
      </c>
      <c r="B593">
        <v>381</v>
      </c>
      <c r="C593" s="13">
        <v>44041</v>
      </c>
      <c r="D593" s="14">
        <f>WebStore68[[#This Row],[order_date]]</f>
        <v>44041</v>
      </c>
      <c r="E593" s="3">
        <f>ROUNDUP(MONTH(WebStore68[[#This Row],[order_date]])/3, 0)</f>
        <v>3</v>
      </c>
      <c r="F593">
        <v>4</v>
      </c>
      <c r="G593" t="s">
        <v>40</v>
      </c>
      <c r="H593" t="s">
        <v>51</v>
      </c>
      <c r="I593" t="s">
        <v>55</v>
      </c>
      <c r="J593" t="s">
        <v>58</v>
      </c>
      <c r="K593" s="4">
        <v>43653</v>
      </c>
      <c r="L593">
        <v>2</v>
      </c>
      <c r="M593" t="s">
        <v>60</v>
      </c>
      <c r="N593" s="4">
        <v>43615</v>
      </c>
      <c r="O593" s="4">
        <v>43830</v>
      </c>
      <c r="P593">
        <v>1</v>
      </c>
      <c r="Q593" t="s">
        <v>78</v>
      </c>
      <c r="R593" t="s">
        <v>240</v>
      </c>
      <c r="S593">
        <v>1</v>
      </c>
      <c r="T593" t="s">
        <v>67</v>
      </c>
      <c r="U593" t="s">
        <v>1120</v>
      </c>
      <c r="V593" t="s">
        <v>1643</v>
      </c>
      <c r="W593" t="s">
        <v>69</v>
      </c>
      <c r="X593" t="s">
        <v>1548</v>
      </c>
      <c r="Y593">
        <v>3.99</v>
      </c>
      <c r="Z593">
        <v>14.99</v>
      </c>
      <c r="AA593">
        <v>1</v>
      </c>
      <c r="AB593" t="s">
        <v>469</v>
      </c>
      <c r="AC593" t="s">
        <v>2339</v>
      </c>
      <c r="AH593" s="4"/>
      <c r="AI593" s="4"/>
      <c r="AJ593" t="s">
        <v>78</v>
      </c>
      <c r="AK593" t="s">
        <v>240</v>
      </c>
      <c r="AL593" t="s">
        <v>67</v>
      </c>
      <c r="AM593" t="s">
        <v>1120</v>
      </c>
      <c r="AN593" t="s">
        <v>1643</v>
      </c>
      <c r="AO593" t="s">
        <v>69</v>
      </c>
      <c r="AP593" t="s">
        <v>1548</v>
      </c>
      <c r="AQ593">
        <f>WebStore68[[#This Row],[unit_price]]*WebStore68[[#This Row],[quantity]]</f>
        <v>3.99</v>
      </c>
      <c r="AR593" t="s">
        <v>469</v>
      </c>
      <c r="AS593" t="s">
        <v>2339</v>
      </c>
      <c r="AT593" t="str">
        <f t="shared" si="9"/>
        <v>512381440414yesFemale436532Facebook43615438303.9914.99833.99114.9923</v>
      </c>
      <c r="AU593">
        <f>COUNTIF(AT$2:AT593,AT593)</f>
        <v>1</v>
      </c>
      <c r="AV593" t="str">
        <f>WebStore68[[#This Row],[country]]&amp;"-"&amp;WebStore68[[#This Row],[item]]</f>
        <v>Spain-10pcs Bento Cute Animal Food Fruit Picks Forks Lunch Box Accessory Decor Tool</v>
      </c>
    </row>
    <row r="594" spans="1:48" hidden="1" x14ac:dyDescent="0.25">
      <c r="A594">
        <v>528</v>
      </c>
      <c r="B594">
        <v>298</v>
      </c>
      <c r="C594" s="4">
        <v>44049</v>
      </c>
      <c r="D594" s="14">
        <f>WebStore68[[#This Row],[order_date]]</f>
        <v>44049</v>
      </c>
      <c r="E594" s="3">
        <f>ROUNDUP(MONTH(WebStore68[[#This Row],[order_date]])/3, 0)</f>
        <v>3</v>
      </c>
      <c r="F594">
        <v>4</v>
      </c>
      <c r="G594" t="s">
        <v>40</v>
      </c>
      <c r="H594" t="s">
        <v>51</v>
      </c>
      <c r="I594" t="s">
        <v>55</v>
      </c>
      <c r="J594" t="s">
        <v>57</v>
      </c>
      <c r="K594" s="4">
        <v>43734</v>
      </c>
      <c r="L594">
        <v>1</v>
      </c>
      <c r="M594" t="s">
        <v>61</v>
      </c>
      <c r="N594" s="4">
        <v>43615</v>
      </c>
      <c r="O594" s="4">
        <v>43830</v>
      </c>
      <c r="P594">
        <v>2</v>
      </c>
      <c r="Q594" t="s">
        <v>142</v>
      </c>
      <c r="R594" t="s">
        <v>304</v>
      </c>
      <c r="S594">
        <v>2</v>
      </c>
      <c r="T594" t="s">
        <v>716</v>
      </c>
      <c r="U594" t="s">
        <v>1257</v>
      </c>
      <c r="V594" t="s">
        <v>1775</v>
      </c>
      <c r="W594" t="s">
        <v>110</v>
      </c>
      <c r="X594" t="s">
        <v>2032</v>
      </c>
      <c r="Y594">
        <v>317.82</v>
      </c>
      <c r="Z594">
        <v>149.94</v>
      </c>
      <c r="AA594">
        <v>2</v>
      </c>
      <c r="AB594" t="s">
        <v>2211</v>
      </c>
      <c r="AC594" t="s">
        <v>2500</v>
      </c>
      <c r="AH594" s="4"/>
      <c r="AI594" s="4"/>
      <c r="AJ594" t="s">
        <v>86</v>
      </c>
      <c r="AK594" t="s">
        <v>248</v>
      </c>
      <c r="AL594" t="s">
        <v>419</v>
      </c>
      <c r="AM594" t="s">
        <v>981</v>
      </c>
      <c r="AN594" t="s">
        <v>1514</v>
      </c>
      <c r="AO594" t="s">
        <v>67</v>
      </c>
      <c r="AP594" t="s">
        <v>1577</v>
      </c>
      <c r="AQ594">
        <f>WebStore68[[#This Row],[unit_price]]*WebStore68[[#This Row],[quantity]]</f>
        <v>173.85000000000002</v>
      </c>
      <c r="AR594" t="s">
        <v>547</v>
      </c>
      <c r="AS594" t="s">
        <v>2354</v>
      </c>
      <c r="AT594" t="str">
        <f t="shared" si="9"/>
        <v>528298440494yesMale437341YouTube4361543830317.82149.94713057.95324.9914</v>
      </c>
      <c r="AU594">
        <f>COUNTIF(AT$2:AT594,AT594)</f>
        <v>1</v>
      </c>
      <c r="AV594" t="str">
        <f>WebStore68[[#This Row],[country]]&amp;"-"&amp;WebStore68[[#This Row],[item]]</f>
        <v>Spain-SLEEPBELLA Duvet Cover Set King Size Navy Blue Buffalo 100% Cotton</v>
      </c>
    </row>
    <row r="595" spans="1:48" hidden="1" x14ac:dyDescent="0.25">
      <c r="A595">
        <v>528</v>
      </c>
      <c r="B595">
        <v>298</v>
      </c>
      <c r="C595" s="4">
        <v>44049</v>
      </c>
      <c r="D595" s="14">
        <f>WebStore68[[#This Row],[order_date]]</f>
        <v>44049</v>
      </c>
      <c r="E595" s="3">
        <f>ROUNDUP(MONTH(WebStore68[[#This Row],[order_date]])/3, 0)</f>
        <v>3</v>
      </c>
      <c r="F595">
        <v>4</v>
      </c>
      <c r="G595" t="s">
        <v>40</v>
      </c>
      <c r="H595" t="s">
        <v>51</v>
      </c>
      <c r="I595" t="s">
        <v>55</v>
      </c>
      <c r="J595" t="s">
        <v>57</v>
      </c>
      <c r="K595" s="4">
        <v>43734</v>
      </c>
      <c r="L595">
        <v>1</v>
      </c>
      <c r="M595" t="s">
        <v>61</v>
      </c>
      <c r="N595" s="4">
        <v>43615</v>
      </c>
      <c r="O595" s="4">
        <v>43830</v>
      </c>
      <c r="P595">
        <v>2</v>
      </c>
      <c r="Q595" t="s">
        <v>142</v>
      </c>
      <c r="R595" t="s">
        <v>304</v>
      </c>
      <c r="S595">
        <v>2</v>
      </c>
      <c r="T595" t="s">
        <v>716</v>
      </c>
      <c r="U595" t="s">
        <v>1257</v>
      </c>
      <c r="V595" t="s">
        <v>1775</v>
      </c>
      <c r="W595" t="s">
        <v>110</v>
      </c>
      <c r="X595" t="s">
        <v>2032</v>
      </c>
      <c r="Y595">
        <v>317.82</v>
      </c>
      <c r="Z595">
        <v>149.94</v>
      </c>
      <c r="AA595">
        <v>2</v>
      </c>
      <c r="AB595" t="s">
        <v>2211</v>
      </c>
      <c r="AC595" t="s">
        <v>2500</v>
      </c>
      <c r="AH595" s="4"/>
      <c r="AI595" s="4"/>
      <c r="AJ595" t="s">
        <v>69</v>
      </c>
      <c r="AK595" t="s">
        <v>231</v>
      </c>
      <c r="AL595" t="s">
        <v>720</v>
      </c>
      <c r="AM595" t="s">
        <v>1262</v>
      </c>
      <c r="AN595" t="s">
        <v>1780</v>
      </c>
      <c r="AO595" t="s">
        <v>67</v>
      </c>
      <c r="AP595" t="s">
        <v>1577</v>
      </c>
      <c r="AQ595">
        <f>WebStore68[[#This Row],[unit_price]]*WebStore68[[#This Row],[quantity]]</f>
        <v>143.97</v>
      </c>
      <c r="AR595" t="s">
        <v>67</v>
      </c>
      <c r="AS595" t="s">
        <v>2373</v>
      </c>
      <c r="AT595" t="str">
        <f t="shared" si="9"/>
        <v>528298440494yesMale437341YouTube4361543830317.82149.94115947.99324.993</v>
      </c>
      <c r="AU595">
        <f>COUNTIF(AT$2:AT595,AT595)</f>
        <v>1</v>
      </c>
      <c r="AV595" t="str">
        <f>WebStore68[[#This Row],[country]]&amp;"-"&amp;WebStore68[[#This Row],[item]]</f>
        <v>Spain-Wyze Cam v3 with Color Night Vision Wired 1080p HD</v>
      </c>
    </row>
    <row r="596" spans="1:48" hidden="1" x14ac:dyDescent="0.25">
      <c r="A596">
        <v>531</v>
      </c>
      <c r="B596">
        <v>359</v>
      </c>
      <c r="C596" s="4">
        <v>44050</v>
      </c>
      <c r="D596" s="14">
        <f>WebStore68[[#This Row],[order_date]]</f>
        <v>44050</v>
      </c>
      <c r="E596" s="3">
        <f>ROUNDUP(MONTH(WebStore68[[#This Row],[order_date]])/3, 0)</f>
        <v>3</v>
      </c>
      <c r="F596">
        <v>4</v>
      </c>
      <c r="G596" t="s">
        <v>40</v>
      </c>
      <c r="H596" t="s">
        <v>51</v>
      </c>
      <c r="I596" t="s">
        <v>56</v>
      </c>
      <c r="J596" t="s">
        <v>58</v>
      </c>
      <c r="K596" s="4">
        <v>43619</v>
      </c>
      <c r="L596">
        <v>3</v>
      </c>
      <c r="M596" t="s">
        <v>59</v>
      </c>
      <c r="N596" s="4">
        <v>43615</v>
      </c>
      <c r="O596" s="4">
        <v>43830</v>
      </c>
      <c r="P596">
        <v>1</v>
      </c>
      <c r="Q596" t="s">
        <v>80</v>
      </c>
      <c r="R596" t="s">
        <v>242</v>
      </c>
      <c r="S596">
        <v>1</v>
      </c>
      <c r="T596" t="s">
        <v>696</v>
      </c>
      <c r="U596" t="s">
        <v>1236</v>
      </c>
      <c r="V596" t="s">
        <v>1758</v>
      </c>
      <c r="W596" t="s">
        <v>69</v>
      </c>
      <c r="X596" t="s">
        <v>1548</v>
      </c>
      <c r="Y596">
        <v>72.989999999999995</v>
      </c>
      <c r="Z596">
        <v>14.99</v>
      </c>
      <c r="AA596">
        <v>1</v>
      </c>
      <c r="AB596" t="s">
        <v>80</v>
      </c>
      <c r="AC596" t="s">
        <v>2357</v>
      </c>
      <c r="AH596" s="4"/>
      <c r="AI596" s="4"/>
      <c r="AJ596" t="s">
        <v>80</v>
      </c>
      <c r="AK596" t="s">
        <v>242</v>
      </c>
      <c r="AL596" t="s">
        <v>696</v>
      </c>
      <c r="AM596" t="s">
        <v>1236</v>
      </c>
      <c r="AN596" t="s">
        <v>1758</v>
      </c>
      <c r="AO596" t="s">
        <v>69</v>
      </c>
      <c r="AP596" t="s">
        <v>1548</v>
      </c>
      <c r="AQ596">
        <f>WebStore68[[#This Row],[unit_price]]*WebStore68[[#This Row],[quantity]]</f>
        <v>72.989999999999995</v>
      </c>
      <c r="AR596" t="s">
        <v>80</v>
      </c>
      <c r="AS596" t="s">
        <v>2357</v>
      </c>
      <c r="AT596" t="str">
        <f t="shared" si="9"/>
        <v>531359440504noFemale436193Google Ads436154383072.9914.99214272.99114.992</v>
      </c>
      <c r="AU596">
        <f>COUNTIF(AT$2:AT596,AT596)</f>
        <v>1</v>
      </c>
      <c r="AV596" t="str">
        <f>WebStore68[[#This Row],[country]]&amp;"-"&amp;WebStore68[[#This Row],[item]]</f>
        <v>Spain-Timberland Brooklyn Alpine Chukka Black Nubuck Mens</v>
      </c>
    </row>
    <row r="597" spans="1:48" hidden="1" x14ac:dyDescent="0.25">
      <c r="A597">
        <v>534</v>
      </c>
      <c r="B597">
        <v>378</v>
      </c>
      <c r="C597" s="13">
        <v>44051</v>
      </c>
      <c r="D597" s="14">
        <f>WebStore68[[#This Row],[order_date]]</f>
        <v>44051</v>
      </c>
      <c r="E597" s="3">
        <f>ROUNDUP(MONTH(WebStore68[[#This Row],[order_date]])/3, 0)</f>
        <v>3</v>
      </c>
      <c r="F597">
        <v>4</v>
      </c>
      <c r="G597" t="s">
        <v>40</v>
      </c>
      <c r="H597" t="s">
        <v>51</v>
      </c>
      <c r="I597" t="s">
        <v>56</v>
      </c>
      <c r="J597" t="s">
        <v>57</v>
      </c>
      <c r="K597" s="4">
        <v>43537</v>
      </c>
      <c r="L597">
        <v>2</v>
      </c>
      <c r="N597" s="4"/>
      <c r="O597" s="4"/>
      <c r="P597">
        <v>1</v>
      </c>
      <c r="Q597" t="s">
        <v>80</v>
      </c>
      <c r="R597" t="s">
        <v>242</v>
      </c>
      <c r="S597">
        <v>1</v>
      </c>
      <c r="T597" t="s">
        <v>709</v>
      </c>
      <c r="U597" t="s">
        <v>1250</v>
      </c>
      <c r="V597" t="s">
        <v>425</v>
      </c>
      <c r="W597" t="s">
        <v>80</v>
      </c>
      <c r="X597" t="s">
        <v>1548</v>
      </c>
      <c r="Y597">
        <v>250</v>
      </c>
      <c r="Z597">
        <v>29.98</v>
      </c>
      <c r="AA597">
        <v>1</v>
      </c>
      <c r="AB597" t="s">
        <v>79</v>
      </c>
      <c r="AC597" t="s">
        <v>2349</v>
      </c>
      <c r="AH597" s="4"/>
      <c r="AI597" s="4"/>
      <c r="AJ597" t="s">
        <v>80</v>
      </c>
      <c r="AK597" t="s">
        <v>242</v>
      </c>
      <c r="AL597" t="s">
        <v>709</v>
      </c>
      <c r="AM597" t="s">
        <v>1250</v>
      </c>
      <c r="AN597" t="s">
        <v>425</v>
      </c>
      <c r="AO597" t="s">
        <v>80</v>
      </c>
      <c r="AP597" t="s">
        <v>1548</v>
      </c>
      <c r="AQ597">
        <f>WebStore68[[#This Row],[unit_price]]*WebStore68[[#This Row],[quantity]]</f>
        <v>250</v>
      </c>
      <c r="AR597" t="s">
        <v>79</v>
      </c>
      <c r="AS597" t="s">
        <v>2349</v>
      </c>
      <c r="AT597" t="str">
        <f t="shared" si="9"/>
        <v>534378440514noMale43537225029.98258125214.994</v>
      </c>
      <c r="AU597">
        <f>COUNTIF(AT$2:AT597,AT597)</f>
        <v>1</v>
      </c>
      <c r="AV597" t="str">
        <f>WebStore68[[#This Row],[country]]&amp;"-"&amp;WebStore68[[#This Row],[item]]</f>
        <v>Spain-Halloween Superhero Costume</v>
      </c>
    </row>
    <row r="598" spans="1:48" hidden="1" x14ac:dyDescent="0.25">
      <c r="A598">
        <v>539</v>
      </c>
      <c r="B598">
        <v>95</v>
      </c>
      <c r="C598" s="4">
        <v>44054</v>
      </c>
      <c r="D598" s="14">
        <f>WebStore68[[#This Row],[order_date]]</f>
        <v>44054</v>
      </c>
      <c r="E598" s="3">
        <f>ROUNDUP(MONTH(WebStore68[[#This Row],[order_date]])/3, 0)</f>
        <v>3</v>
      </c>
      <c r="F598">
        <v>4</v>
      </c>
      <c r="G598" t="s">
        <v>40</v>
      </c>
      <c r="H598" t="s">
        <v>51</v>
      </c>
      <c r="I598" t="s">
        <v>56</v>
      </c>
      <c r="J598" t="s">
        <v>58</v>
      </c>
      <c r="K598" s="4">
        <v>43876</v>
      </c>
      <c r="L598">
        <v>6</v>
      </c>
      <c r="M598" t="s">
        <v>59</v>
      </c>
      <c r="N598" s="4">
        <v>43862</v>
      </c>
      <c r="O598" s="4">
        <v>43889</v>
      </c>
      <c r="P598">
        <v>2</v>
      </c>
      <c r="Q598" t="s">
        <v>124</v>
      </c>
      <c r="R598" t="s">
        <v>286</v>
      </c>
      <c r="S598">
        <v>2</v>
      </c>
      <c r="T598" t="s">
        <v>722</v>
      </c>
      <c r="U598" t="s">
        <v>1264</v>
      </c>
      <c r="V598" t="s">
        <v>1782</v>
      </c>
      <c r="W598" t="s">
        <v>103</v>
      </c>
      <c r="X598" t="s">
        <v>1869</v>
      </c>
      <c r="Y598">
        <v>22.96</v>
      </c>
      <c r="Z598">
        <v>59.96</v>
      </c>
      <c r="AA598">
        <v>2</v>
      </c>
      <c r="AB598" t="s">
        <v>2214</v>
      </c>
      <c r="AC598" t="s">
        <v>2503</v>
      </c>
      <c r="AH598" s="4"/>
      <c r="AI598" s="4"/>
      <c r="AJ598" t="s">
        <v>67</v>
      </c>
      <c r="AK598" t="s">
        <v>229</v>
      </c>
      <c r="AL598" t="s">
        <v>626</v>
      </c>
      <c r="AM598" t="s">
        <v>1176</v>
      </c>
      <c r="AN598" t="s">
        <v>1701</v>
      </c>
      <c r="AO598" t="s">
        <v>69</v>
      </c>
      <c r="AP598" t="s">
        <v>1548</v>
      </c>
      <c r="AQ598">
        <f>WebStore68[[#This Row],[unit_price]]*WebStore68[[#This Row],[quantity]]</f>
        <v>10.99</v>
      </c>
      <c r="AR598" t="s">
        <v>90</v>
      </c>
      <c r="AS598" t="s">
        <v>2328</v>
      </c>
      <c r="AT598" t="str">
        <f t="shared" si="9"/>
        <v>53995440544noFemale438766Google Ads438624388922.9659.9637910.99114.996</v>
      </c>
      <c r="AU598">
        <f>COUNTIF(AT$2:AT598,AT598)</f>
        <v>1</v>
      </c>
      <c r="AV598" t="str">
        <f>WebStore68[[#This Row],[country]]&amp;"-"&amp;WebStore68[[#This Row],[item]]</f>
        <v>Spain-Little Stars</v>
      </c>
    </row>
    <row r="599" spans="1:48" hidden="1" x14ac:dyDescent="0.25">
      <c r="A599">
        <v>539</v>
      </c>
      <c r="B599">
        <v>95</v>
      </c>
      <c r="C599" s="4">
        <v>44054</v>
      </c>
      <c r="D599" s="14">
        <f>WebStore68[[#This Row],[order_date]]</f>
        <v>44054</v>
      </c>
      <c r="E599" s="3">
        <f>ROUNDUP(MONTH(WebStore68[[#This Row],[order_date]])/3, 0)</f>
        <v>3</v>
      </c>
      <c r="F599">
        <v>4</v>
      </c>
      <c r="G599" t="s">
        <v>40</v>
      </c>
      <c r="H599" t="s">
        <v>51</v>
      </c>
      <c r="I599" t="s">
        <v>56</v>
      </c>
      <c r="J599" t="s">
        <v>58</v>
      </c>
      <c r="K599" s="4">
        <v>43876</v>
      </c>
      <c r="L599">
        <v>6</v>
      </c>
      <c r="M599" t="s">
        <v>59</v>
      </c>
      <c r="N599" s="4">
        <v>43862</v>
      </c>
      <c r="O599" s="4">
        <v>43889</v>
      </c>
      <c r="P599">
        <v>2</v>
      </c>
      <c r="Q599" t="s">
        <v>124</v>
      </c>
      <c r="R599" t="s">
        <v>286</v>
      </c>
      <c r="S599">
        <v>2</v>
      </c>
      <c r="T599" t="s">
        <v>722</v>
      </c>
      <c r="U599" t="s">
        <v>1264</v>
      </c>
      <c r="V599" t="s">
        <v>1782</v>
      </c>
      <c r="W599" t="s">
        <v>103</v>
      </c>
      <c r="X599" t="s">
        <v>1869</v>
      </c>
      <c r="Y599">
        <v>22.96</v>
      </c>
      <c r="Z599">
        <v>59.96</v>
      </c>
      <c r="AA599">
        <v>2</v>
      </c>
      <c r="AB599" t="s">
        <v>2214</v>
      </c>
      <c r="AC599" t="s">
        <v>2503</v>
      </c>
      <c r="AH599" s="4"/>
      <c r="AI599" s="4"/>
      <c r="AJ599" t="s">
        <v>78</v>
      </c>
      <c r="AK599" t="s">
        <v>240</v>
      </c>
      <c r="AL599" t="s">
        <v>67</v>
      </c>
      <c r="AM599" t="s">
        <v>1120</v>
      </c>
      <c r="AN599" t="s">
        <v>1643</v>
      </c>
      <c r="AO599" t="s">
        <v>67</v>
      </c>
      <c r="AP599" t="s">
        <v>1548</v>
      </c>
      <c r="AQ599">
        <f>WebStore68[[#This Row],[unit_price]]*WebStore68[[#This Row],[quantity]]</f>
        <v>11.97</v>
      </c>
      <c r="AR599" t="s">
        <v>469</v>
      </c>
      <c r="AS599" t="s">
        <v>2339</v>
      </c>
      <c r="AT599" t="str">
        <f t="shared" si="9"/>
        <v>53995440544noFemale438766Google Ads438624388922.9659.96833.99314.9923</v>
      </c>
      <c r="AU599">
        <f>COUNTIF(AT$2:AT599,AT599)</f>
        <v>1</v>
      </c>
      <c r="AV599" t="str">
        <f>WebStore68[[#This Row],[country]]&amp;"-"&amp;WebStore68[[#This Row],[item]]</f>
        <v>Spain-10pcs Bento Cute Animal Food Fruit Picks Forks Lunch Box Accessory Decor Tool</v>
      </c>
    </row>
    <row r="600" spans="1:48" hidden="1" x14ac:dyDescent="0.25">
      <c r="A600">
        <v>546</v>
      </c>
      <c r="B600">
        <v>100</v>
      </c>
      <c r="C600" s="4">
        <v>44057</v>
      </c>
      <c r="D600" s="14">
        <f>WebStore68[[#This Row],[order_date]]</f>
        <v>44057</v>
      </c>
      <c r="E600" s="3">
        <f>ROUNDUP(MONTH(WebStore68[[#This Row],[order_date]])/3, 0)</f>
        <v>3</v>
      </c>
      <c r="F600">
        <v>4</v>
      </c>
      <c r="G600" t="s">
        <v>40</v>
      </c>
      <c r="H600" t="s">
        <v>51</v>
      </c>
      <c r="I600" t="s">
        <v>55</v>
      </c>
      <c r="J600" t="s">
        <v>57</v>
      </c>
      <c r="K600" s="4">
        <v>43692</v>
      </c>
      <c r="L600">
        <v>3</v>
      </c>
      <c r="M600" t="s">
        <v>59</v>
      </c>
      <c r="N600" s="4">
        <v>43615</v>
      </c>
      <c r="O600" s="4">
        <v>43830</v>
      </c>
      <c r="P600">
        <v>2</v>
      </c>
      <c r="Q600" t="s">
        <v>121</v>
      </c>
      <c r="R600" t="s">
        <v>283</v>
      </c>
      <c r="S600">
        <v>2</v>
      </c>
      <c r="T600" t="s">
        <v>529</v>
      </c>
      <c r="U600" t="s">
        <v>1091</v>
      </c>
      <c r="V600" t="s">
        <v>1618</v>
      </c>
      <c r="W600" t="s">
        <v>88</v>
      </c>
      <c r="X600" t="s">
        <v>1869</v>
      </c>
      <c r="Y600">
        <v>229.88</v>
      </c>
      <c r="Z600">
        <v>59.96</v>
      </c>
      <c r="AA600">
        <v>2</v>
      </c>
      <c r="AB600" t="s">
        <v>107</v>
      </c>
      <c r="AC600" t="s">
        <v>2412</v>
      </c>
      <c r="AH600" s="4"/>
      <c r="AI600" s="4"/>
      <c r="AJ600" t="s">
        <v>79</v>
      </c>
      <c r="AK600" t="s">
        <v>241</v>
      </c>
      <c r="AL600" t="s">
        <v>481</v>
      </c>
      <c r="AM600" t="s">
        <v>1045</v>
      </c>
      <c r="AN600" t="s">
        <v>1573</v>
      </c>
      <c r="AO600" t="s">
        <v>80</v>
      </c>
      <c r="AP600" t="s">
        <v>1548</v>
      </c>
      <c r="AQ600">
        <f>WebStore68[[#This Row],[unit_price]]*WebStore68[[#This Row],[quantity]]</f>
        <v>199.9</v>
      </c>
      <c r="AR600" t="s">
        <v>65</v>
      </c>
      <c r="AS600" t="s">
        <v>2343</v>
      </c>
      <c r="AT600" t="str">
        <f t="shared" si="9"/>
        <v>546100440574yesMale436923Google Ads4361543830229.8859.9646699.95214.9910</v>
      </c>
      <c r="AU600">
        <f>COUNTIF(AT$2:AT600,AT600)</f>
        <v>1</v>
      </c>
      <c r="AV600" t="str">
        <f>WebStore68[[#This Row],[country]]&amp;"-"&amp;WebStore68[[#This Row],[item]]</f>
        <v>Spain-Jumpstart Booster Box - MTG Magic the Gathering</v>
      </c>
    </row>
    <row r="601" spans="1:48" hidden="1" x14ac:dyDescent="0.25">
      <c r="A601">
        <v>546</v>
      </c>
      <c r="B601">
        <v>100</v>
      </c>
      <c r="C601" s="4">
        <v>44057</v>
      </c>
      <c r="D601" s="14">
        <f>WebStore68[[#This Row],[order_date]]</f>
        <v>44057</v>
      </c>
      <c r="E601" s="3">
        <f>ROUNDUP(MONTH(WebStore68[[#This Row],[order_date]])/3, 0)</f>
        <v>3</v>
      </c>
      <c r="F601">
        <v>4</v>
      </c>
      <c r="G601" t="s">
        <v>40</v>
      </c>
      <c r="H601" t="s">
        <v>51</v>
      </c>
      <c r="I601" t="s">
        <v>55</v>
      </c>
      <c r="J601" t="s">
        <v>57</v>
      </c>
      <c r="K601" s="4">
        <v>43692</v>
      </c>
      <c r="L601">
        <v>3</v>
      </c>
      <c r="M601" t="s">
        <v>59</v>
      </c>
      <c r="N601" s="4">
        <v>43615</v>
      </c>
      <c r="O601" s="4">
        <v>43830</v>
      </c>
      <c r="P601">
        <v>2</v>
      </c>
      <c r="Q601" t="s">
        <v>121</v>
      </c>
      <c r="R601" t="s">
        <v>283</v>
      </c>
      <c r="S601">
        <v>2</v>
      </c>
      <c r="T601" t="s">
        <v>529</v>
      </c>
      <c r="U601" t="s">
        <v>1091</v>
      </c>
      <c r="V601" t="s">
        <v>1618</v>
      </c>
      <c r="W601" t="s">
        <v>88</v>
      </c>
      <c r="X601" t="s">
        <v>1869</v>
      </c>
      <c r="Y601">
        <v>229.88</v>
      </c>
      <c r="Z601">
        <v>59.96</v>
      </c>
      <c r="AA601">
        <v>2</v>
      </c>
      <c r="AB601" t="s">
        <v>107</v>
      </c>
      <c r="AC601" t="s">
        <v>2412</v>
      </c>
      <c r="AH601" s="4"/>
      <c r="AI601" s="4"/>
      <c r="AJ601" t="s">
        <v>80</v>
      </c>
      <c r="AK601" t="s">
        <v>242</v>
      </c>
      <c r="AL601" t="s">
        <v>65</v>
      </c>
      <c r="AM601" t="s">
        <v>1267</v>
      </c>
      <c r="AN601" t="s">
        <v>1548</v>
      </c>
      <c r="AO601" t="s">
        <v>80</v>
      </c>
      <c r="AP601" t="s">
        <v>1548</v>
      </c>
      <c r="AQ601">
        <f>WebStore68[[#This Row],[unit_price]]*WebStore68[[#This Row],[quantity]]</f>
        <v>29.98</v>
      </c>
      <c r="AR601" t="s">
        <v>80</v>
      </c>
      <c r="AS601" t="s">
        <v>2357</v>
      </c>
      <c r="AT601" t="str">
        <f t="shared" si="9"/>
        <v>546100440574yesMale436923Google Ads4361543830229.8859.9621014.99214.992</v>
      </c>
      <c r="AU601">
        <f>COUNTIF(AT$2:AT601,AT601)</f>
        <v>1</v>
      </c>
      <c r="AV601" t="str">
        <f>WebStore68[[#This Row],[country]]&amp;"-"&amp;WebStore68[[#This Row],[item]]</f>
        <v>Spain-5 Pairs Stud Earrings Set Hypoallergenic Cubic Zirconia 316L</v>
      </c>
    </row>
    <row r="602" spans="1:48" hidden="1" x14ac:dyDescent="0.25">
      <c r="A602">
        <v>547</v>
      </c>
      <c r="B602">
        <v>359</v>
      </c>
      <c r="C602" s="4">
        <v>44057</v>
      </c>
      <c r="D602" s="14">
        <f>WebStore68[[#This Row],[order_date]]</f>
        <v>44057</v>
      </c>
      <c r="E602" s="3">
        <f>ROUNDUP(MONTH(WebStore68[[#This Row],[order_date]])/3, 0)</f>
        <v>3</v>
      </c>
      <c r="F602">
        <v>4</v>
      </c>
      <c r="G602" t="s">
        <v>40</v>
      </c>
      <c r="H602" t="s">
        <v>51</v>
      </c>
      <c r="I602" t="s">
        <v>56</v>
      </c>
      <c r="J602" t="s">
        <v>58</v>
      </c>
      <c r="K602" s="4">
        <v>43619</v>
      </c>
      <c r="L602">
        <v>3</v>
      </c>
      <c r="M602" t="s">
        <v>59</v>
      </c>
      <c r="N602" s="4">
        <v>43615</v>
      </c>
      <c r="O602" s="4">
        <v>43830</v>
      </c>
      <c r="P602">
        <v>1</v>
      </c>
      <c r="Q602" t="s">
        <v>65</v>
      </c>
      <c r="R602" t="s">
        <v>227</v>
      </c>
      <c r="S602">
        <v>1</v>
      </c>
      <c r="T602" t="s">
        <v>389</v>
      </c>
      <c r="U602" t="s">
        <v>951</v>
      </c>
      <c r="V602" t="s">
        <v>1485</v>
      </c>
      <c r="W602" t="s">
        <v>67</v>
      </c>
      <c r="X602" t="s">
        <v>1517</v>
      </c>
      <c r="Y602">
        <v>65.849999999999994</v>
      </c>
      <c r="Z602">
        <v>59.97</v>
      </c>
      <c r="AA602">
        <v>1</v>
      </c>
      <c r="AB602" t="s">
        <v>431</v>
      </c>
      <c r="AC602" t="s">
        <v>2326</v>
      </c>
      <c r="AH602" s="4"/>
      <c r="AI602" s="4"/>
      <c r="AJ602" t="s">
        <v>65</v>
      </c>
      <c r="AK602" t="s">
        <v>227</v>
      </c>
      <c r="AL602" t="s">
        <v>389</v>
      </c>
      <c r="AM602" t="s">
        <v>951</v>
      </c>
      <c r="AN602" t="s">
        <v>1485</v>
      </c>
      <c r="AO602" t="s">
        <v>67</v>
      </c>
      <c r="AP602" t="s">
        <v>1517</v>
      </c>
      <c r="AQ602">
        <f>WebStore68[[#This Row],[unit_price]]*WebStore68[[#This Row],[quantity]]</f>
        <v>65.849999999999994</v>
      </c>
      <c r="AR602" t="s">
        <v>431</v>
      </c>
      <c r="AS602" t="s">
        <v>2326</v>
      </c>
      <c r="AT602" t="str">
        <f t="shared" si="9"/>
        <v>547359440574noFemale436193Google Ads436154383065.8559.971011621.95319.9924</v>
      </c>
      <c r="AU602">
        <f>COUNTIF(AT$2:AT602,AT602)</f>
        <v>1</v>
      </c>
      <c r="AV602" t="str">
        <f>WebStore68[[#This Row],[country]]&amp;"-"&amp;WebStore68[[#This Row],[item]]</f>
        <v>Spain-Revlon Super Lusrous 3 piece</v>
      </c>
    </row>
    <row r="603" spans="1:48" hidden="1" x14ac:dyDescent="0.25">
      <c r="A603">
        <v>570</v>
      </c>
      <c r="B603">
        <v>141</v>
      </c>
      <c r="C603" s="4">
        <v>44069</v>
      </c>
      <c r="D603" s="14">
        <f>WebStore68[[#This Row],[order_date]]</f>
        <v>44069</v>
      </c>
      <c r="E603" s="3">
        <f>ROUNDUP(MONTH(WebStore68[[#This Row],[order_date]])/3, 0)</f>
        <v>3</v>
      </c>
      <c r="F603">
        <v>4</v>
      </c>
      <c r="G603" t="s">
        <v>40</v>
      </c>
      <c r="H603" t="s">
        <v>51</v>
      </c>
      <c r="I603" t="s">
        <v>56</v>
      </c>
      <c r="J603" t="s">
        <v>58</v>
      </c>
      <c r="K603" s="4">
        <v>43634</v>
      </c>
      <c r="L603">
        <v>3</v>
      </c>
      <c r="M603" t="s">
        <v>59</v>
      </c>
      <c r="N603" s="4">
        <v>43615</v>
      </c>
      <c r="O603" s="4">
        <v>43830</v>
      </c>
      <c r="P603">
        <v>1</v>
      </c>
      <c r="Q603" t="s">
        <v>70</v>
      </c>
      <c r="R603" t="s">
        <v>232</v>
      </c>
      <c r="S603">
        <v>1</v>
      </c>
      <c r="T603" t="s">
        <v>737</v>
      </c>
      <c r="U603" t="s">
        <v>1185</v>
      </c>
      <c r="V603" t="s">
        <v>1652</v>
      </c>
      <c r="W603" t="s">
        <v>67</v>
      </c>
      <c r="X603" t="s">
        <v>1517</v>
      </c>
      <c r="Y603">
        <v>41.97</v>
      </c>
      <c r="Z603">
        <v>59.97</v>
      </c>
      <c r="AA603">
        <v>1</v>
      </c>
      <c r="AB603" t="s">
        <v>432</v>
      </c>
      <c r="AC603" t="s">
        <v>2331</v>
      </c>
      <c r="AH603" s="4"/>
      <c r="AI603" s="4"/>
      <c r="AJ603" t="s">
        <v>70</v>
      </c>
      <c r="AK603" t="s">
        <v>232</v>
      </c>
      <c r="AL603" t="s">
        <v>737</v>
      </c>
      <c r="AM603" t="s">
        <v>1185</v>
      </c>
      <c r="AN603" t="s">
        <v>1652</v>
      </c>
      <c r="AO603" t="s">
        <v>67</v>
      </c>
      <c r="AP603" t="s">
        <v>1517</v>
      </c>
      <c r="AQ603">
        <f>WebStore68[[#This Row],[unit_price]]*WebStore68[[#This Row],[quantity]]</f>
        <v>41.97</v>
      </c>
      <c r="AR603" t="s">
        <v>432</v>
      </c>
      <c r="AS603" t="s">
        <v>2331</v>
      </c>
      <c r="AT603" t="str">
        <f t="shared" si="9"/>
        <v>570141440694noFemale436343Google Ads436154383041.9759.97515613.99319.9921</v>
      </c>
      <c r="AU603">
        <f>COUNTIF(AT$2:AT603,AT603)</f>
        <v>1</v>
      </c>
      <c r="AV603" t="str">
        <f>WebStore68[[#This Row],[country]]&amp;"-"&amp;WebStore68[[#This Row],[item]]</f>
        <v>Spain-Wilson Official Size NFL Ball American Football</v>
      </c>
    </row>
    <row r="604" spans="1:48" hidden="1" x14ac:dyDescent="0.25">
      <c r="A604">
        <v>572</v>
      </c>
      <c r="B604">
        <v>393</v>
      </c>
      <c r="C604" s="4">
        <v>44069</v>
      </c>
      <c r="D604" s="14">
        <f>WebStore68[[#This Row],[order_date]]</f>
        <v>44069</v>
      </c>
      <c r="E604" s="3">
        <f>ROUNDUP(MONTH(WebStore68[[#This Row],[order_date]])/3, 0)</f>
        <v>3</v>
      </c>
      <c r="F604">
        <v>4</v>
      </c>
      <c r="G604" t="s">
        <v>40</v>
      </c>
      <c r="H604" t="s">
        <v>51</v>
      </c>
      <c r="I604" t="s">
        <v>55</v>
      </c>
      <c r="J604" t="s">
        <v>58</v>
      </c>
      <c r="K604" s="4">
        <v>43599</v>
      </c>
      <c r="L604">
        <v>3</v>
      </c>
      <c r="N604" s="4"/>
      <c r="O604" s="4"/>
      <c r="P604">
        <v>2</v>
      </c>
      <c r="Q604" t="s">
        <v>77</v>
      </c>
      <c r="R604" t="s">
        <v>239</v>
      </c>
      <c r="S604">
        <v>2</v>
      </c>
      <c r="T604" t="s">
        <v>738</v>
      </c>
      <c r="U604" t="s">
        <v>1279</v>
      </c>
      <c r="V604" t="s">
        <v>1796</v>
      </c>
      <c r="W604" t="s">
        <v>180</v>
      </c>
      <c r="X604" t="s">
        <v>2030</v>
      </c>
      <c r="Y604">
        <v>81.93</v>
      </c>
      <c r="Z604">
        <v>54.97</v>
      </c>
      <c r="AA604">
        <v>2</v>
      </c>
      <c r="AB604" t="s">
        <v>2222</v>
      </c>
      <c r="AC604" t="s">
        <v>2514</v>
      </c>
      <c r="AH604" s="4"/>
      <c r="AI604" s="4"/>
      <c r="AJ604" t="s">
        <v>70</v>
      </c>
      <c r="AK604" t="s">
        <v>232</v>
      </c>
      <c r="AL604" t="s">
        <v>550</v>
      </c>
      <c r="AM604" t="s">
        <v>1111</v>
      </c>
      <c r="AN604" t="s">
        <v>1631</v>
      </c>
      <c r="AO604" t="s">
        <v>80</v>
      </c>
      <c r="AP604" t="s">
        <v>1517</v>
      </c>
      <c r="AQ604">
        <f>WebStore68[[#This Row],[unit_price]]*WebStore68[[#This Row],[quantity]]</f>
        <v>57.98</v>
      </c>
      <c r="AR604" t="s">
        <v>673</v>
      </c>
      <c r="AS604" t="s">
        <v>2348</v>
      </c>
      <c r="AT604" t="str">
        <f t="shared" si="9"/>
        <v>572393440694yesFemale43599381.9354.97517528.99219.9912</v>
      </c>
      <c r="AU604">
        <f>COUNTIF(AT$2:AT604,AT604)</f>
        <v>1</v>
      </c>
      <c r="AV604" t="str">
        <f>WebStore68[[#This Row],[country]]&amp;"-"&amp;WebStore68[[#This Row],[item]]</f>
        <v xml:space="preserve">Spain-Agility Ladder </v>
      </c>
    </row>
    <row r="605" spans="1:48" hidden="1" x14ac:dyDescent="0.25">
      <c r="A605">
        <v>572</v>
      </c>
      <c r="B605">
        <v>393</v>
      </c>
      <c r="C605" s="4">
        <v>44069</v>
      </c>
      <c r="D605" s="14">
        <f>WebStore68[[#This Row],[order_date]]</f>
        <v>44069</v>
      </c>
      <c r="E605" s="3">
        <f>ROUNDUP(MONTH(WebStore68[[#This Row],[order_date]])/3, 0)</f>
        <v>3</v>
      </c>
      <c r="F605">
        <v>4</v>
      </c>
      <c r="G605" t="s">
        <v>40</v>
      </c>
      <c r="H605" t="s">
        <v>51</v>
      </c>
      <c r="I605" t="s">
        <v>55</v>
      </c>
      <c r="J605" t="s">
        <v>58</v>
      </c>
      <c r="K605" s="4">
        <v>43599</v>
      </c>
      <c r="L605">
        <v>3</v>
      </c>
      <c r="N605" s="4"/>
      <c r="O605" s="4"/>
      <c r="P605">
        <v>2</v>
      </c>
      <c r="Q605" t="s">
        <v>77</v>
      </c>
      <c r="R605" t="s">
        <v>239</v>
      </c>
      <c r="S605">
        <v>2</v>
      </c>
      <c r="T605" t="s">
        <v>738</v>
      </c>
      <c r="U605" t="s">
        <v>1279</v>
      </c>
      <c r="V605" t="s">
        <v>1796</v>
      </c>
      <c r="W605" t="s">
        <v>180</v>
      </c>
      <c r="X605" t="s">
        <v>2030</v>
      </c>
      <c r="Y605">
        <v>81.93</v>
      </c>
      <c r="Z605">
        <v>54.97</v>
      </c>
      <c r="AA605">
        <v>2</v>
      </c>
      <c r="AB605" t="s">
        <v>2222</v>
      </c>
      <c r="AC605" t="s">
        <v>2514</v>
      </c>
      <c r="AH605" s="4"/>
      <c r="AI605" s="4"/>
      <c r="AJ605" t="s">
        <v>67</v>
      </c>
      <c r="AK605" t="s">
        <v>229</v>
      </c>
      <c r="AL605" t="s">
        <v>416</v>
      </c>
      <c r="AM605" t="s">
        <v>978</v>
      </c>
      <c r="AN605" t="s">
        <v>1511</v>
      </c>
      <c r="AO605" t="s">
        <v>69</v>
      </c>
      <c r="AP605" t="s">
        <v>1548</v>
      </c>
      <c r="AQ605">
        <f>WebStore68[[#This Row],[unit_price]]*WebStore68[[#This Row],[quantity]]</f>
        <v>23.95</v>
      </c>
      <c r="AR605" t="s">
        <v>652</v>
      </c>
      <c r="AS605" t="s">
        <v>2352</v>
      </c>
      <c r="AT605" t="str">
        <f t="shared" si="9"/>
        <v>572393440694yesFemale43599381.9354.97311723.95114.9911</v>
      </c>
      <c r="AU605">
        <f>COUNTIF(AT$2:AT605,AT605)</f>
        <v>1</v>
      </c>
      <c r="AV605" t="str">
        <f>WebStore68[[#This Row],[country]]&amp;"-"&amp;WebStore68[[#This Row],[item]]</f>
        <v>Spain-Rich Dad</v>
      </c>
    </row>
    <row r="606" spans="1:48" hidden="1" x14ac:dyDescent="0.25">
      <c r="A606">
        <v>580</v>
      </c>
      <c r="B606">
        <v>60</v>
      </c>
      <c r="C606" s="4">
        <v>44074</v>
      </c>
      <c r="D606" s="14">
        <f>WebStore68[[#This Row],[order_date]]</f>
        <v>44074</v>
      </c>
      <c r="E606" s="3">
        <f>ROUNDUP(MONTH(WebStore68[[#This Row],[order_date]])/3, 0)</f>
        <v>3</v>
      </c>
      <c r="F606">
        <v>4</v>
      </c>
      <c r="G606" t="s">
        <v>40</v>
      </c>
      <c r="H606" t="s">
        <v>51</v>
      </c>
      <c r="I606" t="s">
        <v>55</v>
      </c>
      <c r="J606" t="s">
        <v>57</v>
      </c>
      <c r="K606" s="4">
        <v>43713</v>
      </c>
      <c r="L606">
        <v>3</v>
      </c>
      <c r="M606" t="s">
        <v>59</v>
      </c>
      <c r="N606" s="4">
        <v>43615</v>
      </c>
      <c r="O606" s="4">
        <v>43830</v>
      </c>
      <c r="P606">
        <v>1</v>
      </c>
      <c r="Q606" t="s">
        <v>90</v>
      </c>
      <c r="R606" t="s">
        <v>252</v>
      </c>
      <c r="S606">
        <v>1</v>
      </c>
      <c r="T606" t="s">
        <v>532</v>
      </c>
      <c r="U606" t="s">
        <v>1094</v>
      </c>
      <c r="V606" t="s">
        <v>1562</v>
      </c>
      <c r="W606" t="s">
        <v>80</v>
      </c>
      <c r="X606" t="s">
        <v>1562</v>
      </c>
      <c r="Y606">
        <v>19.98</v>
      </c>
      <c r="Z606">
        <v>19.98</v>
      </c>
      <c r="AA606">
        <v>1</v>
      </c>
      <c r="AB606" t="s">
        <v>645</v>
      </c>
      <c r="AC606" t="s">
        <v>2347</v>
      </c>
      <c r="AH606" s="4"/>
      <c r="AI606" s="4"/>
      <c r="AJ606" t="s">
        <v>90</v>
      </c>
      <c r="AK606" t="s">
        <v>252</v>
      </c>
      <c r="AL606" t="s">
        <v>532</v>
      </c>
      <c r="AM606" t="s">
        <v>1094</v>
      </c>
      <c r="AN606" t="s">
        <v>1562</v>
      </c>
      <c r="AO606" t="s">
        <v>80</v>
      </c>
      <c r="AP606" t="s">
        <v>1562</v>
      </c>
      <c r="AQ606">
        <f>WebStore68[[#This Row],[unit_price]]*WebStore68[[#This Row],[quantity]]</f>
        <v>19.98</v>
      </c>
      <c r="AR606" t="s">
        <v>645</v>
      </c>
      <c r="AS606" t="s">
        <v>2347</v>
      </c>
      <c r="AT606" t="str">
        <f t="shared" si="9"/>
        <v>58060440744yesMale437133Google Ads436154383019.9819.986729.9929.9913</v>
      </c>
      <c r="AU606">
        <f>COUNTIF(AT$2:AT606,AT606)</f>
        <v>1</v>
      </c>
      <c r="AV606" t="str">
        <f>WebStore68[[#This Row],[country]]&amp;"-"&amp;WebStore68[[#This Row],[item]]</f>
        <v>Spain-Kinetic Sand Scents Ice Cream Treats Playset with 3 Colors of All-Natural Scented Sand and 6 Serving Tools</v>
      </c>
    </row>
    <row r="607" spans="1:48" hidden="1" x14ac:dyDescent="0.25">
      <c r="A607">
        <v>611</v>
      </c>
      <c r="B607">
        <v>97</v>
      </c>
      <c r="C607" s="4">
        <v>44087</v>
      </c>
      <c r="D607" s="14">
        <f>WebStore68[[#This Row],[order_date]]</f>
        <v>44087</v>
      </c>
      <c r="E607" s="3">
        <f>ROUNDUP(MONTH(WebStore68[[#This Row],[order_date]])/3, 0)</f>
        <v>3</v>
      </c>
      <c r="F607">
        <v>4</v>
      </c>
      <c r="G607" t="s">
        <v>40</v>
      </c>
      <c r="H607" t="s">
        <v>51</v>
      </c>
      <c r="I607" t="s">
        <v>56</v>
      </c>
      <c r="J607" t="s">
        <v>57</v>
      </c>
      <c r="K607" s="4">
        <v>43874</v>
      </c>
      <c r="L607">
        <v>6</v>
      </c>
      <c r="M607" t="s">
        <v>59</v>
      </c>
      <c r="N607" s="4">
        <v>43862</v>
      </c>
      <c r="O607" s="4">
        <v>43889</v>
      </c>
      <c r="P607">
        <v>1</v>
      </c>
      <c r="Q607" t="s">
        <v>79</v>
      </c>
      <c r="R607" t="s">
        <v>241</v>
      </c>
      <c r="S607">
        <v>1</v>
      </c>
      <c r="T607" t="s">
        <v>515</v>
      </c>
      <c r="U607" t="s">
        <v>1078</v>
      </c>
      <c r="V607" t="s">
        <v>1587</v>
      </c>
      <c r="W607" t="s">
        <v>67</v>
      </c>
      <c r="X607" t="s">
        <v>1548</v>
      </c>
      <c r="Y607">
        <v>164.97</v>
      </c>
      <c r="Z607">
        <v>44.97</v>
      </c>
      <c r="AA607">
        <v>1</v>
      </c>
      <c r="AB607" t="s">
        <v>86</v>
      </c>
      <c r="AC607" t="s">
        <v>2350</v>
      </c>
      <c r="AH607" s="4"/>
      <c r="AI607" s="4"/>
      <c r="AJ607" t="s">
        <v>79</v>
      </c>
      <c r="AK607" t="s">
        <v>241</v>
      </c>
      <c r="AL607" t="s">
        <v>515</v>
      </c>
      <c r="AM607" t="s">
        <v>1078</v>
      </c>
      <c r="AN607" t="s">
        <v>1587</v>
      </c>
      <c r="AO607" t="s">
        <v>67</v>
      </c>
      <c r="AP607" t="s">
        <v>1548</v>
      </c>
      <c r="AQ607">
        <f>WebStore68[[#This Row],[unit_price]]*WebStore68[[#This Row],[quantity]]</f>
        <v>164.97</v>
      </c>
      <c r="AR607" t="s">
        <v>86</v>
      </c>
      <c r="AS607" t="s">
        <v>2350</v>
      </c>
      <c r="AT607" t="str">
        <f t="shared" si="9"/>
        <v>61197440874noMale438746Google Ads4386243889164.9744.97414354.99314.997</v>
      </c>
      <c r="AU607">
        <f>COUNTIF(AT$2:AT607,AT607)</f>
        <v>1</v>
      </c>
      <c r="AV607" t="str">
        <f>WebStore68[[#This Row],[country]]&amp;"-"&amp;WebStore68[[#This Row],[item]]</f>
        <v>Spain-Topps 2020 Series 1 Baseball Blaster Box</v>
      </c>
    </row>
    <row r="608" spans="1:48" hidden="1" x14ac:dyDescent="0.25">
      <c r="A608">
        <v>638</v>
      </c>
      <c r="B608">
        <v>60</v>
      </c>
      <c r="C608" s="4">
        <v>44106</v>
      </c>
      <c r="D608" s="14">
        <f>WebStore68[[#This Row],[order_date]]</f>
        <v>44106</v>
      </c>
      <c r="E608" s="3">
        <f>ROUNDUP(MONTH(WebStore68[[#This Row],[order_date]])/3, 0)</f>
        <v>4</v>
      </c>
      <c r="F608">
        <v>4</v>
      </c>
      <c r="G608" t="s">
        <v>40</v>
      </c>
      <c r="H608" t="s">
        <v>51</v>
      </c>
      <c r="I608" t="s">
        <v>55</v>
      </c>
      <c r="J608" t="s">
        <v>57</v>
      </c>
      <c r="K608" s="4">
        <v>43713</v>
      </c>
      <c r="L608">
        <v>3</v>
      </c>
      <c r="M608" t="s">
        <v>59</v>
      </c>
      <c r="N608" s="4">
        <v>43615</v>
      </c>
      <c r="O608" s="4">
        <v>43830</v>
      </c>
      <c r="P608">
        <v>2</v>
      </c>
      <c r="Q608" t="s">
        <v>66</v>
      </c>
      <c r="R608" t="s">
        <v>228</v>
      </c>
      <c r="S608">
        <v>2</v>
      </c>
      <c r="T608" t="s">
        <v>763</v>
      </c>
      <c r="U608" t="s">
        <v>1302</v>
      </c>
      <c r="V608" t="s">
        <v>1819</v>
      </c>
      <c r="W608" t="s">
        <v>88</v>
      </c>
      <c r="X608" t="s">
        <v>2030</v>
      </c>
      <c r="Y608">
        <v>37.96</v>
      </c>
      <c r="Z608">
        <v>69.959999999999994</v>
      </c>
      <c r="AA608">
        <v>2</v>
      </c>
      <c r="AB608" t="s">
        <v>2185</v>
      </c>
      <c r="AC608" t="s">
        <v>2467</v>
      </c>
      <c r="AH608" s="4"/>
      <c r="AI608" s="4"/>
      <c r="AJ608" t="s">
        <v>70</v>
      </c>
      <c r="AK608" t="s">
        <v>232</v>
      </c>
      <c r="AL608" t="s">
        <v>394</v>
      </c>
      <c r="AM608" t="s">
        <v>956</v>
      </c>
      <c r="AN608" t="s">
        <v>1490</v>
      </c>
      <c r="AO608" t="s">
        <v>80</v>
      </c>
      <c r="AP608" t="s">
        <v>1517</v>
      </c>
      <c r="AQ608">
        <f>WebStore68[[#This Row],[unit_price]]*WebStore68[[#This Row],[quantity]]</f>
        <v>17.98</v>
      </c>
      <c r="AR608" t="s">
        <v>432</v>
      </c>
      <c r="AS608" t="s">
        <v>2331</v>
      </c>
      <c r="AT608" t="str">
        <f t="shared" si="9"/>
        <v>63860441064yesMale437133Google Ads436154383037.9669.965318.99219.9921</v>
      </c>
      <c r="AU608">
        <f>COUNTIF(AT$2:AT608,AT608)</f>
        <v>1</v>
      </c>
      <c r="AV608" t="str">
        <f>WebStore68[[#This Row],[country]]&amp;"-"&amp;WebStore68[[#This Row],[item]]</f>
        <v>Spain-Dallas Mavericks Bodyguard Pro Youth Mouthguard</v>
      </c>
    </row>
    <row r="609" spans="1:48" hidden="1" x14ac:dyDescent="0.25">
      <c r="A609">
        <v>638</v>
      </c>
      <c r="B609">
        <v>60</v>
      </c>
      <c r="C609" s="4">
        <v>44106</v>
      </c>
      <c r="D609" s="14">
        <f>WebStore68[[#This Row],[order_date]]</f>
        <v>44106</v>
      </c>
      <c r="E609" s="3">
        <f>ROUNDUP(MONTH(WebStore68[[#This Row],[order_date]])/3, 0)</f>
        <v>4</v>
      </c>
      <c r="F609">
        <v>4</v>
      </c>
      <c r="G609" t="s">
        <v>40</v>
      </c>
      <c r="H609" t="s">
        <v>51</v>
      </c>
      <c r="I609" t="s">
        <v>55</v>
      </c>
      <c r="J609" t="s">
        <v>57</v>
      </c>
      <c r="K609" s="4">
        <v>43713</v>
      </c>
      <c r="L609">
        <v>3</v>
      </c>
      <c r="M609" t="s">
        <v>59</v>
      </c>
      <c r="N609" s="4">
        <v>43615</v>
      </c>
      <c r="O609" s="4">
        <v>43830</v>
      </c>
      <c r="P609">
        <v>2</v>
      </c>
      <c r="Q609" t="s">
        <v>66</v>
      </c>
      <c r="R609" t="s">
        <v>228</v>
      </c>
      <c r="S609">
        <v>2</v>
      </c>
      <c r="T609" t="s">
        <v>763</v>
      </c>
      <c r="U609" t="s">
        <v>1302</v>
      </c>
      <c r="V609" t="s">
        <v>1819</v>
      </c>
      <c r="W609" t="s">
        <v>88</v>
      </c>
      <c r="X609" t="s">
        <v>2030</v>
      </c>
      <c r="Y609">
        <v>37.96</v>
      </c>
      <c r="Z609">
        <v>69.959999999999994</v>
      </c>
      <c r="AA609">
        <v>2</v>
      </c>
      <c r="AB609" t="s">
        <v>2185</v>
      </c>
      <c r="AC609" t="s">
        <v>2467</v>
      </c>
      <c r="AH609" s="4"/>
      <c r="AI609" s="4"/>
      <c r="AJ609" t="s">
        <v>80</v>
      </c>
      <c r="AK609" t="s">
        <v>242</v>
      </c>
      <c r="AL609" t="s">
        <v>469</v>
      </c>
      <c r="AM609" t="s">
        <v>1032</v>
      </c>
      <c r="AN609" t="s">
        <v>1562</v>
      </c>
      <c r="AO609" t="s">
        <v>80</v>
      </c>
      <c r="AP609" t="s">
        <v>1548</v>
      </c>
      <c r="AQ609">
        <f>WebStore68[[#This Row],[unit_price]]*WebStore68[[#This Row],[quantity]]</f>
        <v>19.98</v>
      </c>
      <c r="AR609" t="s">
        <v>70</v>
      </c>
      <c r="AS609" t="s">
        <v>2341</v>
      </c>
      <c r="AT609" t="str">
        <f t="shared" si="9"/>
        <v>63860441064yesMale437133Google Ads436154383037.9669.962239.99214.995</v>
      </c>
      <c r="AU609">
        <f>COUNTIF(AT$2:AT609,AT609)</f>
        <v>1</v>
      </c>
      <c r="AV609" t="str">
        <f>WebStore68[[#This Row],[country]]&amp;"-"&amp;WebStore68[[#This Row],[item]]</f>
        <v>Spain-Best Friend Bracelets for 2 Matching Yin Yang Adjustable Cord Bracelet</v>
      </c>
    </row>
    <row r="610" spans="1:48" hidden="1" x14ac:dyDescent="0.25">
      <c r="A610">
        <v>651</v>
      </c>
      <c r="B610">
        <v>10</v>
      </c>
      <c r="C610" s="4">
        <v>44115</v>
      </c>
      <c r="D610" s="14">
        <f>WebStore68[[#This Row],[order_date]]</f>
        <v>44115</v>
      </c>
      <c r="E610" s="3">
        <f>ROUNDUP(MONTH(WebStore68[[#This Row],[order_date]])/3, 0)</f>
        <v>4</v>
      </c>
      <c r="F610">
        <v>4</v>
      </c>
      <c r="G610" t="s">
        <v>40</v>
      </c>
      <c r="H610" t="s">
        <v>51</v>
      </c>
      <c r="I610" t="s">
        <v>55</v>
      </c>
      <c r="J610" t="s">
        <v>58</v>
      </c>
      <c r="K610" s="4">
        <v>44070</v>
      </c>
      <c r="L610">
        <v>8</v>
      </c>
      <c r="M610" t="s">
        <v>60</v>
      </c>
      <c r="N610" s="4">
        <v>44000</v>
      </c>
      <c r="O610" s="4">
        <v>44073</v>
      </c>
      <c r="P610">
        <v>1</v>
      </c>
      <c r="Q610" t="s">
        <v>79</v>
      </c>
      <c r="R610" t="s">
        <v>241</v>
      </c>
      <c r="S610">
        <v>1</v>
      </c>
      <c r="T610" t="s">
        <v>566</v>
      </c>
      <c r="U610" t="s">
        <v>1067</v>
      </c>
      <c r="V610" t="s">
        <v>1649</v>
      </c>
      <c r="W610" t="s">
        <v>69</v>
      </c>
      <c r="X610" t="s">
        <v>1548</v>
      </c>
      <c r="Y610">
        <v>35.99</v>
      </c>
      <c r="Z610">
        <v>14.99</v>
      </c>
      <c r="AA610">
        <v>1</v>
      </c>
      <c r="AB610" t="s">
        <v>65</v>
      </c>
      <c r="AC610" t="s">
        <v>2343</v>
      </c>
      <c r="AH610" s="4"/>
      <c r="AI610" s="4"/>
      <c r="AJ610" t="s">
        <v>79</v>
      </c>
      <c r="AK610" t="s">
        <v>241</v>
      </c>
      <c r="AL610" t="s">
        <v>566</v>
      </c>
      <c r="AM610" t="s">
        <v>1067</v>
      </c>
      <c r="AN610" t="s">
        <v>1649</v>
      </c>
      <c r="AO610" t="s">
        <v>69</v>
      </c>
      <c r="AP610" t="s">
        <v>1548</v>
      </c>
      <c r="AQ610">
        <f>WebStore68[[#This Row],[unit_price]]*WebStore68[[#This Row],[quantity]]</f>
        <v>35.99</v>
      </c>
      <c r="AR610" t="s">
        <v>65</v>
      </c>
      <c r="AS610" t="s">
        <v>2343</v>
      </c>
      <c r="AT610" t="str">
        <f t="shared" si="9"/>
        <v>65110441154yesFemale440708Facebook440004407335.9914.99410835.99114.9910</v>
      </c>
      <c r="AU610">
        <f>COUNTIF(AT$2:AT610,AT610)</f>
        <v>1</v>
      </c>
      <c r="AV610" t="str">
        <f>WebStore68[[#This Row],[country]]&amp;"-"&amp;WebStore68[[#This Row],[item]]</f>
        <v>Spain-Pokemon Sword &amp; Shield Vivid Voltage Booster Box</v>
      </c>
    </row>
    <row r="611" spans="1:48" hidden="1" x14ac:dyDescent="0.25">
      <c r="A611">
        <v>656</v>
      </c>
      <c r="B611">
        <v>60</v>
      </c>
      <c r="C611" s="4">
        <v>44116</v>
      </c>
      <c r="D611" s="14">
        <f>WebStore68[[#This Row],[order_date]]</f>
        <v>44116</v>
      </c>
      <c r="E611" s="3">
        <f>ROUNDUP(MONTH(WebStore68[[#This Row],[order_date]])/3, 0)</f>
        <v>4</v>
      </c>
      <c r="F611">
        <v>4</v>
      </c>
      <c r="G611" t="s">
        <v>40</v>
      </c>
      <c r="H611" t="s">
        <v>51</v>
      </c>
      <c r="I611" t="s">
        <v>55</v>
      </c>
      <c r="J611" t="s">
        <v>57</v>
      </c>
      <c r="K611" s="4">
        <v>43713</v>
      </c>
      <c r="L611">
        <v>3</v>
      </c>
      <c r="M611" t="s">
        <v>59</v>
      </c>
      <c r="N611" s="4">
        <v>43615</v>
      </c>
      <c r="O611" s="4">
        <v>43830</v>
      </c>
      <c r="P611">
        <v>2</v>
      </c>
      <c r="Q611" t="s">
        <v>87</v>
      </c>
      <c r="R611" t="s">
        <v>249</v>
      </c>
      <c r="S611">
        <v>2</v>
      </c>
      <c r="T611" t="s">
        <v>774</v>
      </c>
      <c r="U611" t="s">
        <v>1312</v>
      </c>
      <c r="V611" t="s">
        <v>1829</v>
      </c>
      <c r="W611" t="s">
        <v>103</v>
      </c>
      <c r="X611" t="s">
        <v>2038</v>
      </c>
      <c r="Y611">
        <v>70.760000000000005</v>
      </c>
      <c r="Z611">
        <v>74.959999999999994</v>
      </c>
      <c r="AA611">
        <v>2</v>
      </c>
      <c r="AB611" t="s">
        <v>2238</v>
      </c>
      <c r="AC611" t="s">
        <v>2531</v>
      </c>
      <c r="AH611" s="4"/>
      <c r="AI611" s="4"/>
      <c r="AJ611" t="s">
        <v>79</v>
      </c>
      <c r="AK611" t="s">
        <v>241</v>
      </c>
      <c r="AL611" t="s">
        <v>600</v>
      </c>
      <c r="AM611" t="s">
        <v>980</v>
      </c>
      <c r="AN611" t="s">
        <v>1677</v>
      </c>
      <c r="AO611" t="s">
        <v>69</v>
      </c>
      <c r="AP611" t="s">
        <v>1548</v>
      </c>
      <c r="AQ611">
        <f>WebStore68[[#This Row],[unit_price]]*WebStore68[[#This Row],[quantity]]</f>
        <v>28.79</v>
      </c>
      <c r="AR611" t="s">
        <v>86</v>
      </c>
      <c r="AS611" t="s">
        <v>2350</v>
      </c>
      <c r="AT611" t="str">
        <f t="shared" si="9"/>
        <v>65660441164yesMale437133Google Ads436154383070.7674.9644928.79114.997</v>
      </c>
      <c r="AU611">
        <f>COUNTIF(AT$2:AT611,AT611)</f>
        <v>1</v>
      </c>
      <c r="AV611" t="str">
        <f>WebStore68[[#This Row],[country]]&amp;"-"&amp;WebStore68[[#This Row],[item]]</f>
        <v>Spain-Funko Pop! PAIN Glow In The Dark</v>
      </c>
    </row>
    <row r="612" spans="1:48" hidden="1" x14ac:dyDescent="0.25">
      <c r="A612">
        <v>656</v>
      </c>
      <c r="B612">
        <v>60</v>
      </c>
      <c r="C612" s="4">
        <v>44116</v>
      </c>
      <c r="D612" s="14">
        <f>WebStore68[[#This Row],[order_date]]</f>
        <v>44116</v>
      </c>
      <c r="E612" s="3">
        <f>ROUNDUP(MONTH(WebStore68[[#This Row],[order_date]])/3, 0)</f>
        <v>4</v>
      </c>
      <c r="F612">
        <v>4</v>
      </c>
      <c r="G612" t="s">
        <v>40</v>
      </c>
      <c r="H612" t="s">
        <v>51</v>
      </c>
      <c r="I612" t="s">
        <v>55</v>
      </c>
      <c r="J612" t="s">
        <v>57</v>
      </c>
      <c r="K612" s="4">
        <v>43713</v>
      </c>
      <c r="L612">
        <v>3</v>
      </c>
      <c r="M612" t="s">
        <v>59</v>
      </c>
      <c r="N612" s="4">
        <v>43615</v>
      </c>
      <c r="O612" s="4">
        <v>43830</v>
      </c>
      <c r="P612">
        <v>2</v>
      </c>
      <c r="Q612" t="s">
        <v>87</v>
      </c>
      <c r="R612" t="s">
        <v>249</v>
      </c>
      <c r="S612">
        <v>2</v>
      </c>
      <c r="T612" t="s">
        <v>774</v>
      </c>
      <c r="U612" t="s">
        <v>1312</v>
      </c>
      <c r="V612" t="s">
        <v>1829</v>
      </c>
      <c r="W612" t="s">
        <v>103</v>
      </c>
      <c r="X612" t="s">
        <v>2038</v>
      </c>
      <c r="Y612">
        <v>70.760000000000005</v>
      </c>
      <c r="Z612">
        <v>74.959999999999994</v>
      </c>
      <c r="AA612">
        <v>2</v>
      </c>
      <c r="AB612" t="s">
        <v>2238</v>
      </c>
      <c r="AC612" t="s">
        <v>2531</v>
      </c>
      <c r="AH612" s="4"/>
      <c r="AI612" s="4"/>
      <c r="AJ612" t="s">
        <v>70</v>
      </c>
      <c r="AK612" t="s">
        <v>232</v>
      </c>
      <c r="AL612" t="s">
        <v>673</v>
      </c>
      <c r="AM612" t="s">
        <v>1216</v>
      </c>
      <c r="AN612" t="s">
        <v>1652</v>
      </c>
      <c r="AO612" t="s">
        <v>67</v>
      </c>
      <c r="AP612" t="s">
        <v>1517</v>
      </c>
      <c r="AQ612">
        <f>WebStore68[[#This Row],[unit_price]]*WebStore68[[#This Row],[quantity]]</f>
        <v>41.97</v>
      </c>
      <c r="AR612" t="s">
        <v>432</v>
      </c>
      <c r="AS612" t="s">
        <v>2331</v>
      </c>
      <c r="AT612" t="str">
        <f t="shared" si="9"/>
        <v>65660441164yesMale437133Google Ads436154383070.7674.9651213.99319.9921</v>
      </c>
      <c r="AU612">
        <f>COUNTIF(AT$2:AT612,AT612)</f>
        <v>1</v>
      </c>
      <c r="AV612" t="str">
        <f>WebStore68[[#This Row],[country]]&amp;"-"&amp;WebStore68[[#This Row],[item]]</f>
        <v>Spain-60x 185cm Yoga Mat 10mm</v>
      </c>
    </row>
    <row r="613" spans="1:48" hidden="1" x14ac:dyDescent="0.25">
      <c r="A613">
        <v>682</v>
      </c>
      <c r="B613">
        <v>217</v>
      </c>
      <c r="C613" s="4">
        <v>44130</v>
      </c>
      <c r="D613" s="14">
        <f>WebStore68[[#This Row],[order_date]]</f>
        <v>44130</v>
      </c>
      <c r="E613" s="3">
        <f>ROUNDUP(MONTH(WebStore68[[#This Row],[order_date]])/3, 0)</f>
        <v>4</v>
      </c>
      <c r="F613">
        <v>4</v>
      </c>
      <c r="G613" t="s">
        <v>40</v>
      </c>
      <c r="H613" t="s">
        <v>51</v>
      </c>
      <c r="I613" t="s">
        <v>55</v>
      </c>
      <c r="J613" t="s">
        <v>57</v>
      </c>
      <c r="K613" s="4">
        <v>43670</v>
      </c>
      <c r="L613">
        <v>3</v>
      </c>
      <c r="M613" t="s">
        <v>59</v>
      </c>
      <c r="N613" s="4">
        <v>43615</v>
      </c>
      <c r="O613" s="4">
        <v>43830</v>
      </c>
      <c r="P613">
        <v>1</v>
      </c>
      <c r="Q613" t="s">
        <v>79</v>
      </c>
      <c r="R613" t="s">
        <v>241</v>
      </c>
      <c r="S613">
        <v>1</v>
      </c>
      <c r="T613" t="s">
        <v>463</v>
      </c>
      <c r="U613" t="s">
        <v>1026</v>
      </c>
      <c r="V613" t="s">
        <v>1556</v>
      </c>
      <c r="W613" t="s">
        <v>69</v>
      </c>
      <c r="X613" t="s">
        <v>1548</v>
      </c>
      <c r="Y613">
        <v>21.49</v>
      </c>
      <c r="Z613">
        <v>14.99</v>
      </c>
      <c r="AA613">
        <v>1</v>
      </c>
      <c r="AB613" t="s">
        <v>455</v>
      </c>
      <c r="AC613" t="s">
        <v>2340</v>
      </c>
      <c r="AH613" s="4"/>
      <c r="AI613" s="4"/>
      <c r="AJ613" t="s">
        <v>79</v>
      </c>
      <c r="AK613" t="s">
        <v>241</v>
      </c>
      <c r="AL613" t="s">
        <v>463</v>
      </c>
      <c r="AM613" t="s">
        <v>1026</v>
      </c>
      <c r="AN613" t="s">
        <v>1556</v>
      </c>
      <c r="AO613" t="s">
        <v>69</v>
      </c>
      <c r="AP613" t="s">
        <v>1548</v>
      </c>
      <c r="AQ613">
        <f>WebStore68[[#This Row],[unit_price]]*WebStore68[[#This Row],[quantity]]</f>
        <v>21.49</v>
      </c>
      <c r="AR613" t="s">
        <v>455</v>
      </c>
      <c r="AS613" t="s">
        <v>2340</v>
      </c>
      <c r="AT613" t="str">
        <f t="shared" si="9"/>
        <v>682217441304yesMale436703Google Ads436154383021.4914.9944721.49114.9915</v>
      </c>
      <c r="AU613">
        <f>COUNTIF(AT$2:AT613,AT613)</f>
        <v>1</v>
      </c>
      <c r="AV613" t="str">
        <f>WebStore68[[#This Row],[country]]&amp;"-"&amp;WebStore68[[#This Row],[item]]</f>
        <v>Spain-FUNKO POP MY HERO ACADEMIA MEI HATSUME #681 EXCLUSIVE</v>
      </c>
    </row>
    <row r="614" spans="1:48" hidden="1" x14ac:dyDescent="0.25">
      <c r="A614">
        <v>683</v>
      </c>
      <c r="B614">
        <v>391</v>
      </c>
      <c r="C614" s="13">
        <v>44130</v>
      </c>
      <c r="D614" s="14">
        <f>WebStore68[[#This Row],[order_date]]</f>
        <v>44130</v>
      </c>
      <c r="E614" s="3">
        <f>ROUNDUP(MONTH(WebStore68[[#This Row],[order_date]])/3, 0)</f>
        <v>4</v>
      </c>
      <c r="F614">
        <v>4</v>
      </c>
      <c r="G614" t="s">
        <v>40</v>
      </c>
      <c r="H614" t="s">
        <v>51</v>
      </c>
      <c r="I614" t="s">
        <v>55</v>
      </c>
      <c r="J614" t="s">
        <v>58</v>
      </c>
      <c r="K614" s="4">
        <v>43689</v>
      </c>
      <c r="L614">
        <v>2</v>
      </c>
      <c r="M614" t="s">
        <v>60</v>
      </c>
      <c r="N614" s="4">
        <v>43615</v>
      </c>
      <c r="O614" s="4">
        <v>43830</v>
      </c>
      <c r="P614">
        <v>1</v>
      </c>
      <c r="Q614" t="s">
        <v>69</v>
      </c>
      <c r="R614" t="s">
        <v>231</v>
      </c>
      <c r="S614">
        <v>1</v>
      </c>
      <c r="T614" t="s">
        <v>78</v>
      </c>
      <c r="U614" t="s">
        <v>1238</v>
      </c>
      <c r="V614" t="s">
        <v>1533</v>
      </c>
      <c r="W614" t="s">
        <v>69</v>
      </c>
      <c r="X614" t="s">
        <v>1577</v>
      </c>
      <c r="Y614">
        <v>59.99</v>
      </c>
      <c r="Z614">
        <v>24.99</v>
      </c>
      <c r="AA614">
        <v>1</v>
      </c>
      <c r="AB614" t="s">
        <v>69</v>
      </c>
      <c r="AC614" t="s">
        <v>2360</v>
      </c>
      <c r="AH614" s="4"/>
      <c r="AI614" s="4"/>
      <c r="AJ614" t="s">
        <v>69</v>
      </c>
      <c r="AK614" t="s">
        <v>231</v>
      </c>
      <c r="AL614" t="s">
        <v>78</v>
      </c>
      <c r="AM614" t="s">
        <v>1238</v>
      </c>
      <c r="AN614" t="s">
        <v>1533</v>
      </c>
      <c r="AO614" t="s">
        <v>69</v>
      </c>
      <c r="AP614" t="s">
        <v>1577</v>
      </c>
      <c r="AQ614">
        <f>WebStore68[[#This Row],[unit_price]]*WebStore68[[#This Row],[quantity]]</f>
        <v>59.99</v>
      </c>
      <c r="AR614" t="s">
        <v>69</v>
      </c>
      <c r="AS614" t="s">
        <v>2360</v>
      </c>
      <c r="AT614" t="str">
        <f t="shared" si="9"/>
        <v>683391441304yesFemale436892Facebook436154383059.9924.991859.99124.991</v>
      </c>
      <c r="AU614">
        <f>COUNTIF(AT$2:AT614,AT614)</f>
        <v>1</v>
      </c>
      <c r="AV614" t="str">
        <f>WebStore68[[#This Row],[country]]&amp;"-"&amp;WebStore68[[#This Row],[item]]</f>
        <v>Spain-2TB USB 3.0 Portable External Hard Drive Ultra Slim SATA Storage Device</v>
      </c>
    </row>
    <row r="615" spans="1:48" hidden="1" x14ac:dyDescent="0.25">
      <c r="A615">
        <v>711</v>
      </c>
      <c r="B615">
        <v>338</v>
      </c>
      <c r="C615" s="13">
        <v>44145</v>
      </c>
      <c r="D615" s="14">
        <f>WebStore68[[#This Row],[order_date]]</f>
        <v>44145</v>
      </c>
      <c r="E615" s="3">
        <f>ROUNDUP(MONTH(WebStore68[[#This Row],[order_date]])/3, 0)</f>
        <v>4</v>
      </c>
      <c r="F615">
        <v>4</v>
      </c>
      <c r="G615" t="s">
        <v>40</v>
      </c>
      <c r="H615" t="s">
        <v>51</v>
      </c>
      <c r="I615" t="s">
        <v>55</v>
      </c>
      <c r="J615" t="s">
        <v>57</v>
      </c>
      <c r="K615" s="4">
        <v>43685</v>
      </c>
      <c r="L615">
        <v>2</v>
      </c>
      <c r="M615" t="s">
        <v>60</v>
      </c>
      <c r="N615" s="4">
        <v>43615</v>
      </c>
      <c r="O615" s="4">
        <v>43830</v>
      </c>
      <c r="P615">
        <v>3</v>
      </c>
      <c r="Q615" t="s">
        <v>191</v>
      </c>
      <c r="R615" t="s">
        <v>353</v>
      </c>
      <c r="S615">
        <v>3</v>
      </c>
      <c r="T615" t="s">
        <v>795</v>
      </c>
      <c r="U615" t="s">
        <v>1333</v>
      </c>
      <c r="V615" t="s">
        <v>1849</v>
      </c>
      <c r="W615" t="s">
        <v>2014</v>
      </c>
      <c r="X615" t="s">
        <v>2065</v>
      </c>
      <c r="Y615">
        <v>142.91999999999999</v>
      </c>
      <c r="Z615">
        <v>119.92</v>
      </c>
      <c r="AA615">
        <v>3</v>
      </c>
      <c r="AB615" t="s">
        <v>2252</v>
      </c>
      <c r="AC615" t="s">
        <v>2547</v>
      </c>
      <c r="AH615" s="4"/>
      <c r="AI615" s="4"/>
      <c r="AJ615" t="s">
        <v>70</v>
      </c>
      <c r="AK615" t="s">
        <v>232</v>
      </c>
      <c r="AL615" t="s">
        <v>635</v>
      </c>
      <c r="AM615" t="s">
        <v>1183</v>
      </c>
      <c r="AN615" t="s">
        <v>1707</v>
      </c>
      <c r="AO615" t="s">
        <v>67</v>
      </c>
      <c r="AP615" t="s">
        <v>1517</v>
      </c>
      <c r="AQ615">
        <f>WebStore68[[#This Row],[unit_price]]*WebStore68[[#This Row],[quantity]]</f>
        <v>68.97</v>
      </c>
      <c r="AR615" t="s">
        <v>673</v>
      </c>
      <c r="AS615" t="s">
        <v>2348</v>
      </c>
      <c r="AT615" t="str">
        <f t="shared" si="9"/>
        <v>711338441454yesMale436852Facebook4361543830142.92119.9258722.99319.9912</v>
      </c>
      <c r="AU615">
        <f>COUNTIF(AT$2:AT615,AT615)</f>
        <v>1</v>
      </c>
      <c r="AV615" t="str">
        <f>WebStore68[[#This Row],[country]]&amp;"-"&amp;WebStore68[[#This Row],[item]]</f>
        <v>Spain-Men Sport Shock Compression Padded Protective Shirt Basketball Training Vest</v>
      </c>
    </row>
    <row r="616" spans="1:48" hidden="1" x14ac:dyDescent="0.25">
      <c r="A616">
        <v>711</v>
      </c>
      <c r="B616">
        <v>338</v>
      </c>
      <c r="C616" s="13">
        <v>44145</v>
      </c>
      <c r="D616" s="14">
        <f>WebStore68[[#This Row],[order_date]]</f>
        <v>44145</v>
      </c>
      <c r="E616" s="3">
        <f>ROUNDUP(MONTH(WebStore68[[#This Row],[order_date]])/3, 0)</f>
        <v>4</v>
      </c>
      <c r="F616">
        <v>4</v>
      </c>
      <c r="G616" t="s">
        <v>40</v>
      </c>
      <c r="H616" t="s">
        <v>51</v>
      </c>
      <c r="I616" t="s">
        <v>55</v>
      </c>
      <c r="J616" t="s">
        <v>57</v>
      </c>
      <c r="K616" s="4">
        <v>43685</v>
      </c>
      <c r="L616">
        <v>2</v>
      </c>
      <c r="M616" t="s">
        <v>60</v>
      </c>
      <c r="N616" s="4">
        <v>43615</v>
      </c>
      <c r="O616" s="4">
        <v>43830</v>
      </c>
      <c r="P616">
        <v>3</v>
      </c>
      <c r="Q616" t="s">
        <v>191</v>
      </c>
      <c r="R616" t="s">
        <v>353</v>
      </c>
      <c r="S616">
        <v>3</v>
      </c>
      <c r="T616" t="s">
        <v>795</v>
      </c>
      <c r="U616" t="s">
        <v>1333</v>
      </c>
      <c r="V616" t="s">
        <v>1849</v>
      </c>
      <c r="W616" t="s">
        <v>2014</v>
      </c>
      <c r="X616" t="s">
        <v>2065</v>
      </c>
      <c r="Y616">
        <v>142.91999999999999</v>
      </c>
      <c r="Z616">
        <v>119.92</v>
      </c>
      <c r="AA616">
        <v>3</v>
      </c>
      <c r="AB616" t="s">
        <v>2252</v>
      </c>
      <c r="AC616" t="s">
        <v>2547</v>
      </c>
      <c r="AH616" s="4"/>
      <c r="AI616" s="4"/>
      <c r="AJ616" t="s">
        <v>80</v>
      </c>
      <c r="AK616" t="s">
        <v>242</v>
      </c>
      <c r="AL616" t="s">
        <v>586</v>
      </c>
      <c r="AM616" t="s">
        <v>966</v>
      </c>
      <c r="AN616" t="s">
        <v>1667</v>
      </c>
      <c r="AO616" t="s">
        <v>80</v>
      </c>
      <c r="AP616" t="s">
        <v>1548</v>
      </c>
      <c r="AQ616">
        <f>WebStore68[[#This Row],[unit_price]]*WebStore68[[#This Row],[quantity]]</f>
        <v>43.98</v>
      </c>
      <c r="AR616" t="s">
        <v>67</v>
      </c>
      <c r="AS616" t="s">
        <v>2373</v>
      </c>
      <c r="AT616" t="str">
        <f t="shared" si="9"/>
        <v>711338441454yesMale436852Facebook4361543830142.92119.9227021.99214.993</v>
      </c>
      <c r="AU616">
        <f>COUNTIF(AT$2:AT616,AT616)</f>
        <v>1</v>
      </c>
      <c r="AV616" t="str">
        <f>WebStore68[[#This Row],[country]]&amp;"-"&amp;WebStore68[[#This Row],[item]]</f>
        <v>Spain-Kids Gamer Tee</v>
      </c>
    </row>
    <row r="617" spans="1:48" hidden="1" x14ac:dyDescent="0.25">
      <c r="A617">
        <v>711</v>
      </c>
      <c r="B617">
        <v>338</v>
      </c>
      <c r="C617" s="13">
        <v>44145</v>
      </c>
      <c r="D617" s="14">
        <f>WebStore68[[#This Row],[order_date]]</f>
        <v>44145</v>
      </c>
      <c r="E617" s="3">
        <f>ROUNDUP(MONTH(WebStore68[[#This Row],[order_date]])/3, 0)</f>
        <v>4</v>
      </c>
      <c r="F617">
        <v>4</v>
      </c>
      <c r="G617" t="s">
        <v>40</v>
      </c>
      <c r="H617" t="s">
        <v>51</v>
      </c>
      <c r="I617" t="s">
        <v>55</v>
      </c>
      <c r="J617" t="s">
        <v>57</v>
      </c>
      <c r="K617" s="4">
        <v>43685</v>
      </c>
      <c r="L617">
        <v>2</v>
      </c>
      <c r="M617" t="s">
        <v>60</v>
      </c>
      <c r="N617" s="4">
        <v>43615</v>
      </c>
      <c r="O617" s="4">
        <v>43830</v>
      </c>
      <c r="P617">
        <v>3</v>
      </c>
      <c r="Q617" t="s">
        <v>191</v>
      </c>
      <c r="R617" t="s">
        <v>353</v>
      </c>
      <c r="S617">
        <v>3</v>
      </c>
      <c r="T617" t="s">
        <v>795</v>
      </c>
      <c r="U617" t="s">
        <v>1333</v>
      </c>
      <c r="V617" t="s">
        <v>1849</v>
      </c>
      <c r="W617" t="s">
        <v>2014</v>
      </c>
      <c r="X617" t="s">
        <v>2065</v>
      </c>
      <c r="Y617">
        <v>142.91999999999999</v>
      </c>
      <c r="Z617">
        <v>119.92</v>
      </c>
      <c r="AA617">
        <v>3</v>
      </c>
      <c r="AB617" t="s">
        <v>2252</v>
      </c>
      <c r="AC617" t="s">
        <v>2547</v>
      </c>
      <c r="AH617" s="4"/>
      <c r="AI617" s="4"/>
      <c r="AJ617" t="s">
        <v>90</v>
      </c>
      <c r="AK617" t="s">
        <v>252</v>
      </c>
      <c r="AL617" t="s">
        <v>575</v>
      </c>
      <c r="AM617" t="s">
        <v>1133</v>
      </c>
      <c r="AN617" t="s">
        <v>1562</v>
      </c>
      <c r="AO617" t="s">
        <v>67</v>
      </c>
      <c r="AP617" t="s">
        <v>1562</v>
      </c>
      <c r="AQ617">
        <f>WebStore68[[#This Row],[unit_price]]*WebStore68[[#This Row],[quantity]]</f>
        <v>29.97</v>
      </c>
      <c r="AR617" t="s">
        <v>645</v>
      </c>
      <c r="AS617" t="s">
        <v>2347</v>
      </c>
      <c r="AT617" t="str">
        <f t="shared" si="9"/>
        <v>711338441454yesMale436852Facebook4361543830142.92119.9261499.9939.9913</v>
      </c>
      <c r="AU617">
        <f>COUNTIF(AT$2:AT617,AT617)</f>
        <v>1</v>
      </c>
      <c r="AV617" t="str">
        <f>WebStore68[[#This Row],[country]]&amp;"-"&amp;WebStore68[[#This Row],[item]]</f>
        <v>Spain-UNO Family Card Game</v>
      </c>
    </row>
    <row r="618" spans="1:48" hidden="1" x14ac:dyDescent="0.25">
      <c r="A618">
        <v>713</v>
      </c>
      <c r="B618">
        <v>217</v>
      </c>
      <c r="C618" s="4">
        <v>44147</v>
      </c>
      <c r="D618" s="14">
        <f>WebStore68[[#This Row],[order_date]]</f>
        <v>44147</v>
      </c>
      <c r="E618" s="3">
        <f>ROUNDUP(MONTH(WebStore68[[#This Row],[order_date]])/3, 0)</f>
        <v>4</v>
      </c>
      <c r="F618">
        <v>4</v>
      </c>
      <c r="G618" t="s">
        <v>40</v>
      </c>
      <c r="H618" t="s">
        <v>51</v>
      </c>
      <c r="I618" t="s">
        <v>55</v>
      </c>
      <c r="J618" t="s">
        <v>57</v>
      </c>
      <c r="K618" s="4">
        <v>43670</v>
      </c>
      <c r="L618">
        <v>3</v>
      </c>
      <c r="M618" t="s">
        <v>59</v>
      </c>
      <c r="N618" s="4">
        <v>43615</v>
      </c>
      <c r="O618" s="4">
        <v>43830</v>
      </c>
      <c r="P618">
        <v>1</v>
      </c>
      <c r="Q618" t="s">
        <v>78</v>
      </c>
      <c r="R618" t="s">
        <v>240</v>
      </c>
      <c r="S618">
        <v>1</v>
      </c>
      <c r="T618" t="s">
        <v>402</v>
      </c>
      <c r="U618" t="s">
        <v>964</v>
      </c>
      <c r="V618" t="s">
        <v>1498</v>
      </c>
      <c r="W618" t="s">
        <v>69</v>
      </c>
      <c r="X618" t="s">
        <v>1548</v>
      </c>
      <c r="Y618">
        <v>78.989999999999995</v>
      </c>
      <c r="Z618">
        <v>14.99</v>
      </c>
      <c r="AA618">
        <v>1</v>
      </c>
      <c r="AB618" t="s">
        <v>469</v>
      </c>
      <c r="AC618" t="s">
        <v>2339</v>
      </c>
      <c r="AH618" s="4"/>
      <c r="AI618" s="4"/>
      <c r="AJ618" t="s">
        <v>78</v>
      </c>
      <c r="AK618" t="s">
        <v>240</v>
      </c>
      <c r="AL618" t="s">
        <v>402</v>
      </c>
      <c r="AM618" t="s">
        <v>964</v>
      </c>
      <c r="AN618" t="s">
        <v>1498</v>
      </c>
      <c r="AO618" t="s">
        <v>69</v>
      </c>
      <c r="AP618" t="s">
        <v>1548</v>
      </c>
      <c r="AQ618">
        <f>WebStore68[[#This Row],[unit_price]]*WebStore68[[#This Row],[quantity]]</f>
        <v>78.989999999999995</v>
      </c>
      <c r="AR618" t="s">
        <v>469</v>
      </c>
      <c r="AS618" t="s">
        <v>2339</v>
      </c>
      <c r="AT618" t="str">
        <f t="shared" si="9"/>
        <v>713217441474yesMale436703Google Ads436154383078.9914.9986978.99114.9923</v>
      </c>
      <c r="AU618">
        <f>COUNTIF(AT$2:AT618,AT618)</f>
        <v>1</v>
      </c>
      <c r="AV618" t="str">
        <f>WebStore68[[#This Row],[country]]&amp;"-"&amp;WebStore68[[#This Row],[item]]</f>
        <v>Spain-Kessaku 8-Inch Chef Knife - Samurai Series - High Carbon 7Cr17MoV Steel</v>
      </c>
    </row>
    <row r="619" spans="1:48" hidden="1" x14ac:dyDescent="0.25">
      <c r="A619">
        <v>723</v>
      </c>
      <c r="B619">
        <v>435</v>
      </c>
      <c r="C619" s="4">
        <v>44153</v>
      </c>
      <c r="D619" s="14">
        <f>WebStore68[[#This Row],[order_date]]</f>
        <v>44153</v>
      </c>
      <c r="E619" s="3">
        <f>ROUNDUP(MONTH(WebStore68[[#This Row],[order_date]])/3, 0)</f>
        <v>4</v>
      </c>
      <c r="F619">
        <v>4</v>
      </c>
      <c r="G619" t="s">
        <v>40</v>
      </c>
      <c r="H619" t="s">
        <v>51</v>
      </c>
      <c r="I619" t="s">
        <v>55</v>
      </c>
      <c r="J619" t="s">
        <v>58</v>
      </c>
      <c r="K619" s="4">
        <v>43537</v>
      </c>
      <c r="L619">
        <v>1</v>
      </c>
      <c r="N619" s="4"/>
      <c r="O619" s="4"/>
      <c r="P619">
        <v>1</v>
      </c>
      <c r="Q619" t="s">
        <v>84</v>
      </c>
      <c r="R619" t="s">
        <v>246</v>
      </c>
      <c r="S619">
        <v>1</v>
      </c>
      <c r="T619" t="s">
        <v>743</v>
      </c>
      <c r="U619" t="s">
        <v>1284</v>
      </c>
      <c r="V619" t="s">
        <v>1533</v>
      </c>
      <c r="W619" t="s">
        <v>67</v>
      </c>
      <c r="X619" t="s">
        <v>1548</v>
      </c>
      <c r="Y619">
        <v>179.97</v>
      </c>
      <c r="Z619">
        <v>44.97</v>
      </c>
      <c r="AA619">
        <v>1</v>
      </c>
      <c r="AB619" t="s">
        <v>645</v>
      </c>
      <c r="AC619" t="s">
        <v>2347</v>
      </c>
      <c r="AH619" s="4"/>
      <c r="AI619" s="4"/>
      <c r="AJ619" t="s">
        <v>84</v>
      </c>
      <c r="AK619" t="s">
        <v>246</v>
      </c>
      <c r="AL619" t="s">
        <v>743</v>
      </c>
      <c r="AM619" t="s">
        <v>1284</v>
      </c>
      <c r="AN619" t="s">
        <v>1533</v>
      </c>
      <c r="AO619" t="s">
        <v>67</v>
      </c>
      <c r="AP619" t="s">
        <v>1548</v>
      </c>
      <c r="AQ619">
        <f>WebStore68[[#This Row],[unit_price]]*WebStore68[[#This Row],[quantity]]</f>
        <v>179.97</v>
      </c>
      <c r="AR619" t="s">
        <v>645</v>
      </c>
      <c r="AS619" t="s">
        <v>2347</v>
      </c>
      <c r="AT619" t="str">
        <f t="shared" si="9"/>
        <v>723435441534yesFemale435371179.9744.9796259.99314.9913</v>
      </c>
      <c r="AU619">
        <f>COUNTIF(AT$2:AT619,AT619)</f>
        <v>1</v>
      </c>
      <c r="AV619" t="str">
        <f>WebStore68[[#This Row],[country]]&amp;"-"&amp;WebStore68[[#This Row],[item]]</f>
        <v>Spain-HyperX Cloud Stinger S</v>
      </c>
    </row>
    <row r="620" spans="1:48" hidden="1" x14ac:dyDescent="0.25">
      <c r="A620">
        <v>730</v>
      </c>
      <c r="B620">
        <v>35</v>
      </c>
      <c r="C620" s="13">
        <v>44159</v>
      </c>
      <c r="D620" s="14">
        <f>WebStore68[[#This Row],[order_date]]</f>
        <v>44159</v>
      </c>
      <c r="E620" s="3">
        <f>ROUNDUP(MONTH(WebStore68[[#This Row],[order_date]])/3, 0)</f>
        <v>4</v>
      </c>
      <c r="F620">
        <v>4</v>
      </c>
      <c r="G620" t="s">
        <v>40</v>
      </c>
      <c r="H620" t="s">
        <v>51</v>
      </c>
      <c r="I620" t="s">
        <v>55</v>
      </c>
      <c r="J620" t="s">
        <v>58</v>
      </c>
      <c r="K620" s="4">
        <v>43733</v>
      </c>
      <c r="L620">
        <v>2</v>
      </c>
      <c r="M620" t="s">
        <v>60</v>
      </c>
      <c r="N620" s="4">
        <v>43615</v>
      </c>
      <c r="O620" s="4">
        <v>43830</v>
      </c>
      <c r="P620">
        <v>1</v>
      </c>
      <c r="Q620" t="s">
        <v>71</v>
      </c>
      <c r="R620" t="s">
        <v>233</v>
      </c>
      <c r="S620">
        <v>1</v>
      </c>
      <c r="T620" t="s">
        <v>803</v>
      </c>
      <c r="U620" t="s">
        <v>1341</v>
      </c>
      <c r="V620" t="s">
        <v>1857</v>
      </c>
      <c r="W620" t="s">
        <v>71</v>
      </c>
      <c r="X620" t="s">
        <v>2032</v>
      </c>
      <c r="Y620">
        <v>1010</v>
      </c>
      <c r="Z620">
        <v>49.98</v>
      </c>
      <c r="AA620">
        <v>1</v>
      </c>
      <c r="AB620" t="s">
        <v>99</v>
      </c>
      <c r="AC620" t="s">
        <v>2549</v>
      </c>
      <c r="AH620" s="4"/>
      <c r="AI620" s="4"/>
      <c r="AJ620" t="s">
        <v>69</v>
      </c>
      <c r="AK620" t="s">
        <v>231</v>
      </c>
      <c r="AL620" t="s">
        <v>565</v>
      </c>
      <c r="AM620" t="s">
        <v>1125</v>
      </c>
      <c r="AN620" t="s">
        <v>1648</v>
      </c>
      <c r="AO620" t="s">
        <v>69</v>
      </c>
      <c r="AP620" t="s">
        <v>1577</v>
      </c>
      <c r="AQ620">
        <f>WebStore68[[#This Row],[unit_price]]*WebStore68[[#This Row],[quantity]]</f>
        <v>505</v>
      </c>
      <c r="AR620" t="s">
        <v>78</v>
      </c>
      <c r="AS620" t="s">
        <v>2330</v>
      </c>
      <c r="AT620" t="str">
        <f t="shared" si="9"/>
        <v>73035441594yesFemale437332Facebook4361543830101049.981107505124.998</v>
      </c>
      <c r="AU620">
        <f>COUNTIF(AT$2:AT620,AT620)</f>
        <v>1</v>
      </c>
      <c r="AV620" t="str">
        <f>WebStore68[[#This Row],[country]]&amp;"-"&amp;WebStore68[[#This Row],[item]]</f>
        <v>Spain-PlayStation 4 500GB Console</v>
      </c>
    </row>
    <row r="621" spans="1:48" hidden="1" x14ac:dyDescent="0.25">
      <c r="A621">
        <v>745</v>
      </c>
      <c r="B621">
        <v>72</v>
      </c>
      <c r="C621" s="4">
        <v>44169</v>
      </c>
      <c r="D621" s="14">
        <f>WebStore68[[#This Row],[order_date]]</f>
        <v>44169</v>
      </c>
      <c r="E621" s="3">
        <f>ROUNDUP(MONTH(WebStore68[[#This Row],[order_date]])/3, 0)</f>
        <v>4</v>
      </c>
      <c r="F621">
        <v>4</v>
      </c>
      <c r="G621" t="s">
        <v>40</v>
      </c>
      <c r="H621" t="s">
        <v>51</v>
      </c>
      <c r="I621" t="s">
        <v>55</v>
      </c>
      <c r="J621" t="s">
        <v>57</v>
      </c>
      <c r="K621" s="4">
        <v>44100</v>
      </c>
      <c r="L621">
        <v>10</v>
      </c>
      <c r="M621" t="s">
        <v>61</v>
      </c>
      <c r="N621" s="4">
        <v>44055</v>
      </c>
      <c r="O621" s="4">
        <v>44196</v>
      </c>
      <c r="P621">
        <v>1</v>
      </c>
      <c r="Q621" t="s">
        <v>78</v>
      </c>
      <c r="R621" t="s">
        <v>240</v>
      </c>
      <c r="S621">
        <v>1</v>
      </c>
      <c r="T621" t="s">
        <v>668</v>
      </c>
      <c r="U621" t="s">
        <v>1212</v>
      </c>
      <c r="V621" t="s">
        <v>1735</v>
      </c>
      <c r="W621" t="s">
        <v>69</v>
      </c>
      <c r="X621" t="s">
        <v>1548</v>
      </c>
      <c r="Y621">
        <v>149.99</v>
      </c>
      <c r="Z621">
        <v>14.99</v>
      </c>
      <c r="AA621">
        <v>1</v>
      </c>
      <c r="AB621" t="s">
        <v>393</v>
      </c>
      <c r="AC621" t="s">
        <v>2345</v>
      </c>
      <c r="AH621" s="4"/>
      <c r="AI621" s="4"/>
      <c r="AJ621" t="s">
        <v>78</v>
      </c>
      <c r="AK621" t="s">
        <v>240</v>
      </c>
      <c r="AL621" t="s">
        <v>668</v>
      </c>
      <c r="AM621" t="s">
        <v>1212</v>
      </c>
      <c r="AN621" t="s">
        <v>1735</v>
      </c>
      <c r="AO621" t="s">
        <v>69</v>
      </c>
      <c r="AP621" t="s">
        <v>1548</v>
      </c>
      <c r="AQ621">
        <f>WebStore68[[#This Row],[unit_price]]*WebStore68[[#This Row],[quantity]]</f>
        <v>149.99</v>
      </c>
      <c r="AR621" t="s">
        <v>393</v>
      </c>
      <c r="AS621" t="s">
        <v>2345</v>
      </c>
      <c r="AT621" t="str">
        <f t="shared" si="9"/>
        <v>74572441694yesMale4410010YouTube4405544196149.9914.998138149.99114.9918</v>
      </c>
      <c r="AU621">
        <f>COUNTIF(AT$2:AT621,AT621)</f>
        <v>1</v>
      </c>
      <c r="AV621" t="str">
        <f>WebStore68[[#This Row],[country]]&amp;"-"&amp;WebStore68[[#This Row],[item]]</f>
        <v>Spain-Starrett Professional Butchers Knife Set in Carry Case 11 Piece</v>
      </c>
    </row>
    <row r="622" spans="1:48" hidden="1" x14ac:dyDescent="0.25">
      <c r="A622">
        <v>760</v>
      </c>
      <c r="B622">
        <v>336</v>
      </c>
      <c r="C622" s="4">
        <v>44173</v>
      </c>
      <c r="D622" s="14">
        <f>WebStore68[[#This Row],[order_date]]</f>
        <v>44173</v>
      </c>
      <c r="E622" s="3">
        <f>ROUNDUP(MONTH(WebStore68[[#This Row],[order_date]])/3, 0)</f>
        <v>4</v>
      </c>
      <c r="F622">
        <v>4</v>
      </c>
      <c r="G622" t="s">
        <v>40</v>
      </c>
      <c r="H622" t="s">
        <v>51</v>
      </c>
      <c r="I622" t="s">
        <v>55</v>
      </c>
      <c r="J622" t="s">
        <v>58</v>
      </c>
      <c r="K622" s="4">
        <v>44037</v>
      </c>
      <c r="L622">
        <v>8</v>
      </c>
      <c r="M622" t="s">
        <v>60</v>
      </c>
      <c r="N622" s="4">
        <v>44000</v>
      </c>
      <c r="O622" s="4">
        <v>44073</v>
      </c>
      <c r="P622">
        <v>1</v>
      </c>
      <c r="Q622" t="s">
        <v>80</v>
      </c>
      <c r="R622" t="s">
        <v>242</v>
      </c>
      <c r="S622">
        <v>1</v>
      </c>
      <c r="T622" t="s">
        <v>509</v>
      </c>
      <c r="U622" t="s">
        <v>1072</v>
      </c>
      <c r="V622" t="s">
        <v>1599</v>
      </c>
      <c r="W622" t="s">
        <v>69</v>
      </c>
      <c r="X622" t="s">
        <v>1548</v>
      </c>
      <c r="Y622">
        <v>249.99</v>
      </c>
      <c r="Z622">
        <v>14.99</v>
      </c>
      <c r="AA622">
        <v>1</v>
      </c>
      <c r="AB622" t="s">
        <v>79</v>
      </c>
      <c r="AC622" t="s">
        <v>2349</v>
      </c>
      <c r="AH622" s="4"/>
      <c r="AI622" s="4"/>
      <c r="AJ622" t="s">
        <v>80</v>
      </c>
      <c r="AK622" t="s">
        <v>242</v>
      </c>
      <c r="AL622" t="s">
        <v>509</v>
      </c>
      <c r="AM622" t="s">
        <v>1072</v>
      </c>
      <c r="AN622" t="s">
        <v>1599</v>
      </c>
      <c r="AO622" t="s">
        <v>69</v>
      </c>
      <c r="AP622" t="s">
        <v>1548</v>
      </c>
      <c r="AQ622">
        <f>WebStore68[[#This Row],[unit_price]]*WebStore68[[#This Row],[quantity]]</f>
        <v>249.99</v>
      </c>
      <c r="AR622" t="s">
        <v>79</v>
      </c>
      <c r="AS622" t="s">
        <v>2349</v>
      </c>
      <c r="AT622" t="str">
        <f t="shared" si="9"/>
        <v>760336441734yesFemale440378Facebook4400044073249.9914.99285249.99114.994</v>
      </c>
      <c r="AU622">
        <f>COUNTIF(AT$2:AT622,AT622)</f>
        <v>1</v>
      </c>
      <c r="AV622" t="str">
        <f>WebStore68[[#This Row],[country]]&amp;"-"&amp;WebStore68[[#This Row],[item]]</f>
        <v>Spain-MARNI Leather Shoulder Bag K-86058</v>
      </c>
    </row>
    <row r="623" spans="1:48" hidden="1" x14ac:dyDescent="0.25">
      <c r="A623">
        <v>786</v>
      </c>
      <c r="B623">
        <v>72</v>
      </c>
      <c r="C623" s="4">
        <v>44190</v>
      </c>
      <c r="D623" s="14">
        <f>WebStore68[[#This Row],[order_date]]</f>
        <v>44190</v>
      </c>
      <c r="E623" s="3">
        <f>ROUNDUP(MONTH(WebStore68[[#This Row],[order_date]])/3, 0)</f>
        <v>4</v>
      </c>
      <c r="F623">
        <v>4</v>
      </c>
      <c r="G623" t="s">
        <v>40</v>
      </c>
      <c r="H623" t="s">
        <v>51</v>
      </c>
      <c r="I623" t="s">
        <v>55</v>
      </c>
      <c r="J623" t="s">
        <v>57</v>
      </c>
      <c r="K623" s="4">
        <v>44100</v>
      </c>
      <c r="L623">
        <v>10</v>
      </c>
      <c r="M623" t="s">
        <v>61</v>
      </c>
      <c r="N623" s="4">
        <v>44055</v>
      </c>
      <c r="O623" s="4">
        <v>44196</v>
      </c>
      <c r="P623">
        <v>1</v>
      </c>
      <c r="Q623" t="s">
        <v>80</v>
      </c>
      <c r="R623" t="s">
        <v>242</v>
      </c>
      <c r="S623">
        <v>1</v>
      </c>
      <c r="T623" t="s">
        <v>665</v>
      </c>
      <c r="U623" t="s">
        <v>1209</v>
      </c>
      <c r="V623" t="s">
        <v>1652</v>
      </c>
      <c r="W623" t="s">
        <v>80</v>
      </c>
      <c r="X623" t="s">
        <v>1548</v>
      </c>
      <c r="Y623">
        <v>27.98</v>
      </c>
      <c r="Z623">
        <v>29.98</v>
      </c>
      <c r="AA623">
        <v>1</v>
      </c>
      <c r="AB623" t="s">
        <v>79</v>
      </c>
      <c r="AC623" t="s">
        <v>2349</v>
      </c>
      <c r="AH623" s="4"/>
      <c r="AI623" s="4"/>
      <c r="AJ623" t="s">
        <v>80</v>
      </c>
      <c r="AK623" t="s">
        <v>242</v>
      </c>
      <c r="AL623" t="s">
        <v>665</v>
      </c>
      <c r="AM623" t="s">
        <v>1209</v>
      </c>
      <c r="AN623" t="s">
        <v>1652</v>
      </c>
      <c r="AO623" t="s">
        <v>80</v>
      </c>
      <c r="AP623" t="s">
        <v>1548</v>
      </c>
      <c r="AQ623">
        <f>WebStore68[[#This Row],[unit_price]]*WebStore68[[#This Row],[quantity]]</f>
        <v>27.98</v>
      </c>
      <c r="AR623" t="s">
        <v>79</v>
      </c>
      <c r="AS623" t="s">
        <v>2349</v>
      </c>
      <c r="AT623" t="str">
        <f t="shared" si="9"/>
        <v>78672441904yesMale4410010YouTube440554419627.9829.9826413.99214.994</v>
      </c>
      <c r="AU623">
        <f>COUNTIF(AT$2:AT623,AT623)</f>
        <v>1</v>
      </c>
      <c r="AV623" t="str">
        <f>WebStore68[[#This Row],[country]]&amp;"-"&amp;WebStore68[[#This Row],[item]]</f>
        <v>Spain-Itsy Bitsy Halloween Spider Web Youth T-Shirt</v>
      </c>
    </row>
    <row r="624" spans="1:48" hidden="1" x14ac:dyDescent="0.25">
      <c r="A624">
        <v>789</v>
      </c>
      <c r="B624">
        <v>255</v>
      </c>
      <c r="C624" s="4">
        <v>44191</v>
      </c>
      <c r="D624" s="14">
        <f>WebStore68[[#This Row],[order_date]]</f>
        <v>44191</v>
      </c>
      <c r="E624" s="3">
        <f>ROUNDUP(MONTH(WebStore68[[#This Row],[order_date]])/3, 0)</f>
        <v>4</v>
      </c>
      <c r="F624">
        <v>4</v>
      </c>
      <c r="G624" t="s">
        <v>40</v>
      </c>
      <c r="H624" t="s">
        <v>51</v>
      </c>
      <c r="I624" t="s">
        <v>56</v>
      </c>
      <c r="J624" t="s">
        <v>58</v>
      </c>
      <c r="K624" s="4">
        <v>44014</v>
      </c>
      <c r="L624">
        <v>8</v>
      </c>
      <c r="M624" t="s">
        <v>60</v>
      </c>
      <c r="N624" s="4">
        <v>44000</v>
      </c>
      <c r="O624" s="4">
        <v>44073</v>
      </c>
      <c r="P624">
        <v>3</v>
      </c>
      <c r="Q624" t="s">
        <v>194</v>
      </c>
      <c r="R624" t="s">
        <v>356</v>
      </c>
      <c r="S624">
        <v>3</v>
      </c>
      <c r="T624" t="s">
        <v>821</v>
      </c>
      <c r="U624" t="s">
        <v>1358</v>
      </c>
      <c r="V624" t="s">
        <v>1874</v>
      </c>
      <c r="W624" t="s">
        <v>2020</v>
      </c>
      <c r="X624" t="s">
        <v>2067</v>
      </c>
      <c r="Y624">
        <v>288.77</v>
      </c>
      <c r="Z624">
        <v>124.93</v>
      </c>
      <c r="AA624">
        <v>3</v>
      </c>
      <c r="AB624" t="s">
        <v>2261</v>
      </c>
      <c r="AC624" t="s">
        <v>2560</v>
      </c>
      <c r="AH624" s="4"/>
      <c r="AI624" s="4"/>
      <c r="AJ624" t="s">
        <v>80</v>
      </c>
      <c r="AK624" t="s">
        <v>242</v>
      </c>
      <c r="AL624" t="s">
        <v>649</v>
      </c>
      <c r="AM624" t="s">
        <v>1193</v>
      </c>
      <c r="AN624" t="s">
        <v>1717</v>
      </c>
      <c r="AO624" t="s">
        <v>67</v>
      </c>
      <c r="AP624" t="s">
        <v>1548</v>
      </c>
      <c r="AQ624">
        <f>WebStore68[[#This Row],[unit_price]]*WebStore68[[#This Row],[quantity]]</f>
        <v>98.850000000000009</v>
      </c>
      <c r="AR624" t="s">
        <v>70</v>
      </c>
      <c r="AS624" t="s">
        <v>2341</v>
      </c>
      <c r="AT624" t="str">
        <f t="shared" si="9"/>
        <v>789255441914noFemale440148Facebook4400044073288.77124.9325432.95314.995</v>
      </c>
      <c r="AU624">
        <f>COUNTIF(AT$2:AT624,AT624)</f>
        <v>1</v>
      </c>
      <c r="AV624" t="str">
        <f>WebStore68[[#This Row],[country]]&amp;"-"&amp;WebStore68[[#This Row],[item]]</f>
        <v>Spain-GOSOPIN Women Ripped Slim Fit Jeans</v>
      </c>
    </row>
    <row r="625" spans="1:48" hidden="1" x14ac:dyDescent="0.25">
      <c r="A625">
        <v>789</v>
      </c>
      <c r="B625">
        <v>255</v>
      </c>
      <c r="C625" s="4">
        <v>44191</v>
      </c>
      <c r="D625" s="14">
        <f>WebStore68[[#This Row],[order_date]]</f>
        <v>44191</v>
      </c>
      <c r="E625" s="3">
        <f>ROUNDUP(MONTH(WebStore68[[#This Row],[order_date]])/3, 0)</f>
        <v>4</v>
      </c>
      <c r="F625">
        <v>4</v>
      </c>
      <c r="G625" t="s">
        <v>40</v>
      </c>
      <c r="H625" t="s">
        <v>51</v>
      </c>
      <c r="I625" t="s">
        <v>56</v>
      </c>
      <c r="J625" t="s">
        <v>58</v>
      </c>
      <c r="K625" s="4">
        <v>44014</v>
      </c>
      <c r="L625">
        <v>8</v>
      </c>
      <c r="M625" t="s">
        <v>60</v>
      </c>
      <c r="N625" s="4">
        <v>44000</v>
      </c>
      <c r="O625" s="4">
        <v>44073</v>
      </c>
      <c r="P625">
        <v>3</v>
      </c>
      <c r="Q625" t="s">
        <v>194</v>
      </c>
      <c r="R625" t="s">
        <v>356</v>
      </c>
      <c r="S625">
        <v>3</v>
      </c>
      <c r="T625" t="s">
        <v>821</v>
      </c>
      <c r="U625" t="s">
        <v>1358</v>
      </c>
      <c r="V625" t="s">
        <v>1874</v>
      </c>
      <c r="W625" t="s">
        <v>2020</v>
      </c>
      <c r="X625" t="s">
        <v>2067</v>
      </c>
      <c r="Y625">
        <v>288.77</v>
      </c>
      <c r="Z625">
        <v>124.93</v>
      </c>
      <c r="AA625">
        <v>3</v>
      </c>
      <c r="AB625" t="s">
        <v>2261</v>
      </c>
      <c r="AC625" t="s">
        <v>2560</v>
      </c>
      <c r="AH625" s="4"/>
      <c r="AI625" s="4"/>
      <c r="AJ625" t="s">
        <v>67</v>
      </c>
      <c r="AK625" t="s">
        <v>229</v>
      </c>
      <c r="AL625" t="s">
        <v>468</v>
      </c>
      <c r="AM625" t="s">
        <v>1031</v>
      </c>
      <c r="AN625" t="s">
        <v>1561</v>
      </c>
      <c r="AO625" t="s">
        <v>80</v>
      </c>
      <c r="AP625" t="s">
        <v>1548</v>
      </c>
      <c r="AQ625">
        <f>WebStore68[[#This Row],[unit_price]]*WebStore68[[#This Row],[quantity]]</f>
        <v>65.98</v>
      </c>
      <c r="AR625" t="s">
        <v>90</v>
      </c>
      <c r="AS625" t="s">
        <v>2328</v>
      </c>
      <c r="AT625" t="str">
        <f t="shared" si="9"/>
        <v>789255441914noFemale440148Facebook4400044073288.77124.9339432.99214.996</v>
      </c>
      <c r="AU625">
        <f>COUNTIF(AT$2:AT625,AT625)</f>
        <v>1</v>
      </c>
      <c r="AV625" t="str">
        <f>WebStore68[[#This Row],[country]]&amp;"-"&amp;WebStore68[[#This Row],[item]]</f>
        <v>Spain-Never Split the Difference: Negotiating As If Your Life Depended On It</v>
      </c>
    </row>
    <row r="626" spans="1:48" hidden="1" x14ac:dyDescent="0.25">
      <c r="A626">
        <v>789</v>
      </c>
      <c r="B626">
        <v>255</v>
      </c>
      <c r="C626" s="4">
        <v>44191</v>
      </c>
      <c r="D626" s="14">
        <f>WebStore68[[#This Row],[order_date]]</f>
        <v>44191</v>
      </c>
      <c r="E626" s="3">
        <f>ROUNDUP(MONTH(WebStore68[[#This Row],[order_date]])/3, 0)</f>
        <v>4</v>
      </c>
      <c r="F626">
        <v>4</v>
      </c>
      <c r="G626" t="s">
        <v>40</v>
      </c>
      <c r="H626" t="s">
        <v>51</v>
      </c>
      <c r="I626" t="s">
        <v>56</v>
      </c>
      <c r="J626" t="s">
        <v>58</v>
      </c>
      <c r="K626" s="4">
        <v>44014</v>
      </c>
      <c r="L626">
        <v>8</v>
      </c>
      <c r="M626" t="s">
        <v>60</v>
      </c>
      <c r="N626" s="4">
        <v>44000</v>
      </c>
      <c r="O626" s="4">
        <v>44073</v>
      </c>
      <c r="P626">
        <v>3</v>
      </c>
      <c r="Q626" t="s">
        <v>194</v>
      </c>
      <c r="R626" t="s">
        <v>356</v>
      </c>
      <c r="S626">
        <v>3</v>
      </c>
      <c r="T626" t="s">
        <v>821</v>
      </c>
      <c r="U626" t="s">
        <v>1358</v>
      </c>
      <c r="V626" t="s">
        <v>1874</v>
      </c>
      <c r="W626" t="s">
        <v>2020</v>
      </c>
      <c r="X626" t="s">
        <v>2067</v>
      </c>
      <c r="Y626">
        <v>288.77</v>
      </c>
      <c r="Z626">
        <v>124.93</v>
      </c>
      <c r="AA626">
        <v>3</v>
      </c>
      <c r="AB626" t="s">
        <v>2261</v>
      </c>
      <c r="AC626" t="s">
        <v>2560</v>
      </c>
      <c r="AH626" s="4"/>
      <c r="AI626" s="4"/>
      <c r="AJ626" t="s">
        <v>86</v>
      </c>
      <c r="AK626" t="s">
        <v>248</v>
      </c>
      <c r="AL626" t="s">
        <v>584</v>
      </c>
      <c r="AM626" t="s">
        <v>1062</v>
      </c>
      <c r="AN626" t="s">
        <v>1665</v>
      </c>
      <c r="AO626" t="s">
        <v>80</v>
      </c>
      <c r="AP626" t="s">
        <v>1577</v>
      </c>
      <c r="AQ626">
        <f>WebStore68[[#This Row],[unit_price]]*WebStore68[[#This Row],[quantity]]</f>
        <v>123.94</v>
      </c>
      <c r="AR626" t="s">
        <v>530</v>
      </c>
      <c r="AS626" t="s">
        <v>2367</v>
      </c>
      <c r="AT626" t="str">
        <f t="shared" si="9"/>
        <v>789255441914noFemale440148Facebook4400044073288.77124.9378261.97224.9916</v>
      </c>
      <c r="AU626">
        <f>COUNTIF(AT$2:AT626,AT626)</f>
        <v>1</v>
      </c>
      <c r="AV626" t="str">
        <f>WebStore68[[#This Row],[country]]&amp;"-"&amp;WebStore68[[#This Row],[item]]</f>
        <v>Spain-LuxNine memoryfoam Science Contour Pillow</v>
      </c>
    </row>
    <row r="627" spans="1:48" hidden="1" x14ac:dyDescent="0.25">
      <c r="A627">
        <v>802</v>
      </c>
      <c r="B627">
        <v>298</v>
      </c>
      <c r="C627" s="4">
        <v>44200</v>
      </c>
      <c r="D627" s="14">
        <f>WebStore68[[#This Row],[order_date]]</f>
        <v>44200</v>
      </c>
      <c r="E627" s="3">
        <f>ROUNDUP(MONTH(WebStore68[[#This Row],[order_date]])/3, 0)</f>
        <v>1</v>
      </c>
      <c r="F627">
        <v>4</v>
      </c>
      <c r="G627" t="s">
        <v>40</v>
      </c>
      <c r="H627" t="s">
        <v>51</v>
      </c>
      <c r="I627" t="s">
        <v>55</v>
      </c>
      <c r="J627" t="s">
        <v>57</v>
      </c>
      <c r="K627" s="4">
        <v>43734</v>
      </c>
      <c r="L627">
        <v>1</v>
      </c>
      <c r="M627" t="s">
        <v>61</v>
      </c>
      <c r="N627" s="4">
        <v>43615</v>
      </c>
      <c r="O627" s="4">
        <v>43830</v>
      </c>
      <c r="P627">
        <v>1</v>
      </c>
      <c r="Q627" t="s">
        <v>86</v>
      </c>
      <c r="R627" t="s">
        <v>248</v>
      </c>
      <c r="S627">
        <v>1</v>
      </c>
      <c r="T627" t="s">
        <v>441</v>
      </c>
      <c r="U627" t="s">
        <v>1003</v>
      </c>
      <c r="V627" t="s">
        <v>1535</v>
      </c>
      <c r="W627" t="s">
        <v>67</v>
      </c>
      <c r="X627" t="s">
        <v>1577</v>
      </c>
      <c r="Y627">
        <v>131.97</v>
      </c>
      <c r="Z627">
        <v>74.97</v>
      </c>
      <c r="AA627">
        <v>1</v>
      </c>
      <c r="AB627" t="s">
        <v>530</v>
      </c>
      <c r="AC627" t="s">
        <v>2367</v>
      </c>
      <c r="AH627" s="4"/>
      <c r="AI627" s="4"/>
      <c r="AJ627" t="s">
        <v>86</v>
      </c>
      <c r="AK627" t="s">
        <v>248</v>
      </c>
      <c r="AL627" t="s">
        <v>441</v>
      </c>
      <c r="AM627" t="s">
        <v>2640</v>
      </c>
      <c r="AN627" t="s">
        <v>1535</v>
      </c>
      <c r="AO627" t="s">
        <v>67</v>
      </c>
      <c r="AP627" t="s">
        <v>1577</v>
      </c>
      <c r="AQ627">
        <f>WebStore68[[#This Row],[unit_price]]*WebStore68[[#This Row],[quantity]]</f>
        <v>131.97</v>
      </c>
      <c r="AR627" t="s">
        <v>530</v>
      </c>
      <c r="AS627" t="s">
        <v>2367</v>
      </c>
      <c r="AT627" t="str">
        <f t="shared" si="9"/>
        <v>802298442004yesMale437341YouTube4361543830131.9774.97710643.99324.9916</v>
      </c>
      <c r="AU627">
        <f>COUNTIF(AT$2:AT627,AT627)</f>
        <v>1</v>
      </c>
      <c r="AV627" t="str">
        <f>WebStore68[[#This Row],[country]]&amp;"-"&amp;WebStore68[[#This Row],[item]]</f>
        <v>Spain-PharMeDoc Pregnancy Pillow</v>
      </c>
    </row>
    <row r="628" spans="1:48" hidden="1" x14ac:dyDescent="0.25">
      <c r="A628">
        <v>804</v>
      </c>
      <c r="B628">
        <v>195</v>
      </c>
      <c r="C628" s="4">
        <v>44201</v>
      </c>
      <c r="D628" s="14">
        <f>WebStore68[[#This Row],[order_date]]</f>
        <v>44201</v>
      </c>
      <c r="E628" s="3">
        <f>ROUNDUP(MONTH(WebStore68[[#This Row],[order_date]])/3, 0)</f>
        <v>1</v>
      </c>
      <c r="F628">
        <v>4</v>
      </c>
      <c r="G628" t="s">
        <v>40</v>
      </c>
      <c r="H628" t="s">
        <v>51</v>
      </c>
      <c r="I628" t="s">
        <v>56</v>
      </c>
      <c r="J628" t="s">
        <v>58</v>
      </c>
      <c r="K628" s="4">
        <v>43920</v>
      </c>
      <c r="L628">
        <v>7</v>
      </c>
      <c r="M628" t="s">
        <v>61</v>
      </c>
      <c r="N628" s="4">
        <v>43915</v>
      </c>
      <c r="O628" s="4">
        <v>44012</v>
      </c>
      <c r="P628">
        <v>1</v>
      </c>
      <c r="Q628" t="s">
        <v>79</v>
      </c>
      <c r="R628" t="s">
        <v>241</v>
      </c>
      <c r="S628">
        <v>1</v>
      </c>
      <c r="T628" t="s">
        <v>634</v>
      </c>
      <c r="U628" t="s">
        <v>1182</v>
      </c>
      <c r="V628" t="s">
        <v>1614</v>
      </c>
      <c r="W628" t="s">
        <v>80</v>
      </c>
      <c r="X628" t="s">
        <v>1548</v>
      </c>
      <c r="Y628">
        <v>27.9</v>
      </c>
      <c r="Z628">
        <v>29.98</v>
      </c>
      <c r="AA628">
        <v>1</v>
      </c>
      <c r="AB628" t="s">
        <v>455</v>
      </c>
      <c r="AC628" t="s">
        <v>2340</v>
      </c>
      <c r="AH628" s="4"/>
      <c r="AI628" s="4"/>
      <c r="AJ628" t="s">
        <v>79</v>
      </c>
      <c r="AK628" t="s">
        <v>241</v>
      </c>
      <c r="AL628" t="s">
        <v>634</v>
      </c>
      <c r="AM628" t="s">
        <v>1182</v>
      </c>
      <c r="AN628" t="s">
        <v>1614</v>
      </c>
      <c r="AO628" t="s">
        <v>80</v>
      </c>
      <c r="AP628" t="s">
        <v>1548</v>
      </c>
      <c r="AQ628">
        <f>WebStore68[[#This Row],[unit_price]]*WebStore68[[#This Row],[quantity]]</f>
        <v>27.9</v>
      </c>
      <c r="AR628" t="s">
        <v>455</v>
      </c>
      <c r="AS628" t="s">
        <v>2340</v>
      </c>
      <c r="AT628" t="str">
        <f t="shared" si="9"/>
        <v>804195442014noFemale439207YouTube439154401227.929.98416413.95214.9915</v>
      </c>
      <c r="AU628">
        <f>COUNTIF(AT$2:AT628,AT628)</f>
        <v>1</v>
      </c>
      <c r="AV628" t="str">
        <f>WebStore68[[#This Row],[country]]&amp;"-"&amp;WebStore68[[#This Row],[item]]</f>
        <v>Spain-Yu-Gi-Oh! TCG: Egyptian God Deck: Obelisk The Tormentor</v>
      </c>
    </row>
    <row r="629" spans="1:48" hidden="1" x14ac:dyDescent="0.25">
      <c r="A629">
        <v>806</v>
      </c>
      <c r="B629">
        <v>19</v>
      </c>
      <c r="C629" s="4">
        <v>44203</v>
      </c>
      <c r="D629" s="14">
        <f>WebStore68[[#This Row],[order_date]]</f>
        <v>44203</v>
      </c>
      <c r="E629" s="3">
        <f>ROUNDUP(MONTH(WebStore68[[#This Row],[order_date]])/3, 0)</f>
        <v>1</v>
      </c>
      <c r="F629">
        <v>4</v>
      </c>
      <c r="G629" t="s">
        <v>40</v>
      </c>
      <c r="H629" t="s">
        <v>51</v>
      </c>
      <c r="I629" t="s">
        <v>55</v>
      </c>
      <c r="J629" t="s">
        <v>58</v>
      </c>
      <c r="K629" s="4">
        <v>43739</v>
      </c>
      <c r="L629">
        <v>3</v>
      </c>
      <c r="M629" t="s">
        <v>59</v>
      </c>
      <c r="N629" s="4">
        <v>43615</v>
      </c>
      <c r="O629" s="4">
        <v>43830</v>
      </c>
      <c r="P629">
        <v>2</v>
      </c>
      <c r="Q629" t="s">
        <v>89</v>
      </c>
      <c r="R629" t="s">
        <v>251</v>
      </c>
      <c r="S629">
        <v>2</v>
      </c>
      <c r="T629" t="s">
        <v>823</v>
      </c>
      <c r="U629" t="s">
        <v>1360</v>
      </c>
      <c r="V629" t="s">
        <v>1876</v>
      </c>
      <c r="W629" t="s">
        <v>103</v>
      </c>
      <c r="X629" t="s">
        <v>2039</v>
      </c>
      <c r="Y629">
        <v>109.96</v>
      </c>
      <c r="Z629">
        <v>54.96</v>
      </c>
      <c r="AA629">
        <v>2</v>
      </c>
      <c r="AB629" t="s">
        <v>2262</v>
      </c>
      <c r="AC629" t="s">
        <v>2561</v>
      </c>
      <c r="AH629" s="4"/>
      <c r="AI629" s="4"/>
      <c r="AJ629" t="s">
        <v>90</v>
      </c>
      <c r="AK629" t="s">
        <v>252</v>
      </c>
      <c r="AL629" t="s">
        <v>431</v>
      </c>
      <c r="AM629" t="s">
        <v>994</v>
      </c>
      <c r="AN629" t="s">
        <v>1526</v>
      </c>
      <c r="AO629" t="s">
        <v>69</v>
      </c>
      <c r="AP629" t="s">
        <v>1562</v>
      </c>
      <c r="AQ629">
        <f>WebStore68[[#This Row],[unit_price]]*WebStore68[[#This Row],[quantity]]</f>
        <v>34.99</v>
      </c>
      <c r="AR629" t="s">
        <v>410</v>
      </c>
      <c r="AS629" t="s">
        <v>2359</v>
      </c>
      <c r="AT629" t="str">
        <f t="shared" si="9"/>
        <v>80619442034yesFemale437393Google Ads4361543830109.9654.9662434.9919.9920</v>
      </c>
      <c r="AU629">
        <f>COUNTIF(AT$2:AT629,AT629)</f>
        <v>1</v>
      </c>
      <c r="AV629" t="str">
        <f>WebStore68[[#This Row],[country]]&amp;"-"&amp;WebStore68[[#This Row],[item]]</f>
        <v>Spain-Beyblade Burst Evolution Elite Warrior 4-Pack</v>
      </c>
    </row>
    <row r="630" spans="1:48" hidden="1" x14ac:dyDescent="0.25">
      <c r="A630">
        <v>806</v>
      </c>
      <c r="B630">
        <v>19</v>
      </c>
      <c r="C630" s="4">
        <v>44203</v>
      </c>
      <c r="D630" s="14">
        <f>WebStore68[[#This Row],[order_date]]</f>
        <v>44203</v>
      </c>
      <c r="E630" s="3">
        <f>ROUNDUP(MONTH(WebStore68[[#This Row],[order_date]])/3, 0)</f>
        <v>1</v>
      </c>
      <c r="F630">
        <v>4</v>
      </c>
      <c r="G630" t="s">
        <v>40</v>
      </c>
      <c r="H630" t="s">
        <v>51</v>
      </c>
      <c r="I630" t="s">
        <v>55</v>
      </c>
      <c r="J630" t="s">
        <v>58</v>
      </c>
      <c r="K630" s="4">
        <v>43739</v>
      </c>
      <c r="L630">
        <v>3</v>
      </c>
      <c r="M630" t="s">
        <v>59</v>
      </c>
      <c r="N630" s="4">
        <v>43615</v>
      </c>
      <c r="O630" s="4">
        <v>43830</v>
      </c>
      <c r="P630">
        <v>2</v>
      </c>
      <c r="Q630" t="s">
        <v>89</v>
      </c>
      <c r="R630" t="s">
        <v>251</v>
      </c>
      <c r="S630">
        <v>2</v>
      </c>
      <c r="T630" t="s">
        <v>823</v>
      </c>
      <c r="U630" t="s">
        <v>1360</v>
      </c>
      <c r="V630" t="s">
        <v>1876</v>
      </c>
      <c r="W630" t="s">
        <v>103</v>
      </c>
      <c r="X630" t="s">
        <v>2039</v>
      </c>
      <c r="Y630">
        <v>109.96</v>
      </c>
      <c r="Z630">
        <v>54.96</v>
      </c>
      <c r="AA630">
        <v>2</v>
      </c>
      <c r="AB630" t="s">
        <v>2262</v>
      </c>
      <c r="AC630" t="s">
        <v>2561</v>
      </c>
      <c r="AH630" s="4"/>
      <c r="AI630" s="4"/>
      <c r="AJ630" t="s">
        <v>67</v>
      </c>
      <c r="AK630" t="s">
        <v>229</v>
      </c>
      <c r="AL630" t="s">
        <v>623</v>
      </c>
      <c r="AM630" t="s">
        <v>1173</v>
      </c>
      <c r="AN630" t="s">
        <v>1577</v>
      </c>
      <c r="AO630" t="s">
        <v>67</v>
      </c>
      <c r="AP630" t="s">
        <v>1548</v>
      </c>
      <c r="AQ630">
        <f>WebStore68[[#This Row],[unit_price]]*WebStore68[[#This Row],[quantity]]</f>
        <v>74.97</v>
      </c>
      <c r="AR630" t="s">
        <v>79</v>
      </c>
      <c r="AS630" t="s">
        <v>2349</v>
      </c>
      <c r="AT630" t="str">
        <f t="shared" si="9"/>
        <v>80619442034yesFemale437393Google Ads4361543830109.9654.9639724.99314.994</v>
      </c>
      <c r="AU630">
        <f>COUNTIF(AT$2:AT630,AT630)</f>
        <v>1</v>
      </c>
      <c r="AV630" t="str">
        <f>WebStore68[[#This Row],[country]]&amp;"-"&amp;WebStore68[[#This Row],[item]]</f>
        <v>Spain-Nine Steps From The Tree</v>
      </c>
    </row>
    <row r="631" spans="1:48" hidden="1" x14ac:dyDescent="0.25">
      <c r="A631">
        <v>808</v>
      </c>
      <c r="B631">
        <v>92</v>
      </c>
      <c r="C631" s="4">
        <v>44203</v>
      </c>
      <c r="D631" s="14">
        <f>WebStore68[[#This Row],[order_date]]</f>
        <v>44203</v>
      </c>
      <c r="E631" s="3">
        <f>ROUNDUP(MONTH(WebStore68[[#This Row],[order_date]])/3, 0)</f>
        <v>1</v>
      </c>
      <c r="F631">
        <v>4</v>
      </c>
      <c r="G631" t="s">
        <v>40</v>
      </c>
      <c r="H631" t="s">
        <v>51</v>
      </c>
      <c r="I631" t="s">
        <v>55</v>
      </c>
      <c r="J631" t="s">
        <v>58</v>
      </c>
      <c r="K631" s="4">
        <v>43922</v>
      </c>
      <c r="L631">
        <v>7</v>
      </c>
      <c r="M631" t="s">
        <v>61</v>
      </c>
      <c r="N631" s="4">
        <v>43915</v>
      </c>
      <c r="O631" s="4">
        <v>44012</v>
      </c>
      <c r="P631">
        <v>1</v>
      </c>
      <c r="Q631" t="s">
        <v>80</v>
      </c>
      <c r="R631" t="s">
        <v>242</v>
      </c>
      <c r="S631">
        <v>1</v>
      </c>
      <c r="T631" t="s">
        <v>508</v>
      </c>
      <c r="U631" t="s">
        <v>1071</v>
      </c>
      <c r="V631" t="s">
        <v>1587</v>
      </c>
      <c r="W631" t="s">
        <v>67</v>
      </c>
      <c r="X631" t="s">
        <v>1548</v>
      </c>
      <c r="Y631">
        <v>164.97</v>
      </c>
      <c r="Z631">
        <v>44.97</v>
      </c>
      <c r="AA631">
        <v>1</v>
      </c>
      <c r="AB631" t="s">
        <v>79</v>
      </c>
      <c r="AC631" t="s">
        <v>2349</v>
      </c>
      <c r="AH631" s="4"/>
      <c r="AI631" s="4"/>
      <c r="AJ631" t="s">
        <v>80</v>
      </c>
      <c r="AK631" t="s">
        <v>242</v>
      </c>
      <c r="AL631" t="s">
        <v>508</v>
      </c>
      <c r="AM631" t="s">
        <v>1071</v>
      </c>
      <c r="AN631" t="s">
        <v>1587</v>
      </c>
      <c r="AO631" t="s">
        <v>67</v>
      </c>
      <c r="AP631" t="s">
        <v>1548</v>
      </c>
      <c r="AQ631">
        <f>WebStore68[[#This Row],[unit_price]]*WebStore68[[#This Row],[quantity]]</f>
        <v>164.97</v>
      </c>
      <c r="AR631" t="s">
        <v>79</v>
      </c>
      <c r="AS631" t="s">
        <v>2349</v>
      </c>
      <c r="AT631" t="str">
        <f t="shared" si="9"/>
        <v>80892442034yesFemale439227YouTube4391544012164.9744.97212354.99314.994</v>
      </c>
      <c r="AU631">
        <f>COUNTIF(AT$2:AT631,AT631)</f>
        <v>1</v>
      </c>
      <c r="AV631" t="str">
        <f>WebStore68[[#This Row],[country]]&amp;"-"&amp;WebStore68[[#This Row],[item]]</f>
        <v>Spain-Saucony Kid's Wind A/C Black/Blue Sneakers SK261816</v>
      </c>
    </row>
    <row r="632" spans="1:48" hidden="1" x14ac:dyDescent="0.25">
      <c r="A632">
        <v>819</v>
      </c>
      <c r="B632">
        <v>195</v>
      </c>
      <c r="C632" s="4">
        <v>44209</v>
      </c>
      <c r="D632" s="14">
        <f>WebStore68[[#This Row],[order_date]]</f>
        <v>44209</v>
      </c>
      <c r="E632" s="3">
        <f>ROUNDUP(MONTH(WebStore68[[#This Row],[order_date]])/3, 0)</f>
        <v>1</v>
      </c>
      <c r="F632">
        <v>4</v>
      </c>
      <c r="G632" t="s">
        <v>40</v>
      </c>
      <c r="H632" t="s">
        <v>51</v>
      </c>
      <c r="I632" t="s">
        <v>56</v>
      </c>
      <c r="J632" t="s">
        <v>58</v>
      </c>
      <c r="K632" s="4">
        <v>43920</v>
      </c>
      <c r="L632">
        <v>7</v>
      </c>
      <c r="M632" t="s">
        <v>61</v>
      </c>
      <c r="N632" s="4">
        <v>43915</v>
      </c>
      <c r="O632" s="4">
        <v>44012</v>
      </c>
      <c r="P632">
        <v>1</v>
      </c>
      <c r="Q632" t="s">
        <v>84</v>
      </c>
      <c r="R632" t="s">
        <v>246</v>
      </c>
      <c r="S632">
        <v>1</v>
      </c>
      <c r="T632" t="s">
        <v>413</v>
      </c>
      <c r="U632" t="s">
        <v>975</v>
      </c>
      <c r="V632" t="s">
        <v>1508</v>
      </c>
      <c r="W632" t="s">
        <v>69</v>
      </c>
      <c r="X632" t="s">
        <v>1548</v>
      </c>
      <c r="Y632">
        <v>10.25</v>
      </c>
      <c r="Z632">
        <v>14.99</v>
      </c>
      <c r="AA632">
        <v>1</v>
      </c>
      <c r="AB632" t="s">
        <v>86</v>
      </c>
      <c r="AC632" t="s">
        <v>2350</v>
      </c>
      <c r="AH632" s="4"/>
      <c r="AI632" s="4"/>
      <c r="AJ632" t="s">
        <v>84</v>
      </c>
      <c r="AK632" t="s">
        <v>246</v>
      </c>
      <c r="AL632" t="s">
        <v>413</v>
      </c>
      <c r="AM632" t="s">
        <v>975</v>
      </c>
      <c r="AN632" t="s">
        <v>1508</v>
      </c>
      <c r="AO632" t="s">
        <v>69</v>
      </c>
      <c r="AP632" t="s">
        <v>1548</v>
      </c>
      <c r="AQ632">
        <f>WebStore68[[#This Row],[unit_price]]*WebStore68[[#This Row],[quantity]]</f>
        <v>10.25</v>
      </c>
      <c r="AR632" t="s">
        <v>86</v>
      </c>
      <c r="AS632" t="s">
        <v>2350</v>
      </c>
      <c r="AT632" t="str">
        <f t="shared" si="9"/>
        <v>819195442094noFemale439207YouTube439154401210.2514.99911410.25114.997</v>
      </c>
      <c r="AU632">
        <f>COUNTIF(AT$2:AT632,AT632)</f>
        <v>1</v>
      </c>
      <c r="AV632" t="str">
        <f>WebStore68[[#This Row],[country]]&amp;"-"&amp;WebStore68[[#This Row],[item]]</f>
        <v>Spain-Putuo Decor Game Room Decor Do Not Disturb Gamer at Work Metal Tin Sign 12x8</v>
      </c>
    </row>
    <row r="633" spans="1:48" hidden="1" x14ac:dyDescent="0.25">
      <c r="A633">
        <v>824</v>
      </c>
      <c r="B633">
        <v>77</v>
      </c>
      <c r="C633" s="4">
        <v>44211</v>
      </c>
      <c r="D633" s="14">
        <f>WebStore68[[#This Row],[order_date]]</f>
        <v>44211</v>
      </c>
      <c r="E633" s="3">
        <f>ROUNDUP(MONTH(WebStore68[[#This Row],[order_date]])/3, 0)</f>
        <v>1</v>
      </c>
      <c r="F633">
        <v>4</v>
      </c>
      <c r="G633" t="s">
        <v>40</v>
      </c>
      <c r="H633" t="s">
        <v>51</v>
      </c>
      <c r="I633" t="s">
        <v>55</v>
      </c>
      <c r="J633" t="s">
        <v>57</v>
      </c>
      <c r="K633" s="4">
        <v>44083</v>
      </c>
      <c r="L633">
        <v>10</v>
      </c>
      <c r="M633" t="s">
        <v>61</v>
      </c>
      <c r="N633" s="4">
        <v>44055</v>
      </c>
      <c r="O633" s="4">
        <v>44196</v>
      </c>
      <c r="P633">
        <v>2</v>
      </c>
      <c r="Q633" t="s">
        <v>188</v>
      </c>
      <c r="R633" t="s">
        <v>350</v>
      </c>
      <c r="S633">
        <v>2</v>
      </c>
      <c r="T633" t="s">
        <v>832</v>
      </c>
      <c r="U633" t="s">
        <v>1369</v>
      </c>
      <c r="V633" t="s">
        <v>1885</v>
      </c>
      <c r="W633" t="s">
        <v>88</v>
      </c>
      <c r="X633" t="s">
        <v>2037</v>
      </c>
      <c r="Y633">
        <v>692.88</v>
      </c>
      <c r="Z633">
        <v>79.959999999999994</v>
      </c>
      <c r="AA633">
        <v>2</v>
      </c>
      <c r="AB633" t="s">
        <v>2268</v>
      </c>
      <c r="AC633" t="s">
        <v>2568</v>
      </c>
      <c r="AH633" s="4"/>
      <c r="AI633" s="4"/>
      <c r="AJ633" t="s">
        <v>86</v>
      </c>
      <c r="AK633" t="s">
        <v>248</v>
      </c>
      <c r="AL633" t="s">
        <v>653</v>
      </c>
      <c r="AM633" t="s">
        <v>1197</v>
      </c>
      <c r="AN633" t="s">
        <v>1721</v>
      </c>
      <c r="AO633" t="s">
        <v>80</v>
      </c>
      <c r="AP633" t="s">
        <v>1577</v>
      </c>
      <c r="AQ633">
        <f>WebStore68[[#This Row],[unit_price]]*WebStore68[[#This Row],[quantity]]</f>
        <v>664.98</v>
      </c>
      <c r="AR633" t="s">
        <v>549</v>
      </c>
      <c r="AS633" t="s">
        <v>2362</v>
      </c>
      <c r="AT633" t="str">
        <f t="shared" si="9"/>
        <v>82477442114yesMale4408310YouTube4405544196692.8879.96784332.49224.9922</v>
      </c>
      <c r="AU633">
        <f>COUNTIF(AT$2:AT633,AT633)</f>
        <v>1</v>
      </c>
      <c r="AV633" t="str">
        <f>WebStore68[[#This Row],[country]]&amp;"-"&amp;WebStore68[[#This Row],[item]]</f>
        <v>Spain-Makita DLM432Z</v>
      </c>
    </row>
    <row r="634" spans="1:48" hidden="1" x14ac:dyDescent="0.25">
      <c r="A634">
        <v>824</v>
      </c>
      <c r="B634">
        <v>77</v>
      </c>
      <c r="C634" s="4">
        <v>44211</v>
      </c>
      <c r="D634" s="14">
        <f>WebStore68[[#This Row],[order_date]]</f>
        <v>44211</v>
      </c>
      <c r="E634" s="3">
        <f>ROUNDUP(MONTH(WebStore68[[#This Row],[order_date]])/3, 0)</f>
        <v>1</v>
      </c>
      <c r="F634">
        <v>4</v>
      </c>
      <c r="G634" t="s">
        <v>40</v>
      </c>
      <c r="H634" t="s">
        <v>51</v>
      </c>
      <c r="I634" t="s">
        <v>55</v>
      </c>
      <c r="J634" t="s">
        <v>57</v>
      </c>
      <c r="K634" s="4">
        <v>44083</v>
      </c>
      <c r="L634">
        <v>10</v>
      </c>
      <c r="M634" t="s">
        <v>61</v>
      </c>
      <c r="N634" s="4">
        <v>44055</v>
      </c>
      <c r="O634" s="4">
        <v>44196</v>
      </c>
      <c r="P634">
        <v>2</v>
      </c>
      <c r="Q634" t="s">
        <v>188</v>
      </c>
      <c r="R634" t="s">
        <v>350</v>
      </c>
      <c r="S634">
        <v>2</v>
      </c>
      <c r="T634" t="s">
        <v>832</v>
      </c>
      <c r="U634" t="s">
        <v>1369</v>
      </c>
      <c r="V634" t="s">
        <v>1885</v>
      </c>
      <c r="W634" t="s">
        <v>88</v>
      </c>
      <c r="X634" t="s">
        <v>2037</v>
      </c>
      <c r="Y634">
        <v>692.88</v>
      </c>
      <c r="Z634">
        <v>79.959999999999994</v>
      </c>
      <c r="AA634">
        <v>2</v>
      </c>
      <c r="AB634" t="s">
        <v>2268</v>
      </c>
      <c r="AC634" t="s">
        <v>2568</v>
      </c>
      <c r="AH634" s="4"/>
      <c r="AI634" s="4"/>
      <c r="AJ634" t="s">
        <v>79</v>
      </c>
      <c r="AK634" t="s">
        <v>241</v>
      </c>
      <c r="AL634" t="s">
        <v>617</v>
      </c>
      <c r="AM634" t="s">
        <v>1168</v>
      </c>
      <c r="AN634" t="s">
        <v>1614</v>
      </c>
      <c r="AO634" t="s">
        <v>80</v>
      </c>
      <c r="AP634" t="s">
        <v>1548</v>
      </c>
      <c r="AQ634">
        <f>WebStore68[[#This Row],[unit_price]]*WebStore68[[#This Row],[quantity]]</f>
        <v>27.9</v>
      </c>
      <c r="AR634" t="s">
        <v>86</v>
      </c>
      <c r="AS634" t="s">
        <v>2350</v>
      </c>
      <c r="AT634" t="str">
        <f t="shared" si="9"/>
        <v>82477442114yesMale4408310YouTube4405544196692.8879.96416913.95214.997</v>
      </c>
      <c r="AU634">
        <f>COUNTIF(AT$2:AT634,AT634)</f>
        <v>1</v>
      </c>
      <c r="AV634" t="str">
        <f>WebStore68[[#This Row],[country]]&amp;"-"&amp;WebStore68[[#This Row],[item]]</f>
        <v>Spain-Yu-Gi-Oh! TCG: Egyptian God Deck: The Winged Dragon Of Rah</v>
      </c>
    </row>
    <row r="635" spans="1:48" hidden="1" x14ac:dyDescent="0.25">
      <c r="A635">
        <v>825</v>
      </c>
      <c r="B635">
        <v>95</v>
      </c>
      <c r="C635" s="4">
        <v>44211</v>
      </c>
      <c r="D635" s="14">
        <f>WebStore68[[#This Row],[order_date]]</f>
        <v>44211</v>
      </c>
      <c r="E635" s="3">
        <f>ROUNDUP(MONTH(WebStore68[[#This Row],[order_date]])/3, 0)</f>
        <v>1</v>
      </c>
      <c r="F635">
        <v>4</v>
      </c>
      <c r="G635" t="s">
        <v>40</v>
      </c>
      <c r="H635" t="s">
        <v>51</v>
      </c>
      <c r="I635" t="s">
        <v>56</v>
      </c>
      <c r="J635" t="s">
        <v>58</v>
      </c>
      <c r="K635" s="4">
        <v>43876</v>
      </c>
      <c r="L635">
        <v>6</v>
      </c>
      <c r="M635" t="s">
        <v>59</v>
      </c>
      <c r="N635" s="4">
        <v>43862</v>
      </c>
      <c r="O635" s="4">
        <v>43889</v>
      </c>
      <c r="P635">
        <v>1</v>
      </c>
      <c r="Q635" t="s">
        <v>90</v>
      </c>
      <c r="R635" t="s">
        <v>252</v>
      </c>
      <c r="S635">
        <v>1</v>
      </c>
      <c r="T635" t="s">
        <v>70</v>
      </c>
      <c r="U635" t="s">
        <v>1040</v>
      </c>
      <c r="V635" t="s">
        <v>1568</v>
      </c>
      <c r="W635" t="s">
        <v>69</v>
      </c>
      <c r="X635" t="s">
        <v>1562</v>
      </c>
      <c r="Y635">
        <v>198.99</v>
      </c>
      <c r="Z635">
        <v>9.99</v>
      </c>
      <c r="AA635">
        <v>1</v>
      </c>
      <c r="AB635" t="s">
        <v>645</v>
      </c>
      <c r="AC635" t="s">
        <v>2347</v>
      </c>
      <c r="AH635" s="4"/>
      <c r="AI635" s="4"/>
      <c r="AJ635" t="s">
        <v>90</v>
      </c>
      <c r="AK635" t="s">
        <v>252</v>
      </c>
      <c r="AL635" t="s">
        <v>70</v>
      </c>
      <c r="AM635" t="s">
        <v>1040</v>
      </c>
      <c r="AN635" t="s">
        <v>1568</v>
      </c>
      <c r="AO635" t="s">
        <v>69</v>
      </c>
      <c r="AP635" t="s">
        <v>1562</v>
      </c>
      <c r="AQ635">
        <f>WebStore68[[#This Row],[unit_price]]*WebStore68[[#This Row],[quantity]]</f>
        <v>198.99</v>
      </c>
      <c r="AR635" t="s">
        <v>645</v>
      </c>
      <c r="AS635" t="s">
        <v>2347</v>
      </c>
      <c r="AT635" t="str">
        <f t="shared" si="9"/>
        <v>82595442114noFemale438766Google Ads4386243889198.999.9965198.9919.9913</v>
      </c>
      <c r="AU635">
        <f>COUNTIF(AT$2:AT635,AT635)</f>
        <v>1</v>
      </c>
      <c r="AV635" t="str">
        <f>WebStore68[[#This Row],[country]]&amp;"-"&amp;WebStore68[[#This Row],[item]]</f>
        <v>Spain-16" Large wood Vintage Premium metal chess set</v>
      </c>
    </row>
    <row r="636" spans="1:48" hidden="1" x14ac:dyDescent="0.25">
      <c r="A636">
        <v>828</v>
      </c>
      <c r="B636">
        <v>178</v>
      </c>
      <c r="C636" s="13">
        <v>44213</v>
      </c>
      <c r="D636" s="14">
        <f>WebStore68[[#This Row],[order_date]]</f>
        <v>44213</v>
      </c>
      <c r="E636" s="3">
        <f>ROUNDUP(MONTH(WebStore68[[#This Row],[order_date]])/3, 0)</f>
        <v>1</v>
      </c>
      <c r="F636">
        <v>4</v>
      </c>
      <c r="G636" t="s">
        <v>40</v>
      </c>
      <c r="H636" t="s">
        <v>51</v>
      </c>
      <c r="I636" t="s">
        <v>55</v>
      </c>
      <c r="J636" t="s">
        <v>57</v>
      </c>
      <c r="K636" s="4">
        <v>43632</v>
      </c>
      <c r="L636">
        <v>2</v>
      </c>
      <c r="M636" t="s">
        <v>60</v>
      </c>
      <c r="N636" s="4">
        <v>43615</v>
      </c>
      <c r="O636" s="4">
        <v>43830</v>
      </c>
      <c r="P636">
        <v>1</v>
      </c>
      <c r="Q636" t="s">
        <v>67</v>
      </c>
      <c r="R636" t="s">
        <v>229</v>
      </c>
      <c r="S636">
        <v>1</v>
      </c>
      <c r="T636" t="s">
        <v>527</v>
      </c>
      <c r="U636" t="s">
        <v>953</v>
      </c>
      <c r="V636" t="s">
        <v>1617</v>
      </c>
      <c r="W636" t="s">
        <v>69</v>
      </c>
      <c r="X636" t="s">
        <v>1548</v>
      </c>
      <c r="Y636">
        <v>30.99</v>
      </c>
      <c r="Z636">
        <v>14.99</v>
      </c>
      <c r="AA636">
        <v>1</v>
      </c>
      <c r="AB636" t="s">
        <v>84</v>
      </c>
      <c r="AC636" t="s">
        <v>2366</v>
      </c>
      <c r="AH636" s="4"/>
      <c r="AI636" s="4"/>
      <c r="AJ636" t="s">
        <v>67</v>
      </c>
      <c r="AK636" t="s">
        <v>229</v>
      </c>
      <c r="AL636" t="s">
        <v>527</v>
      </c>
      <c r="AM636" t="s">
        <v>953</v>
      </c>
      <c r="AN636" t="s">
        <v>1617</v>
      </c>
      <c r="AO636" t="s">
        <v>69</v>
      </c>
      <c r="AP636" t="s">
        <v>1548</v>
      </c>
      <c r="AQ636">
        <f>WebStore68[[#This Row],[unit_price]]*WebStore68[[#This Row],[quantity]]</f>
        <v>30.99</v>
      </c>
      <c r="AR636" t="s">
        <v>84</v>
      </c>
      <c r="AS636" t="s">
        <v>2366</v>
      </c>
      <c r="AT636" t="str">
        <f t="shared" si="9"/>
        <v>828178442134yesMale436322Facebook436154383030.9914.99313730.99114.999</v>
      </c>
      <c r="AU636">
        <f>COUNTIF(AT$2:AT636,AT636)</f>
        <v>1</v>
      </c>
      <c r="AV636" t="str">
        <f>WebStore68[[#This Row],[country]]&amp;"-"&amp;WebStore68[[#This Row],[item]]</f>
        <v>Spain-Star Wars: the Old Republic - Legends Ser.: Fatal Alliance</v>
      </c>
    </row>
    <row r="637" spans="1:48" hidden="1" x14ac:dyDescent="0.25">
      <c r="A637">
        <v>833</v>
      </c>
      <c r="B637">
        <v>234</v>
      </c>
      <c r="C637" s="4">
        <v>44215</v>
      </c>
      <c r="D637" s="14">
        <f>WebStore68[[#This Row],[order_date]]</f>
        <v>44215</v>
      </c>
      <c r="E637" s="3">
        <f>ROUNDUP(MONTH(WebStore68[[#This Row],[order_date]])/3, 0)</f>
        <v>1</v>
      </c>
      <c r="F637">
        <v>4</v>
      </c>
      <c r="G637" t="s">
        <v>40</v>
      </c>
      <c r="H637" t="s">
        <v>51</v>
      </c>
      <c r="I637" t="s">
        <v>56</v>
      </c>
      <c r="J637" t="s">
        <v>58</v>
      </c>
      <c r="K637" s="4">
        <v>44043</v>
      </c>
      <c r="L637">
        <v>9</v>
      </c>
      <c r="M637" t="s">
        <v>59</v>
      </c>
      <c r="N637" s="4">
        <v>43952</v>
      </c>
      <c r="O637" s="4">
        <v>44075</v>
      </c>
      <c r="P637">
        <v>1</v>
      </c>
      <c r="Q637" t="s">
        <v>70</v>
      </c>
      <c r="R637" t="s">
        <v>232</v>
      </c>
      <c r="S637">
        <v>1</v>
      </c>
      <c r="T637" t="s">
        <v>440</v>
      </c>
      <c r="U637" t="s">
        <v>1002</v>
      </c>
      <c r="V637" t="s">
        <v>1534</v>
      </c>
      <c r="W637" t="s">
        <v>80</v>
      </c>
      <c r="X637" t="s">
        <v>1517</v>
      </c>
      <c r="Y637">
        <v>45.9</v>
      </c>
      <c r="Z637">
        <v>39.979999999999997</v>
      </c>
      <c r="AA637">
        <v>1</v>
      </c>
      <c r="AB637" t="s">
        <v>432</v>
      </c>
      <c r="AC637" t="s">
        <v>2331</v>
      </c>
      <c r="AH637" s="4"/>
      <c r="AI637" s="4"/>
      <c r="AJ637" t="s">
        <v>70</v>
      </c>
      <c r="AK637" t="s">
        <v>232</v>
      </c>
      <c r="AL637" t="s">
        <v>440</v>
      </c>
      <c r="AM637" t="s">
        <v>1002</v>
      </c>
      <c r="AN637" t="s">
        <v>1534</v>
      </c>
      <c r="AO637" t="s">
        <v>80</v>
      </c>
      <c r="AP637" t="s">
        <v>1517</v>
      </c>
      <c r="AQ637">
        <f>WebStore68[[#This Row],[unit_price]]*WebStore68[[#This Row],[quantity]]</f>
        <v>45.9</v>
      </c>
      <c r="AR637" t="s">
        <v>432</v>
      </c>
      <c r="AS637" t="s">
        <v>2331</v>
      </c>
      <c r="AT637" t="str">
        <f t="shared" si="9"/>
        <v>833234442154noFemale440439Google Ads439524407545.939.98517022.95219.9921</v>
      </c>
      <c r="AU637">
        <f>COUNTIF(AT$2:AT637,AT637)</f>
        <v>1</v>
      </c>
      <c r="AV637" t="str">
        <f>WebStore68[[#This Row],[country]]&amp;"-"&amp;WebStore68[[#This Row],[item]]</f>
        <v>Spain-ZIONOR Swim Goggles G1 Polarized Swimming Goggles Anti-Fog for Adult</v>
      </c>
    </row>
    <row r="638" spans="1:48" hidden="1" x14ac:dyDescent="0.25">
      <c r="A638">
        <v>848</v>
      </c>
      <c r="B638">
        <v>356</v>
      </c>
      <c r="C638" s="4">
        <v>44223</v>
      </c>
      <c r="D638" s="14">
        <f>WebStore68[[#This Row],[order_date]]</f>
        <v>44223</v>
      </c>
      <c r="E638" s="3">
        <f>ROUNDUP(MONTH(WebStore68[[#This Row],[order_date]])/3, 0)</f>
        <v>1</v>
      </c>
      <c r="F638">
        <v>4</v>
      </c>
      <c r="G638" t="s">
        <v>40</v>
      </c>
      <c r="H638" t="s">
        <v>51</v>
      </c>
      <c r="I638" t="s">
        <v>56</v>
      </c>
      <c r="J638" t="s">
        <v>58</v>
      </c>
      <c r="K638" s="4">
        <v>43725</v>
      </c>
      <c r="L638">
        <v>3</v>
      </c>
      <c r="M638" t="s">
        <v>59</v>
      </c>
      <c r="N638" s="4">
        <v>43615</v>
      </c>
      <c r="O638" s="4">
        <v>43830</v>
      </c>
      <c r="P638">
        <v>1</v>
      </c>
      <c r="Q638" t="s">
        <v>80</v>
      </c>
      <c r="R638" t="s">
        <v>242</v>
      </c>
      <c r="S638">
        <v>1</v>
      </c>
      <c r="T638" t="s">
        <v>548</v>
      </c>
      <c r="U638" t="s">
        <v>1109</v>
      </c>
      <c r="V638" t="s">
        <v>1634</v>
      </c>
      <c r="W638" t="s">
        <v>69</v>
      </c>
      <c r="X638" t="s">
        <v>1548</v>
      </c>
      <c r="Y638">
        <v>27.98</v>
      </c>
      <c r="Z638">
        <v>14.99</v>
      </c>
      <c r="AA638">
        <v>1</v>
      </c>
      <c r="AB638" t="s">
        <v>67</v>
      </c>
      <c r="AC638" t="s">
        <v>2373</v>
      </c>
      <c r="AH638" s="4"/>
      <c r="AI638" s="4"/>
      <c r="AJ638" t="s">
        <v>80</v>
      </c>
      <c r="AK638" t="s">
        <v>242</v>
      </c>
      <c r="AL638" t="s">
        <v>548</v>
      </c>
      <c r="AM638" t="s">
        <v>1109</v>
      </c>
      <c r="AN638" t="s">
        <v>1634</v>
      </c>
      <c r="AO638" t="s">
        <v>69</v>
      </c>
      <c r="AP638" t="s">
        <v>1548</v>
      </c>
      <c r="AQ638">
        <f>WebStore68[[#This Row],[unit_price]]*WebStore68[[#This Row],[quantity]]</f>
        <v>27.98</v>
      </c>
      <c r="AR638" t="s">
        <v>67</v>
      </c>
      <c r="AS638" t="s">
        <v>2373</v>
      </c>
      <c r="AT638" t="str">
        <f t="shared" si="9"/>
        <v>848356442234noFemale437253Google Ads436154383027.9814.9923627.98114.993</v>
      </c>
      <c r="AU638">
        <f>COUNTIF(AT$2:AT638,AT638)</f>
        <v>1</v>
      </c>
      <c r="AV638" t="str">
        <f>WebStore68[[#This Row],[country]]&amp;"-"&amp;WebStore68[[#This Row],[item]]</f>
        <v>Spain-Dokotoo Womens Spring Summer Deep V Neck Ruffle Long Sleeve Floral Print Mini Dress</v>
      </c>
    </row>
    <row r="639" spans="1:48" hidden="1" x14ac:dyDescent="0.25">
      <c r="A639">
        <v>849</v>
      </c>
      <c r="B639">
        <v>447</v>
      </c>
      <c r="C639" s="13">
        <v>44223</v>
      </c>
      <c r="D639" s="14">
        <f>WebStore68[[#This Row],[order_date]]</f>
        <v>44223</v>
      </c>
      <c r="E639" s="3">
        <f>ROUNDUP(MONTH(WebStore68[[#This Row],[order_date]])/3, 0)</f>
        <v>1</v>
      </c>
      <c r="F639">
        <v>4</v>
      </c>
      <c r="G639" t="s">
        <v>40</v>
      </c>
      <c r="H639" t="s">
        <v>51</v>
      </c>
      <c r="I639" t="s">
        <v>56</v>
      </c>
      <c r="J639" t="s">
        <v>58</v>
      </c>
      <c r="K639" s="4">
        <v>43723</v>
      </c>
      <c r="L639">
        <v>2</v>
      </c>
      <c r="M639" t="s">
        <v>60</v>
      </c>
      <c r="N639" s="4">
        <v>43615</v>
      </c>
      <c r="O639" s="4">
        <v>43830</v>
      </c>
      <c r="P639">
        <v>2</v>
      </c>
      <c r="Q639" t="s">
        <v>197</v>
      </c>
      <c r="R639" t="s">
        <v>359</v>
      </c>
      <c r="S639">
        <v>2</v>
      </c>
      <c r="T639" t="s">
        <v>838</v>
      </c>
      <c r="U639" t="s">
        <v>1375</v>
      </c>
      <c r="V639" t="s">
        <v>1891</v>
      </c>
      <c r="W639" t="s">
        <v>2021</v>
      </c>
      <c r="X639" t="s">
        <v>2068</v>
      </c>
      <c r="Y639">
        <v>697.86</v>
      </c>
      <c r="Z639">
        <v>69.94</v>
      </c>
      <c r="AA639">
        <v>2</v>
      </c>
      <c r="AB639" t="s">
        <v>2272</v>
      </c>
      <c r="AC639" t="s">
        <v>2572</v>
      </c>
      <c r="AH639" s="4"/>
      <c r="AI639" s="4"/>
      <c r="AJ639" t="s">
        <v>90</v>
      </c>
      <c r="AK639" t="s">
        <v>252</v>
      </c>
      <c r="AL639" t="s">
        <v>69</v>
      </c>
      <c r="AM639" t="s">
        <v>1015</v>
      </c>
      <c r="AN639" t="s">
        <v>1545</v>
      </c>
      <c r="AO639" t="s">
        <v>80</v>
      </c>
      <c r="AP639" t="s">
        <v>1562</v>
      </c>
      <c r="AQ639">
        <f>WebStore68[[#This Row],[unit_price]]*WebStore68[[#This Row],[quantity]]</f>
        <v>189.98</v>
      </c>
      <c r="AR639" t="s">
        <v>645</v>
      </c>
      <c r="AS639" t="s">
        <v>2347</v>
      </c>
      <c r="AT639" t="str">
        <f t="shared" si="9"/>
        <v>849447442234noFemale437232Facebook4361543830697.8669.946194.9929.9913</v>
      </c>
      <c r="AU639">
        <f>COUNTIF(AT$2:AT639,AT639)</f>
        <v>1</v>
      </c>
      <c r="AV639" t="str">
        <f>WebStore68[[#This Row],[country]]&amp;"-"&amp;WebStore68[[#This Row],[item]]</f>
        <v>Spain-100Pcs Square Poker Chips Set</v>
      </c>
    </row>
    <row r="640" spans="1:48" hidden="1" x14ac:dyDescent="0.25">
      <c r="A640">
        <v>849</v>
      </c>
      <c r="B640">
        <v>447</v>
      </c>
      <c r="C640" s="13">
        <v>44223</v>
      </c>
      <c r="D640" s="14">
        <f>WebStore68[[#This Row],[order_date]]</f>
        <v>44223</v>
      </c>
      <c r="E640" s="3">
        <f>ROUNDUP(MONTH(WebStore68[[#This Row],[order_date]])/3, 0)</f>
        <v>1</v>
      </c>
      <c r="F640">
        <v>4</v>
      </c>
      <c r="G640" t="s">
        <v>40</v>
      </c>
      <c r="H640" t="s">
        <v>51</v>
      </c>
      <c r="I640" t="s">
        <v>56</v>
      </c>
      <c r="J640" t="s">
        <v>58</v>
      </c>
      <c r="K640" s="4">
        <v>43723</v>
      </c>
      <c r="L640">
        <v>2</v>
      </c>
      <c r="M640" t="s">
        <v>60</v>
      </c>
      <c r="N640" s="4">
        <v>43615</v>
      </c>
      <c r="O640" s="4">
        <v>43830</v>
      </c>
      <c r="P640">
        <v>2</v>
      </c>
      <c r="Q640" t="s">
        <v>197</v>
      </c>
      <c r="R640" t="s">
        <v>359</v>
      </c>
      <c r="S640">
        <v>2</v>
      </c>
      <c r="T640" t="s">
        <v>838</v>
      </c>
      <c r="U640" t="s">
        <v>1375</v>
      </c>
      <c r="V640" t="s">
        <v>1891</v>
      </c>
      <c r="W640" t="s">
        <v>2021</v>
      </c>
      <c r="X640" t="s">
        <v>2068</v>
      </c>
      <c r="Y640">
        <v>697.86</v>
      </c>
      <c r="Z640">
        <v>69.94</v>
      </c>
      <c r="AA640">
        <v>2</v>
      </c>
      <c r="AB640" t="s">
        <v>2272</v>
      </c>
      <c r="AC640" t="s">
        <v>2572</v>
      </c>
      <c r="AH640" s="4"/>
      <c r="AI640" s="4"/>
      <c r="AJ640" t="s">
        <v>80</v>
      </c>
      <c r="AK640" t="s">
        <v>242</v>
      </c>
      <c r="AL640" t="s">
        <v>691</v>
      </c>
      <c r="AM640" t="s">
        <v>1232</v>
      </c>
      <c r="AN640" t="s">
        <v>1754</v>
      </c>
      <c r="AO640" t="s">
        <v>69</v>
      </c>
      <c r="AP640" t="s">
        <v>1548</v>
      </c>
      <c r="AQ640">
        <f>WebStore68[[#This Row],[unit_price]]*WebStore68[[#This Row],[quantity]]</f>
        <v>158.94999999999999</v>
      </c>
      <c r="AR640" t="s">
        <v>67</v>
      </c>
      <c r="AS640" t="s">
        <v>2373</v>
      </c>
      <c r="AT640" t="str">
        <f t="shared" si="9"/>
        <v>849447442234noFemale437232Facebook4361543830697.8669.94243158.95114.993</v>
      </c>
      <c r="AU640">
        <f>COUNTIF(AT$2:AT640,AT640)</f>
        <v>1</v>
      </c>
      <c r="AV640" t="str">
        <f>WebStore68[[#This Row],[country]]&amp;"-"&amp;WebStore68[[#This Row],[item]]</f>
        <v>Spain-Fifth Avenue Collection - "Crystal Clutch" Handbag Clutch</v>
      </c>
    </row>
    <row r="641" spans="1:48" hidden="1" x14ac:dyDescent="0.25">
      <c r="A641">
        <v>850</v>
      </c>
      <c r="B641">
        <v>19</v>
      </c>
      <c r="C641" s="4">
        <v>44225</v>
      </c>
      <c r="D641" s="14">
        <f>WebStore68[[#This Row],[order_date]]</f>
        <v>44225</v>
      </c>
      <c r="E641" s="3">
        <f>ROUNDUP(MONTH(WebStore68[[#This Row],[order_date]])/3, 0)</f>
        <v>1</v>
      </c>
      <c r="F641">
        <v>4</v>
      </c>
      <c r="G641" t="s">
        <v>40</v>
      </c>
      <c r="H641" t="s">
        <v>51</v>
      </c>
      <c r="I641" t="s">
        <v>55</v>
      </c>
      <c r="J641" t="s">
        <v>58</v>
      </c>
      <c r="K641" s="4">
        <v>43739</v>
      </c>
      <c r="L641">
        <v>3</v>
      </c>
      <c r="M641" t="s">
        <v>59</v>
      </c>
      <c r="N641" s="4">
        <v>43615</v>
      </c>
      <c r="O641" s="4">
        <v>43830</v>
      </c>
      <c r="P641">
        <v>1</v>
      </c>
      <c r="Q641" t="s">
        <v>84</v>
      </c>
      <c r="R641" t="s">
        <v>246</v>
      </c>
      <c r="S641">
        <v>1</v>
      </c>
      <c r="T641" t="s">
        <v>438</v>
      </c>
      <c r="U641" t="s">
        <v>1000</v>
      </c>
      <c r="V641" t="s">
        <v>1532</v>
      </c>
      <c r="W641" t="s">
        <v>69</v>
      </c>
      <c r="X641" t="s">
        <v>1548</v>
      </c>
      <c r="Y641">
        <v>133.99</v>
      </c>
      <c r="Z641">
        <v>14.99</v>
      </c>
      <c r="AA641">
        <v>1</v>
      </c>
      <c r="AB641" t="s">
        <v>645</v>
      </c>
      <c r="AC641" t="s">
        <v>2347</v>
      </c>
      <c r="AH641" s="4"/>
      <c r="AI641" s="4"/>
      <c r="AJ641" t="s">
        <v>84</v>
      </c>
      <c r="AK641" t="s">
        <v>246</v>
      </c>
      <c r="AL641" t="s">
        <v>438</v>
      </c>
      <c r="AM641" t="s">
        <v>1000</v>
      </c>
      <c r="AN641" t="s">
        <v>1532</v>
      </c>
      <c r="AO641" t="s">
        <v>69</v>
      </c>
      <c r="AP641" t="s">
        <v>1548</v>
      </c>
      <c r="AQ641">
        <f>WebStore68[[#This Row],[unit_price]]*WebStore68[[#This Row],[quantity]]</f>
        <v>133.99</v>
      </c>
      <c r="AR641" t="s">
        <v>645</v>
      </c>
      <c r="AS641" t="s">
        <v>2347</v>
      </c>
      <c r="AT641" t="str">
        <f t="shared" si="9"/>
        <v>85019442254yesFemale437393Google Ads4361543830133.9914.99981133.99114.9913</v>
      </c>
      <c r="AU641">
        <f>COUNTIF(AT$2:AT641,AT641)</f>
        <v>1</v>
      </c>
      <c r="AV641" t="str">
        <f>WebStore68[[#This Row],[country]]&amp;"-"&amp;WebStore68[[#This Row],[item]]</f>
        <v>Spain-Logitech G733 LIGHTSPEED Wireless Gaming Headset</v>
      </c>
    </row>
    <row r="642" spans="1:48" hidden="1" x14ac:dyDescent="0.25">
      <c r="A642">
        <v>852</v>
      </c>
      <c r="B642">
        <v>391</v>
      </c>
      <c r="C642" s="13">
        <v>44226</v>
      </c>
      <c r="D642" s="14">
        <f>WebStore68[[#This Row],[order_date]]</f>
        <v>44226</v>
      </c>
      <c r="E642" s="3">
        <f>ROUNDUP(MONTH(WebStore68[[#This Row],[order_date]])/3, 0)</f>
        <v>1</v>
      </c>
      <c r="F642">
        <v>4</v>
      </c>
      <c r="G642" t="s">
        <v>40</v>
      </c>
      <c r="H642" t="s">
        <v>51</v>
      </c>
      <c r="I642" t="s">
        <v>55</v>
      </c>
      <c r="J642" t="s">
        <v>58</v>
      </c>
      <c r="K642" s="4">
        <v>43689</v>
      </c>
      <c r="L642">
        <v>2</v>
      </c>
      <c r="M642" t="s">
        <v>60</v>
      </c>
      <c r="N642" s="4">
        <v>43615</v>
      </c>
      <c r="O642" s="4">
        <v>43830</v>
      </c>
      <c r="P642">
        <v>2</v>
      </c>
      <c r="Q642" t="s">
        <v>128</v>
      </c>
      <c r="R642" t="s">
        <v>290</v>
      </c>
      <c r="S642">
        <v>2</v>
      </c>
      <c r="T642" t="s">
        <v>840</v>
      </c>
      <c r="U642" t="s">
        <v>1377</v>
      </c>
      <c r="V642" t="s">
        <v>1893</v>
      </c>
      <c r="W642" t="s">
        <v>71</v>
      </c>
      <c r="X642" t="s">
        <v>2039</v>
      </c>
      <c r="Y642">
        <v>98.69</v>
      </c>
      <c r="Z642">
        <v>24.98</v>
      </c>
      <c r="AA642">
        <v>2</v>
      </c>
      <c r="AB642" t="s">
        <v>2274</v>
      </c>
      <c r="AC642" t="s">
        <v>2574</v>
      </c>
      <c r="AH642" s="4"/>
      <c r="AI642" s="4"/>
      <c r="AJ642" t="s">
        <v>90</v>
      </c>
      <c r="AK642" t="s">
        <v>252</v>
      </c>
      <c r="AL642" t="s">
        <v>907</v>
      </c>
      <c r="AM642" t="s">
        <v>1443</v>
      </c>
      <c r="AN642" t="s">
        <v>1956</v>
      </c>
      <c r="AO642" t="s">
        <v>69</v>
      </c>
      <c r="AP642" t="s">
        <v>1562</v>
      </c>
      <c r="AQ642">
        <f>WebStore68[[#This Row],[unit_price]]*WebStore68[[#This Row],[quantity]]</f>
        <v>77.5</v>
      </c>
      <c r="AR642" t="s">
        <v>645</v>
      </c>
      <c r="AS642" t="s">
        <v>2347</v>
      </c>
      <c r="AT642" t="str">
        <f t="shared" ref="AT642:AT705" si="10">CONCATENATE($A642,$B642,$C642,$F642,$I642,$J642,$K642,$L642,$M642,$N642,$O642,$Y642,$Z642,$AD642,$AE642,$AF642,$AG642,$AH642,$AI642,$AJ642,$AL642,$AN642,$AO642,$AP642,$AR642)</f>
        <v>852391442264yesFemale436892Facebook436154383098.6924.9867777.519.9913</v>
      </c>
      <c r="AU642">
        <f>COUNTIF(AT$2:AT642,AT642)</f>
        <v>1</v>
      </c>
      <c r="AV642" t="str">
        <f>WebStore68[[#This Row],[country]]&amp;"-"&amp;WebStore68[[#This Row],[item]]</f>
        <v>Spain-Lego Classic</v>
      </c>
    </row>
    <row r="643" spans="1:48" hidden="1" x14ac:dyDescent="0.25">
      <c r="A643">
        <v>852</v>
      </c>
      <c r="B643">
        <v>391</v>
      </c>
      <c r="C643" s="13">
        <v>44226</v>
      </c>
      <c r="D643" s="14">
        <f>WebStore68[[#This Row],[order_date]]</f>
        <v>44226</v>
      </c>
      <c r="E643" s="3">
        <f>ROUNDUP(MONTH(WebStore68[[#This Row],[order_date]])/3, 0)</f>
        <v>1</v>
      </c>
      <c r="F643">
        <v>4</v>
      </c>
      <c r="G643" t="s">
        <v>40</v>
      </c>
      <c r="H643" t="s">
        <v>51</v>
      </c>
      <c r="I643" t="s">
        <v>55</v>
      </c>
      <c r="J643" t="s">
        <v>58</v>
      </c>
      <c r="K643" s="4">
        <v>43689</v>
      </c>
      <c r="L643">
        <v>2</v>
      </c>
      <c r="M643" t="s">
        <v>60</v>
      </c>
      <c r="N643" s="4">
        <v>43615</v>
      </c>
      <c r="O643" s="4">
        <v>43830</v>
      </c>
      <c r="P643">
        <v>2</v>
      </c>
      <c r="Q643" t="s">
        <v>128</v>
      </c>
      <c r="R643" t="s">
        <v>290</v>
      </c>
      <c r="S643">
        <v>2</v>
      </c>
      <c r="T643" t="s">
        <v>840</v>
      </c>
      <c r="U643" t="s">
        <v>1377</v>
      </c>
      <c r="V643" t="s">
        <v>1893</v>
      </c>
      <c r="W643" t="s">
        <v>71</v>
      </c>
      <c r="X643" t="s">
        <v>2039</v>
      </c>
      <c r="Y643">
        <v>98.69</v>
      </c>
      <c r="Z643">
        <v>24.98</v>
      </c>
      <c r="AA643">
        <v>2</v>
      </c>
      <c r="AB643" t="s">
        <v>2274</v>
      </c>
      <c r="AC643" t="s">
        <v>2574</v>
      </c>
      <c r="AH643" s="4"/>
      <c r="AI643" s="4"/>
      <c r="AJ643" t="s">
        <v>80</v>
      </c>
      <c r="AK643" t="s">
        <v>242</v>
      </c>
      <c r="AL643" t="s">
        <v>404</v>
      </c>
      <c r="AM643" t="s">
        <v>966</v>
      </c>
      <c r="AN643" t="s">
        <v>1499</v>
      </c>
      <c r="AO643" t="s">
        <v>69</v>
      </c>
      <c r="AP643" t="s">
        <v>1548</v>
      </c>
      <c r="AQ643">
        <f>WebStore68[[#This Row],[unit_price]]*WebStore68[[#This Row],[quantity]]</f>
        <v>21.19</v>
      </c>
      <c r="AR643" t="s">
        <v>70</v>
      </c>
      <c r="AS643" t="s">
        <v>2341</v>
      </c>
      <c r="AT643" t="str">
        <f t="shared" si="10"/>
        <v>852391442264yesFemale436892Facebook436154383098.6924.9827121.19114.995</v>
      </c>
      <c r="AU643">
        <f>COUNTIF(AT$2:AT643,AT643)</f>
        <v>1</v>
      </c>
      <c r="AV643" t="str">
        <f>WebStore68[[#This Row],[country]]&amp;"-"&amp;WebStore68[[#This Row],[item]]</f>
        <v>Spain-Kids Gamer Tee</v>
      </c>
    </row>
    <row r="644" spans="1:48" hidden="1" x14ac:dyDescent="0.25">
      <c r="A644">
        <v>861</v>
      </c>
      <c r="B644">
        <v>178</v>
      </c>
      <c r="C644" s="13">
        <v>44231</v>
      </c>
      <c r="D644" s="14">
        <f>WebStore68[[#This Row],[order_date]]</f>
        <v>44231</v>
      </c>
      <c r="E644" s="3">
        <f>ROUNDUP(MONTH(WebStore68[[#This Row],[order_date]])/3, 0)</f>
        <v>1</v>
      </c>
      <c r="F644">
        <v>4</v>
      </c>
      <c r="G644" t="s">
        <v>40</v>
      </c>
      <c r="H644" t="s">
        <v>51</v>
      </c>
      <c r="I644" t="s">
        <v>55</v>
      </c>
      <c r="J644" t="s">
        <v>57</v>
      </c>
      <c r="K644" s="4">
        <v>43632</v>
      </c>
      <c r="L644">
        <v>2</v>
      </c>
      <c r="M644" t="s">
        <v>60</v>
      </c>
      <c r="N644" s="4">
        <v>43615</v>
      </c>
      <c r="O644" s="4">
        <v>43830</v>
      </c>
      <c r="P644">
        <v>2</v>
      </c>
      <c r="Q644" t="s">
        <v>113</v>
      </c>
      <c r="R644" t="s">
        <v>275</v>
      </c>
      <c r="S644">
        <v>2</v>
      </c>
      <c r="T644" t="s">
        <v>844</v>
      </c>
      <c r="U644" t="s">
        <v>1381</v>
      </c>
      <c r="V644" t="s">
        <v>1897</v>
      </c>
      <c r="W644" t="s">
        <v>103</v>
      </c>
      <c r="X644" t="s">
        <v>2030</v>
      </c>
      <c r="Y644">
        <v>169.96</v>
      </c>
      <c r="Z644">
        <v>64.959999999999994</v>
      </c>
      <c r="AA644">
        <v>2</v>
      </c>
      <c r="AB644" t="s">
        <v>2278</v>
      </c>
      <c r="AC644" t="s">
        <v>2578</v>
      </c>
      <c r="AH644" s="4"/>
      <c r="AI644" s="4"/>
      <c r="AJ644" t="s">
        <v>65</v>
      </c>
      <c r="AK644" t="s">
        <v>227</v>
      </c>
      <c r="AL644" t="s">
        <v>802</v>
      </c>
      <c r="AM644" t="s">
        <v>1340</v>
      </c>
      <c r="AN644" t="s">
        <v>1856</v>
      </c>
      <c r="AO644" t="s">
        <v>69</v>
      </c>
      <c r="AP644" t="s">
        <v>1517</v>
      </c>
      <c r="AQ644">
        <f>WebStore68[[#This Row],[unit_price]]*WebStore68[[#This Row],[quantity]]</f>
        <v>79.989999999999995</v>
      </c>
      <c r="AR644" t="s">
        <v>431</v>
      </c>
      <c r="AS644" t="s">
        <v>2326</v>
      </c>
      <c r="AT644" t="str">
        <f t="shared" si="10"/>
        <v>861178442314yesMale436322Facebook4361543830169.9664.96109679.99119.9924</v>
      </c>
      <c r="AU644">
        <f>COUNTIF(AT$2:AT644,AT644)</f>
        <v>1</v>
      </c>
      <c r="AV644" t="str">
        <f>WebStore68[[#This Row],[country]]&amp;"-"&amp;WebStore68[[#This Row],[item]]</f>
        <v>Spain-Night Cream</v>
      </c>
    </row>
    <row r="645" spans="1:48" hidden="1" x14ac:dyDescent="0.25">
      <c r="A645">
        <v>861</v>
      </c>
      <c r="B645">
        <v>178</v>
      </c>
      <c r="C645" s="13">
        <v>44231</v>
      </c>
      <c r="D645" s="14">
        <f>WebStore68[[#This Row],[order_date]]</f>
        <v>44231</v>
      </c>
      <c r="E645" s="3">
        <f>ROUNDUP(MONTH(WebStore68[[#This Row],[order_date]])/3, 0)</f>
        <v>1</v>
      </c>
      <c r="F645">
        <v>4</v>
      </c>
      <c r="G645" t="s">
        <v>40</v>
      </c>
      <c r="H645" t="s">
        <v>51</v>
      </c>
      <c r="I645" t="s">
        <v>55</v>
      </c>
      <c r="J645" t="s">
        <v>57</v>
      </c>
      <c r="K645" s="4">
        <v>43632</v>
      </c>
      <c r="L645">
        <v>2</v>
      </c>
      <c r="M645" t="s">
        <v>60</v>
      </c>
      <c r="N645" s="4">
        <v>43615</v>
      </c>
      <c r="O645" s="4">
        <v>43830</v>
      </c>
      <c r="P645">
        <v>2</v>
      </c>
      <c r="Q645" t="s">
        <v>113</v>
      </c>
      <c r="R645" t="s">
        <v>275</v>
      </c>
      <c r="S645">
        <v>2</v>
      </c>
      <c r="T645" t="s">
        <v>844</v>
      </c>
      <c r="U645" t="s">
        <v>1381</v>
      </c>
      <c r="V645" t="s">
        <v>1897</v>
      </c>
      <c r="W645" t="s">
        <v>103</v>
      </c>
      <c r="X645" t="s">
        <v>2030</v>
      </c>
      <c r="Y645">
        <v>169.96</v>
      </c>
      <c r="Z645">
        <v>64.959999999999994</v>
      </c>
      <c r="AA645">
        <v>2</v>
      </c>
      <c r="AB645" t="s">
        <v>2278</v>
      </c>
      <c r="AC645" t="s">
        <v>2578</v>
      </c>
      <c r="AH645" s="4"/>
      <c r="AI645" s="4"/>
      <c r="AJ645" t="s">
        <v>79</v>
      </c>
      <c r="AK645" t="s">
        <v>241</v>
      </c>
      <c r="AL645" t="s">
        <v>472</v>
      </c>
      <c r="AM645" t="s">
        <v>1035</v>
      </c>
      <c r="AN645" t="s">
        <v>1513</v>
      </c>
      <c r="AO645" t="s">
        <v>67</v>
      </c>
      <c r="AP645" t="s">
        <v>1548</v>
      </c>
      <c r="AQ645">
        <f>WebStore68[[#This Row],[unit_price]]*WebStore68[[#This Row],[quantity]]</f>
        <v>89.97</v>
      </c>
      <c r="AR645" t="s">
        <v>65</v>
      </c>
      <c r="AS645" t="s">
        <v>2343</v>
      </c>
      <c r="AT645" t="str">
        <f t="shared" si="10"/>
        <v>861178442314yesMale436322Facebook4361543830169.9664.9645129.99314.9910</v>
      </c>
      <c r="AU645">
        <f>COUNTIF(AT$2:AT645,AT645)</f>
        <v>1</v>
      </c>
      <c r="AV645" t="str">
        <f>WebStore68[[#This Row],[country]]&amp;"-"&amp;WebStore68[[#This Row],[item]]</f>
        <v>Spain-Funko Pop! STAR WARS Darth Revan Exclusive</v>
      </c>
    </row>
    <row r="646" spans="1:48" hidden="1" x14ac:dyDescent="0.25">
      <c r="A646">
        <v>862</v>
      </c>
      <c r="B646">
        <v>336</v>
      </c>
      <c r="C646" s="4">
        <v>44231</v>
      </c>
      <c r="D646" s="14">
        <f>WebStore68[[#This Row],[order_date]]</f>
        <v>44231</v>
      </c>
      <c r="E646" s="3">
        <f>ROUNDUP(MONTH(WebStore68[[#This Row],[order_date]])/3, 0)</f>
        <v>1</v>
      </c>
      <c r="F646">
        <v>4</v>
      </c>
      <c r="G646" t="s">
        <v>40</v>
      </c>
      <c r="H646" t="s">
        <v>51</v>
      </c>
      <c r="I646" t="s">
        <v>55</v>
      </c>
      <c r="J646" t="s">
        <v>58</v>
      </c>
      <c r="K646" s="4">
        <v>44037</v>
      </c>
      <c r="L646">
        <v>8</v>
      </c>
      <c r="M646" t="s">
        <v>60</v>
      </c>
      <c r="N646" s="4">
        <v>44000</v>
      </c>
      <c r="O646" s="4">
        <v>44073</v>
      </c>
      <c r="P646">
        <v>1</v>
      </c>
      <c r="Q646" t="s">
        <v>70</v>
      </c>
      <c r="R646" t="s">
        <v>232</v>
      </c>
      <c r="S646">
        <v>1</v>
      </c>
      <c r="T646" t="s">
        <v>753</v>
      </c>
      <c r="U646" t="s">
        <v>1077</v>
      </c>
      <c r="V646" t="s">
        <v>598</v>
      </c>
      <c r="W646" t="s">
        <v>80</v>
      </c>
      <c r="X646" t="s">
        <v>1517</v>
      </c>
      <c r="Y646">
        <v>70</v>
      </c>
      <c r="Z646">
        <v>39.979999999999997</v>
      </c>
      <c r="AA646">
        <v>1</v>
      </c>
      <c r="AB646" t="s">
        <v>673</v>
      </c>
      <c r="AC646" t="s">
        <v>2348</v>
      </c>
      <c r="AH646" s="4"/>
      <c r="AI646" s="4"/>
      <c r="AJ646" t="s">
        <v>70</v>
      </c>
      <c r="AK646" t="s">
        <v>232</v>
      </c>
      <c r="AL646" t="s">
        <v>753</v>
      </c>
      <c r="AM646" t="s">
        <v>1077</v>
      </c>
      <c r="AN646" t="s">
        <v>598</v>
      </c>
      <c r="AO646" t="s">
        <v>80</v>
      </c>
      <c r="AP646" t="s">
        <v>1517</v>
      </c>
      <c r="AQ646">
        <f>WebStore68[[#This Row],[unit_price]]*WebStore68[[#This Row],[quantity]]</f>
        <v>70</v>
      </c>
      <c r="AR646" t="s">
        <v>673</v>
      </c>
      <c r="AS646" t="s">
        <v>2348</v>
      </c>
      <c r="AT646" t="str">
        <f t="shared" si="10"/>
        <v>862336442314yesFemale440378Facebook44000440737039.98513235219.9912</v>
      </c>
      <c r="AU646">
        <f>COUNTIF(AT$2:AT646,AT646)</f>
        <v>1</v>
      </c>
      <c r="AV646" t="str">
        <f>WebStore68[[#This Row],[country]]&amp;"-"&amp;WebStore68[[#This Row],[item]]</f>
        <v>Spain-Soccer Goal Set</v>
      </c>
    </row>
    <row r="647" spans="1:48" hidden="1" x14ac:dyDescent="0.25">
      <c r="A647">
        <v>867</v>
      </c>
      <c r="B647">
        <v>75</v>
      </c>
      <c r="C647" s="4">
        <v>44234</v>
      </c>
      <c r="D647" s="14">
        <f>WebStore68[[#This Row],[order_date]]</f>
        <v>44234</v>
      </c>
      <c r="E647" s="3">
        <f>ROUNDUP(MONTH(WebStore68[[#This Row],[order_date]])/3, 0)</f>
        <v>1</v>
      </c>
      <c r="F647">
        <v>4</v>
      </c>
      <c r="G647" t="s">
        <v>40</v>
      </c>
      <c r="H647" t="s">
        <v>51</v>
      </c>
      <c r="I647" t="s">
        <v>55</v>
      </c>
      <c r="J647" t="s">
        <v>58</v>
      </c>
      <c r="K647" s="4">
        <v>44170</v>
      </c>
      <c r="L647">
        <v>10</v>
      </c>
      <c r="M647" t="s">
        <v>61</v>
      </c>
      <c r="N647" s="4">
        <v>44055</v>
      </c>
      <c r="O647" s="4">
        <v>44196</v>
      </c>
      <c r="P647">
        <v>1</v>
      </c>
      <c r="Q647" t="s">
        <v>86</v>
      </c>
      <c r="R647" t="s">
        <v>248</v>
      </c>
      <c r="S647">
        <v>1</v>
      </c>
      <c r="T647" t="s">
        <v>513</v>
      </c>
      <c r="U647" t="s">
        <v>1076</v>
      </c>
      <c r="V647" t="s">
        <v>1603</v>
      </c>
      <c r="W647" t="s">
        <v>69</v>
      </c>
      <c r="X647" t="s">
        <v>1577</v>
      </c>
      <c r="Y647">
        <v>22.68</v>
      </c>
      <c r="Z647">
        <v>24.99</v>
      </c>
      <c r="AA647">
        <v>1</v>
      </c>
      <c r="AB647" t="s">
        <v>549</v>
      </c>
      <c r="AC647" t="s">
        <v>2362</v>
      </c>
      <c r="AH647" s="4"/>
      <c r="AI647" s="4"/>
      <c r="AJ647" t="s">
        <v>86</v>
      </c>
      <c r="AK647" t="s">
        <v>248</v>
      </c>
      <c r="AL647" t="s">
        <v>513</v>
      </c>
      <c r="AM647" t="s">
        <v>1076</v>
      </c>
      <c r="AN647" t="s">
        <v>1603</v>
      </c>
      <c r="AO647" t="s">
        <v>69</v>
      </c>
      <c r="AP647" t="s">
        <v>1577</v>
      </c>
      <c r="AQ647">
        <f>WebStore68[[#This Row],[unit_price]]*WebStore68[[#This Row],[quantity]]</f>
        <v>22.68</v>
      </c>
      <c r="AR647" t="s">
        <v>549</v>
      </c>
      <c r="AS647" t="s">
        <v>2362</v>
      </c>
      <c r="AT647" t="str">
        <f t="shared" si="10"/>
        <v>86775442344yesFemale4417010YouTube440554419622.6824.9976122.68124.9922</v>
      </c>
      <c r="AU647">
        <f>COUNTIF(AT$2:AT647,AT647)</f>
        <v>1</v>
      </c>
      <c r="AV647" t="str">
        <f>WebStore68[[#This Row],[country]]&amp;"-"&amp;WebStore68[[#This Row],[item]]</f>
        <v>Spain-Honey-Can-Do Collapsible Clothes Drying Rack DRY-09065 Grey</v>
      </c>
    </row>
    <row r="648" spans="1:48" hidden="1" x14ac:dyDescent="0.25">
      <c r="A648">
        <v>875</v>
      </c>
      <c r="B648">
        <v>165</v>
      </c>
      <c r="C648" s="13">
        <v>44236</v>
      </c>
      <c r="D648" s="14">
        <f>WebStore68[[#This Row],[order_date]]</f>
        <v>44236</v>
      </c>
      <c r="E648" s="3">
        <f>ROUNDUP(MONTH(WebStore68[[#This Row],[order_date]])/3, 0)</f>
        <v>1</v>
      </c>
      <c r="F648">
        <v>4</v>
      </c>
      <c r="G648" t="s">
        <v>40</v>
      </c>
      <c r="H648" t="s">
        <v>51</v>
      </c>
      <c r="I648" t="s">
        <v>56</v>
      </c>
      <c r="J648" t="s">
        <v>58</v>
      </c>
      <c r="K648" s="4">
        <v>43699</v>
      </c>
      <c r="L648">
        <v>2</v>
      </c>
      <c r="M648" t="s">
        <v>60</v>
      </c>
      <c r="N648" s="4">
        <v>43615</v>
      </c>
      <c r="O648" s="4">
        <v>43830</v>
      </c>
      <c r="P648">
        <v>1</v>
      </c>
      <c r="Q648" t="s">
        <v>86</v>
      </c>
      <c r="R648" t="s">
        <v>248</v>
      </c>
      <c r="S648">
        <v>1</v>
      </c>
      <c r="T648" t="s">
        <v>432</v>
      </c>
      <c r="U648" t="s">
        <v>995</v>
      </c>
      <c r="V648" t="s">
        <v>1527</v>
      </c>
      <c r="W648" t="s">
        <v>67</v>
      </c>
      <c r="X648" t="s">
        <v>1577</v>
      </c>
      <c r="Y648">
        <v>110.97</v>
      </c>
      <c r="Z648">
        <v>74.97</v>
      </c>
      <c r="AA648">
        <v>1</v>
      </c>
      <c r="AB648" t="s">
        <v>549</v>
      </c>
      <c r="AC648" t="s">
        <v>2362</v>
      </c>
      <c r="AH648" s="4"/>
      <c r="AI648" s="4"/>
      <c r="AJ648" t="s">
        <v>86</v>
      </c>
      <c r="AK648" t="s">
        <v>248</v>
      </c>
      <c r="AL648" t="s">
        <v>432</v>
      </c>
      <c r="AM648" t="s">
        <v>995</v>
      </c>
      <c r="AN648" t="s">
        <v>1527</v>
      </c>
      <c r="AO648" t="s">
        <v>67</v>
      </c>
      <c r="AP648" t="s">
        <v>1577</v>
      </c>
      <c r="AQ648">
        <f>WebStore68[[#This Row],[unit_price]]*WebStore68[[#This Row],[quantity]]</f>
        <v>110.97</v>
      </c>
      <c r="AR648" t="s">
        <v>549</v>
      </c>
      <c r="AS648" t="s">
        <v>2362</v>
      </c>
      <c r="AT648" t="str">
        <f t="shared" si="10"/>
        <v>875165442364noFemale436992Facebook4361543830110.9774.9772136.99324.9922</v>
      </c>
      <c r="AU648">
        <f>COUNTIF(AT$2:AT648,AT648)</f>
        <v>1</v>
      </c>
      <c r="AV648" t="str">
        <f>WebStore68[[#This Row],[country]]&amp;"-"&amp;WebStore68[[#This Row],[item]]</f>
        <v>Spain-Beiz Gold Office Accessories Desk Organizer with Storage Drawer 1 Paper Tray &amp; 5 Upright Sections</v>
      </c>
    </row>
    <row r="649" spans="1:48" hidden="1" x14ac:dyDescent="0.25">
      <c r="A649">
        <v>877</v>
      </c>
      <c r="B649">
        <v>23</v>
      </c>
      <c r="C649" s="4">
        <v>44237</v>
      </c>
      <c r="D649" s="14">
        <f>WebStore68[[#This Row],[order_date]]</f>
        <v>44237</v>
      </c>
      <c r="E649" s="3">
        <f>ROUNDUP(MONTH(WebStore68[[#This Row],[order_date]])/3, 0)</f>
        <v>1</v>
      </c>
      <c r="F649">
        <v>4</v>
      </c>
      <c r="G649" t="s">
        <v>40</v>
      </c>
      <c r="H649" t="s">
        <v>51</v>
      </c>
      <c r="I649" t="s">
        <v>56</v>
      </c>
      <c r="J649" t="s">
        <v>58</v>
      </c>
      <c r="K649" s="4">
        <v>44120</v>
      </c>
      <c r="L649">
        <v>15</v>
      </c>
      <c r="M649" t="s">
        <v>62</v>
      </c>
      <c r="N649" s="4">
        <v>43615</v>
      </c>
      <c r="O649" s="4">
        <v>44413</v>
      </c>
      <c r="P649">
        <v>1</v>
      </c>
      <c r="Q649" t="s">
        <v>84</v>
      </c>
      <c r="R649" t="s">
        <v>246</v>
      </c>
      <c r="S649">
        <v>1</v>
      </c>
      <c r="T649" t="s">
        <v>413</v>
      </c>
      <c r="U649" t="s">
        <v>975</v>
      </c>
      <c r="V649" t="s">
        <v>1508</v>
      </c>
      <c r="W649" t="s">
        <v>80</v>
      </c>
      <c r="X649" t="s">
        <v>1548</v>
      </c>
      <c r="Y649">
        <v>20.5</v>
      </c>
      <c r="Z649">
        <v>29.98</v>
      </c>
      <c r="AA649">
        <v>1</v>
      </c>
      <c r="AB649" t="s">
        <v>86</v>
      </c>
      <c r="AC649" t="s">
        <v>2350</v>
      </c>
      <c r="AD649">
        <v>5</v>
      </c>
      <c r="AE649" t="s">
        <v>2633</v>
      </c>
      <c r="AF649">
        <v>1159</v>
      </c>
      <c r="AG649" t="s">
        <v>2639</v>
      </c>
      <c r="AH649" s="4">
        <v>44235</v>
      </c>
      <c r="AI649" s="4">
        <v>44299</v>
      </c>
      <c r="AJ649" t="s">
        <v>84</v>
      </c>
      <c r="AK649" t="s">
        <v>246</v>
      </c>
      <c r="AL649" t="s">
        <v>413</v>
      </c>
      <c r="AM649" t="s">
        <v>975</v>
      </c>
      <c r="AN649" t="s">
        <v>1508</v>
      </c>
      <c r="AO649" t="s">
        <v>80</v>
      </c>
      <c r="AP649" t="s">
        <v>1548</v>
      </c>
      <c r="AQ649">
        <f>WebStore68[[#This Row],[unit_price]]*WebStore68[[#This Row],[quantity]]</f>
        <v>20.5</v>
      </c>
      <c r="AR649" t="s">
        <v>86</v>
      </c>
      <c r="AS649" t="s">
        <v>2350</v>
      </c>
      <c r="AT649" t="str">
        <f t="shared" si="10"/>
        <v>87723442374noFemale4412015Organic436154441320.529.985control1159Use a relaxing music in the background4423544299911410.25214.997</v>
      </c>
      <c r="AU649">
        <f>COUNTIF(AT$2:AT649,AT649)</f>
        <v>1</v>
      </c>
      <c r="AV649" t="str">
        <f>WebStore68[[#This Row],[country]]&amp;"-"&amp;WebStore68[[#This Row],[item]]</f>
        <v>Spain-Putuo Decor Game Room Decor Do Not Disturb Gamer at Work Metal Tin Sign 12x8</v>
      </c>
    </row>
    <row r="650" spans="1:48" hidden="1" x14ac:dyDescent="0.25">
      <c r="A650">
        <v>894</v>
      </c>
      <c r="B650">
        <v>338</v>
      </c>
      <c r="C650" s="13">
        <v>44247</v>
      </c>
      <c r="D650" s="14">
        <f>WebStore68[[#This Row],[order_date]]</f>
        <v>44247</v>
      </c>
      <c r="E650" s="3">
        <f>ROUNDUP(MONTH(WebStore68[[#This Row],[order_date]])/3, 0)</f>
        <v>1</v>
      </c>
      <c r="F650">
        <v>4</v>
      </c>
      <c r="G650" t="s">
        <v>40</v>
      </c>
      <c r="H650" t="s">
        <v>51</v>
      </c>
      <c r="I650" t="s">
        <v>55</v>
      </c>
      <c r="J650" t="s">
        <v>57</v>
      </c>
      <c r="K650" s="4">
        <v>43685</v>
      </c>
      <c r="L650">
        <v>2</v>
      </c>
      <c r="M650" t="s">
        <v>60</v>
      </c>
      <c r="N650" s="4">
        <v>43615</v>
      </c>
      <c r="O650" s="4">
        <v>43830</v>
      </c>
      <c r="P650">
        <v>1</v>
      </c>
      <c r="Q650" t="s">
        <v>79</v>
      </c>
      <c r="R650" t="s">
        <v>241</v>
      </c>
      <c r="S650">
        <v>1</v>
      </c>
      <c r="T650" t="s">
        <v>515</v>
      </c>
      <c r="U650" t="s">
        <v>1078</v>
      </c>
      <c r="V650" t="s">
        <v>1587</v>
      </c>
      <c r="W650" t="s">
        <v>67</v>
      </c>
      <c r="X650" t="s">
        <v>1548</v>
      </c>
      <c r="Y650">
        <v>164.97</v>
      </c>
      <c r="Z650">
        <v>44.97</v>
      </c>
      <c r="AA650">
        <v>1</v>
      </c>
      <c r="AB650" t="s">
        <v>86</v>
      </c>
      <c r="AC650" t="s">
        <v>2350</v>
      </c>
      <c r="AH650" s="4"/>
      <c r="AI650" s="4"/>
      <c r="AJ650" t="s">
        <v>79</v>
      </c>
      <c r="AK650" t="s">
        <v>241</v>
      </c>
      <c r="AL650" t="s">
        <v>515</v>
      </c>
      <c r="AM650" t="s">
        <v>1078</v>
      </c>
      <c r="AN650" t="s">
        <v>1587</v>
      </c>
      <c r="AO650" t="s">
        <v>67</v>
      </c>
      <c r="AP650" t="s">
        <v>1548</v>
      </c>
      <c r="AQ650">
        <f>WebStore68[[#This Row],[unit_price]]*WebStore68[[#This Row],[quantity]]</f>
        <v>164.97</v>
      </c>
      <c r="AR650" t="s">
        <v>86</v>
      </c>
      <c r="AS650" t="s">
        <v>2350</v>
      </c>
      <c r="AT650" t="str">
        <f t="shared" si="10"/>
        <v>894338442474yesMale436852Facebook4361543830164.9744.97414354.99314.997</v>
      </c>
      <c r="AU650">
        <f>COUNTIF(AT$2:AT650,AT650)</f>
        <v>1</v>
      </c>
      <c r="AV650" t="str">
        <f>WebStore68[[#This Row],[country]]&amp;"-"&amp;WebStore68[[#This Row],[item]]</f>
        <v>Spain-Topps 2020 Series 1 Baseball Blaster Box</v>
      </c>
    </row>
    <row r="651" spans="1:48" hidden="1" x14ac:dyDescent="0.25">
      <c r="A651">
        <v>899</v>
      </c>
      <c r="B651">
        <v>60</v>
      </c>
      <c r="C651" s="4">
        <v>44250</v>
      </c>
      <c r="D651" s="14">
        <f>WebStore68[[#This Row],[order_date]]</f>
        <v>44250</v>
      </c>
      <c r="E651" s="3">
        <f>ROUNDUP(MONTH(WebStore68[[#This Row],[order_date]])/3, 0)</f>
        <v>1</v>
      </c>
      <c r="F651">
        <v>4</v>
      </c>
      <c r="G651" t="s">
        <v>40</v>
      </c>
      <c r="H651" t="s">
        <v>51</v>
      </c>
      <c r="I651" t="s">
        <v>55</v>
      </c>
      <c r="J651" t="s">
        <v>57</v>
      </c>
      <c r="K651" s="4">
        <v>43713</v>
      </c>
      <c r="L651">
        <v>3</v>
      </c>
      <c r="M651" t="s">
        <v>59</v>
      </c>
      <c r="N651" s="4">
        <v>43615</v>
      </c>
      <c r="O651" s="4">
        <v>43830</v>
      </c>
      <c r="P651">
        <v>1</v>
      </c>
      <c r="Q651" t="s">
        <v>69</v>
      </c>
      <c r="R651" t="s">
        <v>231</v>
      </c>
      <c r="S651">
        <v>1</v>
      </c>
      <c r="T651" t="s">
        <v>434</v>
      </c>
      <c r="U651" t="s">
        <v>991</v>
      </c>
      <c r="V651" t="s">
        <v>1524</v>
      </c>
      <c r="W651" t="s">
        <v>80</v>
      </c>
      <c r="X651" t="s">
        <v>1577</v>
      </c>
      <c r="Y651">
        <v>1859.98</v>
      </c>
      <c r="Z651">
        <v>49.98</v>
      </c>
      <c r="AA651">
        <v>1</v>
      </c>
      <c r="AB651" t="s">
        <v>69</v>
      </c>
      <c r="AC651" t="s">
        <v>2360</v>
      </c>
      <c r="AH651" s="4"/>
      <c r="AI651" s="4"/>
      <c r="AJ651" t="s">
        <v>69</v>
      </c>
      <c r="AK651" t="s">
        <v>231</v>
      </c>
      <c r="AL651" t="s">
        <v>434</v>
      </c>
      <c r="AM651" t="s">
        <v>991</v>
      </c>
      <c r="AN651" t="s">
        <v>1524</v>
      </c>
      <c r="AO651" t="s">
        <v>80</v>
      </c>
      <c r="AP651" t="s">
        <v>1577</v>
      </c>
      <c r="AQ651">
        <f>WebStore68[[#This Row],[unit_price]]*WebStore68[[#This Row],[quantity]]</f>
        <v>1859.98</v>
      </c>
      <c r="AR651" t="s">
        <v>69</v>
      </c>
      <c r="AS651" t="s">
        <v>2360</v>
      </c>
      <c r="AT651" t="str">
        <f t="shared" si="10"/>
        <v>89960442504yesMale437133Google Ads43615438301859.9849.981152929.99224.991</v>
      </c>
      <c r="AU651">
        <f>COUNTIF(AT$2:AT651,AT651)</f>
        <v>1</v>
      </c>
      <c r="AV651" t="str">
        <f>WebStore68[[#This Row],[country]]&amp;"-"&amp;WebStore68[[#This Row],[item]]</f>
        <v>Spain-VIZIO Elevate 5.1.4 Home Theater Sound Bar with Dolby Atmos and DTS:X</v>
      </c>
    </row>
    <row r="652" spans="1:48" hidden="1" x14ac:dyDescent="0.25">
      <c r="A652">
        <v>917</v>
      </c>
      <c r="B652">
        <v>435</v>
      </c>
      <c r="C652" s="4">
        <v>44262</v>
      </c>
      <c r="D652" s="14">
        <f>WebStore68[[#This Row],[order_date]]</f>
        <v>44262</v>
      </c>
      <c r="E652" s="3">
        <f>ROUNDUP(MONTH(WebStore68[[#This Row],[order_date]])/3, 0)</f>
        <v>1</v>
      </c>
      <c r="F652">
        <v>4</v>
      </c>
      <c r="G652" t="s">
        <v>40</v>
      </c>
      <c r="H652" t="s">
        <v>51</v>
      </c>
      <c r="I652" t="s">
        <v>55</v>
      </c>
      <c r="J652" t="s">
        <v>58</v>
      </c>
      <c r="K652" s="4">
        <v>43537</v>
      </c>
      <c r="L652">
        <v>1</v>
      </c>
      <c r="N652" s="4"/>
      <c r="O652" s="4"/>
      <c r="P652">
        <v>1</v>
      </c>
      <c r="Q652" t="s">
        <v>78</v>
      </c>
      <c r="R652" t="s">
        <v>240</v>
      </c>
      <c r="S652">
        <v>1</v>
      </c>
      <c r="T652" t="s">
        <v>668</v>
      </c>
      <c r="U652" t="s">
        <v>1212</v>
      </c>
      <c r="V652" t="s">
        <v>1735</v>
      </c>
      <c r="W652" t="s">
        <v>67</v>
      </c>
      <c r="X652" t="s">
        <v>1548</v>
      </c>
      <c r="Y652">
        <v>449.97</v>
      </c>
      <c r="Z652">
        <v>44.97</v>
      </c>
      <c r="AA652">
        <v>1</v>
      </c>
      <c r="AB652" t="s">
        <v>393</v>
      </c>
      <c r="AC652" t="s">
        <v>2345</v>
      </c>
      <c r="AH652" s="4"/>
      <c r="AI652" s="4"/>
      <c r="AJ652" t="s">
        <v>78</v>
      </c>
      <c r="AK652" t="s">
        <v>240</v>
      </c>
      <c r="AL652" t="s">
        <v>668</v>
      </c>
      <c r="AM652" t="s">
        <v>1212</v>
      </c>
      <c r="AN652" t="s">
        <v>1735</v>
      </c>
      <c r="AO652" t="s">
        <v>67</v>
      </c>
      <c r="AP652" t="s">
        <v>1548</v>
      </c>
      <c r="AQ652">
        <f>WebStore68[[#This Row],[unit_price]]*WebStore68[[#This Row],[quantity]]</f>
        <v>449.97</v>
      </c>
      <c r="AR652" t="s">
        <v>393</v>
      </c>
      <c r="AS652" t="s">
        <v>2345</v>
      </c>
      <c r="AT652" t="str">
        <f t="shared" si="10"/>
        <v>917435442624yesFemale435371449.9744.978138149.99314.9918</v>
      </c>
      <c r="AU652">
        <f>COUNTIF(AT$2:AT652,AT652)</f>
        <v>1</v>
      </c>
      <c r="AV652" t="str">
        <f>WebStore68[[#This Row],[country]]&amp;"-"&amp;WebStore68[[#This Row],[item]]</f>
        <v>Spain-Starrett Professional Butchers Knife Set in Carry Case 11 Piece</v>
      </c>
    </row>
    <row r="653" spans="1:48" hidden="1" x14ac:dyDescent="0.25">
      <c r="A653">
        <v>927</v>
      </c>
      <c r="B653">
        <v>234</v>
      </c>
      <c r="C653" s="4">
        <v>44270</v>
      </c>
      <c r="D653" s="14">
        <f>WebStore68[[#This Row],[order_date]]</f>
        <v>44270</v>
      </c>
      <c r="E653" s="3">
        <f>ROUNDUP(MONTH(WebStore68[[#This Row],[order_date]])/3, 0)</f>
        <v>1</v>
      </c>
      <c r="F653">
        <v>4</v>
      </c>
      <c r="G653" t="s">
        <v>40</v>
      </c>
      <c r="H653" t="s">
        <v>51</v>
      </c>
      <c r="I653" t="s">
        <v>56</v>
      </c>
      <c r="J653" t="s">
        <v>58</v>
      </c>
      <c r="K653" s="4">
        <v>44043</v>
      </c>
      <c r="L653">
        <v>9</v>
      </c>
      <c r="M653" t="s">
        <v>59</v>
      </c>
      <c r="N653" s="4">
        <v>43952</v>
      </c>
      <c r="O653" s="4">
        <v>44075</v>
      </c>
      <c r="P653">
        <v>1</v>
      </c>
      <c r="Q653" t="s">
        <v>67</v>
      </c>
      <c r="R653" t="s">
        <v>229</v>
      </c>
      <c r="S653">
        <v>1</v>
      </c>
      <c r="T653" t="s">
        <v>439</v>
      </c>
      <c r="U653" t="s">
        <v>1001</v>
      </c>
      <c r="V653" t="s">
        <v>1533</v>
      </c>
      <c r="W653" t="s">
        <v>69</v>
      </c>
      <c r="X653" t="s">
        <v>1548</v>
      </c>
      <c r="Y653">
        <v>59.99</v>
      </c>
      <c r="Z653">
        <v>14.99</v>
      </c>
      <c r="AA653">
        <v>1</v>
      </c>
      <c r="AB653" t="s">
        <v>84</v>
      </c>
      <c r="AC653" t="s">
        <v>2366</v>
      </c>
      <c r="AD653">
        <v>5</v>
      </c>
      <c r="AE653" t="s">
        <v>2633</v>
      </c>
      <c r="AF653">
        <v>1348</v>
      </c>
      <c r="AG653" t="s">
        <v>2639</v>
      </c>
      <c r="AH653" s="4">
        <v>44235</v>
      </c>
      <c r="AI653" s="4">
        <v>44299</v>
      </c>
      <c r="AJ653" t="s">
        <v>67</v>
      </c>
      <c r="AK653" t="s">
        <v>229</v>
      </c>
      <c r="AL653" t="s">
        <v>439</v>
      </c>
      <c r="AM653" t="s">
        <v>1001</v>
      </c>
      <c r="AN653" t="s">
        <v>1533</v>
      </c>
      <c r="AO653" t="s">
        <v>69</v>
      </c>
      <c r="AP653" t="s">
        <v>1548</v>
      </c>
      <c r="AQ653">
        <f>WebStore68[[#This Row],[unit_price]]*WebStore68[[#This Row],[quantity]]</f>
        <v>59.99</v>
      </c>
      <c r="AR653" t="s">
        <v>84</v>
      </c>
      <c r="AS653" t="s">
        <v>2366</v>
      </c>
      <c r="AT653" t="str">
        <f t="shared" si="10"/>
        <v>927234442704noFemale440439Google Ads439524407559.9914.995control1348Use a relaxing music in the background4423544299310259.99114.999</v>
      </c>
      <c r="AU653">
        <f>COUNTIF(AT$2:AT653,AT653)</f>
        <v>1</v>
      </c>
      <c r="AV653" t="str">
        <f>WebStore68[[#This Row],[country]]&amp;"-"&amp;WebStore68[[#This Row],[item]]</f>
        <v>Spain-One Piece Vol.1 1st Edition - JP</v>
      </c>
    </row>
    <row r="654" spans="1:48" hidden="1" x14ac:dyDescent="0.25">
      <c r="A654">
        <v>954</v>
      </c>
      <c r="B654">
        <v>298</v>
      </c>
      <c r="C654" s="4">
        <v>44286</v>
      </c>
      <c r="D654" s="14">
        <f>WebStore68[[#This Row],[order_date]]</f>
        <v>44286</v>
      </c>
      <c r="E654" s="3">
        <f>ROUNDUP(MONTH(WebStore68[[#This Row],[order_date]])/3, 0)</f>
        <v>1</v>
      </c>
      <c r="F654">
        <v>4</v>
      </c>
      <c r="G654" t="s">
        <v>40</v>
      </c>
      <c r="H654" t="s">
        <v>51</v>
      </c>
      <c r="I654" t="s">
        <v>55</v>
      </c>
      <c r="J654" t="s">
        <v>57</v>
      </c>
      <c r="K654" s="4">
        <v>43734</v>
      </c>
      <c r="L654">
        <v>1</v>
      </c>
      <c r="M654" t="s">
        <v>61</v>
      </c>
      <c r="N654" s="4">
        <v>43615</v>
      </c>
      <c r="O654" s="4">
        <v>43830</v>
      </c>
      <c r="P654">
        <v>1</v>
      </c>
      <c r="Q654" t="s">
        <v>67</v>
      </c>
      <c r="R654" t="s">
        <v>229</v>
      </c>
      <c r="S654">
        <v>1</v>
      </c>
      <c r="T654" t="s">
        <v>744</v>
      </c>
      <c r="U654" t="s">
        <v>1001</v>
      </c>
      <c r="V654" t="s">
        <v>1801</v>
      </c>
      <c r="W654" t="s">
        <v>67</v>
      </c>
      <c r="X654" t="s">
        <v>1548</v>
      </c>
      <c r="Y654">
        <v>176.91</v>
      </c>
      <c r="Z654">
        <v>44.97</v>
      </c>
      <c r="AA654">
        <v>1</v>
      </c>
      <c r="AB654" t="s">
        <v>652</v>
      </c>
      <c r="AC654" t="s">
        <v>2352</v>
      </c>
      <c r="AH654" s="4"/>
      <c r="AI654" s="4"/>
      <c r="AJ654" t="s">
        <v>67</v>
      </c>
      <c r="AK654" t="s">
        <v>229</v>
      </c>
      <c r="AL654" t="s">
        <v>744</v>
      </c>
      <c r="AM654" t="s">
        <v>1001</v>
      </c>
      <c r="AN654" t="s">
        <v>1801</v>
      </c>
      <c r="AO654" t="s">
        <v>67</v>
      </c>
      <c r="AP654" t="s">
        <v>1548</v>
      </c>
      <c r="AQ654">
        <f>WebStore68[[#This Row],[unit_price]]*WebStore68[[#This Row],[quantity]]</f>
        <v>176.91</v>
      </c>
      <c r="AR654" t="s">
        <v>652</v>
      </c>
      <c r="AS654" t="s">
        <v>2352</v>
      </c>
      <c r="AT654" t="str">
        <f t="shared" si="10"/>
        <v>954298442864yesMale437341YouTube4361543830176.9144.97310358.97314.9911</v>
      </c>
      <c r="AU654">
        <f>COUNTIF(AT$2:AT654,AT654)</f>
        <v>1</v>
      </c>
      <c r="AV654" t="str">
        <f>WebStore68[[#This Row],[country]]&amp;"-"&amp;WebStore68[[#This Row],[item]]</f>
        <v>Spain-One Piece Vol.1 1st Edition - JP</v>
      </c>
    </row>
    <row r="655" spans="1:48" hidden="1" x14ac:dyDescent="0.25">
      <c r="A655">
        <v>956</v>
      </c>
      <c r="B655">
        <v>74</v>
      </c>
      <c r="C655" s="4">
        <v>44288</v>
      </c>
      <c r="D655" s="14">
        <f>WebStore68[[#This Row],[order_date]]</f>
        <v>44288</v>
      </c>
      <c r="E655" s="3">
        <f>ROUNDUP(MONTH(WebStore68[[#This Row],[order_date]])/3, 0)</f>
        <v>2</v>
      </c>
      <c r="F655">
        <v>4</v>
      </c>
      <c r="G655" t="s">
        <v>40</v>
      </c>
      <c r="H655" t="s">
        <v>51</v>
      </c>
      <c r="I655" t="s">
        <v>56</v>
      </c>
      <c r="J655" t="s">
        <v>58</v>
      </c>
      <c r="K655" s="4">
        <v>44218</v>
      </c>
      <c r="L655">
        <v>11</v>
      </c>
      <c r="M655" t="s">
        <v>60</v>
      </c>
      <c r="N655" s="4">
        <v>44148</v>
      </c>
      <c r="O655" s="4">
        <v>44265</v>
      </c>
      <c r="P655">
        <v>3</v>
      </c>
      <c r="Q655" t="s">
        <v>205</v>
      </c>
      <c r="R655" t="s">
        <v>367</v>
      </c>
      <c r="S655">
        <v>3</v>
      </c>
      <c r="T655" t="s">
        <v>864</v>
      </c>
      <c r="U655" t="s">
        <v>1401</v>
      </c>
      <c r="V655" t="s">
        <v>1917</v>
      </c>
      <c r="W655" t="s">
        <v>2012</v>
      </c>
      <c r="X655" t="s">
        <v>2065</v>
      </c>
      <c r="Y655">
        <v>239.55</v>
      </c>
      <c r="Z655">
        <v>54.96</v>
      </c>
      <c r="AA655">
        <v>3</v>
      </c>
      <c r="AB655" t="s">
        <v>2287</v>
      </c>
      <c r="AC655" t="s">
        <v>2589</v>
      </c>
      <c r="AD655">
        <v>5</v>
      </c>
      <c r="AE655" t="s">
        <v>2633</v>
      </c>
      <c r="AF655">
        <v>1204</v>
      </c>
      <c r="AG655" t="s">
        <v>2639</v>
      </c>
      <c r="AH655" s="4">
        <v>44235</v>
      </c>
      <c r="AI655" s="4">
        <v>44299</v>
      </c>
      <c r="AJ655" t="s">
        <v>70</v>
      </c>
      <c r="AK655" t="s">
        <v>232</v>
      </c>
      <c r="AL655" t="s">
        <v>753</v>
      </c>
      <c r="AM655" t="s">
        <v>1077</v>
      </c>
      <c r="AN655" t="s">
        <v>598</v>
      </c>
      <c r="AO655" t="s">
        <v>69</v>
      </c>
      <c r="AP655" t="s">
        <v>1517</v>
      </c>
      <c r="AQ655">
        <f>WebStore68[[#This Row],[unit_price]]*WebStore68[[#This Row],[quantity]]</f>
        <v>35</v>
      </c>
      <c r="AR655" t="s">
        <v>673</v>
      </c>
      <c r="AS655" t="s">
        <v>2348</v>
      </c>
      <c r="AT655" t="str">
        <f t="shared" si="10"/>
        <v>95674442884noFemale4421811Facebook4414844265239.5554.965control1204Use a relaxing music in the background4423544299513235119.9912</v>
      </c>
      <c r="AU655">
        <f>COUNTIF(AT$2:AT655,AT655)</f>
        <v>1</v>
      </c>
      <c r="AV655" t="str">
        <f>WebStore68[[#This Row],[country]]&amp;"-"&amp;WebStore68[[#This Row],[item]]</f>
        <v>Spain-Soccer Goal Set</v>
      </c>
    </row>
    <row r="656" spans="1:48" hidden="1" x14ac:dyDescent="0.25">
      <c r="A656">
        <v>956</v>
      </c>
      <c r="B656">
        <v>74</v>
      </c>
      <c r="C656" s="4">
        <v>44288</v>
      </c>
      <c r="D656" s="14">
        <f>WebStore68[[#This Row],[order_date]]</f>
        <v>44288</v>
      </c>
      <c r="E656" s="3">
        <f>ROUNDUP(MONTH(WebStore68[[#This Row],[order_date]])/3, 0)</f>
        <v>2</v>
      </c>
      <c r="F656">
        <v>4</v>
      </c>
      <c r="G656" t="s">
        <v>40</v>
      </c>
      <c r="H656" t="s">
        <v>51</v>
      </c>
      <c r="I656" t="s">
        <v>56</v>
      </c>
      <c r="J656" t="s">
        <v>58</v>
      </c>
      <c r="K656" s="4">
        <v>44218</v>
      </c>
      <c r="L656">
        <v>11</v>
      </c>
      <c r="M656" t="s">
        <v>60</v>
      </c>
      <c r="N656" s="4">
        <v>44148</v>
      </c>
      <c r="O656" s="4">
        <v>44265</v>
      </c>
      <c r="P656">
        <v>3</v>
      </c>
      <c r="Q656" t="s">
        <v>205</v>
      </c>
      <c r="R656" t="s">
        <v>367</v>
      </c>
      <c r="S656">
        <v>3</v>
      </c>
      <c r="T656" t="s">
        <v>864</v>
      </c>
      <c r="U656" t="s">
        <v>1401</v>
      </c>
      <c r="V656" t="s">
        <v>1917</v>
      </c>
      <c r="W656" t="s">
        <v>2012</v>
      </c>
      <c r="X656" t="s">
        <v>2065</v>
      </c>
      <c r="Y656">
        <v>239.55</v>
      </c>
      <c r="Z656">
        <v>54.96</v>
      </c>
      <c r="AA656">
        <v>3</v>
      </c>
      <c r="AB656" t="s">
        <v>2287</v>
      </c>
      <c r="AC656" t="s">
        <v>2589</v>
      </c>
      <c r="AD656">
        <v>5</v>
      </c>
      <c r="AE656" t="s">
        <v>2633</v>
      </c>
      <c r="AF656">
        <v>1204</v>
      </c>
      <c r="AG656" t="s">
        <v>2639</v>
      </c>
      <c r="AH656" s="4">
        <v>44235</v>
      </c>
      <c r="AI656" s="4">
        <v>44299</v>
      </c>
      <c r="AJ656" t="s">
        <v>79</v>
      </c>
      <c r="AK656" t="s">
        <v>241</v>
      </c>
      <c r="AL656" t="s">
        <v>542</v>
      </c>
      <c r="AM656" t="s">
        <v>1103</v>
      </c>
      <c r="AN656" t="s">
        <v>1630</v>
      </c>
      <c r="AO656" t="s">
        <v>69</v>
      </c>
      <c r="AP656" t="s">
        <v>1548</v>
      </c>
      <c r="AQ656">
        <f>WebStore68[[#This Row],[unit_price]]*WebStore68[[#This Row],[quantity]]</f>
        <v>4.57</v>
      </c>
      <c r="AR656" t="s">
        <v>86</v>
      </c>
      <c r="AS656" t="s">
        <v>2350</v>
      </c>
      <c r="AT656" t="str">
        <f t="shared" si="10"/>
        <v>95674442884noFemale4421811Facebook4414844265239.5554.965control1204Use a relaxing music in the background442354429941484.57114.997</v>
      </c>
      <c r="AU656">
        <f>COUNTIF(AT$2:AT656,AT656)</f>
        <v>1</v>
      </c>
      <c r="AV656" t="str">
        <f>WebStore68[[#This Row],[country]]&amp;"-"&amp;WebStore68[[#This Row],[item]]</f>
        <v>Spain-Ultra Pro 81147 2-Piece 150 Count Clear Card Storage Box</v>
      </c>
    </row>
    <row r="657" spans="1:48" hidden="1" x14ac:dyDescent="0.25">
      <c r="A657">
        <v>956</v>
      </c>
      <c r="B657">
        <v>74</v>
      </c>
      <c r="C657" s="4">
        <v>44288</v>
      </c>
      <c r="D657" s="14">
        <f>WebStore68[[#This Row],[order_date]]</f>
        <v>44288</v>
      </c>
      <c r="E657" s="3">
        <f>ROUNDUP(MONTH(WebStore68[[#This Row],[order_date]])/3, 0)</f>
        <v>2</v>
      </c>
      <c r="F657">
        <v>4</v>
      </c>
      <c r="G657" t="s">
        <v>40</v>
      </c>
      <c r="H657" t="s">
        <v>51</v>
      </c>
      <c r="I657" t="s">
        <v>56</v>
      </c>
      <c r="J657" t="s">
        <v>58</v>
      </c>
      <c r="K657" s="4">
        <v>44218</v>
      </c>
      <c r="L657">
        <v>11</v>
      </c>
      <c r="M657" t="s">
        <v>60</v>
      </c>
      <c r="N657" s="4">
        <v>44148</v>
      </c>
      <c r="O657" s="4">
        <v>44265</v>
      </c>
      <c r="P657">
        <v>3</v>
      </c>
      <c r="Q657" t="s">
        <v>205</v>
      </c>
      <c r="R657" t="s">
        <v>367</v>
      </c>
      <c r="S657">
        <v>3</v>
      </c>
      <c r="T657" t="s">
        <v>864</v>
      </c>
      <c r="U657" t="s">
        <v>1401</v>
      </c>
      <c r="V657" t="s">
        <v>1917</v>
      </c>
      <c r="W657" t="s">
        <v>2012</v>
      </c>
      <c r="X657" t="s">
        <v>2065</v>
      </c>
      <c r="Y657">
        <v>239.55</v>
      </c>
      <c r="Z657">
        <v>54.96</v>
      </c>
      <c r="AA657">
        <v>3</v>
      </c>
      <c r="AB657" t="s">
        <v>2287</v>
      </c>
      <c r="AC657" t="s">
        <v>2589</v>
      </c>
      <c r="AD657">
        <v>5</v>
      </c>
      <c r="AE657" t="s">
        <v>2633</v>
      </c>
      <c r="AF657">
        <v>1204</v>
      </c>
      <c r="AG657" t="s">
        <v>2639</v>
      </c>
      <c r="AH657" s="4">
        <v>44235</v>
      </c>
      <c r="AI657" s="4">
        <v>44299</v>
      </c>
      <c r="AJ657" t="s">
        <v>90</v>
      </c>
      <c r="AK657" t="s">
        <v>252</v>
      </c>
      <c r="AL657" t="s">
        <v>80</v>
      </c>
      <c r="AM657" t="s">
        <v>1015</v>
      </c>
      <c r="AN657" t="s">
        <v>1578</v>
      </c>
      <c r="AO657" t="s">
        <v>80</v>
      </c>
      <c r="AP657" t="s">
        <v>1562</v>
      </c>
      <c r="AQ657">
        <f>WebStore68[[#This Row],[unit_price]]*WebStore68[[#This Row],[quantity]]</f>
        <v>199.98</v>
      </c>
      <c r="AR657" t="s">
        <v>410</v>
      </c>
      <c r="AS657" t="s">
        <v>2359</v>
      </c>
      <c r="AT657" t="str">
        <f t="shared" si="10"/>
        <v>95674442884noFemale4421811Facebook4414844265239.5554.965control1204Use a relaxing music in the background44235442996299.9929.9920</v>
      </c>
      <c r="AU657">
        <f>COUNTIF(AT$2:AT657,AT657)</f>
        <v>1</v>
      </c>
      <c r="AV657" t="str">
        <f>WebStore68[[#This Row],[country]]&amp;"-"&amp;WebStore68[[#This Row],[item]]</f>
        <v>Spain-100Pcs Square Poker Chips Set</v>
      </c>
    </row>
    <row r="658" spans="1:48" hidden="1" x14ac:dyDescent="0.25">
      <c r="A658">
        <v>959</v>
      </c>
      <c r="B658">
        <v>141</v>
      </c>
      <c r="C658" s="4">
        <v>44290</v>
      </c>
      <c r="D658" s="14">
        <f>WebStore68[[#This Row],[order_date]]</f>
        <v>44290</v>
      </c>
      <c r="E658" s="3">
        <f>ROUNDUP(MONTH(WebStore68[[#This Row],[order_date]])/3, 0)</f>
        <v>2</v>
      </c>
      <c r="F658">
        <v>4</v>
      </c>
      <c r="G658" t="s">
        <v>40</v>
      </c>
      <c r="H658" t="s">
        <v>51</v>
      </c>
      <c r="I658" t="s">
        <v>56</v>
      </c>
      <c r="J658" t="s">
        <v>58</v>
      </c>
      <c r="K658" s="4">
        <v>43634</v>
      </c>
      <c r="L658">
        <v>3</v>
      </c>
      <c r="M658" t="s">
        <v>59</v>
      </c>
      <c r="N658" s="4">
        <v>43615</v>
      </c>
      <c r="O658" s="4">
        <v>43830</v>
      </c>
      <c r="P658">
        <v>1</v>
      </c>
      <c r="Q658" t="s">
        <v>70</v>
      </c>
      <c r="R658" t="s">
        <v>232</v>
      </c>
      <c r="S658">
        <v>1</v>
      </c>
      <c r="T658" t="s">
        <v>440</v>
      </c>
      <c r="U658" t="s">
        <v>1002</v>
      </c>
      <c r="V658" t="s">
        <v>1534</v>
      </c>
      <c r="W658" t="s">
        <v>80</v>
      </c>
      <c r="X658" t="s">
        <v>1517</v>
      </c>
      <c r="Y658">
        <v>45.9</v>
      </c>
      <c r="Z658">
        <v>39.979999999999997</v>
      </c>
      <c r="AA658">
        <v>1</v>
      </c>
      <c r="AB658" t="s">
        <v>432</v>
      </c>
      <c r="AC658" t="s">
        <v>2331</v>
      </c>
      <c r="AH658" s="4"/>
      <c r="AI658" s="4"/>
      <c r="AJ658" t="s">
        <v>70</v>
      </c>
      <c r="AK658" t="s">
        <v>232</v>
      </c>
      <c r="AL658" t="s">
        <v>440</v>
      </c>
      <c r="AM658" t="s">
        <v>1002</v>
      </c>
      <c r="AN658" t="s">
        <v>1534</v>
      </c>
      <c r="AO658" t="s">
        <v>80</v>
      </c>
      <c r="AP658" t="s">
        <v>1517</v>
      </c>
      <c r="AQ658">
        <f>WebStore68[[#This Row],[unit_price]]*WebStore68[[#This Row],[quantity]]</f>
        <v>45.9</v>
      </c>
      <c r="AR658" t="s">
        <v>432</v>
      </c>
      <c r="AS658" t="s">
        <v>2331</v>
      </c>
      <c r="AT658" t="str">
        <f t="shared" si="10"/>
        <v>959141442904noFemale436343Google Ads436154383045.939.98517022.95219.9921</v>
      </c>
      <c r="AU658">
        <f>COUNTIF(AT$2:AT658,AT658)</f>
        <v>1</v>
      </c>
      <c r="AV658" t="str">
        <f>WebStore68[[#This Row],[country]]&amp;"-"&amp;WebStore68[[#This Row],[item]]</f>
        <v>Spain-ZIONOR Swim Goggles G1 Polarized Swimming Goggles Anti-Fog for Adult</v>
      </c>
    </row>
    <row r="659" spans="1:48" hidden="1" x14ac:dyDescent="0.25">
      <c r="A659">
        <v>977</v>
      </c>
      <c r="B659">
        <v>178</v>
      </c>
      <c r="C659" s="13">
        <v>44302</v>
      </c>
      <c r="D659" s="14">
        <f>WebStore68[[#This Row],[order_date]]</f>
        <v>44302</v>
      </c>
      <c r="E659" s="3">
        <f>ROUNDUP(MONTH(WebStore68[[#This Row],[order_date]])/3, 0)</f>
        <v>2</v>
      </c>
      <c r="F659">
        <v>4</v>
      </c>
      <c r="G659" t="s">
        <v>40</v>
      </c>
      <c r="H659" t="s">
        <v>51</v>
      </c>
      <c r="I659" t="s">
        <v>55</v>
      </c>
      <c r="J659" t="s">
        <v>57</v>
      </c>
      <c r="K659" s="4">
        <v>43632</v>
      </c>
      <c r="L659">
        <v>2</v>
      </c>
      <c r="M659" t="s">
        <v>60</v>
      </c>
      <c r="N659" s="4">
        <v>43615</v>
      </c>
      <c r="O659" s="4">
        <v>43830</v>
      </c>
      <c r="P659">
        <v>1</v>
      </c>
      <c r="Q659" t="s">
        <v>90</v>
      </c>
      <c r="R659" t="s">
        <v>252</v>
      </c>
      <c r="S659">
        <v>1</v>
      </c>
      <c r="T659" t="s">
        <v>503</v>
      </c>
      <c r="U659" t="s">
        <v>1066</v>
      </c>
      <c r="V659" t="s">
        <v>1594</v>
      </c>
      <c r="W659" t="s">
        <v>67</v>
      </c>
      <c r="X659" t="s">
        <v>1562</v>
      </c>
      <c r="Y659">
        <v>29.85</v>
      </c>
      <c r="Z659">
        <v>29.97</v>
      </c>
      <c r="AA659">
        <v>1</v>
      </c>
      <c r="AB659" t="s">
        <v>410</v>
      </c>
      <c r="AC659" t="s">
        <v>2359</v>
      </c>
      <c r="AH659" s="4"/>
      <c r="AI659" s="4"/>
      <c r="AJ659" t="s">
        <v>90</v>
      </c>
      <c r="AK659" t="s">
        <v>252</v>
      </c>
      <c r="AL659" t="s">
        <v>503</v>
      </c>
      <c r="AM659" t="s">
        <v>1066</v>
      </c>
      <c r="AN659" t="s">
        <v>1594</v>
      </c>
      <c r="AO659" t="s">
        <v>67</v>
      </c>
      <c r="AP659" t="s">
        <v>1562</v>
      </c>
      <c r="AQ659">
        <f>WebStore68[[#This Row],[unit_price]]*WebStore68[[#This Row],[quantity]]</f>
        <v>29.849999999999998</v>
      </c>
      <c r="AR659" t="s">
        <v>410</v>
      </c>
      <c r="AS659" t="s">
        <v>2359</v>
      </c>
      <c r="AT659" t="str">
        <f t="shared" si="10"/>
        <v>977178443024yesMale436322Facebook436154383029.8529.976609.9539.9920</v>
      </c>
      <c r="AU659">
        <f>COUNTIF(AT$2:AT659,AT659)</f>
        <v>1</v>
      </c>
      <c r="AV659" t="str">
        <f>WebStore68[[#This Row],[country]]&amp;"-"&amp;WebStore68[[#This Row],[item]]</f>
        <v>Spain-Hasbro Connect 4</v>
      </c>
    </row>
    <row r="660" spans="1:48" hidden="1" x14ac:dyDescent="0.25">
      <c r="A660">
        <v>978</v>
      </c>
      <c r="B660">
        <v>235</v>
      </c>
      <c r="C660" s="4">
        <v>44302</v>
      </c>
      <c r="D660" s="14">
        <f>WebStore68[[#This Row],[order_date]]</f>
        <v>44302</v>
      </c>
      <c r="E660" s="3">
        <f>ROUNDUP(MONTH(WebStore68[[#This Row],[order_date]])/3, 0)</f>
        <v>2</v>
      </c>
      <c r="F660">
        <v>4</v>
      </c>
      <c r="G660" t="s">
        <v>40</v>
      </c>
      <c r="H660" t="s">
        <v>51</v>
      </c>
      <c r="I660" t="s">
        <v>56</v>
      </c>
      <c r="J660" t="s">
        <v>58</v>
      </c>
      <c r="K660" s="4">
        <v>43737</v>
      </c>
      <c r="L660">
        <v>3</v>
      </c>
      <c r="M660" t="s">
        <v>59</v>
      </c>
      <c r="N660" s="4">
        <v>43615</v>
      </c>
      <c r="O660" s="4">
        <v>43830</v>
      </c>
      <c r="P660">
        <v>2</v>
      </c>
      <c r="Q660" t="s">
        <v>170</v>
      </c>
      <c r="R660" t="s">
        <v>332</v>
      </c>
      <c r="S660">
        <v>2</v>
      </c>
      <c r="T660" t="s">
        <v>876</v>
      </c>
      <c r="U660" t="s">
        <v>1413</v>
      </c>
      <c r="V660" t="s">
        <v>1928</v>
      </c>
      <c r="W660" t="s">
        <v>88</v>
      </c>
      <c r="X660" t="s">
        <v>2047</v>
      </c>
      <c r="Y660">
        <v>1877.96</v>
      </c>
      <c r="Z660">
        <v>89.96</v>
      </c>
      <c r="AA660">
        <v>2</v>
      </c>
      <c r="AB660" t="s">
        <v>2289</v>
      </c>
      <c r="AC660" t="s">
        <v>2592</v>
      </c>
      <c r="AH660" s="4"/>
      <c r="AI660" s="4"/>
      <c r="AJ660" t="s">
        <v>69</v>
      </c>
      <c r="AK660" t="s">
        <v>231</v>
      </c>
      <c r="AL660" t="s">
        <v>434</v>
      </c>
      <c r="AM660" t="s">
        <v>991</v>
      </c>
      <c r="AN660" t="s">
        <v>1524</v>
      </c>
      <c r="AO660" t="s">
        <v>80</v>
      </c>
      <c r="AP660" t="s">
        <v>1577</v>
      </c>
      <c r="AQ660">
        <f>WebStore68[[#This Row],[unit_price]]*WebStore68[[#This Row],[quantity]]</f>
        <v>1859.98</v>
      </c>
      <c r="AR660" t="s">
        <v>69</v>
      </c>
      <c r="AS660" t="s">
        <v>2360</v>
      </c>
      <c r="AT660" t="str">
        <f t="shared" si="10"/>
        <v>978235443024noFemale437373Google Ads43615438301877.9689.961152929.99224.991</v>
      </c>
      <c r="AU660">
        <f>COUNTIF(AT$2:AT660,AT660)</f>
        <v>1</v>
      </c>
      <c r="AV660" t="str">
        <f>WebStore68[[#This Row],[country]]&amp;"-"&amp;WebStore68[[#This Row],[item]]</f>
        <v>Spain-VIZIO Elevate 5.1.4 Home Theater Sound Bar with Dolby Atmos and DTS:X</v>
      </c>
    </row>
    <row r="661" spans="1:48" hidden="1" x14ac:dyDescent="0.25">
      <c r="A661">
        <v>978</v>
      </c>
      <c r="B661">
        <v>235</v>
      </c>
      <c r="C661" s="4">
        <v>44302</v>
      </c>
      <c r="D661" s="14">
        <f>WebStore68[[#This Row],[order_date]]</f>
        <v>44302</v>
      </c>
      <c r="E661" s="3">
        <f>ROUNDUP(MONTH(WebStore68[[#This Row],[order_date]])/3, 0)</f>
        <v>2</v>
      </c>
      <c r="F661">
        <v>4</v>
      </c>
      <c r="G661" t="s">
        <v>40</v>
      </c>
      <c r="H661" t="s">
        <v>51</v>
      </c>
      <c r="I661" t="s">
        <v>56</v>
      </c>
      <c r="J661" t="s">
        <v>58</v>
      </c>
      <c r="K661" s="4">
        <v>43737</v>
      </c>
      <c r="L661">
        <v>3</v>
      </c>
      <c r="M661" t="s">
        <v>59</v>
      </c>
      <c r="N661" s="4">
        <v>43615</v>
      </c>
      <c r="O661" s="4">
        <v>43830</v>
      </c>
      <c r="P661">
        <v>2</v>
      </c>
      <c r="Q661" t="s">
        <v>170</v>
      </c>
      <c r="R661" t="s">
        <v>332</v>
      </c>
      <c r="S661">
        <v>2</v>
      </c>
      <c r="T661" t="s">
        <v>876</v>
      </c>
      <c r="U661" t="s">
        <v>1413</v>
      </c>
      <c r="V661" t="s">
        <v>1928</v>
      </c>
      <c r="W661" t="s">
        <v>88</v>
      </c>
      <c r="X661" t="s">
        <v>2047</v>
      </c>
      <c r="Y661">
        <v>1877.96</v>
      </c>
      <c r="Z661">
        <v>89.96</v>
      </c>
      <c r="AA661">
        <v>2</v>
      </c>
      <c r="AB661" t="s">
        <v>2289</v>
      </c>
      <c r="AC661" t="s">
        <v>2592</v>
      </c>
      <c r="AH661" s="4"/>
      <c r="AI661" s="4"/>
      <c r="AJ661" t="s">
        <v>70</v>
      </c>
      <c r="AK661" t="s">
        <v>232</v>
      </c>
      <c r="AL661" t="s">
        <v>394</v>
      </c>
      <c r="AM661" t="s">
        <v>956</v>
      </c>
      <c r="AN661" t="s">
        <v>1490</v>
      </c>
      <c r="AO661" t="s">
        <v>80</v>
      </c>
      <c r="AP661" t="s">
        <v>1517</v>
      </c>
      <c r="AQ661">
        <f>WebStore68[[#This Row],[unit_price]]*WebStore68[[#This Row],[quantity]]</f>
        <v>17.98</v>
      </c>
      <c r="AR661" t="s">
        <v>432</v>
      </c>
      <c r="AS661" t="s">
        <v>2331</v>
      </c>
      <c r="AT661" t="str">
        <f t="shared" si="10"/>
        <v>978235443024noFemale437373Google Ads43615438301877.9689.965318.99219.9921</v>
      </c>
      <c r="AU661">
        <f>COUNTIF(AT$2:AT661,AT661)</f>
        <v>1</v>
      </c>
      <c r="AV661" t="str">
        <f>WebStore68[[#This Row],[country]]&amp;"-"&amp;WebStore68[[#This Row],[item]]</f>
        <v>Spain-Dallas Mavericks Bodyguard Pro Youth Mouthguard</v>
      </c>
    </row>
    <row r="662" spans="1:48" hidden="1" x14ac:dyDescent="0.25">
      <c r="A662">
        <v>983</v>
      </c>
      <c r="B662">
        <v>328</v>
      </c>
      <c r="C662" s="4">
        <v>44306</v>
      </c>
      <c r="D662" s="14">
        <f>WebStore68[[#This Row],[order_date]]</f>
        <v>44306</v>
      </c>
      <c r="E662" s="3">
        <f>ROUNDUP(MONTH(WebStore68[[#This Row],[order_date]])/3, 0)</f>
        <v>2</v>
      </c>
      <c r="F662">
        <v>4</v>
      </c>
      <c r="G662" t="s">
        <v>40</v>
      </c>
      <c r="H662" t="s">
        <v>51</v>
      </c>
      <c r="I662" t="s">
        <v>55</v>
      </c>
      <c r="J662" t="s">
        <v>58</v>
      </c>
      <c r="K662" s="4">
        <v>44126</v>
      </c>
      <c r="L662">
        <v>10</v>
      </c>
      <c r="M662" t="s">
        <v>61</v>
      </c>
      <c r="N662" s="4">
        <v>44055</v>
      </c>
      <c r="O662" s="4">
        <v>44196</v>
      </c>
      <c r="P662">
        <v>1</v>
      </c>
      <c r="Q662" t="s">
        <v>207</v>
      </c>
      <c r="R662" t="s">
        <v>369</v>
      </c>
      <c r="S662">
        <v>2</v>
      </c>
      <c r="T662" t="s">
        <v>879</v>
      </c>
      <c r="U662" t="s">
        <v>1416</v>
      </c>
      <c r="V662" t="s">
        <v>1931</v>
      </c>
      <c r="W662" t="s">
        <v>2015</v>
      </c>
      <c r="X662" t="s">
        <v>2063</v>
      </c>
      <c r="Y662">
        <v>3627.9</v>
      </c>
      <c r="Z662">
        <v>249.9</v>
      </c>
      <c r="AA662">
        <v>2</v>
      </c>
      <c r="AB662" t="s">
        <v>2291</v>
      </c>
      <c r="AC662" t="s">
        <v>2594</v>
      </c>
      <c r="AH662" s="4"/>
      <c r="AI662" s="4"/>
      <c r="AJ662" t="s">
        <v>69</v>
      </c>
      <c r="AK662" t="s">
        <v>231</v>
      </c>
      <c r="AL662" t="s">
        <v>492</v>
      </c>
      <c r="AM662" t="s">
        <v>1055</v>
      </c>
      <c r="AN662" t="s">
        <v>1584</v>
      </c>
      <c r="AO662" t="s">
        <v>67</v>
      </c>
      <c r="AP662" t="s">
        <v>1577</v>
      </c>
      <c r="AQ662">
        <f>WebStore68[[#This Row],[unit_price]]*WebStore68[[#This Row],[quantity]]</f>
        <v>1721.97</v>
      </c>
      <c r="AR662" t="s">
        <v>78</v>
      </c>
      <c r="AS662" t="s">
        <v>2330</v>
      </c>
      <c r="AT662" t="str">
        <f t="shared" si="10"/>
        <v>983328443064yesFemale4412610YouTube44055441963627.9249.91135573.99324.998</v>
      </c>
      <c r="AU662">
        <f>COUNTIF(AT$2:AT662,AT662)</f>
        <v>1</v>
      </c>
      <c r="AV662" t="str">
        <f>WebStore68[[#This Row],[country]]&amp;"-"&amp;WebStore68[[#This Row],[item]]</f>
        <v>Spain-Sony STRDH590 5.2-ch Surround Sound Home Theater Receiver</v>
      </c>
    </row>
    <row r="663" spans="1:48" hidden="1" x14ac:dyDescent="0.25">
      <c r="A663">
        <v>983</v>
      </c>
      <c r="B663">
        <v>328</v>
      </c>
      <c r="C663" s="4">
        <v>44306</v>
      </c>
      <c r="D663" s="14">
        <f>WebStore68[[#This Row],[order_date]]</f>
        <v>44306</v>
      </c>
      <c r="E663" s="3">
        <f>ROUNDUP(MONTH(WebStore68[[#This Row],[order_date]])/3, 0)</f>
        <v>2</v>
      </c>
      <c r="F663">
        <v>4</v>
      </c>
      <c r="G663" t="s">
        <v>40</v>
      </c>
      <c r="H663" t="s">
        <v>51</v>
      </c>
      <c r="I663" t="s">
        <v>55</v>
      </c>
      <c r="J663" t="s">
        <v>58</v>
      </c>
      <c r="K663" s="4">
        <v>44126</v>
      </c>
      <c r="L663">
        <v>10</v>
      </c>
      <c r="M663" t="s">
        <v>61</v>
      </c>
      <c r="N663" s="4">
        <v>44055</v>
      </c>
      <c r="O663" s="4">
        <v>44196</v>
      </c>
      <c r="P663">
        <v>1</v>
      </c>
      <c r="Q663" t="s">
        <v>207</v>
      </c>
      <c r="R663" t="s">
        <v>369</v>
      </c>
      <c r="S663">
        <v>2</v>
      </c>
      <c r="T663" t="s">
        <v>879</v>
      </c>
      <c r="U663" t="s">
        <v>1416</v>
      </c>
      <c r="V663" t="s">
        <v>1931</v>
      </c>
      <c r="W663" t="s">
        <v>2015</v>
      </c>
      <c r="X663" t="s">
        <v>2063</v>
      </c>
      <c r="Y663">
        <v>3627.9</v>
      </c>
      <c r="Z663">
        <v>249.9</v>
      </c>
      <c r="AA663">
        <v>2</v>
      </c>
      <c r="AB663" t="s">
        <v>2291</v>
      </c>
      <c r="AC663" t="s">
        <v>2594</v>
      </c>
      <c r="AH663" s="4"/>
      <c r="AI663" s="4"/>
      <c r="AJ663" t="s">
        <v>69</v>
      </c>
      <c r="AK663" t="s">
        <v>231</v>
      </c>
      <c r="AL663" t="s">
        <v>878</v>
      </c>
      <c r="AM663" t="s">
        <v>1415</v>
      </c>
      <c r="AN663" t="s">
        <v>1930</v>
      </c>
      <c r="AO663" t="s">
        <v>80</v>
      </c>
      <c r="AP663" t="s">
        <v>1577</v>
      </c>
      <c r="AQ663">
        <f>WebStore68[[#This Row],[unit_price]]*WebStore68[[#This Row],[quantity]]</f>
        <v>91.98</v>
      </c>
      <c r="AR663" t="s">
        <v>69</v>
      </c>
      <c r="AS663" t="s">
        <v>2360</v>
      </c>
      <c r="AT663" t="str">
        <f t="shared" si="10"/>
        <v>983328443064yesFemale4412610YouTube44055441963627.9249.9112145.99224.991</v>
      </c>
      <c r="AU663">
        <f>COUNTIF(AT$2:AT663,AT663)</f>
        <v>1</v>
      </c>
      <c r="AV663" t="str">
        <f>WebStore68[[#This Row],[country]]&amp;"-"&amp;WebStore68[[#This Row],[item]]</f>
        <v>Spain-Roku Streaming Stick With HD/4K/HDR Streaming Device</v>
      </c>
    </row>
    <row r="664" spans="1:48" hidden="1" x14ac:dyDescent="0.25">
      <c r="A664">
        <v>1005</v>
      </c>
      <c r="B664">
        <v>272</v>
      </c>
      <c r="C664" s="4">
        <v>44316</v>
      </c>
      <c r="D664" s="14">
        <f>WebStore68[[#This Row],[order_date]]</f>
        <v>44316</v>
      </c>
      <c r="E664" s="3">
        <f>ROUNDUP(MONTH(WebStore68[[#This Row],[order_date]])/3, 0)</f>
        <v>2</v>
      </c>
      <c r="F664">
        <v>4</v>
      </c>
      <c r="G664" t="s">
        <v>40</v>
      </c>
      <c r="H664" t="s">
        <v>51</v>
      </c>
      <c r="I664" t="s">
        <v>55</v>
      </c>
      <c r="J664" t="s">
        <v>58</v>
      </c>
      <c r="K664" s="4">
        <v>44149</v>
      </c>
      <c r="L664">
        <v>11</v>
      </c>
      <c r="M664" t="s">
        <v>60</v>
      </c>
      <c r="N664" s="4">
        <v>44148</v>
      </c>
      <c r="O664" s="4">
        <v>44265</v>
      </c>
      <c r="P664">
        <v>1</v>
      </c>
      <c r="Q664" t="s">
        <v>78</v>
      </c>
      <c r="R664" t="s">
        <v>240</v>
      </c>
      <c r="S664">
        <v>1</v>
      </c>
      <c r="T664" t="s">
        <v>67</v>
      </c>
      <c r="U664" t="s">
        <v>1120</v>
      </c>
      <c r="V664" t="s">
        <v>1643</v>
      </c>
      <c r="W664" t="s">
        <v>69</v>
      </c>
      <c r="X664" t="s">
        <v>1548</v>
      </c>
      <c r="Y664">
        <v>3.99</v>
      </c>
      <c r="Z664">
        <v>14.99</v>
      </c>
      <c r="AA664">
        <v>1</v>
      </c>
      <c r="AB664" t="s">
        <v>469</v>
      </c>
      <c r="AC664" t="s">
        <v>2339</v>
      </c>
      <c r="AH664" s="4"/>
      <c r="AI664" s="4"/>
      <c r="AJ664" t="s">
        <v>78</v>
      </c>
      <c r="AK664" t="s">
        <v>240</v>
      </c>
      <c r="AL664" t="s">
        <v>67</v>
      </c>
      <c r="AM664" t="s">
        <v>1120</v>
      </c>
      <c r="AN664" t="s">
        <v>1643</v>
      </c>
      <c r="AO664" t="s">
        <v>69</v>
      </c>
      <c r="AP664" t="s">
        <v>1548</v>
      </c>
      <c r="AQ664">
        <f>WebStore68[[#This Row],[unit_price]]*WebStore68[[#This Row],[quantity]]</f>
        <v>3.99</v>
      </c>
      <c r="AR664" t="s">
        <v>469</v>
      </c>
      <c r="AS664" t="s">
        <v>2339</v>
      </c>
      <c r="AT664" t="str">
        <f t="shared" si="10"/>
        <v>1005272443164yesFemale4414911Facebook44148442653.9914.99833.99114.9923</v>
      </c>
      <c r="AU664">
        <f>COUNTIF(AT$2:AT664,AT664)</f>
        <v>1</v>
      </c>
      <c r="AV664" t="str">
        <f>WebStore68[[#This Row],[country]]&amp;"-"&amp;WebStore68[[#This Row],[item]]</f>
        <v>Spain-10pcs Bento Cute Animal Food Fruit Picks Forks Lunch Box Accessory Decor Tool</v>
      </c>
    </row>
    <row r="665" spans="1:48" hidden="1" x14ac:dyDescent="0.25">
      <c r="A665">
        <v>1014</v>
      </c>
      <c r="B665">
        <v>166</v>
      </c>
      <c r="C665" s="4">
        <v>44322</v>
      </c>
      <c r="D665" s="14">
        <f>WebStore68[[#This Row],[order_date]]</f>
        <v>44322</v>
      </c>
      <c r="E665" s="3">
        <f>ROUNDUP(MONTH(WebStore68[[#This Row],[order_date]])/3, 0)</f>
        <v>2</v>
      </c>
      <c r="F665">
        <v>4</v>
      </c>
      <c r="G665" t="s">
        <v>40</v>
      </c>
      <c r="H665" t="s">
        <v>51</v>
      </c>
      <c r="I665" t="s">
        <v>56</v>
      </c>
      <c r="J665" t="s">
        <v>57</v>
      </c>
      <c r="K665" s="4">
        <v>43668</v>
      </c>
      <c r="L665">
        <v>1</v>
      </c>
      <c r="M665" t="s">
        <v>61</v>
      </c>
      <c r="N665" s="4">
        <v>43615</v>
      </c>
      <c r="O665" s="4">
        <v>43830</v>
      </c>
      <c r="P665">
        <v>1</v>
      </c>
      <c r="Q665" t="s">
        <v>79</v>
      </c>
      <c r="R665" t="s">
        <v>241</v>
      </c>
      <c r="S665">
        <v>1</v>
      </c>
      <c r="T665" t="s">
        <v>418</v>
      </c>
      <c r="U665" t="s">
        <v>980</v>
      </c>
      <c r="V665" t="s">
        <v>1513</v>
      </c>
      <c r="W665" t="s">
        <v>80</v>
      </c>
      <c r="X665" t="s">
        <v>1548</v>
      </c>
      <c r="Y665">
        <v>59.98</v>
      </c>
      <c r="Z665">
        <v>29.98</v>
      </c>
      <c r="AA665">
        <v>1</v>
      </c>
      <c r="AB665" t="s">
        <v>65</v>
      </c>
      <c r="AC665" t="s">
        <v>2343</v>
      </c>
      <c r="AH665" s="4"/>
      <c r="AI665" s="4"/>
      <c r="AJ665" t="s">
        <v>79</v>
      </c>
      <c r="AK665" t="s">
        <v>241</v>
      </c>
      <c r="AL665" t="s">
        <v>418</v>
      </c>
      <c r="AM665" t="s">
        <v>980</v>
      </c>
      <c r="AN665" t="s">
        <v>1513</v>
      </c>
      <c r="AO665" t="s">
        <v>80</v>
      </c>
      <c r="AP665" t="s">
        <v>1548</v>
      </c>
      <c r="AQ665">
        <f>WebStore68[[#This Row],[unit_price]]*WebStore68[[#This Row],[quantity]]</f>
        <v>59.98</v>
      </c>
      <c r="AR665" t="s">
        <v>65</v>
      </c>
      <c r="AS665" t="s">
        <v>2343</v>
      </c>
      <c r="AT665" t="str">
        <f t="shared" si="10"/>
        <v>1014166443224noMale436681YouTube436154383059.9829.9845029.99214.9910</v>
      </c>
      <c r="AU665">
        <f>COUNTIF(AT$2:AT665,AT665)</f>
        <v>1</v>
      </c>
      <c r="AV665" t="str">
        <f>WebStore68[[#This Row],[country]]&amp;"-"&amp;WebStore68[[#This Row],[item]]</f>
        <v>Spain-Funko Pop! PAIN Glow In The Dark</v>
      </c>
    </row>
    <row r="666" spans="1:48" hidden="1" x14ac:dyDescent="0.25">
      <c r="A666">
        <v>1031</v>
      </c>
      <c r="B666">
        <v>217</v>
      </c>
      <c r="C666" s="4">
        <v>44329</v>
      </c>
      <c r="D666" s="14">
        <f>WebStore68[[#This Row],[order_date]]</f>
        <v>44329</v>
      </c>
      <c r="E666" s="3">
        <f>ROUNDUP(MONTH(WebStore68[[#This Row],[order_date]])/3, 0)</f>
        <v>2</v>
      </c>
      <c r="F666">
        <v>4</v>
      </c>
      <c r="G666" t="s">
        <v>40</v>
      </c>
      <c r="H666" t="s">
        <v>51</v>
      </c>
      <c r="I666" t="s">
        <v>55</v>
      </c>
      <c r="J666" t="s">
        <v>57</v>
      </c>
      <c r="K666" s="4">
        <v>43670</v>
      </c>
      <c r="L666">
        <v>3</v>
      </c>
      <c r="M666" t="s">
        <v>59</v>
      </c>
      <c r="N666" s="4">
        <v>43615</v>
      </c>
      <c r="O666" s="4">
        <v>43830</v>
      </c>
      <c r="P666">
        <v>1</v>
      </c>
      <c r="Q666" t="s">
        <v>80</v>
      </c>
      <c r="R666" t="s">
        <v>242</v>
      </c>
      <c r="S666">
        <v>1</v>
      </c>
      <c r="T666" t="s">
        <v>620</v>
      </c>
      <c r="U666" t="s">
        <v>1170</v>
      </c>
      <c r="V666" t="s">
        <v>1696</v>
      </c>
      <c r="W666" t="s">
        <v>69</v>
      </c>
      <c r="X666" t="s">
        <v>1548</v>
      </c>
      <c r="Y666">
        <v>120.99</v>
      </c>
      <c r="Z666">
        <v>14.99</v>
      </c>
      <c r="AA666">
        <v>1</v>
      </c>
      <c r="AB666" t="s">
        <v>79</v>
      </c>
      <c r="AC666" t="s">
        <v>2349</v>
      </c>
      <c r="AH666" s="4"/>
      <c r="AI666" s="4"/>
      <c r="AJ666" t="s">
        <v>80</v>
      </c>
      <c r="AK666" t="s">
        <v>242</v>
      </c>
      <c r="AL666" t="s">
        <v>620</v>
      </c>
      <c r="AM666" t="s">
        <v>1170</v>
      </c>
      <c r="AN666" t="s">
        <v>1696</v>
      </c>
      <c r="AO666" t="s">
        <v>69</v>
      </c>
      <c r="AP666" t="s">
        <v>1548</v>
      </c>
      <c r="AQ666">
        <f>WebStore68[[#This Row],[unit_price]]*WebStore68[[#This Row],[quantity]]</f>
        <v>120.99</v>
      </c>
      <c r="AR666" t="s">
        <v>79</v>
      </c>
      <c r="AS666" t="s">
        <v>2349</v>
      </c>
      <c r="AT666" t="str">
        <f t="shared" si="10"/>
        <v>1031217443294yesMale436703Google Ads4361543830120.9914.99292120.99114.994</v>
      </c>
      <c r="AU666">
        <f>COUNTIF(AT$2:AT666,AT666)</f>
        <v>1</v>
      </c>
      <c r="AV666" t="str">
        <f>WebStore68[[#This Row],[country]]&amp;"-"&amp;WebStore68[[#This Row],[item]]</f>
        <v>Spain-Mizuno Wave AC 61GA187125 Womens Blue</v>
      </c>
    </row>
    <row r="667" spans="1:48" hidden="1" x14ac:dyDescent="0.25">
      <c r="A667">
        <v>1034</v>
      </c>
      <c r="B667">
        <v>392</v>
      </c>
      <c r="C667" s="4">
        <v>44330</v>
      </c>
      <c r="D667" s="14">
        <f>WebStore68[[#This Row],[order_date]]</f>
        <v>44330</v>
      </c>
      <c r="E667" s="3">
        <f>ROUNDUP(MONTH(WebStore68[[#This Row],[order_date]])/3, 0)</f>
        <v>2</v>
      </c>
      <c r="F667">
        <v>4</v>
      </c>
      <c r="G667" t="s">
        <v>40</v>
      </c>
      <c r="H667" t="s">
        <v>51</v>
      </c>
      <c r="I667" t="s">
        <v>56</v>
      </c>
      <c r="J667" t="s">
        <v>57</v>
      </c>
      <c r="K667" s="4">
        <v>44132</v>
      </c>
      <c r="L667">
        <v>10</v>
      </c>
      <c r="M667" t="s">
        <v>61</v>
      </c>
      <c r="N667" s="4">
        <v>44055</v>
      </c>
      <c r="O667" s="4">
        <v>44196</v>
      </c>
      <c r="P667">
        <v>2</v>
      </c>
      <c r="Q667" t="s">
        <v>183</v>
      </c>
      <c r="R667" t="s">
        <v>345</v>
      </c>
      <c r="S667">
        <v>2</v>
      </c>
      <c r="T667" t="s">
        <v>894</v>
      </c>
      <c r="U667" t="s">
        <v>1431</v>
      </c>
      <c r="V667" t="s">
        <v>1946</v>
      </c>
      <c r="W667" t="s">
        <v>85</v>
      </c>
      <c r="X667" t="s">
        <v>2038</v>
      </c>
      <c r="Y667">
        <v>233.89</v>
      </c>
      <c r="Z667">
        <v>54.97</v>
      </c>
      <c r="AA667">
        <v>2</v>
      </c>
      <c r="AB667" t="s">
        <v>2298</v>
      </c>
      <c r="AC667" t="s">
        <v>2603</v>
      </c>
      <c r="AH667" s="4"/>
      <c r="AI667" s="4"/>
      <c r="AJ667" t="s">
        <v>67</v>
      </c>
      <c r="AK667" t="s">
        <v>229</v>
      </c>
      <c r="AL667" t="s">
        <v>439</v>
      </c>
      <c r="AM667" t="s">
        <v>1001</v>
      </c>
      <c r="AN667" t="s">
        <v>1533</v>
      </c>
      <c r="AO667" t="s">
        <v>69</v>
      </c>
      <c r="AP667" t="s">
        <v>1548</v>
      </c>
      <c r="AQ667">
        <f>WebStore68[[#This Row],[unit_price]]*WebStore68[[#This Row],[quantity]]</f>
        <v>59.99</v>
      </c>
      <c r="AR667" t="s">
        <v>84</v>
      </c>
      <c r="AS667" t="s">
        <v>2366</v>
      </c>
      <c r="AT667" t="str">
        <f t="shared" si="10"/>
        <v>1034392443304noMale4413210YouTube4405544196233.8954.97310259.99114.999</v>
      </c>
      <c r="AU667">
        <f>COUNTIF(AT$2:AT667,AT667)</f>
        <v>1</v>
      </c>
      <c r="AV667" t="str">
        <f>WebStore68[[#This Row],[country]]&amp;"-"&amp;WebStore68[[#This Row],[item]]</f>
        <v>Spain-One Piece Vol.1 1st Edition - JP</v>
      </c>
    </row>
    <row r="668" spans="1:48" hidden="1" x14ac:dyDescent="0.25">
      <c r="A668">
        <v>1034</v>
      </c>
      <c r="B668">
        <v>392</v>
      </c>
      <c r="C668" s="4">
        <v>44330</v>
      </c>
      <c r="D668" s="14">
        <f>WebStore68[[#This Row],[order_date]]</f>
        <v>44330</v>
      </c>
      <c r="E668" s="3">
        <f>ROUNDUP(MONTH(WebStore68[[#This Row],[order_date]])/3, 0)</f>
        <v>2</v>
      </c>
      <c r="F668">
        <v>4</v>
      </c>
      <c r="G668" t="s">
        <v>40</v>
      </c>
      <c r="H668" t="s">
        <v>51</v>
      </c>
      <c r="I668" t="s">
        <v>56</v>
      </c>
      <c r="J668" t="s">
        <v>57</v>
      </c>
      <c r="K668" s="4">
        <v>44132</v>
      </c>
      <c r="L668">
        <v>10</v>
      </c>
      <c r="M668" t="s">
        <v>61</v>
      </c>
      <c r="N668" s="4">
        <v>44055</v>
      </c>
      <c r="O668" s="4">
        <v>44196</v>
      </c>
      <c r="P668">
        <v>2</v>
      </c>
      <c r="Q668" t="s">
        <v>183</v>
      </c>
      <c r="R668" t="s">
        <v>345</v>
      </c>
      <c r="S668">
        <v>2</v>
      </c>
      <c r="T668" t="s">
        <v>894</v>
      </c>
      <c r="U668" t="s">
        <v>1431</v>
      </c>
      <c r="V668" t="s">
        <v>1946</v>
      </c>
      <c r="W668" t="s">
        <v>85</v>
      </c>
      <c r="X668" t="s">
        <v>2038</v>
      </c>
      <c r="Y668">
        <v>233.89</v>
      </c>
      <c r="Z668">
        <v>54.97</v>
      </c>
      <c r="AA668">
        <v>2</v>
      </c>
      <c r="AB668" t="s">
        <v>2298</v>
      </c>
      <c r="AC668" t="s">
        <v>2603</v>
      </c>
      <c r="AH668" s="4"/>
      <c r="AI668" s="4"/>
      <c r="AJ668" t="s">
        <v>70</v>
      </c>
      <c r="AK668" t="s">
        <v>232</v>
      </c>
      <c r="AL668" t="s">
        <v>628</v>
      </c>
      <c r="AM668" t="s">
        <v>1178</v>
      </c>
      <c r="AN668" t="s">
        <v>1501</v>
      </c>
      <c r="AO668" t="s">
        <v>80</v>
      </c>
      <c r="AP668" t="s">
        <v>1517</v>
      </c>
      <c r="AQ668">
        <f>WebStore68[[#This Row],[unit_price]]*WebStore68[[#This Row],[quantity]]</f>
        <v>173.9</v>
      </c>
      <c r="AR668" t="s">
        <v>640</v>
      </c>
      <c r="AS668" t="s">
        <v>2393</v>
      </c>
      <c r="AT668" t="str">
        <f t="shared" si="10"/>
        <v>1034392443304noMale4413210YouTube4405544196233.8954.9755686.95219.9917</v>
      </c>
      <c r="AU668">
        <f>COUNTIF(AT$2:AT668,AT668)</f>
        <v>1</v>
      </c>
      <c r="AV668" t="str">
        <f>WebStore68[[#This Row],[country]]&amp;"-"&amp;WebStore68[[#This Row],[item]]</f>
        <v>Spain-GoSports Football Training Target Net 6x6</v>
      </c>
    </row>
    <row r="669" spans="1:48" hidden="1" x14ac:dyDescent="0.25">
      <c r="A669">
        <v>1040</v>
      </c>
      <c r="B669">
        <v>195</v>
      </c>
      <c r="C669" s="4">
        <v>44335</v>
      </c>
      <c r="D669" s="14">
        <f>WebStore68[[#This Row],[order_date]]</f>
        <v>44335</v>
      </c>
      <c r="E669" s="3">
        <f>ROUNDUP(MONTH(WebStore68[[#This Row],[order_date]])/3, 0)</f>
        <v>2</v>
      </c>
      <c r="F669">
        <v>4</v>
      </c>
      <c r="G669" t="s">
        <v>40</v>
      </c>
      <c r="H669" t="s">
        <v>51</v>
      </c>
      <c r="I669" t="s">
        <v>56</v>
      </c>
      <c r="J669" t="s">
        <v>58</v>
      </c>
      <c r="K669" s="4">
        <v>43920</v>
      </c>
      <c r="L669">
        <v>7</v>
      </c>
      <c r="M669" t="s">
        <v>61</v>
      </c>
      <c r="N669" s="4">
        <v>43915</v>
      </c>
      <c r="O669" s="4">
        <v>44012</v>
      </c>
      <c r="P669">
        <v>1</v>
      </c>
      <c r="Q669" t="s">
        <v>67</v>
      </c>
      <c r="R669" t="s">
        <v>229</v>
      </c>
      <c r="S669">
        <v>1</v>
      </c>
      <c r="T669" t="s">
        <v>557</v>
      </c>
      <c r="U669" t="s">
        <v>1030</v>
      </c>
      <c r="V669" t="s">
        <v>1513</v>
      </c>
      <c r="W669" t="s">
        <v>80</v>
      </c>
      <c r="X669" t="s">
        <v>1548</v>
      </c>
      <c r="Y669">
        <v>59.98</v>
      </c>
      <c r="Z669">
        <v>29.98</v>
      </c>
      <c r="AA669">
        <v>1</v>
      </c>
      <c r="AB669" t="s">
        <v>652</v>
      </c>
      <c r="AC669" t="s">
        <v>2352</v>
      </c>
      <c r="AH669" s="4"/>
      <c r="AI669" s="4"/>
      <c r="AJ669" t="s">
        <v>67</v>
      </c>
      <c r="AK669" t="s">
        <v>229</v>
      </c>
      <c r="AL669" t="s">
        <v>557</v>
      </c>
      <c r="AM669" t="s">
        <v>1030</v>
      </c>
      <c r="AN669" t="s">
        <v>1513</v>
      </c>
      <c r="AO669" t="s">
        <v>80</v>
      </c>
      <c r="AP669" t="s">
        <v>1548</v>
      </c>
      <c r="AQ669">
        <f>WebStore68[[#This Row],[unit_price]]*WebStore68[[#This Row],[quantity]]</f>
        <v>59.98</v>
      </c>
      <c r="AR669" t="s">
        <v>652</v>
      </c>
      <c r="AS669" t="s">
        <v>2352</v>
      </c>
      <c r="AT669" t="str">
        <f t="shared" si="10"/>
        <v>1040195443354noFemale439207YouTube439154401259.9829.98317129.99214.9911</v>
      </c>
      <c r="AU669">
        <f>COUNTIF(AT$2:AT669,AT669)</f>
        <v>1</v>
      </c>
      <c r="AV669" t="str">
        <f>WebStore68[[#This Row],[country]]&amp;"-"&amp;WebStore68[[#This Row],[item]]</f>
        <v>Spain-The Monk who Sold His Ferrari</v>
      </c>
    </row>
    <row r="670" spans="1:48" hidden="1" x14ac:dyDescent="0.25">
      <c r="A670">
        <v>1062</v>
      </c>
      <c r="B670">
        <v>272</v>
      </c>
      <c r="C670" s="4">
        <v>44349</v>
      </c>
      <c r="D670" s="14">
        <f>WebStore68[[#This Row],[order_date]]</f>
        <v>44349</v>
      </c>
      <c r="E670" s="3">
        <f>ROUNDUP(MONTH(WebStore68[[#This Row],[order_date]])/3, 0)</f>
        <v>2</v>
      </c>
      <c r="F670">
        <v>4</v>
      </c>
      <c r="G670" t="s">
        <v>40</v>
      </c>
      <c r="H670" t="s">
        <v>51</v>
      </c>
      <c r="I670" t="s">
        <v>55</v>
      </c>
      <c r="J670" t="s">
        <v>58</v>
      </c>
      <c r="K670" s="4">
        <v>44149</v>
      </c>
      <c r="L670">
        <v>11</v>
      </c>
      <c r="M670" t="s">
        <v>60</v>
      </c>
      <c r="N670" s="4">
        <v>44148</v>
      </c>
      <c r="O670" s="4">
        <v>44265</v>
      </c>
      <c r="P670">
        <v>1</v>
      </c>
      <c r="Q670" t="s">
        <v>78</v>
      </c>
      <c r="R670" t="s">
        <v>240</v>
      </c>
      <c r="S670">
        <v>1</v>
      </c>
      <c r="T670" t="s">
        <v>604</v>
      </c>
      <c r="U670" t="s">
        <v>1136</v>
      </c>
      <c r="V670" t="s">
        <v>1682</v>
      </c>
      <c r="W670" t="s">
        <v>69</v>
      </c>
      <c r="X670" t="s">
        <v>1548</v>
      </c>
      <c r="Y670">
        <v>4.75</v>
      </c>
      <c r="Z670">
        <v>14.99</v>
      </c>
      <c r="AA670">
        <v>1</v>
      </c>
      <c r="AB670" t="s">
        <v>469</v>
      </c>
      <c r="AC670" t="s">
        <v>2339</v>
      </c>
      <c r="AH670" s="4"/>
      <c r="AI670" s="4"/>
      <c r="AJ670" t="s">
        <v>78</v>
      </c>
      <c r="AK670" t="s">
        <v>240</v>
      </c>
      <c r="AL670" t="s">
        <v>604</v>
      </c>
      <c r="AM670" t="s">
        <v>1136</v>
      </c>
      <c r="AN670" t="s">
        <v>1682</v>
      </c>
      <c r="AO670" t="s">
        <v>69</v>
      </c>
      <c r="AP670" t="s">
        <v>1548</v>
      </c>
      <c r="AQ670">
        <f>WebStore68[[#This Row],[unit_price]]*WebStore68[[#This Row],[quantity]]</f>
        <v>4.75</v>
      </c>
      <c r="AR670" t="s">
        <v>469</v>
      </c>
      <c r="AS670" t="s">
        <v>2339</v>
      </c>
      <c r="AT670" t="str">
        <f t="shared" si="10"/>
        <v>1062272443494yesFemale4414911Facebook44148442654.7514.9981734.75114.9923</v>
      </c>
      <c r="AU670">
        <f>COUNTIF(AT$2:AT670,AT670)</f>
        <v>1</v>
      </c>
      <c r="AV670" t="str">
        <f>WebStore68[[#This Row],[country]]&amp;"-"&amp;WebStore68[[#This Row],[item]]</f>
        <v>Spain-Non - Stick Omlet Turner</v>
      </c>
    </row>
    <row r="671" spans="1:48" hidden="1" x14ac:dyDescent="0.25">
      <c r="A671">
        <v>1064</v>
      </c>
      <c r="B671">
        <v>344</v>
      </c>
      <c r="C671" s="13">
        <v>44351</v>
      </c>
      <c r="D671" s="14">
        <f>WebStore68[[#This Row],[order_date]]</f>
        <v>44351</v>
      </c>
      <c r="E671" s="3">
        <f>ROUNDUP(MONTH(WebStore68[[#This Row],[order_date]])/3, 0)</f>
        <v>2</v>
      </c>
      <c r="F671">
        <v>4</v>
      </c>
      <c r="G671" t="s">
        <v>40</v>
      </c>
      <c r="H671" t="s">
        <v>51</v>
      </c>
      <c r="I671" t="s">
        <v>56</v>
      </c>
      <c r="J671" t="s">
        <v>58</v>
      </c>
      <c r="K671" s="4">
        <v>43722</v>
      </c>
      <c r="L671">
        <v>2</v>
      </c>
      <c r="M671" t="s">
        <v>60</v>
      </c>
      <c r="N671" s="4">
        <v>43615</v>
      </c>
      <c r="O671" s="4">
        <v>43830</v>
      </c>
      <c r="P671">
        <v>1</v>
      </c>
      <c r="Q671" t="s">
        <v>70</v>
      </c>
      <c r="R671" t="s">
        <v>232</v>
      </c>
      <c r="S671">
        <v>1</v>
      </c>
      <c r="T671" t="s">
        <v>638</v>
      </c>
      <c r="U671" t="s">
        <v>1185</v>
      </c>
      <c r="V671" t="s">
        <v>1709</v>
      </c>
      <c r="W671" t="s">
        <v>69</v>
      </c>
      <c r="X671" t="s">
        <v>1517</v>
      </c>
      <c r="Y671">
        <v>11.95</v>
      </c>
      <c r="Z671">
        <v>19.989999999999998</v>
      </c>
      <c r="AA671">
        <v>1</v>
      </c>
      <c r="AB671" t="s">
        <v>640</v>
      </c>
      <c r="AC671" t="s">
        <v>2393</v>
      </c>
      <c r="AH671" s="4"/>
      <c r="AI671" s="4"/>
      <c r="AJ671" t="s">
        <v>70</v>
      </c>
      <c r="AK671" t="s">
        <v>232</v>
      </c>
      <c r="AL671" t="s">
        <v>638</v>
      </c>
      <c r="AM671" t="s">
        <v>1185</v>
      </c>
      <c r="AN671" t="s">
        <v>1709</v>
      </c>
      <c r="AO671" t="s">
        <v>69</v>
      </c>
      <c r="AP671" t="s">
        <v>1517</v>
      </c>
      <c r="AQ671">
        <f>WebStore68[[#This Row],[unit_price]]*WebStore68[[#This Row],[quantity]]</f>
        <v>11.95</v>
      </c>
      <c r="AR671" t="s">
        <v>640</v>
      </c>
      <c r="AS671" t="s">
        <v>2393</v>
      </c>
      <c r="AT671" t="str">
        <f t="shared" si="10"/>
        <v>1064344443514noFemale437222Facebook436154383011.9519.99515511.95119.9917</v>
      </c>
      <c r="AU671">
        <f>COUNTIF(AT$2:AT671,AT671)</f>
        <v>1</v>
      </c>
      <c r="AV671" t="str">
        <f>WebStore68[[#This Row],[country]]&amp;"-"&amp;WebStore68[[#This Row],[item]]</f>
        <v>Spain-Wilson Official Size NFL Ball American Football</v>
      </c>
    </row>
    <row r="672" spans="1:48" hidden="1" x14ac:dyDescent="0.25">
      <c r="A672">
        <v>1078</v>
      </c>
      <c r="B672">
        <v>338</v>
      </c>
      <c r="C672" s="13">
        <v>44356</v>
      </c>
      <c r="D672" s="14">
        <f>WebStore68[[#This Row],[order_date]]</f>
        <v>44356</v>
      </c>
      <c r="E672" s="3">
        <f>ROUNDUP(MONTH(WebStore68[[#This Row],[order_date]])/3, 0)</f>
        <v>2</v>
      </c>
      <c r="F672">
        <v>4</v>
      </c>
      <c r="G672" t="s">
        <v>40</v>
      </c>
      <c r="H672" t="s">
        <v>51</v>
      </c>
      <c r="I672" t="s">
        <v>55</v>
      </c>
      <c r="J672" t="s">
        <v>57</v>
      </c>
      <c r="K672" s="4">
        <v>43685</v>
      </c>
      <c r="L672">
        <v>2</v>
      </c>
      <c r="M672" t="s">
        <v>60</v>
      </c>
      <c r="N672" s="4">
        <v>43615</v>
      </c>
      <c r="O672" s="4">
        <v>43830</v>
      </c>
      <c r="P672">
        <v>1</v>
      </c>
      <c r="Q672" t="s">
        <v>69</v>
      </c>
      <c r="R672" t="s">
        <v>231</v>
      </c>
      <c r="S672">
        <v>1</v>
      </c>
      <c r="T672" t="s">
        <v>393</v>
      </c>
      <c r="U672" t="s">
        <v>955</v>
      </c>
      <c r="V672" t="s">
        <v>1489</v>
      </c>
      <c r="W672" t="s">
        <v>69</v>
      </c>
      <c r="X672" t="s">
        <v>1577</v>
      </c>
      <c r="Y672">
        <v>28.95</v>
      </c>
      <c r="Z672">
        <v>24.99</v>
      </c>
      <c r="AA672">
        <v>1</v>
      </c>
      <c r="AB672" t="s">
        <v>78</v>
      </c>
      <c r="AC672" t="s">
        <v>2330</v>
      </c>
      <c r="AH672" s="4"/>
      <c r="AI672" s="4"/>
      <c r="AJ672" t="s">
        <v>69</v>
      </c>
      <c r="AK672" t="s">
        <v>231</v>
      </c>
      <c r="AL672" t="s">
        <v>393</v>
      </c>
      <c r="AM672" t="s">
        <v>955</v>
      </c>
      <c r="AN672" t="s">
        <v>1489</v>
      </c>
      <c r="AO672" t="s">
        <v>69</v>
      </c>
      <c r="AP672" t="s">
        <v>1577</v>
      </c>
      <c r="AQ672">
        <f>WebStore68[[#This Row],[unit_price]]*WebStore68[[#This Row],[quantity]]</f>
        <v>28.95</v>
      </c>
      <c r="AR672" t="s">
        <v>78</v>
      </c>
      <c r="AS672" t="s">
        <v>2330</v>
      </c>
      <c r="AT672" t="str">
        <f t="shared" si="10"/>
        <v>1078338443564yesMale436852Facebook436154383028.9524.9911828.95124.998</v>
      </c>
      <c r="AU672">
        <f>COUNTIF(AT$2:AT672,AT672)</f>
        <v>1</v>
      </c>
      <c r="AV672" t="str">
        <f>WebStore68[[#This Row],[country]]&amp;"-"&amp;WebStore68[[#This Row],[item]]</f>
        <v>Spain-Anker Portable Charger PowerCore Slim 10000 Power Bank</v>
      </c>
    </row>
    <row r="673" spans="1:48" hidden="1" x14ac:dyDescent="0.25">
      <c r="A673">
        <v>1102</v>
      </c>
      <c r="B673">
        <v>391</v>
      </c>
      <c r="C673" s="13">
        <v>44368</v>
      </c>
      <c r="D673" s="14">
        <f>WebStore68[[#This Row],[order_date]]</f>
        <v>44368</v>
      </c>
      <c r="E673" s="3">
        <f>ROUNDUP(MONTH(WebStore68[[#This Row],[order_date]])/3, 0)</f>
        <v>2</v>
      </c>
      <c r="F673">
        <v>4</v>
      </c>
      <c r="G673" t="s">
        <v>40</v>
      </c>
      <c r="H673" t="s">
        <v>51</v>
      </c>
      <c r="I673" t="s">
        <v>55</v>
      </c>
      <c r="J673" t="s">
        <v>58</v>
      </c>
      <c r="K673" s="4">
        <v>43689</v>
      </c>
      <c r="L673">
        <v>2</v>
      </c>
      <c r="M673" t="s">
        <v>60</v>
      </c>
      <c r="N673" s="4">
        <v>43615</v>
      </c>
      <c r="O673" s="4">
        <v>43830</v>
      </c>
      <c r="P673">
        <v>1</v>
      </c>
      <c r="Q673" t="s">
        <v>67</v>
      </c>
      <c r="R673" t="s">
        <v>229</v>
      </c>
      <c r="S673">
        <v>1</v>
      </c>
      <c r="T673" t="s">
        <v>626</v>
      </c>
      <c r="U673" t="s">
        <v>1176</v>
      </c>
      <c r="V673" t="s">
        <v>1701</v>
      </c>
      <c r="W673" t="s">
        <v>69</v>
      </c>
      <c r="X673" t="s">
        <v>1548</v>
      </c>
      <c r="Y673">
        <v>10.99</v>
      </c>
      <c r="Z673">
        <v>14.99</v>
      </c>
      <c r="AA673">
        <v>1</v>
      </c>
      <c r="AB673" t="s">
        <v>90</v>
      </c>
      <c r="AC673" t="s">
        <v>2328</v>
      </c>
      <c r="AH673" s="4"/>
      <c r="AI673" s="4"/>
      <c r="AJ673" t="s">
        <v>67</v>
      </c>
      <c r="AK673" t="s">
        <v>229</v>
      </c>
      <c r="AL673" t="s">
        <v>626</v>
      </c>
      <c r="AM673" t="s">
        <v>1176</v>
      </c>
      <c r="AN673" t="s">
        <v>1701</v>
      </c>
      <c r="AO673" t="s">
        <v>69</v>
      </c>
      <c r="AP673" t="s">
        <v>1548</v>
      </c>
      <c r="AQ673">
        <f>WebStore68[[#This Row],[unit_price]]*WebStore68[[#This Row],[quantity]]</f>
        <v>10.99</v>
      </c>
      <c r="AR673" t="s">
        <v>90</v>
      </c>
      <c r="AS673" t="s">
        <v>2328</v>
      </c>
      <c r="AT673" t="str">
        <f t="shared" si="10"/>
        <v>1102391443684yesFemale436892Facebook436154383010.9914.9937910.99114.996</v>
      </c>
      <c r="AU673">
        <f>COUNTIF(AT$2:AT673,AT673)</f>
        <v>1</v>
      </c>
      <c r="AV673" t="str">
        <f>WebStore68[[#This Row],[country]]&amp;"-"&amp;WebStore68[[#This Row],[item]]</f>
        <v>Spain-Little Stars</v>
      </c>
    </row>
    <row r="674" spans="1:48" hidden="1" x14ac:dyDescent="0.25">
      <c r="A674">
        <v>1103</v>
      </c>
      <c r="B674">
        <v>431</v>
      </c>
      <c r="C674" s="4">
        <v>44368</v>
      </c>
      <c r="D674" s="14">
        <f>WebStore68[[#This Row],[order_date]]</f>
        <v>44368</v>
      </c>
      <c r="E674" s="3">
        <f>ROUNDUP(MONTH(WebStore68[[#This Row],[order_date]])/3, 0)</f>
        <v>2</v>
      </c>
      <c r="F674">
        <v>4</v>
      </c>
      <c r="G674" t="s">
        <v>40</v>
      </c>
      <c r="H674" t="s">
        <v>51</v>
      </c>
      <c r="I674" t="s">
        <v>55</v>
      </c>
      <c r="J674" t="s">
        <v>58</v>
      </c>
      <c r="K674" s="4">
        <v>44193</v>
      </c>
      <c r="L674">
        <v>10</v>
      </c>
      <c r="M674" t="s">
        <v>61</v>
      </c>
      <c r="N674" s="4">
        <v>44055</v>
      </c>
      <c r="O674" s="4">
        <v>44196</v>
      </c>
      <c r="P674">
        <v>1</v>
      </c>
      <c r="Q674" t="s">
        <v>69</v>
      </c>
      <c r="R674" t="s">
        <v>231</v>
      </c>
      <c r="S674">
        <v>1</v>
      </c>
      <c r="T674" t="s">
        <v>78</v>
      </c>
      <c r="U674" t="s">
        <v>1238</v>
      </c>
      <c r="V674" t="s">
        <v>1533</v>
      </c>
      <c r="W674" t="s">
        <v>80</v>
      </c>
      <c r="X674" t="s">
        <v>1577</v>
      </c>
      <c r="Y674">
        <v>119.98</v>
      </c>
      <c r="Z674">
        <v>49.98</v>
      </c>
      <c r="AA674">
        <v>1</v>
      </c>
      <c r="AB674" t="s">
        <v>69</v>
      </c>
      <c r="AC674" t="s">
        <v>2360</v>
      </c>
      <c r="AH674" s="4"/>
      <c r="AI674" s="4"/>
      <c r="AJ674" t="s">
        <v>69</v>
      </c>
      <c r="AK674" t="s">
        <v>231</v>
      </c>
      <c r="AL674" t="s">
        <v>78</v>
      </c>
      <c r="AM674" t="s">
        <v>1238</v>
      </c>
      <c r="AN674" t="s">
        <v>1533</v>
      </c>
      <c r="AO674" t="s">
        <v>80</v>
      </c>
      <c r="AP674" t="s">
        <v>1577</v>
      </c>
      <c r="AQ674">
        <f>WebStore68[[#This Row],[unit_price]]*WebStore68[[#This Row],[quantity]]</f>
        <v>119.98</v>
      </c>
      <c r="AR674" t="s">
        <v>69</v>
      </c>
      <c r="AS674" t="s">
        <v>2360</v>
      </c>
      <c r="AT674" t="str">
        <f t="shared" si="10"/>
        <v>1103431443684yesFemale4419310YouTube4405544196119.9849.981859.99224.991</v>
      </c>
      <c r="AU674">
        <f>COUNTIF(AT$2:AT674,AT674)</f>
        <v>1</v>
      </c>
      <c r="AV674" t="str">
        <f>WebStore68[[#This Row],[country]]&amp;"-"&amp;WebStore68[[#This Row],[item]]</f>
        <v>Spain-2TB USB 3.0 Portable External Hard Drive Ultra Slim SATA Storage Device</v>
      </c>
    </row>
    <row r="675" spans="1:48" hidden="1" x14ac:dyDescent="0.25">
      <c r="A675">
        <v>1109</v>
      </c>
      <c r="B675">
        <v>10</v>
      </c>
      <c r="C675" s="4">
        <v>44372</v>
      </c>
      <c r="D675" s="14">
        <f>WebStore68[[#This Row],[order_date]]</f>
        <v>44372</v>
      </c>
      <c r="E675" s="3">
        <f>ROUNDUP(MONTH(WebStore68[[#This Row],[order_date]])/3, 0)</f>
        <v>2</v>
      </c>
      <c r="F675">
        <v>4</v>
      </c>
      <c r="G675" t="s">
        <v>40</v>
      </c>
      <c r="H675" t="s">
        <v>51</v>
      </c>
      <c r="I675" t="s">
        <v>55</v>
      </c>
      <c r="J675" t="s">
        <v>58</v>
      </c>
      <c r="K675" s="4">
        <v>44070</v>
      </c>
      <c r="L675">
        <v>8</v>
      </c>
      <c r="M675" t="s">
        <v>60</v>
      </c>
      <c r="N675" s="4">
        <v>44000</v>
      </c>
      <c r="O675" s="4">
        <v>44073</v>
      </c>
      <c r="P675">
        <v>1</v>
      </c>
      <c r="Q675" t="s">
        <v>70</v>
      </c>
      <c r="R675" t="s">
        <v>232</v>
      </c>
      <c r="S675">
        <v>1</v>
      </c>
      <c r="T675" t="s">
        <v>673</v>
      </c>
      <c r="U675" t="s">
        <v>1216</v>
      </c>
      <c r="V675" t="s">
        <v>1652</v>
      </c>
      <c r="W675" t="s">
        <v>67</v>
      </c>
      <c r="X675" t="s">
        <v>1517</v>
      </c>
      <c r="Y675">
        <v>41.97</v>
      </c>
      <c r="Z675">
        <v>59.97</v>
      </c>
      <c r="AA675">
        <v>1</v>
      </c>
      <c r="AB675" t="s">
        <v>432</v>
      </c>
      <c r="AC675" t="s">
        <v>2331</v>
      </c>
      <c r="AH675" s="4"/>
      <c r="AI675" s="4"/>
      <c r="AJ675" t="s">
        <v>70</v>
      </c>
      <c r="AK675" t="s">
        <v>232</v>
      </c>
      <c r="AL675" t="s">
        <v>673</v>
      </c>
      <c r="AM675" t="s">
        <v>1216</v>
      </c>
      <c r="AN675" t="s">
        <v>1652</v>
      </c>
      <c r="AO675" t="s">
        <v>67</v>
      </c>
      <c r="AP675" t="s">
        <v>1517</v>
      </c>
      <c r="AQ675">
        <f>WebStore68[[#This Row],[unit_price]]*WebStore68[[#This Row],[quantity]]</f>
        <v>41.97</v>
      </c>
      <c r="AR675" t="s">
        <v>432</v>
      </c>
      <c r="AS675" t="s">
        <v>2331</v>
      </c>
      <c r="AT675" t="str">
        <f t="shared" si="10"/>
        <v>110910443724yesFemale440708Facebook440004407341.9759.9751213.99319.9921</v>
      </c>
      <c r="AU675">
        <f>COUNTIF(AT$2:AT675,AT675)</f>
        <v>1</v>
      </c>
      <c r="AV675" t="str">
        <f>WebStore68[[#This Row],[country]]&amp;"-"&amp;WebStore68[[#This Row],[item]]</f>
        <v>Spain-60x 185cm Yoga Mat 10mm</v>
      </c>
    </row>
    <row r="676" spans="1:48" hidden="1" x14ac:dyDescent="0.25">
      <c r="A676">
        <v>1139</v>
      </c>
      <c r="B676">
        <v>210</v>
      </c>
      <c r="C676" s="4">
        <v>44387</v>
      </c>
      <c r="D676" s="14">
        <f>WebStore68[[#This Row],[order_date]]</f>
        <v>44387</v>
      </c>
      <c r="E676" s="3">
        <f>ROUNDUP(MONTH(WebStore68[[#This Row],[order_date]])/3, 0)</f>
        <v>3</v>
      </c>
      <c r="F676">
        <v>4</v>
      </c>
      <c r="G676" t="s">
        <v>40</v>
      </c>
      <c r="H676" t="s">
        <v>51</v>
      </c>
      <c r="I676" t="s">
        <v>55</v>
      </c>
      <c r="J676" t="s">
        <v>58</v>
      </c>
      <c r="K676" s="4">
        <v>44344</v>
      </c>
      <c r="L676">
        <v>14</v>
      </c>
      <c r="M676" t="s">
        <v>59</v>
      </c>
      <c r="N676" s="4">
        <v>44267</v>
      </c>
      <c r="O676" s="4">
        <v>44413</v>
      </c>
      <c r="P676">
        <v>1</v>
      </c>
      <c r="Q676" t="s">
        <v>78</v>
      </c>
      <c r="R676" t="s">
        <v>240</v>
      </c>
      <c r="S676">
        <v>1</v>
      </c>
      <c r="T676" t="s">
        <v>79</v>
      </c>
      <c r="U676" t="s">
        <v>1080</v>
      </c>
      <c r="V676" t="s">
        <v>1606</v>
      </c>
      <c r="W676" t="s">
        <v>67</v>
      </c>
      <c r="X676" t="s">
        <v>1548</v>
      </c>
      <c r="Y676">
        <v>77.97</v>
      </c>
      <c r="Z676">
        <v>44.97</v>
      </c>
      <c r="AA676">
        <v>1</v>
      </c>
      <c r="AB676" t="s">
        <v>393</v>
      </c>
      <c r="AC676" t="s">
        <v>2345</v>
      </c>
      <c r="AH676" s="4"/>
      <c r="AI676" s="4"/>
      <c r="AJ676" t="s">
        <v>78</v>
      </c>
      <c r="AK676" t="s">
        <v>240</v>
      </c>
      <c r="AL676" t="s">
        <v>79</v>
      </c>
      <c r="AM676" t="s">
        <v>1080</v>
      </c>
      <c r="AN676" t="s">
        <v>1606</v>
      </c>
      <c r="AO676" t="s">
        <v>67</v>
      </c>
      <c r="AP676" t="s">
        <v>1548</v>
      </c>
      <c r="AQ676">
        <f>WebStore68[[#This Row],[unit_price]]*WebStore68[[#This Row],[quantity]]</f>
        <v>77.97</v>
      </c>
      <c r="AR676" t="s">
        <v>393</v>
      </c>
      <c r="AS676" t="s">
        <v>2345</v>
      </c>
      <c r="AT676" t="str">
        <f t="shared" si="10"/>
        <v>1139210443874yesFemale4434414Google Ads442674441377.9744.978425.99314.9918</v>
      </c>
      <c r="AU676">
        <f>COUNTIF(AT$2:AT676,AT676)</f>
        <v>1</v>
      </c>
      <c r="AV676" t="str">
        <f>WebStore68[[#This Row],[country]]&amp;"-"&amp;WebStore68[[#This Row],[item]]</f>
        <v>Spain-12/14 inch long Aluminum Pizza Shovel With Long Handle</v>
      </c>
    </row>
    <row r="677" spans="1:48" hidden="1" x14ac:dyDescent="0.25">
      <c r="A677">
        <v>1148</v>
      </c>
      <c r="B677">
        <v>10</v>
      </c>
      <c r="C677" s="4">
        <v>44395</v>
      </c>
      <c r="D677" s="14">
        <f>WebStore68[[#This Row],[order_date]]</f>
        <v>44395</v>
      </c>
      <c r="E677" s="3">
        <f>ROUNDUP(MONTH(WebStore68[[#This Row],[order_date]])/3, 0)</f>
        <v>3</v>
      </c>
      <c r="F677">
        <v>4</v>
      </c>
      <c r="G677" t="s">
        <v>40</v>
      </c>
      <c r="H677" t="s">
        <v>51</v>
      </c>
      <c r="I677" t="s">
        <v>55</v>
      </c>
      <c r="J677" t="s">
        <v>58</v>
      </c>
      <c r="K677" s="4">
        <v>44070</v>
      </c>
      <c r="L677">
        <v>8</v>
      </c>
      <c r="M677" t="s">
        <v>60</v>
      </c>
      <c r="N677" s="4">
        <v>44000</v>
      </c>
      <c r="O677" s="4">
        <v>44073</v>
      </c>
      <c r="P677">
        <v>1</v>
      </c>
      <c r="Q677" t="s">
        <v>79</v>
      </c>
      <c r="R677" t="s">
        <v>241</v>
      </c>
      <c r="S677">
        <v>1</v>
      </c>
      <c r="T677" t="s">
        <v>542</v>
      </c>
      <c r="U677" t="s">
        <v>1103</v>
      </c>
      <c r="V677" t="s">
        <v>1630</v>
      </c>
      <c r="W677" t="s">
        <v>67</v>
      </c>
      <c r="X677" t="s">
        <v>1548</v>
      </c>
      <c r="Y677">
        <v>13.71</v>
      </c>
      <c r="Z677">
        <v>44.97</v>
      </c>
      <c r="AA677">
        <v>1</v>
      </c>
      <c r="AB677" t="s">
        <v>86</v>
      </c>
      <c r="AC677" t="s">
        <v>2350</v>
      </c>
      <c r="AH677" s="4"/>
      <c r="AI677" s="4"/>
      <c r="AJ677" t="s">
        <v>79</v>
      </c>
      <c r="AK677" t="s">
        <v>241</v>
      </c>
      <c r="AL677" t="s">
        <v>542</v>
      </c>
      <c r="AM677" t="s">
        <v>1103</v>
      </c>
      <c r="AN677" t="s">
        <v>1630</v>
      </c>
      <c r="AO677" t="s">
        <v>67</v>
      </c>
      <c r="AP677" t="s">
        <v>1548</v>
      </c>
      <c r="AQ677">
        <f>WebStore68[[#This Row],[unit_price]]*WebStore68[[#This Row],[quantity]]</f>
        <v>13.71</v>
      </c>
      <c r="AR677" t="s">
        <v>86</v>
      </c>
      <c r="AS677" t="s">
        <v>2350</v>
      </c>
      <c r="AT677" t="str">
        <f t="shared" si="10"/>
        <v>114810443954yesFemale440708Facebook440004407313.7144.9741484.57314.997</v>
      </c>
      <c r="AU677">
        <f>COUNTIF(AT$2:AT677,AT677)</f>
        <v>1</v>
      </c>
      <c r="AV677" t="str">
        <f>WebStore68[[#This Row],[country]]&amp;"-"&amp;WebStore68[[#This Row],[item]]</f>
        <v>Spain-Ultra Pro 81147 2-Piece 150 Count Clear Card Storage Box</v>
      </c>
    </row>
    <row r="678" spans="1:48" hidden="1" x14ac:dyDescent="0.25">
      <c r="A678">
        <v>1154</v>
      </c>
      <c r="B678">
        <v>18</v>
      </c>
      <c r="C678" s="4">
        <v>44399</v>
      </c>
      <c r="D678" s="14">
        <f>WebStore68[[#This Row],[order_date]]</f>
        <v>44399</v>
      </c>
      <c r="E678" s="3">
        <f>ROUNDUP(MONTH(WebStore68[[#This Row],[order_date]])/3, 0)</f>
        <v>3</v>
      </c>
      <c r="F678">
        <v>4</v>
      </c>
      <c r="G678" t="s">
        <v>40</v>
      </c>
      <c r="H678" t="s">
        <v>51</v>
      </c>
      <c r="I678" t="s">
        <v>56</v>
      </c>
      <c r="J678" t="s">
        <v>57</v>
      </c>
      <c r="K678" s="4">
        <v>43660</v>
      </c>
      <c r="L678">
        <v>3</v>
      </c>
      <c r="M678" t="s">
        <v>59</v>
      </c>
      <c r="N678" s="4">
        <v>43615</v>
      </c>
      <c r="O678" s="4">
        <v>43830</v>
      </c>
      <c r="P678">
        <v>1</v>
      </c>
      <c r="Q678" t="s">
        <v>78</v>
      </c>
      <c r="R678" t="s">
        <v>240</v>
      </c>
      <c r="S678">
        <v>1</v>
      </c>
      <c r="T678" t="s">
        <v>871</v>
      </c>
      <c r="U678" t="s">
        <v>1408</v>
      </c>
      <c r="V678" t="s">
        <v>1923</v>
      </c>
      <c r="W678" t="s">
        <v>69</v>
      </c>
      <c r="X678" t="s">
        <v>1548</v>
      </c>
      <c r="Y678">
        <v>5.99</v>
      </c>
      <c r="Z678">
        <v>14.99</v>
      </c>
      <c r="AA678">
        <v>1</v>
      </c>
      <c r="AB678" t="s">
        <v>393</v>
      </c>
      <c r="AC678" t="s">
        <v>2345</v>
      </c>
      <c r="AH678" s="4"/>
      <c r="AI678" s="4"/>
      <c r="AJ678" t="s">
        <v>78</v>
      </c>
      <c r="AK678" t="s">
        <v>240</v>
      </c>
      <c r="AL678" t="s">
        <v>871</v>
      </c>
      <c r="AM678" t="s">
        <v>1408</v>
      </c>
      <c r="AN678" t="s">
        <v>1923</v>
      </c>
      <c r="AO678" t="s">
        <v>69</v>
      </c>
      <c r="AP678" t="s">
        <v>1548</v>
      </c>
      <c r="AQ678">
        <f>WebStore68[[#This Row],[unit_price]]*WebStore68[[#This Row],[quantity]]</f>
        <v>5.99</v>
      </c>
      <c r="AR678" t="s">
        <v>393</v>
      </c>
      <c r="AS678" t="s">
        <v>2345</v>
      </c>
      <c r="AT678" t="str">
        <f t="shared" si="10"/>
        <v>115418443994noMale436603Google Ads43615438305.9914.9981285.99114.9918</v>
      </c>
      <c r="AU678">
        <f>COUNTIF(AT$2:AT678,AT678)</f>
        <v>1</v>
      </c>
      <c r="AV678" t="str">
        <f>WebStore68[[#This Row],[country]]&amp;"-"&amp;WebStore68[[#This Row],[item]]</f>
        <v>Spain-Silicone Tongs</v>
      </c>
    </row>
    <row r="679" spans="1:48" hidden="1" x14ac:dyDescent="0.25">
      <c r="A679">
        <v>1160</v>
      </c>
      <c r="B679">
        <v>77</v>
      </c>
      <c r="C679" s="4">
        <v>44402</v>
      </c>
      <c r="D679" s="14">
        <f>WebStore68[[#This Row],[order_date]]</f>
        <v>44402</v>
      </c>
      <c r="E679" s="3">
        <f>ROUNDUP(MONTH(WebStore68[[#This Row],[order_date]])/3, 0)</f>
        <v>3</v>
      </c>
      <c r="F679">
        <v>4</v>
      </c>
      <c r="G679" t="s">
        <v>40</v>
      </c>
      <c r="H679" t="s">
        <v>51</v>
      </c>
      <c r="I679" t="s">
        <v>55</v>
      </c>
      <c r="J679" t="s">
        <v>57</v>
      </c>
      <c r="K679" s="4">
        <v>44083</v>
      </c>
      <c r="L679">
        <v>10</v>
      </c>
      <c r="M679" t="s">
        <v>61</v>
      </c>
      <c r="N679" s="4">
        <v>44055</v>
      </c>
      <c r="O679" s="4">
        <v>44196</v>
      </c>
      <c r="P679">
        <v>1</v>
      </c>
      <c r="Q679" t="s">
        <v>70</v>
      </c>
      <c r="R679" t="s">
        <v>232</v>
      </c>
      <c r="S679">
        <v>1</v>
      </c>
      <c r="T679" t="s">
        <v>635</v>
      </c>
      <c r="U679" t="s">
        <v>1183</v>
      </c>
      <c r="V679" t="s">
        <v>1707</v>
      </c>
      <c r="W679" t="s">
        <v>67</v>
      </c>
      <c r="X679" t="s">
        <v>1517</v>
      </c>
      <c r="Y679">
        <v>68.97</v>
      </c>
      <c r="Z679">
        <v>59.97</v>
      </c>
      <c r="AA679">
        <v>1</v>
      </c>
      <c r="AB679" t="s">
        <v>673</v>
      </c>
      <c r="AC679" t="s">
        <v>2348</v>
      </c>
      <c r="AH679" s="4"/>
      <c r="AI679" s="4"/>
      <c r="AJ679" t="s">
        <v>70</v>
      </c>
      <c r="AK679" t="s">
        <v>232</v>
      </c>
      <c r="AL679" t="s">
        <v>635</v>
      </c>
      <c r="AM679" t="s">
        <v>1183</v>
      </c>
      <c r="AN679" t="s">
        <v>1707</v>
      </c>
      <c r="AO679" t="s">
        <v>67</v>
      </c>
      <c r="AP679" t="s">
        <v>1517</v>
      </c>
      <c r="AQ679">
        <f>WebStore68[[#This Row],[unit_price]]*WebStore68[[#This Row],[quantity]]</f>
        <v>68.97</v>
      </c>
      <c r="AR679" t="s">
        <v>673</v>
      </c>
      <c r="AS679" t="s">
        <v>2348</v>
      </c>
      <c r="AT679" t="str">
        <f t="shared" si="10"/>
        <v>116077444024yesMale4408310YouTube440554419668.9759.9758722.99319.9912</v>
      </c>
      <c r="AU679">
        <f>COUNTIF(AT$2:AT679,AT679)</f>
        <v>1</v>
      </c>
      <c r="AV679" t="str">
        <f>WebStore68[[#This Row],[country]]&amp;"-"&amp;WebStore68[[#This Row],[item]]</f>
        <v>Spain-Men Sport Shock Compression Padded Protective Shirt Basketball Training Vest</v>
      </c>
    </row>
    <row r="680" spans="1:48" hidden="1" x14ac:dyDescent="0.25">
      <c r="A680">
        <v>1174</v>
      </c>
      <c r="B680">
        <v>100</v>
      </c>
      <c r="C680" s="4">
        <v>44410</v>
      </c>
      <c r="D680" s="14">
        <f>WebStore68[[#This Row],[order_date]]</f>
        <v>44410</v>
      </c>
      <c r="E680" s="3">
        <f>ROUNDUP(MONTH(WebStore68[[#This Row],[order_date]])/3, 0)</f>
        <v>3</v>
      </c>
      <c r="F680">
        <v>4</v>
      </c>
      <c r="G680" t="s">
        <v>40</v>
      </c>
      <c r="H680" t="s">
        <v>51</v>
      </c>
      <c r="I680" t="s">
        <v>55</v>
      </c>
      <c r="J680" t="s">
        <v>57</v>
      </c>
      <c r="K680" s="4">
        <v>43692</v>
      </c>
      <c r="L680">
        <v>3</v>
      </c>
      <c r="M680" t="s">
        <v>59</v>
      </c>
      <c r="N680" s="4">
        <v>43615</v>
      </c>
      <c r="O680" s="4">
        <v>43830</v>
      </c>
      <c r="P680">
        <v>1</v>
      </c>
      <c r="Q680" t="s">
        <v>84</v>
      </c>
      <c r="R680" t="s">
        <v>246</v>
      </c>
      <c r="S680">
        <v>1</v>
      </c>
      <c r="T680" t="s">
        <v>426</v>
      </c>
      <c r="U680" t="s">
        <v>988</v>
      </c>
      <c r="V680" t="s">
        <v>1521</v>
      </c>
      <c r="W680" t="s">
        <v>80</v>
      </c>
      <c r="X680" t="s">
        <v>1548</v>
      </c>
      <c r="Y680">
        <v>83.98</v>
      </c>
      <c r="Z680">
        <v>29.98</v>
      </c>
      <c r="AA680">
        <v>1</v>
      </c>
      <c r="AB680" t="s">
        <v>410</v>
      </c>
      <c r="AC680" t="s">
        <v>2359</v>
      </c>
      <c r="AH680" s="4"/>
      <c r="AI680" s="4"/>
      <c r="AJ680" t="s">
        <v>84</v>
      </c>
      <c r="AK680" t="s">
        <v>246</v>
      </c>
      <c r="AL680" t="s">
        <v>426</v>
      </c>
      <c r="AM680" t="s">
        <v>988</v>
      </c>
      <c r="AN680" t="s">
        <v>1521</v>
      </c>
      <c r="AO680" t="s">
        <v>80</v>
      </c>
      <c r="AP680" t="s">
        <v>1548</v>
      </c>
      <c r="AQ680">
        <f>WebStore68[[#This Row],[unit_price]]*WebStore68[[#This Row],[quantity]]</f>
        <v>83.98</v>
      </c>
      <c r="AR680" t="s">
        <v>410</v>
      </c>
      <c r="AS680" t="s">
        <v>2359</v>
      </c>
      <c r="AT680" t="str">
        <f t="shared" si="10"/>
        <v>1174100444104yesMale436923Google Ads436154383083.9829.9898041.99214.9920</v>
      </c>
      <c r="AU680">
        <f>COUNTIF(AT$2:AT680,AT680)</f>
        <v>1</v>
      </c>
      <c r="AV680" t="str">
        <f>WebStore68[[#This Row],[country]]&amp;"-"&amp;WebStore68[[#This Row],[item]]</f>
        <v>Spain-Logitech G502 HERO Wired Gaming Mouse</v>
      </c>
    </row>
    <row r="681" spans="1:48" hidden="1" x14ac:dyDescent="0.25">
      <c r="A681">
        <v>1182</v>
      </c>
      <c r="B681">
        <v>75</v>
      </c>
      <c r="C681" s="4">
        <v>44411</v>
      </c>
      <c r="D681" s="14">
        <f>WebStore68[[#This Row],[order_date]]</f>
        <v>44411</v>
      </c>
      <c r="E681" s="3">
        <f>ROUNDUP(MONTH(WebStore68[[#This Row],[order_date]])/3, 0)</f>
        <v>3</v>
      </c>
      <c r="F681">
        <v>4</v>
      </c>
      <c r="G681" t="s">
        <v>40</v>
      </c>
      <c r="H681" t="s">
        <v>51</v>
      </c>
      <c r="I681" t="s">
        <v>55</v>
      </c>
      <c r="J681" t="s">
        <v>58</v>
      </c>
      <c r="K681" s="4">
        <v>44170</v>
      </c>
      <c r="L681">
        <v>10</v>
      </c>
      <c r="M681" t="s">
        <v>61</v>
      </c>
      <c r="N681" s="4">
        <v>44055</v>
      </c>
      <c r="O681" s="4">
        <v>44196</v>
      </c>
      <c r="P681">
        <v>1</v>
      </c>
      <c r="Q681" t="s">
        <v>70</v>
      </c>
      <c r="R681" t="s">
        <v>232</v>
      </c>
      <c r="S681">
        <v>1</v>
      </c>
      <c r="T681" t="s">
        <v>495</v>
      </c>
      <c r="U681" t="s">
        <v>1058</v>
      </c>
      <c r="V681" t="s">
        <v>1587</v>
      </c>
      <c r="W681" t="s">
        <v>80</v>
      </c>
      <c r="X681" t="s">
        <v>1517</v>
      </c>
      <c r="Y681">
        <v>109.98</v>
      </c>
      <c r="Z681">
        <v>39.979999999999997</v>
      </c>
      <c r="AA681">
        <v>1</v>
      </c>
      <c r="AB681" t="s">
        <v>673</v>
      </c>
      <c r="AC681" t="s">
        <v>2348</v>
      </c>
      <c r="AH681" s="4"/>
      <c r="AI681" s="4"/>
      <c r="AJ681" t="s">
        <v>70</v>
      </c>
      <c r="AK681" t="s">
        <v>232</v>
      </c>
      <c r="AL681" t="s">
        <v>495</v>
      </c>
      <c r="AM681" t="s">
        <v>1058</v>
      </c>
      <c r="AN681" t="s">
        <v>1587</v>
      </c>
      <c r="AO681" t="s">
        <v>80</v>
      </c>
      <c r="AP681" t="s">
        <v>1517</v>
      </c>
      <c r="AQ681">
        <f>WebStore68[[#This Row],[unit_price]]*WebStore68[[#This Row],[quantity]]</f>
        <v>109.98</v>
      </c>
      <c r="AR681" t="s">
        <v>673</v>
      </c>
      <c r="AS681" t="s">
        <v>2348</v>
      </c>
      <c r="AT681" t="str">
        <f t="shared" si="10"/>
        <v>118275444114yesFemale4417010YouTube4405544196109.9839.98511554.99219.9912</v>
      </c>
      <c r="AU681">
        <f>COUNTIF(AT$2:AT681,AT681)</f>
        <v>1</v>
      </c>
      <c r="AV681" t="str">
        <f>WebStore68[[#This Row],[country]]&amp;"-"&amp;WebStore68[[#This Row],[item]]</f>
        <v>Spain-Rampage Plain Third Complete Skateboard</v>
      </c>
    </row>
    <row r="682" spans="1:48" hidden="1" x14ac:dyDescent="0.25">
      <c r="A682">
        <v>1197</v>
      </c>
      <c r="B682">
        <v>68</v>
      </c>
      <c r="C682" s="4">
        <v>44413</v>
      </c>
      <c r="D682" s="14">
        <f>WebStore68[[#This Row],[order_date]]</f>
        <v>44413</v>
      </c>
      <c r="E682" s="3">
        <f>ROUNDUP(MONTH(WebStore68[[#This Row],[order_date]])/3, 0)</f>
        <v>3</v>
      </c>
      <c r="F682">
        <v>4</v>
      </c>
      <c r="G682" t="s">
        <v>40</v>
      </c>
      <c r="H682" t="s">
        <v>51</v>
      </c>
      <c r="I682" t="s">
        <v>56</v>
      </c>
      <c r="J682" t="s">
        <v>58</v>
      </c>
      <c r="K682" s="4">
        <v>44413</v>
      </c>
      <c r="L682">
        <v>14</v>
      </c>
      <c r="M682" t="s">
        <v>59</v>
      </c>
      <c r="N682" s="4">
        <v>44267</v>
      </c>
      <c r="O682" s="4">
        <v>44413</v>
      </c>
      <c r="P682">
        <v>1</v>
      </c>
      <c r="Q682" t="s">
        <v>90</v>
      </c>
      <c r="R682" t="s">
        <v>252</v>
      </c>
      <c r="S682">
        <v>1</v>
      </c>
      <c r="T682" t="s">
        <v>501</v>
      </c>
      <c r="U682" t="s">
        <v>1064</v>
      </c>
      <c r="V682" t="s">
        <v>1592</v>
      </c>
      <c r="W682" t="s">
        <v>80</v>
      </c>
      <c r="X682" t="s">
        <v>1562</v>
      </c>
      <c r="Y682">
        <v>17.920000000000002</v>
      </c>
      <c r="Z682">
        <v>19.98</v>
      </c>
      <c r="AA682">
        <v>1</v>
      </c>
      <c r="AB682" t="s">
        <v>410</v>
      </c>
      <c r="AC682" t="s">
        <v>2359</v>
      </c>
      <c r="AH682" s="4"/>
      <c r="AI682" s="4"/>
      <c r="AJ682" t="s">
        <v>90</v>
      </c>
      <c r="AK682" t="s">
        <v>252</v>
      </c>
      <c r="AL682" t="s">
        <v>501</v>
      </c>
      <c r="AM682" t="s">
        <v>1064</v>
      </c>
      <c r="AN682" t="s">
        <v>1592</v>
      </c>
      <c r="AO682" t="s">
        <v>80</v>
      </c>
      <c r="AP682" t="s">
        <v>1562</v>
      </c>
      <c r="AQ682">
        <f>WebStore68[[#This Row],[unit_price]]*WebStore68[[#This Row],[quantity]]</f>
        <v>17.920000000000002</v>
      </c>
      <c r="AR682" t="s">
        <v>410</v>
      </c>
      <c r="AS682" t="s">
        <v>2359</v>
      </c>
      <c r="AT682" t="str">
        <f t="shared" si="10"/>
        <v>119768444134noFemale4441314Google Ads442674441317.9219.9861618.9629.9920</v>
      </c>
      <c r="AU682">
        <f>COUNTIF(AT$2:AT682,AT682)</f>
        <v>1</v>
      </c>
      <c r="AV682" t="str">
        <f>WebStore68[[#This Row],[country]]&amp;"-"&amp;WebStore68[[#This Row],[item]]</f>
        <v>Spain-Yahtzee</v>
      </c>
    </row>
    <row r="683" spans="1:48" hidden="1" x14ac:dyDescent="0.25">
      <c r="A683">
        <v>4</v>
      </c>
      <c r="B683">
        <v>127</v>
      </c>
      <c r="C683" s="13">
        <v>43741</v>
      </c>
      <c r="D683" s="14">
        <f>WebStore68[[#This Row],[order_date]]</f>
        <v>43741</v>
      </c>
      <c r="E683" s="3">
        <f>ROUNDUP(MONTH(WebStore68[[#This Row],[order_date]])/3, 0)</f>
        <v>4</v>
      </c>
      <c r="F683">
        <v>5</v>
      </c>
      <c r="G683" t="s">
        <v>36</v>
      </c>
      <c r="H683" t="s">
        <v>47</v>
      </c>
      <c r="I683" t="s">
        <v>55</v>
      </c>
      <c r="J683" t="s">
        <v>58</v>
      </c>
      <c r="K683" s="4">
        <v>43587</v>
      </c>
      <c r="L683">
        <v>2</v>
      </c>
      <c r="N683" s="4"/>
      <c r="O683" s="4"/>
      <c r="P683">
        <v>2</v>
      </c>
      <c r="Q683" t="s">
        <v>66</v>
      </c>
      <c r="R683" t="s">
        <v>228</v>
      </c>
      <c r="S683">
        <v>2</v>
      </c>
      <c r="T683" t="s">
        <v>390</v>
      </c>
      <c r="U683" t="s">
        <v>952</v>
      </c>
      <c r="V683" t="s">
        <v>1486</v>
      </c>
      <c r="W683" t="s">
        <v>109</v>
      </c>
      <c r="X683" t="s">
        <v>2030</v>
      </c>
      <c r="Y683">
        <v>298.33999999999997</v>
      </c>
      <c r="Z683">
        <v>74.959999999999994</v>
      </c>
      <c r="AA683">
        <v>2</v>
      </c>
      <c r="AB683" t="s">
        <v>2082</v>
      </c>
      <c r="AC683" t="s">
        <v>2327</v>
      </c>
      <c r="AD683">
        <v>1</v>
      </c>
      <c r="AE683" t="s">
        <v>2634</v>
      </c>
      <c r="AF683">
        <v>47</v>
      </c>
      <c r="AG683" t="s">
        <v>2635</v>
      </c>
      <c r="AH683" s="4">
        <v>43740</v>
      </c>
      <c r="AI683" s="4">
        <v>43799</v>
      </c>
      <c r="AJ683" t="s">
        <v>70</v>
      </c>
      <c r="AK683" t="s">
        <v>232</v>
      </c>
      <c r="AL683" t="s">
        <v>411</v>
      </c>
      <c r="AM683" t="s">
        <v>973</v>
      </c>
      <c r="AN683" t="s">
        <v>1506</v>
      </c>
      <c r="AO683" t="s">
        <v>67</v>
      </c>
      <c r="AP683" t="s">
        <v>1517</v>
      </c>
      <c r="AQ683">
        <f>WebStore68[[#This Row],[unit_price]]*WebStore68[[#This Row],[quantity]]</f>
        <v>287.85000000000002</v>
      </c>
      <c r="AR683" t="s">
        <v>673</v>
      </c>
      <c r="AS683" t="s">
        <v>2348</v>
      </c>
      <c r="AT683" t="str">
        <f t="shared" si="10"/>
        <v>4127437415yesFemale435872298.3474.961test47Changing color of background from blue to green437404379953095.95319.9912</v>
      </c>
      <c r="AU683">
        <f>COUNTIF(AT$2:AT683,AT683)</f>
        <v>1</v>
      </c>
      <c r="AV683" t="str">
        <f>WebStore68[[#This Row],[country]]&amp;"-"&amp;WebStore68[[#This Row],[item]]</f>
        <v>Sweden-Cross Trainer Air Walker Glider Home Gym</v>
      </c>
    </row>
    <row r="684" spans="1:48" hidden="1" x14ac:dyDescent="0.25">
      <c r="A684">
        <v>4</v>
      </c>
      <c r="B684">
        <v>127</v>
      </c>
      <c r="C684" s="13">
        <v>43741</v>
      </c>
      <c r="D684" s="14">
        <f>WebStore68[[#This Row],[order_date]]</f>
        <v>43741</v>
      </c>
      <c r="E684" s="3">
        <f>ROUNDUP(MONTH(WebStore68[[#This Row],[order_date]])/3, 0)</f>
        <v>4</v>
      </c>
      <c r="F684">
        <v>5</v>
      </c>
      <c r="G684" t="s">
        <v>36</v>
      </c>
      <c r="H684" t="s">
        <v>47</v>
      </c>
      <c r="I684" t="s">
        <v>55</v>
      </c>
      <c r="J684" t="s">
        <v>58</v>
      </c>
      <c r="K684" s="4">
        <v>43587</v>
      </c>
      <c r="L684">
        <v>2</v>
      </c>
      <c r="N684" s="4"/>
      <c r="O684" s="4"/>
      <c r="P684">
        <v>2</v>
      </c>
      <c r="Q684" t="s">
        <v>66</v>
      </c>
      <c r="R684" t="s">
        <v>228</v>
      </c>
      <c r="S684">
        <v>2</v>
      </c>
      <c r="T684" t="s">
        <v>390</v>
      </c>
      <c r="U684" t="s">
        <v>952</v>
      </c>
      <c r="V684" t="s">
        <v>1486</v>
      </c>
      <c r="W684" t="s">
        <v>109</v>
      </c>
      <c r="X684" t="s">
        <v>2030</v>
      </c>
      <c r="Y684">
        <v>298.33999999999997</v>
      </c>
      <c r="Z684">
        <v>74.959999999999994</v>
      </c>
      <c r="AA684">
        <v>2</v>
      </c>
      <c r="AB684" t="s">
        <v>2082</v>
      </c>
      <c r="AC684" t="s">
        <v>2327</v>
      </c>
      <c r="AD684">
        <v>1</v>
      </c>
      <c r="AE684" t="s">
        <v>2634</v>
      </c>
      <c r="AF684">
        <v>47</v>
      </c>
      <c r="AG684" t="s">
        <v>2635</v>
      </c>
      <c r="AH684" s="4">
        <v>43740</v>
      </c>
      <c r="AI684" s="4">
        <v>43799</v>
      </c>
      <c r="AJ684" t="s">
        <v>80</v>
      </c>
      <c r="AK684" t="s">
        <v>242</v>
      </c>
      <c r="AL684" t="s">
        <v>84</v>
      </c>
      <c r="AM684" t="s">
        <v>990</v>
      </c>
      <c r="AN684" t="s">
        <v>1523</v>
      </c>
      <c r="AO684" t="s">
        <v>69</v>
      </c>
      <c r="AP684" t="s">
        <v>1548</v>
      </c>
      <c r="AQ684">
        <f>WebStore68[[#This Row],[unit_price]]*WebStore68[[#This Row],[quantity]]</f>
        <v>10.49</v>
      </c>
      <c r="AR684" t="s">
        <v>79</v>
      </c>
      <c r="AS684" t="s">
        <v>2349</v>
      </c>
      <c r="AT684" t="str">
        <f t="shared" si="10"/>
        <v>4127437415yesFemale435872298.3474.961test47Changing color of background from blue to green43740437992910.49114.994</v>
      </c>
      <c r="AU684">
        <f>COUNTIF(AT$2:AT684,AT684)</f>
        <v>1</v>
      </c>
      <c r="AV684" t="str">
        <f>WebStore68[[#This Row],[country]]&amp;"-"&amp;WebStore68[[#This Row],[item]]</f>
        <v>Sweden-4 Pieces Kids Neck Gaiter Unisex Face Cover Scarf</v>
      </c>
    </row>
    <row r="685" spans="1:48" hidden="1" x14ac:dyDescent="0.25">
      <c r="A685">
        <v>6</v>
      </c>
      <c r="B685">
        <v>237</v>
      </c>
      <c r="C685" s="4">
        <v>43742</v>
      </c>
      <c r="D685" s="14">
        <f>WebStore68[[#This Row],[order_date]]</f>
        <v>43742</v>
      </c>
      <c r="E685" s="3">
        <f>ROUNDUP(MONTH(WebStore68[[#This Row],[order_date]])/3, 0)</f>
        <v>4</v>
      </c>
      <c r="F685">
        <v>5</v>
      </c>
      <c r="G685" t="s">
        <v>36</v>
      </c>
      <c r="H685" t="s">
        <v>47</v>
      </c>
      <c r="I685" t="s">
        <v>55</v>
      </c>
      <c r="J685" t="s">
        <v>58</v>
      </c>
      <c r="K685" s="4">
        <v>43564</v>
      </c>
      <c r="L685">
        <v>3</v>
      </c>
      <c r="N685" s="4"/>
      <c r="O685" s="4"/>
      <c r="P685">
        <v>2</v>
      </c>
      <c r="Q685" t="s">
        <v>68</v>
      </c>
      <c r="R685" t="s">
        <v>230</v>
      </c>
      <c r="S685">
        <v>2</v>
      </c>
      <c r="T685" t="s">
        <v>392</v>
      </c>
      <c r="U685" t="s">
        <v>954</v>
      </c>
      <c r="V685" t="s">
        <v>1488</v>
      </c>
      <c r="W685" t="s">
        <v>85</v>
      </c>
      <c r="X685" t="s">
        <v>2031</v>
      </c>
      <c r="Y685">
        <v>349.47</v>
      </c>
      <c r="Z685">
        <v>64.97</v>
      </c>
      <c r="AA685">
        <v>2</v>
      </c>
      <c r="AB685" t="s">
        <v>2083</v>
      </c>
      <c r="AC685" t="s">
        <v>2329</v>
      </c>
      <c r="AD685">
        <v>1</v>
      </c>
      <c r="AE685" t="s">
        <v>2634</v>
      </c>
      <c r="AF685">
        <v>95</v>
      </c>
      <c r="AG685" t="s">
        <v>2635</v>
      </c>
      <c r="AH685" s="4">
        <v>43740</v>
      </c>
      <c r="AI685" s="4">
        <v>43799</v>
      </c>
      <c r="AJ685" t="s">
        <v>79</v>
      </c>
      <c r="AK685" t="s">
        <v>241</v>
      </c>
      <c r="AL685" t="s">
        <v>571</v>
      </c>
      <c r="AM685" t="s">
        <v>1129</v>
      </c>
      <c r="AN685" t="s">
        <v>1654</v>
      </c>
      <c r="AO685" t="s">
        <v>69</v>
      </c>
      <c r="AP685" t="s">
        <v>1548</v>
      </c>
      <c r="AQ685">
        <f>WebStore68[[#This Row],[unit_price]]*WebStore68[[#This Row],[quantity]]</f>
        <v>29.49</v>
      </c>
      <c r="AR685" t="s">
        <v>455</v>
      </c>
      <c r="AS685" t="s">
        <v>2340</v>
      </c>
      <c r="AT685" t="str">
        <f t="shared" si="10"/>
        <v>6237437425yesFemale435643349.4764.971test95Changing color of background from blue to green437404379944829.49114.9915</v>
      </c>
      <c r="AU685">
        <f>COUNTIF(AT$2:AT685,AT685)</f>
        <v>1</v>
      </c>
      <c r="AV685" t="str">
        <f>WebStore68[[#This Row],[country]]&amp;"-"&amp;WebStore68[[#This Row],[item]]</f>
        <v>Sweden-Funko Pop! Disney Mickey &amp; Friends Hollywood Store Exclusive - Chef Goofy</v>
      </c>
    </row>
    <row r="686" spans="1:48" hidden="1" x14ac:dyDescent="0.25">
      <c r="A686">
        <v>6</v>
      </c>
      <c r="B686">
        <v>237</v>
      </c>
      <c r="C686" s="4">
        <v>43742</v>
      </c>
      <c r="D686" s="14">
        <f>WebStore68[[#This Row],[order_date]]</f>
        <v>43742</v>
      </c>
      <c r="E686" s="3">
        <f>ROUNDUP(MONTH(WebStore68[[#This Row],[order_date]])/3, 0)</f>
        <v>4</v>
      </c>
      <c r="F686">
        <v>5</v>
      </c>
      <c r="G686" t="s">
        <v>36</v>
      </c>
      <c r="H686" t="s">
        <v>47</v>
      </c>
      <c r="I686" t="s">
        <v>55</v>
      </c>
      <c r="J686" t="s">
        <v>58</v>
      </c>
      <c r="K686" s="4">
        <v>43564</v>
      </c>
      <c r="L686">
        <v>3</v>
      </c>
      <c r="N686" s="4"/>
      <c r="O686" s="4"/>
      <c r="P686">
        <v>2</v>
      </c>
      <c r="Q686" t="s">
        <v>68</v>
      </c>
      <c r="R686" t="s">
        <v>230</v>
      </c>
      <c r="S686">
        <v>2</v>
      </c>
      <c r="T686" t="s">
        <v>392</v>
      </c>
      <c r="U686" t="s">
        <v>954</v>
      </c>
      <c r="V686" t="s">
        <v>1488</v>
      </c>
      <c r="W686" t="s">
        <v>85</v>
      </c>
      <c r="X686" t="s">
        <v>2031</v>
      </c>
      <c r="Y686">
        <v>349.47</v>
      </c>
      <c r="Z686">
        <v>64.97</v>
      </c>
      <c r="AA686">
        <v>2</v>
      </c>
      <c r="AB686" t="s">
        <v>2083</v>
      </c>
      <c r="AC686" t="s">
        <v>2329</v>
      </c>
      <c r="AD686">
        <v>1</v>
      </c>
      <c r="AE686" t="s">
        <v>2634</v>
      </c>
      <c r="AF686">
        <v>95</v>
      </c>
      <c r="AG686" t="s">
        <v>2635</v>
      </c>
      <c r="AH686" s="4">
        <v>43740</v>
      </c>
      <c r="AI686" s="4">
        <v>43799</v>
      </c>
      <c r="AJ686" t="s">
        <v>86</v>
      </c>
      <c r="AK686" t="s">
        <v>248</v>
      </c>
      <c r="AL686" t="s">
        <v>633</v>
      </c>
      <c r="AM686" t="s">
        <v>1017</v>
      </c>
      <c r="AN686" t="s">
        <v>1547</v>
      </c>
      <c r="AO686" t="s">
        <v>80</v>
      </c>
      <c r="AP686" t="s">
        <v>1577</v>
      </c>
      <c r="AQ686">
        <f>WebStore68[[#This Row],[unit_price]]*WebStore68[[#This Row],[quantity]]</f>
        <v>319.98</v>
      </c>
      <c r="AR686" t="s">
        <v>547</v>
      </c>
      <c r="AS686" t="s">
        <v>2354</v>
      </c>
      <c r="AT686" t="str">
        <f t="shared" si="10"/>
        <v>6237437425yesFemale435643349.4764.971test95Changing color of background from blue to green4374043799789159.99224.9914</v>
      </c>
      <c r="AU686">
        <f>COUNTIF(AT$2:AT686,AT686)</f>
        <v>1</v>
      </c>
      <c r="AV686" t="str">
        <f>WebStore68[[#This Row],[country]]&amp;"-"&amp;WebStore68[[#This Row],[item]]</f>
        <v>Sweden-Milwaukee 2724-20 M18</v>
      </c>
    </row>
    <row r="687" spans="1:48" hidden="1" x14ac:dyDescent="0.25">
      <c r="A687">
        <v>11</v>
      </c>
      <c r="B687">
        <v>237</v>
      </c>
      <c r="C687" s="4">
        <v>43744</v>
      </c>
      <c r="D687" s="14">
        <f>WebStore68[[#This Row],[order_date]]</f>
        <v>43744</v>
      </c>
      <c r="E687" s="3">
        <f>ROUNDUP(MONTH(WebStore68[[#This Row],[order_date]])/3, 0)</f>
        <v>4</v>
      </c>
      <c r="F687">
        <v>5</v>
      </c>
      <c r="G687" t="s">
        <v>36</v>
      </c>
      <c r="H687" t="s">
        <v>47</v>
      </c>
      <c r="I687" t="s">
        <v>55</v>
      </c>
      <c r="J687" t="s">
        <v>58</v>
      </c>
      <c r="K687" s="4">
        <v>43564</v>
      </c>
      <c r="L687">
        <v>3</v>
      </c>
      <c r="N687" s="4"/>
      <c r="O687" s="4"/>
      <c r="P687">
        <v>2</v>
      </c>
      <c r="Q687" t="s">
        <v>73</v>
      </c>
      <c r="R687" t="s">
        <v>235</v>
      </c>
      <c r="S687">
        <v>3</v>
      </c>
      <c r="T687" t="s">
        <v>397</v>
      </c>
      <c r="U687" t="s">
        <v>959</v>
      </c>
      <c r="V687" t="s">
        <v>1493</v>
      </c>
      <c r="W687" t="s">
        <v>1998</v>
      </c>
      <c r="X687" t="s">
        <v>2034</v>
      </c>
      <c r="Y687">
        <v>184.97</v>
      </c>
      <c r="Z687">
        <v>84.95</v>
      </c>
      <c r="AA687">
        <v>3</v>
      </c>
      <c r="AB687" t="s">
        <v>2085</v>
      </c>
      <c r="AC687" t="s">
        <v>2334</v>
      </c>
      <c r="AH687" s="4"/>
      <c r="AI687" s="4"/>
      <c r="AJ687" t="s">
        <v>80</v>
      </c>
      <c r="AK687" t="s">
        <v>242</v>
      </c>
      <c r="AL687" t="s">
        <v>696</v>
      </c>
      <c r="AM687" t="s">
        <v>1236</v>
      </c>
      <c r="AN687" t="s">
        <v>1758</v>
      </c>
      <c r="AO687" t="s">
        <v>69</v>
      </c>
      <c r="AP687" t="s">
        <v>1548</v>
      </c>
      <c r="AQ687">
        <f>WebStore68[[#This Row],[unit_price]]*WebStore68[[#This Row],[quantity]]</f>
        <v>72.989999999999995</v>
      </c>
      <c r="AR687" t="s">
        <v>80</v>
      </c>
      <c r="AS687" t="s">
        <v>2357</v>
      </c>
      <c r="AT687" t="str">
        <f t="shared" si="10"/>
        <v>11237437445yesFemale435643184.9784.95214272.99114.992</v>
      </c>
      <c r="AU687">
        <f>COUNTIF(AT$2:AT687,AT687)</f>
        <v>1</v>
      </c>
      <c r="AV687" t="str">
        <f>WebStore68[[#This Row],[country]]&amp;"-"&amp;WebStore68[[#This Row],[item]]</f>
        <v>Sweden-Timberland Brooklyn Alpine Chukka Black Nubuck Mens</v>
      </c>
    </row>
    <row r="688" spans="1:48" hidden="1" x14ac:dyDescent="0.25">
      <c r="A688">
        <v>11</v>
      </c>
      <c r="B688">
        <v>237</v>
      </c>
      <c r="C688" s="4">
        <v>43744</v>
      </c>
      <c r="D688" s="14">
        <f>WebStore68[[#This Row],[order_date]]</f>
        <v>43744</v>
      </c>
      <c r="E688" s="3">
        <f>ROUNDUP(MONTH(WebStore68[[#This Row],[order_date]])/3, 0)</f>
        <v>4</v>
      </c>
      <c r="F688">
        <v>5</v>
      </c>
      <c r="G688" t="s">
        <v>36</v>
      </c>
      <c r="H688" t="s">
        <v>47</v>
      </c>
      <c r="I688" t="s">
        <v>55</v>
      </c>
      <c r="J688" t="s">
        <v>58</v>
      </c>
      <c r="K688" s="4">
        <v>43564</v>
      </c>
      <c r="L688">
        <v>3</v>
      </c>
      <c r="N688" s="4"/>
      <c r="O688" s="4"/>
      <c r="P688">
        <v>2</v>
      </c>
      <c r="Q688" t="s">
        <v>73</v>
      </c>
      <c r="R688" t="s">
        <v>235</v>
      </c>
      <c r="S688">
        <v>3</v>
      </c>
      <c r="T688" t="s">
        <v>397</v>
      </c>
      <c r="U688" t="s">
        <v>959</v>
      </c>
      <c r="V688" t="s">
        <v>1493</v>
      </c>
      <c r="W688" t="s">
        <v>1998</v>
      </c>
      <c r="X688" t="s">
        <v>2034</v>
      </c>
      <c r="Y688">
        <v>184.97</v>
      </c>
      <c r="Z688">
        <v>84.95</v>
      </c>
      <c r="AA688">
        <v>3</v>
      </c>
      <c r="AB688" t="s">
        <v>2085</v>
      </c>
      <c r="AC688" t="s">
        <v>2334</v>
      </c>
      <c r="AH688" s="4"/>
      <c r="AI688" s="4"/>
      <c r="AJ688" t="s">
        <v>70</v>
      </c>
      <c r="AK688" t="s">
        <v>232</v>
      </c>
      <c r="AL688" t="s">
        <v>594</v>
      </c>
      <c r="AM688" t="s">
        <v>1077</v>
      </c>
      <c r="AN688" t="s">
        <v>519</v>
      </c>
      <c r="AO688" t="s">
        <v>80</v>
      </c>
      <c r="AP688" t="s">
        <v>1517</v>
      </c>
      <c r="AQ688">
        <f>WebStore68[[#This Row],[unit_price]]*WebStore68[[#This Row],[quantity]]</f>
        <v>82</v>
      </c>
      <c r="AR688" t="s">
        <v>432</v>
      </c>
      <c r="AS688" t="s">
        <v>2331</v>
      </c>
      <c r="AT688" t="str">
        <f t="shared" si="10"/>
        <v>11237437445yesFemale435643184.9784.95513441219.9921</v>
      </c>
      <c r="AU688">
        <f>COUNTIF(AT$2:AT688,AT688)</f>
        <v>1</v>
      </c>
      <c r="AV688" t="str">
        <f>WebStore68[[#This Row],[country]]&amp;"-"&amp;WebStore68[[#This Row],[item]]</f>
        <v>Sweden-Soccer Goal Set</v>
      </c>
    </row>
    <row r="689" spans="1:48" hidden="1" x14ac:dyDescent="0.25">
      <c r="A689">
        <v>11</v>
      </c>
      <c r="B689">
        <v>237</v>
      </c>
      <c r="C689" s="4">
        <v>43744</v>
      </c>
      <c r="D689" s="14">
        <f>WebStore68[[#This Row],[order_date]]</f>
        <v>43744</v>
      </c>
      <c r="E689" s="3">
        <f>ROUNDUP(MONTH(WebStore68[[#This Row],[order_date]])/3, 0)</f>
        <v>4</v>
      </c>
      <c r="F689">
        <v>5</v>
      </c>
      <c r="G689" t="s">
        <v>36</v>
      </c>
      <c r="H689" t="s">
        <v>47</v>
      </c>
      <c r="I689" t="s">
        <v>55</v>
      </c>
      <c r="J689" t="s">
        <v>58</v>
      </c>
      <c r="K689" s="4">
        <v>43564</v>
      </c>
      <c r="L689">
        <v>3</v>
      </c>
      <c r="N689" s="4"/>
      <c r="O689" s="4"/>
      <c r="P689">
        <v>2</v>
      </c>
      <c r="Q689" t="s">
        <v>73</v>
      </c>
      <c r="R689" t="s">
        <v>235</v>
      </c>
      <c r="S689">
        <v>3</v>
      </c>
      <c r="T689" t="s">
        <v>397</v>
      </c>
      <c r="U689" t="s">
        <v>959</v>
      </c>
      <c r="V689" t="s">
        <v>1493</v>
      </c>
      <c r="W689" t="s">
        <v>1998</v>
      </c>
      <c r="X689" t="s">
        <v>2034</v>
      </c>
      <c r="Y689">
        <v>184.97</v>
      </c>
      <c r="Z689">
        <v>84.95</v>
      </c>
      <c r="AA689">
        <v>3</v>
      </c>
      <c r="AB689" t="s">
        <v>2085</v>
      </c>
      <c r="AC689" t="s">
        <v>2334</v>
      </c>
      <c r="AH689" s="4"/>
      <c r="AI689" s="4"/>
      <c r="AJ689" t="s">
        <v>80</v>
      </c>
      <c r="AK689" t="s">
        <v>242</v>
      </c>
      <c r="AL689" t="s">
        <v>558</v>
      </c>
      <c r="AM689" t="s">
        <v>1118</v>
      </c>
      <c r="AN689" t="s">
        <v>1548</v>
      </c>
      <c r="AO689" t="s">
        <v>80</v>
      </c>
      <c r="AP689" t="s">
        <v>1548</v>
      </c>
      <c r="AQ689">
        <f>WebStore68[[#This Row],[unit_price]]*WebStore68[[#This Row],[quantity]]</f>
        <v>29.98</v>
      </c>
      <c r="AR689" t="s">
        <v>79</v>
      </c>
      <c r="AS689" t="s">
        <v>2349</v>
      </c>
      <c r="AT689" t="str">
        <f t="shared" si="10"/>
        <v>11237437445yesFemale435643184.9784.9523414.99214.994</v>
      </c>
      <c r="AU689">
        <f>COUNTIF(AT$2:AT689,AT689)</f>
        <v>1</v>
      </c>
      <c r="AV689" t="str">
        <f>WebStore68[[#This Row],[country]]&amp;"-"&amp;WebStore68[[#This Row],[item]]</f>
        <v>Sweden-Disney Princess T-Shirt</v>
      </c>
    </row>
    <row r="690" spans="1:48" hidden="1" x14ac:dyDescent="0.25">
      <c r="A690">
        <v>30</v>
      </c>
      <c r="B690">
        <v>411</v>
      </c>
      <c r="C690" s="13">
        <v>43752</v>
      </c>
      <c r="D690" s="14">
        <f>WebStore68[[#This Row],[order_date]]</f>
        <v>43752</v>
      </c>
      <c r="E690" s="3">
        <f>ROUNDUP(MONTH(WebStore68[[#This Row],[order_date]])/3, 0)</f>
        <v>4</v>
      </c>
      <c r="F690">
        <v>5</v>
      </c>
      <c r="G690" t="s">
        <v>36</v>
      </c>
      <c r="H690" t="s">
        <v>47</v>
      </c>
      <c r="I690" t="s">
        <v>55</v>
      </c>
      <c r="J690" t="s">
        <v>58</v>
      </c>
      <c r="K690" s="4">
        <v>43586</v>
      </c>
      <c r="L690">
        <v>2</v>
      </c>
      <c r="N690" s="4"/>
      <c r="O690" s="4"/>
      <c r="P690">
        <v>1</v>
      </c>
      <c r="Q690" t="s">
        <v>65</v>
      </c>
      <c r="R690" t="s">
        <v>227</v>
      </c>
      <c r="S690">
        <v>1</v>
      </c>
      <c r="T690" t="s">
        <v>415</v>
      </c>
      <c r="U690" t="s">
        <v>977</v>
      </c>
      <c r="V690" t="s">
        <v>1510</v>
      </c>
      <c r="W690" t="s">
        <v>80</v>
      </c>
      <c r="X690" t="s">
        <v>1517</v>
      </c>
      <c r="Y690">
        <v>399.98</v>
      </c>
      <c r="Z690">
        <v>39.979999999999997</v>
      </c>
      <c r="AA690">
        <v>1</v>
      </c>
      <c r="AB690" t="s">
        <v>431</v>
      </c>
      <c r="AC690" t="s">
        <v>2326</v>
      </c>
      <c r="AD690">
        <v>1</v>
      </c>
      <c r="AE690" t="s">
        <v>2634</v>
      </c>
      <c r="AF690">
        <v>203</v>
      </c>
      <c r="AG690" t="s">
        <v>2635</v>
      </c>
      <c r="AH690" s="4">
        <v>43740</v>
      </c>
      <c r="AI690" s="4">
        <v>43799</v>
      </c>
      <c r="AJ690" t="s">
        <v>65</v>
      </c>
      <c r="AK690" t="s">
        <v>227</v>
      </c>
      <c r="AL690" t="s">
        <v>415</v>
      </c>
      <c r="AM690" t="s">
        <v>977</v>
      </c>
      <c r="AN690" t="s">
        <v>1510</v>
      </c>
      <c r="AO690" t="s">
        <v>80</v>
      </c>
      <c r="AP690" t="s">
        <v>1517</v>
      </c>
      <c r="AQ690">
        <f>WebStore68[[#This Row],[unit_price]]*WebStore68[[#This Row],[quantity]]</f>
        <v>399.98</v>
      </c>
      <c r="AR690" t="s">
        <v>431</v>
      </c>
      <c r="AS690" t="s">
        <v>2326</v>
      </c>
      <c r="AT690" t="str">
        <f t="shared" si="10"/>
        <v>30411437525yesFemale435862399.9839.981test203Changing color of background from blue to green43740437991039199.99219.9924</v>
      </c>
      <c r="AU690">
        <f>COUNTIF(AT$2:AT690,AT690)</f>
        <v>1</v>
      </c>
      <c r="AV690" t="str">
        <f>WebStore68[[#This Row],[country]]&amp;"-"&amp;WebStore68[[#This Row],[item]]</f>
        <v xml:space="preserve">Sweden-Eye Cream </v>
      </c>
    </row>
    <row r="691" spans="1:48" hidden="1" x14ac:dyDescent="0.25">
      <c r="A691">
        <v>34</v>
      </c>
      <c r="B691">
        <v>441</v>
      </c>
      <c r="C691" s="13">
        <v>43754</v>
      </c>
      <c r="D691" s="14">
        <f>WebStore68[[#This Row],[order_date]]</f>
        <v>43754</v>
      </c>
      <c r="E691" s="3">
        <f>ROUNDUP(MONTH(WebStore68[[#This Row],[order_date]])/3, 0)</f>
        <v>4</v>
      </c>
      <c r="F691">
        <v>5</v>
      </c>
      <c r="G691" t="s">
        <v>36</v>
      </c>
      <c r="H691" t="s">
        <v>47</v>
      </c>
      <c r="I691" t="s">
        <v>55</v>
      </c>
      <c r="J691" t="s">
        <v>57</v>
      </c>
      <c r="K691" s="4">
        <v>43541</v>
      </c>
      <c r="L691">
        <v>2</v>
      </c>
      <c r="N691" s="4"/>
      <c r="O691" s="4"/>
      <c r="P691">
        <v>1</v>
      </c>
      <c r="Q691" t="s">
        <v>78</v>
      </c>
      <c r="R691" t="s">
        <v>240</v>
      </c>
      <c r="S691">
        <v>1</v>
      </c>
      <c r="T691" t="s">
        <v>408</v>
      </c>
      <c r="U691" t="s">
        <v>970</v>
      </c>
      <c r="V691" t="s">
        <v>1503</v>
      </c>
      <c r="W691" t="s">
        <v>67</v>
      </c>
      <c r="X691" t="s">
        <v>1548</v>
      </c>
      <c r="Y691">
        <v>89.82</v>
      </c>
      <c r="Z691">
        <v>44.97</v>
      </c>
      <c r="AA691">
        <v>1</v>
      </c>
      <c r="AB691" t="s">
        <v>393</v>
      </c>
      <c r="AC691" t="s">
        <v>2345</v>
      </c>
      <c r="AD691">
        <v>1</v>
      </c>
      <c r="AE691" t="s">
        <v>2633</v>
      </c>
      <c r="AF691">
        <v>220</v>
      </c>
      <c r="AG691" t="s">
        <v>2635</v>
      </c>
      <c r="AH691" s="4">
        <v>43740</v>
      </c>
      <c r="AI691" s="4">
        <v>43799</v>
      </c>
      <c r="AJ691" t="s">
        <v>78</v>
      </c>
      <c r="AK691" t="s">
        <v>240</v>
      </c>
      <c r="AL691" t="s">
        <v>408</v>
      </c>
      <c r="AM691" t="s">
        <v>970</v>
      </c>
      <c r="AN691" t="s">
        <v>1503</v>
      </c>
      <c r="AO691" t="s">
        <v>67</v>
      </c>
      <c r="AP691" t="s">
        <v>1548</v>
      </c>
      <c r="AQ691">
        <f>WebStore68[[#This Row],[unit_price]]*WebStore68[[#This Row],[quantity]]</f>
        <v>89.820000000000007</v>
      </c>
      <c r="AR691" t="s">
        <v>393</v>
      </c>
      <c r="AS691" t="s">
        <v>2345</v>
      </c>
      <c r="AT691" t="str">
        <f t="shared" si="10"/>
        <v>34441437545yesMale43541289.8244.971control220Changing color of background from blue to green437404379984529.94314.9918</v>
      </c>
      <c r="AU691">
        <f>COUNTIF(AT$2:AT691,AT691)</f>
        <v>1</v>
      </c>
      <c r="AV691" t="str">
        <f>WebStore68[[#This Row],[country]]&amp;"-"&amp;WebStore68[[#This Row],[item]]</f>
        <v>Sweden-Fullstar Vegetable Chopper 4 Blades</v>
      </c>
    </row>
    <row r="692" spans="1:48" hidden="1" x14ac:dyDescent="0.25">
      <c r="A692">
        <v>54</v>
      </c>
      <c r="B692">
        <v>49</v>
      </c>
      <c r="C692" s="4">
        <v>43766</v>
      </c>
      <c r="D692" s="14">
        <f>WebStore68[[#This Row],[order_date]]</f>
        <v>43766</v>
      </c>
      <c r="E692" s="3">
        <f>ROUNDUP(MONTH(WebStore68[[#This Row],[order_date]])/3, 0)</f>
        <v>4</v>
      </c>
      <c r="F692">
        <v>5</v>
      </c>
      <c r="G692" t="s">
        <v>36</v>
      </c>
      <c r="H692" t="s">
        <v>47</v>
      </c>
      <c r="I692" t="s">
        <v>55</v>
      </c>
      <c r="J692" t="s">
        <v>57</v>
      </c>
      <c r="K692" s="4">
        <v>43640</v>
      </c>
      <c r="L692">
        <v>3</v>
      </c>
      <c r="M692" t="s">
        <v>59</v>
      </c>
      <c r="N692" s="4">
        <v>43615</v>
      </c>
      <c r="O692" s="4">
        <v>43830</v>
      </c>
      <c r="P692">
        <v>1</v>
      </c>
      <c r="Q692" t="s">
        <v>69</v>
      </c>
      <c r="R692" t="s">
        <v>231</v>
      </c>
      <c r="S692">
        <v>1</v>
      </c>
      <c r="T692" t="s">
        <v>434</v>
      </c>
      <c r="U692" t="s">
        <v>991</v>
      </c>
      <c r="V692" t="s">
        <v>1524</v>
      </c>
      <c r="W692" t="s">
        <v>67</v>
      </c>
      <c r="X692" t="s">
        <v>1577</v>
      </c>
      <c r="Y692">
        <v>2789.97</v>
      </c>
      <c r="Z692">
        <v>74.97</v>
      </c>
      <c r="AA692">
        <v>1</v>
      </c>
      <c r="AB692" t="s">
        <v>69</v>
      </c>
      <c r="AC692" t="s">
        <v>2360</v>
      </c>
      <c r="AD692">
        <v>1</v>
      </c>
      <c r="AE692" t="s">
        <v>2633</v>
      </c>
      <c r="AF692">
        <v>25</v>
      </c>
      <c r="AG692" t="s">
        <v>2635</v>
      </c>
      <c r="AH692" s="4">
        <v>43740</v>
      </c>
      <c r="AI692" s="4">
        <v>43799</v>
      </c>
      <c r="AJ692" t="s">
        <v>69</v>
      </c>
      <c r="AK692" t="s">
        <v>231</v>
      </c>
      <c r="AL692" t="s">
        <v>434</v>
      </c>
      <c r="AM692" t="s">
        <v>991</v>
      </c>
      <c r="AN692" t="s">
        <v>1524</v>
      </c>
      <c r="AO692" t="s">
        <v>67</v>
      </c>
      <c r="AP692" t="s">
        <v>1577</v>
      </c>
      <c r="AQ692">
        <f>WebStore68[[#This Row],[unit_price]]*WebStore68[[#This Row],[quantity]]</f>
        <v>2789.9700000000003</v>
      </c>
      <c r="AR692" t="s">
        <v>69</v>
      </c>
      <c r="AS692" t="s">
        <v>2360</v>
      </c>
      <c r="AT692" t="str">
        <f t="shared" si="10"/>
        <v>5449437665yesMale436403Google Ads43615438302789.9774.971control25Changing color of background from blue to green43740437991152929.99324.991</v>
      </c>
      <c r="AU692">
        <f>COUNTIF(AT$2:AT692,AT692)</f>
        <v>1</v>
      </c>
      <c r="AV692" t="str">
        <f>WebStore68[[#This Row],[country]]&amp;"-"&amp;WebStore68[[#This Row],[item]]</f>
        <v>Sweden-VIZIO Elevate 5.1.4 Home Theater Sound Bar with Dolby Atmos and DTS:X</v>
      </c>
    </row>
    <row r="693" spans="1:48" hidden="1" x14ac:dyDescent="0.25">
      <c r="A693">
        <v>69</v>
      </c>
      <c r="B693">
        <v>368</v>
      </c>
      <c r="C693" s="13">
        <v>43773</v>
      </c>
      <c r="D693" s="14">
        <f>WebStore68[[#This Row],[order_date]]</f>
        <v>43773</v>
      </c>
      <c r="E693" s="3">
        <f>ROUNDUP(MONTH(WebStore68[[#This Row],[order_date]])/3, 0)</f>
        <v>4</v>
      </c>
      <c r="F693">
        <v>5</v>
      </c>
      <c r="G693" t="s">
        <v>36</v>
      </c>
      <c r="H693" t="s">
        <v>47</v>
      </c>
      <c r="I693" t="s">
        <v>56</v>
      </c>
      <c r="J693" t="s">
        <v>57</v>
      </c>
      <c r="K693" s="4">
        <v>43583</v>
      </c>
      <c r="L693">
        <v>2</v>
      </c>
      <c r="N693" s="4"/>
      <c r="O693" s="4"/>
      <c r="P693">
        <v>2</v>
      </c>
      <c r="Q693" t="s">
        <v>95</v>
      </c>
      <c r="R693" t="s">
        <v>257</v>
      </c>
      <c r="S693">
        <v>3</v>
      </c>
      <c r="T693" t="s">
        <v>446</v>
      </c>
      <c r="U693" t="s">
        <v>1008</v>
      </c>
      <c r="V693" t="s">
        <v>1538</v>
      </c>
      <c r="W693" t="s">
        <v>2000</v>
      </c>
      <c r="X693" t="s">
        <v>2041</v>
      </c>
      <c r="Y693">
        <v>276.74</v>
      </c>
      <c r="Z693">
        <v>89.94</v>
      </c>
      <c r="AA693">
        <v>3</v>
      </c>
      <c r="AB693" t="s">
        <v>2099</v>
      </c>
      <c r="AC693" t="s">
        <v>2369</v>
      </c>
      <c r="AD693">
        <v>1</v>
      </c>
      <c r="AE693" t="s">
        <v>2633</v>
      </c>
      <c r="AF693">
        <v>170</v>
      </c>
      <c r="AG693" t="s">
        <v>2635</v>
      </c>
      <c r="AH693" s="4">
        <v>43740</v>
      </c>
      <c r="AI693" s="4">
        <v>43799</v>
      </c>
      <c r="AJ693" t="s">
        <v>67</v>
      </c>
      <c r="AK693" t="s">
        <v>229</v>
      </c>
      <c r="AL693" t="s">
        <v>416</v>
      </c>
      <c r="AM693" t="s">
        <v>978</v>
      </c>
      <c r="AN693" t="s">
        <v>1511</v>
      </c>
      <c r="AO693" t="s">
        <v>67</v>
      </c>
      <c r="AP693" t="s">
        <v>1548</v>
      </c>
      <c r="AQ693">
        <f>WebStore68[[#This Row],[unit_price]]*WebStore68[[#This Row],[quantity]]</f>
        <v>71.849999999999994</v>
      </c>
      <c r="AR693" t="s">
        <v>652</v>
      </c>
      <c r="AS693" t="s">
        <v>2352</v>
      </c>
      <c r="AT693" t="str">
        <f t="shared" si="10"/>
        <v>69368437735noMale435832276.7489.941control170Changing color of background from blue to green4374043799311723.95314.9911</v>
      </c>
      <c r="AU693">
        <f>COUNTIF(AT$2:AT693,AT693)</f>
        <v>1</v>
      </c>
      <c r="AV693" t="str">
        <f>WebStore68[[#This Row],[country]]&amp;"-"&amp;WebStore68[[#This Row],[item]]</f>
        <v>Sweden-Rich Dad</v>
      </c>
    </row>
    <row r="694" spans="1:48" hidden="1" x14ac:dyDescent="0.25">
      <c r="A694">
        <v>69</v>
      </c>
      <c r="B694">
        <v>368</v>
      </c>
      <c r="C694" s="13">
        <v>43773</v>
      </c>
      <c r="D694" s="14">
        <f>WebStore68[[#This Row],[order_date]]</f>
        <v>43773</v>
      </c>
      <c r="E694" s="3">
        <f>ROUNDUP(MONTH(WebStore68[[#This Row],[order_date]])/3, 0)</f>
        <v>4</v>
      </c>
      <c r="F694">
        <v>5</v>
      </c>
      <c r="G694" t="s">
        <v>36</v>
      </c>
      <c r="H694" t="s">
        <v>47</v>
      </c>
      <c r="I694" t="s">
        <v>56</v>
      </c>
      <c r="J694" t="s">
        <v>57</v>
      </c>
      <c r="K694" s="4">
        <v>43583</v>
      </c>
      <c r="L694">
        <v>2</v>
      </c>
      <c r="N694" s="4"/>
      <c r="O694" s="4"/>
      <c r="P694">
        <v>2</v>
      </c>
      <c r="Q694" t="s">
        <v>95</v>
      </c>
      <c r="R694" t="s">
        <v>257</v>
      </c>
      <c r="S694">
        <v>3</v>
      </c>
      <c r="T694" t="s">
        <v>446</v>
      </c>
      <c r="U694" t="s">
        <v>1008</v>
      </c>
      <c r="V694" t="s">
        <v>1538</v>
      </c>
      <c r="W694" t="s">
        <v>2000</v>
      </c>
      <c r="X694" t="s">
        <v>2041</v>
      </c>
      <c r="Y694">
        <v>276.74</v>
      </c>
      <c r="Z694">
        <v>89.94</v>
      </c>
      <c r="AA694">
        <v>3</v>
      </c>
      <c r="AB694" t="s">
        <v>2099</v>
      </c>
      <c r="AC694" t="s">
        <v>2369</v>
      </c>
      <c r="AD694">
        <v>1</v>
      </c>
      <c r="AE694" t="s">
        <v>2633</v>
      </c>
      <c r="AF694">
        <v>170</v>
      </c>
      <c r="AG694" t="s">
        <v>2635</v>
      </c>
      <c r="AH694" s="4">
        <v>43740</v>
      </c>
      <c r="AI694" s="4">
        <v>43799</v>
      </c>
      <c r="AJ694" t="s">
        <v>67</v>
      </c>
      <c r="AK694" t="s">
        <v>229</v>
      </c>
      <c r="AL694" t="s">
        <v>527</v>
      </c>
      <c r="AM694" t="s">
        <v>953</v>
      </c>
      <c r="AN694" t="s">
        <v>1617</v>
      </c>
      <c r="AO694" t="s">
        <v>69</v>
      </c>
      <c r="AP694" t="s">
        <v>1548</v>
      </c>
      <c r="AQ694">
        <f>WebStore68[[#This Row],[unit_price]]*WebStore68[[#This Row],[quantity]]</f>
        <v>30.99</v>
      </c>
      <c r="AR694" t="s">
        <v>84</v>
      </c>
      <c r="AS694" t="s">
        <v>2366</v>
      </c>
      <c r="AT694" t="str">
        <f t="shared" si="10"/>
        <v>69368437735noMale435832276.7489.941control170Changing color of background from blue to green4374043799313730.99114.999</v>
      </c>
      <c r="AU694">
        <f>COUNTIF(AT$2:AT694,AT694)</f>
        <v>1</v>
      </c>
      <c r="AV694" t="str">
        <f>WebStore68[[#This Row],[country]]&amp;"-"&amp;WebStore68[[#This Row],[item]]</f>
        <v>Sweden-Star Wars: the Old Republic - Legends Ser.: Fatal Alliance</v>
      </c>
    </row>
    <row r="695" spans="1:48" hidden="1" x14ac:dyDescent="0.25">
      <c r="A695">
        <v>69</v>
      </c>
      <c r="B695">
        <v>368</v>
      </c>
      <c r="C695" s="13">
        <v>43773</v>
      </c>
      <c r="D695" s="14">
        <f>WebStore68[[#This Row],[order_date]]</f>
        <v>43773</v>
      </c>
      <c r="E695" s="3">
        <f>ROUNDUP(MONTH(WebStore68[[#This Row],[order_date]])/3, 0)</f>
        <v>4</v>
      </c>
      <c r="F695">
        <v>5</v>
      </c>
      <c r="G695" t="s">
        <v>36</v>
      </c>
      <c r="H695" t="s">
        <v>47</v>
      </c>
      <c r="I695" t="s">
        <v>56</v>
      </c>
      <c r="J695" t="s">
        <v>57</v>
      </c>
      <c r="K695" s="4">
        <v>43583</v>
      </c>
      <c r="L695">
        <v>2</v>
      </c>
      <c r="N695" s="4"/>
      <c r="O695" s="4"/>
      <c r="P695">
        <v>2</v>
      </c>
      <c r="Q695" t="s">
        <v>95</v>
      </c>
      <c r="R695" t="s">
        <v>257</v>
      </c>
      <c r="S695">
        <v>3</v>
      </c>
      <c r="T695" t="s">
        <v>446</v>
      </c>
      <c r="U695" t="s">
        <v>1008</v>
      </c>
      <c r="V695" t="s">
        <v>1538</v>
      </c>
      <c r="W695" t="s">
        <v>2000</v>
      </c>
      <c r="X695" t="s">
        <v>2041</v>
      </c>
      <c r="Y695">
        <v>276.74</v>
      </c>
      <c r="Z695">
        <v>89.94</v>
      </c>
      <c r="AA695">
        <v>3</v>
      </c>
      <c r="AB695" t="s">
        <v>2099</v>
      </c>
      <c r="AC695" t="s">
        <v>2369</v>
      </c>
      <c r="AD695">
        <v>1</v>
      </c>
      <c r="AE695" t="s">
        <v>2633</v>
      </c>
      <c r="AF695">
        <v>170</v>
      </c>
      <c r="AG695" t="s">
        <v>2635</v>
      </c>
      <c r="AH695" s="4">
        <v>43740</v>
      </c>
      <c r="AI695" s="4">
        <v>43799</v>
      </c>
      <c r="AJ695" t="s">
        <v>79</v>
      </c>
      <c r="AK695" t="s">
        <v>241</v>
      </c>
      <c r="AL695" t="s">
        <v>406</v>
      </c>
      <c r="AM695" t="s">
        <v>968</v>
      </c>
      <c r="AN695" t="s">
        <v>1501</v>
      </c>
      <c r="AO695" t="s">
        <v>80</v>
      </c>
      <c r="AP695" t="s">
        <v>1548</v>
      </c>
      <c r="AQ695">
        <f>WebStore68[[#This Row],[unit_price]]*WebStore68[[#This Row],[quantity]]</f>
        <v>173.9</v>
      </c>
      <c r="AR695" t="s">
        <v>65</v>
      </c>
      <c r="AS695" t="s">
        <v>2343</v>
      </c>
      <c r="AT695" t="str">
        <f t="shared" si="10"/>
        <v>69368437735noMale435832276.7489.941control170Changing color of background from blue to green4374043799411286.95214.9910</v>
      </c>
      <c r="AU695">
        <f>COUNTIF(AT$2:AT695,AT695)</f>
        <v>1</v>
      </c>
      <c r="AV695" t="str">
        <f>WebStore68[[#This Row],[country]]&amp;"-"&amp;WebStore68[[#This Row],[item]]</f>
        <v>Sweden-Pokemon Ultra Beasts Gx Collectible Cards</v>
      </c>
    </row>
    <row r="696" spans="1:48" hidden="1" x14ac:dyDescent="0.25">
      <c r="A696">
        <v>102</v>
      </c>
      <c r="B696">
        <v>1</v>
      </c>
      <c r="C696" s="4">
        <v>43794</v>
      </c>
      <c r="D696" s="14">
        <f>WebStore68[[#This Row],[order_date]]</f>
        <v>43794</v>
      </c>
      <c r="E696" s="3">
        <f>ROUNDUP(MONTH(WebStore68[[#This Row],[order_date]])/3, 0)</f>
        <v>4</v>
      </c>
      <c r="F696">
        <v>5</v>
      </c>
      <c r="G696" t="s">
        <v>36</v>
      </c>
      <c r="H696" t="s">
        <v>47</v>
      </c>
      <c r="I696" t="s">
        <v>56</v>
      </c>
      <c r="J696" t="s">
        <v>58</v>
      </c>
      <c r="K696" s="4">
        <v>43682</v>
      </c>
      <c r="L696">
        <v>1</v>
      </c>
      <c r="M696" t="s">
        <v>61</v>
      </c>
      <c r="N696" s="4">
        <v>43615</v>
      </c>
      <c r="O696" s="4">
        <v>43830</v>
      </c>
      <c r="P696">
        <v>2</v>
      </c>
      <c r="Q696" t="s">
        <v>94</v>
      </c>
      <c r="R696" t="s">
        <v>256</v>
      </c>
      <c r="S696">
        <v>2</v>
      </c>
      <c r="T696" t="s">
        <v>471</v>
      </c>
      <c r="U696" t="s">
        <v>1034</v>
      </c>
      <c r="V696" t="s">
        <v>1564</v>
      </c>
      <c r="W696" t="s">
        <v>180</v>
      </c>
      <c r="X696" t="s">
        <v>1902</v>
      </c>
      <c r="Y696">
        <v>187.97</v>
      </c>
      <c r="Z696">
        <v>64.97</v>
      </c>
      <c r="AA696">
        <v>2</v>
      </c>
      <c r="AB696" t="s">
        <v>2114</v>
      </c>
      <c r="AC696" t="s">
        <v>2385</v>
      </c>
      <c r="AD696">
        <v>1</v>
      </c>
      <c r="AE696" t="s">
        <v>2633</v>
      </c>
      <c r="AF696">
        <v>1</v>
      </c>
      <c r="AG696" t="s">
        <v>2635</v>
      </c>
      <c r="AH696" s="4">
        <v>43740</v>
      </c>
      <c r="AI696" s="4">
        <v>43799</v>
      </c>
      <c r="AJ696" t="s">
        <v>70</v>
      </c>
      <c r="AK696" t="s">
        <v>232</v>
      </c>
      <c r="AL696" t="s">
        <v>737</v>
      </c>
      <c r="AM696" t="s">
        <v>1185</v>
      </c>
      <c r="AN696" t="s">
        <v>1652</v>
      </c>
      <c r="AO696" t="s">
        <v>80</v>
      </c>
      <c r="AP696" t="s">
        <v>1517</v>
      </c>
      <c r="AQ696">
        <f>WebStore68[[#This Row],[unit_price]]*WebStore68[[#This Row],[quantity]]</f>
        <v>27.98</v>
      </c>
      <c r="AR696" t="s">
        <v>432</v>
      </c>
      <c r="AS696" t="s">
        <v>2331</v>
      </c>
      <c r="AT696" t="str">
        <f t="shared" si="10"/>
        <v>1021437945noFemale436821YouTube4361543830187.9764.971control1Changing color of background from blue to green4374043799515613.99219.9921</v>
      </c>
      <c r="AU696">
        <f>COUNTIF(AT$2:AT696,AT696)</f>
        <v>1</v>
      </c>
      <c r="AV696" t="str">
        <f>WebStore68[[#This Row],[country]]&amp;"-"&amp;WebStore68[[#This Row],[item]]</f>
        <v>Sweden-Wilson Official Size NFL Ball American Football</v>
      </c>
    </row>
    <row r="697" spans="1:48" hidden="1" x14ac:dyDescent="0.25">
      <c r="A697">
        <v>102</v>
      </c>
      <c r="B697">
        <v>1</v>
      </c>
      <c r="C697" s="4">
        <v>43794</v>
      </c>
      <c r="D697" s="14">
        <f>WebStore68[[#This Row],[order_date]]</f>
        <v>43794</v>
      </c>
      <c r="E697" s="3">
        <f>ROUNDUP(MONTH(WebStore68[[#This Row],[order_date]])/3, 0)</f>
        <v>4</v>
      </c>
      <c r="F697">
        <v>5</v>
      </c>
      <c r="G697" t="s">
        <v>36</v>
      </c>
      <c r="H697" t="s">
        <v>47</v>
      </c>
      <c r="I697" t="s">
        <v>56</v>
      </c>
      <c r="J697" t="s">
        <v>58</v>
      </c>
      <c r="K697" s="4">
        <v>43682</v>
      </c>
      <c r="L697">
        <v>1</v>
      </c>
      <c r="M697" t="s">
        <v>61</v>
      </c>
      <c r="N697" s="4">
        <v>43615</v>
      </c>
      <c r="O697" s="4">
        <v>43830</v>
      </c>
      <c r="P697">
        <v>2</v>
      </c>
      <c r="Q697" t="s">
        <v>94</v>
      </c>
      <c r="R697" t="s">
        <v>256</v>
      </c>
      <c r="S697">
        <v>2</v>
      </c>
      <c r="T697" t="s">
        <v>471</v>
      </c>
      <c r="U697" t="s">
        <v>1034</v>
      </c>
      <c r="V697" t="s">
        <v>1564</v>
      </c>
      <c r="W697" t="s">
        <v>180</v>
      </c>
      <c r="X697" t="s">
        <v>1902</v>
      </c>
      <c r="Y697">
        <v>187.97</v>
      </c>
      <c r="Z697">
        <v>64.97</v>
      </c>
      <c r="AA697">
        <v>2</v>
      </c>
      <c r="AB697" t="s">
        <v>2114</v>
      </c>
      <c r="AC697" t="s">
        <v>2385</v>
      </c>
      <c r="AD697">
        <v>1</v>
      </c>
      <c r="AE697" t="s">
        <v>2633</v>
      </c>
      <c r="AF697">
        <v>1</v>
      </c>
      <c r="AG697" t="s">
        <v>2635</v>
      </c>
      <c r="AH697" s="4">
        <v>43740</v>
      </c>
      <c r="AI697" s="4">
        <v>43799</v>
      </c>
      <c r="AJ697" t="s">
        <v>86</v>
      </c>
      <c r="AK697" t="s">
        <v>248</v>
      </c>
      <c r="AL697" t="s">
        <v>633</v>
      </c>
      <c r="AM697" t="s">
        <v>1017</v>
      </c>
      <c r="AN697" t="s">
        <v>1547</v>
      </c>
      <c r="AO697" t="s">
        <v>69</v>
      </c>
      <c r="AP697" t="s">
        <v>1577</v>
      </c>
      <c r="AQ697">
        <f>WebStore68[[#This Row],[unit_price]]*WebStore68[[#This Row],[quantity]]</f>
        <v>159.99</v>
      </c>
      <c r="AR697" t="s">
        <v>547</v>
      </c>
      <c r="AS697" t="s">
        <v>2354</v>
      </c>
      <c r="AT697" t="str">
        <f t="shared" si="10"/>
        <v>1021437945noFemale436821YouTube4361543830187.9764.971control1Changing color of background from blue to green4374043799789159.99124.9914</v>
      </c>
      <c r="AU697">
        <f>COUNTIF(AT$2:AT697,AT697)</f>
        <v>1</v>
      </c>
      <c r="AV697" t="str">
        <f>WebStore68[[#This Row],[country]]&amp;"-"&amp;WebStore68[[#This Row],[item]]</f>
        <v>Sweden-Milwaukee 2724-20 M18</v>
      </c>
    </row>
    <row r="698" spans="1:48" hidden="1" x14ac:dyDescent="0.25">
      <c r="A698">
        <v>120</v>
      </c>
      <c r="B698">
        <v>397</v>
      </c>
      <c r="C698" s="4">
        <v>43805</v>
      </c>
      <c r="D698" s="14">
        <f>WebStore68[[#This Row],[order_date]]</f>
        <v>43805</v>
      </c>
      <c r="E698" s="3">
        <f>ROUNDUP(MONTH(WebStore68[[#This Row],[order_date]])/3, 0)</f>
        <v>4</v>
      </c>
      <c r="F698">
        <v>5</v>
      </c>
      <c r="G698" t="s">
        <v>36</v>
      </c>
      <c r="H698" t="s">
        <v>47</v>
      </c>
      <c r="I698" t="s">
        <v>56</v>
      </c>
      <c r="J698" t="s">
        <v>57</v>
      </c>
      <c r="K698" s="4">
        <v>43648</v>
      </c>
      <c r="L698">
        <v>1</v>
      </c>
      <c r="M698" t="s">
        <v>61</v>
      </c>
      <c r="N698" s="4">
        <v>43615</v>
      </c>
      <c r="O698" s="4">
        <v>43830</v>
      </c>
      <c r="P698">
        <v>1</v>
      </c>
      <c r="Q698" t="s">
        <v>79</v>
      </c>
      <c r="R698" t="s">
        <v>241</v>
      </c>
      <c r="S698">
        <v>1</v>
      </c>
      <c r="T698" t="s">
        <v>86</v>
      </c>
      <c r="U698" t="s">
        <v>1044</v>
      </c>
      <c r="V698" t="s">
        <v>1572</v>
      </c>
      <c r="W698" t="s">
        <v>80</v>
      </c>
      <c r="X698" t="s">
        <v>1548</v>
      </c>
      <c r="Y698">
        <v>129.97999999999999</v>
      </c>
      <c r="Z698">
        <v>29.98</v>
      </c>
      <c r="AA698">
        <v>1</v>
      </c>
      <c r="AB698" t="s">
        <v>86</v>
      </c>
      <c r="AC698" t="s">
        <v>2350</v>
      </c>
      <c r="AH698" s="4"/>
      <c r="AI698" s="4"/>
      <c r="AJ698" t="s">
        <v>79</v>
      </c>
      <c r="AK698" t="s">
        <v>241</v>
      </c>
      <c r="AL698" t="s">
        <v>86</v>
      </c>
      <c r="AM698" t="s">
        <v>1044</v>
      </c>
      <c r="AN698" t="s">
        <v>1572</v>
      </c>
      <c r="AO698" t="s">
        <v>80</v>
      </c>
      <c r="AP698" t="s">
        <v>1548</v>
      </c>
      <c r="AQ698">
        <f>WebStore68[[#This Row],[unit_price]]*WebStore68[[#This Row],[quantity]]</f>
        <v>129.97999999999999</v>
      </c>
      <c r="AR698" t="s">
        <v>86</v>
      </c>
      <c r="AS698" t="s">
        <v>2350</v>
      </c>
      <c r="AT698" t="str">
        <f t="shared" si="10"/>
        <v>120397438055noMale436481YouTube4361543830129.9829.984764.99214.997</v>
      </c>
      <c r="AU698">
        <f>COUNTIF(AT$2:AT698,AT698)</f>
        <v>1</v>
      </c>
      <c r="AV698" t="str">
        <f>WebStore68[[#This Row],[country]]&amp;"-"&amp;WebStore68[[#This Row],[item]]</f>
        <v>Sweden-2019/20 Panini Contenders NBA Basketball BLASTER box (40 cards incl. ONE Memorabilia or Autograph card/bx)</v>
      </c>
    </row>
    <row r="699" spans="1:48" hidden="1" x14ac:dyDescent="0.25">
      <c r="A699">
        <v>138</v>
      </c>
      <c r="B699">
        <v>469</v>
      </c>
      <c r="C699" s="13">
        <v>43818</v>
      </c>
      <c r="D699" s="14">
        <f>WebStore68[[#This Row],[order_date]]</f>
        <v>43818</v>
      </c>
      <c r="E699" s="3">
        <f>ROUNDUP(MONTH(WebStore68[[#This Row],[order_date]])/3, 0)</f>
        <v>4</v>
      </c>
      <c r="F699">
        <v>5</v>
      </c>
      <c r="G699" t="s">
        <v>36</v>
      </c>
      <c r="H699" t="s">
        <v>47</v>
      </c>
      <c r="I699" t="s">
        <v>55</v>
      </c>
      <c r="J699" t="s">
        <v>57</v>
      </c>
      <c r="K699" s="4">
        <v>43711</v>
      </c>
      <c r="L699">
        <v>2</v>
      </c>
      <c r="M699" t="s">
        <v>60</v>
      </c>
      <c r="N699" s="4">
        <v>43615</v>
      </c>
      <c r="O699" s="4">
        <v>43830</v>
      </c>
      <c r="P699">
        <v>1</v>
      </c>
      <c r="Q699" t="s">
        <v>70</v>
      </c>
      <c r="R699" t="s">
        <v>232</v>
      </c>
      <c r="S699">
        <v>1</v>
      </c>
      <c r="T699" t="s">
        <v>495</v>
      </c>
      <c r="U699" t="s">
        <v>1058</v>
      </c>
      <c r="V699" t="s">
        <v>1587</v>
      </c>
      <c r="W699" t="s">
        <v>67</v>
      </c>
      <c r="X699" t="s">
        <v>1517</v>
      </c>
      <c r="Y699">
        <v>164.97</v>
      </c>
      <c r="Z699">
        <v>59.97</v>
      </c>
      <c r="AA699">
        <v>1</v>
      </c>
      <c r="AB699" t="s">
        <v>673</v>
      </c>
      <c r="AC699" t="s">
        <v>2348</v>
      </c>
      <c r="AH699" s="4"/>
      <c r="AI699" s="4"/>
      <c r="AJ699" t="s">
        <v>70</v>
      </c>
      <c r="AK699" t="s">
        <v>232</v>
      </c>
      <c r="AL699" t="s">
        <v>495</v>
      </c>
      <c r="AM699" t="s">
        <v>1058</v>
      </c>
      <c r="AN699" t="s">
        <v>1587</v>
      </c>
      <c r="AO699" t="s">
        <v>67</v>
      </c>
      <c r="AP699" t="s">
        <v>1517</v>
      </c>
      <c r="AQ699">
        <f>WebStore68[[#This Row],[unit_price]]*WebStore68[[#This Row],[quantity]]</f>
        <v>164.97</v>
      </c>
      <c r="AR699" t="s">
        <v>673</v>
      </c>
      <c r="AS699" t="s">
        <v>2348</v>
      </c>
      <c r="AT699" t="str">
        <f t="shared" si="10"/>
        <v>138469438185yesMale437112Facebook4361543830164.9759.97511554.99319.9912</v>
      </c>
      <c r="AU699">
        <f>COUNTIF(AT$2:AT699,AT699)</f>
        <v>1</v>
      </c>
      <c r="AV699" t="str">
        <f>WebStore68[[#This Row],[country]]&amp;"-"&amp;WebStore68[[#This Row],[item]]</f>
        <v>Sweden-Rampage Plain Third Complete Skateboard</v>
      </c>
    </row>
    <row r="700" spans="1:48" hidden="1" x14ac:dyDescent="0.25">
      <c r="A700">
        <v>149</v>
      </c>
      <c r="B700">
        <v>425</v>
      </c>
      <c r="C700" s="13">
        <v>43826</v>
      </c>
      <c r="D700" s="14">
        <f>WebStore68[[#This Row],[order_date]]</f>
        <v>43826</v>
      </c>
      <c r="E700" s="3">
        <f>ROUNDUP(MONTH(WebStore68[[#This Row],[order_date]])/3, 0)</f>
        <v>4</v>
      </c>
      <c r="F700">
        <v>5</v>
      </c>
      <c r="G700" t="s">
        <v>36</v>
      </c>
      <c r="H700" t="s">
        <v>47</v>
      </c>
      <c r="I700" t="s">
        <v>56</v>
      </c>
      <c r="J700" t="s">
        <v>57</v>
      </c>
      <c r="K700" s="4">
        <v>43664</v>
      </c>
      <c r="L700">
        <v>2</v>
      </c>
      <c r="M700" t="s">
        <v>60</v>
      </c>
      <c r="N700" s="4">
        <v>43615</v>
      </c>
      <c r="O700" s="4">
        <v>43830</v>
      </c>
      <c r="P700">
        <v>1</v>
      </c>
      <c r="Q700" t="s">
        <v>79</v>
      </c>
      <c r="R700" t="s">
        <v>241</v>
      </c>
      <c r="S700">
        <v>1</v>
      </c>
      <c r="T700" t="s">
        <v>504</v>
      </c>
      <c r="U700" t="s">
        <v>1067</v>
      </c>
      <c r="V700" t="s">
        <v>1527</v>
      </c>
      <c r="W700" t="s">
        <v>67</v>
      </c>
      <c r="X700" t="s">
        <v>1548</v>
      </c>
      <c r="Y700">
        <v>110.97</v>
      </c>
      <c r="Z700">
        <v>44.97</v>
      </c>
      <c r="AA700">
        <v>1</v>
      </c>
      <c r="AB700" t="s">
        <v>455</v>
      </c>
      <c r="AC700" t="s">
        <v>2340</v>
      </c>
      <c r="AH700" s="4"/>
      <c r="AI700" s="4"/>
      <c r="AJ700" t="s">
        <v>79</v>
      </c>
      <c r="AK700" t="s">
        <v>241</v>
      </c>
      <c r="AL700" t="s">
        <v>504</v>
      </c>
      <c r="AM700" t="s">
        <v>1067</v>
      </c>
      <c r="AN700" t="s">
        <v>1527</v>
      </c>
      <c r="AO700" t="s">
        <v>67</v>
      </c>
      <c r="AP700" t="s">
        <v>1548</v>
      </c>
      <c r="AQ700">
        <f>WebStore68[[#This Row],[unit_price]]*WebStore68[[#This Row],[quantity]]</f>
        <v>110.97</v>
      </c>
      <c r="AR700" t="s">
        <v>455</v>
      </c>
      <c r="AS700" t="s">
        <v>2340</v>
      </c>
      <c r="AT700" t="str">
        <f t="shared" si="10"/>
        <v>149425438265noMale436642Facebook4361543830110.9744.97410936.99314.9915</v>
      </c>
      <c r="AU700">
        <f>COUNTIF(AT$2:AT700,AT700)</f>
        <v>1</v>
      </c>
      <c r="AV700" t="str">
        <f>WebStore68[[#This Row],[country]]&amp;"-"&amp;WebStore68[[#This Row],[item]]</f>
        <v>Sweden-Pokemon Sword &amp; Shield Vivid Voltage Booster Box</v>
      </c>
    </row>
    <row r="701" spans="1:48" hidden="1" x14ac:dyDescent="0.25">
      <c r="A701">
        <v>158</v>
      </c>
      <c r="B701">
        <v>445</v>
      </c>
      <c r="C701" s="4">
        <v>43830</v>
      </c>
      <c r="D701" s="14">
        <f>WebStore68[[#This Row],[order_date]]</f>
        <v>43830</v>
      </c>
      <c r="E701" s="3">
        <f>ROUNDUP(MONTH(WebStore68[[#This Row],[order_date]])/3, 0)</f>
        <v>4</v>
      </c>
      <c r="F701">
        <v>5</v>
      </c>
      <c r="G701" t="s">
        <v>36</v>
      </c>
      <c r="H701" t="s">
        <v>47</v>
      </c>
      <c r="I701" t="s">
        <v>56</v>
      </c>
      <c r="J701" t="s">
        <v>57</v>
      </c>
      <c r="K701" s="4">
        <v>43815</v>
      </c>
      <c r="L701">
        <v>3</v>
      </c>
      <c r="M701" t="s">
        <v>59</v>
      </c>
      <c r="N701" s="4">
        <v>43615</v>
      </c>
      <c r="O701" s="4">
        <v>43830</v>
      </c>
      <c r="P701">
        <v>2</v>
      </c>
      <c r="Q701" t="s">
        <v>89</v>
      </c>
      <c r="R701" t="s">
        <v>251</v>
      </c>
      <c r="S701">
        <v>2</v>
      </c>
      <c r="T701" t="s">
        <v>424</v>
      </c>
      <c r="U701" t="s">
        <v>986</v>
      </c>
      <c r="V701" t="s">
        <v>1519</v>
      </c>
      <c r="W701" t="s">
        <v>88</v>
      </c>
      <c r="X701" t="s">
        <v>2039</v>
      </c>
      <c r="Y701">
        <v>155.96</v>
      </c>
      <c r="Z701">
        <v>49.96</v>
      </c>
      <c r="AA701">
        <v>2</v>
      </c>
      <c r="AB701" t="s">
        <v>2093</v>
      </c>
      <c r="AC701" t="s">
        <v>2358</v>
      </c>
      <c r="AH701" s="4"/>
      <c r="AI701" s="4"/>
      <c r="AJ701" t="s">
        <v>90</v>
      </c>
      <c r="AK701" t="s">
        <v>252</v>
      </c>
      <c r="AL701" t="s">
        <v>431</v>
      </c>
      <c r="AM701" t="s">
        <v>994</v>
      </c>
      <c r="AN701" t="s">
        <v>1526</v>
      </c>
      <c r="AO701" t="s">
        <v>80</v>
      </c>
      <c r="AP701" t="s">
        <v>1562</v>
      </c>
      <c r="AQ701">
        <f>WebStore68[[#This Row],[unit_price]]*WebStore68[[#This Row],[quantity]]</f>
        <v>69.98</v>
      </c>
      <c r="AR701" t="s">
        <v>410</v>
      </c>
      <c r="AS701" t="s">
        <v>2359</v>
      </c>
      <c r="AT701" t="str">
        <f t="shared" si="10"/>
        <v>158445438305noMale438153Google Ads4361543830155.9649.9662434.9929.9920</v>
      </c>
      <c r="AU701">
        <f>COUNTIF(AT$2:AT701,AT701)</f>
        <v>1</v>
      </c>
      <c r="AV701" t="str">
        <f>WebStore68[[#This Row],[country]]&amp;"-"&amp;WebStore68[[#This Row],[item]]</f>
        <v>Sweden-Beyblade Burst Evolution Elite Warrior 4-Pack</v>
      </c>
    </row>
    <row r="702" spans="1:48" hidden="1" x14ac:dyDescent="0.25">
      <c r="A702">
        <v>158</v>
      </c>
      <c r="B702">
        <v>445</v>
      </c>
      <c r="C702" s="4">
        <v>43830</v>
      </c>
      <c r="D702" s="14">
        <f>WebStore68[[#This Row],[order_date]]</f>
        <v>43830</v>
      </c>
      <c r="E702" s="3">
        <f>ROUNDUP(MONTH(WebStore68[[#This Row],[order_date]])/3, 0)</f>
        <v>4</v>
      </c>
      <c r="F702">
        <v>5</v>
      </c>
      <c r="G702" t="s">
        <v>36</v>
      </c>
      <c r="H702" t="s">
        <v>47</v>
      </c>
      <c r="I702" t="s">
        <v>56</v>
      </c>
      <c r="J702" t="s">
        <v>57</v>
      </c>
      <c r="K702" s="4">
        <v>43815</v>
      </c>
      <c r="L702">
        <v>3</v>
      </c>
      <c r="M702" t="s">
        <v>59</v>
      </c>
      <c r="N702" s="4">
        <v>43615</v>
      </c>
      <c r="O702" s="4">
        <v>43830</v>
      </c>
      <c r="P702">
        <v>2</v>
      </c>
      <c r="Q702" t="s">
        <v>89</v>
      </c>
      <c r="R702" t="s">
        <v>251</v>
      </c>
      <c r="S702">
        <v>2</v>
      </c>
      <c r="T702" t="s">
        <v>424</v>
      </c>
      <c r="U702" t="s">
        <v>986</v>
      </c>
      <c r="V702" t="s">
        <v>1519</v>
      </c>
      <c r="W702" t="s">
        <v>88</v>
      </c>
      <c r="X702" t="s">
        <v>2039</v>
      </c>
      <c r="Y702">
        <v>155.96</v>
      </c>
      <c r="Z702">
        <v>49.96</v>
      </c>
      <c r="AA702">
        <v>2</v>
      </c>
      <c r="AB702" t="s">
        <v>2093</v>
      </c>
      <c r="AC702" t="s">
        <v>2358</v>
      </c>
      <c r="AH702" s="4"/>
      <c r="AI702" s="4"/>
      <c r="AJ702" t="s">
        <v>67</v>
      </c>
      <c r="AK702" t="s">
        <v>229</v>
      </c>
      <c r="AL702" t="s">
        <v>478</v>
      </c>
      <c r="AM702" t="s">
        <v>1041</v>
      </c>
      <c r="AN702" t="s">
        <v>1569</v>
      </c>
      <c r="AO702" t="s">
        <v>80</v>
      </c>
      <c r="AP702" t="s">
        <v>1548</v>
      </c>
      <c r="AQ702">
        <f>WebStore68[[#This Row],[unit_price]]*WebStore68[[#This Row],[quantity]]</f>
        <v>85.98</v>
      </c>
      <c r="AR702" t="s">
        <v>90</v>
      </c>
      <c r="AS702" t="s">
        <v>2328</v>
      </c>
      <c r="AT702" t="str">
        <f t="shared" si="10"/>
        <v>158445438305noMale438153Google Ads4361543830155.9649.9633242.99214.996</v>
      </c>
      <c r="AU702">
        <f>COUNTIF(AT$2:AT702,AT702)</f>
        <v>1</v>
      </c>
      <c r="AV702" t="str">
        <f>WebStore68[[#This Row],[country]]&amp;"-"&amp;WebStore68[[#This Row],[item]]</f>
        <v>Sweden-Desert Gold Grosset ED</v>
      </c>
    </row>
    <row r="703" spans="1:48" hidden="1" x14ac:dyDescent="0.25">
      <c r="A703">
        <v>177</v>
      </c>
      <c r="B703">
        <v>411</v>
      </c>
      <c r="C703" s="13">
        <v>43843</v>
      </c>
      <c r="D703" s="14">
        <f>WebStore68[[#This Row],[order_date]]</f>
        <v>43843</v>
      </c>
      <c r="E703" s="3">
        <f>ROUNDUP(MONTH(WebStore68[[#This Row],[order_date]])/3, 0)</f>
        <v>1</v>
      </c>
      <c r="F703">
        <v>5</v>
      </c>
      <c r="G703" t="s">
        <v>36</v>
      </c>
      <c r="H703" t="s">
        <v>47</v>
      </c>
      <c r="I703" t="s">
        <v>55</v>
      </c>
      <c r="J703" t="s">
        <v>58</v>
      </c>
      <c r="K703" s="4">
        <v>43586</v>
      </c>
      <c r="L703">
        <v>2</v>
      </c>
      <c r="N703" s="4"/>
      <c r="O703" s="4"/>
      <c r="P703">
        <v>2</v>
      </c>
      <c r="Q703" t="s">
        <v>64</v>
      </c>
      <c r="R703" t="s">
        <v>226</v>
      </c>
      <c r="S703">
        <v>2</v>
      </c>
      <c r="T703" t="s">
        <v>522</v>
      </c>
      <c r="U703" t="s">
        <v>1085</v>
      </c>
      <c r="V703" t="s">
        <v>1612</v>
      </c>
      <c r="W703" t="s">
        <v>83</v>
      </c>
      <c r="X703" t="s">
        <v>2030</v>
      </c>
      <c r="Y703">
        <v>224.98</v>
      </c>
      <c r="Z703">
        <v>89.95</v>
      </c>
      <c r="AA703">
        <v>2</v>
      </c>
      <c r="AB703" t="s">
        <v>2133</v>
      </c>
      <c r="AC703" t="s">
        <v>2408</v>
      </c>
      <c r="AH703" s="4"/>
      <c r="AI703" s="4"/>
      <c r="AJ703" t="s">
        <v>70</v>
      </c>
      <c r="AK703" t="s">
        <v>232</v>
      </c>
      <c r="AL703" t="s">
        <v>753</v>
      </c>
      <c r="AM703" t="s">
        <v>1077</v>
      </c>
      <c r="AN703" t="s">
        <v>598</v>
      </c>
      <c r="AO703" t="s">
        <v>67</v>
      </c>
      <c r="AP703" t="s">
        <v>1517</v>
      </c>
      <c r="AQ703">
        <f>WebStore68[[#This Row],[unit_price]]*WebStore68[[#This Row],[quantity]]</f>
        <v>105</v>
      </c>
      <c r="AR703" t="s">
        <v>673</v>
      </c>
      <c r="AS703" t="s">
        <v>2348</v>
      </c>
      <c r="AT703" t="str">
        <f t="shared" si="10"/>
        <v>177411438435yesFemale435862224.9889.95513235319.9912</v>
      </c>
      <c r="AU703">
        <f>COUNTIF(AT$2:AT703,AT703)</f>
        <v>1</v>
      </c>
      <c r="AV703" t="str">
        <f>WebStore68[[#This Row],[country]]&amp;"-"&amp;WebStore68[[#This Row],[item]]</f>
        <v>Sweden-Soccer Goal Set</v>
      </c>
    </row>
    <row r="704" spans="1:48" hidden="1" x14ac:dyDescent="0.25">
      <c r="A704">
        <v>177</v>
      </c>
      <c r="B704">
        <v>411</v>
      </c>
      <c r="C704" s="13">
        <v>43843</v>
      </c>
      <c r="D704" s="14">
        <f>WebStore68[[#This Row],[order_date]]</f>
        <v>43843</v>
      </c>
      <c r="E704" s="3">
        <f>ROUNDUP(MONTH(WebStore68[[#This Row],[order_date]])/3, 0)</f>
        <v>1</v>
      </c>
      <c r="F704">
        <v>5</v>
      </c>
      <c r="G704" t="s">
        <v>36</v>
      </c>
      <c r="H704" t="s">
        <v>47</v>
      </c>
      <c r="I704" t="s">
        <v>55</v>
      </c>
      <c r="J704" t="s">
        <v>58</v>
      </c>
      <c r="K704" s="4">
        <v>43586</v>
      </c>
      <c r="L704">
        <v>2</v>
      </c>
      <c r="N704" s="4"/>
      <c r="O704" s="4"/>
      <c r="P704">
        <v>2</v>
      </c>
      <c r="Q704" t="s">
        <v>64</v>
      </c>
      <c r="R704" t="s">
        <v>226</v>
      </c>
      <c r="S704">
        <v>2</v>
      </c>
      <c r="T704" t="s">
        <v>522</v>
      </c>
      <c r="U704" t="s">
        <v>1085</v>
      </c>
      <c r="V704" t="s">
        <v>1612</v>
      </c>
      <c r="W704" t="s">
        <v>83</v>
      </c>
      <c r="X704" t="s">
        <v>2030</v>
      </c>
      <c r="Y704">
        <v>224.98</v>
      </c>
      <c r="Z704">
        <v>89.95</v>
      </c>
      <c r="AA704">
        <v>2</v>
      </c>
      <c r="AB704" t="s">
        <v>2133</v>
      </c>
      <c r="AC704" t="s">
        <v>2408</v>
      </c>
      <c r="AH704" s="4"/>
      <c r="AI704" s="4"/>
      <c r="AJ704" t="s">
        <v>84</v>
      </c>
      <c r="AK704" t="s">
        <v>246</v>
      </c>
      <c r="AL704" t="s">
        <v>743</v>
      </c>
      <c r="AM704" t="s">
        <v>1284</v>
      </c>
      <c r="AN704" t="s">
        <v>1533</v>
      </c>
      <c r="AO704" t="s">
        <v>80</v>
      </c>
      <c r="AP704" t="s">
        <v>1548</v>
      </c>
      <c r="AQ704">
        <f>WebStore68[[#This Row],[unit_price]]*WebStore68[[#This Row],[quantity]]</f>
        <v>119.98</v>
      </c>
      <c r="AR704" t="s">
        <v>645</v>
      </c>
      <c r="AS704" t="s">
        <v>2347</v>
      </c>
      <c r="AT704" t="str">
        <f t="shared" si="10"/>
        <v>177411438435yesFemale435862224.9889.9596259.99214.9913</v>
      </c>
      <c r="AU704">
        <f>COUNTIF(AT$2:AT704,AT704)</f>
        <v>1</v>
      </c>
      <c r="AV704" t="str">
        <f>WebStore68[[#This Row],[country]]&amp;"-"&amp;WebStore68[[#This Row],[item]]</f>
        <v>Sweden-HyperX Cloud Stinger S</v>
      </c>
    </row>
    <row r="705" spans="1:48" hidden="1" x14ac:dyDescent="0.25">
      <c r="A705">
        <v>202</v>
      </c>
      <c r="B705">
        <v>436</v>
      </c>
      <c r="C705" s="4">
        <v>43860</v>
      </c>
      <c r="D705" s="14">
        <f>WebStore68[[#This Row],[order_date]]</f>
        <v>43860</v>
      </c>
      <c r="E705" s="3">
        <f>ROUNDUP(MONTH(WebStore68[[#This Row],[order_date]])/3, 0)</f>
        <v>1</v>
      </c>
      <c r="F705">
        <v>5</v>
      </c>
      <c r="G705" t="s">
        <v>36</v>
      </c>
      <c r="H705" t="s">
        <v>47</v>
      </c>
      <c r="I705" t="s">
        <v>56</v>
      </c>
      <c r="J705" t="s">
        <v>57</v>
      </c>
      <c r="K705" s="4">
        <v>43568</v>
      </c>
      <c r="L705">
        <v>1</v>
      </c>
      <c r="N705" s="4"/>
      <c r="O705" s="4"/>
      <c r="P705">
        <v>2</v>
      </c>
      <c r="Q705" t="s">
        <v>126</v>
      </c>
      <c r="R705" t="s">
        <v>288</v>
      </c>
      <c r="S705">
        <v>2</v>
      </c>
      <c r="T705" t="s">
        <v>540</v>
      </c>
      <c r="U705" t="s">
        <v>1102</v>
      </c>
      <c r="V705" t="s">
        <v>1628</v>
      </c>
      <c r="W705" t="s">
        <v>83</v>
      </c>
      <c r="X705" t="s">
        <v>2042</v>
      </c>
      <c r="Y705">
        <v>55.87</v>
      </c>
      <c r="Z705">
        <v>64.95</v>
      </c>
      <c r="AA705">
        <v>2</v>
      </c>
      <c r="AB705" t="s">
        <v>2140</v>
      </c>
      <c r="AC705" t="s">
        <v>2420</v>
      </c>
      <c r="AH705" s="4"/>
      <c r="AI705" s="4"/>
      <c r="AJ705" t="s">
        <v>78</v>
      </c>
      <c r="AK705" t="s">
        <v>240</v>
      </c>
      <c r="AL705" t="s">
        <v>871</v>
      </c>
      <c r="AM705" t="s">
        <v>1408</v>
      </c>
      <c r="AN705" t="s">
        <v>1923</v>
      </c>
      <c r="AO705" t="s">
        <v>67</v>
      </c>
      <c r="AP705" t="s">
        <v>1548</v>
      </c>
      <c r="AQ705">
        <f>WebStore68[[#This Row],[unit_price]]*WebStore68[[#This Row],[quantity]]</f>
        <v>17.97</v>
      </c>
      <c r="AR705" t="s">
        <v>393</v>
      </c>
      <c r="AS705" t="s">
        <v>2345</v>
      </c>
      <c r="AT705" t="str">
        <f t="shared" si="10"/>
        <v>202436438605noMale43568155.8764.9581285.99314.9918</v>
      </c>
      <c r="AU705">
        <f>COUNTIF(AT$2:AT705,AT705)</f>
        <v>1</v>
      </c>
      <c r="AV705" t="str">
        <f>WebStore68[[#This Row],[country]]&amp;"-"&amp;WebStore68[[#This Row],[item]]</f>
        <v>Sweden-Silicone Tongs</v>
      </c>
    </row>
    <row r="706" spans="1:48" hidden="1" x14ac:dyDescent="0.25">
      <c r="A706">
        <v>202</v>
      </c>
      <c r="B706">
        <v>436</v>
      </c>
      <c r="C706" s="4">
        <v>43860</v>
      </c>
      <c r="D706" s="14">
        <f>WebStore68[[#This Row],[order_date]]</f>
        <v>43860</v>
      </c>
      <c r="E706" s="3">
        <f>ROUNDUP(MONTH(WebStore68[[#This Row],[order_date]])/3, 0)</f>
        <v>1</v>
      </c>
      <c r="F706">
        <v>5</v>
      </c>
      <c r="G706" t="s">
        <v>36</v>
      </c>
      <c r="H706" t="s">
        <v>47</v>
      </c>
      <c r="I706" t="s">
        <v>56</v>
      </c>
      <c r="J706" t="s">
        <v>57</v>
      </c>
      <c r="K706" s="4">
        <v>43568</v>
      </c>
      <c r="L706">
        <v>1</v>
      </c>
      <c r="N706" s="4"/>
      <c r="O706" s="4"/>
      <c r="P706">
        <v>2</v>
      </c>
      <c r="Q706" t="s">
        <v>126</v>
      </c>
      <c r="R706" t="s">
        <v>288</v>
      </c>
      <c r="S706">
        <v>2</v>
      </c>
      <c r="T706" t="s">
        <v>540</v>
      </c>
      <c r="U706" t="s">
        <v>1102</v>
      </c>
      <c r="V706" t="s">
        <v>1628</v>
      </c>
      <c r="W706" t="s">
        <v>83</v>
      </c>
      <c r="X706" t="s">
        <v>2042</v>
      </c>
      <c r="Y706">
        <v>55.87</v>
      </c>
      <c r="Z706">
        <v>64.95</v>
      </c>
      <c r="AA706">
        <v>2</v>
      </c>
      <c r="AB706" t="s">
        <v>2140</v>
      </c>
      <c r="AC706" t="s">
        <v>2420</v>
      </c>
      <c r="AH706" s="4"/>
      <c r="AI706" s="4"/>
      <c r="AJ706" t="s">
        <v>90</v>
      </c>
      <c r="AK706" t="s">
        <v>252</v>
      </c>
      <c r="AL706" t="s">
        <v>489</v>
      </c>
      <c r="AM706" t="s">
        <v>1052</v>
      </c>
      <c r="AN706" t="s">
        <v>1581</v>
      </c>
      <c r="AO706" t="s">
        <v>80</v>
      </c>
      <c r="AP706" t="s">
        <v>1562</v>
      </c>
      <c r="AQ706">
        <f>WebStore68[[#This Row],[unit_price]]*WebStore68[[#This Row],[quantity]]</f>
        <v>37.9</v>
      </c>
      <c r="AR706" t="s">
        <v>410</v>
      </c>
      <c r="AS706" t="s">
        <v>2359</v>
      </c>
      <c r="AT706" t="str">
        <f t="shared" ref="AT706:AT769" si="11">CONCATENATE($A706,$B706,$C706,$F706,$I706,$J706,$K706,$L706,$M706,$N706,$O706,$Y706,$Z706,$AD706,$AE706,$AF706,$AG706,$AH706,$AI706,$AJ706,$AL706,$AN706,$AO706,$AP706,$AR706)</f>
        <v>202436438605noMale43568155.8764.95612618.9529.9920</v>
      </c>
      <c r="AU706">
        <f>COUNTIF(AT$2:AT706,AT706)</f>
        <v>1</v>
      </c>
      <c r="AV706" t="str">
        <f>WebStore68[[#This Row],[country]]&amp;"-"&amp;WebStore68[[#This Row],[item]]</f>
        <v>Sweden-Seaield Teddy Bear Panda Stuffed Animal 14x10</v>
      </c>
    </row>
    <row r="707" spans="1:48" hidden="1" x14ac:dyDescent="0.25">
      <c r="A707">
        <v>205</v>
      </c>
      <c r="B707">
        <v>42</v>
      </c>
      <c r="C707" s="13">
        <v>43864</v>
      </c>
      <c r="D707" s="14">
        <f>WebStore68[[#This Row],[order_date]]</f>
        <v>43864</v>
      </c>
      <c r="E707" s="3">
        <f>ROUNDUP(MONTH(WebStore68[[#This Row],[order_date]])/3, 0)</f>
        <v>1</v>
      </c>
      <c r="F707">
        <v>5</v>
      </c>
      <c r="G707" t="s">
        <v>36</v>
      </c>
      <c r="H707" t="s">
        <v>47</v>
      </c>
      <c r="I707" t="s">
        <v>56</v>
      </c>
      <c r="J707" t="s">
        <v>58</v>
      </c>
      <c r="K707" s="4">
        <v>43722</v>
      </c>
      <c r="L707">
        <v>2</v>
      </c>
      <c r="M707" t="s">
        <v>60</v>
      </c>
      <c r="N707" s="4">
        <v>43615</v>
      </c>
      <c r="O707" s="4">
        <v>43830</v>
      </c>
      <c r="P707">
        <v>1</v>
      </c>
      <c r="Q707" t="s">
        <v>70</v>
      </c>
      <c r="R707" t="s">
        <v>232</v>
      </c>
      <c r="S707">
        <v>1</v>
      </c>
      <c r="T707" t="s">
        <v>514</v>
      </c>
      <c r="U707" t="s">
        <v>1077</v>
      </c>
      <c r="V707" t="s">
        <v>1604</v>
      </c>
      <c r="W707" t="s">
        <v>69</v>
      </c>
      <c r="X707" t="s">
        <v>1517</v>
      </c>
      <c r="Y707">
        <v>38.99</v>
      </c>
      <c r="Z707">
        <v>19.989999999999998</v>
      </c>
      <c r="AA707">
        <v>1</v>
      </c>
      <c r="AB707" t="s">
        <v>640</v>
      </c>
      <c r="AC707" t="s">
        <v>2393</v>
      </c>
      <c r="AH707" s="4"/>
      <c r="AI707" s="4"/>
      <c r="AJ707" t="s">
        <v>70</v>
      </c>
      <c r="AK707" t="s">
        <v>232</v>
      </c>
      <c r="AL707" t="s">
        <v>514</v>
      </c>
      <c r="AM707" t="s">
        <v>1077</v>
      </c>
      <c r="AN707" t="s">
        <v>1604</v>
      </c>
      <c r="AO707" t="s">
        <v>69</v>
      </c>
      <c r="AP707" t="s">
        <v>1517</v>
      </c>
      <c r="AQ707">
        <f>WebStore68[[#This Row],[unit_price]]*WebStore68[[#This Row],[quantity]]</f>
        <v>38.99</v>
      </c>
      <c r="AR707" t="s">
        <v>640</v>
      </c>
      <c r="AS707" t="s">
        <v>2393</v>
      </c>
      <c r="AT707" t="str">
        <f t="shared" si="11"/>
        <v>20542438645noFemale437222Facebook436154383038.9919.99513338.99119.9917</v>
      </c>
      <c r="AU707">
        <f>COUNTIF(AT$2:AT707,AT707)</f>
        <v>1</v>
      </c>
      <c r="AV707" t="str">
        <f>WebStore68[[#This Row],[country]]&amp;"-"&amp;WebStore68[[#This Row],[item]]</f>
        <v>Sweden-Soccer Goal Set</v>
      </c>
    </row>
    <row r="708" spans="1:48" hidden="1" x14ac:dyDescent="0.25">
      <c r="A708">
        <v>210</v>
      </c>
      <c r="B708">
        <v>26</v>
      </c>
      <c r="C708" s="4">
        <v>43866</v>
      </c>
      <c r="D708" s="14">
        <f>WebStore68[[#This Row],[order_date]]</f>
        <v>43866</v>
      </c>
      <c r="E708" s="3">
        <f>ROUNDUP(MONTH(WebStore68[[#This Row],[order_date]])/3, 0)</f>
        <v>1</v>
      </c>
      <c r="F708">
        <v>5</v>
      </c>
      <c r="G708" t="s">
        <v>36</v>
      </c>
      <c r="H708" t="s">
        <v>47</v>
      </c>
      <c r="I708" t="s">
        <v>56</v>
      </c>
      <c r="J708" t="s">
        <v>58</v>
      </c>
      <c r="K708" s="4">
        <v>43843</v>
      </c>
      <c r="L708">
        <v>5</v>
      </c>
      <c r="M708" t="s">
        <v>60</v>
      </c>
      <c r="N708" s="4">
        <v>43831</v>
      </c>
      <c r="O708" s="4">
        <v>43921</v>
      </c>
      <c r="P708">
        <v>1</v>
      </c>
      <c r="Q708" t="s">
        <v>80</v>
      </c>
      <c r="R708" t="s">
        <v>242</v>
      </c>
      <c r="S708">
        <v>1</v>
      </c>
      <c r="T708" t="s">
        <v>422</v>
      </c>
      <c r="U708" t="s">
        <v>984</v>
      </c>
      <c r="V708" t="s">
        <v>1517</v>
      </c>
      <c r="W708" t="s">
        <v>67</v>
      </c>
      <c r="X708" t="s">
        <v>1548</v>
      </c>
      <c r="Y708">
        <v>59.97</v>
      </c>
      <c r="Z708">
        <v>44.97</v>
      </c>
      <c r="AA708">
        <v>1</v>
      </c>
      <c r="AB708" t="s">
        <v>80</v>
      </c>
      <c r="AC708" t="s">
        <v>2357</v>
      </c>
      <c r="AH708" s="4"/>
      <c r="AI708" s="4"/>
      <c r="AJ708" t="s">
        <v>80</v>
      </c>
      <c r="AK708" t="s">
        <v>242</v>
      </c>
      <c r="AL708" t="s">
        <v>422</v>
      </c>
      <c r="AM708" t="s">
        <v>984</v>
      </c>
      <c r="AN708" t="s">
        <v>1517</v>
      </c>
      <c r="AO708" t="s">
        <v>67</v>
      </c>
      <c r="AP708" t="s">
        <v>1548</v>
      </c>
      <c r="AQ708">
        <f>WebStore68[[#This Row],[unit_price]]*WebStore68[[#This Row],[quantity]]</f>
        <v>59.97</v>
      </c>
      <c r="AR708" t="s">
        <v>80</v>
      </c>
      <c r="AS708" t="s">
        <v>2357</v>
      </c>
      <c r="AT708" t="str">
        <f t="shared" si="11"/>
        <v>21026438665noFemale438435Facebook438314392159.9744.97212019.99314.992</v>
      </c>
      <c r="AU708">
        <f>COUNTIF(AT$2:AT708,AT708)</f>
        <v>1</v>
      </c>
      <c r="AV708" t="str">
        <f>WebStore68[[#This Row],[country]]&amp;"-"&amp;WebStore68[[#This Row],[item]]</f>
        <v>Sweden-Robin Boys Fancy Dress Teen Titans Superhero Comic Book Day Childs Kids Costume</v>
      </c>
    </row>
    <row r="709" spans="1:48" hidden="1" x14ac:dyDescent="0.25">
      <c r="A709">
        <v>212</v>
      </c>
      <c r="B709">
        <v>490</v>
      </c>
      <c r="C709" s="4">
        <v>43867</v>
      </c>
      <c r="D709" s="14">
        <f>WebStore68[[#This Row],[order_date]]</f>
        <v>43867</v>
      </c>
      <c r="E709" s="3">
        <f>ROUNDUP(MONTH(WebStore68[[#This Row],[order_date]])/3, 0)</f>
        <v>1</v>
      </c>
      <c r="F709">
        <v>5</v>
      </c>
      <c r="G709" t="s">
        <v>36</v>
      </c>
      <c r="H709" t="s">
        <v>47</v>
      </c>
      <c r="I709" t="s">
        <v>55</v>
      </c>
      <c r="J709" t="s">
        <v>58</v>
      </c>
      <c r="K709" s="4">
        <v>43836</v>
      </c>
      <c r="L709">
        <v>15</v>
      </c>
      <c r="M709" t="s">
        <v>62</v>
      </c>
      <c r="N709" s="4">
        <v>43615</v>
      </c>
      <c r="O709" s="4">
        <v>44413</v>
      </c>
      <c r="P709">
        <v>1</v>
      </c>
      <c r="Q709" t="s">
        <v>79</v>
      </c>
      <c r="R709" t="s">
        <v>241</v>
      </c>
      <c r="S709">
        <v>1</v>
      </c>
      <c r="T709" t="s">
        <v>541</v>
      </c>
      <c r="U709" t="s">
        <v>968</v>
      </c>
      <c r="V709" t="s">
        <v>1629</v>
      </c>
      <c r="W709" t="s">
        <v>67</v>
      </c>
      <c r="X709" t="s">
        <v>1548</v>
      </c>
      <c r="Y709">
        <v>260.7</v>
      </c>
      <c r="Z709">
        <v>44.97</v>
      </c>
      <c r="AA709">
        <v>1</v>
      </c>
      <c r="AB709" t="s">
        <v>86</v>
      </c>
      <c r="AC709" t="s">
        <v>2350</v>
      </c>
      <c r="AH709" s="4"/>
      <c r="AI709" s="4"/>
      <c r="AJ709" t="s">
        <v>79</v>
      </c>
      <c r="AK709" t="s">
        <v>241</v>
      </c>
      <c r="AL709" t="s">
        <v>541</v>
      </c>
      <c r="AM709" t="s">
        <v>968</v>
      </c>
      <c r="AN709" t="s">
        <v>1629</v>
      </c>
      <c r="AO709" t="s">
        <v>67</v>
      </c>
      <c r="AP709" t="s">
        <v>1548</v>
      </c>
      <c r="AQ709">
        <f>WebStore68[[#This Row],[unit_price]]*WebStore68[[#This Row],[quantity]]</f>
        <v>260.70000000000005</v>
      </c>
      <c r="AR709" t="s">
        <v>86</v>
      </c>
      <c r="AS709" t="s">
        <v>2350</v>
      </c>
      <c r="AT709" t="str">
        <f t="shared" si="11"/>
        <v>212490438675yesFemale4383615Organic4361544413260.744.97411186.9314.997</v>
      </c>
      <c r="AU709">
        <f>COUNTIF(AT$2:AT709,AT709)</f>
        <v>1</v>
      </c>
      <c r="AV709" t="str">
        <f>WebStore68[[#This Row],[country]]&amp;"-"&amp;WebStore68[[#This Row],[item]]</f>
        <v>Sweden-Pokemon Ultra Beasts Gx Collectible Cards</v>
      </c>
    </row>
    <row r="710" spans="1:48" hidden="1" x14ac:dyDescent="0.25">
      <c r="A710">
        <v>213</v>
      </c>
      <c r="B710">
        <v>37</v>
      </c>
      <c r="C710" s="4">
        <v>43868</v>
      </c>
      <c r="D710" s="14">
        <f>WebStore68[[#This Row],[order_date]]</f>
        <v>43868</v>
      </c>
      <c r="E710" s="3">
        <f>ROUNDUP(MONTH(WebStore68[[#This Row],[order_date]])/3, 0)</f>
        <v>1</v>
      </c>
      <c r="F710">
        <v>5</v>
      </c>
      <c r="G710" t="s">
        <v>36</v>
      </c>
      <c r="H710" t="s">
        <v>47</v>
      </c>
      <c r="I710" t="s">
        <v>56</v>
      </c>
      <c r="J710" t="s">
        <v>58</v>
      </c>
      <c r="K710" s="4">
        <v>43863</v>
      </c>
      <c r="L710">
        <v>6</v>
      </c>
      <c r="M710" t="s">
        <v>59</v>
      </c>
      <c r="N710" s="4">
        <v>43862</v>
      </c>
      <c r="O710" s="4">
        <v>43889</v>
      </c>
      <c r="P710">
        <v>1</v>
      </c>
      <c r="Q710" t="s">
        <v>86</v>
      </c>
      <c r="R710" t="s">
        <v>248</v>
      </c>
      <c r="S710">
        <v>1</v>
      </c>
      <c r="T710" t="s">
        <v>499</v>
      </c>
      <c r="U710" t="s">
        <v>1062</v>
      </c>
      <c r="V710" t="s">
        <v>1590</v>
      </c>
      <c r="W710" t="s">
        <v>67</v>
      </c>
      <c r="X710" t="s">
        <v>1577</v>
      </c>
      <c r="Y710">
        <v>185.67</v>
      </c>
      <c r="Z710">
        <v>74.97</v>
      </c>
      <c r="AA710">
        <v>1</v>
      </c>
      <c r="AB710" t="s">
        <v>549</v>
      </c>
      <c r="AC710" t="s">
        <v>2362</v>
      </c>
      <c r="AH710" s="4"/>
      <c r="AI710" s="4"/>
      <c r="AJ710" t="s">
        <v>86</v>
      </c>
      <c r="AK710" t="s">
        <v>248</v>
      </c>
      <c r="AL710" t="s">
        <v>499</v>
      </c>
      <c r="AM710" t="s">
        <v>1062</v>
      </c>
      <c r="AN710" t="s">
        <v>1590</v>
      </c>
      <c r="AO710" t="s">
        <v>67</v>
      </c>
      <c r="AP710" t="s">
        <v>1577</v>
      </c>
      <c r="AQ710">
        <f>WebStore68[[#This Row],[unit_price]]*WebStore68[[#This Row],[quantity]]</f>
        <v>185.67000000000002</v>
      </c>
      <c r="AR710" t="s">
        <v>549</v>
      </c>
      <c r="AS710" t="s">
        <v>2362</v>
      </c>
      <c r="AT710" t="str">
        <f t="shared" si="11"/>
        <v>21337438685noFemale438636Google Ads4386243889185.6774.9778361.89324.9922</v>
      </c>
      <c r="AU710">
        <f>COUNTIF(AT$2:AT710,AT710)</f>
        <v>1</v>
      </c>
      <c r="AV710" t="str">
        <f>WebStore68[[#This Row],[country]]&amp;"-"&amp;WebStore68[[#This Row],[item]]</f>
        <v>Sweden-LuxNine memoryfoam Science Contour Pillow</v>
      </c>
    </row>
    <row r="711" spans="1:48" hidden="1" x14ac:dyDescent="0.25">
      <c r="A711">
        <v>242</v>
      </c>
      <c r="B711">
        <v>3</v>
      </c>
      <c r="C711" s="4">
        <v>43886</v>
      </c>
      <c r="D711" s="14">
        <f>WebStore68[[#This Row],[order_date]]</f>
        <v>43886</v>
      </c>
      <c r="E711" s="3">
        <f>ROUNDUP(MONTH(WebStore68[[#This Row],[order_date]])/3, 0)</f>
        <v>1</v>
      </c>
      <c r="F711">
        <v>5</v>
      </c>
      <c r="G711" t="s">
        <v>36</v>
      </c>
      <c r="H711" t="s">
        <v>47</v>
      </c>
      <c r="I711" t="s">
        <v>55</v>
      </c>
      <c r="J711" t="s">
        <v>58</v>
      </c>
      <c r="K711" s="4">
        <v>43717</v>
      </c>
      <c r="L711">
        <v>3</v>
      </c>
      <c r="M711" t="s">
        <v>59</v>
      </c>
      <c r="N711" s="4">
        <v>43615</v>
      </c>
      <c r="O711" s="4">
        <v>43830</v>
      </c>
      <c r="P711">
        <v>1</v>
      </c>
      <c r="Q711" t="s">
        <v>84</v>
      </c>
      <c r="R711" t="s">
        <v>246</v>
      </c>
      <c r="S711">
        <v>1</v>
      </c>
      <c r="T711" t="s">
        <v>564</v>
      </c>
      <c r="U711" t="s">
        <v>1124</v>
      </c>
      <c r="V711" t="s">
        <v>1647</v>
      </c>
      <c r="W711" t="s">
        <v>67</v>
      </c>
      <c r="X711" t="s">
        <v>1548</v>
      </c>
      <c r="Y711">
        <v>839.97</v>
      </c>
      <c r="Z711">
        <v>44.97</v>
      </c>
      <c r="AA711">
        <v>1</v>
      </c>
      <c r="AB711" t="s">
        <v>645</v>
      </c>
      <c r="AC711" t="s">
        <v>2347</v>
      </c>
      <c r="AH711" s="4"/>
      <c r="AI711" s="4"/>
      <c r="AJ711" t="s">
        <v>84</v>
      </c>
      <c r="AK711" t="s">
        <v>246</v>
      </c>
      <c r="AL711" t="s">
        <v>564</v>
      </c>
      <c r="AM711" t="s">
        <v>1124</v>
      </c>
      <c r="AN711" t="s">
        <v>1647</v>
      </c>
      <c r="AO711" t="s">
        <v>67</v>
      </c>
      <c r="AP711" t="s">
        <v>1548</v>
      </c>
      <c r="AQ711">
        <f>WebStore68[[#This Row],[unit_price]]*WebStore68[[#This Row],[quantity]]</f>
        <v>839.97</v>
      </c>
      <c r="AR711" t="s">
        <v>645</v>
      </c>
      <c r="AS711" t="s">
        <v>2347</v>
      </c>
      <c r="AT711" t="str">
        <f t="shared" si="11"/>
        <v>2423438865yesFemale437173Google Ads4361543830839.9744.979160279.99314.9913</v>
      </c>
      <c r="AU711">
        <f>COUNTIF(AT$2:AT711,AT711)</f>
        <v>1</v>
      </c>
      <c r="AV711" t="str">
        <f>WebStore68[[#This Row],[country]]&amp;"-"&amp;WebStore68[[#This Row],[item]]</f>
        <v>Sweden-X Rocker 5152401 RGB Prism Pedestal Chair 2.1 Dual with LED</v>
      </c>
    </row>
    <row r="712" spans="1:48" hidden="1" x14ac:dyDescent="0.25">
      <c r="A712">
        <v>267</v>
      </c>
      <c r="B712">
        <v>293</v>
      </c>
      <c r="C712" s="4">
        <v>43901</v>
      </c>
      <c r="D712" s="14">
        <f>WebStore68[[#This Row],[order_date]]</f>
        <v>43901</v>
      </c>
      <c r="E712" s="3">
        <f>ROUNDUP(MONTH(WebStore68[[#This Row],[order_date]])/3, 0)</f>
        <v>1</v>
      </c>
      <c r="F712">
        <v>5</v>
      </c>
      <c r="G712" t="s">
        <v>36</v>
      </c>
      <c r="H712" t="s">
        <v>47</v>
      </c>
      <c r="I712" t="s">
        <v>56</v>
      </c>
      <c r="J712" t="s">
        <v>58</v>
      </c>
      <c r="K712" s="4">
        <v>43621</v>
      </c>
      <c r="L712">
        <v>3</v>
      </c>
      <c r="M712" t="s">
        <v>59</v>
      </c>
      <c r="N712" s="4">
        <v>43615</v>
      </c>
      <c r="O712" s="4">
        <v>43830</v>
      </c>
      <c r="P712">
        <v>1</v>
      </c>
      <c r="Q712" t="s">
        <v>129</v>
      </c>
      <c r="R712" t="s">
        <v>291</v>
      </c>
      <c r="S712">
        <v>2</v>
      </c>
      <c r="T712" t="s">
        <v>580</v>
      </c>
      <c r="U712" t="s">
        <v>1138</v>
      </c>
      <c r="V712" t="s">
        <v>1661</v>
      </c>
      <c r="W712" t="s">
        <v>180</v>
      </c>
      <c r="X712" t="s">
        <v>1869</v>
      </c>
      <c r="Y712">
        <v>296.97000000000003</v>
      </c>
      <c r="Z712">
        <v>44.97</v>
      </c>
      <c r="AA712">
        <v>2</v>
      </c>
      <c r="AB712" t="s">
        <v>2153</v>
      </c>
      <c r="AC712" t="s">
        <v>2433</v>
      </c>
      <c r="AH712" s="4"/>
      <c r="AI712" s="4"/>
      <c r="AJ712" t="s">
        <v>84</v>
      </c>
      <c r="AK712" t="s">
        <v>246</v>
      </c>
      <c r="AL712" t="s">
        <v>438</v>
      </c>
      <c r="AM712" t="s">
        <v>1000</v>
      </c>
      <c r="AN712" t="s">
        <v>1532</v>
      </c>
      <c r="AO712" t="s">
        <v>80</v>
      </c>
      <c r="AP712" t="s">
        <v>1548</v>
      </c>
      <c r="AQ712">
        <f>WebStore68[[#This Row],[unit_price]]*WebStore68[[#This Row],[quantity]]</f>
        <v>267.98</v>
      </c>
      <c r="AR712" t="s">
        <v>645</v>
      </c>
      <c r="AS712" t="s">
        <v>2347</v>
      </c>
      <c r="AT712" t="str">
        <f t="shared" si="11"/>
        <v>267293439015noFemale436213Google Ads4361543830296.9744.97981133.99214.9913</v>
      </c>
      <c r="AU712">
        <f>COUNTIF(AT$2:AT712,AT712)</f>
        <v>1</v>
      </c>
      <c r="AV712" t="str">
        <f>WebStore68[[#This Row],[country]]&amp;"-"&amp;WebStore68[[#This Row],[item]]</f>
        <v>Sweden-Logitech G733 LIGHTSPEED Wireless Gaming Headset</v>
      </c>
    </row>
    <row r="713" spans="1:48" hidden="1" x14ac:dyDescent="0.25">
      <c r="A713">
        <v>267</v>
      </c>
      <c r="B713">
        <v>293</v>
      </c>
      <c r="C713" s="4">
        <v>43901</v>
      </c>
      <c r="D713" s="14">
        <f>WebStore68[[#This Row],[order_date]]</f>
        <v>43901</v>
      </c>
      <c r="E713" s="3">
        <f>ROUNDUP(MONTH(WebStore68[[#This Row],[order_date]])/3, 0)</f>
        <v>1</v>
      </c>
      <c r="F713">
        <v>5</v>
      </c>
      <c r="G713" t="s">
        <v>36</v>
      </c>
      <c r="H713" t="s">
        <v>47</v>
      </c>
      <c r="I713" t="s">
        <v>56</v>
      </c>
      <c r="J713" t="s">
        <v>58</v>
      </c>
      <c r="K713" s="4">
        <v>43621</v>
      </c>
      <c r="L713">
        <v>3</v>
      </c>
      <c r="M713" t="s">
        <v>59</v>
      </c>
      <c r="N713" s="4">
        <v>43615</v>
      </c>
      <c r="O713" s="4">
        <v>43830</v>
      </c>
      <c r="P713">
        <v>1</v>
      </c>
      <c r="Q713" t="s">
        <v>129</v>
      </c>
      <c r="R713" t="s">
        <v>291</v>
      </c>
      <c r="S713">
        <v>2</v>
      </c>
      <c r="T713" t="s">
        <v>580</v>
      </c>
      <c r="U713" t="s">
        <v>1138</v>
      </c>
      <c r="V713" t="s">
        <v>1661</v>
      </c>
      <c r="W713" t="s">
        <v>180</v>
      </c>
      <c r="X713" t="s">
        <v>1869</v>
      </c>
      <c r="Y713">
        <v>296.97000000000003</v>
      </c>
      <c r="Z713">
        <v>44.97</v>
      </c>
      <c r="AA713">
        <v>2</v>
      </c>
      <c r="AB713" t="s">
        <v>2153</v>
      </c>
      <c r="AC713" t="s">
        <v>2433</v>
      </c>
      <c r="AH713" s="4"/>
      <c r="AI713" s="4"/>
      <c r="AJ713" t="s">
        <v>84</v>
      </c>
      <c r="AK713" t="s">
        <v>246</v>
      </c>
      <c r="AL713" t="s">
        <v>543</v>
      </c>
      <c r="AM713" t="s">
        <v>1104</v>
      </c>
      <c r="AN713" t="s">
        <v>1631</v>
      </c>
      <c r="AO713" t="s">
        <v>69</v>
      </c>
      <c r="AP713" t="s">
        <v>1548</v>
      </c>
      <c r="AQ713">
        <f>WebStore68[[#This Row],[unit_price]]*WebStore68[[#This Row],[quantity]]</f>
        <v>28.99</v>
      </c>
      <c r="AR713" t="s">
        <v>86</v>
      </c>
      <c r="AS713" t="s">
        <v>2350</v>
      </c>
      <c r="AT713" t="str">
        <f t="shared" si="11"/>
        <v>267293439015noFemale436213Google Ads4361543830296.9744.97915728.99114.997</v>
      </c>
      <c r="AU713">
        <f>COUNTIF(AT$2:AT713,AT713)</f>
        <v>1</v>
      </c>
      <c r="AV713" t="str">
        <f>WebStore68[[#This Row],[country]]&amp;"-"&amp;WebStore68[[#This Row],[item]]</f>
        <v>Sweden-Wireless PS4 Controller</v>
      </c>
    </row>
    <row r="714" spans="1:48" hidden="1" x14ac:dyDescent="0.25">
      <c r="A714">
        <v>275</v>
      </c>
      <c r="B714">
        <v>451</v>
      </c>
      <c r="C714" s="4">
        <v>43907</v>
      </c>
      <c r="D714" s="14">
        <f>WebStore68[[#This Row],[order_date]]</f>
        <v>43907</v>
      </c>
      <c r="E714" s="3">
        <f>ROUNDUP(MONTH(WebStore68[[#This Row],[order_date]])/3, 0)</f>
        <v>1</v>
      </c>
      <c r="F714">
        <v>5</v>
      </c>
      <c r="G714" t="s">
        <v>36</v>
      </c>
      <c r="H714" t="s">
        <v>47</v>
      </c>
      <c r="I714" t="s">
        <v>56</v>
      </c>
      <c r="J714" t="s">
        <v>58</v>
      </c>
      <c r="K714" s="4">
        <v>43890</v>
      </c>
      <c r="L714">
        <v>6</v>
      </c>
      <c r="N714" s="4"/>
      <c r="O714" s="4"/>
      <c r="P714">
        <v>1</v>
      </c>
      <c r="Q714" t="s">
        <v>80</v>
      </c>
      <c r="R714" t="s">
        <v>242</v>
      </c>
      <c r="S714">
        <v>1</v>
      </c>
      <c r="T714" t="s">
        <v>587</v>
      </c>
      <c r="U714" t="s">
        <v>1143</v>
      </c>
      <c r="V714" t="s">
        <v>1668</v>
      </c>
      <c r="W714" t="s">
        <v>69</v>
      </c>
      <c r="X714" t="s">
        <v>1548</v>
      </c>
      <c r="Y714">
        <v>31.29</v>
      </c>
      <c r="Z714">
        <v>14.99</v>
      </c>
      <c r="AA714">
        <v>1</v>
      </c>
      <c r="AB714" t="s">
        <v>79</v>
      </c>
      <c r="AC714" t="s">
        <v>2349</v>
      </c>
      <c r="AD714">
        <v>3</v>
      </c>
      <c r="AE714" t="s">
        <v>2633</v>
      </c>
      <c r="AF714">
        <v>771</v>
      </c>
      <c r="AG714" t="s">
        <v>2637</v>
      </c>
      <c r="AH714" s="4">
        <v>43901</v>
      </c>
      <c r="AI714" s="4">
        <v>43951</v>
      </c>
      <c r="AJ714" t="s">
        <v>80</v>
      </c>
      <c r="AK714" t="s">
        <v>242</v>
      </c>
      <c r="AL714" t="s">
        <v>587</v>
      </c>
      <c r="AM714" t="s">
        <v>1143</v>
      </c>
      <c r="AN714" t="s">
        <v>1668</v>
      </c>
      <c r="AO714" t="s">
        <v>69</v>
      </c>
      <c r="AP714" t="s">
        <v>1548</v>
      </c>
      <c r="AQ714">
        <f>WebStore68[[#This Row],[unit_price]]*WebStore68[[#This Row],[quantity]]</f>
        <v>31.29</v>
      </c>
      <c r="AR714" t="s">
        <v>79</v>
      </c>
      <c r="AS714" t="s">
        <v>2349</v>
      </c>
      <c r="AT714" t="str">
        <f t="shared" si="11"/>
        <v>275451439075noFemale43890631.2914.993control771Showing discount on the products page as well439014395127431.29114.994</v>
      </c>
      <c r="AU714">
        <f>COUNTIF(AT$2:AT714,AT714)</f>
        <v>1</v>
      </c>
      <c r="AV714" t="str">
        <f>WebStore68[[#This Row],[country]]&amp;"-"&amp;WebStore68[[#This Row],[item]]</f>
        <v>Sweden-Lee Men's Dungarees Belted Wyoming Cargo Short</v>
      </c>
    </row>
    <row r="715" spans="1:48" hidden="1" x14ac:dyDescent="0.25">
      <c r="A715">
        <v>277</v>
      </c>
      <c r="B715">
        <v>26</v>
      </c>
      <c r="C715" s="4">
        <v>43908</v>
      </c>
      <c r="D715" s="14">
        <f>WebStore68[[#This Row],[order_date]]</f>
        <v>43908</v>
      </c>
      <c r="E715" s="3">
        <f>ROUNDUP(MONTH(WebStore68[[#This Row],[order_date]])/3, 0)</f>
        <v>1</v>
      </c>
      <c r="F715">
        <v>5</v>
      </c>
      <c r="G715" t="s">
        <v>36</v>
      </c>
      <c r="H715" t="s">
        <v>47</v>
      </c>
      <c r="I715" t="s">
        <v>56</v>
      </c>
      <c r="J715" t="s">
        <v>58</v>
      </c>
      <c r="K715" s="4">
        <v>43843</v>
      </c>
      <c r="L715">
        <v>5</v>
      </c>
      <c r="M715" t="s">
        <v>60</v>
      </c>
      <c r="N715" s="4">
        <v>43831</v>
      </c>
      <c r="O715" s="4">
        <v>43921</v>
      </c>
      <c r="P715">
        <v>2</v>
      </c>
      <c r="Q715" t="s">
        <v>139</v>
      </c>
      <c r="R715" t="s">
        <v>301</v>
      </c>
      <c r="S715">
        <v>2</v>
      </c>
      <c r="T715" t="s">
        <v>589</v>
      </c>
      <c r="U715" t="s">
        <v>1145</v>
      </c>
      <c r="V715" t="s">
        <v>1670</v>
      </c>
      <c r="W715" t="s">
        <v>85</v>
      </c>
      <c r="X715" t="s">
        <v>1869</v>
      </c>
      <c r="Y715">
        <v>70.89</v>
      </c>
      <c r="Z715">
        <v>44.97</v>
      </c>
      <c r="AA715">
        <v>2</v>
      </c>
      <c r="AB715" t="s">
        <v>2157</v>
      </c>
      <c r="AC715" t="s">
        <v>2437</v>
      </c>
      <c r="AD715">
        <v>3</v>
      </c>
      <c r="AE715" t="s">
        <v>2633</v>
      </c>
      <c r="AF715">
        <v>504</v>
      </c>
      <c r="AG715" t="s">
        <v>2637</v>
      </c>
      <c r="AH715" s="4">
        <v>43901</v>
      </c>
      <c r="AI715" s="4">
        <v>43951</v>
      </c>
      <c r="AJ715" t="s">
        <v>67</v>
      </c>
      <c r="AK715" t="s">
        <v>229</v>
      </c>
      <c r="AL715" t="s">
        <v>478</v>
      </c>
      <c r="AM715" t="s">
        <v>1041</v>
      </c>
      <c r="AN715" t="s">
        <v>1569</v>
      </c>
      <c r="AO715" t="s">
        <v>69</v>
      </c>
      <c r="AP715" t="s">
        <v>1548</v>
      </c>
      <c r="AQ715">
        <f>WebStore68[[#This Row],[unit_price]]*WebStore68[[#This Row],[quantity]]</f>
        <v>42.99</v>
      </c>
      <c r="AR715" t="s">
        <v>90</v>
      </c>
      <c r="AS715" t="s">
        <v>2328</v>
      </c>
      <c r="AT715" t="str">
        <f t="shared" si="11"/>
        <v>27726439085noFemale438435Facebook438314392170.8944.973control504Showing discount on the products page as well439014395133242.99114.996</v>
      </c>
      <c r="AU715">
        <f>COUNTIF(AT$2:AT715,AT715)</f>
        <v>1</v>
      </c>
      <c r="AV715" t="str">
        <f>WebStore68[[#This Row],[country]]&amp;"-"&amp;WebStore68[[#This Row],[item]]</f>
        <v>Sweden-Desert Gold Grosset ED</v>
      </c>
    </row>
    <row r="716" spans="1:48" hidden="1" x14ac:dyDescent="0.25">
      <c r="A716">
        <v>277</v>
      </c>
      <c r="B716">
        <v>26</v>
      </c>
      <c r="C716" s="4">
        <v>43908</v>
      </c>
      <c r="D716" s="14">
        <f>WebStore68[[#This Row],[order_date]]</f>
        <v>43908</v>
      </c>
      <c r="E716" s="3">
        <f>ROUNDUP(MONTH(WebStore68[[#This Row],[order_date]])/3, 0)</f>
        <v>1</v>
      </c>
      <c r="F716">
        <v>5</v>
      </c>
      <c r="G716" t="s">
        <v>36</v>
      </c>
      <c r="H716" t="s">
        <v>47</v>
      </c>
      <c r="I716" t="s">
        <v>56</v>
      </c>
      <c r="J716" t="s">
        <v>58</v>
      </c>
      <c r="K716" s="4">
        <v>43843</v>
      </c>
      <c r="L716">
        <v>5</v>
      </c>
      <c r="M716" t="s">
        <v>60</v>
      </c>
      <c r="N716" s="4">
        <v>43831</v>
      </c>
      <c r="O716" s="4">
        <v>43921</v>
      </c>
      <c r="P716">
        <v>2</v>
      </c>
      <c r="Q716" t="s">
        <v>139</v>
      </c>
      <c r="R716" t="s">
        <v>301</v>
      </c>
      <c r="S716">
        <v>2</v>
      </c>
      <c r="T716" t="s">
        <v>589</v>
      </c>
      <c r="U716" t="s">
        <v>1145</v>
      </c>
      <c r="V716" t="s">
        <v>1670</v>
      </c>
      <c r="W716" t="s">
        <v>85</v>
      </c>
      <c r="X716" t="s">
        <v>1869</v>
      </c>
      <c r="Y716">
        <v>70.89</v>
      </c>
      <c r="Z716">
        <v>44.97</v>
      </c>
      <c r="AA716">
        <v>2</v>
      </c>
      <c r="AB716" t="s">
        <v>2157</v>
      </c>
      <c r="AC716" t="s">
        <v>2437</v>
      </c>
      <c r="AD716">
        <v>3</v>
      </c>
      <c r="AE716" t="s">
        <v>2633</v>
      </c>
      <c r="AF716">
        <v>504</v>
      </c>
      <c r="AG716" t="s">
        <v>2637</v>
      </c>
      <c r="AH716" s="4">
        <v>43901</v>
      </c>
      <c r="AI716" s="4">
        <v>43951</v>
      </c>
      <c r="AJ716" t="s">
        <v>79</v>
      </c>
      <c r="AK716" t="s">
        <v>241</v>
      </c>
      <c r="AL716" t="s">
        <v>770</v>
      </c>
      <c r="AM716" t="s">
        <v>1182</v>
      </c>
      <c r="AN716" t="s">
        <v>1614</v>
      </c>
      <c r="AO716" t="s">
        <v>80</v>
      </c>
      <c r="AP716" t="s">
        <v>1548</v>
      </c>
      <c r="AQ716">
        <f>WebStore68[[#This Row],[unit_price]]*WebStore68[[#This Row],[quantity]]</f>
        <v>27.9</v>
      </c>
      <c r="AR716" t="s">
        <v>455</v>
      </c>
      <c r="AS716" t="s">
        <v>2340</v>
      </c>
      <c r="AT716" t="str">
        <f t="shared" si="11"/>
        <v>27726439085noFemale438435Facebook438314392170.8944.973control504Showing discount on the products page as well4390143951416513.95214.9915</v>
      </c>
      <c r="AU716">
        <f>COUNTIF(AT$2:AT716,AT716)</f>
        <v>1</v>
      </c>
      <c r="AV716" t="str">
        <f>WebStore68[[#This Row],[country]]&amp;"-"&amp;WebStore68[[#This Row],[item]]</f>
        <v>Sweden-Yu-Gi-Oh! TCG: Egyptian God Deck: Obelisk The Tormentor</v>
      </c>
    </row>
    <row r="717" spans="1:48" hidden="1" x14ac:dyDescent="0.25">
      <c r="A717">
        <v>289</v>
      </c>
      <c r="B717">
        <v>1</v>
      </c>
      <c r="C717" s="4">
        <v>43918</v>
      </c>
      <c r="D717" s="14">
        <f>WebStore68[[#This Row],[order_date]]</f>
        <v>43918</v>
      </c>
      <c r="E717" s="3">
        <f>ROUNDUP(MONTH(WebStore68[[#This Row],[order_date]])/3, 0)</f>
        <v>1</v>
      </c>
      <c r="F717">
        <v>5</v>
      </c>
      <c r="G717" t="s">
        <v>36</v>
      </c>
      <c r="H717" t="s">
        <v>47</v>
      </c>
      <c r="I717" t="s">
        <v>56</v>
      </c>
      <c r="J717" t="s">
        <v>58</v>
      </c>
      <c r="K717" s="4">
        <v>43682</v>
      </c>
      <c r="L717">
        <v>1</v>
      </c>
      <c r="M717" t="s">
        <v>61</v>
      </c>
      <c r="N717" s="4">
        <v>43615</v>
      </c>
      <c r="O717" s="4">
        <v>43830</v>
      </c>
      <c r="P717">
        <v>1</v>
      </c>
      <c r="Q717" t="s">
        <v>80</v>
      </c>
      <c r="R717" t="s">
        <v>242</v>
      </c>
      <c r="S717">
        <v>1</v>
      </c>
      <c r="T717" t="s">
        <v>586</v>
      </c>
      <c r="U717" t="s">
        <v>966</v>
      </c>
      <c r="V717" t="s">
        <v>1667</v>
      </c>
      <c r="W717" t="s">
        <v>80</v>
      </c>
      <c r="X717" t="s">
        <v>1548</v>
      </c>
      <c r="Y717">
        <v>43.98</v>
      </c>
      <c r="Z717">
        <v>29.98</v>
      </c>
      <c r="AA717">
        <v>1</v>
      </c>
      <c r="AB717" t="s">
        <v>67</v>
      </c>
      <c r="AC717" t="s">
        <v>2373</v>
      </c>
      <c r="AH717" s="4"/>
      <c r="AI717" s="4"/>
      <c r="AJ717" t="s">
        <v>80</v>
      </c>
      <c r="AK717" t="s">
        <v>242</v>
      </c>
      <c r="AL717" t="s">
        <v>586</v>
      </c>
      <c r="AM717" t="s">
        <v>966</v>
      </c>
      <c r="AN717" t="s">
        <v>1667</v>
      </c>
      <c r="AO717" t="s">
        <v>80</v>
      </c>
      <c r="AP717" t="s">
        <v>1548</v>
      </c>
      <c r="AQ717">
        <f>WebStore68[[#This Row],[unit_price]]*WebStore68[[#This Row],[quantity]]</f>
        <v>43.98</v>
      </c>
      <c r="AR717" t="s">
        <v>67</v>
      </c>
      <c r="AS717" t="s">
        <v>2373</v>
      </c>
      <c r="AT717" t="str">
        <f t="shared" si="11"/>
        <v>2891439185noFemale436821YouTube436154383043.9829.9827021.99214.993</v>
      </c>
      <c r="AU717">
        <f>COUNTIF(AT$2:AT717,AT717)</f>
        <v>1</v>
      </c>
      <c r="AV717" t="str">
        <f>WebStore68[[#This Row],[country]]&amp;"-"&amp;WebStore68[[#This Row],[item]]</f>
        <v>Sweden-Kids Gamer Tee</v>
      </c>
    </row>
    <row r="718" spans="1:48" hidden="1" x14ac:dyDescent="0.25">
      <c r="A718">
        <v>305</v>
      </c>
      <c r="B718">
        <v>293</v>
      </c>
      <c r="C718" s="4">
        <v>43926</v>
      </c>
      <c r="D718" s="14">
        <f>WebStore68[[#This Row],[order_date]]</f>
        <v>43926</v>
      </c>
      <c r="E718" s="3">
        <f>ROUNDUP(MONTH(WebStore68[[#This Row],[order_date]])/3, 0)</f>
        <v>2</v>
      </c>
      <c r="F718">
        <v>5</v>
      </c>
      <c r="G718" t="s">
        <v>36</v>
      </c>
      <c r="H718" t="s">
        <v>47</v>
      </c>
      <c r="I718" t="s">
        <v>56</v>
      </c>
      <c r="J718" t="s">
        <v>58</v>
      </c>
      <c r="K718" s="4">
        <v>43621</v>
      </c>
      <c r="L718">
        <v>3</v>
      </c>
      <c r="M718" t="s">
        <v>59</v>
      </c>
      <c r="N718" s="4">
        <v>43615</v>
      </c>
      <c r="O718" s="4">
        <v>43830</v>
      </c>
      <c r="P718">
        <v>2</v>
      </c>
      <c r="Q718" t="s">
        <v>75</v>
      </c>
      <c r="R718" t="s">
        <v>237</v>
      </c>
      <c r="S718">
        <v>2</v>
      </c>
      <c r="T718" t="s">
        <v>606</v>
      </c>
      <c r="U718" t="s">
        <v>1158</v>
      </c>
      <c r="V718" t="s">
        <v>1684</v>
      </c>
      <c r="W718" t="s">
        <v>85</v>
      </c>
      <c r="X718" t="s">
        <v>1869</v>
      </c>
      <c r="Y718">
        <v>130.77000000000001</v>
      </c>
      <c r="Z718">
        <v>44.97</v>
      </c>
      <c r="AA718">
        <v>2</v>
      </c>
      <c r="AB718" t="s">
        <v>167</v>
      </c>
      <c r="AC718" t="s">
        <v>2356</v>
      </c>
      <c r="AH718" s="4"/>
      <c r="AI718" s="4"/>
      <c r="AJ718" t="s">
        <v>80</v>
      </c>
      <c r="AK718" t="s">
        <v>242</v>
      </c>
      <c r="AL718" t="s">
        <v>696</v>
      </c>
      <c r="AM718" t="s">
        <v>1236</v>
      </c>
      <c r="AN718" t="s">
        <v>1758</v>
      </c>
      <c r="AO718" t="s">
        <v>69</v>
      </c>
      <c r="AP718" t="s">
        <v>1548</v>
      </c>
      <c r="AQ718">
        <f>WebStore68[[#This Row],[unit_price]]*WebStore68[[#This Row],[quantity]]</f>
        <v>72.989999999999995</v>
      </c>
      <c r="AR718" t="s">
        <v>80</v>
      </c>
      <c r="AS718" t="s">
        <v>2357</v>
      </c>
      <c r="AT718" t="str">
        <f t="shared" si="11"/>
        <v>305293439265noFemale436213Google Ads4361543830130.7744.97214272.99114.992</v>
      </c>
      <c r="AU718">
        <f>COUNTIF(AT$2:AT718,AT718)</f>
        <v>1</v>
      </c>
      <c r="AV718" t="str">
        <f>WebStore68[[#This Row],[country]]&amp;"-"&amp;WebStore68[[#This Row],[item]]</f>
        <v>Sweden-Timberland Brooklyn Alpine Chukka Black Nubuck Mens</v>
      </c>
    </row>
    <row r="719" spans="1:48" hidden="1" x14ac:dyDescent="0.25">
      <c r="A719">
        <v>305</v>
      </c>
      <c r="B719">
        <v>293</v>
      </c>
      <c r="C719" s="4">
        <v>43926</v>
      </c>
      <c r="D719" s="14">
        <f>WebStore68[[#This Row],[order_date]]</f>
        <v>43926</v>
      </c>
      <c r="E719" s="3">
        <f>ROUNDUP(MONTH(WebStore68[[#This Row],[order_date]])/3, 0)</f>
        <v>2</v>
      </c>
      <c r="F719">
        <v>5</v>
      </c>
      <c r="G719" t="s">
        <v>36</v>
      </c>
      <c r="H719" t="s">
        <v>47</v>
      </c>
      <c r="I719" t="s">
        <v>56</v>
      </c>
      <c r="J719" t="s">
        <v>58</v>
      </c>
      <c r="K719" s="4">
        <v>43621</v>
      </c>
      <c r="L719">
        <v>3</v>
      </c>
      <c r="M719" t="s">
        <v>59</v>
      </c>
      <c r="N719" s="4">
        <v>43615</v>
      </c>
      <c r="O719" s="4">
        <v>43830</v>
      </c>
      <c r="P719">
        <v>2</v>
      </c>
      <c r="Q719" t="s">
        <v>75</v>
      </c>
      <c r="R719" t="s">
        <v>237</v>
      </c>
      <c r="S719">
        <v>2</v>
      </c>
      <c r="T719" t="s">
        <v>606</v>
      </c>
      <c r="U719" t="s">
        <v>1158</v>
      </c>
      <c r="V719" t="s">
        <v>1684</v>
      </c>
      <c r="W719" t="s">
        <v>85</v>
      </c>
      <c r="X719" t="s">
        <v>1869</v>
      </c>
      <c r="Y719">
        <v>130.77000000000001</v>
      </c>
      <c r="Z719">
        <v>44.97</v>
      </c>
      <c r="AA719">
        <v>2</v>
      </c>
      <c r="AB719" t="s">
        <v>167</v>
      </c>
      <c r="AC719" t="s">
        <v>2356</v>
      </c>
      <c r="AH719" s="4"/>
      <c r="AI719" s="4"/>
      <c r="AJ719" t="s">
        <v>67</v>
      </c>
      <c r="AK719" t="s">
        <v>229</v>
      </c>
      <c r="AL719" t="s">
        <v>412</v>
      </c>
      <c r="AM719" t="s">
        <v>974</v>
      </c>
      <c r="AN719" t="s">
        <v>1507</v>
      </c>
      <c r="AO719" t="s">
        <v>80</v>
      </c>
      <c r="AP719" t="s">
        <v>1548</v>
      </c>
      <c r="AQ719">
        <f>WebStore68[[#This Row],[unit_price]]*WebStore68[[#This Row],[quantity]]</f>
        <v>57.78</v>
      </c>
      <c r="AR719" t="s">
        <v>79</v>
      </c>
      <c r="AS719" t="s">
        <v>2349</v>
      </c>
      <c r="AT719" t="str">
        <f t="shared" si="11"/>
        <v>305293439265noFemale436213Google Ads4361543830130.7744.97317228.89214.994</v>
      </c>
      <c r="AU719">
        <f>COUNTIF(AT$2:AT719,AT719)</f>
        <v>1</v>
      </c>
      <c r="AV719" t="str">
        <f>WebStore68[[#This Row],[country]]&amp;"-"&amp;WebStore68[[#This Row],[item]]</f>
        <v>Sweden-The Secret</v>
      </c>
    </row>
    <row r="720" spans="1:48" hidden="1" x14ac:dyDescent="0.25">
      <c r="A720">
        <v>319</v>
      </c>
      <c r="B720">
        <v>275</v>
      </c>
      <c r="C720" s="13">
        <v>43935</v>
      </c>
      <c r="D720" s="14">
        <f>WebStore68[[#This Row],[order_date]]</f>
        <v>43935</v>
      </c>
      <c r="E720" s="3">
        <f>ROUNDUP(MONTH(WebStore68[[#This Row],[order_date]])/3, 0)</f>
        <v>2</v>
      </c>
      <c r="F720">
        <v>5</v>
      </c>
      <c r="G720" t="s">
        <v>36</v>
      </c>
      <c r="H720" t="s">
        <v>47</v>
      </c>
      <c r="I720" t="s">
        <v>55</v>
      </c>
      <c r="J720" t="s">
        <v>58</v>
      </c>
      <c r="K720" s="4">
        <v>43820</v>
      </c>
      <c r="L720">
        <v>2</v>
      </c>
      <c r="M720" t="s">
        <v>60</v>
      </c>
      <c r="N720" s="4">
        <v>43615</v>
      </c>
      <c r="O720" s="4">
        <v>43830</v>
      </c>
      <c r="P720">
        <v>2</v>
      </c>
      <c r="Q720" t="s">
        <v>77</v>
      </c>
      <c r="R720" t="s">
        <v>239</v>
      </c>
      <c r="S720">
        <v>2</v>
      </c>
      <c r="T720" t="s">
        <v>612</v>
      </c>
      <c r="U720" t="s">
        <v>1163</v>
      </c>
      <c r="V720" t="s">
        <v>1689</v>
      </c>
      <c r="W720" t="s">
        <v>88</v>
      </c>
      <c r="X720" t="s">
        <v>2030</v>
      </c>
      <c r="Y720">
        <v>83.8</v>
      </c>
      <c r="Z720">
        <v>69.959999999999994</v>
      </c>
      <c r="AA720">
        <v>2</v>
      </c>
      <c r="AB720" t="s">
        <v>2166</v>
      </c>
      <c r="AC720" t="s">
        <v>2446</v>
      </c>
      <c r="AH720" s="4"/>
      <c r="AI720" s="4"/>
      <c r="AJ720" t="s">
        <v>70</v>
      </c>
      <c r="AK720" t="s">
        <v>232</v>
      </c>
      <c r="AL720" t="s">
        <v>638</v>
      </c>
      <c r="AM720" t="s">
        <v>1185</v>
      </c>
      <c r="AN720" t="s">
        <v>1709</v>
      </c>
      <c r="AO720" t="s">
        <v>80</v>
      </c>
      <c r="AP720" t="s">
        <v>1517</v>
      </c>
      <c r="AQ720">
        <f>WebStore68[[#This Row],[unit_price]]*WebStore68[[#This Row],[quantity]]</f>
        <v>23.9</v>
      </c>
      <c r="AR720" t="s">
        <v>640</v>
      </c>
      <c r="AS720" t="s">
        <v>2393</v>
      </c>
      <c r="AT720" t="str">
        <f t="shared" si="11"/>
        <v>319275439355yesFemale438202Facebook436154383083.869.96515511.95219.9917</v>
      </c>
      <c r="AU720">
        <f>COUNTIF(AT$2:AT720,AT720)</f>
        <v>1</v>
      </c>
      <c r="AV720" t="str">
        <f>WebStore68[[#This Row],[country]]&amp;"-"&amp;WebStore68[[#This Row],[item]]</f>
        <v>Sweden-Wilson Official Size NFL Ball American Football</v>
      </c>
    </row>
    <row r="721" spans="1:48" hidden="1" x14ac:dyDescent="0.25">
      <c r="A721">
        <v>319</v>
      </c>
      <c r="B721">
        <v>275</v>
      </c>
      <c r="C721" s="13">
        <v>43935</v>
      </c>
      <c r="D721" s="14">
        <f>WebStore68[[#This Row],[order_date]]</f>
        <v>43935</v>
      </c>
      <c r="E721" s="3">
        <f>ROUNDUP(MONTH(WebStore68[[#This Row],[order_date]])/3, 0)</f>
        <v>2</v>
      </c>
      <c r="F721">
        <v>5</v>
      </c>
      <c r="G721" t="s">
        <v>36</v>
      </c>
      <c r="H721" t="s">
        <v>47</v>
      </c>
      <c r="I721" t="s">
        <v>55</v>
      </c>
      <c r="J721" t="s">
        <v>58</v>
      </c>
      <c r="K721" s="4">
        <v>43820</v>
      </c>
      <c r="L721">
        <v>2</v>
      </c>
      <c r="M721" t="s">
        <v>60</v>
      </c>
      <c r="N721" s="4">
        <v>43615</v>
      </c>
      <c r="O721" s="4">
        <v>43830</v>
      </c>
      <c r="P721">
        <v>2</v>
      </c>
      <c r="Q721" t="s">
        <v>77</v>
      </c>
      <c r="R721" t="s">
        <v>239</v>
      </c>
      <c r="S721">
        <v>2</v>
      </c>
      <c r="T721" t="s">
        <v>612</v>
      </c>
      <c r="U721" t="s">
        <v>1163</v>
      </c>
      <c r="V721" t="s">
        <v>1689</v>
      </c>
      <c r="W721" t="s">
        <v>88</v>
      </c>
      <c r="X721" t="s">
        <v>2030</v>
      </c>
      <c r="Y721">
        <v>83.8</v>
      </c>
      <c r="Z721">
        <v>69.959999999999994</v>
      </c>
      <c r="AA721">
        <v>2</v>
      </c>
      <c r="AB721" t="s">
        <v>2166</v>
      </c>
      <c r="AC721" t="s">
        <v>2446</v>
      </c>
      <c r="AH721" s="4"/>
      <c r="AI721" s="4"/>
      <c r="AJ721" t="s">
        <v>67</v>
      </c>
      <c r="AK721" t="s">
        <v>229</v>
      </c>
      <c r="AL721" t="s">
        <v>476</v>
      </c>
      <c r="AM721" t="s">
        <v>1031</v>
      </c>
      <c r="AN721" t="s">
        <v>1487</v>
      </c>
      <c r="AO721" t="s">
        <v>80</v>
      </c>
      <c r="AP721" t="s">
        <v>1548</v>
      </c>
      <c r="AQ721">
        <f>WebStore68[[#This Row],[unit_price]]*WebStore68[[#This Row],[quantity]]</f>
        <v>59.9</v>
      </c>
      <c r="AR721" t="s">
        <v>872</v>
      </c>
      <c r="AS721" t="s">
        <v>2388</v>
      </c>
      <c r="AT721" t="str">
        <f t="shared" si="11"/>
        <v>319275439355yesFemale438202Facebook436154383083.869.9639529.95214.9919</v>
      </c>
      <c r="AU721">
        <f>COUNTIF(AT$2:AT721,AT721)</f>
        <v>1</v>
      </c>
      <c r="AV721" t="str">
        <f>WebStore68[[#This Row],[country]]&amp;"-"&amp;WebStore68[[#This Row],[item]]</f>
        <v>Sweden-Never Split the Difference: Negotiating As If Your Life Depended On It</v>
      </c>
    </row>
    <row r="722" spans="1:48" hidden="1" x14ac:dyDescent="0.25">
      <c r="A722">
        <v>328</v>
      </c>
      <c r="B722">
        <v>186</v>
      </c>
      <c r="C722" s="13">
        <v>43941</v>
      </c>
      <c r="D722" s="14">
        <f>WebStore68[[#This Row],[order_date]]</f>
        <v>43941</v>
      </c>
      <c r="E722" s="3">
        <f>ROUNDUP(MONTH(WebStore68[[#This Row],[order_date]])/3, 0)</f>
        <v>2</v>
      </c>
      <c r="F722">
        <v>5</v>
      </c>
      <c r="G722" t="s">
        <v>36</v>
      </c>
      <c r="H722" t="s">
        <v>47</v>
      </c>
      <c r="I722" t="s">
        <v>56</v>
      </c>
      <c r="J722" t="s">
        <v>58</v>
      </c>
      <c r="K722" s="4">
        <v>43817</v>
      </c>
      <c r="L722">
        <v>2</v>
      </c>
      <c r="M722" t="s">
        <v>60</v>
      </c>
      <c r="N722" s="4">
        <v>43615</v>
      </c>
      <c r="O722" s="4">
        <v>43830</v>
      </c>
      <c r="P722">
        <v>1</v>
      </c>
      <c r="Q722" t="s">
        <v>80</v>
      </c>
      <c r="R722" t="s">
        <v>242</v>
      </c>
      <c r="S722">
        <v>1</v>
      </c>
      <c r="T722" t="s">
        <v>619</v>
      </c>
      <c r="U722" t="s">
        <v>1016</v>
      </c>
      <c r="V722" t="s">
        <v>1695</v>
      </c>
      <c r="W722" t="s">
        <v>67</v>
      </c>
      <c r="X722" t="s">
        <v>1548</v>
      </c>
      <c r="Y722">
        <v>185.97</v>
      </c>
      <c r="Z722">
        <v>44.97</v>
      </c>
      <c r="AA722">
        <v>1</v>
      </c>
      <c r="AB722" t="s">
        <v>70</v>
      </c>
      <c r="AC722" t="s">
        <v>2341</v>
      </c>
      <c r="AH722" s="4"/>
      <c r="AI722" s="4"/>
      <c r="AJ722" t="s">
        <v>80</v>
      </c>
      <c r="AK722" t="s">
        <v>242</v>
      </c>
      <c r="AL722" t="s">
        <v>619</v>
      </c>
      <c r="AM722" t="s">
        <v>1016</v>
      </c>
      <c r="AN722" t="s">
        <v>1695</v>
      </c>
      <c r="AO722" t="s">
        <v>67</v>
      </c>
      <c r="AP722" t="s">
        <v>1548</v>
      </c>
      <c r="AQ722">
        <f>WebStore68[[#This Row],[unit_price]]*WebStore68[[#This Row],[quantity]]</f>
        <v>185.97</v>
      </c>
      <c r="AR722" t="s">
        <v>70</v>
      </c>
      <c r="AS722" t="s">
        <v>2341</v>
      </c>
      <c r="AT722" t="str">
        <f t="shared" si="11"/>
        <v>328186439415noFemale438172Facebook4361543830185.9744.9722761.99314.995</v>
      </c>
      <c r="AU722">
        <f>COUNTIF(AT$2:AT722,AT722)</f>
        <v>1</v>
      </c>
      <c r="AV722" t="str">
        <f>WebStore68[[#This Row],[country]]&amp;"-"&amp;WebStore68[[#This Row],[item]]</f>
        <v>Sweden-Book Week Girls Feisty Fairy AMSCAN Licensed Costume</v>
      </c>
    </row>
    <row r="723" spans="1:48" hidden="1" x14ac:dyDescent="0.25">
      <c r="A723">
        <v>335</v>
      </c>
      <c r="B723">
        <v>382</v>
      </c>
      <c r="C723" s="13">
        <v>43942</v>
      </c>
      <c r="D723" s="14">
        <f>WebStore68[[#This Row],[order_date]]</f>
        <v>43942</v>
      </c>
      <c r="E723" s="3">
        <f>ROUNDUP(MONTH(WebStore68[[#This Row],[order_date]])/3, 0)</f>
        <v>2</v>
      </c>
      <c r="F723">
        <v>5</v>
      </c>
      <c r="G723" t="s">
        <v>36</v>
      </c>
      <c r="H723" t="s">
        <v>47</v>
      </c>
      <c r="I723" t="s">
        <v>55</v>
      </c>
      <c r="J723" t="s">
        <v>57</v>
      </c>
      <c r="K723" s="4">
        <v>43711</v>
      </c>
      <c r="L723">
        <v>2</v>
      </c>
      <c r="M723" t="s">
        <v>60</v>
      </c>
      <c r="N723" s="4">
        <v>43615</v>
      </c>
      <c r="O723" s="4">
        <v>43830</v>
      </c>
      <c r="P723">
        <v>2</v>
      </c>
      <c r="Q723" t="s">
        <v>116</v>
      </c>
      <c r="R723" t="s">
        <v>278</v>
      </c>
      <c r="S723">
        <v>2</v>
      </c>
      <c r="T723" t="s">
        <v>624</v>
      </c>
      <c r="U723" t="s">
        <v>1174</v>
      </c>
      <c r="V723" t="s">
        <v>1699</v>
      </c>
      <c r="W723" t="s">
        <v>88</v>
      </c>
      <c r="X723" t="s">
        <v>2042</v>
      </c>
      <c r="Y723">
        <v>97.88</v>
      </c>
      <c r="Z723">
        <v>49.96</v>
      </c>
      <c r="AA723">
        <v>2</v>
      </c>
      <c r="AB723" t="s">
        <v>2171</v>
      </c>
      <c r="AC723" t="s">
        <v>2452</v>
      </c>
      <c r="AH723" s="4"/>
      <c r="AI723" s="4"/>
      <c r="AJ723" t="s">
        <v>67</v>
      </c>
      <c r="AK723" t="s">
        <v>229</v>
      </c>
      <c r="AL723" t="s">
        <v>498</v>
      </c>
      <c r="AM723" t="s">
        <v>1061</v>
      </c>
      <c r="AN723" t="s">
        <v>1513</v>
      </c>
      <c r="AO723" t="s">
        <v>80</v>
      </c>
      <c r="AP723" t="s">
        <v>1548</v>
      </c>
      <c r="AQ723">
        <f>WebStore68[[#This Row],[unit_price]]*WebStore68[[#This Row],[quantity]]</f>
        <v>59.98</v>
      </c>
      <c r="AR723" t="s">
        <v>652</v>
      </c>
      <c r="AS723" t="s">
        <v>2352</v>
      </c>
      <c r="AT723" t="str">
        <f t="shared" si="11"/>
        <v>335382439425yesMale437112Facebook436154383097.8849.9635929.99214.9911</v>
      </c>
      <c r="AU723">
        <f>COUNTIF(AT$2:AT723,AT723)</f>
        <v>1</v>
      </c>
      <c r="AV723" t="str">
        <f>WebStore68[[#This Row],[country]]&amp;"-"&amp;WebStore68[[#This Row],[item]]</f>
        <v>Sweden-Harry Potter and the Chamber of Secrets</v>
      </c>
    </row>
    <row r="724" spans="1:48" hidden="1" x14ac:dyDescent="0.25">
      <c r="A724">
        <v>335</v>
      </c>
      <c r="B724">
        <v>382</v>
      </c>
      <c r="C724" s="13">
        <v>43942</v>
      </c>
      <c r="D724" s="14">
        <f>WebStore68[[#This Row],[order_date]]</f>
        <v>43942</v>
      </c>
      <c r="E724" s="3">
        <f>ROUNDUP(MONTH(WebStore68[[#This Row],[order_date]])/3, 0)</f>
        <v>2</v>
      </c>
      <c r="F724">
        <v>5</v>
      </c>
      <c r="G724" t="s">
        <v>36</v>
      </c>
      <c r="H724" t="s">
        <v>47</v>
      </c>
      <c r="I724" t="s">
        <v>55</v>
      </c>
      <c r="J724" t="s">
        <v>57</v>
      </c>
      <c r="K724" s="4">
        <v>43711</v>
      </c>
      <c r="L724">
        <v>2</v>
      </c>
      <c r="M724" t="s">
        <v>60</v>
      </c>
      <c r="N724" s="4">
        <v>43615</v>
      </c>
      <c r="O724" s="4">
        <v>43830</v>
      </c>
      <c r="P724">
        <v>2</v>
      </c>
      <c r="Q724" t="s">
        <v>116</v>
      </c>
      <c r="R724" t="s">
        <v>278</v>
      </c>
      <c r="S724">
        <v>2</v>
      </c>
      <c r="T724" t="s">
        <v>624</v>
      </c>
      <c r="U724" t="s">
        <v>1174</v>
      </c>
      <c r="V724" t="s">
        <v>1699</v>
      </c>
      <c r="W724" t="s">
        <v>88</v>
      </c>
      <c r="X724" t="s">
        <v>2042</v>
      </c>
      <c r="Y724">
        <v>97.88</v>
      </c>
      <c r="Z724">
        <v>49.96</v>
      </c>
      <c r="AA724">
        <v>2</v>
      </c>
      <c r="AB724" t="s">
        <v>2171</v>
      </c>
      <c r="AC724" t="s">
        <v>2452</v>
      </c>
      <c r="AH724" s="4"/>
      <c r="AI724" s="4"/>
      <c r="AJ724" t="s">
        <v>90</v>
      </c>
      <c r="AK724" t="s">
        <v>252</v>
      </c>
      <c r="AL724" t="s">
        <v>489</v>
      </c>
      <c r="AM724" t="s">
        <v>1052</v>
      </c>
      <c r="AN724" t="s">
        <v>1581</v>
      </c>
      <c r="AO724" t="s">
        <v>80</v>
      </c>
      <c r="AP724" t="s">
        <v>1562</v>
      </c>
      <c r="AQ724">
        <f>WebStore68[[#This Row],[unit_price]]*WebStore68[[#This Row],[quantity]]</f>
        <v>37.9</v>
      </c>
      <c r="AR724" t="s">
        <v>410</v>
      </c>
      <c r="AS724" t="s">
        <v>2359</v>
      </c>
      <c r="AT724" t="str">
        <f t="shared" si="11"/>
        <v>335382439425yesMale437112Facebook436154383097.8849.96612618.9529.9920</v>
      </c>
      <c r="AU724">
        <f>COUNTIF(AT$2:AT724,AT724)</f>
        <v>1</v>
      </c>
      <c r="AV724" t="str">
        <f>WebStore68[[#This Row],[country]]&amp;"-"&amp;WebStore68[[#This Row],[item]]</f>
        <v>Sweden-Seaield Teddy Bear Panda Stuffed Animal 14x10</v>
      </c>
    </row>
    <row r="725" spans="1:48" hidden="1" x14ac:dyDescent="0.25">
      <c r="A725">
        <v>349</v>
      </c>
      <c r="B725">
        <v>168</v>
      </c>
      <c r="C725" s="4">
        <v>43951</v>
      </c>
      <c r="D725" s="14">
        <f>WebStore68[[#This Row],[order_date]]</f>
        <v>43951</v>
      </c>
      <c r="E725" s="3">
        <f>ROUNDUP(MONTH(WebStore68[[#This Row],[order_date]])/3, 0)</f>
        <v>2</v>
      </c>
      <c r="F725">
        <v>5</v>
      </c>
      <c r="G725" t="s">
        <v>36</v>
      </c>
      <c r="H725" t="s">
        <v>47</v>
      </c>
      <c r="I725" t="s">
        <v>56</v>
      </c>
      <c r="J725" t="s">
        <v>57</v>
      </c>
      <c r="K725" s="4">
        <v>43941</v>
      </c>
      <c r="L725">
        <v>7</v>
      </c>
      <c r="M725" t="s">
        <v>61</v>
      </c>
      <c r="N725" s="4">
        <v>43915</v>
      </c>
      <c r="O725" s="4">
        <v>44012</v>
      </c>
      <c r="P725">
        <v>2</v>
      </c>
      <c r="Q725" t="s">
        <v>145</v>
      </c>
      <c r="R725" t="s">
        <v>307</v>
      </c>
      <c r="S725">
        <v>2</v>
      </c>
      <c r="T725" t="s">
        <v>630</v>
      </c>
      <c r="U725" t="s">
        <v>1179</v>
      </c>
      <c r="V725" t="s">
        <v>1704</v>
      </c>
      <c r="W725" t="s">
        <v>75</v>
      </c>
      <c r="X725" t="s">
        <v>1869</v>
      </c>
      <c r="Y725">
        <v>369.83</v>
      </c>
      <c r="Z725">
        <v>74.95</v>
      </c>
      <c r="AA725">
        <v>2</v>
      </c>
      <c r="AB725" t="s">
        <v>2174</v>
      </c>
      <c r="AC725" t="s">
        <v>2455</v>
      </c>
      <c r="AH725" s="4"/>
      <c r="AI725" s="4"/>
      <c r="AJ725" t="s">
        <v>78</v>
      </c>
      <c r="AK725" t="s">
        <v>240</v>
      </c>
      <c r="AL725" t="s">
        <v>578</v>
      </c>
      <c r="AM725" t="s">
        <v>1136</v>
      </c>
      <c r="AN725" t="s">
        <v>1659</v>
      </c>
      <c r="AO725" t="s">
        <v>80</v>
      </c>
      <c r="AP725" t="s">
        <v>1548</v>
      </c>
      <c r="AQ725">
        <f>WebStore68[[#This Row],[unit_price]]*WebStore68[[#This Row],[quantity]]</f>
        <v>9.98</v>
      </c>
      <c r="AR725" t="s">
        <v>393</v>
      </c>
      <c r="AS725" t="s">
        <v>2345</v>
      </c>
      <c r="AT725" t="str">
        <f t="shared" si="11"/>
        <v>349168439515noMale439417YouTube4391544012369.8374.9581004.99214.9918</v>
      </c>
      <c r="AU725">
        <f>COUNTIF(AT$2:AT725,AT725)</f>
        <v>1</v>
      </c>
      <c r="AV725" t="str">
        <f>WebStore68[[#This Row],[country]]&amp;"-"&amp;WebStore68[[#This Row],[item]]</f>
        <v>Sweden-Non - Stick Omlet Turner</v>
      </c>
    </row>
    <row r="726" spans="1:48" hidden="1" x14ac:dyDescent="0.25">
      <c r="A726">
        <v>349</v>
      </c>
      <c r="B726">
        <v>168</v>
      </c>
      <c r="C726" s="4">
        <v>43951</v>
      </c>
      <c r="D726" s="14">
        <f>WebStore68[[#This Row],[order_date]]</f>
        <v>43951</v>
      </c>
      <c r="E726" s="3">
        <f>ROUNDUP(MONTH(WebStore68[[#This Row],[order_date]])/3, 0)</f>
        <v>2</v>
      </c>
      <c r="F726">
        <v>5</v>
      </c>
      <c r="G726" t="s">
        <v>36</v>
      </c>
      <c r="H726" t="s">
        <v>47</v>
      </c>
      <c r="I726" t="s">
        <v>56</v>
      </c>
      <c r="J726" t="s">
        <v>57</v>
      </c>
      <c r="K726" s="4">
        <v>43941</v>
      </c>
      <c r="L726">
        <v>7</v>
      </c>
      <c r="M726" t="s">
        <v>61</v>
      </c>
      <c r="N726" s="4">
        <v>43915</v>
      </c>
      <c r="O726" s="4">
        <v>44012</v>
      </c>
      <c r="P726">
        <v>2</v>
      </c>
      <c r="Q726" t="s">
        <v>145</v>
      </c>
      <c r="R726" t="s">
        <v>307</v>
      </c>
      <c r="S726">
        <v>2</v>
      </c>
      <c r="T726" t="s">
        <v>630</v>
      </c>
      <c r="U726" t="s">
        <v>1179</v>
      </c>
      <c r="V726" t="s">
        <v>1704</v>
      </c>
      <c r="W726" t="s">
        <v>75</v>
      </c>
      <c r="X726" t="s">
        <v>1869</v>
      </c>
      <c r="Y726">
        <v>369.83</v>
      </c>
      <c r="Z726">
        <v>74.95</v>
      </c>
      <c r="AA726">
        <v>2</v>
      </c>
      <c r="AB726" t="s">
        <v>2174</v>
      </c>
      <c r="AC726" t="s">
        <v>2455</v>
      </c>
      <c r="AH726" s="4"/>
      <c r="AI726" s="4"/>
      <c r="AJ726" t="s">
        <v>79</v>
      </c>
      <c r="AK726" t="s">
        <v>241</v>
      </c>
      <c r="AL726" t="s">
        <v>629</v>
      </c>
      <c r="AM726" t="s">
        <v>965</v>
      </c>
      <c r="AN726" t="s">
        <v>1703</v>
      </c>
      <c r="AO726" t="s">
        <v>67</v>
      </c>
      <c r="AP726" t="s">
        <v>1548</v>
      </c>
      <c r="AQ726">
        <f>WebStore68[[#This Row],[unit_price]]*WebStore68[[#This Row],[quantity]]</f>
        <v>359.85</v>
      </c>
      <c r="AR726" t="s">
        <v>86</v>
      </c>
      <c r="AS726" t="s">
        <v>2350</v>
      </c>
      <c r="AT726" t="str">
        <f t="shared" si="11"/>
        <v>349168439515noMale439417YouTube4391544012369.8374.95437119.95314.997</v>
      </c>
      <c r="AU726">
        <f>COUNTIF(AT$2:AT726,AT726)</f>
        <v>1</v>
      </c>
      <c r="AV726" t="str">
        <f>WebStore68[[#This Row],[country]]&amp;"-"&amp;WebStore68[[#This Row],[item]]</f>
        <v>Sweden-Dragon Ball Z - Officially Licensed Dragon Ball Collector's Set</v>
      </c>
    </row>
    <row r="727" spans="1:48" hidden="1" x14ac:dyDescent="0.25">
      <c r="A727">
        <v>371</v>
      </c>
      <c r="B727">
        <v>168</v>
      </c>
      <c r="C727" s="4">
        <v>43964</v>
      </c>
      <c r="D727" s="14">
        <f>WebStore68[[#This Row],[order_date]]</f>
        <v>43964</v>
      </c>
      <c r="E727" s="3">
        <f>ROUNDUP(MONTH(WebStore68[[#This Row],[order_date]])/3, 0)</f>
        <v>2</v>
      </c>
      <c r="F727">
        <v>5</v>
      </c>
      <c r="G727" t="s">
        <v>36</v>
      </c>
      <c r="H727" t="s">
        <v>47</v>
      </c>
      <c r="I727" t="s">
        <v>56</v>
      </c>
      <c r="J727" t="s">
        <v>57</v>
      </c>
      <c r="K727" s="4">
        <v>43941</v>
      </c>
      <c r="L727">
        <v>7</v>
      </c>
      <c r="M727" t="s">
        <v>61</v>
      </c>
      <c r="N727" s="4">
        <v>43915</v>
      </c>
      <c r="O727" s="4">
        <v>44012</v>
      </c>
      <c r="P727">
        <v>1</v>
      </c>
      <c r="Q727" t="s">
        <v>69</v>
      </c>
      <c r="R727" t="s">
        <v>231</v>
      </c>
      <c r="S727">
        <v>1</v>
      </c>
      <c r="T727" t="s">
        <v>646</v>
      </c>
      <c r="U727" t="s">
        <v>987</v>
      </c>
      <c r="V727" t="s">
        <v>492</v>
      </c>
      <c r="W727" t="s">
        <v>69</v>
      </c>
      <c r="X727" t="s">
        <v>1577</v>
      </c>
      <c r="Y727">
        <v>135</v>
      </c>
      <c r="Z727">
        <v>24.99</v>
      </c>
      <c r="AA727">
        <v>1</v>
      </c>
      <c r="AB727" t="s">
        <v>69</v>
      </c>
      <c r="AC727" t="s">
        <v>2360</v>
      </c>
      <c r="AH727" s="4"/>
      <c r="AI727" s="4"/>
      <c r="AJ727" t="s">
        <v>69</v>
      </c>
      <c r="AK727" t="s">
        <v>231</v>
      </c>
      <c r="AL727" t="s">
        <v>646</v>
      </c>
      <c r="AM727" t="s">
        <v>987</v>
      </c>
      <c r="AN727" t="s">
        <v>492</v>
      </c>
      <c r="AO727" t="s">
        <v>69</v>
      </c>
      <c r="AP727" t="s">
        <v>1577</v>
      </c>
      <c r="AQ727">
        <f>WebStore68[[#This Row],[unit_price]]*WebStore68[[#This Row],[quantity]]</f>
        <v>135</v>
      </c>
      <c r="AR727" t="s">
        <v>69</v>
      </c>
      <c r="AS727" t="s">
        <v>2360</v>
      </c>
      <c r="AT727" t="str">
        <f t="shared" si="11"/>
        <v>371168439645noMale439417YouTube439154401213524.991124135124.991</v>
      </c>
      <c r="AU727">
        <f>COUNTIF(AT$2:AT727,AT727)</f>
        <v>1</v>
      </c>
      <c r="AV727" t="str">
        <f>WebStore68[[#This Row],[country]]&amp;"-"&amp;WebStore68[[#This Row],[item]]</f>
        <v>Sweden-Scanmarker Air Pen Scanner</v>
      </c>
    </row>
    <row r="728" spans="1:48" hidden="1" x14ac:dyDescent="0.25">
      <c r="A728">
        <v>395</v>
      </c>
      <c r="B728">
        <v>127</v>
      </c>
      <c r="C728" s="13">
        <v>43979</v>
      </c>
      <c r="D728" s="14">
        <f>WebStore68[[#This Row],[order_date]]</f>
        <v>43979</v>
      </c>
      <c r="E728" s="3">
        <f>ROUNDUP(MONTH(WebStore68[[#This Row],[order_date]])/3, 0)</f>
        <v>2</v>
      </c>
      <c r="F728">
        <v>5</v>
      </c>
      <c r="G728" t="s">
        <v>36</v>
      </c>
      <c r="H728" t="s">
        <v>47</v>
      </c>
      <c r="I728" t="s">
        <v>55</v>
      </c>
      <c r="J728" t="s">
        <v>58</v>
      </c>
      <c r="K728" s="4">
        <v>43587</v>
      </c>
      <c r="L728">
        <v>2</v>
      </c>
      <c r="N728" s="4"/>
      <c r="O728" s="4"/>
      <c r="P728">
        <v>1</v>
      </c>
      <c r="Q728" t="s">
        <v>86</v>
      </c>
      <c r="R728" t="s">
        <v>248</v>
      </c>
      <c r="S728">
        <v>1</v>
      </c>
      <c r="T728" t="s">
        <v>441</v>
      </c>
      <c r="U728" t="s">
        <v>1003</v>
      </c>
      <c r="V728" t="s">
        <v>1535</v>
      </c>
      <c r="W728" t="s">
        <v>69</v>
      </c>
      <c r="X728" t="s">
        <v>1577</v>
      </c>
      <c r="Y728">
        <v>43.99</v>
      </c>
      <c r="Z728">
        <v>24.99</v>
      </c>
      <c r="AA728">
        <v>1</v>
      </c>
      <c r="AB728" t="s">
        <v>530</v>
      </c>
      <c r="AC728" t="s">
        <v>2367</v>
      </c>
      <c r="AH728" s="4"/>
      <c r="AI728" s="4"/>
      <c r="AJ728" t="s">
        <v>86</v>
      </c>
      <c r="AK728" t="s">
        <v>248</v>
      </c>
      <c r="AL728" t="s">
        <v>441</v>
      </c>
      <c r="AM728" t="s">
        <v>2640</v>
      </c>
      <c r="AN728" t="s">
        <v>1535</v>
      </c>
      <c r="AO728" t="s">
        <v>69</v>
      </c>
      <c r="AP728" t="s">
        <v>1577</v>
      </c>
      <c r="AQ728">
        <f>WebStore68[[#This Row],[unit_price]]*WebStore68[[#This Row],[quantity]]</f>
        <v>43.99</v>
      </c>
      <c r="AR728" t="s">
        <v>530</v>
      </c>
      <c r="AS728" t="s">
        <v>2367</v>
      </c>
      <c r="AT728" t="str">
        <f t="shared" si="11"/>
        <v>395127439795yesFemale43587243.9924.99710643.99124.9916</v>
      </c>
      <c r="AU728">
        <f>COUNTIF(AT$2:AT728,AT728)</f>
        <v>1</v>
      </c>
      <c r="AV728" t="str">
        <f>WebStore68[[#This Row],[country]]&amp;"-"&amp;WebStore68[[#This Row],[item]]</f>
        <v>Sweden-PharMeDoc Pregnancy Pillow</v>
      </c>
    </row>
    <row r="729" spans="1:48" hidden="1" x14ac:dyDescent="0.25">
      <c r="A729">
        <v>415</v>
      </c>
      <c r="B729">
        <v>490</v>
      </c>
      <c r="C729" s="4">
        <v>43989</v>
      </c>
      <c r="D729" s="14">
        <f>WebStore68[[#This Row],[order_date]]</f>
        <v>43989</v>
      </c>
      <c r="E729" s="3">
        <f>ROUNDUP(MONTH(WebStore68[[#This Row],[order_date]])/3, 0)</f>
        <v>2</v>
      </c>
      <c r="F729">
        <v>5</v>
      </c>
      <c r="G729" t="s">
        <v>36</v>
      </c>
      <c r="H729" t="s">
        <v>47</v>
      </c>
      <c r="I729" t="s">
        <v>55</v>
      </c>
      <c r="J729" t="s">
        <v>58</v>
      </c>
      <c r="K729" s="4">
        <v>43836</v>
      </c>
      <c r="L729">
        <v>15</v>
      </c>
      <c r="M729" t="s">
        <v>62</v>
      </c>
      <c r="N729" s="4">
        <v>43615</v>
      </c>
      <c r="O729" s="4">
        <v>44413</v>
      </c>
      <c r="P729">
        <v>1</v>
      </c>
      <c r="Q729" t="s">
        <v>90</v>
      </c>
      <c r="R729" t="s">
        <v>252</v>
      </c>
      <c r="S729">
        <v>1</v>
      </c>
      <c r="T729" t="s">
        <v>489</v>
      </c>
      <c r="U729" t="s">
        <v>1052</v>
      </c>
      <c r="V729" t="s">
        <v>1581</v>
      </c>
      <c r="W729" t="s">
        <v>80</v>
      </c>
      <c r="X729" t="s">
        <v>1562</v>
      </c>
      <c r="Y729">
        <v>37.9</v>
      </c>
      <c r="Z729">
        <v>19.98</v>
      </c>
      <c r="AA729">
        <v>1</v>
      </c>
      <c r="AB729" t="s">
        <v>410</v>
      </c>
      <c r="AC729" t="s">
        <v>2359</v>
      </c>
      <c r="AH729" s="4"/>
      <c r="AI729" s="4"/>
      <c r="AJ729" t="s">
        <v>90</v>
      </c>
      <c r="AK729" t="s">
        <v>252</v>
      </c>
      <c r="AL729" t="s">
        <v>489</v>
      </c>
      <c r="AM729" t="s">
        <v>1052</v>
      </c>
      <c r="AN729" t="s">
        <v>1581</v>
      </c>
      <c r="AO729" t="s">
        <v>80</v>
      </c>
      <c r="AP729" t="s">
        <v>1562</v>
      </c>
      <c r="AQ729">
        <f>WebStore68[[#This Row],[unit_price]]*WebStore68[[#This Row],[quantity]]</f>
        <v>37.9</v>
      </c>
      <c r="AR729" t="s">
        <v>410</v>
      </c>
      <c r="AS729" t="s">
        <v>2359</v>
      </c>
      <c r="AT729" t="str">
        <f t="shared" si="11"/>
        <v>415490439895yesFemale4383615Organic436154441337.919.98612618.9529.9920</v>
      </c>
      <c r="AU729">
        <f>COUNTIF(AT$2:AT729,AT729)</f>
        <v>1</v>
      </c>
      <c r="AV729" t="str">
        <f>WebStore68[[#This Row],[country]]&amp;"-"&amp;WebStore68[[#This Row],[item]]</f>
        <v>Sweden-Seaield Teddy Bear Panda Stuffed Animal 14x10</v>
      </c>
    </row>
    <row r="730" spans="1:48" hidden="1" x14ac:dyDescent="0.25">
      <c r="A730">
        <v>426</v>
      </c>
      <c r="B730">
        <v>76</v>
      </c>
      <c r="C730" s="4">
        <v>43996</v>
      </c>
      <c r="D730" s="14">
        <f>WebStore68[[#This Row],[order_date]]</f>
        <v>43996</v>
      </c>
      <c r="E730" s="3">
        <f>ROUNDUP(MONTH(WebStore68[[#This Row],[order_date]])/3, 0)</f>
        <v>2</v>
      </c>
      <c r="F730">
        <v>5</v>
      </c>
      <c r="G730" t="s">
        <v>36</v>
      </c>
      <c r="H730" t="s">
        <v>47</v>
      </c>
      <c r="I730" t="s">
        <v>55</v>
      </c>
      <c r="J730" t="s">
        <v>57</v>
      </c>
      <c r="K730" s="4">
        <v>43881</v>
      </c>
      <c r="L730">
        <v>5</v>
      </c>
      <c r="M730" t="s">
        <v>60</v>
      </c>
      <c r="N730" s="4">
        <v>43831</v>
      </c>
      <c r="O730" s="4">
        <v>43921</v>
      </c>
      <c r="P730">
        <v>1</v>
      </c>
      <c r="Q730" t="s">
        <v>69</v>
      </c>
      <c r="R730" t="s">
        <v>231</v>
      </c>
      <c r="S730">
        <v>1</v>
      </c>
      <c r="T730" t="s">
        <v>646</v>
      </c>
      <c r="U730" t="s">
        <v>987</v>
      </c>
      <c r="V730" t="s">
        <v>492</v>
      </c>
      <c r="W730" t="s">
        <v>80</v>
      </c>
      <c r="X730" t="s">
        <v>1577</v>
      </c>
      <c r="Y730">
        <v>270</v>
      </c>
      <c r="Z730">
        <v>49.98</v>
      </c>
      <c r="AA730">
        <v>1</v>
      </c>
      <c r="AB730" t="s">
        <v>69</v>
      </c>
      <c r="AC730" t="s">
        <v>2360</v>
      </c>
      <c r="AH730" s="4"/>
      <c r="AI730" s="4"/>
      <c r="AJ730" t="s">
        <v>69</v>
      </c>
      <c r="AK730" t="s">
        <v>231</v>
      </c>
      <c r="AL730" t="s">
        <v>646</v>
      </c>
      <c r="AM730" t="s">
        <v>987</v>
      </c>
      <c r="AN730" t="s">
        <v>492</v>
      </c>
      <c r="AO730" t="s">
        <v>80</v>
      </c>
      <c r="AP730" t="s">
        <v>1577</v>
      </c>
      <c r="AQ730">
        <f>WebStore68[[#This Row],[unit_price]]*WebStore68[[#This Row],[quantity]]</f>
        <v>270</v>
      </c>
      <c r="AR730" t="s">
        <v>69</v>
      </c>
      <c r="AS730" t="s">
        <v>2360</v>
      </c>
      <c r="AT730" t="str">
        <f t="shared" si="11"/>
        <v>42676439965yesMale438815Facebook438314392127049.981124135224.991</v>
      </c>
      <c r="AU730">
        <f>COUNTIF(AT$2:AT730,AT730)</f>
        <v>1</v>
      </c>
      <c r="AV730" t="str">
        <f>WebStore68[[#This Row],[country]]&amp;"-"&amp;WebStore68[[#This Row],[item]]</f>
        <v>Sweden-Scanmarker Air Pen Scanner</v>
      </c>
    </row>
    <row r="731" spans="1:48" hidden="1" x14ac:dyDescent="0.25">
      <c r="A731">
        <v>430</v>
      </c>
      <c r="B731">
        <v>334</v>
      </c>
      <c r="C731" s="4">
        <v>44000</v>
      </c>
      <c r="D731" s="14">
        <f>WebStore68[[#This Row],[order_date]]</f>
        <v>44000</v>
      </c>
      <c r="E731" s="3">
        <f>ROUNDUP(MONTH(WebStore68[[#This Row],[order_date]])/3, 0)</f>
        <v>2</v>
      </c>
      <c r="F731">
        <v>5</v>
      </c>
      <c r="G731" t="s">
        <v>36</v>
      </c>
      <c r="H731" t="s">
        <v>47</v>
      </c>
      <c r="I731" t="s">
        <v>55</v>
      </c>
      <c r="J731" t="s">
        <v>57</v>
      </c>
      <c r="K731" s="4">
        <v>43851</v>
      </c>
      <c r="L731">
        <v>15</v>
      </c>
      <c r="M731" t="s">
        <v>62</v>
      </c>
      <c r="N731" s="4">
        <v>43615</v>
      </c>
      <c r="O731" s="4">
        <v>44413</v>
      </c>
      <c r="P731">
        <v>1</v>
      </c>
      <c r="Q731" t="s">
        <v>90</v>
      </c>
      <c r="R731" t="s">
        <v>252</v>
      </c>
      <c r="S731">
        <v>1</v>
      </c>
      <c r="T731" t="s">
        <v>501</v>
      </c>
      <c r="U731" t="s">
        <v>1064</v>
      </c>
      <c r="V731" t="s">
        <v>1592</v>
      </c>
      <c r="W731" t="s">
        <v>67</v>
      </c>
      <c r="X731" t="s">
        <v>1562</v>
      </c>
      <c r="Y731">
        <v>26.88</v>
      </c>
      <c r="Z731">
        <v>29.97</v>
      </c>
      <c r="AA731">
        <v>1</v>
      </c>
      <c r="AB731" t="s">
        <v>410</v>
      </c>
      <c r="AC731" t="s">
        <v>2359</v>
      </c>
      <c r="AH731" s="4"/>
      <c r="AI731" s="4"/>
      <c r="AJ731" t="s">
        <v>90</v>
      </c>
      <c r="AK731" t="s">
        <v>252</v>
      </c>
      <c r="AL731" t="s">
        <v>501</v>
      </c>
      <c r="AM731" t="s">
        <v>1064</v>
      </c>
      <c r="AN731" t="s">
        <v>1592</v>
      </c>
      <c r="AO731" t="s">
        <v>67</v>
      </c>
      <c r="AP731" t="s">
        <v>1562</v>
      </c>
      <c r="AQ731">
        <f>WebStore68[[#This Row],[unit_price]]*WebStore68[[#This Row],[quantity]]</f>
        <v>26.880000000000003</v>
      </c>
      <c r="AR731" t="s">
        <v>410</v>
      </c>
      <c r="AS731" t="s">
        <v>2359</v>
      </c>
      <c r="AT731" t="str">
        <f t="shared" si="11"/>
        <v>430334440005yesMale4385115Organic436154441326.8829.9761618.9639.9920</v>
      </c>
      <c r="AU731">
        <f>COUNTIF(AT$2:AT731,AT731)</f>
        <v>1</v>
      </c>
      <c r="AV731" t="str">
        <f>WebStore68[[#This Row],[country]]&amp;"-"&amp;WebStore68[[#This Row],[item]]</f>
        <v>Sweden-Yahtzee</v>
      </c>
    </row>
    <row r="732" spans="1:48" hidden="1" x14ac:dyDescent="0.25">
      <c r="A732">
        <v>444</v>
      </c>
      <c r="B732">
        <v>168</v>
      </c>
      <c r="C732" s="4">
        <v>44009</v>
      </c>
      <c r="D732" s="14">
        <f>WebStore68[[#This Row],[order_date]]</f>
        <v>44009</v>
      </c>
      <c r="E732" s="3">
        <f>ROUNDUP(MONTH(WebStore68[[#This Row],[order_date]])/3, 0)</f>
        <v>2</v>
      </c>
      <c r="F732">
        <v>5</v>
      </c>
      <c r="G732" t="s">
        <v>36</v>
      </c>
      <c r="H732" t="s">
        <v>47</v>
      </c>
      <c r="I732" t="s">
        <v>56</v>
      </c>
      <c r="J732" t="s">
        <v>57</v>
      </c>
      <c r="K732" s="4">
        <v>43941</v>
      </c>
      <c r="L732">
        <v>7</v>
      </c>
      <c r="M732" t="s">
        <v>61</v>
      </c>
      <c r="N732" s="4">
        <v>43915</v>
      </c>
      <c r="O732" s="4">
        <v>44012</v>
      </c>
      <c r="P732">
        <v>2</v>
      </c>
      <c r="Q732" t="s">
        <v>77</v>
      </c>
      <c r="R732" t="s">
        <v>239</v>
      </c>
      <c r="S732">
        <v>2</v>
      </c>
      <c r="T732" t="s">
        <v>683</v>
      </c>
      <c r="U732" t="s">
        <v>1225</v>
      </c>
      <c r="V732" t="s">
        <v>1747</v>
      </c>
      <c r="W732" t="s">
        <v>110</v>
      </c>
      <c r="X732" t="s">
        <v>2030</v>
      </c>
      <c r="Y732">
        <v>155.97</v>
      </c>
      <c r="Z732">
        <v>104.94</v>
      </c>
      <c r="AA732">
        <v>2</v>
      </c>
      <c r="AB732" t="s">
        <v>2196</v>
      </c>
      <c r="AC732" t="s">
        <v>2482</v>
      </c>
      <c r="AD732">
        <v>4</v>
      </c>
      <c r="AE732" t="s">
        <v>2633</v>
      </c>
      <c r="AF732">
        <v>904</v>
      </c>
      <c r="AG732" t="s">
        <v>2638</v>
      </c>
      <c r="AH732" s="4">
        <v>43983</v>
      </c>
      <c r="AI732" s="4">
        <v>44027</v>
      </c>
      <c r="AJ732" t="s">
        <v>70</v>
      </c>
      <c r="AK732" t="s">
        <v>232</v>
      </c>
      <c r="AL732" t="s">
        <v>594</v>
      </c>
      <c r="AM732" t="s">
        <v>1077</v>
      </c>
      <c r="AN732" t="s">
        <v>519</v>
      </c>
      <c r="AO732" t="s">
        <v>67</v>
      </c>
      <c r="AP732" t="s">
        <v>1517</v>
      </c>
      <c r="AQ732">
        <f>WebStore68[[#This Row],[unit_price]]*WebStore68[[#This Row],[quantity]]</f>
        <v>123</v>
      </c>
      <c r="AR732" t="s">
        <v>432</v>
      </c>
      <c r="AS732" t="s">
        <v>2331</v>
      </c>
      <c r="AT732" t="str">
        <f t="shared" si="11"/>
        <v>444168440095noMale439417YouTube4391544012155.97104.944control904Adding a remember me on this device option4398344027513441319.9921</v>
      </c>
      <c r="AU732">
        <f>COUNTIF(AT$2:AT732,AT732)</f>
        <v>1</v>
      </c>
      <c r="AV732" t="str">
        <f>WebStore68[[#This Row],[country]]&amp;"-"&amp;WebStore68[[#This Row],[item]]</f>
        <v>Sweden-Soccer Goal Set</v>
      </c>
    </row>
    <row r="733" spans="1:48" hidden="1" x14ac:dyDescent="0.25">
      <c r="A733">
        <v>444</v>
      </c>
      <c r="B733">
        <v>168</v>
      </c>
      <c r="C733" s="4">
        <v>44009</v>
      </c>
      <c r="D733" s="14">
        <f>WebStore68[[#This Row],[order_date]]</f>
        <v>44009</v>
      </c>
      <c r="E733" s="3">
        <f>ROUNDUP(MONTH(WebStore68[[#This Row],[order_date]])/3, 0)</f>
        <v>2</v>
      </c>
      <c r="F733">
        <v>5</v>
      </c>
      <c r="G733" t="s">
        <v>36</v>
      </c>
      <c r="H733" t="s">
        <v>47</v>
      </c>
      <c r="I733" t="s">
        <v>56</v>
      </c>
      <c r="J733" t="s">
        <v>57</v>
      </c>
      <c r="K733" s="4">
        <v>43941</v>
      </c>
      <c r="L733">
        <v>7</v>
      </c>
      <c r="M733" t="s">
        <v>61</v>
      </c>
      <c r="N733" s="4">
        <v>43915</v>
      </c>
      <c r="O733" s="4">
        <v>44012</v>
      </c>
      <c r="P733">
        <v>2</v>
      </c>
      <c r="Q733" t="s">
        <v>77</v>
      </c>
      <c r="R733" t="s">
        <v>239</v>
      </c>
      <c r="S733">
        <v>2</v>
      </c>
      <c r="T733" t="s">
        <v>683</v>
      </c>
      <c r="U733" t="s">
        <v>1225</v>
      </c>
      <c r="V733" t="s">
        <v>1747</v>
      </c>
      <c r="W733" t="s">
        <v>110</v>
      </c>
      <c r="X733" t="s">
        <v>2030</v>
      </c>
      <c r="Y733">
        <v>155.97</v>
      </c>
      <c r="Z733">
        <v>104.94</v>
      </c>
      <c r="AA733">
        <v>2</v>
      </c>
      <c r="AB733" t="s">
        <v>2196</v>
      </c>
      <c r="AC733" t="s">
        <v>2482</v>
      </c>
      <c r="AD733">
        <v>4</v>
      </c>
      <c r="AE733" t="s">
        <v>2633</v>
      </c>
      <c r="AF733">
        <v>904</v>
      </c>
      <c r="AG733" t="s">
        <v>2638</v>
      </c>
      <c r="AH733" s="4">
        <v>43983</v>
      </c>
      <c r="AI733" s="4">
        <v>44027</v>
      </c>
      <c r="AJ733" t="s">
        <v>67</v>
      </c>
      <c r="AK733" t="s">
        <v>229</v>
      </c>
      <c r="AL733" t="s">
        <v>626</v>
      </c>
      <c r="AM733" t="s">
        <v>1176</v>
      </c>
      <c r="AN733" t="s">
        <v>1701</v>
      </c>
      <c r="AO733" t="s">
        <v>67</v>
      </c>
      <c r="AP733" t="s">
        <v>1548</v>
      </c>
      <c r="AQ733">
        <f>WebStore68[[#This Row],[unit_price]]*WebStore68[[#This Row],[quantity]]</f>
        <v>32.97</v>
      </c>
      <c r="AR733" t="s">
        <v>90</v>
      </c>
      <c r="AS733" t="s">
        <v>2328</v>
      </c>
      <c r="AT733" t="str">
        <f t="shared" si="11"/>
        <v>444168440095noMale439417YouTube4391544012155.97104.944control904Adding a remember me on this device option439834402737910.99314.996</v>
      </c>
      <c r="AU733">
        <f>COUNTIF(AT$2:AT733,AT733)</f>
        <v>1</v>
      </c>
      <c r="AV733" t="str">
        <f>WebStore68[[#This Row],[country]]&amp;"-"&amp;WebStore68[[#This Row],[item]]</f>
        <v>Sweden-Little Stars</v>
      </c>
    </row>
    <row r="734" spans="1:48" hidden="1" x14ac:dyDescent="0.25">
      <c r="A734">
        <v>448</v>
      </c>
      <c r="B734">
        <v>167</v>
      </c>
      <c r="C734" s="4">
        <v>44011</v>
      </c>
      <c r="D734" s="14">
        <f>WebStore68[[#This Row],[order_date]]</f>
        <v>44011</v>
      </c>
      <c r="E734" s="3">
        <f>ROUNDUP(MONTH(WebStore68[[#This Row],[order_date]])/3, 0)</f>
        <v>2</v>
      </c>
      <c r="F734">
        <v>5</v>
      </c>
      <c r="G734" t="s">
        <v>36</v>
      </c>
      <c r="H734" t="s">
        <v>47</v>
      </c>
      <c r="I734" t="s">
        <v>55</v>
      </c>
      <c r="J734" t="s">
        <v>58</v>
      </c>
      <c r="K734" s="4">
        <v>43899</v>
      </c>
      <c r="L734">
        <v>5</v>
      </c>
      <c r="M734" t="s">
        <v>60</v>
      </c>
      <c r="N734" s="4">
        <v>43831</v>
      </c>
      <c r="O734" s="4">
        <v>43921</v>
      </c>
      <c r="P734">
        <v>2</v>
      </c>
      <c r="Q734" t="s">
        <v>94</v>
      </c>
      <c r="R734" t="s">
        <v>256</v>
      </c>
      <c r="S734">
        <v>2</v>
      </c>
      <c r="T734" t="s">
        <v>686</v>
      </c>
      <c r="U734" t="s">
        <v>1228</v>
      </c>
      <c r="V734" t="s">
        <v>1749</v>
      </c>
      <c r="W734" t="s">
        <v>109</v>
      </c>
      <c r="X734" t="s">
        <v>1902</v>
      </c>
      <c r="Y734">
        <v>270.95999999999998</v>
      </c>
      <c r="Z734">
        <v>84.96</v>
      </c>
      <c r="AA734">
        <v>2</v>
      </c>
      <c r="AB734" t="s">
        <v>2197</v>
      </c>
      <c r="AC734" t="s">
        <v>2484</v>
      </c>
      <c r="AH734" s="4"/>
      <c r="AI734" s="4"/>
      <c r="AJ734" t="s">
        <v>70</v>
      </c>
      <c r="AK734" t="s">
        <v>232</v>
      </c>
      <c r="AL734" t="s">
        <v>475</v>
      </c>
      <c r="AM734" t="s">
        <v>1038</v>
      </c>
      <c r="AN734" t="s">
        <v>1527</v>
      </c>
      <c r="AO734" t="s">
        <v>67</v>
      </c>
      <c r="AP734" t="s">
        <v>1517</v>
      </c>
      <c r="AQ734">
        <f>WebStore68[[#This Row],[unit_price]]*WebStore68[[#This Row],[quantity]]</f>
        <v>110.97</v>
      </c>
      <c r="AR734" t="s">
        <v>673</v>
      </c>
      <c r="AS734" t="s">
        <v>2348</v>
      </c>
      <c r="AT734" t="str">
        <f t="shared" si="11"/>
        <v>448167440115yesFemale438995Facebook4383143921270.9684.96515336.99319.9912</v>
      </c>
      <c r="AU734">
        <f>COUNTIF(AT$2:AT734,AT734)</f>
        <v>1</v>
      </c>
      <c r="AV734" t="str">
        <f>WebStore68[[#This Row],[country]]&amp;"-"&amp;WebStore68[[#This Row],[item]]</f>
        <v>Sweden-Wilson A500 Youth Leather Right Hand Throw Catchers Baseball Mitt Glove 32"</v>
      </c>
    </row>
    <row r="735" spans="1:48" hidden="1" x14ac:dyDescent="0.25">
      <c r="A735">
        <v>448</v>
      </c>
      <c r="B735">
        <v>167</v>
      </c>
      <c r="C735" s="4">
        <v>44011</v>
      </c>
      <c r="D735" s="14">
        <f>WebStore68[[#This Row],[order_date]]</f>
        <v>44011</v>
      </c>
      <c r="E735" s="3">
        <f>ROUNDUP(MONTH(WebStore68[[#This Row],[order_date]])/3, 0)</f>
        <v>2</v>
      </c>
      <c r="F735">
        <v>5</v>
      </c>
      <c r="G735" t="s">
        <v>36</v>
      </c>
      <c r="H735" t="s">
        <v>47</v>
      </c>
      <c r="I735" t="s">
        <v>55</v>
      </c>
      <c r="J735" t="s">
        <v>58</v>
      </c>
      <c r="K735" s="4">
        <v>43899</v>
      </c>
      <c r="L735">
        <v>5</v>
      </c>
      <c r="M735" t="s">
        <v>60</v>
      </c>
      <c r="N735" s="4">
        <v>43831</v>
      </c>
      <c r="O735" s="4">
        <v>43921</v>
      </c>
      <c r="P735">
        <v>2</v>
      </c>
      <c r="Q735" t="s">
        <v>94</v>
      </c>
      <c r="R735" t="s">
        <v>256</v>
      </c>
      <c r="S735">
        <v>2</v>
      </c>
      <c r="T735" t="s">
        <v>686</v>
      </c>
      <c r="U735" t="s">
        <v>1228</v>
      </c>
      <c r="V735" t="s">
        <v>1749</v>
      </c>
      <c r="W735" t="s">
        <v>109</v>
      </c>
      <c r="X735" t="s">
        <v>1902</v>
      </c>
      <c r="Y735">
        <v>270.95999999999998</v>
      </c>
      <c r="Z735">
        <v>84.96</v>
      </c>
      <c r="AA735">
        <v>2</v>
      </c>
      <c r="AB735" t="s">
        <v>2197</v>
      </c>
      <c r="AC735" t="s">
        <v>2484</v>
      </c>
      <c r="AH735" s="4"/>
      <c r="AI735" s="4"/>
      <c r="AJ735" t="s">
        <v>86</v>
      </c>
      <c r="AK735" t="s">
        <v>248</v>
      </c>
      <c r="AL735" t="s">
        <v>633</v>
      </c>
      <c r="AM735" t="s">
        <v>1017</v>
      </c>
      <c r="AN735" t="s">
        <v>1547</v>
      </c>
      <c r="AO735" t="s">
        <v>69</v>
      </c>
      <c r="AP735" t="s">
        <v>1577</v>
      </c>
      <c r="AQ735">
        <f>WebStore68[[#This Row],[unit_price]]*WebStore68[[#This Row],[quantity]]</f>
        <v>159.99</v>
      </c>
      <c r="AR735" t="s">
        <v>547</v>
      </c>
      <c r="AS735" t="s">
        <v>2354</v>
      </c>
      <c r="AT735" t="str">
        <f t="shared" si="11"/>
        <v>448167440115yesFemale438995Facebook4383143921270.9684.96789159.99124.9914</v>
      </c>
      <c r="AU735">
        <f>COUNTIF(AT$2:AT735,AT735)</f>
        <v>1</v>
      </c>
      <c r="AV735" t="str">
        <f>WebStore68[[#This Row],[country]]&amp;"-"&amp;WebStore68[[#This Row],[item]]</f>
        <v>Sweden-Milwaukee 2724-20 M18</v>
      </c>
    </row>
    <row r="736" spans="1:48" hidden="1" x14ac:dyDescent="0.25">
      <c r="A736">
        <v>493</v>
      </c>
      <c r="B736">
        <v>96</v>
      </c>
      <c r="C736" s="4">
        <v>44034</v>
      </c>
      <c r="D736" s="14">
        <f>WebStore68[[#This Row],[order_date]]</f>
        <v>44034</v>
      </c>
      <c r="E736" s="3">
        <f>ROUNDUP(MONTH(WebStore68[[#This Row],[order_date]])/3, 0)</f>
        <v>3</v>
      </c>
      <c r="F736">
        <v>5</v>
      </c>
      <c r="G736" t="s">
        <v>36</v>
      </c>
      <c r="H736" t="s">
        <v>47</v>
      </c>
      <c r="I736" t="s">
        <v>55</v>
      </c>
      <c r="J736" t="s">
        <v>57</v>
      </c>
      <c r="K736" s="4">
        <v>43907</v>
      </c>
      <c r="L736">
        <v>5</v>
      </c>
      <c r="M736" t="s">
        <v>60</v>
      </c>
      <c r="N736" s="4">
        <v>43831</v>
      </c>
      <c r="O736" s="4">
        <v>43921</v>
      </c>
      <c r="P736">
        <v>1</v>
      </c>
      <c r="Q736" t="s">
        <v>99</v>
      </c>
      <c r="R736" t="s">
        <v>261</v>
      </c>
      <c r="S736">
        <v>1</v>
      </c>
      <c r="T736" t="s">
        <v>457</v>
      </c>
      <c r="U736" t="s">
        <v>1020</v>
      </c>
      <c r="V736" t="s">
        <v>1550</v>
      </c>
      <c r="W736" t="s">
        <v>71</v>
      </c>
      <c r="X736" t="s">
        <v>1869</v>
      </c>
      <c r="Y736">
        <v>9.98</v>
      </c>
      <c r="Z736">
        <v>29.98</v>
      </c>
      <c r="AA736">
        <v>1</v>
      </c>
      <c r="AB736" t="s">
        <v>2104</v>
      </c>
      <c r="AC736" t="s">
        <v>2375</v>
      </c>
      <c r="AH736" s="4"/>
      <c r="AI736" s="4"/>
      <c r="AJ736" t="s">
        <v>78</v>
      </c>
      <c r="AK736" t="s">
        <v>240</v>
      </c>
      <c r="AL736" t="s">
        <v>578</v>
      </c>
      <c r="AM736" t="s">
        <v>1136</v>
      </c>
      <c r="AN736" t="s">
        <v>1659</v>
      </c>
      <c r="AO736" t="s">
        <v>69</v>
      </c>
      <c r="AP736" t="s">
        <v>1548</v>
      </c>
      <c r="AQ736">
        <f>WebStore68[[#This Row],[unit_price]]*WebStore68[[#This Row],[quantity]]</f>
        <v>4.99</v>
      </c>
      <c r="AR736" t="s">
        <v>393</v>
      </c>
      <c r="AS736" t="s">
        <v>2345</v>
      </c>
      <c r="AT736" t="str">
        <f t="shared" si="11"/>
        <v>49396440345yesMale439075Facebook43831439219.9829.9881004.99114.9918</v>
      </c>
      <c r="AU736">
        <f>COUNTIF(AT$2:AT736,AT736)</f>
        <v>1</v>
      </c>
      <c r="AV736" t="str">
        <f>WebStore68[[#This Row],[country]]&amp;"-"&amp;WebStore68[[#This Row],[item]]</f>
        <v>Sweden-Non - Stick Omlet Turner</v>
      </c>
    </row>
    <row r="737" spans="1:48" hidden="1" x14ac:dyDescent="0.25">
      <c r="A737">
        <v>509</v>
      </c>
      <c r="B737">
        <v>127</v>
      </c>
      <c r="C737" s="13">
        <v>44040</v>
      </c>
      <c r="D737" s="14">
        <f>WebStore68[[#This Row],[order_date]]</f>
        <v>44040</v>
      </c>
      <c r="E737" s="3">
        <f>ROUNDUP(MONTH(WebStore68[[#This Row],[order_date]])/3, 0)</f>
        <v>3</v>
      </c>
      <c r="F737">
        <v>5</v>
      </c>
      <c r="G737" t="s">
        <v>36</v>
      </c>
      <c r="H737" t="s">
        <v>47</v>
      </c>
      <c r="I737" t="s">
        <v>55</v>
      </c>
      <c r="J737" t="s">
        <v>58</v>
      </c>
      <c r="K737" s="4">
        <v>43587</v>
      </c>
      <c r="L737">
        <v>2</v>
      </c>
      <c r="N737" s="4"/>
      <c r="O737" s="4"/>
      <c r="P737">
        <v>1</v>
      </c>
      <c r="Q737" t="s">
        <v>80</v>
      </c>
      <c r="R737" t="s">
        <v>242</v>
      </c>
      <c r="S737">
        <v>1</v>
      </c>
      <c r="T737" t="s">
        <v>569</v>
      </c>
      <c r="U737" t="s">
        <v>1128</v>
      </c>
      <c r="V737" t="s">
        <v>1652</v>
      </c>
      <c r="W737" t="s">
        <v>69</v>
      </c>
      <c r="X737" t="s">
        <v>1548</v>
      </c>
      <c r="Y737">
        <v>13.99</v>
      </c>
      <c r="Z737">
        <v>14.99</v>
      </c>
      <c r="AA737">
        <v>1</v>
      </c>
      <c r="AB737" t="s">
        <v>79</v>
      </c>
      <c r="AC737" t="s">
        <v>2349</v>
      </c>
      <c r="AH737" s="4"/>
      <c r="AI737" s="4"/>
      <c r="AJ737" t="s">
        <v>80</v>
      </c>
      <c r="AK737" t="s">
        <v>242</v>
      </c>
      <c r="AL737" t="s">
        <v>569</v>
      </c>
      <c r="AM737" t="s">
        <v>1128</v>
      </c>
      <c r="AN737" t="s">
        <v>1652</v>
      </c>
      <c r="AO737" t="s">
        <v>69</v>
      </c>
      <c r="AP737" t="s">
        <v>1548</v>
      </c>
      <c r="AQ737">
        <f>WebStore68[[#This Row],[unit_price]]*WebStore68[[#This Row],[quantity]]</f>
        <v>13.99</v>
      </c>
      <c r="AR737" t="s">
        <v>79</v>
      </c>
      <c r="AS737" t="s">
        <v>2349</v>
      </c>
      <c r="AT737" t="str">
        <f t="shared" si="11"/>
        <v>509127440405yesFemale43587213.9914.9928813.99114.994</v>
      </c>
      <c r="AU737">
        <f>COUNTIF(AT$2:AT737,AT737)</f>
        <v>1</v>
      </c>
      <c r="AV737" t="str">
        <f>WebStore68[[#This Row],[country]]&amp;"-"&amp;WebStore68[[#This Row],[item]]</f>
        <v>Sweden-Mens Army Camouflage Cargo Elasticated Shorts</v>
      </c>
    </row>
    <row r="738" spans="1:48" hidden="1" x14ac:dyDescent="0.25">
      <c r="A738">
        <v>513</v>
      </c>
      <c r="B738">
        <v>275</v>
      </c>
      <c r="C738" s="13">
        <v>44042</v>
      </c>
      <c r="D738" s="14">
        <f>WebStore68[[#This Row],[order_date]]</f>
        <v>44042</v>
      </c>
      <c r="E738" s="3">
        <f>ROUNDUP(MONTH(WebStore68[[#This Row],[order_date]])/3, 0)</f>
        <v>3</v>
      </c>
      <c r="F738">
        <v>5</v>
      </c>
      <c r="G738" t="s">
        <v>36</v>
      </c>
      <c r="H738" t="s">
        <v>47</v>
      </c>
      <c r="I738" t="s">
        <v>55</v>
      </c>
      <c r="J738" t="s">
        <v>58</v>
      </c>
      <c r="K738" s="4">
        <v>43820</v>
      </c>
      <c r="L738">
        <v>2</v>
      </c>
      <c r="M738" t="s">
        <v>60</v>
      </c>
      <c r="N738" s="4">
        <v>43615</v>
      </c>
      <c r="O738" s="4">
        <v>43830</v>
      </c>
      <c r="P738">
        <v>1</v>
      </c>
      <c r="Q738" t="s">
        <v>65</v>
      </c>
      <c r="R738" t="s">
        <v>227</v>
      </c>
      <c r="S738">
        <v>1</v>
      </c>
      <c r="T738" t="s">
        <v>545</v>
      </c>
      <c r="U738" t="s">
        <v>1106</v>
      </c>
      <c r="V738" t="s">
        <v>1632</v>
      </c>
      <c r="W738" t="s">
        <v>80</v>
      </c>
      <c r="X738" t="s">
        <v>1517</v>
      </c>
      <c r="Y738">
        <v>640</v>
      </c>
      <c r="Z738">
        <v>39.979999999999997</v>
      </c>
      <c r="AA738">
        <v>1</v>
      </c>
      <c r="AB738" t="s">
        <v>431</v>
      </c>
      <c r="AC738" t="s">
        <v>2326</v>
      </c>
      <c r="AH738" s="4"/>
      <c r="AI738" s="4"/>
      <c r="AJ738" t="s">
        <v>65</v>
      </c>
      <c r="AK738" t="s">
        <v>227</v>
      </c>
      <c r="AL738" t="s">
        <v>545</v>
      </c>
      <c r="AM738" t="s">
        <v>1106</v>
      </c>
      <c r="AN738" t="s">
        <v>1632</v>
      </c>
      <c r="AO738" t="s">
        <v>80</v>
      </c>
      <c r="AP738" t="s">
        <v>1517</v>
      </c>
      <c r="AQ738">
        <f>WebStore68[[#This Row],[unit_price]]*WebStore68[[#This Row],[quantity]]</f>
        <v>640</v>
      </c>
      <c r="AR738" t="s">
        <v>431</v>
      </c>
      <c r="AS738" t="s">
        <v>2326</v>
      </c>
      <c r="AT738" t="str">
        <f t="shared" si="11"/>
        <v>513275440425yesFemale438202Facebook436154383064039.981042320219.9924</v>
      </c>
      <c r="AU738">
        <f>COUNTIF(AT$2:AT738,AT738)</f>
        <v>1</v>
      </c>
      <c r="AV738" t="str">
        <f>WebStore68[[#This Row],[country]]&amp;"-"&amp;WebStore68[[#This Row],[item]]</f>
        <v>Sweden-Face Mask</v>
      </c>
    </row>
    <row r="739" spans="1:48" hidden="1" x14ac:dyDescent="0.25">
      <c r="A739">
        <v>521</v>
      </c>
      <c r="B739">
        <v>436</v>
      </c>
      <c r="C739" s="4">
        <v>44046</v>
      </c>
      <c r="D739" s="14">
        <f>WebStore68[[#This Row],[order_date]]</f>
        <v>44046</v>
      </c>
      <c r="E739" s="3">
        <f>ROUNDUP(MONTH(WebStore68[[#This Row],[order_date]])/3, 0)</f>
        <v>3</v>
      </c>
      <c r="F739">
        <v>5</v>
      </c>
      <c r="G739" t="s">
        <v>36</v>
      </c>
      <c r="H739" t="s">
        <v>47</v>
      </c>
      <c r="I739" t="s">
        <v>56</v>
      </c>
      <c r="J739" t="s">
        <v>57</v>
      </c>
      <c r="K739" s="4">
        <v>43568</v>
      </c>
      <c r="L739">
        <v>1</v>
      </c>
      <c r="N739" s="4"/>
      <c r="O739" s="4"/>
      <c r="P739">
        <v>2</v>
      </c>
      <c r="Q739" t="s">
        <v>157</v>
      </c>
      <c r="R739" t="s">
        <v>319</v>
      </c>
      <c r="S739">
        <v>2</v>
      </c>
      <c r="T739" t="s">
        <v>713</v>
      </c>
      <c r="U739" t="s">
        <v>1254</v>
      </c>
      <c r="V739" t="s">
        <v>1772</v>
      </c>
      <c r="W739" t="s">
        <v>85</v>
      </c>
      <c r="X739" t="s">
        <v>2042</v>
      </c>
      <c r="Y739">
        <v>275.49</v>
      </c>
      <c r="Z739">
        <v>34.97</v>
      </c>
      <c r="AA739">
        <v>2</v>
      </c>
      <c r="AB739" t="s">
        <v>2128</v>
      </c>
      <c r="AC739" t="s">
        <v>2403</v>
      </c>
      <c r="AH739" s="4"/>
      <c r="AI739" s="4"/>
      <c r="AJ739" t="s">
        <v>80</v>
      </c>
      <c r="AK739" t="s">
        <v>242</v>
      </c>
      <c r="AL739" t="s">
        <v>509</v>
      </c>
      <c r="AM739" t="s">
        <v>1072</v>
      </c>
      <c r="AN739" t="s">
        <v>1599</v>
      </c>
      <c r="AO739" t="s">
        <v>69</v>
      </c>
      <c r="AP739" t="s">
        <v>1548</v>
      </c>
      <c r="AQ739">
        <f>WebStore68[[#This Row],[unit_price]]*WebStore68[[#This Row],[quantity]]</f>
        <v>249.99</v>
      </c>
      <c r="AR739" t="s">
        <v>79</v>
      </c>
      <c r="AS739" t="s">
        <v>2349</v>
      </c>
      <c r="AT739" t="str">
        <f t="shared" si="11"/>
        <v>521436440465noMale435681275.4934.97285249.99114.994</v>
      </c>
      <c r="AU739">
        <f>COUNTIF(AT$2:AT739,AT739)</f>
        <v>1</v>
      </c>
      <c r="AV739" t="str">
        <f>WebStore68[[#This Row],[country]]&amp;"-"&amp;WebStore68[[#This Row],[item]]</f>
        <v>Sweden-MARNI Leather Shoulder Bag K-86058</v>
      </c>
    </row>
    <row r="740" spans="1:48" hidden="1" x14ac:dyDescent="0.25">
      <c r="A740">
        <v>521</v>
      </c>
      <c r="B740">
        <v>436</v>
      </c>
      <c r="C740" s="4">
        <v>44046</v>
      </c>
      <c r="D740" s="14">
        <f>WebStore68[[#This Row],[order_date]]</f>
        <v>44046</v>
      </c>
      <c r="E740" s="3">
        <f>ROUNDUP(MONTH(WebStore68[[#This Row],[order_date]])/3, 0)</f>
        <v>3</v>
      </c>
      <c r="F740">
        <v>5</v>
      </c>
      <c r="G740" t="s">
        <v>36</v>
      </c>
      <c r="H740" t="s">
        <v>47</v>
      </c>
      <c r="I740" t="s">
        <v>56</v>
      </c>
      <c r="J740" t="s">
        <v>57</v>
      </c>
      <c r="K740" s="4">
        <v>43568</v>
      </c>
      <c r="L740">
        <v>1</v>
      </c>
      <c r="N740" s="4"/>
      <c r="O740" s="4"/>
      <c r="P740">
        <v>2</v>
      </c>
      <c r="Q740" t="s">
        <v>157</v>
      </c>
      <c r="R740" t="s">
        <v>319</v>
      </c>
      <c r="S740">
        <v>2</v>
      </c>
      <c r="T740" t="s">
        <v>713</v>
      </c>
      <c r="U740" t="s">
        <v>1254</v>
      </c>
      <c r="V740" t="s">
        <v>1772</v>
      </c>
      <c r="W740" t="s">
        <v>85</v>
      </c>
      <c r="X740" t="s">
        <v>2042</v>
      </c>
      <c r="Y740">
        <v>275.49</v>
      </c>
      <c r="Z740">
        <v>34.97</v>
      </c>
      <c r="AA740">
        <v>2</v>
      </c>
      <c r="AB740" t="s">
        <v>2128</v>
      </c>
      <c r="AC740" t="s">
        <v>2403</v>
      </c>
      <c r="AH740" s="4"/>
      <c r="AI740" s="4"/>
      <c r="AJ740" t="s">
        <v>90</v>
      </c>
      <c r="AK740" t="s">
        <v>252</v>
      </c>
      <c r="AL740" t="s">
        <v>497</v>
      </c>
      <c r="AM740" t="s">
        <v>1060</v>
      </c>
      <c r="AN740" t="s">
        <v>1589</v>
      </c>
      <c r="AO740" t="s">
        <v>80</v>
      </c>
      <c r="AP740" t="s">
        <v>1562</v>
      </c>
      <c r="AQ740">
        <f>WebStore68[[#This Row],[unit_price]]*WebStore68[[#This Row],[quantity]]</f>
        <v>25.5</v>
      </c>
      <c r="AR740" t="s">
        <v>410</v>
      </c>
      <c r="AS740" t="s">
        <v>2359</v>
      </c>
      <c r="AT740" t="str">
        <f t="shared" si="11"/>
        <v>521436440465noMale435681275.4934.9766512.7529.9920</v>
      </c>
      <c r="AU740">
        <f>COUNTIF(AT$2:AT740,AT740)</f>
        <v>1</v>
      </c>
      <c r="AV740" t="str">
        <f>WebStore68[[#This Row],[country]]&amp;"-"&amp;WebStore68[[#This Row],[item]]</f>
        <v>Sweden-Jenga Classic Game</v>
      </c>
    </row>
    <row r="741" spans="1:48" hidden="1" x14ac:dyDescent="0.25">
      <c r="A741">
        <v>537</v>
      </c>
      <c r="B741">
        <v>42</v>
      </c>
      <c r="C741" s="13">
        <v>44053</v>
      </c>
      <c r="D741" s="14">
        <f>WebStore68[[#This Row],[order_date]]</f>
        <v>44053</v>
      </c>
      <c r="E741" s="3">
        <f>ROUNDUP(MONTH(WebStore68[[#This Row],[order_date]])/3, 0)</f>
        <v>3</v>
      </c>
      <c r="F741">
        <v>5</v>
      </c>
      <c r="G741" t="s">
        <v>36</v>
      </c>
      <c r="H741" t="s">
        <v>47</v>
      </c>
      <c r="I741" t="s">
        <v>56</v>
      </c>
      <c r="J741" t="s">
        <v>58</v>
      </c>
      <c r="K741" s="4">
        <v>43722</v>
      </c>
      <c r="L741">
        <v>2</v>
      </c>
      <c r="M741" t="s">
        <v>60</v>
      </c>
      <c r="N741" s="4">
        <v>43615</v>
      </c>
      <c r="O741" s="4">
        <v>43830</v>
      </c>
      <c r="P741">
        <v>1</v>
      </c>
      <c r="Q741" t="s">
        <v>69</v>
      </c>
      <c r="R741" t="s">
        <v>231</v>
      </c>
      <c r="S741">
        <v>1</v>
      </c>
      <c r="T741" t="s">
        <v>720</v>
      </c>
      <c r="U741" t="s">
        <v>1262</v>
      </c>
      <c r="V741" t="s">
        <v>1780</v>
      </c>
      <c r="W741" t="s">
        <v>67</v>
      </c>
      <c r="X741" t="s">
        <v>1577</v>
      </c>
      <c r="Y741">
        <v>143.97</v>
      </c>
      <c r="Z741">
        <v>74.97</v>
      </c>
      <c r="AA741">
        <v>1</v>
      </c>
      <c r="AB741" t="s">
        <v>67</v>
      </c>
      <c r="AC741" t="s">
        <v>2373</v>
      </c>
      <c r="AH741" s="4"/>
      <c r="AI741" s="4"/>
      <c r="AJ741" t="s">
        <v>69</v>
      </c>
      <c r="AK741" t="s">
        <v>231</v>
      </c>
      <c r="AL741" t="s">
        <v>720</v>
      </c>
      <c r="AM741" t="s">
        <v>1262</v>
      </c>
      <c r="AN741" t="s">
        <v>1780</v>
      </c>
      <c r="AO741" t="s">
        <v>67</v>
      </c>
      <c r="AP741" t="s">
        <v>1577</v>
      </c>
      <c r="AQ741">
        <f>WebStore68[[#This Row],[unit_price]]*WebStore68[[#This Row],[quantity]]</f>
        <v>143.97</v>
      </c>
      <c r="AR741" t="s">
        <v>67</v>
      </c>
      <c r="AS741" t="s">
        <v>2373</v>
      </c>
      <c r="AT741" t="str">
        <f t="shared" si="11"/>
        <v>53742440535noFemale437222Facebook4361543830143.9774.97115947.99324.993</v>
      </c>
      <c r="AU741">
        <f>COUNTIF(AT$2:AT741,AT741)</f>
        <v>1</v>
      </c>
      <c r="AV741" t="str">
        <f>WebStore68[[#This Row],[country]]&amp;"-"&amp;WebStore68[[#This Row],[item]]</f>
        <v>Sweden-Wyze Cam v3 with Color Night Vision Wired 1080p HD</v>
      </c>
    </row>
    <row r="742" spans="1:48" hidden="1" x14ac:dyDescent="0.25">
      <c r="A742">
        <v>549</v>
      </c>
      <c r="B742">
        <v>25</v>
      </c>
      <c r="C742" s="4">
        <v>44058</v>
      </c>
      <c r="D742" s="14">
        <f>WebStore68[[#This Row],[order_date]]</f>
        <v>44058</v>
      </c>
      <c r="E742" s="3">
        <f>ROUNDUP(MONTH(WebStore68[[#This Row],[order_date]])/3, 0)</f>
        <v>3</v>
      </c>
      <c r="F742">
        <v>5</v>
      </c>
      <c r="G742" t="s">
        <v>36</v>
      </c>
      <c r="H742" t="s">
        <v>47</v>
      </c>
      <c r="I742" t="s">
        <v>55</v>
      </c>
      <c r="J742" t="s">
        <v>58</v>
      </c>
      <c r="K742" s="4">
        <v>44021</v>
      </c>
      <c r="L742">
        <v>9</v>
      </c>
      <c r="M742" t="s">
        <v>59</v>
      </c>
      <c r="N742" s="4">
        <v>43952</v>
      </c>
      <c r="O742" s="4">
        <v>44075</v>
      </c>
      <c r="P742">
        <v>1</v>
      </c>
      <c r="Q742" t="s">
        <v>69</v>
      </c>
      <c r="R742" t="s">
        <v>231</v>
      </c>
      <c r="S742">
        <v>1</v>
      </c>
      <c r="T742" t="s">
        <v>78</v>
      </c>
      <c r="U742" t="s">
        <v>1238</v>
      </c>
      <c r="V742" t="s">
        <v>1533</v>
      </c>
      <c r="W742" t="s">
        <v>69</v>
      </c>
      <c r="X742" t="s">
        <v>1577</v>
      </c>
      <c r="Y742">
        <v>59.99</v>
      </c>
      <c r="Z742">
        <v>24.99</v>
      </c>
      <c r="AA742">
        <v>1</v>
      </c>
      <c r="AB742" t="s">
        <v>69</v>
      </c>
      <c r="AC742" t="s">
        <v>2360</v>
      </c>
      <c r="AH742" s="4"/>
      <c r="AI742" s="4"/>
      <c r="AJ742" t="s">
        <v>69</v>
      </c>
      <c r="AK742" t="s">
        <v>231</v>
      </c>
      <c r="AL742" t="s">
        <v>78</v>
      </c>
      <c r="AM742" t="s">
        <v>1238</v>
      </c>
      <c r="AN742" t="s">
        <v>1533</v>
      </c>
      <c r="AO742" t="s">
        <v>69</v>
      </c>
      <c r="AP742" t="s">
        <v>1577</v>
      </c>
      <c r="AQ742">
        <f>WebStore68[[#This Row],[unit_price]]*WebStore68[[#This Row],[quantity]]</f>
        <v>59.99</v>
      </c>
      <c r="AR742" t="s">
        <v>69</v>
      </c>
      <c r="AS742" t="s">
        <v>2360</v>
      </c>
      <c r="AT742" t="str">
        <f t="shared" si="11"/>
        <v>54925440585yesFemale440219Google Ads439524407559.9924.991859.99124.991</v>
      </c>
      <c r="AU742">
        <f>COUNTIF(AT$2:AT742,AT742)</f>
        <v>1</v>
      </c>
      <c r="AV742" t="str">
        <f>WebStore68[[#This Row],[country]]&amp;"-"&amp;WebStore68[[#This Row],[item]]</f>
        <v>Sweden-2TB USB 3.0 Portable External Hard Drive Ultra Slim SATA Storage Device</v>
      </c>
    </row>
    <row r="743" spans="1:48" hidden="1" x14ac:dyDescent="0.25">
      <c r="A743">
        <v>554</v>
      </c>
      <c r="B743">
        <v>490</v>
      </c>
      <c r="C743" s="4">
        <v>44059</v>
      </c>
      <c r="D743" s="14">
        <f>WebStore68[[#This Row],[order_date]]</f>
        <v>44059</v>
      </c>
      <c r="E743" s="3">
        <f>ROUNDUP(MONTH(WebStore68[[#This Row],[order_date]])/3, 0)</f>
        <v>3</v>
      </c>
      <c r="F743">
        <v>5</v>
      </c>
      <c r="G743" t="s">
        <v>36</v>
      </c>
      <c r="H743" t="s">
        <v>47</v>
      </c>
      <c r="I743" t="s">
        <v>55</v>
      </c>
      <c r="J743" t="s">
        <v>58</v>
      </c>
      <c r="K743" s="4">
        <v>43836</v>
      </c>
      <c r="L743">
        <v>15</v>
      </c>
      <c r="M743" t="s">
        <v>62</v>
      </c>
      <c r="N743" s="4">
        <v>43615</v>
      </c>
      <c r="O743" s="4">
        <v>44413</v>
      </c>
      <c r="P743">
        <v>1</v>
      </c>
      <c r="Q743" t="s">
        <v>90</v>
      </c>
      <c r="R743" t="s">
        <v>252</v>
      </c>
      <c r="S743">
        <v>1</v>
      </c>
      <c r="T743" t="s">
        <v>497</v>
      </c>
      <c r="U743" t="s">
        <v>1060</v>
      </c>
      <c r="V743" t="s">
        <v>1589</v>
      </c>
      <c r="W743" t="s">
        <v>80</v>
      </c>
      <c r="X743" t="s">
        <v>1562</v>
      </c>
      <c r="Y743">
        <v>25.5</v>
      </c>
      <c r="Z743">
        <v>19.98</v>
      </c>
      <c r="AA743">
        <v>1</v>
      </c>
      <c r="AB743" t="s">
        <v>410</v>
      </c>
      <c r="AC743" t="s">
        <v>2359</v>
      </c>
      <c r="AH743" s="4"/>
      <c r="AI743" s="4"/>
      <c r="AJ743" t="s">
        <v>90</v>
      </c>
      <c r="AK743" t="s">
        <v>252</v>
      </c>
      <c r="AL743" t="s">
        <v>497</v>
      </c>
      <c r="AM743" t="s">
        <v>1060</v>
      </c>
      <c r="AN743" t="s">
        <v>1589</v>
      </c>
      <c r="AO743" t="s">
        <v>80</v>
      </c>
      <c r="AP743" t="s">
        <v>1562</v>
      </c>
      <c r="AQ743">
        <f>WebStore68[[#This Row],[unit_price]]*WebStore68[[#This Row],[quantity]]</f>
        <v>25.5</v>
      </c>
      <c r="AR743" t="s">
        <v>410</v>
      </c>
      <c r="AS743" t="s">
        <v>2359</v>
      </c>
      <c r="AT743" t="str">
        <f t="shared" si="11"/>
        <v>554490440595yesFemale4383615Organic436154441325.519.9866512.7529.9920</v>
      </c>
      <c r="AU743">
        <f>COUNTIF(AT$2:AT743,AT743)</f>
        <v>1</v>
      </c>
      <c r="AV743" t="str">
        <f>WebStore68[[#This Row],[country]]&amp;"-"&amp;WebStore68[[#This Row],[item]]</f>
        <v>Sweden-Jenga Classic Game</v>
      </c>
    </row>
    <row r="744" spans="1:48" hidden="1" x14ac:dyDescent="0.25">
      <c r="A744">
        <v>564</v>
      </c>
      <c r="B744">
        <v>168</v>
      </c>
      <c r="C744" s="4">
        <v>44066</v>
      </c>
      <c r="D744" s="14">
        <f>WebStore68[[#This Row],[order_date]]</f>
        <v>44066</v>
      </c>
      <c r="E744" s="3">
        <f>ROUNDUP(MONTH(WebStore68[[#This Row],[order_date]])/3, 0)</f>
        <v>3</v>
      </c>
      <c r="F744">
        <v>5</v>
      </c>
      <c r="G744" t="s">
        <v>36</v>
      </c>
      <c r="H744" t="s">
        <v>47</v>
      </c>
      <c r="I744" t="s">
        <v>56</v>
      </c>
      <c r="J744" t="s">
        <v>57</v>
      </c>
      <c r="K744" s="4">
        <v>43941</v>
      </c>
      <c r="L744">
        <v>7</v>
      </c>
      <c r="M744" t="s">
        <v>61</v>
      </c>
      <c r="N744" s="4">
        <v>43915</v>
      </c>
      <c r="O744" s="4">
        <v>44012</v>
      </c>
      <c r="P744">
        <v>1</v>
      </c>
      <c r="Q744" t="s">
        <v>86</v>
      </c>
      <c r="R744" t="s">
        <v>248</v>
      </c>
      <c r="S744">
        <v>1</v>
      </c>
      <c r="T744" t="s">
        <v>653</v>
      </c>
      <c r="U744" t="s">
        <v>1197</v>
      </c>
      <c r="V744" t="s">
        <v>1721</v>
      </c>
      <c r="W744" t="s">
        <v>69</v>
      </c>
      <c r="X744" t="s">
        <v>1577</v>
      </c>
      <c r="Y744">
        <v>332.49</v>
      </c>
      <c r="Z744">
        <v>24.99</v>
      </c>
      <c r="AA744">
        <v>1</v>
      </c>
      <c r="AB744" t="s">
        <v>549</v>
      </c>
      <c r="AC744" t="s">
        <v>2362</v>
      </c>
      <c r="AH744" s="4"/>
      <c r="AI744" s="4"/>
      <c r="AJ744" t="s">
        <v>86</v>
      </c>
      <c r="AK744" t="s">
        <v>248</v>
      </c>
      <c r="AL744" t="s">
        <v>653</v>
      </c>
      <c r="AM744" t="s">
        <v>1197</v>
      </c>
      <c r="AN744" t="s">
        <v>1721</v>
      </c>
      <c r="AO744" t="s">
        <v>69</v>
      </c>
      <c r="AP744" t="s">
        <v>1577</v>
      </c>
      <c r="AQ744">
        <f>WebStore68[[#This Row],[unit_price]]*WebStore68[[#This Row],[quantity]]</f>
        <v>332.49</v>
      </c>
      <c r="AR744" t="s">
        <v>549</v>
      </c>
      <c r="AS744" t="s">
        <v>2362</v>
      </c>
      <c r="AT744" t="str">
        <f t="shared" si="11"/>
        <v>564168440665noMale439417YouTube4391544012332.4924.99784332.49124.9922</v>
      </c>
      <c r="AU744">
        <f>COUNTIF(AT$2:AT744,AT744)</f>
        <v>1</v>
      </c>
      <c r="AV744" t="str">
        <f>WebStore68[[#This Row],[country]]&amp;"-"&amp;WebStore68[[#This Row],[item]]</f>
        <v>Sweden-Makita DLM432Z</v>
      </c>
    </row>
    <row r="745" spans="1:48" hidden="1" x14ac:dyDescent="0.25">
      <c r="A745">
        <v>578</v>
      </c>
      <c r="B745">
        <v>42</v>
      </c>
      <c r="C745" s="13">
        <v>44074</v>
      </c>
      <c r="D745" s="14">
        <f>WebStore68[[#This Row],[order_date]]</f>
        <v>44074</v>
      </c>
      <c r="E745" s="3">
        <f>ROUNDUP(MONTH(WebStore68[[#This Row],[order_date]])/3, 0)</f>
        <v>3</v>
      </c>
      <c r="F745">
        <v>5</v>
      </c>
      <c r="G745" t="s">
        <v>36</v>
      </c>
      <c r="H745" t="s">
        <v>47</v>
      </c>
      <c r="I745" t="s">
        <v>56</v>
      </c>
      <c r="J745" t="s">
        <v>58</v>
      </c>
      <c r="K745" s="4">
        <v>43722</v>
      </c>
      <c r="L745">
        <v>2</v>
      </c>
      <c r="M745" t="s">
        <v>60</v>
      </c>
      <c r="N745" s="4">
        <v>43615</v>
      </c>
      <c r="O745" s="4">
        <v>43830</v>
      </c>
      <c r="P745">
        <v>1</v>
      </c>
      <c r="Q745" t="s">
        <v>65</v>
      </c>
      <c r="R745" t="s">
        <v>227</v>
      </c>
      <c r="S745">
        <v>1</v>
      </c>
      <c r="T745" t="s">
        <v>429</v>
      </c>
      <c r="U745" t="s">
        <v>992</v>
      </c>
      <c r="V745" t="s">
        <v>1510</v>
      </c>
      <c r="W745" t="s">
        <v>67</v>
      </c>
      <c r="X745" t="s">
        <v>1517</v>
      </c>
      <c r="Y745">
        <v>599.97</v>
      </c>
      <c r="Z745">
        <v>59.97</v>
      </c>
      <c r="AA745">
        <v>1</v>
      </c>
      <c r="AB745" t="s">
        <v>431</v>
      </c>
      <c r="AC745" t="s">
        <v>2326</v>
      </c>
      <c r="AH745" s="4"/>
      <c r="AI745" s="4"/>
      <c r="AJ745" t="s">
        <v>65</v>
      </c>
      <c r="AK745" t="s">
        <v>227</v>
      </c>
      <c r="AL745" t="s">
        <v>429</v>
      </c>
      <c r="AM745" t="s">
        <v>992</v>
      </c>
      <c r="AN745" t="s">
        <v>1510</v>
      </c>
      <c r="AO745" t="s">
        <v>67</v>
      </c>
      <c r="AP745" t="s">
        <v>1517</v>
      </c>
      <c r="AQ745">
        <f>WebStore68[[#This Row],[unit_price]]*WebStore68[[#This Row],[quantity]]</f>
        <v>599.97</v>
      </c>
      <c r="AR745" t="s">
        <v>431</v>
      </c>
      <c r="AS745" t="s">
        <v>2326</v>
      </c>
      <c r="AT745" t="str">
        <f t="shared" si="11"/>
        <v>57842440745noFemale437222Facebook4361543830599.9759.971040199.99319.9924</v>
      </c>
      <c r="AU745">
        <f>COUNTIF(AT$2:AT745,AT745)</f>
        <v>1</v>
      </c>
      <c r="AV745" t="str">
        <f>WebStore68[[#This Row],[country]]&amp;"-"&amp;WebStore68[[#This Row],[item]]</f>
        <v>Sweden-Eye Serum</v>
      </c>
    </row>
    <row r="746" spans="1:48" hidden="1" x14ac:dyDescent="0.25">
      <c r="A746">
        <v>596</v>
      </c>
      <c r="B746">
        <v>173</v>
      </c>
      <c r="C746" s="4">
        <v>44081</v>
      </c>
      <c r="D746" s="14">
        <f>WebStore68[[#This Row],[order_date]]</f>
        <v>44081</v>
      </c>
      <c r="E746" s="3">
        <f>ROUNDUP(MONTH(WebStore68[[#This Row],[order_date]])/3, 0)</f>
        <v>3</v>
      </c>
      <c r="F746">
        <v>5</v>
      </c>
      <c r="G746" t="s">
        <v>36</v>
      </c>
      <c r="H746" t="s">
        <v>47</v>
      </c>
      <c r="I746" t="s">
        <v>55</v>
      </c>
      <c r="J746" t="s">
        <v>58</v>
      </c>
      <c r="K746" s="4">
        <v>44028</v>
      </c>
      <c r="L746">
        <v>9</v>
      </c>
      <c r="M746" t="s">
        <v>59</v>
      </c>
      <c r="N746" s="4">
        <v>43952</v>
      </c>
      <c r="O746" s="4">
        <v>44075</v>
      </c>
      <c r="P746">
        <v>1</v>
      </c>
      <c r="Q746" t="s">
        <v>80</v>
      </c>
      <c r="R746" t="s">
        <v>242</v>
      </c>
      <c r="S746">
        <v>1</v>
      </c>
      <c r="T746" t="s">
        <v>84</v>
      </c>
      <c r="U746" t="s">
        <v>990</v>
      </c>
      <c r="V746" t="s">
        <v>1523</v>
      </c>
      <c r="W746" t="s">
        <v>67</v>
      </c>
      <c r="X746" t="s">
        <v>1548</v>
      </c>
      <c r="Y746">
        <v>31.47</v>
      </c>
      <c r="Z746">
        <v>44.97</v>
      </c>
      <c r="AA746">
        <v>1</v>
      </c>
      <c r="AB746" t="s">
        <v>79</v>
      </c>
      <c r="AC746" t="s">
        <v>2349</v>
      </c>
      <c r="AH746" s="4"/>
      <c r="AI746" s="4"/>
      <c r="AJ746" t="s">
        <v>80</v>
      </c>
      <c r="AK746" t="s">
        <v>242</v>
      </c>
      <c r="AL746" t="s">
        <v>84</v>
      </c>
      <c r="AM746" t="s">
        <v>990</v>
      </c>
      <c r="AN746" t="s">
        <v>1523</v>
      </c>
      <c r="AO746" t="s">
        <v>67</v>
      </c>
      <c r="AP746" t="s">
        <v>1548</v>
      </c>
      <c r="AQ746">
        <f>WebStore68[[#This Row],[unit_price]]*WebStore68[[#This Row],[quantity]]</f>
        <v>31.47</v>
      </c>
      <c r="AR746" t="s">
        <v>79</v>
      </c>
      <c r="AS746" t="s">
        <v>2349</v>
      </c>
      <c r="AT746" t="str">
        <f t="shared" si="11"/>
        <v>596173440815yesFemale440289Google Ads439524407531.4744.972910.49314.994</v>
      </c>
      <c r="AU746">
        <f>COUNTIF(AT$2:AT746,AT746)</f>
        <v>1</v>
      </c>
      <c r="AV746" t="str">
        <f>WebStore68[[#This Row],[country]]&amp;"-"&amp;WebStore68[[#This Row],[item]]</f>
        <v>Sweden-4 Pieces Kids Neck Gaiter Unisex Face Cover Scarf</v>
      </c>
    </row>
    <row r="747" spans="1:48" hidden="1" x14ac:dyDescent="0.25">
      <c r="A747">
        <v>599</v>
      </c>
      <c r="B747">
        <v>457</v>
      </c>
      <c r="C747" s="4">
        <v>44082</v>
      </c>
      <c r="D747" s="14">
        <f>WebStore68[[#This Row],[order_date]]</f>
        <v>44082</v>
      </c>
      <c r="E747" s="3">
        <f>ROUNDUP(MONTH(WebStore68[[#This Row],[order_date]])/3, 0)</f>
        <v>3</v>
      </c>
      <c r="F747">
        <v>5</v>
      </c>
      <c r="G747" t="s">
        <v>36</v>
      </c>
      <c r="H747" t="s">
        <v>47</v>
      </c>
      <c r="I747" t="s">
        <v>56</v>
      </c>
      <c r="J747" t="s">
        <v>57</v>
      </c>
      <c r="K747" s="4">
        <v>43945</v>
      </c>
      <c r="L747">
        <v>7</v>
      </c>
      <c r="M747" t="s">
        <v>61</v>
      </c>
      <c r="N747" s="4">
        <v>43915</v>
      </c>
      <c r="O747" s="4">
        <v>44012</v>
      </c>
      <c r="P747">
        <v>2</v>
      </c>
      <c r="Q747" t="s">
        <v>167</v>
      </c>
      <c r="R747" t="s">
        <v>329</v>
      </c>
      <c r="S747">
        <v>2</v>
      </c>
      <c r="T747" t="s">
        <v>747</v>
      </c>
      <c r="U747" t="s">
        <v>1287</v>
      </c>
      <c r="V747" t="s">
        <v>1804</v>
      </c>
      <c r="W747" t="s">
        <v>103</v>
      </c>
      <c r="X747" t="s">
        <v>1869</v>
      </c>
      <c r="Y747">
        <v>262.33999999999997</v>
      </c>
      <c r="Z747">
        <v>59.96</v>
      </c>
      <c r="AA747">
        <v>2</v>
      </c>
      <c r="AB747" t="s">
        <v>2227</v>
      </c>
      <c r="AC747" t="s">
        <v>2519</v>
      </c>
      <c r="AH747" s="4"/>
      <c r="AI747" s="4"/>
      <c r="AJ747" t="s">
        <v>80</v>
      </c>
      <c r="AK747" t="s">
        <v>242</v>
      </c>
      <c r="AL747" t="s">
        <v>84</v>
      </c>
      <c r="AM747" t="s">
        <v>990</v>
      </c>
      <c r="AN747" t="s">
        <v>1523</v>
      </c>
      <c r="AO747" t="s">
        <v>69</v>
      </c>
      <c r="AP747" t="s">
        <v>1548</v>
      </c>
      <c r="AQ747">
        <f>WebStore68[[#This Row],[unit_price]]*WebStore68[[#This Row],[quantity]]</f>
        <v>10.49</v>
      </c>
      <c r="AR747" t="s">
        <v>79</v>
      </c>
      <c r="AS747" t="s">
        <v>2349</v>
      </c>
      <c r="AT747" t="str">
        <f t="shared" si="11"/>
        <v>599457440825noMale439457YouTube4391544012262.3459.962910.49114.994</v>
      </c>
      <c r="AU747">
        <f>COUNTIF(AT$2:AT747,AT747)</f>
        <v>1</v>
      </c>
      <c r="AV747" t="str">
        <f>WebStore68[[#This Row],[country]]&amp;"-"&amp;WebStore68[[#This Row],[item]]</f>
        <v>Sweden-4 Pieces Kids Neck Gaiter Unisex Face Cover Scarf</v>
      </c>
    </row>
    <row r="748" spans="1:48" hidden="1" x14ac:dyDescent="0.25">
      <c r="A748">
        <v>599</v>
      </c>
      <c r="B748">
        <v>457</v>
      </c>
      <c r="C748" s="4">
        <v>44082</v>
      </c>
      <c r="D748" s="14">
        <f>WebStore68[[#This Row],[order_date]]</f>
        <v>44082</v>
      </c>
      <c r="E748" s="3">
        <f>ROUNDUP(MONTH(WebStore68[[#This Row],[order_date]])/3, 0)</f>
        <v>3</v>
      </c>
      <c r="F748">
        <v>5</v>
      </c>
      <c r="G748" t="s">
        <v>36</v>
      </c>
      <c r="H748" t="s">
        <v>47</v>
      </c>
      <c r="I748" t="s">
        <v>56</v>
      </c>
      <c r="J748" t="s">
        <v>57</v>
      </c>
      <c r="K748" s="4">
        <v>43945</v>
      </c>
      <c r="L748">
        <v>7</v>
      </c>
      <c r="M748" t="s">
        <v>61</v>
      </c>
      <c r="N748" s="4">
        <v>43915</v>
      </c>
      <c r="O748" s="4">
        <v>44012</v>
      </c>
      <c r="P748">
        <v>2</v>
      </c>
      <c r="Q748" t="s">
        <v>167</v>
      </c>
      <c r="R748" t="s">
        <v>329</v>
      </c>
      <c r="S748">
        <v>2</v>
      </c>
      <c r="T748" t="s">
        <v>747</v>
      </c>
      <c r="U748" t="s">
        <v>1287</v>
      </c>
      <c r="V748" t="s">
        <v>1804</v>
      </c>
      <c r="W748" t="s">
        <v>103</v>
      </c>
      <c r="X748" t="s">
        <v>1869</v>
      </c>
      <c r="Y748">
        <v>262.33999999999997</v>
      </c>
      <c r="Z748">
        <v>59.96</v>
      </c>
      <c r="AA748">
        <v>2</v>
      </c>
      <c r="AB748" t="s">
        <v>2227</v>
      </c>
      <c r="AC748" t="s">
        <v>2519</v>
      </c>
      <c r="AH748" s="4"/>
      <c r="AI748" s="4"/>
      <c r="AJ748" t="s">
        <v>79</v>
      </c>
      <c r="AK748" t="s">
        <v>241</v>
      </c>
      <c r="AL748" t="s">
        <v>500</v>
      </c>
      <c r="AM748" t="s">
        <v>1063</v>
      </c>
      <c r="AN748" t="s">
        <v>1591</v>
      </c>
      <c r="AO748" t="s">
        <v>67</v>
      </c>
      <c r="AP748" t="s">
        <v>1548</v>
      </c>
      <c r="AQ748">
        <f>WebStore68[[#This Row],[unit_price]]*WebStore68[[#This Row],[quantity]]</f>
        <v>251.85000000000002</v>
      </c>
      <c r="AR748" t="s">
        <v>455</v>
      </c>
      <c r="AS748" t="s">
        <v>2340</v>
      </c>
      <c r="AT748" t="str">
        <f t="shared" si="11"/>
        <v>599457440825noMale439457YouTube4391544012262.3459.96416383.95314.9915</v>
      </c>
      <c r="AU748">
        <f>COUNTIF(AT$2:AT748,AT748)</f>
        <v>1</v>
      </c>
      <c r="AV748" t="str">
        <f>WebStore68[[#This Row],[country]]&amp;"-"&amp;WebStore68[[#This Row],[item]]</f>
        <v>Sweden-YUGIOH 5DS DUELIST PACK COLLECTION TIN BOX</v>
      </c>
    </row>
    <row r="749" spans="1:48" hidden="1" x14ac:dyDescent="0.25">
      <c r="A749">
        <v>617</v>
      </c>
      <c r="B749">
        <v>441</v>
      </c>
      <c r="C749" s="13">
        <v>44094</v>
      </c>
      <c r="D749" s="14">
        <f>WebStore68[[#This Row],[order_date]]</f>
        <v>44094</v>
      </c>
      <c r="E749" s="3">
        <f>ROUNDUP(MONTH(WebStore68[[#This Row],[order_date]])/3, 0)</f>
        <v>3</v>
      </c>
      <c r="F749">
        <v>5</v>
      </c>
      <c r="G749" t="s">
        <v>36</v>
      </c>
      <c r="H749" t="s">
        <v>47</v>
      </c>
      <c r="I749" t="s">
        <v>55</v>
      </c>
      <c r="J749" t="s">
        <v>57</v>
      </c>
      <c r="K749" s="4">
        <v>43541</v>
      </c>
      <c r="L749">
        <v>2</v>
      </c>
      <c r="N749" s="4"/>
      <c r="O749" s="4"/>
      <c r="P749">
        <v>1</v>
      </c>
      <c r="Q749" t="s">
        <v>80</v>
      </c>
      <c r="R749" t="s">
        <v>242</v>
      </c>
      <c r="S749">
        <v>1</v>
      </c>
      <c r="T749" t="s">
        <v>486</v>
      </c>
      <c r="U749" t="s">
        <v>1049</v>
      </c>
      <c r="V749" t="s">
        <v>1533</v>
      </c>
      <c r="W749" t="s">
        <v>67</v>
      </c>
      <c r="X749" t="s">
        <v>1548</v>
      </c>
      <c r="Y749">
        <v>179.97</v>
      </c>
      <c r="Z749">
        <v>44.97</v>
      </c>
      <c r="AA749">
        <v>1</v>
      </c>
      <c r="AB749" t="s">
        <v>79</v>
      </c>
      <c r="AC749" t="s">
        <v>2349</v>
      </c>
      <c r="AH749" s="4"/>
      <c r="AI749" s="4"/>
      <c r="AJ749" t="s">
        <v>80</v>
      </c>
      <c r="AK749" t="s">
        <v>242</v>
      </c>
      <c r="AL749" t="s">
        <v>486</v>
      </c>
      <c r="AM749" t="s">
        <v>1049</v>
      </c>
      <c r="AN749" t="s">
        <v>1533</v>
      </c>
      <c r="AO749" t="s">
        <v>67</v>
      </c>
      <c r="AP749" t="s">
        <v>1548</v>
      </c>
      <c r="AQ749">
        <f>WebStore68[[#This Row],[unit_price]]*WebStore68[[#This Row],[quantity]]</f>
        <v>179.97</v>
      </c>
      <c r="AR749" t="s">
        <v>79</v>
      </c>
      <c r="AS749" t="s">
        <v>2349</v>
      </c>
      <c r="AT749" t="str">
        <f t="shared" si="11"/>
        <v>617441440945yesMale435412179.9744.97212959.99314.994</v>
      </c>
      <c r="AU749">
        <f>COUNTIF(AT$2:AT749,AT749)</f>
        <v>1</v>
      </c>
      <c r="AV749" t="str">
        <f>WebStore68[[#This Row],[country]]&amp;"-"&amp;WebStore68[[#This Row],[item]]</f>
        <v>Sweden-Skechers Men's Nampa-Groton</v>
      </c>
    </row>
    <row r="750" spans="1:48" hidden="1" x14ac:dyDescent="0.25">
      <c r="A750">
        <v>624</v>
      </c>
      <c r="B750">
        <v>411</v>
      </c>
      <c r="C750" s="13">
        <v>44099</v>
      </c>
      <c r="D750" s="14">
        <f>WebStore68[[#This Row],[order_date]]</f>
        <v>44099</v>
      </c>
      <c r="E750" s="3">
        <f>ROUNDUP(MONTH(WebStore68[[#This Row],[order_date]])/3, 0)</f>
        <v>3</v>
      </c>
      <c r="F750">
        <v>5</v>
      </c>
      <c r="G750" t="s">
        <v>36</v>
      </c>
      <c r="H750" t="s">
        <v>47</v>
      </c>
      <c r="I750" t="s">
        <v>55</v>
      </c>
      <c r="J750" t="s">
        <v>58</v>
      </c>
      <c r="K750" s="4">
        <v>43586</v>
      </c>
      <c r="L750">
        <v>2</v>
      </c>
      <c r="N750" s="4"/>
      <c r="O750" s="4"/>
      <c r="P750">
        <v>1</v>
      </c>
      <c r="Q750" t="s">
        <v>84</v>
      </c>
      <c r="R750" t="s">
        <v>246</v>
      </c>
      <c r="S750">
        <v>1</v>
      </c>
      <c r="T750" t="s">
        <v>687</v>
      </c>
      <c r="U750" t="s">
        <v>1104</v>
      </c>
      <c r="V750" t="s">
        <v>1750</v>
      </c>
      <c r="W750" t="s">
        <v>67</v>
      </c>
      <c r="X750" t="s">
        <v>1548</v>
      </c>
      <c r="Y750">
        <v>80.97</v>
      </c>
      <c r="Z750">
        <v>44.97</v>
      </c>
      <c r="AA750">
        <v>1</v>
      </c>
      <c r="AB750" t="s">
        <v>410</v>
      </c>
      <c r="AC750" t="s">
        <v>2359</v>
      </c>
      <c r="AH750" s="4"/>
      <c r="AI750" s="4"/>
      <c r="AJ750" t="s">
        <v>84</v>
      </c>
      <c r="AK750" t="s">
        <v>246</v>
      </c>
      <c r="AL750" t="s">
        <v>687</v>
      </c>
      <c r="AM750" t="s">
        <v>1104</v>
      </c>
      <c r="AN750" t="s">
        <v>1750</v>
      </c>
      <c r="AO750" t="s">
        <v>67</v>
      </c>
      <c r="AP750" t="s">
        <v>1548</v>
      </c>
      <c r="AQ750">
        <f>WebStore68[[#This Row],[unit_price]]*WebStore68[[#This Row],[quantity]]</f>
        <v>80.97</v>
      </c>
      <c r="AR750" t="s">
        <v>410</v>
      </c>
      <c r="AS750" t="s">
        <v>2359</v>
      </c>
      <c r="AT750" t="str">
        <f t="shared" si="11"/>
        <v>624411440995yesFemale43586280.9744.97915826.99314.9920</v>
      </c>
      <c r="AU750">
        <f>COUNTIF(AT$2:AT750,AT750)</f>
        <v>1</v>
      </c>
      <c r="AV750" t="str">
        <f>WebStore68[[#This Row],[country]]&amp;"-"&amp;WebStore68[[#This Row],[item]]</f>
        <v>Sweden-Wireless PS4 Controller</v>
      </c>
    </row>
    <row r="751" spans="1:48" hidden="1" x14ac:dyDescent="0.25">
      <c r="A751">
        <v>639</v>
      </c>
      <c r="B751">
        <v>96</v>
      </c>
      <c r="C751" s="4">
        <v>44106</v>
      </c>
      <c r="D751" s="14">
        <f>WebStore68[[#This Row],[order_date]]</f>
        <v>44106</v>
      </c>
      <c r="E751" s="3">
        <f>ROUNDUP(MONTH(WebStore68[[#This Row],[order_date]])/3, 0)</f>
        <v>4</v>
      </c>
      <c r="F751">
        <v>5</v>
      </c>
      <c r="G751" t="s">
        <v>36</v>
      </c>
      <c r="H751" t="s">
        <v>47</v>
      </c>
      <c r="I751" t="s">
        <v>55</v>
      </c>
      <c r="J751" t="s">
        <v>57</v>
      </c>
      <c r="K751" s="4">
        <v>43907</v>
      </c>
      <c r="L751">
        <v>5</v>
      </c>
      <c r="M751" t="s">
        <v>60</v>
      </c>
      <c r="N751" s="4">
        <v>43831</v>
      </c>
      <c r="O751" s="4">
        <v>43921</v>
      </c>
      <c r="P751">
        <v>1</v>
      </c>
      <c r="Q751" t="s">
        <v>159</v>
      </c>
      <c r="R751" t="s">
        <v>321</v>
      </c>
      <c r="S751">
        <v>1</v>
      </c>
      <c r="T751" t="s">
        <v>764</v>
      </c>
      <c r="U751" t="s">
        <v>1303</v>
      </c>
      <c r="V751" t="s">
        <v>1820</v>
      </c>
      <c r="W751" t="s">
        <v>88</v>
      </c>
      <c r="X751" t="s">
        <v>1585</v>
      </c>
      <c r="Y751">
        <v>51.96</v>
      </c>
      <c r="Z751">
        <v>79.959999999999994</v>
      </c>
      <c r="AA751">
        <v>1</v>
      </c>
      <c r="AB751" t="s">
        <v>552</v>
      </c>
      <c r="AC751" t="s">
        <v>2526</v>
      </c>
      <c r="AH751" s="4"/>
      <c r="AI751" s="4"/>
      <c r="AJ751" t="s">
        <v>70</v>
      </c>
      <c r="AK751" t="s">
        <v>232</v>
      </c>
      <c r="AL751" t="s">
        <v>591</v>
      </c>
      <c r="AM751" t="s">
        <v>1147</v>
      </c>
      <c r="AN751" t="s">
        <v>1610</v>
      </c>
      <c r="AO751" t="s">
        <v>80</v>
      </c>
      <c r="AP751" t="s">
        <v>1517</v>
      </c>
      <c r="AQ751">
        <f>WebStore68[[#This Row],[unit_price]]*WebStore68[[#This Row],[quantity]]</f>
        <v>25.98</v>
      </c>
      <c r="AR751" t="s">
        <v>640</v>
      </c>
      <c r="AS751" t="s">
        <v>2393</v>
      </c>
      <c r="AT751" t="str">
        <f t="shared" si="11"/>
        <v>63996441065yesMale439075Facebook438314392151.9679.9654412.99219.9917</v>
      </c>
      <c r="AU751">
        <f>COUNTIF(AT$2:AT751,AT751)</f>
        <v>1</v>
      </c>
      <c r="AV751" t="str">
        <f>WebStore68[[#This Row],[country]]&amp;"-"&amp;WebStore68[[#This Row],[item]]</f>
        <v>Sweden-Football Self Training Kick Practice Trainer Aid Equipment Waist Belt Returner</v>
      </c>
    </row>
    <row r="752" spans="1:48" hidden="1" x14ac:dyDescent="0.25">
      <c r="A752">
        <v>650</v>
      </c>
      <c r="B752">
        <v>105</v>
      </c>
      <c r="C752" s="4">
        <v>44114</v>
      </c>
      <c r="D752" s="14">
        <f>WebStore68[[#This Row],[order_date]]</f>
        <v>44114</v>
      </c>
      <c r="E752" s="3">
        <f>ROUNDUP(MONTH(WebStore68[[#This Row],[order_date]])/3, 0)</f>
        <v>4</v>
      </c>
      <c r="F752">
        <v>5</v>
      </c>
      <c r="G752" t="s">
        <v>36</v>
      </c>
      <c r="H752" t="s">
        <v>47</v>
      </c>
      <c r="I752" t="s">
        <v>55</v>
      </c>
      <c r="J752" t="s">
        <v>58</v>
      </c>
      <c r="K752" s="4">
        <v>44040</v>
      </c>
      <c r="L752">
        <v>8</v>
      </c>
      <c r="M752" t="s">
        <v>60</v>
      </c>
      <c r="N752" s="4">
        <v>44000</v>
      </c>
      <c r="O752" s="4">
        <v>44073</v>
      </c>
      <c r="P752">
        <v>1</v>
      </c>
      <c r="Q752" t="s">
        <v>79</v>
      </c>
      <c r="R752" t="s">
        <v>241</v>
      </c>
      <c r="S752">
        <v>1</v>
      </c>
      <c r="T752" t="s">
        <v>770</v>
      </c>
      <c r="U752" t="s">
        <v>1182</v>
      </c>
      <c r="V752" t="s">
        <v>1614</v>
      </c>
      <c r="W752" t="s">
        <v>80</v>
      </c>
      <c r="X752" t="s">
        <v>1548</v>
      </c>
      <c r="Y752">
        <v>27.9</v>
      </c>
      <c r="Z752">
        <v>29.98</v>
      </c>
      <c r="AA752">
        <v>1</v>
      </c>
      <c r="AB752" t="s">
        <v>455</v>
      </c>
      <c r="AC752" t="s">
        <v>2340</v>
      </c>
      <c r="AH752" s="4"/>
      <c r="AI752" s="4"/>
      <c r="AJ752" t="s">
        <v>79</v>
      </c>
      <c r="AK752" t="s">
        <v>241</v>
      </c>
      <c r="AL752" t="s">
        <v>770</v>
      </c>
      <c r="AM752" t="s">
        <v>1182</v>
      </c>
      <c r="AN752" t="s">
        <v>1614</v>
      </c>
      <c r="AO752" t="s">
        <v>80</v>
      </c>
      <c r="AP752" t="s">
        <v>1548</v>
      </c>
      <c r="AQ752">
        <f>WebStore68[[#This Row],[unit_price]]*WebStore68[[#This Row],[quantity]]</f>
        <v>27.9</v>
      </c>
      <c r="AR752" t="s">
        <v>455</v>
      </c>
      <c r="AS752" t="s">
        <v>2340</v>
      </c>
      <c r="AT752" t="str">
        <f t="shared" si="11"/>
        <v>650105441145yesFemale440408Facebook440004407327.929.98416513.95214.9915</v>
      </c>
      <c r="AU752">
        <f>COUNTIF(AT$2:AT752,AT752)</f>
        <v>1</v>
      </c>
      <c r="AV752" t="str">
        <f>WebStore68[[#This Row],[country]]&amp;"-"&amp;WebStore68[[#This Row],[item]]</f>
        <v>Sweden-Yu-Gi-Oh! TCG: Egyptian God Deck: Obelisk The Tormentor</v>
      </c>
    </row>
    <row r="753" spans="1:48" hidden="1" x14ac:dyDescent="0.25">
      <c r="A753">
        <v>652</v>
      </c>
      <c r="B753">
        <v>93</v>
      </c>
      <c r="C753" s="4">
        <v>44115</v>
      </c>
      <c r="D753" s="14">
        <f>WebStore68[[#This Row],[order_date]]</f>
        <v>44115</v>
      </c>
      <c r="E753" s="3">
        <f>ROUNDUP(MONTH(WebStore68[[#This Row],[order_date]])/3, 0)</f>
        <v>4</v>
      </c>
      <c r="F753">
        <v>5</v>
      </c>
      <c r="G753" t="s">
        <v>36</v>
      </c>
      <c r="H753" t="s">
        <v>47</v>
      </c>
      <c r="I753" t="s">
        <v>56</v>
      </c>
      <c r="J753" t="s">
        <v>58</v>
      </c>
      <c r="K753" s="4">
        <v>44115</v>
      </c>
      <c r="L753">
        <v>10</v>
      </c>
      <c r="M753" t="s">
        <v>61</v>
      </c>
      <c r="N753" s="4">
        <v>44055</v>
      </c>
      <c r="O753" s="4">
        <v>44196</v>
      </c>
      <c r="P753">
        <v>1</v>
      </c>
      <c r="Q753" t="s">
        <v>79</v>
      </c>
      <c r="R753" t="s">
        <v>241</v>
      </c>
      <c r="S753">
        <v>1</v>
      </c>
      <c r="T753" t="s">
        <v>530</v>
      </c>
      <c r="U753" t="s">
        <v>1092</v>
      </c>
      <c r="V753" t="s">
        <v>1619</v>
      </c>
      <c r="W753" t="s">
        <v>69</v>
      </c>
      <c r="X753" t="s">
        <v>1548</v>
      </c>
      <c r="Y753">
        <v>62.99</v>
      </c>
      <c r="Z753">
        <v>14.99</v>
      </c>
      <c r="AA753">
        <v>1</v>
      </c>
      <c r="AB753" t="s">
        <v>65</v>
      </c>
      <c r="AC753" t="s">
        <v>2343</v>
      </c>
      <c r="AH753" s="4"/>
      <c r="AI753" s="4"/>
      <c r="AJ753" t="s">
        <v>79</v>
      </c>
      <c r="AK753" t="s">
        <v>241</v>
      </c>
      <c r="AL753" t="s">
        <v>530</v>
      </c>
      <c r="AM753" t="s">
        <v>1092</v>
      </c>
      <c r="AN753" t="s">
        <v>1619</v>
      </c>
      <c r="AO753" t="s">
        <v>69</v>
      </c>
      <c r="AP753" t="s">
        <v>1548</v>
      </c>
      <c r="AQ753">
        <f>WebStore68[[#This Row],[unit_price]]*WebStore68[[#This Row],[quantity]]</f>
        <v>62.99</v>
      </c>
      <c r="AR753" t="s">
        <v>65</v>
      </c>
      <c r="AS753" t="s">
        <v>2343</v>
      </c>
      <c r="AT753" t="str">
        <f t="shared" si="11"/>
        <v>65293441155noFemale4411510YouTube440554419662.9914.9941662.99114.9910</v>
      </c>
      <c r="AU753">
        <f>COUNTIF(AT$2:AT753,AT753)</f>
        <v>1</v>
      </c>
      <c r="AV753" t="str">
        <f>WebStore68[[#This Row],[country]]&amp;"-"&amp;WebStore68[[#This Row],[item]]</f>
        <v>Sweden-Ancient Guardians Booster Box YuGiOh TCG 1st Edition</v>
      </c>
    </row>
    <row r="754" spans="1:48" hidden="1" x14ac:dyDescent="0.25">
      <c r="A754">
        <v>660</v>
      </c>
      <c r="B754">
        <v>37</v>
      </c>
      <c r="C754" s="4">
        <v>44119</v>
      </c>
      <c r="D754" s="14">
        <f>WebStore68[[#This Row],[order_date]]</f>
        <v>44119</v>
      </c>
      <c r="E754" s="3">
        <f>ROUNDUP(MONTH(WebStore68[[#This Row],[order_date]])/3, 0)</f>
        <v>4</v>
      </c>
      <c r="F754">
        <v>5</v>
      </c>
      <c r="G754" t="s">
        <v>36</v>
      </c>
      <c r="H754" t="s">
        <v>47</v>
      </c>
      <c r="I754" t="s">
        <v>56</v>
      </c>
      <c r="J754" t="s">
        <v>58</v>
      </c>
      <c r="K754" s="4">
        <v>43863</v>
      </c>
      <c r="L754">
        <v>6</v>
      </c>
      <c r="M754" t="s">
        <v>59</v>
      </c>
      <c r="N754" s="4">
        <v>43862</v>
      </c>
      <c r="O754" s="4">
        <v>43889</v>
      </c>
      <c r="P754">
        <v>2</v>
      </c>
      <c r="Q754" t="s">
        <v>179</v>
      </c>
      <c r="R754" t="s">
        <v>341</v>
      </c>
      <c r="S754">
        <v>2</v>
      </c>
      <c r="T754" t="s">
        <v>775</v>
      </c>
      <c r="U754" t="s">
        <v>1313</v>
      </c>
      <c r="V754" t="s">
        <v>1830</v>
      </c>
      <c r="W754" t="s">
        <v>71</v>
      </c>
      <c r="X754" t="s">
        <v>1869</v>
      </c>
      <c r="Y754">
        <v>60.98</v>
      </c>
      <c r="Z754">
        <v>29.98</v>
      </c>
      <c r="AA754">
        <v>2</v>
      </c>
      <c r="AB754" t="s">
        <v>2239</v>
      </c>
      <c r="AC754" t="s">
        <v>2532</v>
      </c>
      <c r="AH754" s="4"/>
      <c r="AI754" s="4"/>
      <c r="AJ754" t="s">
        <v>79</v>
      </c>
      <c r="AK754" t="s">
        <v>241</v>
      </c>
      <c r="AL754" t="s">
        <v>418</v>
      </c>
      <c r="AM754" t="s">
        <v>980</v>
      </c>
      <c r="AN754" t="s">
        <v>1513</v>
      </c>
      <c r="AO754" t="s">
        <v>69</v>
      </c>
      <c r="AP754" t="s">
        <v>1548</v>
      </c>
      <c r="AQ754">
        <f>WebStore68[[#This Row],[unit_price]]*WebStore68[[#This Row],[quantity]]</f>
        <v>29.99</v>
      </c>
      <c r="AR754" t="s">
        <v>65</v>
      </c>
      <c r="AS754" t="s">
        <v>2343</v>
      </c>
      <c r="AT754" t="str">
        <f t="shared" si="11"/>
        <v>66037441195noFemale438636Google Ads438624388960.9829.9845029.99114.9910</v>
      </c>
      <c r="AU754">
        <f>COUNTIF(AT$2:AT754,AT754)</f>
        <v>1</v>
      </c>
      <c r="AV754" t="str">
        <f>WebStore68[[#This Row],[country]]&amp;"-"&amp;WebStore68[[#This Row],[item]]</f>
        <v>Sweden-Funko Pop! PAIN Glow In The Dark</v>
      </c>
    </row>
    <row r="755" spans="1:48" hidden="1" x14ac:dyDescent="0.25">
      <c r="A755">
        <v>660</v>
      </c>
      <c r="B755">
        <v>37</v>
      </c>
      <c r="C755" s="4">
        <v>44119</v>
      </c>
      <c r="D755" s="14">
        <f>WebStore68[[#This Row],[order_date]]</f>
        <v>44119</v>
      </c>
      <c r="E755" s="3">
        <f>ROUNDUP(MONTH(WebStore68[[#This Row],[order_date]])/3, 0)</f>
        <v>4</v>
      </c>
      <c r="F755">
        <v>5</v>
      </c>
      <c r="G755" t="s">
        <v>36</v>
      </c>
      <c r="H755" t="s">
        <v>47</v>
      </c>
      <c r="I755" t="s">
        <v>56</v>
      </c>
      <c r="J755" t="s">
        <v>58</v>
      </c>
      <c r="K755" s="4">
        <v>43863</v>
      </c>
      <c r="L755">
        <v>6</v>
      </c>
      <c r="M755" t="s">
        <v>59</v>
      </c>
      <c r="N755" s="4">
        <v>43862</v>
      </c>
      <c r="O755" s="4">
        <v>43889</v>
      </c>
      <c r="P755">
        <v>2</v>
      </c>
      <c r="Q755" t="s">
        <v>179</v>
      </c>
      <c r="R755" t="s">
        <v>341</v>
      </c>
      <c r="S755">
        <v>2</v>
      </c>
      <c r="T755" t="s">
        <v>775</v>
      </c>
      <c r="U755" t="s">
        <v>1313</v>
      </c>
      <c r="V755" t="s">
        <v>1830</v>
      </c>
      <c r="W755" t="s">
        <v>71</v>
      </c>
      <c r="X755" t="s">
        <v>1869</v>
      </c>
      <c r="Y755">
        <v>60.98</v>
      </c>
      <c r="Z755">
        <v>29.98</v>
      </c>
      <c r="AA755">
        <v>2</v>
      </c>
      <c r="AB755" t="s">
        <v>2239</v>
      </c>
      <c r="AC755" t="s">
        <v>2532</v>
      </c>
      <c r="AH755" s="4"/>
      <c r="AI755" s="4"/>
      <c r="AJ755" t="s">
        <v>67</v>
      </c>
      <c r="AK755" t="s">
        <v>229</v>
      </c>
      <c r="AL755" t="s">
        <v>527</v>
      </c>
      <c r="AM755" t="s">
        <v>953</v>
      </c>
      <c r="AN755" t="s">
        <v>1617</v>
      </c>
      <c r="AO755" t="s">
        <v>69</v>
      </c>
      <c r="AP755" t="s">
        <v>1548</v>
      </c>
      <c r="AQ755">
        <f>WebStore68[[#This Row],[unit_price]]*WebStore68[[#This Row],[quantity]]</f>
        <v>30.99</v>
      </c>
      <c r="AR755" t="s">
        <v>84</v>
      </c>
      <c r="AS755" t="s">
        <v>2366</v>
      </c>
      <c r="AT755" t="str">
        <f t="shared" si="11"/>
        <v>66037441195noFemale438636Google Ads438624388960.9829.98313730.99114.999</v>
      </c>
      <c r="AU755">
        <f>COUNTIF(AT$2:AT755,AT755)</f>
        <v>1</v>
      </c>
      <c r="AV755" t="str">
        <f>WebStore68[[#This Row],[country]]&amp;"-"&amp;WebStore68[[#This Row],[item]]</f>
        <v>Sweden-Star Wars: the Old Republic - Legends Ser.: Fatal Alliance</v>
      </c>
    </row>
    <row r="756" spans="1:48" hidden="1" x14ac:dyDescent="0.25">
      <c r="A756">
        <v>680</v>
      </c>
      <c r="B756">
        <v>425</v>
      </c>
      <c r="C756" s="13">
        <v>44129</v>
      </c>
      <c r="D756" s="14">
        <f>WebStore68[[#This Row],[order_date]]</f>
        <v>44129</v>
      </c>
      <c r="E756" s="3">
        <f>ROUNDUP(MONTH(WebStore68[[#This Row],[order_date]])/3, 0)</f>
        <v>4</v>
      </c>
      <c r="F756">
        <v>5</v>
      </c>
      <c r="G756" t="s">
        <v>36</v>
      </c>
      <c r="H756" t="s">
        <v>47</v>
      </c>
      <c r="I756" t="s">
        <v>56</v>
      </c>
      <c r="J756" t="s">
        <v>57</v>
      </c>
      <c r="K756" s="4">
        <v>43664</v>
      </c>
      <c r="L756">
        <v>2</v>
      </c>
      <c r="M756" t="s">
        <v>60</v>
      </c>
      <c r="N756" s="4">
        <v>43615</v>
      </c>
      <c r="O756" s="4">
        <v>43830</v>
      </c>
      <c r="P756">
        <v>2</v>
      </c>
      <c r="Q756" t="s">
        <v>183</v>
      </c>
      <c r="R756" t="s">
        <v>345</v>
      </c>
      <c r="S756">
        <v>2</v>
      </c>
      <c r="T756" t="s">
        <v>766</v>
      </c>
      <c r="U756" t="s">
        <v>1305</v>
      </c>
      <c r="V756" t="s">
        <v>1822</v>
      </c>
      <c r="W756" t="s">
        <v>110</v>
      </c>
      <c r="X756" t="s">
        <v>2038</v>
      </c>
      <c r="Y756">
        <v>290.94</v>
      </c>
      <c r="Z756">
        <v>104.94</v>
      </c>
      <c r="AA756">
        <v>2</v>
      </c>
      <c r="AB756" t="s">
        <v>2234</v>
      </c>
      <c r="AC756" t="s">
        <v>2527</v>
      </c>
      <c r="AH756" s="4"/>
      <c r="AI756" s="4"/>
      <c r="AJ756" t="s">
        <v>67</v>
      </c>
      <c r="AK756" t="s">
        <v>229</v>
      </c>
      <c r="AL756" t="s">
        <v>445</v>
      </c>
      <c r="AM756" t="s">
        <v>1007</v>
      </c>
      <c r="AN756" t="s">
        <v>1533</v>
      </c>
      <c r="AO756" t="s">
        <v>67</v>
      </c>
      <c r="AP756" t="s">
        <v>1548</v>
      </c>
      <c r="AQ756">
        <f>WebStore68[[#This Row],[unit_price]]*WebStore68[[#This Row],[quantity]]</f>
        <v>179.97</v>
      </c>
      <c r="AR756" t="s">
        <v>79</v>
      </c>
      <c r="AS756" t="s">
        <v>2349</v>
      </c>
      <c r="AT756" t="str">
        <f t="shared" si="11"/>
        <v>680425441295noMale436642Facebook4361543830290.94104.94310459.99314.994</v>
      </c>
      <c r="AU756">
        <f>COUNTIF(AT$2:AT756,AT756)</f>
        <v>1</v>
      </c>
      <c r="AV756" t="str">
        <f>WebStore68[[#This Row],[country]]&amp;"-"&amp;WebStore68[[#This Row],[item]]</f>
        <v>Sweden-One Piece Vol.3 1st Edition - JP</v>
      </c>
    </row>
    <row r="757" spans="1:48" hidden="1" x14ac:dyDescent="0.25">
      <c r="A757">
        <v>680</v>
      </c>
      <c r="B757">
        <v>425</v>
      </c>
      <c r="C757" s="13">
        <v>44129</v>
      </c>
      <c r="D757" s="14">
        <f>WebStore68[[#This Row],[order_date]]</f>
        <v>44129</v>
      </c>
      <c r="E757" s="3">
        <f>ROUNDUP(MONTH(WebStore68[[#This Row],[order_date]])/3, 0)</f>
        <v>4</v>
      </c>
      <c r="F757">
        <v>5</v>
      </c>
      <c r="G757" t="s">
        <v>36</v>
      </c>
      <c r="H757" t="s">
        <v>47</v>
      </c>
      <c r="I757" t="s">
        <v>56</v>
      </c>
      <c r="J757" t="s">
        <v>57</v>
      </c>
      <c r="K757" s="4">
        <v>43664</v>
      </c>
      <c r="L757">
        <v>2</v>
      </c>
      <c r="M757" t="s">
        <v>60</v>
      </c>
      <c r="N757" s="4">
        <v>43615</v>
      </c>
      <c r="O757" s="4">
        <v>43830</v>
      </c>
      <c r="P757">
        <v>2</v>
      </c>
      <c r="Q757" t="s">
        <v>183</v>
      </c>
      <c r="R757" t="s">
        <v>345</v>
      </c>
      <c r="S757">
        <v>2</v>
      </c>
      <c r="T757" t="s">
        <v>766</v>
      </c>
      <c r="U757" t="s">
        <v>1305</v>
      </c>
      <c r="V757" t="s">
        <v>1822</v>
      </c>
      <c r="W757" t="s">
        <v>110</v>
      </c>
      <c r="X757" t="s">
        <v>2038</v>
      </c>
      <c r="Y757">
        <v>290.94</v>
      </c>
      <c r="Z757">
        <v>104.94</v>
      </c>
      <c r="AA757">
        <v>2</v>
      </c>
      <c r="AB757" t="s">
        <v>2234</v>
      </c>
      <c r="AC757" t="s">
        <v>2527</v>
      </c>
      <c r="AH757" s="4"/>
      <c r="AI757" s="4"/>
      <c r="AJ757" t="s">
        <v>70</v>
      </c>
      <c r="AK757" t="s">
        <v>232</v>
      </c>
      <c r="AL757" t="s">
        <v>475</v>
      </c>
      <c r="AM757" t="s">
        <v>1038</v>
      </c>
      <c r="AN757" t="s">
        <v>1527</v>
      </c>
      <c r="AO757" t="s">
        <v>67</v>
      </c>
      <c r="AP757" t="s">
        <v>1517</v>
      </c>
      <c r="AQ757">
        <f>WebStore68[[#This Row],[unit_price]]*WebStore68[[#This Row],[quantity]]</f>
        <v>110.97</v>
      </c>
      <c r="AR757" t="s">
        <v>673</v>
      </c>
      <c r="AS757" t="s">
        <v>2348</v>
      </c>
      <c r="AT757" t="str">
        <f t="shared" si="11"/>
        <v>680425441295noMale436642Facebook4361543830290.94104.94515336.99319.9912</v>
      </c>
      <c r="AU757">
        <f>COUNTIF(AT$2:AT757,AT757)</f>
        <v>1</v>
      </c>
      <c r="AV757" t="str">
        <f>WebStore68[[#This Row],[country]]&amp;"-"&amp;WebStore68[[#This Row],[item]]</f>
        <v>Sweden-Wilson A500 Youth Leather Right Hand Throw Catchers Baseball Mitt Glove 32"</v>
      </c>
    </row>
    <row r="758" spans="1:48" hidden="1" x14ac:dyDescent="0.25">
      <c r="A758">
        <v>686</v>
      </c>
      <c r="B758">
        <v>26</v>
      </c>
      <c r="C758" s="4">
        <v>44132</v>
      </c>
      <c r="D758" s="14">
        <f>WebStore68[[#This Row],[order_date]]</f>
        <v>44132</v>
      </c>
      <c r="E758" s="3">
        <f>ROUNDUP(MONTH(WebStore68[[#This Row],[order_date]])/3, 0)</f>
        <v>4</v>
      </c>
      <c r="F758">
        <v>5</v>
      </c>
      <c r="G758" t="s">
        <v>36</v>
      </c>
      <c r="H758" t="s">
        <v>47</v>
      </c>
      <c r="I758" t="s">
        <v>56</v>
      </c>
      <c r="J758" t="s">
        <v>58</v>
      </c>
      <c r="K758" s="4">
        <v>43843</v>
      </c>
      <c r="L758">
        <v>5</v>
      </c>
      <c r="M758" t="s">
        <v>60</v>
      </c>
      <c r="N758" s="4">
        <v>43831</v>
      </c>
      <c r="O758" s="4">
        <v>43921</v>
      </c>
      <c r="P758">
        <v>1</v>
      </c>
      <c r="Q758" t="s">
        <v>79</v>
      </c>
      <c r="R758" t="s">
        <v>241</v>
      </c>
      <c r="S758">
        <v>1</v>
      </c>
      <c r="T758" t="s">
        <v>629</v>
      </c>
      <c r="U758" t="s">
        <v>965</v>
      </c>
      <c r="V758" t="s">
        <v>1703</v>
      </c>
      <c r="W758" t="s">
        <v>67</v>
      </c>
      <c r="X758" t="s">
        <v>1548</v>
      </c>
      <c r="Y758">
        <v>359.85</v>
      </c>
      <c r="Z758">
        <v>44.97</v>
      </c>
      <c r="AA758">
        <v>1</v>
      </c>
      <c r="AB758" t="s">
        <v>86</v>
      </c>
      <c r="AC758" t="s">
        <v>2350</v>
      </c>
      <c r="AH758" s="4"/>
      <c r="AI758" s="4"/>
      <c r="AJ758" t="s">
        <v>79</v>
      </c>
      <c r="AK758" t="s">
        <v>241</v>
      </c>
      <c r="AL758" t="s">
        <v>629</v>
      </c>
      <c r="AM758" t="s">
        <v>965</v>
      </c>
      <c r="AN758" t="s">
        <v>1703</v>
      </c>
      <c r="AO758" t="s">
        <v>67</v>
      </c>
      <c r="AP758" t="s">
        <v>1548</v>
      </c>
      <c r="AQ758">
        <f>WebStore68[[#This Row],[unit_price]]*WebStore68[[#This Row],[quantity]]</f>
        <v>359.85</v>
      </c>
      <c r="AR758" t="s">
        <v>86</v>
      </c>
      <c r="AS758" t="s">
        <v>2350</v>
      </c>
      <c r="AT758" t="str">
        <f t="shared" si="11"/>
        <v>68626441325noFemale438435Facebook4383143921359.8544.97437119.95314.997</v>
      </c>
      <c r="AU758">
        <f>COUNTIF(AT$2:AT758,AT758)</f>
        <v>1</v>
      </c>
      <c r="AV758" t="str">
        <f>WebStore68[[#This Row],[country]]&amp;"-"&amp;WebStore68[[#This Row],[item]]</f>
        <v>Sweden-Dragon Ball Z - Officially Licensed Dragon Ball Collector's Set</v>
      </c>
    </row>
    <row r="759" spans="1:48" hidden="1" x14ac:dyDescent="0.25">
      <c r="A759">
        <v>693</v>
      </c>
      <c r="B759">
        <v>441</v>
      </c>
      <c r="C759" s="13">
        <v>44135</v>
      </c>
      <c r="D759" s="14">
        <f>WebStore68[[#This Row],[order_date]]</f>
        <v>44135</v>
      </c>
      <c r="E759" s="3">
        <f>ROUNDUP(MONTH(WebStore68[[#This Row],[order_date]])/3, 0)</f>
        <v>4</v>
      </c>
      <c r="F759">
        <v>5</v>
      </c>
      <c r="G759" t="s">
        <v>36</v>
      </c>
      <c r="H759" t="s">
        <v>47</v>
      </c>
      <c r="I759" t="s">
        <v>55</v>
      </c>
      <c r="J759" t="s">
        <v>57</v>
      </c>
      <c r="K759" s="4">
        <v>43541</v>
      </c>
      <c r="L759">
        <v>2</v>
      </c>
      <c r="N759" s="4"/>
      <c r="O759" s="4"/>
      <c r="P759">
        <v>2</v>
      </c>
      <c r="Q759" t="s">
        <v>89</v>
      </c>
      <c r="R759" t="s">
        <v>251</v>
      </c>
      <c r="S759">
        <v>2</v>
      </c>
      <c r="T759" t="s">
        <v>786</v>
      </c>
      <c r="U759" t="s">
        <v>1324</v>
      </c>
      <c r="V759" t="s">
        <v>1840</v>
      </c>
      <c r="W759" t="s">
        <v>109</v>
      </c>
      <c r="X759" t="s">
        <v>2039</v>
      </c>
      <c r="Y759">
        <v>78.900000000000006</v>
      </c>
      <c r="Z759">
        <v>44.96</v>
      </c>
      <c r="AA759">
        <v>2</v>
      </c>
      <c r="AB759" t="s">
        <v>2100</v>
      </c>
      <c r="AC759" t="s">
        <v>2370</v>
      </c>
      <c r="AH759" s="4"/>
      <c r="AI759" s="4"/>
      <c r="AJ759" t="s">
        <v>90</v>
      </c>
      <c r="AK759" t="s">
        <v>252</v>
      </c>
      <c r="AL759" t="s">
        <v>444</v>
      </c>
      <c r="AM759" t="s">
        <v>1006</v>
      </c>
      <c r="AN759" t="s">
        <v>1537</v>
      </c>
      <c r="AO759" t="s">
        <v>67</v>
      </c>
      <c r="AP759" t="s">
        <v>1562</v>
      </c>
      <c r="AQ759">
        <f>WebStore68[[#This Row],[unit_price]]*WebStore68[[#This Row],[quantity]]</f>
        <v>47.910000000000004</v>
      </c>
      <c r="AR759" t="s">
        <v>645</v>
      </c>
      <c r="AS759" t="s">
        <v>2347</v>
      </c>
      <c r="AT759" t="str">
        <f t="shared" si="11"/>
        <v>693441441355yesMale43541278.944.96612215.9739.9913</v>
      </c>
      <c r="AU759">
        <f>COUNTIF(AT$2:AT759,AT759)</f>
        <v>1</v>
      </c>
      <c r="AV759" t="str">
        <f>WebStore68[[#This Row],[country]]&amp;"-"&amp;WebStore68[[#This Row],[item]]</f>
        <v>Sweden-Rummikub Classic Edition</v>
      </c>
    </row>
    <row r="760" spans="1:48" hidden="1" x14ac:dyDescent="0.25">
      <c r="A760">
        <v>693</v>
      </c>
      <c r="B760">
        <v>441</v>
      </c>
      <c r="C760" s="13">
        <v>44135</v>
      </c>
      <c r="D760" s="14">
        <f>WebStore68[[#This Row],[order_date]]</f>
        <v>44135</v>
      </c>
      <c r="E760" s="3">
        <f>ROUNDUP(MONTH(WebStore68[[#This Row],[order_date]])/3, 0)</f>
        <v>4</v>
      </c>
      <c r="F760">
        <v>5</v>
      </c>
      <c r="G760" t="s">
        <v>36</v>
      </c>
      <c r="H760" t="s">
        <v>47</v>
      </c>
      <c r="I760" t="s">
        <v>55</v>
      </c>
      <c r="J760" t="s">
        <v>57</v>
      </c>
      <c r="K760" s="4">
        <v>43541</v>
      </c>
      <c r="L760">
        <v>2</v>
      </c>
      <c r="N760" s="4"/>
      <c r="O760" s="4"/>
      <c r="P760">
        <v>2</v>
      </c>
      <c r="Q760" t="s">
        <v>89</v>
      </c>
      <c r="R760" t="s">
        <v>251</v>
      </c>
      <c r="S760">
        <v>2</v>
      </c>
      <c r="T760" t="s">
        <v>786</v>
      </c>
      <c r="U760" t="s">
        <v>1324</v>
      </c>
      <c r="V760" t="s">
        <v>1840</v>
      </c>
      <c r="W760" t="s">
        <v>109</v>
      </c>
      <c r="X760" t="s">
        <v>2039</v>
      </c>
      <c r="Y760">
        <v>78.900000000000006</v>
      </c>
      <c r="Z760">
        <v>44.96</v>
      </c>
      <c r="AA760">
        <v>2</v>
      </c>
      <c r="AB760" t="s">
        <v>2100</v>
      </c>
      <c r="AC760" t="s">
        <v>2370</v>
      </c>
      <c r="AH760" s="4"/>
      <c r="AI760" s="4"/>
      <c r="AJ760" t="s">
        <v>67</v>
      </c>
      <c r="AK760" t="s">
        <v>229</v>
      </c>
      <c r="AL760" t="s">
        <v>527</v>
      </c>
      <c r="AM760" t="s">
        <v>953</v>
      </c>
      <c r="AN760" t="s">
        <v>1617</v>
      </c>
      <c r="AO760" t="s">
        <v>69</v>
      </c>
      <c r="AP760" t="s">
        <v>1548</v>
      </c>
      <c r="AQ760">
        <f>WebStore68[[#This Row],[unit_price]]*WebStore68[[#This Row],[quantity]]</f>
        <v>30.99</v>
      </c>
      <c r="AR760" t="s">
        <v>84</v>
      </c>
      <c r="AS760" t="s">
        <v>2366</v>
      </c>
      <c r="AT760" t="str">
        <f t="shared" si="11"/>
        <v>693441441355yesMale43541278.944.96313730.99114.999</v>
      </c>
      <c r="AU760">
        <f>COUNTIF(AT$2:AT760,AT760)</f>
        <v>1</v>
      </c>
      <c r="AV760" t="str">
        <f>WebStore68[[#This Row],[country]]&amp;"-"&amp;WebStore68[[#This Row],[item]]</f>
        <v>Sweden-Star Wars: the Old Republic - Legends Ser.: Fatal Alliance</v>
      </c>
    </row>
    <row r="761" spans="1:48" hidden="1" x14ac:dyDescent="0.25">
      <c r="A761">
        <v>694</v>
      </c>
      <c r="B761">
        <v>469</v>
      </c>
      <c r="C761" s="13">
        <v>44135</v>
      </c>
      <c r="D761" s="14">
        <f>WebStore68[[#This Row],[order_date]]</f>
        <v>44135</v>
      </c>
      <c r="E761" s="3">
        <f>ROUNDUP(MONTH(WebStore68[[#This Row],[order_date]])/3, 0)</f>
        <v>4</v>
      </c>
      <c r="F761">
        <v>5</v>
      </c>
      <c r="G761" t="s">
        <v>36</v>
      </c>
      <c r="H761" t="s">
        <v>47</v>
      </c>
      <c r="I761" t="s">
        <v>55</v>
      </c>
      <c r="J761" t="s">
        <v>57</v>
      </c>
      <c r="K761" s="4">
        <v>43711</v>
      </c>
      <c r="L761">
        <v>2</v>
      </c>
      <c r="M761" t="s">
        <v>60</v>
      </c>
      <c r="N761" s="4">
        <v>43615</v>
      </c>
      <c r="O761" s="4">
        <v>43830</v>
      </c>
      <c r="P761">
        <v>2</v>
      </c>
      <c r="Q761" t="s">
        <v>117</v>
      </c>
      <c r="R761" t="s">
        <v>279</v>
      </c>
      <c r="S761">
        <v>2</v>
      </c>
      <c r="T761" t="s">
        <v>787</v>
      </c>
      <c r="U761" t="s">
        <v>1325</v>
      </c>
      <c r="V761" t="s">
        <v>1841</v>
      </c>
      <c r="W761" t="s">
        <v>180</v>
      </c>
      <c r="X761" t="s">
        <v>2042</v>
      </c>
      <c r="Y761">
        <v>190.38</v>
      </c>
      <c r="Z761">
        <v>39.97</v>
      </c>
      <c r="AA761">
        <v>2</v>
      </c>
      <c r="AB761" t="s">
        <v>2117</v>
      </c>
      <c r="AC761" t="s">
        <v>2389</v>
      </c>
      <c r="AH761" s="4"/>
      <c r="AI761" s="4"/>
      <c r="AJ761" t="s">
        <v>79</v>
      </c>
      <c r="AK761" t="s">
        <v>241</v>
      </c>
      <c r="AL761" t="s">
        <v>521</v>
      </c>
      <c r="AM761" t="s">
        <v>1078</v>
      </c>
      <c r="AN761" t="s">
        <v>1611</v>
      </c>
      <c r="AO761" t="s">
        <v>80</v>
      </c>
      <c r="AP761" t="s">
        <v>1548</v>
      </c>
      <c r="AQ761">
        <f>WebStore68[[#This Row],[unit_price]]*WebStore68[[#This Row],[quantity]]</f>
        <v>111.38</v>
      </c>
      <c r="AR761" t="s">
        <v>455</v>
      </c>
      <c r="AS761" t="s">
        <v>2340</v>
      </c>
      <c r="AT761" t="str">
        <f t="shared" si="11"/>
        <v>694469441355yesMale437112Facebook4361543830190.3839.97414555.69214.9915</v>
      </c>
      <c r="AU761">
        <f>COUNTIF(AT$2:AT761,AT761)</f>
        <v>1</v>
      </c>
      <c r="AV761" t="str">
        <f>WebStore68[[#This Row],[country]]&amp;"-"&amp;WebStore68[[#This Row],[item]]</f>
        <v>Sweden-Topps 2020 Series 1 Baseball Blaster Box</v>
      </c>
    </row>
    <row r="762" spans="1:48" hidden="1" x14ac:dyDescent="0.25">
      <c r="A762">
        <v>694</v>
      </c>
      <c r="B762">
        <v>469</v>
      </c>
      <c r="C762" s="13">
        <v>44135</v>
      </c>
      <c r="D762" s="14">
        <f>WebStore68[[#This Row],[order_date]]</f>
        <v>44135</v>
      </c>
      <c r="E762" s="3">
        <f>ROUNDUP(MONTH(WebStore68[[#This Row],[order_date]])/3, 0)</f>
        <v>4</v>
      </c>
      <c r="F762">
        <v>5</v>
      </c>
      <c r="G762" t="s">
        <v>36</v>
      </c>
      <c r="H762" t="s">
        <v>47</v>
      </c>
      <c r="I762" t="s">
        <v>55</v>
      </c>
      <c r="J762" t="s">
        <v>57</v>
      </c>
      <c r="K762" s="4">
        <v>43711</v>
      </c>
      <c r="L762">
        <v>2</v>
      </c>
      <c r="M762" t="s">
        <v>60</v>
      </c>
      <c r="N762" s="4">
        <v>43615</v>
      </c>
      <c r="O762" s="4">
        <v>43830</v>
      </c>
      <c r="P762">
        <v>2</v>
      </c>
      <c r="Q762" t="s">
        <v>117</v>
      </c>
      <c r="R762" t="s">
        <v>279</v>
      </c>
      <c r="S762">
        <v>2</v>
      </c>
      <c r="T762" t="s">
        <v>787</v>
      </c>
      <c r="U762" t="s">
        <v>1325</v>
      </c>
      <c r="V762" t="s">
        <v>1841</v>
      </c>
      <c r="W762" t="s">
        <v>180</v>
      </c>
      <c r="X762" t="s">
        <v>2042</v>
      </c>
      <c r="Y762">
        <v>190.38</v>
      </c>
      <c r="Z762">
        <v>39.97</v>
      </c>
      <c r="AA762">
        <v>2</v>
      </c>
      <c r="AB762" t="s">
        <v>2117</v>
      </c>
      <c r="AC762" t="s">
        <v>2389</v>
      </c>
      <c r="AH762" s="4"/>
      <c r="AI762" s="4"/>
      <c r="AJ762" t="s">
        <v>90</v>
      </c>
      <c r="AK762" t="s">
        <v>252</v>
      </c>
      <c r="AL762" t="s">
        <v>669</v>
      </c>
      <c r="AM762" t="s">
        <v>989</v>
      </c>
      <c r="AN762" t="s">
        <v>626</v>
      </c>
      <c r="AO762" t="s">
        <v>69</v>
      </c>
      <c r="AP762" t="s">
        <v>1562</v>
      </c>
      <c r="AQ762">
        <f>WebStore68[[#This Row],[unit_price]]*WebStore68[[#This Row],[quantity]]</f>
        <v>79</v>
      </c>
      <c r="AR762" t="s">
        <v>410</v>
      </c>
      <c r="AS762" t="s">
        <v>2359</v>
      </c>
      <c r="AT762" t="str">
        <f t="shared" si="11"/>
        <v>694469441355yesMale437112Facebook4361543830190.3839.976767919.9920</v>
      </c>
      <c r="AU762">
        <f>COUNTIF(AT$2:AT762,AT762)</f>
        <v>1</v>
      </c>
      <c r="AV762" t="str">
        <f>WebStore68[[#This Row],[country]]&amp;"-"&amp;WebStore68[[#This Row],[item]]</f>
        <v>Sweden-Lego 71360 Super Mario Starterset</v>
      </c>
    </row>
    <row r="763" spans="1:48" hidden="1" x14ac:dyDescent="0.25">
      <c r="A763">
        <v>696</v>
      </c>
      <c r="B763">
        <v>411</v>
      </c>
      <c r="C763" s="13">
        <v>44137</v>
      </c>
      <c r="D763" s="14">
        <f>WebStore68[[#This Row],[order_date]]</f>
        <v>44137</v>
      </c>
      <c r="E763" s="3">
        <f>ROUNDUP(MONTH(WebStore68[[#This Row],[order_date]])/3, 0)</f>
        <v>4</v>
      </c>
      <c r="F763">
        <v>5</v>
      </c>
      <c r="G763" t="s">
        <v>36</v>
      </c>
      <c r="H763" t="s">
        <v>47</v>
      </c>
      <c r="I763" t="s">
        <v>55</v>
      </c>
      <c r="J763" t="s">
        <v>58</v>
      </c>
      <c r="K763" s="4">
        <v>43586</v>
      </c>
      <c r="L763">
        <v>2</v>
      </c>
      <c r="N763" s="4"/>
      <c r="O763" s="4"/>
      <c r="P763">
        <v>1</v>
      </c>
      <c r="Q763" t="s">
        <v>79</v>
      </c>
      <c r="R763" t="s">
        <v>241</v>
      </c>
      <c r="S763">
        <v>1</v>
      </c>
      <c r="T763" t="s">
        <v>86</v>
      </c>
      <c r="U763" t="s">
        <v>1044</v>
      </c>
      <c r="V763" t="s">
        <v>1572</v>
      </c>
      <c r="W763" t="s">
        <v>67</v>
      </c>
      <c r="X763" t="s">
        <v>1548</v>
      </c>
      <c r="Y763">
        <v>194.97</v>
      </c>
      <c r="Z763">
        <v>44.97</v>
      </c>
      <c r="AA763">
        <v>1</v>
      </c>
      <c r="AB763" t="s">
        <v>86</v>
      </c>
      <c r="AC763" t="s">
        <v>2350</v>
      </c>
      <c r="AH763" s="4"/>
      <c r="AI763" s="4"/>
      <c r="AJ763" t="s">
        <v>79</v>
      </c>
      <c r="AK763" t="s">
        <v>241</v>
      </c>
      <c r="AL763" t="s">
        <v>86</v>
      </c>
      <c r="AM763" t="s">
        <v>1044</v>
      </c>
      <c r="AN763" t="s">
        <v>1572</v>
      </c>
      <c r="AO763" t="s">
        <v>67</v>
      </c>
      <c r="AP763" t="s">
        <v>1548</v>
      </c>
      <c r="AQ763">
        <f>WebStore68[[#This Row],[unit_price]]*WebStore68[[#This Row],[quantity]]</f>
        <v>194.96999999999997</v>
      </c>
      <c r="AR763" t="s">
        <v>86</v>
      </c>
      <c r="AS763" t="s">
        <v>2350</v>
      </c>
      <c r="AT763" t="str">
        <f t="shared" si="11"/>
        <v>696411441375yesFemale435862194.9744.974764.99314.997</v>
      </c>
      <c r="AU763">
        <f>COUNTIF(AT$2:AT763,AT763)</f>
        <v>1</v>
      </c>
      <c r="AV763" t="str">
        <f>WebStore68[[#This Row],[country]]&amp;"-"&amp;WebStore68[[#This Row],[item]]</f>
        <v>Sweden-2019/20 Panini Contenders NBA Basketball BLASTER box (40 cards incl. ONE Memorabilia or Autograph card/bx)</v>
      </c>
    </row>
    <row r="764" spans="1:48" hidden="1" x14ac:dyDescent="0.25">
      <c r="A764">
        <v>698</v>
      </c>
      <c r="B764">
        <v>93</v>
      </c>
      <c r="C764" s="4">
        <v>44138</v>
      </c>
      <c r="D764" s="14">
        <f>WebStore68[[#This Row],[order_date]]</f>
        <v>44138</v>
      </c>
      <c r="E764" s="3">
        <f>ROUNDUP(MONTH(WebStore68[[#This Row],[order_date]])/3, 0)</f>
        <v>4</v>
      </c>
      <c r="F764">
        <v>5</v>
      </c>
      <c r="G764" t="s">
        <v>36</v>
      </c>
      <c r="H764" t="s">
        <v>47</v>
      </c>
      <c r="I764" t="s">
        <v>56</v>
      </c>
      <c r="J764" t="s">
        <v>58</v>
      </c>
      <c r="K764" s="4">
        <v>44115</v>
      </c>
      <c r="L764">
        <v>10</v>
      </c>
      <c r="M764" t="s">
        <v>61</v>
      </c>
      <c r="N764" s="4">
        <v>44055</v>
      </c>
      <c r="O764" s="4">
        <v>44196</v>
      </c>
      <c r="P764">
        <v>3</v>
      </c>
      <c r="Q764" t="s">
        <v>189</v>
      </c>
      <c r="R764" t="s">
        <v>351</v>
      </c>
      <c r="S764">
        <v>3</v>
      </c>
      <c r="T764" t="s">
        <v>788</v>
      </c>
      <c r="U764" t="s">
        <v>1326</v>
      </c>
      <c r="V764" t="s">
        <v>1842</v>
      </c>
      <c r="W764" t="s">
        <v>2007</v>
      </c>
      <c r="X764" t="s">
        <v>2033</v>
      </c>
      <c r="Y764">
        <v>276.92</v>
      </c>
      <c r="Z764">
        <v>54.96</v>
      </c>
      <c r="AA764">
        <v>3</v>
      </c>
      <c r="AB764" t="s">
        <v>2247</v>
      </c>
      <c r="AC764" t="s">
        <v>2541</v>
      </c>
      <c r="AH764" s="4"/>
      <c r="AI764" s="4"/>
      <c r="AJ764" t="s">
        <v>78</v>
      </c>
      <c r="AK764" t="s">
        <v>240</v>
      </c>
      <c r="AL764" t="s">
        <v>904</v>
      </c>
      <c r="AM764" t="s">
        <v>1191</v>
      </c>
      <c r="AN764" t="s">
        <v>1490</v>
      </c>
      <c r="AO764" t="s">
        <v>80</v>
      </c>
      <c r="AP764" t="s">
        <v>1548</v>
      </c>
      <c r="AQ764">
        <f>WebStore68[[#This Row],[unit_price]]*WebStore68[[#This Row],[quantity]]</f>
        <v>17.98</v>
      </c>
      <c r="AR764" t="s">
        <v>469</v>
      </c>
      <c r="AS764" t="s">
        <v>2339</v>
      </c>
      <c r="AT764" t="str">
        <f t="shared" si="11"/>
        <v>69893441385noFemale4411510YouTube4405544196276.9254.968868.99214.9923</v>
      </c>
      <c r="AU764">
        <f>COUNTIF(AT$2:AT764,AT764)</f>
        <v>1</v>
      </c>
      <c r="AV764" t="str">
        <f>WebStore68[[#This Row],[country]]&amp;"-"&amp;WebStore68[[#This Row],[item]]</f>
        <v>Sweden-Meat Shredder Barbecue Fork Bear Claw</v>
      </c>
    </row>
    <row r="765" spans="1:48" hidden="1" x14ac:dyDescent="0.25">
      <c r="A765">
        <v>698</v>
      </c>
      <c r="B765">
        <v>93</v>
      </c>
      <c r="C765" s="4">
        <v>44138</v>
      </c>
      <c r="D765" s="14">
        <f>WebStore68[[#This Row],[order_date]]</f>
        <v>44138</v>
      </c>
      <c r="E765" s="3">
        <f>ROUNDUP(MONTH(WebStore68[[#This Row],[order_date]])/3, 0)</f>
        <v>4</v>
      </c>
      <c r="F765">
        <v>5</v>
      </c>
      <c r="G765" t="s">
        <v>36</v>
      </c>
      <c r="H765" t="s">
        <v>47</v>
      </c>
      <c r="I765" t="s">
        <v>56</v>
      </c>
      <c r="J765" t="s">
        <v>58</v>
      </c>
      <c r="K765" s="4">
        <v>44115</v>
      </c>
      <c r="L765">
        <v>10</v>
      </c>
      <c r="M765" t="s">
        <v>61</v>
      </c>
      <c r="N765" s="4">
        <v>44055</v>
      </c>
      <c r="O765" s="4">
        <v>44196</v>
      </c>
      <c r="P765">
        <v>3</v>
      </c>
      <c r="Q765" t="s">
        <v>189</v>
      </c>
      <c r="R765" t="s">
        <v>351</v>
      </c>
      <c r="S765">
        <v>3</v>
      </c>
      <c r="T765" t="s">
        <v>788</v>
      </c>
      <c r="U765" t="s">
        <v>1326</v>
      </c>
      <c r="V765" t="s">
        <v>1842</v>
      </c>
      <c r="W765" t="s">
        <v>2007</v>
      </c>
      <c r="X765" t="s">
        <v>2033</v>
      </c>
      <c r="Y765">
        <v>276.92</v>
      </c>
      <c r="Z765">
        <v>54.96</v>
      </c>
      <c r="AA765">
        <v>3</v>
      </c>
      <c r="AB765" t="s">
        <v>2247</v>
      </c>
      <c r="AC765" t="s">
        <v>2541</v>
      </c>
      <c r="AH765" s="4"/>
      <c r="AI765" s="4"/>
      <c r="AJ765" t="s">
        <v>90</v>
      </c>
      <c r="AK765" t="s">
        <v>252</v>
      </c>
      <c r="AL765" t="s">
        <v>80</v>
      </c>
      <c r="AM765" t="s">
        <v>1015</v>
      </c>
      <c r="AN765" t="s">
        <v>1578</v>
      </c>
      <c r="AO765" t="s">
        <v>69</v>
      </c>
      <c r="AP765" t="s">
        <v>1562</v>
      </c>
      <c r="AQ765">
        <f>WebStore68[[#This Row],[unit_price]]*WebStore68[[#This Row],[quantity]]</f>
        <v>99.99</v>
      </c>
      <c r="AR765" t="s">
        <v>410</v>
      </c>
      <c r="AS765" t="s">
        <v>2359</v>
      </c>
      <c r="AT765" t="str">
        <f t="shared" si="11"/>
        <v>69893441385noFemale4411510YouTube4405544196276.9254.966299.9919.9920</v>
      </c>
      <c r="AU765">
        <f>COUNTIF(AT$2:AT765,AT765)</f>
        <v>1</v>
      </c>
      <c r="AV765" t="str">
        <f>WebStore68[[#This Row],[country]]&amp;"-"&amp;WebStore68[[#This Row],[item]]</f>
        <v>Sweden-100Pcs Square Poker Chips Set</v>
      </c>
    </row>
    <row r="766" spans="1:48" hidden="1" x14ac:dyDescent="0.25">
      <c r="A766">
        <v>698</v>
      </c>
      <c r="B766">
        <v>93</v>
      </c>
      <c r="C766" s="4">
        <v>44138</v>
      </c>
      <c r="D766" s="14">
        <f>WebStore68[[#This Row],[order_date]]</f>
        <v>44138</v>
      </c>
      <c r="E766" s="3">
        <f>ROUNDUP(MONTH(WebStore68[[#This Row],[order_date]])/3, 0)</f>
        <v>4</v>
      </c>
      <c r="F766">
        <v>5</v>
      </c>
      <c r="G766" t="s">
        <v>36</v>
      </c>
      <c r="H766" t="s">
        <v>47</v>
      </c>
      <c r="I766" t="s">
        <v>56</v>
      </c>
      <c r="J766" t="s">
        <v>58</v>
      </c>
      <c r="K766" s="4">
        <v>44115</v>
      </c>
      <c r="L766">
        <v>10</v>
      </c>
      <c r="M766" t="s">
        <v>61</v>
      </c>
      <c r="N766" s="4">
        <v>44055</v>
      </c>
      <c r="O766" s="4">
        <v>44196</v>
      </c>
      <c r="P766">
        <v>3</v>
      </c>
      <c r="Q766" t="s">
        <v>189</v>
      </c>
      <c r="R766" t="s">
        <v>351</v>
      </c>
      <c r="S766">
        <v>3</v>
      </c>
      <c r="T766" t="s">
        <v>788</v>
      </c>
      <c r="U766" t="s">
        <v>1326</v>
      </c>
      <c r="V766" t="s">
        <v>1842</v>
      </c>
      <c r="W766" t="s">
        <v>2007</v>
      </c>
      <c r="X766" t="s">
        <v>2033</v>
      </c>
      <c r="Y766">
        <v>276.92</v>
      </c>
      <c r="Z766">
        <v>54.96</v>
      </c>
      <c r="AA766">
        <v>3</v>
      </c>
      <c r="AB766" t="s">
        <v>2247</v>
      </c>
      <c r="AC766" t="s">
        <v>2541</v>
      </c>
      <c r="AH766" s="4"/>
      <c r="AI766" s="4"/>
      <c r="AJ766" t="s">
        <v>80</v>
      </c>
      <c r="AK766" t="s">
        <v>242</v>
      </c>
      <c r="AL766" t="s">
        <v>691</v>
      </c>
      <c r="AM766" t="s">
        <v>1232</v>
      </c>
      <c r="AN766" t="s">
        <v>1754</v>
      </c>
      <c r="AO766" t="s">
        <v>69</v>
      </c>
      <c r="AP766" t="s">
        <v>1548</v>
      </c>
      <c r="AQ766">
        <f>WebStore68[[#This Row],[unit_price]]*WebStore68[[#This Row],[quantity]]</f>
        <v>158.94999999999999</v>
      </c>
      <c r="AR766" t="s">
        <v>67</v>
      </c>
      <c r="AS766" t="s">
        <v>2373</v>
      </c>
      <c r="AT766" t="str">
        <f t="shared" si="11"/>
        <v>69893441385noFemale4411510YouTube4405544196276.9254.96243158.95114.993</v>
      </c>
      <c r="AU766">
        <f>COUNTIF(AT$2:AT766,AT766)</f>
        <v>1</v>
      </c>
      <c r="AV766" t="str">
        <f>WebStore68[[#This Row],[country]]&amp;"-"&amp;WebStore68[[#This Row],[item]]</f>
        <v>Sweden-Fifth Avenue Collection - "Crystal Clutch" Handbag Clutch</v>
      </c>
    </row>
    <row r="767" spans="1:48" hidden="1" x14ac:dyDescent="0.25">
      <c r="A767">
        <v>704</v>
      </c>
      <c r="B767">
        <v>173</v>
      </c>
      <c r="C767" s="4">
        <v>44141</v>
      </c>
      <c r="D767" s="14">
        <f>WebStore68[[#This Row],[order_date]]</f>
        <v>44141</v>
      </c>
      <c r="E767" s="3">
        <f>ROUNDUP(MONTH(WebStore68[[#This Row],[order_date]])/3, 0)</f>
        <v>4</v>
      </c>
      <c r="F767">
        <v>5</v>
      </c>
      <c r="G767" t="s">
        <v>36</v>
      </c>
      <c r="H767" t="s">
        <v>47</v>
      </c>
      <c r="I767" t="s">
        <v>55</v>
      </c>
      <c r="J767" t="s">
        <v>58</v>
      </c>
      <c r="K767" s="4">
        <v>44028</v>
      </c>
      <c r="L767">
        <v>9</v>
      </c>
      <c r="M767" t="s">
        <v>59</v>
      </c>
      <c r="N767" s="4">
        <v>43952</v>
      </c>
      <c r="O767" s="4">
        <v>44075</v>
      </c>
      <c r="P767">
        <v>2</v>
      </c>
      <c r="Q767" t="s">
        <v>183</v>
      </c>
      <c r="R767" t="s">
        <v>345</v>
      </c>
      <c r="S767">
        <v>2</v>
      </c>
      <c r="T767" t="s">
        <v>791</v>
      </c>
      <c r="U767" t="s">
        <v>1329</v>
      </c>
      <c r="V767" t="s">
        <v>1845</v>
      </c>
      <c r="W767" t="s">
        <v>83</v>
      </c>
      <c r="X767" t="s">
        <v>2038</v>
      </c>
      <c r="Y767">
        <v>266.98</v>
      </c>
      <c r="Z767">
        <v>84.95</v>
      </c>
      <c r="AA767">
        <v>2</v>
      </c>
      <c r="AB767" t="s">
        <v>2249</v>
      </c>
      <c r="AC767" t="s">
        <v>2543</v>
      </c>
      <c r="AH767" s="4"/>
      <c r="AI767" s="4"/>
      <c r="AJ767" t="s">
        <v>67</v>
      </c>
      <c r="AK767" t="s">
        <v>229</v>
      </c>
      <c r="AL767" t="s">
        <v>544</v>
      </c>
      <c r="AM767" t="s">
        <v>1105</v>
      </c>
      <c r="AN767" t="s">
        <v>824</v>
      </c>
      <c r="AO767" t="s">
        <v>67</v>
      </c>
      <c r="AP767" t="s">
        <v>1548</v>
      </c>
      <c r="AQ767">
        <f>WebStore68[[#This Row],[unit_price]]*WebStore68[[#This Row],[quantity]]</f>
        <v>75</v>
      </c>
      <c r="AR767" t="s">
        <v>90</v>
      </c>
      <c r="AS767" t="s">
        <v>2328</v>
      </c>
      <c r="AT767" t="str">
        <f t="shared" si="11"/>
        <v>704173441415yesFemale440289Google Ads4395244075266.9884.9536825314.996</v>
      </c>
      <c r="AU767">
        <f>COUNTIF(AT$2:AT767,AT767)</f>
        <v>1</v>
      </c>
      <c r="AV767" t="str">
        <f>WebStore68[[#This Row],[country]]&amp;"-"&amp;WebStore68[[#This Row],[item]]</f>
        <v>Sweden-Jurassic Park - The Lost World</v>
      </c>
    </row>
    <row r="768" spans="1:48" hidden="1" x14ac:dyDescent="0.25">
      <c r="A768">
        <v>704</v>
      </c>
      <c r="B768">
        <v>173</v>
      </c>
      <c r="C768" s="4">
        <v>44141</v>
      </c>
      <c r="D768" s="14">
        <f>WebStore68[[#This Row],[order_date]]</f>
        <v>44141</v>
      </c>
      <c r="E768" s="3">
        <f>ROUNDUP(MONTH(WebStore68[[#This Row],[order_date]])/3, 0)</f>
        <v>4</v>
      </c>
      <c r="F768">
        <v>5</v>
      </c>
      <c r="G768" t="s">
        <v>36</v>
      </c>
      <c r="H768" t="s">
        <v>47</v>
      </c>
      <c r="I768" t="s">
        <v>55</v>
      </c>
      <c r="J768" t="s">
        <v>58</v>
      </c>
      <c r="K768" s="4">
        <v>44028</v>
      </c>
      <c r="L768">
        <v>9</v>
      </c>
      <c r="M768" t="s">
        <v>59</v>
      </c>
      <c r="N768" s="4">
        <v>43952</v>
      </c>
      <c r="O768" s="4">
        <v>44075</v>
      </c>
      <c r="P768">
        <v>2</v>
      </c>
      <c r="Q768" t="s">
        <v>183</v>
      </c>
      <c r="R768" t="s">
        <v>345</v>
      </c>
      <c r="S768">
        <v>2</v>
      </c>
      <c r="T768" t="s">
        <v>791</v>
      </c>
      <c r="U768" t="s">
        <v>1329</v>
      </c>
      <c r="V768" t="s">
        <v>1845</v>
      </c>
      <c r="W768" t="s">
        <v>83</v>
      </c>
      <c r="X768" t="s">
        <v>2038</v>
      </c>
      <c r="Y768">
        <v>266.98</v>
      </c>
      <c r="Z768">
        <v>84.95</v>
      </c>
      <c r="AA768">
        <v>2</v>
      </c>
      <c r="AB768" t="s">
        <v>2249</v>
      </c>
      <c r="AC768" t="s">
        <v>2543</v>
      </c>
      <c r="AH768" s="4"/>
      <c r="AI768" s="4"/>
      <c r="AJ768" t="s">
        <v>70</v>
      </c>
      <c r="AK768" t="s">
        <v>232</v>
      </c>
      <c r="AL768" t="s">
        <v>719</v>
      </c>
      <c r="AM768" t="s">
        <v>1261</v>
      </c>
      <c r="AN768" t="s">
        <v>1779</v>
      </c>
      <c r="AO768" t="s">
        <v>80</v>
      </c>
      <c r="AP768" t="s">
        <v>1517</v>
      </c>
      <c r="AQ768">
        <f>WebStore68[[#This Row],[unit_price]]*WebStore68[[#This Row],[quantity]]</f>
        <v>191.98</v>
      </c>
      <c r="AR768" t="s">
        <v>432</v>
      </c>
      <c r="AS768" t="s">
        <v>2331</v>
      </c>
      <c r="AT768" t="str">
        <f t="shared" si="11"/>
        <v>704173441415yesFemale440289Google Ads4395244075266.9884.95516295.99219.9921</v>
      </c>
      <c r="AU768">
        <f>COUNTIF(AT$2:AT768,AT768)</f>
        <v>1</v>
      </c>
      <c r="AV768" t="str">
        <f>WebStore68[[#This Row],[country]]&amp;"-"&amp;WebStore68[[#This Row],[item]]</f>
        <v xml:space="preserve">Sweden-Yonex Tennis Racket EZONE 98 Alpha Head Light Balanced Racquet </v>
      </c>
    </row>
    <row r="769" spans="1:48" hidden="1" x14ac:dyDescent="0.25">
      <c r="A769">
        <v>710</v>
      </c>
      <c r="B769">
        <v>151</v>
      </c>
      <c r="C769" s="4">
        <v>44144</v>
      </c>
      <c r="D769" s="14">
        <f>WebStore68[[#This Row],[order_date]]</f>
        <v>44144</v>
      </c>
      <c r="E769" s="3">
        <f>ROUNDUP(MONTH(WebStore68[[#This Row],[order_date]])/3, 0)</f>
        <v>4</v>
      </c>
      <c r="F769">
        <v>5</v>
      </c>
      <c r="G769" t="s">
        <v>36</v>
      </c>
      <c r="H769" t="s">
        <v>47</v>
      </c>
      <c r="I769" t="s">
        <v>55</v>
      </c>
      <c r="J769" t="s">
        <v>57</v>
      </c>
      <c r="K769" s="4">
        <v>44084</v>
      </c>
      <c r="L769">
        <v>10</v>
      </c>
      <c r="M769" t="s">
        <v>61</v>
      </c>
      <c r="N769" s="4">
        <v>44055</v>
      </c>
      <c r="O769" s="4">
        <v>44196</v>
      </c>
      <c r="P769">
        <v>1</v>
      </c>
      <c r="Q769" t="s">
        <v>110</v>
      </c>
      <c r="R769" t="s">
        <v>272</v>
      </c>
      <c r="S769">
        <v>2</v>
      </c>
      <c r="T769" t="s">
        <v>794</v>
      </c>
      <c r="U769" t="s">
        <v>1332</v>
      </c>
      <c r="V769" t="s">
        <v>1848</v>
      </c>
      <c r="W769" t="s">
        <v>103</v>
      </c>
      <c r="X769" t="s">
        <v>1869</v>
      </c>
      <c r="Y769">
        <v>90.96</v>
      </c>
      <c r="Z769">
        <v>59.96</v>
      </c>
      <c r="AA769">
        <v>2</v>
      </c>
      <c r="AB769" t="s">
        <v>164</v>
      </c>
      <c r="AC769" t="s">
        <v>2546</v>
      </c>
      <c r="AH769" s="4"/>
      <c r="AI769" s="4"/>
      <c r="AJ769" t="s">
        <v>67</v>
      </c>
      <c r="AK769" t="s">
        <v>229</v>
      </c>
      <c r="AL769" t="s">
        <v>527</v>
      </c>
      <c r="AM769" t="s">
        <v>953</v>
      </c>
      <c r="AN769" t="s">
        <v>1617</v>
      </c>
      <c r="AO769" t="s">
        <v>69</v>
      </c>
      <c r="AP769" t="s">
        <v>1548</v>
      </c>
      <c r="AQ769">
        <f>WebStore68[[#This Row],[unit_price]]*WebStore68[[#This Row],[quantity]]</f>
        <v>30.99</v>
      </c>
      <c r="AR769" t="s">
        <v>84</v>
      </c>
      <c r="AS769" t="s">
        <v>2366</v>
      </c>
      <c r="AT769" t="str">
        <f t="shared" si="11"/>
        <v>710151441445yesMale4408410YouTube440554419690.9659.96313730.99114.999</v>
      </c>
      <c r="AU769">
        <f>COUNTIF(AT$2:AT769,AT769)</f>
        <v>1</v>
      </c>
      <c r="AV769" t="str">
        <f>WebStore68[[#This Row],[country]]&amp;"-"&amp;WebStore68[[#This Row],[item]]</f>
        <v>Sweden-Star Wars: the Old Republic - Legends Ser.: Fatal Alliance</v>
      </c>
    </row>
    <row r="770" spans="1:48" hidden="1" x14ac:dyDescent="0.25">
      <c r="A770">
        <v>710</v>
      </c>
      <c r="B770">
        <v>151</v>
      </c>
      <c r="C770" s="4">
        <v>44144</v>
      </c>
      <c r="D770" s="14">
        <f>WebStore68[[#This Row],[order_date]]</f>
        <v>44144</v>
      </c>
      <c r="E770" s="3">
        <f>ROUNDUP(MONTH(WebStore68[[#This Row],[order_date]])/3, 0)</f>
        <v>4</v>
      </c>
      <c r="F770">
        <v>5</v>
      </c>
      <c r="G770" t="s">
        <v>36</v>
      </c>
      <c r="H770" t="s">
        <v>47</v>
      </c>
      <c r="I770" t="s">
        <v>55</v>
      </c>
      <c r="J770" t="s">
        <v>57</v>
      </c>
      <c r="K770" s="4">
        <v>44084</v>
      </c>
      <c r="L770">
        <v>10</v>
      </c>
      <c r="M770" t="s">
        <v>61</v>
      </c>
      <c r="N770" s="4">
        <v>44055</v>
      </c>
      <c r="O770" s="4">
        <v>44196</v>
      </c>
      <c r="P770">
        <v>1</v>
      </c>
      <c r="Q770" t="s">
        <v>110</v>
      </c>
      <c r="R770" t="s">
        <v>272</v>
      </c>
      <c r="S770">
        <v>2</v>
      </c>
      <c r="T770" t="s">
        <v>794</v>
      </c>
      <c r="U770" t="s">
        <v>1332</v>
      </c>
      <c r="V770" t="s">
        <v>1848</v>
      </c>
      <c r="W770" t="s">
        <v>103</v>
      </c>
      <c r="X770" t="s">
        <v>1869</v>
      </c>
      <c r="Y770">
        <v>90.96</v>
      </c>
      <c r="Z770">
        <v>59.96</v>
      </c>
      <c r="AA770">
        <v>2</v>
      </c>
      <c r="AB770" t="s">
        <v>164</v>
      </c>
      <c r="AC770" t="s">
        <v>2546</v>
      </c>
      <c r="AH770" s="4"/>
      <c r="AI770" s="4"/>
      <c r="AJ770" t="s">
        <v>67</v>
      </c>
      <c r="AK770" t="s">
        <v>229</v>
      </c>
      <c r="AL770" t="s">
        <v>710</v>
      </c>
      <c r="AM770" t="s">
        <v>1251</v>
      </c>
      <c r="AN770" t="s">
        <v>1517</v>
      </c>
      <c r="AO770" t="s">
        <v>67</v>
      </c>
      <c r="AP770" t="s">
        <v>1548</v>
      </c>
      <c r="AQ770">
        <f>WebStore68[[#This Row],[unit_price]]*WebStore68[[#This Row],[quantity]]</f>
        <v>59.97</v>
      </c>
      <c r="AR770" t="s">
        <v>90</v>
      </c>
      <c r="AS770" t="s">
        <v>2328</v>
      </c>
      <c r="AT770" t="str">
        <f t="shared" ref="AT770:AT833" si="12">CONCATENATE($A770,$B770,$C770,$F770,$I770,$J770,$K770,$L770,$M770,$N770,$O770,$Y770,$Z770,$AD770,$AE770,$AF770,$AG770,$AH770,$AI770,$AJ770,$AL770,$AN770,$AO770,$AP770,$AR770)</f>
        <v>710151441445yesMale4408410YouTube440554419690.9659.96310519.99314.996</v>
      </c>
      <c r="AU770">
        <f>COUNTIF(AT$2:AT770,AT770)</f>
        <v>1</v>
      </c>
      <c r="AV770" t="str">
        <f>WebStore68[[#This Row],[country]]&amp;"-"&amp;WebStore68[[#This Row],[item]]</f>
        <v>Sweden-Pet Sematary</v>
      </c>
    </row>
    <row r="771" spans="1:48" hidden="1" x14ac:dyDescent="0.25">
      <c r="A771">
        <v>746</v>
      </c>
      <c r="B771">
        <v>186</v>
      </c>
      <c r="C771" s="13">
        <v>44169</v>
      </c>
      <c r="D771" s="14">
        <f>WebStore68[[#This Row],[order_date]]</f>
        <v>44169</v>
      </c>
      <c r="E771" s="3">
        <f>ROUNDUP(MONTH(WebStore68[[#This Row],[order_date]])/3, 0)</f>
        <v>4</v>
      </c>
      <c r="F771">
        <v>5</v>
      </c>
      <c r="G771" t="s">
        <v>36</v>
      </c>
      <c r="H771" t="s">
        <v>47</v>
      </c>
      <c r="I771" t="s">
        <v>56</v>
      </c>
      <c r="J771" t="s">
        <v>58</v>
      </c>
      <c r="K771" s="4">
        <v>43817</v>
      </c>
      <c r="L771">
        <v>2</v>
      </c>
      <c r="M771" t="s">
        <v>60</v>
      </c>
      <c r="N771" s="4">
        <v>43615</v>
      </c>
      <c r="O771" s="4">
        <v>43830</v>
      </c>
      <c r="P771">
        <v>3</v>
      </c>
      <c r="Q771" t="s">
        <v>192</v>
      </c>
      <c r="R771" t="s">
        <v>354</v>
      </c>
      <c r="S771">
        <v>3</v>
      </c>
      <c r="T771" t="s">
        <v>807</v>
      </c>
      <c r="U771" t="s">
        <v>1344</v>
      </c>
      <c r="V771" t="s">
        <v>1860</v>
      </c>
      <c r="W771" t="s">
        <v>2002</v>
      </c>
      <c r="X771" t="s">
        <v>2066</v>
      </c>
      <c r="Y771">
        <v>1559.93</v>
      </c>
      <c r="Z771">
        <v>124.94</v>
      </c>
      <c r="AA771">
        <v>3</v>
      </c>
      <c r="AB771" t="s">
        <v>2257</v>
      </c>
      <c r="AC771" t="s">
        <v>2553</v>
      </c>
      <c r="AH771" s="4"/>
      <c r="AI771" s="4"/>
      <c r="AJ771" t="s">
        <v>69</v>
      </c>
      <c r="AK771" t="s">
        <v>231</v>
      </c>
      <c r="AL771" t="s">
        <v>565</v>
      </c>
      <c r="AM771" t="s">
        <v>1125</v>
      </c>
      <c r="AN771" t="s">
        <v>1648</v>
      </c>
      <c r="AO771" t="s">
        <v>67</v>
      </c>
      <c r="AP771" t="s">
        <v>1577</v>
      </c>
      <c r="AQ771">
        <f>WebStore68[[#This Row],[unit_price]]*WebStore68[[#This Row],[quantity]]</f>
        <v>1515</v>
      </c>
      <c r="AR771" t="s">
        <v>78</v>
      </c>
      <c r="AS771" t="s">
        <v>2330</v>
      </c>
      <c r="AT771" t="str">
        <f t="shared" si="12"/>
        <v>746186441695noFemale438172Facebook43615438301559.93124.941107505324.998</v>
      </c>
      <c r="AU771">
        <f>COUNTIF(AT$2:AT771,AT771)</f>
        <v>1</v>
      </c>
      <c r="AV771" t="str">
        <f>WebStore68[[#This Row],[country]]&amp;"-"&amp;WebStore68[[#This Row],[item]]</f>
        <v>Sweden-PlayStation 4 500GB Console</v>
      </c>
    </row>
    <row r="772" spans="1:48" hidden="1" x14ac:dyDescent="0.25">
      <c r="A772">
        <v>746</v>
      </c>
      <c r="B772">
        <v>186</v>
      </c>
      <c r="C772" s="13">
        <v>44169</v>
      </c>
      <c r="D772" s="14">
        <f>WebStore68[[#This Row],[order_date]]</f>
        <v>44169</v>
      </c>
      <c r="E772" s="3">
        <f>ROUNDUP(MONTH(WebStore68[[#This Row],[order_date]])/3, 0)</f>
        <v>4</v>
      </c>
      <c r="F772">
        <v>5</v>
      </c>
      <c r="G772" t="s">
        <v>36</v>
      </c>
      <c r="H772" t="s">
        <v>47</v>
      </c>
      <c r="I772" t="s">
        <v>56</v>
      </c>
      <c r="J772" t="s">
        <v>58</v>
      </c>
      <c r="K772" s="4">
        <v>43817</v>
      </c>
      <c r="L772">
        <v>2</v>
      </c>
      <c r="M772" t="s">
        <v>60</v>
      </c>
      <c r="N772" s="4">
        <v>43615</v>
      </c>
      <c r="O772" s="4">
        <v>43830</v>
      </c>
      <c r="P772">
        <v>3</v>
      </c>
      <c r="Q772" t="s">
        <v>192</v>
      </c>
      <c r="R772" t="s">
        <v>354</v>
      </c>
      <c r="S772">
        <v>3</v>
      </c>
      <c r="T772" t="s">
        <v>807</v>
      </c>
      <c r="U772" t="s">
        <v>1344</v>
      </c>
      <c r="V772" t="s">
        <v>1860</v>
      </c>
      <c r="W772" t="s">
        <v>2002</v>
      </c>
      <c r="X772" t="s">
        <v>2066</v>
      </c>
      <c r="Y772">
        <v>1559.93</v>
      </c>
      <c r="Z772">
        <v>124.94</v>
      </c>
      <c r="AA772">
        <v>3</v>
      </c>
      <c r="AB772" t="s">
        <v>2257</v>
      </c>
      <c r="AC772" t="s">
        <v>2553</v>
      </c>
      <c r="AH772" s="4"/>
      <c r="AI772" s="4"/>
      <c r="AJ772" t="s">
        <v>67</v>
      </c>
      <c r="AK772" t="s">
        <v>229</v>
      </c>
      <c r="AL772" t="s">
        <v>626</v>
      </c>
      <c r="AM772" t="s">
        <v>1176</v>
      </c>
      <c r="AN772" t="s">
        <v>1701</v>
      </c>
      <c r="AO772" t="s">
        <v>80</v>
      </c>
      <c r="AP772" t="s">
        <v>1548</v>
      </c>
      <c r="AQ772">
        <f>WebStore68[[#This Row],[unit_price]]*WebStore68[[#This Row],[quantity]]</f>
        <v>21.98</v>
      </c>
      <c r="AR772" t="s">
        <v>90</v>
      </c>
      <c r="AS772" t="s">
        <v>2328</v>
      </c>
      <c r="AT772" t="str">
        <f t="shared" si="12"/>
        <v>746186441695noFemale438172Facebook43615438301559.93124.9437910.99214.996</v>
      </c>
      <c r="AU772">
        <f>COUNTIF(AT$2:AT772,AT772)</f>
        <v>1</v>
      </c>
      <c r="AV772" t="str">
        <f>WebStore68[[#This Row],[country]]&amp;"-"&amp;WebStore68[[#This Row],[item]]</f>
        <v>Sweden-Little Stars</v>
      </c>
    </row>
    <row r="773" spans="1:48" hidden="1" x14ac:dyDescent="0.25">
      <c r="A773">
        <v>746</v>
      </c>
      <c r="B773">
        <v>186</v>
      </c>
      <c r="C773" s="13">
        <v>44169</v>
      </c>
      <c r="D773" s="14">
        <f>WebStore68[[#This Row],[order_date]]</f>
        <v>44169</v>
      </c>
      <c r="E773" s="3">
        <f>ROUNDUP(MONTH(WebStore68[[#This Row],[order_date]])/3, 0)</f>
        <v>4</v>
      </c>
      <c r="F773">
        <v>5</v>
      </c>
      <c r="G773" t="s">
        <v>36</v>
      </c>
      <c r="H773" t="s">
        <v>47</v>
      </c>
      <c r="I773" t="s">
        <v>56</v>
      </c>
      <c r="J773" t="s">
        <v>58</v>
      </c>
      <c r="K773" s="4">
        <v>43817</v>
      </c>
      <c r="L773">
        <v>2</v>
      </c>
      <c r="M773" t="s">
        <v>60</v>
      </c>
      <c r="N773" s="4">
        <v>43615</v>
      </c>
      <c r="O773" s="4">
        <v>43830</v>
      </c>
      <c r="P773">
        <v>3</v>
      </c>
      <c r="Q773" t="s">
        <v>192</v>
      </c>
      <c r="R773" t="s">
        <v>354</v>
      </c>
      <c r="S773">
        <v>3</v>
      </c>
      <c r="T773" t="s">
        <v>807</v>
      </c>
      <c r="U773" t="s">
        <v>1344</v>
      </c>
      <c r="V773" t="s">
        <v>1860</v>
      </c>
      <c r="W773" t="s">
        <v>2002</v>
      </c>
      <c r="X773" t="s">
        <v>2066</v>
      </c>
      <c r="Y773">
        <v>1559.93</v>
      </c>
      <c r="Z773">
        <v>124.94</v>
      </c>
      <c r="AA773">
        <v>3</v>
      </c>
      <c r="AB773" t="s">
        <v>2257</v>
      </c>
      <c r="AC773" t="s">
        <v>2553</v>
      </c>
      <c r="AH773" s="4"/>
      <c r="AI773" s="4"/>
      <c r="AJ773" t="s">
        <v>70</v>
      </c>
      <c r="AK773" t="s">
        <v>232</v>
      </c>
      <c r="AL773" t="s">
        <v>440</v>
      </c>
      <c r="AM773" t="s">
        <v>1002</v>
      </c>
      <c r="AN773" t="s">
        <v>1534</v>
      </c>
      <c r="AO773" t="s">
        <v>69</v>
      </c>
      <c r="AP773" t="s">
        <v>1517</v>
      </c>
      <c r="AQ773">
        <f>WebStore68[[#This Row],[unit_price]]*WebStore68[[#This Row],[quantity]]</f>
        <v>22.95</v>
      </c>
      <c r="AR773" t="s">
        <v>432</v>
      </c>
      <c r="AS773" t="s">
        <v>2331</v>
      </c>
      <c r="AT773" t="str">
        <f t="shared" si="12"/>
        <v>746186441695noFemale438172Facebook43615438301559.93124.94517022.95119.9921</v>
      </c>
      <c r="AU773">
        <f>COUNTIF(AT$2:AT773,AT773)</f>
        <v>1</v>
      </c>
      <c r="AV773" t="str">
        <f>WebStore68[[#This Row],[country]]&amp;"-"&amp;WebStore68[[#This Row],[item]]</f>
        <v>Sweden-ZIONOR Swim Goggles G1 Polarized Swimming Goggles Anti-Fog for Adult</v>
      </c>
    </row>
    <row r="774" spans="1:48" hidden="1" x14ac:dyDescent="0.25">
      <c r="A774">
        <v>758</v>
      </c>
      <c r="B774">
        <v>132</v>
      </c>
      <c r="C774" s="4">
        <v>44173</v>
      </c>
      <c r="D774" s="14">
        <f>WebStore68[[#This Row],[order_date]]</f>
        <v>44173</v>
      </c>
      <c r="E774" s="3">
        <f>ROUNDUP(MONTH(WebStore68[[#This Row],[order_date]])/3, 0)</f>
        <v>4</v>
      </c>
      <c r="F774">
        <v>5</v>
      </c>
      <c r="G774" t="s">
        <v>36</v>
      </c>
      <c r="H774" t="s">
        <v>47</v>
      </c>
      <c r="I774" t="s">
        <v>56</v>
      </c>
      <c r="J774" t="s">
        <v>57</v>
      </c>
      <c r="K774" s="4">
        <v>44046</v>
      </c>
      <c r="L774">
        <v>8</v>
      </c>
      <c r="M774" t="s">
        <v>60</v>
      </c>
      <c r="N774" s="4">
        <v>44000</v>
      </c>
      <c r="O774" s="4">
        <v>44073</v>
      </c>
      <c r="P774">
        <v>1</v>
      </c>
      <c r="Q774" t="s">
        <v>67</v>
      </c>
      <c r="R774" t="s">
        <v>229</v>
      </c>
      <c r="S774">
        <v>1</v>
      </c>
      <c r="T774" t="s">
        <v>478</v>
      </c>
      <c r="U774" t="s">
        <v>1041</v>
      </c>
      <c r="V774" t="s">
        <v>1569</v>
      </c>
      <c r="W774" t="s">
        <v>67</v>
      </c>
      <c r="X774" t="s">
        <v>1548</v>
      </c>
      <c r="Y774">
        <v>128.97</v>
      </c>
      <c r="Z774">
        <v>44.97</v>
      </c>
      <c r="AA774">
        <v>1</v>
      </c>
      <c r="AB774" t="s">
        <v>90</v>
      </c>
      <c r="AC774" t="s">
        <v>2328</v>
      </c>
      <c r="AH774" s="4"/>
      <c r="AI774" s="4"/>
      <c r="AJ774" t="s">
        <v>67</v>
      </c>
      <c r="AK774" t="s">
        <v>229</v>
      </c>
      <c r="AL774" t="s">
        <v>478</v>
      </c>
      <c r="AM774" t="s">
        <v>1041</v>
      </c>
      <c r="AN774" t="s">
        <v>1569</v>
      </c>
      <c r="AO774" t="s">
        <v>67</v>
      </c>
      <c r="AP774" t="s">
        <v>1548</v>
      </c>
      <c r="AQ774">
        <f>WebStore68[[#This Row],[unit_price]]*WebStore68[[#This Row],[quantity]]</f>
        <v>128.97</v>
      </c>
      <c r="AR774" t="s">
        <v>90</v>
      </c>
      <c r="AS774" t="s">
        <v>2328</v>
      </c>
      <c r="AT774" t="str">
        <f t="shared" si="12"/>
        <v>758132441735noMale440468Facebook4400044073128.9744.9733242.99314.996</v>
      </c>
      <c r="AU774">
        <f>COUNTIF(AT$2:AT774,AT774)</f>
        <v>1</v>
      </c>
      <c r="AV774" t="str">
        <f>WebStore68[[#This Row],[country]]&amp;"-"&amp;WebStore68[[#This Row],[item]]</f>
        <v>Sweden-Desert Gold Grosset ED</v>
      </c>
    </row>
    <row r="775" spans="1:48" hidden="1" x14ac:dyDescent="0.25">
      <c r="A775">
        <v>772</v>
      </c>
      <c r="B775">
        <v>28</v>
      </c>
      <c r="C775" s="4">
        <v>44181</v>
      </c>
      <c r="D775" s="14">
        <f>WebStore68[[#This Row],[order_date]]</f>
        <v>44181</v>
      </c>
      <c r="E775" s="3">
        <f>ROUNDUP(MONTH(WebStore68[[#This Row],[order_date]])/3, 0)</f>
        <v>4</v>
      </c>
      <c r="F775">
        <v>5</v>
      </c>
      <c r="G775" t="s">
        <v>36</v>
      </c>
      <c r="H775" t="s">
        <v>47</v>
      </c>
      <c r="I775" t="s">
        <v>55</v>
      </c>
      <c r="J775" t="s">
        <v>57</v>
      </c>
      <c r="K775" s="4">
        <v>44154</v>
      </c>
      <c r="L775">
        <v>11</v>
      </c>
      <c r="M775" t="s">
        <v>60</v>
      </c>
      <c r="N775" s="4">
        <v>44148</v>
      </c>
      <c r="O775" s="4">
        <v>44265</v>
      </c>
      <c r="P775">
        <v>1</v>
      </c>
      <c r="Q775" t="s">
        <v>105</v>
      </c>
      <c r="R775" t="s">
        <v>267</v>
      </c>
      <c r="S775">
        <v>1</v>
      </c>
      <c r="T775" t="s">
        <v>816</v>
      </c>
      <c r="U775" t="s">
        <v>1352</v>
      </c>
      <c r="V775" t="s">
        <v>1868</v>
      </c>
      <c r="W775" t="s">
        <v>110</v>
      </c>
      <c r="X775" t="s">
        <v>1869</v>
      </c>
      <c r="Y775">
        <v>257.27999999999997</v>
      </c>
      <c r="Z775">
        <v>89.94</v>
      </c>
      <c r="AA775">
        <v>1</v>
      </c>
      <c r="AB775" t="s">
        <v>2120</v>
      </c>
      <c r="AC775" t="s">
        <v>2394</v>
      </c>
      <c r="AH775" s="4"/>
      <c r="AI775" s="4"/>
      <c r="AJ775" t="s">
        <v>79</v>
      </c>
      <c r="AK775" t="s">
        <v>241</v>
      </c>
      <c r="AL775" t="s">
        <v>423</v>
      </c>
      <c r="AM775" t="s">
        <v>985</v>
      </c>
      <c r="AN775" t="s">
        <v>1518</v>
      </c>
      <c r="AO775" t="s">
        <v>67</v>
      </c>
      <c r="AP775" t="s">
        <v>1548</v>
      </c>
      <c r="AQ775">
        <f>WebStore68[[#This Row],[unit_price]]*WebStore68[[#This Row],[quantity]]</f>
        <v>128.64000000000001</v>
      </c>
      <c r="AR775" t="s">
        <v>455</v>
      </c>
      <c r="AS775" t="s">
        <v>2340</v>
      </c>
      <c r="AT775" t="str">
        <f t="shared" si="12"/>
        <v>77228441815yesMale4415411Facebook4414844265257.2889.94411042.88314.9915</v>
      </c>
      <c r="AU775">
        <f>COUNTIF(AT$2:AT775,AT775)</f>
        <v>1</v>
      </c>
      <c r="AV775" t="str">
        <f>WebStore68[[#This Row],[country]]&amp;"-"&amp;WebStore68[[#This Row],[item]]</f>
        <v>Sweden-Pokémon TCG: Shining Fates Tin</v>
      </c>
    </row>
    <row r="776" spans="1:48" hidden="1" x14ac:dyDescent="0.25">
      <c r="A776">
        <v>779</v>
      </c>
      <c r="B776">
        <v>368</v>
      </c>
      <c r="C776" s="13">
        <v>44185</v>
      </c>
      <c r="D776" s="14">
        <f>WebStore68[[#This Row],[order_date]]</f>
        <v>44185</v>
      </c>
      <c r="E776" s="3">
        <f>ROUNDUP(MONTH(WebStore68[[#This Row],[order_date]])/3, 0)</f>
        <v>4</v>
      </c>
      <c r="F776">
        <v>5</v>
      </c>
      <c r="G776" t="s">
        <v>36</v>
      </c>
      <c r="H776" t="s">
        <v>47</v>
      </c>
      <c r="I776" t="s">
        <v>56</v>
      </c>
      <c r="J776" t="s">
        <v>57</v>
      </c>
      <c r="K776" s="4">
        <v>43583</v>
      </c>
      <c r="L776">
        <v>2</v>
      </c>
      <c r="N776" s="4"/>
      <c r="O776" s="4"/>
      <c r="P776">
        <v>1</v>
      </c>
      <c r="Q776" t="s">
        <v>80</v>
      </c>
      <c r="R776" t="s">
        <v>242</v>
      </c>
      <c r="S776">
        <v>1</v>
      </c>
      <c r="T776" t="s">
        <v>469</v>
      </c>
      <c r="U776" t="s">
        <v>1032</v>
      </c>
      <c r="V776" t="s">
        <v>1562</v>
      </c>
      <c r="W776" t="s">
        <v>69</v>
      </c>
      <c r="X776" t="s">
        <v>1548</v>
      </c>
      <c r="Y776">
        <v>9.99</v>
      </c>
      <c r="Z776">
        <v>14.99</v>
      </c>
      <c r="AA776">
        <v>1</v>
      </c>
      <c r="AB776" t="s">
        <v>70</v>
      </c>
      <c r="AC776" t="s">
        <v>2341</v>
      </c>
      <c r="AH776" s="4"/>
      <c r="AI776" s="4"/>
      <c r="AJ776" t="s">
        <v>80</v>
      </c>
      <c r="AK776" t="s">
        <v>242</v>
      </c>
      <c r="AL776" t="s">
        <v>469</v>
      </c>
      <c r="AM776" t="s">
        <v>1032</v>
      </c>
      <c r="AN776" t="s">
        <v>1562</v>
      </c>
      <c r="AO776" t="s">
        <v>69</v>
      </c>
      <c r="AP776" t="s">
        <v>1548</v>
      </c>
      <c r="AQ776">
        <f>WebStore68[[#This Row],[unit_price]]*WebStore68[[#This Row],[quantity]]</f>
        <v>9.99</v>
      </c>
      <c r="AR776" t="s">
        <v>70</v>
      </c>
      <c r="AS776" t="s">
        <v>2341</v>
      </c>
      <c r="AT776" t="str">
        <f t="shared" si="12"/>
        <v>779368441855noMale4358329.9914.992239.99114.995</v>
      </c>
      <c r="AU776">
        <f>COUNTIF(AT$2:AT776,AT776)</f>
        <v>1</v>
      </c>
      <c r="AV776" t="str">
        <f>WebStore68[[#This Row],[country]]&amp;"-"&amp;WebStore68[[#This Row],[item]]</f>
        <v>Sweden-Best Friend Bracelets for 2 Matching Yin Yang Adjustable Cord Bracelet</v>
      </c>
    </row>
    <row r="777" spans="1:48" hidden="1" x14ac:dyDescent="0.25">
      <c r="A777">
        <v>787</v>
      </c>
      <c r="B777">
        <v>105</v>
      </c>
      <c r="C777" s="4">
        <v>44191</v>
      </c>
      <c r="D777" s="14">
        <f>WebStore68[[#This Row],[order_date]]</f>
        <v>44191</v>
      </c>
      <c r="E777" s="3">
        <f>ROUNDUP(MONTH(WebStore68[[#This Row],[order_date]])/3, 0)</f>
        <v>4</v>
      </c>
      <c r="F777">
        <v>5</v>
      </c>
      <c r="G777" t="s">
        <v>36</v>
      </c>
      <c r="H777" t="s">
        <v>47</v>
      </c>
      <c r="I777" t="s">
        <v>55</v>
      </c>
      <c r="J777" t="s">
        <v>58</v>
      </c>
      <c r="K777" s="4">
        <v>44040</v>
      </c>
      <c r="L777">
        <v>8</v>
      </c>
      <c r="M777" t="s">
        <v>60</v>
      </c>
      <c r="N777" s="4">
        <v>44000</v>
      </c>
      <c r="O777" s="4">
        <v>44073</v>
      </c>
      <c r="P777">
        <v>1</v>
      </c>
      <c r="Q777" t="s">
        <v>90</v>
      </c>
      <c r="R777" t="s">
        <v>252</v>
      </c>
      <c r="S777">
        <v>1</v>
      </c>
      <c r="T777" t="s">
        <v>501</v>
      </c>
      <c r="U777" t="s">
        <v>1064</v>
      </c>
      <c r="V777" t="s">
        <v>1592</v>
      </c>
      <c r="W777" t="s">
        <v>80</v>
      </c>
      <c r="X777" t="s">
        <v>1562</v>
      </c>
      <c r="Y777">
        <v>17.920000000000002</v>
      </c>
      <c r="Z777">
        <v>19.98</v>
      </c>
      <c r="AA777">
        <v>1</v>
      </c>
      <c r="AB777" t="s">
        <v>410</v>
      </c>
      <c r="AC777" t="s">
        <v>2359</v>
      </c>
      <c r="AH777" s="4"/>
      <c r="AI777" s="4"/>
      <c r="AJ777" t="s">
        <v>90</v>
      </c>
      <c r="AK777" t="s">
        <v>252</v>
      </c>
      <c r="AL777" t="s">
        <v>501</v>
      </c>
      <c r="AM777" t="s">
        <v>1064</v>
      </c>
      <c r="AN777" t="s">
        <v>1592</v>
      </c>
      <c r="AO777" t="s">
        <v>80</v>
      </c>
      <c r="AP777" t="s">
        <v>1562</v>
      </c>
      <c r="AQ777">
        <f>WebStore68[[#This Row],[unit_price]]*WebStore68[[#This Row],[quantity]]</f>
        <v>17.920000000000002</v>
      </c>
      <c r="AR777" t="s">
        <v>410</v>
      </c>
      <c r="AS777" t="s">
        <v>2359</v>
      </c>
      <c r="AT777" t="str">
        <f t="shared" si="12"/>
        <v>787105441915yesFemale440408Facebook440004407317.9219.9861618.9629.9920</v>
      </c>
      <c r="AU777">
        <f>COUNTIF(AT$2:AT777,AT777)</f>
        <v>1</v>
      </c>
      <c r="AV777" t="str">
        <f>WebStore68[[#This Row],[country]]&amp;"-"&amp;WebStore68[[#This Row],[item]]</f>
        <v>Sweden-Yahtzee</v>
      </c>
    </row>
    <row r="778" spans="1:48" hidden="1" x14ac:dyDescent="0.25">
      <c r="A778">
        <v>795</v>
      </c>
      <c r="B778">
        <v>76</v>
      </c>
      <c r="C778" s="4">
        <v>44195</v>
      </c>
      <c r="D778" s="14">
        <f>WebStore68[[#This Row],[order_date]]</f>
        <v>44195</v>
      </c>
      <c r="E778" s="3">
        <f>ROUNDUP(MONTH(WebStore68[[#This Row],[order_date]])/3, 0)</f>
        <v>4</v>
      </c>
      <c r="F778">
        <v>5</v>
      </c>
      <c r="G778" t="s">
        <v>36</v>
      </c>
      <c r="H778" t="s">
        <v>47</v>
      </c>
      <c r="I778" t="s">
        <v>55</v>
      </c>
      <c r="J778" t="s">
        <v>57</v>
      </c>
      <c r="K778" s="4">
        <v>43881</v>
      </c>
      <c r="L778">
        <v>5</v>
      </c>
      <c r="M778" t="s">
        <v>60</v>
      </c>
      <c r="N778" s="4">
        <v>43831</v>
      </c>
      <c r="O778" s="4">
        <v>43921</v>
      </c>
      <c r="P778">
        <v>1</v>
      </c>
      <c r="Q778" t="s">
        <v>88</v>
      </c>
      <c r="R778" t="s">
        <v>250</v>
      </c>
      <c r="S778">
        <v>2</v>
      </c>
      <c r="T778" t="s">
        <v>822</v>
      </c>
      <c r="U778" t="s">
        <v>1359</v>
      </c>
      <c r="V778" t="s">
        <v>1875</v>
      </c>
      <c r="W778" t="s">
        <v>71</v>
      </c>
      <c r="X778" t="s">
        <v>1869</v>
      </c>
      <c r="Y778">
        <v>25.48</v>
      </c>
      <c r="Z778">
        <v>29.98</v>
      </c>
      <c r="AA778">
        <v>1</v>
      </c>
      <c r="AB778" t="s">
        <v>105</v>
      </c>
      <c r="AC778" t="s">
        <v>2346</v>
      </c>
      <c r="AH778" s="4"/>
      <c r="AI778" s="4"/>
      <c r="AJ778" t="s">
        <v>80</v>
      </c>
      <c r="AK778" t="s">
        <v>242</v>
      </c>
      <c r="AL778" t="s">
        <v>84</v>
      </c>
      <c r="AM778" t="s">
        <v>990</v>
      </c>
      <c r="AN778" t="s">
        <v>1523</v>
      </c>
      <c r="AO778" t="s">
        <v>69</v>
      </c>
      <c r="AP778" t="s">
        <v>1548</v>
      </c>
      <c r="AQ778">
        <f>WebStore68[[#This Row],[unit_price]]*WebStore68[[#This Row],[quantity]]</f>
        <v>10.49</v>
      </c>
      <c r="AR778" t="s">
        <v>79</v>
      </c>
      <c r="AS778" t="s">
        <v>2349</v>
      </c>
      <c r="AT778" t="str">
        <f t="shared" si="12"/>
        <v>79576441955yesMale438815Facebook438314392125.4829.982910.49114.994</v>
      </c>
      <c r="AU778">
        <f>COUNTIF(AT$2:AT778,AT778)</f>
        <v>1</v>
      </c>
      <c r="AV778" t="str">
        <f>WebStore68[[#This Row],[country]]&amp;"-"&amp;WebStore68[[#This Row],[item]]</f>
        <v>Sweden-4 Pieces Kids Neck Gaiter Unisex Face Cover Scarf</v>
      </c>
    </row>
    <row r="779" spans="1:48" hidden="1" x14ac:dyDescent="0.25">
      <c r="A779">
        <v>795</v>
      </c>
      <c r="B779">
        <v>76</v>
      </c>
      <c r="C779" s="4">
        <v>44195</v>
      </c>
      <c r="D779" s="14">
        <f>WebStore68[[#This Row],[order_date]]</f>
        <v>44195</v>
      </c>
      <c r="E779" s="3">
        <f>ROUNDUP(MONTH(WebStore68[[#This Row],[order_date]])/3, 0)</f>
        <v>4</v>
      </c>
      <c r="F779">
        <v>5</v>
      </c>
      <c r="G779" t="s">
        <v>36</v>
      </c>
      <c r="H779" t="s">
        <v>47</v>
      </c>
      <c r="I779" t="s">
        <v>55</v>
      </c>
      <c r="J779" t="s">
        <v>57</v>
      </c>
      <c r="K779" s="4">
        <v>43881</v>
      </c>
      <c r="L779">
        <v>5</v>
      </c>
      <c r="M779" t="s">
        <v>60</v>
      </c>
      <c r="N779" s="4">
        <v>43831</v>
      </c>
      <c r="O779" s="4">
        <v>43921</v>
      </c>
      <c r="P779">
        <v>1</v>
      </c>
      <c r="Q779" t="s">
        <v>88</v>
      </c>
      <c r="R779" t="s">
        <v>250</v>
      </c>
      <c r="S779">
        <v>2</v>
      </c>
      <c r="T779" t="s">
        <v>822</v>
      </c>
      <c r="U779" t="s">
        <v>1359</v>
      </c>
      <c r="V779" t="s">
        <v>1875</v>
      </c>
      <c r="W779" t="s">
        <v>71</v>
      </c>
      <c r="X779" t="s">
        <v>1869</v>
      </c>
      <c r="Y779">
        <v>25.48</v>
      </c>
      <c r="Z779">
        <v>29.98</v>
      </c>
      <c r="AA779">
        <v>1</v>
      </c>
      <c r="AB779" t="s">
        <v>105</v>
      </c>
      <c r="AC779" t="s">
        <v>2346</v>
      </c>
      <c r="AH779" s="4"/>
      <c r="AI779" s="4"/>
      <c r="AJ779" t="s">
        <v>80</v>
      </c>
      <c r="AK779" t="s">
        <v>242</v>
      </c>
      <c r="AL779" t="s">
        <v>558</v>
      </c>
      <c r="AM779" t="s">
        <v>1118</v>
      </c>
      <c r="AN779" t="s">
        <v>1548</v>
      </c>
      <c r="AO779" t="s">
        <v>69</v>
      </c>
      <c r="AP779" t="s">
        <v>1548</v>
      </c>
      <c r="AQ779">
        <f>WebStore68[[#This Row],[unit_price]]*WebStore68[[#This Row],[quantity]]</f>
        <v>14.99</v>
      </c>
      <c r="AR779" t="s">
        <v>79</v>
      </c>
      <c r="AS779" t="s">
        <v>2349</v>
      </c>
      <c r="AT779" t="str">
        <f t="shared" si="12"/>
        <v>79576441955yesMale438815Facebook438314392125.4829.9823414.99114.994</v>
      </c>
      <c r="AU779">
        <f>COUNTIF(AT$2:AT779,AT779)</f>
        <v>1</v>
      </c>
      <c r="AV779" t="str">
        <f>WebStore68[[#This Row],[country]]&amp;"-"&amp;WebStore68[[#This Row],[item]]</f>
        <v>Sweden-Disney Princess T-Shirt</v>
      </c>
    </row>
    <row r="780" spans="1:48" hidden="1" x14ac:dyDescent="0.25">
      <c r="A780">
        <v>798</v>
      </c>
      <c r="B780">
        <v>275</v>
      </c>
      <c r="C780" s="13">
        <v>44196</v>
      </c>
      <c r="D780" s="14">
        <f>WebStore68[[#This Row],[order_date]]</f>
        <v>44196</v>
      </c>
      <c r="E780" s="3">
        <f>ROUNDUP(MONTH(WebStore68[[#This Row],[order_date]])/3, 0)</f>
        <v>4</v>
      </c>
      <c r="F780">
        <v>5</v>
      </c>
      <c r="G780" t="s">
        <v>36</v>
      </c>
      <c r="H780" t="s">
        <v>47</v>
      </c>
      <c r="I780" t="s">
        <v>55</v>
      </c>
      <c r="J780" t="s">
        <v>58</v>
      </c>
      <c r="K780" s="4">
        <v>43820</v>
      </c>
      <c r="L780">
        <v>2</v>
      </c>
      <c r="M780" t="s">
        <v>60</v>
      </c>
      <c r="N780" s="4">
        <v>43615</v>
      </c>
      <c r="O780" s="4">
        <v>43830</v>
      </c>
      <c r="P780">
        <v>1</v>
      </c>
      <c r="Q780" t="s">
        <v>90</v>
      </c>
      <c r="R780" t="s">
        <v>252</v>
      </c>
      <c r="S780">
        <v>1</v>
      </c>
      <c r="T780" t="s">
        <v>647</v>
      </c>
      <c r="U780" t="s">
        <v>1094</v>
      </c>
      <c r="V780" t="s">
        <v>1610</v>
      </c>
      <c r="W780" t="s">
        <v>80</v>
      </c>
      <c r="X780" t="s">
        <v>1562</v>
      </c>
      <c r="Y780">
        <v>25.98</v>
      </c>
      <c r="Z780">
        <v>19.98</v>
      </c>
      <c r="AA780">
        <v>1</v>
      </c>
      <c r="AB780" t="s">
        <v>410</v>
      </c>
      <c r="AC780" t="s">
        <v>2359</v>
      </c>
      <c r="AH780" s="4"/>
      <c r="AI780" s="4"/>
      <c r="AJ780" t="s">
        <v>90</v>
      </c>
      <c r="AK780" t="s">
        <v>252</v>
      </c>
      <c r="AL780" t="s">
        <v>647</v>
      </c>
      <c r="AM780" t="s">
        <v>1094</v>
      </c>
      <c r="AN780" t="s">
        <v>1610</v>
      </c>
      <c r="AO780" t="s">
        <v>80</v>
      </c>
      <c r="AP780" t="s">
        <v>1562</v>
      </c>
      <c r="AQ780">
        <f>WebStore68[[#This Row],[unit_price]]*WebStore68[[#This Row],[quantity]]</f>
        <v>25.98</v>
      </c>
      <c r="AR780" t="s">
        <v>410</v>
      </c>
      <c r="AS780" t="s">
        <v>2359</v>
      </c>
      <c r="AT780" t="str">
        <f t="shared" si="12"/>
        <v>798275441965yesFemale438202Facebook436154383025.9819.9867312.9929.9920</v>
      </c>
      <c r="AU780">
        <f>COUNTIF(AT$2:AT780,AT780)</f>
        <v>1</v>
      </c>
      <c r="AV780" t="str">
        <f>WebStore68[[#This Row],[country]]&amp;"-"&amp;WebStore68[[#This Row],[item]]</f>
        <v>Sweden-Kinetic Sand Scents Ice Cream Treats Playset with 3 Colors of All-Natural Scented Sand and 6 Serving Tools</v>
      </c>
    </row>
    <row r="781" spans="1:48" hidden="1" x14ac:dyDescent="0.25">
      <c r="A781">
        <v>831</v>
      </c>
      <c r="B781">
        <v>132</v>
      </c>
      <c r="C781" s="4">
        <v>44214</v>
      </c>
      <c r="D781" s="14">
        <f>WebStore68[[#This Row],[order_date]]</f>
        <v>44214</v>
      </c>
      <c r="E781" s="3">
        <f>ROUNDUP(MONTH(WebStore68[[#This Row],[order_date]])/3, 0)</f>
        <v>1</v>
      </c>
      <c r="F781">
        <v>5</v>
      </c>
      <c r="G781" t="s">
        <v>36</v>
      </c>
      <c r="H781" t="s">
        <v>47</v>
      </c>
      <c r="I781" t="s">
        <v>56</v>
      </c>
      <c r="J781" t="s">
        <v>57</v>
      </c>
      <c r="K781" s="4">
        <v>44046</v>
      </c>
      <c r="L781">
        <v>8</v>
      </c>
      <c r="M781" t="s">
        <v>60</v>
      </c>
      <c r="N781" s="4">
        <v>44000</v>
      </c>
      <c r="O781" s="4">
        <v>44073</v>
      </c>
      <c r="P781">
        <v>2</v>
      </c>
      <c r="Q781" t="s">
        <v>92</v>
      </c>
      <c r="R781" t="s">
        <v>254</v>
      </c>
      <c r="S781">
        <v>2</v>
      </c>
      <c r="T781" t="s">
        <v>834</v>
      </c>
      <c r="U781" t="s">
        <v>1371</v>
      </c>
      <c r="V781" t="s">
        <v>1887</v>
      </c>
      <c r="W781" t="s">
        <v>110</v>
      </c>
      <c r="X781" t="s">
        <v>2040</v>
      </c>
      <c r="Y781">
        <v>293.94</v>
      </c>
      <c r="Z781">
        <v>104.94</v>
      </c>
      <c r="AA781">
        <v>2</v>
      </c>
      <c r="AB781" t="s">
        <v>2237</v>
      </c>
      <c r="AC781" t="s">
        <v>2530</v>
      </c>
      <c r="AH781" s="4"/>
      <c r="AI781" s="4"/>
      <c r="AJ781" t="s">
        <v>69</v>
      </c>
      <c r="AK781" t="s">
        <v>231</v>
      </c>
      <c r="AL781" t="s">
        <v>720</v>
      </c>
      <c r="AM781" t="s">
        <v>1262</v>
      </c>
      <c r="AN781" t="s">
        <v>1780</v>
      </c>
      <c r="AO781" t="s">
        <v>67</v>
      </c>
      <c r="AP781" t="s">
        <v>1577</v>
      </c>
      <c r="AQ781">
        <f>WebStore68[[#This Row],[unit_price]]*WebStore68[[#This Row],[quantity]]</f>
        <v>143.97</v>
      </c>
      <c r="AR781" t="s">
        <v>67</v>
      </c>
      <c r="AS781" t="s">
        <v>2373</v>
      </c>
      <c r="AT781" t="str">
        <f t="shared" si="12"/>
        <v>831132442145noMale440468Facebook4400044073293.94104.94115947.99324.993</v>
      </c>
      <c r="AU781">
        <f>COUNTIF(AT$2:AT781,AT781)</f>
        <v>1</v>
      </c>
      <c r="AV781" t="str">
        <f>WebStore68[[#This Row],[country]]&amp;"-"&amp;WebStore68[[#This Row],[item]]</f>
        <v>Sweden-Wyze Cam v3 with Color Night Vision Wired 1080p HD</v>
      </c>
    </row>
    <row r="782" spans="1:48" hidden="1" x14ac:dyDescent="0.25">
      <c r="A782">
        <v>831</v>
      </c>
      <c r="B782">
        <v>132</v>
      </c>
      <c r="C782" s="4">
        <v>44214</v>
      </c>
      <c r="D782" s="14">
        <f>WebStore68[[#This Row],[order_date]]</f>
        <v>44214</v>
      </c>
      <c r="E782" s="3">
        <f>ROUNDUP(MONTH(WebStore68[[#This Row],[order_date]])/3, 0)</f>
        <v>1</v>
      </c>
      <c r="F782">
        <v>5</v>
      </c>
      <c r="G782" t="s">
        <v>36</v>
      </c>
      <c r="H782" t="s">
        <v>47</v>
      </c>
      <c r="I782" t="s">
        <v>56</v>
      </c>
      <c r="J782" t="s">
        <v>57</v>
      </c>
      <c r="K782" s="4">
        <v>44046</v>
      </c>
      <c r="L782">
        <v>8</v>
      </c>
      <c r="M782" t="s">
        <v>60</v>
      </c>
      <c r="N782" s="4">
        <v>44000</v>
      </c>
      <c r="O782" s="4">
        <v>44073</v>
      </c>
      <c r="P782">
        <v>2</v>
      </c>
      <c r="Q782" t="s">
        <v>92</v>
      </c>
      <c r="R782" t="s">
        <v>254</v>
      </c>
      <c r="S782">
        <v>2</v>
      </c>
      <c r="T782" t="s">
        <v>834</v>
      </c>
      <c r="U782" t="s">
        <v>1371</v>
      </c>
      <c r="V782" t="s">
        <v>1887</v>
      </c>
      <c r="W782" t="s">
        <v>110</v>
      </c>
      <c r="X782" t="s">
        <v>2040</v>
      </c>
      <c r="Y782">
        <v>293.94</v>
      </c>
      <c r="Z782">
        <v>104.94</v>
      </c>
      <c r="AA782">
        <v>2</v>
      </c>
      <c r="AB782" t="s">
        <v>2237</v>
      </c>
      <c r="AC782" t="s">
        <v>2530</v>
      </c>
      <c r="AH782" s="4"/>
      <c r="AI782" s="4"/>
      <c r="AJ782" t="s">
        <v>90</v>
      </c>
      <c r="AK782" t="s">
        <v>252</v>
      </c>
      <c r="AL782" t="s">
        <v>593</v>
      </c>
      <c r="AM782" t="s">
        <v>1149</v>
      </c>
      <c r="AN782" t="s">
        <v>1529</v>
      </c>
      <c r="AO782" t="s">
        <v>67</v>
      </c>
      <c r="AP782" t="s">
        <v>1562</v>
      </c>
      <c r="AQ782">
        <f>WebStore68[[#This Row],[unit_price]]*WebStore68[[#This Row],[quantity]]</f>
        <v>149.97</v>
      </c>
      <c r="AR782" t="s">
        <v>410</v>
      </c>
      <c r="AS782" t="s">
        <v>2359</v>
      </c>
      <c r="AT782" t="str">
        <f t="shared" si="12"/>
        <v>831132442145noMale440468Facebook4400044073293.94104.94614649.9939.9920</v>
      </c>
      <c r="AU782">
        <f>COUNTIF(AT$2:AT782,AT782)</f>
        <v>1</v>
      </c>
      <c r="AV782" t="str">
        <f>WebStore68[[#This Row],[country]]&amp;"-"&amp;WebStore68[[#This Row],[item]]</f>
        <v>Sweden-Train Set</v>
      </c>
    </row>
    <row r="783" spans="1:48" hidden="1" x14ac:dyDescent="0.25">
      <c r="A783">
        <v>882</v>
      </c>
      <c r="B783">
        <v>335</v>
      </c>
      <c r="C783" s="4">
        <v>44242</v>
      </c>
      <c r="D783" s="14">
        <f>WebStore68[[#This Row],[order_date]]</f>
        <v>44242</v>
      </c>
      <c r="E783" s="3">
        <f>ROUNDUP(MONTH(WebStore68[[#This Row],[order_date]])/3, 0)</f>
        <v>1</v>
      </c>
      <c r="F783">
        <v>5</v>
      </c>
      <c r="G783" t="s">
        <v>36</v>
      </c>
      <c r="H783" t="s">
        <v>47</v>
      </c>
      <c r="I783" t="s">
        <v>56</v>
      </c>
      <c r="J783" t="s">
        <v>58</v>
      </c>
      <c r="K783" s="4">
        <v>44067</v>
      </c>
      <c r="L783">
        <v>9</v>
      </c>
      <c r="M783" t="s">
        <v>59</v>
      </c>
      <c r="N783" s="4">
        <v>43952</v>
      </c>
      <c r="O783" s="4">
        <v>44075</v>
      </c>
      <c r="P783">
        <v>1</v>
      </c>
      <c r="Q783" t="s">
        <v>80</v>
      </c>
      <c r="R783" t="s">
        <v>242</v>
      </c>
      <c r="S783">
        <v>1</v>
      </c>
      <c r="T783" t="s">
        <v>696</v>
      </c>
      <c r="U783" t="s">
        <v>1236</v>
      </c>
      <c r="V783" t="s">
        <v>1758</v>
      </c>
      <c r="W783" t="s">
        <v>67</v>
      </c>
      <c r="X783" t="s">
        <v>1548</v>
      </c>
      <c r="Y783">
        <v>218.97</v>
      </c>
      <c r="Z783">
        <v>44.97</v>
      </c>
      <c r="AA783">
        <v>1</v>
      </c>
      <c r="AB783" t="s">
        <v>80</v>
      </c>
      <c r="AC783" t="s">
        <v>2357</v>
      </c>
      <c r="AD783">
        <v>5</v>
      </c>
      <c r="AE783" t="s">
        <v>2634</v>
      </c>
      <c r="AF783">
        <v>1432</v>
      </c>
      <c r="AG783" t="s">
        <v>2639</v>
      </c>
      <c r="AH783" s="4">
        <v>44235</v>
      </c>
      <c r="AI783" s="4">
        <v>44299</v>
      </c>
      <c r="AJ783" t="s">
        <v>80</v>
      </c>
      <c r="AK783" t="s">
        <v>242</v>
      </c>
      <c r="AL783" t="s">
        <v>696</v>
      </c>
      <c r="AM783" t="s">
        <v>1236</v>
      </c>
      <c r="AN783" t="s">
        <v>1758</v>
      </c>
      <c r="AO783" t="s">
        <v>67</v>
      </c>
      <c r="AP783" t="s">
        <v>1548</v>
      </c>
      <c r="AQ783">
        <f>WebStore68[[#This Row],[unit_price]]*WebStore68[[#This Row],[quantity]]</f>
        <v>218.96999999999997</v>
      </c>
      <c r="AR783" t="s">
        <v>80</v>
      </c>
      <c r="AS783" t="s">
        <v>2357</v>
      </c>
      <c r="AT783" t="str">
        <f t="shared" si="12"/>
        <v>882335442425noFemale440679Google Ads4395244075218.9744.975test1432Use a relaxing music in the background4423544299214272.99314.992</v>
      </c>
      <c r="AU783">
        <f>COUNTIF(AT$2:AT783,AT783)</f>
        <v>1</v>
      </c>
      <c r="AV783" t="str">
        <f>WebStore68[[#This Row],[country]]&amp;"-"&amp;WebStore68[[#This Row],[item]]</f>
        <v>Sweden-Timberland Brooklyn Alpine Chukka Black Nubuck Mens</v>
      </c>
    </row>
    <row r="784" spans="1:48" hidden="1" x14ac:dyDescent="0.25">
      <c r="A784">
        <v>896</v>
      </c>
      <c r="B784">
        <v>26</v>
      </c>
      <c r="C784" s="4">
        <v>44248</v>
      </c>
      <c r="D784" s="14">
        <f>WebStore68[[#This Row],[order_date]]</f>
        <v>44248</v>
      </c>
      <c r="E784" s="3">
        <f>ROUNDUP(MONTH(WebStore68[[#This Row],[order_date]])/3, 0)</f>
        <v>1</v>
      </c>
      <c r="F784">
        <v>5</v>
      </c>
      <c r="G784" t="s">
        <v>36</v>
      </c>
      <c r="H784" t="s">
        <v>47</v>
      </c>
      <c r="I784" t="s">
        <v>56</v>
      </c>
      <c r="J784" t="s">
        <v>58</v>
      </c>
      <c r="K784" s="4">
        <v>43843</v>
      </c>
      <c r="L784">
        <v>5</v>
      </c>
      <c r="M784" t="s">
        <v>60</v>
      </c>
      <c r="N784" s="4">
        <v>43831</v>
      </c>
      <c r="O784" s="4">
        <v>43921</v>
      </c>
      <c r="P784">
        <v>1</v>
      </c>
      <c r="Q784" t="s">
        <v>67</v>
      </c>
      <c r="R784" t="s">
        <v>229</v>
      </c>
      <c r="S784">
        <v>1</v>
      </c>
      <c r="T784" t="s">
        <v>573</v>
      </c>
      <c r="U784" t="s">
        <v>1131</v>
      </c>
      <c r="V784" t="s">
        <v>1517</v>
      </c>
      <c r="W784" t="s">
        <v>80</v>
      </c>
      <c r="X784" t="s">
        <v>1548</v>
      </c>
      <c r="Y784">
        <v>39.979999999999997</v>
      </c>
      <c r="Z784">
        <v>29.98</v>
      </c>
      <c r="AA784">
        <v>1</v>
      </c>
      <c r="AB784" t="s">
        <v>872</v>
      </c>
      <c r="AC784" t="s">
        <v>2388</v>
      </c>
      <c r="AH784" s="4"/>
      <c r="AI784" s="4"/>
      <c r="AJ784" t="s">
        <v>67</v>
      </c>
      <c r="AK784" t="s">
        <v>229</v>
      </c>
      <c r="AL784" t="s">
        <v>573</v>
      </c>
      <c r="AM784" t="s">
        <v>1131</v>
      </c>
      <c r="AN784" t="s">
        <v>1517</v>
      </c>
      <c r="AO784" t="s">
        <v>80</v>
      </c>
      <c r="AP784" t="s">
        <v>1548</v>
      </c>
      <c r="AQ784">
        <f>WebStore68[[#This Row],[unit_price]]*WebStore68[[#This Row],[quantity]]</f>
        <v>39.979999999999997</v>
      </c>
      <c r="AR784" t="s">
        <v>872</v>
      </c>
      <c r="AS784" t="s">
        <v>2388</v>
      </c>
      <c r="AT784" t="str">
        <f t="shared" si="12"/>
        <v>89626442485noFemale438435Facebook438314392139.9829.9834619.99214.9919</v>
      </c>
      <c r="AU784">
        <f>COUNTIF(AT$2:AT784,AT784)</f>
        <v>1</v>
      </c>
      <c r="AV784" t="str">
        <f>WebStore68[[#This Row],[country]]&amp;"-"&amp;WebStore68[[#This Row],[item]]</f>
        <v>Sweden-Fun And Fancy</v>
      </c>
    </row>
    <row r="785" spans="1:48" hidden="1" x14ac:dyDescent="0.25">
      <c r="A785">
        <v>902</v>
      </c>
      <c r="B785">
        <v>368</v>
      </c>
      <c r="C785" s="13">
        <v>44254</v>
      </c>
      <c r="D785" s="14">
        <f>WebStore68[[#This Row],[order_date]]</f>
        <v>44254</v>
      </c>
      <c r="E785" s="3">
        <f>ROUNDUP(MONTH(WebStore68[[#This Row],[order_date]])/3, 0)</f>
        <v>1</v>
      </c>
      <c r="F785">
        <v>5</v>
      </c>
      <c r="G785" t="s">
        <v>36</v>
      </c>
      <c r="H785" t="s">
        <v>47</v>
      </c>
      <c r="I785" t="s">
        <v>56</v>
      </c>
      <c r="J785" t="s">
        <v>57</v>
      </c>
      <c r="K785" s="4">
        <v>43583</v>
      </c>
      <c r="L785">
        <v>2</v>
      </c>
      <c r="N785" s="4"/>
      <c r="O785" s="4"/>
      <c r="P785">
        <v>1</v>
      </c>
      <c r="Q785" t="s">
        <v>79</v>
      </c>
      <c r="R785" t="s">
        <v>241</v>
      </c>
      <c r="S785">
        <v>1</v>
      </c>
      <c r="T785" t="s">
        <v>566</v>
      </c>
      <c r="U785" t="s">
        <v>1067</v>
      </c>
      <c r="V785" t="s">
        <v>1649</v>
      </c>
      <c r="W785" t="s">
        <v>67</v>
      </c>
      <c r="X785" t="s">
        <v>1548</v>
      </c>
      <c r="Y785">
        <v>107.97</v>
      </c>
      <c r="Z785">
        <v>44.97</v>
      </c>
      <c r="AA785">
        <v>1</v>
      </c>
      <c r="AB785" t="s">
        <v>65</v>
      </c>
      <c r="AC785" t="s">
        <v>2343</v>
      </c>
      <c r="AH785" s="4"/>
      <c r="AI785" s="4"/>
      <c r="AJ785" t="s">
        <v>79</v>
      </c>
      <c r="AK785" t="s">
        <v>241</v>
      </c>
      <c r="AL785" t="s">
        <v>566</v>
      </c>
      <c r="AM785" t="s">
        <v>1067</v>
      </c>
      <c r="AN785" t="s">
        <v>1649</v>
      </c>
      <c r="AO785" t="s">
        <v>67</v>
      </c>
      <c r="AP785" t="s">
        <v>1548</v>
      </c>
      <c r="AQ785">
        <f>WebStore68[[#This Row],[unit_price]]*WebStore68[[#This Row],[quantity]]</f>
        <v>107.97</v>
      </c>
      <c r="AR785" t="s">
        <v>65</v>
      </c>
      <c r="AS785" t="s">
        <v>2343</v>
      </c>
      <c r="AT785" t="str">
        <f t="shared" si="12"/>
        <v>902368442545noMale435832107.9744.97410835.99314.9910</v>
      </c>
      <c r="AU785">
        <f>COUNTIF(AT$2:AT785,AT785)</f>
        <v>1</v>
      </c>
      <c r="AV785" t="str">
        <f>WebStore68[[#This Row],[country]]&amp;"-"&amp;WebStore68[[#This Row],[item]]</f>
        <v>Sweden-Pokemon Sword &amp; Shield Vivid Voltage Booster Box</v>
      </c>
    </row>
    <row r="786" spans="1:48" hidden="1" x14ac:dyDescent="0.25">
      <c r="A786">
        <v>930</v>
      </c>
      <c r="B786">
        <v>397</v>
      </c>
      <c r="C786" s="4">
        <v>44273</v>
      </c>
      <c r="D786" s="14">
        <f>WebStore68[[#This Row],[order_date]]</f>
        <v>44273</v>
      </c>
      <c r="E786" s="3">
        <f>ROUNDUP(MONTH(WebStore68[[#This Row],[order_date]])/3, 0)</f>
        <v>1</v>
      </c>
      <c r="F786">
        <v>5</v>
      </c>
      <c r="G786" t="s">
        <v>36</v>
      </c>
      <c r="H786" t="s">
        <v>47</v>
      </c>
      <c r="I786" t="s">
        <v>56</v>
      </c>
      <c r="J786" t="s">
        <v>57</v>
      </c>
      <c r="K786" s="4">
        <v>43648</v>
      </c>
      <c r="L786">
        <v>1</v>
      </c>
      <c r="M786" t="s">
        <v>61</v>
      </c>
      <c r="N786" s="4">
        <v>43615</v>
      </c>
      <c r="O786" s="4">
        <v>43830</v>
      </c>
      <c r="P786">
        <v>1</v>
      </c>
      <c r="Q786" t="s">
        <v>70</v>
      </c>
      <c r="R786" t="s">
        <v>232</v>
      </c>
      <c r="S786">
        <v>1</v>
      </c>
      <c r="T786" t="s">
        <v>753</v>
      </c>
      <c r="U786" t="s">
        <v>1077</v>
      </c>
      <c r="V786" t="s">
        <v>598</v>
      </c>
      <c r="W786" t="s">
        <v>69</v>
      </c>
      <c r="X786" t="s">
        <v>1517</v>
      </c>
      <c r="Y786">
        <v>35</v>
      </c>
      <c r="Z786">
        <v>19.989999999999998</v>
      </c>
      <c r="AA786">
        <v>1</v>
      </c>
      <c r="AB786" t="s">
        <v>673</v>
      </c>
      <c r="AC786" t="s">
        <v>2348</v>
      </c>
      <c r="AH786" s="4"/>
      <c r="AI786" s="4"/>
      <c r="AJ786" t="s">
        <v>70</v>
      </c>
      <c r="AK786" t="s">
        <v>232</v>
      </c>
      <c r="AL786" t="s">
        <v>753</v>
      </c>
      <c r="AM786" t="s">
        <v>1077</v>
      </c>
      <c r="AN786" t="s">
        <v>598</v>
      </c>
      <c r="AO786" t="s">
        <v>69</v>
      </c>
      <c r="AP786" t="s">
        <v>1517</v>
      </c>
      <c r="AQ786">
        <f>WebStore68[[#This Row],[unit_price]]*WebStore68[[#This Row],[quantity]]</f>
        <v>35</v>
      </c>
      <c r="AR786" t="s">
        <v>673</v>
      </c>
      <c r="AS786" t="s">
        <v>2348</v>
      </c>
      <c r="AT786" t="str">
        <f t="shared" si="12"/>
        <v>930397442735noMale436481YouTube43615438303519.99513235119.9912</v>
      </c>
      <c r="AU786">
        <f>COUNTIF(AT$2:AT786,AT786)</f>
        <v>1</v>
      </c>
      <c r="AV786" t="str">
        <f>WebStore68[[#This Row],[country]]&amp;"-"&amp;WebStore68[[#This Row],[item]]</f>
        <v>Sweden-Soccer Goal Set</v>
      </c>
    </row>
    <row r="787" spans="1:48" hidden="1" x14ac:dyDescent="0.25">
      <c r="A787">
        <v>935</v>
      </c>
      <c r="B787">
        <v>37</v>
      </c>
      <c r="C787" s="4">
        <v>44276</v>
      </c>
      <c r="D787" s="14">
        <f>WebStore68[[#This Row],[order_date]]</f>
        <v>44276</v>
      </c>
      <c r="E787" s="3">
        <f>ROUNDUP(MONTH(WebStore68[[#This Row],[order_date]])/3, 0)</f>
        <v>1</v>
      </c>
      <c r="F787">
        <v>5</v>
      </c>
      <c r="G787" t="s">
        <v>36</v>
      </c>
      <c r="H787" t="s">
        <v>47</v>
      </c>
      <c r="I787" t="s">
        <v>56</v>
      </c>
      <c r="J787" t="s">
        <v>58</v>
      </c>
      <c r="K787" s="4">
        <v>43863</v>
      </c>
      <c r="L787">
        <v>6</v>
      </c>
      <c r="M787" t="s">
        <v>59</v>
      </c>
      <c r="N787" s="4">
        <v>43862</v>
      </c>
      <c r="O787" s="4">
        <v>43889</v>
      </c>
      <c r="P787">
        <v>1</v>
      </c>
      <c r="Q787" t="s">
        <v>69</v>
      </c>
      <c r="R787" t="s">
        <v>231</v>
      </c>
      <c r="S787">
        <v>1</v>
      </c>
      <c r="T787" t="s">
        <v>428</v>
      </c>
      <c r="U787" t="s">
        <v>991</v>
      </c>
      <c r="V787" t="s">
        <v>1524</v>
      </c>
      <c r="W787" t="s">
        <v>80</v>
      </c>
      <c r="X787" t="s">
        <v>1577</v>
      </c>
      <c r="Y787">
        <v>1859.98</v>
      </c>
      <c r="Z787">
        <v>49.98</v>
      </c>
      <c r="AA787">
        <v>1</v>
      </c>
      <c r="AB787" t="s">
        <v>69</v>
      </c>
      <c r="AC787" t="s">
        <v>2360</v>
      </c>
      <c r="AH787" s="4"/>
      <c r="AI787" s="4"/>
      <c r="AJ787" t="s">
        <v>69</v>
      </c>
      <c r="AK787" t="s">
        <v>231</v>
      </c>
      <c r="AL787" t="s">
        <v>428</v>
      </c>
      <c r="AM787" t="s">
        <v>991</v>
      </c>
      <c r="AN787" t="s">
        <v>1524</v>
      </c>
      <c r="AO787" t="s">
        <v>80</v>
      </c>
      <c r="AP787" t="s">
        <v>1577</v>
      </c>
      <c r="AQ787">
        <f>WebStore68[[#This Row],[unit_price]]*WebStore68[[#This Row],[quantity]]</f>
        <v>1859.98</v>
      </c>
      <c r="AR787" t="s">
        <v>69</v>
      </c>
      <c r="AS787" t="s">
        <v>2360</v>
      </c>
      <c r="AT787" t="str">
        <f t="shared" si="12"/>
        <v>93537442765noFemale438636Google Ads43862438891859.9849.981151929.99224.991</v>
      </c>
      <c r="AU787">
        <f>COUNTIF(AT$2:AT787,AT787)</f>
        <v>1</v>
      </c>
      <c r="AV787" t="str">
        <f>WebStore68[[#This Row],[country]]&amp;"-"&amp;WebStore68[[#This Row],[item]]</f>
        <v>Sweden-VIZIO Elevate 5.1.4 Home Theater Sound Bar with Dolby Atmos and DTS:X</v>
      </c>
    </row>
    <row r="788" spans="1:48" hidden="1" x14ac:dyDescent="0.25">
      <c r="A788">
        <v>943</v>
      </c>
      <c r="B788">
        <v>411</v>
      </c>
      <c r="C788" s="13">
        <v>44281</v>
      </c>
      <c r="D788" s="14">
        <f>WebStore68[[#This Row],[order_date]]</f>
        <v>44281</v>
      </c>
      <c r="E788" s="3">
        <f>ROUNDUP(MONTH(WebStore68[[#This Row],[order_date]])/3, 0)</f>
        <v>1</v>
      </c>
      <c r="F788">
        <v>5</v>
      </c>
      <c r="G788" t="s">
        <v>36</v>
      </c>
      <c r="H788" t="s">
        <v>47</v>
      </c>
      <c r="I788" t="s">
        <v>55</v>
      </c>
      <c r="J788" t="s">
        <v>58</v>
      </c>
      <c r="K788" s="4">
        <v>43586</v>
      </c>
      <c r="L788">
        <v>2</v>
      </c>
      <c r="N788" s="4"/>
      <c r="O788" s="4"/>
      <c r="P788">
        <v>1</v>
      </c>
      <c r="Q788" t="s">
        <v>70</v>
      </c>
      <c r="R788" t="s">
        <v>232</v>
      </c>
      <c r="S788">
        <v>1</v>
      </c>
      <c r="T788" t="s">
        <v>550</v>
      </c>
      <c r="U788" t="s">
        <v>1111</v>
      </c>
      <c r="V788" t="s">
        <v>1631</v>
      </c>
      <c r="W788" t="s">
        <v>67</v>
      </c>
      <c r="X788" t="s">
        <v>1517</v>
      </c>
      <c r="Y788">
        <v>86.97</v>
      </c>
      <c r="Z788">
        <v>59.97</v>
      </c>
      <c r="AA788">
        <v>1</v>
      </c>
      <c r="AB788" t="s">
        <v>673</v>
      </c>
      <c r="AC788" t="s">
        <v>2348</v>
      </c>
      <c r="AH788" s="4"/>
      <c r="AI788" s="4"/>
      <c r="AJ788" t="s">
        <v>70</v>
      </c>
      <c r="AK788" t="s">
        <v>232</v>
      </c>
      <c r="AL788" t="s">
        <v>550</v>
      </c>
      <c r="AM788" t="s">
        <v>1111</v>
      </c>
      <c r="AN788" t="s">
        <v>1631</v>
      </c>
      <c r="AO788" t="s">
        <v>67</v>
      </c>
      <c r="AP788" t="s">
        <v>1517</v>
      </c>
      <c r="AQ788">
        <f>WebStore68[[#This Row],[unit_price]]*WebStore68[[#This Row],[quantity]]</f>
        <v>86.97</v>
      </c>
      <c r="AR788" t="s">
        <v>673</v>
      </c>
      <c r="AS788" t="s">
        <v>2348</v>
      </c>
      <c r="AT788" t="str">
        <f t="shared" si="12"/>
        <v>943411442815yesFemale43586286.9759.97517528.99319.9912</v>
      </c>
      <c r="AU788">
        <f>COUNTIF(AT$2:AT788,AT788)</f>
        <v>1</v>
      </c>
      <c r="AV788" t="str">
        <f>WebStore68[[#This Row],[country]]&amp;"-"&amp;WebStore68[[#This Row],[item]]</f>
        <v xml:space="preserve">Sweden-Agility Ladder </v>
      </c>
    </row>
    <row r="789" spans="1:48" hidden="1" x14ac:dyDescent="0.25">
      <c r="A789">
        <v>948</v>
      </c>
      <c r="B789">
        <v>186</v>
      </c>
      <c r="C789" s="13">
        <v>44284</v>
      </c>
      <c r="D789" s="14">
        <f>WebStore68[[#This Row],[order_date]]</f>
        <v>44284</v>
      </c>
      <c r="E789" s="3">
        <f>ROUNDUP(MONTH(WebStore68[[#This Row],[order_date]])/3, 0)</f>
        <v>1</v>
      </c>
      <c r="F789">
        <v>5</v>
      </c>
      <c r="G789" t="s">
        <v>36</v>
      </c>
      <c r="H789" t="s">
        <v>47</v>
      </c>
      <c r="I789" t="s">
        <v>56</v>
      </c>
      <c r="J789" t="s">
        <v>58</v>
      </c>
      <c r="K789" s="4">
        <v>43817</v>
      </c>
      <c r="L789">
        <v>2</v>
      </c>
      <c r="M789" t="s">
        <v>60</v>
      </c>
      <c r="N789" s="4">
        <v>43615</v>
      </c>
      <c r="O789" s="4">
        <v>43830</v>
      </c>
      <c r="P789">
        <v>2</v>
      </c>
      <c r="Q789" t="s">
        <v>118</v>
      </c>
      <c r="R789" t="s">
        <v>280</v>
      </c>
      <c r="S789">
        <v>2</v>
      </c>
      <c r="T789" t="s">
        <v>862</v>
      </c>
      <c r="U789" t="s">
        <v>1399</v>
      </c>
      <c r="V789" t="s">
        <v>1915</v>
      </c>
      <c r="W789" t="s">
        <v>103</v>
      </c>
      <c r="X789" t="s">
        <v>2039</v>
      </c>
      <c r="Y789">
        <v>129.56</v>
      </c>
      <c r="Z789">
        <v>54.96</v>
      </c>
      <c r="AA789">
        <v>2</v>
      </c>
      <c r="AB789" t="s">
        <v>2130</v>
      </c>
      <c r="AC789" t="s">
        <v>2405</v>
      </c>
      <c r="AH789" s="4"/>
      <c r="AI789" s="4"/>
      <c r="AJ789" t="s">
        <v>90</v>
      </c>
      <c r="AK789" t="s">
        <v>252</v>
      </c>
      <c r="AL789" t="s">
        <v>449</v>
      </c>
      <c r="AM789" t="s">
        <v>1011</v>
      </c>
      <c r="AN789" t="s">
        <v>1541</v>
      </c>
      <c r="AO789" t="s">
        <v>69</v>
      </c>
      <c r="AP789" t="s">
        <v>1562</v>
      </c>
      <c r="AQ789">
        <f>WebStore68[[#This Row],[unit_price]]*WebStore68[[#This Row],[quantity]]</f>
        <v>43.19</v>
      </c>
      <c r="AR789" t="s">
        <v>410</v>
      </c>
      <c r="AS789" t="s">
        <v>2359</v>
      </c>
      <c r="AT789" t="str">
        <f t="shared" si="12"/>
        <v>948186442845noFemale438172Facebook4361543830129.5654.96614743.1919.9920</v>
      </c>
      <c r="AU789">
        <f>COUNTIF(AT$2:AT789,AT789)</f>
        <v>1</v>
      </c>
      <c r="AV789" t="str">
        <f>WebStore68[[#This Row],[country]]&amp;"-"&amp;WebStore68[[#This Row],[item]]</f>
        <v>Sweden-Transformers G1 Optimus prime reissue brand new action figure MISB Gift</v>
      </c>
    </row>
    <row r="790" spans="1:48" hidden="1" x14ac:dyDescent="0.25">
      <c r="A790">
        <v>948</v>
      </c>
      <c r="B790">
        <v>186</v>
      </c>
      <c r="C790" s="13">
        <v>44284</v>
      </c>
      <c r="D790" s="14">
        <f>WebStore68[[#This Row],[order_date]]</f>
        <v>44284</v>
      </c>
      <c r="E790" s="3">
        <f>ROUNDUP(MONTH(WebStore68[[#This Row],[order_date]])/3, 0)</f>
        <v>1</v>
      </c>
      <c r="F790">
        <v>5</v>
      </c>
      <c r="G790" t="s">
        <v>36</v>
      </c>
      <c r="H790" t="s">
        <v>47</v>
      </c>
      <c r="I790" t="s">
        <v>56</v>
      </c>
      <c r="J790" t="s">
        <v>58</v>
      </c>
      <c r="K790" s="4">
        <v>43817</v>
      </c>
      <c r="L790">
        <v>2</v>
      </c>
      <c r="M790" t="s">
        <v>60</v>
      </c>
      <c r="N790" s="4">
        <v>43615</v>
      </c>
      <c r="O790" s="4">
        <v>43830</v>
      </c>
      <c r="P790">
        <v>2</v>
      </c>
      <c r="Q790" t="s">
        <v>118</v>
      </c>
      <c r="R790" t="s">
        <v>280</v>
      </c>
      <c r="S790">
        <v>2</v>
      </c>
      <c r="T790" t="s">
        <v>862</v>
      </c>
      <c r="U790" t="s">
        <v>1399</v>
      </c>
      <c r="V790" t="s">
        <v>1915</v>
      </c>
      <c r="W790" t="s">
        <v>103</v>
      </c>
      <c r="X790" t="s">
        <v>2039</v>
      </c>
      <c r="Y790">
        <v>129.56</v>
      </c>
      <c r="Z790">
        <v>54.96</v>
      </c>
      <c r="AA790">
        <v>2</v>
      </c>
      <c r="AB790" t="s">
        <v>2130</v>
      </c>
      <c r="AC790" t="s">
        <v>2405</v>
      </c>
      <c r="AH790" s="4"/>
      <c r="AI790" s="4"/>
      <c r="AJ790" t="s">
        <v>79</v>
      </c>
      <c r="AK790" t="s">
        <v>241</v>
      </c>
      <c r="AL790" t="s">
        <v>600</v>
      </c>
      <c r="AM790" t="s">
        <v>980</v>
      </c>
      <c r="AN790" t="s">
        <v>1677</v>
      </c>
      <c r="AO790" t="s">
        <v>67</v>
      </c>
      <c r="AP790" t="s">
        <v>1548</v>
      </c>
      <c r="AQ790">
        <f>WebStore68[[#This Row],[unit_price]]*WebStore68[[#This Row],[quantity]]</f>
        <v>86.37</v>
      </c>
      <c r="AR790" t="s">
        <v>86</v>
      </c>
      <c r="AS790" t="s">
        <v>2350</v>
      </c>
      <c r="AT790" t="str">
        <f t="shared" si="12"/>
        <v>948186442845noFemale438172Facebook4361543830129.5654.9644928.79314.997</v>
      </c>
      <c r="AU790">
        <f>COUNTIF(AT$2:AT790,AT790)</f>
        <v>1</v>
      </c>
      <c r="AV790" t="str">
        <f>WebStore68[[#This Row],[country]]&amp;"-"&amp;WebStore68[[#This Row],[item]]</f>
        <v>Sweden-Funko Pop! PAIN Glow In The Dark</v>
      </c>
    </row>
    <row r="791" spans="1:48" hidden="1" x14ac:dyDescent="0.25">
      <c r="A791">
        <v>952</v>
      </c>
      <c r="B791">
        <v>334</v>
      </c>
      <c r="C791" s="4">
        <v>44285</v>
      </c>
      <c r="D791" s="14">
        <f>WebStore68[[#This Row],[order_date]]</f>
        <v>44285</v>
      </c>
      <c r="E791" s="3">
        <f>ROUNDUP(MONTH(WebStore68[[#This Row],[order_date]])/3, 0)</f>
        <v>1</v>
      </c>
      <c r="F791">
        <v>5</v>
      </c>
      <c r="G791" t="s">
        <v>36</v>
      </c>
      <c r="H791" t="s">
        <v>47</v>
      </c>
      <c r="I791" t="s">
        <v>55</v>
      </c>
      <c r="J791" t="s">
        <v>57</v>
      </c>
      <c r="K791" s="4">
        <v>43851</v>
      </c>
      <c r="L791">
        <v>15</v>
      </c>
      <c r="M791" t="s">
        <v>62</v>
      </c>
      <c r="N791" s="4">
        <v>43615</v>
      </c>
      <c r="O791" s="4">
        <v>44413</v>
      </c>
      <c r="P791">
        <v>1</v>
      </c>
      <c r="Q791" t="s">
        <v>80</v>
      </c>
      <c r="R791" t="s">
        <v>242</v>
      </c>
      <c r="S791">
        <v>1</v>
      </c>
      <c r="T791" t="s">
        <v>509</v>
      </c>
      <c r="U791" t="s">
        <v>1072</v>
      </c>
      <c r="V791" t="s">
        <v>1599</v>
      </c>
      <c r="W791" t="s">
        <v>67</v>
      </c>
      <c r="X791" t="s">
        <v>1548</v>
      </c>
      <c r="Y791">
        <v>749.97</v>
      </c>
      <c r="Z791">
        <v>44.97</v>
      </c>
      <c r="AA791">
        <v>1</v>
      </c>
      <c r="AB791" t="s">
        <v>79</v>
      </c>
      <c r="AC791" t="s">
        <v>2349</v>
      </c>
      <c r="AH791" s="4"/>
      <c r="AI791" s="4"/>
      <c r="AJ791" t="s">
        <v>80</v>
      </c>
      <c r="AK791" t="s">
        <v>242</v>
      </c>
      <c r="AL791" t="s">
        <v>509</v>
      </c>
      <c r="AM791" t="s">
        <v>1072</v>
      </c>
      <c r="AN791" t="s">
        <v>1599</v>
      </c>
      <c r="AO791" t="s">
        <v>67</v>
      </c>
      <c r="AP791" t="s">
        <v>1548</v>
      </c>
      <c r="AQ791">
        <f>WebStore68[[#This Row],[unit_price]]*WebStore68[[#This Row],[quantity]]</f>
        <v>749.97</v>
      </c>
      <c r="AR791" t="s">
        <v>79</v>
      </c>
      <c r="AS791" t="s">
        <v>2349</v>
      </c>
      <c r="AT791" t="str">
        <f t="shared" si="12"/>
        <v>952334442855yesMale4385115Organic4361544413749.9744.97285249.99314.994</v>
      </c>
      <c r="AU791">
        <f>COUNTIF(AT$2:AT791,AT791)</f>
        <v>1</v>
      </c>
      <c r="AV791" t="str">
        <f>WebStore68[[#This Row],[country]]&amp;"-"&amp;WebStore68[[#This Row],[item]]</f>
        <v>Sweden-MARNI Leather Shoulder Bag K-86058</v>
      </c>
    </row>
    <row r="792" spans="1:48" hidden="1" x14ac:dyDescent="0.25">
      <c r="A792">
        <v>953</v>
      </c>
      <c r="B792">
        <v>42</v>
      </c>
      <c r="C792" s="13">
        <v>44286</v>
      </c>
      <c r="D792" s="14">
        <f>WebStore68[[#This Row],[order_date]]</f>
        <v>44286</v>
      </c>
      <c r="E792" s="3">
        <f>ROUNDUP(MONTH(WebStore68[[#This Row],[order_date]])/3, 0)</f>
        <v>1</v>
      </c>
      <c r="F792">
        <v>5</v>
      </c>
      <c r="G792" t="s">
        <v>36</v>
      </c>
      <c r="H792" t="s">
        <v>47</v>
      </c>
      <c r="I792" t="s">
        <v>56</v>
      </c>
      <c r="J792" t="s">
        <v>58</v>
      </c>
      <c r="K792" s="4">
        <v>43722</v>
      </c>
      <c r="L792">
        <v>2</v>
      </c>
      <c r="M792" t="s">
        <v>60</v>
      </c>
      <c r="N792" s="4">
        <v>43615</v>
      </c>
      <c r="O792" s="4">
        <v>43830</v>
      </c>
      <c r="P792">
        <v>2</v>
      </c>
      <c r="Q792" t="s">
        <v>83</v>
      </c>
      <c r="R792" t="s">
        <v>245</v>
      </c>
      <c r="S792">
        <v>2</v>
      </c>
      <c r="T792" t="s">
        <v>863</v>
      </c>
      <c r="U792" t="s">
        <v>1400</v>
      </c>
      <c r="V792" t="s">
        <v>1916</v>
      </c>
      <c r="W792" t="s">
        <v>85</v>
      </c>
      <c r="X792" t="s">
        <v>1869</v>
      </c>
      <c r="Y792">
        <v>257.49</v>
      </c>
      <c r="Z792">
        <v>44.97</v>
      </c>
      <c r="AA792">
        <v>2</v>
      </c>
      <c r="AB792" t="s">
        <v>2286</v>
      </c>
      <c r="AC792" t="s">
        <v>2588</v>
      </c>
      <c r="AH792" s="4"/>
      <c r="AI792" s="4"/>
      <c r="AJ792" t="s">
        <v>67</v>
      </c>
      <c r="AK792" t="s">
        <v>229</v>
      </c>
      <c r="AL792" t="s">
        <v>805</v>
      </c>
      <c r="AM792" t="s">
        <v>1342</v>
      </c>
      <c r="AN792" t="s">
        <v>1859</v>
      </c>
      <c r="AO792" t="s">
        <v>69</v>
      </c>
      <c r="AP792" t="s">
        <v>1548</v>
      </c>
      <c r="AQ792">
        <f>WebStore68[[#This Row],[unit_price]]*WebStore68[[#This Row],[quantity]]</f>
        <v>139.99</v>
      </c>
      <c r="AR792" t="s">
        <v>872</v>
      </c>
      <c r="AS792" t="s">
        <v>2388</v>
      </c>
      <c r="AT792" t="str">
        <f t="shared" si="12"/>
        <v>95342442865noFemale437222Facebook4361543830257.4944.973139139.99114.9919</v>
      </c>
      <c r="AU792">
        <f>COUNTIF(AT$2:AT792,AT792)</f>
        <v>1</v>
      </c>
      <c r="AV792" t="str">
        <f>WebStore68[[#This Row],[country]]&amp;"-"&amp;WebStore68[[#This Row],[item]]</f>
        <v>Sweden-The Dangling Man 1st Edition</v>
      </c>
    </row>
    <row r="793" spans="1:48" hidden="1" x14ac:dyDescent="0.25">
      <c r="A793">
        <v>953</v>
      </c>
      <c r="B793">
        <v>42</v>
      </c>
      <c r="C793" s="13">
        <v>44286</v>
      </c>
      <c r="D793" s="14">
        <f>WebStore68[[#This Row],[order_date]]</f>
        <v>44286</v>
      </c>
      <c r="E793" s="3">
        <f>ROUNDUP(MONTH(WebStore68[[#This Row],[order_date]])/3, 0)</f>
        <v>1</v>
      </c>
      <c r="F793">
        <v>5</v>
      </c>
      <c r="G793" t="s">
        <v>36</v>
      </c>
      <c r="H793" t="s">
        <v>47</v>
      </c>
      <c r="I793" t="s">
        <v>56</v>
      </c>
      <c r="J793" t="s">
        <v>58</v>
      </c>
      <c r="K793" s="4">
        <v>43722</v>
      </c>
      <c r="L793">
        <v>2</v>
      </c>
      <c r="M793" t="s">
        <v>60</v>
      </c>
      <c r="N793" s="4">
        <v>43615</v>
      </c>
      <c r="O793" s="4">
        <v>43830</v>
      </c>
      <c r="P793">
        <v>2</v>
      </c>
      <c r="Q793" t="s">
        <v>83</v>
      </c>
      <c r="R793" t="s">
        <v>245</v>
      </c>
      <c r="S793">
        <v>2</v>
      </c>
      <c r="T793" t="s">
        <v>863</v>
      </c>
      <c r="U793" t="s">
        <v>1400</v>
      </c>
      <c r="V793" t="s">
        <v>1916</v>
      </c>
      <c r="W793" t="s">
        <v>85</v>
      </c>
      <c r="X793" t="s">
        <v>1869</v>
      </c>
      <c r="Y793">
        <v>257.49</v>
      </c>
      <c r="Z793">
        <v>44.97</v>
      </c>
      <c r="AA793">
        <v>2</v>
      </c>
      <c r="AB793" t="s">
        <v>2286</v>
      </c>
      <c r="AC793" t="s">
        <v>2588</v>
      </c>
      <c r="AH793" s="4"/>
      <c r="AI793" s="4"/>
      <c r="AJ793" t="s">
        <v>80</v>
      </c>
      <c r="AK793" t="s">
        <v>242</v>
      </c>
      <c r="AL793" t="s">
        <v>453</v>
      </c>
      <c r="AM793" t="s">
        <v>1016</v>
      </c>
      <c r="AN793" t="s">
        <v>1546</v>
      </c>
      <c r="AO793" t="s">
        <v>80</v>
      </c>
      <c r="AP793" t="s">
        <v>1548</v>
      </c>
      <c r="AQ793">
        <f>WebStore68[[#This Row],[unit_price]]*WebStore68[[#This Row],[quantity]]</f>
        <v>117.5</v>
      </c>
      <c r="AR793" t="s">
        <v>67</v>
      </c>
      <c r="AS793" t="s">
        <v>2373</v>
      </c>
      <c r="AT793" t="str">
        <f t="shared" si="12"/>
        <v>95342442865noFemale437222Facebook4361543830257.4944.9722658.75214.993</v>
      </c>
      <c r="AU793">
        <f>COUNTIF(AT$2:AT793,AT793)</f>
        <v>1</v>
      </c>
      <c r="AV793" t="str">
        <f>WebStore68[[#This Row],[country]]&amp;"-"&amp;WebStore68[[#This Row],[item]]</f>
        <v>Sweden-Book Week Girls Feisty Fairy AMSCAN Licensed Costume</v>
      </c>
    </row>
    <row r="794" spans="1:48" hidden="1" x14ac:dyDescent="0.25">
      <c r="A794">
        <v>973</v>
      </c>
      <c r="B794">
        <v>445</v>
      </c>
      <c r="C794" s="4">
        <v>44300</v>
      </c>
      <c r="D794" s="14">
        <f>WebStore68[[#This Row],[order_date]]</f>
        <v>44300</v>
      </c>
      <c r="E794" s="3">
        <f>ROUNDUP(MONTH(WebStore68[[#This Row],[order_date]])/3, 0)</f>
        <v>2</v>
      </c>
      <c r="F794">
        <v>5</v>
      </c>
      <c r="G794" t="s">
        <v>36</v>
      </c>
      <c r="H794" t="s">
        <v>47</v>
      </c>
      <c r="I794" t="s">
        <v>56</v>
      </c>
      <c r="J794" t="s">
        <v>57</v>
      </c>
      <c r="K794" s="4">
        <v>43815</v>
      </c>
      <c r="L794">
        <v>3</v>
      </c>
      <c r="M794" t="s">
        <v>59</v>
      </c>
      <c r="N794" s="4">
        <v>43615</v>
      </c>
      <c r="O794" s="4">
        <v>43830</v>
      </c>
      <c r="P794">
        <v>2</v>
      </c>
      <c r="Q794" t="s">
        <v>181</v>
      </c>
      <c r="R794" t="s">
        <v>343</v>
      </c>
      <c r="S794">
        <v>2</v>
      </c>
      <c r="T794" t="s">
        <v>873</v>
      </c>
      <c r="U794" t="s">
        <v>1410</v>
      </c>
      <c r="V794" t="s">
        <v>1925</v>
      </c>
      <c r="W794" t="s">
        <v>88</v>
      </c>
      <c r="X794" t="s">
        <v>1902</v>
      </c>
      <c r="Y794">
        <v>283.88</v>
      </c>
      <c r="Z794">
        <v>89.96</v>
      </c>
      <c r="AA794">
        <v>2</v>
      </c>
      <c r="AB794" t="s">
        <v>2229</v>
      </c>
      <c r="AC794" t="s">
        <v>2521</v>
      </c>
      <c r="AH794" s="4"/>
      <c r="AI794" s="4"/>
      <c r="AJ794" t="s">
        <v>70</v>
      </c>
      <c r="AK794" t="s">
        <v>232</v>
      </c>
      <c r="AL794" t="s">
        <v>411</v>
      </c>
      <c r="AM794" t="s">
        <v>973</v>
      </c>
      <c r="AN794" t="s">
        <v>1506</v>
      </c>
      <c r="AO794" t="s">
        <v>80</v>
      </c>
      <c r="AP794" t="s">
        <v>1517</v>
      </c>
      <c r="AQ794">
        <f>WebStore68[[#This Row],[unit_price]]*WebStore68[[#This Row],[quantity]]</f>
        <v>191.9</v>
      </c>
      <c r="AR794" t="s">
        <v>673</v>
      </c>
      <c r="AS794" t="s">
        <v>2348</v>
      </c>
      <c r="AT794" t="str">
        <f t="shared" si="12"/>
        <v>973445443005noMale438153Google Ads4361543830283.8889.9653095.95219.9912</v>
      </c>
      <c r="AU794">
        <f>COUNTIF(AT$2:AT794,AT794)</f>
        <v>1</v>
      </c>
      <c r="AV794" t="str">
        <f>WebStore68[[#This Row],[country]]&amp;"-"&amp;WebStore68[[#This Row],[item]]</f>
        <v>Sweden-Cross Trainer Air Walker Glider Home Gym</v>
      </c>
    </row>
    <row r="795" spans="1:48" hidden="1" x14ac:dyDescent="0.25">
      <c r="A795">
        <v>973</v>
      </c>
      <c r="B795">
        <v>445</v>
      </c>
      <c r="C795" s="4">
        <v>44300</v>
      </c>
      <c r="D795" s="14">
        <f>WebStore68[[#This Row],[order_date]]</f>
        <v>44300</v>
      </c>
      <c r="E795" s="3">
        <f>ROUNDUP(MONTH(WebStore68[[#This Row],[order_date]])/3, 0)</f>
        <v>2</v>
      </c>
      <c r="F795">
        <v>5</v>
      </c>
      <c r="G795" t="s">
        <v>36</v>
      </c>
      <c r="H795" t="s">
        <v>47</v>
      </c>
      <c r="I795" t="s">
        <v>56</v>
      </c>
      <c r="J795" t="s">
        <v>57</v>
      </c>
      <c r="K795" s="4">
        <v>43815</v>
      </c>
      <c r="L795">
        <v>3</v>
      </c>
      <c r="M795" t="s">
        <v>59</v>
      </c>
      <c r="N795" s="4">
        <v>43615</v>
      </c>
      <c r="O795" s="4">
        <v>43830</v>
      </c>
      <c r="P795">
        <v>2</v>
      </c>
      <c r="Q795" t="s">
        <v>181</v>
      </c>
      <c r="R795" t="s">
        <v>343</v>
      </c>
      <c r="S795">
        <v>2</v>
      </c>
      <c r="T795" t="s">
        <v>873</v>
      </c>
      <c r="U795" t="s">
        <v>1410</v>
      </c>
      <c r="V795" t="s">
        <v>1925</v>
      </c>
      <c r="W795" t="s">
        <v>88</v>
      </c>
      <c r="X795" t="s">
        <v>1902</v>
      </c>
      <c r="Y795">
        <v>283.88</v>
      </c>
      <c r="Z795">
        <v>89.96</v>
      </c>
      <c r="AA795">
        <v>2</v>
      </c>
      <c r="AB795" t="s">
        <v>2229</v>
      </c>
      <c r="AC795" t="s">
        <v>2521</v>
      </c>
      <c r="AH795" s="4"/>
      <c r="AI795" s="4"/>
      <c r="AJ795" t="s">
        <v>69</v>
      </c>
      <c r="AK795" t="s">
        <v>231</v>
      </c>
      <c r="AL795" t="s">
        <v>878</v>
      </c>
      <c r="AM795" t="s">
        <v>1415</v>
      </c>
      <c r="AN795" t="s">
        <v>1930</v>
      </c>
      <c r="AO795" t="s">
        <v>80</v>
      </c>
      <c r="AP795" t="s">
        <v>1577</v>
      </c>
      <c r="AQ795">
        <f>WebStore68[[#This Row],[unit_price]]*WebStore68[[#This Row],[quantity]]</f>
        <v>91.98</v>
      </c>
      <c r="AR795" t="s">
        <v>69</v>
      </c>
      <c r="AS795" t="s">
        <v>2360</v>
      </c>
      <c r="AT795" t="str">
        <f t="shared" si="12"/>
        <v>973445443005noMale438153Google Ads4361543830283.8889.96112145.99224.991</v>
      </c>
      <c r="AU795">
        <f>COUNTIF(AT$2:AT795,AT795)</f>
        <v>1</v>
      </c>
      <c r="AV795" t="str">
        <f>WebStore68[[#This Row],[country]]&amp;"-"&amp;WebStore68[[#This Row],[item]]</f>
        <v>Sweden-Roku Streaming Stick With HD/4K/HDR Streaming Device</v>
      </c>
    </row>
    <row r="796" spans="1:48" hidden="1" x14ac:dyDescent="0.25">
      <c r="A796">
        <v>993</v>
      </c>
      <c r="B796">
        <v>436</v>
      </c>
      <c r="C796" s="4">
        <v>44310</v>
      </c>
      <c r="D796" s="14">
        <f>WebStore68[[#This Row],[order_date]]</f>
        <v>44310</v>
      </c>
      <c r="E796" s="3">
        <f>ROUNDUP(MONTH(WebStore68[[#This Row],[order_date]])/3, 0)</f>
        <v>2</v>
      </c>
      <c r="F796">
        <v>5</v>
      </c>
      <c r="G796" t="s">
        <v>36</v>
      </c>
      <c r="H796" t="s">
        <v>47</v>
      </c>
      <c r="I796" t="s">
        <v>56</v>
      </c>
      <c r="J796" t="s">
        <v>57</v>
      </c>
      <c r="K796" s="4">
        <v>43568</v>
      </c>
      <c r="L796">
        <v>1</v>
      </c>
      <c r="N796" s="4"/>
      <c r="O796" s="4"/>
      <c r="P796">
        <v>2</v>
      </c>
      <c r="Q796" t="s">
        <v>142</v>
      </c>
      <c r="R796" t="s">
        <v>304</v>
      </c>
      <c r="S796">
        <v>2</v>
      </c>
      <c r="T796" t="s">
        <v>883</v>
      </c>
      <c r="U796" t="s">
        <v>1420</v>
      </c>
      <c r="V796" t="s">
        <v>1935</v>
      </c>
      <c r="W796" t="s">
        <v>109</v>
      </c>
      <c r="X796" t="s">
        <v>2032</v>
      </c>
      <c r="Y796">
        <v>179.96</v>
      </c>
      <c r="Z796">
        <v>99.96</v>
      </c>
      <c r="AA796">
        <v>2</v>
      </c>
      <c r="AB796" t="s">
        <v>2162</v>
      </c>
      <c r="AC796" t="s">
        <v>2442</v>
      </c>
      <c r="AH796" s="4"/>
      <c r="AI796" s="4"/>
      <c r="AJ796" t="s">
        <v>86</v>
      </c>
      <c r="AK796" t="s">
        <v>248</v>
      </c>
      <c r="AL796" t="s">
        <v>441</v>
      </c>
      <c r="AM796" t="s">
        <v>2640</v>
      </c>
      <c r="AN796" t="s">
        <v>1535</v>
      </c>
      <c r="AO796" t="s">
        <v>67</v>
      </c>
      <c r="AP796" t="s">
        <v>1577</v>
      </c>
      <c r="AQ796">
        <f>WebStore68[[#This Row],[unit_price]]*WebStore68[[#This Row],[quantity]]</f>
        <v>131.97</v>
      </c>
      <c r="AR796" t="s">
        <v>530</v>
      </c>
      <c r="AS796" t="s">
        <v>2367</v>
      </c>
      <c r="AT796" t="str">
        <f t="shared" si="12"/>
        <v>993436443105noMale435681179.9699.96710643.99324.9916</v>
      </c>
      <c r="AU796">
        <f>COUNTIF(AT$2:AT796,AT796)</f>
        <v>1</v>
      </c>
      <c r="AV796" t="str">
        <f>WebStore68[[#This Row],[country]]&amp;"-"&amp;WebStore68[[#This Row],[item]]</f>
        <v>Sweden-PharMeDoc Pregnancy Pillow</v>
      </c>
    </row>
    <row r="797" spans="1:48" hidden="1" x14ac:dyDescent="0.25">
      <c r="A797">
        <v>993</v>
      </c>
      <c r="B797">
        <v>436</v>
      </c>
      <c r="C797" s="4">
        <v>44310</v>
      </c>
      <c r="D797" s="14">
        <f>WebStore68[[#This Row],[order_date]]</f>
        <v>44310</v>
      </c>
      <c r="E797" s="3">
        <f>ROUNDUP(MONTH(WebStore68[[#This Row],[order_date]])/3, 0)</f>
        <v>2</v>
      </c>
      <c r="F797">
        <v>5</v>
      </c>
      <c r="G797" t="s">
        <v>36</v>
      </c>
      <c r="H797" t="s">
        <v>47</v>
      </c>
      <c r="I797" t="s">
        <v>56</v>
      </c>
      <c r="J797" t="s">
        <v>57</v>
      </c>
      <c r="K797" s="4">
        <v>43568</v>
      </c>
      <c r="L797">
        <v>1</v>
      </c>
      <c r="N797" s="4"/>
      <c r="O797" s="4"/>
      <c r="P797">
        <v>2</v>
      </c>
      <c r="Q797" t="s">
        <v>142</v>
      </c>
      <c r="R797" t="s">
        <v>304</v>
      </c>
      <c r="S797">
        <v>2</v>
      </c>
      <c r="T797" t="s">
        <v>883</v>
      </c>
      <c r="U797" t="s">
        <v>1420</v>
      </c>
      <c r="V797" t="s">
        <v>1935</v>
      </c>
      <c r="W797" t="s">
        <v>109</v>
      </c>
      <c r="X797" t="s">
        <v>2032</v>
      </c>
      <c r="Y797">
        <v>179.96</v>
      </c>
      <c r="Z797">
        <v>99.96</v>
      </c>
      <c r="AA797">
        <v>2</v>
      </c>
      <c r="AB797" t="s">
        <v>2162</v>
      </c>
      <c r="AC797" t="s">
        <v>2442</v>
      </c>
      <c r="AH797" s="4"/>
      <c r="AI797" s="4"/>
      <c r="AJ797" t="s">
        <v>69</v>
      </c>
      <c r="AK797" t="s">
        <v>231</v>
      </c>
      <c r="AL797" t="s">
        <v>720</v>
      </c>
      <c r="AM797" t="s">
        <v>2641</v>
      </c>
      <c r="AN797" t="s">
        <v>1780</v>
      </c>
      <c r="AO797" t="s">
        <v>69</v>
      </c>
      <c r="AP797" t="s">
        <v>1577</v>
      </c>
      <c r="AQ797">
        <f>WebStore68[[#This Row],[unit_price]]*WebStore68[[#This Row],[quantity]]</f>
        <v>47.99</v>
      </c>
      <c r="AR797" t="s">
        <v>67</v>
      </c>
      <c r="AS797" t="s">
        <v>2373</v>
      </c>
      <c r="AT797" t="str">
        <f t="shared" si="12"/>
        <v>993436443105noMale435681179.9699.96115947.99124.993</v>
      </c>
      <c r="AU797">
        <f>COUNTIF(AT$2:AT797,AT797)</f>
        <v>1</v>
      </c>
      <c r="AV797" t="str">
        <f>WebStore68[[#This Row],[country]]&amp;"-"&amp;WebStore68[[#This Row],[item]]</f>
        <v>Sweden-C-Shape Full Body Pillow and Maternity Support Grey</v>
      </c>
    </row>
    <row r="798" spans="1:48" hidden="1" x14ac:dyDescent="0.25">
      <c r="A798">
        <v>1003</v>
      </c>
      <c r="B798">
        <v>167</v>
      </c>
      <c r="C798" s="4">
        <v>44316</v>
      </c>
      <c r="D798" s="14">
        <f>WebStore68[[#This Row],[order_date]]</f>
        <v>44316</v>
      </c>
      <c r="E798" s="3">
        <f>ROUNDUP(MONTH(WebStore68[[#This Row],[order_date]])/3, 0)</f>
        <v>2</v>
      </c>
      <c r="F798">
        <v>5</v>
      </c>
      <c r="G798" t="s">
        <v>36</v>
      </c>
      <c r="H798" t="s">
        <v>47</v>
      </c>
      <c r="I798" t="s">
        <v>55</v>
      </c>
      <c r="J798" t="s">
        <v>58</v>
      </c>
      <c r="K798" s="4">
        <v>43899</v>
      </c>
      <c r="L798">
        <v>5</v>
      </c>
      <c r="M798" t="s">
        <v>60</v>
      </c>
      <c r="N798" s="4">
        <v>43831</v>
      </c>
      <c r="O798" s="4">
        <v>43921</v>
      </c>
      <c r="P798">
        <v>1</v>
      </c>
      <c r="Q798" t="s">
        <v>108</v>
      </c>
      <c r="R798" t="s">
        <v>270</v>
      </c>
      <c r="S798">
        <v>2</v>
      </c>
      <c r="T798" t="s">
        <v>886</v>
      </c>
      <c r="U798" t="s">
        <v>1423</v>
      </c>
      <c r="V798" t="s">
        <v>1938</v>
      </c>
      <c r="W798" t="s">
        <v>88</v>
      </c>
      <c r="X798" t="s">
        <v>1723</v>
      </c>
      <c r="Y798">
        <v>417.96</v>
      </c>
      <c r="Z798">
        <v>39.96</v>
      </c>
      <c r="AA798">
        <v>1</v>
      </c>
      <c r="AB798" t="s">
        <v>2182</v>
      </c>
      <c r="AC798" t="s">
        <v>2464</v>
      </c>
      <c r="AH798" s="4"/>
      <c r="AI798" s="4"/>
      <c r="AJ798" t="s">
        <v>90</v>
      </c>
      <c r="AK798" t="s">
        <v>252</v>
      </c>
      <c r="AL798" t="s">
        <v>70</v>
      </c>
      <c r="AM798" t="s">
        <v>1040</v>
      </c>
      <c r="AN798" t="s">
        <v>1568</v>
      </c>
      <c r="AO798" t="s">
        <v>80</v>
      </c>
      <c r="AP798" t="s">
        <v>1562</v>
      </c>
      <c r="AQ798">
        <f>WebStore68[[#This Row],[unit_price]]*WebStore68[[#This Row],[quantity]]</f>
        <v>397.98</v>
      </c>
      <c r="AR798" t="s">
        <v>645</v>
      </c>
      <c r="AS798" t="s">
        <v>2347</v>
      </c>
      <c r="AT798" t="str">
        <f t="shared" si="12"/>
        <v>1003167443165yesFemale438995Facebook4383143921417.9639.9665198.9929.9913</v>
      </c>
      <c r="AU798">
        <f>COUNTIF(AT$2:AT798,AT798)</f>
        <v>1</v>
      </c>
      <c r="AV798" t="str">
        <f>WebStore68[[#This Row],[country]]&amp;"-"&amp;WebStore68[[#This Row],[item]]</f>
        <v>Sweden-16" Large wood Vintage Premium metal chess set</v>
      </c>
    </row>
    <row r="799" spans="1:48" hidden="1" x14ac:dyDescent="0.25">
      <c r="A799">
        <v>1003</v>
      </c>
      <c r="B799">
        <v>167</v>
      </c>
      <c r="C799" s="4">
        <v>44316</v>
      </c>
      <c r="D799" s="14">
        <f>WebStore68[[#This Row],[order_date]]</f>
        <v>44316</v>
      </c>
      <c r="E799" s="3">
        <f>ROUNDUP(MONTH(WebStore68[[#This Row],[order_date]])/3, 0)</f>
        <v>2</v>
      </c>
      <c r="F799">
        <v>5</v>
      </c>
      <c r="G799" t="s">
        <v>36</v>
      </c>
      <c r="H799" t="s">
        <v>47</v>
      </c>
      <c r="I799" t="s">
        <v>55</v>
      </c>
      <c r="J799" t="s">
        <v>58</v>
      </c>
      <c r="K799" s="4">
        <v>43899</v>
      </c>
      <c r="L799">
        <v>5</v>
      </c>
      <c r="M799" t="s">
        <v>60</v>
      </c>
      <c r="N799" s="4">
        <v>43831</v>
      </c>
      <c r="O799" s="4">
        <v>43921</v>
      </c>
      <c r="P799">
        <v>1</v>
      </c>
      <c r="Q799" t="s">
        <v>108</v>
      </c>
      <c r="R799" t="s">
        <v>270</v>
      </c>
      <c r="S799">
        <v>2</v>
      </c>
      <c r="T799" t="s">
        <v>886</v>
      </c>
      <c r="U799" t="s">
        <v>1423</v>
      </c>
      <c r="V799" t="s">
        <v>1938</v>
      </c>
      <c r="W799" t="s">
        <v>88</v>
      </c>
      <c r="X799" t="s">
        <v>1723</v>
      </c>
      <c r="Y799">
        <v>417.96</v>
      </c>
      <c r="Z799">
        <v>39.96</v>
      </c>
      <c r="AA799">
        <v>1</v>
      </c>
      <c r="AB799" t="s">
        <v>2182</v>
      </c>
      <c r="AC799" t="s">
        <v>2464</v>
      </c>
      <c r="AH799" s="4"/>
      <c r="AI799" s="4"/>
      <c r="AJ799" t="s">
        <v>90</v>
      </c>
      <c r="AK799" t="s">
        <v>252</v>
      </c>
      <c r="AL799" t="s">
        <v>532</v>
      </c>
      <c r="AM799" t="s">
        <v>1094</v>
      </c>
      <c r="AN799" t="s">
        <v>1562</v>
      </c>
      <c r="AO799" t="s">
        <v>80</v>
      </c>
      <c r="AP799" t="s">
        <v>1562</v>
      </c>
      <c r="AQ799">
        <f>WebStore68[[#This Row],[unit_price]]*WebStore68[[#This Row],[quantity]]</f>
        <v>19.98</v>
      </c>
      <c r="AR799" t="s">
        <v>645</v>
      </c>
      <c r="AS799" t="s">
        <v>2347</v>
      </c>
      <c r="AT799" t="str">
        <f t="shared" si="12"/>
        <v>1003167443165yesFemale438995Facebook4383143921417.9639.966729.9929.9913</v>
      </c>
      <c r="AU799">
        <f>COUNTIF(AT$2:AT799,AT799)</f>
        <v>1</v>
      </c>
      <c r="AV799" t="str">
        <f>WebStore68[[#This Row],[country]]&amp;"-"&amp;WebStore68[[#This Row],[item]]</f>
        <v>Sweden-Kinetic Sand Scents Ice Cream Treats Playset with 3 Colors of All-Natural Scented Sand and 6 Serving Tools</v>
      </c>
    </row>
    <row r="800" spans="1:48" hidden="1" x14ac:dyDescent="0.25">
      <c r="A800">
        <v>1008</v>
      </c>
      <c r="B800">
        <v>93</v>
      </c>
      <c r="C800" s="4">
        <v>44319</v>
      </c>
      <c r="D800" s="14">
        <f>WebStore68[[#This Row],[order_date]]</f>
        <v>44319</v>
      </c>
      <c r="E800" s="3">
        <f>ROUNDUP(MONTH(WebStore68[[#This Row],[order_date]])/3, 0)</f>
        <v>2</v>
      </c>
      <c r="F800">
        <v>5</v>
      </c>
      <c r="G800" t="s">
        <v>36</v>
      </c>
      <c r="H800" t="s">
        <v>47</v>
      </c>
      <c r="I800" t="s">
        <v>56</v>
      </c>
      <c r="J800" t="s">
        <v>58</v>
      </c>
      <c r="K800" s="4">
        <v>44115</v>
      </c>
      <c r="L800">
        <v>10</v>
      </c>
      <c r="M800" t="s">
        <v>61</v>
      </c>
      <c r="N800" s="4">
        <v>44055</v>
      </c>
      <c r="O800" s="4">
        <v>44196</v>
      </c>
      <c r="P800">
        <v>2</v>
      </c>
      <c r="Q800" t="s">
        <v>115</v>
      </c>
      <c r="R800" t="s">
        <v>277</v>
      </c>
      <c r="S800">
        <v>2</v>
      </c>
      <c r="T800" t="s">
        <v>887</v>
      </c>
      <c r="U800" t="s">
        <v>1424</v>
      </c>
      <c r="V800" t="s">
        <v>1939</v>
      </c>
      <c r="W800" t="s">
        <v>85</v>
      </c>
      <c r="X800" t="s">
        <v>2047</v>
      </c>
      <c r="Y800">
        <v>203.89</v>
      </c>
      <c r="Z800">
        <v>64.97</v>
      </c>
      <c r="AA800">
        <v>2</v>
      </c>
      <c r="AB800" t="s">
        <v>2226</v>
      </c>
      <c r="AC800" t="s">
        <v>2518</v>
      </c>
      <c r="AH800" s="4"/>
      <c r="AI800" s="4"/>
      <c r="AJ800" t="s">
        <v>86</v>
      </c>
      <c r="AK800" t="s">
        <v>248</v>
      </c>
      <c r="AL800" t="s">
        <v>443</v>
      </c>
      <c r="AM800" t="s">
        <v>1005</v>
      </c>
      <c r="AN800" t="s">
        <v>1513</v>
      </c>
      <c r="AO800" t="s">
        <v>69</v>
      </c>
      <c r="AP800" t="s">
        <v>1577</v>
      </c>
      <c r="AQ800">
        <f>WebStore68[[#This Row],[unit_price]]*WebStore68[[#This Row],[quantity]]</f>
        <v>29.99</v>
      </c>
      <c r="AR800" t="s">
        <v>549</v>
      </c>
      <c r="AS800" t="s">
        <v>2362</v>
      </c>
      <c r="AT800" t="str">
        <f t="shared" si="12"/>
        <v>100893443195noFemale4411510YouTube4405544196203.8964.9777829.99124.9922</v>
      </c>
      <c r="AU800">
        <f>COUNTIF(AT$2:AT800,AT800)</f>
        <v>1</v>
      </c>
      <c r="AV800" t="str">
        <f>WebStore68[[#This Row],[country]]&amp;"-"&amp;WebStore68[[#This Row],[item]]</f>
        <v>Sweden-LITOM 12 LEDs Solar Landscape Spotlights IP67</v>
      </c>
    </row>
    <row r="801" spans="1:48" hidden="1" x14ac:dyDescent="0.25">
      <c r="A801">
        <v>1008</v>
      </c>
      <c r="B801">
        <v>93</v>
      </c>
      <c r="C801" s="4">
        <v>44319</v>
      </c>
      <c r="D801" s="14">
        <f>WebStore68[[#This Row],[order_date]]</f>
        <v>44319</v>
      </c>
      <c r="E801" s="3">
        <f>ROUNDUP(MONTH(WebStore68[[#This Row],[order_date]])/3, 0)</f>
        <v>2</v>
      </c>
      <c r="F801">
        <v>5</v>
      </c>
      <c r="G801" t="s">
        <v>36</v>
      </c>
      <c r="H801" t="s">
        <v>47</v>
      </c>
      <c r="I801" t="s">
        <v>56</v>
      </c>
      <c r="J801" t="s">
        <v>58</v>
      </c>
      <c r="K801" s="4">
        <v>44115</v>
      </c>
      <c r="L801">
        <v>10</v>
      </c>
      <c r="M801" t="s">
        <v>61</v>
      </c>
      <c r="N801" s="4">
        <v>44055</v>
      </c>
      <c r="O801" s="4">
        <v>44196</v>
      </c>
      <c r="P801">
        <v>2</v>
      </c>
      <c r="Q801" t="s">
        <v>115</v>
      </c>
      <c r="R801" t="s">
        <v>277</v>
      </c>
      <c r="S801">
        <v>2</v>
      </c>
      <c r="T801" t="s">
        <v>887</v>
      </c>
      <c r="U801" t="s">
        <v>1424</v>
      </c>
      <c r="V801" t="s">
        <v>1939</v>
      </c>
      <c r="W801" t="s">
        <v>85</v>
      </c>
      <c r="X801" t="s">
        <v>2047</v>
      </c>
      <c r="Y801">
        <v>203.89</v>
      </c>
      <c r="Z801">
        <v>64.97</v>
      </c>
      <c r="AA801">
        <v>2</v>
      </c>
      <c r="AB801" t="s">
        <v>2226</v>
      </c>
      <c r="AC801" t="s">
        <v>2518</v>
      </c>
      <c r="AH801" s="4"/>
      <c r="AI801" s="4"/>
      <c r="AJ801" t="s">
        <v>70</v>
      </c>
      <c r="AK801" t="s">
        <v>232</v>
      </c>
      <c r="AL801" t="s">
        <v>628</v>
      </c>
      <c r="AM801" t="s">
        <v>1178</v>
      </c>
      <c r="AN801" t="s">
        <v>1501</v>
      </c>
      <c r="AO801" t="s">
        <v>80</v>
      </c>
      <c r="AP801" t="s">
        <v>1517</v>
      </c>
      <c r="AQ801">
        <f>WebStore68[[#This Row],[unit_price]]*WebStore68[[#This Row],[quantity]]</f>
        <v>173.9</v>
      </c>
      <c r="AR801" t="s">
        <v>640</v>
      </c>
      <c r="AS801" t="s">
        <v>2393</v>
      </c>
      <c r="AT801" t="str">
        <f t="shared" si="12"/>
        <v>100893443195noFemale4411510YouTube4405544196203.8964.9755686.95219.9917</v>
      </c>
      <c r="AU801">
        <f>COUNTIF(AT$2:AT801,AT801)</f>
        <v>1</v>
      </c>
      <c r="AV801" t="str">
        <f>WebStore68[[#This Row],[country]]&amp;"-"&amp;WebStore68[[#This Row],[item]]</f>
        <v>Sweden-GoSports Football Training Target Net 6x6</v>
      </c>
    </row>
    <row r="802" spans="1:48" hidden="1" x14ac:dyDescent="0.25">
      <c r="A802">
        <v>1027</v>
      </c>
      <c r="B802">
        <v>368</v>
      </c>
      <c r="C802" s="13">
        <v>44325</v>
      </c>
      <c r="D802" s="14">
        <f>WebStore68[[#This Row],[order_date]]</f>
        <v>44325</v>
      </c>
      <c r="E802" s="3">
        <f>ROUNDUP(MONTH(WebStore68[[#This Row],[order_date]])/3, 0)</f>
        <v>2</v>
      </c>
      <c r="F802">
        <v>5</v>
      </c>
      <c r="G802" t="s">
        <v>36</v>
      </c>
      <c r="H802" t="s">
        <v>47</v>
      </c>
      <c r="I802" t="s">
        <v>56</v>
      </c>
      <c r="J802" t="s">
        <v>57</v>
      </c>
      <c r="K802" s="4">
        <v>43583</v>
      </c>
      <c r="L802">
        <v>2</v>
      </c>
      <c r="N802" s="4"/>
      <c r="O802" s="4"/>
      <c r="P802">
        <v>2</v>
      </c>
      <c r="Q802" t="s">
        <v>177</v>
      </c>
      <c r="R802" t="s">
        <v>339</v>
      </c>
      <c r="S802">
        <v>2</v>
      </c>
      <c r="T802" t="s">
        <v>892</v>
      </c>
      <c r="U802" t="s">
        <v>1429</v>
      </c>
      <c r="V802" t="s">
        <v>1944</v>
      </c>
      <c r="W802" t="s">
        <v>103</v>
      </c>
      <c r="X802" t="s">
        <v>2030</v>
      </c>
      <c r="Y802">
        <v>111.56</v>
      </c>
      <c r="Z802">
        <v>64.959999999999994</v>
      </c>
      <c r="AA802">
        <v>2</v>
      </c>
      <c r="AB802" t="s">
        <v>2297</v>
      </c>
      <c r="AC802" t="s">
        <v>2602</v>
      </c>
      <c r="AH802" s="4"/>
      <c r="AI802" s="4"/>
      <c r="AJ802" t="s">
        <v>65</v>
      </c>
      <c r="AK802" t="s">
        <v>227</v>
      </c>
      <c r="AL802" t="s">
        <v>389</v>
      </c>
      <c r="AM802" t="s">
        <v>951</v>
      </c>
      <c r="AN802" t="s">
        <v>1485</v>
      </c>
      <c r="AO802" t="s">
        <v>69</v>
      </c>
      <c r="AP802" t="s">
        <v>1517</v>
      </c>
      <c r="AQ802">
        <f>WebStore68[[#This Row],[unit_price]]*WebStore68[[#This Row],[quantity]]</f>
        <v>21.95</v>
      </c>
      <c r="AR802" t="s">
        <v>431</v>
      </c>
      <c r="AS802" t="s">
        <v>2326</v>
      </c>
      <c r="AT802" t="str">
        <f t="shared" si="12"/>
        <v>1027368443255noMale435832111.5664.961011621.95119.9924</v>
      </c>
      <c r="AU802">
        <f>COUNTIF(AT$2:AT802,AT802)</f>
        <v>1</v>
      </c>
      <c r="AV802" t="str">
        <f>WebStore68[[#This Row],[country]]&amp;"-"&amp;WebStore68[[#This Row],[item]]</f>
        <v>Sweden-Revlon Super Lusrous 3 piece</v>
      </c>
    </row>
    <row r="803" spans="1:48" hidden="1" x14ac:dyDescent="0.25">
      <c r="A803">
        <v>1027</v>
      </c>
      <c r="B803">
        <v>368</v>
      </c>
      <c r="C803" s="13">
        <v>44325</v>
      </c>
      <c r="D803" s="14">
        <f>WebStore68[[#This Row],[order_date]]</f>
        <v>44325</v>
      </c>
      <c r="E803" s="3">
        <f>ROUNDUP(MONTH(WebStore68[[#This Row],[order_date]])/3, 0)</f>
        <v>2</v>
      </c>
      <c r="F803">
        <v>5</v>
      </c>
      <c r="G803" t="s">
        <v>36</v>
      </c>
      <c r="H803" t="s">
        <v>47</v>
      </c>
      <c r="I803" t="s">
        <v>56</v>
      </c>
      <c r="J803" t="s">
        <v>57</v>
      </c>
      <c r="K803" s="4">
        <v>43583</v>
      </c>
      <c r="L803">
        <v>2</v>
      </c>
      <c r="N803" s="4"/>
      <c r="O803" s="4"/>
      <c r="P803">
        <v>2</v>
      </c>
      <c r="Q803" t="s">
        <v>177</v>
      </c>
      <c r="R803" t="s">
        <v>339</v>
      </c>
      <c r="S803">
        <v>2</v>
      </c>
      <c r="T803" t="s">
        <v>892</v>
      </c>
      <c r="U803" t="s">
        <v>1429</v>
      </c>
      <c r="V803" t="s">
        <v>1944</v>
      </c>
      <c r="W803" t="s">
        <v>103</v>
      </c>
      <c r="X803" t="s">
        <v>2030</v>
      </c>
      <c r="Y803">
        <v>111.56</v>
      </c>
      <c r="Z803">
        <v>64.959999999999994</v>
      </c>
      <c r="AA803">
        <v>2</v>
      </c>
      <c r="AB803" t="s">
        <v>2297</v>
      </c>
      <c r="AC803" t="s">
        <v>2602</v>
      </c>
      <c r="AH803" s="4"/>
      <c r="AI803" s="4"/>
      <c r="AJ803" t="s">
        <v>67</v>
      </c>
      <c r="AK803" t="s">
        <v>229</v>
      </c>
      <c r="AL803" t="s">
        <v>467</v>
      </c>
      <c r="AM803" t="s">
        <v>1030</v>
      </c>
      <c r="AN803" t="s">
        <v>1560</v>
      </c>
      <c r="AO803" t="s">
        <v>67</v>
      </c>
      <c r="AP803" t="s">
        <v>1548</v>
      </c>
      <c r="AQ803">
        <f>WebStore68[[#This Row],[unit_price]]*WebStore68[[#This Row],[quantity]]</f>
        <v>89.61</v>
      </c>
      <c r="AR803" t="s">
        <v>84</v>
      </c>
      <c r="AS803" t="s">
        <v>2366</v>
      </c>
      <c r="AT803" t="str">
        <f t="shared" si="12"/>
        <v>1027368443255noMale435832111.5664.96314029.87314.999</v>
      </c>
      <c r="AU803">
        <f>COUNTIF(AT$2:AT803,AT803)</f>
        <v>1</v>
      </c>
      <c r="AV803" t="str">
        <f>WebStore68[[#This Row],[country]]&amp;"-"&amp;WebStore68[[#This Row],[item]]</f>
        <v>Sweden-The Monk who Sold His Ferrari</v>
      </c>
    </row>
    <row r="804" spans="1:48" hidden="1" x14ac:dyDescent="0.25">
      <c r="A804">
        <v>1049</v>
      </c>
      <c r="B804">
        <v>479</v>
      </c>
      <c r="C804" s="4">
        <v>44342</v>
      </c>
      <c r="D804" s="14">
        <f>WebStore68[[#This Row],[order_date]]</f>
        <v>44342</v>
      </c>
      <c r="E804" s="3">
        <f>ROUNDUP(MONTH(WebStore68[[#This Row],[order_date]])/3, 0)</f>
        <v>2</v>
      </c>
      <c r="F804">
        <v>5</v>
      </c>
      <c r="G804" t="s">
        <v>36</v>
      </c>
      <c r="H804" t="s">
        <v>47</v>
      </c>
      <c r="I804" t="s">
        <v>56</v>
      </c>
      <c r="J804" t="s">
        <v>57</v>
      </c>
      <c r="K804" s="4">
        <v>44267</v>
      </c>
      <c r="L804">
        <v>14</v>
      </c>
      <c r="M804" t="s">
        <v>59</v>
      </c>
      <c r="N804" s="4">
        <v>44267</v>
      </c>
      <c r="O804" s="4">
        <v>44413</v>
      </c>
      <c r="P804">
        <v>1</v>
      </c>
      <c r="Q804" t="s">
        <v>65</v>
      </c>
      <c r="R804" t="s">
        <v>227</v>
      </c>
      <c r="S804">
        <v>1</v>
      </c>
      <c r="T804" t="s">
        <v>545</v>
      </c>
      <c r="U804" t="s">
        <v>1106</v>
      </c>
      <c r="V804" t="s">
        <v>1632</v>
      </c>
      <c r="W804" t="s">
        <v>67</v>
      </c>
      <c r="X804" t="s">
        <v>1517</v>
      </c>
      <c r="Y804">
        <v>960</v>
      </c>
      <c r="Z804">
        <v>59.97</v>
      </c>
      <c r="AA804">
        <v>1</v>
      </c>
      <c r="AB804" t="s">
        <v>431</v>
      </c>
      <c r="AC804" t="s">
        <v>2326</v>
      </c>
      <c r="AH804" s="4"/>
      <c r="AI804" s="4"/>
      <c r="AJ804" t="s">
        <v>65</v>
      </c>
      <c r="AK804" t="s">
        <v>227</v>
      </c>
      <c r="AL804" t="s">
        <v>545</v>
      </c>
      <c r="AM804" t="s">
        <v>1106</v>
      </c>
      <c r="AN804" t="s">
        <v>1632</v>
      </c>
      <c r="AO804" t="s">
        <v>67</v>
      </c>
      <c r="AP804" t="s">
        <v>1517</v>
      </c>
      <c r="AQ804">
        <f>WebStore68[[#This Row],[unit_price]]*WebStore68[[#This Row],[quantity]]</f>
        <v>960</v>
      </c>
      <c r="AR804" t="s">
        <v>431</v>
      </c>
      <c r="AS804" t="s">
        <v>2326</v>
      </c>
      <c r="AT804" t="str">
        <f t="shared" si="12"/>
        <v>1049479443425noMale4426714Google Ads442674441396059.971042320319.9924</v>
      </c>
      <c r="AU804">
        <f>COUNTIF(AT$2:AT804,AT804)</f>
        <v>1</v>
      </c>
      <c r="AV804" t="str">
        <f>WebStore68[[#This Row],[country]]&amp;"-"&amp;WebStore68[[#This Row],[item]]</f>
        <v>Sweden-Face Mask</v>
      </c>
    </row>
    <row r="805" spans="1:48" hidden="1" x14ac:dyDescent="0.25">
      <c r="A805">
        <v>1061</v>
      </c>
      <c r="B805">
        <v>37</v>
      </c>
      <c r="C805" s="4">
        <v>44349</v>
      </c>
      <c r="D805" s="14">
        <f>WebStore68[[#This Row],[order_date]]</f>
        <v>44349</v>
      </c>
      <c r="E805" s="3">
        <f>ROUNDUP(MONTH(WebStore68[[#This Row],[order_date]])/3, 0)</f>
        <v>2</v>
      </c>
      <c r="F805">
        <v>5</v>
      </c>
      <c r="G805" t="s">
        <v>36</v>
      </c>
      <c r="H805" t="s">
        <v>47</v>
      </c>
      <c r="I805" t="s">
        <v>56</v>
      </c>
      <c r="J805" t="s">
        <v>58</v>
      </c>
      <c r="K805" s="4">
        <v>43863</v>
      </c>
      <c r="L805">
        <v>6</v>
      </c>
      <c r="M805" t="s">
        <v>59</v>
      </c>
      <c r="N805" s="4">
        <v>43862</v>
      </c>
      <c r="O805" s="4">
        <v>43889</v>
      </c>
      <c r="P805">
        <v>2</v>
      </c>
      <c r="Q805" t="s">
        <v>167</v>
      </c>
      <c r="R805" t="s">
        <v>329</v>
      </c>
      <c r="S805">
        <v>2</v>
      </c>
      <c r="T805" t="s">
        <v>902</v>
      </c>
      <c r="U805" t="s">
        <v>1439</v>
      </c>
      <c r="V805" t="s">
        <v>1953</v>
      </c>
      <c r="W805" t="s">
        <v>71</v>
      </c>
      <c r="X805" t="s">
        <v>1869</v>
      </c>
      <c r="Y805">
        <v>23.94</v>
      </c>
      <c r="Z805">
        <v>29.98</v>
      </c>
      <c r="AA805">
        <v>2</v>
      </c>
      <c r="AB805" t="s">
        <v>2304</v>
      </c>
      <c r="AC805" t="s">
        <v>2610</v>
      </c>
      <c r="AH805" s="4"/>
      <c r="AI805" s="4"/>
      <c r="AJ805" t="s">
        <v>80</v>
      </c>
      <c r="AK805" t="s">
        <v>242</v>
      </c>
      <c r="AL805" t="s">
        <v>469</v>
      </c>
      <c r="AM805" t="s">
        <v>1032</v>
      </c>
      <c r="AN805" t="s">
        <v>1562</v>
      </c>
      <c r="AO805" t="s">
        <v>69</v>
      </c>
      <c r="AP805" t="s">
        <v>1548</v>
      </c>
      <c r="AQ805">
        <f>WebStore68[[#This Row],[unit_price]]*WebStore68[[#This Row],[quantity]]</f>
        <v>9.99</v>
      </c>
      <c r="AR805" t="s">
        <v>70</v>
      </c>
      <c r="AS805" t="s">
        <v>2341</v>
      </c>
      <c r="AT805" t="str">
        <f t="shared" si="12"/>
        <v>106137443495noFemale438636Google Ads438624388923.9429.982239.99114.995</v>
      </c>
      <c r="AU805">
        <f>COUNTIF(AT$2:AT805,AT805)</f>
        <v>1</v>
      </c>
      <c r="AV805" t="str">
        <f>WebStore68[[#This Row],[country]]&amp;"-"&amp;WebStore68[[#This Row],[item]]</f>
        <v>Sweden-Best Friend Bracelets for 2 Matching Yin Yang Adjustable Cord Bracelet</v>
      </c>
    </row>
    <row r="806" spans="1:48" hidden="1" x14ac:dyDescent="0.25">
      <c r="A806">
        <v>1061</v>
      </c>
      <c r="B806">
        <v>37</v>
      </c>
      <c r="C806" s="4">
        <v>44349</v>
      </c>
      <c r="D806" s="14">
        <f>WebStore68[[#This Row],[order_date]]</f>
        <v>44349</v>
      </c>
      <c r="E806" s="3">
        <f>ROUNDUP(MONTH(WebStore68[[#This Row],[order_date]])/3, 0)</f>
        <v>2</v>
      </c>
      <c r="F806">
        <v>5</v>
      </c>
      <c r="G806" t="s">
        <v>36</v>
      </c>
      <c r="H806" t="s">
        <v>47</v>
      </c>
      <c r="I806" t="s">
        <v>56</v>
      </c>
      <c r="J806" t="s">
        <v>58</v>
      </c>
      <c r="K806" s="4">
        <v>43863</v>
      </c>
      <c r="L806">
        <v>6</v>
      </c>
      <c r="M806" t="s">
        <v>59</v>
      </c>
      <c r="N806" s="4">
        <v>43862</v>
      </c>
      <c r="O806" s="4">
        <v>43889</v>
      </c>
      <c r="P806">
        <v>2</v>
      </c>
      <c r="Q806" t="s">
        <v>167</v>
      </c>
      <c r="R806" t="s">
        <v>329</v>
      </c>
      <c r="S806">
        <v>2</v>
      </c>
      <c r="T806" t="s">
        <v>902</v>
      </c>
      <c r="U806" t="s">
        <v>1439</v>
      </c>
      <c r="V806" t="s">
        <v>1953</v>
      </c>
      <c r="W806" t="s">
        <v>71</v>
      </c>
      <c r="X806" t="s">
        <v>1869</v>
      </c>
      <c r="Y806">
        <v>23.94</v>
      </c>
      <c r="Z806">
        <v>29.98</v>
      </c>
      <c r="AA806">
        <v>2</v>
      </c>
      <c r="AB806" t="s">
        <v>2304</v>
      </c>
      <c r="AC806" t="s">
        <v>2610</v>
      </c>
      <c r="AH806" s="4"/>
      <c r="AI806" s="4"/>
      <c r="AJ806" t="s">
        <v>79</v>
      </c>
      <c r="AK806" t="s">
        <v>241</v>
      </c>
      <c r="AL806" t="s">
        <v>634</v>
      </c>
      <c r="AM806" t="s">
        <v>1182</v>
      </c>
      <c r="AN806" t="s">
        <v>1614</v>
      </c>
      <c r="AO806" t="s">
        <v>69</v>
      </c>
      <c r="AP806" t="s">
        <v>1548</v>
      </c>
      <c r="AQ806">
        <f>WebStore68[[#This Row],[unit_price]]*WebStore68[[#This Row],[quantity]]</f>
        <v>13.95</v>
      </c>
      <c r="AR806" t="s">
        <v>455</v>
      </c>
      <c r="AS806" t="s">
        <v>2340</v>
      </c>
      <c r="AT806" t="str">
        <f t="shared" si="12"/>
        <v>106137443495noFemale438636Google Ads438624388923.9429.98416413.95114.9915</v>
      </c>
      <c r="AU806">
        <f>COUNTIF(AT$2:AT806,AT806)</f>
        <v>1</v>
      </c>
      <c r="AV806" t="str">
        <f>WebStore68[[#This Row],[country]]&amp;"-"&amp;WebStore68[[#This Row],[item]]</f>
        <v>Sweden-Yu-Gi-Oh! TCG: Egyptian God Deck: Obelisk The Tormentor</v>
      </c>
    </row>
    <row r="807" spans="1:48" hidden="1" x14ac:dyDescent="0.25">
      <c r="A807">
        <v>1066</v>
      </c>
      <c r="B807">
        <v>327</v>
      </c>
      <c r="C807" s="4">
        <v>44352</v>
      </c>
      <c r="D807" s="14">
        <f>WebStore68[[#This Row],[order_date]]</f>
        <v>44352</v>
      </c>
      <c r="E807" s="3">
        <f>ROUNDUP(MONTH(WebStore68[[#This Row],[order_date]])/3, 0)</f>
        <v>2</v>
      </c>
      <c r="F807">
        <v>5</v>
      </c>
      <c r="G807" t="s">
        <v>36</v>
      </c>
      <c r="H807" t="s">
        <v>47</v>
      </c>
      <c r="I807" t="s">
        <v>56</v>
      </c>
      <c r="J807" t="s">
        <v>57</v>
      </c>
      <c r="K807" s="4">
        <v>44095</v>
      </c>
      <c r="L807">
        <v>10</v>
      </c>
      <c r="M807" t="s">
        <v>61</v>
      </c>
      <c r="N807" s="4">
        <v>44055</v>
      </c>
      <c r="O807" s="4">
        <v>44196</v>
      </c>
      <c r="P807">
        <v>1</v>
      </c>
      <c r="Q807" t="s">
        <v>84</v>
      </c>
      <c r="R807" t="s">
        <v>246</v>
      </c>
      <c r="S807">
        <v>1</v>
      </c>
      <c r="T807" t="s">
        <v>413</v>
      </c>
      <c r="U807" t="s">
        <v>975</v>
      </c>
      <c r="V807" t="s">
        <v>1508</v>
      </c>
      <c r="W807" t="s">
        <v>80</v>
      </c>
      <c r="X807" t="s">
        <v>1548</v>
      </c>
      <c r="Y807">
        <v>20.5</v>
      </c>
      <c r="Z807">
        <v>29.98</v>
      </c>
      <c r="AA807">
        <v>1</v>
      </c>
      <c r="AB807" t="s">
        <v>86</v>
      </c>
      <c r="AC807" t="s">
        <v>2350</v>
      </c>
      <c r="AH807" s="4"/>
      <c r="AI807" s="4"/>
      <c r="AJ807" t="s">
        <v>84</v>
      </c>
      <c r="AK807" t="s">
        <v>246</v>
      </c>
      <c r="AL807" t="s">
        <v>413</v>
      </c>
      <c r="AM807" t="s">
        <v>975</v>
      </c>
      <c r="AN807" t="s">
        <v>1508</v>
      </c>
      <c r="AO807" t="s">
        <v>80</v>
      </c>
      <c r="AP807" t="s">
        <v>1548</v>
      </c>
      <c r="AQ807">
        <f>WebStore68[[#This Row],[unit_price]]*WebStore68[[#This Row],[quantity]]</f>
        <v>20.5</v>
      </c>
      <c r="AR807" t="s">
        <v>86</v>
      </c>
      <c r="AS807" t="s">
        <v>2350</v>
      </c>
      <c r="AT807" t="str">
        <f t="shared" si="12"/>
        <v>1066327443525noMale4409510YouTube440554419620.529.98911410.25214.997</v>
      </c>
      <c r="AU807">
        <f>COUNTIF(AT$2:AT807,AT807)</f>
        <v>1</v>
      </c>
      <c r="AV807" t="str">
        <f>WebStore68[[#This Row],[country]]&amp;"-"&amp;WebStore68[[#This Row],[item]]</f>
        <v>Sweden-Putuo Decor Game Room Decor Do Not Disturb Gamer at Work Metal Tin Sign 12x8</v>
      </c>
    </row>
    <row r="808" spans="1:48" hidden="1" x14ac:dyDescent="0.25">
      <c r="A808">
        <v>1068</v>
      </c>
      <c r="B808">
        <v>407</v>
      </c>
      <c r="C808" s="4">
        <v>44352</v>
      </c>
      <c r="D808" s="14">
        <f>WebStore68[[#This Row],[order_date]]</f>
        <v>44352</v>
      </c>
      <c r="E808" s="3">
        <f>ROUNDUP(MONTH(WebStore68[[#This Row],[order_date]])/3, 0)</f>
        <v>2</v>
      </c>
      <c r="F808">
        <v>5</v>
      </c>
      <c r="G808" t="s">
        <v>36</v>
      </c>
      <c r="H808" t="s">
        <v>47</v>
      </c>
      <c r="I808" t="s">
        <v>55</v>
      </c>
      <c r="J808" t="s">
        <v>58</v>
      </c>
      <c r="K808" s="4">
        <v>44193</v>
      </c>
      <c r="L808">
        <v>10</v>
      </c>
      <c r="M808" t="s">
        <v>61</v>
      </c>
      <c r="N808" s="4">
        <v>44055</v>
      </c>
      <c r="O808" s="4">
        <v>44196</v>
      </c>
      <c r="P808">
        <v>1</v>
      </c>
      <c r="Q808" t="s">
        <v>79</v>
      </c>
      <c r="R808" t="s">
        <v>241</v>
      </c>
      <c r="S808">
        <v>1</v>
      </c>
      <c r="T808" t="s">
        <v>463</v>
      </c>
      <c r="U808" t="s">
        <v>1026</v>
      </c>
      <c r="V808" t="s">
        <v>1556</v>
      </c>
      <c r="W808" t="s">
        <v>67</v>
      </c>
      <c r="X808" t="s">
        <v>1548</v>
      </c>
      <c r="Y808">
        <v>64.47</v>
      </c>
      <c r="Z808">
        <v>44.97</v>
      </c>
      <c r="AA808">
        <v>1</v>
      </c>
      <c r="AB808" t="s">
        <v>455</v>
      </c>
      <c r="AC808" t="s">
        <v>2340</v>
      </c>
      <c r="AH808" s="4"/>
      <c r="AI808" s="4"/>
      <c r="AJ808" t="s">
        <v>79</v>
      </c>
      <c r="AK808" t="s">
        <v>241</v>
      </c>
      <c r="AL808" t="s">
        <v>463</v>
      </c>
      <c r="AM808" t="s">
        <v>1026</v>
      </c>
      <c r="AN808" t="s">
        <v>1556</v>
      </c>
      <c r="AO808" t="s">
        <v>67</v>
      </c>
      <c r="AP808" t="s">
        <v>1548</v>
      </c>
      <c r="AQ808">
        <f>WebStore68[[#This Row],[unit_price]]*WebStore68[[#This Row],[quantity]]</f>
        <v>64.47</v>
      </c>
      <c r="AR808" t="s">
        <v>455</v>
      </c>
      <c r="AS808" t="s">
        <v>2340</v>
      </c>
      <c r="AT808" t="str">
        <f t="shared" si="12"/>
        <v>1068407443525yesFemale4419310YouTube440554419664.4744.9744721.49314.9915</v>
      </c>
      <c r="AU808">
        <f>COUNTIF(AT$2:AT808,AT808)</f>
        <v>1</v>
      </c>
      <c r="AV808" t="str">
        <f>WebStore68[[#This Row],[country]]&amp;"-"&amp;WebStore68[[#This Row],[item]]</f>
        <v>Sweden-FUNKO POP MY HERO ACADEMIA MEI HATSUME #681 EXCLUSIVE</v>
      </c>
    </row>
    <row r="809" spans="1:48" hidden="1" x14ac:dyDescent="0.25">
      <c r="A809">
        <v>1069</v>
      </c>
      <c r="B809">
        <v>445</v>
      </c>
      <c r="C809" s="4">
        <v>44353</v>
      </c>
      <c r="D809" s="14">
        <f>WebStore68[[#This Row],[order_date]]</f>
        <v>44353</v>
      </c>
      <c r="E809" s="3">
        <f>ROUNDUP(MONTH(WebStore68[[#This Row],[order_date]])/3, 0)</f>
        <v>2</v>
      </c>
      <c r="F809">
        <v>5</v>
      </c>
      <c r="G809" t="s">
        <v>36</v>
      </c>
      <c r="H809" t="s">
        <v>47</v>
      </c>
      <c r="I809" t="s">
        <v>56</v>
      </c>
      <c r="J809" t="s">
        <v>57</v>
      </c>
      <c r="K809" s="4">
        <v>43815</v>
      </c>
      <c r="L809">
        <v>3</v>
      </c>
      <c r="M809" t="s">
        <v>59</v>
      </c>
      <c r="N809" s="4">
        <v>43615</v>
      </c>
      <c r="O809" s="4">
        <v>43830</v>
      </c>
      <c r="P809">
        <v>1</v>
      </c>
      <c r="Q809" t="s">
        <v>78</v>
      </c>
      <c r="R809" t="s">
        <v>240</v>
      </c>
      <c r="S809">
        <v>1</v>
      </c>
      <c r="T809" t="s">
        <v>871</v>
      </c>
      <c r="U809" t="s">
        <v>1408</v>
      </c>
      <c r="V809" t="s">
        <v>1923</v>
      </c>
      <c r="W809" t="s">
        <v>69</v>
      </c>
      <c r="X809" t="s">
        <v>1548</v>
      </c>
      <c r="Y809">
        <v>5.99</v>
      </c>
      <c r="Z809">
        <v>14.99</v>
      </c>
      <c r="AA809">
        <v>1</v>
      </c>
      <c r="AB809" t="s">
        <v>393</v>
      </c>
      <c r="AC809" t="s">
        <v>2345</v>
      </c>
      <c r="AH809" s="4"/>
      <c r="AI809" s="4"/>
      <c r="AJ809" t="s">
        <v>78</v>
      </c>
      <c r="AK809" t="s">
        <v>240</v>
      </c>
      <c r="AL809" t="s">
        <v>871</v>
      </c>
      <c r="AM809" t="s">
        <v>1408</v>
      </c>
      <c r="AN809" t="s">
        <v>1923</v>
      </c>
      <c r="AO809" t="s">
        <v>69</v>
      </c>
      <c r="AP809" t="s">
        <v>1548</v>
      </c>
      <c r="AQ809">
        <f>WebStore68[[#This Row],[unit_price]]*WebStore68[[#This Row],[quantity]]</f>
        <v>5.99</v>
      </c>
      <c r="AR809" t="s">
        <v>393</v>
      </c>
      <c r="AS809" t="s">
        <v>2345</v>
      </c>
      <c r="AT809" t="str">
        <f t="shared" si="12"/>
        <v>1069445443535noMale438153Google Ads43615438305.9914.9981285.99114.9918</v>
      </c>
      <c r="AU809">
        <f>COUNTIF(AT$2:AT809,AT809)</f>
        <v>1</v>
      </c>
      <c r="AV809" t="str">
        <f>WebStore68[[#This Row],[country]]&amp;"-"&amp;WebStore68[[#This Row],[item]]</f>
        <v>Sweden-Silicone Tongs</v>
      </c>
    </row>
    <row r="810" spans="1:48" hidden="1" x14ac:dyDescent="0.25">
      <c r="A810">
        <v>1076</v>
      </c>
      <c r="B810">
        <v>436</v>
      </c>
      <c r="C810" s="4">
        <v>44355</v>
      </c>
      <c r="D810" s="14">
        <f>WebStore68[[#This Row],[order_date]]</f>
        <v>44355</v>
      </c>
      <c r="E810" s="3">
        <f>ROUNDUP(MONTH(WebStore68[[#This Row],[order_date]])/3, 0)</f>
        <v>2</v>
      </c>
      <c r="F810">
        <v>5</v>
      </c>
      <c r="G810" t="s">
        <v>36</v>
      </c>
      <c r="H810" t="s">
        <v>47</v>
      </c>
      <c r="I810" t="s">
        <v>56</v>
      </c>
      <c r="J810" t="s">
        <v>57</v>
      </c>
      <c r="K810" s="4">
        <v>43568</v>
      </c>
      <c r="L810">
        <v>1</v>
      </c>
      <c r="N810" s="4"/>
      <c r="O810" s="4"/>
      <c r="P810">
        <v>1</v>
      </c>
      <c r="Q810" t="s">
        <v>67</v>
      </c>
      <c r="R810" t="s">
        <v>229</v>
      </c>
      <c r="S810">
        <v>1</v>
      </c>
      <c r="T810" t="s">
        <v>547</v>
      </c>
      <c r="U810" t="s">
        <v>1108</v>
      </c>
      <c r="V810" t="s">
        <v>1577</v>
      </c>
      <c r="W810" t="s">
        <v>69</v>
      </c>
      <c r="X810" t="s">
        <v>1548</v>
      </c>
      <c r="Y810">
        <v>24.99</v>
      </c>
      <c r="Z810">
        <v>14.99</v>
      </c>
      <c r="AA810">
        <v>1</v>
      </c>
      <c r="AB810" t="s">
        <v>455</v>
      </c>
      <c r="AC810" t="s">
        <v>2340</v>
      </c>
      <c r="AH810" s="4"/>
      <c r="AI810" s="4"/>
      <c r="AJ810" t="s">
        <v>67</v>
      </c>
      <c r="AK810" t="s">
        <v>229</v>
      </c>
      <c r="AL810" t="s">
        <v>547</v>
      </c>
      <c r="AM810" t="s">
        <v>1108</v>
      </c>
      <c r="AN810" t="s">
        <v>1577</v>
      </c>
      <c r="AO810" t="s">
        <v>69</v>
      </c>
      <c r="AP810" t="s">
        <v>1548</v>
      </c>
      <c r="AQ810">
        <f>WebStore68[[#This Row],[unit_price]]*WebStore68[[#This Row],[quantity]]</f>
        <v>24.99</v>
      </c>
      <c r="AR810" t="s">
        <v>455</v>
      </c>
      <c r="AS810" t="s">
        <v>2340</v>
      </c>
      <c r="AT810" t="str">
        <f t="shared" si="12"/>
        <v>1076436443555noMale43568124.9914.9931424.99114.9915</v>
      </c>
      <c r="AU810">
        <f>COUNTIF(AT$2:AT810,AT810)</f>
        <v>1</v>
      </c>
      <c r="AV810" t="str">
        <f>WebStore68[[#This Row],[country]]&amp;"-"&amp;WebStore68[[#This Row],[item]]</f>
        <v>Sweden-Alfred Judd THE YOUNG TREASURE HUNTERS 1924 1st Ed.</v>
      </c>
    </row>
    <row r="811" spans="1:48" hidden="1" x14ac:dyDescent="0.25">
      <c r="A811">
        <v>1077</v>
      </c>
      <c r="B811">
        <v>76</v>
      </c>
      <c r="C811" s="4">
        <v>44356</v>
      </c>
      <c r="D811" s="14">
        <f>WebStore68[[#This Row],[order_date]]</f>
        <v>44356</v>
      </c>
      <c r="E811" s="3">
        <f>ROUNDUP(MONTH(WebStore68[[#This Row],[order_date]])/3, 0)</f>
        <v>2</v>
      </c>
      <c r="F811">
        <v>5</v>
      </c>
      <c r="G811" t="s">
        <v>36</v>
      </c>
      <c r="H811" t="s">
        <v>47</v>
      </c>
      <c r="I811" t="s">
        <v>55</v>
      </c>
      <c r="J811" t="s">
        <v>57</v>
      </c>
      <c r="K811" s="4">
        <v>43881</v>
      </c>
      <c r="L811">
        <v>5</v>
      </c>
      <c r="M811" t="s">
        <v>60</v>
      </c>
      <c r="N811" s="4">
        <v>43831</v>
      </c>
      <c r="O811" s="4">
        <v>43921</v>
      </c>
      <c r="P811">
        <v>1</v>
      </c>
      <c r="Q811" t="s">
        <v>67</v>
      </c>
      <c r="R811" t="s">
        <v>229</v>
      </c>
      <c r="S811">
        <v>1</v>
      </c>
      <c r="T811" t="s">
        <v>391</v>
      </c>
      <c r="U811" t="s">
        <v>953</v>
      </c>
      <c r="V811" t="s">
        <v>1487</v>
      </c>
      <c r="W811" t="s">
        <v>67</v>
      </c>
      <c r="X811" t="s">
        <v>1548</v>
      </c>
      <c r="Y811">
        <v>89.85</v>
      </c>
      <c r="Z811">
        <v>44.97</v>
      </c>
      <c r="AA811">
        <v>1</v>
      </c>
      <c r="AB811" t="s">
        <v>90</v>
      </c>
      <c r="AC811" t="s">
        <v>2328</v>
      </c>
      <c r="AH811" s="4"/>
      <c r="AI811" s="4"/>
      <c r="AJ811" t="s">
        <v>67</v>
      </c>
      <c r="AK811" t="s">
        <v>229</v>
      </c>
      <c r="AL811" t="s">
        <v>391</v>
      </c>
      <c r="AM811" t="s">
        <v>953</v>
      </c>
      <c r="AN811" t="s">
        <v>1487</v>
      </c>
      <c r="AO811" t="s">
        <v>67</v>
      </c>
      <c r="AP811" t="s">
        <v>1548</v>
      </c>
      <c r="AQ811">
        <f>WebStore68[[#This Row],[unit_price]]*WebStore68[[#This Row],[quantity]]</f>
        <v>89.85</v>
      </c>
      <c r="AR811" t="s">
        <v>90</v>
      </c>
      <c r="AS811" t="s">
        <v>2328</v>
      </c>
      <c r="AT811" t="str">
        <f t="shared" si="12"/>
        <v>107776443565yesMale438815Facebook438314392189.8544.97313629.95314.996</v>
      </c>
      <c r="AU811">
        <f>COUNTIF(AT$2:AT811,AT811)</f>
        <v>1</v>
      </c>
      <c r="AV811" t="str">
        <f>WebStore68[[#This Row],[country]]&amp;"-"&amp;WebStore68[[#This Row],[item]]</f>
        <v>Sweden-Star Wars: the Old Republic - Legends Ser.: Fatal Alliance</v>
      </c>
    </row>
    <row r="812" spans="1:48" hidden="1" x14ac:dyDescent="0.25">
      <c r="A812">
        <v>1097</v>
      </c>
      <c r="B812">
        <v>167</v>
      </c>
      <c r="C812" s="4">
        <v>44367</v>
      </c>
      <c r="D812" s="14">
        <f>WebStore68[[#This Row],[order_date]]</f>
        <v>44367</v>
      </c>
      <c r="E812" s="3">
        <f>ROUNDUP(MONTH(WebStore68[[#This Row],[order_date]])/3, 0)</f>
        <v>2</v>
      </c>
      <c r="F812">
        <v>5</v>
      </c>
      <c r="G812" t="s">
        <v>36</v>
      </c>
      <c r="H812" t="s">
        <v>47</v>
      </c>
      <c r="I812" t="s">
        <v>55</v>
      </c>
      <c r="J812" t="s">
        <v>58</v>
      </c>
      <c r="K812" s="4">
        <v>43899</v>
      </c>
      <c r="L812">
        <v>5</v>
      </c>
      <c r="M812" t="s">
        <v>60</v>
      </c>
      <c r="N812" s="4">
        <v>43831</v>
      </c>
      <c r="O812" s="4">
        <v>43921</v>
      </c>
      <c r="P812">
        <v>2</v>
      </c>
      <c r="Q812" t="s">
        <v>214</v>
      </c>
      <c r="R812" t="s">
        <v>376</v>
      </c>
      <c r="S812">
        <v>2</v>
      </c>
      <c r="T812" t="s">
        <v>914</v>
      </c>
      <c r="U812" t="s">
        <v>1448</v>
      </c>
      <c r="V812" t="s">
        <v>1963</v>
      </c>
      <c r="W812" t="s">
        <v>85</v>
      </c>
      <c r="X812" t="s">
        <v>1869</v>
      </c>
      <c r="Y812">
        <v>111.98</v>
      </c>
      <c r="Z812">
        <v>44.97</v>
      </c>
      <c r="AA812">
        <v>2</v>
      </c>
      <c r="AB812" t="s">
        <v>2308</v>
      </c>
      <c r="AC812" t="s">
        <v>2614</v>
      </c>
      <c r="AH812" s="4"/>
      <c r="AI812" s="4"/>
      <c r="AJ812" t="s">
        <v>79</v>
      </c>
      <c r="AK812" t="s">
        <v>241</v>
      </c>
      <c r="AL812" t="s">
        <v>595</v>
      </c>
      <c r="AM812" t="s">
        <v>1045</v>
      </c>
      <c r="AN812" t="s">
        <v>578</v>
      </c>
      <c r="AO812" t="s">
        <v>69</v>
      </c>
      <c r="AP812" t="s">
        <v>1548</v>
      </c>
      <c r="AQ812">
        <f>WebStore68[[#This Row],[unit_price]]*WebStore68[[#This Row],[quantity]]</f>
        <v>100</v>
      </c>
      <c r="AR812" t="s">
        <v>455</v>
      </c>
      <c r="AS812" t="s">
        <v>2340</v>
      </c>
      <c r="AT812" t="str">
        <f t="shared" si="12"/>
        <v>1097167443675yesFemale438995Facebook4383143921111.9844.97467100114.9915</v>
      </c>
      <c r="AU812">
        <f>COUNTIF(AT$2:AT812,AT812)</f>
        <v>1</v>
      </c>
      <c r="AV812" t="str">
        <f>WebStore68[[#This Row],[country]]&amp;"-"&amp;WebStore68[[#This Row],[item]]</f>
        <v>Sweden-Jumpstart Booster Box - MTG Magic the Gathering</v>
      </c>
    </row>
    <row r="813" spans="1:48" hidden="1" x14ac:dyDescent="0.25">
      <c r="A813">
        <v>1097</v>
      </c>
      <c r="B813">
        <v>167</v>
      </c>
      <c r="C813" s="4">
        <v>44367</v>
      </c>
      <c r="D813" s="14">
        <f>WebStore68[[#This Row],[order_date]]</f>
        <v>44367</v>
      </c>
      <c r="E813" s="3">
        <f>ROUNDUP(MONTH(WebStore68[[#This Row],[order_date]])/3, 0)</f>
        <v>2</v>
      </c>
      <c r="F813">
        <v>5</v>
      </c>
      <c r="G813" t="s">
        <v>36</v>
      </c>
      <c r="H813" t="s">
        <v>47</v>
      </c>
      <c r="I813" t="s">
        <v>55</v>
      </c>
      <c r="J813" t="s">
        <v>58</v>
      </c>
      <c r="K813" s="4">
        <v>43899</v>
      </c>
      <c r="L813">
        <v>5</v>
      </c>
      <c r="M813" t="s">
        <v>60</v>
      </c>
      <c r="N813" s="4">
        <v>43831</v>
      </c>
      <c r="O813" s="4">
        <v>43921</v>
      </c>
      <c r="P813">
        <v>2</v>
      </c>
      <c r="Q813" t="s">
        <v>214</v>
      </c>
      <c r="R813" t="s">
        <v>376</v>
      </c>
      <c r="S813">
        <v>2</v>
      </c>
      <c r="T813" t="s">
        <v>914</v>
      </c>
      <c r="U813" t="s">
        <v>1448</v>
      </c>
      <c r="V813" t="s">
        <v>1963</v>
      </c>
      <c r="W813" t="s">
        <v>85</v>
      </c>
      <c r="X813" t="s">
        <v>1869</v>
      </c>
      <c r="Y813">
        <v>111.98</v>
      </c>
      <c r="Z813">
        <v>44.97</v>
      </c>
      <c r="AA813">
        <v>2</v>
      </c>
      <c r="AB813" t="s">
        <v>2308</v>
      </c>
      <c r="AC813" t="s">
        <v>2614</v>
      </c>
      <c r="AH813" s="4"/>
      <c r="AI813" s="4"/>
      <c r="AJ813" t="s">
        <v>78</v>
      </c>
      <c r="AK813" t="s">
        <v>240</v>
      </c>
      <c r="AL813" t="s">
        <v>871</v>
      </c>
      <c r="AM813" t="s">
        <v>1408</v>
      </c>
      <c r="AN813" t="s">
        <v>1923</v>
      </c>
      <c r="AO813" t="s">
        <v>80</v>
      </c>
      <c r="AP813" t="s">
        <v>1548</v>
      </c>
      <c r="AQ813">
        <f>WebStore68[[#This Row],[unit_price]]*WebStore68[[#This Row],[quantity]]</f>
        <v>11.98</v>
      </c>
      <c r="AR813" t="s">
        <v>393</v>
      </c>
      <c r="AS813" t="s">
        <v>2345</v>
      </c>
      <c r="AT813" t="str">
        <f t="shared" si="12"/>
        <v>1097167443675yesFemale438995Facebook4383143921111.9844.9781285.99214.9918</v>
      </c>
      <c r="AU813">
        <f>COUNTIF(AT$2:AT813,AT813)</f>
        <v>1</v>
      </c>
      <c r="AV813" t="str">
        <f>WebStore68[[#This Row],[country]]&amp;"-"&amp;WebStore68[[#This Row],[item]]</f>
        <v>Sweden-Silicone Tongs</v>
      </c>
    </row>
    <row r="814" spans="1:48" hidden="1" x14ac:dyDescent="0.25">
      <c r="A814">
        <v>1099</v>
      </c>
      <c r="B814">
        <v>457</v>
      </c>
      <c r="C814" s="4">
        <v>44367</v>
      </c>
      <c r="D814" s="14">
        <f>WebStore68[[#This Row],[order_date]]</f>
        <v>44367</v>
      </c>
      <c r="E814" s="3">
        <f>ROUNDUP(MONTH(WebStore68[[#This Row],[order_date]])/3, 0)</f>
        <v>2</v>
      </c>
      <c r="F814">
        <v>5</v>
      </c>
      <c r="G814" t="s">
        <v>36</v>
      </c>
      <c r="H814" t="s">
        <v>47</v>
      </c>
      <c r="I814" t="s">
        <v>56</v>
      </c>
      <c r="J814" t="s">
        <v>57</v>
      </c>
      <c r="K814" s="4">
        <v>43945</v>
      </c>
      <c r="L814">
        <v>7</v>
      </c>
      <c r="M814" t="s">
        <v>61</v>
      </c>
      <c r="N814" s="4">
        <v>43915</v>
      </c>
      <c r="O814" s="4">
        <v>44012</v>
      </c>
      <c r="P814">
        <v>2</v>
      </c>
      <c r="Q814" t="s">
        <v>215</v>
      </c>
      <c r="R814" t="s">
        <v>377</v>
      </c>
      <c r="S814">
        <v>3</v>
      </c>
      <c r="T814" t="s">
        <v>916</v>
      </c>
      <c r="U814" t="s">
        <v>1450</v>
      </c>
      <c r="V814" t="s">
        <v>1965</v>
      </c>
      <c r="W814" t="s">
        <v>2026</v>
      </c>
      <c r="X814" t="s">
        <v>2074</v>
      </c>
      <c r="Y814">
        <v>1071.83</v>
      </c>
      <c r="Z814">
        <v>114.93</v>
      </c>
      <c r="AA814">
        <v>3</v>
      </c>
      <c r="AB814" t="s">
        <v>2310</v>
      </c>
      <c r="AC814" t="s">
        <v>2616</v>
      </c>
      <c r="AH814" s="4"/>
      <c r="AI814" s="4"/>
      <c r="AJ814" t="s">
        <v>65</v>
      </c>
      <c r="AK814" t="s">
        <v>227</v>
      </c>
      <c r="AL814" t="s">
        <v>545</v>
      </c>
      <c r="AM814" t="s">
        <v>1106</v>
      </c>
      <c r="AN814" t="s">
        <v>1632</v>
      </c>
      <c r="AO814" t="s">
        <v>80</v>
      </c>
      <c r="AP814" t="s">
        <v>1517</v>
      </c>
      <c r="AQ814">
        <f>WebStore68[[#This Row],[unit_price]]*WebStore68[[#This Row],[quantity]]</f>
        <v>640</v>
      </c>
      <c r="AR814" t="s">
        <v>431</v>
      </c>
      <c r="AS814" t="s">
        <v>2326</v>
      </c>
      <c r="AT814" t="str">
        <f t="shared" si="12"/>
        <v>1099457443675noMale439457YouTube43915440121071.83114.931042320219.9924</v>
      </c>
      <c r="AU814">
        <f>COUNTIF(AT$2:AT814,AT814)</f>
        <v>1</v>
      </c>
      <c r="AV814" t="str">
        <f>WebStore68[[#This Row],[country]]&amp;"-"&amp;WebStore68[[#This Row],[item]]</f>
        <v>Sweden-Face Mask</v>
      </c>
    </row>
    <row r="815" spans="1:48" hidden="1" x14ac:dyDescent="0.25">
      <c r="A815">
        <v>1099</v>
      </c>
      <c r="B815">
        <v>457</v>
      </c>
      <c r="C815" s="4">
        <v>44367</v>
      </c>
      <c r="D815" s="14">
        <f>WebStore68[[#This Row],[order_date]]</f>
        <v>44367</v>
      </c>
      <c r="E815" s="3">
        <f>ROUNDUP(MONTH(WebStore68[[#This Row],[order_date]])/3, 0)</f>
        <v>2</v>
      </c>
      <c r="F815">
        <v>5</v>
      </c>
      <c r="G815" t="s">
        <v>36</v>
      </c>
      <c r="H815" t="s">
        <v>47</v>
      </c>
      <c r="I815" t="s">
        <v>56</v>
      </c>
      <c r="J815" t="s">
        <v>57</v>
      </c>
      <c r="K815" s="4">
        <v>43945</v>
      </c>
      <c r="L815">
        <v>7</v>
      </c>
      <c r="M815" t="s">
        <v>61</v>
      </c>
      <c r="N815" s="4">
        <v>43915</v>
      </c>
      <c r="O815" s="4">
        <v>44012</v>
      </c>
      <c r="P815">
        <v>2</v>
      </c>
      <c r="Q815" t="s">
        <v>215</v>
      </c>
      <c r="R815" t="s">
        <v>377</v>
      </c>
      <c r="S815">
        <v>3</v>
      </c>
      <c r="T815" t="s">
        <v>916</v>
      </c>
      <c r="U815" t="s">
        <v>1450</v>
      </c>
      <c r="V815" t="s">
        <v>1965</v>
      </c>
      <c r="W815" t="s">
        <v>2026</v>
      </c>
      <c r="X815" t="s">
        <v>2074</v>
      </c>
      <c r="Y815">
        <v>1071.83</v>
      </c>
      <c r="Z815">
        <v>114.93</v>
      </c>
      <c r="AA815">
        <v>3</v>
      </c>
      <c r="AB815" t="s">
        <v>2310</v>
      </c>
      <c r="AC815" t="s">
        <v>2616</v>
      </c>
      <c r="AH815" s="4"/>
      <c r="AI815" s="4"/>
      <c r="AJ815" t="s">
        <v>79</v>
      </c>
      <c r="AK815" t="s">
        <v>241</v>
      </c>
      <c r="AL815" t="s">
        <v>566</v>
      </c>
      <c r="AM815" t="s">
        <v>1067</v>
      </c>
      <c r="AN815" t="s">
        <v>1649</v>
      </c>
      <c r="AO815" t="s">
        <v>80</v>
      </c>
      <c r="AP815" t="s">
        <v>1548</v>
      </c>
      <c r="AQ815">
        <f>WebStore68[[#This Row],[unit_price]]*WebStore68[[#This Row],[quantity]]</f>
        <v>71.98</v>
      </c>
      <c r="AR815" t="s">
        <v>65</v>
      </c>
      <c r="AS815" t="s">
        <v>2343</v>
      </c>
      <c r="AT815" t="str">
        <f t="shared" si="12"/>
        <v>1099457443675noMale439457YouTube43915440121071.83114.93410835.99214.9910</v>
      </c>
      <c r="AU815">
        <f>COUNTIF(AT$2:AT815,AT815)</f>
        <v>1</v>
      </c>
      <c r="AV815" t="str">
        <f>WebStore68[[#This Row],[country]]&amp;"-"&amp;WebStore68[[#This Row],[item]]</f>
        <v>Sweden-Pokemon Sword &amp; Shield Vivid Voltage Booster Box</v>
      </c>
    </row>
    <row r="816" spans="1:48" hidden="1" x14ac:dyDescent="0.25">
      <c r="A816">
        <v>1099</v>
      </c>
      <c r="B816">
        <v>457</v>
      </c>
      <c r="C816" s="4">
        <v>44367</v>
      </c>
      <c r="D816" s="14">
        <f>WebStore68[[#This Row],[order_date]]</f>
        <v>44367</v>
      </c>
      <c r="E816" s="3">
        <f>ROUNDUP(MONTH(WebStore68[[#This Row],[order_date]])/3, 0)</f>
        <v>2</v>
      </c>
      <c r="F816">
        <v>5</v>
      </c>
      <c r="G816" t="s">
        <v>36</v>
      </c>
      <c r="H816" t="s">
        <v>47</v>
      </c>
      <c r="I816" t="s">
        <v>56</v>
      </c>
      <c r="J816" t="s">
        <v>57</v>
      </c>
      <c r="K816" s="4">
        <v>43945</v>
      </c>
      <c r="L816">
        <v>7</v>
      </c>
      <c r="M816" t="s">
        <v>61</v>
      </c>
      <c r="N816" s="4">
        <v>43915</v>
      </c>
      <c r="O816" s="4">
        <v>44012</v>
      </c>
      <c r="P816">
        <v>2</v>
      </c>
      <c r="Q816" t="s">
        <v>215</v>
      </c>
      <c r="R816" t="s">
        <v>377</v>
      </c>
      <c r="S816">
        <v>3</v>
      </c>
      <c r="T816" t="s">
        <v>916</v>
      </c>
      <c r="U816" t="s">
        <v>1450</v>
      </c>
      <c r="V816" t="s">
        <v>1965</v>
      </c>
      <c r="W816" t="s">
        <v>2026</v>
      </c>
      <c r="X816" t="s">
        <v>2074</v>
      </c>
      <c r="Y816">
        <v>1071.83</v>
      </c>
      <c r="Z816">
        <v>114.93</v>
      </c>
      <c r="AA816">
        <v>3</v>
      </c>
      <c r="AB816" t="s">
        <v>2310</v>
      </c>
      <c r="AC816" t="s">
        <v>2616</v>
      </c>
      <c r="AH816" s="4"/>
      <c r="AI816" s="4"/>
      <c r="AJ816" t="s">
        <v>79</v>
      </c>
      <c r="AK816" t="s">
        <v>241</v>
      </c>
      <c r="AL816" t="s">
        <v>629</v>
      </c>
      <c r="AM816" t="s">
        <v>965</v>
      </c>
      <c r="AN816" t="s">
        <v>1703</v>
      </c>
      <c r="AO816" t="s">
        <v>67</v>
      </c>
      <c r="AP816" t="s">
        <v>1548</v>
      </c>
      <c r="AQ816">
        <f>WebStore68[[#This Row],[unit_price]]*WebStore68[[#This Row],[quantity]]</f>
        <v>359.85</v>
      </c>
      <c r="AR816" t="s">
        <v>86</v>
      </c>
      <c r="AS816" t="s">
        <v>2350</v>
      </c>
      <c r="AT816" t="str">
        <f t="shared" si="12"/>
        <v>1099457443675noMale439457YouTube43915440121071.83114.93437119.95314.997</v>
      </c>
      <c r="AU816">
        <f>COUNTIF(AT$2:AT816,AT816)</f>
        <v>1</v>
      </c>
      <c r="AV816" t="str">
        <f>WebStore68[[#This Row],[country]]&amp;"-"&amp;WebStore68[[#This Row],[item]]</f>
        <v>Sweden-Dragon Ball Z - Officially Licensed Dragon Ball Collector's Set</v>
      </c>
    </row>
    <row r="817" spans="1:48" hidden="1" x14ac:dyDescent="0.25">
      <c r="A817">
        <v>1112</v>
      </c>
      <c r="B817">
        <v>327</v>
      </c>
      <c r="C817" s="4">
        <v>44375</v>
      </c>
      <c r="D817" s="14">
        <f>WebStore68[[#This Row],[order_date]]</f>
        <v>44375</v>
      </c>
      <c r="E817" s="3">
        <f>ROUNDUP(MONTH(WebStore68[[#This Row],[order_date]])/3, 0)</f>
        <v>2</v>
      </c>
      <c r="F817">
        <v>5</v>
      </c>
      <c r="G817" t="s">
        <v>36</v>
      </c>
      <c r="H817" t="s">
        <v>47</v>
      </c>
      <c r="I817" t="s">
        <v>56</v>
      </c>
      <c r="J817" t="s">
        <v>57</v>
      </c>
      <c r="K817" s="4">
        <v>44095</v>
      </c>
      <c r="L817">
        <v>10</v>
      </c>
      <c r="M817" t="s">
        <v>61</v>
      </c>
      <c r="N817" s="4">
        <v>44055</v>
      </c>
      <c r="O817" s="4">
        <v>44196</v>
      </c>
      <c r="P817">
        <v>2</v>
      </c>
      <c r="Q817" t="s">
        <v>118</v>
      </c>
      <c r="R817" t="s">
        <v>280</v>
      </c>
      <c r="S817">
        <v>2</v>
      </c>
      <c r="T817" t="s">
        <v>921</v>
      </c>
      <c r="U817" t="s">
        <v>1455</v>
      </c>
      <c r="V817" t="s">
        <v>1970</v>
      </c>
      <c r="W817" t="s">
        <v>71</v>
      </c>
      <c r="X817" t="s">
        <v>2039</v>
      </c>
      <c r="Y817">
        <v>134.94</v>
      </c>
      <c r="Z817">
        <v>24.98</v>
      </c>
      <c r="AA817">
        <v>2</v>
      </c>
      <c r="AB817" t="s">
        <v>2168</v>
      </c>
      <c r="AC817" t="s">
        <v>2449</v>
      </c>
      <c r="AH817" s="4"/>
      <c r="AI817" s="4"/>
      <c r="AJ817" t="s">
        <v>90</v>
      </c>
      <c r="AK817" t="s">
        <v>252</v>
      </c>
      <c r="AL817" t="s">
        <v>431</v>
      </c>
      <c r="AM817" t="s">
        <v>994</v>
      </c>
      <c r="AN817" t="s">
        <v>1526</v>
      </c>
      <c r="AO817" t="s">
        <v>69</v>
      </c>
      <c r="AP817" t="s">
        <v>1562</v>
      </c>
      <c r="AQ817">
        <f>WebStore68[[#This Row],[unit_price]]*WebStore68[[#This Row],[quantity]]</f>
        <v>34.99</v>
      </c>
      <c r="AR817" t="s">
        <v>410</v>
      </c>
      <c r="AS817" t="s">
        <v>2359</v>
      </c>
      <c r="AT817" t="str">
        <f t="shared" si="12"/>
        <v>1112327443755noMale4409510YouTube4405544196134.9424.9862434.9919.9920</v>
      </c>
      <c r="AU817">
        <f>COUNTIF(AT$2:AT817,AT817)</f>
        <v>1</v>
      </c>
      <c r="AV817" t="str">
        <f>WebStore68[[#This Row],[country]]&amp;"-"&amp;WebStore68[[#This Row],[item]]</f>
        <v>Sweden-Beyblade Burst Evolution Elite Warrior 4-Pack</v>
      </c>
    </row>
    <row r="818" spans="1:48" hidden="1" x14ac:dyDescent="0.25">
      <c r="A818">
        <v>1112</v>
      </c>
      <c r="B818">
        <v>327</v>
      </c>
      <c r="C818" s="4">
        <v>44375</v>
      </c>
      <c r="D818" s="14">
        <f>WebStore68[[#This Row],[order_date]]</f>
        <v>44375</v>
      </c>
      <c r="E818" s="3">
        <f>ROUNDUP(MONTH(WebStore68[[#This Row],[order_date]])/3, 0)</f>
        <v>2</v>
      </c>
      <c r="F818">
        <v>5</v>
      </c>
      <c r="G818" t="s">
        <v>36</v>
      </c>
      <c r="H818" t="s">
        <v>47</v>
      </c>
      <c r="I818" t="s">
        <v>56</v>
      </c>
      <c r="J818" t="s">
        <v>57</v>
      </c>
      <c r="K818" s="4">
        <v>44095</v>
      </c>
      <c r="L818">
        <v>10</v>
      </c>
      <c r="M818" t="s">
        <v>61</v>
      </c>
      <c r="N818" s="4">
        <v>44055</v>
      </c>
      <c r="O818" s="4">
        <v>44196</v>
      </c>
      <c r="P818">
        <v>2</v>
      </c>
      <c r="Q818" t="s">
        <v>118</v>
      </c>
      <c r="R818" t="s">
        <v>280</v>
      </c>
      <c r="S818">
        <v>2</v>
      </c>
      <c r="T818" t="s">
        <v>921</v>
      </c>
      <c r="U818" t="s">
        <v>1455</v>
      </c>
      <c r="V818" t="s">
        <v>1970</v>
      </c>
      <c r="W818" t="s">
        <v>71</v>
      </c>
      <c r="X818" t="s">
        <v>2039</v>
      </c>
      <c r="Y818">
        <v>134.94</v>
      </c>
      <c r="Z818">
        <v>24.98</v>
      </c>
      <c r="AA818">
        <v>2</v>
      </c>
      <c r="AB818" t="s">
        <v>2168</v>
      </c>
      <c r="AC818" t="s">
        <v>2449</v>
      </c>
      <c r="AH818" s="4"/>
      <c r="AI818" s="4"/>
      <c r="AJ818" t="s">
        <v>79</v>
      </c>
      <c r="AK818" t="s">
        <v>241</v>
      </c>
      <c r="AL818" t="s">
        <v>481</v>
      </c>
      <c r="AM818" t="s">
        <v>1045</v>
      </c>
      <c r="AN818" t="s">
        <v>1573</v>
      </c>
      <c r="AO818" t="s">
        <v>69</v>
      </c>
      <c r="AP818" t="s">
        <v>1548</v>
      </c>
      <c r="AQ818">
        <f>WebStore68[[#This Row],[unit_price]]*WebStore68[[#This Row],[quantity]]</f>
        <v>99.95</v>
      </c>
      <c r="AR818" t="s">
        <v>65</v>
      </c>
      <c r="AS818" t="s">
        <v>2343</v>
      </c>
      <c r="AT818" t="str">
        <f t="shared" si="12"/>
        <v>1112327443755noMale4409510YouTube4405544196134.9424.9846699.95114.9910</v>
      </c>
      <c r="AU818">
        <f>COUNTIF(AT$2:AT818,AT818)</f>
        <v>1</v>
      </c>
      <c r="AV818" t="str">
        <f>WebStore68[[#This Row],[country]]&amp;"-"&amp;WebStore68[[#This Row],[item]]</f>
        <v>Sweden-Jumpstart Booster Box - MTG Magic the Gathering</v>
      </c>
    </row>
    <row r="819" spans="1:48" hidden="1" x14ac:dyDescent="0.25">
      <c r="A819">
        <v>1116</v>
      </c>
      <c r="B819">
        <v>105</v>
      </c>
      <c r="C819" s="4">
        <v>44378</v>
      </c>
      <c r="D819" s="14">
        <f>WebStore68[[#This Row],[order_date]]</f>
        <v>44378</v>
      </c>
      <c r="E819" s="3">
        <f>ROUNDUP(MONTH(WebStore68[[#This Row],[order_date]])/3, 0)</f>
        <v>3</v>
      </c>
      <c r="F819">
        <v>5</v>
      </c>
      <c r="G819" t="s">
        <v>36</v>
      </c>
      <c r="H819" t="s">
        <v>47</v>
      </c>
      <c r="I819" t="s">
        <v>55</v>
      </c>
      <c r="J819" t="s">
        <v>58</v>
      </c>
      <c r="K819" s="4">
        <v>44040</v>
      </c>
      <c r="L819">
        <v>8</v>
      </c>
      <c r="M819" t="s">
        <v>60</v>
      </c>
      <c r="N819" s="4">
        <v>44000</v>
      </c>
      <c r="O819" s="4">
        <v>44073</v>
      </c>
      <c r="P819">
        <v>1</v>
      </c>
      <c r="Q819" t="s">
        <v>67</v>
      </c>
      <c r="R819" t="s">
        <v>229</v>
      </c>
      <c r="S819">
        <v>1</v>
      </c>
      <c r="T819" t="s">
        <v>636</v>
      </c>
      <c r="U819" t="s">
        <v>974</v>
      </c>
      <c r="V819" t="s">
        <v>1513</v>
      </c>
      <c r="W819" t="s">
        <v>80</v>
      </c>
      <c r="X819" t="s">
        <v>1548</v>
      </c>
      <c r="Y819">
        <v>59.98</v>
      </c>
      <c r="Z819">
        <v>29.98</v>
      </c>
      <c r="AA819">
        <v>1</v>
      </c>
      <c r="AB819" t="s">
        <v>455</v>
      </c>
      <c r="AC819" t="s">
        <v>2340</v>
      </c>
      <c r="AH819" s="4"/>
      <c r="AI819" s="4"/>
      <c r="AJ819" t="s">
        <v>67</v>
      </c>
      <c r="AK819" t="s">
        <v>229</v>
      </c>
      <c r="AL819" t="s">
        <v>636</v>
      </c>
      <c r="AM819" t="s">
        <v>974</v>
      </c>
      <c r="AN819" t="s">
        <v>1513</v>
      </c>
      <c r="AO819" t="s">
        <v>80</v>
      </c>
      <c r="AP819" t="s">
        <v>1548</v>
      </c>
      <c r="AQ819">
        <f>WebStore68[[#This Row],[unit_price]]*WebStore68[[#This Row],[quantity]]</f>
        <v>59.98</v>
      </c>
      <c r="AR819" t="s">
        <v>455</v>
      </c>
      <c r="AS819" t="s">
        <v>2340</v>
      </c>
      <c r="AT819" t="str">
        <f t="shared" si="12"/>
        <v>1116105443785yesFemale440408Facebook440004407359.9829.98314129.99214.9915</v>
      </c>
      <c r="AU819">
        <f>COUNTIF(AT$2:AT819,AT819)</f>
        <v>1</v>
      </c>
      <c r="AV819" t="str">
        <f>WebStore68[[#This Row],[country]]&amp;"-"&amp;WebStore68[[#This Row],[item]]</f>
        <v>Sweden-The Secret</v>
      </c>
    </row>
    <row r="820" spans="1:48" hidden="1" x14ac:dyDescent="0.25">
      <c r="A820">
        <v>1159</v>
      </c>
      <c r="B820">
        <v>26</v>
      </c>
      <c r="C820" s="4">
        <v>44402</v>
      </c>
      <c r="D820" s="14">
        <f>WebStore68[[#This Row],[order_date]]</f>
        <v>44402</v>
      </c>
      <c r="E820" s="3">
        <f>ROUNDUP(MONTH(WebStore68[[#This Row],[order_date]])/3, 0)</f>
        <v>3</v>
      </c>
      <c r="F820">
        <v>5</v>
      </c>
      <c r="G820" t="s">
        <v>36</v>
      </c>
      <c r="H820" t="s">
        <v>47</v>
      </c>
      <c r="I820" t="s">
        <v>56</v>
      </c>
      <c r="J820" t="s">
        <v>58</v>
      </c>
      <c r="K820" s="4">
        <v>43843</v>
      </c>
      <c r="L820">
        <v>5</v>
      </c>
      <c r="M820" t="s">
        <v>60</v>
      </c>
      <c r="N820" s="4">
        <v>43831</v>
      </c>
      <c r="O820" s="4">
        <v>43921</v>
      </c>
      <c r="P820">
        <v>1</v>
      </c>
      <c r="Q820" t="s">
        <v>78</v>
      </c>
      <c r="R820" t="s">
        <v>240</v>
      </c>
      <c r="S820">
        <v>1</v>
      </c>
      <c r="T820" t="s">
        <v>904</v>
      </c>
      <c r="U820" t="s">
        <v>1191</v>
      </c>
      <c r="V820" t="s">
        <v>1490</v>
      </c>
      <c r="W820" t="s">
        <v>69</v>
      </c>
      <c r="X820" t="s">
        <v>1548</v>
      </c>
      <c r="Y820">
        <v>8.99</v>
      </c>
      <c r="Z820">
        <v>14.99</v>
      </c>
      <c r="AA820">
        <v>1</v>
      </c>
      <c r="AB820" t="s">
        <v>469</v>
      </c>
      <c r="AC820" t="s">
        <v>2339</v>
      </c>
      <c r="AH820" s="4"/>
      <c r="AI820" s="4"/>
      <c r="AJ820" t="s">
        <v>78</v>
      </c>
      <c r="AK820" t="s">
        <v>240</v>
      </c>
      <c r="AL820" t="s">
        <v>904</v>
      </c>
      <c r="AM820" t="s">
        <v>1191</v>
      </c>
      <c r="AN820" t="s">
        <v>1490</v>
      </c>
      <c r="AO820" t="s">
        <v>69</v>
      </c>
      <c r="AP820" t="s">
        <v>1548</v>
      </c>
      <c r="AQ820">
        <f>WebStore68[[#This Row],[unit_price]]*WebStore68[[#This Row],[quantity]]</f>
        <v>8.99</v>
      </c>
      <c r="AR820" t="s">
        <v>469</v>
      </c>
      <c r="AS820" t="s">
        <v>2339</v>
      </c>
      <c r="AT820" t="str">
        <f t="shared" si="12"/>
        <v>115926444025noFemale438435Facebook43831439218.9914.998868.99114.9923</v>
      </c>
      <c r="AU820">
        <f>COUNTIF(AT$2:AT820,AT820)</f>
        <v>1</v>
      </c>
      <c r="AV820" t="str">
        <f>WebStore68[[#This Row],[country]]&amp;"-"&amp;WebStore68[[#This Row],[item]]</f>
        <v>Sweden-Meat Shredder Barbecue Fork Bear Claw</v>
      </c>
    </row>
    <row r="821" spans="1:48" hidden="1" x14ac:dyDescent="0.25">
      <c r="A821">
        <v>1171</v>
      </c>
      <c r="B821">
        <v>382</v>
      </c>
      <c r="C821" s="13">
        <v>44409</v>
      </c>
      <c r="D821" s="14">
        <f>WebStore68[[#This Row],[order_date]]</f>
        <v>44409</v>
      </c>
      <c r="E821" s="3">
        <f>ROUNDUP(MONTH(WebStore68[[#This Row],[order_date]])/3, 0)</f>
        <v>3</v>
      </c>
      <c r="F821">
        <v>5</v>
      </c>
      <c r="G821" t="s">
        <v>36</v>
      </c>
      <c r="H821" t="s">
        <v>47</v>
      </c>
      <c r="I821" t="s">
        <v>55</v>
      </c>
      <c r="J821" t="s">
        <v>57</v>
      </c>
      <c r="K821" s="4">
        <v>43711</v>
      </c>
      <c r="L821">
        <v>2</v>
      </c>
      <c r="M821" t="s">
        <v>60</v>
      </c>
      <c r="N821" s="4">
        <v>43615</v>
      </c>
      <c r="O821" s="4">
        <v>43830</v>
      </c>
      <c r="P821">
        <v>1</v>
      </c>
      <c r="Q821" t="s">
        <v>70</v>
      </c>
      <c r="R821" t="s">
        <v>232</v>
      </c>
      <c r="S821">
        <v>1</v>
      </c>
      <c r="T821" t="s">
        <v>728</v>
      </c>
      <c r="U821" t="s">
        <v>1178</v>
      </c>
      <c r="V821" t="s">
        <v>1787</v>
      </c>
      <c r="W821" t="s">
        <v>80</v>
      </c>
      <c r="X821" t="s">
        <v>1517</v>
      </c>
      <c r="Y821">
        <v>163.18</v>
      </c>
      <c r="Z821">
        <v>39.979999999999997</v>
      </c>
      <c r="AA821">
        <v>1</v>
      </c>
      <c r="AB821" t="s">
        <v>673</v>
      </c>
      <c r="AC821" t="s">
        <v>2348</v>
      </c>
      <c r="AH821" s="4"/>
      <c r="AI821" s="4"/>
      <c r="AJ821" t="s">
        <v>70</v>
      </c>
      <c r="AK821" t="s">
        <v>232</v>
      </c>
      <c r="AL821" t="s">
        <v>728</v>
      </c>
      <c r="AM821" t="s">
        <v>1178</v>
      </c>
      <c r="AN821" t="s">
        <v>1787</v>
      </c>
      <c r="AO821" t="s">
        <v>80</v>
      </c>
      <c r="AP821" t="s">
        <v>1517</v>
      </c>
      <c r="AQ821">
        <f>WebStore68[[#This Row],[unit_price]]*WebStore68[[#This Row],[quantity]]</f>
        <v>163.18</v>
      </c>
      <c r="AR821" t="s">
        <v>673</v>
      </c>
      <c r="AS821" t="s">
        <v>2348</v>
      </c>
      <c r="AT821" t="str">
        <f t="shared" si="12"/>
        <v>1171382444095yesMale437112Facebook4361543830163.1839.9855581.59219.9912</v>
      </c>
      <c r="AU821">
        <f>COUNTIF(AT$2:AT821,AT821)</f>
        <v>1</v>
      </c>
      <c r="AV821" t="str">
        <f>WebStore68[[#This Row],[country]]&amp;"-"&amp;WebStore68[[#This Row],[item]]</f>
        <v>Sweden-GoSports Football Training Target Net 6x6</v>
      </c>
    </row>
    <row r="822" spans="1:48" hidden="1" x14ac:dyDescent="0.25">
      <c r="A822">
        <v>1179</v>
      </c>
      <c r="B822">
        <v>305</v>
      </c>
      <c r="C822" s="4">
        <v>44410</v>
      </c>
      <c r="D822" s="14">
        <f>WebStore68[[#This Row],[order_date]]</f>
        <v>44410</v>
      </c>
      <c r="E822" s="3">
        <f>ROUNDUP(MONTH(WebStore68[[#This Row],[order_date]])/3, 0)</f>
        <v>3</v>
      </c>
      <c r="F822">
        <v>5</v>
      </c>
      <c r="G822" t="s">
        <v>36</v>
      </c>
      <c r="H822" t="s">
        <v>47</v>
      </c>
      <c r="I822" t="s">
        <v>55</v>
      </c>
      <c r="J822" t="s">
        <v>58</v>
      </c>
      <c r="K822" s="4">
        <v>44238</v>
      </c>
      <c r="L822">
        <v>11</v>
      </c>
      <c r="M822" t="s">
        <v>60</v>
      </c>
      <c r="N822" s="4">
        <v>44148</v>
      </c>
      <c r="O822" s="4">
        <v>44265</v>
      </c>
      <c r="P822">
        <v>2</v>
      </c>
      <c r="Q822" t="s">
        <v>211</v>
      </c>
      <c r="R822" t="s">
        <v>373</v>
      </c>
      <c r="S822">
        <v>2</v>
      </c>
      <c r="T822" t="s">
        <v>942</v>
      </c>
      <c r="U822" t="s">
        <v>1476</v>
      </c>
      <c r="V822" t="s">
        <v>1990</v>
      </c>
      <c r="W822" t="s">
        <v>71</v>
      </c>
      <c r="X822" t="s">
        <v>2036</v>
      </c>
      <c r="Y822">
        <v>121.49</v>
      </c>
      <c r="Z822">
        <v>34.979999999999997</v>
      </c>
      <c r="AA822">
        <v>2</v>
      </c>
      <c r="AB822" t="s">
        <v>2321</v>
      </c>
      <c r="AC822" t="s">
        <v>2629</v>
      </c>
      <c r="AH822" s="4"/>
      <c r="AI822" s="4"/>
      <c r="AJ822" t="s">
        <v>90</v>
      </c>
      <c r="AK822" t="s">
        <v>252</v>
      </c>
      <c r="AL822" t="s">
        <v>907</v>
      </c>
      <c r="AM822" t="s">
        <v>1443</v>
      </c>
      <c r="AN822" t="s">
        <v>1956</v>
      </c>
      <c r="AO822" t="s">
        <v>69</v>
      </c>
      <c r="AP822" t="s">
        <v>1562</v>
      </c>
      <c r="AQ822">
        <f>WebStore68[[#This Row],[unit_price]]*WebStore68[[#This Row],[quantity]]</f>
        <v>77.5</v>
      </c>
      <c r="AR822" t="s">
        <v>645</v>
      </c>
      <c r="AS822" t="s">
        <v>2347</v>
      </c>
      <c r="AT822" t="str">
        <f t="shared" si="12"/>
        <v>1179305444105yesFemale4423811Facebook4414844265121.4934.9867777.519.9913</v>
      </c>
      <c r="AU822">
        <f>COUNTIF(AT$2:AT822,AT822)</f>
        <v>1</v>
      </c>
      <c r="AV822" t="str">
        <f>WebStore68[[#This Row],[country]]&amp;"-"&amp;WebStore68[[#This Row],[item]]</f>
        <v>Sweden-Lego Classic</v>
      </c>
    </row>
    <row r="823" spans="1:48" hidden="1" x14ac:dyDescent="0.25">
      <c r="A823">
        <v>1179</v>
      </c>
      <c r="B823">
        <v>305</v>
      </c>
      <c r="C823" s="4">
        <v>44410</v>
      </c>
      <c r="D823" s="14">
        <f>WebStore68[[#This Row],[order_date]]</f>
        <v>44410</v>
      </c>
      <c r="E823" s="3">
        <f>ROUNDUP(MONTH(WebStore68[[#This Row],[order_date]])/3, 0)</f>
        <v>3</v>
      </c>
      <c r="F823">
        <v>5</v>
      </c>
      <c r="G823" t="s">
        <v>36</v>
      </c>
      <c r="H823" t="s">
        <v>47</v>
      </c>
      <c r="I823" t="s">
        <v>55</v>
      </c>
      <c r="J823" t="s">
        <v>58</v>
      </c>
      <c r="K823" s="4">
        <v>44238</v>
      </c>
      <c r="L823">
        <v>11</v>
      </c>
      <c r="M823" t="s">
        <v>60</v>
      </c>
      <c r="N823" s="4">
        <v>44148</v>
      </c>
      <c r="O823" s="4">
        <v>44265</v>
      </c>
      <c r="P823">
        <v>2</v>
      </c>
      <c r="Q823" t="s">
        <v>211</v>
      </c>
      <c r="R823" t="s">
        <v>373</v>
      </c>
      <c r="S823">
        <v>2</v>
      </c>
      <c r="T823" t="s">
        <v>942</v>
      </c>
      <c r="U823" t="s">
        <v>1476</v>
      </c>
      <c r="V823" t="s">
        <v>1990</v>
      </c>
      <c r="W823" t="s">
        <v>71</v>
      </c>
      <c r="X823" t="s">
        <v>2036</v>
      </c>
      <c r="Y823">
        <v>121.49</v>
      </c>
      <c r="Z823">
        <v>34.979999999999997</v>
      </c>
      <c r="AA823">
        <v>2</v>
      </c>
      <c r="AB823" t="s">
        <v>2321</v>
      </c>
      <c r="AC823" t="s">
        <v>2629</v>
      </c>
      <c r="AH823" s="4"/>
      <c r="AI823" s="4"/>
      <c r="AJ823" t="s">
        <v>86</v>
      </c>
      <c r="AK823" t="s">
        <v>248</v>
      </c>
      <c r="AL823" t="s">
        <v>441</v>
      </c>
      <c r="AM823" t="s">
        <v>2640</v>
      </c>
      <c r="AN823" t="s">
        <v>1535</v>
      </c>
      <c r="AO823" t="s">
        <v>69</v>
      </c>
      <c r="AP823" t="s">
        <v>1577</v>
      </c>
      <c r="AQ823">
        <f>WebStore68[[#This Row],[unit_price]]*WebStore68[[#This Row],[quantity]]</f>
        <v>43.99</v>
      </c>
      <c r="AR823" t="s">
        <v>530</v>
      </c>
      <c r="AS823" t="s">
        <v>2367</v>
      </c>
      <c r="AT823" t="str">
        <f t="shared" si="12"/>
        <v>1179305444105yesFemale4423811Facebook4414844265121.4934.98710643.99124.9916</v>
      </c>
      <c r="AU823">
        <f>COUNTIF(AT$2:AT823,AT823)</f>
        <v>1</v>
      </c>
      <c r="AV823" t="str">
        <f>WebStore68[[#This Row],[country]]&amp;"-"&amp;WebStore68[[#This Row],[item]]</f>
        <v>Sweden-PharMeDoc Pregnancy Pillow</v>
      </c>
    </row>
    <row r="824" spans="1:48" hidden="1" x14ac:dyDescent="0.25">
      <c r="A824">
        <v>1185</v>
      </c>
      <c r="B824">
        <v>173</v>
      </c>
      <c r="C824" s="4">
        <v>44411</v>
      </c>
      <c r="D824" s="14">
        <f>WebStore68[[#This Row],[order_date]]</f>
        <v>44411</v>
      </c>
      <c r="E824" s="3">
        <f>ROUNDUP(MONTH(WebStore68[[#This Row],[order_date]])/3, 0)</f>
        <v>3</v>
      </c>
      <c r="F824">
        <v>5</v>
      </c>
      <c r="G824" t="s">
        <v>36</v>
      </c>
      <c r="H824" t="s">
        <v>47</v>
      </c>
      <c r="I824" t="s">
        <v>55</v>
      </c>
      <c r="J824" t="s">
        <v>58</v>
      </c>
      <c r="K824" s="4">
        <v>44028</v>
      </c>
      <c r="L824">
        <v>9</v>
      </c>
      <c r="M824" t="s">
        <v>59</v>
      </c>
      <c r="N824" s="4">
        <v>43952</v>
      </c>
      <c r="O824" s="4">
        <v>44075</v>
      </c>
      <c r="P824">
        <v>1</v>
      </c>
      <c r="Q824" t="s">
        <v>80</v>
      </c>
      <c r="R824" t="s">
        <v>242</v>
      </c>
      <c r="S824">
        <v>1</v>
      </c>
      <c r="T824" t="s">
        <v>649</v>
      </c>
      <c r="U824" t="s">
        <v>1193</v>
      </c>
      <c r="V824" t="s">
        <v>1717</v>
      </c>
      <c r="W824" t="s">
        <v>80</v>
      </c>
      <c r="X824" t="s">
        <v>1548</v>
      </c>
      <c r="Y824">
        <v>65.900000000000006</v>
      </c>
      <c r="Z824">
        <v>29.98</v>
      </c>
      <c r="AA824">
        <v>1</v>
      </c>
      <c r="AB824" t="s">
        <v>70</v>
      </c>
      <c r="AC824" t="s">
        <v>2341</v>
      </c>
      <c r="AH824" s="4"/>
      <c r="AI824" s="4"/>
      <c r="AJ824" t="s">
        <v>80</v>
      </c>
      <c r="AK824" t="s">
        <v>242</v>
      </c>
      <c r="AL824" t="s">
        <v>649</v>
      </c>
      <c r="AM824" t="s">
        <v>1193</v>
      </c>
      <c r="AN824" t="s">
        <v>1717</v>
      </c>
      <c r="AO824" t="s">
        <v>80</v>
      </c>
      <c r="AP824" t="s">
        <v>1548</v>
      </c>
      <c r="AQ824">
        <f>WebStore68[[#This Row],[unit_price]]*WebStore68[[#This Row],[quantity]]</f>
        <v>65.900000000000006</v>
      </c>
      <c r="AR824" t="s">
        <v>70</v>
      </c>
      <c r="AS824" t="s">
        <v>2341</v>
      </c>
      <c r="AT824" t="str">
        <f t="shared" si="12"/>
        <v>1185173444115yesFemale440289Google Ads439524407565.929.9825432.95214.995</v>
      </c>
      <c r="AU824">
        <f>COUNTIF(AT$2:AT824,AT824)</f>
        <v>1</v>
      </c>
      <c r="AV824" t="str">
        <f>WebStore68[[#This Row],[country]]&amp;"-"&amp;WebStore68[[#This Row],[item]]</f>
        <v>Sweden-GOSOPIN Women Ripped Slim Fit Jeans</v>
      </c>
    </row>
    <row r="825" spans="1:48" hidden="1" x14ac:dyDescent="0.25">
      <c r="A825">
        <v>1192</v>
      </c>
      <c r="B825">
        <v>26</v>
      </c>
      <c r="C825" s="4">
        <v>44412</v>
      </c>
      <c r="D825" s="14">
        <f>WebStore68[[#This Row],[order_date]]</f>
        <v>44412</v>
      </c>
      <c r="E825" s="3">
        <f>ROUNDUP(MONTH(WebStore68[[#This Row],[order_date]])/3, 0)</f>
        <v>3</v>
      </c>
      <c r="F825">
        <v>5</v>
      </c>
      <c r="G825" t="s">
        <v>36</v>
      </c>
      <c r="H825" t="s">
        <v>47</v>
      </c>
      <c r="I825" t="s">
        <v>56</v>
      </c>
      <c r="J825" t="s">
        <v>58</v>
      </c>
      <c r="K825" s="4">
        <v>43843</v>
      </c>
      <c r="L825">
        <v>5</v>
      </c>
      <c r="M825" t="s">
        <v>60</v>
      </c>
      <c r="N825" s="4">
        <v>43831</v>
      </c>
      <c r="O825" s="4">
        <v>43921</v>
      </c>
      <c r="P825">
        <v>2</v>
      </c>
      <c r="Q825" t="s">
        <v>179</v>
      </c>
      <c r="R825" t="s">
        <v>341</v>
      </c>
      <c r="S825">
        <v>2</v>
      </c>
      <c r="T825" t="s">
        <v>946</v>
      </c>
      <c r="U825" t="s">
        <v>1480</v>
      </c>
      <c r="V825" t="s">
        <v>1994</v>
      </c>
      <c r="W825" t="s">
        <v>88</v>
      </c>
      <c r="X825" t="s">
        <v>1869</v>
      </c>
      <c r="Y825">
        <v>124.96</v>
      </c>
      <c r="Z825">
        <v>59.96</v>
      </c>
      <c r="AA825">
        <v>2</v>
      </c>
      <c r="AB825" t="s">
        <v>2223</v>
      </c>
      <c r="AC825" t="s">
        <v>2515</v>
      </c>
      <c r="AH825" s="4"/>
      <c r="AI825" s="4"/>
      <c r="AJ825" t="s">
        <v>79</v>
      </c>
      <c r="AK825" t="s">
        <v>241</v>
      </c>
      <c r="AL825" t="s">
        <v>571</v>
      </c>
      <c r="AM825" t="s">
        <v>1129</v>
      </c>
      <c r="AN825" t="s">
        <v>1654</v>
      </c>
      <c r="AO825" t="s">
        <v>80</v>
      </c>
      <c r="AP825" t="s">
        <v>1548</v>
      </c>
      <c r="AQ825">
        <f>WebStore68[[#This Row],[unit_price]]*WebStore68[[#This Row],[quantity]]</f>
        <v>58.98</v>
      </c>
      <c r="AR825" t="s">
        <v>455</v>
      </c>
      <c r="AS825" t="s">
        <v>2340</v>
      </c>
      <c r="AT825" t="str">
        <f t="shared" si="12"/>
        <v>119226444125noFemale438435Facebook4383143921124.9659.9644829.49214.9915</v>
      </c>
      <c r="AU825">
        <f>COUNTIF(AT$2:AT825,AT825)</f>
        <v>1</v>
      </c>
      <c r="AV825" t="str">
        <f>WebStore68[[#This Row],[country]]&amp;"-"&amp;WebStore68[[#This Row],[item]]</f>
        <v>Sweden-Funko Pop! Disney Mickey &amp; Friends Hollywood Store Exclusive - Chef Goofy</v>
      </c>
    </row>
    <row r="826" spans="1:48" hidden="1" x14ac:dyDescent="0.25">
      <c r="A826">
        <v>1192</v>
      </c>
      <c r="B826">
        <v>26</v>
      </c>
      <c r="C826" s="4">
        <v>44412</v>
      </c>
      <c r="D826" s="14">
        <f>WebStore68[[#This Row],[order_date]]</f>
        <v>44412</v>
      </c>
      <c r="E826" s="3">
        <f>ROUNDUP(MONTH(WebStore68[[#This Row],[order_date]])/3, 0)</f>
        <v>3</v>
      </c>
      <c r="F826">
        <v>5</v>
      </c>
      <c r="G826" t="s">
        <v>36</v>
      </c>
      <c r="H826" t="s">
        <v>47</v>
      </c>
      <c r="I826" t="s">
        <v>56</v>
      </c>
      <c r="J826" t="s">
        <v>58</v>
      </c>
      <c r="K826" s="4">
        <v>43843</v>
      </c>
      <c r="L826">
        <v>5</v>
      </c>
      <c r="M826" t="s">
        <v>60</v>
      </c>
      <c r="N826" s="4">
        <v>43831</v>
      </c>
      <c r="O826" s="4">
        <v>43921</v>
      </c>
      <c r="P826">
        <v>2</v>
      </c>
      <c r="Q826" t="s">
        <v>179</v>
      </c>
      <c r="R826" t="s">
        <v>341</v>
      </c>
      <c r="S826">
        <v>2</v>
      </c>
      <c r="T826" t="s">
        <v>946</v>
      </c>
      <c r="U826" t="s">
        <v>1480</v>
      </c>
      <c r="V826" t="s">
        <v>1994</v>
      </c>
      <c r="W826" t="s">
        <v>88</v>
      </c>
      <c r="X826" t="s">
        <v>1869</v>
      </c>
      <c r="Y826">
        <v>124.96</v>
      </c>
      <c r="Z826">
        <v>59.96</v>
      </c>
      <c r="AA826">
        <v>2</v>
      </c>
      <c r="AB826" t="s">
        <v>2223</v>
      </c>
      <c r="AC826" t="s">
        <v>2515</v>
      </c>
      <c r="AH826" s="4"/>
      <c r="AI826" s="4"/>
      <c r="AJ826" t="s">
        <v>67</v>
      </c>
      <c r="AK826" t="s">
        <v>229</v>
      </c>
      <c r="AL826" t="s">
        <v>468</v>
      </c>
      <c r="AM826" t="s">
        <v>1031</v>
      </c>
      <c r="AN826" t="s">
        <v>1561</v>
      </c>
      <c r="AO826" t="s">
        <v>80</v>
      </c>
      <c r="AP826" t="s">
        <v>1548</v>
      </c>
      <c r="AQ826">
        <f>WebStore68[[#This Row],[unit_price]]*WebStore68[[#This Row],[quantity]]</f>
        <v>65.98</v>
      </c>
      <c r="AR826" t="s">
        <v>90</v>
      </c>
      <c r="AS826" t="s">
        <v>2328</v>
      </c>
      <c r="AT826" t="str">
        <f t="shared" si="12"/>
        <v>119226444125noFemale438435Facebook4383143921124.9659.9639432.99214.996</v>
      </c>
      <c r="AU826">
        <f>COUNTIF(AT$2:AT826,AT826)</f>
        <v>1</v>
      </c>
      <c r="AV826" t="str">
        <f>WebStore68[[#This Row],[country]]&amp;"-"&amp;WebStore68[[#This Row],[item]]</f>
        <v>Sweden-Never Split the Difference: Negotiating As If Your Life Depended On It</v>
      </c>
    </row>
    <row r="827" spans="1:48" x14ac:dyDescent="0.25">
      <c r="A827" s="3">
        <v>1</v>
      </c>
      <c r="B827" s="3">
        <v>214</v>
      </c>
      <c r="C827" s="4">
        <v>43740</v>
      </c>
      <c r="D827" s="14">
        <f>WebStore68[[#This Row],[order_date]]</f>
        <v>43740</v>
      </c>
      <c r="E827" s="3">
        <f>ROUNDUP(MONTH(WebStore68[[#This Row],[order_date]])/3, 0)</f>
        <v>4</v>
      </c>
      <c r="F827" s="3">
        <v>6</v>
      </c>
      <c r="G827" s="3" t="s">
        <v>33</v>
      </c>
      <c r="H827" s="3" t="s">
        <v>44</v>
      </c>
      <c r="I827" s="3" t="s">
        <v>55</v>
      </c>
      <c r="J827" s="3" t="s">
        <v>57</v>
      </c>
      <c r="K827" s="4">
        <v>43631</v>
      </c>
      <c r="L827" s="3">
        <v>3</v>
      </c>
      <c r="M827" s="3" t="s">
        <v>59</v>
      </c>
      <c r="N827" s="4">
        <v>43615</v>
      </c>
      <c r="O827" s="4">
        <v>43830</v>
      </c>
      <c r="P827" s="3">
        <v>2</v>
      </c>
      <c r="Q827" s="3" t="s">
        <v>63</v>
      </c>
      <c r="R827" s="3" t="s">
        <v>225</v>
      </c>
      <c r="S827" s="3">
        <v>2</v>
      </c>
      <c r="T827" s="3" t="s">
        <v>387</v>
      </c>
      <c r="U827" s="3" t="s">
        <v>949</v>
      </c>
      <c r="V827" s="3" t="s">
        <v>1483</v>
      </c>
      <c r="W827" s="3" t="s">
        <v>110</v>
      </c>
      <c r="X827" s="3" t="s">
        <v>2030</v>
      </c>
      <c r="Y827" s="15">
        <v>401.82</v>
      </c>
      <c r="Z827" s="3">
        <v>104.94</v>
      </c>
      <c r="AA827" s="3">
        <v>2</v>
      </c>
      <c r="AB827" s="3" t="s">
        <v>2080</v>
      </c>
      <c r="AC827" s="3" t="s">
        <v>2324</v>
      </c>
      <c r="AD827" s="3"/>
      <c r="AE827" s="3"/>
      <c r="AF827" s="3"/>
      <c r="AG827" s="3"/>
      <c r="AH827" s="4"/>
      <c r="AI827" s="4"/>
      <c r="AJ827" s="3" t="s">
        <v>70</v>
      </c>
      <c r="AK827" s="3" t="s">
        <v>232</v>
      </c>
      <c r="AL827" s="3" t="s">
        <v>737</v>
      </c>
      <c r="AM827" s="3" t="s">
        <v>1185</v>
      </c>
      <c r="AN827" s="3" t="s">
        <v>1652</v>
      </c>
      <c r="AO827" s="3" t="s">
        <v>67</v>
      </c>
      <c r="AP827" s="3" t="s">
        <v>1517</v>
      </c>
      <c r="AQ827" s="3">
        <f>WebStore68[[#This Row],[unit_price]]*WebStore68[[#This Row],[quantity]]</f>
        <v>41.97</v>
      </c>
      <c r="AR827" s="3" t="s">
        <v>432</v>
      </c>
      <c r="AS827" s="3" t="s">
        <v>2331</v>
      </c>
      <c r="AT827" t="str">
        <f t="shared" si="12"/>
        <v>1214437406yesMale436313Google Ads4361543830401.82104.94515613.99319.9921</v>
      </c>
      <c r="AU827">
        <f>COUNTIF(AT$2:AT827,AT827)</f>
        <v>1</v>
      </c>
      <c r="AV827" t="str">
        <f>WebStore68[[#This Row],[country]]&amp;"-"&amp;WebStore68[[#This Row],[item]]</f>
        <v>England-Wilson Official Size NFL Ball American Football</v>
      </c>
    </row>
    <row r="828" spans="1:48" x14ac:dyDescent="0.25">
      <c r="A828" s="3">
        <v>1</v>
      </c>
      <c r="B828" s="3">
        <v>214</v>
      </c>
      <c r="C828" s="4">
        <v>43740</v>
      </c>
      <c r="D828" s="14">
        <f>WebStore68[[#This Row],[order_date]]</f>
        <v>43740</v>
      </c>
      <c r="E828" s="3">
        <f>ROUNDUP(MONTH(WebStore68[[#This Row],[order_date]])/3, 0)</f>
        <v>4</v>
      </c>
      <c r="F828" s="3">
        <v>6</v>
      </c>
      <c r="G828" s="3" t="s">
        <v>33</v>
      </c>
      <c r="H828" s="3" t="s">
        <v>44</v>
      </c>
      <c r="I828" s="3" t="s">
        <v>55</v>
      </c>
      <c r="J828" s="3" t="s">
        <v>57</v>
      </c>
      <c r="K828" s="4">
        <v>43631</v>
      </c>
      <c r="L828" s="3">
        <v>3</v>
      </c>
      <c r="M828" s="3" t="s">
        <v>59</v>
      </c>
      <c r="N828" s="4">
        <v>43615</v>
      </c>
      <c r="O828" s="4">
        <v>43830</v>
      </c>
      <c r="P828" s="3">
        <v>2</v>
      </c>
      <c r="Q828" s="3" t="s">
        <v>63</v>
      </c>
      <c r="R828" s="3" t="s">
        <v>225</v>
      </c>
      <c r="S828" s="3">
        <v>2</v>
      </c>
      <c r="T828" s="3" t="s">
        <v>387</v>
      </c>
      <c r="U828" s="3" t="s">
        <v>949</v>
      </c>
      <c r="V828" s="3" t="s">
        <v>1483</v>
      </c>
      <c r="W828" s="3" t="s">
        <v>110</v>
      </c>
      <c r="X828" s="3" t="s">
        <v>2030</v>
      </c>
      <c r="Y828" s="15">
        <v>401.82</v>
      </c>
      <c r="Z828" s="3">
        <v>104.94</v>
      </c>
      <c r="AA828" s="3">
        <v>2</v>
      </c>
      <c r="AB828" s="3" t="s">
        <v>2080</v>
      </c>
      <c r="AC828" s="3" t="s">
        <v>2324</v>
      </c>
      <c r="AD828" s="3"/>
      <c r="AE828" s="3"/>
      <c r="AF828" s="3"/>
      <c r="AG828" s="3"/>
      <c r="AH828" s="4"/>
      <c r="AI828" s="4"/>
      <c r="AJ828" s="3" t="s">
        <v>79</v>
      </c>
      <c r="AK828" s="3" t="s">
        <v>241</v>
      </c>
      <c r="AL828" s="3" t="s">
        <v>629</v>
      </c>
      <c r="AM828" s="3" t="s">
        <v>965</v>
      </c>
      <c r="AN828" s="3" t="s">
        <v>1703</v>
      </c>
      <c r="AO828" s="3" t="s">
        <v>67</v>
      </c>
      <c r="AP828" s="3" t="s">
        <v>1548</v>
      </c>
      <c r="AQ828" s="3">
        <f>WebStore68[[#This Row],[unit_price]]*WebStore68[[#This Row],[quantity]]</f>
        <v>359.85</v>
      </c>
      <c r="AR828" s="3" t="s">
        <v>86</v>
      </c>
      <c r="AS828" s="3" t="s">
        <v>2350</v>
      </c>
      <c r="AT828" t="str">
        <f t="shared" si="12"/>
        <v>1214437406yesMale436313Google Ads4361543830401.82104.94437119.95314.997</v>
      </c>
      <c r="AU828">
        <f>COUNTIF(AT$2:AT828,AT828)</f>
        <v>1</v>
      </c>
      <c r="AV828" t="str">
        <f>WebStore68[[#This Row],[country]]&amp;"-"&amp;WebStore68[[#This Row],[item]]</f>
        <v>England-Dragon Ball Z - Officially Licensed Dragon Ball Collector's Set</v>
      </c>
    </row>
    <row r="829" spans="1:48" x14ac:dyDescent="0.25">
      <c r="A829">
        <v>7</v>
      </c>
      <c r="B829">
        <v>385</v>
      </c>
      <c r="C829" s="4">
        <v>43742</v>
      </c>
      <c r="D829" s="14">
        <f>WebStore68[[#This Row],[order_date]]</f>
        <v>43742</v>
      </c>
      <c r="E829" s="3">
        <f>ROUNDUP(MONTH(WebStore68[[#This Row],[order_date]])/3, 0)</f>
        <v>4</v>
      </c>
      <c r="F829">
        <v>6</v>
      </c>
      <c r="G829" t="s">
        <v>33</v>
      </c>
      <c r="H829" t="s">
        <v>44</v>
      </c>
      <c r="I829" t="s">
        <v>56</v>
      </c>
      <c r="J829" t="s">
        <v>57</v>
      </c>
      <c r="K829" s="4">
        <v>43553</v>
      </c>
      <c r="L829">
        <v>1</v>
      </c>
      <c r="N829" s="4"/>
      <c r="O829" s="4"/>
      <c r="P829">
        <v>1</v>
      </c>
      <c r="Q829" t="s">
        <v>69</v>
      </c>
      <c r="R829" t="s">
        <v>231</v>
      </c>
      <c r="S829">
        <v>1</v>
      </c>
      <c r="T829" t="s">
        <v>393</v>
      </c>
      <c r="U829" t="s">
        <v>955</v>
      </c>
      <c r="V829" t="s">
        <v>1489</v>
      </c>
      <c r="W829" t="s">
        <v>67</v>
      </c>
      <c r="X829" t="s">
        <v>1577</v>
      </c>
      <c r="Y829" s="16">
        <v>86.85</v>
      </c>
      <c r="Z829">
        <v>74.97</v>
      </c>
      <c r="AA829">
        <v>1</v>
      </c>
      <c r="AB829" t="s">
        <v>78</v>
      </c>
      <c r="AC829" t="s">
        <v>2330</v>
      </c>
      <c r="AD829">
        <v>1</v>
      </c>
      <c r="AE829" t="s">
        <v>2634</v>
      </c>
      <c r="AF829">
        <v>184</v>
      </c>
      <c r="AG829" t="s">
        <v>2635</v>
      </c>
      <c r="AH829" s="4">
        <v>43740</v>
      </c>
      <c r="AI829" s="4">
        <v>43799</v>
      </c>
      <c r="AJ829" t="s">
        <v>69</v>
      </c>
      <c r="AK829" t="s">
        <v>231</v>
      </c>
      <c r="AL829" t="s">
        <v>393</v>
      </c>
      <c r="AM829" t="s">
        <v>955</v>
      </c>
      <c r="AN829" t="s">
        <v>1489</v>
      </c>
      <c r="AO829" t="s">
        <v>67</v>
      </c>
      <c r="AP829" t="s">
        <v>1577</v>
      </c>
      <c r="AQ829">
        <f>WebStore68[[#This Row],[unit_price]]*WebStore68[[#This Row],[quantity]]</f>
        <v>86.85</v>
      </c>
      <c r="AR829" t="s">
        <v>78</v>
      </c>
      <c r="AS829" t="s">
        <v>2330</v>
      </c>
      <c r="AT829" t="str">
        <f t="shared" si="12"/>
        <v>7385437426noMale43553186.8574.971test184Changing color of background from blue to green437404379911828.95324.998</v>
      </c>
      <c r="AU829">
        <f>COUNTIF(AT$2:AT829,AT829)</f>
        <v>1</v>
      </c>
      <c r="AV829" t="str">
        <f>WebStore68[[#This Row],[country]]&amp;"-"&amp;WebStore68[[#This Row],[item]]</f>
        <v>England-Anker Portable Charger PowerCore Slim 10000 Power Bank</v>
      </c>
    </row>
    <row r="830" spans="1:48" x14ac:dyDescent="0.25">
      <c r="A830">
        <v>31</v>
      </c>
      <c r="B830">
        <v>144</v>
      </c>
      <c r="C830" s="4">
        <v>43753</v>
      </c>
      <c r="D830" s="14">
        <f>WebStore68[[#This Row],[order_date]]</f>
        <v>43753</v>
      </c>
      <c r="E830" s="3">
        <f>ROUNDUP(MONTH(WebStore68[[#This Row],[order_date]])/3, 0)</f>
        <v>4</v>
      </c>
      <c r="F830">
        <v>6</v>
      </c>
      <c r="G830" t="s">
        <v>33</v>
      </c>
      <c r="H830" t="s">
        <v>44</v>
      </c>
      <c r="I830" t="s">
        <v>55</v>
      </c>
      <c r="J830" t="s">
        <v>58</v>
      </c>
      <c r="K830" s="4">
        <v>43585</v>
      </c>
      <c r="L830">
        <v>1</v>
      </c>
      <c r="N830" s="4"/>
      <c r="O830" s="4"/>
      <c r="P830">
        <v>1</v>
      </c>
      <c r="Q830" t="s">
        <v>67</v>
      </c>
      <c r="R830" t="s">
        <v>229</v>
      </c>
      <c r="S830">
        <v>1</v>
      </c>
      <c r="T830" t="s">
        <v>416</v>
      </c>
      <c r="U830" t="s">
        <v>978</v>
      </c>
      <c r="V830" t="s">
        <v>1511</v>
      </c>
      <c r="W830" t="s">
        <v>69</v>
      </c>
      <c r="X830" t="s">
        <v>1548</v>
      </c>
      <c r="Y830" s="16">
        <v>23.95</v>
      </c>
      <c r="Z830">
        <v>14.99</v>
      </c>
      <c r="AA830">
        <v>1</v>
      </c>
      <c r="AB830" t="s">
        <v>652</v>
      </c>
      <c r="AC830" t="s">
        <v>2352</v>
      </c>
      <c r="AH830" s="4"/>
      <c r="AI830" s="4"/>
      <c r="AJ830" t="s">
        <v>67</v>
      </c>
      <c r="AK830" t="s">
        <v>229</v>
      </c>
      <c r="AL830" t="s">
        <v>416</v>
      </c>
      <c r="AM830" t="s">
        <v>978</v>
      </c>
      <c r="AN830" t="s">
        <v>1511</v>
      </c>
      <c r="AO830" t="s">
        <v>69</v>
      </c>
      <c r="AP830" t="s">
        <v>1548</v>
      </c>
      <c r="AQ830">
        <f>WebStore68[[#This Row],[unit_price]]*WebStore68[[#This Row],[quantity]]</f>
        <v>23.95</v>
      </c>
      <c r="AR830" t="s">
        <v>652</v>
      </c>
      <c r="AS830" t="s">
        <v>2352</v>
      </c>
      <c r="AT830" t="str">
        <f t="shared" si="12"/>
        <v>31144437536yesFemale43585123.9514.99311723.95114.9911</v>
      </c>
      <c r="AU830">
        <f>COUNTIF(AT$2:AT830,AT830)</f>
        <v>1</v>
      </c>
      <c r="AV830" t="str">
        <f>WebStore68[[#This Row],[country]]&amp;"-"&amp;WebStore68[[#This Row],[item]]</f>
        <v>England-Rich Dad</v>
      </c>
    </row>
    <row r="831" spans="1:48" x14ac:dyDescent="0.25">
      <c r="A831">
        <v>39</v>
      </c>
      <c r="B831">
        <v>109</v>
      </c>
      <c r="C831" s="4">
        <v>43759</v>
      </c>
      <c r="D831" s="14">
        <f>WebStore68[[#This Row],[order_date]]</f>
        <v>43759</v>
      </c>
      <c r="E831" s="3">
        <f>ROUNDUP(MONTH(WebStore68[[#This Row],[order_date]])/3, 0)</f>
        <v>4</v>
      </c>
      <c r="F831">
        <v>6</v>
      </c>
      <c r="G831" t="s">
        <v>33</v>
      </c>
      <c r="H831" t="s">
        <v>44</v>
      </c>
      <c r="I831" t="s">
        <v>56</v>
      </c>
      <c r="J831" t="s">
        <v>57</v>
      </c>
      <c r="K831" s="4">
        <v>43721</v>
      </c>
      <c r="L831">
        <v>3</v>
      </c>
      <c r="M831" t="s">
        <v>59</v>
      </c>
      <c r="N831" s="4">
        <v>43615</v>
      </c>
      <c r="O831" s="4">
        <v>43830</v>
      </c>
      <c r="P831">
        <v>1</v>
      </c>
      <c r="Q831" t="s">
        <v>79</v>
      </c>
      <c r="R831" t="s">
        <v>241</v>
      </c>
      <c r="S831">
        <v>1</v>
      </c>
      <c r="T831" t="s">
        <v>423</v>
      </c>
      <c r="U831" t="s">
        <v>985</v>
      </c>
      <c r="V831" t="s">
        <v>1518</v>
      </c>
      <c r="W831" t="s">
        <v>80</v>
      </c>
      <c r="X831" t="s">
        <v>1548</v>
      </c>
      <c r="Y831" s="16">
        <v>85.76</v>
      </c>
      <c r="Z831">
        <v>29.98</v>
      </c>
      <c r="AA831">
        <v>1</v>
      </c>
      <c r="AB831" t="s">
        <v>455</v>
      </c>
      <c r="AC831" t="s">
        <v>2340</v>
      </c>
      <c r="AD831">
        <v>1</v>
      </c>
      <c r="AE831" t="s">
        <v>2634</v>
      </c>
      <c r="AF831">
        <v>39</v>
      </c>
      <c r="AG831" t="s">
        <v>2635</v>
      </c>
      <c r="AH831" s="4">
        <v>43740</v>
      </c>
      <c r="AI831" s="4">
        <v>43799</v>
      </c>
      <c r="AJ831" t="s">
        <v>79</v>
      </c>
      <c r="AK831" t="s">
        <v>241</v>
      </c>
      <c r="AL831" t="s">
        <v>423</v>
      </c>
      <c r="AM831" t="s">
        <v>985</v>
      </c>
      <c r="AN831" t="s">
        <v>1518</v>
      </c>
      <c r="AO831" t="s">
        <v>80</v>
      </c>
      <c r="AP831" t="s">
        <v>1548</v>
      </c>
      <c r="AQ831">
        <f>WebStore68[[#This Row],[unit_price]]*WebStore68[[#This Row],[quantity]]</f>
        <v>85.76</v>
      </c>
      <c r="AR831" t="s">
        <v>455</v>
      </c>
      <c r="AS831" t="s">
        <v>2340</v>
      </c>
      <c r="AT831" t="str">
        <f t="shared" si="12"/>
        <v>39109437596noMale437213Google Ads436154383085.7629.981test39Changing color of background from blue to green4374043799411042.88214.9915</v>
      </c>
      <c r="AU831">
        <f>COUNTIF(AT$2:AT831,AT831)</f>
        <v>1</v>
      </c>
      <c r="AV831" t="str">
        <f>WebStore68[[#This Row],[country]]&amp;"-"&amp;WebStore68[[#This Row],[item]]</f>
        <v>England-Pokémon TCG: Shining Fates Tin</v>
      </c>
    </row>
    <row r="832" spans="1:48" x14ac:dyDescent="0.25">
      <c r="A832">
        <v>41</v>
      </c>
      <c r="B832">
        <v>220</v>
      </c>
      <c r="C832" s="4">
        <v>43759</v>
      </c>
      <c r="D832" s="14">
        <f>WebStore68[[#This Row],[order_date]]</f>
        <v>43759</v>
      </c>
      <c r="E832" s="3">
        <f>ROUNDUP(MONTH(WebStore68[[#This Row],[order_date]])/3, 0)</f>
        <v>4</v>
      </c>
      <c r="F832">
        <v>6</v>
      </c>
      <c r="G832" t="s">
        <v>33</v>
      </c>
      <c r="H832" t="s">
        <v>44</v>
      </c>
      <c r="I832" t="s">
        <v>55</v>
      </c>
      <c r="J832" t="s">
        <v>57</v>
      </c>
      <c r="K832" s="4">
        <v>43692</v>
      </c>
      <c r="L832">
        <v>1</v>
      </c>
      <c r="M832" t="s">
        <v>61</v>
      </c>
      <c r="N832" s="4">
        <v>43615</v>
      </c>
      <c r="O832" s="4">
        <v>43830</v>
      </c>
      <c r="P832">
        <v>1</v>
      </c>
      <c r="Q832" t="s">
        <v>86</v>
      </c>
      <c r="R832" t="s">
        <v>248</v>
      </c>
      <c r="S832">
        <v>1</v>
      </c>
      <c r="T832" t="s">
        <v>419</v>
      </c>
      <c r="U832" t="s">
        <v>981</v>
      </c>
      <c r="V832" t="s">
        <v>1514</v>
      </c>
      <c r="W832" t="s">
        <v>67</v>
      </c>
      <c r="X832" t="s">
        <v>1577</v>
      </c>
      <c r="Y832" s="16">
        <v>173.85</v>
      </c>
      <c r="Z832">
        <v>74.97</v>
      </c>
      <c r="AA832">
        <v>1</v>
      </c>
      <c r="AB832" t="s">
        <v>547</v>
      </c>
      <c r="AC832" t="s">
        <v>2354</v>
      </c>
      <c r="AD832">
        <v>1</v>
      </c>
      <c r="AE832" t="s">
        <v>2633</v>
      </c>
      <c r="AF832">
        <v>86</v>
      </c>
      <c r="AG832" t="s">
        <v>2635</v>
      </c>
      <c r="AH832" s="4">
        <v>43740</v>
      </c>
      <c r="AI832" s="4">
        <v>43799</v>
      </c>
      <c r="AJ832" t="s">
        <v>86</v>
      </c>
      <c r="AK832" t="s">
        <v>248</v>
      </c>
      <c r="AL832" t="s">
        <v>419</v>
      </c>
      <c r="AM832" t="s">
        <v>981</v>
      </c>
      <c r="AN832" t="s">
        <v>1514</v>
      </c>
      <c r="AO832" t="s">
        <v>67</v>
      </c>
      <c r="AP832" t="s">
        <v>1577</v>
      </c>
      <c r="AQ832">
        <f>WebStore68[[#This Row],[unit_price]]*WebStore68[[#This Row],[quantity]]</f>
        <v>173.85000000000002</v>
      </c>
      <c r="AR832" t="s">
        <v>547</v>
      </c>
      <c r="AS832" t="s">
        <v>2354</v>
      </c>
      <c r="AT832" t="str">
        <f t="shared" si="12"/>
        <v>41220437596yesMale436921YouTube4361543830173.8574.971control86Changing color of background from blue to green4374043799713057.95324.9914</v>
      </c>
      <c r="AU832">
        <f>COUNTIF(AT$2:AT832,AT832)</f>
        <v>1</v>
      </c>
      <c r="AV832" t="str">
        <f>WebStore68[[#This Row],[country]]&amp;"-"&amp;WebStore68[[#This Row],[item]]</f>
        <v>England-SLEEPBELLA Duvet Cover Set King Size Navy Blue Buffalo 100% Cotton</v>
      </c>
    </row>
    <row r="833" spans="1:48" x14ac:dyDescent="0.25">
      <c r="A833">
        <v>45</v>
      </c>
      <c r="B833">
        <v>144</v>
      </c>
      <c r="C833" s="4">
        <v>43761</v>
      </c>
      <c r="D833" s="14">
        <f>WebStore68[[#This Row],[order_date]]</f>
        <v>43761</v>
      </c>
      <c r="E833" s="3">
        <f>ROUNDUP(MONTH(WebStore68[[#This Row],[order_date]])/3, 0)</f>
        <v>4</v>
      </c>
      <c r="F833">
        <v>6</v>
      </c>
      <c r="G833" t="s">
        <v>33</v>
      </c>
      <c r="H833" t="s">
        <v>44</v>
      </c>
      <c r="I833" t="s">
        <v>55</v>
      </c>
      <c r="J833" t="s">
        <v>58</v>
      </c>
      <c r="K833" s="4">
        <v>43585</v>
      </c>
      <c r="L833">
        <v>1</v>
      </c>
      <c r="N833" s="4"/>
      <c r="O833" s="4"/>
      <c r="P833">
        <v>1</v>
      </c>
      <c r="Q833" t="s">
        <v>80</v>
      </c>
      <c r="R833" t="s">
        <v>242</v>
      </c>
      <c r="S833">
        <v>1</v>
      </c>
      <c r="T833" t="s">
        <v>84</v>
      </c>
      <c r="U833" t="s">
        <v>990</v>
      </c>
      <c r="V833" t="s">
        <v>1523</v>
      </c>
      <c r="W833" t="s">
        <v>80</v>
      </c>
      <c r="X833" t="s">
        <v>1548</v>
      </c>
      <c r="Y833" s="16">
        <v>20.98</v>
      </c>
      <c r="Z833">
        <v>29.98</v>
      </c>
      <c r="AA833">
        <v>1</v>
      </c>
      <c r="AB833" t="s">
        <v>79</v>
      </c>
      <c r="AC833" t="s">
        <v>2349</v>
      </c>
      <c r="AD833">
        <v>1</v>
      </c>
      <c r="AE833" t="s">
        <v>2633</v>
      </c>
      <c r="AF833">
        <v>52</v>
      </c>
      <c r="AG833" t="s">
        <v>2635</v>
      </c>
      <c r="AH833" s="4">
        <v>43740</v>
      </c>
      <c r="AI833" s="4">
        <v>43799</v>
      </c>
      <c r="AJ833" t="s">
        <v>80</v>
      </c>
      <c r="AK833" t="s">
        <v>242</v>
      </c>
      <c r="AL833" t="s">
        <v>84</v>
      </c>
      <c r="AM833" t="s">
        <v>990</v>
      </c>
      <c r="AN833" t="s">
        <v>1523</v>
      </c>
      <c r="AO833" t="s">
        <v>80</v>
      </c>
      <c r="AP833" t="s">
        <v>1548</v>
      </c>
      <c r="AQ833">
        <f>WebStore68[[#This Row],[unit_price]]*WebStore68[[#This Row],[quantity]]</f>
        <v>20.98</v>
      </c>
      <c r="AR833" t="s">
        <v>79</v>
      </c>
      <c r="AS833" t="s">
        <v>2349</v>
      </c>
      <c r="AT833" t="str">
        <f t="shared" si="12"/>
        <v>45144437616yesFemale43585120.9829.981control52Changing color of background from blue to green43740437992910.49214.994</v>
      </c>
      <c r="AU833">
        <f>COUNTIF(AT$2:AT833,AT833)</f>
        <v>1</v>
      </c>
      <c r="AV833" t="str">
        <f>WebStore68[[#This Row],[country]]&amp;"-"&amp;WebStore68[[#This Row],[item]]</f>
        <v>England-4 Pieces Kids Neck Gaiter Unisex Face Cover Scarf</v>
      </c>
    </row>
    <row r="834" spans="1:48" x14ac:dyDescent="0.25">
      <c r="A834">
        <v>61</v>
      </c>
      <c r="B834">
        <v>316</v>
      </c>
      <c r="C834" s="13">
        <v>43768</v>
      </c>
      <c r="D834" s="14">
        <f>WebStore68[[#This Row],[order_date]]</f>
        <v>43768</v>
      </c>
      <c r="E834" s="3">
        <f>ROUNDUP(MONTH(WebStore68[[#This Row],[order_date]])/3, 0)</f>
        <v>4</v>
      </c>
      <c r="F834">
        <v>6</v>
      </c>
      <c r="G834" t="s">
        <v>33</v>
      </c>
      <c r="H834" t="s">
        <v>44</v>
      </c>
      <c r="I834" t="s">
        <v>55</v>
      </c>
      <c r="J834" t="s">
        <v>58</v>
      </c>
      <c r="K834" s="4">
        <v>43559</v>
      </c>
      <c r="L834">
        <v>2</v>
      </c>
      <c r="N834" s="4"/>
      <c r="O834" s="4"/>
      <c r="P834">
        <v>1</v>
      </c>
      <c r="Q834" t="s">
        <v>67</v>
      </c>
      <c r="R834" t="s">
        <v>229</v>
      </c>
      <c r="S834">
        <v>1</v>
      </c>
      <c r="T834" t="s">
        <v>439</v>
      </c>
      <c r="U834" t="s">
        <v>1001</v>
      </c>
      <c r="V834" t="s">
        <v>1533</v>
      </c>
      <c r="W834" t="s">
        <v>80</v>
      </c>
      <c r="X834" t="s">
        <v>1548</v>
      </c>
      <c r="Y834" s="16">
        <v>119.98</v>
      </c>
      <c r="Z834">
        <v>29.98</v>
      </c>
      <c r="AA834">
        <v>1</v>
      </c>
      <c r="AB834" t="s">
        <v>84</v>
      </c>
      <c r="AC834" t="s">
        <v>2366</v>
      </c>
      <c r="AD834">
        <v>1</v>
      </c>
      <c r="AE834" t="s">
        <v>2633</v>
      </c>
      <c r="AF834">
        <v>136</v>
      </c>
      <c r="AG834" t="s">
        <v>2635</v>
      </c>
      <c r="AH834" s="4">
        <v>43740</v>
      </c>
      <c r="AI834" s="4">
        <v>43799</v>
      </c>
      <c r="AJ834" t="s">
        <v>67</v>
      </c>
      <c r="AK834" t="s">
        <v>229</v>
      </c>
      <c r="AL834" t="s">
        <v>439</v>
      </c>
      <c r="AM834" t="s">
        <v>1001</v>
      </c>
      <c r="AN834" t="s">
        <v>1533</v>
      </c>
      <c r="AO834" t="s">
        <v>80</v>
      </c>
      <c r="AP834" t="s">
        <v>1548</v>
      </c>
      <c r="AQ834">
        <f>WebStore68[[#This Row],[unit_price]]*WebStore68[[#This Row],[quantity]]</f>
        <v>119.98</v>
      </c>
      <c r="AR834" t="s">
        <v>84</v>
      </c>
      <c r="AS834" t="s">
        <v>2366</v>
      </c>
      <c r="AT834" t="str">
        <f t="shared" ref="AT834:AT897" si="13">CONCATENATE($A834,$B834,$C834,$F834,$I834,$J834,$K834,$L834,$M834,$N834,$O834,$Y834,$Z834,$AD834,$AE834,$AF834,$AG834,$AH834,$AI834,$AJ834,$AL834,$AN834,$AO834,$AP834,$AR834)</f>
        <v>61316437686yesFemale435592119.9829.981control136Changing color of background from blue to green4374043799310259.99214.999</v>
      </c>
      <c r="AU834">
        <f>COUNTIF(AT$2:AT834,AT834)</f>
        <v>1</v>
      </c>
      <c r="AV834" t="str">
        <f>WebStore68[[#This Row],[country]]&amp;"-"&amp;WebStore68[[#This Row],[item]]</f>
        <v>England-One Piece Vol.1 1st Edition - JP</v>
      </c>
    </row>
    <row r="835" spans="1:48" x14ac:dyDescent="0.25">
      <c r="A835">
        <v>85</v>
      </c>
      <c r="B835">
        <v>4</v>
      </c>
      <c r="C835" s="13">
        <v>43784</v>
      </c>
      <c r="D835" s="14">
        <f>WebStore68[[#This Row],[order_date]]</f>
        <v>43784</v>
      </c>
      <c r="E835" s="3">
        <f>ROUNDUP(MONTH(WebStore68[[#This Row],[order_date]])/3, 0)</f>
        <v>4</v>
      </c>
      <c r="F835">
        <v>6</v>
      </c>
      <c r="G835" t="s">
        <v>33</v>
      </c>
      <c r="H835" t="s">
        <v>44</v>
      </c>
      <c r="I835" t="s">
        <v>56</v>
      </c>
      <c r="J835" t="s">
        <v>57</v>
      </c>
      <c r="K835" s="4">
        <v>43732</v>
      </c>
      <c r="L835">
        <v>2</v>
      </c>
      <c r="M835" t="s">
        <v>60</v>
      </c>
      <c r="N835" s="4">
        <v>43615</v>
      </c>
      <c r="O835" s="4">
        <v>43830</v>
      </c>
      <c r="P835">
        <v>1</v>
      </c>
      <c r="Q835" t="s">
        <v>99</v>
      </c>
      <c r="R835" t="s">
        <v>261</v>
      </c>
      <c r="S835">
        <v>1</v>
      </c>
      <c r="T835" t="s">
        <v>457</v>
      </c>
      <c r="U835" t="s">
        <v>1020</v>
      </c>
      <c r="V835" t="s">
        <v>1550</v>
      </c>
      <c r="W835" t="s">
        <v>71</v>
      </c>
      <c r="X835" t="s">
        <v>1869</v>
      </c>
      <c r="Y835" s="16">
        <v>9.98</v>
      </c>
      <c r="Z835">
        <v>29.98</v>
      </c>
      <c r="AA835">
        <v>1</v>
      </c>
      <c r="AB835" t="s">
        <v>2104</v>
      </c>
      <c r="AC835" t="s">
        <v>2375</v>
      </c>
      <c r="AD835">
        <v>1</v>
      </c>
      <c r="AE835" t="s">
        <v>2633</v>
      </c>
      <c r="AF835">
        <v>4</v>
      </c>
      <c r="AG835" t="s">
        <v>2635</v>
      </c>
      <c r="AH835" s="4">
        <v>43740</v>
      </c>
      <c r="AI835" s="4">
        <v>43799</v>
      </c>
      <c r="AJ835" t="s">
        <v>78</v>
      </c>
      <c r="AK835" t="s">
        <v>240</v>
      </c>
      <c r="AL835" t="s">
        <v>578</v>
      </c>
      <c r="AM835" t="s">
        <v>1136</v>
      </c>
      <c r="AN835" t="s">
        <v>1659</v>
      </c>
      <c r="AO835" t="s">
        <v>69</v>
      </c>
      <c r="AP835" t="s">
        <v>1548</v>
      </c>
      <c r="AQ835">
        <f>WebStore68[[#This Row],[unit_price]]*WebStore68[[#This Row],[quantity]]</f>
        <v>4.99</v>
      </c>
      <c r="AR835" t="s">
        <v>393</v>
      </c>
      <c r="AS835" t="s">
        <v>2345</v>
      </c>
      <c r="AT835" t="str">
        <f t="shared" si="13"/>
        <v>854437846noMale437322Facebook43615438309.9829.981control4Changing color of background from blue to green437404379981004.99114.9918</v>
      </c>
      <c r="AU835">
        <f>COUNTIF(AT$2:AT835,AT835)</f>
        <v>1</v>
      </c>
      <c r="AV835" t="str">
        <f>WebStore68[[#This Row],[country]]&amp;"-"&amp;WebStore68[[#This Row],[item]]</f>
        <v>England-Non - Stick Omlet Turner</v>
      </c>
    </row>
    <row r="836" spans="1:48" x14ac:dyDescent="0.25">
      <c r="A836">
        <v>93</v>
      </c>
      <c r="B836">
        <v>214</v>
      </c>
      <c r="C836" s="4">
        <v>43787</v>
      </c>
      <c r="D836" s="14">
        <f>WebStore68[[#This Row],[order_date]]</f>
        <v>43787</v>
      </c>
      <c r="E836" s="3">
        <f>ROUNDUP(MONTH(WebStore68[[#This Row],[order_date]])/3, 0)</f>
        <v>4</v>
      </c>
      <c r="F836">
        <v>6</v>
      </c>
      <c r="G836" t="s">
        <v>33</v>
      </c>
      <c r="H836" t="s">
        <v>44</v>
      </c>
      <c r="I836" t="s">
        <v>55</v>
      </c>
      <c r="J836" t="s">
        <v>57</v>
      </c>
      <c r="K836" s="4">
        <v>43631</v>
      </c>
      <c r="L836">
        <v>3</v>
      </c>
      <c r="M836" t="s">
        <v>59</v>
      </c>
      <c r="N836" s="4">
        <v>43615</v>
      </c>
      <c r="O836" s="4">
        <v>43830</v>
      </c>
      <c r="P836">
        <v>2</v>
      </c>
      <c r="Q836" t="s">
        <v>104</v>
      </c>
      <c r="R836" t="s">
        <v>266</v>
      </c>
      <c r="S836">
        <v>2</v>
      </c>
      <c r="T836" t="s">
        <v>464</v>
      </c>
      <c r="U836" t="s">
        <v>1027</v>
      </c>
      <c r="V836" t="s">
        <v>1557</v>
      </c>
      <c r="W836" t="s">
        <v>71</v>
      </c>
      <c r="X836" t="s">
        <v>2031</v>
      </c>
      <c r="Y836" s="16">
        <v>84.67</v>
      </c>
      <c r="Z836">
        <v>39.979999999999997</v>
      </c>
      <c r="AA836">
        <v>2</v>
      </c>
      <c r="AB836" t="s">
        <v>2110</v>
      </c>
      <c r="AC836" t="s">
        <v>2381</v>
      </c>
      <c r="AD836">
        <v>1</v>
      </c>
      <c r="AE836" t="s">
        <v>2634</v>
      </c>
      <c r="AF836">
        <v>82</v>
      </c>
      <c r="AG836" t="s">
        <v>2635</v>
      </c>
      <c r="AH836" s="4">
        <v>43740</v>
      </c>
      <c r="AI836" s="4">
        <v>43799</v>
      </c>
      <c r="AJ836" t="s">
        <v>80</v>
      </c>
      <c r="AK836" t="s">
        <v>242</v>
      </c>
      <c r="AL836" t="s">
        <v>619</v>
      </c>
      <c r="AM836" t="s">
        <v>1016</v>
      </c>
      <c r="AN836" t="s">
        <v>1695</v>
      </c>
      <c r="AO836" t="s">
        <v>69</v>
      </c>
      <c r="AP836" t="s">
        <v>1548</v>
      </c>
      <c r="AQ836">
        <f>WebStore68[[#This Row],[unit_price]]*WebStore68[[#This Row],[quantity]]</f>
        <v>61.99</v>
      </c>
      <c r="AR836" t="s">
        <v>70</v>
      </c>
      <c r="AS836" t="s">
        <v>2341</v>
      </c>
      <c r="AT836" t="str">
        <f t="shared" si="13"/>
        <v>93214437876yesMale436313Google Ads436154383084.6739.981test82Changing color of background from blue to green437404379922761.99114.995</v>
      </c>
      <c r="AU836">
        <f>COUNTIF(AT$2:AT836,AT836)</f>
        <v>1</v>
      </c>
      <c r="AV836" t="str">
        <f>WebStore68[[#This Row],[country]]&amp;"-"&amp;WebStore68[[#This Row],[item]]</f>
        <v>England-Book Week Girls Feisty Fairy AMSCAN Licensed Costume</v>
      </c>
    </row>
    <row r="837" spans="1:48" x14ac:dyDescent="0.25">
      <c r="A837">
        <v>93</v>
      </c>
      <c r="B837">
        <v>214</v>
      </c>
      <c r="C837" s="4">
        <v>43787</v>
      </c>
      <c r="D837" s="14">
        <f>WebStore68[[#This Row],[order_date]]</f>
        <v>43787</v>
      </c>
      <c r="E837" s="3">
        <f>ROUNDUP(MONTH(WebStore68[[#This Row],[order_date]])/3, 0)</f>
        <v>4</v>
      </c>
      <c r="F837">
        <v>6</v>
      </c>
      <c r="G837" t="s">
        <v>33</v>
      </c>
      <c r="H837" t="s">
        <v>44</v>
      </c>
      <c r="I837" t="s">
        <v>55</v>
      </c>
      <c r="J837" t="s">
        <v>57</v>
      </c>
      <c r="K837" s="4">
        <v>43631</v>
      </c>
      <c r="L837">
        <v>3</v>
      </c>
      <c r="M837" t="s">
        <v>59</v>
      </c>
      <c r="N837" s="4">
        <v>43615</v>
      </c>
      <c r="O837" s="4">
        <v>43830</v>
      </c>
      <c r="P837">
        <v>2</v>
      </c>
      <c r="Q837" t="s">
        <v>104</v>
      </c>
      <c r="R837" t="s">
        <v>266</v>
      </c>
      <c r="S837">
        <v>2</v>
      </c>
      <c r="T837" t="s">
        <v>464</v>
      </c>
      <c r="U837" t="s">
        <v>1027</v>
      </c>
      <c r="V837" t="s">
        <v>1557</v>
      </c>
      <c r="W837" t="s">
        <v>71</v>
      </c>
      <c r="X837" t="s">
        <v>2031</v>
      </c>
      <c r="Y837" s="16">
        <v>84.67</v>
      </c>
      <c r="Z837">
        <v>39.979999999999997</v>
      </c>
      <c r="AA837">
        <v>2</v>
      </c>
      <c r="AB837" t="s">
        <v>2110</v>
      </c>
      <c r="AC837" t="s">
        <v>2381</v>
      </c>
      <c r="AD837">
        <v>1</v>
      </c>
      <c r="AE837" t="s">
        <v>2634</v>
      </c>
      <c r="AF837">
        <v>82</v>
      </c>
      <c r="AG837" t="s">
        <v>2635</v>
      </c>
      <c r="AH837" s="4">
        <v>43740</v>
      </c>
      <c r="AI837" s="4">
        <v>43799</v>
      </c>
      <c r="AJ837" t="s">
        <v>86</v>
      </c>
      <c r="AK837" t="s">
        <v>248</v>
      </c>
      <c r="AL837" t="s">
        <v>513</v>
      </c>
      <c r="AM837" t="s">
        <v>1076</v>
      </c>
      <c r="AN837" t="s">
        <v>1603</v>
      </c>
      <c r="AO837" t="s">
        <v>69</v>
      </c>
      <c r="AP837" t="s">
        <v>1577</v>
      </c>
      <c r="AQ837">
        <f>WebStore68[[#This Row],[unit_price]]*WebStore68[[#This Row],[quantity]]</f>
        <v>22.68</v>
      </c>
      <c r="AR837" t="s">
        <v>549</v>
      </c>
      <c r="AS837" t="s">
        <v>2362</v>
      </c>
      <c r="AT837" t="str">
        <f t="shared" si="13"/>
        <v>93214437876yesMale436313Google Ads436154383084.6739.981test82Changing color of background from blue to green437404379976122.68124.9922</v>
      </c>
      <c r="AU837">
        <f>COUNTIF(AT$2:AT837,AT837)</f>
        <v>1</v>
      </c>
      <c r="AV837" t="str">
        <f>WebStore68[[#This Row],[country]]&amp;"-"&amp;WebStore68[[#This Row],[item]]</f>
        <v>England-Honey-Can-Do Collapsible Clothes Drying Rack DRY-09065 Grey</v>
      </c>
    </row>
    <row r="838" spans="1:48" x14ac:dyDescent="0.25">
      <c r="A838">
        <v>100</v>
      </c>
      <c r="B838">
        <v>326</v>
      </c>
      <c r="C838" s="4">
        <v>43792</v>
      </c>
      <c r="D838" s="14">
        <f>WebStore68[[#This Row],[order_date]]</f>
        <v>43792</v>
      </c>
      <c r="E838" s="3">
        <f>ROUNDUP(MONTH(WebStore68[[#This Row],[order_date]])/3, 0)</f>
        <v>4</v>
      </c>
      <c r="F838">
        <v>6</v>
      </c>
      <c r="G838" t="s">
        <v>33</v>
      </c>
      <c r="H838" t="s">
        <v>44</v>
      </c>
      <c r="I838" t="s">
        <v>55</v>
      </c>
      <c r="J838" t="s">
        <v>57</v>
      </c>
      <c r="K838" s="4">
        <v>43471</v>
      </c>
      <c r="L838">
        <v>1</v>
      </c>
      <c r="N838" s="4"/>
      <c r="O838" s="4"/>
      <c r="P838">
        <v>3</v>
      </c>
      <c r="Q838" t="s">
        <v>106</v>
      </c>
      <c r="R838" t="s">
        <v>268</v>
      </c>
      <c r="S838">
        <v>3</v>
      </c>
      <c r="T838" t="s">
        <v>470</v>
      </c>
      <c r="U838" t="s">
        <v>1033</v>
      </c>
      <c r="V838" t="s">
        <v>1563</v>
      </c>
      <c r="W838" t="s">
        <v>2004</v>
      </c>
      <c r="X838" t="s">
        <v>2046</v>
      </c>
      <c r="Y838" s="16">
        <v>170.95</v>
      </c>
      <c r="Z838">
        <v>79.95</v>
      </c>
      <c r="AA838">
        <v>3</v>
      </c>
      <c r="AB838" t="s">
        <v>2113</v>
      </c>
      <c r="AC838" t="s">
        <v>2384</v>
      </c>
      <c r="AH838" s="4"/>
      <c r="AI838" s="4"/>
      <c r="AJ838" t="s">
        <v>90</v>
      </c>
      <c r="AK838" t="s">
        <v>252</v>
      </c>
      <c r="AL838" t="s">
        <v>431</v>
      </c>
      <c r="AM838" t="s">
        <v>994</v>
      </c>
      <c r="AN838" t="s">
        <v>1526</v>
      </c>
      <c r="AO838" t="s">
        <v>69</v>
      </c>
      <c r="AP838" t="s">
        <v>1562</v>
      </c>
      <c r="AQ838">
        <f>WebStore68[[#This Row],[unit_price]]*WebStore68[[#This Row],[quantity]]</f>
        <v>34.99</v>
      </c>
      <c r="AR838" t="s">
        <v>410</v>
      </c>
      <c r="AS838" t="s">
        <v>2359</v>
      </c>
      <c r="AT838" t="str">
        <f t="shared" si="13"/>
        <v>100326437926yesMale434711170.9579.9562434.9919.9920</v>
      </c>
      <c r="AU838">
        <f>COUNTIF(AT$2:AT838,AT838)</f>
        <v>1</v>
      </c>
      <c r="AV838" t="str">
        <f>WebStore68[[#This Row],[country]]&amp;"-"&amp;WebStore68[[#This Row],[item]]</f>
        <v>England-Beyblade Burst Evolution Elite Warrior 4-Pack</v>
      </c>
    </row>
    <row r="839" spans="1:48" x14ac:dyDescent="0.25">
      <c r="A839">
        <v>100</v>
      </c>
      <c r="B839">
        <v>326</v>
      </c>
      <c r="C839" s="4">
        <v>43792</v>
      </c>
      <c r="D839" s="14">
        <f>WebStore68[[#This Row],[order_date]]</f>
        <v>43792</v>
      </c>
      <c r="E839" s="3">
        <f>ROUNDUP(MONTH(WebStore68[[#This Row],[order_date]])/3, 0)</f>
        <v>4</v>
      </c>
      <c r="F839">
        <v>6</v>
      </c>
      <c r="G839" t="s">
        <v>33</v>
      </c>
      <c r="H839" t="s">
        <v>44</v>
      </c>
      <c r="I839" t="s">
        <v>55</v>
      </c>
      <c r="J839" t="s">
        <v>57</v>
      </c>
      <c r="K839" s="4">
        <v>43471</v>
      </c>
      <c r="L839">
        <v>1</v>
      </c>
      <c r="N839" s="4"/>
      <c r="O839" s="4"/>
      <c r="P839">
        <v>3</v>
      </c>
      <c r="Q839" t="s">
        <v>106</v>
      </c>
      <c r="R839" t="s">
        <v>268</v>
      </c>
      <c r="S839">
        <v>3</v>
      </c>
      <c r="T839" t="s">
        <v>470</v>
      </c>
      <c r="U839" t="s">
        <v>1033</v>
      </c>
      <c r="V839" t="s">
        <v>1563</v>
      </c>
      <c r="W839" t="s">
        <v>2004</v>
      </c>
      <c r="X839" t="s">
        <v>2046</v>
      </c>
      <c r="Y839" s="16">
        <v>170.95</v>
      </c>
      <c r="Z839">
        <v>79.95</v>
      </c>
      <c r="AA839">
        <v>3</v>
      </c>
      <c r="AB839" t="s">
        <v>2113</v>
      </c>
      <c r="AC839" t="s">
        <v>2384</v>
      </c>
      <c r="AH839" s="4"/>
      <c r="AI839" s="4"/>
      <c r="AJ839" t="s">
        <v>69</v>
      </c>
      <c r="AK839" t="s">
        <v>231</v>
      </c>
      <c r="AL839" t="s">
        <v>878</v>
      </c>
      <c r="AM839" t="s">
        <v>1415</v>
      </c>
      <c r="AN839" t="s">
        <v>1930</v>
      </c>
      <c r="AO839" t="s">
        <v>69</v>
      </c>
      <c r="AP839" t="s">
        <v>1577</v>
      </c>
      <c r="AQ839">
        <f>WebStore68[[#This Row],[unit_price]]*WebStore68[[#This Row],[quantity]]</f>
        <v>45.99</v>
      </c>
      <c r="AR839" t="s">
        <v>69</v>
      </c>
      <c r="AS839" t="s">
        <v>2360</v>
      </c>
      <c r="AT839" t="str">
        <f t="shared" si="13"/>
        <v>100326437926yesMale434711170.9579.95112145.99124.991</v>
      </c>
      <c r="AU839">
        <f>COUNTIF(AT$2:AT839,AT839)</f>
        <v>1</v>
      </c>
      <c r="AV839" t="str">
        <f>WebStore68[[#This Row],[country]]&amp;"-"&amp;WebStore68[[#This Row],[item]]</f>
        <v>England-Roku Streaming Stick With HD/4K/HDR Streaming Device</v>
      </c>
    </row>
    <row r="840" spans="1:48" x14ac:dyDescent="0.25">
      <c r="A840">
        <v>100</v>
      </c>
      <c r="B840">
        <v>326</v>
      </c>
      <c r="C840" s="4">
        <v>43792</v>
      </c>
      <c r="D840" s="14">
        <f>WebStore68[[#This Row],[order_date]]</f>
        <v>43792</v>
      </c>
      <c r="E840" s="3">
        <f>ROUNDUP(MONTH(WebStore68[[#This Row],[order_date]])/3, 0)</f>
        <v>4</v>
      </c>
      <c r="F840">
        <v>6</v>
      </c>
      <c r="G840" t="s">
        <v>33</v>
      </c>
      <c r="H840" t="s">
        <v>44</v>
      </c>
      <c r="I840" t="s">
        <v>55</v>
      </c>
      <c r="J840" t="s">
        <v>57</v>
      </c>
      <c r="K840" s="4">
        <v>43471</v>
      </c>
      <c r="L840">
        <v>1</v>
      </c>
      <c r="N840" s="4"/>
      <c r="O840" s="4"/>
      <c r="P840">
        <v>3</v>
      </c>
      <c r="Q840" t="s">
        <v>106</v>
      </c>
      <c r="R840" t="s">
        <v>268</v>
      </c>
      <c r="S840">
        <v>3</v>
      </c>
      <c r="T840" t="s">
        <v>470</v>
      </c>
      <c r="U840" t="s">
        <v>1033</v>
      </c>
      <c r="V840" t="s">
        <v>1563</v>
      </c>
      <c r="W840" t="s">
        <v>2004</v>
      </c>
      <c r="X840" t="s">
        <v>2046</v>
      </c>
      <c r="Y840" s="16">
        <v>170.95</v>
      </c>
      <c r="Z840">
        <v>79.95</v>
      </c>
      <c r="AA840">
        <v>3</v>
      </c>
      <c r="AB840" t="s">
        <v>2113</v>
      </c>
      <c r="AC840" t="s">
        <v>2384</v>
      </c>
      <c r="AH840" s="4"/>
      <c r="AI840" s="4"/>
      <c r="AJ840" t="s">
        <v>67</v>
      </c>
      <c r="AK840" t="s">
        <v>229</v>
      </c>
      <c r="AL840" t="s">
        <v>498</v>
      </c>
      <c r="AM840" t="s">
        <v>1061</v>
      </c>
      <c r="AN840" t="s">
        <v>1513</v>
      </c>
      <c r="AO840" t="s">
        <v>67</v>
      </c>
      <c r="AP840" t="s">
        <v>1548</v>
      </c>
      <c r="AQ840">
        <f>WebStore68[[#This Row],[unit_price]]*WebStore68[[#This Row],[quantity]]</f>
        <v>89.97</v>
      </c>
      <c r="AR840" t="s">
        <v>652</v>
      </c>
      <c r="AS840" t="s">
        <v>2352</v>
      </c>
      <c r="AT840" t="str">
        <f t="shared" si="13"/>
        <v>100326437926yesMale434711170.9579.9535929.99314.9911</v>
      </c>
      <c r="AU840">
        <f>COUNTIF(AT$2:AT840,AT840)</f>
        <v>1</v>
      </c>
      <c r="AV840" t="str">
        <f>WebStore68[[#This Row],[country]]&amp;"-"&amp;WebStore68[[#This Row],[item]]</f>
        <v>England-Harry Potter and the Chamber of Secrets</v>
      </c>
    </row>
    <row r="841" spans="1:48" x14ac:dyDescent="0.25">
      <c r="A841">
        <v>110</v>
      </c>
      <c r="B841">
        <v>326</v>
      </c>
      <c r="C841" s="4">
        <v>43799</v>
      </c>
      <c r="D841" s="14">
        <f>WebStore68[[#This Row],[order_date]]</f>
        <v>43799</v>
      </c>
      <c r="E841" s="3">
        <f>ROUNDUP(MONTH(WebStore68[[#This Row],[order_date]])/3, 0)</f>
        <v>4</v>
      </c>
      <c r="F841">
        <v>6</v>
      </c>
      <c r="G841" t="s">
        <v>33</v>
      </c>
      <c r="H841" t="s">
        <v>44</v>
      </c>
      <c r="I841" t="s">
        <v>55</v>
      </c>
      <c r="J841" t="s">
        <v>57</v>
      </c>
      <c r="K841" s="4">
        <v>43471</v>
      </c>
      <c r="L841">
        <v>1</v>
      </c>
      <c r="N841" s="4"/>
      <c r="O841" s="4"/>
      <c r="P841">
        <v>1</v>
      </c>
      <c r="Q841" t="s">
        <v>67</v>
      </c>
      <c r="R841" t="s">
        <v>229</v>
      </c>
      <c r="S841">
        <v>1</v>
      </c>
      <c r="T841" t="s">
        <v>445</v>
      </c>
      <c r="U841" t="s">
        <v>1007</v>
      </c>
      <c r="V841" t="s">
        <v>1533</v>
      </c>
      <c r="W841" t="s">
        <v>69</v>
      </c>
      <c r="X841" t="s">
        <v>1548</v>
      </c>
      <c r="Y841" s="16">
        <v>59.99</v>
      </c>
      <c r="Z841">
        <v>14.99</v>
      </c>
      <c r="AA841">
        <v>1</v>
      </c>
      <c r="AB841" t="s">
        <v>79</v>
      </c>
      <c r="AC841" t="s">
        <v>2349</v>
      </c>
      <c r="AD841">
        <v>1</v>
      </c>
      <c r="AE841" t="s">
        <v>2634</v>
      </c>
      <c r="AF841">
        <v>143</v>
      </c>
      <c r="AG841" t="s">
        <v>2635</v>
      </c>
      <c r="AH841" s="4">
        <v>43740</v>
      </c>
      <c r="AI841" s="4">
        <v>43799</v>
      </c>
      <c r="AJ841" t="s">
        <v>67</v>
      </c>
      <c r="AK841" t="s">
        <v>229</v>
      </c>
      <c r="AL841" t="s">
        <v>445</v>
      </c>
      <c r="AM841" t="s">
        <v>1007</v>
      </c>
      <c r="AN841" t="s">
        <v>1533</v>
      </c>
      <c r="AO841" t="s">
        <v>69</v>
      </c>
      <c r="AP841" t="s">
        <v>1548</v>
      </c>
      <c r="AQ841">
        <f>WebStore68[[#This Row],[unit_price]]*WebStore68[[#This Row],[quantity]]</f>
        <v>59.99</v>
      </c>
      <c r="AR841" t="s">
        <v>79</v>
      </c>
      <c r="AS841" t="s">
        <v>2349</v>
      </c>
      <c r="AT841" t="str">
        <f t="shared" si="13"/>
        <v>110326437996yesMale43471159.9914.991test143Changing color of background from blue to green4374043799310459.99114.994</v>
      </c>
      <c r="AU841">
        <f>COUNTIF(AT$2:AT841,AT841)</f>
        <v>1</v>
      </c>
      <c r="AV841" t="str">
        <f>WebStore68[[#This Row],[country]]&amp;"-"&amp;WebStore68[[#This Row],[item]]</f>
        <v>England-One Piece Vol.3 1st Edition - JP</v>
      </c>
    </row>
    <row r="842" spans="1:48" x14ac:dyDescent="0.25">
      <c r="A842">
        <v>144</v>
      </c>
      <c r="B842">
        <v>180</v>
      </c>
      <c r="C842" s="13">
        <v>43821</v>
      </c>
      <c r="D842" s="14">
        <f>WebStore68[[#This Row],[order_date]]</f>
        <v>43821</v>
      </c>
      <c r="E842" s="3">
        <f>ROUNDUP(MONTH(WebStore68[[#This Row],[order_date]])/3, 0)</f>
        <v>4</v>
      </c>
      <c r="F842">
        <v>6</v>
      </c>
      <c r="G842" t="s">
        <v>33</v>
      </c>
      <c r="H842" t="s">
        <v>44</v>
      </c>
      <c r="I842" t="s">
        <v>55</v>
      </c>
      <c r="J842" t="s">
        <v>58</v>
      </c>
      <c r="K842" s="4">
        <v>43656</v>
      </c>
      <c r="L842">
        <v>2</v>
      </c>
      <c r="M842" t="s">
        <v>60</v>
      </c>
      <c r="N842" s="4">
        <v>43615</v>
      </c>
      <c r="O842" s="4">
        <v>43830</v>
      </c>
      <c r="P842">
        <v>1</v>
      </c>
      <c r="Q842" t="s">
        <v>67</v>
      </c>
      <c r="R842" t="s">
        <v>229</v>
      </c>
      <c r="S842">
        <v>1</v>
      </c>
      <c r="T842" t="s">
        <v>416</v>
      </c>
      <c r="U842" t="s">
        <v>978</v>
      </c>
      <c r="V842" t="s">
        <v>1511</v>
      </c>
      <c r="W842" t="s">
        <v>80</v>
      </c>
      <c r="X842" t="s">
        <v>1548</v>
      </c>
      <c r="Y842" s="16">
        <v>47.9</v>
      </c>
      <c r="Z842">
        <v>29.98</v>
      </c>
      <c r="AA842">
        <v>1</v>
      </c>
      <c r="AB842" t="s">
        <v>652</v>
      </c>
      <c r="AC842" t="s">
        <v>2352</v>
      </c>
      <c r="AH842" s="4"/>
      <c r="AI842" s="4"/>
      <c r="AJ842" t="s">
        <v>67</v>
      </c>
      <c r="AK842" t="s">
        <v>229</v>
      </c>
      <c r="AL842" t="s">
        <v>416</v>
      </c>
      <c r="AM842" t="s">
        <v>978</v>
      </c>
      <c r="AN842" t="s">
        <v>1511</v>
      </c>
      <c r="AO842" t="s">
        <v>80</v>
      </c>
      <c r="AP842" t="s">
        <v>1548</v>
      </c>
      <c r="AQ842">
        <f>WebStore68[[#This Row],[unit_price]]*WebStore68[[#This Row],[quantity]]</f>
        <v>47.9</v>
      </c>
      <c r="AR842" t="s">
        <v>652</v>
      </c>
      <c r="AS842" t="s">
        <v>2352</v>
      </c>
      <c r="AT842" t="str">
        <f t="shared" si="13"/>
        <v>144180438216yesFemale436562Facebook436154383047.929.98311723.95214.9911</v>
      </c>
      <c r="AU842">
        <f>COUNTIF(AT$2:AT842,AT842)</f>
        <v>1</v>
      </c>
      <c r="AV842" t="str">
        <f>WebStore68[[#This Row],[country]]&amp;"-"&amp;WebStore68[[#This Row],[item]]</f>
        <v>England-Rich Dad</v>
      </c>
    </row>
    <row r="843" spans="1:48" x14ac:dyDescent="0.25">
      <c r="A843">
        <v>159</v>
      </c>
      <c r="B843">
        <v>253</v>
      </c>
      <c r="C843" s="4">
        <v>43832</v>
      </c>
      <c r="D843" s="14">
        <f>WebStore68[[#This Row],[order_date]]</f>
        <v>43832</v>
      </c>
      <c r="E843" s="3">
        <f>ROUNDUP(MONTH(WebStore68[[#This Row],[order_date]])/3, 0)</f>
        <v>1</v>
      </c>
      <c r="F843">
        <v>6</v>
      </c>
      <c r="G843" t="s">
        <v>33</v>
      </c>
      <c r="H843" t="s">
        <v>44</v>
      </c>
      <c r="I843" t="s">
        <v>55</v>
      </c>
      <c r="J843" t="s">
        <v>57</v>
      </c>
      <c r="K843" s="4">
        <v>43641</v>
      </c>
      <c r="L843">
        <v>3</v>
      </c>
      <c r="M843" t="s">
        <v>59</v>
      </c>
      <c r="N843" s="4">
        <v>43615</v>
      </c>
      <c r="O843" s="4">
        <v>43830</v>
      </c>
      <c r="P843">
        <v>2</v>
      </c>
      <c r="Q843" t="s">
        <v>117</v>
      </c>
      <c r="R843" t="s">
        <v>279</v>
      </c>
      <c r="S843">
        <v>2</v>
      </c>
      <c r="T843" t="s">
        <v>510</v>
      </c>
      <c r="U843" t="s">
        <v>1073</v>
      </c>
      <c r="V843" t="s">
        <v>1600</v>
      </c>
      <c r="W843" t="s">
        <v>85</v>
      </c>
      <c r="X843" t="s">
        <v>2042</v>
      </c>
      <c r="Y843" s="16">
        <v>99.97</v>
      </c>
      <c r="Z843">
        <v>34.97</v>
      </c>
      <c r="AA843">
        <v>2</v>
      </c>
      <c r="AB843" t="s">
        <v>2129</v>
      </c>
      <c r="AC843" t="s">
        <v>2404</v>
      </c>
      <c r="AH843" s="4"/>
      <c r="AI843" s="4"/>
      <c r="AJ843" t="s">
        <v>79</v>
      </c>
      <c r="AK843" t="s">
        <v>241</v>
      </c>
      <c r="AL843" t="s">
        <v>472</v>
      </c>
      <c r="AM843" t="s">
        <v>1035</v>
      </c>
      <c r="AN843" t="s">
        <v>1513</v>
      </c>
      <c r="AO843" t="s">
        <v>69</v>
      </c>
      <c r="AP843" t="s">
        <v>1548</v>
      </c>
      <c r="AQ843">
        <f>WebStore68[[#This Row],[unit_price]]*WebStore68[[#This Row],[quantity]]</f>
        <v>29.99</v>
      </c>
      <c r="AR843" t="s">
        <v>65</v>
      </c>
      <c r="AS843" t="s">
        <v>2343</v>
      </c>
      <c r="AT843" t="str">
        <f t="shared" si="13"/>
        <v>159253438326yesMale436413Google Ads436154383099.9734.9745129.99114.9910</v>
      </c>
      <c r="AU843">
        <f>COUNTIF(AT$2:AT843,AT843)</f>
        <v>1</v>
      </c>
      <c r="AV843" t="str">
        <f>WebStore68[[#This Row],[country]]&amp;"-"&amp;WebStore68[[#This Row],[item]]</f>
        <v>England-Funko Pop! STAR WARS Darth Revan Exclusive</v>
      </c>
    </row>
    <row r="844" spans="1:48" x14ac:dyDescent="0.25">
      <c r="A844">
        <v>159</v>
      </c>
      <c r="B844">
        <v>253</v>
      </c>
      <c r="C844" s="4">
        <v>43832</v>
      </c>
      <c r="D844" s="14">
        <f>WebStore68[[#This Row],[order_date]]</f>
        <v>43832</v>
      </c>
      <c r="E844" s="3">
        <f>ROUNDUP(MONTH(WebStore68[[#This Row],[order_date]])/3, 0)</f>
        <v>1</v>
      </c>
      <c r="F844">
        <v>6</v>
      </c>
      <c r="G844" t="s">
        <v>33</v>
      </c>
      <c r="H844" t="s">
        <v>44</v>
      </c>
      <c r="I844" t="s">
        <v>55</v>
      </c>
      <c r="J844" t="s">
        <v>57</v>
      </c>
      <c r="K844" s="4">
        <v>43641</v>
      </c>
      <c r="L844">
        <v>3</v>
      </c>
      <c r="M844" t="s">
        <v>59</v>
      </c>
      <c r="N844" s="4">
        <v>43615</v>
      </c>
      <c r="O844" s="4">
        <v>43830</v>
      </c>
      <c r="P844">
        <v>2</v>
      </c>
      <c r="Q844" t="s">
        <v>117</v>
      </c>
      <c r="R844" t="s">
        <v>279</v>
      </c>
      <c r="S844">
        <v>2</v>
      </c>
      <c r="T844" t="s">
        <v>510</v>
      </c>
      <c r="U844" t="s">
        <v>1073</v>
      </c>
      <c r="V844" t="s">
        <v>1600</v>
      </c>
      <c r="W844" t="s">
        <v>85</v>
      </c>
      <c r="X844" t="s">
        <v>2042</v>
      </c>
      <c r="Y844" s="16">
        <v>99.97</v>
      </c>
      <c r="Z844">
        <v>34.97</v>
      </c>
      <c r="AA844">
        <v>2</v>
      </c>
      <c r="AB844" t="s">
        <v>2129</v>
      </c>
      <c r="AC844" t="s">
        <v>2404</v>
      </c>
      <c r="AH844" s="4"/>
      <c r="AI844" s="4"/>
      <c r="AJ844" t="s">
        <v>90</v>
      </c>
      <c r="AK844" t="s">
        <v>252</v>
      </c>
      <c r="AL844" t="s">
        <v>431</v>
      </c>
      <c r="AM844" t="s">
        <v>994</v>
      </c>
      <c r="AN844" t="s">
        <v>1526</v>
      </c>
      <c r="AO844" t="s">
        <v>80</v>
      </c>
      <c r="AP844" t="s">
        <v>1562</v>
      </c>
      <c r="AQ844">
        <f>WebStore68[[#This Row],[unit_price]]*WebStore68[[#This Row],[quantity]]</f>
        <v>69.98</v>
      </c>
      <c r="AR844" t="s">
        <v>410</v>
      </c>
      <c r="AS844" t="s">
        <v>2359</v>
      </c>
      <c r="AT844" t="str">
        <f t="shared" si="13"/>
        <v>159253438326yesMale436413Google Ads436154383099.9734.9762434.9929.9920</v>
      </c>
      <c r="AU844">
        <f>COUNTIF(AT$2:AT844,AT844)</f>
        <v>1</v>
      </c>
      <c r="AV844" t="str">
        <f>WebStore68[[#This Row],[country]]&amp;"-"&amp;WebStore68[[#This Row],[item]]</f>
        <v>England-Beyblade Burst Evolution Elite Warrior 4-Pack</v>
      </c>
    </row>
    <row r="845" spans="1:48" x14ac:dyDescent="0.25">
      <c r="A845">
        <v>181</v>
      </c>
      <c r="B845">
        <v>4</v>
      </c>
      <c r="C845" s="13">
        <v>43846</v>
      </c>
      <c r="D845" s="14">
        <f>WebStore68[[#This Row],[order_date]]</f>
        <v>43846</v>
      </c>
      <c r="E845" s="3">
        <f>ROUNDUP(MONTH(WebStore68[[#This Row],[order_date]])/3, 0)</f>
        <v>1</v>
      </c>
      <c r="F845">
        <v>6</v>
      </c>
      <c r="G845" t="s">
        <v>33</v>
      </c>
      <c r="H845" t="s">
        <v>44</v>
      </c>
      <c r="I845" t="s">
        <v>56</v>
      </c>
      <c r="J845" t="s">
        <v>57</v>
      </c>
      <c r="K845" s="4">
        <v>43732</v>
      </c>
      <c r="L845">
        <v>2</v>
      </c>
      <c r="M845" t="s">
        <v>60</v>
      </c>
      <c r="N845" s="4">
        <v>43615</v>
      </c>
      <c r="O845" s="4">
        <v>43830</v>
      </c>
      <c r="P845">
        <v>1</v>
      </c>
      <c r="Q845" t="s">
        <v>71</v>
      </c>
      <c r="R845" t="s">
        <v>233</v>
      </c>
      <c r="S845">
        <v>1</v>
      </c>
      <c r="T845" t="s">
        <v>525</v>
      </c>
      <c r="U845" t="s">
        <v>1088</v>
      </c>
      <c r="V845" t="s">
        <v>1615</v>
      </c>
      <c r="W845" t="s">
        <v>110</v>
      </c>
      <c r="X845" t="s">
        <v>2032</v>
      </c>
      <c r="Y845" s="16">
        <v>3174</v>
      </c>
      <c r="Z845">
        <v>149.94</v>
      </c>
      <c r="AA845">
        <v>1</v>
      </c>
      <c r="AB845" t="s">
        <v>110</v>
      </c>
      <c r="AC845" t="s">
        <v>2410</v>
      </c>
      <c r="AH845" s="4"/>
      <c r="AI845" s="4"/>
      <c r="AJ845" t="s">
        <v>69</v>
      </c>
      <c r="AK845" t="s">
        <v>231</v>
      </c>
      <c r="AL845" t="s">
        <v>856</v>
      </c>
      <c r="AM845" t="s">
        <v>1393</v>
      </c>
      <c r="AN845" t="s">
        <v>1909</v>
      </c>
      <c r="AO845" t="s">
        <v>67</v>
      </c>
      <c r="AP845" t="s">
        <v>1577</v>
      </c>
      <c r="AQ845">
        <f>WebStore68[[#This Row],[unit_price]]*WebStore68[[#This Row],[quantity]]</f>
        <v>1587</v>
      </c>
      <c r="AR845" t="s">
        <v>67</v>
      </c>
      <c r="AS845" t="s">
        <v>2373</v>
      </c>
      <c r="AT845" t="str">
        <f t="shared" si="13"/>
        <v>1814438466noMale437322Facebook43615438303174149.94199529324.993</v>
      </c>
      <c r="AU845">
        <f>COUNTIF(AT$2:AT845,AT845)</f>
        <v>1</v>
      </c>
      <c r="AV845" t="str">
        <f>WebStore68[[#This Row],[country]]&amp;"-"&amp;WebStore68[[#This Row],[item]]</f>
        <v>England-Nintendo Switch Pokemon Version</v>
      </c>
    </row>
    <row r="846" spans="1:48" x14ac:dyDescent="0.25">
      <c r="A846">
        <v>270</v>
      </c>
      <c r="B846">
        <v>440</v>
      </c>
      <c r="C846" s="4">
        <v>43904</v>
      </c>
      <c r="D846" s="14">
        <f>WebStore68[[#This Row],[order_date]]</f>
        <v>43904</v>
      </c>
      <c r="E846" s="3">
        <f>ROUNDUP(MONTH(WebStore68[[#This Row],[order_date]])/3, 0)</f>
        <v>1</v>
      </c>
      <c r="F846">
        <v>6</v>
      </c>
      <c r="G846" t="s">
        <v>33</v>
      </c>
      <c r="H846" t="s">
        <v>44</v>
      </c>
      <c r="I846" t="s">
        <v>55</v>
      </c>
      <c r="J846" t="s">
        <v>58</v>
      </c>
      <c r="K846" s="4">
        <v>43717</v>
      </c>
      <c r="L846">
        <v>1</v>
      </c>
      <c r="M846" t="s">
        <v>61</v>
      </c>
      <c r="N846" s="4">
        <v>43615</v>
      </c>
      <c r="O846" s="4">
        <v>43830</v>
      </c>
      <c r="P846">
        <v>1</v>
      </c>
      <c r="Q846" t="s">
        <v>79</v>
      </c>
      <c r="R846" t="s">
        <v>241</v>
      </c>
      <c r="S846">
        <v>1</v>
      </c>
      <c r="T846" t="s">
        <v>521</v>
      </c>
      <c r="U846" t="s">
        <v>1078</v>
      </c>
      <c r="V846" t="s">
        <v>1611</v>
      </c>
      <c r="W846" t="s">
        <v>67</v>
      </c>
      <c r="X846" t="s">
        <v>1548</v>
      </c>
      <c r="Y846" s="16">
        <v>167.07</v>
      </c>
      <c r="Z846">
        <v>44.97</v>
      </c>
      <c r="AA846">
        <v>1</v>
      </c>
      <c r="AB846" t="s">
        <v>455</v>
      </c>
      <c r="AC846" t="s">
        <v>2340</v>
      </c>
      <c r="AH846" s="4"/>
      <c r="AI846" s="4"/>
      <c r="AJ846" t="s">
        <v>79</v>
      </c>
      <c r="AK846" t="s">
        <v>241</v>
      </c>
      <c r="AL846" t="s">
        <v>521</v>
      </c>
      <c r="AM846" t="s">
        <v>1078</v>
      </c>
      <c r="AN846" t="s">
        <v>1611</v>
      </c>
      <c r="AO846" t="s">
        <v>67</v>
      </c>
      <c r="AP846" t="s">
        <v>1548</v>
      </c>
      <c r="AQ846">
        <f>WebStore68[[#This Row],[unit_price]]*WebStore68[[#This Row],[quantity]]</f>
        <v>167.07</v>
      </c>
      <c r="AR846" t="s">
        <v>455</v>
      </c>
      <c r="AS846" t="s">
        <v>2340</v>
      </c>
      <c r="AT846" t="str">
        <f t="shared" si="13"/>
        <v>270440439046yesFemale437171YouTube4361543830167.0744.97414555.69314.9915</v>
      </c>
      <c r="AU846">
        <f>COUNTIF(AT$2:AT846,AT846)</f>
        <v>1</v>
      </c>
      <c r="AV846" t="str">
        <f>WebStore68[[#This Row],[country]]&amp;"-"&amp;WebStore68[[#This Row],[item]]</f>
        <v>England-Topps 2020 Series 1 Baseball Blaster Box</v>
      </c>
    </row>
    <row r="847" spans="1:48" x14ac:dyDescent="0.25">
      <c r="A847">
        <v>276</v>
      </c>
      <c r="B847">
        <v>488</v>
      </c>
      <c r="C847" s="4">
        <v>43907</v>
      </c>
      <c r="D847" s="14">
        <f>WebStore68[[#This Row],[order_date]]</f>
        <v>43907</v>
      </c>
      <c r="E847" s="3">
        <f>ROUNDUP(MONTH(WebStore68[[#This Row],[order_date]])/3, 0)</f>
        <v>1</v>
      </c>
      <c r="F847">
        <v>6</v>
      </c>
      <c r="G847" t="s">
        <v>33</v>
      </c>
      <c r="H847" t="s">
        <v>44</v>
      </c>
      <c r="I847" t="s">
        <v>56</v>
      </c>
      <c r="J847" t="s">
        <v>58</v>
      </c>
      <c r="K847" s="4">
        <v>43855</v>
      </c>
      <c r="L847">
        <v>4</v>
      </c>
      <c r="M847" t="s">
        <v>61</v>
      </c>
      <c r="N847" s="4">
        <v>43831</v>
      </c>
      <c r="O847" s="4">
        <v>43861</v>
      </c>
      <c r="P847">
        <v>2</v>
      </c>
      <c r="Q847" t="s">
        <v>118</v>
      </c>
      <c r="R847" t="s">
        <v>280</v>
      </c>
      <c r="S847">
        <v>2</v>
      </c>
      <c r="T847" t="s">
        <v>588</v>
      </c>
      <c r="U847" t="s">
        <v>1144</v>
      </c>
      <c r="V847" t="s">
        <v>1669</v>
      </c>
      <c r="W847" t="s">
        <v>85</v>
      </c>
      <c r="X847" t="s">
        <v>2039</v>
      </c>
      <c r="Y847" s="16">
        <v>109.97</v>
      </c>
      <c r="Z847">
        <v>39.97</v>
      </c>
      <c r="AA847">
        <v>2</v>
      </c>
      <c r="AB847" t="s">
        <v>2153</v>
      </c>
      <c r="AC847" t="s">
        <v>2433</v>
      </c>
      <c r="AH847" s="4"/>
      <c r="AI847" s="4"/>
      <c r="AJ847" t="s">
        <v>90</v>
      </c>
      <c r="AK847" t="s">
        <v>252</v>
      </c>
      <c r="AL847" t="s">
        <v>427</v>
      </c>
      <c r="AM847" t="s">
        <v>989</v>
      </c>
      <c r="AN847" t="s">
        <v>1522</v>
      </c>
      <c r="AO847" t="s">
        <v>69</v>
      </c>
      <c r="AP847" t="s">
        <v>1562</v>
      </c>
      <c r="AQ847">
        <f>WebStore68[[#This Row],[unit_price]]*WebStore68[[#This Row],[quantity]]</f>
        <v>81.99</v>
      </c>
      <c r="AR847" t="s">
        <v>645</v>
      </c>
      <c r="AS847" t="s">
        <v>2347</v>
      </c>
      <c r="AT847" t="str">
        <f t="shared" si="13"/>
        <v>276488439076noFemale438554YouTube4383143861109.9739.9767581.9919.9913</v>
      </c>
      <c r="AU847">
        <f>COUNTIF(AT$2:AT847,AT847)</f>
        <v>1</v>
      </c>
      <c r="AV847" t="str">
        <f>WebStore68[[#This Row],[country]]&amp;"-"&amp;WebStore68[[#This Row],[item]]</f>
        <v>England-Lego 71360 Super Mario Starterset</v>
      </c>
    </row>
    <row r="848" spans="1:48" x14ac:dyDescent="0.25">
      <c r="A848">
        <v>276</v>
      </c>
      <c r="B848">
        <v>488</v>
      </c>
      <c r="C848" s="4">
        <v>43907</v>
      </c>
      <c r="D848" s="14">
        <f>WebStore68[[#This Row],[order_date]]</f>
        <v>43907</v>
      </c>
      <c r="E848" s="3">
        <f>ROUNDUP(MONTH(WebStore68[[#This Row],[order_date]])/3, 0)</f>
        <v>1</v>
      </c>
      <c r="F848">
        <v>6</v>
      </c>
      <c r="G848" t="s">
        <v>33</v>
      </c>
      <c r="H848" t="s">
        <v>44</v>
      </c>
      <c r="I848" t="s">
        <v>56</v>
      </c>
      <c r="J848" t="s">
        <v>58</v>
      </c>
      <c r="K848" s="4">
        <v>43855</v>
      </c>
      <c r="L848">
        <v>4</v>
      </c>
      <c r="M848" t="s">
        <v>61</v>
      </c>
      <c r="N848" s="4">
        <v>43831</v>
      </c>
      <c r="O848" s="4">
        <v>43861</v>
      </c>
      <c r="P848">
        <v>2</v>
      </c>
      <c r="Q848" t="s">
        <v>118</v>
      </c>
      <c r="R848" t="s">
        <v>280</v>
      </c>
      <c r="S848">
        <v>2</v>
      </c>
      <c r="T848" t="s">
        <v>588</v>
      </c>
      <c r="U848" t="s">
        <v>1144</v>
      </c>
      <c r="V848" t="s">
        <v>1669</v>
      </c>
      <c r="W848" t="s">
        <v>85</v>
      </c>
      <c r="X848" t="s">
        <v>2039</v>
      </c>
      <c r="Y848" s="16">
        <v>109.97</v>
      </c>
      <c r="Z848">
        <v>39.97</v>
      </c>
      <c r="AA848">
        <v>2</v>
      </c>
      <c r="AB848" t="s">
        <v>2153</v>
      </c>
      <c r="AC848" t="s">
        <v>2433</v>
      </c>
      <c r="AH848" s="4"/>
      <c r="AI848" s="4"/>
      <c r="AJ848" t="s">
        <v>79</v>
      </c>
      <c r="AK848" t="s">
        <v>241</v>
      </c>
      <c r="AL848" t="s">
        <v>694</v>
      </c>
      <c r="AM848" t="s">
        <v>1087</v>
      </c>
      <c r="AN848" t="s">
        <v>1652</v>
      </c>
      <c r="AO848" t="s">
        <v>80</v>
      </c>
      <c r="AP848" t="s">
        <v>1548</v>
      </c>
      <c r="AQ848">
        <f>WebStore68[[#This Row],[unit_price]]*WebStore68[[#This Row],[quantity]]</f>
        <v>27.98</v>
      </c>
      <c r="AR848" t="s">
        <v>86</v>
      </c>
      <c r="AS848" t="s">
        <v>2350</v>
      </c>
      <c r="AT848" t="str">
        <f t="shared" si="13"/>
        <v>276488439076noFemale438554YouTube4383143861109.9739.97416613.99214.997</v>
      </c>
      <c r="AU848">
        <f>COUNTIF(AT$2:AT848,AT848)</f>
        <v>1</v>
      </c>
      <c r="AV848" t="str">
        <f>WebStore68[[#This Row],[country]]&amp;"-"&amp;WebStore68[[#This Row],[item]]</f>
        <v>England-Yu-Gi-Oh! TCG: Egyptian God Deck: Slifer The Sky Dragon</v>
      </c>
    </row>
    <row r="849" spans="1:48" x14ac:dyDescent="0.25">
      <c r="A849">
        <v>280</v>
      </c>
      <c r="B849">
        <v>242</v>
      </c>
      <c r="C849" s="13">
        <v>43910</v>
      </c>
      <c r="D849" s="14">
        <f>WebStore68[[#This Row],[order_date]]</f>
        <v>43910</v>
      </c>
      <c r="E849" s="3">
        <f>ROUNDUP(MONTH(WebStore68[[#This Row],[order_date]])/3, 0)</f>
        <v>1</v>
      </c>
      <c r="F849">
        <v>6</v>
      </c>
      <c r="G849" t="s">
        <v>33</v>
      </c>
      <c r="H849" t="s">
        <v>44</v>
      </c>
      <c r="I849" t="s">
        <v>56</v>
      </c>
      <c r="J849" t="s">
        <v>57</v>
      </c>
      <c r="K849" s="4">
        <v>43708</v>
      </c>
      <c r="L849">
        <v>2</v>
      </c>
      <c r="M849" t="s">
        <v>60</v>
      </c>
      <c r="N849" s="4">
        <v>43615</v>
      </c>
      <c r="O849" s="4">
        <v>43830</v>
      </c>
      <c r="P849">
        <v>1</v>
      </c>
      <c r="Q849" t="s">
        <v>70</v>
      </c>
      <c r="R849" t="s">
        <v>232</v>
      </c>
      <c r="S849">
        <v>1</v>
      </c>
      <c r="T849" t="s">
        <v>394</v>
      </c>
      <c r="U849" t="s">
        <v>956</v>
      </c>
      <c r="V849" t="s">
        <v>1490</v>
      </c>
      <c r="W849" t="s">
        <v>80</v>
      </c>
      <c r="X849" t="s">
        <v>1517</v>
      </c>
      <c r="Y849" s="16">
        <v>17.98</v>
      </c>
      <c r="Z849">
        <v>39.979999999999997</v>
      </c>
      <c r="AA849">
        <v>1</v>
      </c>
      <c r="AB849" t="s">
        <v>432</v>
      </c>
      <c r="AC849" t="s">
        <v>2331</v>
      </c>
      <c r="AH849" s="4"/>
      <c r="AI849" s="4"/>
      <c r="AJ849" t="s">
        <v>70</v>
      </c>
      <c r="AK849" t="s">
        <v>232</v>
      </c>
      <c r="AL849" t="s">
        <v>394</v>
      </c>
      <c r="AM849" t="s">
        <v>956</v>
      </c>
      <c r="AN849" t="s">
        <v>1490</v>
      </c>
      <c r="AO849" t="s">
        <v>80</v>
      </c>
      <c r="AP849" t="s">
        <v>1517</v>
      </c>
      <c r="AQ849">
        <f>WebStore68[[#This Row],[unit_price]]*WebStore68[[#This Row],[quantity]]</f>
        <v>17.98</v>
      </c>
      <c r="AR849" t="s">
        <v>432</v>
      </c>
      <c r="AS849" t="s">
        <v>2331</v>
      </c>
      <c r="AT849" t="str">
        <f t="shared" si="13"/>
        <v>280242439106noMale437082Facebook436154383017.9839.985318.99219.9921</v>
      </c>
      <c r="AU849">
        <f>COUNTIF(AT$2:AT849,AT849)</f>
        <v>1</v>
      </c>
      <c r="AV849" t="str">
        <f>WebStore68[[#This Row],[country]]&amp;"-"&amp;WebStore68[[#This Row],[item]]</f>
        <v>England-Dallas Mavericks Bodyguard Pro Youth Mouthguard</v>
      </c>
    </row>
    <row r="850" spans="1:48" x14ac:dyDescent="0.25">
      <c r="A850">
        <v>313</v>
      </c>
      <c r="B850">
        <v>440</v>
      </c>
      <c r="C850" s="4">
        <v>43931</v>
      </c>
      <c r="D850" s="14">
        <f>WebStore68[[#This Row],[order_date]]</f>
        <v>43931</v>
      </c>
      <c r="E850" s="3">
        <f>ROUNDUP(MONTH(WebStore68[[#This Row],[order_date]])/3, 0)</f>
        <v>2</v>
      </c>
      <c r="F850">
        <v>6</v>
      </c>
      <c r="G850" t="s">
        <v>33</v>
      </c>
      <c r="H850" t="s">
        <v>44</v>
      </c>
      <c r="I850" t="s">
        <v>55</v>
      </c>
      <c r="J850" t="s">
        <v>58</v>
      </c>
      <c r="K850" s="4">
        <v>43717</v>
      </c>
      <c r="L850">
        <v>1</v>
      </c>
      <c r="M850" t="s">
        <v>61</v>
      </c>
      <c r="N850" s="4">
        <v>43615</v>
      </c>
      <c r="O850" s="4">
        <v>43830</v>
      </c>
      <c r="P850">
        <v>2</v>
      </c>
      <c r="Q850" t="s">
        <v>140</v>
      </c>
      <c r="R850" t="s">
        <v>302</v>
      </c>
      <c r="S850">
        <v>2</v>
      </c>
      <c r="T850" t="s">
        <v>609</v>
      </c>
      <c r="U850" t="s">
        <v>1161</v>
      </c>
      <c r="V850" t="s">
        <v>1687</v>
      </c>
      <c r="W850" t="s">
        <v>88</v>
      </c>
      <c r="X850" t="s">
        <v>1869</v>
      </c>
      <c r="Y850" s="16">
        <v>319.95999999999998</v>
      </c>
      <c r="Z850">
        <v>59.96</v>
      </c>
      <c r="AA850">
        <v>2</v>
      </c>
      <c r="AB850" t="s">
        <v>2165</v>
      </c>
      <c r="AC850" t="s">
        <v>2445</v>
      </c>
      <c r="AH850" s="4"/>
      <c r="AI850" s="4"/>
      <c r="AJ850" t="s">
        <v>80</v>
      </c>
      <c r="AK850" t="s">
        <v>242</v>
      </c>
      <c r="AL850" t="s">
        <v>469</v>
      </c>
      <c r="AM850" t="s">
        <v>1032</v>
      </c>
      <c r="AN850" t="s">
        <v>1562</v>
      </c>
      <c r="AO850" t="s">
        <v>80</v>
      </c>
      <c r="AP850" t="s">
        <v>1548</v>
      </c>
      <c r="AQ850">
        <f>WebStore68[[#This Row],[unit_price]]*WebStore68[[#This Row],[quantity]]</f>
        <v>19.98</v>
      </c>
      <c r="AR850" t="s">
        <v>70</v>
      </c>
      <c r="AS850" t="s">
        <v>2341</v>
      </c>
      <c r="AT850" t="str">
        <f t="shared" si="13"/>
        <v>313440439316yesFemale437171YouTube4361543830319.9659.962239.99214.995</v>
      </c>
      <c r="AU850">
        <f>COUNTIF(AT$2:AT850,AT850)</f>
        <v>1</v>
      </c>
      <c r="AV850" t="str">
        <f>WebStore68[[#This Row],[country]]&amp;"-"&amp;WebStore68[[#This Row],[item]]</f>
        <v>England-Best Friend Bracelets for 2 Matching Yin Yang Adjustable Cord Bracelet</v>
      </c>
    </row>
    <row r="851" spans="1:48" x14ac:dyDescent="0.25">
      <c r="A851">
        <v>313</v>
      </c>
      <c r="B851">
        <v>440</v>
      </c>
      <c r="C851" s="4">
        <v>43931</v>
      </c>
      <c r="D851" s="14">
        <f>WebStore68[[#This Row],[order_date]]</f>
        <v>43931</v>
      </c>
      <c r="E851" s="3">
        <f>ROUNDUP(MONTH(WebStore68[[#This Row],[order_date]])/3, 0)</f>
        <v>2</v>
      </c>
      <c r="F851">
        <v>6</v>
      </c>
      <c r="G851" t="s">
        <v>33</v>
      </c>
      <c r="H851" t="s">
        <v>44</v>
      </c>
      <c r="I851" t="s">
        <v>55</v>
      </c>
      <c r="J851" t="s">
        <v>58</v>
      </c>
      <c r="K851" s="4">
        <v>43717</v>
      </c>
      <c r="L851">
        <v>1</v>
      </c>
      <c r="M851" t="s">
        <v>61</v>
      </c>
      <c r="N851" s="4">
        <v>43615</v>
      </c>
      <c r="O851" s="4">
        <v>43830</v>
      </c>
      <c r="P851">
        <v>2</v>
      </c>
      <c r="Q851" t="s">
        <v>140</v>
      </c>
      <c r="R851" t="s">
        <v>302</v>
      </c>
      <c r="S851">
        <v>2</v>
      </c>
      <c r="T851" t="s">
        <v>609</v>
      </c>
      <c r="U851" t="s">
        <v>1161</v>
      </c>
      <c r="V851" t="s">
        <v>1687</v>
      </c>
      <c r="W851" t="s">
        <v>88</v>
      </c>
      <c r="X851" t="s">
        <v>1869</v>
      </c>
      <c r="Y851" s="16">
        <v>319.95999999999998</v>
      </c>
      <c r="Z851">
        <v>59.96</v>
      </c>
      <c r="AA851">
        <v>2</v>
      </c>
      <c r="AB851" t="s">
        <v>2165</v>
      </c>
      <c r="AC851" t="s">
        <v>2445</v>
      </c>
      <c r="AH851" s="4"/>
      <c r="AI851" s="4"/>
      <c r="AJ851" t="s">
        <v>78</v>
      </c>
      <c r="AK851" t="s">
        <v>240</v>
      </c>
      <c r="AL851" t="s">
        <v>668</v>
      </c>
      <c r="AM851" t="s">
        <v>1212</v>
      </c>
      <c r="AN851" t="s">
        <v>1735</v>
      </c>
      <c r="AO851" t="s">
        <v>80</v>
      </c>
      <c r="AP851" t="s">
        <v>1548</v>
      </c>
      <c r="AQ851">
        <f>WebStore68[[#This Row],[unit_price]]*WebStore68[[#This Row],[quantity]]</f>
        <v>299.98</v>
      </c>
      <c r="AR851" t="s">
        <v>393</v>
      </c>
      <c r="AS851" t="s">
        <v>2345</v>
      </c>
      <c r="AT851" t="str">
        <f t="shared" si="13"/>
        <v>313440439316yesFemale437171YouTube4361543830319.9659.968138149.99214.9918</v>
      </c>
      <c r="AU851">
        <f>COUNTIF(AT$2:AT851,AT851)</f>
        <v>1</v>
      </c>
      <c r="AV851" t="str">
        <f>WebStore68[[#This Row],[country]]&amp;"-"&amp;WebStore68[[#This Row],[item]]</f>
        <v>England-Starrett Professional Butchers Knife Set in Carry Case 11 Piece</v>
      </c>
    </row>
    <row r="852" spans="1:48" x14ac:dyDescent="0.25">
      <c r="A852">
        <v>315</v>
      </c>
      <c r="B852">
        <v>488</v>
      </c>
      <c r="C852" s="4">
        <v>43932</v>
      </c>
      <c r="D852" s="14">
        <f>WebStore68[[#This Row],[order_date]]</f>
        <v>43932</v>
      </c>
      <c r="E852" s="3">
        <f>ROUNDUP(MONTH(WebStore68[[#This Row],[order_date]])/3, 0)</f>
        <v>2</v>
      </c>
      <c r="F852">
        <v>6</v>
      </c>
      <c r="G852" t="s">
        <v>33</v>
      </c>
      <c r="H852" t="s">
        <v>44</v>
      </c>
      <c r="I852" t="s">
        <v>56</v>
      </c>
      <c r="J852" t="s">
        <v>58</v>
      </c>
      <c r="K852" s="4">
        <v>43855</v>
      </c>
      <c r="L852">
        <v>4</v>
      </c>
      <c r="M852" t="s">
        <v>61</v>
      </c>
      <c r="N852" s="4">
        <v>43831</v>
      </c>
      <c r="O852" s="4">
        <v>43861</v>
      </c>
      <c r="P852">
        <v>1</v>
      </c>
      <c r="Q852" t="s">
        <v>79</v>
      </c>
      <c r="R852" t="s">
        <v>241</v>
      </c>
      <c r="S852">
        <v>1</v>
      </c>
      <c r="T852" t="s">
        <v>524</v>
      </c>
      <c r="U852" t="s">
        <v>1087</v>
      </c>
      <c r="V852" t="s">
        <v>1614</v>
      </c>
      <c r="W852" t="s">
        <v>80</v>
      </c>
      <c r="X852" t="s">
        <v>1548</v>
      </c>
      <c r="Y852" s="16">
        <v>27.9</v>
      </c>
      <c r="Z852">
        <v>29.98</v>
      </c>
      <c r="AA852">
        <v>1</v>
      </c>
      <c r="AB852" t="s">
        <v>455</v>
      </c>
      <c r="AC852" t="s">
        <v>2340</v>
      </c>
      <c r="AD852">
        <v>3</v>
      </c>
      <c r="AE852" t="s">
        <v>2634</v>
      </c>
      <c r="AF852">
        <v>786</v>
      </c>
      <c r="AG852" t="s">
        <v>2637</v>
      </c>
      <c r="AH852" s="4">
        <v>43901</v>
      </c>
      <c r="AI852" s="4">
        <v>43951</v>
      </c>
      <c r="AJ852" t="s">
        <v>79</v>
      </c>
      <c r="AK852" t="s">
        <v>241</v>
      </c>
      <c r="AL852" t="s">
        <v>524</v>
      </c>
      <c r="AM852" t="s">
        <v>1087</v>
      </c>
      <c r="AN852" t="s">
        <v>1614</v>
      </c>
      <c r="AO852" t="s">
        <v>80</v>
      </c>
      <c r="AP852" t="s">
        <v>1548</v>
      </c>
      <c r="AQ852">
        <f>WebStore68[[#This Row],[unit_price]]*WebStore68[[#This Row],[quantity]]</f>
        <v>27.9</v>
      </c>
      <c r="AR852" t="s">
        <v>455</v>
      </c>
      <c r="AS852" t="s">
        <v>2340</v>
      </c>
      <c r="AT852" t="str">
        <f t="shared" si="13"/>
        <v>315488439326noFemale438554YouTube438314386127.929.983test786Showing discount on the products page as well4390143951416813.95214.9915</v>
      </c>
      <c r="AU852">
        <f>COUNTIF(AT$2:AT852,AT852)</f>
        <v>1</v>
      </c>
      <c r="AV852" t="str">
        <f>WebStore68[[#This Row],[country]]&amp;"-"&amp;WebStore68[[#This Row],[item]]</f>
        <v>England-Yu-Gi-Oh! TCG: Egyptian God Deck: Slifer The Sky Dragon</v>
      </c>
    </row>
    <row r="853" spans="1:48" x14ac:dyDescent="0.25">
      <c r="A853">
        <v>354</v>
      </c>
      <c r="B853">
        <v>316</v>
      </c>
      <c r="C853" s="13">
        <v>43953</v>
      </c>
      <c r="D853" s="14">
        <f>WebStore68[[#This Row],[order_date]]</f>
        <v>43953</v>
      </c>
      <c r="E853" s="3">
        <f>ROUNDUP(MONTH(WebStore68[[#This Row],[order_date]])/3, 0)</f>
        <v>2</v>
      </c>
      <c r="F853">
        <v>6</v>
      </c>
      <c r="G853" t="s">
        <v>33</v>
      </c>
      <c r="H853" t="s">
        <v>44</v>
      </c>
      <c r="I853" t="s">
        <v>55</v>
      </c>
      <c r="J853" t="s">
        <v>58</v>
      </c>
      <c r="K853" s="4">
        <v>43559</v>
      </c>
      <c r="L853">
        <v>2</v>
      </c>
      <c r="N853" s="4"/>
      <c r="O853" s="4"/>
      <c r="P853">
        <v>1</v>
      </c>
      <c r="Q853" t="s">
        <v>79</v>
      </c>
      <c r="R853" t="s">
        <v>241</v>
      </c>
      <c r="S853">
        <v>1</v>
      </c>
      <c r="T853" t="s">
        <v>481</v>
      </c>
      <c r="U853" t="s">
        <v>1045</v>
      </c>
      <c r="V853" t="s">
        <v>1573</v>
      </c>
      <c r="W853" t="s">
        <v>67</v>
      </c>
      <c r="X853" t="s">
        <v>1548</v>
      </c>
      <c r="Y853" s="16">
        <v>299.85000000000002</v>
      </c>
      <c r="Z853">
        <v>44.97</v>
      </c>
      <c r="AA853">
        <v>1</v>
      </c>
      <c r="AB853" t="s">
        <v>65</v>
      </c>
      <c r="AC853" t="s">
        <v>2343</v>
      </c>
      <c r="AH853" s="4"/>
      <c r="AI853" s="4"/>
      <c r="AJ853" t="s">
        <v>79</v>
      </c>
      <c r="AK853" t="s">
        <v>241</v>
      </c>
      <c r="AL853" t="s">
        <v>481</v>
      </c>
      <c r="AM853" t="s">
        <v>1045</v>
      </c>
      <c r="AN853" t="s">
        <v>1573</v>
      </c>
      <c r="AO853" t="s">
        <v>67</v>
      </c>
      <c r="AP853" t="s">
        <v>1548</v>
      </c>
      <c r="AQ853">
        <f>WebStore68[[#This Row],[unit_price]]*WebStore68[[#This Row],[quantity]]</f>
        <v>299.85000000000002</v>
      </c>
      <c r="AR853" t="s">
        <v>65</v>
      </c>
      <c r="AS853" t="s">
        <v>2343</v>
      </c>
      <c r="AT853" t="str">
        <f t="shared" si="13"/>
        <v>354316439536yesFemale435592299.8544.9746699.95314.9910</v>
      </c>
      <c r="AU853">
        <f>COUNTIF(AT$2:AT853,AT853)</f>
        <v>1</v>
      </c>
      <c r="AV853" t="str">
        <f>WebStore68[[#This Row],[country]]&amp;"-"&amp;WebStore68[[#This Row],[item]]</f>
        <v>England-Jumpstart Booster Box - MTG Magic the Gathering</v>
      </c>
    </row>
    <row r="854" spans="1:48" x14ac:dyDescent="0.25">
      <c r="A854">
        <v>400</v>
      </c>
      <c r="B854">
        <v>440</v>
      </c>
      <c r="C854" s="4">
        <v>43981</v>
      </c>
      <c r="D854" s="14">
        <f>WebStore68[[#This Row],[order_date]]</f>
        <v>43981</v>
      </c>
      <c r="E854" s="3">
        <f>ROUNDUP(MONTH(WebStore68[[#This Row],[order_date]])/3, 0)</f>
        <v>2</v>
      </c>
      <c r="F854">
        <v>6</v>
      </c>
      <c r="G854" t="s">
        <v>33</v>
      </c>
      <c r="H854" t="s">
        <v>44</v>
      </c>
      <c r="I854" t="s">
        <v>55</v>
      </c>
      <c r="J854" t="s">
        <v>58</v>
      </c>
      <c r="K854" s="4">
        <v>43717</v>
      </c>
      <c r="L854">
        <v>1</v>
      </c>
      <c r="M854" t="s">
        <v>61</v>
      </c>
      <c r="N854" s="4">
        <v>43615</v>
      </c>
      <c r="O854" s="4">
        <v>43830</v>
      </c>
      <c r="P854">
        <v>3</v>
      </c>
      <c r="Q854" t="s">
        <v>158</v>
      </c>
      <c r="R854" t="s">
        <v>320</v>
      </c>
      <c r="S854">
        <v>3</v>
      </c>
      <c r="T854" t="s">
        <v>662</v>
      </c>
      <c r="U854" t="s">
        <v>1206</v>
      </c>
      <c r="V854" t="s">
        <v>1730</v>
      </c>
      <c r="W854" t="s">
        <v>1997</v>
      </c>
      <c r="X854" t="s">
        <v>2041</v>
      </c>
      <c r="Y854" s="16">
        <v>229.87</v>
      </c>
      <c r="Z854">
        <v>74.95</v>
      </c>
      <c r="AA854">
        <v>3</v>
      </c>
      <c r="AB854" t="s">
        <v>2186</v>
      </c>
      <c r="AC854" t="s">
        <v>2469</v>
      </c>
      <c r="AH854" s="4"/>
      <c r="AI854" s="4"/>
      <c r="AJ854" t="s">
        <v>67</v>
      </c>
      <c r="AK854" t="s">
        <v>229</v>
      </c>
      <c r="AL854" t="s">
        <v>391</v>
      </c>
      <c r="AM854" t="s">
        <v>953</v>
      </c>
      <c r="AN854" t="s">
        <v>1487</v>
      </c>
      <c r="AO854" t="s">
        <v>69</v>
      </c>
      <c r="AP854" t="s">
        <v>1548</v>
      </c>
      <c r="AQ854">
        <f>WebStore68[[#This Row],[unit_price]]*WebStore68[[#This Row],[quantity]]</f>
        <v>29.95</v>
      </c>
      <c r="AR854" t="s">
        <v>90</v>
      </c>
      <c r="AS854" t="s">
        <v>2328</v>
      </c>
      <c r="AT854" t="str">
        <f t="shared" si="13"/>
        <v>400440439816yesFemale437171YouTube4361543830229.8774.95313629.95114.996</v>
      </c>
      <c r="AU854">
        <f>COUNTIF(AT$2:AT854,AT854)</f>
        <v>1</v>
      </c>
      <c r="AV854" t="str">
        <f>WebStore68[[#This Row],[country]]&amp;"-"&amp;WebStore68[[#This Row],[item]]</f>
        <v>England-Star Wars: the Old Republic - Legends Ser.: Fatal Alliance</v>
      </c>
    </row>
    <row r="855" spans="1:48" x14ac:dyDescent="0.25">
      <c r="A855">
        <v>400</v>
      </c>
      <c r="B855">
        <v>440</v>
      </c>
      <c r="C855" s="4">
        <v>43981</v>
      </c>
      <c r="D855" s="14">
        <f>WebStore68[[#This Row],[order_date]]</f>
        <v>43981</v>
      </c>
      <c r="E855" s="3">
        <f>ROUNDUP(MONTH(WebStore68[[#This Row],[order_date]])/3, 0)</f>
        <v>2</v>
      </c>
      <c r="F855">
        <v>6</v>
      </c>
      <c r="G855" t="s">
        <v>33</v>
      </c>
      <c r="H855" t="s">
        <v>44</v>
      </c>
      <c r="I855" t="s">
        <v>55</v>
      </c>
      <c r="J855" t="s">
        <v>58</v>
      </c>
      <c r="K855" s="4">
        <v>43717</v>
      </c>
      <c r="L855">
        <v>1</v>
      </c>
      <c r="M855" t="s">
        <v>61</v>
      </c>
      <c r="N855" s="4">
        <v>43615</v>
      </c>
      <c r="O855" s="4">
        <v>43830</v>
      </c>
      <c r="P855">
        <v>3</v>
      </c>
      <c r="Q855" t="s">
        <v>158</v>
      </c>
      <c r="R855" t="s">
        <v>320</v>
      </c>
      <c r="S855">
        <v>3</v>
      </c>
      <c r="T855" t="s">
        <v>662</v>
      </c>
      <c r="U855" t="s">
        <v>1206</v>
      </c>
      <c r="V855" t="s">
        <v>1730</v>
      </c>
      <c r="W855" t="s">
        <v>1997</v>
      </c>
      <c r="X855" t="s">
        <v>2041</v>
      </c>
      <c r="Y855" s="16">
        <v>229.87</v>
      </c>
      <c r="Z855">
        <v>74.95</v>
      </c>
      <c r="AA855">
        <v>3</v>
      </c>
      <c r="AB855" t="s">
        <v>2186</v>
      </c>
      <c r="AC855" t="s">
        <v>2469</v>
      </c>
      <c r="AH855" s="4"/>
      <c r="AI855" s="4"/>
      <c r="AJ855" t="s">
        <v>80</v>
      </c>
      <c r="AK855" t="s">
        <v>242</v>
      </c>
      <c r="AL855" t="s">
        <v>619</v>
      </c>
      <c r="AM855" t="s">
        <v>1016</v>
      </c>
      <c r="AN855" t="s">
        <v>1695</v>
      </c>
      <c r="AO855" t="s">
        <v>67</v>
      </c>
      <c r="AP855" t="s">
        <v>1548</v>
      </c>
      <c r="AQ855">
        <f>WebStore68[[#This Row],[unit_price]]*WebStore68[[#This Row],[quantity]]</f>
        <v>185.97</v>
      </c>
      <c r="AR855" t="s">
        <v>70</v>
      </c>
      <c r="AS855" t="s">
        <v>2341</v>
      </c>
      <c r="AT855" t="str">
        <f t="shared" si="13"/>
        <v>400440439816yesFemale437171YouTube4361543830229.8774.9522761.99314.995</v>
      </c>
      <c r="AU855">
        <f>COUNTIF(AT$2:AT855,AT855)</f>
        <v>1</v>
      </c>
      <c r="AV855" t="str">
        <f>WebStore68[[#This Row],[country]]&amp;"-"&amp;WebStore68[[#This Row],[item]]</f>
        <v>England-Book Week Girls Feisty Fairy AMSCAN Licensed Costume</v>
      </c>
    </row>
    <row r="856" spans="1:48" x14ac:dyDescent="0.25">
      <c r="A856">
        <v>400</v>
      </c>
      <c r="B856">
        <v>440</v>
      </c>
      <c r="C856" s="4">
        <v>43981</v>
      </c>
      <c r="D856" s="14">
        <f>WebStore68[[#This Row],[order_date]]</f>
        <v>43981</v>
      </c>
      <c r="E856" s="3">
        <f>ROUNDUP(MONTH(WebStore68[[#This Row],[order_date]])/3, 0)</f>
        <v>2</v>
      </c>
      <c r="F856">
        <v>6</v>
      </c>
      <c r="G856" t="s">
        <v>33</v>
      </c>
      <c r="H856" t="s">
        <v>44</v>
      </c>
      <c r="I856" t="s">
        <v>55</v>
      </c>
      <c r="J856" t="s">
        <v>58</v>
      </c>
      <c r="K856" s="4">
        <v>43717</v>
      </c>
      <c r="L856">
        <v>1</v>
      </c>
      <c r="M856" t="s">
        <v>61</v>
      </c>
      <c r="N856" s="4">
        <v>43615</v>
      </c>
      <c r="O856" s="4">
        <v>43830</v>
      </c>
      <c r="P856">
        <v>3</v>
      </c>
      <c r="Q856" t="s">
        <v>158</v>
      </c>
      <c r="R856" t="s">
        <v>320</v>
      </c>
      <c r="S856">
        <v>3</v>
      </c>
      <c r="T856" t="s">
        <v>662</v>
      </c>
      <c r="U856" t="s">
        <v>1206</v>
      </c>
      <c r="V856" t="s">
        <v>1730</v>
      </c>
      <c r="W856" t="s">
        <v>1997</v>
      </c>
      <c r="X856" t="s">
        <v>2041</v>
      </c>
      <c r="Y856" s="16">
        <v>229.87</v>
      </c>
      <c r="Z856">
        <v>74.95</v>
      </c>
      <c r="AA856">
        <v>3</v>
      </c>
      <c r="AB856" t="s">
        <v>2186</v>
      </c>
      <c r="AC856" t="s">
        <v>2469</v>
      </c>
      <c r="AH856" s="4"/>
      <c r="AI856" s="4"/>
      <c r="AJ856" t="s">
        <v>79</v>
      </c>
      <c r="AK856" t="s">
        <v>241</v>
      </c>
      <c r="AL856" t="s">
        <v>770</v>
      </c>
      <c r="AM856" t="s">
        <v>1182</v>
      </c>
      <c r="AN856" t="s">
        <v>1614</v>
      </c>
      <c r="AO856" t="s">
        <v>69</v>
      </c>
      <c r="AP856" t="s">
        <v>1548</v>
      </c>
      <c r="AQ856">
        <f>WebStore68[[#This Row],[unit_price]]*WebStore68[[#This Row],[quantity]]</f>
        <v>13.95</v>
      </c>
      <c r="AR856" t="s">
        <v>455</v>
      </c>
      <c r="AS856" t="s">
        <v>2340</v>
      </c>
      <c r="AT856" t="str">
        <f t="shared" si="13"/>
        <v>400440439816yesFemale437171YouTube4361543830229.8774.95416513.95114.9915</v>
      </c>
      <c r="AU856">
        <f>COUNTIF(AT$2:AT856,AT856)</f>
        <v>1</v>
      </c>
      <c r="AV856" t="str">
        <f>WebStore68[[#This Row],[country]]&amp;"-"&amp;WebStore68[[#This Row],[item]]</f>
        <v>England-Yu-Gi-Oh! TCG: Egyptian God Deck: Obelisk The Tormentor</v>
      </c>
    </row>
    <row r="857" spans="1:48" x14ac:dyDescent="0.25">
      <c r="A857">
        <v>401</v>
      </c>
      <c r="B857">
        <v>440</v>
      </c>
      <c r="C857" s="4">
        <v>43981</v>
      </c>
      <c r="D857" s="14">
        <f>WebStore68[[#This Row],[order_date]]</f>
        <v>43981</v>
      </c>
      <c r="E857" s="3">
        <f>ROUNDUP(MONTH(WebStore68[[#This Row],[order_date]])/3, 0)</f>
        <v>2</v>
      </c>
      <c r="F857">
        <v>6</v>
      </c>
      <c r="G857" t="s">
        <v>33</v>
      </c>
      <c r="H857" t="s">
        <v>44</v>
      </c>
      <c r="I857" t="s">
        <v>55</v>
      </c>
      <c r="J857" t="s">
        <v>58</v>
      </c>
      <c r="K857" s="4">
        <v>43717</v>
      </c>
      <c r="L857">
        <v>1</v>
      </c>
      <c r="M857" t="s">
        <v>61</v>
      </c>
      <c r="N857" s="4">
        <v>43615</v>
      </c>
      <c r="O857" s="4">
        <v>43830</v>
      </c>
      <c r="P857">
        <v>2</v>
      </c>
      <c r="Q857" t="s">
        <v>139</v>
      </c>
      <c r="R857" t="s">
        <v>301</v>
      </c>
      <c r="S857">
        <v>2</v>
      </c>
      <c r="T857" t="s">
        <v>663</v>
      </c>
      <c r="U857" t="s">
        <v>1207</v>
      </c>
      <c r="V857" t="s">
        <v>1731</v>
      </c>
      <c r="W857" t="s">
        <v>75</v>
      </c>
      <c r="X857" t="s">
        <v>1869</v>
      </c>
      <c r="Y857" s="16">
        <v>214.95</v>
      </c>
      <c r="Z857">
        <v>74.95</v>
      </c>
      <c r="AA857">
        <v>2</v>
      </c>
      <c r="AB857" t="s">
        <v>2187</v>
      </c>
      <c r="AC857" t="s">
        <v>2470</v>
      </c>
      <c r="AH857" s="4"/>
      <c r="AI857" s="4"/>
      <c r="AJ857" t="s">
        <v>67</v>
      </c>
      <c r="AK857" t="s">
        <v>229</v>
      </c>
      <c r="AL857" t="s">
        <v>677</v>
      </c>
      <c r="AM857" t="s">
        <v>978</v>
      </c>
      <c r="AN857" t="s">
        <v>1577</v>
      </c>
      <c r="AO857" t="s">
        <v>80</v>
      </c>
      <c r="AP857" t="s">
        <v>1548</v>
      </c>
      <c r="AQ857">
        <f>WebStore68[[#This Row],[unit_price]]*WebStore68[[#This Row],[quantity]]</f>
        <v>49.98</v>
      </c>
      <c r="AR857" t="s">
        <v>455</v>
      </c>
      <c r="AS857" t="s">
        <v>2340</v>
      </c>
      <c r="AT857" t="str">
        <f t="shared" si="13"/>
        <v>401440439816yesFemale437171YouTube4361543830214.9574.95311824.99214.9915</v>
      </c>
      <c r="AU857">
        <f>COUNTIF(AT$2:AT857,AT857)</f>
        <v>1</v>
      </c>
      <c r="AV857" t="str">
        <f>WebStore68[[#This Row],[country]]&amp;"-"&amp;WebStore68[[#This Row],[item]]</f>
        <v>England-Rich Dad</v>
      </c>
    </row>
    <row r="858" spans="1:48" x14ac:dyDescent="0.25">
      <c r="A858">
        <v>401</v>
      </c>
      <c r="B858">
        <v>440</v>
      </c>
      <c r="C858" s="4">
        <v>43981</v>
      </c>
      <c r="D858" s="14">
        <f>WebStore68[[#This Row],[order_date]]</f>
        <v>43981</v>
      </c>
      <c r="E858" s="3">
        <f>ROUNDUP(MONTH(WebStore68[[#This Row],[order_date]])/3, 0)</f>
        <v>2</v>
      </c>
      <c r="F858">
        <v>6</v>
      </c>
      <c r="G858" t="s">
        <v>33</v>
      </c>
      <c r="H858" t="s">
        <v>44</v>
      </c>
      <c r="I858" t="s">
        <v>55</v>
      </c>
      <c r="J858" t="s">
        <v>58</v>
      </c>
      <c r="K858" s="4">
        <v>43717</v>
      </c>
      <c r="L858">
        <v>1</v>
      </c>
      <c r="M858" t="s">
        <v>61</v>
      </c>
      <c r="N858" s="4">
        <v>43615</v>
      </c>
      <c r="O858" s="4">
        <v>43830</v>
      </c>
      <c r="P858">
        <v>2</v>
      </c>
      <c r="Q858" t="s">
        <v>139</v>
      </c>
      <c r="R858" t="s">
        <v>301</v>
      </c>
      <c r="S858">
        <v>2</v>
      </c>
      <c r="T858" t="s">
        <v>663</v>
      </c>
      <c r="U858" t="s">
        <v>1207</v>
      </c>
      <c r="V858" t="s">
        <v>1731</v>
      </c>
      <c r="W858" t="s">
        <v>75</v>
      </c>
      <c r="X858" t="s">
        <v>1869</v>
      </c>
      <c r="Y858" s="16">
        <v>214.95</v>
      </c>
      <c r="Z858">
        <v>74.95</v>
      </c>
      <c r="AA858">
        <v>2</v>
      </c>
      <c r="AB858" t="s">
        <v>2187</v>
      </c>
      <c r="AC858" t="s">
        <v>2470</v>
      </c>
      <c r="AH858" s="4"/>
      <c r="AI858" s="4"/>
      <c r="AJ858" t="s">
        <v>79</v>
      </c>
      <c r="AK858" t="s">
        <v>241</v>
      </c>
      <c r="AL858" t="s">
        <v>562</v>
      </c>
      <c r="AM858" t="s">
        <v>1078</v>
      </c>
      <c r="AN858" t="s">
        <v>1587</v>
      </c>
      <c r="AO858" t="s">
        <v>67</v>
      </c>
      <c r="AP858" t="s">
        <v>1548</v>
      </c>
      <c r="AQ858">
        <f>WebStore68[[#This Row],[unit_price]]*WebStore68[[#This Row],[quantity]]</f>
        <v>164.97</v>
      </c>
      <c r="AR858" t="s">
        <v>86</v>
      </c>
      <c r="AS858" t="s">
        <v>2350</v>
      </c>
      <c r="AT858" t="str">
        <f t="shared" si="13"/>
        <v>401440439816yesFemale437171YouTube4361543830214.9574.95414454.99314.997</v>
      </c>
      <c r="AU858">
        <f>COUNTIF(AT$2:AT858,AT858)</f>
        <v>1</v>
      </c>
      <c r="AV858" t="str">
        <f>WebStore68[[#This Row],[country]]&amp;"-"&amp;WebStore68[[#This Row],[item]]</f>
        <v>England-Topps 2020 Series 1 Baseball Blaster Box</v>
      </c>
    </row>
    <row r="859" spans="1:48" x14ac:dyDescent="0.25">
      <c r="A859">
        <v>406</v>
      </c>
      <c r="B859">
        <v>118</v>
      </c>
      <c r="C859" s="4">
        <v>43986</v>
      </c>
      <c r="D859" s="14">
        <f>WebStore68[[#This Row],[order_date]]</f>
        <v>43986</v>
      </c>
      <c r="E859" s="3">
        <f>ROUNDUP(MONTH(WebStore68[[#This Row],[order_date]])/3, 0)</f>
        <v>2</v>
      </c>
      <c r="F859">
        <v>6</v>
      </c>
      <c r="G859" t="s">
        <v>33</v>
      </c>
      <c r="H859" t="s">
        <v>44</v>
      </c>
      <c r="I859" t="s">
        <v>55</v>
      </c>
      <c r="J859" t="s">
        <v>58</v>
      </c>
      <c r="K859" s="4">
        <v>43959</v>
      </c>
      <c r="L859">
        <v>9</v>
      </c>
      <c r="M859" t="s">
        <v>59</v>
      </c>
      <c r="N859" s="4">
        <v>43952</v>
      </c>
      <c r="O859" s="4">
        <v>44075</v>
      </c>
      <c r="P859">
        <v>1</v>
      </c>
      <c r="Q859" t="s">
        <v>80</v>
      </c>
      <c r="R859" t="s">
        <v>242</v>
      </c>
      <c r="S859">
        <v>1</v>
      </c>
      <c r="T859" t="s">
        <v>665</v>
      </c>
      <c r="U859" t="s">
        <v>1209</v>
      </c>
      <c r="V859" t="s">
        <v>1652</v>
      </c>
      <c r="W859" t="s">
        <v>69</v>
      </c>
      <c r="X859" t="s">
        <v>1548</v>
      </c>
      <c r="Y859" s="16">
        <v>13.99</v>
      </c>
      <c r="Z859">
        <v>14.99</v>
      </c>
      <c r="AA859">
        <v>1</v>
      </c>
      <c r="AB859" t="s">
        <v>79</v>
      </c>
      <c r="AC859" t="s">
        <v>2349</v>
      </c>
      <c r="AD859">
        <v>4</v>
      </c>
      <c r="AE859" t="s">
        <v>2633</v>
      </c>
      <c r="AF859">
        <v>870</v>
      </c>
      <c r="AG859" t="s">
        <v>2638</v>
      </c>
      <c r="AH859" s="4">
        <v>43983</v>
      </c>
      <c r="AI859" s="4">
        <v>44027</v>
      </c>
      <c r="AJ859" t="s">
        <v>80</v>
      </c>
      <c r="AK859" t="s">
        <v>242</v>
      </c>
      <c r="AL859" t="s">
        <v>665</v>
      </c>
      <c r="AM859" t="s">
        <v>1209</v>
      </c>
      <c r="AN859" t="s">
        <v>1652</v>
      </c>
      <c r="AO859" t="s">
        <v>69</v>
      </c>
      <c r="AP859" t="s">
        <v>1548</v>
      </c>
      <c r="AQ859">
        <f>WebStore68[[#This Row],[unit_price]]*WebStore68[[#This Row],[quantity]]</f>
        <v>13.99</v>
      </c>
      <c r="AR859" t="s">
        <v>79</v>
      </c>
      <c r="AS859" t="s">
        <v>2349</v>
      </c>
      <c r="AT859" t="str">
        <f t="shared" si="13"/>
        <v>406118439866yesFemale439599Google Ads439524407513.9914.994control870Adding a remember me on this device option439834402726413.99114.994</v>
      </c>
      <c r="AU859">
        <f>COUNTIF(AT$2:AT859,AT859)</f>
        <v>1</v>
      </c>
      <c r="AV859" t="str">
        <f>WebStore68[[#This Row],[country]]&amp;"-"&amp;WebStore68[[#This Row],[item]]</f>
        <v>England-Itsy Bitsy Halloween Spider Web Youth T-Shirt</v>
      </c>
    </row>
    <row r="860" spans="1:48" x14ac:dyDescent="0.25">
      <c r="A860">
        <v>422</v>
      </c>
      <c r="B860">
        <v>118</v>
      </c>
      <c r="C860" s="4">
        <v>43995</v>
      </c>
      <c r="D860" s="14">
        <f>WebStore68[[#This Row],[order_date]]</f>
        <v>43995</v>
      </c>
      <c r="E860" s="3">
        <f>ROUNDUP(MONTH(WebStore68[[#This Row],[order_date]])/3, 0)</f>
        <v>2</v>
      </c>
      <c r="F860">
        <v>6</v>
      </c>
      <c r="G860" t="s">
        <v>33</v>
      </c>
      <c r="H860" t="s">
        <v>44</v>
      </c>
      <c r="I860" t="s">
        <v>55</v>
      </c>
      <c r="J860" t="s">
        <v>58</v>
      </c>
      <c r="K860" s="4">
        <v>43959</v>
      </c>
      <c r="L860">
        <v>9</v>
      </c>
      <c r="M860" t="s">
        <v>59</v>
      </c>
      <c r="N860" s="4">
        <v>43952</v>
      </c>
      <c r="O860" s="4">
        <v>44075</v>
      </c>
      <c r="P860">
        <v>2</v>
      </c>
      <c r="Q860" t="s">
        <v>162</v>
      </c>
      <c r="R860" t="s">
        <v>324</v>
      </c>
      <c r="S860">
        <v>2</v>
      </c>
      <c r="T860" t="s">
        <v>674</v>
      </c>
      <c r="U860" t="s">
        <v>1217</v>
      </c>
      <c r="V860" t="s">
        <v>1739</v>
      </c>
      <c r="W860" t="s">
        <v>103</v>
      </c>
      <c r="X860" t="s">
        <v>2039</v>
      </c>
      <c r="Y860" s="16">
        <v>61.16</v>
      </c>
      <c r="Z860">
        <v>54.96</v>
      </c>
      <c r="AA860">
        <v>2</v>
      </c>
      <c r="AB860" t="s">
        <v>2193</v>
      </c>
      <c r="AC860" t="s">
        <v>2476</v>
      </c>
      <c r="AH860" s="4"/>
      <c r="AI860" s="4"/>
      <c r="AJ860" t="s">
        <v>90</v>
      </c>
      <c r="AK860" t="s">
        <v>252</v>
      </c>
      <c r="AL860" t="s">
        <v>449</v>
      </c>
      <c r="AM860" t="s">
        <v>1011</v>
      </c>
      <c r="AN860" t="s">
        <v>1541</v>
      </c>
      <c r="AO860" t="s">
        <v>69</v>
      </c>
      <c r="AP860" t="s">
        <v>1562</v>
      </c>
      <c r="AQ860">
        <f>WebStore68[[#This Row],[unit_price]]*WebStore68[[#This Row],[quantity]]</f>
        <v>43.19</v>
      </c>
      <c r="AR860" t="s">
        <v>410</v>
      </c>
      <c r="AS860" t="s">
        <v>2359</v>
      </c>
      <c r="AT860" t="str">
        <f t="shared" si="13"/>
        <v>422118439956yesFemale439599Google Ads439524407561.1654.96614743.1919.9920</v>
      </c>
      <c r="AU860">
        <f>COUNTIF(AT$2:AT860,AT860)</f>
        <v>1</v>
      </c>
      <c r="AV860" t="str">
        <f>WebStore68[[#This Row],[country]]&amp;"-"&amp;WebStore68[[#This Row],[item]]</f>
        <v>England-Transformers G1 Optimus prime reissue brand new action figure MISB Gift</v>
      </c>
    </row>
    <row r="861" spans="1:48" x14ac:dyDescent="0.25">
      <c r="A861">
        <v>422</v>
      </c>
      <c r="B861">
        <v>118</v>
      </c>
      <c r="C861" s="4">
        <v>43995</v>
      </c>
      <c r="D861" s="14">
        <f>WebStore68[[#This Row],[order_date]]</f>
        <v>43995</v>
      </c>
      <c r="E861" s="3">
        <f>ROUNDUP(MONTH(WebStore68[[#This Row],[order_date]])/3, 0)</f>
        <v>2</v>
      </c>
      <c r="F861">
        <v>6</v>
      </c>
      <c r="G861" t="s">
        <v>33</v>
      </c>
      <c r="H861" t="s">
        <v>44</v>
      </c>
      <c r="I861" t="s">
        <v>55</v>
      </c>
      <c r="J861" t="s">
        <v>58</v>
      </c>
      <c r="K861" s="4">
        <v>43959</v>
      </c>
      <c r="L861">
        <v>9</v>
      </c>
      <c r="M861" t="s">
        <v>59</v>
      </c>
      <c r="N861" s="4">
        <v>43952</v>
      </c>
      <c r="O861" s="4">
        <v>44075</v>
      </c>
      <c r="P861">
        <v>2</v>
      </c>
      <c r="Q861" t="s">
        <v>162</v>
      </c>
      <c r="R861" t="s">
        <v>324</v>
      </c>
      <c r="S861">
        <v>2</v>
      </c>
      <c r="T861" t="s">
        <v>674</v>
      </c>
      <c r="U861" t="s">
        <v>1217</v>
      </c>
      <c r="V861" t="s">
        <v>1739</v>
      </c>
      <c r="W861" t="s">
        <v>103</v>
      </c>
      <c r="X861" t="s">
        <v>2039</v>
      </c>
      <c r="Y861" s="16">
        <v>61.16</v>
      </c>
      <c r="Z861">
        <v>54.96</v>
      </c>
      <c r="AA861">
        <v>2</v>
      </c>
      <c r="AB861" t="s">
        <v>2193</v>
      </c>
      <c r="AC861" t="s">
        <v>2476</v>
      </c>
      <c r="AH861" s="4"/>
      <c r="AI861" s="4"/>
      <c r="AJ861" t="s">
        <v>78</v>
      </c>
      <c r="AK861" t="s">
        <v>240</v>
      </c>
      <c r="AL861" t="s">
        <v>871</v>
      </c>
      <c r="AM861" t="s">
        <v>1408</v>
      </c>
      <c r="AN861" t="s">
        <v>1923</v>
      </c>
      <c r="AO861" t="s">
        <v>67</v>
      </c>
      <c r="AP861" t="s">
        <v>1548</v>
      </c>
      <c r="AQ861">
        <f>WebStore68[[#This Row],[unit_price]]*WebStore68[[#This Row],[quantity]]</f>
        <v>17.97</v>
      </c>
      <c r="AR861" t="s">
        <v>393</v>
      </c>
      <c r="AS861" t="s">
        <v>2345</v>
      </c>
      <c r="AT861" t="str">
        <f t="shared" si="13"/>
        <v>422118439956yesFemale439599Google Ads439524407561.1654.9681285.99314.9918</v>
      </c>
      <c r="AU861">
        <f>COUNTIF(AT$2:AT861,AT861)</f>
        <v>1</v>
      </c>
      <c r="AV861" t="str">
        <f>WebStore68[[#This Row],[country]]&amp;"-"&amp;WebStore68[[#This Row],[item]]</f>
        <v>England-Silicone Tongs</v>
      </c>
    </row>
    <row r="862" spans="1:48" x14ac:dyDescent="0.25">
      <c r="A862">
        <v>443</v>
      </c>
      <c r="B862">
        <v>228</v>
      </c>
      <c r="C862" s="4">
        <v>44008</v>
      </c>
      <c r="D862" s="14">
        <f>WebStore68[[#This Row],[order_date]]</f>
        <v>44008</v>
      </c>
      <c r="E862" s="3">
        <f>ROUNDUP(MONTH(WebStore68[[#This Row],[order_date]])/3, 0)</f>
        <v>2</v>
      </c>
      <c r="F862">
        <v>6</v>
      </c>
      <c r="G862" t="s">
        <v>33</v>
      </c>
      <c r="H862" t="s">
        <v>44</v>
      </c>
      <c r="I862" t="s">
        <v>56</v>
      </c>
      <c r="J862" t="s">
        <v>58</v>
      </c>
      <c r="K862" s="4">
        <v>43938</v>
      </c>
      <c r="L862">
        <v>7</v>
      </c>
      <c r="M862" t="s">
        <v>61</v>
      </c>
      <c r="N862" s="4">
        <v>43915</v>
      </c>
      <c r="O862" s="4">
        <v>44012</v>
      </c>
      <c r="P862">
        <v>1</v>
      </c>
      <c r="Q862" t="s">
        <v>159</v>
      </c>
      <c r="R862" t="s">
        <v>321</v>
      </c>
      <c r="S862">
        <v>2</v>
      </c>
      <c r="T862" t="s">
        <v>682</v>
      </c>
      <c r="U862" t="s">
        <v>1224</v>
      </c>
      <c r="V862" t="s">
        <v>1746</v>
      </c>
      <c r="W862" t="s">
        <v>83</v>
      </c>
      <c r="X862" t="s">
        <v>1585</v>
      </c>
      <c r="Y862" s="16">
        <v>164.9</v>
      </c>
      <c r="Z862">
        <v>99.95</v>
      </c>
      <c r="AA862">
        <v>2</v>
      </c>
      <c r="AB862" t="s">
        <v>2195</v>
      </c>
      <c r="AC862" t="s">
        <v>2481</v>
      </c>
      <c r="AD862">
        <v>4</v>
      </c>
      <c r="AE862" t="s">
        <v>2633</v>
      </c>
      <c r="AF862">
        <v>943</v>
      </c>
      <c r="AG862" t="s">
        <v>2638</v>
      </c>
      <c r="AH862" s="4">
        <v>43983</v>
      </c>
      <c r="AI862" s="4">
        <v>44027</v>
      </c>
      <c r="AJ862" t="s">
        <v>70</v>
      </c>
      <c r="AK862" t="s">
        <v>232</v>
      </c>
      <c r="AL862" t="s">
        <v>753</v>
      </c>
      <c r="AM862" t="s">
        <v>1077</v>
      </c>
      <c r="AN862" t="s">
        <v>598</v>
      </c>
      <c r="AO862" t="s">
        <v>67</v>
      </c>
      <c r="AP862" t="s">
        <v>1517</v>
      </c>
      <c r="AQ862">
        <f>WebStore68[[#This Row],[unit_price]]*WebStore68[[#This Row],[quantity]]</f>
        <v>105</v>
      </c>
      <c r="AR862" t="s">
        <v>673</v>
      </c>
      <c r="AS862" t="s">
        <v>2348</v>
      </c>
      <c r="AT862" t="str">
        <f t="shared" si="13"/>
        <v>443228440086noFemale439387YouTube4391544012164.999.954control943Adding a remember me on this device option4398344027513235319.9912</v>
      </c>
      <c r="AU862">
        <f>COUNTIF(AT$2:AT862,AT862)</f>
        <v>1</v>
      </c>
      <c r="AV862" t="str">
        <f>WebStore68[[#This Row],[country]]&amp;"-"&amp;WebStore68[[#This Row],[item]]</f>
        <v>England-Soccer Goal Set</v>
      </c>
    </row>
    <row r="863" spans="1:48" x14ac:dyDescent="0.25">
      <c r="A863">
        <v>443</v>
      </c>
      <c r="B863">
        <v>228</v>
      </c>
      <c r="C863" s="4">
        <v>44008</v>
      </c>
      <c r="D863" s="14">
        <f>WebStore68[[#This Row],[order_date]]</f>
        <v>44008</v>
      </c>
      <c r="E863" s="3">
        <f>ROUNDUP(MONTH(WebStore68[[#This Row],[order_date]])/3, 0)</f>
        <v>2</v>
      </c>
      <c r="F863">
        <v>6</v>
      </c>
      <c r="G863" t="s">
        <v>33</v>
      </c>
      <c r="H863" t="s">
        <v>44</v>
      </c>
      <c r="I863" t="s">
        <v>56</v>
      </c>
      <c r="J863" t="s">
        <v>58</v>
      </c>
      <c r="K863" s="4">
        <v>43938</v>
      </c>
      <c r="L863">
        <v>7</v>
      </c>
      <c r="M863" t="s">
        <v>61</v>
      </c>
      <c r="N863" s="4">
        <v>43915</v>
      </c>
      <c r="O863" s="4">
        <v>44012</v>
      </c>
      <c r="P863">
        <v>1</v>
      </c>
      <c r="Q863" t="s">
        <v>159</v>
      </c>
      <c r="R863" t="s">
        <v>321</v>
      </c>
      <c r="S863">
        <v>2</v>
      </c>
      <c r="T863" t="s">
        <v>682</v>
      </c>
      <c r="U863" t="s">
        <v>1224</v>
      </c>
      <c r="V863" t="s">
        <v>1746</v>
      </c>
      <c r="W863" t="s">
        <v>83</v>
      </c>
      <c r="X863" t="s">
        <v>1585</v>
      </c>
      <c r="Y863" s="16">
        <v>164.9</v>
      </c>
      <c r="Z863">
        <v>99.95</v>
      </c>
      <c r="AA863">
        <v>2</v>
      </c>
      <c r="AB863" t="s">
        <v>2195</v>
      </c>
      <c r="AC863" t="s">
        <v>2481</v>
      </c>
      <c r="AD863">
        <v>4</v>
      </c>
      <c r="AE863" t="s">
        <v>2633</v>
      </c>
      <c r="AF863">
        <v>943</v>
      </c>
      <c r="AG863" t="s">
        <v>2638</v>
      </c>
      <c r="AH863" s="4">
        <v>43983</v>
      </c>
      <c r="AI863" s="4">
        <v>44027</v>
      </c>
      <c r="AJ863" t="s">
        <v>70</v>
      </c>
      <c r="AK863" t="s">
        <v>232</v>
      </c>
      <c r="AL863" t="s">
        <v>727</v>
      </c>
      <c r="AM863" t="s">
        <v>1270</v>
      </c>
      <c r="AN863" t="s">
        <v>1487</v>
      </c>
      <c r="AO863" t="s">
        <v>80</v>
      </c>
      <c r="AP863" t="s">
        <v>1517</v>
      </c>
      <c r="AQ863">
        <f>WebStore68[[#This Row],[unit_price]]*WebStore68[[#This Row],[quantity]]</f>
        <v>59.9</v>
      </c>
      <c r="AR863" t="s">
        <v>432</v>
      </c>
      <c r="AS863" t="s">
        <v>2331</v>
      </c>
      <c r="AT863" t="str">
        <f t="shared" si="13"/>
        <v>443228440086noFemale439387YouTube4391544012164.999.954control943Adding a remember me on this device option439834402752829.95219.9921</v>
      </c>
      <c r="AU863">
        <f>COUNTIF(AT$2:AT863,AT863)</f>
        <v>1</v>
      </c>
      <c r="AV863" t="str">
        <f>WebStore68[[#This Row],[country]]&amp;"-"&amp;WebStore68[[#This Row],[item]]</f>
        <v>England-Bridgestone Golf e12 Contact Golf Balls</v>
      </c>
    </row>
    <row r="864" spans="1:48" x14ac:dyDescent="0.25">
      <c r="A864">
        <v>457</v>
      </c>
      <c r="B864">
        <v>214</v>
      </c>
      <c r="C864" s="4">
        <v>44014</v>
      </c>
      <c r="D864" s="14">
        <f>WebStore68[[#This Row],[order_date]]</f>
        <v>44014</v>
      </c>
      <c r="E864" s="3">
        <f>ROUNDUP(MONTH(WebStore68[[#This Row],[order_date]])/3, 0)</f>
        <v>3</v>
      </c>
      <c r="F864">
        <v>6</v>
      </c>
      <c r="G864" t="s">
        <v>33</v>
      </c>
      <c r="H864" t="s">
        <v>44</v>
      </c>
      <c r="I864" t="s">
        <v>55</v>
      </c>
      <c r="J864" t="s">
        <v>57</v>
      </c>
      <c r="K864" s="4">
        <v>43631</v>
      </c>
      <c r="L864">
        <v>3</v>
      </c>
      <c r="M864" t="s">
        <v>59</v>
      </c>
      <c r="N864" s="4">
        <v>43615</v>
      </c>
      <c r="O864" s="4">
        <v>43830</v>
      </c>
      <c r="P864">
        <v>2</v>
      </c>
      <c r="Q864" t="s">
        <v>81</v>
      </c>
      <c r="R864" t="s">
        <v>243</v>
      </c>
      <c r="S864">
        <v>2</v>
      </c>
      <c r="T864" t="s">
        <v>692</v>
      </c>
      <c r="U864" t="s">
        <v>1233</v>
      </c>
      <c r="V864" t="s">
        <v>1755</v>
      </c>
      <c r="W864" t="s">
        <v>110</v>
      </c>
      <c r="X864" t="s">
        <v>1869</v>
      </c>
      <c r="Y864" s="16">
        <v>821.82</v>
      </c>
      <c r="Z864">
        <v>89.94</v>
      </c>
      <c r="AA864">
        <v>2</v>
      </c>
      <c r="AB864" t="s">
        <v>2187</v>
      </c>
      <c r="AC864" t="s">
        <v>2470</v>
      </c>
      <c r="AH864" s="4"/>
      <c r="AI864" s="4"/>
      <c r="AJ864" t="s">
        <v>79</v>
      </c>
      <c r="AK864" t="s">
        <v>241</v>
      </c>
      <c r="AL864" t="s">
        <v>500</v>
      </c>
      <c r="AM864" t="s">
        <v>1063</v>
      </c>
      <c r="AN864" t="s">
        <v>1591</v>
      </c>
      <c r="AO864" t="s">
        <v>67</v>
      </c>
      <c r="AP864" t="s">
        <v>1548</v>
      </c>
      <c r="AQ864">
        <f>WebStore68[[#This Row],[unit_price]]*WebStore68[[#This Row],[quantity]]</f>
        <v>251.85000000000002</v>
      </c>
      <c r="AR864" t="s">
        <v>455</v>
      </c>
      <c r="AS864" t="s">
        <v>2340</v>
      </c>
      <c r="AT864" t="str">
        <f t="shared" si="13"/>
        <v>457214440146yesMale436313Google Ads4361543830821.8289.94416383.95314.9915</v>
      </c>
      <c r="AU864">
        <f>COUNTIF(AT$2:AT864,AT864)</f>
        <v>1</v>
      </c>
      <c r="AV864" t="str">
        <f>WebStore68[[#This Row],[country]]&amp;"-"&amp;WebStore68[[#This Row],[item]]</f>
        <v>England-YUGIOH 5DS DUELIST PACK COLLECTION TIN BOX</v>
      </c>
    </row>
    <row r="865" spans="1:48" x14ac:dyDescent="0.25">
      <c r="A865">
        <v>457</v>
      </c>
      <c r="B865">
        <v>214</v>
      </c>
      <c r="C865" s="4">
        <v>44014</v>
      </c>
      <c r="D865" s="14">
        <f>WebStore68[[#This Row],[order_date]]</f>
        <v>44014</v>
      </c>
      <c r="E865" s="3">
        <f>ROUNDUP(MONTH(WebStore68[[#This Row],[order_date]])/3, 0)</f>
        <v>3</v>
      </c>
      <c r="F865">
        <v>6</v>
      </c>
      <c r="G865" t="s">
        <v>33</v>
      </c>
      <c r="H865" t="s">
        <v>44</v>
      </c>
      <c r="I865" t="s">
        <v>55</v>
      </c>
      <c r="J865" t="s">
        <v>57</v>
      </c>
      <c r="K865" s="4">
        <v>43631</v>
      </c>
      <c r="L865">
        <v>3</v>
      </c>
      <c r="M865" t="s">
        <v>59</v>
      </c>
      <c r="N865" s="4">
        <v>43615</v>
      </c>
      <c r="O865" s="4">
        <v>43830</v>
      </c>
      <c r="P865">
        <v>2</v>
      </c>
      <c r="Q865" t="s">
        <v>81</v>
      </c>
      <c r="R865" t="s">
        <v>243</v>
      </c>
      <c r="S865">
        <v>2</v>
      </c>
      <c r="T865" t="s">
        <v>692</v>
      </c>
      <c r="U865" t="s">
        <v>1233</v>
      </c>
      <c r="V865" t="s">
        <v>1755</v>
      </c>
      <c r="W865" t="s">
        <v>110</v>
      </c>
      <c r="X865" t="s">
        <v>1869</v>
      </c>
      <c r="Y865" s="16">
        <v>821.82</v>
      </c>
      <c r="Z865">
        <v>89.94</v>
      </c>
      <c r="AA865">
        <v>2</v>
      </c>
      <c r="AB865" t="s">
        <v>2187</v>
      </c>
      <c r="AC865" t="s">
        <v>2470</v>
      </c>
      <c r="AH865" s="4"/>
      <c r="AI865" s="4"/>
      <c r="AJ865" t="s">
        <v>84</v>
      </c>
      <c r="AK865" t="s">
        <v>246</v>
      </c>
      <c r="AL865" t="s">
        <v>824</v>
      </c>
      <c r="AM865" t="s">
        <v>1361</v>
      </c>
      <c r="AN865" t="s">
        <v>1877</v>
      </c>
      <c r="AO865" t="s">
        <v>67</v>
      </c>
      <c r="AP865" t="s">
        <v>1548</v>
      </c>
      <c r="AQ865">
        <f>WebStore68[[#This Row],[unit_price]]*WebStore68[[#This Row],[quantity]]</f>
        <v>569.97</v>
      </c>
      <c r="AR865" t="s">
        <v>86</v>
      </c>
      <c r="AS865" t="s">
        <v>2350</v>
      </c>
      <c r="AT865" t="str">
        <f t="shared" si="13"/>
        <v>457214440146yesMale436313Google Ads4361543830821.8289.94925189.99314.997</v>
      </c>
      <c r="AU865">
        <f>COUNTIF(AT$2:AT865,AT865)</f>
        <v>1</v>
      </c>
      <c r="AV865" t="str">
        <f>WebStore68[[#This Row],[country]]&amp;"-"&amp;WebStore68[[#This Row],[item]]</f>
        <v xml:space="preserve">England-Blue Whale Gaming Chair </v>
      </c>
    </row>
    <row r="866" spans="1:48" x14ac:dyDescent="0.25">
      <c r="A866">
        <v>459</v>
      </c>
      <c r="B866">
        <v>119</v>
      </c>
      <c r="C866" s="4">
        <v>44015</v>
      </c>
      <c r="D866" s="14">
        <f>WebStore68[[#This Row],[order_date]]</f>
        <v>44015</v>
      </c>
      <c r="E866" s="3">
        <f>ROUNDUP(MONTH(WebStore68[[#This Row],[order_date]])/3, 0)</f>
        <v>3</v>
      </c>
      <c r="F866">
        <v>6</v>
      </c>
      <c r="G866" t="s">
        <v>33</v>
      </c>
      <c r="H866" t="s">
        <v>44</v>
      </c>
      <c r="I866" t="s">
        <v>56</v>
      </c>
      <c r="J866" t="s">
        <v>57</v>
      </c>
      <c r="K866" s="4">
        <v>43957</v>
      </c>
      <c r="L866">
        <v>7</v>
      </c>
      <c r="M866" t="s">
        <v>61</v>
      </c>
      <c r="N866" s="4">
        <v>43915</v>
      </c>
      <c r="O866" s="4">
        <v>44012</v>
      </c>
      <c r="P866">
        <v>1</v>
      </c>
      <c r="Q866" t="s">
        <v>86</v>
      </c>
      <c r="R866" t="s">
        <v>248</v>
      </c>
      <c r="S866">
        <v>1</v>
      </c>
      <c r="T866" t="s">
        <v>513</v>
      </c>
      <c r="U866" t="s">
        <v>1076</v>
      </c>
      <c r="V866" t="s">
        <v>1603</v>
      </c>
      <c r="W866" t="s">
        <v>80</v>
      </c>
      <c r="X866" t="s">
        <v>1577</v>
      </c>
      <c r="Y866" s="16">
        <v>45.36</v>
      </c>
      <c r="Z866">
        <v>49.98</v>
      </c>
      <c r="AA866">
        <v>1</v>
      </c>
      <c r="AB866" t="s">
        <v>549</v>
      </c>
      <c r="AC866" t="s">
        <v>2362</v>
      </c>
      <c r="AD866">
        <v>4</v>
      </c>
      <c r="AE866" t="s">
        <v>2634</v>
      </c>
      <c r="AF866">
        <v>871</v>
      </c>
      <c r="AG866" t="s">
        <v>2638</v>
      </c>
      <c r="AH866" s="4">
        <v>43983</v>
      </c>
      <c r="AI866" s="4">
        <v>44027</v>
      </c>
      <c r="AJ866" t="s">
        <v>86</v>
      </c>
      <c r="AK866" t="s">
        <v>248</v>
      </c>
      <c r="AL866" t="s">
        <v>513</v>
      </c>
      <c r="AM866" t="s">
        <v>1076</v>
      </c>
      <c r="AN866" t="s">
        <v>1603</v>
      </c>
      <c r="AO866" t="s">
        <v>80</v>
      </c>
      <c r="AP866" t="s">
        <v>1577</v>
      </c>
      <c r="AQ866">
        <f>WebStore68[[#This Row],[unit_price]]*WebStore68[[#This Row],[quantity]]</f>
        <v>45.36</v>
      </c>
      <c r="AR866" t="s">
        <v>549</v>
      </c>
      <c r="AS866" t="s">
        <v>2362</v>
      </c>
      <c r="AT866" t="str">
        <f t="shared" si="13"/>
        <v>459119440156noMale439577YouTube439154401245.3649.984test871Adding a remember me on this device option439834402776122.68224.9922</v>
      </c>
      <c r="AU866">
        <f>COUNTIF(AT$2:AT866,AT866)</f>
        <v>1</v>
      </c>
      <c r="AV866" t="str">
        <f>WebStore68[[#This Row],[country]]&amp;"-"&amp;WebStore68[[#This Row],[item]]</f>
        <v>England-Honey-Can-Do Collapsible Clothes Drying Rack DRY-09065 Grey</v>
      </c>
    </row>
    <row r="867" spans="1:48" x14ac:dyDescent="0.25">
      <c r="A867">
        <v>484</v>
      </c>
      <c r="B867">
        <v>228</v>
      </c>
      <c r="C867" s="4">
        <v>44029</v>
      </c>
      <c r="D867" s="14">
        <f>WebStore68[[#This Row],[order_date]]</f>
        <v>44029</v>
      </c>
      <c r="E867" s="3">
        <f>ROUNDUP(MONTH(WebStore68[[#This Row],[order_date]])/3, 0)</f>
        <v>3</v>
      </c>
      <c r="F867">
        <v>6</v>
      </c>
      <c r="G867" t="s">
        <v>33</v>
      </c>
      <c r="H867" t="s">
        <v>44</v>
      </c>
      <c r="I867" t="s">
        <v>56</v>
      </c>
      <c r="J867" t="s">
        <v>58</v>
      </c>
      <c r="K867" s="4">
        <v>43938</v>
      </c>
      <c r="L867">
        <v>7</v>
      </c>
      <c r="M867" t="s">
        <v>61</v>
      </c>
      <c r="N867" s="4">
        <v>43915</v>
      </c>
      <c r="O867" s="4">
        <v>44012</v>
      </c>
      <c r="P867">
        <v>2</v>
      </c>
      <c r="Q867" t="s">
        <v>83</v>
      </c>
      <c r="R867" t="s">
        <v>245</v>
      </c>
      <c r="S867">
        <v>2</v>
      </c>
      <c r="T867" t="s">
        <v>701</v>
      </c>
      <c r="U867" t="s">
        <v>1242</v>
      </c>
      <c r="V867" t="s">
        <v>1763</v>
      </c>
      <c r="W867" t="s">
        <v>103</v>
      </c>
      <c r="X867" t="s">
        <v>1869</v>
      </c>
      <c r="Y867" s="16">
        <v>205.96</v>
      </c>
      <c r="Z867">
        <v>59.96</v>
      </c>
      <c r="AA867">
        <v>2</v>
      </c>
      <c r="AB867" t="s">
        <v>2205</v>
      </c>
      <c r="AC867" t="s">
        <v>2493</v>
      </c>
      <c r="AH867" s="4"/>
      <c r="AI867" s="4"/>
      <c r="AJ867" t="s">
        <v>67</v>
      </c>
      <c r="AK867" t="s">
        <v>229</v>
      </c>
      <c r="AL867" t="s">
        <v>573</v>
      </c>
      <c r="AM867" t="s">
        <v>1131</v>
      </c>
      <c r="AN867" t="s">
        <v>1517</v>
      </c>
      <c r="AO867" t="s">
        <v>69</v>
      </c>
      <c r="AP867" t="s">
        <v>1548</v>
      </c>
      <c r="AQ867">
        <f>WebStore68[[#This Row],[unit_price]]*WebStore68[[#This Row],[quantity]]</f>
        <v>19.989999999999998</v>
      </c>
      <c r="AR867" t="s">
        <v>872</v>
      </c>
      <c r="AS867" t="s">
        <v>2388</v>
      </c>
      <c r="AT867" t="str">
        <f t="shared" si="13"/>
        <v>484228440296noFemale439387YouTube4391544012205.9659.9634619.99114.9919</v>
      </c>
      <c r="AU867">
        <f>COUNTIF(AT$2:AT867,AT867)</f>
        <v>1</v>
      </c>
      <c r="AV867" t="str">
        <f>WebStore68[[#This Row],[country]]&amp;"-"&amp;WebStore68[[#This Row],[item]]</f>
        <v>England-Fun And Fancy</v>
      </c>
    </row>
    <row r="868" spans="1:48" x14ac:dyDescent="0.25">
      <c r="A868">
        <v>484</v>
      </c>
      <c r="B868">
        <v>228</v>
      </c>
      <c r="C868" s="4">
        <v>44029</v>
      </c>
      <c r="D868" s="14">
        <f>WebStore68[[#This Row],[order_date]]</f>
        <v>44029</v>
      </c>
      <c r="E868" s="3">
        <f>ROUNDUP(MONTH(WebStore68[[#This Row],[order_date]])/3, 0)</f>
        <v>3</v>
      </c>
      <c r="F868">
        <v>6</v>
      </c>
      <c r="G868" t="s">
        <v>33</v>
      </c>
      <c r="H868" t="s">
        <v>44</v>
      </c>
      <c r="I868" t="s">
        <v>56</v>
      </c>
      <c r="J868" t="s">
        <v>58</v>
      </c>
      <c r="K868" s="4">
        <v>43938</v>
      </c>
      <c r="L868">
        <v>7</v>
      </c>
      <c r="M868" t="s">
        <v>61</v>
      </c>
      <c r="N868" s="4">
        <v>43915</v>
      </c>
      <c r="O868" s="4">
        <v>44012</v>
      </c>
      <c r="P868">
        <v>2</v>
      </c>
      <c r="Q868" t="s">
        <v>83</v>
      </c>
      <c r="R868" t="s">
        <v>245</v>
      </c>
      <c r="S868">
        <v>2</v>
      </c>
      <c r="T868" t="s">
        <v>701</v>
      </c>
      <c r="U868" t="s">
        <v>1242</v>
      </c>
      <c r="V868" t="s">
        <v>1763</v>
      </c>
      <c r="W868" t="s">
        <v>103</v>
      </c>
      <c r="X868" t="s">
        <v>1869</v>
      </c>
      <c r="Y868" s="16">
        <v>205.96</v>
      </c>
      <c r="Z868">
        <v>59.96</v>
      </c>
      <c r="AA868">
        <v>2</v>
      </c>
      <c r="AB868" t="s">
        <v>2205</v>
      </c>
      <c r="AC868" t="s">
        <v>2493</v>
      </c>
      <c r="AH868" s="4"/>
      <c r="AI868" s="4"/>
      <c r="AJ868" t="s">
        <v>80</v>
      </c>
      <c r="AK868" t="s">
        <v>242</v>
      </c>
      <c r="AL868" t="s">
        <v>619</v>
      </c>
      <c r="AM868" t="s">
        <v>1016</v>
      </c>
      <c r="AN868" t="s">
        <v>1695</v>
      </c>
      <c r="AO868" t="s">
        <v>67</v>
      </c>
      <c r="AP868" t="s">
        <v>1548</v>
      </c>
      <c r="AQ868">
        <f>WebStore68[[#This Row],[unit_price]]*WebStore68[[#This Row],[quantity]]</f>
        <v>185.97</v>
      </c>
      <c r="AR868" t="s">
        <v>70</v>
      </c>
      <c r="AS868" t="s">
        <v>2341</v>
      </c>
      <c r="AT868" t="str">
        <f t="shared" si="13"/>
        <v>484228440296noFemale439387YouTube4391544012205.9659.9622761.99314.995</v>
      </c>
      <c r="AU868">
        <f>COUNTIF(AT$2:AT868,AT868)</f>
        <v>1</v>
      </c>
      <c r="AV868" t="str">
        <f>WebStore68[[#This Row],[country]]&amp;"-"&amp;WebStore68[[#This Row],[item]]</f>
        <v>England-Book Week Girls Feisty Fairy AMSCAN Licensed Costume</v>
      </c>
    </row>
    <row r="869" spans="1:48" x14ac:dyDescent="0.25">
      <c r="A869">
        <v>542</v>
      </c>
      <c r="B869">
        <v>119</v>
      </c>
      <c r="C869" s="4">
        <v>44056</v>
      </c>
      <c r="D869" s="14">
        <f>WebStore68[[#This Row],[order_date]]</f>
        <v>44056</v>
      </c>
      <c r="E869" s="3">
        <f>ROUNDUP(MONTH(WebStore68[[#This Row],[order_date]])/3, 0)</f>
        <v>3</v>
      </c>
      <c r="F869">
        <v>6</v>
      </c>
      <c r="G869" t="s">
        <v>33</v>
      </c>
      <c r="H869" t="s">
        <v>44</v>
      </c>
      <c r="I869" t="s">
        <v>56</v>
      </c>
      <c r="J869" t="s">
        <v>57</v>
      </c>
      <c r="K869" s="4">
        <v>43957</v>
      </c>
      <c r="L869">
        <v>7</v>
      </c>
      <c r="M869" t="s">
        <v>61</v>
      </c>
      <c r="N869" s="4">
        <v>43915</v>
      </c>
      <c r="O869" s="4">
        <v>44012</v>
      </c>
      <c r="P869">
        <v>2</v>
      </c>
      <c r="Q869" t="s">
        <v>157</v>
      </c>
      <c r="R869" t="s">
        <v>319</v>
      </c>
      <c r="S869">
        <v>2</v>
      </c>
      <c r="T869" t="s">
        <v>724</v>
      </c>
      <c r="U869" t="s">
        <v>1266</v>
      </c>
      <c r="V869" t="s">
        <v>1784</v>
      </c>
      <c r="W869" t="s">
        <v>109</v>
      </c>
      <c r="X869" t="s">
        <v>2042</v>
      </c>
      <c r="Y869" s="16">
        <v>292.86</v>
      </c>
      <c r="Z869">
        <v>54.96</v>
      </c>
      <c r="AA869">
        <v>2</v>
      </c>
      <c r="AB869" t="s">
        <v>2216</v>
      </c>
      <c r="AC869" t="s">
        <v>2505</v>
      </c>
      <c r="AH869" s="4"/>
      <c r="AI869" s="4"/>
      <c r="AJ869" t="s">
        <v>80</v>
      </c>
      <c r="AK869" t="s">
        <v>242</v>
      </c>
      <c r="AL869" t="s">
        <v>587</v>
      </c>
      <c r="AM869" t="s">
        <v>1143</v>
      </c>
      <c r="AN869" t="s">
        <v>1668</v>
      </c>
      <c r="AO869" t="s">
        <v>67</v>
      </c>
      <c r="AP869" t="s">
        <v>1548</v>
      </c>
      <c r="AQ869">
        <f>WebStore68[[#This Row],[unit_price]]*WebStore68[[#This Row],[quantity]]</f>
        <v>93.87</v>
      </c>
      <c r="AR869" t="s">
        <v>79</v>
      </c>
      <c r="AS869" t="s">
        <v>2349</v>
      </c>
      <c r="AT869" t="str">
        <f t="shared" si="13"/>
        <v>542119440566noMale439577YouTube4391544012292.8654.9627431.29314.994</v>
      </c>
      <c r="AU869">
        <f>COUNTIF(AT$2:AT869,AT869)</f>
        <v>1</v>
      </c>
      <c r="AV869" t="str">
        <f>WebStore68[[#This Row],[country]]&amp;"-"&amp;WebStore68[[#This Row],[item]]</f>
        <v>England-Lee Men's Dungarees Belted Wyoming Cargo Short</v>
      </c>
    </row>
    <row r="870" spans="1:48" x14ac:dyDescent="0.25">
      <c r="A870">
        <v>542</v>
      </c>
      <c r="B870">
        <v>119</v>
      </c>
      <c r="C870" s="4">
        <v>44056</v>
      </c>
      <c r="D870" s="14">
        <f>WebStore68[[#This Row],[order_date]]</f>
        <v>44056</v>
      </c>
      <c r="E870" s="3">
        <f>ROUNDUP(MONTH(WebStore68[[#This Row],[order_date]])/3, 0)</f>
        <v>3</v>
      </c>
      <c r="F870">
        <v>6</v>
      </c>
      <c r="G870" t="s">
        <v>33</v>
      </c>
      <c r="H870" t="s">
        <v>44</v>
      </c>
      <c r="I870" t="s">
        <v>56</v>
      </c>
      <c r="J870" t="s">
        <v>57</v>
      </c>
      <c r="K870" s="4">
        <v>43957</v>
      </c>
      <c r="L870">
        <v>7</v>
      </c>
      <c r="M870" t="s">
        <v>61</v>
      </c>
      <c r="N870" s="4">
        <v>43915</v>
      </c>
      <c r="O870" s="4">
        <v>44012</v>
      </c>
      <c r="P870">
        <v>2</v>
      </c>
      <c r="Q870" t="s">
        <v>157</v>
      </c>
      <c r="R870" t="s">
        <v>319</v>
      </c>
      <c r="S870">
        <v>2</v>
      </c>
      <c r="T870" t="s">
        <v>724</v>
      </c>
      <c r="U870" t="s">
        <v>1266</v>
      </c>
      <c r="V870" t="s">
        <v>1784</v>
      </c>
      <c r="W870" t="s">
        <v>109</v>
      </c>
      <c r="X870" t="s">
        <v>2042</v>
      </c>
      <c r="Y870" s="16">
        <v>292.86</v>
      </c>
      <c r="Z870">
        <v>54.96</v>
      </c>
      <c r="AA870">
        <v>2</v>
      </c>
      <c r="AB870" t="s">
        <v>2216</v>
      </c>
      <c r="AC870" t="s">
        <v>2505</v>
      </c>
      <c r="AH870" s="4"/>
      <c r="AI870" s="4"/>
      <c r="AJ870" t="s">
        <v>90</v>
      </c>
      <c r="AK870" t="s">
        <v>252</v>
      </c>
      <c r="AL870" t="s">
        <v>70</v>
      </c>
      <c r="AM870" t="s">
        <v>1040</v>
      </c>
      <c r="AN870" t="s">
        <v>1568</v>
      </c>
      <c r="AO870" t="s">
        <v>69</v>
      </c>
      <c r="AP870" t="s">
        <v>1562</v>
      </c>
      <c r="AQ870">
        <f>WebStore68[[#This Row],[unit_price]]*WebStore68[[#This Row],[quantity]]</f>
        <v>198.99</v>
      </c>
      <c r="AR870" t="s">
        <v>645</v>
      </c>
      <c r="AS870" t="s">
        <v>2347</v>
      </c>
      <c r="AT870" t="str">
        <f t="shared" si="13"/>
        <v>542119440566noMale439577YouTube4391544012292.8654.9665198.9919.9913</v>
      </c>
      <c r="AU870">
        <f>COUNTIF(AT$2:AT870,AT870)</f>
        <v>1</v>
      </c>
      <c r="AV870" t="str">
        <f>WebStore68[[#This Row],[country]]&amp;"-"&amp;WebStore68[[#This Row],[item]]</f>
        <v>England-16" Large wood Vintage Premium metal chess set</v>
      </c>
    </row>
    <row r="871" spans="1:48" x14ac:dyDescent="0.25">
      <c r="A871">
        <v>582</v>
      </c>
      <c r="B871">
        <v>109</v>
      </c>
      <c r="C871" s="4">
        <v>44075</v>
      </c>
      <c r="D871" s="14">
        <f>WebStore68[[#This Row],[order_date]]</f>
        <v>44075</v>
      </c>
      <c r="E871" s="3">
        <f>ROUNDUP(MONTH(WebStore68[[#This Row],[order_date]])/3, 0)</f>
        <v>3</v>
      </c>
      <c r="F871">
        <v>6</v>
      </c>
      <c r="G871" t="s">
        <v>33</v>
      </c>
      <c r="H871" t="s">
        <v>44</v>
      </c>
      <c r="I871" t="s">
        <v>56</v>
      </c>
      <c r="J871" t="s">
        <v>57</v>
      </c>
      <c r="K871" s="4">
        <v>43721</v>
      </c>
      <c r="L871">
        <v>3</v>
      </c>
      <c r="M871" t="s">
        <v>59</v>
      </c>
      <c r="N871" s="4">
        <v>43615</v>
      </c>
      <c r="O871" s="4">
        <v>43830</v>
      </c>
      <c r="P871">
        <v>1</v>
      </c>
      <c r="Q871" t="s">
        <v>67</v>
      </c>
      <c r="R871" t="s">
        <v>229</v>
      </c>
      <c r="S871">
        <v>1</v>
      </c>
      <c r="T871" t="s">
        <v>445</v>
      </c>
      <c r="U871" t="s">
        <v>1007</v>
      </c>
      <c r="V871" t="s">
        <v>1533</v>
      </c>
      <c r="W871" t="s">
        <v>67</v>
      </c>
      <c r="X871" t="s">
        <v>1548</v>
      </c>
      <c r="Y871" s="16">
        <v>179.97</v>
      </c>
      <c r="Z871">
        <v>44.97</v>
      </c>
      <c r="AA871">
        <v>1</v>
      </c>
      <c r="AB871" t="s">
        <v>79</v>
      </c>
      <c r="AC871" t="s">
        <v>2349</v>
      </c>
      <c r="AH871" s="4"/>
      <c r="AI871" s="4"/>
      <c r="AJ871" t="s">
        <v>67</v>
      </c>
      <c r="AK871" t="s">
        <v>229</v>
      </c>
      <c r="AL871" t="s">
        <v>445</v>
      </c>
      <c r="AM871" t="s">
        <v>1007</v>
      </c>
      <c r="AN871" t="s">
        <v>1533</v>
      </c>
      <c r="AO871" t="s">
        <v>67</v>
      </c>
      <c r="AP871" t="s">
        <v>1548</v>
      </c>
      <c r="AQ871">
        <f>WebStore68[[#This Row],[unit_price]]*WebStore68[[#This Row],[quantity]]</f>
        <v>179.97</v>
      </c>
      <c r="AR871" t="s">
        <v>79</v>
      </c>
      <c r="AS871" t="s">
        <v>2349</v>
      </c>
      <c r="AT871" t="str">
        <f t="shared" si="13"/>
        <v>582109440756noMale437213Google Ads4361543830179.9744.97310459.99314.994</v>
      </c>
      <c r="AU871">
        <f>COUNTIF(AT$2:AT871,AT871)</f>
        <v>1</v>
      </c>
      <c r="AV871" t="str">
        <f>WebStore68[[#This Row],[country]]&amp;"-"&amp;WebStore68[[#This Row],[item]]</f>
        <v>England-One Piece Vol.3 1st Edition - JP</v>
      </c>
    </row>
    <row r="872" spans="1:48" x14ac:dyDescent="0.25">
      <c r="A872">
        <v>585</v>
      </c>
      <c r="B872">
        <v>242</v>
      </c>
      <c r="C872" s="13">
        <v>44076</v>
      </c>
      <c r="D872" s="14">
        <f>WebStore68[[#This Row],[order_date]]</f>
        <v>44076</v>
      </c>
      <c r="E872" s="3">
        <f>ROUNDUP(MONTH(WebStore68[[#This Row],[order_date]])/3, 0)</f>
        <v>3</v>
      </c>
      <c r="F872">
        <v>6</v>
      </c>
      <c r="G872" t="s">
        <v>33</v>
      </c>
      <c r="H872" t="s">
        <v>44</v>
      </c>
      <c r="I872" t="s">
        <v>56</v>
      </c>
      <c r="J872" t="s">
        <v>57</v>
      </c>
      <c r="K872" s="4">
        <v>43708</v>
      </c>
      <c r="L872">
        <v>2</v>
      </c>
      <c r="M872" t="s">
        <v>60</v>
      </c>
      <c r="N872" s="4">
        <v>43615</v>
      </c>
      <c r="O872" s="4">
        <v>43830</v>
      </c>
      <c r="P872">
        <v>1</v>
      </c>
      <c r="Q872" t="s">
        <v>84</v>
      </c>
      <c r="R872" t="s">
        <v>246</v>
      </c>
      <c r="S872">
        <v>1</v>
      </c>
      <c r="T872" t="s">
        <v>743</v>
      </c>
      <c r="U872" t="s">
        <v>1284</v>
      </c>
      <c r="V872" t="s">
        <v>1533</v>
      </c>
      <c r="W872" t="s">
        <v>67</v>
      </c>
      <c r="X872" t="s">
        <v>1548</v>
      </c>
      <c r="Y872" s="16">
        <v>179.97</v>
      </c>
      <c r="Z872">
        <v>44.97</v>
      </c>
      <c r="AA872">
        <v>1</v>
      </c>
      <c r="AB872" t="s">
        <v>645</v>
      </c>
      <c r="AC872" t="s">
        <v>2347</v>
      </c>
      <c r="AH872" s="4"/>
      <c r="AI872" s="4"/>
      <c r="AJ872" t="s">
        <v>84</v>
      </c>
      <c r="AK872" t="s">
        <v>246</v>
      </c>
      <c r="AL872" t="s">
        <v>743</v>
      </c>
      <c r="AM872" t="s">
        <v>1284</v>
      </c>
      <c r="AN872" t="s">
        <v>1533</v>
      </c>
      <c r="AO872" t="s">
        <v>67</v>
      </c>
      <c r="AP872" t="s">
        <v>1548</v>
      </c>
      <c r="AQ872">
        <f>WebStore68[[#This Row],[unit_price]]*WebStore68[[#This Row],[quantity]]</f>
        <v>179.97</v>
      </c>
      <c r="AR872" t="s">
        <v>645</v>
      </c>
      <c r="AS872" t="s">
        <v>2347</v>
      </c>
      <c r="AT872" t="str">
        <f t="shared" si="13"/>
        <v>585242440766noMale437082Facebook4361543830179.9744.9796259.99314.9913</v>
      </c>
      <c r="AU872">
        <f>COUNTIF(AT$2:AT872,AT872)</f>
        <v>1</v>
      </c>
      <c r="AV872" t="str">
        <f>WebStore68[[#This Row],[country]]&amp;"-"&amp;WebStore68[[#This Row],[item]]</f>
        <v>England-HyperX Cloud Stinger S</v>
      </c>
    </row>
    <row r="873" spans="1:48" x14ac:dyDescent="0.25">
      <c r="A873">
        <v>586</v>
      </c>
      <c r="B873">
        <v>385</v>
      </c>
      <c r="C873" s="4">
        <v>44077</v>
      </c>
      <c r="D873" s="14">
        <f>WebStore68[[#This Row],[order_date]]</f>
        <v>44077</v>
      </c>
      <c r="E873" s="3">
        <f>ROUNDUP(MONTH(WebStore68[[#This Row],[order_date]])/3, 0)</f>
        <v>3</v>
      </c>
      <c r="F873">
        <v>6</v>
      </c>
      <c r="G873" t="s">
        <v>33</v>
      </c>
      <c r="H873" t="s">
        <v>44</v>
      </c>
      <c r="I873" t="s">
        <v>56</v>
      </c>
      <c r="J873" t="s">
        <v>57</v>
      </c>
      <c r="K873" s="4">
        <v>43553</v>
      </c>
      <c r="L873">
        <v>1</v>
      </c>
      <c r="N873" s="4"/>
      <c r="O873" s="4"/>
      <c r="P873">
        <v>1</v>
      </c>
      <c r="Q873" t="s">
        <v>67</v>
      </c>
      <c r="R873" t="s">
        <v>229</v>
      </c>
      <c r="S873">
        <v>1</v>
      </c>
      <c r="T873" t="s">
        <v>744</v>
      </c>
      <c r="U873" t="s">
        <v>1001</v>
      </c>
      <c r="V873" t="s">
        <v>1801</v>
      </c>
      <c r="W873" t="s">
        <v>67</v>
      </c>
      <c r="X873" t="s">
        <v>1548</v>
      </c>
      <c r="Y873" s="16">
        <v>176.91</v>
      </c>
      <c r="Z873">
        <v>44.97</v>
      </c>
      <c r="AA873">
        <v>1</v>
      </c>
      <c r="AB873" t="s">
        <v>652</v>
      </c>
      <c r="AC873" t="s">
        <v>2352</v>
      </c>
      <c r="AH873" s="4"/>
      <c r="AI873" s="4"/>
      <c r="AJ873" t="s">
        <v>67</v>
      </c>
      <c r="AK873" t="s">
        <v>229</v>
      </c>
      <c r="AL873" t="s">
        <v>744</v>
      </c>
      <c r="AM873" t="s">
        <v>1001</v>
      </c>
      <c r="AN873" t="s">
        <v>1801</v>
      </c>
      <c r="AO873" t="s">
        <v>67</v>
      </c>
      <c r="AP873" t="s">
        <v>1548</v>
      </c>
      <c r="AQ873">
        <f>WebStore68[[#This Row],[unit_price]]*WebStore68[[#This Row],[quantity]]</f>
        <v>176.91</v>
      </c>
      <c r="AR873" t="s">
        <v>652</v>
      </c>
      <c r="AS873" t="s">
        <v>2352</v>
      </c>
      <c r="AT873" t="str">
        <f t="shared" si="13"/>
        <v>586385440776noMale435531176.9144.97310358.97314.9911</v>
      </c>
      <c r="AU873">
        <f>COUNTIF(AT$2:AT873,AT873)</f>
        <v>1</v>
      </c>
      <c r="AV873" t="str">
        <f>WebStore68[[#This Row],[country]]&amp;"-"&amp;WebStore68[[#This Row],[item]]</f>
        <v>England-One Piece Vol.1 1st Edition - JP</v>
      </c>
    </row>
    <row r="874" spans="1:48" x14ac:dyDescent="0.25">
      <c r="A874">
        <v>589</v>
      </c>
      <c r="B874">
        <v>118</v>
      </c>
      <c r="C874" s="4">
        <v>44078</v>
      </c>
      <c r="D874" s="14">
        <f>WebStore68[[#This Row],[order_date]]</f>
        <v>44078</v>
      </c>
      <c r="E874" s="3">
        <f>ROUNDUP(MONTH(WebStore68[[#This Row],[order_date]])/3, 0)</f>
        <v>3</v>
      </c>
      <c r="F874">
        <v>6</v>
      </c>
      <c r="G874" t="s">
        <v>33</v>
      </c>
      <c r="H874" t="s">
        <v>44</v>
      </c>
      <c r="I874" t="s">
        <v>55</v>
      </c>
      <c r="J874" t="s">
        <v>58</v>
      </c>
      <c r="K874" s="4">
        <v>43959</v>
      </c>
      <c r="L874">
        <v>9</v>
      </c>
      <c r="M874" t="s">
        <v>59</v>
      </c>
      <c r="N874" s="4">
        <v>43952</v>
      </c>
      <c r="O874" s="4">
        <v>44075</v>
      </c>
      <c r="P874">
        <v>1</v>
      </c>
      <c r="Q874" t="s">
        <v>78</v>
      </c>
      <c r="R874" t="s">
        <v>240</v>
      </c>
      <c r="S874">
        <v>1</v>
      </c>
      <c r="T874" t="s">
        <v>578</v>
      </c>
      <c r="U874" t="s">
        <v>1136</v>
      </c>
      <c r="V874" t="s">
        <v>1659</v>
      </c>
      <c r="W874" t="s">
        <v>80</v>
      </c>
      <c r="X874" t="s">
        <v>1548</v>
      </c>
      <c r="Y874" s="16">
        <v>9.98</v>
      </c>
      <c r="Z874">
        <v>29.98</v>
      </c>
      <c r="AA874">
        <v>1</v>
      </c>
      <c r="AB874" t="s">
        <v>393</v>
      </c>
      <c r="AC874" t="s">
        <v>2345</v>
      </c>
      <c r="AH874" s="4"/>
      <c r="AI874" s="4"/>
      <c r="AJ874" t="s">
        <v>78</v>
      </c>
      <c r="AK874" t="s">
        <v>240</v>
      </c>
      <c r="AL874" t="s">
        <v>578</v>
      </c>
      <c r="AM874" t="s">
        <v>1136</v>
      </c>
      <c r="AN874" t="s">
        <v>1659</v>
      </c>
      <c r="AO874" t="s">
        <v>80</v>
      </c>
      <c r="AP874" t="s">
        <v>1548</v>
      </c>
      <c r="AQ874">
        <f>WebStore68[[#This Row],[unit_price]]*WebStore68[[#This Row],[quantity]]</f>
        <v>9.98</v>
      </c>
      <c r="AR874" t="s">
        <v>393</v>
      </c>
      <c r="AS874" t="s">
        <v>2345</v>
      </c>
      <c r="AT874" t="str">
        <f t="shared" si="13"/>
        <v>589118440786yesFemale439599Google Ads43952440759.9829.9881004.99214.9918</v>
      </c>
      <c r="AU874">
        <f>COUNTIF(AT$2:AT874,AT874)</f>
        <v>1</v>
      </c>
      <c r="AV874" t="str">
        <f>WebStore68[[#This Row],[country]]&amp;"-"&amp;WebStore68[[#This Row],[item]]</f>
        <v>England-Non - Stick Omlet Turner</v>
      </c>
    </row>
    <row r="875" spans="1:48" x14ac:dyDescent="0.25">
      <c r="A875">
        <v>593</v>
      </c>
      <c r="B875">
        <v>119</v>
      </c>
      <c r="C875" s="4">
        <v>44079</v>
      </c>
      <c r="D875" s="14">
        <f>WebStore68[[#This Row],[order_date]]</f>
        <v>44079</v>
      </c>
      <c r="E875" s="3">
        <f>ROUNDUP(MONTH(WebStore68[[#This Row],[order_date]])/3, 0)</f>
        <v>3</v>
      </c>
      <c r="F875">
        <v>6</v>
      </c>
      <c r="G875" t="s">
        <v>33</v>
      </c>
      <c r="H875" t="s">
        <v>44</v>
      </c>
      <c r="I875" t="s">
        <v>56</v>
      </c>
      <c r="J875" t="s">
        <v>57</v>
      </c>
      <c r="K875" s="4">
        <v>43957</v>
      </c>
      <c r="L875">
        <v>7</v>
      </c>
      <c r="M875" t="s">
        <v>61</v>
      </c>
      <c r="N875" s="4">
        <v>43915</v>
      </c>
      <c r="O875" s="4">
        <v>44012</v>
      </c>
      <c r="P875">
        <v>1</v>
      </c>
      <c r="Q875" t="s">
        <v>80</v>
      </c>
      <c r="R875" t="s">
        <v>242</v>
      </c>
      <c r="S875">
        <v>1</v>
      </c>
      <c r="T875" t="s">
        <v>696</v>
      </c>
      <c r="U875" t="s">
        <v>1236</v>
      </c>
      <c r="V875" t="s">
        <v>1758</v>
      </c>
      <c r="W875" t="s">
        <v>69</v>
      </c>
      <c r="X875" t="s">
        <v>1548</v>
      </c>
      <c r="Y875" s="16">
        <v>72.989999999999995</v>
      </c>
      <c r="Z875">
        <v>14.99</v>
      </c>
      <c r="AA875">
        <v>1</v>
      </c>
      <c r="AB875" t="s">
        <v>80</v>
      </c>
      <c r="AC875" t="s">
        <v>2357</v>
      </c>
      <c r="AH875" s="4"/>
      <c r="AI875" s="4"/>
      <c r="AJ875" t="s">
        <v>80</v>
      </c>
      <c r="AK875" t="s">
        <v>242</v>
      </c>
      <c r="AL875" t="s">
        <v>696</v>
      </c>
      <c r="AM875" t="s">
        <v>1236</v>
      </c>
      <c r="AN875" t="s">
        <v>1758</v>
      </c>
      <c r="AO875" t="s">
        <v>69</v>
      </c>
      <c r="AP875" t="s">
        <v>1548</v>
      </c>
      <c r="AQ875">
        <f>WebStore68[[#This Row],[unit_price]]*WebStore68[[#This Row],[quantity]]</f>
        <v>72.989999999999995</v>
      </c>
      <c r="AR875" t="s">
        <v>80</v>
      </c>
      <c r="AS875" t="s">
        <v>2357</v>
      </c>
      <c r="AT875" t="str">
        <f t="shared" si="13"/>
        <v>593119440796noMale439577YouTube439154401272.9914.99214272.99114.992</v>
      </c>
      <c r="AU875">
        <f>COUNTIF(AT$2:AT875,AT875)</f>
        <v>1</v>
      </c>
      <c r="AV875" t="str">
        <f>WebStore68[[#This Row],[country]]&amp;"-"&amp;WebStore68[[#This Row],[item]]</f>
        <v>England-Timberland Brooklyn Alpine Chukka Black Nubuck Mens</v>
      </c>
    </row>
    <row r="876" spans="1:48" x14ac:dyDescent="0.25">
      <c r="A876">
        <v>613</v>
      </c>
      <c r="B876">
        <v>242</v>
      </c>
      <c r="C876" s="13">
        <v>44088</v>
      </c>
      <c r="D876" s="14">
        <f>WebStore68[[#This Row],[order_date]]</f>
        <v>44088</v>
      </c>
      <c r="E876" s="3">
        <f>ROUNDUP(MONTH(WebStore68[[#This Row],[order_date]])/3, 0)</f>
        <v>3</v>
      </c>
      <c r="F876">
        <v>6</v>
      </c>
      <c r="G876" t="s">
        <v>33</v>
      </c>
      <c r="H876" t="s">
        <v>44</v>
      </c>
      <c r="I876" t="s">
        <v>56</v>
      </c>
      <c r="J876" t="s">
        <v>57</v>
      </c>
      <c r="K876" s="4">
        <v>43708</v>
      </c>
      <c r="L876">
        <v>2</v>
      </c>
      <c r="M876" t="s">
        <v>60</v>
      </c>
      <c r="N876" s="4">
        <v>43615</v>
      </c>
      <c r="O876" s="4">
        <v>43830</v>
      </c>
      <c r="P876">
        <v>3</v>
      </c>
      <c r="Q876" t="s">
        <v>182</v>
      </c>
      <c r="R876" t="s">
        <v>344</v>
      </c>
      <c r="S876">
        <v>3</v>
      </c>
      <c r="T876" t="s">
        <v>752</v>
      </c>
      <c r="U876" t="s">
        <v>1292</v>
      </c>
      <c r="V876" t="s">
        <v>1809</v>
      </c>
      <c r="W876" t="s">
        <v>2007</v>
      </c>
      <c r="X876" t="s">
        <v>2033</v>
      </c>
      <c r="Y876" s="16">
        <v>136.91999999999999</v>
      </c>
      <c r="Z876">
        <v>54.96</v>
      </c>
      <c r="AA876">
        <v>3</v>
      </c>
      <c r="AB876" t="s">
        <v>2228</v>
      </c>
      <c r="AC876" t="s">
        <v>2520</v>
      </c>
      <c r="AH876" s="4"/>
      <c r="AI876" s="4"/>
      <c r="AJ876" t="s">
        <v>79</v>
      </c>
      <c r="AK876" t="s">
        <v>241</v>
      </c>
      <c r="AL876" t="s">
        <v>566</v>
      </c>
      <c r="AM876" t="s">
        <v>1067</v>
      </c>
      <c r="AN876" t="s">
        <v>1649</v>
      </c>
      <c r="AO876" t="s">
        <v>80</v>
      </c>
      <c r="AP876" t="s">
        <v>1548</v>
      </c>
      <c r="AQ876">
        <f>WebStore68[[#This Row],[unit_price]]*WebStore68[[#This Row],[quantity]]</f>
        <v>71.98</v>
      </c>
      <c r="AR876" t="s">
        <v>65</v>
      </c>
      <c r="AS876" t="s">
        <v>2343</v>
      </c>
      <c r="AT876" t="str">
        <f t="shared" si="13"/>
        <v>613242440886noMale437082Facebook4361543830136.9254.96410835.99214.9910</v>
      </c>
      <c r="AU876">
        <f>COUNTIF(AT$2:AT876,AT876)</f>
        <v>1</v>
      </c>
      <c r="AV876" t="str">
        <f>WebStore68[[#This Row],[country]]&amp;"-"&amp;WebStore68[[#This Row],[item]]</f>
        <v>England-Pokemon Sword &amp; Shield Vivid Voltage Booster Box</v>
      </c>
    </row>
    <row r="877" spans="1:48" x14ac:dyDescent="0.25">
      <c r="A877">
        <v>613</v>
      </c>
      <c r="B877">
        <v>242</v>
      </c>
      <c r="C877" s="13">
        <v>44088</v>
      </c>
      <c r="D877" s="14">
        <f>WebStore68[[#This Row],[order_date]]</f>
        <v>44088</v>
      </c>
      <c r="E877" s="3">
        <f>ROUNDUP(MONTH(WebStore68[[#This Row],[order_date]])/3, 0)</f>
        <v>3</v>
      </c>
      <c r="F877">
        <v>6</v>
      </c>
      <c r="G877" t="s">
        <v>33</v>
      </c>
      <c r="H877" t="s">
        <v>44</v>
      </c>
      <c r="I877" t="s">
        <v>56</v>
      </c>
      <c r="J877" t="s">
        <v>57</v>
      </c>
      <c r="K877" s="4">
        <v>43708</v>
      </c>
      <c r="L877">
        <v>2</v>
      </c>
      <c r="M877" t="s">
        <v>60</v>
      </c>
      <c r="N877" s="4">
        <v>43615</v>
      </c>
      <c r="O877" s="4">
        <v>43830</v>
      </c>
      <c r="P877">
        <v>3</v>
      </c>
      <c r="Q877" t="s">
        <v>182</v>
      </c>
      <c r="R877" t="s">
        <v>344</v>
      </c>
      <c r="S877">
        <v>3</v>
      </c>
      <c r="T877" t="s">
        <v>752</v>
      </c>
      <c r="U877" t="s">
        <v>1292</v>
      </c>
      <c r="V877" t="s">
        <v>1809</v>
      </c>
      <c r="W877" t="s">
        <v>2007</v>
      </c>
      <c r="X877" t="s">
        <v>2033</v>
      </c>
      <c r="Y877" s="16">
        <v>136.91999999999999</v>
      </c>
      <c r="Z877">
        <v>54.96</v>
      </c>
      <c r="AA877">
        <v>3</v>
      </c>
      <c r="AB877" t="s">
        <v>2228</v>
      </c>
      <c r="AC877" t="s">
        <v>2520</v>
      </c>
      <c r="AH877" s="4"/>
      <c r="AI877" s="4"/>
      <c r="AJ877" t="s">
        <v>90</v>
      </c>
      <c r="AK877" t="s">
        <v>252</v>
      </c>
      <c r="AL877" t="s">
        <v>431</v>
      </c>
      <c r="AM877" t="s">
        <v>994</v>
      </c>
      <c r="AN877" t="s">
        <v>1526</v>
      </c>
      <c r="AO877" t="s">
        <v>69</v>
      </c>
      <c r="AP877" t="s">
        <v>1562</v>
      </c>
      <c r="AQ877">
        <f>WebStore68[[#This Row],[unit_price]]*WebStore68[[#This Row],[quantity]]</f>
        <v>34.99</v>
      </c>
      <c r="AR877" t="s">
        <v>410</v>
      </c>
      <c r="AS877" t="s">
        <v>2359</v>
      </c>
      <c r="AT877" t="str">
        <f t="shared" si="13"/>
        <v>613242440886noMale437082Facebook4361543830136.9254.9662434.9919.9920</v>
      </c>
      <c r="AU877">
        <f>COUNTIF(AT$2:AT877,AT877)</f>
        <v>1</v>
      </c>
      <c r="AV877" t="str">
        <f>WebStore68[[#This Row],[country]]&amp;"-"&amp;WebStore68[[#This Row],[item]]</f>
        <v>England-Beyblade Burst Evolution Elite Warrior 4-Pack</v>
      </c>
    </row>
    <row r="878" spans="1:48" x14ac:dyDescent="0.25">
      <c r="A878">
        <v>613</v>
      </c>
      <c r="B878">
        <v>242</v>
      </c>
      <c r="C878" s="13">
        <v>44088</v>
      </c>
      <c r="D878" s="14">
        <f>WebStore68[[#This Row],[order_date]]</f>
        <v>44088</v>
      </c>
      <c r="E878" s="3">
        <f>ROUNDUP(MONTH(WebStore68[[#This Row],[order_date]])/3, 0)</f>
        <v>3</v>
      </c>
      <c r="F878">
        <v>6</v>
      </c>
      <c r="G878" t="s">
        <v>33</v>
      </c>
      <c r="H878" t="s">
        <v>44</v>
      </c>
      <c r="I878" t="s">
        <v>56</v>
      </c>
      <c r="J878" t="s">
        <v>57</v>
      </c>
      <c r="K878" s="4">
        <v>43708</v>
      </c>
      <c r="L878">
        <v>2</v>
      </c>
      <c r="M878" t="s">
        <v>60</v>
      </c>
      <c r="N878" s="4">
        <v>43615</v>
      </c>
      <c r="O878" s="4">
        <v>43830</v>
      </c>
      <c r="P878">
        <v>3</v>
      </c>
      <c r="Q878" t="s">
        <v>182</v>
      </c>
      <c r="R878" t="s">
        <v>344</v>
      </c>
      <c r="S878">
        <v>3</v>
      </c>
      <c r="T878" t="s">
        <v>752</v>
      </c>
      <c r="U878" t="s">
        <v>1292</v>
      </c>
      <c r="V878" t="s">
        <v>1809</v>
      </c>
      <c r="W878" t="s">
        <v>2007</v>
      </c>
      <c r="X878" t="s">
        <v>2033</v>
      </c>
      <c r="Y878" s="16">
        <v>136.91999999999999</v>
      </c>
      <c r="Z878">
        <v>54.96</v>
      </c>
      <c r="AA878">
        <v>3</v>
      </c>
      <c r="AB878" t="s">
        <v>2228</v>
      </c>
      <c r="AC878" t="s">
        <v>2520</v>
      </c>
      <c r="AH878" s="4"/>
      <c r="AI878" s="4"/>
      <c r="AJ878" t="s">
        <v>67</v>
      </c>
      <c r="AK878" t="s">
        <v>229</v>
      </c>
      <c r="AL878" t="s">
        <v>391</v>
      </c>
      <c r="AM878" t="s">
        <v>953</v>
      </c>
      <c r="AN878" t="s">
        <v>1487</v>
      </c>
      <c r="AO878" t="s">
        <v>69</v>
      </c>
      <c r="AP878" t="s">
        <v>1548</v>
      </c>
      <c r="AQ878">
        <f>WebStore68[[#This Row],[unit_price]]*WebStore68[[#This Row],[quantity]]</f>
        <v>29.95</v>
      </c>
      <c r="AR878" t="s">
        <v>90</v>
      </c>
      <c r="AS878" t="s">
        <v>2328</v>
      </c>
      <c r="AT878" t="str">
        <f t="shared" si="13"/>
        <v>613242440886noMale437082Facebook4361543830136.9254.96313629.95114.996</v>
      </c>
      <c r="AU878">
        <f>COUNTIF(AT$2:AT878,AT878)</f>
        <v>1</v>
      </c>
      <c r="AV878" t="str">
        <f>WebStore68[[#This Row],[country]]&amp;"-"&amp;WebStore68[[#This Row],[item]]</f>
        <v>England-Star Wars: the Old Republic - Legends Ser.: Fatal Alliance</v>
      </c>
    </row>
    <row r="879" spans="1:48" x14ac:dyDescent="0.25">
      <c r="A879">
        <v>620</v>
      </c>
      <c r="B879">
        <v>439</v>
      </c>
      <c r="C879" s="4">
        <v>44096</v>
      </c>
      <c r="D879" s="14">
        <f>WebStore68[[#This Row],[order_date]]</f>
        <v>44096</v>
      </c>
      <c r="E879" s="3">
        <f>ROUNDUP(MONTH(WebStore68[[#This Row],[order_date]])/3, 0)</f>
        <v>3</v>
      </c>
      <c r="F879">
        <v>6</v>
      </c>
      <c r="G879" t="s">
        <v>33</v>
      </c>
      <c r="H879" t="s">
        <v>44</v>
      </c>
      <c r="I879" t="s">
        <v>55</v>
      </c>
      <c r="J879" t="s">
        <v>58</v>
      </c>
      <c r="K879" s="4">
        <v>43931</v>
      </c>
      <c r="L879">
        <v>7</v>
      </c>
      <c r="M879" t="s">
        <v>61</v>
      </c>
      <c r="N879" s="4">
        <v>43915</v>
      </c>
      <c r="O879" s="4">
        <v>44012</v>
      </c>
      <c r="P879">
        <v>1</v>
      </c>
      <c r="Q879" t="s">
        <v>80</v>
      </c>
      <c r="R879" t="s">
        <v>242</v>
      </c>
      <c r="S879">
        <v>1</v>
      </c>
      <c r="T879" t="s">
        <v>587</v>
      </c>
      <c r="U879" t="s">
        <v>1143</v>
      </c>
      <c r="V879" t="s">
        <v>1668</v>
      </c>
      <c r="W879" t="s">
        <v>67</v>
      </c>
      <c r="X879" t="s">
        <v>1548</v>
      </c>
      <c r="Y879" s="16">
        <v>93.87</v>
      </c>
      <c r="Z879">
        <v>44.97</v>
      </c>
      <c r="AA879">
        <v>1</v>
      </c>
      <c r="AB879" t="s">
        <v>79</v>
      </c>
      <c r="AC879" t="s">
        <v>2349</v>
      </c>
      <c r="AH879" s="4"/>
      <c r="AI879" s="4"/>
      <c r="AJ879" t="s">
        <v>80</v>
      </c>
      <c r="AK879" t="s">
        <v>242</v>
      </c>
      <c r="AL879" t="s">
        <v>587</v>
      </c>
      <c r="AM879" t="s">
        <v>1143</v>
      </c>
      <c r="AN879" t="s">
        <v>1668</v>
      </c>
      <c r="AO879" t="s">
        <v>67</v>
      </c>
      <c r="AP879" t="s">
        <v>1548</v>
      </c>
      <c r="AQ879">
        <f>WebStore68[[#This Row],[unit_price]]*WebStore68[[#This Row],[quantity]]</f>
        <v>93.87</v>
      </c>
      <c r="AR879" t="s">
        <v>79</v>
      </c>
      <c r="AS879" t="s">
        <v>2349</v>
      </c>
      <c r="AT879" t="str">
        <f t="shared" si="13"/>
        <v>620439440966yesFemale439317YouTube439154401293.8744.9727431.29314.994</v>
      </c>
      <c r="AU879">
        <f>COUNTIF(AT$2:AT879,AT879)</f>
        <v>1</v>
      </c>
      <c r="AV879" t="str">
        <f>WebStore68[[#This Row],[country]]&amp;"-"&amp;WebStore68[[#This Row],[item]]</f>
        <v>England-Lee Men's Dungarees Belted Wyoming Cargo Short</v>
      </c>
    </row>
    <row r="880" spans="1:48" x14ac:dyDescent="0.25">
      <c r="A880">
        <v>621</v>
      </c>
      <c r="B880">
        <v>316</v>
      </c>
      <c r="C880" s="13">
        <v>44097</v>
      </c>
      <c r="D880" s="14">
        <f>WebStore68[[#This Row],[order_date]]</f>
        <v>44097</v>
      </c>
      <c r="E880" s="3">
        <f>ROUNDUP(MONTH(WebStore68[[#This Row],[order_date]])/3, 0)</f>
        <v>3</v>
      </c>
      <c r="F880">
        <v>6</v>
      </c>
      <c r="G880" t="s">
        <v>33</v>
      </c>
      <c r="H880" t="s">
        <v>44</v>
      </c>
      <c r="I880" t="s">
        <v>55</v>
      </c>
      <c r="J880" t="s">
        <v>58</v>
      </c>
      <c r="K880" s="4">
        <v>43559</v>
      </c>
      <c r="L880">
        <v>2</v>
      </c>
      <c r="N880" s="4"/>
      <c r="O880" s="4"/>
      <c r="P880">
        <v>2</v>
      </c>
      <c r="Q880" t="s">
        <v>181</v>
      </c>
      <c r="R880" t="s">
        <v>343</v>
      </c>
      <c r="S880">
        <v>2</v>
      </c>
      <c r="T880" t="s">
        <v>755</v>
      </c>
      <c r="U880" t="s">
        <v>1294</v>
      </c>
      <c r="V880" t="s">
        <v>1811</v>
      </c>
      <c r="W880" t="s">
        <v>75</v>
      </c>
      <c r="X880" t="s">
        <v>1902</v>
      </c>
      <c r="Y880" s="16">
        <v>596.9</v>
      </c>
      <c r="Z880">
        <v>114.95</v>
      </c>
      <c r="AA880">
        <v>2</v>
      </c>
      <c r="AB880" t="s">
        <v>2229</v>
      </c>
      <c r="AC880" t="s">
        <v>2521</v>
      </c>
      <c r="AH880" s="4"/>
      <c r="AI880" s="4"/>
      <c r="AJ880" t="s">
        <v>70</v>
      </c>
      <c r="AK880" t="s">
        <v>232</v>
      </c>
      <c r="AL880" t="s">
        <v>411</v>
      </c>
      <c r="AM880" t="s">
        <v>973</v>
      </c>
      <c r="AN880" t="s">
        <v>1506</v>
      </c>
      <c r="AO880" t="s">
        <v>80</v>
      </c>
      <c r="AP880" t="s">
        <v>1517</v>
      </c>
      <c r="AQ880">
        <f>WebStore68[[#This Row],[unit_price]]*WebStore68[[#This Row],[quantity]]</f>
        <v>191.9</v>
      </c>
      <c r="AR880" t="s">
        <v>673</v>
      </c>
      <c r="AS880" t="s">
        <v>2348</v>
      </c>
      <c r="AT880" t="str">
        <f t="shared" si="13"/>
        <v>621316440976yesFemale435592596.9114.9553095.95219.9912</v>
      </c>
      <c r="AU880">
        <f>COUNTIF(AT$2:AT880,AT880)</f>
        <v>1</v>
      </c>
      <c r="AV880" t="str">
        <f>WebStore68[[#This Row],[country]]&amp;"-"&amp;WebStore68[[#This Row],[item]]</f>
        <v>England-Cross Trainer Air Walker Glider Home Gym</v>
      </c>
    </row>
    <row r="881" spans="1:48" x14ac:dyDescent="0.25">
      <c r="A881">
        <v>621</v>
      </c>
      <c r="B881">
        <v>316</v>
      </c>
      <c r="C881" s="13">
        <v>44097</v>
      </c>
      <c r="D881" s="14">
        <f>WebStore68[[#This Row],[order_date]]</f>
        <v>44097</v>
      </c>
      <c r="E881" s="3">
        <f>ROUNDUP(MONTH(WebStore68[[#This Row],[order_date]])/3, 0)</f>
        <v>3</v>
      </c>
      <c r="F881">
        <v>6</v>
      </c>
      <c r="G881" t="s">
        <v>33</v>
      </c>
      <c r="H881" t="s">
        <v>44</v>
      </c>
      <c r="I881" t="s">
        <v>55</v>
      </c>
      <c r="J881" t="s">
        <v>58</v>
      </c>
      <c r="K881" s="4">
        <v>43559</v>
      </c>
      <c r="L881">
        <v>2</v>
      </c>
      <c r="N881" s="4"/>
      <c r="O881" s="4"/>
      <c r="P881">
        <v>2</v>
      </c>
      <c r="Q881" t="s">
        <v>181</v>
      </c>
      <c r="R881" t="s">
        <v>343</v>
      </c>
      <c r="S881">
        <v>2</v>
      </c>
      <c r="T881" t="s">
        <v>755</v>
      </c>
      <c r="U881" t="s">
        <v>1294</v>
      </c>
      <c r="V881" t="s">
        <v>1811</v>
      </c>
      <c r="W881" t="s">
        <v>75</v>
      </c>
      <c r="X881" t="s">
        <v>1902</v>
      </c>
      <c r="Y881" s="16">
        <v>596.9</v>
      </c>
      <c r="Z881">
        <v>114.95</v>
      </c>
      <c r="AA881">
        <v>2</v>
      </c>
      <c r="AB881" t="s">
        <v>2229</v>
      </c>
      <c r="AC881" t="s">
        <v>2521</v>
      </c>
      <c r="AH881" s="4"/>
      <c r="AI881" s="4"/>
      <c r="AJ881" t="s">
        <v>69</v>
      </c>
      <c r="AK881" t="s">
        <v>231</v>
      </c>
      <c r="AL881" t="s">
        <v>646</v>
      </c>
      <c r="AM881" t="s">
        <v>987</v>
      </c>
      <c r="AN881" t="s">
        <v>492</v>
      </c>
      <c r="AO881" t="s">
        <v>67</v>
      </c>
      <c r="AP881" t="s">
        <v>1577</v>
      </c>
      <c r="AQ881">
        <f>WebStore68[[#This Row],[unit_price]]*WebStore68[[#This Row],[quantity]]</f>
        <v>405</v>
      </c>
      <c r="AR881" t="s">
        <v>69</v>
      </c>
      <c r="AS881" t="s">
        <v>2360</v>
      </c>
      <c r="AT881" t="str">
        <f t="shared" si="13"/>
        <v>621316440976yesFemale435592596.9114.951124135324.991</v>
      </c>
      <c r="AU881">
        <f>COUNTIF(AT$2:AT881,AT881)</f>
        <v>1</v>
      </c>
      <c r="AV881" t="str">
        <f>WebStore68[[#This Row],[country]]&amp;"-"&amp;WebStore68[[#This Row],[item]]</f>
        <v>England-Scanmarker Air Pen Scanner</v>
      </c>
    </row>
    <row r="882" spans="1:48" x14ac:dyDescent="0.25">
      <c r="A882">
        <v>625</v>
      </c>
      <c r="B882">
        <v>385</v>
      </c>
      <c r="C882" s="4">
        <v>44100</v>
      </c>
      <c r="D882" s="14">
        <f>WebStore68[[#This Row],[order_date]]</f>
        <v>44100</v>
      </c>
      <c r="E882" s="3">
        <f>ROUNDUP(MONTH(WebStore68[[#This Row],[order_date]])/3, 0)</f>
        <v>3</v>
      </c>
      <c r="F882">
        <v>6</v>
      </c>
      <c r="G882" t="s">
        <v>33</v>
      </c>
      <c r="H882" t="s">
        <v>44</v>
      </c>
      <c r="I882" t="s">
        <v>56</v>
      </c>
      <c r="J882" t="s">
        <v>57</v>
      </c>
      <c r="K882" s="4">
        <v>43553</v>
      </c>
      <c r="L882">
        <v>1</v>
      </c>
      <c r="N882" s="4"/>
      <c r="O882" s="4"/>
      <c r="P882">
        <v>1</v>
      </c>
      <c r="Q882" t="s">
        <v>86</v>
      </c>
      <c r="R882" t="s">
        <v>248</v>
      </c>
      <c r="S882">
        <v>1</v>
      </c>
      <c r="T882" t="s">
        <v>432</v>
      </c>
      <c r="U882" t="s">
        <v>995</v>
      </c>
      <c r="V882" t="s">
        <v>1527</v>
      </c>
      <c r="W882" t="s">
        <v>69</v>
      </c>
      <c r="X882" t="s">
        <v>1577</v>
      </c>
      <c r="Y882" s="16">
        <v>36.99</v>
      </c>
      <c r="Z882">
        <v>24.99</v>
      </c>
      <c r="AA882">
        <v>1</v>
      </c>
      <c r="AB882" t="s">
        <v>549</v>
      </c>
      <c r="AC882" t="s">
        <v>2362</v>
      </c>
      <c r="AH882" s="4"/>
      <c r="AI882" s="4"/>
      <c r="AJ882" t="s">
        <v>86</v>
      </c>
      <c r="AK882" t="s">
        <v>248</v>
      </c>
      <c r="AL882" t="s">
        <v>432</v>
      </c>
      <c r="AM882" t="s">
        <v>995</v>
      </c>
      <c r="AN882" t="s">
        <v>1527</v>
      </c>
      <c r="AO882" t="s">
        <v>69</v>
      </c>
      <c r="AP882" t="s">
        <v>1577</v>
      </c>
      <c r="AQ882">
        <f>WebStore68[[#This Row],[unit_price]]*WebStore68[[#This Row],[quantity]]</f>
        <v>36.99</v>
      </c>
      <c r="AR882" t="s">
        <v>549</v>
      </c>
      <c r="AS882" t="s">
        <v>2362</v>
      </c>
      <c r="AT882" t="str">
        <f t="shared" si="13"/>
        <v>625385441006noMale43553136.9924.9972136.99124.9922</v>
      </c>
      <c r="AU882">
        <f>COUNTIF(AT$2:AT882,AT882)</f>
        <v>1</v>
      </c>
      <c r="AV882" t="str">
        <f>WebStore68[[#This Row],[country]]&amp;"-"&amp;WebStore68[[#This Row],[item]]</f>
        <v>England-Beiz Gold Office Accessories Desk Organizer with Storage Drawer 1 Paper Tray &amp; 5 Upright Sections</v>
      </c>
    </row>
    <row r="883" spans="1:48" x14ac:dyDescent="0.25">
      <c r="A883">
        <v>635</v>
      </c>
      <c r="B883">
        <v>118</v>
      </c>
      <c r="C883" s="4">
        <v>44105</v>
      </c>
      <c r="D883" s="14">
        <f>WebStore68[[#This Row],[order_date]]</f>
        <v>44105</v>
      </c>
      <c r="E883" s="3">
        <f>ROUNDUP(MONTH(WebStore68[[#This Row],[order_date]])/3, 0)</f>
        <v>4</v>
      </c>
      <c r="F883">
        <v>6</v>
      </c>
      <c r="G883" t="s">
        <v>33</v>
      </c>
      <c r="H883" t="s">
        <v>44</v>
      </c>
      <c r="I883" t="s">
        <v>55</v>
      </c>
      <c r="J883" t="s">
        <v>58</v>
      </c>
      <c r="K883" s="4">
        <v>43959</v>
      </c>
      <c r="L883">
        <v>9</v>
      </c>
      <c r="M883" t="s">
        <v>59</v>
      </c>
      <c r="N883" s="4">
        <v>43952</v>
      </c>
      <c r="O883" s="4">
        <v>44075</v>
      </c>
      <c r="P883">
        <v>3</v>
      </c>
      <c r="Q883" t="s">
        <v>184</v>
      </c>
      <c r="R883" t="s">
        <v>346</v>
      </c>
      <c r="S883">
        <v>3</v>
      </c>
      <c r="T883" t="s">
        <v>760</v>
      </c>
      <c r="U883" t="s">
        <v>1299</v>
      </c>
      <c r="V883" t="s">
        <v>1816</v>
      </c>
      <c r="W883" t="s">
        <v>2019</v>
      </c>
      <c r="X883" t="s">
        <v>2044</v>
      </c>
      <c r="Y883" s="16">
        <v>626.34</v>
      </c>
      <c r="Z883">
        <v>84.94</v>
      </c>
      <c r="AA883">
        <v>3</v>
      </c>
      <c r="AB883" t="s">
        <v>2232</v>
      </c>
      <c r="AC883" t="s">
        <v>2524</v>
      </c>
      <c r="AH883" s="4"/>
      <c r="AI883" s="4"/>
      <c r="AJ883" t="s">
        <v>90</v>
      </c>
      <c r="AK883" t="s">
        <v>252</v>
      </c>
      <c r="AL883" t="s">
        <v>69</v>
      </c>
      <c r="AM883" t="s">
        <v>1015</v>
      </c>
      <c r="AN883" t="s">
        <v>1545</v>
      </c>
      <c r="AO883" t="s">
        <v>69</v>
      </c>
      <c r="AP883" t="s">
        <v>1562</v>
      </c>
      <c r="AQ883">
        <f>WebStore68[[#This Row],[unit_price]]*WebStore68[[#This Row],[quantity]]</f>
        <v>94.99</v>
      </c>
      <c r="AR883" t="s">
        <v>645</v>
      </c>
      <c r="AS883" t="s">
        <v>2347</v>
      </c>
      <c r="AT883" t="str">
        <f t="shared" si="13"/>
        <v>635118441056yesFemale439599Google Ads4395244075626.3484.946194.9919.9913</v>
      </c>
      <c r="AU883">
        <f>COUNTIF(AT$2:AT883,AT883)</f>
        <v>1</v>
      </c>
      <c r="AV883" t="str">
        <f>WebStore68[[#This Row],[country]]&amp;"-"&amp;WebStore68[[#This Row],[item]]</f>
        <v>England-100Pcs Square Poker Chips Set</v>
      </c>
    </row>
    <row r="884" spans="1:48" x14ac:dyDescent="0.25">
      <c r="A884">
        <v>635</v>
      </c>
      <c r="B884">
        <v>118</v>
      </c>
      <c r="C884" s="4">
        <v>44105</v>
      </c>
      <c r="D884" s="14">
        <f>WebStore68[[#This Row],[order_date]]</f>
        <v>44105</v>
      </c>
      <c r="E884" s="3">
        <f>ROUNDUP(MONTH(WebStore68[[#This Row],[order_date]])/3, 0)</f>
        <v>4</v>
      </c>
      <c r="F884">
        <v>6</v>
      </c>
      <c r="G884" t="s">
        <v>33</v>
      </c>
      <c r="H884" t="s">
        <v>44</v>
      </c>
      <c r="I884" t="s">
        <v>55</v>
      </c>
      <c r="J884" t="s">
        <v>58</v>
      </c>
      <c r="K884" s="4">
        <v>43959</v>
      </c>
      <c r="L884">
        <v>9</v>
      </c>
      <c r="M884" t="s">
        <v>59</v>
      </c>
      <c r="N884" s="4">
        <v>43952</v>
      </c>
      <c r="O884" s="4">
        <v>44075</v>
      </c>
      <c r="P884">
        <v>3</v>
      </c>
      <c r="Q884" t="s">
        <v>184</v>
      </c>
      <c r="R884" t="s">
        <v>346</v>
      </c>
      <c r="S884">
        <v>3</v>
      </c>
      <c r="T884" t="s">
        <v>760</v>
      </c>
      <c r="U884" t="s">
        <v>1299</v>
      </c>
      <c r="V884" t="s">
        <v>1816</v>
      </c>
      <c r="W884" t="s">
        <v>2019</v>
      </c>
      <c r="X884" t="s">
        <v>2044</v>
      </c>
      <c r="Y884" s="16">
        <v>626.34</v>
      </c>
      <c r="Z884">
        <v>84.94</v>
      </c>
      <c r="AA884">
        <v>3</v>
      </c>
      <c r="AB884" t="s">
        <v>2232</v>
      </c>
      <c r="AC884" t="s">
        <v>2524</v>
      </c>
      <c r="AH884" s="4"/>
      <c r="AI884" s="4"/>
      <c r="AJ884" t="s">
        <v>67</v>
      </c>
      <c r="AK884" t="s">
        <v>229</v>
      </c>
      <c r="AL884" t="s">
        <v>805</v>
      </c>
      <c r="AM884" t="s">
        <v>1342</v>
      </c>
      <c r="AN884" t="s">
        <v>1859</v>
      </c>
      <c r="AO884" t="s">
        <v>67</v>
      </c>
      <c r="AP884" t="s">
        <v>1548</v>
      </c>
      <c r="AQ884">
        <f>WebStore68[[#This Row],[unit_price]]*WebStore68[[#This Row],[quantity]]</f>
        <v>419.97</v>
      </c>
      <c r="AR884" t="s">
        <v>872</v>
      </c>
      <c r="AS884" t="s">
        <v>2388</v>
      </c>
      <c r="AT884" t="str">
        <f t="shared" si="13"/>
        <v>635118441056yesFemale439599Google Ads4395244075626.3484.943139139.99314.9919</v>
      </c>
      <c r="AU884">
        <f>COUNTIF(AT$2:AT884,AT884)</f>
        <v>1</v>
      </c>
      <c r="AV884" t="str">
        <f>WebStore68[[#This Row],[country]]&amp;"-"&amp;WebStore68[[#This Row],[item]]</f>
        <v>England-The Dangling Man 1st Edition</v>
      </c>
    </row>
    <row r="885" spans="1:48" x14ac:dyDescent="0.25">
      <c r="A885">
        <v>635</v>
      </c>
      <c r="B885">
        <v>118</v>
      </c>
      <c r="C885" s="4">
        <v>44105</v>
      </c>
      <c r="D885" s="14">
        <f>WebStore68[[#This Row],[order_date]]</f>
        <v>44105</v>
      </c>
      <c r="E885" s="3">
        <f>ROUNDUP(MONTH(WebStore68[[#This Row],[order_date]])/3, 0)</f>
        <v>4</v>
      </c>
      <c r="F885">
        <v>6</v>
      </c>
      <c r="G885" t="s">
        <v>33</v>
      </c>
      <c r="H885" t="s">
        <v>44</v>
      </c>
      <c r="I885" t="s">
        <v>55</v>
      </c>
      <c r="J885" t="s">
        <v>58</v>
      </c>
      <c r="K885" s="4">
        <v>43959</v>
      </c>
      <c r="L885">
        <v>9</v>
      </c>
      <c r="M885" t="s">
        <v>59</v>
      </c>
      <c r="N885" s="4">
        <v>43952</v>
      </c>
      <c r="O885" s="4">
        <v>44075</v>
      </c>
      <c r="P885">
        <v>3</v>
      </c>
      <c r="Q885" t="s">
        <v>184</v>
      </c>
      <c r="R885" t="s">
        <v>346</v>
      </c>
      <c r="S885">
        <v>3</v>
      </c>
      <c r="T885" t="s">
        <v>760</v>
      </c>
      <c r="U885" t="s">
        <v>1299</v>
      </c>
      <c r="V885" t="s">
        <v>1816</v>
      </c>
      <c r="W885" t="s">
        <v>2019</v>
      </c>
      <c r="X885" t="s">
        <v>2044</v>
      </c>
      <c r="Y885" s="16">
        <v>626.34</v>
      </c>
      <c r="Z885">
        <v>84.94</v>
      </c>
      <c r="AA885">
        <v>3</v>
      </c>
      <c r="AB885" t="s">
        <v>2232</v>
      </c>
      <c r="AC885" t="s">
        <v>2524</v>
      </c>
      <c r="AH885" s="4"/>
      <c r="AI885" s="4"/>
      <c r="AJ885" t="s">
        <v>79</v>
      </c>
      <c r="AK885" t="s">
        <v>241</v>
      </c>
      <c r="AL885" t="s">
        <v>521</v>
      </c>
      <c r="AM885" t="s">
        <v>1078</v>
      </c>
      <c r="AN885" t="s">
        <v>1611</v>
      </c>
      <c r="AO885" t="s">
        <v>80</v>
      </c>
      <c r="AP885" t="s">
        <v>1548</v>
      </c>
      <c r="AQ885">
        <f>WebStore68[[#This Row],[unit_price]]*WebStore68[[#This Row],[quantity]]</f>
        <v>111.38</v>
      </c>
      <c r="AR885" t="s">
        <v>455</v>
      </c>
      <c r="AS885" t="s">
        <v>2340</v>
      </c>
      <c r="AT885" t="str">
        <f t="shared" si="13"/>
        <v>635118441056yesFemale439599Google Ads4395244075626.3484.94414555.69214.9915</v>
      </c>
      <c r="AU885">
        <f>COUNTIF(AT$2:AT885,AT885)</f>
        <v>1</v>
      </c>
      <c r="AV885" t="str">
        <f>WebStore68[[#This Row],[country]]&amp;"-"&amp;WebStore68[[#This Row],[item]]</f>
        <v>England-Topps 2020 Series 1 Baseball Blaster Box</v>
      </c>
    </row>
    <row r="886" spans="1:48" x14ac:dyDescent="0.25">
      <c r="A886">
        <v>636</v>
      </c>
      <c r="B886">
        <v>180</v>
      </c>
      <c r="C886" s="13">
        <v>44105</v>
      </c>
      <c r="D886" s="14">
        <f>WebStore68[[#This Row],[order_date]]</f>
        <v>44105</v>
      </c>
      <c r="E886" s="3">
        <f>ROUNDUP(MONTH(WebStore68[[#This Row],[order_date]])/3, 0)</f>
        <v>4</v>
      </c>
      <c r="F886">
        <v>6</v>
      </c>
      <c r="G886" t="s">
        <v>33</v>
      </c>
      <c r="H886" t="s">
        <v>44</v>
      </c>
      <c r="I886" t="s">
        <v>55</v>
      </c>
      <c r="J886" t="s">
        <v>58</v>
      </c>
      <c r="K886" s="4">
        <v>43656</v>
      </c>
      <c r="L886">
        <v>2</v>
      </c>
      <c r="M886" t="s">
        <v>60</v>
      </c>
      <c r="N886" s="4">
        <v>43615</v>
      </c>
      <c r="O886" s="4">
        <v>43830</v>
      </c>
      <c r="P886">
        <v>2</v>
      </c>
      <c r="Q886" t="s">
        <v>104</v>
      </c>
      <c r="R886" t="s">
        <v>266</v>
      </c>
      <c r="S886">
        <v>2</v>
      </c>
      <c r="T886" t="s">
        <v>761</v>
      </c>
      <c r="U886" t="s">
        <v>1300</v>
      </c>
      <c r="V886" t="s">
        <v>1817</v>
      </c>
      <c r="W886" t="s">
        <v>109</v>
      </c>
      <c r="X886" t="s">
        <v>2031</v>
      </c>
      <c r="Y886" s="16">
        <v>243.92</v>
      </c>
      <c r="Z886">
        <v>69.959999999999994</v>
      </c>
      <c r="AA886">
        <v>2</v>
      </c>
      <c r="AB886" t="s">
        <v>2233</v>
      </c>
      <c r="AC886" t="s">
        <v>2525</v>
      </c>
      <c r="AH886" s="4"/>
      <c r="AI886" s="4"/>
      <c r="AJ886" t="s">
        <v>80</v>
      </c>
      <c r="AK886" t="s">
        <v>242</v>
      </c>
      <c r="AL886" t="s">
        <v>619</v>
      </c>
      <c r="AM886" t="s">
        <v>1016</v>
      </c>
      <c r="AN886" t="s">
        <v>1695</v>
      </c>
      <c r="AO886" t="s">
        <v>67</v>
      </c>
      <c r="AP886" t="s">
        <v>1548</v>
      </c>
      <c r="AQ886">
        <f>WebStore68[[#This Row],[unit_price]]*WebStore68[[#This Row],[quantity]]</f>
        <v>185.97</v>
      </c>
      <c r="AR886" t="s">
        <v>70</v>
      </c>
      <c r="AS886" t="s">
        <v>2341</v>
      </c>
      <c r="AT886" t="str">
        <f t="shared" si="13"/>
        <v>636180441056yesFemale436562Facebook4361543830243.9269.9622761.99314.995</v>
      </c>
      <c r="AU886">
        <f>COUNTIF(AT$2:AT886,AT886)</f>
        <v>1</v>
      </c>
      <c r="AV886" t="str">
        <f>WebStore68[[#This Row],[country]]&amp;"-"&amp;WebStore68[[#This Row],[item]]</f>
        <v>England-Book Week Girls Feisty Fairy AMSCAN Licensed Costume</v>
      </c>
    </row>
    <row r="887" spans="1:48" x14ac:dyDescent="0.25">
      <c r="A887">
        <v>636</v>
      </c>
      <c r="B887">
        <v>180</v>
      </c>
      <c r="C887" s="13">
        <v>44105</v>
      </c>
      <c r="D887" s="14">
        <f>WebStore68[[#This Row],[order_date]]</f>
        <v>44105</v>
      </c>
      <c r="E887" s="3">
        <f>ROUNDUP(MONTH(WebStore68[[#This Row],[order_date]])/3, 0)</f>
        <v>4</v>
      </c>
      <c r="F887">
        <v>6</v>
      </c>
      <c r="G887" t="s">
        <v>33</v>
      </c>
      <c r="H887" t="s">
        <v>44</v>
      </c>
      <c r="I887" t="s">
        <v>55</v>
      </c>
      <c r="J887" t="s">
        <v>58</v>
      </c>
      <c r="K887" s="4">
        <v>43656</v>
      </c>
      <c r="L887">
        <v>2</v>
      </c>
      <c r="M887" t="s">
        <v>60</v>
      </c>
      <c r="N887" s="4">
        <v>43615</v>
      </c>
      <c r="O887" s="4">
        <v>43830</v>
      </c>
      <c r="P887">
        <v>2</v>
      </c>
      <c r="Q887" t="s">
        <v>104</v>
      </c>
      <c r="R887" t="s">
        <v>266</v>
      </c>
      <c r="S887">
        <v>2</v>
      </c>
      <c r="T887" t="s">
        <v>761</v>
      </c>
      <c r="U887" t="s">
        <v>1300</v>
      </c>
      <c r="V887" t="s">
        <v>1817</v>
      </c>
      <c r="W887" t="s">
        <v>109</v>
      </c>
      <c r="X887" t="s">
        <v>2031</v>
      </c>
      <c r="Y887" s="16">
        <v>243.92</v>
      </c>
      <c r="Z887">
        <v>69.959999999999994</v>
      </c>
      <c r="AA887">
        <v>2</v>
      </c>
      <c r="AB887" t="s">
        <v>2233</v>
      </c>
      <c r="AC887" t="s">
        <v>2525</v>
      </c>
      <c r="AH887" s="4"/>
      <c r="AI887" s="4"/>
      <c r="AJ887" t="s">
        <v>86</v>
      </c>
      <c r="AK887" t="s">
        <v>248</v>
      </c>
      <c r="AL887" t="s">
        <v>419</v>
      </c>
      <c r="AM887" t="s">
        <v>981</v>
      </c>
      <c r="AN887" t="s">
        <v>1514</v>
      </c>
      <c r="AO887" t="s">
        <v>69</v>
      </c>
      <c r="AP887" t="s">
        <v>1577</v>
      </c>
      <c r="AQ887">
        <f>WebStore68[[#This Row],[unit_price]]*WebStore68[[#This Row],[quantity]]</f>
        <v>57.95</v>
      </c>
      <c r="AR887" t="s">
        <v>547</v>
      </c>
      <c r="AS887" t="s">
        <v>2354</v>
      </c>
      <c r="AT887" t="str">
        <f t="shared" si="13"/>
        <v>636180441056yesFemale436562Facebook4361543830243.9269.96713057.95124.9914</v>
      </c>
      <c r="AU887">
        <f>COUNTIF(AT$2:AT887,AT887)</f>
        <v>1</v>
      </c>
      <c r="AV887" t="str">
        <f>WebStore68[[#This Row],[country]]&amp;"-"&amp;WebStore68[[#This Row],[item]]</f>
        <v>England-SLEEPBELLA Duvet Cover Set King Size Navy Blue Buffalo 100% Cotton</v>
      </c>
    </row>
    <row r="888" spans="1:48" x14ac:dyDescent="0.25">
      <c r="A888">
        <v>649</v>
      </c>
      <c r="B888">
        <v>403</v>
      </c>
      <c r="C888" s="4">
        <v>44113</v>
      </c>
      <c r="D888" s="14">
        <f>WebStore68[[#This Row],[order_date]]</f>
        <v>44113</v>
      </c>
      <c r="E888" s="3">
        <f>ROUNDUP(MONTH(WebStore68[[#This Row],[order_date]])/3, 0)</f>
        <v>4</v>
      </c>
      <c r="F888">
        <v>6</v>
      </c>
      <c r="G888" t="s">
        <v>33</v>
      </c>
      <c r="H888" t="s">
        <v>44</v>
      </c>
      <c r="I888" t="s">
        <v>56</v>
      </c>
      <c r="J888" t="s">
        <v>57</v>
      </c>
      <c r="K888" s="4">
        <v>43873</v>
      </c>
      <c r="L888">
        <v>6</v>
      </c>
      <c r="M888" t="s">
        <v>59</v>
      </c>
      <c r="N888" s="4">
        <v>43862</v>
      </c>
      <c r="O888" s="4">
        <v>43889</v>
      </c>
      <c r="P888">
        <v>1</v>
      </c>
      <c r="Q888" t="s">
        <v>80</v>
      </c>
      <c r="R888" t="s">
        <v>242</v>
      </c>
      <c r="S888">
        <v>1</v>
      </c>
      <c r="T888" t="s">
        <v>422</v>
      </c>
      <c r="U888" t="s">
        <v>984</v>
      </c>
      <c r="V888" t="s">
        <v>1517</v>
      </c>
      <c r="W888" t="s">
        <v>80</v>
      </c>
      <c r="X888" t="s">
        <v>1548</v>
      </c>
      <c r="Y888" s="16">
        <v>39.979999999999997</v>
      </c>
      <c r="Z888">
        <v>29.98</v>
      </c>
      <c r="AA888">
        <v>1</v>
      </c>
      <c r="AB888" t="s">
        <v>80</v>
      </c>
      <c r="AC888" t="s">
        <v>2357</v>
      </c>
      <c r="AH888" s="4"/>
      <c r="AI888" s="4"/>
      <c r="AJ888" t="s">
        <v>80</v>
      </c>
      <c r="AK888" t="s">
        <v>242</v>
      </c>
      <c r="AL888" t="s">
        <v>422</v>
      </c>
      <c r="AM888" t="s">
        <v>984</v>
      </c>
      <c r="AN888" t="s">
        <v>1517</v>
      </c>
      <c r="AO888" t="s">
        <v>80</v>
      </c>
      <c r="AP888" t="s">
        <v>1548</v>
      </c>
      <c r="AQ888">
        <f>WebStore68[[#This Row],[unit_price]]*WebStore68[[#This Row],[quantity]]</f>
        <v>39.979999999999997</v>
      </c>
      <c r="AR888" t="s">
        <v>80</v>
      </c>
      <c r="AS888" t="s">
        <v>2357</v>
      </c>
      <c r="AT888" t="str">
        <f t="shared" si="13"/>
        <v>649403441136noMale438736Google Ads438624388939.9829.98212019.99214.992</v>
      </c>
      <c r="AU888">
        <f>COUNTIF(AT$2:AT888,AT888)</f>
        <v>1</v>
      </c>
      <c r="AV888" t="str">
        <f>WebStore68[[#This Row],[country]]&amp;"-"&amp;WebStore68[[#This Row],[item]]</f>
        <v>England-Robin Boys Fancy Dress Teen Titans Superhero Comic Book Day Childs Kids Costume</v>
      </c>
    </row>
    <row r="889" spans="1:48" x14ac:dyDescent="0.25">
      <c r="A889">
        <v>671</v>
      </c>
      <c r="B889">
        <v>231</v>
      </c>
      <c r="C889" s="4">
        <v>44126</v>
      </c>
      <c r="D889" s="14">
        <f>WebStore68[[#This Row],[order_date]]</f>
        <v>44126</v>
      </c>
      <c r="E889" s="3">
        <f>ROUNDUP(MONTH(WebStore68[[#This Row],[order_date]])/3, 0)</f>
        <v>4</v>
      </c>
      <c r="F889">
        <v>6</v>
      </c>
      <c r="G889" t="s">
        <v>33</v>
      </c>
      <c r="H889" t="s">
        <v>44</v>
      </c>
      <c r="I889" t="s">
        <v>55</v>
      </c>
      <c r="J889" t="s">
        <v>57</v>
      </c>
      <c r="K889" s="4">
        <v>44025</v>
      </c>
      <c r="L889">
        <v>9</v>
      </c>
      <c r="M889" t="s">
        <v>59</v>
      </c>
      <c r="N889" s="4">
        <v>43952</v>
      </c>
      <c r="O889" s="4">
        <v>44075</v>
      </c>
      <c r="P889">
        <v>1</v>
      </c>
      <c r="Q889" t="s">
        <v>67</v>
      </c>
      <c r="R889" t="s">
        <v>229</v>
      </c>
      <c r="S889">
        <v>1</v>
      </c>
      <c r="T889" t="s">
        <v>467</v>
      </c>
      <c r="U889" t="s">
        <v>1030</v>
      </c>
      <c r="V889" t="s">
        <v>1560</v>
      </c>
      <c r="W889" t="s">
        <v>80</v>
      </c>
      <c r="X889" t="s">
        <v>1548</v>
      </c>
      <c r="Y889" s="16">
        <v>59.74</v>
      </c>
      <c r="Z889">
        <v>29.98</v>
      </c>
      <c r="AA889">
        <v>1</v>
      </c>
      <c r="AB889" t="s">
        <v>84</v>
      </c>
      <c r="AC889" t="s">
        <v>2366</v>
      </c>
      <c r="AH889" s="4"/>
      <c r="AI889" s="4"/>
      <c r="AJ889" t="s">
        <v>67</v>
      </c>
      <c r="AK889" t="s">
        <v>229</v>
      </c>
      <c r="AL889" t="s">
        <v>467</v>
      </c>
      <c r="AM889" t="s">
        <v>1030</v>
      </c>
      <c r="AN889" t="s">
        <v>1560</v>
      </c>
      <c r="AO889" t="s">
        <v>80</v>
      </c>
      <c r="AP889" t="s">
        <v>1548</v>
      </c>
      <c r="AQ889">
        <f>WebStore68[[#This Row],[unit_price]]*WebStore68[[#This Row],[quantity]]</f>
        <v>59.74</v>
      </c>
      <c r="AR889" t="s">
        <v>84</v>
      </c>
      <c r="AS889" t="s">
        <v>2366</v>
      </c>
      <c r="AT889" t="str">
        <f t="shared" si="13"/>
        <v>671231441266yesMale440259Google Ads439524407559.7429.98314029.87214.999</v>
      </c>
      <c r="AU889">
        <f>COUNTIF(AT$2:AT889,AT889)</f>
        <v>1</v>
      </c>
      <c r="AV889" t="str">
        <f>WebStore68[[#This Row],[country]]&amp;"-"&amp;WebStore68[[#This Row],[item]]</f>
        <v>England-The Monk who Sold His Ferrari</v>
      </c>
    </row>
    <row r="890" spans="1:48" x14ac:dyDescent="0.25">
      <c r="A890">
        <v>700</v>
      </c>
      <c r="B890">
        <v>326</v>
      </c>
      <c r="C890" s="4">
        <v>44139</v>
      </c>
      <c r="D890" s="14">
        <f>WebStore68[[#This Row],[order_date]]</f>
        <v>44139</v>
      </c>
      <c r="E890" s="3">
        <f>ROUNDUP(MONTH(WebStore68[[#This Row],[order_date]])/3, 0)</f>
        <v>4</v>
      </c>
      <c r="F890">
        <v>6</v>
      </c>
      <c r="G890" t="s">
        <v>33</v>
      </c>
      <c r="H890" t="s">
        <v>44</v>
      </c>
      <c r="I890" t="s">
        <v>55</v>
      </c>
      <c r="J890" t="s">
        <v>57</v>
      </c>
      <c r="K890" s="4">
        <v>43471</v>
      </c>
      <c r="L890">
        <v>1</v>
      </c>
      <c r="N890" s="4"/>
      <c r="O890" s="4"/>
      <c r="P890">
        <v>1</v>
      </c>
      <c r="Q890" t="s">
        <v>70</v>
      </c>
      <c r="R890" t="s">
        <v>232</v>
      </c>
      <c r="S890">
        <v>1</v>
      </c>
      <c r="T890" t="s">
        <v>512</v>
      </c>
      <c r="U890" t="s">
        <v>1075</v>
      </c>
      <c r="V890" t="s">
        <v>1602</v>
      </c>
      <c r="W890" t="s">
        <v>69</v>
      </c>
      <c r="X890" t="s">
        <v>1517</v>
      </c>
      <c r="Y890" s="16">
        <v>32.96</v>
      </c>
      <c r="Z890">
        <v>19.989999999999998</v>
      </c>
      <c r="AA890">
        <v>1</v>
      </c>
      <c r="AB890" t="s">
        <v>673</v>
      </c>
      <c r="AC890" t="s">
        <v>2348</v>
      </c>
      <c r="AH890" s="4"/>
      <c r="AI890" s="4"/>
      <c r="AJ890" t="s">
        <v>70</v>
      </c>
      <c r="AK890" t="s">
        <v>232</v>
      </c>
      <c r="AL890" t="s">
        <v>512</v>
      </c>
      <c r="AM890" t="s">
        <v>1075</v>
      </c>
      <c r="AN890" t="s">
        <v>1602</v>
      </c>
      <c r="AO890" t="s">
        <v>69</v>
      </c>
      <c r="AP890" t="s">
        <v>1517</v>
      </c>
      <c r="AQ890">
        <f>WebStore68[[#This Row],[unit_price]]*WebStore68[[#This Row],[quantity]]</f>
        <v>32.96</v>
      </c>
      <c r="AR890" t="s">
        <v>673</v>
      </c>
      <c r="AS890" t="s">
        <v>2348</v>
      </c>
      <c r="AT890" t="str">
        <f t="shared" si="13"/>
        <v>700326441396yesMale43471132.9619.9956332.96119.9912</v>
      </c>
      <c r="AU890">
        <f>COUNTIF(AT$2:AT890,AT890)</f>
        <v>1</v>
      </c>
      <c r="AV890" t="str">
        <f>WebStore68[[#This Row],[country]]&amp;"-"&amp;WebStore68[[#This Row],[item]]</f>
        <v>England-Instant Table Tennis Kit Ping Pong Set Retractable Net Rack + 2 Bats + 6 Balls</v>
      </c>
    </row>
    <row r="891" spans="1:48" x14ac:dyDescent="0.25">
      <c r="A891">
        <v>721</v>
      </c>
      <c r="B891">
        <v>58</v>
      </c>
      <c r="C891" s="4">
        <v>44153</v>
      </c>
      <c r="D891" s="14">
        <f>WebStore68[[#This Row],[order_date]]</f>
        <v>44153</v>
      </c>
      <c r="E891" s="3">
        <f>ROUNDUP(MONTH(WebStore68[[#This Row],[order_date]])/3, 0)</f>
        <v>4</v>
      </c>
      <c r="F891">
        <v>6</v>
      </c>
      <c r="G891" t="s">
        <v>33</v>
      </c>
      <c r="H891" t="s">
        <v>44</v>
      </c>
      <c r="I891" t="s">
        <v>55</v>
      </c>
      <c r="J891" t="s">
        <v>57</v>
      </c>
      <c r="K891" s="4">
        <v>44129</v>
      </c>
      <c r="L891">
        <v>10</v>
      </c>
      <c r="M891" t="s">
        <v>61</v>
      </c>
      <c r="N891" s="4">
        <v>44055</v>
      </c>
      <c r="O891" s="4">
        <v>44196</v>
      </c>
      <c r="P891">
        <v>1</v>
      </c>
      <c r="Q891" t="s">
        <v>78</v>
      </c>
      <c r="R891" t="s">
        <v>240</v>
      </c>
      <c r="S891">
        <v>1</v>
      </c>
      <c r="T891" t="s">
        <v>408</v>
      </c>
      <c r="U891" t="s">
        <v>970</v>
      </c>
      <c r="V891" t="s">
        <v>1503</v>
      </c>
      <c r="W891" t="s">
        <v>80</v>
      </c>
      <c r="X891" t="s">
        <v>1548</v>
      </c>
      <c r="Y891" s="16">
        <v>59.88</v>
      </c>
      <c r="Z891">
        <v>29.98</v>
      </c>
      <c r="AA891">
        <v>1</v>
      </c>
      <c r="AB891" t="s">
        <v>393</v>
      </c>
      <c r="AC891" t="s">
        <v>2345</v>
      </c>
      <c r="AH891" s="4"/>
      <c r="AI891" s="4"/>
      <c r="AJ891" t="s">
        <v>78</v>
      </c>
      <c r="AK891" t="s">
        <v>240</v>
      </c>
      <c r="AL891" t="s">
        <v>408</v>
      </c>
      <c r="AM891" t="s">
        <v>970</v>
      </c>
      <c r="AN891" t="s">
        <v>1503</v>
      </c>
      <c r="AO891" t="s">
        <v>80</v>
      </c>
      <c r="AP891" t="s">
        <v>1548</v>
      </c>
      <c r="AQ891">
        <f>WebStore68[[#This Row],[unit_price]]*WebStore68[[#This Row],[quantity]]</f>
        <v>59.88</v>
      </c>
      <c r="AR891" t="s">
        <v>393</v>
      </c>
      <c r="AS891" t="s">
        <v>2345</v>
      </c>
      <c r="AT891" t="str">
        <f t="shared" si="13"/>
        <v>72158441536yesMale4412910YouTube440554419659.8829.9884529.94214.9918</v>
      </c>
      <c r="AU891">
        <f>COUNTIF(AT$2:AT891,AT891)</f>
        <v>1</v>
      </c>
      <c r="AV891" t="str">
        <f>WebStore68[[#This Row],[country]]&amp;"-"&amp;WebStore68[[#This Row],[item]]</f>
        <v>England-Fullstar Vegetable Chopper 4 Blades</v>
      </c>
    </row>
    <row r="892" spans="1:48" x14ac:dyDescent="0.25">
      <c r="A892">
        <v>729</v>
      </c>
      <c r="B892">
        <v>144</v>
      </c>
      <c r="C892" s="4">
        <v>44158</v>
      </c>
      <c r="D892" s="14">
        <f>WebStore68[[#This Row],[order_date]]</f>
        <v>44158</v>
      </c>
      <c r="E892" s="3">
        <f>ROUNDUP(MONTH(WebStore68[[#This Row],[order_date]])/3, 0)</f>
        <v>4</v>
      </c>
      <c r="F892">
        <v>6</v>
      </c>
      <c r="G892" t="s">
        <v>33</v>
      </c>
      <c r="H892" t="s">
        <v>44</v>
      </c>
      <c r="I892" t="s">
        <v>55</v>
      </c>
      <c r="J892" t="s">
        <v>58</v>
      </c>
      <c r="K892" s="4">
        <v>43585</v>
      </c>
      <c r="L892">
        <v>1</v>
      </c>
      <c r="N892" s="4"/>
      <c r="O892" s="4"/>
      <c r="P892">
        <v>1</v>
      </c>
      <c r="Q892" t="s">
        <v>86</v>
      </c>
      <c r="R892" t="s">
        <v>248</v>
      </c>
      <c r="S892">
        <v>1</v>
      </c>
      <c r="T892" t="s">
        <v>584</v>
      </c>
      <c r="U892" t="s">
        <v>1062</v>
      </c>
      <c r="V892" t="s">
        <v>1665</v>
      </c>
      <c r="W892" t="s">
        <v>69</v>
      </c>
      <c r="X892" t="s">
        <v>1577</v>
      </c>
      <c r="Y892" s="16">
        <v>61.97</v>
      </c>
      <c r="Z892">
        <v>24.99</v>
      </c>
      <c r="AA892">
        <v>1</v>
      </c>
      <c r="AB892" t="s">
        <v>530</v>
      </c>
      <c r="AC892" t="s">
        <v>2367</v>
      </c>
      <c r="AH892" s="4"/>
      <c r="AI892" s="4"/>
      <c r="AJ892" t="s">
        <v>86</v>
      </c>
      <c r="AK892" t="s">
        <v>248</v>
      </c>
      <c r="AL892" t="s">
        <v>584</v>
      </c>
      <c r="AM892" t="s">
        <v>1062</v>
      </c>
      <c r="AN892" t="s">
        <v>1665</v>
      </c>
      <c r="AO892" t="s">
        <v>69</v>
      </c>
      <c r="AP892" t="s">
        <v>1577</v>
      </c>
      <c r="AQ892">
        <f>WebStore68[[#This Row],[unit_price]]*WebStore68[[#This Row],[quantity]]</f>
        <v>61.97</v>
      </c>
      <c r="AR892" t="s">
        <v>530</v>
      </c>
      <c r="AS892" t="s">
        <v>2367</v>
      </c>
      <c r="AT892" t="str">
        <f t="shared" si="13"/>
        <v>729144441586yesFemale43585161.9724.9978261.97124.9916</v>
      </c>
      <c r="AU892">
        <f>COUNTIF(AT$2:AT892,AT892)</f>
        <v>1</v>
      </c>
      <c r="AV892" t="str">
        <f>WebStore68[[#This Row],[country]]&amp;"-"&amp;WebStore68[[#This Row],[item]]</f>
        <v>England-LuxNine memoryfoam Science Contour Pillow</v>
      </c>
    </row>
    <row r="893" spans="1:48" x14ac:dyDescent="0.25">
      <c r="A893">
        <v>741</v>
      </c>
      <c r="B893">
        <v>119</v>
      </c>
      <c r="C893" s="4">
        <v>44165</v>
      </c>
      <c r="D893" s="14">
        <f>WebStore68[[#This Row],[order_date]]</f>
        <v>44165</v>
      </c>
      <c r="E893" s="3">
        <f>ROUNDUP(MONTH(WebStore68[[#This Row],[order_date]])/3, 0)</f>
        <v>4</v>
      </c>
      <c r="F893">
        <v>6</v>
      </c>
      <c r="G893" t="s">
        <v>33</v>
      </c>
      <c r="H893" t="s">
        <v>44</v>
      </c>
      <c r="I893" t="s">
        <v>56</v>
      </c>
      <c r="J893" t="s">
        <v>57</v>
      </c>
      <c r="K893" s="4">
        <v>43957</v>
      </c>
      <c r="L893">
        <v>7</v>
      </c>
      <c r="M893" t="s">
        <v>61</v>
      </c>
      <c r="N893" s="4">
        <v>43915</v>
      </c>
      <c r="O893" s="4">
        <v>44012</v>
      </c>
      <c r="P893">
        <v>1</v>
      </c>
      <c r="Q893" t="s">
        <v>67</v>
      </c>
      <c r="R893" t="s">
        <v>229</v>
      </c>
      <c r="S893">
        <v>1</v>
      </c>
      <c r="T893" t="s">
        <v>805</v>
      </c>
      <c r="U893" t="s">
        <v>1342</v>
      </c>
      <c r="V893" t="s">
        <v>1859</v>
      </c>
      <c r="W893" t="s">
        <v>69</v>
      </c>
      <c r="X893" t="s">
        <v>1548</v>
      </c>
      <c r="Y893" s="16">
        <v>139.99</v>
      </c>
      <c r="Z893">
        <v>14.99</v>
      </c>
      <c r="AA893">
        <v>1</v>
      </c>
      <c r="AB893" t="s">
        <v>872</v>
      </c>
      <c r="AC893" t="s">
        <v>2388</v>
      </c>
      <c r="AH893" s="4"/>
      <c r="AI893" s="4"/>
      <c r="AJ893" t="s">
        <v>67</v>
      </c>
      <c r="AK893" t="s">
        <v>229</v>
      </c>
      <c r="AL893" t="s">
        <v>805</v>
      </c>
      <c r="AM893" t="s">
        <v>1342</v>
      </c>
      <c r="AN893" t="s">
        <v>1859</v>
      </c>
      <c r="AO893" t="s">
        <v>69</v>
      </c>
      <c r="AP893" t="s">
        <v>1548</v>
      </c>
      <c r="AQ893">
        <f>WebStore68[[#This Row],[unit_price]]*WebStore68[[#This Row],[quantity]]</f>
        <v>139.99</v>
      </c>
      <c r="AR893" t="s">
        <v>872</v>
      </c>
      <c r="AS893" t="s">
        <v>2388</v>
      </c>
      <c r="AT893" t="str">
        <f t="shared" si="13"/>
        <v>741119441656noMale439577YouTube4391544012139.9914.993139139.99114.9919</v>
      </c>
      <c r="AU893">
        <f>COUNTIF(AT$2:AT893,AT893)</f>
        <v>1</v>
      </c>
      <c r="AV893" t="str">
        <f>WebStore68[[#This Row],[country]]&amp;"-"&amp;WebStore68[[#This Row],[item]]</f>
        <v>England-The Dangling Man 1st Edition</v>
      </c>
    </row>
    <row r="894" spans="1:48" x14ac:dyDescent="0.25">
      <c r="A894">
        <v>753</v>
      </c>
      <c r="B894">
        <v>231</v>
      </c>
      <c r="C894" s="4">
        <v>44171</v>
      </c>
      <c r="D894" s="14">
        <f>WebStore68[[#This Row],[order_date]]</f>
        <v>44171</v>
      </c>
      <c r="E894" s="3">
        <f>ROUNDUP(MONTH(WebStore68[[#This Row],[order_date]])/3, 0)</f>
        <v>4</v>
      </c>
      <c r="F894">
        <v>6</v>
      </c>
      <c r="G894" t="s">
        <v>33</v>
      </c>
      <c r="H894" t="s">
        <v>44</v>
      </c>
      <c r="I894" t="s">
        <v>55</v>
      </c>
      <c r="J894" t="s">
        <v>57</v>
      </c>
      <c r="K894" s="4">
        <v>44025</v>
      </c>
      <c r="L894">
        <v>9</v>
      </c>
      <c r="M894" t="s">
        <v>59</v>
      </c>
      <c r="N894" s="4">
        <v>43952</v>
      </c>
      <c r="O894" s="4">
        <v>44075</v>
      </c>
      <c r="P894">
        <v>2</v>
      </c>
      <c r="Q894" t="s">
        <v>103</v>
      </c>
      <c r="R894" t="s">
        <v>265</v>
      </c>
      <c r="S894">
        <v>2</v>
      </c>
      <c r="T894" t="s">
        <v>808</v>
      </c>
      <c r="U894" t="s">
        <v>1345</v>
      </c>
      <c r="V894" t="s">
        <v>1861</v>
      </c>
      <c r="W894" t="s">
        <v>88</v>
      </c>
      <c r="X894" t="s">
        <v>2037</v>
      </c>
      <c r="Y894" s="16">
        <v>1899.96</v>
      </c>
      <c r="Z894">
        <v>79.959999999999994</v>
      </c>
      <c r="AA894">
        <v>2</v>
      </c>
      <c r="AB894" t="s">
        <v>2152</v>
      </c>
      <c r="AC894" t="s">
        <v>2432</v>
      </c>
      <c r="AH894" s="4"/>
      <c r="AI894" s="4"/>
      <c r="AJ894" t="s">
        <v>69</v>
      </c>
      <c r="AK894" t="s">
        <v>231</v>
      </c>
      <c r="AL894" t="s">
        <v>428</v>
      </c>
      <c r="AM894" t="s">
        <v>991</v>
      </c>
      <c r="AN894" t="s">
        <v>1524</v>
      </c>
      <c r="AO894" t="s">
        <v>80</v>
      </c>
      <c r="AP894" t="s">
        <v>1577</v>
      </c>
      <c r="AQ894">
        <f>WebStore68[[#This Row],[unit_price]]*WebStore68[[#This Row],[quantity]]</f>
        <v>1859.98</v>
      </c>
      <c r="AR894" t="s">
        <v>69</v>
      </c>
      <c r="AS894" t="s">
        <v>2360</v>
      </c>
      <c r="AT894" t="str">
        <f t="shared" si="13"/>
        <v>753231441716yesMale440259Google Ads43952440751899.9679.961151929.99224.991</v>
      </c>
      <c r="AU894">
        <f>COUNTIF(AT$2:AT894,AT894)</f>
        <v>1</v>
      </c>
      <c r="AV894" t="str">
        <f>WebStore68[[#This Row],[country]]&amp;"-"&amp;WebStore68[[#This Row],[item]]</f>
        <v>England-VIZIO Elevate 5.1.4 Home Theater Sound Bar with Dolby Atmos and DTS:X</v>
      </c>
    </row>
    <row r="895" spans="1:48" x14ac:dyDescent="0.25">
      <c r="A895">
        <v>753</v>
      </c>
      <c r="B895">
        <v>231</v>
      </c>
      <c r="C895" s="4">
        <v>44171</v>
      </c>
      <c r="D895" s="14">
        <f>WebStore68[[#This Row],[order_date]]</f>
        <v>44171</v>
      </c>
      <c r="E895" s="3">
        <f>ROUNDUP(MONTH(WebStore68[[#This Row],[order_date]])/3, 0)</f>
        <v>4</v>
      </c>
      <c r="F895">
        <v>6</v>
      </c>
      <c r="G895" t="s">
        <v>33</v>
      </c>
      <c r="H895" t="s">
        <v>44</v>
      </c>
      <c r="I895" t="s">
        <v>55</v>
      </c>
      <c r="J895" t="s">
        <v>57</v>
      </c>
      <c r="K895" s="4">
        <v>44025</v>
      </c>
      <c r="L895">
        <v>9</v>
      </c>
      <c r="M895" t="s">
        <v>59</v>
      </c>
      <c r="N895" s="4">
        <v>43952</v>
      </c>
      <c r="O895" s="4">
        <v>44075</v>
      </c>
      <c r="P895">
        <v>2</v>
      </c>
      <c r="Q895" t="s">
        <v>103</v>
      </c>
      <c r="R895" t="s">
        <v>265</v>
      </c>
      <c r="S895">
        <v>2</v>
      </c>
      <c r="T895" t="s">
        <v>808</v>
      </c>
      <c r="U895" t="s">
        <v>1345</v>
      </c>
      <c r="V895" t="s">
        <v>1861</v>
      </c>
      <c r="W895" t="s">
        <v>88</v>
      </c>
      <c r="X895" t="s">
        <v>2037</v>
      </c>
      <c r="Y895" s="16">
        <v>1899.96</v>
      </c>
      <c r="Z895">
        <v>79.959999999999994</v>
      </c>
      <c r="AA895">
        <v>2</v>
      </c>
      <c r="AB895" t="s">
        <v>2152</v>
      </c>
      <c r="AC895" t="s">
        <v>2432</v>
      </c>
      <c r="AH895" s="4"/>
      <c r="AI895" s="4"/>
      <c r="AJ895" t="s">
        <v>67</v>
      </c>
      <c r="AK895" t="s">
        <v>229</v>
      </c>
      <c r="AL895" t="s">
        <v>573</v>
      </c>
      <c r="AM895" t="s">
        <v>1131</v>
      </c>
      <c r="AN895" t="s">
        <v>1517</v>
      </c>
      <c r="AO895" t="s">
        <v>80</v>
      </c>
      <c r="AP895" t="s">
        <v>1548</v>
      </c>
      <c r="AQ895">
        <f>WebStore68[[#This Row],[unit_price]]*WebStore68[[#This Row],[quantity]]</f>
        <v>39.979999999999997</v>
      </c>
      <c r="AR895" t="s">
        <v>872</v>
      </c>
      <c r="AS895" t="s">
        <v>2388</v>
      </c>
      <c r="AT895" t="str">
        <f t="shared" si="13"/>
        <v>753231441716yesMale440259Google Ads43952440751899.9679.9634619.99214.9919</v>
      </c>
      <c r="AU895">
        <f>COUNTIF(AT$2:AT895,AT895)</f>
        <v>1</v>
      </c>
      <c r="AV895" t="str">
        <f>WebStore68[[#This Row],[country]]&amp;"-"&amp;WebStore68[[#This Row],[item]]</f>
        <v>England-Fun And Fancy</v>
      </c>
    </row>
    <row r="896" spans="1:48" x14ac:dyDescent="0.25">
      <c r="A896">
        <v>781</v>
      </c>
      <c r="B896">
        <v>119</v>
      </c>
      <c r="C896" s="4">
        <v>44188</v>
      </c>
      <c r="D896" s="14">
        <f>WebStore68[[#This Row],[order_date]]</f>
        <v>44188</v>
      </c>
      <c r="E896" s="3">
        <f>ROUNDUP(MONTH(WebStore68[[#This Row],[order_date]])/3, 0)</f>
        <v>4</v>
      </c>
      <c r="F896">
        <v>6</v>
      </c>
      <c r="G896" t="s">
        <v>33</v>
      </c>
      <c r="H896" t="s">
        <v>44</v>
      </c>
      <c r="I896" t="s">
        <v>56</v>
      </c>
      <c r="J896" t="s">
        <v>57</v>
      </c>
      <c r="K896" s="4">
        <v>43957</v>
      </c>
      <c r="L896">
        <v>7</v>
      </c>
      <c r="M896" t="s">
        <v>61</v>
      </c>
      <c r="N896" s="4">
        <v>43915</v>
      </c>
      <c r="O896" s="4">
        <v>44012</v>
      </c>
      <c r="P896">
        <v>1</v>
      </c>
      <c r="Q896" t="s">
        <v>78</v>
      </c>
      <c r="R896" t="s">
        <v>240</v>
      </c>
      <c r="S896">
        <v>1</v>
      </c>
      <c r="T896" t="s">
        <v>578</v>
      </c>
      <c r="U896" t="s">
        <v>1136</v>
      </c>
      <c r="V896" t="s">
        <v>1659</v>
      </c>
      <c r="W896" t="s">
        <v>69</v>
      </c>
      <c r="X896" t="s">
        <v>1548</v>
      </c>
      <c r="Y896" s="16">
        <v>4.99</v>
      </c>
      <c r="Z896">
        <v>14.99</v>
      </c>
      <c r="AA896">
        <v>1</v>
      </c>
      <c r="AB896" t="s">
        <v>393</v>
      </c>
      <c r="AC896" t="s">
        <v>2345</v>
      </c>
      <c r="AH896" s="4"/>
      <c r="AI896" s="4"/>
      <c r="AJ896" t="s">
        <v>78</v>
      </c>
      <c r="AK896" t="s">
        <v>240</v>
      </c>
      <c r="AL896" t="s">
        <v>578</v>
      </c>
      <c r="AM896" t="s">
        <v>1136</v>
      </c>
      <c r="AN896" t="s">
        <v>1659</v>
      </c>
      <c r="AO896" t="s">
        <v>69</v>
      </c>
      <c r="AP896" t="s">
        <v>1548</v>
      </c>
      <c r="AQ896">
        <f>WebStore68[[#This Row],[unit_price]]*WebStore68[[#This Row],[quantity]]</f>
        <v>4.99</v>
      </c>
      <c r="AR896" t="s">
        <v>393</v>
      </c>
      <c r="AS896" t="s">
        <v>2345</v>
      </c>
      <c r="AT896" t="str">
        <f t="shared" si="13"/>
        <v>781119441886noMale439577YouTube43915440124.9914.9981004.99114.9918</v>
      </c>
      <c r="AU896">
        <f>COUNTIF(AT$2:AT896,AT896)</f>
        <v>1</v>
      </c>
      <c r="AV896" t="str">
        <f>WebStore68[[#This Row],[country]]&amp;"-"&amp;WebStore68[[#This Row],[item]]</f>
        <v>England-Non - Stick Omlet Turner</v>
      </c>
    </row>
    <row r="897" spans="1:48" x14ac:dyDescent="0.25">
      <c r="A897">
        <v>792</v>
      </c>
      <c r="B897">
        <v>231</v>
      </c>
      <c r="C897" s="4">
        <v>44193</v>
      </c>
      <c r="D897" s="14">
        <f>WebStore68[[#This Row],[order_date]]</f>
        <v>44193</v>
      </c>
      <c r="E897" s="3">
        <f>ROUNDUP(MONTH(WebStore68[[#This Row],[order_date]])/3, 0)</f>
        <v>4</v>
      </c>
      <c r="F897">
        <v>6</v>
      </c>
      <c r="G897" t="s">
        <v>33</v>
      </c>
      <c r="H897" t="s">
        <v>44</v>
      </c>
      <c r="I897" t="s">
        <v>55</v>
      </c>
      <c r="J897" t="s">
        <v>57</v>
      </c>
      <c r="K897" s="4">
        <v>44025</v>
      </c>
      <c r="L897">
        <v>9</v>
      </c>
      <c r="M897" t="s">
        <v>59</v>
      </c>
      <c r="N897" s="4">
        <v>43952</v>
      </c>
      <c r="O897" s="4">
        <v>44075</v>
      </c>
      <c r="P897">
        <v>1</v>
      </c>
      <c r="Q897" t="s">
        <v>79</v>
      </c>
      <c r="R897" t="s">
        <v>241</v>
      </c>
      <c r="S897">
        <v>1</v>
      </c>
      <c r="T897" t="s">
        <v>524</v>
      </c>
      <c r="U897" t="s">
        <v>1087</v>
      </c>
      <c r="V897" t="s">
        <v>1614</v>
      </c>
      <c r="W897" t="s">
        <v>80</v>
      </c>
      <c r="X897" t="s">
        <v>1548</v>
      </c>
      <c r="Y897" s="16">
        <v>27.9</v>
      </c>
      <c r="Z897">
        <v>29.98</v>
      </c>
      <c r="AA897">
        <v>1</v>
      </c>
      <c r="AB897" t="s">
        <v>455</v>
      </c>
      <c r="AC897" t="s">
        <v>2340</v>
      </c>
      <c r="AH897" s="4"/>
      <c r="AI897" s="4"/>
      <c r="AJ897" t="s">
        <v>79</v>
      </c>
      <c r="AK897" t="s">
        <v>241</v>
      </c>
      <c r="AL897" t="s">
        <v>524</v>
      </c>
      <c r="AM897" t="s">
        <v>1087</v>
      </c>
      <c r="AN897" t="s">
        <v>1614</v>
      </c>
      <c r="AO897" t="s">
        <v>80</v>
      </c>
      <c r="AP897" t="s">
        <v>1548</v>
      </c>
      <c r="AQ897">
        <f>WebStore68[[#This Row],[unit_price]]*WebStore68[[#This Row],[quantity]]</f>
        <v>27.9</v>
      </c>
      <c r="AR897" t="s">
        <v>455</v>
      </c>
      <c r="AS897" t="s">
        <v>2340</v>
      </c>
      <c r="AT897" t="str">
        <f t="shared" si="13"/>
        <v>792231441936yesMale440259Google Ads439524407527.929.98416813.95214.9915</v>
      </c>
      <c r="AU897">
        <f>COUNTIF(AT$2:AT897,AT897)</f>
        <v>1</v>
      </c>
      <c r="AV897" t="str">
        <f>WebStore68[[#This Row],[country]]&amp;"-"&amp;WebStore68[[#This Row],[item]]</f>
        <v>England-Yu-Gi-Oh! TCG: Egyptian God Deck: Slifer The Sky Dragon</v>
      </c>
    </row>
    <row r="898" spans="1:48" x14ac:dyDescent="0.25">
      <c r="A898">
        <v>814</v>
      </c>
      <c r="B898">
        <v>109</v>
      </c>
      <c r="C898" s="4">
        <v>44207</v>
      </c>
      <c r="D898" s="14">
        <f>WebStore68[[#This Row],[order_date]]</f>
        <v>44207</v>
      </c>
      <c r="E898" s="3">
        <f>ROUNDUP(MONTH(WebStore68[[#This Row],[order_date]])/3, 0)</f>
        <v>1</v>
      </c>
      <c r="F898">
        <v>6</v>
      </c>
      <c r="G898" t="s">
        <v>33</v>
      </c>
      <c r="H898" t="s">
        <v>44</v>
      </c>
      <c r="I898" t="s">
        <v>56</v>
      </c>
      <c r="J898" t="s">
        <v>57</v>
      </c>
      <c r="K898" s="4">
        <v>43721</v>
      </c>
      <c r="L898">
        <v>3</v>
      </c>
      <c r="M898" t="s">
        <v>59</v>
      </c>
      <c r="N898" s="4">
        <v>43615</v>
      </c>
      <c r="O898" s="4">
        <v>43830</v>
      </c>
      <c r="P898">
        <v>2</v>
      </c>
      <c r="Q898" t="s">
        <v>125</v>
      </c>
      <c r="R898" t="s">
        <v>287</v>
      </c>
      <c r="S898">
        <v>2</v>
      </c>
      <c r="T898" t="s">
        <v>828</v>
      </c>
      <c r="U898" t="s">
        <v>1365</v>
      </c>
      <c r="V898" t="s">
        <v>1881</v>
      </c>
      <c r="W898" t="s">
        <v>109</v>
      </c>
      <c r="X898" t="s">
        <v>2031</v>
      </c>
      <c r="Y898" s="16">
        <v>994.46</v>
      </c>
      <c r="Z898">
        <v>69.959999999999994</v>
      </c>
      <c r="AA898">
        <v>2</v>
      </c>
      <c r="AB898" t="s">
        <v>2264</v>
      </c>
      <c r="AC898" t="s">
        <v>2564</v>
      </c>
      <c r="AH898" s="4"/>
      <c r="AI898" s="4"/>
      <c r="AJ898" t="s">
        <v>79</v>
      </c>
      <c r="AK898" t="s">
        <v>241</v>
      </c>
      <c r="AL898" t="s">
        <v>463</v>
      </c>
      <c r="AM898" t="s">
        <v>1026</v>
      </c>
      <c r="AN898" t="s">
        <v>1556</v>
      </c>
      <c r="AO898" t="s">
        <v>67</v>
      </c>
      <c r="AP898" t="s">
        <v>1548</v>
      </c>
      <c r="AQ898">
        <f>WebStore68[[#This Row],[unit_price]]*WebStore68[[#This Row],[quantity]]</f>
        <v>64.47</v>
      </c>
      <c r="AR898" t="s">
        <v>455</v>
      </c>
      <c r="AS898" t="s">
        <v>2340</v>
      </c>
      <c r="AT898" t="str">
        <f t="shared" ref="AT898:AT961" si="14">CONCATENATE($A898,$B898,$C898,$F898,$I898,$J898,$K898,$L898,$M898,$N898,$O898,$Y898,$Z898,$AD898,$AE898,$AF898,$AG898,$AH898,$AI898,$AJ898,$AL898,$AN898,$AO898,$AP898,$AR898)</f>
        <v>814109442076noMale437213Google Ads4361543830994.4669.9644721.49314.9915</v>
      </c>
      <c r="AU898">
        <f>COUNTIF(AT$2:AT898,AT898)</f>
        <v>1</v>
      </c>
      <c r="AV898" t="str">
        <f>WebStore68[[#This Row],[country]]&amp;"-"&amp;WebStore68[[#This Row],[item]]</f>
        <v>England-FUNKO POP MY HERO ACADEMIA MEI HATSUME #681 EXCLUSIVE</v>
      </c>
    </row>
    <row r="899" spans="1:48" x14ac:dyDescent="0.25">
      <c r="A899">
        <v>814</v>
      </c>
      <c r="B899">
        <v>109</v>
      </c>
      <c r="C899" s="4">
        <v>44207</v>
      </c>
      <c r="D899" s="14">
        <f>WebStore68[[#This Row],[order_date]]</f>
        <v>44207</v>
      </c>
      <c r="E899" s="3">
        <f>ROUNDUP(MONTH(WebStore68[[#This Row],[order_date]])/3, 0)</f>
        <v>1</v>
      </c>
      <c r="F899">
        <v>6</v>
      </c>
      <c r="G899" t="s">
        <v>33</v>
      </c>
      <c r="H899" t="s">
        <v>44</v>
      </c>
      <c r="I899" t="s">
        <v>56</v>
      </c>
      <c r="J899" t="s">
        <v>57</v>
      </c>
      <c r="K899" s="4">
        <v>43721</v>
      </c>
      <c r="L899">
        <v>3</v>
      </c>
      <c r="M899" t="s">
        <v>59</v>
      </c>
      <c r="N899" s="4">
        <v>43615</v>
      </c>
      <c r="O899" s="4">
        <v>43830</v>
      </c>
      <c r="P899">
        <v>2</v>
      </c>
      <c r="Q899" t="s">
        <v>125</v>
      </c>
      <c r="R899" t="s">
        <v>287</v>
      </c>
      <c r="S899">
        <v>2</v>
      </c>
      <c r="T899" t="s">
        <v>828</v>
      </c>
      <c r="U899" t="s">
        <v>1365</v>
      </c>
      <c r="V899" t="s">
        <v>1881</v>
      </c>
      <c r="W899" t="s">
        <v>109</v>
      </c>
      <c r="X899" t="s">
        <v>2031</v>
      </c>
      <c r="Y899" s="16">
        <v>994.46</v>
      </c>
      <c r="Z899">
        <v>69.959999999999994</v>
      </c>
      <c r="AA899">
        <v>2</v>
      </c>
      <c r="AB899" t="s">
        <v>2264</v>
      </c>
      <c r="AC899" t="s">
        <v>2564</v>
      </c>
      <c r="AH899" s="4"/>
      <c r="AI899" s="4"/>
      <c r="AJ899" t="s">
        <v>69</v>
      </c>
      <c r="AK899" t="s">
        <v>231</v>
      </c>
      <c r="AL899" t="s">
        <v>434</v>
      </c>
      <c r="AM899" t="s">
        <v>991</v>
      </c>
      <c r="AN899" t="s">
        <v>1524</v>
      </c>
      <c r="AO899" t="s">
        <v>69</v>
      </c>
      <c r="AP899" t="s">
        <v>1577</v>
      </c>
      <c r="AQ899">
        <f>WebStore68[[#This Row],[unit_price]]*WebStore68[[#This Row],[quantity]]</f>
        <v>929.99</v>
      </c>
      <c r="AR899" t="s">
        <v>69</v>
      </c>
      <c r="AS899" t="s">
        <v>2360</v>
      </c>
      <c r="AT899" t="str">
        <f t="shared" si="14"/>
        <v>814109442076noMale437213Google Ads4361543830994.4669.961152929.99124.991</v>
      </c>
      <c r="AU899">
        <f>COUNTIF(AT$2:AT899,AT899)</f>
        <v>1</v>
      </c>
      <c r="AV899" t="str">
        <f>WebStore68[[#This Row],[country]]&amp;"-"&amp;WebStore68[[#This Row],[item]]</f>
        <v>England-VIZIO Elevate 5.1.4 Home Theater Sound Bar with Dolby Atmos and DTS:X</v>
      </c>
    </row>
    <row r="900" spans="1:48" x14ac:dyDescent="0.25">
      <c r="A900">
        <v>826</v>
      </c>
      <c r="B900">
        <v>439</v>
      </c>
      <c r="C900" s="4">
        <v>44211</v>
      </c>
      <c r="D900" s="14">
        <f>WebStore68[[#This Row],[order_date]]</f>
        <v>44211</v>
      </c>
      <c r="E900" s="3">
        <f>ROUNDUP(MONTH(WebStore68[[#This Row],[order_date]])/3, 0)</f>
        <v>1</v>
      </c>
      <c r="F900">
        <v>6</v>
      </c>
      <c r="G900" t="s">
        <v>33</v>
      </c>
      <c r="H900" t="s">
        <v>44</v>
      </c>
      <c r="I900" t="s">
        <v>55</v>
      </c>
      <c r="J900" t="s">
        <v>58</v>
      </c>
      <c r="K900" s="4">
        <v>43931</v>
      </c>
      <c r="L900">
        <v>7</v>
      </c>
      <c r="M900" t="s">
        <v>61</v>
      </c>
      <c r="N900" s="4">
        <v>43915</v>
      </c>
      <c r="O900" s="4">
        <v>44012</v>
      </c>
      <c r="P900">
        <v>1</v>
      </c>
      <c r="Q900" t="s">
        <v>84</v>
      </c>
      <c r="R900" t="s">
        <v>246</v>
      </c>
      <c r="S900">
        <v>1</v>
      </c>
      <c r="T900" t="s">
        <v>687</v>
      </c>
      <c r="U900" t="s">
        <v>1104</v>
      </c>
      <c r="V900" t="s">
        <v>1750</v>
      </c>
      <c r="W900" t="s">
        <v>67</v>
      </c>
      <c r="X900" t="s">
        <v>1548</v>
      </c>
      <c r="Y900" s="16">
        <v>80.97</v>
      </c>
      <c r="Z900">
        <v>44.97</v>
      </c>
      <c r="AA900">
        <v>1</v>
      </c>
      <c r="AB900" t="s">
        <v>410</v>
      </c>
      <c r="AC900" t="s">
        <v>2359</v>
      </c>
      <c r="AH900" s="4"/>
      <c r="AI900" s="4"/>
      <c r="AJ900" t="s">
        <v>84</v>
      </c>
      <c r="AK900" t="s">
        <v>246</v>
      </c>
      <c r="AL900" t="s">
        <v>687</v>
      </c>
      <c r="AM900" t="s">
        <v>1104</v>
      </c>
      <c r="AN900" t="s">
        <v>1750</v>
      </c>
      <c r="AO900" t="s">
        <v>67</v>
      </c>
      <c r="AP900" t="s">
        <v>1548</v>
      </c>
      <c r="AQ900">
        <f>WebStore68[[#This Row],[unit_price]]*WebStore68[[#This Row],[quantity]]</f>
        <v>80.97</v>
      </c>
      <c r="AR900" t="s">
        <v>410</v>
      </c>
      <c r="AS900" t="s">
        <v>2359</v>
      </c>
      <c r="AT900" t="str">
        <f t="shared" si="14"/>
        <v>826439442116yesFemale439317YouTube439154401280.9744.97915826.99314.9920</v>
      </c>
      <c r="AU900">
        <f>COUNTIF(AT$2:AT900,AT900)</f>
        <v>1</v>
      </c>
      <c r="AV900" t="str">
        <f>WebStore68[[#This Row],[country]]&amp;"-"&amp;WebStore68[[#This Row],[item]]</f>
        <v>England-Wireless PS4 Controller</v>
      </c>
    </row>
    <row r="901" spans="1:48" x14ac:dyDescent="0.25">
      <c r="A901">
        <v>844</v>
      </c>
      <c r="B901">
        <v>58</v>
      </c>
      <c r="C901" s="4">
        <v>44221</v>
      </c>
      <c r="D901" s="14">
        <f>WebStore68[[#This Row],[order_date]]</f>
        <v>44221</v>
      </c>
      <c r="E901" s="3">
        <f>ROUNDUP(MONTH(WebStore68[[#This Row],[order_date]])/3, 0)</f>
        <v>1</v>
      </c>
      <c r="F901">
        <v>6</v>
      </c>
      <c r="G901" t="s">
        <v>33</v>
      </c>
      <c r="H901" t="s">
        <v>44</v>
      </c>
      <c r="I901" t="s">
        <v>55</v>
      </c>
      <c r="J901" t="s">
        <v>57</v>
      </c>
      <c r="K901" s="4">
        <v>44129</v>
      </c>
      <c r="L901">
        <v>10</v>
      </c>
      <c r="M901" t="s">
        <v>61</v>
      </c>
      <c r="N901" s="4">
        <v>44055</v>
      </c>
      <c r="O901" s="4">
        <v>44196</v>
      </c>
      <c r="P901">
        <v>1</v>
      </c>
      <c r="Q901" t="s">
        <v>78</v>
      </c>
      <c r="R901" t="s">
        <v>240</v>
      </c>
      <c r="S901">
        <v>1</v>
      </c>
      <c r="T901" t="s">
        <v>402</v>
      </c>
      <c r="U901" t="s">
        <v>964</v>
      </c>
      <c r="V901" t="s">
        <v>1498</v>
      </c>
      <c r="W901" t="s">
        <v>69</v>
      </c>
      <c r="X901" t="s">
        <v>1548</v>
      </c>
      <c r="Y901" s="16">
        <v>78.989999999999995</v>
      </c>
      <c r="Z901">
        <v>14.99</v>
      </c>
      <c r="AA901">
        <v>1</v>
      </c>
      <c r="AB901" t="s">
        <v>469</v>
      </c>
      <c r="AC901" t="s">
        <v>2339</v>
      </c>
      <c r="AH901" s="4"/>
      <c r="AI901" s="4"/>
      <c r="AJ901" t="s">
        <v>78</v>
      </c>
      <c r="AK901" t="s">
        <v>240</v>
      </c>
      <c r="AL901" t="s">
        <v>402</v>
      </c>
      <c r="AM901" t="s">
        <v>964</v>
      </c>
      <c r="AN901" t="s">
        <v>1498</v>
      </c>
      <c r="AO901" t="s">
        <v>69</v>
      </c>
      <c r="AP901" t="s">
        <v>1548</v>
      </c>
      <c r="AQ901">
        <f>WebStore68[[#This Row],[unit_price]]*WebStore68[[#This Row],[quantity]]</f>
        <v>78.989999999999995</v>
      </c>
      <c r="AR901" t="s">
        <v>469</v>
      </c>
      <c r="AS901" t="s">
        <v>2339</v>
      </c>
      <c r="AT901" t="str">
        <f t="shared" si="14"/>
        <v>84458442216yesMale4412910YouTube440554419678.9914.9986978.99114.9923</v>
      </c>
      <c r="AU901">
        <f>COUNTIF(AT$2:AT901,AT901)</f>
        <v>1</v>
      </c>
      <c r="AV901" t="str">
        <f>WebStore68[[#This Row],[country]]&amp;"-"&amp;WebStore68[[#This Row],[item]]</f>
        <v>England-Kessaku 8-Inch Chef Knife - Samurai Series - High Carbon 7Cr17MoV Steel</v>
      </c>
    </row>
    <row r="902" spans="1:48" x14ac:dyDescent="0.25">
      <c r="A902">
        <v>868</v>
      </c>
      <c r="B902">
        <v>119</v>
      </c>
      <c r="C902" s="4">
        <v>44234</v>
      </c>
      <c r="D902" s="14">
        <f>WebStore68[[#This Row],[order_date]]</f>
        <v>44234</v>
      </c>
      <c r="E902" s="3">
        <f>ROUNDUP(MONTH(WebStore68[[#This Row],[order_date]])/3, 0)</f>
        <v>1</v>
      </c>
      <c r="F902">
        <v>6</v>
      </c>
      <c r="G902" t="s">
        <v>33</v>
      </c>
      <c r="H902" t="s">
        <v>44</v>
      </c>
      <c r="I902" t="s">
        <v>56</v>
      </c>
      <c r="J902" t="s">
        <v>57</v>
      </c>
      <c r="K902" s="4">
        <v>43957</v>
      </c>
      <c r="L902">
        <v>7</v>
      </c>
      <c r="M902" t="s">
        <v>61</v>
      </c>
      <c r="N902" s="4">
        <v>43915</v>
      </c>
      <c r="O902" s="4">
        <v>44012</v>
      </c>
      <c r="P902">
        <v>1</v>
      </c>
      <c r="Q902" t="s">
        <v>86</v>
      </c>
      <c r="R902" t="s">
        <v>248</v>
      </c>
      <c r="S902">
        <v>1</v>
      </c>
      <c r="T902" t="s">
        <v>653</v>
      </c>
      <c r="U902" t="s">
        <v>1197</v>
      </c>
      <c r="V902" t="s">
        <v>1721</v>
      </c>
      <c r="W902" t="s">
        <v>69</v>
      </c>
      <c r="X902" t="s">
        <v>1577</v>
      </c>
      <c r="Y902" s="16">
        <v>332.49</v>
      </c>
      <c r="Z902">
        <v>24.99</v>
      </c>
      <c r="AA902">
        <v>1</v>
      </c>
      <c r="AB902" t="s">
        <v>549</v>
      </c>
      <c r="AC902" t="s">
        <v>2362</v>
      </c>
      <c r="AH902" s="4"/>
      <c r="AI902" s="4"/>
      <c r="AJ902" t="s">
        <v>86</v>
      </c>
      <c r="AK902" t="s">
        <v>248</v>
      </c>
      <c r="AL902" t="s">
        <v>653</v>
      </c>
      <c r="AM902" t="s">
        <v>1197</v>
      </c>
      <c r="AN902" t="s">
        <v>1721</v>
      </c>
      <c r="AO902" t="s">
        <v>69</v>
      </c>
      <c r="AP902" t="s">
        <v>1577</v>
      </c>
      <c r="AQ902">
        <f>WebStore68[[#This Row],[unit_price]]*WebStore68[[#This Row],[quantity]]</f>
        <v>332.49</v>
      </c>
      <c r="AR902" t="s">
        <v>549</v>
      </c>
      <c r="AS902" t="s">
        <v>2362</v>
      </c>
      <c r="AT902" t="str">
        <f t="shared" si="14"/>
        <v>868119442346noMale439577YouTube4391544012332.4924.99784332.49124.9922</v>
      </c>
      <c r="AU902">
        <f>COUNTIF(AT$2:AT902,AT902)</f>
        <v>1</v>
      </c>
      <c r="AV902" t="str">
        <f>WebStore68[[#This Row],[country]]&amp;"-"&amp;WebStore68[[#This Row],[item]]</f>
        <v>England-Makita DLM432Z</v>
      </c>
    </row>
    <row r="903" spans="1:48" x14ac:dyDescent="0.25">
      <c r="A903">
        <v>890</v>
      </c>
      <c r="B903">
        <v>145</v>
      </c>
      <c r="C903" s="4">
        <v>44246</v>
      </c>
      <c r="D903" s="14">
        <f>WebStore68[[#This Row],[order_date]]</f>
        <v>44246</v>
      </c>
      <c r="E903" s="3">
        <f>ROUNDUP(MONTH(WebStore68[[#This Row],[order_date]])/3, 0)</f>
        <v>1</v>
      </c>
      <c r="F903">
        <v>6</v>
      </c>
      <c r="G903" t="s">
        <v>33</v>
      </c>
      <c r="H903" t="s">
        <v>44</v>
      </c>
      <c r="I903" t="s">
        <v>55</v>
      </c>
      <c r="J903" t="s">
        <v>57</v>
      </c>
      <c r="K903" s="4">
        <v>44111</v>
      </c>
      <c r="L903">
        <v>10</v>
      </c>
      <c r="M903" t="s">
        <v>61</v>
      </c>
      <c r="N903" s="4">
        <v>44055</v>
      </c>
      <c r="O903" s="4">
        <v>44196</v>
      </c>
      <c r="P903">
        <v>1</v>
      </c>
      <c r="Q903" t="s">
        <v>80</v>
      </c>
      <c r="R903" t="s">
        <v>242</v>
      </c>
      <c r="S903">
        <v>1</v>
      </c>
      <c r="T903" t="s">
        <v>548</v>
      </c>
      <c r="U903" t="s">
        <v>1109</v>
      </c>
      <c r="V903" t="s">
        <v>1634</v>
      </c>
      <c r="W903" t="s">
        <v>67</v>
      </c>
      <c r="X903" t="s">
        <v>1548</v>
      </c>
      <c r="Y903" s="16">
        <v>83.94</v>
      </c>
      <c r="Z903">
        <v>44.97</v>
      </c>
      <c r="AA903">
        <v>1</v>
      </c>
      <c r="AB903" t="s">
        <v>67</v>
      </c>
      <c r="AC903" t="s">
        <v>2373</v>
      </c>
      <c r="AH903" s="4"/>
      <c r="AI903" s="4"/>
      <c r="AJ903" t="s">
        <v>80</v>
      </c>
      <c r="AK903" t="s">
        <v>242</v>
      </c>
      <c r="AL903" t="s">
        <v>548</v>
      </c>
      <c r="AM903" t="s">
        <v>1109</v>
      </c>
      <c r="AN903" t="s">
        <v>1634</v>
      </c>
      <c r="AO903" t="s">
        <v>67</v>
      </c>
      <c r="AP903" t="s">
        <v>1548</v>
      </c>
      <c r="AQ903">
        <f>WebStore68[[#This Row],[unit_price]]*WebStore68[[#This Row],[quantity]]</f>
        <v>83.94</v>
      </c>
      <c r="AR903" t="s">
        <v>67</v>
      </c>
      <c r="AS903" t="s">
        <v>2373</v>
      </c>
      <c r="AT903" t="str">
        <f t="shared" si="14"/>
        <v>890145442466yesMale4411110YouTube440554419683.9444.9723627.98314.993</v>
      </c>
      <c r="AU903">
        <f>COUNTIF(AT$2:AT903,AT903)</f>
        <v>1</v>
      </c>
      <c r="AV903" t="str">
        <f>WebStore68[[#This Row],[country]]&amp;"-"&amp;WebStore68[[#This Row],[item]]</f>
        <v>England-Dokotoo Womens Spring Summer Deep V Neck Ruffle Long Sleeve Floral Print Mini Dress</v>
      </c>
    </row>
    <row r="904" spans="1:48" x14ac:dyDescent="0.25">
      <c r="A904">
        <v>892</v>
      </c>
      <c r="B904">
        <v>439</v>
      </c>
      <c r="C904" s="4">
        <v>44246</v>
      </c>
      <c r="D904" s="14">
        <f>WebStore68[[#This Row],[order_date]]</f>
        <v>44246</v>
      </c>
      <c r="E904" s="3">
        <f>ROUNDUP(MONTH(WebStore68[[#This Row],[order_date]])/3, 0)</f>
        <v>1</v>
      </c>
      <c r="F904">
        <v>6</v>
      </c>
      <c r="G904" t="s">
        <v>33</v>
      </c>
      <c r="H904" t="s">
        <v>44</v>
      </c>
      <c r="I904" t="s">
        <v>55</v>
      </c>
      <c r="J904" t="s">
        <v>58</v>
      </c>
      <c r="K904" s="4">
        <v>43931</v>
      </c>
      <c r="L904">
        <v>7</v>
      </c>
      <c r="M904" t="s">
        <v>61</v>
      </c>
      <c r="N904" s="4">
        <v>43915</v>
      </c>
      <c r="O904" s="4">
        <v>44012</v>
      </c>
      <c r="P904">
        <v>3</v>
      </c>
      <c r="Q904" t="s">
        <v>203</v>
      </c>
      <c r="R904" t="s">
        <v>365</v>
      </c>
      <c r="S904">
        <v>3</v>
      </c>
      <c r="T904" t="s">
        <v>851</v>
      </c>
      <c r="U904" t="s">
        <v>1388</v>
      </c>
      <c r="V904" t="s">
        <v>1904</v>
      </c>
      <c r="W904" t="s">
        <v>122</v>
      </c>
      <c r="X904" t="s">
        <v>2060</v>
      </c>
      <c r="Y904" s="16">
        <v>320.91000000000003</v>
      </c>
      <c r="Z904">
        <v>164.91</v>
      </c>
      <c r="AA904">
        <v>3</v>
      </c>
      <c r="AB904" t="s">
        <v>2281</v>
      </c>
      <c r="AC904" t="s">
        <v>2582</v>
      </c>
      <c r="AH904" s="4"/>
      <c r="AI904" s="4"/>
      <c r="AJ904" t="s">
        <v>69</v>
      </c>
      <c r="AK904" t="s">
        <v>231</v>
      </c>
      <c r="AL904" t="s">
        <v>78</v>
      </c>
      <c r="AM904" t="s">
        <v>1238</v>
      </c>
      <c r="AN904" t="s">
        <v>1533</v>
      </c>
      <c r="AO904" t="s">
        <v>67</v>
      </c>
      <c r="AP904" t="s">
        <v>1577</v>
      </c>
      <c r="AQ904">
        <f>WebStore68[[#This Row],[unit_price]]*WebStore68[[#This Row],[quantity]]</f>
        <v>179.97</v>
      </c>
      <c r="AR904" t="s">
        <v>69</v>
      </c>
      <c r="AS904" t="s">
        <v>2360</v>
      </c>
      <c r="AT904" t="str">
        <f t="shared" si="14"/>
        <v>892439442466yesFemale439317YouTube4391544012320.91164.911859.99324.991</v>
      </c>
      <c r="AU904">
        <f>COUNTIF(AT$2:AT904,AT904)</f>
        <v>1</v>
      </c>
      <c r="AV904" t="str">
        <f>WebStore68[[#This Row],[country]]&amp;"-"&amp;WebStore68[[#This Row],[item]]</f>
        <v>England-2TB USB 3.0 Portable External Hard Drive Ultra Slim SATA Storage Device</v>
      </c>
    </row>
    <row r="905" spans="1:48" x14ac:dyDescent="0.25">
      <c r="A905">
        <v>892</v>
      </c>
      <c r="B905">
        <v>439</v>
      </c>
      <c r="C905" s="4">
        <v>44246</v>
      </c>
      <c r="D905" s="14">
        <f>WebStore68[[#This Row],[order_date]]</f>
        <v>44246</v>
      </c>
      <c r="E905" s="3">
        <f>ROUNDUP(MONTH(WebStore68[[#This Row],[order_date]])/3, 0)</f>
        <v>1</v>
      </c>
      <c r="F905">
        <v>6</v>
      </c>
      <c r="G905" t="s">
        <v>33</v>
      </c>
      <c r="H905" t="s">
        <v>44</v>
      </c>
      <c r="I905" t="s">
        <v>55</v>
      </c>
      <c r="J905" t="s">
        <v>58</v>
      </c>
      <c r="K905" s="4">
        <v>43931</v>
      </c>
      <c r="L905">
        <v>7</v>
      </c>
      <c r="M905" t="s">
        <v>61</v>
      </c>
      <c r="N905" s="4">
        <v>43915</v>
      </c>
      <c r="O905" s="4">
        <v>44012</v>
      </c>
      <c r="P905">
        <v>3</v>
      </c>
      <c r="Q905" t="s">
        <v>203</v>
      </c>
      <c r="R905" t="s">
        <v>365</v>
      </c>
      <c r="S905">
        <v>3</v>
      </c>
      <c r="T905" t="s">
        <v>851</v>
      </c>
      <c r="U905" t="s">
        <v>1388</v>
      </c>
      <c r="V905" t="s">
        <v>1904</v>
      </c>
      <c r="W905" t="s">
        <v>122</v>
      </c>
      <c r="X905" t="s">
        <v>2060</v>
      </c>
      <c r="Y905" s="16">
        <v>320.91000000000003</v>
      </c>
      <c r="Z905">
        <v>164.91</v>
      </c>
      <c r="AA905">
        <v>3</v>
      </c>
      <c r="AB905" t="s">
        <v>2281</v>
      </c>
      <c r="AC905" t="s">
        <v>2582</v>
      </c>
      <c r="AH905" s="4"/>
      <c r="AI905" s="4"/>
      <c r="AJ905" t="s">
        <v>67</v>
      </c>
      <c r="AK905" t="s">
        <v>229</v>
      </c>
      <c r="AL905" t="s">
        <v>710</v>
      </c>
      <c r="AM905" t="s">
        <v>1251</v>
      </c>
      <c r="AN905" t="s">
        <v>1517</v>
      </c>
      <c r="AO905" t="s">
        <v>67</v>
      </c>
      <c r="AP905" t="s">
        <v>1548</v>
      </c>
      <c r="AQ905">
        <f>WebStore68[[#This Row],[unit_price]]*WebStore68[[#This Row],[quantity]]</f>
        <v>59.97</v>
      </c>
      <c r="AR905" t="s">
        <v>90</v>
      </c>
      <c r="AS905" t="s">
        <v>2328</v>
      </c>
      <c r="AT905" t="str">
        <f t="shared" si="14"/>
        <v>892439442466yesFemale439317YouTube4391544012320.91164.91310519.99314.996</v>
      </c>
      <c r="AU905">
        <f>COUNTIF(AT$2:AT905,AT905)</f>
        <v>1</v>
      </c>
      <c r="AV905" t="str">
        <f>WebStore68[[#This Row],[country]]&amp;"-"&amp;WebStore68[[#This Row],[item]]</f>
        <v>England-Pet Sematary</v>
      </c>
    </row>
    <row r="906" spans="1:48" x14ac:dyDescent="0.25">
      <c r="A906">
        <v>892</v>
      </c>
      <c r="B906">
        <v>439</v>
      </c>
      <c r="C906" s="4">
        <v>44246</v>
      </c>
      <c r="D906" s="14">
        <f>WebStore68[[#This Row],[order_date]]</f>
        <v>44246</v>
      </c>
      <c r="E906" s="3">
        <f>ROUNDUP(MONTH(WebStore68[[#This Row],[order_date]])/3, 0)</f>
        <v>1</v>
      </c>
      <c r="F906">
        <v>6</v>
      </c>
      <c r="G906" t="s">
        <v>33</v>
      </c>
      <c r="H906" t="s">
        <v>44</v>
      </c>
      <c r="I906" t="s">
        <v>55</v>
      </c>
      <c r="J906" t="s">
        <v>58</v>
      </c>
      <c r="K906" s="4">
        <v>43931</v>
      </c>
      <c r="L906">
        <v>7</v>
      </c>
      <c r="M906" t="s">
        <v>61</v>
      </c>
      <c r="N906" s="4">
        <v>43915</v>
      </c>
      <c r="O906" s="4">
        <v>44012</v>
      </c>
      <c r="P906">
        <v>3</v>
      </c>
      <c r="Q906" t="s">
        <v>203</v>
      </c>
      <c r="R906" t="s">
        <v>365</v>
      </c>
      <c r="S906">
        <v>3</v>
      </c>
      <c r="T906" t="s">
        <v>851</v>
      </c>
      <c r="U906" t="s">
        <v>1388</v>
      </c>
      <c r="V906" t="s">
        <v>1904</v>
      </c>
      <c r="W906" t="s">
        <v>122</v>
      </c>
      <c r="X906" t="s">
        <v>2060</v>
      </c>
      <c r="Y906" s="16">
        <v>320.91000000000003</v>
      </c>
      <c r="Z906">
        <v>164.91</v>
      </c>
      <c r="AA906">
        <v>3</v>
      </c>
      <c r="AB906" t="s">
        <v>2281</v>
      </c>
      <c r="AC906" t="s">
        <v>2582</v>
      </c>
      <c r="AH906" s="4"/>
      <c r="AI906" s="4"/>
      <c r="AJ906" t="s">
        <v>84</v>
      </c>
      <c r="AK906" t="s">
        <v>246</v>
      </c>
      <c r="AL906" t="s">
        <v>687</v>
      </c>
      <c r="AM906" t="s">
        <v>1104</v>
      </c>
      <c r="AN906" t="s">
        <v>1750</v>
      </c>
      <c r="AO906" t="s">
        <v>67</v>
      </c>
      <c r="AP906" t="s">
        <v>1548</v>
      </c>
      <c r="AQ906">
        <f>WebStore68[[#This Row],[unit_price]]*WebStore68[[#This Row],[quantity]]</f>
        <v>80.97</v>
      </c>
      <c r="AR906" t="s">
        <v>410</v>
      </c>
      <c r="AS906" t="s">
        <v>2359</v>
      </c>
      <c r="AT906" t="str">
        <f t="shared" si="14"/>
        <v>892439442466yesFemale439317YouTube4391544012320.91164.91915826.99314.9920</v>
      </c>
      <c r="AU906">
        <f>COUNTIF(AT$2:AT906,AT906)</f>
        <v>1</v>
      </c>
      <c r="AV906" t="str">
        <f>WebStore68[[#This Row],[country]]&amp;"-"&amp;WebStore68[[#This Row],[item]]</f>
        <v>England-Wireless PS4 Controller</v>
      </c>
    </row>
    <row r="907" spans="1:48" x14ac:dyDescent="0.25">
      <c r="A907">
        <v>895</v>
      </c>
      <c r="B907">
        <v>440</v>
      </c>
      <c r="C907" s="4">
        <v>44247</v>
      </c>
      <c r="D907" s="14">
        <f>WebStore68[[#This Row],[order_date]]</f>
        <v>44247</v>
      </c>
      <c r="E907" s="3">
        <f>ROUNDUP(MONTH(WebStore68[[#This Row],[order_date]])/3, 0)</f>
        <v>1</v>
      </c>
      <c r="F907">
        <v>6</v>
      </c>
      <c r="G907" t="s">
        <v>33</v>
      </c>
      <c r="H907" t="s">
        <v>44</v>
      </c>
      <c r="I907" t="s">
        <v>55</v>
      </c>
      <c r="J907" t="s">
        <v>58</v>
      </c>
      <c r="K907" s="4">
        <v>43717</v>
      </c>
      <c r="L907">
        <v>1</v>
      </c>
      <c r="M907" t="s">
        <v>61</v>
      </c>
      <c r="N907" s="4">
        <v>43615</v>
      </c>
      <c r="O907" s="4">
        <v>43830</v>
      </c>
      <c r="P907">
        <v>1</v>
      </c>
      <c r="Q907" t="s">
        <v>79</v>
      </c>
      <c r="R907" t="s">
        <v>241</v>
      </c>
      <c r="S907">
        <v>1</v>
      </c>
      <c r="T907" t="s">
        <v>562</v>
      </c>
      <c r="U907" t="s">
        <v>1078</v>
      </c>
      <c r="V907" t="s">
        <v>1587</v>
      </c>
      <c r="W907" t="s">
        <v>67</v>
      </c>
      <c r="X907" t="s">
        <v>1548</v>
      </c>
      <c r="Y907" s="16">
        <v>164.97</v>
      </c>
      <c r="Z907">
        <v>44.97</v>
      </c>
      <c r="AA907">
        <v>1</v>
      </c>
      <c r="AB907" t="s">
        <v>86</v>
      </c>
      <c r="AC907" t="s">
        <v>2350</v>
      </c>
      <c r="AH907" s="4"/>
      <c r="AI907" s="4"/>
      <c r="AJ907" t="s">
        <v>79</v>
      </c>
      <c r="AK907" t="s">
        <v>241</v>
      </c>
      <c r="AL907" t="s">
        <v>562</v>
      </c>
      <c r="AM907" t="s">
        <v>1078</v>
      </c>
      <c r="AN907" t="s">
        <v>1587</v>
      </c>
      <c r="AO907" t="s">
        <v>67</v>
      </c>
      <c r="AP907" t="s">
        <v>1548</v>
      </c>
      <c r="AQ907">
        <f>WebStore68[[#This Row],[unit_price]]*WebStore68[[#This Row],[quantity]]</f>
        <v>164.97</v>
      </c>
      <c r="AR907" t="s">
        <v>86</v>
      </c>
      <c r="AS907" t="s">
        <v>2350</v>
      </c>
      <c r="AT907" t="str">
        <f t="shared" si="14"/>
        <v>895440442476yesFemale437171YouTube4361543830164.9744.97414454.99314.997</v>
      </c>
      <c r="AU907">
        <f>COUNTIF(AT$2:AT907,AT907)</f>
        <v>1</v>
      </c>
      <c r="AV907" t="str">
        <f>WebStore68[[#This Row],[country]]&amp;"-"&amp;WebStore68[[#This Row],[item]]</f>
        <v>England-Topps 2020 Series 1 Baseball Blaster Box</v>
      </c>
    </row>
    <row r="908" spans="1:48" x14ac:dyDescent="0.25">
      <c r="A908">
        <v>910</v>
      </c>
      <c r="B908">
        <v>145</v>
      </c>
      <c r="C908" s="4">
        <v>44259</v>
      </c>
      <c r="D908" s="14">
        <f>WebStore68[[#This Row],[order_date]]</f>
        <v>44259</v>
      </c>
      <c r="E908" s="3">
        <f>ROUNDUP(MONTH(WebStore68[[#This Row],[order_date]])/3, 0)</f>
        <v>1</v>
      </c>
      <c r="F908">
        <v>6</v>
      </c>
      <c r="G908" t="s">
        <v>33</v>
      </c>
      <c r="H908" t="s">
        <v>44</v>
      </c>
      <c r="I908" t="s">
        <v>55</v>
      </c>
      <c r="J908" t="s">
        <v>57</v>
      </c>
      <c r="K908" s="4">
        <v>44111</v>
      </c>
      <c r="L908">
        <v>10</v>
      </c>
      <c r="M908" t="s">
        <v>61</v>
      </c>
      <c r="N908" s="4">
        <v>44055</v>
      </c>
      <c r="O908" s="4">
        <v>44196</v>
      </c>
      <c r="P908">
        <v>1</v>
      </c>
      <c r="Q908" t="s">
        <v>67</v>
      </c>
      <c r="R908" t="s">
        <v>229</v>
      </c>
      <c r="S908">
        <v>1</v>
      </c>
      <c r="T908" t="s">
        <v>478</v>
      </c>
      <c r="U908" t="s">
        <v>1041</v>
      </c>
      <c r="V908" t="s">
        <v>1569</v>
      </c>
      <c r="W908" t="s">
        <v>80</v>
      </c>
      <c r="X908" t="s">
        <v>1548</v>
      </c>
      <c r="Y908" s="16">
        <v>85.98</v>
      </c>
      <c r="Z908">
        <v>29.98</v>
      </c>
      <c r="AA908">
        <v>1</v>
      </c>
      <c r="AB908" t="s">
        <v>90</v>
      </c>
      <c r="AC908" t="s">
        <v>2328</v>
      </c>
      <c r="AD908">
        <v>5</v>
      </c>
      <c r="AE908" t="s">
        <v>2633</v>
      </c>
      <c r="AF908">
        <v>1272</v>
      </c>
      <c r="AG908" t="s">
        <v>2639</v>
      </c>
      <c r="AH908" s="4">
        <v>44235</v>
      </c>
      <c r="AI908" s="4">
        <v>44299</v>
      </c>
      <c r="AJ908" t="s">
        <v>67</v>
      </c>
      <c r="AK908" t="s">
        <v>229</v>
      </c>
      <c r="AL908" t="s">
        <v>478</v>
      </c>
      <c r="AM908" t="s">
        <v>1041</v>
      </c>
      <c r="AN908" t="s">
        <v>1569</v>
      </c>
      <c r="AO908" t="s">
        <v>80</v>
      </c>
      <c r="AP908" t="s">
        <v>1548</v>
      </c>
      <c r="AQ908">
        <f>WebStore68[[#This Row],[unit_price]]*WebStore68[[#This Row],[quantity]]</f>
        <v>85.98</v>
      </c>
      <c r="AR908" t="s">
        <v>90</v>
      </c>
      <c r="AS908" t="s">
        <v>2328</v>
      </c>
      <c r="AT908" t="str">
        <f t="shared" si="14"/>
        <v>910145442596yesMale4411110YouTube440554419685.9829.985control1272Use a relaxing music in the background442354429933242.99214.996</v>
      </c>
      <c r="AU908">
        <f>COUNTIF(AT$2:AT908,AT908)</f>
        <v>1</v>
      </c>
      <c r="AV908" t="str">
        <f>WebStore68[[#This Row],[country]]&amp;"-"&amp;WebStore68[[#This Row],[item]]</f>
        <v>England-Desert Gold Grosset ED</v>
      </c>
    </row>
    <row r="909" spans="1:48" x14ac:dyDescent="0.25">
      <c r="A909">
        <v>912</v>
      </c>
      <c r="B909">
        <v>220</v>
      </c>
      <c r="C909" s="4">
        <v>44260</v>
      </c>
      <c r="D909" s="14">
        <f>WebStore68[[#This Row],[order_date]]</f>
        <v>44260</v>
      </c>
      <c r="E909" s="3">
        <f>ROUNDUP(MONTH(WebStore68[[#This Row],[order_date]])/3, 0)</f>
        <v>1</v>
      </c>
      <c r="F909">
        <v>6</v>
      </c>
      <c r="G909" t="s">
        <v>33</v>
      </c>
      <c r="H909" t="s">
        <v>44</v>
      </c>
      <c r="I909" t="s">
        <v>55</v>
      </c>
      <c r="J909" t="s">
        <v>57</v>
      </c>
      <c r="K909" s="4">
        <v>43692</v>
      </c>
      <c r="L909">
        <v>1</v>
      </c>
      <c r="M909" t="s">
        <v>61</v>
      </c>
      <c r="N909" s="4">
        <v>43615</v>
      </c>
      <c r="O909" s="4">
        <v>43830</v>
      </c>
      <c r="P909">
        <v>1</v>
      </c>
      <c r="Q909" t="s">
        <v>79</v>
      </c>
      <c r="R909" t="s">
        <v>241</v>
      </c>
      <c r="S909">
        <v>1</v>
      </c>
      <c r="T909" t="s">
        <v>463</v>
      </c>
      <c r="U909" t="s">
        <v>1026</v>
      </c>
      <c r="V909" t="s">
        <v>1556</v>
      </c>
      <c r="W909" t="s">
        <v>80</v>
      </c>
      <c r="X909" t="s">
        <v>1548</v>
      </c>
      <c r="Y909" s="16">
        <v>42.98</v>
      </c>
      <c r="Z909">
        <v>29.98</v>
      </c>
      <c r="AA909">
        <v>1</v>
      </c>
      <c r="AB909" t="s">
        <v>455</v>
      </c>
      <c r="AC909" t="s">
        <v>2340</v>
      </c>
      <c r="AH909" s="4"/>
      <c r="AI909" s="4"/>
      <c r="AJ909" t="s">
        <v>79</v>
      </c>
      <c r="AK909" t="s">
        <v>241</v>
      </c>
      <c r="AL909" t="s">
        <v>463</v>
      </c>
      <c r="AM909" t="s">
        <v>1026</v>
      </c>
      <c r="AN909" t="s">
        <v>1556</v>
      </c>
      <c r="AO909" t="s">
        <v>80</v>
      </c>
      <c r="AP909" t="s">
        <v>1548</v>
      </c>
      <c r="AQ909">
        <f>WebStore68[[#This Row],[unit_price]]*WebStore68[[#This Row],[quantity]]</f>
        <v>42.98</v>
      </c>
      <c r="AR909" t="s">
        <v>455</v>
      </c>
      <c r="AS909" t="s">
        <v>2340</v>
      </c>
      <c r="AT909" t="str">
        <f t="shared" si="14"/>
        <v>912220442606yesMale436921YouTube436154383042.9829.9844721.49214.9915</v>
      </c>
      <c r="AU909">
        <f>COUNTIF(AT$2:AT909,AT909)</f>
        <v>1</v>
      </c>
      <c r="AV909" t="str">
        <f>WebStore68[[#This Row],[country]]&amp;"-"&amp;WebStore68[[#This Row],[item]]</f>
        <v>England-FUNKO POP MY HERO ACADEMIA MEI HATSUME #681 EXCLUSIVE</v>
      </c>
    </row>
    <row r="910" spans="1:48" x14ac:dyDescent="0.25">
      <c r="A910">
        <v>946</v>
      </c>
      <c r="B910">
        <v>440</v>
      </c>
      <c r="C910" s="4">
        <v>44283</v>
      </c>
      <c r="D910" s="14">
        <f>WebStore68[[#This Row],[order_date]]</f>
        <v>44283</v>
      </c>
      <c r="E910" s="3">
        <f>ROUNDUP(MONTH(WebStore68[[#This Row],[order_date]])/3, 0)</f>
        <v>1</v>
      </c>
      <c r="F910">
        <v>6</v>
      </c>
      <c r="G910" t="s">
        <v>33</v>
      </c>
      <c r="H910" t="s">
        <v>44</v>
      </c>
      <c r="I910" t="s">
        <v>55</v>
      </c>
      <c r="J910" t="s">
        <v>58</v>
      </c>
      <c r="K910" s="4">
        <v>43717</v>
      </c>
      <c r="L910">
        <v>1</v>
      </c>
      <c r="M910" t="s">
        <v>61</v>
      </c>
      <c r="N910" s="4">
        <v>43615</v>
      </c>
      <c r="O910" s="4">
        <v>43830</v>
      </c>
      <c r="P910">
        <v>1</v>
      </c>
      <c r="Q910" t="s">
        <v>78</v>
      </c>
      <c r="R910" t="s">
        <v>240</v>
      </c>
      <c r="S910">
        <v>1</v>
      </c>
      <c r="T910" t="s">
        <v>79</v>
      </c>
      <c r="U910" t="s">
        <v>1080</v>
      </c>
      <c r="V910" t="s">
        <v>1606</v>
      </c>
      <c r="W910" t="s">
        <v>67</v>
      </c>
      <c r="X910" t="s">
        <v>1548</v>
      </c>
      <c r="Y910" s="16">
        <v>77.97</v>
      </c>
      <c r="Z910">
        <v>44.97</v>
      </c>
      <c r="AA910">
        <v>1</v>
      </c>
      <c r="AB910" t="s">
        <v>393</v>
      </c>
      <c r="AC910" t="s">
        <v>2345</v>
      </c>
      <c r="AH910" s="4"/>
      <c r="AI910" s="4"/>
      <c r="AJ910" t="s">
        <v>78</v>
      </c>
      <c r="AK910" t="s">
        <v>240</v>
      </c>
      <c r="AL910" t="s">
        <v>79</v>
      </c>
      <c r="AM910" t="s">
        <v>1080</v>
      </c>
      <c r="AN910" t="s">
        <v>1606</v>
      </c>
      <c r="AO910" t="s">
        <v>67</v>
      </c>
      <c r="AP910" t="s">
        <v>1548</v>
      </c>
      <c r="AQ910">
        <f>WebStore68[[#This Row],[unit_price]]*WebStore68[[#This Row],[quantity]]</f>
        <v>77.97</v>
      </c>
      <c r="AR910" t="s">
        <v>393</v>
      </c>
      <c r="AS910" t="s">
        <v>2345</v>
      </c>
      <c r="AT910" t="str">
        <f t="shared" si="14"/>
        <v>946440442836yesFemale437171YouTube436154383077.9744.978425.99314.9918</v>
      </c>
      <c r="AU910">
        <f>COUNTIF(AT$2:AT910,AT910)</f>
        <v>1</v>
      </c>
      <c r="AV910" t="str">
        <f>WebStore68[[#This Row],[country]]&amp;"-"&amp;WebStore68[[#This Row],[item]]</f>
        <v>England-12/14 inch long Aluminum Pizza Shovel With Long Handle</v>
      </c>
    </row>
    <row r="911" spans="1:48" x14ac:dyDescent="0.25">
      <c r="A911">
        <v>958</v>
      </c>
      <c r="B911">
        <v>413</v>
      </c>
      <c r="C911" s="4">
        <v>44289</v>
      </c>
      <c r="D911" s="14">
        <f>WebStore68[[#This Row],[order_date]]</f>
        <v>44289</v>
      </c>
      <c r="E911" s="3">
        <f>ROUNDUP(MONTH(WebStore68[[#This Row],[order_date]])/3, 0)</f>
        <v>2</v>
      </c>
      <c r="F911">
        <v>6</v>
      </c>
      <c r="G911" t="s">
        <v>33</v>
      </c>
      <c r="H911" t="s">
        <v>44</v>
      </c>
      <c r="I911" t="s">
        <v>55</v>
      </c>
      <c r="J911" t="s">
        <v>58</v>
      </c>
      <c r="K911" s="4">
        <v>44060</v>
      </c>
      <c r="L911">
        <v>8</v>
      </c>
      <c r="M911" t="s">
        <v>60</v>
      </c>
      <c r="N911" s="4">
        <v>44000</v>
      </c>
      <c r="O911" s="4">
        <v>44073</v>
      </c>
      <c r="P911">
        <v>1</v>
      </c>
      <c r="Q911" t="s">
        <v>80</v>
      </c>
      <c r="R911" t="s">
        <v>242</v>
      </c>
      <c r="S911">
        <v>1</v>
      </c>
      <c r="T911" t="s">
        <v>455</v>
      </c>
      <c r="U911" t="s">
        <v>1018</v>
      </c>
      <c r="V911" t="s">
        <v>1548</v>
      </c>
      <c r="W911" t="s">
        <v>69</v>
      </c>
      <c r="X911" t="s">
        <v>1548</v>
      </c>
      <c r="Y911" s="16">
        <v>14.99</v>
      </c>
      <c r="Z911">
        <v>14.99</v>
      </c>
      <c r="AA911">
        <v>1</v>
      </c>
      <c r="AB911" t="s">
        <v>70</v>
      </c>
      <c r="AC911" t="s">
        <v>2341</v>
      </c>
      <c r="AD911">
        <v>5</v>
      </c>
      <c r="AE911" t="s">
        <v>2633</v>
      </c>
      <c r="AF911">
        <v>1509</v>
      </c>
      <c r="AG911" t="s">
        <v>2639</v>
      </c>
      <c r="AH911" s="4">
        <v>44235</v>
      </c>
      <c r="AI911" s="4">
        <v>44299</v>
      </c>
      <c r="AJ911" t="s">
        <v>80</v>
      </c>
      <c r="AK911" t="s">
        <v>242</v>
      </c>
      <c r="AL911" t="s">
        <v>455</v>
      </c>
      <c r="AM911" t="s">
        <v>1018</v>
      </c>
      <c r="AN911" t="s">
        <v>1548</v>
      </c>
      <c r="AO911" t="s">
        <v>69</v>
      </c>
      <c r="AP911" t="s">
        <v>1548</v>
      </c>
      <c r="AQ911">
        <f>WebStore68[[#This Row],[unit_price]]*WebStore68[[#This Row],[quantity]]</f>
        <v>14.99</v>
      </c>
      <c r="AR911" t="s">
        <v>70</v>
      </c>
      <c r="AS911" t="s">
        <v>2341</v>
      </c>
      <c r="AT911" t="str">
        <f t="shared" si="14"/>
        <v>958413442896yesFemale440608Facebook440004407314.9914.995control1509Use a relaxing music in the background442354429921514.99114.995</v>
      </c>
      <c r="AU911">
        <f>COUNTIF(AT$2:AT911,AT911)</f>
        <v>1</v>
      </c>
      <c r="AV911" t="str">
        <f>WebStore68[[#This Row],[country]]&amp;"-"&amp;WebStore68[[#This Row],[item]]</f>
        <v>England-Aluminium HD Polarized Photochromic Sunglasses</v>
      </c>
    </row>
    <row r="912" spans="1:48" x14ac:dyDescent="0.25">
      <c r="A912">
        <v>1001</v>
      </c>
      <c r="B912">
        <v>58</v>
      </c>
      <c r="C912" s="4">
        <v>44316</v>
      </c>
      <c r="D912" s="14">
        <f>WebStore68[[#This Row],[order_date]]</f>
        <v>44316</v>
      </c>
      <c r="E912" s="3">
        <f>ROUNDUP(MONTH(WebStore68[[#This Row],[order_date]])/3, 0)</f>
        <v>2</v>
      </c>
      <c r="F912">
        <v>6</v>
      </c>
      <c r="G912" t="s">
        <v>33</v>
      </c>
      <c r="H912" t="s">
        <v>44</v>
      </c>
      <c r="I912" t="s">
        <v>55</v>
      </c>
      <c r="J912" t="s">
        <v>57</v>
      </c>
      <c r="K912" s="4">
        <v>44129</v>
      </c>
      <c r="L912">
        <v>10</v>
      </c>
      <c r="M912" t="s">
        <v>61</v>
      </c>
      <c r="N912" s="4">
        <v>44055</v>
      </c>
      <c r="O912" s="4">
        <v>44196</v>
      </c>
      <c r="P912">
        <v>2</v>
      </c>
      <c r="Q912" t="s">
        <v>144</v>
      </c>
      <c r="R912" t="s">
        <v>306</v>
      </c>
      <c r="S912">
        <v>2</v>
      </c>
      <c r="T912" t="s">
        <v>885</v>
      </c>
      <c r="U912" t="s">
        <v>1422</v>
      </c>
      <c r="V912" t="s">
        <v>1937</v>
      </c>
      <c r="W912" t="s">
        <v>71</v>
      </c>
      <c r="X912" t="s">
        <v>1869</v>
      </c>
      <c r="Y912" s="16">
        <v>143.96</v>
      </c>
      <c r="Z912">
        <v>29.98</v>
      </c>
      <c r="AA912">
        <v>2</v>
      </c>
      <c r="AB912" t="s">
        <v>2253</v>
      </c>
      <c r="AC912" t="s">
        <v>2548</v>
      </c>
      <c r="AH912" s="4"/>
      <c r="AI912" s="4"/>
      <c r="AJ912" t="s">
        <v>84</v>
      </c>
      <c r="AK912" t="s">
        <v>246</v>
      </c>
      <c r="AL912" t="s">
        <v>714</v>
      </c>
      <c r="AM912" t="s">
        <v>1255</v>
      </c>
      <c r="AN912" t="s">
        <v>1773</v>
      </c>
      <c r="AO912" t="s">
        <v>69</v>
      </c>
      <c r="AP912" t="s">
        <v>1548</v>
      </c>
      <c r="AQ912">
        <f>WebStore68[[#This Row],[unit_price]]*WebStore68[[#This Row],[quantity]]</f>
        <v>84.99</v>
      </c>
      <c r="AR912" t="s">
        <v>410</v>
      </c>
      <c r="AS912" t="s">
        <v>2359</v>
      </c>
      <c r="AT912" t="str">
        <f t="shared" si="14"/>
        <v>100158443166yesMale4412910YouTube4405544196143.9629.9895284.99114.9920</v>
      </c>
      <c r="AU912">
        <f>COUNTIF(AT$2:AT912,AT912)</f>
        <v>1</v>
      </c>
      <c r="AV912" t="str">
        <f>WebStore68[[#This Row],[country]]&amp;"-"&amp;WebStore68[[#This Row],[item]]</f>
        <v>England-GK61s Mechanical Gaming Keyboard</v>
      </c>
    </row>
    <row r="913" spans="1:48" x14ac:dyDescent="0.25">
      <c r="A913">
        <v>1001</v>
      </c>
      <c r="B913">
        <v>58</v>
      </c>
      <c r="C913" s="4">
        <v>44316</v>
      </c>
      <c r="D913" s="14">
        <f>WebStore68[[#This Row],[order_date]]</f>
        <v>44316</v>
      </c>
      <c r="E913" s="3">
        <f>ROUNDUP(MONTH(WebStore68[[#This Row],[order_date]])/3, 0)</f>
        <v>2</v>
      </c>
      <c r="F913">
        <v>6</v>
      </c>
      <c r="G913" t="s">
        <v>33</v>
      </c>
      <c r="H913" t="s">
        <v>44</v>
      </c>
      <c r="I913" t="s">
        <v>55</v>
      </c>
      <c r="J913" t="s">
        <v>57</v>
      </c>
      <c r="K913" s="4">
        <v>44129</v>
      </c>
      <c r="L913">
        <v>10</v>
      </c>
      <c r="M913" t="s">
        <v>61</v>
      </c>
      <c r="N913" s="4">
        <v>44055</v>
      </c>
      <c r="O913" s="4">
        <v>44196</v>
      </c>
      <c r="P913">
        <v>2</v>
      </c>
      <c r="Q913" t="s">
        <v>144</v>
      </c>
      <c r="R913" t="s">
        <v>306</v>
      </c>
      <c r="S913">
        <v>2</v>
      </c>
      <c r="T913" t="s">
        <v>885</v>
      </c>
      <c r="U913" t="s">
        <v>1422</v>
      </c>
      <c r="V913" t="s">
        <v>1937</v>
      </c>
      <c r="W913" t="s">
        <v>71</v>
      </c>
      <c r="X913" t="s">
        <v>1869</v>
      </c>
      <c r="Y913" s="16">
        <v>143.96</v>
      </c>
      <c r="Z913">
        <v>29.98</v>
      </c>
      <c r="AA913">
        <v>2</v>
      </c>
      <c r="AB913" t="s">
        <v>2253</v>
      </c>
      <c r="AC913" t="s">
        <v>2548</v>
      </c>
      <c r="AH913" s="4"/>
      <c r="AI913" s="4"/>
      <c r="AJ913" t="s">
        <v>67</v>
      </c>
      <c r="AK913" t="s">
        <v>229</v>
      </c>
      <c r="AL913" t="s">
        <v>744</v>
      </c>
      <c r="AM913" t="s">
        <v>1001</v>
      </c>
      <c r="AN913" t="s">
        <v>1801</v>
      </c>
      <c r="AO913" t="s">
        <v>69</v>
      </c>
      <c r="AP913" t="s">
        <v>1548</v>
      </c>
      <c r="AQ913">
        <f>WebStore68[[#This Row],[unit_price]]*WebStore68[[#This Row],[quantity]]</f>
        <v>58.97</v>
      </c>
      <c r="AR913" t="s">
        <v>652</v>
      </c>
      <c r="AS913" t="s">
        <v>2352</v>
      </c>
      <c r="AT913" t="str">
        <f t="shared" si="14"/>
        <v>100158443166yesMale4412910YouTube4405544196143.9629.98310358.97114.9911</v>
      </c>
      <c r="AU913">
        <f>COUNTIF(AT$2:AT913,AT913)</f>
        <v>1</v>
      </c>
      <c r="AV913" t="str">
        <f>WebStore68[[#This Row],[country]]&amp;"-"&amp;WebStore68[[#This Row],[item]]</f>
        <v>England-One Piece Vol.1 1st Edition - JP</v>
      </c>
    </row>
    <row r="914" spans="1:48" x14ac:dyDescent="0.25">
      <c r="A914">
        <v>1015</v>
      </c>
      <c r="B914">
        <v>170</v>
      </c>
      <c r="C914" s="4">
        <v>44322</v>
      </c>
      <c r="D914" s="14">
        <f>WebStore68[[#This Row],[order_date]]</f>
        <v>44322</v>
      </c>
      <c r="E914" s="3">
        <f>ROUNDUP(MONTH(WebStore68[[#This Row],[order_date]])/3, 0)</f>
        <v>2</v>
      </c>
      <c r="F914">
        <v>6</v>
      </c>
      <c r="G914" t="s">
        <v>33</v>
      </c>
      <c r="H914" t="s">
        <v>44</v>
      </c>
      <c r="I914" t="s">
        <v>55</v>
      </c>
      <c r="J914" t="s">
        <v>58</v>
      </c>
      <c r="K914" s="4">
        <v>44209</v>
      </c>
      <c r="L914">
        <v>11</v>
      </c>
      <c r="M914" t="s">
        <v>60</v>
      </c>
      <c r="N914" s="4">
        <v>44148</v>
      </c>
      <c r="O914" s="4">
        <v>44265</v>
      </c>
      <c r="P914">
        <v>1</v>
      </c>
      <c r="Q914" t="s">
        <v>78</v>
      </c>
      <c r="R914" t="s">
        <v>240</v>
      </c>
      <c r="S914">
        <v>1</v>
      </c>
      <c r="T914" t="s">
        <v>604</v>
      </c>
      <c r="U914" t="s">
        <v>1136</v>
      </c>
      <c r="V914" t="s">
        <v>1682</v>
      </c>
      <c r="W914" t="s">
        <v>67</v>
      </c>
      <c r="X914" t="s">
        <v>1548</v>
      </c>
      <c r="Y914" s="16">
        <v>14.25</v>
      </c>
      <c r="Z914">
        <v>44.97</v>
      </c>
      <c r="AA914">
        <v>1</v>
      </c>
      <c r="AB914" t="s">
        <v>469</v>
      </c>
      <c r="AC914" t="s">
        <v>2339</v>
      </c>
      <c r="AH914" s="4"/>
      <c r="AI914" s="4"/>
      <c r="AJ914" t="s">
        <v>78</v>
      </c>
      <c r="AK914" t="s">
        <v>240</v>
      </c>
      <c r="AL914" t="s">
        <v>604</v>
      </c>
      <c r="AM914" t="s">
        <v>1136</v>
      </c>
      <c r="AN914" t="s">
        <v>1682</v>
      </c>
      <c r="AO914" t="s">
        <v>67</v>
      </c>
      <c r="AP914" t="s">
        <v>1548</v>
      </c>
      <c r="AQ914">
        <f>WebStore68[[#This Row],[unit_price]]*WebStore68[[#This Row],[quantity]]</f>
        <v>14.25</v>
      </c>
      <c r="AR914" t="s">
        <v>469</v>
      </c>
      <c r="AS914" t="s">
        <v>2339</v>
      </c>
      <c r="AT914" t="str">
        <f t="shared" si="14"/>
        <v>1015170443226yesFemale4420911Facebook441484426514.2544.9781734.75314.9923</v>
      </c>
      <c r="AU914">
        <f>COUNTIF(AT$2:AT914,AT914)</f>
        <v>1</v>
      </c>
      <c r="AV914" t="str">
        <f>WebStore68[[#This Row],[country]]&amp;"-"&amp;WebStore68[[#This Row],[item]]</f>
        <v>England-Non - Stick Omlet Turner</v>
      </c>
    </row>
    <row r="915" spans="1:48" x14ac:dyDescent="0.25">
      <c r="A915">
        <v>1017</v>
      </c>
      <c r="B915">
        <v>220</v>
      </c>
      <c r="C915" s="4">
        <v>44322</v>
      </c>
      <c r="D915" s="14">
        <f>WebStore68[[#This Row],[order_date]]</f>
        <v>44322</v>
      </c>
      <c r="E915" s="3">
        <f>ROUNDUP(MONTH(WebStore68[[#This Row],[order_date]])/3, 0)</f>
        <v>2</v>
      </c>
      <c r="F915">
        <v>6</v>
      </c>
      <c r="G915" t="s">
        <v>33</v>
      </c>
      <c r="H915" t="s">
        <v>44</v>
      </c>
      <c r="I915" t="s">
        <v>55</v>
      </c>
      <c r="J915" t="s">
        <v>57</v>
      </c>
      <c r="K915" s="4">
        <v>43692</v>
      </c>
      <c r="L915">
        <v>1</v>
      </c>
      <c r="M915" t="s">
        <v>61</v>
      </c>
      <c r="N915" s="4">
        <v>43615</v>
      </c>
      <c r="O915" s="4">
        <v>43830</v>
      </c>
      <c r="P915">
        <v>2</v>
      </c>
      <c r="Q915" t="s">
        <v>151</v>
      </c>
      <c r="R915" t="s">
        <v>313</v>
      </c>
      <c r="S915">
        <v>2</v>
      </c>
      <c r="T915" t="s">
        <v>889</v>
      </c>
      <c r="U915" t="s">
        <v>1426</v>
      </c>
      <c r="V915" t="s">
        <v>1941</v>
      </c>
      <c r="W915" t="s">
        <v>110</v>
      </c>
      <c r="X915" t="s">
        <v>1869</v>
      </c>
      <c r="Y915" s="16">
        <v>170.94</v>
      </c>
      <c r="Z915">
        <v>89.94</v>
      </c>
      <c r="AA915">
        <v>2</v>
      </c>
      <c r="AB915" t="s">
        <v>2295</v>
      </c>
      <c r="AC915" t="s">
        <v>2600</v>
      </c>
      <c r="AH915" s="4"/>
      <c r="AI915" s="4"/>
      <c r="AJ915" t="s">
        <v>80</v>
      </c>
      <c r="AK915" t="s">
        <v>242</v>
      </c>
      <c r="AL915" t="s">
        <v>65</v>
      </c>
      <c r="AM915" t="s">
        <v>1267</v>
      </c>
      <c r="AN915" t="s">
        <v>1548</v>
      </c>
      <c r="AO915" t="s">
        <v>67</v>
      </c>
      <c r="AP915" t="s">
        <v>1548</v>
      </c>
      <c r="AQ915">
        <f>WebStore68[[#This Row],[unit_price]]*WebStore68[[#This Row],[quantity]]</f>
        <v>44.97</v>
      </c>
      <c r="AR915" t="s">
        <v>80</v>
      </c>
      <c r="AS915" t="s">
        <v>2357</v>
      </c>
      <c r="AT915" t="str">
        <f t="shared" si="14"/>
        <v>1017220443226yesMale436921YouTube4361543830170.9489.9421014.99314.992</v>
      </c>
      <c r="AU915">
        <f>COUNTIF(AT$2:AT915,AT915)</f>
        <v>1</v>
      </c>
      <c r="AV915" t="str">
        <f>WebStore68[[#This Row],[country]]&amp;"-"&amp;WebStore68[[#This Row],[item]]</f>
        <v>England-5 Pairs Stud Earrings Set Hypoallergenic Cubic Zirconia 316L</v>
      </c>
    </row>
    <row r="916" spans="1:48" x14ac:dyDescent="0.25">
      <c r="A916">
        <v>1017</v>
      </c>
      <c r="B916">
        <v>220</v>
      </c>
      <c r="C916" s="4">
        <v>44322</v>
      </c>
      <c r="D916" s="14">
        <f>WebStore68[[#This Row],[order_date]]</f>
        <v>44322</v>
      </c>
      <c r="E916" s="3">
        <f>ROUNDUP(MONTH(WebStore68[[#This Row],[order_date]])/3, 0)</f>
        <v>2</v>
      </c>
      <c r="F916">
        <v>6</v>
      </c>
      <c r="G916" t="s">
        <v>33</v>
      </c>
      <c r="H916" t="s">
        <v>44</v>
      </c>
      <c r="I916" t="s">
        <v>55</v>
      </c>
      <c r="J916" t="s">
        <v>57</v>
      </c>
      <c r="K916" s="4">
        <v>43692</v>
      </c>
      <c r="L916">
        <v>1</v>
      </c>
      <c r="M916" t="s">
        <v>61</v>
      </c>
      <c r="N916" s="4">
        <v>43615</v>
      </c>
      <c r="O916" s="4">
        <v>43830</v>
      </c>
      <c r="P916">
        <v>2</v>
      </c>
      <c r="Q916" t="s">
        <v>151</v>
      </c>
      <c r="R916" t="s">
        <v>313</v>
      </c>
      <c r="S916">
        <v>2</v>
      </c>
      <c r="T916" t="s">
        <v>889</v>
      </c>
      <c r="U916" t="s">
        <v>1426</v>
      </c>
      <c r="V916" t="s">
        <v>1941</v>
      </c>
      <c r="W916" t="s">
        <v>110</v>
      </c>
      <c r="X916" t="s">
        <v>1869</v>
      </c>
      <c r="Y916" s="16">
        <v>170.94</v>
      </c>
      <c r="Z916">
        <v>89.94</v>
      </c>
      <c r="AA916">
        <v>2</v>
      </c>
      <c r="AB916" t="s">
        <v>2295</v>
      </c>
      <c r="AC916" t="s">
        <v>2600</v>
      </c>
      <c r="AH916" s="4"/>
      <c r="AI916" s="4"/>
      <c r="AJ916" t="s">
        <v>84</v>
      </c>
      <c r="AK916" t="s">
        <v>246</v>
      </c>
      <c r="AL916" t="s">
        <v>426</v>
      </c>
      <c r="AM916" t="s">
        <v>988</v>
      </c>
      <c r="AN916" t="s">
        <v>1521</v>
      </c>
      <c r="AO916" t="s">
        <v>67</v>
      </c>
      <c r="AP916" t="s">
        <v>1548</v>
      </c>
      <c r="AQ916">
        <f>WebStore68[[#This Row],[unit_price]]*WebStore68[[#This Row],[quantity]]</f>
        <v>125.97</v>
      </c>
      <c r="AR916" t="s">
        <v>410</v>
      </c>
      <c r="AS916" t="s">
        <v>2359</v>
      </c>
      <c r="AT916" t="str">
        <f t="shared" si="14"/>
        <v>1017220443226yesMale436921YouTube4361543830170.9489.9498041.99314.9920</v>
      </c>
      <c r="AU916">
        <f>COUNTIF(AT$2:AT916,AT916)</f>
        <v>1</v>
      </c>
      <c r="AV916" t="str">
        <f>WebStore68[[#This Row],[country]]&amp;"-"&amp;WebStore68[[#This Row],[item]]</f>
        <v>England-Logitech G502 HERO Wired Gaming Mouse</v>
      </c>
    </row>
    <row r="917" spans="1:48" x14ac:dyDescent="0.25">
      <c r="A917">
        <v>1024</v>
      </c>
      <c r="B917">
        <v>440</v>
      </c>
      <c r="C917" s="4">
        <v>44323</v>
      </c>
      <c r="D917" s="14">
        <f>WebStore68[[#This Row],[order_date]]</f>
        <v>44323</v>
      </c>
      <c r="E917" s="3">
        <f>ROUNDUP(MONTH(WebStore68[[#This Row],[order_date]])/3, 0)</f>
        <v>2</v>
      </c>
      <c r="F917">
        <v>6</v>
      </c>
      <c r="G917" t="s">
        <v>33</v>
      </c>
      <c r="H917" t="s">
        <v>44</v>
      </c>
      <c r="I917" t="s">
        <v>55</v>
      </c>
      <c r="J917" t="s">
        <v>58</v>
      </c>
      <c r="K917" s="4">
        <v>43717</v>
      </c>
      <c r="L917">
        <v>1</v>
      </c>
      <c r="M917" t="s">
        <v>61</v>
      </c>
      <c r="N917" s="4">
        <v>43615</v>
      </c>
      <c r="O917" s="4">
        <v>43830</v>
      </c>
      <c r="P917">
        <v>2</v>
      </c>
      <c r="Q917" t="s">
        <v>111</v>
      </c>
      <c r="R917" t="s">
        <v>273</v>
      </c>
      <c r="S917">
        <v>2</v>
      </c>
      <c r="T917" t="s">
        <v>890</v>
      </c>
      <c r="U917" t="s">
        <v>1427</v>
      </c>
      <c r="V917" t="s">
        <v>1942</v>
      </c>
      <c r="W917" t="s">
        <v>103</v>
      </c>
      <c r="X917" t="s">
        <v>2030</v>
      </c>
      <c r="Y917" s="16">
        <v>69.239999999999995</v>
      </c>
      <c r="Z917">
        <v>64.959999999999994</v>
      </c>
      <c r="AA917">
        <v>2</v>
      </c>
      <c r="AB917" t="s">
        <v>2122</v>
      </c>
      <c r="AC917" t="s">
        <v>2396</v>
      </c>
      <c r="AH917" s="4"/>
      <c r="AI917" s="4"/>
      <c r="AJ917" t="s">
        <v>70</v>
      </c>
      <c r="AK917" t="s">
        <v>232</v>
      </c>
      <c r="AL917" t="s">
        <v>495</v>
      </c>
      <c r="AM917" t="s">
        <v>1058</v>
      </c>
      <c r="AN917" t="s">
        <v>1587</v>
      </c>
      <c r="AO917" t="s">
        <v>69</v>
      </c>
      <c r="AP917" t="s">
        <v>1517</v>
      </c>
      <c r="AQ917">
        <f>WebStore68[[#This Row],[unit_price]]*WebStore68[[#This Row],[quantity]]</f>
        <v>54.99</v>
      </c>
      <c r="AR917" t="s">
        <v>673</v>
      </c>
      <c r="AS917" t="s">
        <v>2348</v>
      </c>
      <c r="AT917" t="str">
        <f t="shared" si="14"/>
        <v>1024440443236yesFemale437171YouTube436154383069.2464.96511554.99119.9912</v>
      </c>
      <c r="AU917">
        <f>COUNTIF(AT$2:AT917,AT917)</f>
        <v>1</v>
      </c>
      <c r="AV917" t="str">
        <f>WebStore68[[#This Row],[country]]&amp;"-"&amp;WebStore68[[#This Row],[item]]</f>
        <v>England-Rampage Plain Third Complete Skateboard</v>
      </c>
    </row>
    <row r="918" spans="1:48" x14ac:dyDescent="0.25">
      <c r="A918">
        <v>1024</v>
      </c>
      <c r="B918">
        <v>440</v>
      </c>
      <c r="C918" s="4">
        <v>44323</v>
      </c>
      <c r="D918" s="14">
        <f>WebStore68[[#This Row],[order_date]]</f>
        <v>44323</v>
      </c>
      <c r="E918" s="3">
        <f>ROUNDUP(MONTH(WebStore68[[#This Row],[order_date]])/3, 0)</f>
        <v>2</v>
      </c>
      <c r="F918">
        <v>6</v>
      </c>
      <c r="G918" t="s">
        <v>33</v>
      </c>
      <c r="H918" t="s">
        <v>44</v>
      </c>
      <c r="I918" t="s">
        <v>55</v>
      </c>
      <c r="J918" t="s">
        <v>58</v>
      </c>
      <c r="K918" s="4">
        <v>43717</v>
      </c>
      <c r="L918">
        <v>1</v>
      </c>
      <c r="M918" t="s">
        <v>61</v>
      </c>
      <c r="N918" s="4">
        <v>43615</v>
      </c>
      <c r="O918" s="4">
        <v>43830</v>
      </c>
      <c r="P918">
        <v>2</v>
      </c>
      <c r="Q918" t="s">
        <v>111</v>
      </c>
      <c r="R918" t="s">
        <v>273</v>
      </c>
      <c r="S918">
        <v>2</v>
      </c>
      <c r="T918" t="s">
        <v>890</v>
      </c>
      <c r="U918" t="s">
        <v>1427</v>
      </c>
      <c r="V918" t="s">
        <v>1942</v>
      </c>
      <c r="W918" t="s">
        <v>103</v>
      </c>
      <c r="X918" t="s">
        <v>2030</v>
      </c>
      <c r="Y918" s="16">
        <v>69.239999999999995</v>
      </c>
      <c r="Z918">
        <v>64.959999999999994</v>
      </c>
      <c r="AA918">
        <v>2</v>
      </c>
      <c r="AB918" t="s">
        <v>2122</v>
      </c>
      <c r="AC918" t="s">
        <v>2396</v>
      </c>
      <c r="AH918" s="4"/>
      <c r="AI918" s="4"/>
      <c r="AJ918" t="s">
        <v>78</v>
      </c>
      <c r="AK918" t="s">
        <v>240</v>
      </c>
      <c r="AL918" t="s">
        <v>604</v>
      </c>
      <c r="AM918" t="s">
        <v>1136</v>
      </c>
      <c r="AN918" t="s">
        <v>1682</v>
      </c>
      <c r="AO918" t="s">
        <v>67</v>
      </c>
      <c r="AP918" t="s">
        <v>1548</v>
      </c>
      <c r="AQ918">
        <f>WebStore68[[#This Row],[unit_price]]*WebStore68[[#This Row],[quantity]]</f>
        <v>14.25</v>
      </c>
      <c r="AR918" t="s">
        <v>469</v>
      </c>
      <c r="AS918" t="s">
        <v>2339</v>
      </c>
      <c r="AT918" t="str">
        <f t="shared" si="14"/>
        <v>1024440443236yesFemale437171YouTube436154383069.2464.9681734.75314.9923</v>
      </c>
      <c r="AU918">
        <f>COUNTIF(AT$2:AT918,AT918)</f>
        <v>1</v>
      </c>
      <c r="AV918" t="str">
        <f>WebStore68[[#This Row],[country]]&amp;"-"&amp;WebStore68[[#This Row],[item]]</f>
        <v>England-Non - Stick Omlet Turner</v>
      </c>
    </row>
    <row r="919" spans="1:48" x14ac:dyDescent="0.25">
      <c r="A919">
        <v>1028</v>
      </c>
      <c r="B919">
        <v>109</v>
      </c>
      <c r="C919" s="4">
        <v>44326</v>
      </c>
      <c r="D919" s="14">
        <f>WebStore68[[#This Row],[order_date]]</f>
        <v>44326</v>
      </c>
      <c r="E919" s="3">
        <f>ROUNDUP(MONTH(WebStore68[[#This Row],[order_date]])/3, 0)</f>
        <v>2</v>
      </c>
      <c r="F919">
        <v>6</v>
      </c>
      <c r="G919" t="s">
        <v>33</v>
      </c>
      <c r="H919" t="s">
        <v>44</v>
      </c>
      <c r="I919" t="s">
        <v>56</v>
      </c>
      <c r="J919" t="s">
        <v>57</v>
      </c>
      <c r="K919" s="4">
        <v>43721</v>
      </c>
      <c r="L919">
        <v>3</v>
      </c>
      <c r="M919" t="s">
        <v>59</v>
      </c>
      <c r="N919" s="4">
        <v>43615</v>
      </c>
      <c r="O919" s="4">
        <v>43830</v>
      </c>
      <c r="P919">
        <v>1</v>
      </c>
      <c r="Q919" t="s">
        <v>79</v>
      </c>
      <c r="R919" t="s">
        <v>241</v>
      </c>
      <c r="S919">
        <v>1</v>
      </c>
      <c r="T919" t="s">
        <v>463</v>
      </c>
      <c r="U919" t="s">
        <v>1026</v>
      </c>
      <c r="V919" t="s">
        <v>1556</v>
      </c>
      <c r="W919" t="s">
        <v>69</v>
      </c>
      <c r="X919" t="s">
        <v>1548</v>
      </c>
      <c r="Y919" s="16">
        <v>21.49</v>
      </c>
      <c r="Z919">
        <v>14.99</v>
      </c>
      <c r="AA919">
        <v>1</v>
      </c>
      <c r="AB919" t="s">
        <v>455</v>
      </c>
      <c r="AC919" t="s">
        <v>2340</v>
      </c>
      <c r="AH919" s="4"/>
      <c r="AI919" s="4"/>
      <c r="AJ919" t="s">
        <v>79</v>
      </c>
      <c r="AK919" t="s">
        <v>241</v>
      </c>
      <c r="AL919" t="s">
        <v>463</v>
      </c>
      <c r="AM919" t="s">
        <v>1026</v>
      </c>
      <c r="AN919" t="s">
        <v>1556</v>
      </c>
      <c r="AO919" t="s">
        <v>69</v>
      </c>
      <c r="AP919" t="s">
        <v>1548</v>
      </c>
      <c r="AQ919">
        <f>WebStore68[[#This Row],[unit_price]]*WebStore68[[#This Row],[quantity]]</f>
        <v>21.49</v>
      </c>
      <c r="AR919" t="s">
        <v>455</v>
      </c>
      <c r="AS919" t="s">
        <v>2340</v>
      </c>
      <c r="AT919" t="str">
        <f t="shared" si="14"/>
        <v>1028109443266noMale437213Google Ads436154383021.4914.9944721.49114.9915</v>
      </c>
      <c r="AU919">
        <f>COUNTIF(AT$2:AT919,AT919)</f>
        <v>1</v>
      </c>
      <c r="AV919" t="str">
        <f>WebStore68[[#This Row],[country]]&amp;"-"&amp;WebStore68[[#This Row],[item]]</f>
        <v>England-FUNKO POP MY HERO ACADEMIA MEI HATSUME #681 EXCLUSIVE</v>
      </c>
    </row>
    <row r="920" spans="1:48" x14ac:dyDescent="0.25">
      <c r="A920">
        <v>1032</v>
      </c>
      <c r="B920">
        <v>326</v>
      </c>
      <c r="C920" s="4">
        <v>44329</v>
      </c>
      <c r="D920" s="14">
        <f>WebStore68[[#This Row],[order_date]]</f>
        <v>44329</v>
      </c>
      <c r="E920" s="3">
        <f>ROUNDUP(MONTH(WebStore68[[#This Row],[order_date]])/3, 0)</f>
        <v>2</v>
      </c>
      <c r="F920">
        <v>6</v>
      </c>
      <c r="G920" t="s">
        <v>33</v>
      </c>
      <c r="H920" t="s">
        <v>44</v>
      </c>
      <c r="I920" t="s">
        <v>55</v>
      </c>
      <c r="J920" t="s">
        <v>57</v>
      </c>
      <c r="K920" s="4">
        <v>43471</v>
      </c>
      <c r="L920">
        <v>1</v>
      </c>
      <c r="N920" s="4"/>
      <c r="O920" s="4"/>
      <c r="P920">
        <v>1</v>
      </c>
      <c r="Q920" t="s">
        <v>90</v>
      </c>
      <c r="R920" t="s">
        <v>252</v>
      </c>
      <c r="S920">
        <v>1</v>
      </c>
      <c r="T920" t="s">
        <v>669</v>
      </c>
      <c r="U920" t="s">
        <v>989</v>
      </c>
      <c r="V920" t="s">
        <v>626</v>
      </c>
      <c r="W920" t="s">
        <v>67</v>
      </c>
      <c r="X920" t="s">
        <v>1562</v>
      </c>
      <c r="Y920" s="16">
        <v>237</v>
      </c>
      <c r="Z920">
        <v>29.97</v>
      </c>
      <c r="AA920">
        <v>1</v>
      </c>
      <c r="AB920" t="s">
        <v>410</v>
      </c>
      <c r="AC920" t="s">
        <v>2359</v>
      </c>
      <c r="AH920" s="4"/>
      <c r="AI920" s="4"/>
      <c r="AJ920" t="s">
        <v>90</v>
      </c>
      <c r="AK920" t="s">
        <v>252</v>
      </c>
      <c r="AL920" t="s">
        <v>669</v>
      </c>
      <c r="AM920" t="s">
        <v>989</v>
      </c>
      <c r="AN920" t="s">
        <v>626</v>
      </c>
      <c r="AO920" t="s">
        <v>67</v>
      </c>
      <c r="AP920" t="s">
        <v>1562</v>
      </c>
      <c r="AQ920">
        <f>WebStore68[[#This Row],[unit_price]]*WebStore68[[#This Row],[quantity]]</f>
        <v>237</v>
      </c>
      <c r="AR920" t="s">
        <v>410</v>
      </c>
      <c r="AS920" t="s">
        <v>2359</v>
      </c>
      <c r="AT920" t="str">
        <f t="shared" si="14"/>
        <v>1032326443296yesMale43471123729.976767939.9920</v>
      </c>
      <c r="AU920">
        <f>COUNTIF(AT$2:AT920,AT920)</f>
        <v>1</v>
      </c>
      <c r="AV920" t="str">
        <f>WebStore68[[#This Row],[country]]&amp;"-"&amp;WebStore68[[#This Row],[item]]</f>
        <v>England-Lego 71360 Super Mario Starterset</v>
      </c>
    </row>
    <row r="921" spans="1:48" x14ac:dyDescent="0.25">
      <c r="A921">
        <v>1039</v>
      </c>
      <c r="B921">
        <v>488</v>
      </c>
      <c r="C921" s="4">
        <v>44334</v>
      </c>
      <c r="D921" s="14">
        <f>WebStore68[[#This Row],[order_date]]</f>
        <v>44334</v>
      </c>
      <c r="E921" s="3">
        <f>ROUNDUP(MONTH(WebStore68[[#This Row],[order_date]])/3, 0)</f>
        <v>2</v>
      </c>
      <c r="F921">
        <v>6</v>
      </c>
      <c r="G921" t="s">
        <v>33</v>
      </c>
      <c r="H921" t="s">
        <v>44</v>
      </c>
      <c r="I921" t="s">
        <v>56</v>
      </c>
      <c r="J921" t="s">
        <v>58</v>
      </c>
      <c r="K921" s="4">
        <v>43855</v>
      </c>
      <c r="L921">
        <v>4</v>
      </c>
      <c r="M921" t="s">
        <v>61</v>
      </c>
      <c r="N921" s="4">
        <v>43831</v>
      </c>
      <c r="O921" s="4">
        <v>43861</v>
      </c>
      <c r="P921">
        <v>1</v>
      </c>
      <c r="Q921" t="s">
        <v>78</v>
      </c>
      <c r="R921" t="s">
        <v>240</v>
      </c>
      <c r="S921">
        <v>1</v>
      </c>
      <c r="T921" t="s">
        <v>79</v>
      </c>
      <c r="U921" t="s">
        <v>1080</v>
      </c>
      <c r="V921" t="s">
        <v>1606</v>
      </c>
      <c r="W921" t="s">
        <v>80</v>
      </c>
      <c r="X921" t="s">
        <v>1548</v>
      </c>
      <c r="Y921" s="16">
        <v>51.98</v>
      </c>
      <c r="Z921">
        <v>29.98</v>
      </c>
      <c r="AA921">
        <v>1</v>
      </c>
      <c r="AB921" t="s">
        <v>393</v>
      </c>
      <c r="AC921" t="s">
        <v>2345</v>
      </c>
      <c r="AH921" s="4"/>
      <c r="AI921" s="4"/>
      <c r="AJ921" t="s">
        <v>78</v>
      </c>
      <c r="AK921" t="s">
        <v>240</v>
      </c>
      <c r="AL921" t="s">
        <v>79</v>
      </c>
      <c r="AM921" t="s">
        <v>1080</v>
      </c>
      <c r="AN921" t="s">
        <v>1606</v>
      </c>
      <c r="AO921" t="s">
        <v>80</v>
      </c>
      <c r="AP921" t="s">
        <v>1548</v>
      </c>
      <c r="AQ921">
        <f>WebStore68[[#This Row],[unit_price]]*WebStore68[[#This Row],[quantity]]</f>
        <v>51.98</v>
      </c>
      <c r="AR921" t="s">
        <v>393</v>
      </c>
      <c r="AS921" t="s">
        <v>2345</v>
      </c>
      <c r="AT921" t="str">
        <f t="shared" si="14"/>
        <v>1039488443346noFemale438554YouTube438314386151.9829.988425.99214.9918</v>
      </c>
      <c r="AU921">
        <f>COUNTIF(AT$2:AT921,AT921)</f>
        <v>1</v>
      </c>
      <c r="AV921" t="str">
        <f>WebStore68[[#This Row],[country]]&amp;"-"&amp;WebStore68[[#This Row],[item]]</f>
        <v>England-12/14 inch long Aluminum Pizza Shovel With Long Handle</v>
      </c>
    </row>
    <row r="922" spans="1:48" x14ac:dyDescent="0.25">
      <c r="A922">
        <v>1071</v>
      </c>
      <c r="B922">
        <v>214</v>
      </c>
      <c r="C922" s="4">
        <v>44354</v>
      </c>
      <c r="D922" s="14">
        <f>WebStore68[[#This Row],[order_date]]</f>
        <v>44354</v>
      </c>
      <c r="E922" s="3">
        <f>ROUNDUP(MONTH(WebStore68[[#This Row],[order_date]])/3, 0)</f>
        <v>2</v>
      </c>
      <c r="F922">
        <v>6</v>
      </c>
      <c r="G922" t="s">
        <v>33</v>
      </c>
      <c r="H922" t="s">
        <v>44</v>
      </c>
      <c r="I922" t="s">
        <v>55</v>
      </c>
      <c r="J922" t="s">
        <v>57</v>
      </c>
      <c r="K922" s="4">
        <v>43631</v>
      </c>
      <c r="L922">
        <v>3</v>
      </c>
      <c r="M922" t="s">
        <v>59</v>
      </c>
      <c r="N922" s="4">
        <v>43615</v>
      </c>
      <c r="O922" s="4">
        <v>43830</v>
      </c>
      <c r="P922">
        <v>1</v>
      </c>
      <c r="Q922" t="s">
        <v>79</v>
      </c>
      <c r="R922" t="s">
        <v>241</v>
      </c>
      <c r="S922">
        <v>1</v>
      </c>
      <c r="T922" t="s">
        <v>403</v>
      </c>
      <c r="U922" t="s">
        <v>965</v>
      </c>
      <c r="V922" t="s">
        <v>422</v>
      </c>
      <c r="W922" t="s">
        <v>69</v>
      </c>
      <c r="X922" t="s">
        <v>1548</v>
      </c>
      <c r="Y922" s="16">
        <v>120</v>
      </c>
      <c r="Z922">
        <v>14.99</v>
      </c>
      <c r="AA922">
        <v>1</v>
      </c>
      <c r="AB922" t="s">
        <v>455</v>
      </c>
      <c r="AC922" t="s">
        <v>2340</v>
      </c>
      <c r="AH922" s="4"/>
      <c r="AI922" s="4"/>
      <c r="AJ922" t="s">
        <v>79</v>
      </c>
      <c r="AK922" t="s">
        <v>241</v>
      </c>
      <c r="AL922" t="s">
        <v>403</v>
      </c>
      <c r="AM922" t="s">
        <v>965</v>
      </c>
      <c r="AN922" t="s">
        <v>422</v>
      </c>
      <c r="AO922" t="s">
        <v>69</v>
      </c>
      <c r="AP922" t="s">
        <v>1548</v>
      </c>
      <c r="AQ922">
        <f>WebStore68[[#This Row],[unit_price]]*WebStore68[[#This Row],[quantity]]</f>
        <v>120</v>
      </c>
      <c r="AR922" t="s">
        <v>455</v>
      </c>
      <c r="AS922" t="s">
        <v>2340</v>
      </c>
      <c r="AT922" t="str">
        <f t="shared" si="14"/>
        <v>1071214443546yesMale436313Google Ads436154383012014.99438120114.9915</v>
      </c>
      <c r="AU922">
        <f>COUNTIF(AT$2:AT922,AT922)</f>
        <v>1</v>
      </c>
      <c r="AV922" t="str">
        <f>WebStore68[[#This Row],[country]]&amp;"-"&amp;WebStore68[[#This Row],[item]]</f>
        <v>England-Dragon Ball Z - Officially Licensed Dragon Ball Collector's Set</v>
      </c>
    </row>
    <row r="923" spans="1:48" x14ac:dyDescent="0.25">
      <c r="A923">
        <v>1081</v>
      </c>
      <c r="B923">
        <v>109</v>
      </c>
      <c r="C923" s="4">
        <v>44358</v>
      </c>
      <c r="D923" s="14">
        <f>WebStore68[[#This Row],[order_date]]</f>
        <v>44358</v>
      </c>
      <c r="E923" s="3">
        <f>ROUNDUP(MONTH(WebStore68[[#This Row],[order_date]])/3, 0)</f>
        <v>2</v>
      </c>
      <c r="F923">
        <v>6</v>
      </c>
      <c r="G923" t="s">
        <v>33</v>
      </c>
      <c r="H923" t="s">
        <v>44</v>
      </c>
      <c r="I923" t="s">
        <v>56</v>
      </c>
      <c r="J923" t="s">
        <v>57</v>
      </c>
      <c r="K923" s="4">
        <v>43721</v>
      </c>
      <c r="L923">
        <v>3</v>
      </c>
      <c r="M923" t="s">
        <v>59</v>
      </c>
      <c r="N923" s="4">
        <v>43615</v>
      </c>
      <c r="O923" s="4">
        <v>43830</v>
      </c>
      <c r="P923">
        <v>1</v>
      </c>
      <c r="Q923" t="s">
        <v>67</v>
      </c>
      <c r="R923" t="s">
        <v>229</v>
      </c>
      <c r="S923">
        <v>1</v>
      </c>
      <c r="T923" t="s">
        <v>468</v>
      </c>
      <c r="U923" t="s">
        <v>1031</v>
      </c>
      <c r="V923" t="s">
        <v>1561</v>
      </c>
      <c r="W923" t="s">
        <v>80</v>
      </c>
      <c r="X923" t="s">
        <v>1548</v>
      </c>
      <c r="Y923" s="16">
        <v>65.98</v>
      </c>
      <c r="Z923">
        <v>29.98</v>
      </c>
      <c r="AA923">
        <v>1</v>
      </c>
      <c r="AB923" t="s">
        <v>90</v>
      </c>
      <c r="AC923" t="s">
        <v>2328</v>
      </c>
      <c r="AH923" s="4"/>
      <c r="AI923" s="4"/>
      <c r="AJ923" t="s">
        <v>67</v>
      </c>
      <c r="AK923" t="s">
        <v>229</v>
      </c>
      <c r="AL923" t="s">
        <v>468</v>
      </c>
      <c r="AM923" t="s">
        <v>1031</v>
      </c>
      <c r="AN923" t="s">
        <v>1561</v>
      </c>
      <c r="AO923" t="s">
        <v>80</v>
      </c>
      <c r="AP923" t="s">
        <v>1548</v>
      </c>
      <c r="AQ923">
        <f>WebStore68[[#This Row],[unit_price]]*WebStore68[[#This Row],[quantity]]</f>
        <v>65.98</v>
      </c>
      <c r="AR923" t="s">
        <v>90</v>
      </c>
      <c r="AS923" t="s">
        <v>2328</v>
      </c>
      <c r="AT923" t="str">
        <f t="shared" si="14"/>
        <v>1081109443586noMale437213Google Ads436154383065.9829.9839432.99214.996</v>
      </c>
      <c r="AU923">
        <f>COUNTIF(AT$2:AT923,AT923)</f>
        <v>1</v>
      </c>
      <c r="AV923" t="str">
        <f>WebStore68[[#This Row],[country]]&amp;"-"&amp;WebStore68[[#This Row],[item]]</f>
        <v>England-Never Split the Difference: Negotiating As If Your Life Depended On It</v>
      </c>
    </row>
    <row r="924" spans="1:48" x14ac:dyDescent="0.25">
      <c r="A924">
        <v>1101</v>
      </c>
      <c r="B924">
        <v>145</v>
      </c>
      <c r="C924" s="4">
        <v>44368</v>
      </c>
      <c r="D924" s="14">
        <f>WebStore68[[#This Row],[order_date]]</f>
        <v>44368</v>
      </c>
      <c r="E924" s="3">
        <f>ROUNDUP(MONTH(WebStore68[[#This Row],[order_date]])/3, 0)</f>
        <v>2</v>
      </c>
      <c r="F924">
        <v>6</v>
      </c>
      <c r="G924" t="s">
        <v>33</v>
      </c>
      <c r="H924" t="s">
        <v>44</v>
      </c>
      <c r="I924" t="s">
        <v>55</v>
      </c>
      <c r="J924" t="s">
        <v>57</v>
      </c>
      <c r="K924" s="4">
        <v>44111</v>
      </c>
      <c r="L924">
        <v>10</v>
      </c>
      <c r="M924" t="s">
        <v>61</v>
      </c>
      <c r="N924" s="4">
        <v>44055</v>
      </c>
      <c r="O924" s="4">
        <v>44196</v>
      </c>
      <c r="P924">
        <v>2</v>
      </c>
      <c r="Q924" t="s">
        <v>216</v>
      </c>
      <c r="R924" t="s">
        <v>378</v>
      </c>
      <c r="S924">
        <v>2</v>
      </c>
      <c r="T924" t="s">
        <v>917</v>
      </c>
      <c r="U924" t="s">
        <v>1451</v>
      </c>
      <c r="V924" t="s">
        <v>1966</v>
      </c>
      <c r="W924" t="s">
        <v>83</v>
      </c>
      <c r="X924" t="s">
        <v>2037</v>
      </c>
      <c r="Y924" s="16">
        <v>195.95</v>
      </c>
      <c r="Z924">
        <v>104.95</v>
      </c>
      <c r="AA924">
        <v>2</v>
      </c>
      <c r="AB924" t="s">
        <v>2311</v>
      </c>
      <c r="AC924" t="s">
        <v>2617</v>
      </c>
      <c r="AH924" s="4"/>
      <c r="AI924" s="4"/>
      <c r="AJ924" t="s">
        <v>69</v>
      </c>
      <c r="AK924" t="s">
        <v>231</v>
      </c>
      <c r="AL924" t="s">
        <v>720</v>
      </c>
      <c r="AM924" t="s">
        <v>1262</v>
      </c>
      <c r="AN924" t="s">
        <v>1780</v>
      </c>
      <c r="AO924" t="s">
        <v>67</v>
      </c>
      <c r="AP924" t="s">
        <v>1577</v>
      </c>
      <c r="AQ924">
        <f>WebStore68[[#This Row],[unit_price]]*WebStore68[[#This Row],[quantity]]</f>
        <v>143.97</v>
      </c>
      <c r="AR924" t="s">
        <v>67</v>
      </c>
      <c r="AS924" t="s">
        <v>2373</v>
      </c>
      <c r="AT924" t="str">
        <f t="shared" si="14"/>
        <v>1101145443686yesMale4411110YouTube4405544196195.95104.95115947.99324.993</v>
      </c>
      <c r="AU924">
        <f>COUNTIF(AT$2:AT924,AT924)</f>
        <v>1</v>
      </c>
      <c r="AV924" t="str">
        <f>WebStore68[[#This Row],[country]]&amp;"-"&amp;WebStore68[[#This Row],[item]]</f>
        <v>England-Wyze Cam v3 with Color Night Vision Wired 1080p HD</v>
      </c>
    </row>
    <row r="925" spans="1:48" x14ac:dyDescent="0.25">
      <c r="A925">
        <v>1101</v>
      </c>
      <c r="B925">
        <v>145</v>
      </c>
      <c r="C925" s="4">
        <v>44368</v>
      </c>
      <c r="D925" s="14">
        <f>WebStore68[[#This Row],[order_date]]</f>
        <v>44368</v>
      </c>
      <c r="E925" s="3">
        <f>ROUNDUP(MONTH(WebStore68[[#This Row],[order_date]])/3, 0)</f>
        <v>2</v>
      </c>
      <c r="F925">
        <v>6</v>
      </c>
      <c r="G925" t="s">
        <v>33</v>
      </c>
      <c r="H925" t="s">
        <v>44</v>
      </c>
      <c r="I925" t="s">
        <v>55</v>
      </c>
      <c r="J925" t="s">
        <v>57</v>
      </c>
      <c r="K925" s="4">
        <v>44111</v>
      </c>
      <c r="L925">
        <v>10</v>
      </c>
      <c r="M925" t="s">
        <v>61</v>
      </c>
      <c r="N925" s="4">
        <v>44055</v>
      </c>
      <c r="O925" s="4">
        <v>44196</v>
      </c>
      <c r="P925">
        <v>2</v>
      </c>
      <c r="Q925" t="s">
        <v>216</v>
      </c>
      <c r="R925" t="s">
        <v>378</v>
      </c>
      <c r="S925">
        <v>2</v>
      </c>
      <c r="T925" t="s">
        <v>917</v>
      </c>
      <c r="U925" t="s">
        <v>1451</v>
      </c>
      <c r="V925" t="s">
        <v>1966</v>
      </c>
      <c r="W925" t="s">
        <v>83</v>
      </c>
      <c r="X925" t="s">
        <v>2037</v>
      </c>
      <c r="Y925" s="16">
        <v>195.95</v>
      </c>
      <c r="Z925">
        <v>104.95</v>
      </c>
      <c r="AA925">
        <v>2</v>
      </c>
      <c r="AB925" t="s">
        <v>2311</v>
      </c>
      <c r="AC925" t="s">
        <v>2617</v>
      </c>
      <c r="AH925" s="4"/>
      <c r="AI925" s="4"/>
      <c r="AJ925" t="s">
        <v>78</v>
      </c>
      <c r="AK925" t="s">
        <v>240</v>
      </c>
      <c r="AL925" t="s">
        <v>79</v>
      </c>
      <c r="AM925" t="s">
        <v>1080</v>
      </c>
      <c r="AN925" t="s">
        <v>1606</v>
      </c>
      <c r="AO925" t="s">
        <v>80</v>
      </c>
      <c r="AP925" t="s">
        <v>1548</v>
      </c>
      <c r="AQ925">
        <f>WebStore68[[#This Row],[unit_price]]*WebStore68[[#This Row],[quantity]]</f>
        <v>51.98</v>
      </c>
      <c r="AR925" t="s">
        <v>393</v>
      </c>
      <c r="AS925" t="s">
        <v>2345</v>
      </c>
      <c r="AT925" t="str">
        <f t="shared" si="14"/>
        <v>1101145443686yesMale4411110YouTube4405544196195.95104.958425.99214.9918</v>
      </c>
      <c r="AU925">
        <f>COUNTIF(AT$2:AT925,AT925)</f>
        <v>1</v>
      </c>
      <c r="AV925" t="str">
        <f>WebStore68[[#This Row],[country]]&amp;"-"&amp;WebStore68[[#This Row],[item]]</f>
        <v>England-12/14 inch long Aluminum Pizza Shovel With Long Handle</v>
      </c>
    </row>
    <row r="926" spans="1:48" x14ac:dyDescent="0.25">
      <c r="A926">
        <v>1176</v>
      </c>
      <c r="B926">
        <v>180</v>
      </c>
      <c r="C926" s="13">
        <v>44410</v>
      </c>
      <c r="D926" s="14">
        <f>WebStore68[[#This Row],[order_date]]</f>
        <v>44410</v>
      </c>
      <c r="E926" s="3">
        <f>ROUNDUP(MONTH(WebStore68[[#This Row],[order_date]])/3, 0)</f>
        <v>3</v>
      </c>
      <c r="F926">
        <v>6</v>
      </c>
      <c r="G926" t="s">
        <v>33</v>
      </c>
      <c r="H926" t="s">
        <v>44</v>
      </c>
      <c r="I926" t="s">
        <v>55</v>
      </c>
      <c r="J926" t="s">
        <v>58</v>
      </c>
      <c r="K926" s="4">
        <v>43656</v>
      </c>
      <c r="L926">
        <v>2</v>
      </c>
      <c r="M926" t="s">
        <v>60</v>
      </c>
      <c r="N926" s="4">
        <v>43615</v>
      </c>
      <c r="O926" s="4">
        <v>43830</v>
      </c>
      <c r="P926">
        <v>1</v>
      </c>
      <c r="Q926" t="s">
        <v>67</v>
      </c>
      <c r="R926" t="s">
        <v>229</v>
      </c>
      <c r="S926">
        <v>1</v>
      </c>
      <c r="T926" t="s">
        <v>636</v>
      </c>
      <c r="U926" t="s">
        <v>974</v>
      </c>
      <c r="V926" t="s">
        <v>1513</v>
      </c>
      <c r="W926" t="s">
        <v>80</v>
      </c>
      <c r="X926" t="s">
        <v>1548</v>
      </c>
      <c r="Y926" s="16">
        <v>59.98</v>
      </c>
      <c r="Z926">
        <v>29.98</v>
      </c>
      <c r="AA926">
        <v>1</v>
      </c>
      <c r="AB926" t="s">
        <v>455</v>
      </c>
      <c r="AC926" t="s">
        <v>2340</v>
      </c>
      <c r="AH926" s="4"/>
      <c r="AI926" s="4"/>
      <c r="AJ926" t="s">
        <v>67</v>
      </c>
      <c r="AK926" t="s">
        <v>229</v>
      </c>
      <c r="AL926" t="s">
        <v>636</v>
      </c>
      <c r="AM926" t="s">
        <v>974</v>
      </c>
      <c r="AN926" t="s">
        <v>1513</v>
      </c>
      <c r="AO926" t="s">
        <v>80</v>
      </c>
      <c r="AP926" t="s">
        <v>1548</v>
      </c>
      <c r="AQ926">
        <f>WebStore68[[#This Row],[unit_price]]*WebStore68[[#This Row],[quantity]]</f>
        <v>59.98</v>
      </c>
      <c r="AR926" t="s">
        <v>455</v>
      </c>
      <c r="AS926" t="s">
        <v>2340</v>
      </c>
      <c r="AT926" t="str">
        <f t="shared" si="14"/>
        <v>1176180444106yesFemale436562Facebook436154383059.9829.98314129.99214.9915</v>
      </c>
      <c r="AU926">
        <f>COUNTIF(AT$2:AT926,AT926)</f>
        <v>1</v>
      </c>
      <c r="AV926" t="str">
        <f>WebStore68[[#This Row],[country]]&amp;"-"&amp;WebStore68[[#This Row],[item]]</f>
        <v>England-The Secret</v>
      </c>
    </row>
    <row r="927" spans="1:48" hidden="1" x14ac:dyDescent="0.25">
      <c r="A927">
        <v>3</v>
      </c>
      <c r="B927">
        <v>489</v>
      </c>
      <c r="C927" s="4">
        <v>43740</v>
      </c>
      <c r="D927" s="14">
        <f>WebStore68[[#This Row],[order_date]]</f>
        <v>43740</v>
      </c>
      <c r="E927" s="3">
        <f>ROUNDUP(MONTH(WebStore68[[#This Row],[order_date]])/3, 0)</f>
        <v>4</v>
      </c>
      <c r="F927">
        <v>7</v>
      </c>
      <c r="G927" t="s">
        <v>35</v>
      </c>
      <c r="H927" t="s">
        <v>46</v>
      </c>
      <c r="I927" t="s">
        <v>56</v>
      </c>
      <c r="J927" t="s">
        <v>57</v>
      </c>
      <c r="K927" s="4">
        <v>43614</v>
      </c>
      <c r="L927">
        <v>1</v>
      </c>
      <c r="N927" s="4"/>
      <c r="O927" s="4"/>
      <c r="P927">
        <v>1</v>
      </c>
      <c r="Q927" t="s">
        <v>65</v>
      </c>
      <c r="R927" t="s">
        <v>227</v>
      </c>
      <c r="S927">
        <v>1</v>
      </c>
      <c r="T927" t="s">
        <v>389</v>
      </c>
      <c r="U927" t="s">
        <v>951</v>
      </c>
      <c r="V927" t="s">
        <v>1485</v>
      </c>
      <c r="W927" t="s">
        <v>69</v>
      </c>
      <c r="X927" t="s">
        <v>1517</v>
      </c>
      <c r="Y927">
        <v>21.95</v>
      </c>
      <c r="Z927">
        <v>19.989999999999998</v>
      </c>
      <c r="AA927">
        <v>1</v>
      </c>
      <c r="AB927" t="s">
        <v>431</v>
      </c>
      <c r="AC927" t="s">
        <v>2326</v>
      </c>
      <c r="AD927">
        <v>1</v>
      </c>
      <c r="AE927" t="s">
        <v>2634</v>
      </c>
      <c r="AF927">
        <v>234</v>
      </c>
      <c r="AG927" t="s">
        <v>2635</v>
      </c>
      <c r="AH927" s="4">
        <v>43740</v>
      </c>
      <c r="AI927" s="4">
        <v>43799</v>
      </c>
      <c r="AJ927" t="s">
        <v>65</v>
      </c>
      <c r="AK927" t="s">
        <v>227</v>
      </c>
      <c r="AL927" t="s">
        <v>389</v>
      </c>
      <c r="AM927" t="s">
        <v>951</v>
      </c>
      <c r="AN927" t="s">
        <v>1485</v>
      </c>
      <c r="AO927" t="s">
        <v>69</v>
      </c>
      <c r="AP927" t="s">
        <v>1517</v>
      </c>
      <c r="AQ927">
        <f>WebStore68[[#This Row],[unit_price]]*WebStore68[[#This Row],[quantity]]</f>
        <v>21.95</v>
      </c>
      <c r="AR927" t="s">
        <v>431</v>
      </c>
      <c r="AS927" t="s">
        <v>2326</v>
      </c>
      <c r="AT927" t="str">
        <f t="shared" si="14"/>
        <v>3489437407noMale43614121.9519.991test234Changing color of background from blue to green43740437991011621.95119.9924</v>
      </c>
      <c r="AU927">
        <f>COUNTIF(AT$2:AT927,AT927)</f>
        <v>1</v>
      </c>
      <c r="AV927" t="str">
        <f>WebStore68[[#This Row],[country]]&amp;"-"&amp;WebStore68[[#This Row],[item]]</f>
        <v>Italy-Revlon Super Lusrous 3 piece</v>
      </c>
    </row>
    <row r="928" spans="1:48" hidden="1" x14ac:dyDescent="0.25">
      <c r="A928">
        <v>10</v>
      </c>
      <c r="B928">
        <v>149</v>
      </c>
      <c r="C928" s="13">
        <v>43744</v>
      </c>
      <c r="D928" s="14">
        <f>WebStore68[[#This Row],[order_date]]</f>
        <v>43744</v>
      </c>
      <c r="E928" s="3">
        <f>ROUNDUP(MONTH(WebStore68[[#This Row],[order_date]])/3, 0)</f>
        <v>4</v>
      </c>
      <c r="F928">
        <v>7</v>
      </c>
      <c r="G928" t="s">
        <v>35</v>
      </c>
      <c r="H928" t="s">
        <v>46</v>
      </c>
      <c r="I928" t="s">
        <v>56</v>
      </c>
      <c r="J928" t="s">
        <v>58</v>
      </c>
      <c r="K928" s="4">
        <v>43673</v>
      </c>
      <c r="L928">
        <v>2</v>
      </c>
      <c r="M928" t="s">
        <v>60</v>
      </c>
      <c r="N928" s="4">
        <v>43615</v>
      </c>
      <c r="O928" s="4">
        <v>43830</v>
      </c>
      <c r="P928">
        <v>3</v>
      </c>
      <c r="Q928" t="s">
        <v>72</v>
      </c>
      <c r="R928" t="s">
        <v>234</v>
      </c>
      <c r="S928">
        <v>3</v>
      </c>
      <c r="T928" t="s">
        <v>396</v>
      </c>
      <c r="U928" t="s">
        <v>958</v>
      </c>
      <c r="V928" t="s">
        <v>1492</v>
      </c>
      <c r="W928" t="s">
        <v>1997</v>
      </c>
      <c r="X928" t="s">
        <v>2033</v>
      </c>
      <c r="Y928">
        <v>261.95</v>
      </c>
      <c r="Z928">
        <v>59.95</v>
      </c>
      <c r="AA928">
        <v>3</v>
      </c>
      <c r="AB928" t="s">
        <v>2084</v>
      </c>
      <c r="AC928" t="s">
        <v>2333</v>
      </c>
      <c r="AD928">
        <v>1</v>
      </c>
      <c r="AE928" t="s">
        <v>2633</v>
      </c>
      <c r="AF928">
        <v>55</v>
      </c>
      <c r="AG928" t="s">
        <v>2635</v>
      </c>
      <c r="AH928" s="4">
        <v>43740</v>
      </c>
      <c r="AI928" s="4">
        <v>43799</v>
      </c>
      <c r="AJ928" t="s">
        <v>79</v>
      </c>
      <c r="AK928" t="s">
        <v>241</v>
      </c>
      <c r="AL928" t="s">
        <v>566</v>
      </c>
      <c r="AM928" t="s">
        <v>1067</v>
      </c>
      <c r="AN928" t="s">
        <v>1649</v>
      </c>
      <c r="AO928" t="s">
        <v>69</v>
      </c>
      <c r="AP928" t="s">
        <v>1548</v>
      </c>
      <c r="AQ928">
        <f>WebStore68[[#This Row],[unit_price]]*WebStore68[[#This Row],[quantity]]</f>
        <v>35.99</v>
      </c>
      <c r="AR928" t="s">
        <v>65</v>
      </c>
      <c r="AS928" t="s">
        <v>2343</v>
      </c>
      <c r="AT928" t="str">
        <f t="shared" si="14"/>
        <v>10149437447noFemale436732Facebook4361543830261.9559.951control55Changing color of background from blue to green4374043799410835.99114.9910</v>
      </c>
      <c r="AU928">
        <f>COUNTIF(AT$2:AT928,AT928)</f>
        <v>1</v>
      </c>
      <c r="AV928" t="str">
        <f>WebStore68[[#This Row],[country]]&amp;"-"&amp;WebStore68[[#This Row],[item]]</f>
        <v>Italy-Pokemon Sword &amp; Shield Vivid Voltage Booster Box</v>
      </c>
    </row>
    <row r="929" spans="1:48" hidden="1" x14ac:dyDescent="0.25">
      <c r="A929">
        <v>10</v>
      </c>
      <c r="B929">
        <v>149</v>
      </c>
      <c r="C929" s="13">
        <v>43744</v>
      </c>
      <c r="D929" s="14">
        <f>WebStore68[[#This Row],[order_date]]</f>
        <v>43744</v>
      </c>
      <c r="E929" s="3">
        <f>ROUNDUP(MONTH(WebStore68[[#This Row],[order_date]])/3, 0)</f>
        <v>4</v>
      </c>
      <c r="F929">
        <v>7</v>
      </c>
      <c r="G929" t="s">
        <v>35</v>
      </c>
      <c r="H929" t="s">
        <v>46</v>
      </c>
      <c r="I929" t="s">
        <v>56</v>
      </c>
      <c r="J929" t="s">
        <v>58</v>
      </c>
      <c r="K929" s="4">
        <v>43673</v>
      </c>
      <c r="L929">
        <v>2</v>
      </c>
      <c r="M929" t="s">
        <v>60</v>
      </c>
      <c r="N929" s="4">
        <v>43615</v>
      </c>
      <c r="O929" s="4">
        <v>43830</v>
      </c>
      <c r="P929">
        <v>3</v>
      </c>
      <c r="Q929" t="s">
        <v>72</v>
      </c>
      <c r="R929" t="s">
        <v>234</v>
      </c>
      <c r="S929">
        <v>3</v>
      </c>
      <c r="T929" t="s">
        <v>396</v>
      </c>
      <c r="U929" t="s">
        <v>958</v>
      </c>
      <c r="V929" t="s">
        <v>1492</v>
      </c>
      <c r="W929" t="s">
        <v>1997</v>
      </c>
      <c r="X929" t="s">
        <v>2033</v>
      </c>
      <c r="Y929">
        <v>261.95</v>
      </c>
      <c r="Z929">
        <v>59.95</v>
      </c>
      <c r="AA929">
        <v>3</v>
      </c>
      <c r="AB929" t="s">
        <v>2084</v>
      </c>
      <c r="AC929" t="s">
        <v>2333</v>
      </c>
      <c r="AD929">
        <v>1</v>
      </c>
      <c r="AE929" t="s">
        <v>2633</v>
      </c>
      <c r="AF929">
        <v>55</v>
      </c>
      <c r="AG929" t="s">
        <v>2635</v>
      </c>
      <c r="AH929" s="4">
        <v>43740</v>
      </c>
      <c r="AI929" s="4">
        <v>43799</v>
      </c>
      <c r="AJ929" t="s">
        <v>90</v>
      </c>
      <c r="AK929" t="s">
        <v>252</v>
      </c>
      <c r="AL929" t="s">
        <v>431</v>
      </c>
      <c r="AM929" t="s">
        <v>994</v>
      </c>
      <c r="AN929" t="s">
        <v>1526</v>
      </c>
      <c r="AO929" t="s">
        <v>67</v>
      </c>
      <c r="AP929" t="s">
        <v>1562</v>
      </c>
      <c r="AQ929">
        <f>WebStore68[[#This Row],[unit_price]]*WebStore68[[#This Row],[quantity]]</f>
        <v>104.97</v>
      </c>
      <c r="AR929" t="s">
        <v>410</v>
      </c>
      <c r="AS929" t="s">
        <v>2359</v>
      </c>
      <c r="AT929" t="str">
        <f t="shared" si="14"/>
        <v>10149437447noFemale436732Facebook4361543830261.9559.951control55Changing color of background from blue to green437404379962434.9939.9920</v>
      </c>
      <c r="AU929">
        <f>COUNTIF(AT$2:AT929,AT929)</f>
        <v>1</v>
      </c>
      <c r="AV929" t="str">
        <f>WebStore68[[#This Row],[country]]&amp;"-"&amp;WebStore68[[#This Row],[item]]</f>
        <v>Italy-Beyblade Burst Evolution Elite Warrior 4-Pack</v>
      </c>
    </row>
    <row r="930" spans="1:48" hidden="1" x14ac:dyDescent="0.25">
      <c r="A930">
        <v>10</v>
      </c>
      <c r="B930">
        <v>149</v>
      </c>
      <c r="C930" s="13">
        <v>43744</v>
      </c>
      <c r="D930" s="14">
        <f>WebStore68[[#This Row],[order_date]]</f>
        <v>43744</v>
      </c>
      <c r="E930" s="3">
        <f>ROUNDUP(MONTH(WebStore68[[#This Row],[order_date]])/3, 0)</f>
        <v>4</v>
      </c>
      <c r="F930">
        <v>7</v>
      </c>
      <c r="G930" t="s">
        <v>35</v>
      </c>
      <c r="H930" t="s">
        <v>46</v>
      </c>
      <c r="I930" t="s">
        <v>56</v>
      </c>
      <c r="J930" t="s">
        <v>58</v>
      </c>
      <c r="K930" s="4">
        <v>43673</v>
      </c>
      <c r="L930">
        <v>2</v>
      </c>
      <c r="M930" t="s">
        <v>60</v>
      </c>
      <c r="N930" s="4">
        <v>43615</v>
      </c>
      <c r="O930" s="4">
        <v>43830</v>
      </c>
      <c r="P930">
        <v>3</v>
      </c>
      <c r="Q930" t="s">
        <v>72</v>
      </c>
      <c r="R930" t="s">
        <v>234</v>
      </c>
      <c r="S930">
        <v>3</v>
      </c>
      <c r="T930" t="s">
        <v>396</v>
      </c>
      <c r="U930" t="s">
        <v>958</v>
      </c>
      <c r="V930" t="s">
        <v>1492</v>
      </c>
      <c r="W930" t="s">
        <v>1997</v>
      </c>
      <c r="X930" t="s">
        <v>2033</v>
      </c>
      <c r="Y930">
        <v>261.95</v>
      </c>
      <c r="Z930">
        <v>59.95</v>
      </c>
      <c r="AA930">
        <v>3</v>
      </c>
      <c r="AB930" t="s">
        <v>2084</v>
      </c>
      <c r="AC930" t="s">
        <v>2333</v>
      </c>
      <c r="AD930">
        <v>1</v>
      </c>
      <c r="AE930" t="s">
        <v>2633</v>
      </c>
      <c r="AF930">
        <v>55</v>
      </c>
      <c r="AG930" t="s">
        <v>2635</v>
      </c>
      <c r="AH930" s="4">
        <v>43740</v>
      </c>
      <c r="AI930" s="4">
        <v>43799</v>
      </c>
      <c r="AJ930" t="s">
        <v>80</v>
      </c>
      <c r="AK930" t="s">
        <v>242</v>
      </c>
      <c r="AL930" t="s">
        <v>620</v>
      </c>
      <c r="AM930" t="s">
        <v>1170</v>
      </c>
      <c r="AN930" t="s">
        <v>1696</v>
      </c>
      <c r="AO930" t="s">
        <v>69</v>
      </c>
      <c r="AP930" t="s">
        <v>1548</v>
      </c>
      <c r="AQ930">
        <f>WebStore68[[#This Row],[unit_price]]*WebStore68[[#This Row],[quantity]]</f>
        <v>120.99</v>
      </c>
      <c r="AR930" t="s">
        <v>79</v>
      </c>
      <c r="AS930" t="s">
        <v>2349</v>
      </c>
      <c r="AT930" t="str">
        <f t="shared" si="14"/>
        <v>10149437447noFemale436732Facebook4361543830261.9559.951control55Changing color of background from blue to green4374043799292120.99114.994</v>
      </c>
      <c r="AU930">
        <f>COUNTIF(AT$2:AT930,AT930)</f>
        <v>1</v>
      </c>
      <c r="AV930" t="str">
        <f>WebStore68[[#This Row],[country]]&amp;"-"&amp;WebStore68[[#This Row],[item]]</f>
        <v>Italy-Mizuno Wave AC 61GA187125 Womens Blue</v>
      </c>
    </row>
    <row r="931" spans="1:48" hidden="1" x14ac:dyDescent="0.25">
      <c r="A931">
        <v>16</v>
      </c>
      <c r="B931">
        <v>9</v>
      </c>
      <c r="C931" s="13">
        <v>43748</v>
      </c>
      <c r="D931" s="14">
        <f>WebStore68[[#This Row],[order_date]]</f>
        <v>43748</v>
      </c>
      <c r="E931" s="3">
        <f>ROUNDUP(MONTH(WebStore68[[#This Row],[order_date]])/3, 0)</f>
        <v>4</v>
      </c>
      <c r="F931">
        <v>7</v>
      </c>
      <c r="G931" t="s">
        <v>35</v>
      </c>
      <c r="H931" t="s">
        <v>46</v>
      </c>
      <c r="I931" t="s">
        <v>55</v>
      </c>
      <c r="J931" t="s">
        <v>57</v>
      </c>
      <c r="K931" s="4">
        <v>43581</v>
      </c>
      <c r="L931">
        <v>2</v>
      </c>
      <c r="N931" s="4"/>
      <c r="O931" s="4"/>
      <c r="P931">
        <v>1</v>
      </c>
      <c r="Q931" t="s">
        <v>78</v>
      </c>
      <c r="R931" t="s">
        <v>240</v>
      </c>
      <c r="S931">
        <v>1</v>
      </c>
      <c r="T931" t="s">
        <v>402</v>
      </c>
      <c r="U931" t="s">
        <v>964</v>
      </c>
      <c r="V931" t="s">
        <v>1498</v>
      </c>
      <c r="W931" t="s">
        <v>80</v>
      </c>
      <c r="X931" t="s">
        <v>1548</v>
      </c>
      <c r="Y931">
        <v>157.97999999999999</v>
      </c>
      <c r="Z931">
        <v>29.98</v>
      </c>
      <c r="AA931">
        <v>1</v>
      </c>
      <c r="AB931" t="s">
        <v>469</v>
      </c>
      <c r="AC931" t="s">
        <v>2339</v>
      </c>
      <c r="AD931">
        <v>1</v>
      </c>
      <c r="AE931" t="s">
        <v>2634</v>
      </c>
      <c r="AF931">
        <v>8</v>
      </c>
      <c r="AG931" t="s">
        <v>2635</v>
      </c>
      <c r="AH931" s="4">
        <v>43740</v>
      </c>
      <c r="AI931" s="4">
        <v>43799</v>
      </c>
      <c r="AJ931" t="s">
        <v>78</v>
      </c>
      <c r="AK931" t="s">
        <v>240</v>
      </c>
      <c r="AL931" t="s">
        <v>402</v>
      </c>
      <c r="AM931" t="s">
        <v>964</v>
      </c>
      <c r="AN931" t="s">
        <v>1498</v>
      </c>
      <c r="AO931" t="s">
        <v>80</v>
      </c>
      <c r="AP931" t="s">
        <v>1548</v>
      </c>
      <c r="AQ931">
        <f>WebStore68[[#This Row],[unit_price]]*WebStore68[[#This Row],[quantity]]</f>
        <v>157.97999999999999</v>
      </c>
      <c r="AR931" t="s">
        <v>469</v>
      </c>
      <c r="AS931" t="s">
        <v>2339</v>
      </c>
      <c r="AT931" t="str">
        <f t="shared" si="14"/>
        <v>169437487yesMale435812157.9829.981test8Changing color of background from blue to green437404379986978.99214.9923</v>
      </c>
      <c r="AU931">
        <f>COUNTIF(AT$2:AT931,AT931)</f>
        <v>1</v>
      </c>
      <c r="AV931" t="str">
        <f>WebStore68[[#This Row],[country]]&amp;"-"&amp;WebStore68[[#This Row],[item]]</f>
        <v>Italy-Kessaku 8-Inch Chef Knife - Samurai Series - High Carbon 7Cr17MoV Steel</v>
      </c>
    </row>
    <row r="932" spans="1:48" hidden="1" x14ac:dyDescent="0.25">
      <c r="A932">
        <v>21</v>
      </c>
      <c r="B932">
        <v>201</v>
      </c>
      <c r="C932" s="4">
        <v>43748</v>
      </c>
      <c r="D932" s="14">
        <f>WebStore68[[#This Row],[order_date]]</f>
        <v>43748</v>
      </c>
      <c r="E932" s="3">
        <f>ROUNDUP(MONTH(WebStore68[[#This Row],[order_date]])/3, 0)</f>
        <v>4</v>
      </c>
      <c r="F932">
        <v>7</v>
      </c>
      <c r="G932" t="s">
        <v>35</v>
      </c>
      <c r="H932" t="s">
        <v>46</v>
      </c>
      <c r="I932" t="s">
        <v>55</v>
      </c>
      <c r="J932" t="s">
        <v>58</v>
      </c>
      <c r="K932" s="4">
        <v>43728</v>
      </c>
      <c r="L932">
        <v>1</v>
      </c>
      <c r="M932" t="s">
        <v>61</v>
      </c>
      <c r="N932" s="4">
        <v>43615</v>
      </c>
      <c r="O932" s="4">
        <v>43830</v>
      </c>
      <c r="P932">
        <v>1</v>
      </c>
      <c r="Q932" t="s">
        <v>82</v>
      </c>
      <c r="R932" t="s">
        <v>244</v>
      </c>
      <c r="S932">
        <v>1</v>
      </c>
      <c r="T932" t="s">
        <v>407</v>
      </c>
      <c r="U932" t="s">
        <v>969</v>
      </c>
      <c r="V932" t="s">
        <v>1502</v>
      </c>
      <c r="W932" t="s">
        <v>110</v>
      </c>
      <c r="X932" t="s">
        <v>2032</v>
      </c>
      <c r="Y932">
        <v>179.94</v>
      </c>
      <c r="Z932">
        <v>149.94</v>
      </c>
      <c r="AA932">
        <v>1</v>
      </c>
      <c r="AB932" t="s">
        <v>2090</v>
      </c>
      <c r="AC932" t="s">
        <v>2344</v>
      </c>
      <c r="AD932">
        <v>1</v>
      </c>
      <c r="AE932" t="s">
        <v>2634</v>
      </c>
      <c r="AF932">
        <v>76</v>
      </c>
      <c r="AG932" t="s">
        <v>2635</v>
      </c>
      <c r="AH932" s="4">
        <v>43740</v>
      </c>
      <c r="AI932" s="4">
        <v>43799</v>
      </c>
      <c r="AJ932" t="s">
        <v>86</v>
      </c>
      <c r="AK932" t="s">
        <v>248</v>
      </c>
      <c r="AL932" t="s">
        <v>443</v>
      </c>
      <c r="AM932" t="s">
        <v>1005</v>
      </c>
      <c r="AN932" t="s">
        <v>1513</v>
      </c>
      <c r="AO932" t="s">
        <v>67</v>
      </c>
      <c r="AP932" t="s">
        <v>1577</v>
      </c>
      <c r="AQ932">
        <f>WebStore68[[#This Row],[unit_price]]*WebStore68[[#This Row],[quantity]]</f>
        <v>89.97</v>
      </c>
      <c r="AR932" t="s">
        <v>549</v>
      </c>
      <c r="AS932" t="s">
        <v>2362</v>
      </c>
      <c r="AT932" t="str">
        <f t="shared" si="14"/>
        <v>21201437487yesFemale437281YouTube4361543830179.94149.941test76Changing color of background from blue to green437404379977829.99324.9922</v>
      </c>
      <c r="AU932">
        <f>COUNTIF(AT$2:AT932,AT932)</f>
        <v>1</v>
      </c>
      <c r="AV932" t="str">
        <f>WebStore68[[#This Row],[country]]&amp;"-"&amp;WebStore68[[#This Row],[item]]</f>
        <v>Italy-LITOM 12 LEDs Solar Landscape Spotlights IP67</v>
      </c>
    </row>
    <row r="933" spans="1:48" hidden="1" x14ac:dyDescent="0.25">
      <c r="A933">
        <v>27</v>
      </c>
      <c r="B933">
        <v>5</v>
      </c>
      <c r="C933" s="13">
        <v>43752</v>
      </c>
      <c r="D933" s="14">
        <f>WebStore68[[#This Row],[order_date]]</f>
        <v>43752</v>
      </c>
      <c r="E933" s="3">
        <f>ROUNDUP(MONTH(WebStore68[[#This Row],[order_date]])/3, 0)</f>
        <v>4</v>
      </c>
      <c r="F933">
        <v>7</v>
      </c>
      <c r="G933" t="s">
        <v>35</v>
      </c>
      <c r="H933" t="s">
        <v>46</v>
      </c>
      <c r="I933" t="s">
        <v>56</v>
      </c>
      <c r="J933" t="s">
        <v>57</v>
      </c>
      <c r="K933" s="4">
        <v>43724</v>
      </c>
      <c r="L933">
        <v>2</v>
      </c>
      <c r="M933" t="s">
        <v>60</v>
      </c>
      <c r="N933" s="4">
        <v>43615</v>
      </c>
      <c r="O933" s="4">
        <v>43830</v>
      </c>
      <c r="P933">
        <v>1</v>
      </c>
      <c r="Q933" t="s">
        <v>84</v>
      </c>
      <c r="R933" t="s">
        <v>246</v>
      </c>
      <c r="S933">
        <v>1</v>
      </c>
      <c r="T933" t="s">
        <v>413</v>
      </c>
      <c r="U933" t="s">
        <v>975</v>
      </c>
      <c r="V933" t="s">
        <v>1508</v>
      </c>
      <c r="W933" t="s">
        <v>69</v>
      </c>
      <c r="X933" t="s">
        <v>1548</v>
      </c>
      <c r="Y933">
        <v>10.25</v>
      </c>
      <c r="Z933">
        <v>14.99</v>
      </c>
      <c r="AA933">
        <v>1</v>
      </c>
      <c r="AB933" t="s">
        <v>86</v>
      </c>
      <c r="AC933" t="s">
        <v>2350</v>
      </c>
      <c r="AD933">
        <v>1</v>
      </c>
      <c r="AE933" t="s">
        <v>2634</v>
      </c>
      <c r="AF933">
        <v>5</v>
      </c>
      <c r="AG933" t="s">
        <v>2635</v>
      </c>
      <c r="AH933" s="4">
        <v>43740</v>
      </c>
      <c r="AI933" s="4">
        <v>43799</v>
      </c>
      <c r="AJ933" t="s">
        <v>84</v>
      </c>
      <c r="AK933" t="s">
        <v>246</v>
      </c>
      <c r="AL933" t="s">
        <v>413</v>
      </c>
      <c r="AM933" t="s">
        <v>975</v>
      </c>
      <c r="AN933" t="s">
        <v>1508</v>
      </c>
      <c r="AO933" t="s">
        <v>69</v>
      </c>
      <c r="AP933" t="s">
        <v>1548</v>
      </c>
      <c r="AQ933">
        <f>WebStore68[[#This Row],[unit_price]]*WebStore68[[#This Row],[quantity]]</f>
        <v>10.25</v>
      </c>
      <c r="AR933" t="s">
        <v>86</v>
      </c>
      <c r="AS933" t="s">
        <v>2350</v>
      </c>
      <c r="AT933" t="str">
        <f t="shared" si="14"/>
        <v>275437527noMale437242Facebook436154383010.2514.991test5Changing color of background from blue to green4374043799911410.25114.997</v>
      </c>
      <c r="AU933">
        <f>COUNTIF(AT$2:AT933,AT933)</f>
        <v>1</v>
      </c>
      <c r="AV933" t="str">
        <f>WebStore68[[#This Row],[country]]&amp;"-"&amp;WebStore68[[#This Row],[item]]</f>
        <v>Italy-Putuo Decor Game Room Decor Do Not Disturb Gamer at Work Metal Tin Sign 12x8</v>
      </c>
    </row>
    <row r="934" spans="1:48" hidden="1" x14ac:dyDescent="0.25">
      <c r="A934">
        <v>28</v>
      </c>
      <c r="B934">
        <v>79</v>
      </c>
      <c r="C934" s="4">
        <v>43752</v>
      </c>
      <c r="D934" s="14">
        <f>WebStore68[[#This Row],[order_date]]</f>
        <v>43752</v>
      </c>
      <c r="E934" s="3">
        <f>ROUNDUP(MONTH(WebStore68[[#This Row],[order_date]])/3, 0)</f>
        <v>4</v>
      </c>
      <c r="F934">
        <v>7</v>
      </c>
      <c r="G934" t="s">
        <v>35</v>
      </c>
      <c r="H934" t="s">
        <v>46</v>
      </c>
      <c r="I934" t="s">
        <v>56</v>
      </c>
      <c r="J934" t="s">
        <v>58</v>
      </c>
      <c r="K934" s="4">
        <v>43735</v>
      </c>
      <c r="L934">
        <v>3</v>
      </c>
      <c r="M934" t="s">
        <v>59</v>
      </c>
      <c r="N934" s="4">
        <v>43615</v>
      </c>
      <c r="O934" s="4">
        <v>43830</v>
      </c>
      <c r="P934">
        <v>1</v>
      </c>
      <c r="Q934" t="s">
        <v>79</v>
      </c>
      <c r="R934" t="s">
        <v>241</v>
      </c>
      <c r="S934">
        <v>1</v>
      </c>
      <c r="T934" t="s">
        <v>406</v>
      </c>
      <c r="U934" t="s">
        <v>968</v>
      </c>
      <c r="V934" t="s">
        <v>1501</v>
      </c>
      <c r="W934" t="s">
        <v>67</v>
      </c>
      <c r="X934" t="s">
        <v>1548</v>
      </c>
      <c r="Y934">
        <v>260.85000000000002</v>
      </c>
      <c r="Z934">
        <v>44.97</v>
      </c>
      <c r="AA934">
        <v>1</v>
      </c>
      <c r="AB934" t="s">
        <v>65</v>
      </c>
      <c r="AC934" t="s">
        <v>2343</v>
      </c>
      <c r="AD934">
        <v>1</v>
      </c>
      <c r="AE934" t="s">
        <v>2634</v>
      </c>
      <c r="AF934">
        <v>34</v>
      </c>
      <c r="AG934" t="s">
        <v>2635</v>
      </c>
      <c r="AH934" s="4">
        <v>43740</v>
      </c>
      <c r="AI934" s="4">
        <v>43799</v>
      </c>
      <c r="AJ934" t="s">
        <v>79</v>
      </c>
      <c r="AK934" t="s">
        <v>241</v>
      </c>
      <c r="AL934" t="s">
        <v>406</v>
      </c>
      <c r="AM934" t="s">
        <v>968</v>
      </c>
      <c r="AN934" t="s">
        <v>1501</v>
      </c>
      <c r="AO934" t="s">
        <v>67</v>
      </c>
      <c r="AP934" t="s">
        <v>1548</v>
      </c>
      <c r="AQ934">
        <f>WebStore68[[#This Row],[unit_price]]*WebStore68[[#This Row],[quantity]]</f>
        <v>260.85000000000002</v>
      </c>
      <c r="AR934" t="s">
        <v>65</v>
      </c>
      <c r="AS934" t="s">
        <v>2343</v>
      </c>
      <c r="AT934" t="str">
        <f t="shared" si="14"/>
        <v>2879437527noFemale437353Google Ads4361543830260.8544.971test34Changing color of background from blue to green4374043799411286.95314.9910</v>
      </c>
      <c r="AU934">
        <f>COUNTIF(AT$2:AT934,AT934)</f>
        <v>1</v>
      </c>
      <c r="AV934" t="str">
        <f>WebStore68[[#This Row],[country]]&amp;"-"&amp;WebStore68[[#This Row],[item]]</f>
        <v>Italy-Pokemon Ultra Beasts Gx Collectible Cards</v>
      </c>
    </row>
    <row r="935" spans="1:48" hidden="1" x14ac:dyDescent="0.25">
      <c r="A935">
        <v>29</v>
      </c>
      <c r="B935">
        <v>161</v>
      </c>
      <c r="C935" s="4">
        <v>43752</v>
      </c>
      <c r="D935" s="14">
        <f>WebStore68[[#This Row],[order_date]]</f>
        <v>43752</v>
      </c>
      <c r="E935" s="3">
        <f>ROUNDUP(MONTH(WebStore68[[#This Row],[order_date]])/3, 0)</f>
        <v>4</v>
      </c>
      <c r="F935">
        <v>7</v>
      </c>
      <c r="G935" t="s">
        <v>35</v>
      </c>
      <c r="H935" t="s">
        <v>46</v>
      </c>
      <c r="I935" t="s">
        <v>55</v>
      </c>
      <c r="J935" t="s">
        <v>57</v>
      </c>
      <c r="K935" s="4">
        <v>43732</v>
      </c>
      <c r="L935">
        <v>3</v>
      </c>
      <c r="M935" t="s">
        <v>59</v>
      </c>
      <c r="N935" s="4">
        <v>43615</v>
      </c>
      <c r="O935" s="4">
        <v>43830</v>
      </c>
      <c r="P935">
        <v>1</v>
      </c>
      <c r="Q935" t="s">
        <v>82</v>
      </c>
      <c r="R935" t="s">
        <v>244</v>
      </c>
      <c r="S935">
        <v>2</v>
      </c>
      <c r="T935" t="s">
        <v>414</v>
      </c>
      <c r="U935" t="s">
        <v>976</v>
      </c>
      <c r="V935" t="s">
        <v>1509</v>
      </c>
      <c r="W935" t="s">
        <v>88</v>
      </c>
      <c r="X935" t="s">
        <v>2032</v>
      </c>
      <c r="Y935">
        <v>121.34</v>
      </c>
      <c r="Z935">
        <v>99.96</v>
      </c>
      <c r="AA935">
        <v>2</v>
      </c>
      <c r="AB935" t="s">
        <v>2091</v>
      </c>
      <c r="AC935" t="s">
        <v>2351</v>
      </c>
      <c r="AD935">
        <v>1</v>
      </c>
      <c r="AE935" t="s">
        <v>2633</v>
      </c>
      <c r="AF935">
        <v>60</v>
      </c>
      <c r="AG935" t="s">
        <v>2635</v>
      </c>
      <c r="AH935" s="4">
        <v>43740</v>
      </c>
      <c r="AI935" s="4">
        <v>43799</v>
      </c>
      <c r="AJ935" t="s">
        <v>86</v>
      </c>
      <c r="AK935" t="s">
        <v>248</v>
      </c>
      <c r="AL935" t="s">
        <v>872</v>
      </c>
      <c r="AM935" t="s">
        <v>1409</v>
      </c>
      <c r="AN935" t="s">
        <v>1924</v>
      </c>
      <c r="AO935" t="s">
        <v>80</v>
      </c>
      <c r="AP935" t="s">
        <v>1577</v>
      </c>
      <c r="AQ935">
        <f>WebStore68[[#This Row],[unit_price]]*WebStore68[[#This Row],[quantity]]</f>
        <v>75.98</v>
      </c>
      <c r="AR935" t="s">
        <v>530</v>
      </c>
      <c r="AS935" t="s">
        <v>2367</v>
      </c>
      <c r="AT935" t="str">
        <f t="shared" si="14"/>
        <v>29161437527yesMale437323Google Ads4361543830121.3499.961control60Changing color of background from blue to green437404379971937.99224.9916</v>
      </c>
      <c r="AU935">
        <f>COUNTIF(AT$2:AT935,AT935)</f>
        <v>1</v>
      </c>
      <c r="AV935" t="str">
        <f>WebStore68[[#This Row],[country]]&amp;"-"&amp;WebStore68[[#This Row],[item]]</f>
        <v>Italy-Artificial Colored Feather Parrots Garden Ornament</v>
      </c>
    </row>
    <row r="936" spans="1:48" hidden="1" x14ac:dyDescent="0.25">
      <c r="A936">
        <v>29</v>
      </c>
      <c r="B936">
        <v>161</v>
      </c>
      <c r="C936" s="4">
        <v>43752</v>
      </c>
      <c r="D936" s="14">
        <f>WebStore68[[#This Row],[order_date]]</f>
        <v>43752</v>
      </c>
      <c r="E936" s="3">
        <f>ROUNDUP(MONTH(WebStore68[[#This Row],[order_date]])/3, 0)</f>
        <v>4</v>
      </c>
      <c r="F936">
        <v>7</v>
      </c>
      <c r="G936" t="s">
        <v>35</v>
      </c>
      <c r="H936" t="s">
        <v>46</v>
      </c>
      <c r="I936" t="s">
        <v>55</v>
      </c>
      <c r="J936" t="s">
        <v>57</v>
      </c>
      <c r="K936" s="4">
        <v>43732</v>
      </c>
      <c r="L936">
        <v>3</v>
      </c>
      <c r="M936" t="s">
        <v>59</v>
      </c>
      <c r="N936" s="4">
        <v>43615</v>
      </c>
      <c r="O936" s="4">
        <v>43830</v>
      </c>
      <c r="P936">
        <v>1</v>
      </c>
      <c r="Q936" t="s">
        <v>82</v>
      </c>
      <c r="R936" t="s">
        <v>244</v>
      </c>
      <c r="S936">
        <v>2</v>
      </c>
      <c r="T936" t="s">
        <v>414</v>
      </c>
      <c r="U936" t="s">
        <v>976</v>
      </c>
      <c r="V936" t="s">
        <v>1509</v>
      </c>
      <c r="W936" t="s">
        <v>88</v>
      </c>
      <c r="X936" t="s">
        <v>2032</v>
      </c>
      <c r="Y936">
        <v>121.34</v>
      </c>
      <c r="Z936">
        <v>99.96</v>
      </c>
      <c r="AA936">
        <v>2</v>
      </c>
      <c r="AB936" t="s">
        <v>2091</v>
      </c>
      <c r="AC936" t="s">
        <v>2351</v>
      </c>
      <c r="AD936">
        <v>1</v>
      </c>
      <c r="AE936" t="s">
        <v>2633</v>
      </c>
      <c r="AF936">
        <v>60</v>
      </c>
      <c r="AG936" t="s">
        <v>2635</v>
      </c>
      <c r="AH936" s="4">
        <v>43740</v>
      </c>
      <c r="AI936" s="4">
        <v>43799</v>
      </c>
      <c r="AJ936" t="s">
        <v>86</v>
      </c>
      <c r="AK936" t="s">
        <v>248</v>
      </c>
      <c r="AL936" t="s">
        <v>513</v>
      </c>
      <c r="AM936" t="s">
        <v>1076</v>
      </c>
      <c r="AN936" t="s">
        <v>1603</v>
      </c>
      <c r="AO936" t="s">
        <v>80</v>
      </c>
      <c r="AP936" t="s">
        <v>1577</v>
      </c>
      <c r="AQ936">
        <f>WebStore68[[#This Row],[unit_price]]*WebStore68[[#This Row],[quantity]]</f>
        <v>45.36</v>
      </c>
      <c r="AR936" t="s">
        <v>549</v>
      </c>
      <c r="AS936" t="s">
        <v>2362</v>
      </c>
      <c r="AT936" t="str">
        <f t="shared" si="14"/>
        <v>29161437527yesMale437323Google Ads4361543830121.3499.961control60Changing color of background from blue to green437404379976122.68224.9922</v>
      </c>
      <c r="AU936">
        <f>COUNTIF(AT$2:AT936,AT936)</f>
        <v>1</v>
      </c>
      <c r="AV936" t="str">
        <f>WebStore68[[#This Row],[country]]&amp;"-"&amp;WebStore68[[#This Row],[item]]</f>
        <v>Italy-Honey-Can-Do Collapsible Clothes Drying Rack DRY-09065 Grey</v>
      </c>
    </row>
    <row r="937" spans="1:48" hidden="1" x14ac:dyDescent="0.25">
      <c r="A937">
        <v>42</v>
      </c>
      <c r="B937">
        <v>27</v>
      </c>
      <c r="C937" s="4">
        <v>43760</v>
      </c>
      <c r="D937" s="14">
        <f>WebStore68[[#This Row],[order_date]]</f>
        <v>43760</v>
      </c>
      <c r="E937" s="3">
        <f>ROUNDUP(MONTH(WebStore68[[#This Row],[order_date]])/3, 0)</f>
        <v>4</v>
      </c>
      <c r="F937">
        <v>7</v>
      </c>
      <c r="G937" t="s">
        <v>35</v>
      </c>
      <c r="H937" t="s">
        <v>46</v>
      </c>
      <c r="I937" t="s">
        <v>56</v>
      </c>
      <c r="J937" t="s">
        <v>58</v>
      </c>
      <c r="K937" s="4">
        <v>43629</v>
      </c>
      <c r="L937">
        <v>1</v>
      </c>
      <c r="M937" t="s">
        <v>61</v>
      </c>
      <c r="N937" s="4">
        <v>43615</v>
      </c>
      <c r="O937" s="4">
        <v>43830</v>
      </c>
      <c r="P937">
        <v>1</v>
      </c>
      <c r="Q937" t="s">
        <v>69</v>
      </c>
      <c r="R937" t="s">
        <v>231</v>
      </c>
      <c r="S937">
        <v>1</v>
      </c>
      <c r="T937" t="s">
        <v>425</v>
      </c>
      <c r="U937" t="s">
        <v>987</v>
      </c>
      <c r="V937" t="s">
        <v>1520</v>
      </c>
      <c r="W937" t="s">
        <v>69</v>
      </c>
      <c r="X937" t="s">
        <v>1577</v>
      </c>
      <c r="Y937">
        <v>132.99</v>
      </c>
      <c r="Z937">
        <v>24.99</v>
      </c>
      <c r="AA937">
        <v>1</v>
      </c>
      <c r="AB937" t="s">
        <v>78</v>
      </c>
      <c r="AC937" t="s">
        <v>2330</v>
      </c>
      <c r="AD937">
        <v>1</v>
      </c>
      <c r="AE937" t="s">
        <v>2633</v>
      </c>
      <c r="AF937">
        <v>17</v>
      </c>
      <c r="AG937" t="s">
        <v>2635</v>
      </c>
      <c r="AH937" s="4">
        <v>43740</v>
      </c>
      <c r="AI937" s="4">
        <v>43799</v>
      </c>
      <c r="AJ937" t="s">
        <v>69</v>
      </c>
      <c r="AK937" t="s">
        <v>231</v>
      </c>
      <c r="AL937" t="s">
        <v>425</v>
      </c>
      <c r="AM937" t="s">
        <v>987</v>
      </c>
      <c r="AN937" t="s">
        <v>1520</v>
      </c>
      <c r="AO937" t="s">
        <v>69</v>
      </c>
      <c r="AP937" t="s">
        <v>1577</v>
      </c>
      <c r="AQ937">
        <f>WebStore68[[#This Row],[unit_price]]*WebStore68[[#This Row],[quantity]]</f>
        <v>132.99</v>
      </c>
      <c r="AR937" t="s">
        <v>78</v>
      </c>
      <c r="AS937" t="s">
        <v>2330</v>
      </c>
      <c r="AT937" t="str">
        <f t="shared" si="14"/>
        <v>4227437607noFemale436291YouTube4361543830132.9924.991control17Changing color of background from blue to green43740437991125132.99124.998</v>
      </c>
      <c r="AU937">
        <f>COUNTIF(AT$2:AT937,AT937)</f>
        <v>1</v>
      </c>
      <c r="AV937" t="str">
        <f>WebStore68[[#This Row],[country]]&amp;"-"&amp;WebStore68[[#This Row],[item]]</f>
        <v>Italy-Scanmarker Air Pen Scanner</v>
      </c>
    </row>
    <row r="938" spans="1:48" hidden="1" x14ac:dyDescent="0.25">
      <c r="A938">
        <v>48</v>
      </c>
      <c r="B938">
        <v>64</v>
      </c>
      <c r="C938" s="4">
        <v>43764</v>
      </c>
      <c r="D938" s="14">
        <f>WebStore68[[#This Row],[order_date]]</f>
        <v>43764</v>
      </c>
      <c r="E938" s="3">
        <f>ROUNDUP(MONTH(WebStore68[[#This Row],[order_date]])/3, 0)</f>
        <v>4</v>
      </c>
      <c r="F938">
        <v>7</v>
      </c>
      <c r="G938" t="s">
        <v>35</v>
      </c>
      <c r="H938" t="s">
        <v>46</v>
      </c>
      <c r="I938" t="s">
        <v>55</v>
      </c>
      <c r="J938" t="s">
        <v>58</v>
      </c>
      <c r="K938" s="4">
        <v>43687</v>
      </c>
      <c r="L938">
        <v>1</v>
      </c>
      <c r="M938" t="s">
        <v>61</v>
      </c>
      <c r="N938" s="4">
        <v>43615</v>
      </c>
      <c r="O938" s="4">
        <v>43830</v>
      </c>
      <c r="P938">
        <v>1</v>
      </c>
      <c r="Q938" t="s">
        <v>65</v>
      </c>
      <c r="R938" t="s">
        <v>227</v>
      </c>
      <c r="S938">
        <v>1</v>
      </c>
      <c r="T938" t="s">
        <v>429</v>
      </c>
      <c r="U938" t="s">
        <v>992</v>
      </c>
      <c r="V938" t="s">
        <v>1510</v>
      </c>
      <c r="W938" t="s">
        <v>69</v>
      </c>
      <c r="X938" t="s">
        <v>1517</v>
      </c>
      <c r="Y938">
        <v>199.99</v>
      </c>
      <c r="Z938">
        <v>19.989999999999998</v>
      </c>
      <c r="AA938">
        <v>1</v>
      </c>
      <c r="AB938" t="s">
        <v>431</v>
      </c>
      <c r="AC938" t="s">
        <v>2326</v>
      </c>
      <c r="AD938">
        <v>1</v>
      </c>
      <c r="AE938" t="s">
        <v>2634</v>
      </c>
      <c r="AF938">
        <v>31</v>
      </c>
      <c r="AG938" t="s">
        <v>2635</v>
      </c>
      <c r="AH938" s="4">
        <v>43740</v>
      </c>
      <c r="AI938" s="4">
        <v>43799</v>
      </c>
      <c r="AJ938" t="s">
        <v>65</v>
      </c>
      <c r="AK938" t="s">
        <v>227</v>
      </c>
      <c r="AL938" t="s">
        <v>429</v>
      </c>
      <c r="AM938" t="s">
        <v>992</v>
      </c>
      <c r="AN938" t="s">
        <v>1510</v>
      </c>
      <c r="AO938" t="s">
        <v>69</v>
      </c>
      <c r="AP938" t="s">
        <v>1517</v>
      </c>
      <c r="AQ938">
        <f>WebStore68[[#This Row],[unit_price]]*WebStore68[[#This Row],[quantity]]</f>
        <v>199.99</v>
      </c>
      <c r="AR938" t="s">
        <v>431</v>
      </c>
      <c r="AS938" t="s">
        <v>2326</v>
      </c>
      <c r="AT938" t="str">
        <f t="shared" si="14"/>
        <v>4864437647yesFemale436871YouTube4361543830199.9919.991test31Changing color of background from blue to green43740437991040199.99119.9924</v>
      </c>
      <c r="AU938">
        <f>COUNTIF(AT$2:AT938,AT938)</f>
        <v>1</v>
      </c>
      <c r="AV938" t="str">
        <f>WebStore68[[#This Row],[country]]&amp;"-"&amp;WebStore68[[#This Row],[item]]</f>
        <v>Italy-Eye Serum</v>
      </c>
    </row>
    <row r="939" spans="1:48" hidden="1" x14ac:dyDescent="0.25">
      <c r="A939">
        <v>52</v>
      </c>
      <c r="B939">
        <v>247</v>
      </c>
      <c r="C939" s="13">
        <v>43765</v>
      </c>
      <c r="D939" s="14">
        <f>WebStore68[[#This Row],[order_date]]</f>
        <v>43765</v>
      </c>
      <c r="E939" s="3">
        <f>ROUNDUP(MONTH(WebStore68[[#This Row],[order_date]])/3, 0)</f>
        <v>4</v>
      </c>
      <c r="F939">
        <v>7</v>
      </c>
      <c r="G939" t="s">
        <v>35</v>
      </c>
      <c r="H939" t="s">
        <v>46</v>
      </c>
      <c r="I939" t="s">
        <v>56</v>
      </c>
      <c r="J939" t="s">
        <v>57</v>
      </c>
      <c r="K939" s="4">
        <v>43476</v>
      </c>
      <c r="L939">
        <v>2</v>
      </c>
      <c r="N939" s="4"/>
      <c r="O939" s="4"/>
      <c r="P939">
        <v>1</v>
      </c>
      <c r="Q939" t="s">
        <v>65</v>
      </c>
      <c r="R939" t="s">
        <v>227</v>
      </c>
      <c r="S939">
        <v>1</v>
      </c>
      <c r="T939" t="s">
        <v>389</v>
      </c>
      <c r="U939" t="s">
        <v>951</v>
      </c>
      <c r="V939" t="s">
        <v>1485</v>
      </c>
      <c r="W939" t="s">
        <v>80</v>
      </c>
      <c r="X939" t="s">
        <v>1517</v>
      </c>
      <c r="Y939">
        <v>43.9</v>
      </c>
      <c r="Z939">
        <v>39.979999999999997</v>
      </c>
      <c r="AA939">
        <v>1</v>
      </c>
      <c r="AB939" t="s">
        <v>431</v>
      </c>
      <c r="AC939" t="s">
        <v>2326</v>
      </c>
      <c r="AD939">
        <v>1</v>
      </c>
      <c r="AE939" t="s">
        <v>2633</v>
      </c>
      <c r="AF939">
        <v>101</v>
      </c>
      <c r="AG939" t="s">
        <v>2635</v>
      </c>
      <c r="AH939" s="4">
        <v>43740</v>
      </c>
      <c r="AI939" s="4">
        <v>43799</v>
      </c>
      <c r="AJ939" t="s">
        <v>65</v>
      </c>
      <c r="AK939" t="s">
        <v>227</v>
      </c>
      <c r="AL939" t="s">
        <v>389</v>
      </c>
      <c r="AM939" t="s">
        <v>951</v>
      </c>
      <c r="AN939" t="s">
        <v>1485</v>
      </c>
      <c r="AO939" t="s">
        <v>80</v>
      </c>
      <c r="AP939" t="s">
        <v>1517</v>
      </c>
      <c r="AQ939">
        <f>WebStore68[[#This Row],[unit_price]]*WebStore68[[#This Row],[quantity]]</f>
        <v>43.9</v>
      </c>
      <c r="AR939" t="s">
        <v>431</v>
      </c>
      <c r="AS939" t="s">
        <v>2326</v>
      </c>
      <c r="AT939" t="str">
        <f t="shared" si="14"/>
        <v>52247437657noMale43476243.939.981control101Changing color of background from blue to green43740437991011621.95219.9924</v>
      </c>
      <c r="AU939">
        <f>COUNTIF(AT$2:AT939,AT939)</f>
        <v>1</v>
      </c>
      <c r="AV939" t="str">
        <f>WebStore68[[#This Row],[country]]&amp;"-"&amp;WebStore68[[#This Row],[item]]</f>
        <v>Italy-Revlon Super Lusrous 3 piece</v>
      </c>
    </row>
    <row r="940" spans="1:48" hidden="1" x14ac:dyDescent="0.25">
      <c r="A940">
        <v>58</v>
      </c>
      <c r="B940">
        <v>64</v>
      </c>
      <c r="C940" s="4">
        <v>43767</v>
      </c>
      <c r="D940" s="14">
        <f>WebStore68[[#This Row],[order_date]]</f>
        <v>43767</v>
      </c>
      <c r="E940" s="3">
        <f>ROUNDUP(MONTH(WebStore68[[#This Row],[order_date]])/3, 0)</f>
        <v>4</v>
      </c>
      <c r="F940">
        <v>7</v>
      </c>
      <c r="G940" t="s">
        <v>35</v>
      </c>
      <c r="H940" t="s">
        <v>46</v>
      </c>
      <c r="I940" t="s">
        <v>55</v>
      </c>
      <c r="J940" t="s">
        <v>58</v>
      </c>
      <c r="K940" s="4">
        <v>43687</v>
      </c>
      <c r="L940">
        <v>1</v>
      </c>
      <c r="M940" t="s">
        <v>61</v>
      </c>
      <c r="N940" s="4">
        <v>43615</v>
      </c>
      <c r="O940" s="4">
        <v>43830</v>
      </c>
      <c r="P940">
        <v>1</v>
      </c>
      <c r="Q940" t="s">
        <v>79</v>
      </c>
      <c r="R940" t="s">
        <v>241</v>
      </c>
      <c r="S940">
        <v>1</v>
      </c>
      <c r="T940" t="s">
        <v>423</v>
      </c>
      <c r="U940" t="s">
        <v>985</v>
      </c>
      <c r="V940" t="s">
        <v>1518</v>
      </c>
      <c r="W940" t="s">
        <v>80</v>
      </c>
      <c r="X940" t="s">
        <v>1548</v>
      </c>
      <c r="Y940">
        <v>85.76</v>
      </c>
      <c r="Z940">
        <v>29.98</v>
      </c>
      <c r="AA940">
        <v>1</v>
      </c>
      <c r="AB940" t="s">
        <v>455</v>
      </c>
      <c r="AC940" t="s">
        <v>2340</v>
      </c>
      <c r="AH940" s="4"/>
      <c r="AI940" s="4"/>
      <c r="AJ940" t="s">
        <v>79</v>
      </c>
      <c r="AK940" t="s">
        <v>241</v>
      </c>
      <c r="AL940" t="s">
        <v>423</v>
      </c>
      <c r="AM940" t="s">
        <v>985</v>
      </c>
      <c r="AN940" t="s">
        <v>1518</v>
      </c>
      <c r="AO940" t="s">
        <v>80</v>
      </c>
      <c r="AP940" t="s">
        <v>1548</v>
      </c>
      <c r="AQ940">
        <f>WebStore68[[#This Row],[unit_price]]*WebStore68[[#This Row],[quantity]]</f>
        <v>85.76</v>
      </c>
      <c r="AR940" t="s">
        <v>455</v>
      </c>
      <c r="AS940" t="s">
        <v>2340</v>
      </c>
      <c r="AT940" t="str">
        <f t="shared" si="14"/>
        <v>5864437677yesFemale436871YouTube436154383085.7629.98411042.88214.9915</v>
      </c>
      <c r="AU940">
        <f>COUNTIF(AT$2:AT940,AT940)</f>
        <v>1</v>
      </c>
      <c r="AV940" t="str">
        <f>WebStore68[[#This Row],[country]]&amp;"-"&amp;WebStore68[[#This Row],[item]]</f>
        <v>Italy-Pokémon TCG: Shining Fates Tin</v>
      </c>
    </row>
    <row r="941" spans="1:48" hidden="1" x14ac:dyDescent="0.25">
      <c r="A941">
        <v>59</v>
      </c>
      <c r="B941">
        <v>315</v>
      </c>
      <c r="C941" s="13">
        <v>43767</v>
      </c>
      <c r="D941" s="14">
        <f>WebStore68[[#This Row],[order_date]]</f>
        <v>43767</v>
      </c>
      <c r="E941" s="3">
        <f>ROUNDUP(MONTH(WebStore68[[#This Row],[order_date]])/3, 0)</f>
        <v>4</v>
      </c>
      <c r="F941">
        <v>7</v>
      </c>
      <c r="G941" t="s">
        <v>35</v>
      </c>
      <c r="H941" t="s">
        <v>46</v>
      </c>
      <c r="I941" t="s">
        <v>56</v>
      </c>
      <c r="J941" t="s">
        <v>57</v>
      </c>
      <c r="K941" s="4">
        <v>43626</v>
      </c>
      <c r="L941">
        <v>2</v>
      </c>
      <c r="M941" t="s">
        <v>60</v>
      </c>
      <c r="N941" s="4">
        <v>43615</v>
      </c>
      <c r="O941" s="4">
        <v>43830</v>
      </c>
      <c r="P941">
        <v>2</v>
      </c>
      <c r="Q941" t="s">
        <v>93</v>
      </c>
      <c r="R941" t="s">
        <v>255</v>
      </c>
      <c r="S941">
        <v>3</v>
      </c>
      <c r="T941" t="s">
        <v>437</v>
      </c>
      <c r="U941" t="s">
        <v>999</v>
      </c>
      <c r="V941" t="s">
        <v>1531</v>
      </c>
      <c r="W941" t="s">
        <v>1999</v>
      </c>
      <c r="X941" t="s">
        <v>2041</v>
      </c>
      <c r="Y941">
        <v>268.89999999999998</v>
      </c>
      <c r="Z941">
        <v>89.94</v>
      </c>
      <c r="AA941">
        <v>3</v>
      </c>
      <c r="AB941" t="s">
        <v>2097</v>
      </c>
      <c r="AC941" t="s">
        <v>2365</v>
      </c>
      <c r="AD941">
        <v>1</v>
      </c>
      <c r="AE941" t="s">
        <v>2634</v>
      </c>
      <c r="AF941">
        <v>135</v>
      </c>
      <c r="AG941" t="s">
        <v>2635</v>
      </c>
      <c r="AH941" s="4">
        <v>43740</v>
      </c>
      <c r="AI941" s="4">
        <v>43799</v>
      </c>
      <c r="AJ941" t="s">
        <v>79</v>
      </c>
      <c r="AK941" t="s">
        <v>241</v>
      </c>
      <c r="AL941" t="s">
        <v>562</v>
      </c>
      <c r="AM941" t="s">
        <v>1078</v>
      </c>
      <c r="AN941" t="s">
        <v>1587</v>
      </c>
      <c r="AO941" t="s">
        <v>80</v>
      </c>
      <c r="AP941" t="s">
        <v>1548</v>
      </c>
      <c r="AQ941">
        <f>WebStore68[[#This Row],[unit_price]]*WebStore68[[#This Row],[quantity]]</f>
        <v>109.98</v>
      </c>
      <c r="AR941" t="s">
        <v>86</v>
      </c>
      <c r="AS941" t="s">
        <v>2350</v>
      </c>
      <c r="AT941" t="str">
        <f t="shared" si="14"/>
        <v>59315437677noMale436262Facebook4361543830268.989.941test135Changing color of background from blue to green4374043799414454.99214.997</v>
      </c>
      <c r="AU941">
        <f>COUNTIF(AT$2:AT941,AT941)</f>
        <v>1</v>
      </c>
      <c r="AV941" t="str">
        <f>WebStore68[[#This Row],[country]]&amp;"-"&amp;WebStore68[[#This Row],[item]]</f>
        <v>Italy-Topps 2020 Series 1 Baseball Blaster Box</v>
      </c>
    </row>
    <row r="942" spans="1:48" hidden="1" x14ac:dyDescent="0.25">
      <c r="A942">
        <v>59</v>
      </c>
      <c r="B942">
        <v>315</v>
      </c>
      <c r="C942" s="13">
        <v>43767</v>
      </c>
      <c r="D942" s="14">
        <f>WebStore68[[#This Row],[order_date]]</f>
        <v>43767</v>
      </c>
      <c r="E942" s="3">
        <f>ROUNDUP(MONTH(WebStore68[[#This Row],[order_date]])/3, 0)</f>
        <v>4</v>
      </c>
      <c r="F942">
        <v>7</v>
      </c>
      <c r="G942" t="s">
        <v>35</v>
      </c>
      <c r="H942" t="s">
        <v>46</v>
      </c>
      <c r="I942" t="s">
        <v>56</v>
      </c>
      <c r="J942" t="s">
        <v>57</v>
      </c>
      <c r="K942" s="4">
        <v>43626</v>
      </c>
      <c r="L942">
        <v>2</v>
      </c>
      <c r="M942" t="s">
        <v>60</v>
      </c>
      <c r="N942" s="4">
        <v>43615</v>
      </c>
      <c r="O942" s="4">
        <v>43830</v>
      </c>
      <c r="P942">
        <v>2</v>
      </c>
      <c r="Q942" t="s">
        <v>93</v>
      </c>
      <c r="R942" t="s">
        <v>255</v>
      </c>
      <c r="S942">
        <v>3</v>
      </c>
      <c r="T942" t="s">
        <v>437</v>
      </c>
      <c r="U942" t="s">
        <v>999</v>
      </c>
      <c r="V942" t="s">
        <v>1531</v>
      </c>
      <c r="W942" t="s">
        <v>1999</v>
      </c>
      <c r="X942" t="s">
        <v>2041</v>
      </c>
      <c r="Y942">
        <v>268.89999999999998</v>
      </c>
      <c r="Z942">
        <v>89.94</v>
      </c>
      <c r="AA942">
        <v>3</v>
      </c>
      <c r="AB942" t="s">
        <v>2097</v>
      </c>
      <c r="AC942" t="s">
        <v>2365</v>
      </c>
      <c r="AD942">
        <v>1</v>
      </c>
      <c r="AE942" t="s">
        <v>2634</v>
      </c>
      <c r="AF942">
        <v>135</v>
      </c>
      <c r="AG942" t="s">
        <v>2635</v>
      </c>
      <c r="AH942" s="4">
        <v>43740</v>
      </c>
      <c r="AI942" s="4">
        <v>43799</v>
      </c>
      <c r="AJ942" t="s">
        <v>80</v>
      </c>
      <c r="AK942" t="s">
        <v>242</v>
      </c>
      <c r="AL942" t="s">
        <v>507</v>
      </c>
      <c r="AM942" t="s">
        <v>1070</v>
      </c>
      <c r="AN942" t="s">
        <v>1597</v>
      </c>
      <c r="AO942" t="s">
        <v>67</v>
      </c>
      <c r="AP942" t="s">
        <v>1548</v>
      </c>
      <c r="AQ942">
        <f>WebStore68[[#This Row],[unit_price]]*WebStore68[[#This Row],[quantity]]</f>
        <v>71.97</v>
      </c>
      <c r="AR942" t="s">
        <v>69</v>
      </c>
      <c r="AS942" t="s">
        <v>2360</v>
      </c>
      <c r="AT942" t="str">
        <f t="shared" si="14"/>
        <v>59315437677noMale436262Facebook4361543830268.989.941test135Changing color of background from blue to green437404379923323.99314.991</v>
      </c>
      <c r="AU942">
        <f>COUNTIF(AT$2:AT942,AT942)</f>
        <v>1</v>
      </c>
      <c r="AV942" t="str">
        <f>WebStore68[[#This Row],[country]]&amp;"-"&amp;WebStore68[[#This Row],[item]]</f>
        <v>Italy-Dickies Men's Original 874</v>
      </c>
    </row>
    <row r="943" spans="1:48" hidden="1" x14ac:dyDescent="0.25">
      <c r="A943">
        <v>59</v>
      </c>
      <c r="B943">
        <v>315</v>
      </c>
      <c r="C943" s="13">
        <v>43767</v>
      </c>
      <c r="D943" s="14">
        <f>WebStore68[[#This Row],[order_date]]</f>
        <v>43767</v>
      </c>
      <c r="E943" s="3">
        <f>ROUNDUP(MONTH(WebStore68[[#This Row],[order_date]])/3, 0)</f>
        <v>4</v>
      </c>
      <c r="F943">
        <v>7</v>
      </c>
      <c r="G943" t="s">
        <v>35</v>
      </c>
      <c r="H943" t="s">
        <v>46</v>
      </c>
      <c r="I943" t="s">
        <v>56</v>
      </c>
      <c r="J943" t="s">
        <v>57</v>
      </c>
      <c r="K943" s="4">
        <v>43626</v>
      </c>
      <c r="L943">
        <v>2</v>
      </c>
      <c r="M943" t="s">
        <v>60</v>
      </c>
      <c r="N943" s="4">
        <v>43615</v>
      </c>
      <c r="O943" s="4">
        <v>43830</v>
      </c>
      <c r="P943">
        <v>2</v>
      </c>
      <c r="Q943" t="s">
        <v>93</v>
      </c>
      <c r="R943" t="s">
        <v>255</v>
      </c>
      <c r="S943">
        <v>3</v>
      </c>
      <c r="T943" t="s">
        <v>437</v>
      </c>
      <c r="U943" t="s">
        <v>999</v>
      </c>
      <c r="V943" t="s">
        <v>1531</v>
      </c>
      <c r="W943" t="s">
        <v>1999</v>
      </c>
      <c r="X943" t="s">
        <v>2041</v>
      </c>
      <c r="Y943">
        <v>268.89999999999998</v>
      </c>
      <c r="Z943">
        <v>89.94</v>
      </c>
      <c r="AA943">
        <v>3</v>
      </c>
      <c r="AB943" t="s">
        <v>2097</v>
      </c>
      <c r="AC943" t="s">
        <v>2365</v>
      </c>
      <c r="AD943">
        <v>1</v>
      </c>
      <c r="AE943" t="s">
        <v>2634</v>
      </c>
      <c r="AF943">
        <v>135</v>
      </c>
      <c r="AG943" t="s">
        <v>2635</v>
      </c>
      <c r="AH943" s="4">
        <v>43740</v>
      </c>
      <c r="AI943" s="4">
        <v>43799</v>
      </c>
      <c r="AJ943" t="s">
        <v>79</v>
      </c>
      <c r="AK943" t="s">
        <v>241</v>
      </c>
      <c r="AL943" t="s">
        <v>406</v>
      </c>
      <c r="AM943" t="s">
        <v>968</v>
      </c>
      <c r="AN943" t="s">
        <v>1501</v>
      </c>
      <c r="AO943" t="s">
        <v>69</v>
      </c>
      <c r="AP943" t="s">
        <v>1548</v>
      </c>
      <c r="AQ943">
        <f>WebStore68[[#This Row],[unit_price]]*WebStore68[[#This Row],[quantity]]</f>
        <v>86.95</v>
      </c>
      <c r="AR943" t="s">
        <v>65</v>
      </c>
      <c r="AS943" t="s">
        <v>2343</v>
      </c>
      <c r="AT943" t="str">
        <f t="shared" si="14"/>
        <v>59315437677noMale436262Facebook4361543830268.989.941test135Changing color of background from blue to green4374043799411286.95114.9910</v>
      </c>
      <c r="AU943">
        <f>COUNTIF(AT$2:AT943,AT943)</f>
        <v>1</v>
      </c>
      <c r="AV943" t="str">
        <f>WebStore68[[#This Row],[country]]&amp;"-"&amp;WebStore68[[#This Row],[item]]</f>
        <v>Italy-Pokemon Ultra Beasts Gx Collectible Cards</v>
      </c>
    </row>
    <row r="944" spans="1:48" hidden="1" x14ac:dyDescent="0.25">
      <c r="A944">
        <v>67</v>
      </c>
      <c r="B944">
        <v>48</v>
      </c>
      <c r="C944" s="4">
        <v>43773</v>
      </c>
      <c r="D944" s="14">
        <f>WebStore68[[#This Row],[order_date]]</f>
        <v>43773</v>
      </c>
      <c r="E944" s="3">
        <f>ROUNDUP(MONTH(WebStore68[[#This Row],[order_date]])/3, 0)</f>
        <v>4</v>
      </c>
      <c r="F944">
        <v>7</v>
      </c>
      <c r="G944" t="s">
        <v>35</v>
      </c>
      <c r="H944" t="s">
        <v>46</v>
      </c>
      <c r="I944" t="s">
        <v>55</v>
      </c>
      <c r="J944" t="s">
        <v>58</v>
      </c>
      <c r="K944" s="4">
        <v>43728</v>
      </c>
      <c r="L944">
        <v>1</v>
      </c>
      <c r="M944" t="s">
        <v>61</v>
      </c>
      <c r="N944" s="4">
        <v>43615</v>
      </c>
      <c r="O944" s="4">
        <v>43830</v>
      </c>
      <c r="P944">
        <v>1</v>
      </c>
      <c r="Q944" t="s">
        <v>90</v>
      </c>
      <c r="R944" t="s">
        <v>252</v>
      </c>
      <c r="S944">
        <v>1</v>
      </c>
      <c r="T944" t="s">
        <v>444</v>
      </c>
      <c r="U944" t="s">
        <v>1006</v>
      </c>
      <c r="V944" t="s">
        <v>1537</v>
      </c>
      <c r="W944" t="s">
        <v>80</v>
      </c>
      <c r="X944" t="s">
        <v>1562</v>
      </c>
      <c r="Y944">
        <v>31.94</v>
      </c>
      <c r="Z944">
        <v>19.98</v>
      </c>
      <c r="AA944">
        <v>1</v>
      </c>
      <c r="AB944" t="s">
        <v>645</v>
      </c>
      <c r="AC944" t="s">
        <v>2347</v>
      </c>
      <c r="AD944">
        <v>1</v>
      </c>
      <c r="AE944" t="s">
        <v>2634</v>
      </c>
      <c r="AF944">
        <v>24</v>
      </c>
      <c r="AG944" t="s">
        <v>2635</v>
      </c>
      <c r="AH944" s="4">
        <v>43740</v>
      </c>
      <c r="AI944" s="4">
        <v>43799</v>
      </c>
      <c r="AJ944" t="s">
        <v>90</v>
      </c>
      <c r="AK944" t="s">
        <v>252</v>
      </c>
      <c r="AL944" t="s">
        <v>444</v>
      </c>
      <c r="AM944" t="s">
        <v>1006</v>
      </c>
      <c r="AN944" t="s">
        <v>1537</v>
      </c>
      <c r="AO944" t="s">
        <v>80</v>
      </c>
      <c r="AP944" t="s">
        <v>1562</v>
      </c>
      <c r="AQ944">
        <f>WebStore68[[#This Row],[unit_price]]*WebStore68[[#This Row],[quantity]]</f>
        <v>31.94</v>
      </c>
      <c r="AR944" t="s">
        <v>645</v>
      </c>
      <c r="AS944" t="s">
        <v>2347</v>
      </c>
      <c r="AT944" t="str">
        <f t="shared" si="14"/>
        <v>6748437737yesFemale437281YouTube436154383031.9419.981test24Changing color of background from blue to green4374043799612215.9729.9913</v>
      </c>
      <c r="AU944">
        <f>COUNTIF(AT$2:AT944,AT944)</f>
        <v>1</v>
      </c>
      <c r="AV944" t="str">
        <f>WebStore68[[#This Row],[country]]&amp;"-"&amp;WebStore68[[#This Row],[item]]</f>
        <v>Italy-Rummikub Classic Edition</v>
      </c>
    </row>
    <row r="945" spans="1:48" hidden="1" x14ac:dyDescent="0.25">
      <c r="A945">
        <v>116</v>
      </c>
      <c r="B945">
        <v>317</v>
      </c>
      <c r="C945" s="4">
        <v>43801</v>
      </c>
      <c r="D945" s="14">
        <f>WebStore68[[#This Row],[order_date]]</f>
        <v>43801</v>
      </c>
      <c r="E945" s="3">
        <f>ROUNDUP(MONTH(WebStore68[[#This Row],[order_date]])/3, 0)</f>
        <v>4</v>
      </c>
      <c r="F945">
        <v>7</v>
      </c>
      <c r="G945" t="s">
        <v>35</v>
      </c>
      <c r="H945" t="s">
        <v>46</v>
      </c>
      <c r="I945" t="s">
        <v>55</v>
      </c>
      <c r="J945" t="s">
        <v>58</v>
      </c>
      <c r="K945" s="4">
        <v>43623</v>
      </c>
      <c r="L945">
        <v>3</v>
      </c>
      <c r="M945" t="s">
        <v>59</v>
      </c>
      <c r="N945" s="4">
        <v>43615</v>
      </c>
      <c r="O945" s="4">
        <v>43830</v>
      </c>
      <c r="P945">
        <v>1</v>
      </c>
      <c r="Q945" t="s">
        <v>67</v>
      </c>
      <c r="R945" t="s">
        <v>229</v>
      </c>
      <c r="S945">
        <v>1</v>
      </c>
      <c r="T945" t="s">
        <v>478</v>
      </c>
      <c r="U945" t="s">
        <v>1041</v>
      </c>
      <c r="V945" t="s">
        <v>1569</v>
      </c>
      <c r="W945" t="s">
        <v>69</v>
      </c>
      <c r="X945" t="s">
        <v>1548</v>
      </c>
      <c r="Y945">
        <v>42.99</v>
      </c>
      <c r="Z945">
        <v>14.99</v>
      </c>
      <c r="AA945">
        <v>1</v>
      </c>
      <c r="AB945" t="s">
        <v>90</v>
      </c>
      <c r="AC945" t="s">
        <v>2328</v>
      </c>
      <c r="AH945" s="4"/>
      <c r="AI945" s="4"/>
      <c r="AJ945" t="s">
        <v>67</v>
      </c>
      <c r="AK945" t="s">
        <v>229</v>
      </c>
      <c r="AL945" t="s">
        <v>478</v>
      </c>
      <c r="AM945" t="s">
        <v>1041</v>
      </c>
      <c r="AN945" t="s">
        <v>1569</v>
      </c>
      <c r="AO945" t="s">
        <v>69</v>
      </c>
      <c r="AP945" t="s">
        <v>1548</v>
      </c>
      <c r="AQ945">
        <f>WebStore68[[#This Row],[unit_price]]*WebStore68[[#This Row],[quantity]]</f>
        <v>42.99</v>
      </c>
      <c r="AR945" t="s">
        <v>90</v>
      </c>
      <c r="AS945" t="s">
        <v>2328</v>
      </c>
      <c r="AT945" t="str">
        <f t="shared" si="14"/>
        <v>116317438017yesFemale436233Google Ads436154383042.9914.9933242.99114.996</v>
      </c>
      <c r="AU945">
        <f>COUNTIF(AT$2:AT945,AT945)</f>
        <v>1</v>
      </c>
      <c r="AV945" t="str">
        <f>WebStore68[[#This Row],[country]]&amp;"-"&amp;WebStore68[[#This Row],[item]]</f>
        <v>Italy-Desert Gold Grosset ED</v>
      </c>
    </row>
    <row r="946" spans="1:48" hidden="1" x14ac:dyDescent="0.25">
      <c r="A946">
        <v>129</v>
      </c>
      <c r="B946">
        <v>61</v>
      </c>
      <c r="C946" s="13">
        <v>43815</v>
      </c>
      <c r="D946" s="14">
        <f>WebStore68[[#This Row],[order_date]]</f>
        <v>43815</v>
      </c>
      <c r="E946" s="3">
        <f>ROUNDUP(MONTH(WebStore68[[#This Row],[order_date]])/3, 0)</f>
        <v>4</v>
      </c>
      <c r="F946">
        <v>7</v>
      </c>
      <c r="G946" t="s">
        <v>35</v>
      </c>
      <c r="H946" t="s">
        <v>46</v>
      </c>
      <c r="I946" t="s">
        <v>56</v>
      </c>
      <c r="J946" t="s">
        <v>57</v>
      </c>
      <c r="K946" s="4">
        <v>43703</v>
      </c>
      <c r="L946">
        <v>2</v>
      </c>
      <c r="M946" t="s">
        <v>60</v>
      </c>
      <c r="N946" s="4">
        <v>43615</v>
      </c>
      <c r="O946" s="4">
        <v>43830</v>
      </c>
      <c r="P946">
        <v>1</v>
      </c>
      <c r="Q946" t="s">
        <v>105</v>
      </c>
      <c r="R946" t="s">
        <v>267</v>
      </c>
      <c r="S946">
        <v>2</v>
      </c>
      <c r="T946" t="s">
        <v>487</v>
      </c>
      <c r="U946" t="s">
        <v>1050</v>
      </c>
      <c r="V946" t="s">
        <v>1579</v>
      </c>
      <c r="W946" t="s">
        <v>71</v>
      </c>
      <c r="X946" t="s">
        <v>1869</v>
      </c>
      <c r="Y946">
        <v>56.83</v>
      </c>
      <c r="Z946">
        <v>29.98</v>
      </c>
      <c r="AA946">
        <v>1</v>
      </c>
      <c r="AB946" t="s">
        <v>2120</v>
      </c>
      <c r="AC946" t="s">
        <v>2394</v>
      </c>
      <c r="AH946" s="4"/>
      <c r="AI946" s="4"/>
      <c r="AJ946" t="s">
        <v>79</v>
      </c>
      <c r="AK946" t="s">
        <v>241</v>
      </c>
      <c r="AL946" t="s">
        <v>423</v>
      </c>
      <c r="AM946" t="s">
        <v>985</v>
      </c>
      <c r="AN946" t="s">
        <v>1518</v>
      </c>
      <c r="AO946" t="s">
        <v>69</v>
      </c>
      <c r="AP946" t="s">
        <v>1548</v>
      </c>
      <c r="AQ946">
        <f>WebStore68[[#This Row],[unit_price]]*WebStore68[[#This Row],[quantity]]</f>
        <v>42.88</v>
      </c>
      <c r="AR946" t="s">
        <v>455</v>
      </c>
      <c r="AS946" t="s">
        <v>2340</v>
      </c>
      <c r="AT946" t="str">
        <f t="shared" si="14"/>
        <v>12961438157noMale437032Facebook436154383056.8329.98411042.88114.9915</v>
      </c>
      <c r="AU946">
        <f>COUNTIF(AT$2:AT946,AT946)</f>
        <v>1</v>
      </c>
      <c r="AV946" t="str">
        <f>WebStore68[[#This Row],[country]]&amp;"-"&amp;WebStore68[[#This Row],[item]]</f>
        <v>Italy-Pokémon TCG: Shining Fates Tin</v>
      </c>
    </row>
    <row r="947" spans="1:48" hidden="1" x14ac:dyDescent="0.25">
      <c r="A947">
        <v>129</v>
      </c>
      <c r="B947">
        <v>61</v>
      </c>
      <c r="C947" s="13">
        <v>43815</v>
      </c>
      <c r="D947" s="14">
        <f>WebStore68[[#This Row],[order_date]]</f>
        <v>43815</v>
      </c>
      <c r="E947" s="3">
        <f>ROUNDUP(MONTH(WebStore68[[#This Row],[order_date]])/3, 0)</f>
        <v>4</v>
      </c>
      <c r="F947">
        <v>7</v>
      </c>
      <c r="G947" t="s">
        <v>35</v>
      </c>
      <c r="H947" t="s">
        <v>46</v>
      </c>
      <c r="I947" t="s">
        <v>56</v>
      </c>
      <c r="J947" t="s">
        <v>57</v>
      </c>
      <c r="K947" s="4">
        <v>43703</v>
      </c>
      <c r="L947">
        <v>2</v>
      </c>
      <c r="M947" t="s">
        <v>60</v>
      </c>
      <c r="N947" s="4">
        <v>43615</v>
      </c>
      <c r="O947" s="4">
        <v>43830</v>
      </c>
      <c r="P947">
        <v>1</v>
      </c>
      <c r="Q947" t="s">
        <v>105</v>
      </c>
      <c r="R947" t="s">
        <v>267</v>
      </c>
      <c r="S947">
        <v>2</v>
      </c>
      <c r="T947" t="s">
        <v>487</v>
      </c>
      <c r="U947" t="s">
        <v>1050</v>
      </c>
      <c r="V947" t="s">
        <v>1579</v>
      </c>
      <c r="W947" t="s">
        <v>71</v>
      </c>
      <c r="X947" t="s">
        <v>1869</v>
      </c>
      <c r="Y947">
        <v>56.83</v>
      </c>
      <c r="Z947">
        <v>29.98</v>
      </c>
      <c r="AA947">
        <v>1</v>
      </c>
      <c r="AB947" t="s">
        <v>2120</v>
      </c>
      <c r="AC947" t="s">
        <v>2394</v>
      </c>
      <c r="AH947" s="4"/>
      <c r="AI947" s="4"/>
      <c r="AJ947" t="s">
        <v>79</v>
      </c>
      <c r="AK947" t="s">
        <v>241</v>
      </c>
      <c r="AL947" t="s">
        <v>770</v>
      </c>
      <c r="AM947" t="s">
        <v>1182</v>
      </c>
      <c r="AN947" t="s">
        <v>1614</v>
      </c>
      <c r="AO947" t="s">
        <v>69</v>
      </c>
      <c r="AP947" t="s">
        <v>1548</v>
      </c>
      <c r="AQ947">
        <f>WebStore68[[#This Row],[unit_price]]*WebStore68[[#This Row],[quantity]]</f>
        <v>13.95</v>
      </c>
      <c r="AR947" t="s">
        <v>455</v>
      </c>
      <c r="AS947" t="s">
        <v>2340</v>
      </c>
      <c r="AT947" t="str">
        <f t="shared" si="14"/>
        <v>12961438157noMale437032Facebook436154383056.8329.98416513.95114.9915</v>
      </c>
      <c r="AU947">
        <f>COUNTIF(AT$2:AT947,AT947)</f>
        <v>1</v>
      </c>
      <c r="AV947" t="str">
        <f>WebStore68[[#This Row],[country]]&amp;"-"&amp;WebStore68[[#This Row],[item]]</f>
        <v>Italy-Yu-Gi-Oh! TCG: Egyptian God Deck: Obelisk The Tormentor</v>
      </c>
    </row>
    <row r="948" spans="1:48" hidden="1" x14ac:dyDescent="0.25">
      <c r="A948">
        <v>134</v>
      </c>
      <c r="B948">
        <v>27</v>
      </c>
      <c r="C948" s="4">
        <v>43817</v>
      </c>
      <c r="D948" s="14">
        <f>WebStore68[[#This Row],[order_date]]</f>
        <v>43817</v>
      </c>
      <c r="E948" s="3">
        <f>ROUNDUP(MONTH(WebStore68[[#This Row],[order_date]])/3, 0)</f>
        <v>4</v>
      </c>
      <c r="F948">
        <v>7</v>
      </c>
      <c r="G948" t="s">
        <v>35</v>
      </c>
      <c r="H948" t="s">
        <v>46</v>
      </c>
      <c r="I948" t="s">
        <v>56</v>
      </c>
      <c r="J948" t="s">
        <v>58</v>
      </c>
      <c r="K948" s="4">
        <v>43629</v>
      </c>
      <c r="L948">
        <v>1</v>
      </c>
      <c r="M948" t="s">
        <v>61</v>
      </c>
      <c r="N948" s="4">
        <v>43615</v>
      </c>
      <c r="O948" s="4">
        <v>43830</v>
      </c>
      <c r="P948">
        <v>1</v>
      </c>
      <c r="Q948" t="s">
        <v>80</v>
      </c>
      <c r="R948" t="s">
        <v>242</v>
      </c>
      <c r="S948">
        <v>1</v>
      </c>
      <c r="T948" t="s">
        <v>453</v>
      </c>
      <c r="U948" t="s">
        <v>1016</v>
      </c>
      <c r="V948" t="s">
        <v>1546</v>
      </c>
      <c r="W948" t="s">
        <v>67</v>
      </c>
      <c r="X948" t="s">
        <v>1548</v>
      </c>
      <c r="Y948">
        <v>176.25</v>
      </c>
      <c r="Z948">
        <v>44.97</v>
      </c>
      <c r="AA948">
        <v>1</v>
      </c>
      <c r="AB948" t="s">
        <v>67</v>
      </c>
      <c r="AC948" t="s">
        <v>2373</v>
      </c>
      <c r="AH948" s="4"/>
      <c r="AI948" s="4"/>
      <c r="AJ948" t="s">
        <v>80</v>
      </c>
      <c r="AK948" t="s">
        <v>242</v>
      </c>
      <c r="AL948" t="s">
        <v>453</v>
      </c>
      <c r="AM948" t="s">
        <v>1016</v>
      </c>
      <c r="AN948" t="s">
        <v>1546</v>
      </c>
      <c r="AO948" t="s">
        <v>67</v>
      </c>
      <c r="AP948" t="s">
        <v>1548</v>
      </c>
      <c r="AQ948">
        <f>WebStore68[[#This Row],[unit_price]]*WebStore68[[#This Row],[quantity]]</f>
        <v>176.25</v>
      </c>
      <c r="AR948" t="s">
        <v>67</v>
      </c>
      <c r="AS948" t="s">
        <v>2373</v>
      </c>
      <c r="AT948" t="str">
        <f t="shared" si="14"/>
        <v>13427438177noFemale436291YouTube4361543830176.2544.9722658.75314.993</v>
      </c>
      <c r="AU948">
        <f>COUNTIF(AT$2:AT948,AT948)</f>
        <v>1</v>
      </c>
      <c r="AV948" t="str">
        <f>WebStore68[[#This Row],[country]]&amp;"-"&amp;WebStore68[[#This Row],[item]]</f>
        <v>Italy-Book Week Girls Feisty Fairy AMSCAN Licensed Costume</v>
      </c>
    </row>
    <row r="949" spans="1:48" hidden="1" x14ac:dyDescent="0.25">
      <c r="A949">
        <v>165</v>
      </c>
      <c r="B949">
        <v>401</v>
      </c>
      <c r="C949" s="13">
        <v>43836</v>
      </c>
      <c r="D949" s="14">
        <f>WebStore68[[#This Row],[order_date]]</f>
        <v>43836</v>
      </c>
      <c r="E949" s="3">
        <f>ROUNDUP(MONTH(WebStore68[[#This Row],[order_date]])/3, 0)</f>
        <v>1</v>
      </c>
      <c r="F949">
        <v>7</v>
      </c>
      <c r="G949" t="s">
        <v>35</v>
      </c>
      <c r="H949" t="s">
        <v>46</v>
      </c>
      <c r="I949" t="s">
        <v>56</v>
      </c>
      <c r="J949" t="s">
        <v>58</v>
      </c>
      <c r="K949" s="4">
        <v>43609</v>
      </c>
      <c r="L949">
        <v>2</v>
      </c>
      <c r="N949" s="4"/>
      <c r="O949" s="4"/>
      <c r="P949">
        <v>1</v>
      </c>
      <c r="Q949" t="s">
        <v>79</v>
      </c>
      <c r="R949" t="s">
        <v>241</v>
      </c>
      <c r="S949">
        <v>1</v>
      </c>
      <c r="T949" t="s">
        <v>515</v>
      </c>
      <c r="U949" t="s">
        <v>1078</v>
      </c>
      <c r="V949" t="s">
        <v>1587</v>
      </c>
      <c r="W949" t="s">
        <v>67</v>
      </c>
      <c r="X949" t="s">
        <v>1548</v>
      </c>
      <c r="Y949">
        <v>164.97</v>
      </c>
      <c r="Z949">
        <v>44.97</v>
      </c>
      <c r="AA949">
        <v>1</v>
      </c>
      <c r="AB949" t="s">
        <v>86</v>
      </c>
      <c r="AC949" t="s">
        <v>2350</v>
      </c>
      <c r="AH949" s="4"/>
      <c r="AI949" s="4"/>
      <c r="AJ949" t="s">
        <v>79</v>
      </c>
      <c r="AK949" t="s">
        <v>241</v>
      </c>
      <c r="AL949" t="s">
        <v>515</v>
      </c>
      <c r="AM949" t="s">
        <v>1078</v>
      </c>
      <c r="AN949" t="s">
        <v>1587</v>
      </c>
      <c r="AO949" t="s">
        <v>67</v>
      </c>
      <c r="AP949" t="s">
        <v>1548</v>
      </c>
      <c r="AQ949">
        <f>WebStore68[[#This Row],[unit_price]]*WebStore68[[#This Row],[quantity]]</f>
        <v>164.97</v>
      </c>
      <c r="AR949" t="s">
        <v>86</v>
      </c>
      <c r="AS949" t="s">
        <v>2350</v>
      </c>
      <c r="AT949" t="str">
        <f t="shared" si="14"/>
        <v>165401438367noFemale436092164.9744.97414354.99314.997</v>
      </c>
      <c r="AU949">
        <f>COUNTIF(AT$2:AT949,AT949)</f>
        <v>1</v>
      </c>
      <c r="AV949" t="str">
        <f>WebStore68[[#This Row],[country]]&amp;"-"&amp;WebStore68[[#This Row],[item]]</f>
        <v>Italy-Topps 2020 Series 1 Baseball Blaster Box</v>
      </c>
    </row>
    <row r="950" spans="1:48" hidden="1" x14ac:dyDescent="0.25">
      <c r="A950">
        <v>176</v>
      </c>
      <c r="B950">
        <v>27</v>
      </c>
      <c r="C950" s="4">
        <v>43841</v>
      </c>
      <c r="D950" s="14">
        <f>WebStore68[[#This Row],[order_date]]</f>
        <v>43841</v>
      </c>
      <c r="E950" s="3">
        <f>ROUNDUP(MONTH(WebStore68[[#This Row],[order_date]])/3, 0)</f>
        <v>1</v>
      </c>
      <c r="F950">
        <v>7</v>
      </c>
      <c r="G950" t="s">
        <v>35</v>
      </c>
      <c r="H950" t="s">
        <v>46</v>
      </c>
      <c r="I950" t="s">
        <v>56</v>
      </c>
      <c r="J950" t="s">
        <v>58</v>
      </c>
      <c r="K950" s="4">
        <v>43629</v>
      </c>
      <c r="L950">
        <v>1</v>
      </c>
      <c r="M950" t="s">
        <v>61</v>
      </c>
      <c r="N950" s="4">
        <v>43615</v>
      </c>
      <c r="O950" s="4">
        <v>43830</v>
      </c>
      <c r="P950">
        <v>1</v>
      </c>
      <c r="Q950" t="s">
        <v>70</v>
      </c>
      <c r="R950" t="s">
        <v>232</v>
      </c>
      <c r="S950">
        <v>1</v>
      </c>
      <c r="T950" t="s">
        <v>495</v>
      </c>
      <c r="U950" t="s">
        <v>1058</v>
      </c>
      <c r="V950" t="s">
        <v>1587</v>
      </c>
      <c r="W950" t="s">
        <v>67</v>
      </c>
      <c r="X950" t="s">
        <v>1517</v>
      </c>
      <c r="Y950">
        <v>164.97</v>
      </c>
      <c r="Z950">
        <v>59.97</v>
      </c>
      <c r="AA950">
        <v>1</v>
      </c>
      <c r="AB950" t="s">
        <v>673</v>
      </c>
      <c r="AC950" t="s">
        <v>2348</v>
      </c>
      <c r="AH950" s="4"/>
      <c r="AI950" s="4"/>
      <c r="AJ950" t="s">
        <v>70</v>
      </c>
      <c r="AK950" t="s">
        <v>232</v>
      </c>
      <c r="AL950" t="s">
        <v>495</v>
      </c>
      <c r="AM950" t="s">
        <v>1058</v>
      </c>
      <c r="AN950" t="s">
        <v>1587</v>
      </c>
      <c r="AO950" t="s">
        <v>67</v>
      </c>
      <c r="AP950" t="s">
        <v>1517</v>
      </c>
      <c r="AQ950">
        <f>WebStore68[[#This Row],[unit_price]]*WebStore68[[#This Row],[quantity]]</f>
        <v>164.97</v>
      </c>
      <c r="AR950" t="s">
        <v>673</v>
      </c>
      <c r="AS950" t="s">
        <v>2348</v>
      </c>
      <c r="AT950" t="str">
        <f t="shared" si="14"/>
        <v>17627438417noFemale436291YouTube4361543830164.9759.97511554.99319.9912</v>
      </c>
      <c r="AU950">
        <f>COUNTIF(AT$2:AT950,AT950)</f>
        <v>1</v>
      </c>
      <c r="AV950" t="str">
        <f>WebStore68[[#This Row],[country]]&amp;"-"&amp;WebStore68[[#This Row],[item]]</f>
        <v>Italy-Rampage Plain Third Complete Skateboard</v>
      </c>
    </row>
    <row r="951" spans="1:48" hidden="1" x14ac:dyDescent="0.25">
      <c r="A951">
        <v>178</v>
      </c>
      <c r="B951">
        <v>201</v>
      </c>
      <c r="C951" s="4">
        <v>43844</v>
      </c>
      <c r="D951" s="14">
        <f>WebStore68[[#This Row],[order_date]]</f>
        <v>43844</v>
      </c>
      <c r="E951" s="3">
        <f>ROUNDUP(MONTH(WebStore68[[#This Row],[order_date]])/3, 0)</f>
        <v>1</v>
      </c>
      <c r="F951">
        <v>7</v>
      </c>
      <c r="G951" t="s">
        <v>35</v>
      </c>
      <c r="H951" t="s">
        <v>46</v>
      </c>
      <c r="I951" t="s">
        <v>55</v>
      </c>
      <c r="J951" t="s">
        <v>58</v>
      </c>
      <c r="K951" s="4">
        <v>43728</v>
      </c>
      <c r="L951">
        <v>1</v>
      </c>
      <c r="M951" t="s">
        <v>61</v>
      </c>
      <c r="N951" s="4">
        <v>43615</v>
      </c>
      <c r="O951" s="4">
        <v>43830</v>
      </c>
      <c r="P951">
        <v>1</v>
      </c>
      <c r="Q951" t="s">
        <v>105</v>
      </c>
      <c r="R951" t="s">
        <v>267</v>
      </c>
      <c r="S951">
        <v>1</v>
      </c>
      <c r="T951" t="s">
        <v>523</v>
      </c>
      <c r="U951" t="s">
        <v>1086</v>
      </c>
      <c r="V951" t="s">
        <v>1613</v>
      </c>
      <c r="W951" t="s">
        <v>71</v>
      </c>
      <c r="X951" t="s">
        <v>1869</v>
      </c>
      <c r="Y951">
        <v>173.8</v>
      </c>
      <c r="Z951">
        <v>29.98</v>
      </c>
      <c r="AA951">
        <v>1</v>
      </c>
      <c r="AB951" t="s">
        <v>82</v>
      </c>
      <c r="AC951" t="s">
        <v>2409</v>
      </c>
      <c r="AH951" s="4"/>
      <c r="AI951" s="4"/>
      <c r="AJ951" t="s">
        <v>79</v>
      </c>
      <c r="AK951" t="s">
        <v>241</v>
      </c>
      <c r="AL951" t="s">
        <v>541</v>
      </c>
      <c r="AM951" t="s">
        <v>968</v>
      </c>
      <c r="AN951" t="s">
        <v>1629</v>
      </c>
      <c r="AO951" t="s">
        <v>69</v>
      </c>
      <c r="AP951" t="s">
        <v>1548</v>
      </c>
      <c r="AQ951">
        <f>WebStore68[[#This Row],[unit_price]]*WebStore68[[#This Row],[quantity]]</f>
        <v>86.9</v>
      </c>
      <c r="AR951" t="s">
        <v>86</v>
      </c>
      <c r="AS951" t="s">
        <v>2350</v>
      </c>
      <c r="AT951" t="str">
        <f t="shared" si="14"/>
        <v>178201438447yesFemale437281YouTube4361543830173.829.98411186.9114.997</v>
      </c>
      <c r="AU951">
        <f>COUNTIF(AT$2:AT951,AT951)</f>
        <v>1</v>
      </c>
      <c r="AV951" t="str">
        <f>WebStore68[[#This Row],[country]]&amp;"-"&amp;WebStore68[[#This Row],[item]]</f>
        <v>Italy-Pokemon Ultra Beasts Gx Collectible Cards</v>
      </c>
    </row>
    <row r="952" spans="1:48" hidden="1" x14ac:dyDescent="0.25">
      <c r="A952">
        <v>194</v>
      </c>
      <c r="B952">
        <v>317</v>
      </c>
      <c r="C952" s="4">
        <v>43856</v>
      </c>
      <c r="D952" s="14">
        <f>WebStore68[[#This Row],[order_date]]</f>
        <v>43856</v>
      </c>
      <c r="E952" s="3">
        <f>ROUNDUP(MONTH(WebStore68[[#This Row],[order_date]])/3, 0)</f>
        <v>1</v>
      </c>
      <c r="F952">
        <v>7</v>
      </c>
      <c r="G952" t="s">
        <v>35</v>
      </c>
      <c r="H952" t="s">
        <v>46</v>
      </c>
      <c r="I952" t="s">
        <v>55</v>
      </c>
      <c r="J952" t="s">
        <v>58</v>
      </c>
      <c r="K952" s="4">
        <v>43623</v>
      </c>
      <c r="L952">
        <v>3</v>
      </c>
      <c r="M952" t="s">
        <v>59</v>
      </c>
      <c r="N952" s="4">
        <v>43615</v>
      </c>
      <c r="O952" s="4">
        <v>43830</v>
      </c>
      <c r="P952">
        <v>1</v>
      </c>
      <c r="Q952" t="s">
        <v>122</v>
      </c>
      <c r="R952" t="s">
        <v>284</v>
      </c>
      <c r="S952">
        <v>3</v>
      </c>
      <c r="T952" t="s">
        <v>533</v>
      </c>
      <c r="U952" t="s">
        <v>1095</v>
      </c>
      <c r="V952" t="s">
        <v>1621</v>
      </c>
      <c r="W952" t="s">
        <v>168</v>
      </c>
      <c r="X952" t="s">
        <v>2041</v>
      </c>
      <c r="Y952">
        <v>194.81</v>
      </c>
      <c r="Z952">
        <v>104.93</v>
      </c>
      <c r="AA952">
        <v>3</v>
      </c>
      <c r="AB952" t="s">
        <v>2135</v>
      </c>
      <c r="AC952" t="s">
        <v>2413</v>
      </c>
      <c r="AH952" s="4"/>
      <c r="AI952" s="4"/>
      <c r="AJ952" t="s">
        <v>67</v>
      </c>
      <c r="AK952" t="s">
        <v>229</v>
      </c>
      <c r="AL952" t="s">
        <v>445</v>
      </c>
      <c r="AM952" t="s">
        <v>1007</v>
      </c>
      <c r="AN952" t="s">
        <v>1533</v>
      </c>
      <c r="AO952" t="s">
        <v>69</v>
      </c>
      <c r="AP952" t="s">
        <v>1548</v>
      </c>
      <c r="AQ952">
        <f>WebStore68[[#This Row],[unit_price]]*WebStore68[[#This Row],[quantity]]</f>
        <v>59.99</v>
      </c>
      <c r="AR952" t="s">
        <v>79</v>
      </c>
      <c r="AS952" t="s">
        <v>2349</v>
      </c>
      <c r="AT952" t="str">
        <f t="shared" si="14"/>
        <v>194317438567yesFemale436233Google Ads4361543830194.81104.93310459.99114.994</v>
      </c>
      <c r="AU952">
        <f>COUNTIF(AT$2:AT952,AT952)</f>
        <v>1</v>
      </c>
      <c r="AV952" t="str">
        <f>WebStore68[[#This Row],[country]]&amp;"-"&amp;WebStore68[[#This Row],[item]]</f>
        <v>Italy-One Piece Vol.3 1st Edition - JP</v>
      </c>
    </row>
    <row r="953" spans="1:48" hidden="1" x14ac:dyDescent="0.25">
      <c r="A953">
        <v>194</v>
      </c>
      <c r="B953">
        <v>317</v>
      </c>
      <c r="C953" s="4">
        <v>43856</v>
      </c>
      <c r="D953" s="14">
        <f>WebStore68[[#This Row],[order_date]]</f>
        <v>43856</v>
      </c>
      <c r="E953" s="3">
        <f>ROUNDUP(MONTH(WebStore68[[#This Row],[order_date]])/3, 0)</f>
        <v>1</v>
      </c>
      <c r="F953">
        <v>7</v>
      </c>
      <c r="G953" t="s">
        <v>35</v>
      </c>
      <c r="H953" t="s">
        <v>46</v>
      </c>
      <c r="I953" t="s">
        <v>55</v>
      </c>
      <c r="J953" t="s">
        <v>58</v>
      </c>
      <c r="K953" s="4">
        <v>43623</v>
      </c>
      <c r="L953">
        <v>3</v>
      </c>
      <c r="M953" t="s">
        <v>59</v>
      </c>
      <c r="N953" s="4">
        <v>43615</v>
      </c>
      <c r="O953" s="4">
        <v>43830</v>
      </c>
      <c r="P953">
        <v>1</v>
      </c>
      <c r="Q953" t="s">
        <v>122</v>
      </c>
      <c r="R953" t="s">
        <v>284</v>
      </c>
      <c r="S953">
        <v>3</v>
      </c>
      <c r="T953" t="s">
        <v>533</v>
      </c>
      <c r="U953" t="s">
        <v>1095</v>
      </c>
      <c r="V953" t="s">
        <v>1621</v>
      </c>
      <c r="W953" t="s">
        <v>168</v>
      </c>
      <c r="X953" t="s">
        <v>2041</v>
      </c>
      <c r="Y953">
        <v>194.81</v>
      </c>
      <c r="Z953">
        <v>104.93</v>
      </c>
      <c r="AA953">
        <v>3</v>
      </c>
      <c r="AB953" t="s">
        <v>2135</v>
      </c>
      <c r="AC953" t="s">
        <v>2413</v>
      </c>
      <c r="AH953" s="4"/>
      <c r="AI953" s="4"/>
      <c r="AJ953" t="s">
        <v>67</v>
      </c>
      <c r="AK953" t="s">
        <v>229</v>
      </c>
      <c r="AL953" t="s">
        <v>847</v>
      </c>
      <c r="AM953" t="s">
        <v>1384</v>
      </c>
      <c r="AN953" t="s">
        <v>1900</v>
      </c>
      <c r="AO953" t="s">
        <v>67</v>
      </c>
      <c r="AP953" t="s">
        <v>1548</v>
      </c>
      <c r="AQ953">
        <f>WebStore68[[#This Row],[unit_price]]*WebStore68[[#This Row],[quantity]]</f>
        <v>62.97</v>
      </c>
      <c r="AR953" t="s">
        <v>872</v>
      </c>
      <c r="AS953" t="s">
        <v>2388</v>
      </c>
      <c r="AT953" t="str">
        <f t="shared" si="14"/>
        <v>194317438567yesFemale436233Google Ads4361543830194.81104.9335720.99314.9919</v>
      </c>
      <c r="AU953">
        <f>COUNTIF(AT$2:AT953,AT953)</f>
        <v>1</v>
      </c>
      <c r="AV953" t="str">
        <f>WebStore68[[#This Row],[country]]&amp;"-"&amp;WebStore68[[#This Row],[item]]</f>
        <v>Italy-Hail Mary 1st Edition</v>
      </c>
    </row>
    <row r="954" spans="1:48" hidden="1" x14ac:dyDescent="0.25">
      <c r="A954">
        <v>194</v>
      </c>
      <c r="B954">
        <v>317</v>
      </c>
      <c r="C954" s="4">
        <v>43856</v>
      </c>
      <c r="D954" s="14">
        <f>WebStore68[[#This Row],[order_date]]</f>
        <v>43856</v>
      </c>
      <c r="E954" s="3">
        <f>ROUNDUP(MONTH(WebStore68[[#This Row],[order_date]])/3, 0)</f>
        <v>1</v>
      </c>
      <c r="F954">
        <v>7</v>
      </c>
      <c r="G954" t="s">
        <v>35</v>
      </c>
      <c r="H954" t="s">
        <v>46</v>
      </c>
      <c r="I954" t="s">
        <v>55</v>
      </c>
      <c r="J954" t="s">
        <v>58</v>
      </c>
      <c r="K954" s="4">
        <v>43623</v>
      </c>
      <c r="L954">
        <v>3</v>
      </c>
      <c r="M954" t="s">
        <v>59</v>
      </c>
      <c r="N954" s="4">
        <v>43615</v>
      </c>
      <c r="O954" s="4">
        <v>43830</v>
      </c>
      <c r="P954">
        <v>1</v>
      </c>
      <c r="Q954" t="s">
        <v>122</v>
      </c>
      <c r="R954" t="s">
        <v>284</v>
      </c>
      <c r="S954">
        <v>3</v>
      </c>
      <c r="T954" t="s">
        <v>533</v>
      </c>
      <c r="U954" t="s">
        <v>1095</v>
      </c>
      <c r="V954" t="s">
        <v>1621</v>
      </c>
      <c r="W954" t="s">
        <v>168</v>
      </c>
      <c r="X954" t="s">
        <v>2041</v>
      </c>
      <c r="Y954">
        <v>194.81</v>
      </c>
      <c r="Z954">
        <v>104.93</v>
      </c>
      <c r="AA954">
        <v>3</v>
      </c>
      <c r="AB954" t="s">
        <v>2135</v>
      </c>
      <c r="AC954" t="s">
        <v>2413</v>
      </c>
      <c r="AH954" s="4"/>
      <c r="AI954" s="4"/>
      <c r="AJ954" t="s">
        <v>67</v>
      </c>
      <c r="AK954" t="s">
        <v>229</v>
      </c>
      <c r="AL954" t="s">
        <v>416</v>
      </c>
      <c r="AM954" t="s">
        <v>978</v>
      </c>
      <c r="AN954" t="s">
        <v>1511</v>
      </c>
      <c r="AO954" t="s">
        <v>67</v>
      </c>
      <c r="AP954" t="s">
        <v>1548</v>
      </c>
      <c r="AQ954">
        <f>WebStore68[[#This Row],[unit_price]]*WebStore68[[#This Row],[quantity]]</f>
        <v>71.849999999999994</v>
      </c>
      <c r="AR954" t="s">
        <v>652</v>
      </c>
      <c r="AS954" t="s">
        <v>2352</v>
      </c>
      <c r="AT954" t="str">
        <f t="shared" si="14"/>
        <v>194317438567yesFemale436233Google Ads4361543830194.81104.93311723.95314.9911</v>
      </c>
      <c r="AU954">
        <f>COUNTIF(AT$2:AT954,AT954)</f>
        <v>1</v>
      </c>
      <c r="AV954" t="str">
        <f>WebStore68[[#This Row],[country]]&amp;"-"&amp;WebStore68[[#This Row],[item]]</f>
        <v>Italy-Rich Dad</v>
      </c>
    </row>
    <row r="955" spans="1:48" hidden="1" x14ac:dyDescent="0.25">
      <c r="A955">
        <v>196</v>
      </c>
      <c r="B955">
        <v>5</v>
      </c>
      <c r="C955" s="13">
        <v>43858</v>
      </c>
      <c r="D955" s="14">
        <f>WebStore68[[#This Row],[order_date]]</f>
        <v>43858</v>
      </c>
      <c r="E955" s="3">
        <f>ROUNDUP(MONTH(WebStore68[[#This Row],[order_date]])/3, 0)</f>
        <v>1</v>
      </c>
      <c r="F955">
        <v>7</v>
      </c>
      <c r="G955" t="s">
        <v>35</v>
      </c>
      <c r="H955" t="s">
        <v>46</v>
      </c>
      <c r="I955" t="s">
        <v>56</v>
      </c>
      <c r="J955" t="s">
        <v>57</v>
      </c>
      <c r="K955" s="4">
        <v>43724</v>
      </c>
      <c r="L955">
        <v>2</v>
      </c>
      <c r="M955" t="s">
        <v>60</v>
      </c>
      <c r="N955" s="4">
        <v>43615</v>
      </c>
      <c r="O955" s="4">
        <v>43830</v>
      </c>
      <c r="P955">
        <v>1</v>
      </c>
      <c r="Q955" t="s">
        <v>90</v>
      </c>
      <c r="R955" t="s">
        <v>252</v>
      </c>
      <c r="S955">
        <v>1</v>
      </c>
      <c r="T955" t="s">
        <v>444</v>
      </c>
      <c r="U955" t="s">
        <v>1006</v>
      </c>
      <c r="V955" t="s">
        <v>1537</v>
      </c>
      <c r="W955" t="s">
        <v>80</v>
      </c>
      <c r="X955" t="s">
        <v>1562</v>
      </c>
      <c r="Y955">
        <v>31.94</v>
      </c>
      <c r="Z955">
        <v>19.98</v>
      </c>
      <c r="AA955">
        <v>1</v>
      </c>
      <c r="AB955" t="s">
        <v>645</v>
      </c>
      <c r="AC955" t="s">
        <v>2347</v>
      </c>
      <c r="AH955" s="4"/>
      <c r="AI955" s="4"/>
      <c r="AJ955" t="s">
        <v>90</v>
      </c>
      <c r="AK955" t="s">
        <v>252</v>
      </c>
      <c r="AL955" t="s">
        <v>444</v>
      </c>
      <c r="AM955" t="s">
        <v>1006</v>
      </c>
      <c r="AN955" t="s">
        <v>1537</v>
      </c>
      <c r="AO955" t="s">
        <v>80</v>
      </c>
      <c r="AP955" t="s">
        <v>1562</v>
      </c>
      <c r="AQ955">
        <f>WebStore68[[#This Row],[unit_price]]*WebStore68[[#This Row],[quantity]]</f>
        <v>31.94</v>
      </c>
      <c r="AR955" t="s">
        <v>645</v>
      </c>
      <c r="AS955" t="s">
        <v>2347</v>
      </c>
      <c r="AT955" t="str">
        <f t="shared" si="14"/>
        <v>1965438587noMale437242Facebook436154383031.9419.98612215.9729.9913</v>
      </c>
      <c r="AU955">
        <f>COUNTIF(AT$2:AT955,AT955)</f>
        <v>1</v>
      </c>
      <c r="AV955" t="str">
        <f>WebStore68[[#This Row],[country]]&amp;"-"&amp;WebStore68[[#This Row],[item]]</f>
        <v>Italy-Rummikub Classic Edition</v>
      </c>
    </row>
    <row r="956" spans="1:48" hidden="1" x14ac:dyDescent="0.25">
      <c r="A956">
        <v>197</v>
      </c>
      <c r="B956">
        <v>394</v>
      </c>
      <c r="C956" s="13">
        <v>43858</v>
      </c>
      <c r="D956" s="14">
        <f>WebStore68[[#This Row],[order_date]]</f>
        <v>43858</v>
      </c>
      <c r="E956" s="3">
        <f>ROUNDUP(MONTH(WebStore68[[#This Row],[order_date]])/3, 0)</f>
        <v>1</v>
      </c>
      <c r="F956">
        <v>7</v>
      </c>
      <c r="G956" t="s">
        <v>35</v>
      </c>
      <c r="H956" t="s">
        <v>46</v>
      </c>
      <c r="I956" t="s">
        <v>56</v>
      </c>
      <c r="J956" t="s">
        <v>58</v>
      </c>
      <c r="K956" s="4">
        <v>43678</v>
      </c>
      <c r="L956">
        <v>2</v>
      </c>
      <c r="M956" t="s">
        <v>60</v>
      </c>
      <c r="N956" s="4">
        <v>43615</v>
      </c>
      <c r="O956" s="4">
        <v>43830</v>
      </c>
      <c r="P956">
        <v>2</v>
      </c>
      <c r="Q956" t="s">
        <v>123</v>
      </c>
      <c r="R956" t="s">
        <v>285</v>
      </c>
      <c r="S956">
        <v>2</v>
      </c>
      <c r="T956" t="s">
        <v>535</v>
      </c>
      <c r="U956" t="s">
        <v>1097</v>
      </c>
      <c r="V956" t="s">
        <v>1623</v>
      </c>
      <c r="W956" t="s">
        <v>109</v>
      </c>
      <c r="X956" t="s">
        <v>2038</v>
      </c>
      <c r="Y956">
        <v>217.25</v>
      </c>
      <c r="Z956">
        <v>64.959999999999994</v>
      </c>
      <c r="AA956">
        <v>2</v>
      </c>
      <c r="AB956" t="s">
        <v>2136</v>
      </c>
      <c r="AC956" t="s">
        <v>2415</v>
      </c>
      <c r="AH956" s="4"/>
      <c r="AI956" s="4"/>
      <c r="AJ956" t="s">
        <v>80</v>
      </c>
      <c r="AK956" t="s">
        <v>242</v>
      </c>
      <c r="AL956" t="s">
        <v>453</v>
      </c>
      <c r="AM956" t="s">
        <v>1016</v>
      </c>
      <c r="AN956" t="s">
        <v>1546</v>
      </c>
      <c r="AO956" t="s">
        <v>67</v>
      </c>
      <c r="AP956" t="s">
        <v>1548</v>
      </c>
      <c r="AQ956">
        <f>WebStore68[[#This Row],[unit_price]]*WebStore68[[#This Row],[quantity]]</f>
        <v>176.25</v>
      </c>
      <c r="AR956" t="s">
        <v>67</v>
      </c>
      <c r="AS956" t="s">
        <v>2373</v>
      </c>
      <c r="AT956" t="str">
        <f t="shared" si="14"/>
        <v>197394438587noFemale436782Facebook4361543830217.2564.9622658.75314.993</v>
      </c>
      <c r="AU956">
        <f>COUNTIF(AT$2:AT956,AT956)</f>
        <v>1</v>
      </c>
      <c r="AV956" t="str">
        <f>WebStore68[[#This Row],[country]]&amp;"-"&amp;WebStore68[[#This Row],[item]]</f>
        <v>Italy-Book Week Girls Feisty Fairy AMSCAN Licensed Costume</v>
      </c>
    </row>
    <row r="957" spans="1:48" hidden="1" x14ac:dyDescent="0.25">
      <c r="A957">
        <v>197</v>
      </c>
      <c r="B957">
        <v>394</v>
      </c>
      <c r="C957" s="13">
        <v>43858</v>
      </c>
      <c r="D957" s="14">
        <f>WebStore68[[#This Row],[order_date]]</f>
        <v>43858</v>
      </c>
      <c r="E957" s="3">
        <f>ROUNDUP(MONTH(WebStore68[[#This Row],[order_date]])/3, 0)</f>
        <v>1</v>
      </c>
      <c r="F957">
        <v>7</v>
      </c>
      <c r="G957" t="s">
        <v>35</v>
      </c>
      <c r="H957" t="s">
        <v>46</v>
      </c>
      <c r="I957" t="s">
        <v>56</v>
      </c>
      <c r="J957" t="s">
        <v>58</v>
      </c>
      <c r="K957" s="4">
        <v>43678</v>
      </c>
      <c r="L957">
        <v>2</v>
      </c>
      <c r="M957" t="s">
        <v>60</v>
      </c>
      <c r="N957" s="4">
        <v>43615</v>
      </c>
      <c r="O957" s="4">
        <v>43830</v>
      </c>
      <c r="P957">
        <v>2</v>
      </c>
      <c r="Q957" t="s">
        <v>123</v>
      </c>
      <c r="R957" t="s">
        <v>285</v>
      </c>
      <c r="S957">
        <v>2</v>
      </c>
      <c r="T957" t="s">
        <v>535</v>
      </c>
      <c r="U957" t="s">
        <v>1097</v>
      </c>
      <c r="V957" t="s">
        <v>1623</v>
      </c>
      <c r="W957" t="s">
        <v>109</v>
      </c>
      <c r="X957" t="s">
        <v>2038</v>
      </c>
      <c r="Y957">
        <v>217.25</v>
      </c>
      <c r="Z957">
        <v>64.959999999999994</v>
      </c>
      <c r="AA957">
        <v>2</v>
      </c>
      <c r="AB957" t="s">
        <v>2136</v>
      </c>
      <c r="AC957" t="s">
        <v>2415</v>
      </c>
      <c r="AH957" s="4"/>
      <c r="AI957" s="4"/>
      <c r="AJ957" t="s">
        <v>70</v>
      </c>
      <c r="AK957" t="s">
        <v>232</v>
      </c>
      <c r="AL957" t="s">
        <v>594</v>
      </c>
      <c r="AM957" t="s">
        <v>1077</v>
      </c>
      <c r="AN957" t="s">
        <v>519</v>
      </c>
      <c r="AO957" t="s">
        <v>69</v>
      </c>
      <c r="AP957" t="s">
        <v>1517</v>
      </c>
      <c r="AQ957">
        <f>WebStore68[[#This Row],[unit_price]]*WebStore68[[#This Row],[quantity]]</f>
        <v>41</v>
      </c>
      <c r="AR957" t="s">
        <v>432</v>
      </c>
      <c r="AS957" t="s">
        <v>2331</v>
      </c>
      <c r="AT957" t="str">
        <f t="shared" si="14"/>
        <v>197394438587noFemale436782Facebook4361543830217.2564.96513441119.9921</v>
      </c>
      <c r="AU957">
        <f>COUNTIF(AT$2:AT957,AT957)</f>
        <v>1</v>
      </c>
      <c r="AV957" t="str">
        <f>WebStore68[[#This Row],[country]]&amp;"-"&amp;WebStore68[[#This Row],[item]]</f>
        <v>Italy-Soccer Goal Set</v>
      </c>
    </row>
    <row r="958" spans="1:48" hidden="1" x14ac:dyDescent="0.25">
      <c r="A958">
        <v>201</v>
      </c>
      <c r="B958">
        <v>404</v>
      </c>
      <c r="C958" s="13">
        <v>43860</v>
      </c>
      <c r="D958" s="14">
        <f>WebStore68[[#This Row],[order_date]]</f>
        <v>43860</v>
      </c>
      <c r="E958" s="3">
        <f>ROUNDUP(MONTH(WebStore68[[#This Row],[order_date]])/3, 0)</f>
        <v>1</v>
      </c>
      <c r="F958">
        <v>7</v>
      </c>
      <c r="G958" t="s">
        <v>35</v>
      </c>
      <c r="H958" t="s">
        <v>46</v>
      </c>
      <c r="I958" t="s">
        <v>55</v>
      </c>
      <c r="J958" t="s">
        <v>58</v>
      </c>
      <c r="K958" s="4">
        <v>43699</v>
      </c>
      <c r="L958">
        <v>2</v>
      </c>
      <c r="M958" t="s">
        <v>60</v>
      </c>
      <c r="N958" s="4">
        <v>43615</v>
      </c>
      <c r="O958" s="4">
        <v>43830</v>
      </c>
      <c r="P958">
        <v>2</v>
      </c>
      <c r="Q958" t="s">
        <v>94</v>
      </c>
      <c r="R958" t="s">
        <v>256</v>
      </c>
      <c r="S958">
        <v>2</v>
      </c>
      <c r="T958" t="s">
        <v>539</v>
      </c>
      <c r="U958" t="s">
        <v>1101</v>
      </c>
      <c r="V958" t="s">
        <v>1627</v>
      </c>
      <c r="W958" t="s">
        <v>75</v>
      </c>
      <c r="X958" t="s">
        <v>1902</v>
      </c>
      <c r="Y958">
        <v>505.95</v>
      </c>
      <c r="Z958">
        <v>114.95</v>
      </c>
      <c r="AA958">
        <v>2</v>
      </c>
      <c r="AB958" t="s">
        <v>2139</v>
      </c>
      <c r="AC958" t="s">
        <v>2419</v>
      </c>
      <c r="AH958" s="4"/>
      <c r="AI958" s="4"/>
      <c r="AJ958" t="s">
        <v>70</v>
      </c>
      <c r="AK958" t="s">
        <v>232</v>
      </c>
      <c r="AL958" t="s">
        <v>591</v>
      </c>
      <c r="AM958" t="s">
        <v>1147</v>
      </c>
      <c r="AN958" t="s">
        <v>1610</v>
      </c>
      <c r="AO958" t="s">
        <v>80</v>
      </c>
      <c r="AP958" t="s">
        <v>1517</v>
      </c>
      <c r="AQ958">
        <f>WebStore68[[#This Row],[unit_price]]*WebStore68[[#This Row],[quantity]]</f>
        <v>25.98</v>
      </c>
      <c r="AR958" t="s">
        <v>640</v>
      </c>
      <c r="AS958" t="s">
        <v>2393</v>
      </c>
      <c r="AT958" t="str">
        <f t="shared" si="14"/>
        <v>201404438607yesFemale436992Facebook4361543830505.95114.9554412.99219.9917</v>
      </c>
      <c r="AU958">
        <f>COUNTIF(AT$2:AT958,AT958)</f>
        <v>1</v>
      </c>
      <c r="AV958" t="str">
        <f>WebStore68[[#This Row],[country]]&amp;"-"&amp;WebStore68[[#This Row],[item]]</f>
        <v>Italy-Football Self Training Kick Practice Trainer Aid Equipment Waist Belt Returner</v>
      </c>
    </row>
    <row r="959" spans="1:48" hidden="1" x14ac:dyDescent="0.25">
      <c r="A959">
        <v>201</v>
      </c>
      <c r="B959">
        <v>404</v>
      </c>
      <c r="C959" s="13">
        <v>43860</v>
      </c>
      <c r="D959" s="14">
        <f>WebStore68[[#This Row],[order_date]]</f>
        <v>43860</v>
      </c>
      <c r="E959" s="3">
        <f>ROUNDUP(MONTH(WebStore68[[#This Row],[order_date]])/3, 0)</f>
        <v>1</v>
      </c>
      <c r="F959">
        <v>7</v>
      </c>
      <c r="G959" t="s">
        <v>35</v>
      </c>
      <c r="H959" t="s">
        <v>46</v>
      </c>
      <c r="I959" t="s">
        <v>55</v>
      </c>
      <c r="J959" t="s">
        <v>58</v>
      </c>
      <c r="K959" s="4">
        <v>43699</v>
      </c>
      <c r="L959">
        <v>2</v>
      </c>
      <c r="M959" t="s">
        <v>60</v>
      </c>
      <c r="N959" s="4">
        <v>43615</v>
      </c>
      <c r="O959" s="4">
        <v>43830</v>
      </c>
      <c r="P959">
        <v>2</v>
      </c>
      <c r="Q959" t="s">
        <v>94</v>
      </c>
      <c r="R959" t="s">
        <v>256</v>
      </c>
      <c r="S959">
        <v>2</v>
      </c>
      <c r="T959" t="s">
        <v>539</v>
      </c>
      <c r="U959" t="s">
        <v>1101</v>
      </c>
      <c r="V959" t="s">
        <v>1627</v>
      </c>
      <c r="W959" t="s">
        <v>75</v>
      </c>
      <c r="X959" t="s">
        <v>1902</v>
      </c>
      <c r="Y959">
        <v>505.95</v>
      </c>
      <c r="Z959">
        <v>114.95</v>
      </c>
      <c r="AA959">
        <v>2</v>
      </c>
      <c r="AB959" t="s">
        <v>2139</v>
      </c>
      <c r="AC959" t="s">
        <v>2419</v>
      </c>
      <c r="AH959" s="4"/>
      <c r="AI959" s="4"/>
      <c r="AJ959" t="s">
        <v>86</v>
      </c>
      <c r="AK959" t="s">
        <v>248</v>
      </c>
      <c r="AL959" t="s">
        <v>633</v>
      </c>
      <c r="AM959" t="s">
        <v>1017</v>
      </c>
      <c r="AN959" t="s">
        <v>1547</v>
      </c>
      <c r="AO959" t="s">
        <v>67</v>
      </c>
      <c r="AP959" t="s">
        <v>1577</v>
      </c>
      <c r="AQ959">
        <f>WebStore68[[#This Row],[unit_price]]*WebStore68[[#This Row],[quantity]]</f>
        <v>479.97</v>
      </c>
      <c r="AR959" t="s">
        <v>547</v>
      </c>
      <c r="AS959" t="s">
        <v>2354</v>
      </c>
      <c r="AT959" t="str">
        <f t="shared" si="14"/>
        <v>201404438607yesFemale436992Facebook4361543830505.95114.95789159.99324.9914</v>
      </c>
      <c r="AU959">
        <f>COUNTIF(AT$2:AT959,AT959)</f>
        <v>1</v>
      </c>
      <c r="AV959" t="str">
        <f>WebStore68[[#This Row],[country]]&amp;"-"&amp;WebStore68[[#This Row],[item]]</f>
        <v>Italy-Milwaukee 2724-20 M18</v>
      </c>
    </row>
    <row r="960" spans="1:48" hidden="1" x14ac:dyDescent="0.25">
      <c r="A960">
        <v>223</v>
      </c>
      <c r="B960">
        <v>87</v>
      </c>
      <c r="C960" s="4">
        <v>43871</v>
      </c>
      <c r="D960" s="14">
        <f>WebStore68[[#This Row],[order_date]]</f>
        <v>43871</v>
      </c>
      <c r="E960" s="3">
        <f>ROUNDUP(MONTH(WebStore68[[#This Row],[order_date]])/3, 0)</f>
        <v>1</v>
      </c>
      <c r="F960">
        <v>7</v>
      </c>
      <c r="G960" t="s">
        <v>35</v>
      </c>
      <c r="H960" t="s">
        <v>46</v>
      </c>
      <c r="I960" t="s">
        <v>55</v>
      </c>
      <c r="J960" t="s">
        <v>57</v>
      </c>
      <c r="K960" s="4">
        <v>43834</v>
      </c>
      <c r="L960">
        <v>15</v>
      </c>
      <c r="M960" t="s">
        <v>62</v>
      </c>
      <c r="N960" s="4">
        <v>43615</v>
      </c>
      <c r="O960" s="4">
        <v>44413</v>
      </c>
      <c r="P960">
        <v>2</v>
      </c>
      <c r="Q960" t="s">
        <v>130</v>
      </c>
      <c r="R960" t="s">
        <v>292</v>
      </c>
      <c r="S960">
        <v>2</v>
      </c>
      <c r="T960" t="s">
        <v>554</v>
      </c>
      <c r="U960" t="s">
        <v>1115</v>
      </c>
      <c r="V960" t="s">
        <v>1639</v>
      </c>
      <c r="W960" t="s">
        <v>110</v>
      </c>
      <c r="X960" t="s">
        <v>2038</v>
      </c>
      <c r="Y960">
        <v>221.94</v>
      </c>
      <c r="Z960">
        <v>104.94</v>
      </c>
      <c r="AA960">
        <v>2</v>
      </c>
      <c r="AB960" t="s">
        <v>2143</v>
      </c>
      <c r="AC960" t="s">
        <v>2423</v>
      </c>
      <c r="AH960" s="4"/>
      <c r="AI960" s="4"/>
      <c r="AJ960" t="s">
        <v>80</v>
      </c>
      <c r="AK960" t="s">
        <v>242</v>
      </c>
      <c r="AL960" t="s">
        <v>507</v>
      </c>
      <c r="AM960" t="s">
        <v>1070</v>
      </c>
      <c r="AN960" t="s">
        <v>1597</v>
      </c>
      <c r="AO960" t="s">
        <v>67</v>
      </c>
      <c r="AP960" t="s">
        <v>1548</v>
      </c>
      <c r="AQ960">
        <f>WebStore68[[#This Row],[unit_price]]*WebStore68[[#This Row],[quantity]]</f>
        <v>71.97</v>
      </c>
      <c r="AR960" t="s">
        <v>69</v>
      </c>
      <c r="AS960" t="s">
        <v>2360</v>
      </c>
      <c r="AT960" t="str">
        <f t="shared" si="14"/>
        <v>22387438717yesMale4383415Organic4361544413221.94104.9423323.99314.991</v>
      </c>
      <c r="AU960">
        <f>COUNTIF(AT$2:AT960,AT960)</f>
        <v>1</v>
      </c>
      <c r="AV960" t="str">
        <f>WebStore68[[#This Row],[country]]&amp;"-"&amp;WebStore68[[#This Row],[item]]</f>
        <v>Italy-Dickies Men's Original 874</v>
      </c>
    </row>
    <row r="961" spans="1:48" hidden="1" x14ac:dyDescent="0.25">
      <c r="A961">
        <v>223</v>
      </c>
      <c r="B961">
        <v>87</v>
      </c>
      <c r="C961" s="4">
        <v>43871</v>
      </c>
      <c r="D961" s="14">
        <f>WebStore68[[#This Row],[order_date]]</f>
        <v>43871</v>
      </c>
      <c r="E961" s="3">
        <f>ROUNDUP(MONTH(WebStore68[[#This Row],[order_date]])/3, 0)</f>
        <v>1</v>
      </c>
      <c r="F961">
        <v>7</v>
      </c>
      <c r="G961" t="s">
        <v>35</v>
      </c>
      <c r="H961" t="s">
        <v>46</v>
      </c>
      <c r="I961" t="s">
        <v>55</v>
      </c>
      <c r="J961" t="s">
        <v>57</v>
      </c>
      <c r="K961" s="4">
        <v>43834</v>
      </c>
      <c r="L961">
        <v>15</v>
      </c>
      <c r="M961" t="s">
        <v>62</v>
      </c>
      <c r="N961" s="4">
        <v>43615</v>
      </c>
      <c r="O961" s="4">
        <v>44413</v>
      </c>
      <c r="P961">
        <v>2</v>
      </c>
      <c r="Q961" t="s">
        <v>130</v>
      </c>
      <c r="R961" t="s">
        <v>292</v>
      </c>
      <c r="S961">
        <v>2</v>
      </c>
      <c r="T961" t="s">
        <v>554</v>
      </c>
      <c r="U961" t="s">
        <v>1115</v>
      </c>
      <c r="V961" t="s">
        <v>1639</v>
      </c>
      <c r="W961" t="s">
        <v>110</v>
      </c>
      <c r="X961" t="s">
        <v>2038</v>
      </c>
      <c r="Y961">
        <v>221.94</v>
      </c>
      <c r="Z961">
        <v>104.94</v>
      </c>
      <c r="AA961">
        <v>2</v>
      </c>
      <c r="AB961" t="s">
        <v>2143</v>
      </c>
      <c r="AC961" t="s">
        <v>2423</v>
      </c>
      <c r="AH961" s="4"/>
      <c r="AI961" s="4"/>
      <c r="AJ961" t="s">
        <v>65</v>
      </c>
      <c r="AK961" t="s">
        <v>227</v>
      </c>
      <c r="AL961" t="s">
        <v>435</v>
      </c>
      <c r="AM961" t="s">
        <v>997</v>
      </c>
      <c r="AN961" t="s">
        <v>1529</v>
      </c>
      <c r="AO961" t="s">
        <v>67</v>
      </c>
      <c r="AP961" t="s">
        <v>1517</v>
      </c>
      <c r="AQ961">
        <f>WebStore68[[#This Row],[unit_price]]*WebStore68[[#This Row],[quantity]]</f>
        <v>149.97</v>
      </c>
      <c r="AR961" t="s">
        <v>431</v>
      </c>
      <c r="AS961" t="s">
        <v>2326</v>
      </c>
      <c r="AT961" t="str">
        <f t="shared" si="14"/>
        <v>22387438717yesMale4383415Organic4361544413221.94104.94102949.99319.9924</v>
      </c>
      <c r="AU961">
        <f>COUNTIF(AT$2:AT961,AT961)</f>
        <v>1</v>
      </c>
      <c r="AV961" t="str">
        <f>WebStore68[[#This Row],[country]]&amp;"-"&amp;WebStore68[[#This Row],[item]]</f>
        <v>Italy-Cleanser</v>
      </c>
    </row>
    <row r="962" spans="1:48" hidden="1" x14ac:dyDescent="0.25">
      <c r="A962">
        <v>224</v>
      </c>
      <c r="B962">
        <v>358</v>
      </c>
      <c r="C962" s="4">
        <v>43871</v>
      </c>
      <c r="D962" s="14">
        <f>WebStore68[[#This Row],[order_date]]</f>
        <v>43871</v>
      </c>
      <c r="E962" s="3">
        <f>ROUNDUP(MONTH(WebStore68[[#This Row],[order_date]])/3, 0)</f>
        <v>1</v>
      </c>
      <c r="F962">
        <v>7</v>
      </c>
      <c r="G962" t="s">
        <v>35</v>
      </c>
      <c r="H962" t="s">
        <v>46</v>
      </c>
      <c r="I962" t="s">
        <v>56</v>
      </c>
      <c r="J962" t="s">
        <v>57</v>
      </c>
      <c r="K962" s="4">
        <v>43654</v>
      </c>
      <c r="L962">
        <v>3</v>
      </c>
      <c r="M962" t="s">
        <v>59</v>
      </c>
      <c r="N962" s="4">
        <v>43615</v>
      </c>
      <c r="O962" s="4">
        <v>43830</v>
      </c>
      <c r="P962">
        <v>2</v>
      </c>
      <c r="Q962" t="s">
        <v>131</v>
      </c>
      <c r="R962" t="s">
        <v>293</v>
      </c>
      <c r="S962">
        <v>3</v>
      </c>
      <c r="T962" t="s">
        <v>555</v>
      </c>
      <c r="U962" t="s">
        <v>1116</v>
      </c>
      <c r="V962" t="s">
        <v>1640</v>
      </c>
      <c r="W962" t="s">
        <v>2007</v>
      </c>
      <c r="X962" t="s">
        <v>2051</v>
      </c>
      <c r="Y962">
        <v>190.61</v>
      </c>
      <c r="Z962">
        <v>79.959999999999994</v>
      </c>
      <c r="AA962">
        <v>3</v>
      </c>
      <c r="AB962" t="s">
        <v>2144</v>
      </c>
      <c r="AC962" t="s">
        <v>2424</v>
      </c>
      <c r="AH962" s="4"/>
      <c r="AI962" s="4"/>
      <c r="AJ962" t="s">
        <v>79</v>
      </c>
      <c r="AK962" t="s">
        <v>241</v>
      </c>
      <c r="AL962" t="s">
        <v>562</v>
      </c>
      <c r="AM962" t="s">
        <v>1078</v>
      </c>
      <c r="AN962" t="s">
        <v>1587</v>
      </c>
      <c r="AO962" t="s">
        <v>80</v>
      </c>
      <c r="AP962" t="s">
        <v>1548</v>
      </c>
      <c r="AQ962">
        <f>WebStore68[[#This Row],[unit_price]]*WebStore68[[#This Row],[quantity]]</f>
        <v>109.98</v>
      </c>
      <c r="AR962" t="s">
        <v>86</v>
      </c>
      <c r="AS962" t="s">
        <v>2350</v>
      </c>
      <c r="AT962" t="str">
        <f t="shared" ref="AT962:AT1025" si="15">CONCATENATE($A962,$B962,$C962,$F962,$I962,$J962,$K962,$L962,$M962,$N962,$O962,$Y962,$Z962,$AD962,$AE962,$AF962,$AG962,$AH962,$AI962,$AJ962,$AL962,$AN962,$AO962,$AP962,$AR962)</f>
        <v>224358438717noMale436543Google Ads4361543830190.6179.96414454.99214.997</v>
      </c>
      <c r="AU962">
        <f>COUNTIF(AT$2:AT962,AT962)</f>
        <v>1</v>
      </c>
      <c r="AV962" t="str">
        <f>WebStore68[[#This Row],[country]]&amp;"-"&amp;WebStore68[[#This Row],[item]]</f>
        <v>Italy-Topps 2020 Series 1 Baseball Blaster Box</v>
      </c>
    </row>
    <row r="963" spans="1:48" hidden="1" x14ac:dyDescent="0.25">
      <c r="A963">
        <v>224</v>
      </c>
      <c r="B963">
        <v>358</v>
      </c>
      <c r="C963" s="4">
        <v>43871</v>
      </c>
      <c r="D963" s="14">
        <f>WebStore68[[#This Row],[order_date]]</f>
        <v>43871</v>
      </c>
      <c r="E963" s="3">
        <f>ROUNDUP(MONTH(WebStore68[[#This Row],[order_date]])/3, 0)</f>
        <v>1</v>
      </c>
      <c r="F963">
        <v>7</v>
      </c>
      <c r="G963" t="s">
        <v>35</v>
      </c>
      <c r="H963" t="s">
        <v>46</v>
      </c>
      <c r="I963" t="s">
        <v>56</v>
      </c>
      <c r="J963" t="s">
        <v>57</v>
      </c>
      <c r="K963" s="4">
        <v>43654</v>
      </c>
      <c r="L963">
        <v>3</v>
      </c>
      <c r="M963" t="s">
        <v>59</v>
      </c>
      <c r="N963" s="4">
        <v>43615</v>
      </c>
      <c r="O963" s="4">
        <v>43830</v>
      </c>
      <c r="P963">
        <v>2</v>
      </c>
      <c r="Q963" t="s">
        <v>131</v>
      </c>
      <c r="R963" t="s">
        <v>293</v>
      </c>
      <c r="S963">
        <v>3</v>
      </c>
      <c r="T963" t="s">
        <v>555</v>
      </c>
      <c r="U963" t="s">
        <v>1116</v>
      </c>
      <c r="V963" t="s">
        <v>1640</v>
      </c>
      <c r="W963" t="s">
        <v>2007</v>
      </c>
      <c r="X963" t="s">
        <v>2051</v>
      </c>
      <c r="Y963">
        <v>190.61</v>
      </c>
      <c r="Z963">
        <v>79.959999999999994</v>
      </c>
      <c r="AA963">
        <v>3</v>
      </c>
      <c r="AB963" t="s">
        <v>2144</v>
      </c>
      <c r="AC963" t="s">
        <v>2424</v>
      </c>
      <c r="AH963" s="4"/>
      <c r="AI963" s="4"/>
      <c r="AJ963" t="s">
        <v>86</v>
      </c>
      <c r="AK963" t="s">
        <v>248</v>
      </c>
      <c r="AL963" t="s">
        <v>513</v>
      </c>
      <c r="AM963" t="s">
        <v>1076</v>
      </c>
      <c r="AN963" t="s">
        <v>1603</v>
      </c>
      <c r="AO963" t="s">
        <v>69</v>
      </c>
      <c r="AP963" t="s">
        <v>1577</v>
      </c>
      <c r="AQ963">
        <f>WebStore68[[#This Row],[unit_price]]*WebStore68[[#This Row],[quantity]]</f>
        <v>22.68</v>
      </c>
      <c r="AR963" t="s">
        <v>549</v>
      </c>
      <c r="AS963" t="s">
        <v>2362</v>
      </c>
      <c r="AT963" t="str">
        <f t="shared" si="15"/>
        <v>224358438717noMale436543Google Ads4361543830190.6179.9676122.68124.9922</v>
      </c>
      <c r="AU963">
        <f>COUNTIF(AT$2:AT963,AT963)</f>
        <v>1</v>
      </c>
      <c r="AV963" t="str">
        <f>WebStore68[[#This Row],[country]]&amp;"-"&amp;WebStore68[[#This Row],[item]]</f>
        <v>Italy-Honey-Can-Do Collapsible Clothes Drying Rack DRY-09065 Grey</v>
      </c>
    </row>
    <row r="964" spans="1:48" hidden="1" x14ac:dyDescent="0.25">
      <c r="A964">
        <v>224</v>
      </c>
      <c r="B964">
        <v>358</v>
      </c>
      <c r="C964" s="4">
        <v>43871</v>
      </c>
      <c r="D964" s="14">
        <f>WebStore68[[#This Row],[order_date]]</f>
        <v>43871</v>
      </c>
      <c r="E964" s="3">
        <f>ROUNDUP(MONTH(WebStore68[[#This Row],[order_date]])/3, 0)</f>
        <v>1</v>
      </c>
      <c r="F964">
        <v>7</v>
      </c>
      <c r="G964" t="s">
        <v>35</v>
      </c>
      <c r="H964" t="s">
        <v>46</v>
      </c>
      <c r="I964" t="s">
        <v>56</v>
      </c>
      <c r="J964" t="s">
        <v>57</v>
      </c>
      <c r="K964" s="4">
        <v>43654</v>
      </c>
      <c r="L964">
        <v>3</v>
      </c>
      <c r="M964" t="s">
        <v>59</v>
      </c>
      <c r="N964" s="4">
        <v>43615</v>
      </c>
      <c r="O964" s="4">
        <v>43830</v>
      </c>
      <c r="P964">
        <v>2</v>
      </c>
      <c r="Q964" t="s">
        <v>131</v>
      </c>
      <c r="R964" t="s">
        <v>293</v>
      </c>
      <c r="S964">
        <v>3</v>
      </c>
      <c r="T964" t="s">
        <v>555</v>
      </c>
      <c r="U964" t="s">
        <v>1116</v>
      </c>
      <c r="V964" t="s">
        <v>1640</v>
      </c>
      <c r="W964" t="s">
        <v>2007</v>
      </c>
      <c r="X964" t="s">
        <v>2051</v>
      </c>
      <c r="Y964">
        <v>190.61</v>
      </c>
      <c r="Z964">
        <v>79.959999999999994</v>
      </c>
      <c r="AA964">
        <v>3</v>
      </c>
      <c r="AB964" t="s">
        <v>2144</v>
      </c>
      <c r="AC964" t="s">
        <v>2424</v>
      </c>
      <c r="AH964" s="4"/>
      <c r="AI964" s="4"/>
      <c r="AJ964" t="s">
        <v>86</v>
      </c>
      <c r="AK964" t="s">
        <v>248</v>
      </c>
      <c r="AL964" t="s">
        <v>419</v>
      </c>
      <c r="AM964" t="s">
        <v>981</v>
      </c>
      <c r="AN964" t="s">
        <v>1514</v>
      </c>
      <c r="AO964" t="s">
        <v>69</v>
      </c>
      <c r="AP964" t="s">
        <v>1577</v>
      </c>
      <c r="AQ964">
        <f>WebStore68[[#This Row],[unit_price]]*WebStore68[[#This Row],[quantity]]</f>
        <v>57.95</v>
      </c>
      <c r="AR964" t="s">
        <v>547</v>
      </c>
      <c r="AS964" t="s">
        <v>2354</v>
      </c>
      <c r="AT964" t="str">
        <f t="shared" si="15"/>
        <v>224358438717noMale436543Google Ads4361543830190.6179.96713057.95124.9914</v>
      </c>
      <c r="AU964">
        <f>COUNTIF(AT$2:AT964,AT964)</f>
        <v>1</v>
      </c>
      <c r="AV964" t="str">
        <f>WebStore68[[#This Row],[country]]&amp;"-"&amp;WebStore68[[#This Row],[item]]</f>
        <v>Italy-SLEEPBELLA Duvet Cover Set King Size Navy Blue Buffalo 100% Cotton</v>
      </c>
    </row>
    <row r="965" spans="1:48" hidden="1" x14ac:dyDescent="0.25">
      <c r="A965">
        <v>237</v>
      </c>
      <c r="B965">
        <v>256</v>
      </c>
      <c r="C965" s="13">
        <v>43879</v>
      </c>
      <c r="D965" s="14">
        <f>WebStore68[[#This Row],[order_date]]</f>
        <v>43879</v>
      </c>
      <c r="E965" s="3">
        <f>ROUNDUP(MONTH(WebStore68[[#This Row],[order_date]])/3, 0)</f>
        <v>1</v>
      </c>
      <c r="F965">
        <v>7</v>
      </c>
      <c r="G965" t="s">
        <v>35</v>
      </c>
      <c r="H965" t="s">
        <v>46</v>
      </c>
      <c r="I965" t="s">
        <v>56</v>
      </c>
      <c r="J965" t="s">
        <v>58</v>
      </c>
      <c r="K965" s="4">
        <v>43629</v>
      </c>
      <c r="L965">
        <v>2</v>
      </c>
      <c r="M965" t="s">
        <v>60</v>
      </c>
      <c r="N965" s="4">
        <v>43615</v>
      </c>
      <c r="O965" s="4">
        <v>43830</v>
      </c>
      <c r="P965">
        <v>2</v>
      </c>
      <c r="Q965" t="s">
        <v>75</v>
      </c>
      <c r="R965" t="s">
        <v>237</v>
      </c>
      <c r="S965">
        <v>2</v>
      </c>
      <c r="T965" t="s">
        <v>560</v>
      </c>
      <c r="U965" t="s">
        <v>1121</v>
      </c>
      <c r="V965" t="s">
        <v>1644</v>
      </c>
      <c r="W965" t="s">
        <v>109</v>
      </c>
      <c r="X965" t="s">
        <v>1869</v>
      </c>
      <c r="Y965">
        <v>398.95</v>
      </c>
      <c r="Z965">
        <v>59.96</v>
      </c>
      <c r="AA965">
        <v>2</v>
      </c>
      <c r="AB965" t="s">
        <v>2147</v>
      </c>
      <c r="AC965" t="s">
        <v>2427</v>
      </c>
      <c r="AH965" s="4"/>
      <c r="AI965" s="4"/>
      <c r="AJ965" t="s">
        <v>80</v>
      </c>
      <c r="AK965" t="s">
        <v>242</v>
      </c>
      <c r="AL965" t="s">
        <v>709</v>
      </c>
      <c r="AM965" t="s">
        <v>1250</v>
      </c>
      <c r="AN965" t="s">
        <v>425</v>
      </c>
      <c r="AO965" t="s">
        <v>67</v>
      </c>
      <c r="AP965" t="s">
        <v>1548</v>
      </c>
      <c r="AQ965">
        <f>WebStore68[[#This Row],[unit_price]]*WebStore68[[#This Row],[quantity]]</f>
        <v>375</v>
      </c>
      <c r="AR965" t="s">
        <v>79</v>
      </c>
      <c r="AS965" t="s">
        <v>2349</v>
      </c>
      <c r="AT965" t="str">
        <f t="shared" si="15"/>
        <v>237256438797noFemale436292Facebook4361543830398.9559.96258125314.994</v>
      </c>
      <c r="AU965">
        <f>COUNTIF(AT$2:AT965,AT965)</f>
        <v>1</v>
      </c>
      <c r="AV965" t="str">
        <f>WebStore68[[#This Row],[country]]&amp;"-"&amp;WebStore68[[#This Row],[item]]</f>
        <v>Italy-Halloween Superhero Costume</v>
      </c>
    </row>
    <row r="966" spans="1:48" hidden="1" x14ac:dyDescent="0.25">
      <c r="A966">
        <v>237</v>
      </c>
      <c r="B966">
        <v>256</v>
      </c>
      <c r="C966" s="13">
        <v>43879</v>
      </c>
      <c r="D966" s="14">
        <f>WebStore68[[#This Row],[order_date]]</f>
        <v>43879</v>
      </c>
      <c r="E966" s="3">
        <f>ROUNDUP(MONTH(WebStore68[[#This Row],[order_date]])/3, 0)</f>
        <v>1</v>
      </c>
      <c r="F966">
        <v>7</v>
      </c>
      <c r="G966" t="s">
        <v>35</v>
      </c>
      <c r="H966" t="s">
        <v>46</v>
      </c>
      <c r="I966" t="s">
        <v>56</v>
      </c>
      <c r="J966" t="s">
        <v>58</v>
      </c>
      <c r="K966" s="4">
        <v>43629</v>
      </c>
      <c r="L966">
        <v>2</v>
      </c>
      <c r="M966" t="s">
        <v>60</v>
      </c>
      <c r="N966" s="4">
        <v>43615</v>
      </c>
      <c r="O966" s="4">
        <v>43830</v>
      </c>
      <c r="P966">
        <v>2</v>
      </c>
      <c r="Q966" t="s">
        <v>75</v>
      </c>
      <c r="R966" t="s">
        <v>237</v>
      </c>
      <c r="S966">
        <v>2</v>
      </c>
      <c r="T966" t="s">
        <v>560</v>
      </c>
      <c r="U966" t="s">
        <v>1121</v>
      </c>
      <c r="V966" t="s">
        <v>1644</v>
      </c>
      <c r="W966" t="s">
        <v>109</v>
      </c>
      <c r="X966" t="s">
        <v>1869</v>
      </c>
      <c r="Y966">
        <v>398.95</v>
      </c>
      <c r="Z966">
        <v>59.96</v>
      </c>
      <c r="AA966">
        <v>2</v>
      </c>
      <c r="AB966" t="s">
        <v>2147</v>
      </c>
      <c r="AC966" t="s">
        <v>2427</v>
      </c>
      <c r="AH966" s="4"/>
      <c r="AI966" s="4"/>
      <c r="AJ966" t="s">
        <v>67</v>
      </c>
      <c r="AK966" t="s">
        <v>229</v>
      </c>
      <c r="AL966" t="s">
        <v>416</v>
      </c>
      <c r="AM966" t="s">
        <v>978</v>
      </c>
      <c r="AN966" t="s">
        <v>1511</v>
      </c>
      <c r="AO966" t="s">
        <v>69</v>
      </c>
      <c r="AP966" t="s">
        <v>1548</v>
      </c>
      <c r="AQ966">
        <f>WebStore68[[#This Row],[unit_price]]*WebStore68[[#This Row],[quantity]]</f>
        <v>23.95</v>
      </c>
      <c r="AR966" t="s">
        <v>652</v>
      </c>
      <c r="AS966" t="s">
        <v>2352</v>
      </c>
      <c r="AT966" t="str">
        <f t="shared" si="15"/>
        <v>237256438797noFemale436292Facebook4361543830398.9559.96311723.95114.9911</v>
      </c>
      <c r="AU966">
        <f>COUNTIF(AT$2:AT966,AT966)</f>
        <v>1</v>
      </c>
      <c r="AV966" t="str">
        <f>WebStore68[[#This Row],[country]]&amp;"-"&amp;WebStore68[[#This Row],[item]]</f>
        <v>Italy-Rich Dad</v>
      </c>
    </row>
    <row r="967" spans="1:48" hidden="1" x14ac:dyDescent="0.25">
      <c r="A967">
        <v>283</v>
      </c>
      <c r="B967">
        <v>199</v>
      </c>
      <c r="C967" s="4">
        <v>43914</v>
      </c>
      <c r="D967" s="14">
        <f>WebStore68[[#This Row],[order_date]]</f>
        <v>43914</v>
      </c>
      <c r="E967" s="3">
        <f>ROUNDUP(MONTH(WebStore68[[#This Row],[order_date]])/3, 0)</f>
        <v>1</v>
      </c>
      <c r="F967">
        <v>7</v>
      </c>
      <c r="G967" t="s">
        <v>35</v>
      </c>
      <c r="H967" t="s">
        <v>46</v>
      </c>
      <c r="I967" t="s">
        <v>55</v>
      </c>
      <c r="J967" t="s">
        <v>58</v>
      </c>
      <c r="K967" s="4">
        <v>43861</v>
      </c>
      <c r="L967">
        <v>4</v>
      </c>
      <c r="M967" t="s">
        <v>61</v>
      </c>
      <c r="N967" s="4">
        <v>43831</v>
      </c>
      <c r="O967" s="4">
        <v>43861</v>
      </c>
      <c r="P967">
        <v>1</v>
      </c>
      <c r="Q967" t="s">
        <v>84</v>
      </c>
      <c r="R967" t="s">
        <v>246</v>
      </c>
      <c r="S967">
        <v>1</v>
      </c>
      <c r="T967" t="s">
        <v>549</v>
      </c>
      <c r="U967" t="s">
        <v>1110</v>
      </c>
      <c r="V967" t="s">
        <v>1635</v>
      </c>
      <c r="W967" t="s">
        <v>69</v>
      </c>
      <c r="X967" t="s">
        <v>1548</v>
      </c>
      <c r="Y967">
        <v>27.99</v>
      </c>
      <c r="Z967">
        <v>14.99</v>
      </c>
      <c r="AA967">
        <v>1</v>
      </c>
      <c r="AB967" t="s">
        <v>410</v>
      </c>
      <c r="AC967" t="s">
        <v>2359</v>
      </c>
      <c r="AD967">
        <v>3</v>
      </c>
      <c r="AE967" t="s">
        <v>2634</v>
      </c>
      <c r="AF967">
        <v>596</v>
      </c>
      <c r="AG967" t="s">
        <v>2637</v>
      </c>
      <c r="AH967" s="4">
        <v>43901</v>
      </c>
      <c r="AI967" s="4">
        <v>43951</v>
      </c>
      <c r="AJ967" t="s">
        <v>84</v>
      </c>
      <c r="AK967" t="s">
        <v>246</v>
      </c>
      <c r="AL967" t="s">
        <v>549</v>
      </c>
      <c r="AM967" t="s">
        <v>1110</v>
      </c>
      <c r="AN967" t="s">
        <v>1635</v>
      </c>
      <c r="AO967" t="s">
        <v>69</v>
      </c>
      <c r="AP967" t="s">
        <v>1548</v>
      </c>
      <c r="AQ967">
        <f>WebStore68[[#This Row],[unit_price]]*WebStore68[[#This Row],[quantity]]</f>
        <v>27.99</v>
      </c>
      <c r="AR967" t="s">
        <v>410</v>
      </c>
      <c r="AS967" t="s">
        <v>2359</v>
      </c>
      <c r="AT967" t="str">
        <f t="shared" si="15"/>
        <v>283199439147yesFemale438614YouTube438314386127.9914.993test596Showing discount on the products page as well439014395192227.99114.9920</v>
      </c>
      <c r="AU967">
        <f>COUNTIF(AT$2:AT967,AT967)</f>
        <v>1</v>
      </c>
      <c r="AV967" t="str">
        <f>WebStore68[[#This Row],[country]]&amp;"-"&amp;WebStore68[[#This Row],[item]]</f>
        <v>Italy-BENGOO G9000 Stereo Gaming Headset</v>
      </c>
    </row>
    <row r="968" spans="1:48" hidden="1" x14ac:dyDescent="0.25">
      <c r="A968">
        <v>286</v>
      </c>
      <c r="B968">
        <v>65</v>
      </c>
      <c r="C968" s="4">
        <v>43915</v>
      </c>
      <c r="D968" s="14">
        <f>WebStore68[[#This Row],[order_date]]</f>
        <v>43915</v>
      </c>
      <c r="E968" s="3">
        <f>ROUNDUP(MONTH(WebStore68[[#This Row],[order_date]])/3, 0)</f>
        <v>1</v>
      </c>
      <c r="F968">
        <v>7</v>
      </c>
      <c r="G968" t="s">
        <v>35</v>
      </c>
      <c r="H968" t="s">
        <v>46</v>
      </c>
      <c r="I968" t="s">
        <v>56</v>
      </c>
      <c r="J968" t="s">
        <v>57</v>
      </c>
      <c r="K968" s="4">
        <v>43697</v>
      </c>
      <c r="L968">
        <v>3</v>
      </c>
      <c r="M968" t="s">
        <v>59</v>
      </c>
      <c r="N968" s="4">
        <v>43615</v>
      </c>
      <c r="O968" s="4">
        <v>43830</v>
      </c>
      <c r="P968">
        <v>1</v>
      </c>
      <c r="Q968" t="s">
        <v>79</v>
      </c>
      <c r="R968" t="s">
        <v>241</v>
      </c>
      <c r="S968">
        <v>1</v>
      </c>
      <c r="T968" t="s">
        <v>595</v>
      </c>
      <c r="U968" t="s">
        <v>1045</v>
      </c>
      <c r="V968" t="s">
        <v>578</v>
      </c>
      <c r="W968" t="s">
        <v>67</v>
      </c>
      <c r="X968" t="s">
        <v>1548</v>
      </c>
      <c r="Y968">
        <v>300</v>
      </c>
      <c r="Z968">
        <v>44.97</v>
      </c>
      <c r="AA968">
        <v>1</v>
      </c>
      <c r="AB968" t="s">
        <v>455</v>
      </c>
      <c r="AC968" t="s">
        <v>2340</v>
      </c>
      <c r="AH968" s="4"/>
      <c r="AI968" s="4"/>
      <c r="AJ968" t="s">
        <v>79</v>
      </c>
      <c r="AK968" t="s">
        <v>241</v>
      </c>
      <c r="AL968" t="s">
        <v>595</v>
      </c>
      <c r="AM968" t="s">
        <v>1045</v>
      </c>
      <c r="AN968" t="s">
        <v>578</v>
      </c>
      <c r="AO968" t="s">
        <v>67</v>
      </c>
      <c r="AP968" t="s">
        <v>1548</v>
      </c>
      <c r="AQ968">
        <f>WebStore68[[#This Row],[unit_price]]*WebStore68[[#This Row],[quantity]]</f>
        <v>300</v>
      </c>
      <c r="AR968" t="s">
        <v>455</v>
      </c>
      <c r="AS968" t="s">
        <v>2340</v>
      </c>
      <c r="AT968" t="str">
        <f t="shared" si="15"/>
        <v>28665439157noMale436973Google Ads436154383030044.97467100314.9915</v>
      </c>
      <c r="AU968">
        <f>COUNTIF(AT$2:AT968,AT968)</f>
        <v>1</v>
      </c>
      <c r="AV968" t="str">
        <f>WebStore68[[#This Row],[country]]&amp;"-"&amp;WebStore68[[#This Row],[item]]</f>
        <v>Italy-Jumpstart Booster Box - MTG Magic the Gathering</v>
      </c>
    </row>
    <row r="969" spans="1:48" hidden="1" x14ac:dyDescent="0.25">
      <c r="A969">
        <v>287</v>
      </c>
      <c r="B969">
        <v>161</v>
      </c>
      <c r="C969" s="4">
        <v>43916</v>
      </c>
      <c r="D969" s="14">
        <f>WebStore68[[#This Row],[order_date]]</f>
        <v>43916</v>
      </c>
      <c r="E969" s="3">
        <f>ROUNDUP(MONTH(WebStore68[[#This Row],[order_date]])/3, 0)</f>
        <v>1</v>
      </c>
      <c r="F969">
        <v>7</v>
      </c>
      <c r="G969" t="s">
        <v>35</v>
      </c>
      <c r="H969" t="s">
        <v>46</v>
      </c>
      <c r="I969" t="s">
        <v>55</v>
      </c>
      <c r="J969" t="s">
        <v>57</v>
      </c>
      <c r="K969" s="4">
        <v>43732</v>
      </c>
      <c r="L969">
        <v>3</v>
      </c>
      <c r="M969" t="s">
        <v>59</v>
      </c>
      <c r="N969" s="4">
        <v>43615</v>
      </c>
      <c r="O969" s="4">
        <v>43830</v>
      </c>
      <c r="P969">
        <v>1</v>
      </c>
      <c r="Q969" t="s">
        <v>90</v>
      </c>
      <c r="R969" t="s">
        <v>252</v>
      </c>
      <c r="S969">
        <v>1</v>
      </c>
      <c r="T969" t="s">
        <v>427</v>
      </c>
      <c r="U969" t="s">
        <v>989</v>
      </c>
      <c r="V969" t="s">
        <v>1522</v>
      </c>
      <c r="W969" t="s">
        <v>69</v>
      </c>
      <c r="X969" t="s">
        <v>1562</v>
      </c>
      <c r="Y969">
        <v>81.99</v>
      </c>
      <c r="Z969">
        <v>9.99</v>
      </c>
      <c r="AA969">
        <v>1</v>
      </c>
      <c r="AB969" t="s">
        <v>645</v>
      </c>
      <c r="AC969" t="s">
        <v>2347</v>
      </c>
      <c r="AH969" s="4"/>
      <c r="AI969" s="4"/>
      <c r="AJ969" t="s">
        <v>90</v>
      </c>
      <c r="AK969" t="s">
        <v>252</v>
      </c>
      <c r="AL969" t="s">
        <v>427</v>
      </c>
      <c r="AM969" t="s">
        <v>989</v>
      </c>
      <c r="AN969" t="s">
        <v>1522</v>
      </c>
      <c r="AO969" t="s">
        <v>69</v>
      </c>
      <c r="AP969" t="s">
        <v>1562</v>
      </c>
      <c r="AQ969">
        <f>WebStore68[[#This Row],[unit_price]]*WebStore68[[#This Row],[quantity]]</f>
        <v>81.99</v>
      </c>
      <c r="AR969" t="s">
        <v>645</v>
      </c>
      <c r="AS969" t="s">
        <v>2347</v>
      </c>
      <c r="AT969" t="str">
        <f t="shared" si="15"/>
        <v>287161439167yesMale437323Google Ads436154383081.999.9967581.9919.9913</v>
      </c>
      <c r="AU969">
        <f>COUNTIF(AT$2:AT969,AT969)</f>
        <v>1</v>
      </c>
      <c r="AV969" t="str">
        <f>WebStore68[[#This Row],[country]]&amp;"-"&amp;WebStore68[[#This Row],[item]]</f>
        <v>Italy-Lego 71360 Super Mario Starterset</v>
      </c>
    </row>
    <row r="970" spans="1:48" hidden="1" x14ac:dyDescent="0.25">
      <c r="A970">
        <v>301</v>
      </c>
      <c r="B970">
        <v>67</v>
      </c>
      <c r="C970" s="4">
        <v>43924</v>
      </c>
      <c r="D970" s="14">
        <f>WebStore68[[#This Row],[order_date]]</f>
        <v>43924</v>
      </c>
      <c r="E970" s="3">
        <f>ROUNDUP(MONTH(WebStore68[[#This Row],[order_date]])/3, 0)</f>
        <v>2</v>
      </c>
      <c r="F970">
        <v>7</v>
      </c>
      <c r="G970" t="s">
        <v>35</v>
      </c>
      <c r="H970" t="s">
        <v>46</v>
      </c>
      <c r="I970" t="s">
        <v>56</v>
      </c>
      <c r="J970" t="s">
        <v>58</v>
      </c>
      <c r="K970" s="4">
        <v>43918</v>
      </c>
      <c r="L970">
        <v>7</v>
      </c>
      <c r="M970" t="s">
        <v>61</v>
      </c>
      <c r="N970" s="4">
        <v>43915</v>
      </c>
      <c r="O970" s="4">
        <v>44012</v>
      </c>
      <c r="P970">
        <v>1</v>
      </c>
      <c r="Q970" t="s">
        <v>84</v>
      </c>
      <c r="R970" t="s">
        <v>246</v>
      </c>
      <c r="S970">
        <v>1</v>
      </c>
      <c r="T970" t="s">
        <v>564</v>
      </c>
      <c r="U970" t="s">
        <v>1124</v>
      </c>
      <c r="V970" t="s">
        <v>1647</v>
      </c>
      <c r="W970" t="s">
        <v>69</v>
      </c>
      <c r="X970" t="s">
        <v>1548</v>
      </c>
      <c r="Y970">
        <v>279.99</v>
      </c>
      <c r="Z970">
        <v>14.99</v>
      </c>
      <c r="AA970">
        <v>1</v>
      </c>
      <c r="AB970" t="s">
        <v>645</v>
      </c>
      <c r="AC970" t="s">
        <v>2347</v>
      </c>
      <c r="AH970" s="4"/>
      <c r="AI970" s="4"/>
      <c r="AJ970" t="s">
        <v>84</v>
      </c>
      <c r="AK970" t="s">
        <v>246</v>
      </c>
      <c r="AL970" t="s">
        <v>564</v>
      </c>
      <c r="AM970" t="s">
        <v>1124</v>
      </c>
      <c r="AN970" t="s">
        <v>1647</v>
      </c>
      <c r="AO970" t="s">
        <v>69</v>
      </c>
      <c r="AP970" t="s">
        <v>1548</v>
      </c>
      <c r="AQ970">
        <f>WebStore68[[#This Row],[unit_price]]*WebStore68[[#This Row],[quantity]]</f>
        <v>279.99</v>
      </c>
      <c r="AR970" t="s">
        <v>645</v>
      </c>
      <c r="AS970" t="s">
        <v>2347</v>
      </c>
      <c r="AT970" t="str">
        <f t="shared" si="15"/>
        <v>30167439247noFemale439187YouTube4391544012279.9914.999160279.99114.9913</v>
      </c>
      <c r="AU970">
        <f>COUNTIF(AT$2:AT970,AT970)</f>
        <v>1</v>
      </c>
      <c r="AV970" t="str">
        <f>WebStore68[[#This Row],[country]]&amp;"-"&amp;WebStore68[[#This Row],[item]]</f>
        <v>Italy-X Rocker 5152401 RGB Prism Pedestal Chair 2.1 Dual with LED</v>
      </c>
    </row>
    <row r="971" spans="1:48" hidden="1" x14ac:dyDescent="0.25">
      <c r="A971">
        <v>327</v>
      </c>
      <c r="B971">
        <v>358</v>
      </c>
      <c r="C971" s="4">
        <v>43939</v>
      </c>
      <c r="D971" s="14">
        <f>WebStore68[[#This Row],[order_date]]</f>
        <v>43939</v>
      </c>
      <c r="E971" s="3">
        <f>ROUNDUP(MONTH(WebStore68[[#This Row],[order_date]])/3, 0)</f>
        <v>2</v>
      </c>
      <c r="F971">
        <v>7</v>
      </c>
      <c r="G971" t="s">
        <v>35</v>
      </c>
      <c r="H971" t="s">
        <v>46</v>
      </c>
      <c r="I971" t="s">
        <v>56</v>
      </c>
      <c r="J971" t="s">
        <v>57</v>
      </c>
      <c r="K971" s="4">
        <v>43654</v>
      </c>
      <c r="L971">
        <v>3</v>
      </c>
      <c r="M971" t="s">
        <v>59</v>
      </c>
      <c r="N971" s="4">
        <v>43615</v>
      </c>
      <c r="O971" s="4">
        <v>43830</v>
      </c>
      <c r="P971">
        <v>2</v>
      </c>
      <c r="Q971" t="s">
        <v>145</v>
      </c>
      <c r="R971" t="s">
        <v>307</v>
      </c>
      <c r="S971">
        <v>2</v>
      </c>
      <c r="T971" t="s">
        <v>618</v>
      </c>
      <c r="U971" t="s">
        <v>1169</v>
      </c>
      <c r="V971" t="s">
        <v>1694</v>
      </c>
      <c r="W971" t="s">
        <v>71</v>
      </c>
      <c r="X971" t="s">
        <v>1869</v>
      </c>
      <c r="Y971">
        <v>96.14</v>
      </c>
      <c r="Z971">
        <v>29.98</v>
      </c>
      <c r="AA971">
        <v>2</v>
      </c>
      <c r="AB971" t="s">
        <v>2169</v>
      </c>
      <c r="AC971" t="s">
        <v>2450</v>
      </c>
      <c r="AH971" s="4"/>
      <c r="AI971" s="4"/>
      <c r="AJ971" t="s">
        <v>78</v>
      </c>
      <c r="AK971" t="s">
        <v>240</v>
      </c>
      <c r="AL971" t="s">
        <v>644</v>
      </c>
      <c r="AM971" t="s">
        <v>1191</v>
      </c>
      <c r="AN971" t="s">
        <v>1714</v>
      </c>
      <c r="AO971" t="s">
        <v>69</v>
      </c>
      <c r="AP971" t="s">
        <v>1548</v>
      </c>
      <c r="AQ971">
        <f>WebStore68[[#This Row],[unit_price]]*WebStore68[[#This Row],[quantity]]</f>
        <v>9.19</v>
      </c>
      <c r="AR971" t="s">
        <v>393</v>
      </c>
      <c r="AS971" t="s">
        <v>2345</v>
      </c>
      <c r="AT971" t="str">
        <f t="shared" si="15"/>
        <v>327358439397noMale436543Google Ads436154383096.1429.9881749.19114.9918</v>
      </c>
      <c r="AU971">
        <f>COUNTIF(AT$2:AT971,AT971)</f>
        <v>1</v>
      </c>
      <c r="AV971" t="str">
        <f>WebStore68[[#This Row],[country]]&amp;"-"&amp;WebStore68[[#This Row],[item]]</f>
        <v>Italy-Meat Shredder Barbecue Fork Bear Claw</v>
      </c>
    </row>
    <row r="972" spans="1:48" hidden="1" x14ac:dyDescent="0.25">
      <c r="A972">
        <v>327</v>
      </c>
      <c r="B972">
        <v>358</v>
      </c>
      <c r="C972" s="4">
        <v>43939</v>
      </c>
      <c r="D972" s="14">
        <f>WebStore68[[#This Row],[order_date]]</f>
        <v>43939</v>
      </c>
      <c r="E972" s="3">
        <f>ROUNDUP(MONTH(WebStore68[[#This Row],[order_date]])/3, 0)</f>
        <v>2</v>
      </c>
      <c r="F972">
        <v>7</v>
      </c>
      <c r="G972" t="s">
        <v>35</v>
      </c>
      <c r="H972" t="s">
        <v>46</v>
      </c>
      <c r="I972" t="s">
        <v>56</v>
      </c>
      <c r="J972" t="s">
        <v>57</v>
      </c>
      <c r="K972" s="4">
        <v>43654</v>
      </c>
      <c r="L972">
        <v>3</v>
      </c>
      <c r="M972" t="s">
        <v>59</v>
      </c>
      <c r="N972" s="4">
        <v>43615</v>
      </c>
      <c r="O972" s="4">
        <v>43830</v>
      </c>
      <c r="P972">
        <v>2</v>
      </c>
      <c r="Q972" t="s">
        <v>145</v>
      </c>
      <c r="R972" t="s">
        <v>307</v>
      </c>
      <c r="S972">
        <v>2</v>
      </c>
      <c r="T972" t="s">
        <v>618</v>
      </c>
      <c r="U972" t="s">
        <v>1169</v>
      </c>
      <c r="V972" t="s">
        <v>1694</v>
      </c>
      <c r="W972" t="s">
        <v>71</v>
      </c>
      <c r="X972" t="s">
        <v>1869</v>
      </c>
      <c r="Y972">
        <v>96.14</v>
      </c>
      <c r="Z972">
        <v>29.98</v>
      </c>
      <c r="AA972">
        <v>2</v>
      </c>
      <c r="AB972" t="s">
        <v>2169</v>
      </c>
      <c r="AC972" t="s">
        <v>2450</v>
      </c>
      <c r="AH972" s="4"/>
      <c r="AI972" s="4"/>
      <c r="AJ972" t="s">
        <v>79</v>
      </c>
      <c r="AK972" t="s">
        <v>241</v>
      </c>
      <c r="AL972" t="s">
        <v>406</v>
      </c>
      <c r="AM972" t="s">
        <v>968</v>
      </c>
      <c r="AN972" t="s">
        <v>1501</v>
      </c>
      <c r="AO972" t="s">
        <v>69</v>
      </c>
      <c r="AP972" t="s">
        <v>1548</v>
      </c>
      <c r="AQ972">
        <f>WebStore68[[#This Row],[unit_price]]*WebStore68[[#This Row],[quantity]]</f>
        <v>86.95</v>
      </c>
      <c r="AR972" t="s">
        <v>65</v>
      </c>
      <c r="AS972" t="s">
        <v>2343</v>
      </c>
      <c r="AT972" t="str">
        <f t="shared" si="15"/>
        <v>327358439397noMale436543Google Ads436154383096.1429.98411286.95114.9910</v>
      </c>
      <c r="AU972">
        <f>COUNTIF(AT$2:AT972,AT972)</f>
        <v>1</v>
      </c>
      <c r="AV972" t="str">
        <f>WebStore68[[#This Row],[country]]&amp;"-"&amp;WebStore68[[#This Row],[item]]</f>
        <v>Italy-Pokemon Ultra Beasts Gx Collectible Cards</v>
      </c>
    </row>
    <row r="973" spans="1:48" hidden="1" x14ac:dyDescent="0.25">
      <c r="A973">
        <v>332</v>
      </c>
      <c r="B973">
        <v>116</v>
      </c>
      <c r="C973" s="13">
        <v>43942</v>
      </c>
      <c r="D973" s="14">
        <f>WebStore68[[#This Row],[order_date]]</f>
        <v>43942</v>
      </c>
      <c r="E973" s="3">
        <f>ROUNDUP(MONTH(WebStore68[[#This Row],[order_date]])/3, 0)</f>
        <v>2</v>
      </c>
      <c r="F973">
        <v>7</v>
      </c>
      <c r="G973" t="s">
        <v>35</v>
      </c>
      <c r="H973" t="s">
        <v>46</v>
      </c>
      <c r="I973" t="s">
        <v>55</v>
      </c>
      <c r="J973" t="s">
        <v>57</v>
      </c>
      <c r="K973" s="4">
        <v>43662</v>
      </c>
      <c r="L973">
        <v>2</v>
      </c>
      <c r="M973" t="s">
        <v>60</v>
      </c>
      <c r="N973" s="4">
        <v>43615</v>
      </c>
      <c r="O973" s="4">
        <v>43830</v>
      </c>
      <c r="P973">
        <v>3</v>
      </c>
      <c r="Q973" t="s">
        <v>146</v>
      </c>
      <c r="R973" t="s">
        <v>308</v>
      </c>
      <c r="S973">
        <v>3</v>
      </c>
      <c r="T973" t="s">
        <v>622</v>
      </c>
      <c r="U973" t="s">
        <v>1172</v>
      </c>
      <c r="V973" t="s">
        <v>1698</v>
      </c>
      <c r="W973" t="s">
        <v>1998</v>
      </c>
      <c r="X973" t="s">
        <v>2056</v>
      </c>
      <c r="Y973">
        <v>305.45</v>
      </c>
      <c r="Z973">
        <v>64.95</v>
      </c>
      <c r="AA973">
        <v>3</v>
      </c>
      <c r="AB973" t="s">
        <v>2170</v>
      </c>
      <c r="AC973" t="s">
        <v>2451</v>
      </c>
      <c r="AH973" s="4"/>
      <c r="AI973" s="4"/>
      <c r="AJ973" t="s">
        <v>67</v>
      </c>
      <c r="AK973" t="s">
        <v>229</v>
      </c>
      <c r="AL973" t="s">
        <v>476</v>
      </c>
      <c r="AM973" t="s">
        <v>1031</v>
      </c>
      <c r="AN973" t="s">
        <v>1487</v>
      </c>
      <c r="AO973" t="s">
        <v>69</v>
      </c>
      <c r="AP973" t="s">
        <v>1548</v>
      </c>
      <c r="AQ973">
        <f>WebStore68[[#This Row],[unit_price]]*WebStore68[[#This Row],[quantity]]</f>
        <v>29.95</v>
      </c>
      <c r="AR973" t="s">
        <v>872</v>
      </c>
      <c r="AS973" t="s">
        <v>2388</v>
      </c>
      <c r="AT973" t="str">
        <f t="shared" si="15"/>
        <v>332116439427yesMale436622Facebook4361543830305.4564.9539529.95114.9919</v>
      </c>
      <c r="AU973">
        <f>COUNTIF(AT$2:AT973,AT973)</f>
        <v>1</v>
      </c>
      <c r="AV973" t="str">
        <f>WebStore68[[#This Row],[country]]&amp;"-"&amp;WebStore68[[#This Row],[item]]</f>
        <v>Italy-Never Split the Difference: Negotiating As If Your Life Depended On It</v>
      </c>
    </row>
    <row r="974" spans="1:48" hidden="1" x14ac:dyDescent="0.25">
      <c r="A974">
        <v>332</v>
      </c>
      <c r="B974">
        <v>116</v>
      </c>
      <c r="C974" s="13">
        <v>43942</v>
      </c>
      <c r="D974" s="14">
        <f>WebStore68[[#This Row],[order_date]]</f>
        <v>43942</v>
      </c>
      <c r="E974" s="3">
        <f>ROUNDUP(MONTH(WebStore68[[#This Row],[order_date]])/3, 0)</f>
        <v>2</v>
      </c>
      <c r="F974">
        <v>7</v>
      </c>
      <c r="G974" t="s">
        <v>35</v>
      </c>
      <c r="H974" t="s">
        <v>46</v>
      </c>
      <c r="I974" t="s">
        <v>55</v>
      </c>
      <c r="J974" t="s">
        <v>57</v>
      </c>
      <c r="K974" s="4">
        <v>43662</v>
      </c>
      <c r="L974">
        <v>2</v>
      </c>
      <c r="M974" t="s">
        <v>60</v>
      </c>
      <c r="N974" s="4">
        <v>43615</v>
      </c>
      <c r="O974" s="4">
        <v>43830</v>
      </c>
      <c r="P974">
        <v>3</v>
      </c>
      <c r="Q974" t="s">
        <v>146</v>
      </c>
      <c r="R974" t="s">
        <v>308</v>
      </c>
      <c r="S974">
        <v>3</v>
      </c>
      <c r="T974" t="s">
        <v>622</v>
      </c>
      <c r="U974" t="s">
        <v>1172</v>
      </c>
      <c r="V974" t="s">
        <v>1698</v>
      </c>
      <c r="W974" t="s">
        <v>1998</v>
      </c>
      <c r="X974" t="s">
        <v>2056</v>
      </c>
      <c r="Y974">
        <v>305.45</v>
      </c>
      <c r="Z974">
        <v>64.95</v>
      </c>
      <c r="AA974">
        <v>3</v>
      </c>
      <c r="AB974" t="s">
        <v>2170</v>
      </c>
      <c r="AC974" t="s">
        <v>2451</v>
      </c>
      <c r="AH974" s="4"/>
      <c r="AI974" s="4"/>
      <c r="AJ974" t="s">
        <v>80</v>
      </c>
      <c r="AK974" t="s">
        <v>242</v>
      </c>
      <c r="AL974" t="s">
        <v>709</v>
      </c>
      <c r="AM974" t="s">
        <v>1250</v>
      </c>
      <c r="AN974" t="s">
        <v>425</v>
      </c>
      <c r="AO974" t="s">
        <v>80</v>
      </c>
      <c r="AP974" t="s">
        <v>1548</v>
      </c>
      <c r="AQ974">
        <f>WebStore68[[#This Row],[unit_price]]*WebStore68[[#This Row],[quantity]]</f>
        <v>250</v>
      </c>
      <c r="AR974" t="s">
        <v>79</v>
      </c>
      <c r="AS974" t="s">
        <v>2349</v>
      </c>
      <c r="AT974" t="str">
        <f t="shared" si="15"/>
        <v>332116439427yesMale436622Facebook4361543830305.4564.95258125214.994</v>
      </c>
      <c r="AU974">
        <f>COUNTIF(AT$2:AT974,AT974)</f>
        <v>1</v>
      </c>
      <c r="AV974" t="str">
        <f>WebStore68[[#This Row],[country]]&amp;"-"&amp;WebStore68[[#This Row],[item]]</f>
        <v>Italy-Halloween Superhero Costume</v>
      </c>
    </row>
    <row r="975" spans="1:48" hidden="1" x14ac:dyDescent="0.25">
      <c r="A975">
        <v>332</v>
      </c>
      <c r="B975">
        <v>116</v>
      </c>
      <c r="C975" s="13">
        <v>43942</v>
      </c>
      <c r="D975" s="14">
        <f>WebStore68[[#This Row],[order_date]]</f>
        <v>43942</v>
      </c>
      <c r="E975" s="3">
        <f>ROUNDUP(MONTH(WebStore68[[#This Row],[order_date]])/3, 0)</f>
        <v>2</v>
      </c>
      <c r="F975">
        <v>7</v>
      </c>
      <c r="G975" t="s">
        <v>35</v>
      </c>
      <c r="H975" t="s">
        <v>46</v>
      </c>
      <c r="I975" t="s">
        <v>55</v>
      </c>
      <c r="J975" t="s">
        <v>57</v>
      </c>
      <c r="K975" s="4">
        <v>43662</v>
      </c>
      <c r="L975">
        <v>2</v>
      </c>
      <c r="M975" t="s">
        <v>60</v>
      </c>
      <c r="N975" s="4">
        <v>43615</v>
      </c>
      <c r="O975" s="4">
        <v>43830</v>
      </c>
      <c r="P975">
        <v>3</v>
      </c>
      <c r="Q975" t="s">
        <v>146</v>
      </c>
      <c r="R975" t="s">
        <v>308</v>
      </c>
      <c r="S975">
        <v>3</v>
      </c>
      <c r="T975" t="s">
        <v>622</v>
      </c>
      <c r="U975" t="s">
        <v>1172</v>
      </c>
      <c r="V975" t="s">
        <v>1698</v>
      </c>
      <c r="W975" t="s">
        <v>1998</v>
      </c>
      <c r="X975" t="s">
        <v>2056</v>
      </c>
      <c r="Y975">
        <v>305.45</v>
      </c>
      <c r="Z975">
        <v>64.95</v>
      </c>
      <c r="AA975">
        <v>3</v>
      </c>
      <c r="AB975" t="s">
        <v>2170</v>
      </c>
      <c r="AC975" t="s">
        <v>2451</v>
      </c>
      <c r="AH975" s="4"/>
      <c r="AI975" s="4"/>
      <c r="AJ975" t="s">
        <v>90</v>
      </c>
      <c r="AK975" t="s">
        <v>252</v>
      </c>
      <c r="AL975" t="s">
        <v>497</v>
      </c>
      <c r="AM975" t="s">
        <v>1060</v>
      </c>
      <c r="AN975" t="s">
        <v>1589</v>
      </c>
      <c r="AO975" t="s">
        <v>80</v>
      </c>
      <c r="AP975" t="s">
        <v>1562</v>
      </c>
      <c r="AQ975">
        <f>WebStore68[[#This Row],[unit_price]]*WebStore68[[#This Row],[quantity]]</f>
        <v>25.5</v>
      </c>
      <c r="AR975" t="s">
        <v>410</v>
      </c>
      <c r="AS975" t="s">
        <v>2359</v>
      </c>
      <c r="AT975" t="str">
        <f t="shared" si="15"/>
        <v>332116439427yesMale436622Facebook4361543830305.4564.9566512.7529.9920</v>
      </c>
      <c r="AU975">
        <f>COUNTIF(AT$2:AT975,AT975)</f>
        <v>1</v>
      </c>
      <c r="AV975" t="str">
        <f>WebStore68[[#This Row],[country]]&amp;"-"&amp;WebStore68[[#This Row],[item]]</f>
        <v>Italy-Jenga Classic Game</v>
      </c>
    </row>
    <row r="976" spans="1:48" hidden="1" x14ac:dyDescent="0.25">
      <c r="A976">
        <v>333</v>
      </c>
      <c r="B976">
        <v>187</v>
      </c>
      <c r="C976" s="4">
        <v>43942</v>
      </c>
      <c r="D976" s="14">
        <f>WebStore68[[#This Row],[order_date]]</f>
        <v>43942</v>
      </c>
      <c r="E976" s="3">
        <f>ROUNDUP(MONTH(WebStore68[[#This Row],[order_date]])/3, 0)</f>
        <v>2</v>
      </c>
      <c r="F976">
        <v>7</v>
      </c>
      <c r="G976" t="s">
        <v>35</v>
      </c>
      <c r="H976" t="s">
        <v>46</v>
      </c>
      <c r="I976" t="s">
        <v>56</v>
      </c>
      <c r="J976" t="s">
        <v>58</v>
      </c>
      <c r="K976" s="4">
        <v>43926</v>
      </c>
      <c r="L976">
        <v>7</v>
      </c>
      <c r="M976" t="s">
        <v>61</v>
      </c>
      <c r="N976" s="4">
        <v>43915</v>
      </c>
      <c r="O976" s="4">
        <v>44012</v>
      </c>
      <c r="P976">
        <v>1</v>
      </c>
      <c r="Q976" t="s">
        <v>70</v>
      </c>
      <c r="R976" t="s">
        <v>232</v>
      </c>
      <c r="S976">
        <v>1</v>
      </c>
      <c r="T976" t="s">
        <v>484</v>
      </c>
      <c r="U976" t="s">
        <v>1038</v>
      </c>
      <c r="V976" t="s">
        <v>1576</v>
      </c>
      <c r="W976" t="s">
        <v>80</v>
      </c>
      <c r="X976" t="s">
        <v>1517</v>
      </c>
      <c r="Y976">
        <v>71.94</v>
      </c>
      <c r="Z976">
        <v>39.979999999999997</v>
      </c>
      <c r="AA976">
        <v>1</v>
      </c>
      <c r="AB976" t="s">
        <v>640</v>
      </c>
      <c r="AC976" t="s">
        <v>2393</v>
      </c>
      <c r="AH976" s="4"/>
      <c r="AI976" s="4"/>
      <c r="AJ976" t="s">
        <v>70</v>
      </c>
      <c r="AK976" t="s">
        <v>232</v>
      </c>
      <c r="AL976" t="s">
        <v>484</v>
      </c>
      <c r="AM976" t="s">
        <v>1038</v>
      </c>
      <c r="AN976" t="s">
        <v>1576</v>
      </c>
      <c r="AO976" t="s">
        <v>80</v>
      </c>
      <c r="AP976" t="s">
        <v>1517</v>
      </c>
      <c r="AQ976">
        <f>WebStore68[[#This Row],[unit_price]]*WebStore68[[#This Row],[quantity]]</f>
        <v>71.94</v>
      </c>
      <c r="AR976" t="s">
        <v>640</v>
      </c>
      <c r="AS976" t="s">
        <v>2393</v>
      </c>
      <c r="AT976" t="str">
        <f t="shared" si="15"/>
        <v>333187439427noFemale439267YouTube439154401271.9439.98515435.97219.9917</v>
      </c>
      <c r="AU976">
        <f>COUNTIF(AT$2:AT976,AT976)</f>
        <v>1</v>
      </c>
      <c r="AV976" t="str">
        <f>WebStore68[[#This Row],[country]]&amp;"-"&amp;WebStore68[[#This Row],[item]]</f>
        <v>Italy-Wilson A500 Youth Leather Right Hand Throw Catchers Baseball Mitt Glove 32"</v>
      </c>
    </row>
    <row r="977" spans="1:48" hidden="1" x14ac:dyDescent="0.25">
      <c r="A977">
        <v>337</v>
      </c>
      <c r="B977">
        <v>199</v>
      </c>
      <c r="C977" s="4">
        <v>43945</v>
      </c>
      <c r="D977" s="14">
        <f>WebStore68[[#This Row],[order_date]]</f>
        <v>43945</v>
      </c>
      <c r="E977" s="3">
        <f>ROUNDUP(MONTH(WebStore68[[#This Row],[order_date]])/3, 0)</f>
        <v>2</v>
      </c>
      <c r="F977">
        <v>7</v>
      </c>
      <c r="G977" t="s">
        <v>35</v>
      </c>
      <c r="H977" t="s">
        <v>46</v>
      </c>
      <c r="I977" t="s">
        <v>55</v>
      </c>
      <c r="J977" t="s">
        <v>58</v>
      </c>
      <c r="K977" s="4">
        <v>43861</v>
      </c>
      <c r="L977">
        <v>4</v>
      </c>
      <c r="M977" t="s">
        <v>61</v>
      </c>
      <c r="N977" s="4">
        <v>43831</v>
      </c>
      <c r="O977" s="4">
        <v>43861</v>
      </c>
      <c r="P977">
        <v>1</v>
      </c>
      <c r="Q977" t="s">
        <v>70</v>
      </c>
      <c r="R977" t="s">
        <v>232</v>
      </c>
      <c r="S977">
        <v>1</v>
      </c>
      <c r="T977" t="s">
        <v>550</v>
      </c>
      <c r="U977" t="s">
        <v>1111</v>
      </c>
      <c r="V977" t="s">
        <v>1631</v>
      </c>
      <c r="W977" t="s">
        <v>69</v>
      </c>
      <c r="X977" t="s">
        <v>1517</v>
      </c>
      <c r="Y977">
        <v>28.99</v>
      </c>
      <c r="Z977">
        <v>19.989999999999998</v>
      </c>
      <c r="AA977">
        <v>1</v>
      </c>
      <c r="AB977" t="s">
        <v>673</v>
      </c>
      <c r="AC977" t="s">
        <v>2348</v>
      </c>
      <c r="AH977" s="4"/>
      <c r="AI977" s="4"/>
      <c r="AJ977" t="s">
        <v>70</v>
      </c>
      <c r="AK977" t="s">
        <v>232</v>
      </c>
      <c r="AL977" t="s">
        <v>550</v>
      </c>
      <c r="AM977" t="s">
        <v>1111</v>
      </c>
      <c r="AN977" t="s">
        <v>1631</v>
      </c>
      <c r="AO977" t="s">
        <v>69</v>
      </c>
      <c r="AP977" t="s">
        <v>1517</v>
      </c>
      <c r="AQ977">
        <f>WebStore68[[#This Row],[unit_price]]*WebStore68[[#This Row],[quantity]]</f>
        <v>28.99</v>
      </c>
      <c r="AR977" t="s">
        <v>673</v>
      </c>
      <c r="AS977" t="s">
        <v>2348</v>
      </c>
      <c r="AT977" t="str">
        <f t="shared" si="15"/>
        <v>337199439457yesFemale438614YouTube438314386128.9919.99517528.99119.9912</v>
      </c>
      <c r="AU977">
        <f>COUNTIF(AT$2:AT977,AT977)</f>
        <v>1</v>
      </c>
      <c r="AV977" t="str">
        <f>WebStore68[[#This Row],[country]]&amp;"-"&amp;WebStore68[[#This Row],[item]]</f>
        <v xml:space="preserve">Italy-Agility Ladder </v>
      </c>
    </row>
    <row r="978" spans="1:48" hidden="1" x14ac:dyDescent="0.25">
      <c r="A978">
        <v>339</v>
      </c>
      <c r="B978">
        <v>361</v>
      </c>
      <c r="C978" s="4">
        <v>43945</v>
      </c>
      <c r="D978" s="14">
        <f>WebStore68[[#This Row],[order_date]]</f>
        <v>43945</v>
      </c>
      <c r="E978" s="3">
        <f>ROUNDUP(MONTH(WebStore68[[#This Row],[order_date]])/3, 0)</f>
        <v>2</v>
      </c>
      <c r="F978">
        <v>7</v>
      </c>
      <c r="G978" t="s">
        <v>35</v>
      </c>
      <c r="H978" t="s">
        <v>46</v>
      </c>
      <c r="I978" t="s">
        <v>55</v>
      </c>
      <c r="J978" t="s">
        <v>58</v>
      </c>
      <c r="K978" s="4">
        <v>43632</v>
      </c>
      <c r="L978">
        <v>1</v>
      </c>
      <c r="M978" t="s">
        <v>61</v>
      </c>
      <c r="N978" s="4">
        <v>43615</v>
      </c>
      <c r="O978" s="4">
        <v>43830</v>
      </c>
      <c r="P978">
        <v>1</v>
      </c>
      <c r="Q978" t="s">
        <v>67</v>
      </c>
      <c r="R978" t="s">
        <v>229</v>
      </c>
      <c r="S978">
        <v>1</v>
      </c>
      <c r="T978" t="s">
        <v>547</v>
      </c>
      <c r="U978" t="s">
        <v>1108</v>
      </c>
      <c r="V978" t="s">
        <v>1577</v>
      </c>
      <c r="W978" t="s">
        <v>67</v>
      </c>
      <c r="X978" t="s">
        <v>1548</v>
      </c>
      <c r="Y978">
        <v>74.97</v>
      </c>
      <c r="Z978">
        <v>44.97</v>
      </c>
      <c r="AA978">
        <v>1</v>
      </c>
      <c r="AB978" t="s">
        <v>455</v>
      </c>
      <c r="AC978" t="s">
        <v>2340</v>
      </c>
      <c r="AH978" s="4"/>
      <c r="AI978" s="4"/>
      <c r="AJ978" t="s">
        <v>67</v>
      </c>
      <c r="AK978" t="s">
        <v>229</v>
      </c>
      <c r="AL978" t="s">
        <v>547</v>
      </c>
      <c r="AM978" t="s">
        <v>1108</v>
      </c>
      <c r="AN978" t="s">
        <v>1577</v>
      </c>
      <c r="AO978" t="s">
        <v>67</v>
      </c>
      <c r="AP978" t="s">
        <v>1548</v>
      </c>
      <c r="AQ978">
        <f>WebStore68[[#This Row],[unit_price]]*WebStore68[[#This Row],[quantity]]</f>
        <v>74.97</v>
      </c>
      <c r="AR978" t="s">
        <v>455</v>
      </c>
      <c r="AS978" t="s">
        <v>2340</v>
      </c>
      <c r="AT978" t="str">
        <f t="shared" si="15"/>
        <v>339361439457yesFemale436321YouTube436154383074.9744.9731424.99314.9915</v>
      </c>
      <c r="AU978">
        <f>COUNTIF(AT$2:AT978,AT978)</f>
        <v>1</v>
      </c>
      <c r="AV978" t="str">
        <f>WebStore68[[#This Row],[country]]&amp;"-"&amp;WebStore68[[#This Row],[item]]</f>
        <v>Italy-Alfred Judd THE YOUNG TREASURE HUNTERS 1924 1st Ed.</v>
      </c>
    </row>
    <row r="979" spans="1:48" hidden="1" x14ac:dyDescent="0.25">
      <c r="A979">
        <v>342</v>
      </c>
      <c r="B979">
        <v>163</v>
      </c>
      <c r="C979" s="4">
        <v>43948</v>
      </c>
      <c r="D979" s="14">
        <f>WebStore68[[#This Row],[order_date]]</f>
        <v>43948</v>
      </c>
      <c r="E979" s="3">
        <f>ROUNDUP(MONTH(WebStore68[[#This Row],[order_date]])/3, 0)</f>
        <v>2</v>
      </c>
      <c r="F979">
        <v>7</v>
      </c>
      <c r="G979" t="s">
        <v>35</v>
      </c>
      <c r="H979" t="s">
        <v>46</v>
      </c>
      <c r="I979" t="s">
        <v>55</v>
      </c>
      <c r="J979" t="s">
        <v>58</v>
      </c>
      <c r="K979" s="4">
        <v>43848</v>
      </c>
      <c r="L979">
        <v>15</v>
      </c>
      <c r="M979" t="s">
        <v>62</v>
      </c>
      <c r="N979" s="4">
        <v>43615</v>
      </c>
      <c r="O979" s="4">
        <v>44413</v>
      </c>
      <c r="P979">
        <v>1</v>
      </c>
      <c r="Q979" t="s">
        <v>79</v>
      </c>
      <c r="R979" t="s">
        <v>241</v>
      </c>
      <c r="S979">
        <v>1</v>
      </c>
      <c r="T979" t="s">
        <v>617</v>
      </c>
      <c r="U979" t="s">
        <v>1168</v>
      </c>
      <c r="V979" t="s">
        <v>1614</v>
      </c>
      <c r="W979" t="s">
        <v>69</v>
      </c>
      <c r="X979" t="s">
        <v>1548</v>
      </c>
      <c r="Y979">
        <v>13.95</v>
      </c>
      <c r="Z979">
        <v>14.99</v>
      </c>
      <c r="AA979">
        <v>1</v>
      </c>
      <c r="AB979" t="s">
        <v>86</v>
      </c>
      <c r="AC979" t="s">
        <v>2350</v>
      </c>
      <c r="AD979">
        <v>3</v>
      </c>
      <c r="AE979" t="s">
        <v>2634</v>
      </c>
      <c r="AF979">
        <v>576</v>
      </c>
      <c r="AG979" t="s">
        <v>2637</v>
      </c>
      <c r="AH979" s="4">
        <v>43901</v>
      </c>
      <c r="AI979" s="4">
        <v>43951</v>
      </c>
      <c r="AJ979" t="s">
        <v>79</v>
      </c>
      <c r="AK979" t="s">
        <v>241</v>
      </c>
      <c r="AL979" t="s">
        <v>617</v>
      </c>
      <c r="AM979" t="s">
        <v>1168</v>
      </c>
      <c r="AN979" t="s">
        <v>1614</v>
      </c>
      <c r="AO979" t="s">
        <v>69</v>
      </c>
      <c r="AP979" t="s">
        <v>1548</v>
      </c>
      <c r="AQ979">
        <f>WebStore68[[#This Row],[unit_price]]*WebStore68[[#This Row],[quantity]]</f>
        <v>13.95</v>
      </c>
      <c r="AR979" t="s">
        <v>86</v>
      </c>
      <c r="AS979" t="s">
        <v>2350</v>
      </c>
      <c r="AT979" t="str">
        <f t="shared" si="15"/>
        <v>342163439487yesFemale4384815Organic436154441313.9514.993test576Showing discount on the products page as well4390143951416913.95114.997</v>
      </c>
      <c r="AU979">
        <f>COUNTIF(AT$2:AT979,AT979)</f>
        <v>1</v>
      </c>
      <c r="AV979" t="str">
        <f>WebStore68[[#This Row],[country]]&amp;"-"&amp;WebStore68[[#This Row],[item]]</f>
        <v>Italy-Yu-Gi-Oh! TCG: Egyptian God Deck: The Winged Dragon Of Rah</v>
      </c>
    </row>
    <row r="980" spans="1:48" hidden="1" x14ac:dyDescent="0.25">
      <c r="A980">
        <v>353</v>
      </c>
      <c r="B980">
        <v>65</v>
      </c>
      <c r="C980" s="4">
        <v>43953</v>
      </c>
      <c r="D980" s="14">
        <f>WebStore68[[#This Row],[order_date]]</f>
        <v>43953</v>
      </c>
      <c r="E980" s="3">
        <f>ROUNDUP(MONTH(WebStore68[[#This Row],[order_date]])/3, 0)</f>
        <v>2</v>
      </c>
      <c r="F980">
        <v>7</v>
      </c>
      <c r="G980" t="s">
        <v>35</v>
      </c>
      <c r="H980" t="s">
        <v>46</v>
      </c>
      <c r="I980" t="s">
        <v>56</v>
      </c>
      <c r="J980" t="s">
        <v>57</v>
      </c>
      <c r="K980" s="4">
        <v>43697</v>
      </c>
      <c r="L980">
        <v>3</v>
      </c>
      <c r="M980" t="s">
        <v>59</v>
      </c>
      <c r="N980" s="4">
        <v>43615</v>
      </c>
      <c r="O980" s="4">
        <v>43830</v>
      </c>
      <c r="P980">
        <v>1</v>
      </c>
      <c r="Q980" t="s">
        <v>86</v>
      </c>
      <c r="R980" t="s">
        <v>248</v>
      </c>
      <c r="S980">
        <v>1</v>
      </c>
      <c r="T980" t="s">
        <v>633</v>
      </c>
      <c r="U980" t="s">
        <v>1017</v>
      </c>
      <c r="V980" t="s">
        <v>1547</v>
      </c>
      <c r="W980" t="s">
        <v>69</v>
      </c>
      <c r="X980" t="s">
        <v>1577</v>
      </c>
      <c r="Y980">
        <v>159.99</v>
      </c>
      <c r="Z980">
        <v>24.99</v>
      </c>
      <c r="AA980">
        <v>1</v>
      </c>
      <c r="AB980" t="s">
        <v>547</v>
      </c>
      <c r="AC980" t="s">
        <v>2354</v>
      </c>
      <c r="AH980" s="4"/>
      <c r="AI980" s="4"/>
      <c r="AJ980" t="s">
        <v>86</v>
      </c>
      <c r="AK980" t="s">
        <v>248</v>
      </c>
      <c r="AL980" t="s">
        <v>633</v>
      </c>
      <c r="AM980" t="s">
        <v>1017</v>
      </c>
      <c r="AN980" t="s">
        <v>1547</v>
      </c>
      <c r="AO980" t="s">
        <v>69</v>
      </c>
      <c r="AP980" t="s">
        <v>1577</v>
      </c>
      <c r="AQ980">
        <f>WebStore68[[#This Row],[unit_price]]*WebStore68[[#This Row],[quantity]]</f>
        <v>159.99</v>
      </c>
      <c r="AR980" t="s">
        <v>547</v>
      </c>
      <c r="AS980" t="s">
        <v>2354</v>
      </c>
      <c r="AT980" t="str">
        <f t="shared" si="15"/>
        <v>35365439537noMale436973Google Ads4361543830159.9924.99789159.99124.9914</v>
      </c>
      <c r="AU980">
        <f>COUNTIF(AT$2:AT980,AT980)</f>
        <v>1</v>
      </c>
      <c r="AV980" t="str">
        <f>WebStore68[[#This Row],[country]]&amp;"-"&amp;WebStore68[[#This Row],[item]]</f>
        <v>Italy-Milwaukee 2724-20 M18</v>
      </c>
    </row>
    <row r="981" spans="1:48" hidden="1" x14ac:dyDescent="0.25">
      <c r="A981">
        <v>363</v>
      </c>
      <c r="B981">
        <v>340</v>
      </c>
      <c r="C981" s="13">
        <v>43959</v>
      </c>
      <c r="D981" s="14">
        <f>WebStore68[[#This Row],[order_date]]</f>
        <v>43959</v>
      </c>
      <c r="E981" s="3">
        <f>ROUNDUP(MONTH(WebStore68[[#This Row],[order_date]])/3, 0)</f>
        <v>2</v>
      </c>
      <c r="F981">
        <v>7</v>
      </c>
      <c r="G981" t="s">
        <v>35</v>
      </c>
      <c r="H981" t="s">
        <v>46</v>
      </c>
      <c r="I981" t="s">
        <v>55</v>
      </c>
      <c r="J981" t="s">
        <v>58</v>
      </c>
      <c r="K981" s="4">
        <v>43671</v>
      </c>
      <c r="L981">
        <v>2</v>
      </c>
      <c r="M981" t="s">
        <v>60</v>
      </c>
      <c r="N981" s="4">
        <v>43615</v>
      </c>
      <c r="O981" s="4">
        <v>43830</v>
      </c>
      <c r="P981">
        <v>2</v>
      </c>
      <c r="Q981" t="s">
        <v>144</v>
      </c>
      <c r="R981" t="s">
        <v>306</v>
      </c>
      <c r="S981">
        <v>2</v>
      </c>
      <c r="T981" t="s">
        <v>639</v>
      </c>
      <c r="U981" t="s">
        <v>1186</v>
      </c>
      <c r="V981" t="s">
        <v>1710</v>
      </c>
      <c r="W981" t="s">
        <v>71</v>
      </c>
      <c r="X981" t="s">
        <v>1869</v>
      </c>
      <c r="Y981">
        <v>127.98</v>
      </c>
      <c r="Z981">
        <v>29.98</v>
      </c>
      <c r="AA981">
        <v>2</v>
      </c>
      <c r="AB981" t="s">
        <v>2093</v>
      </c>
      <c r="AC981" t="s">
        <v>2358</v>
      </c>
      <c r="AH981" s="4"/>
      <c r="AI981" s="4"/>
      <c r="AJ981" t="s">
        <v>84</v>
      </c>
      <c r="AK981" t="s">
        <v>246</v>
      </c>
      <c r="AL981" t="s">
        <v>714</v>
      </c>
      <c r="AM981" t="s">
        <v>1255</v>
      </c>
      <c r="AN981" t="s">
        <v>1773</v>
      </c>
      <c r="AO981" t="s">
        <v>69</v>
      </c>
      <c r="AP981" t="s">
        <v>1548</v>
      </c>
      <c r="AQ981">
        <f>WebStore68[[#This Row],[unit_price]]*WebStore68[[#This Row],[quantity]]</f>
        <v>84.99</v>
      </c>
      <c r="AR981" t="s">
        <v>410</v>
      </c>
      <c r="AS981" t="s">
        <v>2359</v>
      </c>
      <c r="AT981" t="str">
        <f t="shared" si="15"/>
        <v>363340439597yesFemale436712Facebook4361543830127.9829.9895284.99114.9920</v>
      </c>
      <c r="AU981">
        <f>COUNTIF(AT$2:AT981,AT981)</f>
        <v>1</v>
      </c>
      <c r="AV981" t="str">
        <f>WebStore68[[#This Row],[country]]&amp;"-"&amp;WebStore68[[#This Row],[item]]</f>
        <v>Italy-GK61s Mechanical Gaming Keyboard</v>
      </c>
    </row>
    <row r="982" spans="1:48" hidden="1" x14ac:dyDescent="0.25">
      <c r="A982">
        <v>363</v>
      </c>
      <c r="B982">
        <v>340</v>
      </c>
      <c r="C982" s="13">
        <v>43959</v>
      </c>
      <c r="D982" s="14">
        <f>WebStore68[[#This Row],[order_date]]</f>
        <v>43959</v>
      </c>
      <c r="E982" s="3">
        <f>ROUNDUP(MONTH(WebStore68[[#This Row],[order_date]])/3, 0)</f>
        <v>2</v>
      </c>
      <c r="F982">
        <v>7</v>
      </c>
      <c r="G982" t="s">
        <v>35</v>
      </c>
      <c r="H982" t="s">
        <v>46</v>
      </c>
      <c r="I982" t="s">
        <v>55</v>
      </c>
      <c r="J982" t="s">
        <v>58</v>
      </c>
      <c r="K982" s="4">
        <v>43671</v>
      </c>
      <c r="L982">
        <v>2</v>
      </c>
      <c r="M982" t="s">
        <v>60</v>
      </c>
      <c r="N982" s="4">
        <v>43615</v>
      </c>
      <c r="O982" s="4">
        <v>43830</v>
      </c>
      <c r="P982">
        <v>2</v>
      </c>
      <c r="Q982" t="s">
        <v>144</v>
      </c>
      <c r="R982" t="s">
        <v>306</v>
      </c>
      <c r="S982">
        <v>2</v>
      </c>
      <c r="T982" t="s">
        <v>639</v>
      </c>
      <c r="U982" t="s">
        <v>1186</v>
      </c>
      <c r="V982" t="s">
        <v>1710</v>
      </c>
      <c r="W982" t="s">
        <v>71</v>
      </c>
      <c r="X982" t="s">
        <v>1869</v>
      </c>
      <c r="Y982">
        <v>127.98</v>
      </c>
      <c r="Z982">
        <v>29.98</v>
      </c>
      <c r="AA982">
        <v>2</v>
      </c>
      <c r="AB982" t="s">
        <v>2093</v>
      </c>
      <c r="AC982" t="s">
        <v>2358</v>
      </c>
      <c r="AH982" s="4"/>
      <c r="AI982" s="4"/>
      <c r="AJ982" t="s">
        <v>67</v>
      </c>
      <c r="AK982" t="s">
        <v>229</v>
      </c>
      <c r="AL982" t="s">
        <v>478</v>
      </c>
      <c r="AM982" t="s">
        <v>1041</v>
      </c>
      <c r="AN982" t="s">
        <v>1569</v>
      </c>
      <c r="AO982" t="s">
        <v>69</v>
      </c>
      <c r="AP982" t="s">
        <v>1548</v>
      </c>
      <c r="AQ982">
        <f>WebStore68[[#This Row],[unit_price]]*WebStore68[[#This Row],[quantity]]</f>
        <v>42.99</v>
      </c>
      <c r="AR982" t="s">
        <v>90</v>
      </c>
      <c r="AS982" t="s">
        <v>2328</v>
      </c>
      <c r="AT982" t="str">
        <f t="shared" si="15"/>
        <v>363340439597yesFemale436712Facebook4361543830127.9829.9833242.99114.996</v>
      </c>
      <c r="AU982">
        <f>COUNTIF(AT$2:AT982,AT982)</f>
        <v>1</v>
      </c>
      <c r="AV982" t="str">
        <f>WebStore68[[#This Row],[country]]&amp;"-"&amp;WebStore68[[#This Row],[item]]</f>
        <v>Italy-Desert Gold Grosset ED</v>
      </c>
    </row>
    <row r="983" spans="1:48" hidden="1" x14ac:dyDescent="0.25">
      <c r="A983">
        <v>364</v>
      </c>
      <c r="B983">
        <v>341</v>
      </c>
      <c r="C983" s="4">
        <v>43959</v>
      </c>
      <c r="D983" s="14">
        <f>WebStore68[[#This Row],[order_date]]</f>
        <v>43959</v>
      </c>
      <c r="E983" s="3">
        <f>ROUNDUP(MONTH(WebStore68[[#This Row],[order_date]])/3, 0)</f>
        <v>2</v>
      </c>
      <c r="F983">
        <v>7</v>
      </c>
      <c r="G983" t="s">
        <v>35</v>
      </c>
      <c r="H983" t="s">
        <v>46</v>
      </c>
      <c r="I983" t="s">
        <v>55</v>
      </c>
      <c r="J983" t="s">
        <v>57</v>
      </c>
      <c r="K983" s="4">
        <v>43575</v>
      </c>
      <c r="L983">
        <v>3</v>
      </c>
      <c r="N983" s="4"/>
      <c r="O983" s="4"/>
      <c r="P983">
        <v>1</v>
      </c>
      <c r="Q983" t="s">
        <v>84</v>
      </c>
      <c r="R983" t="s">
        <v>246</v>
      </c>
      <c r="S983">
        <v>1</v>
      </c>
      <c r="T983" t="s">
        <v>640</v>
      </c>
      <c r="U983" t="s">
        <v>1187</v>
      </c>
      <c r="V983" t="s">
        <v>1529</v>
      </c>
      <c r="W983" t="s">
        <v>80</v>
      </c>
      <c r="X983" t="s">
        <v>1548</v>
      </c>
      <c r="Y983">
        <v>99.98</v>
      </c>
      <c r="Z983">
        <v>29.98</v>
      </c>
      <c r="AA983">
        <v>1</v>
      </c>
      <c r="AB983" t="s">
        <v>410</v>
      </c>
      <c r="AC983" t="s">
        <v>2359</v>
      </c>
      <c r="AH983" s="4"/>
      <c r="AI983" s="4"/>
      <c r="AJ983" t="s">
        <v>84</v>
      </c>
      <c r="AK983" t="s">
        <v>246</v>
      </c>
      <c r="AL983" t="s">
        <v>640</v>
      </c>
      <c r="AM983" t="s">
        <v>1187</v>
      </c>
      <c r="AN983" t="s">
        <v>1529</v>
      </c>
      <c r="AO983" t="s">
        <v>80</v>
      </c>
      <c r="AP983" t="s">
        <v>1548</v>
      </c>
      <c r="AQ983">
        <f>WebStore68[[#This Row],[unit_price]]*WebStore68[[#This Row],[quantity]]</f>
        <v>99.98</v>
      </c>
      <c r="AR983" t="s">
        <v>410</v>
      </c>
      <c r="AS983" t="s">
        <v>2359</v>
      </c>
      <c r="AT983" t="str">
        <f t="shared" si="15"/>
        <v>364341439597yesMale43575399.9829.9891749.99214.9920</v>
      </c>
      <c r="AU983">
        <f>COUNTIF(AT$2:AT983,AT983)</f>
        <v>1</v>
      </c>
      <c r="AV983" t="str">
        <f>WebStore68[[#This Row],[country]]&amp;"-"&amp;WebStore68[[#This Row],[item]]</f>
        <v>Italy-Animal Crossing: New Horizons</v>
      </c>
    </row>
    <row r="984" spans="1:48" hidden="1" x14ac:dyDescent="0.25">
      <c r="A984">
        <v>373</v>
      </c>
      <c r="B984">
        <v>384</v>
      </c>
      <c r="C984" s="4">
        <v>43965</v>
      </c>
      <c r="D984" s="14">
        <f>WebStore68[[#This Row],[order_date]]</f>
        <v>43965</v>
      </c>
      <c r="E984" s="3">
        <f>ROUNDUP(MONTH(WebStore68[[#This Row],[order_date]])/3, 0)</f>
        <v>2</v>
      </c>
      <c r="F984">
        <v>7</v>
      </c>
      <c r="G984" t="s">
        <v>35</v>
      </c>
      <c r="H984" t="s">
        <v>46</v>
      </c>
      <c r="I984" t="s">
        <v>56</v>
      </c>
      <c r="J984" t="s">
        <v>57</v>
      </c>
      <c r="K984" s="4">
        <v>43655</v>
      </c>
      <c r="L984">
        <v>1</v>
      </c>
      <c r="M984" t="s">
        <v>61</v>
      </c>
      <c r="N984" s="4">
        <v>43615</v>
      </c>
      <c r="O984" s="4">
        <v>43830</v>
      </c>
      <c r="P984">
        <v>3</v>
      </c>
      <c r="Q984" t="s">
        <v>153</v>
      </c>
      <c r="R984" t="s">
        <v>315</v>
      </c>
      <c r="S984">
        <v>3</v>
      </c>
      <c r="T984" t="s">
        <v>648</v>
      </c>
      <c r="U984" t="s">
        <v>1192</v>
      </c>
      <c r="V984" t="s">
        <v>1716</v>
      </c>
      <c r="W984" t="s">
        <v>2000</v>
      </c>
      <c r="X984" t="s">
        <v>2046</v>
      </c>
      <c r="Y984">
        <v>573.86</v>
      </c>
      <c r="Z984">
        <v>84.94</v>
      </c>
      <c r="AA984">
        <v>3</v>
      </c>
      <c r="AB984" t="s">
        <v>2178</v>
      </c>
      <c r="AC984" t="s">
        <v>2460</v>
      </c>
      <c r="AH984" s="4"/>
      <c r="AI984" s="4"/>
      <c r="AJ984" t="s">
        <v>90</v>
      </c>
      <c r="AK984" t="s">
        <v>252</v>
      </c>
      <c r="AL984" t="s">
        <v>501</v>
      </c>
      <c r="AM984" t="s">
        <v>1064</v>
      </c>
      <c r="AN984" t="s">
        <v>1592</v>
      </c>
      <c r="AO984" t="s">
        <v>67</v>
      </c>
      <c r="AP984" t="s">
        <v>1562</v>
      </c>
      <c r="AQ984">
        <f>WebStore68[[#This Row],[unit_price]]*WebStore68[[#This Row],[quantity]]</f>
        <v>26.880000000000003</v>
      </c>
      <c r="AR984" t="s">
        <v>410</v>
      </c>
      <c r="AS984" t="s">
        <v>2359</v>
      </c>
      <c r="AT984" t="str">
        <f t="shared" si="15"/>
        <v>373384439657noMale436551YouTube4361543830573.8684.9461618.9639.9920</v>
      </c>
      <c r="AU984">
        <f>COUNTIF(AT$2:AT984,AT984)</f>
        <v>1</v>
      </c>
      <c r="AV984" t="str">
        <f>WebStore68[[#This Row],[country]]&amp;"-"&amp;WebStore68[[#This Row],[item]]</f>
        <v>Italy-Yahtzee</v>
      </c>
    </row>
    <row r="985" spans="1:48" hidden="1" x14ac:dyDescent="0.25">
      <c r="A985">
        <v>373</v>
      </c>
      <c r="B985">
        <v>384</v>
      </c>
      <c r="C985" s="4">
        <v>43965</v>
      </c>
      <c r="D985" s="14">
        <f>WebStore68[[#This Row],[order_date]]</f>
        <v>43965</v>
      </c>
      <c r="E985" s="3">
        <f>ROUNDUP(MONTH(WebStore68[[#This Row],[order_date]])/3, 0)</f>
        <v>2</v>
      </c>
      <c r="F985">
        <v>7</v>
      </c>
      <c r="G985" t="s">
        <v>35</v>
      </c>
      <c r="H985" t="s">
        <v>46</v>
      </c>
      <c r="I985" t="s">
        <v>56</v>
      </c>
      <c r="J985" t="s">
        <v>57</v>
      </c>
      <c r="K985" s="4">
        <v>43655</v>
      </c>
      <c r="L985">
        <v>1</v>
      </c>
      <c r="M985" t="s">
        <v>61</v>
      </c>
      <c r="N985" s="4">
        <v>43615</v>
      </c>
      <c r="O985" s="4">
        <v>43830</v>
      </c>
      <c r="P985">
        <v>3</v>
      </c>
      <c r="Q985" t="s">
        <v>153</v>
      </c>
      <c r="R985" t="s">
        <v>315</v>
      </c>
      <c r="S985">
        <v>3</v>
      </c>
      <c r="T985" t="s">
        <v>648</v>
      </c>
      <c r="U985" t="s">
        <v>1192</v>
      </c>
      <c r="V985" t="s">
        <v>1716</v>
      </c>
      <c r="W985" t="s">
        <v>2000</v>
      </c>
      <c r="X985" t="s">
        <v>2046</v>
      </c>
      <c r="Y985">
        <v>573.86</v>
      </c>
      <c r="Z985">
        <v>84.94</v>
      </c>
      <c r="AA985">
        <v>3</v>
      </c>
      <c r="AB985" t="s">
        <v>2178</v>
      </c>
      <c r="AC985" t="s">
        <v>2460</v>
      </c>
      <c r="AH985" s="4"/>
      <c r="AI985" s="4"/>
      <c r="AJ985" t="s">
        <v>69</v>
      </c>
      <c r="AK985" t="s">
        <v>231</v>
      </c>
      <c r="AL985" t="s">
        <v>856</v>
      </c>
      <c r="AM985" t="s">
        <v>1393</v>
      </c>
      <c r="AN985" t="s">
        <v>1909</v>
      </c>
      <c r="AO985" t="s">
        <v>69</v>
      </c>
      <c r="AP985" t="s">
        <v>1577</v>
      </c>
      <c r="AQ985">
        <f>WebStore68[[#This Row],[unit_price]]*WebStore68[[#This Row],[quantity]]</f>
        <v>529</v>
      </c>
      <c r="AR985" t="s">
        <v>67</v>
      </c>
      <c r="AS985" t="s">
        <v>2373</v>
      </c>
      <c r="AT985" t="str">
        <f t="shared" si="15"/>
        <v>373384439657noMale436551YouTube4361543830573.8684.94199529124.993</v>
      </c>
      <c r="AU985">
        <f>COUNTIF(AT$2:AT985,AT985)</f>
        <v>1</v>
      </c>
      <c r="AV985" t="str">
        <f>WebStore68[[#This Row],[country]]&amp;"-"&amp;WebStore68[[#This Row],[item]]</f>
        <v>Italy-Nintendo Switch Pokemon Version</v>
      </c>
    </row>
    <row r="986" spans="1:48" hidden="1" x14ac:dyDescent="0.25">
      <c r="A986">
        <v>373</v>
      </c>
      <c r="B986">
        <v>384</v>
      </c>
      <c r="C986" s="4">
        <v>43965</v>
      </c>
      <c r="D986" s="14">
        <f>WebStore68[[#This Row],[order_date]]</f>
        <v>43965</v>
      </c>
      <c r="E986" s="3">
        <f>ROUNDUP(MONTH(WebStore68[[#This Row],[order_date]])/3, 0)</f>
        <v>2</v>
      </c>
      <c r="F986">
        <v>7</v>
      </c>
      <c r="G986" t="s">
        <v>35</v>
      </c>
      <c r="H986" t="s">
        <v>46</v>
      </c>
      <c r="I986" t="s">
        <v>56</v>
      </c>
      <c r="J986" t="s">
        <v>57</v>
      </c>
      <c r="K986" s="4">
        <v>43655</v>
      </c>
      <c r="L986">
        <v>1</v>
      </c>
      <c r="M986" t="s">
        <v>61</v>
      </c>
      <c r="N986" s="4">
        <v>43615</v>
      </c>
      <c r="O986" s="4">
        <v>43830</v>
      </c>
      <c r="P986">
        <v>3</v>
      </c>
      <c r="Q986" t="s">
        <v>153</v>
      </c>
      <c r="R986" t="s">
        <v>315</v>
      </c>
      <c r="S986">
        <v>3</v>
      </c>
      <c r="T986" t="s">
        <v>648</v>
      </c>
      <c r="U986" t="s">
        <v>1192</v>
      </c>
      <c r="V986" t="s">
        <v>1716</v>
      </c>
      <c r="W986" t="s">
        <v>2000</v>
      </c>
      <c r="X986" t="s">
        <v>2046</v>
      </c>
      <c r="Y986">
        <v>573.86</v>
      </c>
      <c r="Z986">
        <v>84.94</v>
      </c>
      <c r="AA986">
        <v>3</v>
      </c>
      <c r="AB986" t="s">
        <v>2178</v>
      </c>
      <c r="AC986" t="s">
        <v>2460</v>
      </c>
      <c r="AH986" s="4"/>
      <c r="AI986" s="4"/>
      <c r="AJ986" t="s">
        <v>78</v>
      </c>
      <c r="AK986" t="s">
        <v>240</v>
      </c>
      <c r="AL986" t="s">
        <v>904</v>
      </c>
      <c r="AM986" t="s">
        <v>1191</v>
      </c>
      <c r="AN986" t="s">
        <v>1490</v>
      </c>
      <c r="AO986" t="s">
        <v>80</v>
      </c>
      <c r="AP986" t="s">
        <v>1548</v>
      </c>
      <c r="AQ986">
        <f>WebStore68[[#This Row],[unit_price]]*WebStore68[[#This Row],[quantity]]</f>
        <v>17.98</v>
      </c>
      <c r="AR986" t="s">
        <v>469</v>
      </c>
      <c r="AS986" t="s">
        <v>2339</v>
      </c>
      <c r="AT986" t="str">
        <f t="shared" si="15"/>
        <v>373384439657noMale436551YouTube4361543830573.8684.948868.99214.9923</v>
      </c>
      <c r="AU986">
        <f>COUNTIF(AT$2:AT986,AT986)</f>
        <v>1</v>
      </c>
      <c r="AV986" t="str">
        <f>WebStore68[[#This Row],[country]]&amp;"-"&amp;WebStore68[[#This Row],[item]]</f>
        <v>Italy-Meat Shredder Barbecue Fork Bear Claw</v>
      </c>
    </row>
    <row r="987" spans="1:48" hidden="1" x14ac:dyDescent="0.25">
      <c r="A987">
        <v>377</v>
      </c>
      <c r="B987">
        <v>361</v>
      </c>
      <c r="C987" s="4">
        <v>43966</v>
      </c>
      <c r="D987" s="14">
        <f>WebStore68[[#This Row],[order_date]]</f>
        <v>43966</v>
      </c>
      <c r="E987" s="3">
        <f>ROUNDUP(MONTH(WebStore68[[#This Row],[order_date]])/3, 0)</f>
        <v>2</v>
      </c>
      <c r="F987">
        <v>7</v>
      </c>
      <c r="G987" t="s">
        <v>35</v>
      </c>
      <c r="H987" t="s">
        <v>46</v>
      </c>
      <c r="I987" t="s">
        <v>55</v>
      </c>
      <c r="J987" t="s">
        <v>58</v>
      </c>
      <c r="K987" s="4">
        <v>43632</v>
      </c>
      <c r="L987">
        <v>1</v>
      </c>
      <c r="M987" t="s">
        <v>61</v>
      </c>
      <c r="N987" s="4">
        <v>43615</v>
      </c>
      <c r="O987" s="4">
        <v>43830</v>
      </c>
      <c r="P987">
        <v>1</v>
      </c>
      <c r="Q987" t="s">
        <v>108</v>
      </c>
      <c r="R987" t="s">
        <v>270</v>
      </c>
      <c r="S987">
        <v>2</v>
      </c>
      <c r="T987" t="s">
        <v>651</v>
      </c>
      <c r="U987" t="s">
        <v>1195</v>
      </c>
      <c r="V987" t="s">
        <v>1719</v>
      </c>
      <c r="W987" t="s">
        <v>83</v>
      </c>
      <c r="X987" t="s">
        <v>1723</v>
      </c>
      <c r="Y987">
        <v>252.4</v>
      </c>
      <c r="Z987">
        <v>49.95</v>
      </c>
      <c r="AA987">
        <v>2</v>
      </c>
      <c r="AB987" t="s">
        <v>2180</v>
      </c>
      <c r="AC987" t="s">
        <v>2462</v>
      </c>
      <c r="AH987" s="4"/>
      <c r="AI987" s="4"/>
      <c r="AJ987" t="s">
        <v>90</v>
      </c>
      <c r="AK987" t="s">
        <v>252</v>
      </c>
      <c r="AL987" t="s">
        <v>907</v>
      </c>
      <c r="AM987" t="s">
        <v>1443</v>
      </c>
      <c r="AN987" t="s">
        <v>1956</v>
      </c>
      <c r="AO987" t="s">
        <v>67</v>
      </c>
      <c r="AP987" t="s">
        <v>1562</v>
      </c>
      <c r="AQ987">
        <f>WebStore68[[#This Row],[unit_price]]*WebStore68[[#This Row],[quantity]]</f>
        <v>232.5</v>
      </c>
      <c r="AR987" t="s">
        <v>645</v>
      </c>
      <c r="AS987" t="s">
        <v>2347</v>
      </c>
      <c r="AT987" t="str">
        <f t="shared" si="15"/>
        <v>377361439667yesFemale436321YouTube4361543830252.449.9567777.539.9913</v>
      </c>
      <c r="AU987">
        <f>COUNTIF(AT$2:AT987,AT987)</f>
        <v>1</v>
      </c>
      <c r="AV987" t="str">
        <f>WebStore68[[#This Row],[country]]&amp;"-"&amp;WebStore68[[#This Row],[item]]</f>
        <v>Italy-Lego Classic</v>
      </c>
    </row>
    <row r="988" spans="1:48" hidden="1" x14ac:dyDescent="0.25">
      <c r="A988">
        <v>377</v>
      </c>
      <c r="B988">
        <v>361</v>
      </c>
      <c r="C988" s="4">
        <v>43966</v>
      </c>
      <c r="D988" s="14">
        <f>WebStore68[[#This Row],[order_date]]</f>
        <v>43966</v>
      </c>
      <c r="E988" s="3">
        <f>ROUNDUP(MONTH(WebStore68[[#This Row],[order_date]])/3, 0)</f>
        <v>2</v>
      </c>
      <c r="F988">
        <v>7</v>
      </c>
      <c r="G988" t="s">
        <v>35</v>
      </c>
      <c r="H988" t="s">
        <v>46</v>
      </c>
      <c r="I988" t="s">
        <v>55</v>
      </c>
      <c r="J988" t="s">
        <v>58</v>
      </c>
      <c r="K988" s="4">
        <v>43632</v>
      </c>
      <c r="L988">
        <v>1</v>
      </c>
      <c r="M988" t="s">
        <v>61</v>
      </c>
      <c r="N988" s="4">
        <v>43615</v>
      </c>
      <c r="O988" s="4">
        <v>43830</v>
      </c>
      <c r="P988">
        <v>1</v>
      </c>
      <c r="Q988" t="s">
        <v>108</v>
      </c>
      <c r="R988" t="s">
        <v>270</v>
      </c>
      <c r="S988">
        <v>2</v>
      </c>
      <c r="T988" t="s">
        <v>651</v>
      </c>
      <c r="U988" t="s">
        <v>1195</v>
      </c>
      <c r="V988" t="s">
        <v>1719</v>
      </c>
      <c r="W988" t="s">
        <v>83</v>
      </c>
      <c r="X988" t="s">
        <v>1723</v>
      </c>
      <c r="Y988">
        <v>252.4</v>
      </c>
      <c r="Z988">
        <v>49.95</v>
      </c>
      <c r="AA988">
        <v>2</v>
      </c>
      <c r="AB988" t="s">
        <v>2180</v>
      </c>
      <c r="AC988" t="s">
        <v>2462</v>
      </c>
      <c r="AH988" s="4"/>
      <c r="AI988" s="4"/>
      <c r="AJ988" t="s">
        <v>90</v>
      </c>
      <c r="AK988" t="s">
        <v>252</v>
      </c>
      <c r="AL988" t="s">
        <v>503</v>
      </c>
      <c r="AM988" t="s">
        <v>1066</v>
      </c>
      <c r="AN988" t="s">
        <v>1594</v>
      </c>
      <c r="AO988" t="s">
        <v>80</v>
      </c>
      <c r="AP988" t="s">
        <v>1562</v>
      </c>
      <c r="AQ988">
        <f>WebStore68[[#This Row],[unit_price]]*WebStore68[[#This Row],[quantity]]</f>
        <v>19.899999999999999</v>
      </c>
      <c r="AR988" t="s">
        <v>410</v>
      </c>
      <c r="AS988" t="s">
        <v>2359</v>
      </c>
      <c r="AT988" t="str">
        <f t="shared" si="15"/>
        <v>377361439667yesFemale436321YouTube4361543830252.449.956609.9529.9920</v>
      </c>
      <c r="AU988">
        <f>COUNTIF(AT$2:AT988,AT988)</f>
        <v>1</v>
      </c>
      <c r="AV988" t="str">
        <f>WebStore68[[#This Row],[country]]&amp;"-"&amp;WebStore68[[#This Row],[item]]</f>
        <v>Italy-Hasbro Connect 4</v>
      </c>
    </row>
    <row r="989" spans="1:48" hidden="1" x14ac:dyDescent="0.25">
      <c r="A989">
        <v>389</v>
      </c>
      <c r="B989">
        <v>340</v>
      </c>
      <c r="C989" s="13">
        <v>43976</v>
      </c>
      <c r="D989" s="14">
        <f>WebStore68[[#This Row],[order_date]]</f>
        <v>43976</v>
      </c>
      <c r="E989" s="3">
        <f>ROUNDUP(MONTH(WebStore68[[#This Row],[order_date]])/3, 0)</f>
        <v>2</v>
      </c>
      <c r="F989">
        <v>7</v>
      </c>
      <c r="G989" t="s">
        <v>35</v>
      </c>
      <c r="H989" t="s">
        <v>46</v>
      </c>
      <c r="I989" t="s">
        <v>55</v>
      </c>
      <c r="J989" t="s">
        <v>58</v>
      </c>
      <c r="K989" s="4">
        <v>43671</v>
      </c>
      <c r="L989">
        <v>2</v>
      </c>
      <c r="M989" t="s">
        <v>60</v>
      </c>
      <c r="N989" s="4">
        <v>43615</v>
      </c>
      <c r="O989" s="4">
        <v>43830</v>
      </c>
      <c r="P989">
        <v>1</v>
      </c>
      <c r="Q989" t="s">
        <v>90</v>
      </c>
      <c r="R989" t="s">
        <v>252</v>
      </c>
      <c r="S989">
        <v>1</v>
      </c>
      <c r="T989" t="s">
        <v>501</v>
      </c>
      <c r="U989" t="s">
        <v>1064</v>
      </c>
      <c r="V989" t="s">
        <v>1592</v>
      </c>
      <c r="W989" t="s">
        <v>80</v>
      </c>
      <c r="X989" t="s">
        <v>1562</v>
      </c>
      <c r="Y989">
        <v>17.920000000000002</v>
      </c>
      <c r="Z989">
        <v>19.98</v>
      </c>
      <c r="AA989">
        <v>1</v>
      </c>
      <c r="AB989" t="s">
        <v>410</v>
      </c>
      <c r="AC989" t="s">
        <v>2359</v>
      </c>
      <c r="AH989" s="4"/>
      <c r="AI989" s="4"/>
      <c r="AJ989" t="s">
        <v>90</v>
      </c>
      <c r="AK989" t="s">
        <v>252</v>
      </c>
      <c r="AL989" t="s">
        <v>501</v>
      </c>
      <c r="AM989" t="s">
        <v>1064</v>
      </c>
      <c r="AN989" t="s">
        <v>1592</v>
      </c>
      <c r="AO989" t="s">
        <v>80</v>
      </c>
      <c r="AP989" t="s">
        <v>1562</v>
      </c>
      <c r="AQ989">
        <f>WebStore68[[#This Row],[unit_price]]*WebStore68[[#This Row],[quantity]]</f>
        <v>17.920000000000002</v>
      </c>
      <c r="AR989" t="s">
        <v>410</v>
      </c>
      <c r="AS989" t="s">
        <v>2359</v>
      </c>
      <c r="AT989" t="str">
        <f t="shared" si="15"/>
        <v>389340439767yesFemale436712Facebook436154383017.9219.9861618.9629.9920</v>
      </c>
      <c r="AU989">
        <f>COUNTIF(AT$2:AT989,AT989)</f>
        <v>1</v>
      </c>
      <c r="AV989" t="str">
        <f>WebStore68[[#This Row],[country]]&amp;"-"&amp;WebStore68[[#This Row],[item]]</f>
        <v>Italy-Yahtzee</v>
      </c>
    </row>
    <row r="990" spans="1:48" hidden="1" x14ac:dyDescent="0.25">
      <c r="A990">
        <v>391</v>
      </c>
      <c r="B990">
        <v>79</v>
      </c>
      <c r="C990" s="4">
        <v>43977</v>
      </c>
      <c r="D990" s="14">
        <f>WebStore68[[#This Row],[order_date]]</f>
        <v>43977</v>
      </c>
      <c r="E990" s="3">
        <f>ROUNDUP(MONTH(WebStore68[[#This Row],[order_date]])/3, 0)</f>
        <v>2</v>
      </c>
      <c r="F990">
        <v>7</v>
      </c>
      <c r="G990" t="s">
        <v>35</v>
      </c>
      <c r="H990" t="s">
        <v>46</v>
      </c>
      <c r="I990" t="s">
        <v>56</v>
      </c>
      <c r="J990" t="s">
        <v>58</v>
      </c>
      <c r="K990" s="4">
        <v>43735</v>
      </c>
      <c r="L990">
        <v>3</v>
      </c>
      <c r="M990" t="s">
        <v>59</v>
      </c>
      <c r="N990" s="4">
        <v>43615</v>
      </c>
      <c r="O990" s="4">
        <v>43830</v>
      </c>
      <c r="P990">
        <v>2</v>
      </c>
      <c r="Q990" t="s">
        <v>66</v>
      </c>
      <c r="R990" t="s">
        <v>228</v>
      </c>
      <c r="S990">
        <v>2</v>
      </c>
      <c r="T990" t="s">
        <v>659</v>
      </c>
      <c r="U990" t="s">
        <v>1203</v>
      </c>
      <c r="V990" t="s">
        <v>1727</v>
      </c>
      <c r="W990" t="s">
        <v>109</v>
      </c>
      <c r="X990" t="s">
        <v>2030</v>
      </c>
      <c r="Y990">
        <v>137.44999999999999</v>
      </c>
      <c r="Z990">
        <v>74.959999999999994</v>
      </c>
      <c r="AA990">
        <v>2</v>
      </c>
      <c r="AB990" t="s">
        <v>2185</v>
      </c>
      <c r="AC990" t="s">
        <v>2467</v>
      </c>
      <c r="AH990" s="4"/>
      <c r="AI990" s="4"/>
      <c r="AJ990" t="s">
        <v>70</v>
      </c>
      <c r="AK990" t="s">
        <v>232</v>
      </c>
      <c r="AL990" t="s">
        <v>594</v>
      </c>
      <c r="AM990" t="s">
        <v>1077</v>
      </c>
      <c r="AN990" t="s">
        <v>519</v>
      </c>
      <c r="AO990" t="s">
        <v>67</v>
      </c>
      <c r="AP990" t="s">
        <v>1517</v>
      </c>
      <c r="AQ990">
        <f>WebStore68[[#This Row],[unit_price]]*WebStore68[[#This Row],[quantity]]</f>
        <v>123</v>
      </c>
      <c r="AR990" t="s">
        <v>432</v>
      </c>
      <c r="AS990" t="s">
        <v>2331</v>
      </c>
      <c r="AT990" t="str">
        <f t="shared" si="15"/>
        <v>39179439777noFemale437353Google Ads4361543830137.4574.96513441319.9921</v>
      </c>
      <c r="AU990">
        <f>COUNTIF(AT$2:AT990,AT990)</f>
        <v>1</v>
      </c>
      <c r="AV990" t="str">
        <f>WebStore68[[#This Row],[country]]&amp;"-"&amp;WebStore68[[#This Row],[item]]</f>
        <v>Italy-Soccer Goal Set</v>
      </c>
    </row>
    <row r="991" spans="1:48" hidden="1" x14ac:dyDescent="0.25">
      <c r="A991">
        <v>391</v>
      </c>
      <c r="B991">
        <v>79</v>
      </c>
      <c r="C991" s="4">
        <v>43977</v>
      </c>
      <c r="D991" s="14">
        <f>WebStore68[[#This Row],[order_date]]</f>
        <v>43977</v>
      </c>
      <c r="E991" s="3">
        <f>ROUNDUP(MONTH(WebStore68[[#This Row],[order_date]])/3, 0)</f>
        <v>2</v>
      </c>
      <c r="F991">
        <v>7</v>
      </c>
      <c r="G991" t="s">
        <v>35</v>
      </c>
      <c r="H991" t="s">
        <v>46</v>
      </c>
      <c r="I991" t="s">
        <v>56</v>
      </c>
      <c r="J991" t="s">
        <v>58</v>
      </c>
      <c r="K991" s="4">
        <v>43735</v>
      </c>
      <c r="L991">
        <v>3</v>
      </c>
      <c r="M991" t="s">
        <v>59</v>
      </c>
      <c r="N991" s="4">
        <v>43615</v>
      </c>
      <c r="O991" s="4">
        <v>43830</v>
      </c>
      <c r="P991">
        <v>2</v>
      </c>
      <c r="Q991" t="s">
        <v>66</v>
      </c>
      <c r="R991" t="s">
        <v>228</v>
      </c>
      <c r="S991">
        <v>2</v>
      </c>
      <c r="T991" t="s">
        <v>659</v>
      </c>
      <c r="U991" t="s">
        <v>1203</v>
      </c>
      <c r="V991" t="s">
        <v>1727</v>
      </c>
      <c r="W991" t="s">
        <v>109</v>
      </c>
      <c r="X991" t="s">
        <v>2030</v>
      </c>
      <c r="Y991">
        <v>137.44999999999999</v>
      </c>
      <c r="Z991">
        <v>74.959999999999994</v>
      </c>
      <c r="AA991">
        <v>2</v>
      </c>
      <c r="AB991" t="s">
        <v>2185</v>
      </c>
      <c r="AC991" t="s">
        <v>2467</v>
      </c>
      <c r="AH991" s="4"/>
      <c r="AI991" s="4"/>
      <c r="AJ991" t="s">
        <v>80</v>
      </c>
      <c r="AK991" t="s">
        <v>242</v>
      </c>
      <c r="AL991" t="s">
        <v>598</v>
      </c>
      <c r="AM991" t="s">
        <v>1118</v>
      </c>
      <c r="AN991" t="s">
        <v>1675</v>
      </c>
      <c r="AO991" t="s">
        <v>69</v>
      </c>
      <c r="AP991" t="s">
        <v>1548</v>
      </c>
      <c r="AQ991">
        <f>WebStore68[[#This Row],[unit_price]]*WebStore68[[#This Row],[quantity]]</f>
        <v>14.45</v>
      </c>
      <c r="AR991" t="s">
        <v>70</v>
      </c>
      <c r="AS991" t="s">
        <v>2341</v>
      </c>
      <c r="AT991" t="str">
        <f t="shared" si="15"/>
        <v>39179439777noFemale437353Google Ads4361543830137.4574.9623514.45114.995</v>
      </c>
      <c r="AU991">
        <f>COUNTIF(AT$2:AT991,AT991)</f>
        <v>1</v>
      </c>
      <c r="AV991" t="str">
        <f>WebStore68[[#This Row],[country]]&amp;"-"&amp;WebStore68[[#This Row],[item]]</f>
        <v>Italy-Disney Princess T-Shirt</v>
      </c>
    </row>
    <row r="992" spans="1:48" hidden="1" x14ac:dyDescent="0.25">
      <c r="A992">
        <v>394</v>
      </c>
      <c r="B992">
        <v>61</v>
      </c>
      <c r="C992" s="13">
        <v>43979</v>
      </c>
      <c r="D992" s="14">
        <f>WebStore68[[#This Row],[order_date]]</f>
        <v>43979</v>
      </c>
      <c r="E992" s="3">
        <f>ROUNDUP(MONTH(WebStore68[[#This Row],[order_date]])/3, 0)</f>
        <v>2</v>
      </c>
      <c r="F992">
        <v>7</v>
      </c>
      <c r="G992" t="s">
        <v>35</v>
      </c>
      <c r="H992" t="s">
        <v>46</v>
      </c>
      <c r="I992" t="s">
        <v>56</v>
      </c>
      <c r="J992" t="s">
        <v>57</v>
      </c>
      <c r="K992" s="4">
        <v>43703</v>
      </c>
      <c r="L992">
        <v>2</v>
      </c>
      <c r="M992" t="s">
        <v>60</v>
      </c>
      <c r="N992" s="4">
        <v>43615</v>
      </c>
      <c r="O992" s="4">
        <v>43830</v>
      </c>
      <c r="P992">
        <v>1</v>
      </c>
      <c r="Q992" t="s">
        <v>86</v>
      </c>
      <c r="R992" t="s">
        <v>248</v>
      </c>
      <c r="S992">
        <v>1</v>
      </c>
      <c r="T992" t="s">
        <v>441</v>
      </c>
      <c r="U992" t="s">
        <v>1003</v>
      </c>
      <c r="V992" t="s">
        <v>1535</v>
      </c>
      <c r="W992" t="s">
        <v>69</v>
      </c>
      <c r="X992" t="s">
        <v>1577</v>
      </c>
      <c r="Y992">
        <v>43.99</v>
      </c>
      <c r="Z992">
        <v>24.99</v>
      </c>
      <c r="AA992">
        <v>1</v>
      </c>
      <c r="AB992" t="s">
        <v>530</v>
      </c>
      <c r="AC992" t="s">
        <v>2367</v>
      </c>
      <c r="AH992" s="4"/>
      <c r="AI992" s="4"/>
      <c r="AJ992" t="s">
        <v>86</v>
      </c>
      <c r="AK992" t="s">
        <v>248</v>
      </c>
      <c r="AL992" t="s">
        <v>441</v>
      </c>
      <c r="AM992" t="s">
        <v>2640</v>
      </c>
      <c r="AN992" t="s">
        <v>1535</v>
      </c>
      <c r="AO992" t="s">
        <v>69</v>
      </c>
      <c r="AP992" t="s">
        <v>1577</v>
      </c>
      <c r="AQ992">
        <f>WebStore68[[#This Row],[unit_price]]*WebStore68[[#This Row],[quantity]]</f>
        <v>43.99</v>
      </c>
      <c r="AR992" t="s">
        <v>530</v>
      </c>
      <c r="AS992" t="s">
        <v>2367</v>
      </c>
      <c r="AT992" t="str">
        <f t="shared" si="15"/>
        <v>39461439797noMale437032Facebook436154383043.9924.99710643.99124.9916</v>
      </c>
      <c r="AU992">
        <f>COUNTIF(AT$2:AT992,AT992)</f>
        <v>1</v>
      </c>
      <c r="AV992" t="str">
        <f>WebStore68[[#This Row],[country]]&amp;"-"&amp;WebStore68[[#This Row],[item]]</f>
        <v>Italy-PharMeDoc Pregnancy Pillow</v>
      </c>
    </row>
    <row r="993" spans="1:48" hidden="1" x14ac:dyDescent="0.25">
      <c r="A993">
        <v>414</v>
      </c>
      <c r="B993">
        <v>87</v>
      </c>
      <c r="C993" s="4">
        <v>43989</v>
      </c>
      <c r="D993" s="14">
        <f>WebStore68[[#This Row],[order_date]]</f>
        <v>43989</v>
      </c>
      <c r="E993" s="3">
        <f>ROUNDUP(MONTH(WebStore68[[#This Row],[order_date]])/3, 0)</f>
        <v>2</v>
      </c>
      <c r="F993">
        <v>7</v>
      </c>
      <c r="G993" t="s">
        <v>35</v>
      </c>
      <c r="H993" t="s">
        <v>46</v>
      </c>
      <c r="I993" t="s">
        <v>55</v>
      </c>
      <c r="J993" t="s">
        <v>57</v>
      </c>
      <c r="K993" s="4">
        <v>43834</v>
      </c>
      <c r="L993">
        <v>15</v>
      </c>
      <c r="M993" t="s">
        <v>62</v>
      </c>
      <c r="N993" s="4">
        <v>43615</v>
      </c>
      <c r="O993" s="4">
        <v>44413</v>
      </c>
      <c r="P993">
        <v>2</v>
      </c>
      <c r="Q993" t="s">
        <v>87</v>
      </c>
      <c r="R993" t="s">
        <v>249</v>
      </c>
      <c r="S993">
        <v>2</v>
      </c>
      <c r="T993" t="s">
        <v>670</v>
      </c>
      <c r="U993" t="s">
        <v>1213</v>
      </c>
      <c r="V993" t="s">
        <v>1736</v>
      </c>
      <c r="W993" t="s">
        <v>83</v>
      </c>
      <c r="X993" t="s">
        <v>2038</v>
      </c>
      <c r="Y993">
        <v>533.9</v>
      </c>
      <c r="Z993">
        <v>84.95</v>
      </c>
      <c r="AA993">
        <v>2</v>
      </c>
      <c r="AB993" t="s">
        <v>2190</v>
      </c>
      <c r="AC993" t="s">
        <v>2473</v>
      </c>
      <c r="AH993" s="4"/>
      <c r="AI993" s="4"/>
      <c r="AJ993" t="s">
        <v>79</v>
      </c>
      <c r="AK993" t="s">
        <v>241</v>
      </c>
      <c r="AL993" t="s">
        <v>403</v>
      </c>
      <c r="AM993" t="s">
        <v>965</v>
      </c>
      <c r="AN993" t="s">
        <v>422</v>
      </c>
      <c r="AO993" t="s">
        <v>67</v>
      </c>
      <c r="AP993" t="s">
        <v>1548</v>
      </c>
      <c r="AQ993">
        <f>WebStore68[[#This Row],[unit_price]]*WebStore68[[#This Row],[quantity]]</f>
        <v>360</v>
      </c>
      <c r="AR993" t="s">
        <v>455</v>
      </c>
      <c r="AS993" t="s">
        <v>2340</v>
      </c>
      <c r="AT993" t="str">
        <f t="shared" si="15"/>
        <v>41487439897yesMale4383415Organic4361544413533.984.95438120314.9915</v>
      </c>
      <c r="AU993">
        <f>COUNTIF(AT$2:AT993,AT993)</f>
        <v>1</v>
      </c>
      <c r="AV993" t="str">
        <f>WebStore68[[#This Row],[country]]&amp;"-"&amp;WebStore68[[#This Row],[item]]</f>
        <v>Italy-Dragon Ball Z - Officially Licensed Dragon Ball Collector's Set</v>
      </c>
    </row>
    <row r="994" spans="1:48" hidden="1" x14ac:dyDescent="0.25">
      <c r="A994">
        <v>414</v>
      </c>
      <c r="B994">
        <v>87</v>
      </c>
      <c r="C994" s="4">
        <v>43989</v>
      </c>
      <c r="D994" s="14">
        <f>WebStore68[[#This Row],[order_date]]</f>
        <v>43989</v>
      </c>
      <c r="E994" s="3">
        <f>ROUNDUP(MONTH(WebStore68[[#This Row],[order_date]])/3, 0)</f>
        <v>2</v>
      </c>
      <c r="F994">
        <v>7</v>
      </c>
      <c r="G994" t="s">
        <v>35</v>
      </c>
      <c r="H994" t="s">
        <v>46</v>
      </c>
      <c r="I994" t="s">
        <v>55</v>
      </c>
      <c r="J994" t="s">
        <v>57</v>
      </c>
      <c r="K994" s="4">
        <v>43834</v>
      </c>
      <c r="L994">
        <v>15</v>
      </c>
      <c r="M994" t="s">
        <v>62</v>
      </c>
      <c r="N994" s="4">
        <v>43615</v>
      </c>
      <c r="O994" s="4">
        <v>44413</v>
      </c>
      <c r="P994">
        <v>2</v>
      </c>
      <c r="Q994" t="s">
        <v>87</v>
      </c>
      <c r="R994" t="s">
        <v>249</v>
      </c>
      <c r="S994">
        <v>2</v>
      </c>
      <c r="T994" t="s">
        <v>670</v>
      </c>
      <c r="U994" t="s">
        <v>1213</v>
      </c>
      <c r="V994" t="s">
        <v>1736</v>
      </c>
      <c r="W994" t="s">
        <v>83</v>
      </c>
      <c r="X994" t="s">
        <v>2038</v>
      </c>
      <c r="Y994">
        <v>533.9</v>
      </c>
      <c r="Z994">
        <v>84.95</v>
      </c>
      <c r="AA994">
        <v>2</v>
      </c>
      <c r="AB994" t="s">
        <v>2190</v>
      </c>
      <c r="AC994" t="s">
        <v>2473</v>
      </c>
      <c r="AH994" s="4"/>
      <c r="AI994" s="4"/>
      <c r="AJ994" t="s">
        <v>70</v>
      </c>
      <c r="AK994" t="s">
        <v>232</v>
      </c>
      <c r="AL994" t="s">
        <v>628</v>
      </c>
      <c r="AM994" t="s">
        <v>1178</v>
      </c>
      <c r="AN994" t="s">
        <v>1501</v>
      </c>
      <c r="AO994" t="s">
        <v>80</v>
      </c>
      <c r="AP994" t="s">
        <v>1517</v>
      </c>
      <c r="AQ994">
        <f>WebStore68[[#This Row],[unit_price]]*WebStore68[[#This Row],[quantity]]</f>
        <v>173.9</v>
      </c>
      <c r="AR994" t="s">
        <v>640</v>
      </c>
      <c r="AS994" t="s">
        <v>2393</v>
      </c>
      <c r="AT994" t="str">
        <f t="shared" si="15"/>
        <v>41487439897yesMale4383415Organic4361544413533.984.9555686.95219.9917</v>
      </c>
      <c r="AU994">
        <f>COUNTIF(AT$2:AT994,AT994)</f>
        <v>1</v>
      </c>
      <c r="AV994" t="str">
        <f>WebStore68[[#This Row],[country]]&amp;"-"&amp;WebStore68[[#This Row],[item]]</f>
        <v>Italy-GoSports Football Training Target Net 6x6</v>
      </c>
    </row>
    <row r="995" spans="1:48" hidden="1" x14ac:dyDescent="0.25">
      <c r="A995">
        <v>417</v>
      </c>
      <c r="B995">
        <v>64</v>
      </c>
      <c r="C995" s="4">
        <v>43993</v>
      </c>
      <c r="D995" s="14">
        <f>WebStore68[[#This Row],[order_date]]</f>
        <v>43993</v>
      </c>
      <c r="E995" s="3">
        <f>ROUNDUP(MONTH(WebStore68[[#This Row],[order_date]])/3, 0)</f>
        <v>2</v>
      </c>
      <c r="F995">
        <v>7</v>
      </c>
      <c r="G995" t="s">
        <v>35</v>
      </c>
      <c r="H995" t="s">
        <v>46</v>
      </c>
      <c r="I995" t="s">
        <v>55</v>
      </c>
      <c r="J995" t="s">
        <v>58</v>
      </c>
      <c r="K995" s="4">
        <v>43687</v>
      </c>
      <c r="L995">
        <v>1</v>
      </c>
      <c r="M995" t="s">
        <v>61</v>
      </c>
      <c r="N995" s="4">
        <v>43615</v>
      </c>
      <c r="O995" s="4">
        <v>43830</v>
      </c>
      <c r="P995">
        <v>2</v>
      </c>
      <c r="Q995" t="s">
        <v>160</v>
      </c>
      <c r="R995" t="s">
        <v>322</v>
      </c>
      <c r="S995">
        <v>3</v>
      </c>
      <c r="T995" t="s">
        <v>671</v>
      </c>
      <c r="U995" t="s">
        <v>1214</v>
      </c>
      <c r="V995" t="s">
        <v>1737</v>
      </c>
      <c r="W995" t="s">
        <v>2014</v>
      </c>
      <c r="X995" t="s">
        <v>2051</v>
      </c>
      <c r="Y995">
        <v>2234.92</v>
      </c>
      <c r="Z995">
        <v>169.92</v>
      </c>
      <c r="AA995">
        <v>2</v>
      </c>
      <c r="AB995" t="s">
        <v>2191</v>
      </c>
      <c r="AC995" t="s">
        <v>2474</v>
      </c>
      <c r="AH995" s="4"/>
      <c r="AI995" s="4"/>
      <c r="AJ995" t="s">
        <v>79</v>
      </c>
      <c r="AK995" t="s">
        <v>241</v>
      </c>
      <c r="AL995" t="s">
        <v>86</v>
      </c>
      <c r="AM995" t="s">
        <v>1044</v>
      </c>
      <c r="AN995" t="s">
        <v>1572</v>
      </c>
      <c r="AO995" t="s">
        <v>67</v>
      </c>
      <c r="AP995" t="s">
        <v>1548</v>
      </c>
      <c r="AQ995">
        <f>WebStore68[[#This Row],[unit_price]]*WebStore68[[#This Row],[quantity]]</f>
        <v>194.96999999999997</v>
      </c>
      <c r="AR995" t="s">
        <v>86</v>
      </c>
      <c r="AS995" t="s">
        <v>2350</v>
      </c>
      <c r="AT995" t="str">
        <f t="shared" si="15"/>
        <v>41764439937yesFemale436871YouTube43615438302234.92169.924764.99314.997</v>
      </c>
      <c r="AU995">
        <f>COUNTIF(AT$2:AT995,AT995)</f>
        <v>1</v>
      </c>
      <c r="AV995" t="str">
        <f>WebStore68[[#This Row],[country]]&amp;"-"&amp;WebStore68[[#This Row],[item]]</f>
        <v>Italy-2019/20 Panini Contenders NBA Basketball BLASTER box (40 cards incl. ONE Memorabilia or Autograph card/bx)</v>
      </c>
    </row>
    <row r="996" spans="1:48" hidden="1" x14ac:dyDescent="0.25">
      <c r="A996">
        <v>417</v>
      </c>
      <c r="B996">
        <v>64</v>
      </c>
      <c r="C996" s="4">
        <v>43993</v>
      </c>
      <c r="D996" s="14">
        <f>WebStore68[[#This Row],[order_date]]</f>
        <v>43993</v>
      </c>
      <c r="E996" s="3">
        <f>ROUNDUP(MONTH(WebStore68[[#This Row],[order_date]])/3, 0)</f>
        <v>2</v>
      </c>
      <c r="F996">
        <v>7</v>
      </c>
      <c r="G996" t="s">
        <v>35</v>
      </c>
      <c r="H996" t="s">
        <v>46</v>
      </c>
      <c r="I996" t="s">
        <v>55</v>
      </c>
      <c r="J996" t="s">
        <v>58</v>
      </c>
      <c r="K996" s="4">
        <v>43687</v>
      </c>
      <c r="L996">
        <v>1</v>
      </c>
      <c r="M996" t="s">
        <v>61</v>
      </c>
      <c r="N996" s="4">
        <v>43615</v>
      </c>
      <c r="O996" s="4">
        <v>43830</v>
      </c>
      <c r="P996">
        <v>2</v>
      </c>
      <c r="Q996" t="s">
        <v>160</v>
      </c>
      <c r="R996" t="s">
        <v>322</v>
      </c>
      <c r="S996">
        <v>3</v>
      </c>
      <c r="T996" t="s">
        <v>671</v>
      </c>
      <c r="U996" t="s">
        <v>1214</v>
      </c>
      <c r="V996" t="s">
        <v>1737</v>
      </c>
      <c r="W996" t="s">
        <v>2014</v>
      </c>
      <c r="X996" t="s">
        <v>2051</v>
      </c>
      <c r="Y996">
        <v>2234.92</v>
      </c>
      <c r="Z996">
        <v>169.92</v>
      </c>
      <c r="AA996">
        <v>2</v>
      </c>
      <c r="AB996" t="s">
        <v>2191</v>
      </c>
      <c r="AC996" t="s">
        <v>2474</v>
      </c>
      <c r="AH996" s="4"/>
      <c r="AI996" s="4"/>
      <c r="AJ996" t="s">
        <v>69</v>
      </c>
      <c r="AK996" t="s">
        <v>231</v>
      </c>
      <c r="AL996" t="s">
        <v>434</v>
      </c>
      <c r="AM996" t="s">
        <v>991</v>
      </c>
      <c r="AN996" t="s">
        <v>1524</v>
      </c>
      <c r="AO996" t="s">
        <v>80</v>
      </c>
      <c r="AP996" t="s">
        <v>1577</v>
      </c>
      <c r="AQ996">
        <f>WebStore68[[#This Row],[unit_price]]*WebStore68[[#This Row],[quantity]]</f>
        <v>1859.98</v>
      </c>
      <c r="AR996" t="s">
        <v>69</v>
      </c>
      <c r="AS996" t="s">
        <v>2360</v>
      </c>
      <c r="AT996" t="str">
        <f t="shared" si="15"/>
        <v>41764439937yesFemale436871YouTube43615438302234.92169.921152929.99224.991</v>
      </c>
      <c r="AU996">
        <f>COUNTIF(AT$2:AT996,AT996)</f>
        <v>1</v>
      </c>
      <c r="AV996" t="str">
        <f>WebStore68[[#This Row],[country]]&amp;"-"&amp;WebStore68[[#This Row],[item]]</f>
        <v>Italy-VIZIO Elevate 5.1.4 Home Theater Sound Bar with Dolby Atmos and DTS:X</v>
      </c>
    </row>
    <row r="997" spans="1:48" hidden="1" x14ac:dyDescent="0.25">
      <c r="A997">
        <v>417</v>
      </c>
      <c r="B997">
        <v>64</v>
      </c>
      <c r="C997" s="4">
        <v>43993</v>
      </c>
      <c r="D997" s="14">
        <f>WebStore68[[#This Row],[order_date]]</f>
        <v>43993</v>
      </c>
      <c r="E997" s="3">
        <f>ROUNDUP(MONTH(WebStore68[[#This Row],[order_date]])/3, 0)</f>
        <v>2</v>
      </c>
      <c r="F997">
        <v>7</v>
      </c>
      <c r="G997" t="s">
        <v>35</v>
      </c>
      <c r="H997" t="s">
        <v>46</v>
      </c>
      <c r="I997" t="s">
        <v>55</v>
      </c>
      <c r="J997" t="s">
        <v>58</v>
      </c>
      <c r="K997" s="4">
        <v>43687</v>
      </c>
      <c r="L997">
        <v>1</v>
      </c>
      <c r="M997" t="s">
        <v>61</v>
      </c>
      <c r="N997" s="4">
        <v>43615</v>
      </c>
      <c r="O997" s="4">
        <v>43830</v>
      </c>
      <c r="P997">
        <v>2</v>
      </c>
      <c r="Q997" t="s">
        <v>160</v>
      </c>
      <c r="R997" t="s">
        <v>322</v>
      </c>
      <c r="S997">
        <v>3</v>
      </c>
      <c r="T997" t="s">
        <v>671</v>
      </c>
      <c r="U997" t="s">
        <v>1214</v>
      </c>
      <c r="V997" t="s">
        <v>1737</v>
      </c>
      <c r="W997" t="s">
        <v>2014</v>
      </c>
      <c r="X997" t="s">
        <v>2051</v>
      </c>
      <c r="Y997">
        <v>2234.92</v>
      </c>
      <c r="Z997">
        <v>169.92</v>
      </c>
      <c r="AA997">
        <v>2</v>
      </c>
      <c r="AB997" t="s">
        <v>2191</v>
      </c>
      <c r="AC997" t="s">
        <v>2474</v>
      </c>
      <c r="AH997" s="4"/>
      <c r="AI997" s="4"/>
      <c r="AJ997" t="s">
        <v>69</v>
      </c>
      <c r="AK997" t="s">
        <v>231</v>
      </c>
      <c r="AL997" t="s">
        <v>78</v>
      </c>
      <c r="AM997" t="s">
        <v>1238</v>
      </c>
      <c r="AN997" t="s">
        <v>1533</v>
      </c>
      <c r="AO997" t="s">
        <v>67</v>
      </c>
      <c r="AP997" t="s">
        <v>1577</v>
      </c>
      <c r="AQ997">
        <f>WebStore68[[#This Row],[unit_price]]*WebStore68[[#This Row],[quantity]]</f>
        <v>179.97</v>
      </c>
      <c r="AR997" t="s">
        <v>69</v>
      </c>
      <c r="AS997" t="s">
        <v>2360</v>
      </c>
      <c r="AT997" t="str">
        <f t="shared" si="15"/>
        <v>41764439937yesFemale436871YouTube43615438302234.92169.921859.99324.991</v>
      </c>
      <c r="AU997">
        <f>COUNTIF(AT$2:AT997,AT997)</f>
        <v>1</v>
      </c>
      <c r="AV997" t="str">
        <f>WebStore68[[#This Row],[country]]&amp;"-"&amp;WebStore68[[#This Row],[item]]</f>
        <v>Italy-2TB USB 3.0 Portable External Hard Drive Ultra Slim SATA Storage Device</v>
      </c>
    </row>
    <row r="998" spans="1:48" hidden="1" x14ac:dyDescent="0.25">
      <c r="A998">
        <v>428</v>
      </c>
      <c r="B998">
        <v>394</v>
      </c>
      <c r="C998" s="13">
        <v>43997</v>
      </c>
      <c r="D998" s="14">
        <f>WebStore68[[#This Row],[order_date]]</f>
        <v>43997</v>
      </c>
      <c r="E998" s="3">
        <f>ROUNDUP(MONTH(WebStore68[[#This Row],[order_date]])/3, 0)</f>
        <v>2</v>
      </c>
      <c r="F998">
        <v>7</v>
      </c>
      <c r="G998" t="s">
        <v>35</v>
      </c>
      <c r="H998" t="s">
        <v>46</v>
      </c>
      <c r="I998" t="s">
        <v>56</v>
      </c>
      <c r="J998" t="s">
        <v>58</v>
      </c>
      <c r="K998" s="4">
        <v>43678</v>
      </c>
      <c r="L998">
        <v>2</v>
      </c>
      <c r="M998" t="s">
        <v>60</v>
      </c>
      <c r="N998" s="4">
        <v>43615</v>
      </c>
      <c r="O998" s="4">
        <v>43830</v>
      </c>
      <c r="P998">
        <v>2</v>
      </c>
      <c r="Q998" t="s">
        <v>121</v>
      </c>
      <c r="R998" t="s">
        <v>283</v>
      </c>
      <c r="S998">
        <v>2</v>
      </c>
      <c r="T998" t="s">
        <v>676</v>
      </c>
      <c r="U998" t="s">
        <v>1219</v>
      </c>
      <c r="V998" t="s">
        <v>1741</v>
      </c>
      <c r="W998" t="s">
        <v>103</v>
      </c>
      <c r="X998" t="s">
        <v>1869</v>
      </c>
      <c r="Y998">
        <v>218.8</v>
      </c>
      <c r="Z998">
        <v>59.96</v>
      </c>
      <c r="AA998">
        <v>2</v>
      </c>
      <c r="AB998" t="s">
        <v>115</v>
      </c>
      <c r="AC998" t="s">
        <v>2477</v>
      </c>
      <c r="AH998" s="4"/>
      <c r="AI998" s="4"/>
      <c r="AJ998" t="s">
        <v>79</v>
      </c>
      <c r="AK998" t="s">
        <v>241</v>
      </c>
      <c r="AL998" t="s">
        <v>629</v>
      </c>
      <c r="AM998" t="s">
        <v>965</v>
      </c>
      <c r="AN998" t="s">
        <v>1703</v>
      </c>
      <c r="AO998" t="s">
        <v>69</v>
      </c>
      <c r="AP998" t="s">
        <v>1548</v>
      </c>
      <c r="AQ998">
        <f>WebStore68[[#This Row],[unit_price]]*WebStore68[[#This Row],[quantity]]</f>
        <v>119.95</v>
      </c>
      <c r="AR998" t="s">
        <v>86</v>
      </c>
      <c r="AS998" t="s">
        <v>2350</v>
      </c>
      <c r="AT998" t="str">
        <f t="shared" si="15"/>
        <v>428394439977noFemale436782Facebook4361543830218.859.96437119.95114.997</v>
      </c>
      <c r="AU998">
        <f>COUNTIF(AT$2:AT998,AT998)</f>
        <v>1</v>
      </c>
      <c r="AV998" t="str">
        <f>WebStore68[[#This Row],[country]]&amp;"-"&amp;WebStore68[[#This Row],[item]]</f>
        <v>Italy-Dragon Ball Z - Officially Licensed Dragon Ball Collector's Set</v>
      </c>
    </row>
    <row r="999" spans="1:48" hidden="1" x14ac:dyDescent="0.25">
      <c r="A999">
        <v>428</v>
      </c>
      <c r="B999">
        <v>394</v>
      </c>
      <c r="C999" s="13">
        <v>43997</v>
      </c>
      <c r="D999" s="14">
        <f>WebStore68[[#This Row],[order_date]]</f>
        <v>43997</v>
      </c>
      <c r="E999" s="3">
        <f>ROUNDUP(MONTH(WebStore68[[#This Row],[order_date]])/3, 0)</f>
        <v>2</v>
      </c>
      <c r="F999">
        <v>7</v>
      </c>
      <c r="G999" t="s">
        <v>35</v>
      </c>
      <c r="H999" t="s">
        <v>46</v>
      </c>
      <c r="I999" t="s">
        <v>56</v>
      </c>
      <c r="J999" t="s">
        <v>58</v>
      </c>
      <c r="K999" s="4">
        <v>43678</v>
      </c>
      <c r="L999">
        <v>2</v>
      </c>
      <c r="M999" t="s">
        <v>60</v>
      </c>
      <c r="N999" s="4">
        <v>43615</v>
      </c>
      <c r="O999" s="4">
        <v>43830</v>
      </c>
      <c r="P999">
        <v>2</v>
      </c>
      <c r="Q999" t="s">
        <v>121</v>
      </c>
      <c r="R999" t="s">
        <v>283</v>
      </c>
      <c r="S999">
        <v>2</v>
      </c>
      <c r="T999" t="s">
        <v>676</v>
      </c>
      <c r="U999" t="s">
        <v>1219</v>
      </c>
      <c r="V999" t="s">
        <v>1741</v>
      </c>
      <c r="W999" t="s">
        <v>103</v>
      </c>
      <c r="X999" t="s">
        <v>1869</v>
      </c>
      <c r="Y999">
        <v>218.8</v>
      </c>
      <c r="Z999">
        <v>59.96</v>
      </c>
      <c r="AA999">
        <v>2</v>
      </c>
      <c r="AB999" t="s">
        <v>115</v>
      </c>
      <c r="AC999" t="s">
        <v>2477</v>
      </c>
      <c r="AH999" s="4"/>
      <c r="AI999" s="4"/>
      <c r="AJ999" t="s">
        <v>80</v>
      </c>
      <c r="AK999" t="s">
        <v>242</v>
      </c>
      <c r="AL999" t="s">
        <v>649</v>
      </c>
      <c r="AM999" t="s">
        <v>1193</v>
      </c>
      <c r="AN999" t="s">
        <v>1717</v>
      </c>
      <c r="AO999" t="s">
        <v>67</v>
      </c>
      <c r="AP999" t="s">
        <v>1548</v>
      </c>
      <c r="AQ999">
        <f>WebStore68[[#This Row],[unit_price]]*WebStore68[[#This Row],[quantity]]</f>
        <v>98.850000000000009</v>
      </c>
      <c r="AR999" t="s">
        <v>70</v>
      </c>
      <c r="AS999" t="s">
        <v>2341</v>
      </c>
      <c r="AT999" t="str">
        <f t="shared" si="15"/>
        <v>428394439977noFemale436782Facebook4361543830218.859.9625432.95314.995</v>
      </c>
      <c r="AU999">
        <f>COUNTIF(AT$2:AT999,AT999)</f>
        <v>1</v>
      </c>
      <c r="AV999" t="str">
        <f>WebStore68[[#This Row],[country]]&amp;"-"&amp;WebStore68[[#This Row],[item]]</f>
        <v>Italy-GOSOPIN Women Ripped Slim Fit Jeans</v>
      </c>
    </row>
    <row r="1000" spans="1:48" hidden="1" x14ac:dyDescent="0.25">
      <c r="A1000">
        <v>433</v>
      </c>
      <c r="B1000">
        <v>87</v>
      </c>
      <c r="C1000" s="4">
        <v>44001</v>
      </c>
      <c r="D1000" s="14">
        <f>WebStore68[[#This Row],[order_date]]</f>
        <v>44001</v>
      </c>
      <c r="E1000" s="3">
        <f>ROUNDUP(MONTH(WebStore68[[#This Row],[order_date]])/3, 0)</f>
        <v>2</v>
      </c>
      <c r="F1000">
        <v>7</v>
      </c>
      <c r="G1000" t="s">
        <v>35</v>
      </c>
      <c r="H1000" t="s">
        <v>46</v>
      </c>
      <c r="I1000" t="s">
        <v>55</v>
      </c>
      <c r="J1000" t="s">
        <v>57</v>
      </c>
      <c r="K1000" s="4">
        <v>43834</v>
      </c>
      <c r="L1000">
        <v>15</v>
      </c>
      <c r="M1000" t="s">
        <v>62</v>
      </c>
      <c r="N1000" s="4">
        <v>43615</v>
      </c>
      <c r="O1000" s="4">
        <v>44413</v>
      </c>
      <c r="P1000">
        <v>1</v>
      </c>
      <c r="Q1000" t="s">
        <v>80</v>
      </c>
      <c r="R1000" t="s">
        <v>242</v>
      </c>
      <c r="S1000">
        <v>1</v>
      </c>
      <c r="T1000" t="s">
        <v>453</v>
      </c>
      <c r="U1000" t="s">
        <v>1016</v>
      </c>
      <c r="V1000" t="s">
        <v>1546</v>
      </c>
      <c r="W1000" t="s">
        <v>69</v>
      </c>
      <c r="X1000" t="s">
        <v>1548</v>
      </c>
      <c r="Y1000">
        <v>58.75</v>
      </c>
      <c r="Z1000">
        <v>14.99</v>
      </c>
      <c r="AA1000">
        <v>1</v>
      </c>
      <c r="AB1000" t="s">
        <v>67</v>
      </c>
      <c r="AC1000" t="s">
        <v>2373</v>
      </c>
      <c r="AH1000" s="4"/>
      <c r="AI1000" s="4"/>
      <c r="AJ1000" t="s">
        <v>80</v>
      </c>
      <c r="AK1000" t="s">
        <v>242</v>
      </c>
      <c r="AL1000" t="s">
        <v>453</v>
      </c>
      <c r="AM1000" t="s">
        <v>1016</v>
      </c>
      <c r="AN1000" t="s">
        <v>1546</v>
      </c>
      <c r="AO1000" t="s">
        <v>69</v>
      </c>
      <c r="AP1000" t="s">
        <v>1548</v>
      </c>
      <c r="AQ1000">
        <f>WebStore68[[#This Row],[unit_price]]*WebStore68[[#This Row],[quantity]]</f>
        <v>58.75</v>
      </c>
      <c r="AR1000" t="s">
        <v>67</v>
      </c>
      <c r="AS1000" t="s">
        <v>2373</v>
      </c>
      <c r="AT1000" t="str">
        <f t="shared" si="15"/>
        <v>43387440017yesMale4383415Organic436154441358.7514.9922658.75114.993</v>
      </c>
      <c r="AU1000">
        <f>COUNTIF(AT$2:AT1000,AT1000)</f>
        <v>1</v>
      </c>
      <c r="AV1000" t="str">
        <f>WebStore68[[#This Row],[country]]&amp;"-"&amp;WebStore68[[#This Row],[item]]</f>
        <v>Italy-Book Week Girls Feisty Fairy AMSCAN Licensed Costume</v>
      </c>
    </row>
    <row r="1001" spans="1:48" hidden="1" x14ac:dyDescent="0.25">
      <c r="A1001">
        <v>435</v>
      </c>
      <c r="B1001">
        <v>361</v>
      </c>
      <c r="C1001" s="4">
        <v>44002</v>
      </c>
      <c r="D1001" s="14">
        <f>WebStore68[[#This Row],[order_date]]</f>
        <v>44002</v>
      </c>
      <c r="E1001" s="3">
        <f>ROUNDUP(MONTH(WebStore68[[#This Row],[order_date]])/3, 0)</f>
        <v>2</v>
      </c>
      <c r="F1001">
        <v>7</v>
      </c>
      <c r="G1001" t="s">
        <v>35</v>
      </c>
      <c r="H1001" t="s">
        <v>46</v>
      </c>
      <c r="I1001" t="s">
        <v>55</v>
      </c>
      <c r="J1001" t="s">
        <v>58</v>
      </c>
      <c r="K1001" s="4">
        <v>43632</v>
      </c>
      <c r="L1001">
        <v>1</v>
      </c>
      <c r="M1001" t="s">
        <v>61</v>
      </c>
      <c r="N1001" s="4">
        <v>43615</v>
      </c>
      <c r="O1001" s="4">
        <v>43830</v>
      </c>
      <c r="P1001">
        <v>2</v>
      </c>
      <c r="Q1001" t="s">
        <v>81</v>
      </c>
      <c r="R1001" t="s">
        <v>243</v>
      </c>
      <c r="S1001">
        <v>2</v>
      </c>
      <c r="T1001" t="s">
        <v>679</v>
      </c>
      <c r="U1001" t="s">
        <v>1221</v>
      </c>
      <c r="V1001" t="s">
        <v>1743</v>
      </c>
      <c r="W1001" t="s">
        <v>85</v>
      </c>
      <c r="X1001" t="s">
        <v>1869</v>
      </c>
      <c r="Y1001">
        <v>56.49</v>
      </c>
      <c r="Z1001">
        <v>44.97</v>
      </c>
      <c r="AA1001">
        <v>2</v>
      </c>
      <c r="AB1001" t="s">
        <v>204</v>
      </c>
      <c r="AC1001" t="s">
        <v>2478</v>
      </c>
      <c r="AH1001" s="4"/>
      <c r="AI1001" s="4"/>
      <c r="AJ1001" t="s">
        <v>79</v>
      </c>
      <c r="AK1001" t="s">
        <v>241</v>
      </c>
      <c r="AL1001" t="s">
        <v>566</v>
      </c>
      <c r="AM1001" t="s">
        <v>1067</v>
      </c>
      <c r="AN1001" t="s">
        <v>1649</v>
      </c>
      <c r="AO1001" t="s">
        <v>69</v>
      </c>
      <c r="AP1001" t="s">
        <v>1548</v>
      </c>
      <c r="AQ1001">
        <f>WebStore68[[#This Row],[unit_price]]*WebStore68[[#This Row],[quantity]]</f>
        <v>35.99</v>
      </c>
      <c r="AR1001" t="s">
        <v>65</v>
      </c>
      <c r="AS1001" t="s">
        <v>2343</v>
      </c>
      <c r="AT1001" t="str">
        <f t="shared" si="15"/>
        <v>435361440027yesFemale436321YouTube436154383056.4944.97410835.99114.9910</v>
      </c>
      <c r="AU1001">
        <f>COUNTIF(AT$2:AT1001,AT1001)</f>
        <v>1</v>
      </c>
      <c r="AV1001" t="str">
        <f>WebStore68[[#This Row],[country]]&amp;"-"&amp;WebStore68[[#This Row],[item]]</f>
        <v>Italy-Pokemon Sword &amp; Shield Vivid Voltage Booster Box</v>
      </c>
    </row>
    <row r="1002" spans="1:48" hidden="1" x14ac:dyDescent="0.25">
      <c r="A1002">
        <v>435</v>
      </c>
      <c r="B1002">
        <v>361</v>
      </c>
      <c r="C1002" s="4">
        <v>44002</v>
      </c>
      <c r="D1002" s="14">
        <f>WebStore68[[#This Row],[order_date]]</f>
        <v>44002</v>
      </c>
      <c r="E1002" s="3">
        <f>ROUNDUP(MONTH(WebStore68[[#This Row],[order_date]])/3, 0)</f>
        <v>2</v>
      </c>
      <c r="F1002">
        <v>7</v>
      </c>
      <c r="G1002" t="s">
        <v>35</v>
      </c>
      <c r="H1002" t="s">
        <v>46</v>
      </c>
      <c r="I1002" t="s">
        <v>55</v>
      </c>
      <c r="J1002" t="s">
        <v>58</v>
      </c>
      <c r="K1002" s="4">
        <v>43632</v>
      </c>
      <c r="L1002">
        <v>1</v>
      </c>
      <c r="M1002" t="s">
        <v>61</v>
      </c>
      <c r="N1002" s="4">
        <v>43615</v>
      </c>
      <c r="O1002" s="4">
        <v>43830</v>
      </c>
      <c r="P1002">
        <v>2</v>
      </c>
      <c r="Q1002" t="s">
        <v>81</v>
      </c>
      <c r="R1002" t="s">
        <v>243</v>
      </c>
      <c r="S1002">
        <v>2</v>
      </c>
      <c r="T1002" t="s">
        <v>679</v>
      </c>
      <c r="U1002" t="s">
        <v>1221</v>
      </c>
      <c r="V1002" t="s">
        <v>1743</v>
      </c>
      <c r="W1002" t="s">
        <v>85</v>
      </c>
      <c r="X1002" t="s">
        <v>1869</v>
      </c>
      <c r="Y1002">
        <v>56.49</v>
      </c>
      <c r="Z1002">
        <v>44.97</v>
      </c>
      <c r="AA1002">
        <v>2</v>
      </c>
      <c r="AB1002" t="s">
        <v>204</v>
      </c>
      <c r="AC1002" t="s">
        <v>2478</v>
      </c>
      <c r="AH1002" s="4"/>
      <c r="AI1002" s="4"/>
      <c r="AJ1002" t="s">
        <v>84</v>
      </c>
      <c r="AK1002" t="s">
        <v>246</v>
      </c>
      <c r="AL1002" t="s">
        <v>413</v>
      </c>
      <c r="AM1002" t="s">
        <v>975</v>
      </c>
      <c r="AN1002" t="s">
        <v>1508</v>
      </c>
      <c r="AO1002" t="s">
        <v>80</v>
      </c>
      <c r="AP1002" t="s">
        <v>1548</v>
      </c>
      <c r="AQ1002">
        <f>WebStore68[[#This Row],[unit_price]]*WebStore68[[#This Row],[quantity]]</f>
        <v>20.5</v>
      </c>
      <c r="AR1002" t="s">
        <v>86</v>
      </c>
      <c r="AS1002" t="s">
        <v>2350</v>
      </c>
      <c r="AT1002" t="str">
        <f t="shared" si="15"/>
        <v>435361440027yesFemale436321YouTube436154383056.4944.97911410.25214.997</v>
      </c>
      <c r="AU1002">
        <f>COUNTIF(AT$2:AT1002,AT1002)</f>
        <v>1</v>
      </c>
      <c r="AV1002" t="str">
        <f>WebStore68[[#This Row],[country]]&amp;"-"&amp;WebStore68[[#This Row],[item]]</f>
        <v>Italy-Putuo Decor Game Room Decor Do Not Disturb Gamer at Work Metal Tin Sign 12x8</v>
      </c>
    </row>
    <row r="1003" spans="1:48" hidden="1" x14ac:dyDescent="0.25">
      <c r="A1003">
        <v>436</v>
      </c>
      <c r="B1003">
        <v>250</v>
      </c>
      <c r="C1003" s="4">
        <v>44003</v>
      </c>
      <c r="D1003" s="14">
        <f>WebStore68[[#This Row],[order_date]]</f>
        <v>44003</v>
      </c>
      <c r="E1003" s="3">
        <f>ROUNDUP(MONTH(WebStore68[[#This Row],[order_date]])/3, 0)</f>
        <v>2</v>
      </c>
      <c r="F1003">
        <v>7</v>
      </c>
      <c r="G1003" t="s">
        <v>35</v>
      </c>
      <c r="H1003" t="s">
        <v>46</v>
      </c>
      <c r="I1003" t="s">
        <v>56</v>
      </c>
      <c r="J1003" t="s">
        <v>57</v>
      </c>
      <c r="K1003" s="4">
        <v>43850</v>
      </c>
      <c r="L1003">
        <v>5</v>
      </c>
      <c r="M1003" t="s">
        <v>60</v>
      </c>
      <c r="N1003" s="4">
        <v>43831</v>
      </c>
      <c r="O1003" s="4">
        <v>43921</v>
      </c>
      <c r="P1003">
        <v>1</v>
      </c>
      <c r="Q1003" t="s">
        <v>67</v>
      </c>
      <c r="R1003" t="s">
        <v>229</v>
      </c>
      <c r="S1003">
        <v>1</v>
      </c>
      <c r="T1003" t="s">
        <v>527</v>
      </c>
      <c r="U1003" t="s">
        <v>953</v>
      </c>
      <c r="V1003" t="s">
        <v>1617</v>
      </c>
      <c r="W1003" t="s">
        <v>80</v>
      </c>
      <c r="X1003" t="s">
        <v>1548</v>
      </c>
      <c r="Y1003">
        <v>61.98</v>
      </c>
      <c r="Z1003">
        <v>29.98</v>
      </c>
      <c r="AA1003">
        <v>1</v>
      </c>
      <c r="AB1003" t="s">
        <v>84</v>
      </c>
      <c r="AC1003" t="s">
        <v>2366</v>
      </c>
      <c r="AH1003" s="4"/>
      <c r="AI1003" s="4"/>
      <c r="AJ1003" t="s">
        <v>67</v>
      </c>
      <c r="AK1003" t="s">
        <v>229</v>
      </c>
      <c r="AL1003" t="s">
        <v>527</v>
      </c>
      <c r="AM1003" t="s">
        <v>953</v>
      </c>
      <c r="AN1003" t="s">
        <v>1617</v>
      </c>
      <c r="AO1003" t="s">
        <v>80</v>
      </c>
      <c r="AP1003" t="s">
        <v>1548</v>
      </c>
      <c r="AQ1003">
        <f>WebStore68[[#This Row],[unit_price]]*WebStore68[[#This Row],[quantity]]</f>
        <v>61.98</v>
      </c>
      <c r="AR1003" t="s">
        <v>84</v>
      </c>
      <c r="AS1003" t="s">
        <v>2366</v>
      </c>
      <c r="AT1003" t="str">
        <f t="shared" si="15"/>
        <v>436250440037noMale438505Facebook438314392161.9829.98313730.99214.999</v>
      </c>
      <c r="AU1003">
        <f>COUNTIF(AT$2:AT1003,AT1003)</f>
        <v>1</v>
      </c>
      <c r="AV1003" t="str">
        <f>WebStore68[[#This Row],[country]]&amp;"-"&amp;WebStore68[[#This Row],[item]]</f>
        <v>Italy-Star Wars: the Old Republic - Legends Ser.: Fatal Alliance</v>
      </c>
    </row>
    <row r="1004" spans="1:48" hidden="1" x14ac:dyDescent="0.25">
      <c r="A1004">
        <v>468</v>
      </c>
      <c r="B1004">
        <v>384</v>
      </c>
      <c r="C1004" s="4">
        <v>44020</v>
      </c>
      <c r="D1004" s="14">
        <f>WebStore68[[#This Row],[order_date]]</f>
        <v>44020</v>
      </c>
      <c r="E1004" s="3">
        <f>ROUNDUP(MONTH(WebStore68[[#This Row],[order_date]])/3, 0)</f>
        <v>3</v>
      </c>
      <c r="F1004">
        <v>7</v>
      </c>
      <c r="G1004" t="s">
        <v>35</v>
      </c>
      <c r="H1004" t="s">
        <v>46</v>
      </c>
      <c r="I1004" t="s">
        <v>56</v>
      </c>
      <c r="J1004" t="s">
        <v>57</v>
      </c>
      <c r="K1004" s="4">
        <v>43655</v>
      </c>
      <c r="L1004">
        <v>1</v>
      </c>
      <c r="M1004" t="s">
        <v>61</v>
      </c>
      <c r="N1004" s="4">
        <v>43615</v>
      </c>
      <c r="O1004" s="4">
        <v>43830</v>
      </c>
      <c r="P1004">
        <v>1</v>
      </c>
      <c r="Q1004" t="s">
        <v>80</v>
      </c>
      <c r="R1004" t="s">
        <v>242</v>
      </c>
      <c r="S1004">
        <v>1</v>
      </c>
      <c r="T1004" t="s">
        <v>696</v>
      </c>
      <c r="U1004" t="s">
        <v>1236</v>
      </c>
      <c r="V1004" t="s">
        <v>1758</v>
      </c>
      <c r="W1004" t="s">
        <v>67</v>
      </c>
      <c r="X1004" t="s">
        <v>1548</v>
      </c>
      <c r="Y1004">
        <v>218.97</v>
      </c>
      <c r="Z1004">
        <v>44.97</v>
      </c>
      <c r="AA1004">
        <v>1</v>
      </c>
      <c r="AB1004" t="s">
        <v>80</v>
      </c>
      <c r="AC1004" t="s">
        <v>2357</v>
      </c>
      <c r="AH1004" s="4"/>
      <c r="AI1004" s="4"/>
      <c r="AJ1004" t="s">
        <v>80</v>
      </c>
      <c r="AK1004" t="s">
        <v>242</v>
      </c>
      <c r="AL1004" t="s">
        <v>696</v>
      </c>
      <c r="AM1004" t="s">
        <v>1236</v>
      </c>
      <c r="AN1004" t="s">
        <v>1758</v>
      </c>
      <c r="AO1004" t="s">
        <v>67</v>
      </c>
      <c r="AP1004" t="s">
        <v>1548</v>
      </c>
      <c r="AQ1004">
        <f>WebStore68[[#This Row],[unit_price]]*WebStore68[[#This Row],[quantity]]</f>
        <v>218.96999999999997</v>
      </c>
      <c r="AR1004" t="s">
        <v>80</v>
      </c>
      <c r="AS1004" t="s">
        <v>2357</v>
      </c>
      <c r="AT1004" t="str">
        <f t="shared" si="15"/>
        <v>468384440207noMale436551YouTube4361543830218.9744.97214272.99314.992</v>
      </c>
      <c r="AU1004">
        <f>COUNTIF(AT$2:AT1004,AT1004)</f>
        <v>1</v>
      </c>
      <c r="AV1004" t="str">
        <f>WebStore68[[#This Row],[country]]&amp;"-"&amp;WebStore68[[#This Row],[item]]</f>
        <v>Italy-Timberland Brooklyn Alpine Chukka Black Nubuck Mens</v>
      </c>
    </row>
    <row r="1005" spans="1:48" hidden="1" x14ac:dyDescent="0.25">
      <c r="A1005">
        <v>475</v>
      </c>
      <c r="B1005">
        <v>182</v>
      </c>
      <c r="C1005" s="4">
        <v>44023</v>
      </c>
      <c r="D1005" s="14">
        <f>WebStore68[[#This Row],[order_date]]</f>
        <v>44023</v>
      </c>
      <c r="E1005" s="3">
        <f>ROUNDUP(MONTH(WebStore68[[#This Row],[order_date]])/3, 0)</f>
        <v>3</v>
      </c>
      <c r="F1005">
        <v>7</v>
      </c>
      <c r="G1005" t="s">
        <v>35</v>
      </c>
      <c r="H1005" t="s">
        <v>46</v>
      </c>
      <c r="I1005" t="s">
        <v>55</v>
      </c>
      <c r="J1005" t="s">
        <v>58</v>
      </c>
      <c r="K1005" s="4">
        <v>43991</v>
      </c>
      <c r="L1005">
        <v>7</v>
      </c>
      <c r="M1005" t="s">
        <v>61</v>
      </c>
      <c r="N1005" s="4">
        <v>43915</v>
      </c>
      <c r="O1005" s="4">
        <v>44012</v>
      </c>
      <c r="P1005">
        <v>2</v>
      </c>
      <c r="Q1005" t="s">
        <v>167</v>
      </c>
      <c r="R1005" t="s">
        <v>329</v>
      </c>
      <c r="S1005">
        <v>2</v>
      </c>
      <c r="T1005" t="s">
        <v>697</v>
      </c>
      <c r="U1005" t="s">
        <v>1237</v>
      </c>
      <c r="V1005" t="s">
        <v>1759</v>
      </c>
      <c r="W1005" t="s">
        <v>109</v>
      </c>
      <c r="X1005" t="s">
        <v>1869</v>
      </c>
      <c r="Y1005">
        <v>234.96</v>
      </c>
      <c r="Z1005">
        <v>59.96</v>
      </c>
      <c r="AA1005">
        <v>2</v>
      </c>
      <c r="AB1005" t="s">
        <v>68</v>
      </c>
      <c r="AC1005" t="s">
        <v>2489</v>
      </c>
      <c r="AH1005" s="4"/>
      <c r="AI1005" s="4"/>
      <c r="AJ1005" t="s">
        <v>80</v>
      </c>
      <c r="AK1005" t="s">
        <v>242</v>
      </c>
      <c r="AL1005" t="s">
        <v>486</v>
      </c>
      <c r="AM1005" t="s">
        <v>1049</v>
      </c>
      <c r="AN1005" t="s">
        <v>1533</v>
      </c>
      <c r="AO1005" t="s">
        <v>67</v>
      </c>
      <c r="AP1005" t="s">
        <v>1548</v>
      </c>
      <c r="AQ1005">
        <f>WebStore68[[#This Row],[unit_price]]*WebStore68[[#This Row],[quantity]]</f>
        <v>179.97</v>
      </c>
      <c r="AR1005" t="s">
        <v>79</v>
      </c>
      <c r="AS1005" t="s">
        <v>2349</v>
      </c>
      <c r="AT1005" t="str">
        <f t="shared" si="15"/>
        <v>475182440237yesFemale439917YouTube4391544012234.9659.96212959.99314.994</v>
      </c>
      <c r="AU1005">
        <f>COUNTIF(AT$2:AT1005,AT1005)</f>
        <v>1</v>
      </c>
      <c r="AV1005" t="str">
        <f>WebStore68[[#This Row],[country]]&amp;"-"&amp;WebStore68[[#This Row],[item]]</f>
        <v>Italy-Skechers Men's Nampa-Groton</v>
      </c>
    </row>
    <row r="1006" spans="1:48" hidden="1" x14ac:dyDescent="0.25">
      <c r="A1006">
        <v>475</v>
      </c>
      <c r="B1006">
        <v>182</v>
      </c>
      <c r="C1006" s="4">
        <v>44023</v>
      </c>
      <c r="D1006" s="14">
        <f>WebStore68[[#This Row],[order_date]]</f>
        <v>44023</v>
      </c>
      <c r="E1006" s="3">
        <f>ROUNDUP(MONTH(WebStore68[[#This Row],[order_date]])/3, 0)</f>
        <v>3</v>
      </c>
      <c r="F1006">
        <v>7</v>
      </c>
      <c r="G1006" t="s">
        <v>35</v>
      </c>
      <c r="H1006" t="s">
        <v>46</v>
      </c>
      <c r="I1006" t="s">
        <v>55</v>
      </c>
      <c r="J1006" t="s">
        <v>58</v>
      </c>
      <c r="K1006" s="4">
        <v>43991</v>
      </c>
      <c r="L1006">
        <v>7</v>
      </c>
      <c r="M1006" t="s">
        <v>61</v>
      </c>
      <c r="N1006" s="4">
        <v>43915</v>
      </c>
      <c r="O1006" s="4">
        <v>44012</v>
      </c>
      <c r="P1006">
        <v>2</v>
      </c>
      <c r="Q1006" t="s">
        <v>167</v>
      </c>
      <c r="R1006" t="s">
        <v>329</v>
      </c>
      <c r="S1006">
        <v>2</v>
      </c>
      <c r="T1006" t="s">
        <v>697</v>
      </c>
      <c r="U1006" t="s">
        <v>1237</v>
      </c>
      <c r="V1006" t="s">
        <v>1759</v>
      </c>
      <c r="W1006" t="s">
        <v>109</v>
      </c>
      <c r="X1006" t="s">
        <v>1869</v>
      </c>
      <c r="Y1006">
        <v>234.96</v>
      </c>
      <c r="Z1006">
        <v>59.96</v>
      </c>
      <c r="AA1006">
        <v>2</v>
      </c>
      <c r="AB1006" t="s">
        <v>68</v>
      </c>
      <c r="AC1006" t="s">
        <v>2489</v>
      </c>
      <c r="AH1006" s="4"/>
      <c r="AI1006" s="4"/>
      <c r="AJ1006" t="s">
        <v>79</v>
      </c>
      <c r="AK1006" t="s">
        <v>241</v>
      </c>
      <c r="AL1006" t="s">
        <v>515</v>
      </c>
      <c r="AM1006" t="s">
        <v>1078</v>
      </c>
      <c r="AN1006" t="s">
        <v>1587</v>
      </c>
      <c r="AO1006" t="s">
        <v>69</v>
      </c>
      <c r="AP1006" t="s">
        <v>1548</v>
      </c>
      <c r="AQ1006">
        <f>WebStore68[[#This Row],[unit_price]]*WebStore68[[#This Row],[quantity]]</f>
        <v>54.99</v>
      </c>
      <c r="AR1006" t="s">
        <v>86</v>
      </c>
      <c r="AS1006" t="s">
        <v>2350</v>
      </c>
      <c r="AT1006" t="str">
        <f t="shared" si="15"/>
        <v>475182440237yesFemale439917YouTube4391544012234.9659.96414354.99114.997</v>
      </c>
      <c r="AU1006">
        <f>COUNTIF(AT$2:AT1006,AT1006)</f>
        <v>1</v>
      </c>
      <c r="AV1006" t="str">
        <f>WebStore68[[#This Row],[country]]&amp;"-"&amp;WebStore68[[#This Row],[item]]</f>
        <v>Italy-Topps 2020 Series 1 Baseball Blaster Box</v>
      </c>
    </row>
    <row r="1007" spans="1:48" hidden="1" x14ac:dyDescent="0.25">
      <c r="A1007">
        <v>482</v>
      </c>
      <c r="B1007">
        <v>341</v>
      </c>
      <c r="C1007" s="4">
        <v>44027</v>
      </c>
      <c r="D1007" s="14">
        <f>WebStore68[[#This Row],[order_date]]</f>
        <v>44027</v>
      </c>
      <c r="E1007" s="3">
        <f>ROUNDUP(MONTH(WebStore68[[#This Row],[order_date]])/3, 0)</f>
        <v>3</v>
      </c>
      <c r="F1007">
        <v>7</v>
      </c>
      <c r="G1007" t="s">
        <v>35</v>
      </c>
      <c r="H1007" t="s">
        <v>46</v>
      </c>
      <c r="I1007" t="s">
        <v>55</v>
      </c>
      <c r="J1007" t="s">
        <v>57</v>
      </c>
      <c r="K1007" s="4">
        <v>43575</v>
      </c>
      <c r="L1007">
        <v>3</v>
      </c>
      <c r="N1007" s="4"/>
      <c r="O1007" s="4"/>
      <c r="P1007">
        <v>1</v>
      </c>
      <c r="Q1007" t="s">
        <v>70</v>
      </c>
      <c r="R1007" t="s">
        <v>232</v>
      </c>
      <c r="S1007">
        <v>1</v>
      </c>
      <c r="T1007" t="s">
        <v>440</v>
      </c>
      <c r="U1007" t="s">
        <v>1002</v>
      </c>
      <c r="V1007" t="s">
        <v>1534</v>
      </c>
      <c r="W1007" t="s">
        <v>69</v>
      </c>
      <c r="X1007" t="s">
        <v>1517</v>
      </c>
      <c r="Y1007">
        <v>22.95</v>
      </c>
      <c r="Z1007">
        <v>19.989999999999998</v>
      </c>
      <c r="AA1007">
        <v>1</v>
      </c>
      <c r="AB1007" t="s">
        <v>432</v>
      </c>
      <c r="AC1007" t="s">
        <v>2331</v>
      </c>
      <c r="AH1007" s="4"/>
      <c r="AI1007" s="4"/>
      <c r="AJ1007" t="s">
        <v>70</v>
      </c>
      <c r="AK1007" t="s">
        <v>232</v>
      </c>
      <c r="AL1007" t="s">
        <v>440</v>
      </c>
      <c r="AM1007" t="s">
        <v>1002</v>
      </c>
      <c r="AN1007" t="s">
        <v>1534</v>
      </c>
      <c r="AO1007" t="s">
        <v>69</v>
      </c>
      <c r="AP1007" t="s">
        <v>1517</v>
      </c>
      <c r="AQ1007">
        <f>WebStore68[[#This Row],[unit_price]]*WebStore68[[#This Row],[quantity]]</f>
        <v>22.95</v>
      </c>
      <c r="AR1007" t="s">
        <v>432</v>
      </c>
      <c r="AS1007" t="s">
        <v>2331</v>
      </c>
      <c r="AT1007" t="str">
        <f t="shared" si="15"/>
        <v>482341440277yesMale43575322.9519.99517022.95119.9921</v>
      </c>
      <c r="AU1007">
        <f>COUNTIF(AT$2:AT1007,AT1007)</f>
        <v>1</v>
      </c>
      <c r="AV1007" t="str">
        <f>WebStore68[[#This Row],[country]]&amp;"-"&amp;WebStore68[[#This Row],[item]]</f>
        <v>Italy-ZIONOR Swim Goggles G1 Polarized Swimming Goggles Anti-Fog for Adult</v>
      </c>
    </row>
    <row r="1008" spans="1:48" hidden="1" x14ac:dyDescent="0.25">
      <c r="A1008">
        <v>511</v>
      </c>
      <c r="B1008">
        <v>317</v>
      </c>
      <c r="C1008" s="4">
        <v>44041</v>
      </c>
      <c r="D1008" s="14">
        <f>WebStore68[[#This Row],[order_date]]</f>
        <v>44041</v>
      </c>
      <c r="E1008" s="3">
        <f>ROUNDUP(MONTH(WebStore68[[#This Row],[order_date]])/3, 0)</f>
        <v>3</v>
      </c>
      <c r="F1008">
        <v>7</v>
      </c>
      <c r="G1008" t="s">
        <v>35</v>
      </c>
      <c r="H1008" t="s">
        <v>46</v>
      </c>
      <c r="I1008" t="s">
        <v>55</v>
      </c>
      <c r="J1008" t="s">
        <v>58</v>
      </c>
      <c r="K1008" s="4">
        <v>43623</v>
      </c>
      <c r="L1008">
        <v>3</v>
      </c>
      <c r="M1008" t="s">
        <v>59</v>
      </c>
      <c r="N1008" s="4">
        <v>43615</v>
      </c>
      <c r="O1008" s="4">
        <v>43830</v>
      </c>
      <c r="P1008">
        <v>1</v>
      </c>
      <c r="Q1008" t="s">
        <v>86</v>
      </c>
      <c r="R1008" t="s">
        <v>248</v>
      </c>
      <c r="S1008">
        <v>1</v>
      </c>
      <c r="T1008" t="s">
        <v>432</v>
      </c>
      <c r="U1008" t="s">
        <v>995</v>
      </c>
      <c r="V1008" t="s">
        <v>1527</v>
      </c>
      <c r="W1008" t="s">
        <v>80</v>
      </c>
      <c r="X1008" t="s">
        <v>1577</v>
      </c>
      <c r="Y1008">
        <v>73.98</v>
      </c>
      <c r="Z1008">
        <v>49.98</v>
      </c>
      <c r="AA1008">
        <v>1</v>
      </c>
      <c r="AB1008" t="s">
        <v>549</v>
      </c>
      <c r="AC1008" t="s">
        <v>2362</v>
      </c>
      <c r="AH1008" s="4"/>
      <c r="AI1008" s="4"/>
      <c r="AJ1008" t="s">
        <v>86</v>
      </c>
      <c r="AK1008" t="s">
        <v>248</v>
      </c>
      <c r="AL1008" t="s">
        <v>432</v>
      </c>
      <c r="AM1008" t="s">
        <v>995</v>
      </c>
      <c r="AN1008" t="s">
        <v>1527</v>
      </c>
      <c r="AO1008" t="s">
        <v>80</v>
      </c>
      <c r="AP1008" t="s">
        <v>1577</v>
      </c>
      <c r="AQ1008">
        <f>WebStore68[[#This Row],[unit_price]]*WebStore68[[#This Row],[quantity]]</f>
        <v>73.98</v>
      </c>
      <c r="AR1008" t="s">
        <v>549</v>
      </c>
      <c r="AS1008" t="s">
        <v>2362</v>
      </c>
      <c r="AT1008" t="str">
        <f t="shared" si="15"/>
        <v>511317440417yesFemale436233Google Ads436154383073.9849.9872136.99224.9922</v>
      </c>
      <c r="AU1008">
        <f>COUNTIF(AT$2:AT1008,AT1008)</f>
        <v>1</v>
      </c>
      <c r="AV1008" t="str">
        <f>WebStore68[[#This Row],[country]]&amp;"-"&amp;WebStore68[[#This Row],[item]]</f>
        <v>Italy-Beiz Gold Office Accessories Desk Organizer with Storage Drawer 1 Paper Tray &amp; 5 Upright Sections</v>
      </c>
    </row>
    <row r="1009" spans="1:48" hidden="1" x14ac:dyDescent="0.25">
      <c r="A1009">
        <v>516</v>
      </c>
      <c r="B1009">
        <v>404</v>
      </c>
      <c r="C1009" s="13">
        <v>44044</v>
      </c>
      <c r="D1009" s="14">
        <f>WebStore68[[#This Row],[order_date]]</f>
        <v>44044</v>
      </c>
      <c r="E1009" s="3">
        <f>ROUNDUP(MONTH(WebStore68[[#This Row],[order_date]])/3, 0)</f>
        <v>3</v>
      </c>
      <c r="F1009">
        <v>7</v>
      </c>
      <c r="G1009" t="s">
        <v>35</v>
      </c>
      <c r="H1009" t="s">
        <v>46</v>
      </c>
      <c r="I1009" t="s">
        <v>55</v>
      </c>
      <c r="J1009" t="s">
        <v>58</v>
      </c>
      <c r="K1009" s="4">
        <v>43699</v>
      </c>
      <c r="L1009">
        <v>2</v>
      </c>
      <c r="M1009" t="s">
        <v>60</v>
      </c>
      <c r="N1009" s="4">
        <v>43615</v>
      </c>
      <c r="O1009" s="4">
        <v>43830</v>
      </c>
      <c r="P1009">
        <v>1</v>
      </c>
      <c r="Q1009" t="s">
        <v>86</v>
      </c>
      <c r="R1009" t="s">
        <v>248</v>
      </c>
      <c r="S1009">
        <v>1</v>
      </c>
      <c r="T1009" t="s">
        <v>584</v>
      </c>
      <c r="U1009" t="s">
        <v>1062</v>
      </c>
      <c r="V1009" t="s">
        <v>1665</v>
      </c>
      <c r="W1009" t="s">
        <v>80</v>
      </c>
      <c r="X1009" t="s">
        <v>1577</v>
      </c>
      <c r="Y1009">
        <v>123.94</v>
      </c>
      <c r="Z1009">
        <v>49.98</v>
      </c>
      <c r="AA1009">
        <v>1</v>
      </c>
      <c r="AB1009" t="s">
        <v>530</v>
      </c>
      <c r="AC1009" t="s">
        <v>2367</v>
      </c>
      <c r="AH1009" s="4"/>
      <c r="AI1009" s="4"/>
      <c r="AJ1009" t="s">
        <v>86</v>
      </c>
      <c r="AK1009" t="s">
        <v>248</v>
      </c>
      <c r="AL1009" t="s">
        <v>584</v>
      </c>
      <c r="AM1009" t="s">
        <v>1062</v>
      </c>
      <c r="AN1009" t="s">
        <v>1665</v>
      </c>
      <c r="AO1009" t="s">
        <v>80</v>
      </c>
      <c r="AP1009" t="s">
        <v>1577</v>
      </c>
      <c r="AQ1009">
        <f>WebStore68[[#This Row],[unit_price]]*WebStore68[[#This Row],[quantity]]</f>
        <v>123.94</v>
      </c>
      <c r="AR1009" t="s">
        <v>530</v>
      </c>
      <c r="AS1009" t="s">
        <v>2367</v>
      </c>
      <c r="AT1009" t="str">
        <f t="shared" si="15"/>
        <v>516404440447yesFemale436992Facebook4361543830123.9449.9878261.97224.9916</v>
      </c>
      <c r="AU1009">
        <f>COUNTIF(AT$2:AT1009,AT1009)</f>
        <v>1</v>
      </c>
      <c r="AV1009" t="str">
        <f>WebStore68[[#This Row],[country]]&amp;"-"&amp;WebStore68[[#This Row],[item]]</f>
        <v>Italy-LuxNine memoryfoam Science Contour Pillow</v>
      </c>
    </row>
    <row r="1010" spans="1:48" hidden="1" x14ac:dyDescent="0.25">
      <c r="A1010">
        <v>544</v>
      </c>
      <c r="B1010">
        <v>247</v>
      </c>
      <c r="C1010" s="13">
        <v>44056</v>
      </c>
      <c r="D1010" s="14">
        <f>WebStore68[[#This Row],[order_date]]</f>
        <v>44056</v>
      </c>
      <c r="E1010" s="3">
        <f>ROUNDUP(MONTH(WebStore68[[#This Row],[order_date]])/3, 0)</f>
        <v>3</v>
      </c>
      <c r="F1010">
        <v>7</v>
      </c>
      <c r="G1010" t="s">
        <v>35</v>
      </c>
      <c r="H1010" t="s">
        <v>46</v>
      </c>
      <c r="I1010" t="s">
        <v>56</v>
      </c>
      <c r="J1010" t="s">
        <v>57</v>
      </c>
      <c r="K1010" s="4">
        <v>43476</v>
      </c>
      <c r="L1010">
        <v>2</v>
      </c>
      <c r="N1010" s="4"/>
      <c r="O1010" s="4"/>
      <c r="P1010">
        <v>1</v>
      </c>
      <c r="Q1010" t="s">
        <v>70</v>
      </c>
      <c r="R1010" t="s">
        <v>232</v>
      </c>
      <c r="S1010">
        <v>1</v>
      </c>
      <c r="T1010" t="s">
        <v>550</v>
      </c>
      <c r="U1010" t="s">
        <v>1111</v>
      </c>
      <c r="V1010" t="s">
        <v>1631</v>
      </c>
      <c r="W1010" t="s">
        <v>67</v>
      </c>
      <c r="X1010" t="s">
        <v>1517</v>
      </c>
      <c r="Y1010">
        <v>86.97</v>
      </c>
      <c r="Z1010">
        <v>59.97</v>
      </c>
      <c r="AA1010">
        <v>1</v>
      </c>
      <c r="AB1010" t="s">
        <v>673</v>
      </c>
      <c r="AC1010" t="s">
        <v>2348</v>
      </c>
      <c r="AH1010" s="4"/>
      <c r="AI1010" s="4"/>
      <c r="AJ1010" t="s">
        <v>70</v>
      </c>
      <c r="AK1010" t="s">
        <v>232</v>
      </c>
      <c r="AL1010" t="s">
        <v>550</v>
      </c>
      <c r="AM1010" t="s">
        <v>1111</v>
      </c>
      <c r="AN1010" t="s">
        <v>1631</v>
      </c>
      <c r="AO1010" t="s">
        <v>67</v>
      </c>
      <c r="AP1010" t="s">
        <v>1517</v>
      </c>
      <c r="AQ1010">
        <f>WebStore68[[#This Row],[unit_price]]*WebStore68[[#This Row],[quantity]]</f>
        <v>86.97</v>
      </c>
      <c r="AR1010" t="s">
        <v>673</v>
      </c>
      <c r="AS1010" t="s">
        <v>2348</v>
      </c>
      <c r="AT1010" t="str">
        <f t="shared" si="15"/>
        <v>544247440567noMale43476286.9759.97517528.99319.9912</v>
      </c>
      <c r="AU1010">
        <f>COUNTIF(AT$2:AT1010,AT1010)</f>
        <v>1</v>
      </c>
      <c r="AV1010" t="str">
        <f>WebStore68[[#This Row],[country]]&amp;"-"&amp;WebStore68[[#This Row],[item]]</f>
        <v xml:space="preserve">Italy-Agility Ladder </v>
      </c>
    </row>
    <row r="1011" spans="1:48" hidden="1" x14ac:dyDescent="0.25">
      <c r="A1011">
        <v>545</v>
      </c>
      <c r="B1011">
        <v>250</v>
      </c>
      <c r="C1011" s="4">
        <v>44056</v>
      </c>
      <c r="D1011" s="14">
        <f>WebStore68[[#This Row],[order_date]]</f>
        <v>44056</v>
      </c>
      <c r="E1011" s="3">
        <f>ROUNDUP(MONTH(WebStore68[[#This Row],[order_date]])/3, 0)</f>
        <v>3</v>
      </c>
      <c r="F1011">
        <v>7</v>
      </c>
      <c r="G1011" t="s">
        <v>35</v>
      </c>
      <c r="H1011" t="s">
        <v>46</v>
      </c>
      <c r="I1011" t="s">
        <v>56</v>
      </c>
      <c r="J1011" t="s">
        <v>57</v>
      </c>
      <c r="K1011" s="4">
        <v>43850</v>
      </c>
      <c r="L1011">
        <v>5</v>
      </c>
      <c r="M1011" t="s">
        <v>60</v>
      </c>
      <c r="N1011" s="4">
        <v>43831</v>
      </c>
      <c r="O1011" s="4">
        <v>43921</v>
      </c>
      <c r="P1011">
        <v>1</v>
      </c>
      <c r="Q1011" t="s">
        <v>67</v>
      </c>
      <c r="R1011" t="s">
        <v>229</v>
      </c>
      <c r="S1011">
        <v>1</v>
      </c>
      <c r="T1011" t="s">
        <v>439</v>
      </c>
      <c r="U1011" t="s">
        <v>1001</v>
      </c>
      <c r="V1011" t="s">
        <v>1533</v>
      </c>
      <c r="W1011" t="s">
        <v>80</v>
      </c>
      <c r="X1011" t="s">
        <v>1548</v>
      </c>
      <c r="Y1011">
        <v>119.98</v>
      </c>
      <c r="Z1011">
        <v>29.98</v>
      </c>
      <c r="AA1011">
        <v>1</v>
      </c>
      <c r="AB1011" t="s">
        <v>84</v>
      </c>
      <c r="AC1011" t="s">
        <v>2366</v>
      </c>
      <c r="AH1011" s="4"/>
      <c r="AI1011" s="4"/>
      <c r="AJ1011" t="s">
        <v>67</v>
      </c>
      <c r="AK1011" t="s">
        <v>229</v>
      </c>
      <c r="AL1011" t="s">
        <v>439</v>
      </c>
      <c r="AM1011" t="s">
        <v>1001</v>
      </c>
      <c r="AN1011" t="s">
        <v>1533</v>
      </c>
      <c r="AO1011" t="s">
        <v>80</v>
      </c>
      <c r="AP1011" t="s">
        <v>1548</v>
      </c>
      <c r="AQ1011">
        <f>WebStore68[[#This Row],[unit_price]]*WebStore68[[#This Row],[quantity]]</f>
        <v>119.98</v>
      </c>
      <c r="AR1011" t="s">
        <v>84</v>
      </c>
      <c r="AS1011" t="s">
        <v>2366</v>
      </c>
      <c r="AT1011" t="str">
        <f t="shared" si="15"/>
        <v>545250440567noMale438505Facebook4383143921119.9829.98310259.99214.999</v>
      </c>
      <c r="AU1011">
        <f>COUNTIF(AT$2:AT1011,AT1011)</f>
        <v>1</v>
      </c>
      <c r="AV1011" t="str">
        <f>WebStore68[[#This Row],[country]]&amp;"-"&amp;WebStore68[[#This Row],[item]]</f>
        <v>Italy-One Piece Vol.1 1st Edition - JP</v>
      </c>
    </row>
    <row r="1012" spans="1:48" hidden="1" x14ac:dyDescent="0.25">
      <c r="A1012">
        <v>558</v>
      </c>
      <c r="B1012">
        <v>339</v>
      </c>
      <c r="C1012" s="4">
        <v>44060</v>
      </c>
      <c r="D1012" s="14">
        <f>WebStore68[[#This Row],[order_date]]</f>
        <v>44060</v>
      </c>
      <c r="E1012" s="3">
        <f>ROUNDUP(MONTH(WebStore68[[#This Row],[order_date]])/3, 0)</f>
        <v>3</v>
      </c>
      <c r="F1012">
        <v>7</v>
      </c>
      <c r="G1012" t="s">
        <v>35</v>
      </c>
      <c r="H1012" t="s">
        <v>46</v>
      </c>
      <c r="I1012" t="s">
        <v>55</v>
      </c>
      <c r="J1012" t="s">
        <v>57</v>
      </c>
      <c r="K1012" s="4">
        <v>43677</v>
      </c>
      <c r="L1012">
        <v>3</v>
      </c>
      <c r="M1012" t="s">
        <v>59</v>
      </c>
      <c r="N1012" s="4">
        <v>43615</v>
      </c>
      <c r="O1012" s="4">
        <v>43830</v>
      </c>
      <c r="P1012">
        <v>2</v>
      </c>
      <c r="Q1012" t="s">
        <v>178</v>
      </c>
      <c r="R1012" t="s">
        <v>340</v>
      </c>
      <c r="S1012">
        <v>2</v>
      </c>
      <c r="T1012" t="s">
        <v>729</v>
      </c>
      <c r="U1012" t="s">
        <v>1271</v>
      </c>
      <c r="V1012" t="s">
        <v>1788</v>
      </c>
      <c r="W1012" t="s">
        <v>207</v>
      </c>
      <c r="X1012" t="s">
        <v>2063</v>
      </c>
      <c r="Y1012">
        <v>1055.3599999999999</v>
      </c>
      <c r="Z1012">
        <v>99.96</v>
      </c>
      <c r="AA1012">
        <v>2</v>
      </c>
      <c r="AB1012" t="s">
        <v>2219</v>
      </c>
      <c r="AC1012" t="s">
        <v>2508</v>
      </c>
      <c r="AH1012" s="4"/>
      <c r="AI1012" s="4"/>
      <c r="AJ1012" t="s">
        <v>69</v>
      </c>
      <c r="AK1012" t="s">
        <v>231</v>
      </c>
      <c r="AL1012" t="s">
        <v>565</v>
      </c>
      <c r="AM1012" t="s">
        <v>1125</v>
      </c>
      <c r="AN1012" t="s">
        <v>1648</v>
      </c>
      <c r="AO1012" t="s">
        <v>69</v>
      </c>
      <c r="AP1012" t="s">
        <v>1577</v>
      </c>
      <c r="AQ1012">
        <f>WebStore68[[#This Row],[unit_price]]*WebStore68[[#This Row],[quantity]]</f>
        <v>505</v>
      </c>
      <c r="AR1012" t="s">
        <v>78</v>
      </c>
      <c r="AS1012" t="s">
        <v>2330</v>
      </c>
      <c r="AT1012" t="str">
        <f t="shared" si="15"/>
        <v>558339440607yesMale436773Google Ads43615438301055.3699.961107505124.998</v>
      </c>
      <c r="AU1012">
        <f>COUNTIF(AT$2:AT1012,AT1012)</f>
        <v>1</v>
      </c>
      <c r="AV1012" t="str">
        <f>WebStore68[[#This Row],[country]]&amp;"-"&amp;WebStore68[[#This Row],[item]]</f>
        <v>Italy-PlayStation 4 500GB Console</v>
      </c>
    </row>
    <row r="1013" spans="1:48" hidden="1" x14ac:dyDescent="0.25">
      <c r="A1013">
        <v>558</v>
      </c>
      <c r="B1013">
        <v>339</v>
      </c>
      <c r="C1013" s="4">
        <v>44060</v>
      </c>
      <c r="D1013" s="14">
        <f>WebStore68[[#This Row],[order_date]]</f>
        <v>44060</v>
      </c>
      <c r="E1013" s="3">
        <f>ROUNDUP(MONTH(WebStore68[[#This Row],[order_date]])/3, 0)</f>
        <v>3</v>
      </c>
      <c r="F1013">
        <v>7</v>
      </c>
      <c r="G1013" t="s">
        <v>35</v>
      </c>
      <c r="H1013" t="s">
        <v>46</v>
      </c>
      <c r="I1013" t="s">
        <v>55</v>
      </c>
      <c r="J1013" t="s">
        <v>57</v>
      </c>
      <c r="K1013" s="4">
        <v>43677</v>
      </c>
      <c r="L1013">
        <v>3</v>
      </c>
      <c r="M1013" t="s">
        <v>59</v>
      </c>
      <c r="N1013" s="4">
        <v>43615</v>
      </c>
      <c r="O1013" s="4">
        <v>43830</v>
      </c>
      <c r="P1013">
        <v>2</v>
      </c>
      <c r="Q1013" t="s">
        <v>178</v>
      </c>
      <c r="R1013" t="s">
        <v>340</v>
      </c>
      <c r="S1013">
        <v>2</v>
      </c>
      <c r="T1013" t="s">
        <v>729</v>
      </c>
      <c r="U1013" t="s">
        <v>1271</v>
      </c>
      <c r="V1013" t="s">
        <v>1788</v>
      </c>
      <c r="W1013" t="s">
        <v>207</v>
      </c>
      <c r="X1013" t="s">
        <v>2063</v>
      </c>
      <c r="Y1013">
        <v>1055.3599999999999</v>
      </c>
      <c r="Z1013">
        <v>99.96</v>
      </c>
      <c r="AA1013">
        <v>2</v>
      </c>
      <c r="AB1013" t="s">
        <v>2219</v>
      </c>
      <c r="AC1013" t="s">
        <v>2508</v>
      </c>
      <c r="AH1013" s="4"/>
      <c r="AI1013" s="4"/>
      <c r="AJ1013" t="s">
        <v>86</v>
      </c>
      <c r="AK1013" t="s">
        <v>248</v>
      </c>
      <c r="AL1013" t="s">
        <v>513</v>
      </c>
      <c r="AM1013" t="s">
        <v>1076</v>
      </c>
      <c r="AN1013" t="s">
        <v>1603</v>
      </c>
      <c r="AO1013" t="s">
        <v>69</v>
      </c>
      <c r="AP1013" t="s">
        <v>1577</v>
      </c>
      <c r="AQ1013">
        <f>WebStore68[[#This Row],[unit_price]]*WebStore68[[#This Row],[quantity]]</f>
        <v>22.68</v>
      </c>
      <c r="AR1013" t="s">
        <v>549</v>
      </c>
      <c r="AS1013" t="s">
        <v>2362</v>
      </c>
      <c r="AT1013" t="str">
        <f t="shared" si="15"/>
        <v>558339440607yesMale436773Google Ads43615438301055.3699.9676122.68124.9922</v>
      </c>
      <c r="AU1013">
        <f>COUNTIF(AT$2:AT1013,AT1013)</f>
        <v>1</v>
      </c>
      <c r="AV1013" t="str">
        <f>WebStore68[[#This Row],[country]]&amp;"-"&amp;WebStore68[[#This Row],[item]]</f>
        <v>Italy-Honey-Can-Do Collapsible Clothes Drying Rack DRY-09065 Grey</v>
      </c>
    </row>
    <row r="1014" spans="1:48" hidden="1" x14ac:dyDescent="0.25">
      <c r="A1014">
        <v>567</v>
      </c>
      <c r="B1014">
        <v>446</v>
      </c>
      <c r="C1014" s="4">
        <v>44067</v>
      </c>
      <c r="D1014" s="14">
        <f>WebStore68[[#This Row],[order_date]]</f>
        <v>44067</v>
      </c>
      <c r="E1014" s="3">
        <f>ROUNDUP(MONTH(WebStore68[[#This Row],[order_date]])/3, 0)</f>
        <v>3</v>
      </c>
      <c r="F1014">
        <v>7</v>
      </c>
      <c r="G1014" t="s">
        <v>35</v>
      </c>
      <c r="H1014" t="s">
        <v>46</v>
      </c>
      <c r="I1014" t="s">
        <v>55</v>
      </c>
      <c r="J1014" t="s">
        <v>57</v>
      </c>
      <c r="K1014" s="4">
        <v>44051</v>
      </c>
      <c r="L1014">
        <v>9</v>
      </c>
      <c r="M1014" t="s">
        <v>59</v>
      </c>
      <c r="N1014" s="4">
        <v>43952</v>
      </c>
      <c r="O1014" s="4">
        <v>44075</v>
      </c>
      <c r="P1014">
        <v>2</v>
      </c>
      <c r="Q1014" t="s">
        <v>180</v>
      </c>
      <c r="R1014" t="s">
        <v>342</v>
      </c>
      <c r="S1014">
        <v>2</v>
      </c>
      <c r="T1014" t="s">
        <v>735</v>
      </c>
      <c r="U1014" t="s">
        <v>1277</v>
      </c>
      <c r="V1014" t="s">
        <v>1794</v>
      </c>
      <c r="W1014" t="s">
        <v>88</v>
      </c>
      <c r="X1014" t="s">
        <v>2031</v>
      </c>
      <c r="Y1014">
        <v>305.98</v>
      </c>
      <c r="Z1014">
        <v>79.959999999999994</v>
      </c>
      <c r="AA1014">
        <v>1</v>
      </c>
      <c r="AB1014" t="s">
        <v>71</v>
      </c>
      <c r="AC1014" t="s">
        <v>2512</v>
      </c>
      <c r="AH1014" s="4"/>
      <c r="AI1014" s="4"/>
      <c r="AJ1014" t="s">
        <v>80</v>
      </c>
      <c r="AK1014" t="s">
        <v>242</v>
      </c>
      <c r="AL1014" t="s">
        <v>912</v>
      </c>
      <c r="AM1014" t="s">
        <v>984</v>
      </c>
      <c r="AN1014" t="s">
        <v>1961</v>
      </c>
      <c r="AO1014" t="s">
        <v>80</v>
      </c>
      <c r="AP1014" t="s">
        <v>1548</v>
      </c>
      <c r="AQ1014">
        <f>WebStore68[[#This Row],[unit_price]]*WebStore68[[#This Row],[quantity]]</f>
        <v>35.979999999999997</v>
      </c>
      <c r="AR1014" t="s">
        <v>69</v>
      </c>
      <c r="AS1014" t="s">
        <v>2360</v>
      </c>
      <c r="AT1014" t="str">
        <f t="shared" si="15"/>
        <v>567446440677yesMale440519Google Ads4395244075305.9879.96211917.99214.991</v>
      </c>
      <c r="AU1014">
        <f>COUNTIF(AT$2:AT1014,AT1014)</f>
        <v>1</v>
      </c>
      <c r="AV1014" t="str">
        <f>WebStore68[[#This Row],[country]]&amp;"-"&amp;WebStore68[[#This Row],[item]]</f>
        <v>Italy-Robin Boys Fancy Dress Teen Titans Superhero Comic Book Day Childs Kids Costume</v>
      </c>
    </row>
    <row r="1015" spans="1:48" hidden="1" x14ac:dyDescent="0.25">
      <c r="A1015">
        <v>567</v>
      </c>
      <c r="B1015">
        <v>446</v>
      </c>
      <c r="C1015" s="4">
        <v>44067</v>
      </c>
      <c r="D1015" s="14">
        <f>WebStore68[[#This Row],[order_date]]</f>
        <v>44067</v>
      </c>
      <c r="E1015" s="3">
        <f>ROUNDUP(MONTH(WebStore68[[#This Row],[order_date]])/3, 0)</f>
        <v>3</v>
      </c>
      <c r="F1015">
        <v>7</v>
      </c>
      <c r="G1015" t="s">
        <v>35</v>
      </c>
      <c r="H1015" t="s">
        <v>46</v>
      </c>
      <c r="I1015" t="s">
        <v>55</v>
      </c>
      <c r="J1015" t="s">
        <v>57</v>
      </c>
      <c r="K1015" s="4">
        <v>44051</v>
      </c>
      <c r="L1015">
        <v>9</v>
      </c>
      <c r="M1015" t="s">
        <v>59</v>
      </c>
      <c r="N1015" s="4">
        <v>43952</v>
      </c>
      <c r="O1015" s="4">
        <v>44075</v>
      </c>
      <c r="P1015">
        <v>2</v>
      </c>
      <c r="Q1015" t="s">
        <v>180</v>
      </c>
      <c r="R1015" t="s">
        <v>342</v>
      </c>
      <c r="S1015">
        <v>2</v>
      </c>
      <c r="T1015" t="s">
        <v>735</v>
      </c>
      <c r="U1015" t="s">
        <v>1277</v>
      </c>
      <c r="V1015" t="s">
        <v>1794</v>
      </c>
      <c r="W1015" t="s">
        <v>88</v>
      </c>
      <c r="X1015" t="s">
        <v>2031</v>
      </c>
      <c r="Y1015">
        <v>305.98</v>
      </c>
      <c r="Z1015">
        <v>79.959999999999994</v>
      </c>
      <c r="AA1015">
        <v>1</v>
      </c>
      <c r="AB1015" t="s">
        <v>71</v>
      </c>
      <c r="AC1015" t="s">
        <v>2512</v>
      </c>
      <c r="AH1015" s="4"/>
      <c r="AI1015" s="4"/>
      <c r="AJ1015" t="s">
        <v>69</v>
      </c>
      <c r="AK1015" t="s">
        <v>231</v>
      </c>
      <c r="AL1015" t="s">
        <v>646</v>
      </c>
      <c r="AM1015" t="s">
        <v>987</v>
      </c>
      <c r="AN1015" t="s">
        <v>492</v>
      </c>
      <c r="AO1015" t="s">
        <v>80</v>
      </c>
      <c r="AP1015" t="s">
        <v>1577</v>
      </c>
      <c r="AQ1015">
        <f>WebStore68[[#This Row],[unit_price]]*WebStore68[[#This Row],[quantity]]</f>
        <v>270</v>
      </c>
      <c r="AR1015" t="s">
        <v>69</v>
      </c>
      <c r="AS1015" t="s">
        <v>2360</v>
      </c>
      <c r="AT1015" t="str">
        <f t="shared" si="15"/>
        <v>567446440677yesMale440519Google Ads4395244075305.9879.961124135224.991</v>
      </c>
      <c r="AU1015">
        <f>COUNTIF(AT$2:AT1015,AT1015)</f>
        <v>1</v>
      </c>
      <c r="AV1015" t="str">
        <f>WebStore68[[#This Row],[country]]&amp;"-"&amp;WebStore68[[#This Row],[item]]</f>
        <v>Italy-Scanmarker Air Pen Scanner</v>
      </c>
    </row>
    <row r="1016" spans="1:48" hidden="1" x14ac:dyDescent="0.25">
      <c r="A1016">
        <v>575</v>
      </c>
      <c r="B1016">
        <v>5</v>
      </c>
      <c r="C1016" s="13">
        <v>44072</v>
      </c>
      <c r="D1016" s="14">
        <f>WebStore68[[#This Row],[order_date]]</f>
        <v>44072</v>
      </c>
      <c r="E1016" s="3">
        <f>ROUNDUP(MONTH(WebStore68[[#This Row],[order_date]])/3, 0)</f>
        <v>3</v>
      </c>
      <c r="F1016">
        <v>7</v>
      </c>
      <c r="G1016" t="s">
        <v>35</v>
      </c>
      <c r="H1016" t="s">
        <v>46</v>
      </c>
      <c r="I1016" t="s">
        <v>56</v>
      </c>
      <c r="J1016" t="s">
        <v>57</v>
      </c>
      <c r="K1016" s="4">
        <v>43724</v>
      </c>
      <c r="L1016">
        <v>2</v>
      </c>
      <c r="M1016" t="s">
        <v>60</v>
      </c>
      <c r="N1016" s="4">
        <v>43615</v>
      </c>
      <c r="O1016" s="4">
        <v>43830</v>
      </c>
      <c r="P1016">
        <v>2</v>
      </c>
      <c r="Q1016" t="s">
        <v>179</v>
      </c>
      <c r="R1016" t="s">
        <v>341</v>
      </c>
      <c r="S1016">
        <v>2</v>
      </c>
      <c r="T1016" t="s">
        <v>740</v>
      </c>
      <c r="U1016" t="s">
        <v>1281</v>
      </c>
      <c r="V1016" t="s">
        <v>1798</v>
      </c>
      <c r="W1016" t="s">
        <v>103</v>
      </c>
      <c r="X1016" t="s">
        <v>1869</v>
      </c>
      <c r="Y1016">
        <v>96.46</v>
      </c>
      <c r="Z1016">
        <v>59.96</v>
      </c>
      <c r="AA1016">
        <v>2</v>
      </c>
      <c r="AB1016" t="s">
        <v>2223</v>
      </c>
      <c r="AC1016" t="s">
        <v>2515</v>
      </c>
      <c r="AH1016" s="4"/>
      <c r="AI1016" s="4"/>
      <c r="AJ1016" t="s">
        <v>79</v>
      </c>
      <c r="AK1016" t="s">
        <v>241</v>
      </c>
      <c r="AL1016" t="s">
        <v>463</v>
      </c>
      <c r="AM1016" t="s">
        <v>1026</v>
      </c>
      <c r="AN1016" t="s">
        <v>1556</v>
      </c>
      <c r="AO1016" t="s">
        <v>69</v>
      </c>
      <c r="AP1016" t="s">
        <v>1548</v>
      </c>
      <c r="AQ1016">
        <f>WebStore68[[#This Row],[unit_price]]*WebStore68[[#This Row],[quantity]]</f>
        <v>21.49</v>
      </c>
      <c r="AR1016" t="s">
        <v>455</v>
      </c>
      <c r="AS1016" t="s">
        <v>2340</v>
      </c>
      <c r="AT1016" t="str">
        <f t="shared" si="15"/>
        <v>5755440727noMale437242Facebook436154383096.4659.9644721.49114.9915</v>
      </c>
      <c r="AU1016">
        <f>COUNTIF(AT$2:AT1016,AT1016)</f>
        <v>1</v>
      </c>
      <c r="AV1016" t="str">
        <f>WebStore68[[#This Row],[country]]&amp;"-"&amp;WebStore68[[#This Row],[item]]</f>
        <v>Italy-FUNKO POP MY HERO ACADEMIA MEI HATSUME #681 EXCLUSIVE</v>
      </c>
    </row>
    <row r="1017" spans="1:48" hidden="1" x14ac:dyDescent="0.25">
      <c r="A1017">
        <v>575</v>
      </c>
      <c r="B1017">
        <v>5</v>
      </c>
      <c r="C1017" s="13">
        <v>44072</v>
      </c>
      <c r="D1017" s="14">
        <f>WebStore68[[#This Row],[order_date]]</f>
        <v>44072</v>
      </c>
      <c r="E1017" s="3">
        <f>ROUNDUP(MONTH(WebStore68[[#This Row],[order_date]])/3, 0)</f>
        <v>3</v>
      </c>
      <c r="F1017">
        <v>7</v>
      </c>
      <c r="G1017" t="s">
        <v>35</v>
      </c>
      <c r="H1017" t="s">
        <v>46</v>
      </c>
      <c r="I1017" t="s">
        <v>56</v>
      </c>
      <c r="J1017" t="s">
        <v>57</v>
      </c>
      <c r="K1017" s="4">
        <v>43724</v>
      </c>
      <c r="L1017">
        <v>2</v>
      </c>
      <c r="M1017" t="s">
        <v>60</v>
      </c>
      <c r="N1017" s="4">
        <v>43615</v>
      </c>
      <c r="O1017" s="4">
        <v>43830</v>
      </c>
      <c r="P1017">
        <v>2</v>
      </c>
      <c r="Q1017" t="s">
        <v>179</v>
      </c>
      <c r="R1017" t="s">
        <v>341</v>
      </c>
      <c r="S1017">
        <v>2</v>
      </c>
      <c r="T1017" t="s">
        <v>740</v>
      </c>
      <c r="U1017" t="s">
        <v>1281</v>
      </c>
      <c r="V1017" t="s">
        <v>1798</v>
      </c>
      <c r="W1017" t="s">
        <v>103</v>
      </c>
      <c r="X1017" t="s">
        <v>1869</v>
      </c>
      <c r="Y1017">
        <v>96.46</v>
      </c>
      <c r="Z1017">
        <v>59.96</v>
      </c>
      <c r="AA1017">
        <v>2</v>
      </c>
      <c r="AB1017" t="s">
        <v>2223</v>
      </c>
      <c r="AC1017" t="s">
        <v>2515</v>
      </c>
      <c r="AH1017" s="4"/>
      <c r="AI1017" s="4"/>
      <c r="AJ1017" t="s">
        <v>67</v>
      </c>
      <c r="AK1017" t="s">
        <v>229</v>
      </c>
      <c r="AL1017" t="s">
        <v>485</v>
      </c>
      <c r="AM1017" t="s">
        <v>1048</v>
      </c>
      <c r="AN1017" t="s">
        <v>1577</v>
      </c>
      <c r="AO1017" t="s">
        <v>67</v>
      </c>
      <c r="AP1017" t="s">
        <v>1548</v>
      </c>
      <c r="AQ1017">
        <f>WebStore68[[#This Row],[unit_price]]*WebStore68[[#This Row],[quantity]]</f>
        <v>74.97</v>
      </c>
      <c r="AR1017" t="s">
        <v>90</v>
      </c>
      <c r="AS1017" t="s">
        <v>2328</v>
      </c>
      <c r="AT1017" t="str">
        <f t="shared" si="15"/>
        <v>5755440727noMale437242Facebook436154383096.4659.96311324.99314.996</v>
      </c>
      <c r="AU1017">
        <f>COUNTIF(AT$2:AT1017,AT1017)</f>
        <v>1</v>
      </c>
      <c r="AV1017" t="str">
        <f>WebStore68[[#This Row],[country]]&amp;"-"&amp;WebStore68[[#This Row],[item]]</f>
        <v>Italy-Power Play</v>
      </c>
    </row>
    <row r="1018" spans="1:48" hidden="1" x14ac:dyDescent="0.25">
      <c r="A1018">
        <v>590</v>
      </c>
      <c r="B1018">
        <v>279</v>
      </c>
      <c r="C1018" s="4">
        <v>44078</v>
      </c>
      <c r="D1018" s="14">
        <f>WebStore68[[#This Row],[order_date]]</f>
        <v>44078</v>
      </c>
      <c r="E1018" s="3">
        <f>ROUNDUP(MONTH(WebStore68[[#This Row],[order_date]])/3, 0)</f>
        <v>3</v>
      </c>
      <c r="F1018">
        <v>7</v>
      </c>
      <c r="G1018" t="s">
        <v>35</v>
      </c>
      <c r="H1018" t="s">
        <v>46</v>
      </c>
      <c r="I1018" t="s">
        <v>55</v>
      </c>
      <c r="J1018" t="s">
        <v>57</v>
      </c>
      <c r="K1018" s="4">
        <v>43900</v>
      </c>
      <c r="L1018">
        <v>5</v>
      </c>
      <c r="M1018" t="s">
        <v>60</v>
      </c>
      <c r="N1018" s="4">
        <v>43831</v>
      </c>
      <c r="O1018" s="4">
        <v>43921</v>
      </c>
      <c r="P1018">
        <v>1</v>
      </c>
      <c r="Q1018" t="s">
        <v>79</v>
      </c>
      <c r="R1018" t="s">
        <v>241</v>
      </c>
      <c r="S1018">
        <v>1</v>
      </c>
      <c r="T1018" t="s">
        <v>500</v>
      </c>
      <c r="U1018" t="s">
        <v>1063</v>
      </c>
      <c r="V1018" t="s">
        <v>1591</v>
      </c>
      <c r="W1018" t="s">
        <v>80</v>
      </c>
      <c r="X1018" t="s">
        <v>1548</v>
      </c>
      <c r="Y1018">
        <v>167.9</v>
      </c>
      <c r="Z1018">
        <v>29.98</v>
      </c>
      <c r="AA1018">
        <v>1</v>
      </c>
      <c r="AB1018" t="s">
        <v>455</v>
      </c>
      <c r="AC1018" t="s">
        <v>2340</v>
      </c>
      <c r="AH1018" s="4"/>
      <c r="AI1018" s="4"/>
      <c r="AJ1018" t="s">
        <v>79</v>
      </c>
      <c r="AK1018" t="s">
        <v>241</v>
      </c>
      <c r="AL1018" t="s">
        <v>500</v>
      </c>
      <c r="AM1018" t="s">
        <v>1063</v>
      </c>
      <c r="AN1018" t="s">
        <v>1591</v>
      </c>
      <c r="AO1018" t="s">
        <v>80</v>
      </c>
      <c r="AP1018" t="s">
        <v>1548</v>
      </c>
      <c r="AQ1018">
        <f>WebStore68[[#This Row],[unit_price]]*WebStore68[[#This Row],[quantity]]</f>
        <v>167.9</v>
      </c>
      <c r="AR1018" t="s">
        <v>455</v>
      </c>
      <c r="AS1018" t="s">
        <v>2340</v>
      </c>
      <c r="AT1018" t="str">
        <f t="shared" si="15"/>
        <v>590279440787yesMale439005Facebook4383143921167.929.98416383.95214.9915</v>
      </c>
      <c r="AU1018">
        <f>COUNTIF(AT$2:AT1018,AT1018)</f>
        <v>1</v>
      </c>
      <c r="AV1018" t="str">
        <f>WebStore68[[#This Row],[country]]&amp;"-"&amp;WebStore68[[#This Row],[item]]</f>
        <v>Italy-YUGIOH 5DS DUELIST PACK COLLECTION TIN BOX</v>
      </c>
    </row>
    <row r="1019" spans="1:48" hidden="1" x14ac:dyDescent="0.25">
      <c r="A1019">
        <v>609</v>
      </c>
      <c r="B1019">
        <v>384</v>
      </c>
      <c r="C1019" s="4">
        <v>44086</v>
      </c>
      <c r="D1019" s="14">
        <f>WebStore68[[#This Row],[order_date]]</f>
        <v>44086</v>
      </c>
      <c r="E1019" s="3">
        <f>ROUNDUP(MONTH(WebStore68[[#This Row],[order_date]])/3, 0)</f>
        <v>3</v>
      </c>
      <c r="F1019">
        <v>7</v>
      </c>
      <c r="G1019" t="s">
        <v>35</v>
      </c>
      <c r="H1019" t="s">
        <v>46</v>
      </c>
      <c r="I1019" t="s">
        <v>56</v>
      </c>
      <c r="J1019" t="s">
        <v>57</v>
      </c>
      <c r="K1019" s="4">
        <v>43655</v>
      </c>
      <c r="L1019">
        <v>1</v>
      </c>
      <c r="M1019" t="s">
        <v>61</v>
      </c>
      <c r="N1019" s="4">
        <v>43615</v>
      </c>
      <c r="O1019" s="4">
        <v>43830</v>
      </c>
      <c r="P1019">
        <v>1</v>
      </c>
      <c r="Q1019" t="s">
        <v>80</v>
      </c>
      <c r="R1019" t="s">
        <v>242</v>
      </c>
      <c r="S1019">
        <v>1</v>
      </c>
      <c r="T1019" t="s">
        <v>587</v>
      </c>
      <c r="U1019" t="s">
        <v>1143</v>
      </c>
      <c r="V1019" t="s">
        <v>1668</v>
      </c>
      <c r="W1019" t="s">
        <v>80</v>
      </c>
      <c r="X1019" t="s">
        <v>1548</v>
      </c>
      <c r="Y1019">
        <v>62.58</v>
      </c>
      <c r="Z1019">
        <v>29.98</v>
      </c>
      <c r="AA1019">
        <v>1</v>
      </c>
      <c r="AB1019" t="s">
        <v>79</v>
      </c>
      <c r="AC1019" t="s">
        <v>2349</v>
      </c>
      <c r="AH1019" s="4"/>
      <c r="AI1019" s="4"/>
      <c r="AJ1019" t="s">
        <v>80</v>
      </c>
      <c r="AK1019" t="s">
        <v>242</v>
      </c>
      <c r="AL1019" t="s">
        <v>587</v>
      </c>
      <c r="AM1019" t="s">
        <v>1143</v>
      </c>
      <c r="AN1019" t="s">
        <v>1668</v>
      </c>
      <c r="AO1019" t="s">
        <v>80</v>
      </c>
      <c r="AP1019" t="s">
        <v>1548</v>
      </c>
      <c r="AQ1019">
        <f>WebStore68[[#This Row],[unit_price]]*WebStore68[[#This Row],[quantity]]</f>
        <v>62.58</v>
      </c>
      <c r="AR1019" t="s">
        <v>79</v>
      </c>
      <c r="AS1019" t="s">
        <v>2349</v>
      </c>
      <c r="AT1019" t="str">
        <f t="shared" si="15"/>
        <v>609384440867noMale436551YouTube436154383062.5829.9827431.29214.994</v>
      </c>
      <c r="AU1019">
        <f>COUNTIF(AT$2:AT1019,AT1019)</f>
        <v>1</v>
      </c>
      <c r="AV1019" t="str">
        <f>WebStore68[[#This Row],[country]]&amp;"-"&amp;WebStore68[[#This Row],[item]]</f>
        <v>Italy-Lee Men's Dungarees Belted Wyoming Cargo Short</v>
      </c>
    </row>
    <row r="1020" spans="1:48" hidden="1" x14ac:dyDescent="0.25">
      <c r="A1020">
        <v>619</v>
      </c>
      <c r="B1020">
        <v>329</v>
      </c>
      <c r="C1020" s="4">
        <v>44096</v>
      </c>
      <c r="D1020" s="14">
        <f>WebStore68[[#This Row],[order_date]]</f>
        <v>44096</v>
      </c>
      <c r="E1020" s="3">
        <f>ROUNDUP(MONTH(WebStore68[[#This Row],[order_date]])/3, 0)</f>
        <v>3</v>
      </c>
      <c r="F1020">
        <v>7</v>
      </c>
      <c r="G1020" t="s">
        <v>35</v>
      </c>
      <c r="H1020" t="s">
        <v>46</v>
      </c>
      <c r="I1020" t="s">
        <v>56</v>
      </c>
      <c r="J1020" t="s">
        <v>58</v>
      </c>
      <c r="K1020" s="4">
        <v>43863</v>
      </c>
      <c r="L1020">
        <v>6</v>
      </c>
      <c r="M1020" t="s">
        <v>59</v>
      </c>
      <c r="N1020" s="4">
        <v>43862</v>
      </c>
      <c r="O1020" s="4">
        <v>43889</v>
      </c>
      <c r="P1020">
        <v>2</v>
      </c>
      <c r="Q1020" t="s">
        <v>124</v>
      </c>
      <c r="R1020" t="s">
        <v>286</v>
      </c>
      <c r="S1020">
        <v>2</v>
      </c>
      <c r="T1020" t="s">
        <v>754</v>
      </c>
      <c r="U1020" t="s">
        <v>1293</v>
      </c>
      <c r="V1020" t="s">
        <v>1810</v>
      </c>
      <c r="W1020" t="s">
        <v>110</v>
      </c>
      <c r="X1020" t="s">
        <v>1869</v>
      </c>
      <c r="Y1020">
        <v>629.94000000000005</v>
      </c>
      <c r="Z1020">
        <v>89.94</v>
      </c>
      <c r="AA1020">
        <v>2</v>
      </c>
      <c r="AB1020" t="s">
        <v>2221</v>
      </c>
      <c r="AC1020" t="s">
        <v>2510</v>
      </c>
      <c r="AH1020" s="4"/>
      <c r="AI1020" s="4"/>
      <c r="AJ1020" t="s">
        <v>67</v>
      </c>
      <c r="AK1020" t="s">
        <v>229</v>
      </c>
      <c r="AL1020" t="s">
        <v>439</v>
      </c>
      <c r="AM1020" t="s">
        <v>1001</v>
      </c>
      <c r="AN1020" t="s">
        <v>1533</v>
      </c>
      <c r="AO1020" t="s">
        <v>67</v>
      </c>
      <c r="AP1020" t="s">
        <v>1548</v>
      </c>
      <c r="AQ1020">
        <f>WebStore68[[#This Row],[unit_price]]*WebStore68[[#This Row],[quantity]]</f>
        <v>179.97</v>
      </c>
      <c r="AR1020" t="s">
        <v>84</v>
      </c>
      <c r="AS1020" t="s">
        <v>2366</v>
      </c>
      <c r="AT1020" t="str">
        <f t="shared" si="15"/>
        <v>619329440967noFemale438636Google Ads4386243889629.9489.94310259.99314.999</v>
      </c>
      <c r="AU1020">
        <f>COUNTIF(AT$2:AT1020,AT1020)</f>
        <v>1</v>
      </c>
      <c r="AV1020" t="str">
        <f>WebStore68[[#This Row],[country]]&amp;"-"&amp;WebStore68[[#This Row],[item]]</f>
        <v>Italy-One Piece Vol.1 1st Edition - JP</v>
      </c>
    </row>
    <row r="1021" spans="1:48" hidden="1" x14ac:dyDescent="0.25">
      <c r="A1021">
        <v>619</v>
      </c>
      <c r="B1021">
        <v>329</v>
      </c>
      <c r="C1021" s="4">
        <v>44096</v>
      </c>
      <c r="D1021" s="14">
        <f>WebStore68[[#This Row],[order_date]]</f>
        <v>44096</v>
      </c>
      <c r="E1021" s="3">
        <f>ROUNDUP(MONTH(WebStore68[[#This Row],[order_date]])/3, 0)</f>
        <v>3</v>
      </c>
      <c r="F1021">
        <v>7</v>
      </c>
      <c r="G1021" t="s">
        <v>35</v>
      </c>
      <c r="H1021" t="s">
        <v>46</v>
      </c>
      <c r="I1021" t="s">
        <v>56</v>
      </c>
      <c r="J1021" t="s">
        <v>58</v>
      </c>
      <c r="K1021" s="4">
        <v>43863</v>
      </c>
      <c r="L1021">
        <v>6</v>
      </c>
      <c r="M1021" t="s">
        <v>59</v>
      </c>
      <c r="N1021" s="4">
        <v>43862</v>
      </c>
      <c r="O1021" s="4">
        <v>43889</v>
      </c>
      <c r="P1021">
        <v>2</v>
      </c>
      <c r="Q1021" t="s">
        <v>124</v>
      </c>
      <c r="R1021" t="s">
        <v>286</v>
      </c>
      <c r="S1021">
        <v>2</v>
      </c>
      <c r="T1021" t="s">
        <v>754</v>
      </c>
      <c r="U1021" t="s">
        <v>1293</v>
      </c>
      <c r="V1021" t="s">
        <v>1810</v>
      </c>
      <c r="W1021" t="s">
        <v>110</v>
      </c>
      <c r="X1021" t="s">
        <v>1869</v>
      </c>
      <c r="Y1021">
        <v>629.94000000000005</v>
      </c>
      <c r="Z1021">
        <v>89.94</v>
      </c>
      <c r="AA1021">
        <v>2</v>
      </c>
      <c r="AB1021" t="s">
        <v>2221</v>
      </c>
      <c r="AC1021" t="s">
        <v>2510</v>
      </c>
      <c r="AH1021" s="4"/>
      <c r="AI1021" s="4"/>
      <c r="AJ1021" t="s">
        <v>78</v>
      </c>
      <c r="AK1021" t="s">
        <v>240</v>
      </c>
      <c r="AL1021" t="s">
        <v>668</v>
      </c>
      <c r="AM1021" t="s">
        <v>1212</v>
      </c>
      <c r="AN1021" t="s">
        <v>1735</v>
      </c>
      <c r="AO1021" t="s">
        <v>67</v>
      </c>
      <c r="AP1021" t="s">
        <v>1548</v>
      </c>
      <c r="AQ1021">
        <f>WebStore68[[#This Row],[unit_price]]*WebStore68[[#This Row],[quantity]]</f>
        <v>449.97</v>
      </c>
      <c r="AR1021" t="s">
        <v>393</v>
      </c>
      <c r="AS1021" t="s">
        <v>2345</v>
      </c>
      <c r="AT1021" t="str">
        <f t="shared" si="15"/>
        <v>619329440967noFemale438636Google Ads4386243889629.9489.948138149.99314.9918</v>
      </c>
      <c r="AU1021">
        <f>COUNTIF(AT$2:AT1021,AT1021)</f>
        <v>1</v>
      </c>
      <c r="AV1021" t="str">
        <f>WebStore68[[#This Row],[country]]&amp;"-"&amp;WebStore68[[#This Row],[item]]</f>
        <v>Italy-Starrett Professional Butchers Knife Set in Carry Case 11 Piece</v>
      </c>
    </row>
    <row r="1022" spans="1:48" hidden="1" x14ac:dyDescent="0.25">
      <c r="A1022">
        <v>627</v>
      </c>
      <c r="B1022">
        <v>485</v>
      </c>
      <c r="C1022" s="4">
        <v>44100</v>
      </c>
      <c r="D1022" s="14">
        <f>WebStore68[[#This Row],[order_date]]</f>
        <v>44100</v>
      </c>
      <c r="E1022" s="3">
        <f>ROUNDUP(MONTH(WebStore68[[#This Row],[order_date]])/3, 0)</f>
        <v>3</v>
      </c>
      <c r="F1022">
        <v>7</v>
      </c>
      <c r="G1022" t="s">
        <v>35</v>
      </c>
      <c r="H1022" t="s">
        <v>46</v>
      </c>
      <c r="I1022" t="s">
        <v>56</v>
      </c>
      <c r="J1022" t="s">
        <v>58</v>
      </c>
      <c r="K1022" s="4">
        <v>44066</v>
      </c>
      <c r="L1022">
        <v>9</v>
      </c>
      <c r="M1022" t="s">
        <v>59</v>
      </c>
      <c r="N1022" s="4">
        <v>43952</v>
      </c>
      <c r="O1022" s="4">
        <v>44075</v>
      </c>
      <c r="P1022">
        <v>1</v>
      </c>
      <c r="Q1022" t="s">
        <v>79</v>
      </c>
      <c r="R1022" t="s">
        <v>241</v>
      </c>
      <c r="S1022">
        <v>1</v>
      </c>
      <c r="T1022" t="s">
        <v>86</v>
      </c>
      <c r="U1022" t="s">
        <v>1044</v>
      </c>
      <c r="V1022" t="s">
        <v>1572</v>
      </c>
      <c r="W1022" t="s">
        <v>69</v>
      </c>
      <c r="X1022" t="s">
        <v>1548</v>
      </c>
      <c r="Y1022">
        <v>64.989999999999995</v>
      </c>
      <c r="Z1022">
        <v>14.99</v>
      </c>
      <c r="AA1022">
        <v>1</v>
      </c>
      <c r="AB1022" t="s">
        <v>86</v>
      </c>
      <c r="AC1022" t="s">
        <v>2350</v>
      </c>
      <c r="AH1022" s="4"/>
      <c r="AI1022" s="4"/>
      <c r="AJ1022" t="s">
        <v>79</v>
      </c>
      <c r="AK1022" t="s">
        <v>241</v>
      </c>
      <c r="AL1022" t="s">
        <v>86</v>
      </c>
      <c r="AM1022" t="s">
        <v>1044</v>
      </c>
      <c r="AN1022" t="s">
        <v>1572</v>
      </c>
      <c r="AO1022" t="s">
        <v>69</v>
      </c>
      <c r="AP1022" t="s">
        <v>1548</v>
      </c>
      <c r="AQ1022">
        <f>WebStore68[[#This Row],[unit_price]]*WebStore68[[#This Row],[quantity]]</f>
        <v>64.989999999999995</v>
      </c>
      <c r="AR1022" t="s">
        <v>86</v>
      </c>
      <c r="AS1022" t="s">
        <v>2350</v>
      </c>
      <c r="AT1022" t="str">
        <f t="shared" si="15"/>
        <v>627485441007noFemale440669Google Ads439524407564.9914.994764.99114.997</v>
      </c>
      <c r="AU1022">
        <f>COUNTIF(AT$2:AT1022,AT1022)</f>
        <v>1</v>
      </c>
      <c r="AV1022" t="str">
        <f>WebStore68[[#This Row],[country]]&amp;"-"&amp;WebStore68[[#This Row],[item]]</f>
        <v>Italy-2019/20 Panini Contenders NBA Basketball BLASTER box (40 cards incl. ONE Memorabilia or Autograph card/bx)</v>
      </c>
    </row>
    <row r="1023" spans="1:48" hidden="1" x14ac:dyDescent="0.25">
      <c r="A1023">
        <v>637</v>
      </c>
      <c r="B1023">
        <v>311</v>
      </c>
      <c r="C1023" s="4">
        <v>44105</v>
      </c>
      <c r="D1023" s="14">
        <f>WebStore68[[#This Row],[order_date]]</f>
        <v>44105</v>
      </c>
      <c r="E1023" s="3">
        <f>ROUNDUP(MONTH(WebStore68[[#This Row],[order_date]])/3, 0)</f>
        <v>4</v>
      </c>
      <c r="F1023">
        <v>7</v>
      </c>
      <c r="G1023" t="s">
        <v>35</v>
      </c>
      <c r="H1023" t="s">
        <v>46</v>
      </c>
      <c r="I1023" t="s">
        <v>56</v>
      </c>
      <c r="J1023" t="s">
        <v>57</v>
      </c>
      <c r="K1023" s="4">
        <v>43961</v>
      </c>
      <c r="L1023">
        <v>9</v>
      </c>
      <c r="M1023" t="s">
        <v>59</v>
      </c>
      <c r="N1023" s="4">
        <v>43952</v>
      </c>
      <c r="O1023" s="4">
        <v>44075</v>
      </c>
      <c r="P1023">
        <v>2</v>
      </c>
      <c r="Q1023" t="s">
        <v>66</v>
      </c>
      <c r="R1023" t="s">
        <v>228</v>
      </c>
      <c r="S1023">
        <v>2</v>
      </c>
      <c r="T1023" t="s">
        <v>762</v>
      </c>
      <c r="U1023" t="s">
        <v>1301</v>
      </c>
      <c r="V1023" t="s">
        <v>1818</v>
      </c>
      <c r="W1023" t="s">
        <v>88</v>
      </c>
      <c r="X1023" t="s">
        <v>2030</v>
      </c>
      <c r="Y1023">
        <v>311.98</v>
      </c>
      <c r="Z1023">
        <v>69.959999999999994</v>
      </c>
      <c r="AA1023">
        <v>2</v>
      </c>
      <c r="AB1023" t="s">
        <v>2082</v>
      </c>
      <c r="AC1023" t="s">
        <v>2327</v>
      </c>
      <c r="AH1023" s="4"/>
      <c r="AI1023" s="4"/>
      <c r="AJ1023" t="s">
        <v>70</v>
      </c>
      <c r="AK1023" t="s">
        <v>232</v>
      </c>
      <c r="AL1023" t="s">
        <v>753</v>
      </c>
      <c r="AM1023" t="s">
        <v>1077</v>
      </c>
      <c r="AN1023" t="s">
        <v>598</v>
      </c>
      <c r="AO1023" t="s">
        <v>80</v>
      </c>
      <c r="AP1023" t="s">
        <v>1517</v>
      </c>
      <c r="AQ1023">
        <f>WebStore68[[#This Row],[unit_price]]*WebStore68[[#This Row],[quantity]]</f>
        <v>70</v>
      </c>
      <c r="AR1023" t="s">
        <v>673</v>
      </c>
      <c r="AS1023" t="s">
        <v>2348</v>
      </c>
      <c r="AT1023" t="str">
        <f t="shared" si="15"/>
        <v>637311441057noMale439619Google Ads4395244075311.9869.96513235219.9912</v>
      </c>
      <c r="AU1023">
        <f>COUNTIF(AT$2:AT1023,AT1023)</f>
        <v>1</v>
      </c>
      <c r="AV1023" t="str">
        <f>WebStore68[[#This Row],[country]]&amp;"-"&amp;WebStore68[[#This Row],[item]]</f>
        <v>Italy-Soccer Goal Set</v>
      </c>
    </row>
    <row r="1024" spans="1:48" hidden="1" x14ac:dyDescent="0.25">
      <c r="A1024">
        <v>637</v>
      </c>
      <c r="B1024">
        <v>311</v>
      </c>
      <c r="C1024" s="4">
        <v>44105</v>
      </c>
      <c r="D1024" s="14">
        <f>WebStore68[[#This Row],[order_date]]</f>
        <v>44105</v>
      </c>
      <c r="E1024" s="3">
        <f>ROUNDUP(MONTH(WebStore68[[#This Row],[order_date]])/3, 0)</f>
        <v>4</v>
      </c>
      <c r="F1024">
        <v>7</v>
      </c>
      <c r="G1024" t="s">
        <v>35</v>
      </c>
      <c r="H1024" t="s">
        <v>46</v>
      </c>
      <c r="I1024" t="s">
        <v>56</v>
      </c>
      <c r="J1024" t="s">
        <v>57</v>
      </c>
      <c r="K1024" s="4">
        <v>43961</v>
      </c>
      <c r="L1024">
        <v>9</v>
      </c>
      <c r="M1024" t="s">
        <v>59</v>
      </c>
      <c r="N1024" s="4">
        <v>43952</v>
      </c>
      <c r="O1024" s="4">
        <v>44075</v>
      </c>
      <c r="P1024">
        <v>2</v>
      </c>
      <c r="Q1024" t="s">
        <v>66</v>
      </c>
      <c r="R1024" t="s">
        <v>228</v>
      </c>
      <c r="S1024">
        <v>2</v>
      </c>
      <c r="T1024" t="s">
        <v>762</v>
      </c>
      <c r="U1024" t="s">
        <v>1301</v>
      </c>
      <c r="V1024" t="s">
        <v>1818</v>
      </c>
      <c r="W1024" t="s">
        <v>88</v>
      </c>
      <c r="X1024" t="s">
        <v>2030</v>
      </c>
      <c r="Y1024">
        <v>311.98</v>
      </c>
      <c r="Z1024">
        <v>69.959999999999994</v>
      </c>
      <c r="AA1024">
        <v>2</v>
      </c>
      <c r="AB1024" t="s">
        <v>2082</v>
      </c>
      <c r="AC1024" t="s">
        <v>2327</v>
      </c>
      <c r="AH1024" s="4"/>
      <c r="AI1024" s="4"/>
      <c r="AJ1024" t="s">
        <v>80</v>
      </c>
      <c r="AK1024" t="s">
        <v>242</v>
      </c>
      <c r="AL1024" t="s">
        <v>620</v>
      </c>
      <c r="AM1024" t="s">
        <v>1170</v>
      </c>
      <c r="AN1024" t="s">
        <v>1696</v>
      </c>
      <c r="AO1024" t="s">
        <v>80</v>
      </c>
      <c r="AP1024" t="s">
        <v>1548</v>
      </c>
      <c r="AQ1024">
        <f>WebStore68[[#This Row],[unit_price]]*WebStore68[[#This Row],[quantity]]</f>
        <v>241.98</v>
      </c>
      <c r="AR1024" t="s">
        <v>79</v>
      </c>
      <c r="AS1024" t="s">
        <v>2349</v>
      </c>
      <c r="AT1024" t="str">
        <f t="shared" si="15"/>
        <v>637311441057noMale439619Google Ads4395244075311.9869.96292120.99214.994</v>
      </c>
      <c r="AU1024">
        <f>COUNTIF(AT$2:AT1024,AT1024)</f>
        <v>1</v>
      </c>
      <c r="AV1024" t="str">
        <f>WebStore68[[#This Row],[country]]&amp;"-"&amp;WebStore68[[#This Row],[item]]</f>
        <v>Italy-Mizuno Wave AC 61GA187125 Womens Blue</v>
      </c>
    </row>
    <row r="1025" spans="1:48" hidden="1" x14ac:dyDescent="0.25">
      <c r="A1025">
        <v>641</v>
      </c>
      <c r="B1025">
        <v>446</v>
      </c>
      <c r="C1025" s="4">
        <v>44108</v>
      </c>
      <c r="D1025" s="14">
        <f>WebStore68[[#This Row],[order_date]]</f>
        <v>44108</v>
      </c>
      <c r="E1025" s="3">
        <f>ROUNDUP(MONTH(WebStore68[[#This Row],[order_date]])/3, 0)</f>
        <v>4</v>
      </c>
      <c r="F1025">
        <v>7</v>
      </c>
      <c r="G1025" t="s">
        <v>35</v>
      </c>
      <c r="H1025" t="s">
        <v>46</v>
      </c>
      <c r="I1025" t="s">
        <v>55</v>
      </c>
      <c r="J1025" t="s">
        <v>57</v>
      </c>
      <c r="K1025" s="4">
        <v>44051</v>
      </c>
      <c r="L1025">
        <v>9</v>
      </c>
      <c r="M1025" t="s">
        <v>59</v>
      </c>
      <c r="N1025" s="4">
        <v>43952</v>
      </c>
      <c r="O1025" s="4">
        <v>44075</v>
      </c>
      <c r="P1025">
        <v>2</v>
      </c>
      <c r="Q1025" t="s">
        <v>183</v>
      </c>
      <c r="R1025" t="s">
        <v>345</v>
      </c>
      <c r="S1025">
        <v>2</v>
      </c>
      <c r="T1025" t="s">
        <v>766</v>
      </c>
      <c r="U1025" t="s">
        <v>1305</v>
      </c>
      <c r="V1025" t="s">
        <v>1822</v>
      </c>
      <c r="W1025" t="s">
        <v>88</v>
      </c>
      <c r="X1025" t="s">
        <v>2038</v>
      </c>
      <c r="Y1025">
        <v>193.96</v>
      </c>
      <c r="Z1025">
        <v>69.959999999999994</v>
      </c>
      <c r="AA1025">
        <v>2</v>
      </c>
      <c r="AB1025" t="s">
        <v>2234</v>
      </c>
      <c r="AC1025" t="s">
        <v>2527</v>
      </c>
      <c r="AH1025" s="4"/>
      <c r="AI1025" s="4"/>
      <c r="AJ1025" t="s">
        <v>67</v>
      </c>
      <c r="AK1025" t="s">
        <v>229</v>
      </c>
      <c r="AL1025" t="s">
        <v>445</v>
      </c>
      <c r="AM1025" t="s">
        <v>1007</v>
      </c>
      <c r="AN1025" t="s">
        <v>1533</v>
      </c>
      <c r="AO1025" t="s">
        <v>80</v>
      </c>
      <c r="AP1025" t="s">
        <v>1548</v>
      </c>
      <c r="AQ1025">
        <f>WebStore68[[#This Row],[unit_price]]*WebStore68[[#This Row],[quantity]]</f>
        <v>119.98</v>
      </c>
      <c r="AR1025" t="s">
        <v>79</v>
      </c>
      <c r="AS1025" t="s">
        <v>2349</v>
      </c>
      <c r="AT1025" t="str">
        <f t="shared" si="15"/>
        <v>641446441087yesMale440519Google Ads4395244075193.9669.96310459.99214.994</v>
      </c>
      <c r="AU1025">
        <f>COUNTIF(AT$2:AT1025,AT1025)</f>
        <v>1</v>
      </c>
      <c r="AV1025" t="str">
        <f>WebStore68[[#This Row],[country]]&amp;"-"&amp;WebStore68[[#This Row],[item]]</f>
        <v>Italy-One Piece Vol.3 1st Edition - JP</v>
      </c>
    </row>
    <row r="1026" spans="1:48" hidden="1" x14ac:dyDescent="0.25">
      <c r="A1026">
        <v>641</v>
      </c>
      <c r="B1026">
        <v>446</v>
      </c>
      <c r="C1026" s="4">
        <v>44108</v>
      </c>
      <c r="D1026" s="14">
        <f>WebStore68[[#This Row],[order_date]]</f>
        <v>44108</v>
      </c>
      <c r="E1026" s="3">
        <f>ROUNDUP(MONTH(WebStore68[[#This Row],[order_date]])/3, 0)</f>
        <v>4</v>
      </c>
      <c r="F1026">
        <v>7</v>
      </c>
      <c r="G1026" t="s">
        <v>35</v>
      </c>
      <c r="H1026" t="s">
        <v>46</v>
      </c>
      <c r="I1026" t="s">
        <v>55</v>
      </c>
      <c r="J1026" t="s">
        <v>57</v>
      </c>
      <c r="K1026" s="4">
        <v>44051</v>
      </c>
      <c r="L1026">
        <v>9</v>
      </c>
      <c r="M1026" t="s">
        <v>59</v>
      </c>
      <c r="N1026" s="4">
        <v>43952</v>
      </c>
      <c r="O1026" s="4">
        <v>44075</v>
      </c>
      <c r="P1026">
        <v>2</v>
      </c>
      <c r="Q1026" t="s">
        <v>183</v>
      </c>
      <c r="R1026" t="s">
        <v>345</v>
      </c>
      <c r="S1026">
        <v>2</v>
      </c>
      <c r="T1026" t="s">
        <v>766</v>
      </c>
      <c r="U1026" t="s">
        <v>1305</v>
      </c>
      <c r="V1026" t="s">
        <v>1822</v>
      </c>
      <c r="W1026" t="s">
        <v>88</v>
      </c>
      <c r="X1026" t="s">
        <v>2038</v>
      </c>
      <c r="Y1026">
        <v>193.96</v>
      </c>
      <c r="Z1026">
        <v>69.959999999999994</v>
      </c>
      <c r="AA1026">
        <v>2</v>
      </c>
      <c r="AB1026" t="s">
        <v>2234</v>
      </c>
      <c r="AC1026" t="s">
        <v>2527</v>
      </c>
      <c r="AH1026" s="4"/>
      <c r="AI1026" s="4"/>
      <c r="AJ1026" t="s">
        <v>70</v>
      </c>
      <c r="AK1026" t="s">
        <v>232</v>
      </c>
      <c r="AL1026" t="s">
        <v>475</v>
      </c>
      <c r="AM1026" t="s">
        <v>1038</v>
      </c>
      <c r="AN1026" t="s">
        <v>1527</v>
      </c>
      <c r="AO1026" t="s">
        <v>80</v>
      </c>
      <c r="AP1026" t="s">
        <v>1517</v>
      </c>
      <c r="AQ1026">
        <f>WebStore68[[#This Row],[unit_price]]*WebStore68[[#This Row],[quantity]]</f>
        <v>73.98</v>
      </c>
      <c r="AR1026" t="s">
        <v>673</v>
      </c>
      <c r="AS1026" t="s">
        <v>2348</v>
      </c>
      <c r="AT1026" t="str">
        <f t="shared" ref="AT1026:AT1089" si="16">CONCATENATE($A1026,$B1026,$C1026,$F1026,$I1026,$J1026,$K1026,$L1026,$M1026,$N1026,$O1026,$Y1026,$Z1026,$AD1026,$AE1026,$AF1026,$AG1026,$AH1026,$AI1026,$AJ1026,$AL1026,$AN1026,$AO1026,$AP1026,$AR1026)</f>
        <v>641446441087yesMale440519Google Ads4395244075193.9669.96515336.99219.9912</v>
      </c>
      <c r="AU1026">
        <f>COUNTIF(AT$2:AT1026,AT1026)</f>
        <v>1</v>
      </c>
      <c r="AV1026" t="str">
        <f>WebStore68[[#This Row],[country]]&amp;"-"&amp;WebStore68[[#This Row],[item]]</f>
        <v>Italy-Wilson A500 Youth Leather Right Hand Throw Catchers Baseball Mitt Glove 32"</v>
      </c>
    </row>
    <row r="1027" spans="1:48" hidden="1" x14ac:dyDescent="0.25">
      <c r="A1027">
        <v>648</v>
      </c>
      <c r="B1027">
        <v>384</v>
      </c>
      <c r="C1027" s="4">
        <v>44113</v>
      </c>
      <c r="D1027" s="14">
        <f>WebStore68[[#This Row],[order_date]]</f>
        <v>44113</v>
      </c>
      <c r="E1027" s="3">
        <f>ROUNDUP(MONTH(WebStore68[[#This Row],[order_date]])/3, 0)</f>
        <v>4</v>
      </c>
      <c r="F1027">
        <v>7</v>
      </c>
      <c r="G1027" t="s">
        <v>35</v>
      </c>
      <c r="H1027" t="s">
        <v>46</v>
      </c>
      <c r="I1027" t="s">
        <v>56</v>
      </c>
      <c r="J1027" t="s">
        <v>57</v>
      </c>
      <c r="K1027" s="4">
        <v>43655</v>
      </c>
      <c r="L1027">
        <v>1</v>
      </c>
      <c r="M1027" t="s">
        <v>61</v>
      </c>
      <c r="N1027" s="4">
        <v>43615</v>
      </c>
      <c r="O1027" s="4">
        <v>43830</v>
      </c>
      <c r="P1027">
        <v>2</v>
      </c>
      <c r="Q1027" t="s">
        <v>157</v>
      </c>
      <c r="R1027" t="s">
        <v>319</v>
      </c>
      <c r="S1027">
        <v>2</v>
      </c>
      <c r="T1027" t="s">
        <v>769</v>
      </c>
      <c r="U1027" t="s">
        <v>1308</v>
      </c>
      <c r="V1027" t="s">
        <v>1825</v>
      </c>
      <c r="W1027" t="s">
        <v>88</v>
      </c>
      <c r="X1027" t="s">
        <v>2042</v>
      </c>
      <c r="Y1027">
        <v>335.82</v>
      </c>
      <c r="Z1027">
        <v>49.96</v>
      </c>
      <c r="AA1027">
        <v>2</v>
      </c>
      <c r="AB1027" t="s">
        <v>2237</v>
      </c>
      <c r="AC1027" t="s">
        <v>2530</v>
      </c>
      <c r="AH1027" s="4"/>
      <c r="AI1027" s="4"/>
      <c r="AJ1027" t="s">
        <v>80</v>
      </c>
      <c r="AK1027" t="s">
        <v>242</v>
      </c>
      <c r="AL1027" t="s">
        <v>691</v>
      </c>
      <c r="AM1027" t="s">
        <v>1232</v>
      </c>
      <c r="AN1027" t="s">
        <v>1754</v>
      </c>
      <c r="AO1027" t="s">
        <v>80</v>
      </c>
      <c r="AP1027" t="s">
        <v>1548</v>
      </c>
      <c r="AQ1027">
        <f>WebStore68[[#This Row],[unit_price]]*WebStore68[[#This Row],[quantity]]</f>
        <v>317.89999999999998</v>
      </c>
      <c r="AR1027" t="s">
        <v>67</v>
      </c>
      <c r="AS1027" t="s">
        <v>2373</v>
      </c>
      <c r="AT1027" t="str">
        <f t="shared" si="16"/>
        <v>648384441137noMale436551YouTube4361543830335.8249.96243158.95214.993</v>
      </c>
      <c r="AU1027">
        <f>COUNTIF(AT$2:AT1027,AT1027)</f>
        <v>1</v>
      </c>
      <c r="AV1027" t="str">
        <f>WebStore68[[#This Row],[country]]&amp;"-"&amp;WebStore68[[#This Row],[item]]</f>
        <v>Italy-Fifth Avenue Collection - "Crystal Clutch" Handbag Clutch</v>
      </c>
    </row>
    <row r="1028" spans="1:48" hidden="1" x14ac:dyDescent="0.25">
      <c r="A1028">
        <v>648</v>
      </c>
      <c r="B1028">
        <v>384</v>
      </c>
      <c r="C1028" s="4">
        <v>44113</v>
      </c>
      <c r="D1028" s="14">
        <f>WebStore68[[#This Row],[order_date]]</f>
        <v>44113</v>
      </c>
      <c r="E1028" s="3">
        <f>ROUNDUP(MONTH(WebStore68[[#This Row],[order_date]])/3, 0)</f>
        <v>4</v>
      </c>
      <c r="F1028">
        <v>7</v>
      </c>
      <c r="G1028" t="s">
        <v>35</v>
      </c>
      <c r="H1028" t="s">
        <v>46</v>
      </c>
      <c r="I1028" t="s">
        <v>56</v>
      </c>
      <c r="J1028" t="s">
        <v>57</v>
      </c>
      <c r="K1028" s="4">
        <v>43655</v>
      </c>
      <c r="L1028">
        <v>1</v>
      </c>
      <c r="M1028" t="s">
        <v>61</v>
      </c>
      <c r="N1028" s="4">
        <v>43615</v>
      </c>
      <c r="O1028" s="4">
        <v>43830</v>
      </c>
      <c r="P1028">
        <v>2</v>
      </c>
      <c r="Q1028" t="s">
        <v>157</v>
      </c>
      <c r="R1028" t="s">
        <v>319</v>
      </c>
      <c r="S1028">
        <v>2</v>
      </c>
      <c r="T1028" t="s">
        <v>769</v>
      </c>
      <c r="U1028" t="s">
        <v>1308</v>
      </c>
      <c r="V1028" t="s">
        <v>1825</v>
      </c>
      <c r="W1028" t="s">
        <v>88</v>
      </c>
      <c r="X1028" t="s">
        <v>2042</v>
      </c>
      <c r="Y1028">
        <v>335.82</v>
      </c>
      <c r="Z1028">
        <v>49.96</v>
      </c>
      <c r="AA1028">
        <v>2</v>
      </c>
      <c r="AB1028" t="s">
        <v>2237</v>
      </c>
      <c r="AC1028" t="s">
        <v>2530</v>
      </c>
      <c r="AH1028" s="4"/>
      <c r="AI1028" s="4"/>
      <c r="AJ1028" t="s">
        <v>90</v>
      </c>
      <c r="AK1028" t="s">
        <v>252</v>
      </c>
      <c r="AL1028" t="s">
        <v>501</v>
      </c>
      <c r="AM1028" t="s">
        <v>1064</v>
      </c>
      <c r="AN1028" t="s">
        <v>1592</v>
      </c>
      <c r="AO1028" t="s">
        <v>80</v>
      </c>
      <c r="AP1028" t="s">
        <v>1562</v>
      </c>
      <c r="AQ1028">
        <f>WebStore68[[#This Row],[unit_price]]*WebStore68[[#This Row],[quantity]]</f>
        <v>17.920000000000002</v>
      </c>
      <c r="AR1028" t="s">
        <v>410</v>
      </c>
      <c r="AS1028" t="s">
        <v>2359</v>
      </c>
      <c r="AT1028" t="str">
        <f t="shared" si="16"/>
        <v>648384441137noMale436551YouTube4361543830335.8249.9661618.9629.9920</v>
      </c>
      <c r="AU1028">
        <f>COUNTIF(AT$2:AT1028,AT1028)</f>
        <v>1</v>
      </c>
      <c r="AV1028" t="str">
        <f>WebStore68[[#This Row],[country]]&amp;"-"&amp;WebStore68[[#This Row],[item]]</f>
        <v>Italy-Yahtzee</v>
      </c>
    </row>
    <row r="1029" spans="1:48" hidden="1" x14ac:dyDescent="0.25">
      <c r="A1029">
        <v>655</v>
      </c>
      <c r="B1029">
        <v>446</v>
      </c>
      <c r="C1029" s="4">
        <v>44115</v>
      </c>
      <c r="D1029" s="14">
        <f>WebStore68[[#This Row],[order_date]]</f>
        <v>44115</v>
      </c>
      <c r="E1029" s="3">
        <f>ROUNDUP(MONTH(WebStore68[[#This Row],[order_date]])/3, 0)</f>
        <v>4</v>
      </c>
      <c r="F1029">
        <v>7</v>
      </c>
      <c r="G1029" t="s">
        <v>35</v>
      </c>
      <c r="H1029" t="s">
        <v>46</v>
      </c>
      <c r="I1029" t="s">
        <v>55</v>
      </c>
      <c r="J1029" t="s">
        <v>57</v>
      </c>
      <c r="K1029" s="4">
        <v>44051</v>
      </c>
      <c r="L1029">
        <v>9</v>
      </c>
      <c r="M1029" t="s">
        <v>59</v>
      </c>
      <c r="N1029" s="4">
        <v>43952</v>
      </c>
      <c r="O1029" s="4">
        <v>44075</v>
      </c>
      <c r="P1029">
        <v>1</v>
      </c>
      <c r="Q1029" t="s">
        <v>105</v>
      </c>
      <c r="R1029" t="s">
        <v>267</v>
      </c>
      <c r="S1029">
        <v>2</v>
      </c>
      <c r="T1029" t="s">
        <v>773</v>
      </c>
      <c r="U1029" t="s">
        <v>1311</v>
      </c>
      <c r="V1029" t="s">
        <v>1828</v>
      </c>
      <c r="W1029" t="s">
        <v>109</v>
      </c>
      <c r="X1029" t="s">
        <v>1869</v>
      </c>
      <c r="Y1029">
        <v>97.54</v>
      </c>
      <c r="Z1029">
        <v>59.96</v>
      </c>
      <c r="AA1029">
        <v>1</v>
      </c>
      <c r="AB1029" t="s">
        <v>2120</v>
      </c>
      <c r="AC1029" t="s">
        <v>2394</v>
      </c>
      <c r="AH1029" s="4"/>
      <c r="AI1029" s="4"/>
      <c r="AJ1029" t="s">
        <v>79</v>
      </c>
      <c r="AK1029" t="s">
        <v>241</v>
      </c>
      <c r="AL1029" t="s">
        <v>524</v>
      </c>
      <c r="AM1029" t="s">
        <v>1087</v>
      </c>
      <c r="AN1029" t="s">
        <v>1614</v>
      </c>
      <c r="AO1029" t="s">
        <v>67</v>
      </c>
      <c r="AP1029" t="s">
        <v>1548</v>
      </c>
      <c r="AQ1029">
        <f>WebStore68[[#This Row],[unit_price]]*WebStore68[[#This Row],[quantity]]</f>
        <v>41.849999999999994</v>
      </c>
      <c r="AR1029" t="s">
        <v>455</v>
      </c>
      <c r="AS1029" t="s">
        <v>2340</v>
      </c>
      <c r="AT1029" t="str">
        <f t="shared" si="16"/>
        <v>655446441157yesMale440519Google Ads439524407597.5459.96416813.95314.9915</v>
      </c>
      <c r="AU1029">
        <f>COUNTIF(AT$2:AT1029,AT1029)</f>
        <v>1</v>
      </c>
      <c r="AV1029" t="str">
        <f>WebStore68[[#This Row],[country]]&amp;"-"&amp;WebStore68[[#This Row],[item]]</f>
        <v>Italy-Yu-Gi-Oh! TCG: Egyptian God Deck: Slifer The Sky Dragon</v>
      </c>
    </row>
    <row r="1030" spans="1:48" hidden="1" x14ac:dyDescent="0.25">
      <c r="A1030">
        <v>655</v>
      </c>
      <c r="B1030">
        <v>446</v>
      </c>
      <c r="C1030" s="4">
        <v>44115</v>
      </c>
      <c r="D1030" s="14">
        <f>WebStore68[[#This Row],[order_date]]</f>
        <v>44115</v>
      </c>
      <c r="E1030" s="3">
        <f>ROUNDUP(MONTH(WebStore68[[#This Row],[order_date]])/3, 0)</f>
        <v>4</v>
      </c>
      <c r="F1030">
        <v>7</v>
      </c>
      <c r="G1030" t="s">
        <v>35</v>
      </c>
      <c r="H1030" t="s">
        <v>46</v>
      </c>
      <c r="I1030" t="s">
        <v>55</v>
      </c>
      <c r="J1030" t="s">
        <v>57</v>
      </c>
      <c r="K1030" s="4">
        <v>44051</v>
      </c>
      <c r="L1030">
        <v>9</v>
      </c>
      <c r="M1030" t="s">
        <v>59</v>
      </c>
      <c r="N1030" s="4">
        <v>43952</v>
      </c>
      <c r="O1030" s="4">
        <v>44075</v>
      </c>
      <c r="P1030">
        <v>1</v>
      </c>
      <c r="Q1030" t="s">
        <v>105</v>
      </c>
      <c r="R1030" t="s">
        <v>267</v>
      </c>
      <c r="S1030">
        <v>2</v>
      </c>
      <c r="T1030" t="s">
        <v>773</v>
      </c>
      <c r="U1030" t="s">
        <v>1311</v>
      </c>
      <c r="V1030" t="s">
        <v>1828</v>
      </c>
      <c r="W1030" t="s">
        <v>109</v>
      </c>
      <c r="X1030" t="s">
        <v>1869</v>
      </c>
      <c r="Y1030">
        <v>97.54</v>
      </c>
      <c r="Z1030">
        <v>59.96</v>
      </c>
      <c r="AA1030">
        <v>1</v>
      </c>
      <c r="AB1030" t="s">
        <v>2120</v>
      </c>
      <c r="AC1030" t="s">
        <v>2394</v>
      </c>
      <c r="AH1030" s="4"/>
      <c r="AI1030" s="4"/>
      <c r="AJ1030" t="s">
        <v>79</v>
      </c>
      <c r="AK1030" t="s">
        <v>241</v>
      </c>
      <c r="AL1030" t="s">
        <v>521</v>
      </c>
      <c r="AM1030" t="s">
        <v>1078</v>
      </c>
      <c r="AN1030" t="s">
        <v>1611</v>
      </c>
      <c r="AO1030" t="s">
        <v>69</v>
      </c>
      <c r="AP1030" t="s">
        <v>1548</v>
      </c>
      <c r="AQ1030">
        <f>WebStore68[[#This Row],[unit_price]]*WebStore68[[#This Row],[quantity]]</f>
        <v>55.69</v>
      </c>
      <c r="AR1030" t="s">
        <v>455</v>
      </c>
      <c r="AS1030" t="s">
        <v>2340</v>
      </c>
      <c r="AT1030" t="str">
        <f t="shared" si="16"/>
        <v>655446441157yesMale440519Google Ads439524407597.5459.96414555.69114.9915</v>
      </c>
      <c r="AU1030">
        <f>COUNTIF(AT$2:AT1030,AT1030)</f>
        <v>1</v>
      </c>
      <c r="AV1030" t="str">
        <f>WebStore68[[#This Row],[country]]&amp;"-"&amp;WebStore68[[#This Row],[item]]</f>
        <v>Italy-Topps 2020 Series 1 Baseball Blaster Box</v>
      </c>
    </row>
    <row r="1031" spans="1:48" hidden="1" x14ac:dyDescent="0.25">
      <c r="A1031">
        <v>670</v>
      </c>
      <c r="B1031">
        <v>182</v>
      </c>
      <c r="C1031" s="4">
        <v>44125</v>
      </c>
      <c r="D1031" s="14">
        <f>WebStore68[[#This Row],[order_date]]</f>
        <v>44125</v>
      </c>
      <c r="E1031" s="3">
        <f>ROUNDUP(MONTH(WebStore68[[#This Row],[order_date]])/3, 0)</f>
        <v>4</v>
      </c>
      <c r="F1031">
        <v>7</v>
      </c>
      <c r="G1031" t="s">
        <v>35</v>
      </c>
      <c r="H1031" t="s">
        <v>46</v>
      </c>
      <c r="I1031" t="s">
        <v>55</v>
      </c>
      <c r="J1031" t="s">
        <v>58</v>
      </c>
      <c r="K1031" s="4">
        <v>43991</v>
      </c>
      <c r="L1031">
        <v>7</v>
      </c>
      <c r="M1031" t="s">
        <v>61</v>
      </c>
      <c r="N1031" s="4">
        <v>43915</v>
      </c>
      <c r="O1031" s="4">
        <v>44012</v>
      </c>
      <c r="P1031">
        <v>2</v>
      </c>
      <c r="Q1031" t="s">
        <v>102</v>
      </c>
      <c r="R1031" t="s">
        <v>264</v>
      </c>
      <c r="S1031">
        <v>2</v>
      </c>
      <c r="T1031" t="s">
        <v>778</v>
      </c>
      <c r="U1031" t="s">
        <v>1316</v>
      </c>
      <c r="V1031" t="s">
        <v>1833</v>
      </c>
      <c r="W1031" t="s">
        <v>83</v>
      </c>
      <c r="X1031" t="s">
        <v>1869</v>
      </c>
      <c r="Y1031">
        <v>56.95</v>
      </c>
      <c r="Z1031">
        <v>74.95</v>
      </c>
      <c r="AA1031">
        <v>2</v>
      </c>
      <c r="AB1031" t="s">
        <v>2241</v>
      </c>
      <c r="AC1031" t="s">
        <v>2534</v>
      </c>
      <c r="AH1031" s="4"/>
      <c r="AI1031" s="4"/>
      <c r="AJ1031" t="s">
        <v>78</v>
      </c>
      <c r="AK1031" t="s">
        <v>240</v>
      </c>
      <c r="AL1031" t="s">
        <v>904</v>
      </c>
      <c r="AM1031" t="s">
        <v>1191</v>
      </c>
      <c r="AN1031" t="s">
        <v>1490</v>
      </c>
      <c r="AO1031" t="s">
        <v>67</v>
      </c>
      <c r="AP1031" t="s">
        <v>1548</v>
      </c>
      <c r="AQ1031">
        <f>WebStore68[[#This Row],[unit_price]]*WebStore68[[#This Row],[quantity]]</f>
        <v>26.97</v>
      </c>
      <c r="AR1031" t="s">
        <v>469</v>
      </c>
      <c r="AS1031" t="s">
        <v>2339</v>
      </c>
      <c r="AT1031" t="str">
        <f t="shared" si="16"/>
        <v>670182441257yesFemale439917YouTube439154401256.9574.958868.99314.9923</v>
      </c>
      <c r="AU1031">
        <f>COUNTIF(AT$2:AT1031,AT1031)</f>
        <v>1</v>
      </c>
      <c r="AV1031" t="str">
        <f>WebStore68[[#This Row],[country]]&amp;"-"&amp;WebStore68[[#This Row],[item]]</f>
        <v>Italy-Meat Shredder Barbecue Fork Bear Claw</v>
      </c>
    </row>
    <row r="1032" spans="1:48" hidden="1" x14ac:dyDescent="0.25">
      <c r="A1032">
        <v>670</v>
      </c>
      <c r="B1032">
        <v>182</v>
      </c>
      <c r="C1032" s="4">
        <v>44125</v>
      </c>
      <c r="D1032" s="14">
        <f>WebStore68[[#This Row],[order_date]]</f>
        <v>44125</v>
      </c>
      <c r="E1032" s="3">
        <f>ROUNDUP(MONTH(WebStore68[[#This Row],[order_date]])/3, 0)</f>
        <v>4</v>
      </c>
      <c r="F1032">
        <v>7</v>
      </c>
      <c r="G1032" t="s">
        <v>35</v>
      </c>
      <c r="H1032" t="s">
        <v>46</v>
      </c>
      <c r="I1032" t="s">
        <v>55</v>
      </c>
      <c r="J1032" t="s">
        <v>58</v>
      </c>
      <c r="K1032" s="4">
        <v>43991</v>
      </c>
      <c r="L1032">
        <v>7</v>
      </c>
      <c r="M1032" t="s">
        <v>61</v>
      </c>
      <c r="N1032" s="4">
        <v>43915</v>
      </c>
      <c r="O1032" s="4">
        <v>44012</v>
      </c>
      <c r="P1032">
        <v>2</v>
      </c>
      <c r="Q1032" t="s">
        <v>102</v>
      </c>
      <c r="R1032" t="s">
        <v>264</v>
      </c>
      <c r="S1032">
        <v>2</v>
      </c>
      <c r="T1032" t="s">
        <v>778</v>
      </c>
      <c r="U1032" t="s">
        <v>1316</v>
      </c>
      <c r="V1032" t="s">
        <v>1833</v>
      </c>
      <c r="W1032" t="s">
        <v>83</v>
      </c>
      <c r="X1032" t="s">
        <v>1869</v>
      </c>
      <c r="Y1032">
        <v>56.95</v>
      </c>
      <c r="Z1032">
        <v>74.95</v>
      </c>
      <c r="AA1032">
        <v>2</v>
      </c>
      <c r="AB1032" t="s">
        <v>2241</v>
      </c>
      <c r="AC1032" t="s">
        <v>2534</v>
      </c>
      <c r="AH1032" s="4"/>
      <c r="AI1032" s="4"/>
      <c r="AJ1032" t="s">
        <v>80</v>
      </c>
      <c r="AK1032" t="s">
        <v>242</v>
      </c>
      <c r="AL1032" t="s">
        <v>455</v>
      </c>
      <c r="AM1032" t="s">
        <v>1018</v>
      </c>
      <c r="AN1032" t="s">
        <v>1548</v>
      </c>
      <c r="AO1032" t="s">
        <v>80</v>
      </c>
      <c r="AP1032" t="s">
        <v>1548</v>
      </c>
      <c r="AQ1032">
        <f>WebStore68[[#This Row],[unit_price]]*WebStore68[[#This Row],[quantity]]</f>
        <v>29.98</v>
      </c>
      <c r="AR1032" t="s">
        <v>70</v>
      </c>
      <c r="AS1032" t="s">
        <v>2341</v>
      </c>
      <c r="AT1032" t="str">
        <f t="shared" si="16"/>
        <v>670182441257yesFemale439917YouTube439154401256.9574.9521514.99214.995</v>
      </c>
      <c r="AU1032">
        <f>COUNTIF(AT$2:AT1032,AT1032)</f>
        <v>1</v>
      </c>
      <c r="AV1032" t="str">
        <f>WebStore68[[#This Row],[country]]&amp;"-"&amp;WebStore68[[#This Row],[item]]</f>
        <v>Italy-Aluminium HD Polarized Photochromic Sunglasses</v>
      </c>
    </row>
    <row r="1033" spans="1:48" hidden="1" x14ac:dyDescent="0.25">
      <c r="A1033">
        <v>673</v>
      </c>
      <c r="B1033">
        <v>65</v>
      </c>
      <c r="C1033" s="4">
        <v>44127</v>
      </c>
      <c r="D1033" s="14">
        <f>WebStore68[[#This Row],[order_date]]</f>
        <v>44127</v>
      </c>
      <c r="E1033" s="3">
        <f>ROUNDUP(MONTH(WebStore68[[#This Row],[order_date]])/3, 0)</f>
        <v>4</v>
      </c>
      <c r="F1033">
        <v>7</v>
      </c>
      <c r="G1033" t="s">
        <v>35</v>
      </c>
      <c r="H1033" t="s">
        <v>46</v>
      </c>
      <c r="I1033" t="s">
        <v>56</v>
      </c>
      <c r="J1033" t="s">
        <v>57</v>
      </c>
      <c r="K1033" s="4">
        <v>43697</v>
      </c>
      <c r="L1033">
        <v>3</v>
      </c>
      <c r="M1033" t="s">
        <v>59</v>
      </c>
      <c r="N1033" s="4">
        <v>43615</v>
      </c>
      <c r="O1033" s="4">
        <v>43830</v>
      </c>
      <c r="P1033">
        <v>1</v>
      </c>
      <c r="Q1033" t="s">
        <v>90</v>
      </c>
      <c r="R1033" t="s">
        <v>252</v>
      </c>
      <c r="S1033">
        <v>1</v>
      </c>
      <c r="T1033" t="s">
        <v>497</v>
      </c>
      <c r="U1033" t="s">
        <v>1060</v>
      </c>
      <c r="V1033" t="s">
        <v>1589</v>
      </c>
      <c r="W1033" t="s">
        <v>67</v>
      </c>
      <c r="X1033" t="s">
        <v>1562</v>
      </c>
      <c r="Y1033">
        <v>38.25</v>
      </c>
      <c r="Z1033">
        <v>29.97</v>
      </c>
      <c r="AA1033">
        <v>1</v>
      </c>
      <c r="AB1033" t="s">
        <v>410</v>
      </c>
      <c r="AC1033" t="s">
        <v>2359</v>
      </c>
      <c r="AH1033" s="4"/>
      <c r="AI1033" s="4"/>
      <c r="AJ1033" t="s">
        <v>90</v>
      </c>
      <c r="AK1033" t="s">
        <v>252</v>
      </c>
      <c r="AL1033" t="s">
        <v>497</v>
      </c>
      <c r="AM1033" t="s">
        <v>1060</v>
      </c>
      <c r="AN1033" t="s">
        <v>1589</v>
      </c>
      <c r="AO1033" t="s">
        <v>67</v>
      </c>
      <c r="AP1033" t="s">
        <v>1562</v>
      </c>
      <c r="AQ1033">
        <f>WebStore68[[#This Row],[unit_price]]*WebStore68[[#This Row],[quantity]]</f>
        <v>38.25</v>
      </c>
      <c r="AR1033" t="s">
        <v>410</v>
      </c>
      <c r="AS1033" t="s">
        <v>2359</v>
      </c>
      <c r="AT1033" t="str">
        <f t="shared" si="16"/>
        <v>67365441277noMale436973Google Ads436154383038.2529.9766512.7539.9920</v>
      </c>
      <c r="AU1033">
        <f>COUNTIF(AT$2:AT1033,AT1033)</f>
        <v>1</v>
      </c>
      <c r="AV1033" t="str">
        <f>WebStore68[[#This Row],[country]]&amp;"-"&amp;WebStore68[[#This Row],[item]]</f>
        <v>Italy-Jenga Classic Game</v>
      </c>
    </row>
    <row r="1034" spans="1:48" hidden="1" x14ac:dyDescent="0.25">
      <c r="A1034">
        <v>692</v>
      </c>
      <c r="B1034">
        <v>65</v>
      </c>
      <c r="C1034" s="4">
        <v>44135</v>
      </c>
      <c r="D1034" s="14">
        <f>WebStore68[[#This Row],[order_date]]</f>
        <v>44135</v>
      </c>
      <c r="E1034" s="3">
        <f>ROUNDUP(MONTH(WebStore68[[#This Row],[order_date]])/3, 0)</f>
        <v>4</v>
      </c>
      <c r="F1034">
        <v>7</v>
      </c>
      <c r="G1034" t="s">
        <v>35</v>
      </c>
      <c r="H1034" t="s">
        <v>46</v>
      </c>
      <c r="I1034" t="s">
        <v>56</v>
      </c>
      <c r="J1034" t="s">
        <v>57</v>
      </c>
      <c r="K1034" s="4">
        <v>43697</v>
      </c>
      <c r="L1034">
        <v>3</v>
      </c>
      <c r="M1034" t="s">
        <v>59</v>
      </c>
      <c r="N1034" s="4">
        <v>43615</v>
      </c>
      <c r="O1034" s="4">
        <v>43830</v>
      </c>
      <c r="P1034">
        <v>2</v>
      </c>
      <c r="Q1034" t="s">
        <v>121</v>
      </c>
      <c r="R1034" t="s">
        <v>283</v>
      </c>
      <c r="S1034">
        <v>2</v>
      </c>
      <c r="T1034" t="s">
        <v>785</v>
      </c>
      <c r="U1034" t="s">
        <v>1323</v>
      </c>
      <c r="V1034" t="s">
        <v>1839</v>
      </c>
      <c r="W1034" t="s">
        <v>83</v>
      </c>
      <c r="X1034" t="s">
        <v>1869</v>
      </c>
      <c r="Y1034">
        <v>291.85000000000002</v>
      </c>
      <c r="Z1034">
        <v>74.95</v>
      </c>
      <c r="AA1034">
        <v>2</v>
      </c>
      <c r="AB1034" t="s">
        <v>188</v>
      </c>
      <c r="AC1034" t="s">
        <v>2448</v>
      </c>
      <c r="AH1034" s="4"/>
      <c r="AI1034" s="4"/>
      <c r="AJ1034" t="s">
        <v>79</v>
      </c>
      <c r="AK1034" t="s">
        <v>241</v>
      </c>
      <c r="AL1034" t="s">
        <v>617</v>
      </c>
      <c r="AM1034" t="s">
        <v>1168</v>
      </c>
      <c r="AN1034" t="s">
        <v>1614</v>
      </c>
      <c r="AO1034" t="s">
        <v>67</v>
      </c>
      <c r="AP1034" t="s">
        <v>1548</v>
      </c>
      <c r="AQ1034">
        <f>WebStore68[[#This Row],[unit_price]]*WebStore68[[#This Row],[quantity]]</f>
        <v>41.849999999999994</v>
      </c>
      <c r="AR1034" t="s">
        <v>86</v>
      </c>
      <c r="AS1034" t="s">
        <v>2350</v>
      </c>
      <c r="AT1034" t="str">
        <f t="shared" si="16"/>
        <v>69265441357noMale436973Google Ads4361543830291.8574.95416913.95314.997</v>
      </c>
      <c r="AU1034">
        <f>COUNTIF(AT$2:AT1034,AT1034)</f>
        <v>1</v>
      </c>
      <c r="AV1034" t="str">
        <f>WebStore68[[#This Row],[country]]&amp;"-"&amp;WebStore68[[#This Row],[item]]</f>
        <v>Italy-Yu-Gi-Oh! TCG: Egyptian God Deck: The Winged Dragon Of Rah</v>
      </c>
    </row>
    <row r="1035" spans="1:48" hidden="1" x14ac:dyDescent="0.25">
      <c r="A1035">
        <v>692</v>
      </c>
      <c r="B1035">
        <v>65</v>
      </c>
      <c r="C1035" s="4">
        <v>44135</v>
      </c>
      <c r="D1035" s="14">
        <f>WebStore68[[#This Row],[order_date]]</f>
        <v>44135</v>
      </c>
      <c r="E1035" s="3">
        <f>ROUNDUP(MONTH(WebStore68[[#This Row],[order_date]])/3, 0)</f>
        <v>4</v>
      </c>
      <c r="F1035">
        <v>7</v>
      </c>
      <c r="G1035" t="s">
        <v>35</v>
      </c>
      <c r="H1035" t="s">
        <v>46</v>
      </c>
      <c r="I1035" t="s">
        <v>56</v>
      </c>
      <c r="J1035" t="s">
        <v>57</v>
      </c>
      <c r="K1035" s="4">
        <v>43697</v>
      </c>
      <c r="L1035">
        <v>3</v>
      </c>
      <c r="M1035" t="s">
        <v>59</v>
      </c>
      <c r="N1035" s="4">
        <v>43615</v>
      </c>
      <c r="O1035" s="4">
        <v>43830</v>
      </c>
      <c r="P1035">
        <v>2</v>
      </c>
      <c r="Q1035" t="s">
        <v>121</v>
      </c>
      <c r="R1035" t="s">
        <v>283</v>
      </c>
      <c r="S1035">
        <v>2</v>
      </c>
      <c r="T1035" t="s">
        <v>785</v>
      </c>
      <c r="U1035" t="s">
        <v>1323</v>
      </c>
      <c r="V1035" t="s">
        <v>1839</v>
      </c>
      <c r="W1035" t="s">
        <v>83</v>
      </c>
      <c r="X1035" t="s">
        <v>1869</v>
      </c>
      <c r="Y1035">
        <v>291.85000000000002</v>
      </c>
      <c r="Z1035">
        <v>74.95</v>
      </c>
      <c r="AA1035">
        <v>2</v>
      </c>
      <c r="AB1035" t="s">
        <v>188</v>
      </c>
      <c r="AC1035" t="s">
        <v>2448</v>
      </c>
      <c r="AH1035" s="4"/>
      <c r="AI1035" s="4"/>
      <c r="AJ1035" t="s">
        <v>80</v>
      </c>
      <c r="AK1035" t="s">
        <v>242</v>
      </c>
      <c r="AL1035" t="s">
        <v>709</v>
      </c>
      <c r="AM1035" t="s">
        <v>1250</v>
      </c>
      <c r="AN1035" t="s">
        <v>425</v>
      </c>
      <c r="AO1035" t="s">
        <v>80</v>
      </c>
      <c r="AP1035" t="s">
        <v>1548</v>
      </c>
      <c r="AQ1035">
        <f>WebStore68[[#This Row],[unit_price]]*WebStore68[[#This Row],[quantity]]</f>
        <v>250</v>
      </c>
      <c r="AR1035" t="s">
        <v>79</v>
      </c>
      <c r="AS1035" t="s">
        <v>2349</v>
      </c>
      <c r="AT1035" t="str">
        <f t="shared" si="16"/>
        <v>69265441357noMale436973Google Ads4361543830291.8574.95258125214.994</v>
      </c>
      <c r="AU1035">
        <f>COUNTIF(AT$2:AT1035,AT1035)</f>
        <v>1</v>
      </c>
      <c r="AV1035" t="str">
        <f>WebStore68[[#This Row],[country]]&amp;"-"&amp;WebStore68[[#This Row],[item]]</f>
        <v>Italy-Halloween Superhero Costume</v>
      </c>
    </row>
    <row r="1036" spans="1:48" hidden="1" x14ac:dyDescent="0.25">
      <c r="A1036">
        <v>697</v>
      </c>
      <c r="B1036">
        <v>64</v>
      </c>
      <c r="C1036" s="4">
        <v>44138</v>
      </c>
      <c r="D1036" s="14">
        <f>WebStore68[[#This Row],[order_date]]</f>
        <v>44138</v>
      </c>
      <c r="E1036" s="3">
        <f>ROUNDUP(MONTH(WebStore68[[#This Row],[order_date]])/3, 0)</f>
        <v>4</v>
      </c>
      <c r="F1036">
        <v>7</v>
      </c>
      <c r="G1036" t="s">
        <v>35</v>
      </c>
      <c r="H1036" t="s">
        <v>46</v>
      </c>
      <c r="I1036" t="s">
        <v>55</v>
      </c>
      <c r="J1036" t="s">
        <v>58</v>
      </c>
      <c r="K1036" s="4">
        <v>43687</v>
      </c>
      <c r="L1036">
        <v>1</v>
      </c>
      <c r="M1036" t="s">
        <v>61</v>
      </c>
      <c r="N1036" s="4">
        <v>43615</v>
      </c>
      <c r="O1036" s="4">
        <v>43830</v>
      </c>
      <c r="P1036">
        <v>1</v>
      </c>
      <c r="Q1036" t="s">
        <v>67</v>
      </c>
      <c r="R1036" t="s">
        <v>229</v>
      </c>
      <c r="S1036">
        <v>1</v>
      </c>
      <c r="T1036" t="s">
        <v>485</v>
      </c>
      <c r="U1036" t="s">
        <v>1048</v>
      </c>
      <c r="V1036" t="s">
        <v>1577</v>
      </c>
      <c r="W1036" t="s">
        <v>80</v>
      </c>
      <c r="X1036" t="s">
        <v>1548</v>
      </c>
      <c r="Y1036">
        <v>49.98</v>
      </c>
      <c r="Z1036">
        <v>29.98</v>
      </c>
      <c r="AA1036">
        <v>1</v>
      </c>
      <c r="AB1036" t="s">
        <v>90</v>
      </c>
      <c r="AC1036" t="s">
        <v>2328</v>
      </c>
      <c r="AH1036" s="4"/>
      <c r="AI1036" s="4"/>
      <c r="AJ1036" t="s">
        <v>67</v>
      </c>
      <c r="AK1036" t="s">
        <v>229</v>
      </c>
      <c r="AL1036" t="s">
        <v>485</v>
      </c>
      <c r="AM1036" t="s">
        <v>1048</v>
      </c>
      <c r="AN1036" t="s">
        <v>1577</v>
      </c>
      <c r="AO1036" t="s">
        <v>80</v>
      </c>
      <c r="AP1036" t="s">
        <v>1548</v>
      </c>
      <c r="AQ1036">
        <f>WebStore68[[#This Row],[unit_price]]*WebStore68[[#This Row],[quantity]]</f>
        <v>49.98</v>
      </c>
      <c r="AR1036" t="s">
        <v>90</v>
      </c>
      <c r="AS1036" t="s">
        <v>2328</v>
      </c>
      <c r="AT1036" t="str">
        <f t="shared" si="16"/>
        <v>69764441387yesFemale436871YouTube436154383049.9829.98311324.99214.996</v>
      </c>
      <c r="AU1036">
        <f>COUNTIF(AT$2:AT1036,AT1036)</f>
        <v>1</v>
      </c>
      <c r="AV1036" t="str">
        <f>WebStore68[[#This Row],[country]]&amp;"-"&amp;WebStore68[[#This Row],[item]]</f>
        <v>Italy-Power Play</v>
      </c>
    </row>
    <row r="1037" spans="1:48" hidden="1" x14ac:dyDescent="0.25">
      <c r="A1037">
        <v>706</v>
      </c>
      <c r="B1037">
        <v>329</v>
      </c>
      <c r="C1037" s="4">
        <v>44142</v>
      </c>
      <c r="D1037" s="14">
        <f>WebStore68[[#This Row],[order_date]]</f>
        <v>44142</v>
      </c>
      <c r="E1037" s="3">
        <f>ROUNDUP(MONTH(WebStore68[[#This Row],[order_date]])/3, 0)</f>
        <v>4</v>
      </c>
      <c r="F1037">
        <v>7</v>
      </c>
      <c r="G1037" t="s">
        <v>35</v>
      </c>
      <c r="H1037" t="s">
        <v>46</v>
      </c>
      <c r="I1037" t="s">
        <v>56</v>
      </c>
      <c r="J1037" t="s">
        <v>58</v>
      </c>
      <c r="K1037" s="4">
        <v>43863</v>
      </c>
      <c r="L1037">
        <v>6</v>
      </c>
      <c r="M1037" t="s">
        <v>59</v>
      </c>
      <c r="N1037" s="4">
        <v>43862</v>
      </c>
      <c r="O1037" s="4">
        <v>43889</v>
      </c>
      <c r="P1037">
        <v>1</v>
      </c>
      <c r="Q1037" t="s">
        <v>69</v>
      </c>
      <c r="R1037" t="s">
        <v>231</v>
      </c>
      <c r="S1037">
        <v>1</v>
      </c>
      <c r="T1037" t="s">
        <v>776</v>
      </c>
      <c r="U1037" t="s">
        <v>1314</v>
      </c>
      <c r="V1037" t="s">
        <v>1831</v>
      </c>
      <c r="W1037" t="s">
        <v>80</v>
      </c>
      <c r="X1037" t="s">
        <v>1577</v>
      </c>
      <c r="Y1037">
        <v>470</v>
      </c>
      <c r="Z1037">
        <v>49.98</v>
      </c>
      <c r="AA1037">
        <v>1</v>
      </c>
      <c r="AB1037" t="s">
        <v>78</v>
      </c>
      <c r="AC1037" t="s">
        <v>2330</v>
      </c>
      <c r="AH1037" s="4"/>
      <c r="AI1037" s="4"/>
      <c r="AJ1037" t="s">
        <v>69</v>
      </c>
      <c r="AK1037" t="s">
        <v>231</v>
      </c>
      <c r="AL1037" t="s">
        <v>776</v>
      </c>
      <c r="AM1037" t="s">
        <v>1314</v>
      </c>
      <c r="AN1037" t="s">
        <v>1831</v>
      </c>
      <c r="AO1037" t="s">
        <v>80</v>
      </c>
      <c r="AP1037" t="s">
        <v>1577</v>
      </c>
      <c r="AQ1037">
        <f>WebStore68[[#This Row],[unit_price]]*WebStore68[[#This Row],[quantity]]</f>
        <v>470</v>
      </c>
      <c r="AR1037" t="s">
        <v>78</v>
      </c>
      <c r="AS1037" t="s">
        <v>2330</v>
      </c>
      <c r="AT1037" t="str">
        <f t="shared" si="16"/>
        <v>706329441427noFemale438636Google Ads438624388947049.98198235224.998</v>
      </c>
      <c r="AU1037">
        <f>COUNTIF(AT$2:AT1037,AT1037)</f>
        <v>1</v>
      </c>
      <c r="AV1037" t="str">
        <f>WebStore68[[#This Row],[country]]&amp;"-"&amp;WebStore68[[#This Row],[item]]</f>
        <v>Italy-Nintendo Switch Lite Yellow</v>
      </c>
    </row>
    <row r="1038" spans="1:48" hidden="1" x14ac:dyDescent="0.25">
      <c r="A1038">
        <v>714</v>
      </c>
      <c r="B1038">
        <v>279</v>
      </c>
      <c r="C1038" s="4">
        <v>44149</v>
      </c>
      <c r="D1038" s="14">
        <f>WebStore68[[#This Row],[order_date]]</f>
        <v>44149</v>
      </c>
      <c r="E1038" s="3">
        <f>ROUNDUP(MONTH(WebStore68[[#This Row],[order_date]])/3, 0)</f>
        <v>4</v>
      </c>
      <c r="F1038">
        <v>7</v>
      </c>
      <c r="G1038" t="s">
        <v>35</v>
      </c>
      <c r="H1038" t="s">
        <v>46</v>
      </c>
      <c r="I1038" t="s">
        <v>55</v>
      </c>
      <c r="J1038" t="s">
        <v>57</v>
      </c>
      <c r="K1038" s="4">
        <v>43900</v>
      </c>
      <c r="L1038">
        <v>5</v>
      </c>
      <c r="M1038" t="s">
        <v>60</v>
      </c>
      <c r="N1038" s="4">
        <v>43831</v>
      </c>
      <c r="O1038" s="4">
        <v>43921</v>
      </c>
      <c r="P1038">
        <v>1</v>
      </c>
      <c r="Q1038" t="s">
        <v>79</v>
      </c>
      <c r="R1038" t="s">
        <v>241</v>
      </c>
      <c r="S1038">
        <v>1</v>
      </c>
      <c r="T1038" t="s">
        <v>770</v>
      </c>
      <c r="U1038" t="s">
        <v>1182</v>
      </c>
      <c r="V1038" t="s">
        <v>1614</v>
      </c>
      <c r="W1038" t="s">
        <v>69</v>
      </c>
      <c r="X1038" t="s">
        <v>1548</v>
      </c>
      <c r="Y1038">
        <v>13.95</v>
      </c>
      <c r="Z1038">
        <v>14.99</v>
      </c>
      <c r="AA1038">
        <v>1</v>
      </c>
      <c r="AB1038" t="s">
        <v>455</v>
      </c>
      <c r="AC1038" t="s">
        <v>2340</v>
      </c>
      <c r="AH1038" s="4"/>
      <c r="AI1038" s="4"/>
      <c r="AJ1038" t="s">
        <v>79</v>
      </c>
      <c r="AK1038" t="s">
        <v>241</v>
      </c>
      <c r="AL1038" t="s">
        <v>770</v>
      </c>
      <c r="AM1038" t="s">
        <v>1182</v>
      </c>
      <c r="AN1038" t="s">
        <v>1614</v>
      </c>
      <c r="AO1038" t="s">
        <v>69</v>
      </c>
      <c r="AP1038" t="s">
        <v>1548</v>
      </c>
      <c r="AQ1038">
        <f>WebStore68[[#This Row],[unit_price]]*WebStore68[[#This Row],[quantity]]</f>
        <v>13.95</v>
      </c>
      <c r="AR1038" t="s">
        <v>455</v>
      </c>
      <c r="AS1038" t="s">
        <v>2340</v>
      </c>
      <c r="AT1038" t="str">
        <f t="shared" si="16"/>
        <v>714279441497yesMale439005Facebook438314392113.9514.99416513.95114.9915</v>
      </c>
      <c r="AU1038">
        <f>COUNTIF(AT$2:AT1038,AT1038)</f>
        <v>1</v>
      </c>
      <c r="AV1038" t="str">
        <f>WebStore68[[#This Row],[country]]&amp;"-"&amp;WebStore68[[#This Row],[item]]</f>
        <v>Italy-Yu-Gi-Oh! TCG: Egyptian God Deck: Obelisk The Tormentor</v>
      </c>
    </row>
    <row r="1039" spans="1:48" hidden="1" x14ac:dyDescent="0.25">
      <c r="A1039">
        <v>737</v>
      </c>
      <c r="B1039">
        <v>24</v>
      </c>
      <c r="C1039" s="4">
        <v>44163</v>
      </c>
      <c r="D1039" s="14">
        <f>WebStore68[[#This Row],[order_date]]</f>
        <v>44163</v>
      </c>
      <c r="E1039" s="3">
        <f>ROUNDUP(MONTH(WebStore68[[#This Row],[order_date]])/3, 0)</f>
        <v>4</v>
      </c>
      <c r="F1039">
        <v>7</v>
      </c>
      <c r="G1039" t="s">
        <v>35</v>
      </c>
      <c r="H1039" t="s">
        <v>46</v>
      </c>
      <c r="I1039" t="s">
        <v>55</v>
      </c>
      <c r="J1039" t="s">
        <v>58</v>
      </c>
      <c r="K1039" s="4">
        <v>44163</v>
      </c>
      <c r="L1039">
        <v>10</v>
      </c>
      <c r="M1039" t="s">
        <v>61</v>
      </c>
      <c r="N1039" s="4">
        <v>44055</v>
      </c>
      <c r="O1039" s="4">
        <v>44196</v>
      </c>
      <c r="P1039">
        <v>1</v>
      </c>
      <c r="Q1039" t="s">
        <v>69</v>
      </c>
      <c r="R1039" t="s">
        <v>231</v>
      </c>
      <c r="S1039">
        <v>1</v>
      </c>
      <c r="T1039" t="s">
        <v>425</v>
      </c>
      <c r="U1039" t="s">
        <v>987</v>
      </c>
      <c r="V1039" t="s">
        <v>1520</v>
      </c>
      <c r="W1039" t="s">
        <v>67</v>
      </c>
      <c r="X1039" t="s">
        <v>1577</v>
      </c>
      <c r="Y1039">
        <v>398.97</v>
      </c>
      <c r="Z1039">
        <v>74.97</v>
      </c>
      <c r="AA1039">
        <v>1</v>
      </c>
      <c r="AB1039" t="s">
        <v>78</v>
      </c>
      <c r="AC1039" t="s">
        <v>2330</v>
      </c>
      <c r="AH1039" s="4"/>
      <c r="AI1039" s="4"/>
      <c r="AJ1039" t="s">
        <v>69</v>
      </c>
      <c r="AK1039" t="s">
        <v>231</v>
      </c>
      <c r="AL1039" t="s">
        <v>425</v>
      </c>
      <c r="AM1039" t="s">
        <v>987</v>
      </c>
      <c r="AN1039" t="s">
        <v>1520</v>
      </c>
      <c r="AO1039" t="s">
        <v>67</v>
      </c>
      <c r="AP1039" t="s">
        <v>1577</v>
      </c>
      <c r="AQ1039">
        <f>WebStore68[[#This Row],[unit_price]]*WebStore68[[#This Row],[quantity]]</f>
        <v>398.97</v>
      </c>
      <c r="AR1039" t="s">
        <v>78</v>
      </c>
      <c r="AS1039" t="s">
        <v>2330</v>
      </c>
      <c r="AT1039" t="str">
        <f t="shared" si="16"/>
        <v>73724441637yesFemale4416310YouTube4405544196398.9774.971125132.99324.998</v>
      </c>
      <c r="AU1039">
        <f>COUNTIF(AT$2:AT1039,AT1039)</f>
        <v>1</v>
      </c>
      <c r="AV1039" t="str">
        <f>WebStore68[[#This Row],[country]]&amp;"-"&amp;WebStore68[[#This Row],[item]]</f>
        <v>Italy-Scanmarker Air Pen Scanner</v>
      </c>
    </row>
    <row r="1040" spans="1:48" hidden="1" x14ac:dyDescent="0.25">
      <c r="A1040">
        <v>750</v>
      </c>
      <c r="B1040">
        <v>9</v>
      </c>
      <c r="C1040" s="13">
        <v>44171</v>
      </c>
      <c r="D1040" s="14">
        <f>WebStore68[[#This Row],[order_date]]</f>
        <v>44171</v>
      </c>
      <c r="E1040" s="3">
        <f>ROUNDUP(MONTH(WebStore68[[#This Row],[order_date]])/3, 0)</f>
        <v>4</v>
      </c>
      <c r="F1040">
        <v>7</v>
      </c>
      <c r="G1040" t="s">
        <v>35</v>
      </c>
      <c r="H1040" t="s">
        <v>46</v>
      </c>
      <c r="I1040" t="s">
        <v>55</v>
      </c>
      <c r="J1040" t="s">
        <v>57</v>
      </c>
      <c r="K1040" s="4">
        <v>43581</v>
      </c>
      <c r="L1040">
        <v>2</v>
      </c>
      <c r="N1040" s="4"/>
      <c r="O1040" s="4"/>
      <c r="P1040">
        <v>1</v>
      </c>
      <c r="Q1040" t="s">
        <v>70</v>
      </c>
      <c r="R1040" t="s">
        <v>232</v>
      </c>
      <c r="S1040">
        <v>1</v>
      </c>
      <c r="T1040" t="s">
        <v>512</v>
      </c>
      <c r="U1040" t="s">
        <v>1075</v>
      </c>
      <c r="V1040" t="s">
        <v>1602</v>
      </c>
      <c r="W1040" t="s">
        <v>80</v>
      </c>
      <c r="X1040" t="s">
        <v>1517</v>
      </c>
      <c r="Y1040">
        <v>65.92</v>
      </c>
      <c r="Z1040">
        <v>39.979999999999997</v>
      </c>
      <c r="AA1040">
        <v>1</v>
      </c>
      <c r="AB1040" t="s">
        <v>673</v>
      </c>
      <c r="AC1040" t="s">
        <v>2348</v>
      </c>
      <c r="AH1040" s="4"/>
      <c r="AI1040" s="4"/>
      <c r="AJ1040" t="s">
        <v>70</v>
      </c>
      <c r="AK1040" t="s">
        <v>232</v>
      </c>
      <c r="AL1040" t="s">
        <v>512</v>
      </c>
      <c r="AM1040" t="s">
        <v>1075</v>
      </c>
      <c r="AN1040" t="s">
        <v>1602</v>
      </c>
      <c r="AO1040" t="s">
        <v>80</v>
      </c>
      <c r="AP1040" t="s">
        <v>1517</v>
      </c>
      <c r="AQ1040">
        <f>WebStore68[[#This Row],[unit_price]]*WebStore68[[#This Row],[quantity]]</f>
        <v>65.92</v>
      </c>
      <c r="AR1040" t="s">
        <v>673</v>
      </c>
      <c r="AS1040" t="s">
        <v>2348</v>
      </c>
      <c r="AT1040" t="str">
        <f t="shared" si="16"/>
        <v>7509441717yesMale43581265.9239.9856332.96219.9912</v>
      </c>
      <c r="AU1040">
        <f>COUNTIF(AT$2:AT1040,AT1040)</f>
        <v>1</v>
      </c>
      <c r="AV1040" t="str">
        <f>WebStore68[[#This Row],[country]]&amp;"-"&amp;WebStore68[[#This Row],[item]]</f>
        <v>Italy-Instant Table Tennis Kit Ping Pong Set Retractable Net Rack + 2 Bats + 6 Balls</v>
      </c>
    </row>
    <row r="1041" spans="1:48" hidden="1" x14ac:dyDescent="0.25">
      <c r="A1041">
        <v>762</v>
      </c>
      <c r="B1041">
        <v>187</v>
      </c>
      <c r="C1041" s="4">
        <v>44175</v>
      </c>
      <c r="D1041" s="14">
        <f>WebStore68[[#This Row],[order_date]]</f>
        <v>44175</v>
      </c>
      <c r="E1041" s="3">
        <f>ROUNDUP(MONTH(WebStore68[[#This Row],[order_date]])/3, 0)</f>
        <v>4</v>
      </c>
      <c r="F1041">
        <v>7</v>
      </c>
      <c r="G1041" t="s">
        <v>35</v>
      </c>
      <c r="H1041" t="s">
        <v>46</v>
      </c>
      <c r="I1041" t="s">
        <v>56</v>
      </c>
      <c r="J1041" t="s">
        <v>58</v>
      </c>
      <c r="K1041" s="4">
        <v>43926</v>
      </c>
      <c r="L1041">
        <v>7</v>
      </c>
      <c r="M1041" t="s">
        <v>61</v>
      </c>
      <c r="N1041" s="4">
        <v>43915</v>
      </c>
      <c r="O1041" s="4">
        <v>44012</v>
      </c>
      <c r="P1041">
        <v>1</v>
      </c>
      <c r="Q1041" t="s">
        <v>79</v>
      </c>
      <c r="R1041" t="s">
        <v>241</v>
      </c>
      <c r="S1041">
        <v>1</v>
      </c>
      <c r="T1041" t="s">
        <v>86</v>
      </c>
      <c r="U1041" t="s">
        <v>1044</v>
      </c>
      <c r="V1041" t="s">
        <v>1572</v>
      </c>
      <c r="W1041" t="s">
        <v>80</v>
      </c>
      <c r="X1041" t="s">
        <v>1548</v>
      </c>
      <c r="Y1041">
        <v>129.97999999999999</v>
      </c>
      <c r="Z1041">
        <v>29.98</v>
      </c>
      <c r="AA1041">
        <v>1</v>
      </c>
      <c r="AB1041" t="s">
        <v>86</v>
      </c>
      <c r="AC1041" t="s">
        <v>2350</v>
      </c>
      <c r="AH1041" s="4"/>
      <c r="AI1041" s="4"/>
      <c r="AJ1041" t="s">
        <v>79</v>
      </c>
      <c r="AK1041" t="s">
        <v>241</v>
      </c>
      <c r="AL1041" t="s">
        <v>86</v>
      </c>
      <c r="AM1041" t="s">
        <v>1044</v>
      </c>
      <c r="AN1041" t="s">
        <v>1572</v>
      </c>
      <c r="AO1041" t="s">
        <v>80</v>
      </c>
      <c r="AP1041" t="s">
        <v>1548</v>
      </c>
      <c r="AQ1041">
        <f>WebStore68[[#This Row],[unit_price]]*WebStore68[[#This Row],[quantity]]</f>
        <v>129.97999999999999</v>
      </c>
      <c r="AR1041" t="s">
        <v>86</v>
      </c>
      <c r="AS1041" t="s">
        <v>2350</v>
      </c>
      <c r="AT1041" t="str">
        <f t="shared" si="16"/>
        <v>762187441757noFemale439267YouTube4391544012129.9829.984764.99214.997</v>
      </c>
      <c r="AU1041">
        <f>COUNTIF(AT$2:AT1041,AT1041)</f>
        <v>1</v>
      </c>
      <c r="AV1041" t="str">
        <f>WebStore68[[#This Row],[country]]&amp;"-"&amp;WebStore68[[#This Row],[item]]</f>
        <v>Italy-2019/20 Panini Contenders NBA Basketball BLASTER box (40 cards incl. ONE Memorabilia or Autograph card/bx)</v>
      </c>
    </row>
    <row r="1042" spans="1:48" hidden="1" x14ac:dyDescent="0.25">
      <c r="A1042">
        <v>763</v>
      </c>
      <c r="B1042">
        <v>485</v>
      </c>
      <c r="C1042" s="4">
        <v>44175</v>
      </c>
      <c r="D1042" s="14">
        <f>WebStore68[[#This Row],[order_date]]</f>
        <v>44175</v>
      </c>
      <c r="E1042" s="3">
        <f>ROUNDUP(MONTH(WebStore68[[#This Row],[order_date]])/3, 0)</f>
        <v>4</v>
      </c>
      <c r="F1042">
        <v>7</v>
      </c>
      <c r="G1042" t="s">
        <v>35</v>
      </c>
      <c r="H1042" t="s">
        <v>46</v>
      </c>
      <c r="I1042" t="s">
        <v>56</v>
      </c>
      <c r="J1042" t="s">
        <v>58</v>
      </c>
      <c r="K1042" s="4">
        <v>44066</v>
      </c>
      <c r="L1042">
        <v>9</v>
      </c>
      <c r="M1042" t="s">
        <v>59</v>
      </c>
      <c r="N1042" s="4">
        <v>43952</v>
      </c>
      <c r="O1042" s="4">
        <v>44075</v>
      </c>
      <c r="P1042">
        <v>2</v>
      </c>
      <c r="Q1042" t="s">
        <v>117</v>
      </c>
      <c r="R1042" t="s">
        <v>279</v>
      </c>
      <c r="S1042">
        <v>2</v>
      </c>
      <c r="T1042" t="s">
        <v>812</v>
      </c>
      <c r="U1042" t="s">
        <v>1348</v>
      </c>
      <c r="V1042" t="s">
        <v>1864</v>
      </c>
      <c r="W1042" t="s">
        <v>71</v>
      </c>
      <c r="X1042" t="s">
        <v>2042</v>
      </c>
      <c r="Y1042">
        <v>33.44</v>
      </c>
      <c r="Z1042">
        <v>24.98</v>
      </c>
      <c r="AA1042">
        <v>2</v>
      </c>
      <c r="AB1042" t="s">
        <v>2117</v>
      </c>
      <c r="AC1042" t="s">
        <v>2389</v>
      </c>
      <c r="AH1042" s="4"/>
      <c r="AI1042" s="4"/>
      <c r="AJ1042" t="s">
        <v>79</v>
      </c>
      <c r="AK1042" t="s">
        <v>241</v>
      </c>
      <c r="AL1042" t="s">
        <v>634</v>
      </c>
      <c r="AM1042" t="s">
        <v>1182</v>
      </c>
      <c r="AN1042" t="s">
        <v>1614</v>
      </c>
      <c r="AO1042" t="s">
        <v>69</v>
      </c>
      <c r="AP1042" t="s">
        <v>1548</v>
      </c>
      <c r="AQ1042">
        <f>WebStore68[[#This Row],[unit_price]]*WebStore68[[#This Row],[quantity]]</f>
        <v>13.95</v>
      </c>
      <c r="AR1042" t="s">
        <v>455</v>
      </c>
      <c r="AS1042" t="s">
        <v>2340</v>
      </c>
      <c r="AT1042" t="str">
        <f t="shared" si="16"/>
        <v>763485441757noFemale440669Google Ads439524407533.4424.98416413.95114.9915</v>
      </c>
      <c r="AU1042">
        <f>COUNTIF(AT$2:AT1042,AT1042)</f>
        <v>1</v>
      </c>
      <c r="AV1042" t="str">
        <f>WebStore68[[#This Row],[country]]&amp;"-"&amp;WebStore68[[#This Row],[item]]</f>
        <v>Italy-Yu-Gi-Oh! TCG: Egyptian God Deck: Obelisk The Tormentor</v>
      </c>
    </row>
    <row r="1043" spans="1:48" hidden="1" x14ac:dyDescent="0.25">
      <c r="A1043">
        <v>763</v>
      </c>
      <c r="B1043">
        <v>485</v>
      </c>
      <c r="C1043" s="4">
        <v>44175</v>
      </c>
      <c r="D1043" s="14">
        <f>WebStore68[[#This Row],[order_date]]</f>
        <v>44175</v>
      </c>
      <c r="E1043" s="3">
        <f>ROUNDUP(MONTH(WebStore68[[#This Row],[order_date]])/3, 0)</f>
        <v>4</v>
      </c>
      <c r="F1043">
        <v>7</v>
      </c>
      <c r="G1043" t="s">
        <v>35</v>
      </c>
      <c r="H1043" t="s">
        <v>46</v>
      </c>
      <c r="I1043" t="s">
        <v>56</v>
      </c>
      <c r="J1043" t="s">
        <v>58</v>
      </c>
      <c r="K1043" s="4">
        <v>44066</v>
      </c>
      <c r="L1043">
        <v>9</v>
      </c>
      <c r="M1043" t="s">
        <v>59</v>
      </c>
      <c r="N1043" s="4">
        <v>43952</v>
      </c>
      <c r="O1043" s="4">
        <v>44075</v>
      </c>
      <c r="P1043">
        <v>2</v>
      </c>
      <c r="Q1043" t="s">
        <v>117</v>
      </c>
      <c r="R1043" t="s">
        <v>279</v>
      </c>
      <c r="S1043">
        <v>2</v>
      </c>
      <c r="T1043" t="s">
        <v>812</v>
      </c>
      <c r="U1043" t="s">
        <v>1348</v>
      </c>
      <c r="V1043" t="s">
        <v>1864</v>
      </c>
      <c r="W1043" t="s">
        <v>71</v>
      </c>
      <c r="X1043" t="s">
        <v>2042</v>
      </c>
      <c r="Y1043">
        <v>33.44</v>
      </c>
      <c r="Z1043">
        <v>24.98</v>
      </c>
      <c r="AA1043">
        <v>2</v>
      </c>
      <c r="AB1043" t="s">
        <v>2117</v>
      </c>
      <c r="AC1043" t="s">
        <v>2389</v>
      </c>
      <c r="AH1043" s="4"/>
      <c r="AI1043" s="4"/>
      <c r="AJ1043" t="s">
        <v>90</v>
      </c>
      <c r="AK1043" t="s">
        <v>252</v>
      </c>
      <c r="AL1043" t="s">
        <v>652</v>
      </c>
      <c r="AM1043" t="s">
        <v>1196</v>
      </c>
      <c r="AN1043" t="s">
        <v>1720</v>
      </c>
      <c r="AO1043" t="s">
        <v>69</v>
      </c>
      <c r="AP1043" t="s">
        <v>1562</v>
      </c>
      <c r="AQ1043">
        <f>WebStore68[[#This Row],[unit_price]]*WebStore68[[#This Row],[quantity]]</f>
        <v>19.489999999999998</v>
      </c>
      <c r="AR1043" t="s">
        <v>410</v>
      </c>
      <c r="AS1043" t="s">
        <v>2359</v>
      </c>
      <c r="AT1043" t="str">
        <f t="shared" si="16"/>
        <v>763485441757noFemale440669Google Ads439524407533.4424.9861119.4919.9920</v>
      </c>
      <c r="AU1043">
        <f>COUNTIF(AT$2:AT1043,AT1043)</f>
        <v>1</v>
      </c>
      <c r="AV1043" t="str">
        <f>WebStore68[[#This Row],[country]]&amp;"-"&amp;WebStore68[[#This Row],[item]]</f>
        <v>Italy-500 Pieces Castle Puzzle</v>
      </c>
    </row>
    <row r="1044" spans="1:48" hidden="1" x14ac:dyDescent="0.25">
      <c r="A1044">
        <v>765</v>
      </c>
      <c r="B1044">
        <v>283</v>
      </c>
      <c r="C1044" s="4">
        <v>44176</v>
      </c>
      <c r="D1044" s="14">
        <f>WebStore68[[#This Row],[order_date]]</f>
        <v>44176</v>
      </c>
      <c r="E1044" s="3">
        <f>ROUNDUP(MONTH(WebStore68[[#This Row],[order_date]])/3, 0)</f>
        <v>4</v>
      </c>
      <c r="F1044">
        <v>7</v>
      </c>
      <c r="G1044" t="s">
        <v>35</v>
      </c>
      <c r="H1044" t="s">
        <v>46</v>
      </c>
      <c r="I1044" t="s">
        <v>55</v>
      </c>
      <c r="J1044" t="s">
        <v>58</v>
      </c>
      <c r="K1044" s="4">
        <v>44000</v>
      </c>
      <c r="L1044">
        <v>9</v>
      </c>
      <c r="M1044" t="s">
        <v>59</v>
      </c>
      <c r="N1044" s="4">
        <v>43952</v>
      </c>
      <c r="O1044" s="4">
        <v>44075</v>
      </c>
      <c r="P1044">
        <v>1</v>
      </c>
      <c r="Q1044" t="s">
        <v>65</v>
      </c>
      <c r="R1044" t="s">
        <v>227</v>
      </c>
      <c r="S1044">
        <v>1</v>
      </c>
      <c r="T1044" t="s">
        <v>415</v>
      </c>
      <c r="U1044" t="s">
        <v>977</v>
      </c>
      <c r="V1044" t="s">
        <v>1510</v>
      </c>
      <c r="W1044" t="s">
        <v>69</v>
      </c>
      <c r="X1044" t="s">
        <v>1517</v>
      </c>
      <c r="Y1044">
        <v>199.99</v>
      </c>
      <c r="Z1044">
        <v>19.989999999999998</v>
      </c>
      <c r="AA1044">
        <v>1</v>
      </c>
      <c r="AB1044" t="s">
        <v>431</v>
      </c>
      <c r="AC1044" t="s">
        <v>2326</v>
      </c>
      <c r="AH1044" s="4"/>
      <c r="AI1044" s="4"/>
      <c r="AJ1044" t="s">
        <v>65</v>
      </c>
      <c r="AK1044" t="s">
        <v>227</v>
      </c>
      <c r="AL1044" t="s">
        <v>415</v>
      </c>
      <c r="AM1044" t="s">
        <v>977</v>
      </c>
      <c r="AN1044" t="s">
        <v>1510</v>
      </c>
      <c r="AO1044" t="s">
        <v>69</v>
      </c>
      <c r="AP1044" t="s">
        <v>1517</v>
      </c>
      <c r="AQ1044">
        <f>WebStore68[[#This Row],[unit_price]]*WebStore68[[#This Row],[quantity]]</f>
        <v>199.99</v>
      </c>
      <c r="AR1044" t="s">
        <v>431</v>
      </c>
      <c r="AS1044" t="s">
        <v>2326</v>
      </c>
      <c r="AT1044" t="str">
        <f t="shared" si="16"/>
        <v>765283441767yesFemale440009Google Ads4395244075199.9919.991039199.99119.9924</v>
      </c>
      <c r="AU1044">
        <f>COUNTIF(AT$2:AT1044,AT1044)</f>
        <v>1</v>
      </c>
      <c r="AV1044" t="str">
        <f>WebStore68[[#This Row],[country]]&amp;"-"&amp;WebStore68[[#This Row],[item]]</f>
        <v xml:space="preserve">Italy-Eye Cream </v>
      </c>
    </row>
    <row r="1045" spans="1:48" hidden="1" x14ac:dyDescent="0.25">
      <c r="A1045">
        <v>767</v>
      </c>
      <c r="B1045">
        <v>341</v>
      </c>
      <c r="C1045" s="4">
        <v>44177</v>
      </c>
      <c r="D1045" s="14">
        <f>WebStore68[[#This Row],[order_date]]</f>
        <v>44177</v>
      </c>
      <c r="E1045" s="3">
        <f>ROUNDUP(MONTH(WebStore68[[#This Row],[order_date]])/3, 0)</f>
        <v>4</v>
      </c>
      <c r="F1045">
        <v>7</v>
      </c>
      <c r="G1045" t="s">
        <v>35</v>
      </c>
      <c r="H1045" t="s">
        <v>46</v>
      </c>
      <c r="I1045" t="s">
        <v>55</v>
      </c>
      <c r="J1045" t="s">
        <v>57</v>
      </c>
      <c r="K1045" s="4">
        <v>43575</v>
      </c>
      <c r="L1045">
        <v>3</v>
      </c>
      <c r="N1045" s="4"/>
      <c r="O1045" s="4"/>
      <c r="P1045">
        <v>1</v>
      </c>
      <c r="Q1045" t="s">
        <v>70</v>
      </c>
      <c r="R1045" t="s">
        <v>232</v>
      </c>
      <c r="S1045">
        <v>1</v>
      </c>
      <c r="T1045" t="s">
        <v>475</v>
      </c>
      <c r="U1045" t="s">
        <v>1038</v>
      </c>
      <c r="V1045" t="s">
        <v>1527</v>
      </c>
      <c r="W1045" t="s">
        <v>69</v>
      </c>
      <c r="X1045" t="s">
        <v>1517</v>
      </c>
      <c r="Y1045">
        <v>36.99</v>
      </c>
      <c r="Z1045">
        <v>19.989999999999998</v>
      </c>
      <c r="AA1045">
        <v>1</v>
      </c>
      <c r="AB1045" t="s">
        <v>673</v>
      </c>
      <c r="AC1045" t="s">
        <v>2348</v>
      </c>
      <c r="AH1045" s="4"/>
      <c r="AI1045" s="4"/>
      <c r="AJ1045" t="s">
        <v>70</v>
      </c>
      <c r="AK1045" t="s">
        <v>232</v>
      </c>
      <c r="AL1045" t="s">
        <v>475</v>
      </c>
      <c r="AM1045" t="s">
        <v>1038</v>
      </c>
      <c r="AN1045" t="s">
        <v>1527</v>
      </c>
      <c r="AO1045" t="s">
        <v>69</v>
      </c>
      <c r="AP1045" t="s">
        <v>1517</v>
      </c>
      <c r="AQ1045">
        <f>WebStore68[[#This Row],[unit_price]]*WebStore68[[#This Row],[quantity]]</f>
        <v>36.99</v>
      </c>
      <c r="AR1045" t="s">
        <v>673</v>
      </c>
      <c r="AS1045" t="s">
        <v>2348</v>
      </c>
      <c r="AT1045" t="str">
        <f t="shared" si="16"/>
        <v>767341441777yesMale43575336.9919.99515336.99119.9912</v>
      </c>
      <c r="AU1045">
        <f>COUNTIF(AT$2:AT1045,AT1045)</f>
        <v>1</v>
      </c>
      <c r="AV1045" t="str">
        <f>WebStore68[[#This Row],[country]]&amp;"-"&amp;WebStore68[[#This Row],[item]]</f>
        <v>Italy-Wilson A500 Youth Leather Right Hand Throw Catchers Baseball Mitt Glove 32"</v>
      </c>
    </row>
    <row r="1046" spans="1:48" hidden="1" x14ac:dyDescent="0.25">
      <c r="A1046">
        <v>785</v>
      </c>
      <c r="B1046">
        <v>9</v>
      </c>
      <c r="C1046" s="13">
        <v>44190</v>
      </c>
      <c r="D1046" s="14">
        <f>WebStore68[[#This Row],[order_date]]</f>
        <v>44190</v>
      </c>
      <c r="E1046" s="3">
        <f>ROUNDUP(MONTH(WebStore68[[#This Row],[order_date]])/3, 0)</f>
        <v>4</v>
      </c>
      <c r="F1046">
        <v>7</v>
      </c>
      <c r="G1046" t="s">
        <v>35</v>
      </c>
      <c r="H1046" t="s">
        <v>46</v>
      </c>
      <c r="I1046" t="s">
        <v>55</v>
      </c>
      <c r="J1046" t="s">
        <v>57</v>
      </c>
      <c r="K1046" s="4">
        <v>43581</v>
      </c>
      <c r="L1046">
        <v>2</v>
      </c>
      <c r="N1046" s="4"/>
      <c r="O1046" s="4"/>
      <c r="P1046">
        <v>2</v>
      </c>
      <c r="Q1046" t="s">
        <v>121</v>
      </c>
      <c r="R1046" t="s">
        <v>283</v>
      </c>
      <c r="S1046">
        <v>2</v>
      </c>
      <c r="T1046" t="s">
        <v>820</v>
      </c>
      <c r="U1046" t="s">
        <v>1357</v>
      </c>
      <c r="V1046" t="s">
        <v>1873</v>
      </c>
      <c r="W1046" t="s">
        <v>71</v>
      </c>
      <c r="X1046" t="s">
        <v>1869</v>
      </c>
      <c r="Y1046">
        <v>121.74</v>
      </c>
      <c r="Z1046">
        <v>29.98</v>
      </c>
      <c r="AA1046">
        <v>2</v>
      </c>
      <c r="AB1046" t="s">
        <v>177</v>
      </c>
      <c r="AC1046" t="s">
        <v>2559</v>
      </c>
      <c r="AH1046" s="4"/>
      <c r="AI1046" s="4"/>
      <c r="AJ1046" t="s">
        <v>79</v>
      </c>
      <c r="AK1046" t="s">
        <v>241</v>
      </c>
      <c r="AL1046" t="s">
        <v>530</v>
      </c>
      <c r="AM1046" t="s">
        <v>1092</v>
      </c>
      <c r="AN1046" t="s">
        <v>1619</v>
      </c>
      <c r="AO1046" t="s">
        <v>69</v>
      </c>
      <c r="AP1046" t="s">
        <v>1548</v>
      </c>
      <c r="AQ1046">
        <f>WebStore68[[#This Row],[unit_price]]*WebStore68[[#This Row],[quantity]]</f>
        <v>62.99</v>
      </c>
      <c r="AR1046" t="s">
        <v>65</v>
      </c>
      <c r="AS1046" t="s">
        <v>2343</v>
      </c>
      <c r="AT1046" t="str">
        <f t="shared" si="16"/>
        <v>7859441907yesMale435812121.7429.9841662.99114.9910</v>
      </c>
      <c r="AU1046">
        <f>COUNTIF(AT$2:AT1046,AT1046)</f>
        <v>1</v>
      </c>
      <c r="AV1046" t="str">
        <f>WebStore68[[#This Row],[country]]&amp;"-"&amp;WebStore68[[#This Row],[item]]</f>
        <v>Italy-Ancient Guardians Booster Box YuGiOh TCG 1st Edition</v>
      </c>
    </row>
    <row r="1047" spans="1:48" hidden="1" x14ac:dyDescent="0.25">
      <c r="A1047">
        <v>785</v>
      </c>
      <c r="B1047">
        <v>9</v>
      </c>
      <c r="C1047" s="13">
        <v>44190</v>
      </c>
      <c r="D1047" s="14">
        <f>WebStore68[[#This Row],[order_date]]</f>
        <v>44190</v>
      </c>
      <c r="E1047" s="3">
        <f>ROUNDUP(MONTH(WebStore68[[#This Row],[order_date]])/3, 0)</f>
        <v>4</v>
      </c>
      <c r="F1047">
        <v>7</v>
      </c>
      <c r="G1047" t="s">
        <v>35</v>
      </c>
      <c r="H1047" t="s">
        <v>46</v>
      </c>
      <c r="I1047" t="s">
        <v>55</v>
      </c>
      <c r="J1047" t="s">
        <v>57</v>
      </c>
      <c r="K1047" s="4">
        <v>43581</v>
      </c>
      <c r="L1047">
        <v>2</v>
      </c>
      <c r="N1047" s="4"/>
      <c r="O1047" s="4"/>
      <c r="P1047">
        <v>2</v>
      </c>
      <c r="Q1047" t="s">
        <v>121</v>
      </c>
      <c r="R1047" t="s">
        <v>283</v>
      </c>
      <c r="S1047">
        <v>2</v>
      </c>
      <c r="T1047" t="s">
        <v>820</v>
      </c>
      <c r="U1047" t="s">
        <v>1357</v>
      </c>
      <c r="V1047" t="s">
        <v>1873</v>
      </c>
      <c r="W1047" t="s">
        <v>71</v>
      </c>
      <c r="X1047" t="s">
        <v>1869</v>
      </c>
      <c r="Y1047">
        <v>121.74</v>
      </c>
      <c r="Z1047">
        <v>29.98</v>
      </c>
      <c r="AA1047">
        <v>2</v>
      </c>
      <c r="AB1047" t="s">
        <v>177</v>
      </c>
      <c r="AC1047" t="s">
        <v>2559</v>
      </c>
      <c r="AH1047" s="4"/>
      <c r="AI1047" s="4"/>
      <c r="AJ1047" t="s">
        <v>80</v>
      </c>
      <c r="AK1047" t="s">
        <v>242</v>
      </c>
      <c r="AL1047" t="s">
        <v>453</v>
      </c>
      <c r="AM1047" t="s">
        <v>1016</v>
      </c>
      <c r="AN1047" t="s">
        <v>1546</v>
      </c>
      <c r="AO1047" t="s">
        <v>69</v>
      </c>
      <c r="AP1047" t="s">
        <v>1548</v>
      </c>
      <c r="AQ1047">
        <f>WebStore68[[#This Row],[unit_price]]*WebStore68[[#This Row],[quantity]]</f>
        <v>58.75</v>
      </c>
      <c r="AR1047" t="s">
        <v>67</v>
      </c>
      <c r="AS1047" t="s">
        <v>2373</v>
      </c>
      <c r="AT1047" t="str">
        <f t="shared" si="16"/>
        <v>7859441907yesMale435812121.7429.9822658.75114.993</v>
      </c>
      <c r="AU1047">
        <f>COUNTIF(AT$2:AT1047,AT1047)</f>
        <v>1</v>
      </c>
      <c r="AV1047" t="str">
        <f>WebStore68[[#This Row],[country]]&amp;"-"&amp;WebStore68[[#This Row],[item]]</f>
        <v>Italy-Book Week Girls Feisty Fairy AMSCAN Licensed Costume</v>
      </c>
    </row>
    <row r="1048" spans="1:48" hidden="1" x14ac:dyDescent="0.25">
      <c r="A1048">
        <v>788</v>
      </c>
      <c r="B1048">
        <v>250</v>
      </c>
      <c r="C1048" s="4">
        <v>44191</v>
      </c>
      <c r="D1048" s="14">
        <f>WebStore68[[#This Row],[order_date]]</f>
        <v>44191</v>
      </c>
      <c r="E1048" s="3">
        <f>ROUNDUP(MONTH(WebStore68[[#This Row],[order_date]])/3, 0)</f>
        <v>4</v>
      </c>
      <c r="F1048">
        <v>7</v>
      </c>
      <c r="G1048" t="s">
        <v>35</v>
      </c>
      <c r="H1048" t="s">
        <v>46</v>
      </c>
      <c r="I1048" t="s">
        <v>56</v>
      </c>
      <c r="J1048" t="s">
        <v>57</v>
      </c>
      <c r="K1048" s="4">
        <v>43850</v>
      </c>
      <c r="L1048">
        <v>5</v>
      </c>
      <c r="M1048" t="s">
        <v>60</v>
      </c>
      <c r="N1048" s="4">
        <v>43831</v>
      </c>
      <c r="O1048" s="4">
        <v>43921</v>
      </c>
      <c r="P1048">
        <v>1</v>
      </c>
      <c r="Q1048" t="s">
        <v>79</v>
      </c>
      <c r="R1048" t="s">
        <v>241</v>
      </c>
      <c r="S1048">
        <v>1</v>
      </c>
      <c r="T1048" t="s">
        <v>472</v>
      </c>
      <c r="U1048" t="s">
        <v>1035</v>
      </c>
      <c r="V1048" t="s">
        <v>1513</v>
      </c>
      <c r="W1048" t="s">
        <v>69</v>
      </c>
      <c r="X1048" t="s">
        <v>1548</v>
      </c>
      <c r="Y1048">
        <v>29.99</v>
      </c>
      <c r="Z1048">
        <v>14.99</v>
      </c>
      <c r="AA1048">
        <v>1</v>
      </c>
      <c r="AB1048" t="s">
        <v>65</v>
      </c>
      <c r="AC1048" t="s">
        <v>2343</v>
      </c>
      <c r="AH1048" s="4"/>
      <c r="AI1048" s="4"/>
      <c r="AJ1048" t="s">
        <v>79</v>
      </c>
      <c r="AK1048" t="s">
        <v>241</v>
      </c>
      <c r="AL1048" t="s">
        <v>472</v>
      </c>
      <c r="AM1048" t="s">
        <v>1035</v>
      </c>
      <c r="AN1048" t="s">
        <v>1513</v>
      </c>
      <c r="AO1048" t="s">
        <v>69</v>
      </c>
      <c r="AP1048" t="s">
        <v>1548</v>
      </c>
      <c r="AQ1048">
        <f>WebStore68[[#This Row],[unit_price]]*WebStore68[[#This Row],[quantity]]</f>
        <v>29.99</v>
      </c>
      <c r="AR1048" t="s">
        <v>65</v>
      </c>
      <c r="AS1048" t="s">
        <v>2343</v>
      </c>
      <c r="AT1048" t="str">
        <f t="shared" si="16"/>
        <v>788250441917noMale438505Facebook438314392129.9914.9945129.99114.9910</v>
      </c>
      <c r="AU1048">
        <f>COUNTIF(AT$2:AT1048,AT1048)</f>
        <v>1</v>
      </c>
      <c r="AV1048" t="str">
        <f>WebStore68[[#This Row],[country]]&amp;"-"&amp;WebStore68[[#This Row],[item]]</f>
        <v>Italy-Funko Pop! STAR WARS Darth Revan Exclusive</v>
      </c>
    </row>
    <row r="1049" spans="1:48" hidden="1" x14ac:dyDescent="0.25">
      <c r="A1049">
        <v>805</v>
      </c>
      <c r="B1049">
        <v>357</v>
      </c>
      <c r="C1049" s="4">
        <v>44202</v>
      </c>
      <c r="D1049" s="14">
        <f>WebStore68[[#This Row],[order_date]]</f>
        <v>44202</v>
      </c>
      <c r="E1049" s="3">
        <f>ROUNDUP(MONTH(WebStore68[[#This Row],[order_date]])/3, 0)</f>
        <v>1</v>
      </c>
      <c r="F1049">
        <v>7</v>
      </c>
      <c r="G1049" t="s">
        <v>35</v>
      </c>
      <c r="H1049" t="s">
        <v>46</v>
      </c>
      <c r="I1049" t="s">
        <v>56</v>
      </c>
      <c r="J1049" t="s">
        <v>58</v>
      </c>
      <c r="K1049" s="4">
        <v>44015</v>
      </c>
      <c r="L1049">
        <v>9</v>
      </c>
      <c r="M1049" t="s">
        <v>59</v>
      </c>
      <c r="N1049" s="4">
        <v>43952</v>
      </c>
      <c r="O1049" s="4">
        <v>44075</v>
      </c>
      <c r="P1049">
        <v>1</v>
      </c>
      <c r="Q1049" t="s">
        <v>80</v>
      </c>
      <c r="R1049" t="s">
        <v>242</v>
      </c>
      <c r="S1049">
        <v>1</v>
      </c>
      <c r="T1049" t="s">
        <v>586</v>
      </c>
      <c r="U1049" t="s">
        <v>966</v>
      </c>
      <c r="V1049" t="s">
        <v>1667</v>
      </c>
      <c r="W1049" t="s">
        <v>69</v>
      </c>
      <c r="X1049" t="s">
        <v>1548</v>
      </c>
      <c r="Y1049">
        <v>21.99</v>
      </c>
      <c r="Z1049">
        <v>14.99</v>
      </c>
      <c r="AA1049">
        <v>1</v>
      </c>
      <c r="AB1049" t="s">
        <v>67</v>
      </c>
      <c r="AC1049" t="s">
        <v>2373</v>
      </c>
      <c r="AH1049" s="4"/>
      <c r="AI1049" s="4"/>
      <c r="AJ1049" t="s">
        <v>80</v>
      </c>
      <c r="AK1049" t="s">
        <v>242</v>
      </c>
      <c r="AL1049" t="s">
        <v>586</v>
      </c>
      <c r="AM1049" t="s">
        <v>966</v>
      </c>
      <c r="AN1049" t="s">
        <v>1667</v>
      </c>
      <c r="AO1049" t="s">
        <v>69</v>
      </c>
      <c r="AP1049" t="s">
        <v>1548</v>
      </c>
      <c r="AQ1049">
        <f>WebStore68[[#This Row],[unit_price]]*WebStore68[[#This Row],[quantity]]</f>
        <v>21.99</v>
      </c>
      <c r="AR1049" t="s">
        <v>67</v>
      </c>
      <c r="AS1049" t="s">
        <v>2373</v>
      </c>
      <c r="AT1049" t="str">
        <f t="shared" si="16"/>
        <v>805357442027noFemale440159Google Ads439524407521.9914.9927021.99114.993</v>
      </c>
      <c r="AU1049">
        <f>COUNTIF(AT$2:AT1049,AT1049)</f>
        <v>1</v>
      </c>
      <c r="AV1049" t="str">
        <f>WebStore68[[#This Row],[country]]&amp;"-"&amp;WebStore68[[#This Row],[item]]</f>
        <v>Italy-Kids Gamer Tee</v>
      </c>
    </row>
    <row r="1050" spans="1:48" hidden="1" x14ac:dyDescent="0.25">
      <c r="A1050">
        <v>811</v>
      </c>
      <c r="B1050">
        <v>489</v>
      </c>
      <c r="C1050" s="4">
        <v>44204</v>
      </c>
      <c r="D1050" s="14">
        <f>WebStore68[[#This Row],[order_date]]</f>
        <v>44204</v>
      </c>
      <c r="E1050" s="3">
        <f>ROUNDUP(MONTH(WebStore68[[#This Row],[order_date]])/3, 0)</f>
        <v>1</v>
      </c>
      <c r="F1050">
        <v>7</v>
      </c>
      <c r="G1050" t="s">
        <v>35</v>
      </c>
      <c r="H1050" t="s">
        <v>46</v>
      </c>
      <c r="I1050" t="s">
        <v>56</v>
      </c>
      <c r="J1050" t="s">
        <v>57</v>
      </c>
      <c r="K1050" s="4">
        <v>43614</v>
      </c>
      <c r="L1050">
        <v>1</v>
      </c>
      <c r="N1050" s="4"/>
      <c r="O1050" s="4"/>
      <c r="P1050">
        <v>2</v>
      </c>
      <c r="Q1050" t="s">
        <v>157</v>
      </c>
      <c r="R1050" t="s">
        <v>319</v>
      </c>
      <c r="S1050">
        <v>2</v>
      </c>
      <c r="T1050" t="s">
        <v>827</v>
      </c>
      <c r="U1050" t="s">
        <v>1364</v>
      </c>
      <c r="V1050" t="s">
        <v>1880</v>
      </c>
      <c r="W1050" t="s">
        <v>88</v>
      </c>
      <c r="X1050" t="s">
        <v>2042</v>
      </c>
      <c r="Y1050">
        <v>343.4</v>
      </c>
      <c r="Z1050">
        <v>49.96</v>
      </c>
      <c r="AA1050">
        <v>2</v>
      </c>
      <c r="AB1050" t="s">
        <v>2237</v>
      </c>
      <c r="AC1050" t="s">
        <v>2530</v>
      </c>
      <c r="AH1050" s="4"/>
      <c r="AI1050" s="4"/>
      <c r="AJ1050" t="s">
        <v>80</v>
      </c>
      <c r="AK1050" t="s">
        <v>242</v>
      </c>
      <c r="AL1050" t="s">
        <v>691</v>
      </c>
      <c r="AM1050" t="s">
        <v>1232</v>
      </c>
      <c r="AN1050" t="s">
        <v>1754</v>
      </c>
      <c r="AO1050" t="s">
        <v>80</v>
      </c>
      <c r="AP1050" t="s">
        <v>1548</v>
      </c>
      <c r="AQ1050">
        <f>WebStore68[[#This Row],[unit_price]]*WebStore68[[#This Row],[quantity]]</f>
        <v>317.89999999999998</v>
      </c>
      <c r="AR1050" t="s">
        <v>67</v>
      </c>
      <c r="AS1050" t="s">
        <v>2373</v>
      </c>
      <c r="AT1050" t="str">
        <f t="shared" si="16"/>
        <v>811489442047noMale436141343.449.96243158.95214.993</v>
      </c>
      <c r="AU1050">
        <f>COUNTIF(AT$2:AT1050,AT1050)</f>
        <v>1</v>
      </c>
      <c r="AV1050" t="str">
        <f>WebStore68[[#This Row],[country]]&amp;"-"&amp;WebStore68[[#This Row],[item]]</f>
        <v>Italy-Fifth Avenue Collection - "Crystal Clutch" Handbag Clutch</v>
      </c>
    </row>
    <row r="1051" spans="1:48" hidden="1" x14ac:dyDescent="0.25">
      <c r="A1051">
        <v>811</v>
      </c>
      <c r="B1051">
        <v>489</v>
      </c>
      <c r="C1051" s="4">
        <v>44204</v>
      </c>
      <c r="D1051" s="14">
        <f>WebStore68[[#This Row],[order_date]]</f>
        <v>44204</v>
      </c>
      <c r="E1051" s="3">
        <f>ROUNDUP(MONTH(WebStore68[[#This Row],[order_date]])/3, 0)</f>
        <v>1</v>
      </c>
      <c r="F1051">
        <v>7</v>
      </c>
      <c r="G1051" t="s">
        <v>35</v>
      </c>
      <c r="H1051" t="s">
        <v>46</v>
      </c>
      <c r="I1051" t="s">
        <v>56</v>
      </c>
      <c r="J1051" t="s">
        <v>57</v>
      </c>
      <c r="K1051" s="4">
        <v>43614</v>
      </c>
      <c r="L1051">
        <v>1</v>
      </c>
      <c r="N1051" s="4"/>
      <c r="O1051" s="4"/>
      <c r="P1051">
        <v>2</v>
      </c>
      <c r="Q1051" t="s">
        <v>157</v>
      </c>
      <c r="R1051" t="s">
        <v>319</v>
      </c>
      <c r="S1051">
        <v>2</v>
      </c>
      <c r="T1051" t="s">
        <v>827</v>
      </c>
      <c r="U1051" t="s">
        <v>1364</v>
      </c>
      <c r="V1051" t="s">
        <v>1880</v>
      </c>
      <c r="W1051" t="s">
        <v>88</v>
      </c>
      <c r="X1051" t="s">
        <v>2042</v>
      </c>
      <c r="Y1051">
        <v>343.4</v>
      </c>
      <c r="Z1051">
        <v>49.96</v>
      </c>
      <c r="AA1051">
        <v>2</v>
      </c>
      <c r="AB1051" t="s">
        <v>2237</v>
      </c>
      <c r="AC1051" t="s">
        <v>2530</v>
      </c>
      <c r="AH1051" s="4"/>
      <c r="AI1051" s="4"/>
      <c r="AJ1051" t="s">
        <v>90</v>
      </c>
      <c r="AK1051" t="s">
        <v>252</v>
      </c>
      <c r="AL1051" t="s">
        <v>497</v>
      </c>
      <c r="AM1051" t="s">
        <v>1060</v>
      </c>
      <c r="AN1051" t="s">
        <v>1589</v>
      </c>
      <c r="AO1051" t="s">
        <v>80</v>
      </c>
      <c r="AP1051" t="s">
        <v>1562</v>
      </c>
      <c r="AQ1051">
        <f>WebStore68[[#This Row],[unit_price]]*WebStore68[[#This Row],[quantity]]</f>
        <v>25.5</v>
      </c>
      <c r="AR1051" t="s">
        <v>410</v>
      </c>
      <c r="AS1051" t="s">
        <v>2359</v>
      </c>
      <c r="AT1051" t="str">
        <f t="shared" si="16"/>
        <v>811489442047noMale436141343.449.9666512.7529.9920</v>
      </c>
      <c r="AU1051">
        <f>COUNTIF(AT$2:AT1051,AT1051)</f>
        <v>1</v>
      </c>
      <c r="AV1051" t="str">
        <f>WebStore68[[#This Row],[country]]&amp;"-"&amp;WebStore68[[#This Row],[item]]</f>
        <v>Italy-Jenga Classic Game</v>
      </c>
    </row>
    <row r="1052" spans="1:48" hidden="1" x14ac:dyDescent="0.25">
      <c r="A1052">
        <v>827</v>
      </c>
      <c r="B1052">
        <v>114</v>
      </c>
      <c r="C1052" s="4">
        <v>44212</v>
      </c>
      <c r="D1052" s="14">
        <f>WebStore68[[#This Row],[order_date]]</f>
        <v>44212</v>
      </c>
      <c r="E1052" s="3">
        <f>ROUNDUP(MONTH(WebStore68[[#This Row],[order_date]])/3, 0)</f>
        <v>1</v>
      </c>
      <c r="F1052">
        <v>7</v>
      </c>
      <c r="G1052" t="s">
        <v>35</v>
      </c>
      <c r="H1052" t="s">
        <v>46</v>
      </c>
      <c r="I1052" t="s">
        <v>56</v>
      </c>
      <c r="J1052" t="s">
        <v>58</v>
      </c>
      <c r="K1052" s="4">
        <v>44071</v>
      </c>
      <c r="L1052">
        <v>9</v>
      </c>
      <c r="M1052" t="s">
        <v>59</v>
      </c>
      <c r="N1052" s="4">
        <v>43952</v>
      </c>
      <c r="O1052" s="4">
        <v>44075</v>
      </c>
      <c r="P1052">
        <v>1</v>
      </c>
      <c r="Q1052" t="s">
        <v>67</v>
      </c>
      <c r="R1052" t="s">
        <v>229</v>
      </c>
      <c r="S1052">
        <v>1</v>
      </c>
      <c r="T1052" t="s">
        <v>557</v>
      </c>
      <c r="U1052" t="s">
        <v>1030</v>
      </c>
      <c r="V1052" t="s">
        <v>1513</v>
      </c>
      <c r="W1052" t="s">
        <v>67</v>
      </c>
      <c r="X1052" t="s">
        <v>1548</v>
      </c>
      <c r="Y1052">
        <v>89.97</v>
      </c>
      <c r="Z1052">
        <v>44.97</v>
      </c>
      <c r="AA1052">
        <v>1</v>
      </c>
      <c r="AB1052" t="s">
        <v>652</v>
      </c>
      <c r="AC1052" t="s">
        <v>2352</v>
      </c>
      <c r="AH1052" s="4"/>
      <c r="AI1052" s="4"/>
      <c r="AJ1052" t="s">
        <v>67</v>
      </c>
      <c r="AK1052" t="s">
        <v>229</v>
      </c>
      <c r="AL1052" t="s">
        <v>557</v>
      </c>
      <c r="AM1052" t="s">
        <v>1030</v>
      </c>
      <c r="AN1052" t="s">
        <v>1513</v>
      </c>
      <c r="AO1052" t="s">
        <v>67</v>
      </c>
      <c r="AP1052" t="s">
        <v>1548</v>
      </c>
      <c r="AQ1052">
        <f>WebStore68[[#This Row],[unit_price]]*WebStore68[[#This Row],[quantity]]</f>
        <v>89.97</v>
      </c>
      <c r="AR1052" t="s">
        <v>652</v>
      </c>
      <c r="AS1052" t="s">
        <v>2352</v>
      </c>
      <c r="AT1052" t="str">
        <f t="shared" si="16"/>
        <v>827114442127noFemale440719Google Ads439524407589.9744.97317129.99314.9911</v>
      </c>
      <c r="AU1052">
        <f>COUNTIF(AT$2:AT1052,AT1052)</f>
        <v>1</v>
      </c>
      <c r="AV1052" t="str">
        <f>WebStore68[[#This Row],[country]]&amp;"-"&amp;WebStore68[[#This Row],[item]]</f>
        <v>Italy-The Monk who Sold His Ferrari</v>
      </c>
    </row>
    <row r="1053" spans="1:48" hidden="1" x14ac:dyDescent="0.25">
      <c r="A1053">
        <v>832</v>
      </c>
      <c r="B1053">
        <v>329</v>
      </c>
      <c r="C1053" s="4">
        <v>44214</v>
      </c>
      <c r="D1053" s="14">
        <f>WebStore68[[#This Row],[order_date]]</f>
        <v>44214</v>
      </c>
      <c r="E1053" s="3">
        <f>ROUNDUP(MONTH(WebStore68[[#This Row],[order_date]])/3, 0)</f>
        <v>1</v>
      </c>
      <c r="F1053">
        <v>7</v>
      </c>
      <c r="G1053" t="s">
        <v>35</v>
      </c>
      <c r="H1053" t="s">
        <v>46</v>
      </c>
      <c r="I1053" t="s">
        <v>56</v>
      </c>
      <c r="J1053" t="s">
        <v>58</v>
      </c>
      <c r="K1053" s="4">
        <v>43863</v>
      </c>
      <c r="L1053">
        <v>6</v>
      </c>
      <c r="M1053" t="s">
        <v>59</v>
      </c>
      <c r="N1053" s="4">
        <v>43862</v>
      </c>
      <c r="O1053" s="4">
        <v>43889</v>
      </c>
      <c r="P1053">
        <v>1</v>
      </c>
      <c r="Q1053" t="s">
        <v>65</v>
      </c>
      <c r="R1053" t="s">
        <v>227</v>
      </c>
      <c r="S1053">
        <v>1</v>
      </c>
      <c r="T1053" t="s">
        <v>685</v>
      </c>
      <c r="U1053" t="s">
        <v>1227</v>
      </c>
      <c r="V1053" t="s">
        <v>418</v>
      </c>
      <c r="W1053" t="s">
        <v>69</v>
      </c>
      <c r="X1053" t="s">
        <v>1517</v>
      </c>
      <c r="Y1053">
        <v>50</v>
      </c>
      <c r="Z1053">
        <v>19.989999999999998</v>
      </c>
      <c r="AA1053">
        <v>1</v>
      </c>
      <c r="AB1053" t="s">
        <v>431</v>
      </c>
      <c r="AC1053" t="s">
        <v>2326</v>
      </c>
      <c r="AH1053" s="4"/>
      <c r="AI1053" s="4"/>
      <c r="AJ1053" t="s">
        <v>65</v>
      </c>
      <c r="AK1053" t="s">
        <v>227</v>
      </c>
      <c r="AL1053" t="s">
        <v>685</v>
      </c>
      <c r="AM1053" t="s">
        <v>1227</v>
      </c>
      <c r="AN1053" t="s">
        <v>418</v>
      </c>
      <c r="AO1053" t="s">
        <v>69</v>
      </c>
      <c r="AP1053" t="s">
        <v>1517</v>
      </c>
      <c r="AQ1053">
        <f>WebStore68[[#This Row],[unit_price]]*WebStore68[[#This Row],[quantity]]</f>
        <v>50</v>
      </c>
      <c r="AR1053" t="s">
        <v>431</v>
      </c>
      <c r="AS1053" t="s">
        <v>2326</v>
      </c>
      <c r="AT1053" t="str">
        <f t="shared" si="16"/>
        <v>832329442147noFemale438636Google Ads43862438895019.99109350119.9924</v>
      </c>
      <c r="AU1053">
        <f>COUNTIF(AT$2:AT1053,AT1053)</f>
        <v>1</v>
      </c>
      <c r="AV1053" t="str">
        <f>WebStore68[[#This Row],[country]]&amp;"-"&amp;WebStore68[[#This Row],[item]]</f>
        <v>Italy-Nail Polish 10 pieces set</v>
      </c>
    </row>
    <row r="1054" spans="1:48" hidden="1" x14ac:dyDescent="0.25">
      <c r="A1054">
        <v>836</v>
      </c>
      <c r="B1054">
        <v>317</v>
      </c>
      <c r="C1054" s="4">
        <v>44215</v>
      </c>
      <c r="D1054" s="14">
        <f>WebStore68[[#This Row],[order_date]]</f>
        <v>44215</v>
      </c>
      <c r="E1054" s="3">
        <f>ROUNDUP(MONTH(WebStore68[[#This Row],[order_date]])/3, 0)</f>
        <v>1</v>
      </c>
      <c r="F1054">
        <v>7</v>
      </c>
      <c r="G1054" t="s">
        <v>35</v>
      </c>
      <c r="H1054" t="s">
        <v>46</v>
      </c>
      <c r="I1054" t="s">
        <v>55</v>
      </c>
      <c r="J1054" t="s">
        <v>58</v>
      </c>
      <c r="K1054" s="4">
        <v>43623</v>
      </c>
      <c r="L1054">
        <v>3</v>
      </c>
      <c r="M1054" t="s">
        <v>59</v>
      </c>
      <c r="N1054" s="4">
        <v>43615</v>
      </c>
      <c r="O1054" s="4">
        <v>43830</v>
      </c>
      <c r="P1054">
        <v>1</v>
      </c>
      <c r="Q1054" t="s">
        <v>79</v>
      </c>
      <c r="R1054" t="s">
        <v>241</v>
      </c>
      <c r="S1054">
        <v>1</v>
      </c>
      <c r="T1054" t="s">
        <v>530</v>
      </c>
      <c r="U1054" t="s">
        <v>1092</v>
      </c>
      <c r="V1054" t="s">
        <v>1619</v>
      </c>
      <c r="W1054" t="s">
        <v>67</v>
      </c>
      <c r="X1054" t="s">
        <v>1548</v>
      </c>
      <c r="Y1054">
        <v>188.97</v>
      </c>
      <c r="Z1054">
        <v>44.97</v>
      </c>
      <c r="AA1054">
        <v>1</v>
      </c>
      <c r="AB1054" t="s">
        <v>65</v>
      </c>
      <c r="AC1054" t="s">
        <v>2343</v>
      </c>
      <c r="AH1054" s="4"/>
      <c r="AI1054" s="4"/>
      <c r="AJ1054" t="s">
        <v>79</v>
      </c>
      <c r="AK1054" t="s">
        <v>241</v>
      </c>
      <c r="AL1054" t="s">
        <v>530</v>
      </c>
      <c r="AM1054" t="s">
        <v>1092</v>
      </c>
      <c r="AN1054" t="s">
        <v>1619</v>
      </c>
      <c r="AO1054" t="s">
        <v>67</v>
      </c>
      <c r="AP1054" t="s">
        <v>1548</v>
      </c>
      <c r="AQ1054">
        <f>WebStore68[[#This Row],[unit_price]]*WebStore68[[#This Row],[quantity]]</f>
        <v>188.97</v>
      </c>
      <c r="AR1054" t="s">
        <v>65</v>
      </c>
      <c r="AS1054" t="s">
        <v>2343</v>
      </c>
      <c r="AT1054" t="str">
        <f t="shared" si="16"/>
        <v>836317442157yesFemale436233Google Ads4361543830188.9744.9741662.99314.9910</v>
      </c>
      <c r="AU1054">
        <f>COUNTIF(AT$2:AT1054,AT1054)</f>
        <v>1</v>
      </c>
      <c r="AV1054" t="str">
        <f>WebStore68[[#This Row],[country]]&amp;"-"&amp;WebStore68[[#This Row],[item]]</f>
        <v>Italy-Ancient Guardians Booster Box YuGiOh TCG 1st Edition</v>
      </c>
    </row>
    <row r="1055" spans="1:48" hidden="1" x14ac:dyDescent="0.25">
      <c r="A1055">
        <v>851</v>
      </c>
      <c r="B1055">
        <v>201</v>
      </c>
      <c r="C1055" s="4">
        <v>44226</v>
      </c>
      <c r="D1055" s="14">
        <f>WebStore68[[#This Row],[order_date]]</f>
        <v>44226</v>
      </c>
      <c r="E1055" s="3">
        <f>ROUNDUP(MONTH(WebStore68[[#This Row],[order_date]])/3, 0)</f>
        <v>1</v>
      </c>
      <c r="F1055">
        <v>7</v>
      </c>
      <c r="G1055" t="s">
        <v>35</v>
      </c>
      <c r="H1055" t="s">
        <v>46</v>
      </c>
      <c r="I1055" t="s">
        <v>55</v>
      </c>
      <c r="J1055" t="s">
        <v>58</v>
      </c>
      <c r="K1055" s="4">
        <v>43728</v>
      </c>
      <c r="L1055">
        <v>1</v>
      </c>
      <c r="M1055" t="s">
        <v>61</v>
      </c>
      <c r="N1055" s="4">
        <v>43615</v>
      </c>
      <c r="O1055" s="4">
        <v>43830</v>
      </c>
      <c r="P1055">
        <v>2</v>
      </c>
      <c r="Q1055" t="s">
        <v>198</v>
      </c>
      <c r="R1055" t="s">
        <v>360</v>
      </c>
      <c r="S1055">
        <v>2</v>
      </c>
      <c r="T1055" t="s">
        <v>839</v>
      </c>
      <c r="U1055" t="s">
        <v>1376</v>
      </c>
      <c r="V1055" t="s">
        <v>1892</v>
      </c>
      <c r="W1055" t="s">
        <v>2022</v>
      </c>
      <c r="X1055" t="s">
        <v>2069</v>
      </c>
      <c r="Y1055">
        <v>169.94</v>
      </c>
      <c r="Z1055">
        <v>139.94</v>
      </c>
      <c r="AA1055">
        <v>2</v>
      </c>
      <c r="AB1055" t="s">
        <v>2273</v>
      </c>
      <c r="AC1055" t="s">
        <v>2573</v>
      </c>
      <c r="AH1055" s="4"/>
      <c r="AI1055" s="4"/>
      <c r="AJ1055" t="s">
        <v>70</v>
      </c>
      <c r="AK1055" t="s">
        <v>232</v>
      </c>
      <c r="AL1055" t="s">
        <v>394</v>
      </c>
      <c r="AM1055" t="s">
        <v>956</v>
      </c>
      <c r="AN1055" t="s">
        <v>1490</v>
      </c>
      <c r="AO1055" t="s">
        <v>69</v>
      </c>
      <c r="AP1055" t="s">
        <v>1517</v>
      </c>
      <c r="AQ1055">
        <f>WebStore68[[#This Row],[unit_price]]*WebStore68[[#This Row],[quantity]]</f>
        <v>8.99</v>
      </c>
      <c r="AR1055" t="s">
        <v>432</v>
      </c>
      <c r="AS1055" t="s">
        <v>2331</v>
      </c>
      <c r="AT1055" t="str">
        <f t="shared" si="16"/>
        <v>851201442267yesFemale437281YouTube4361543830169.94139.945318.99119.9921</v>
      </c>
      <c r="AU1055">
        <f>COUNTIF(AT$2:AT1055,AT1055)</f>
        <v>1</v>
      </c>
      <c r="AV1055" t="str">
        <f>WebStore68[[#This Row],[country]]&amp;"-"&amp;WebStore68[[#This Row],[item]]</f>
        <v>Italy-Dallas Mavericks Bodyguard Pro Youth Mouthguard</v>
      </c>
    </row>
    <row r="1056" spans="1:48" hidden="1" x14ac:dyDescent="0.25">
      <c r="A1056">
        <v>851</v>
      </c>
      <c r="B1056">
        <v>201</v>
      </c>
      <c r="C1056" s="4">
        <v>44226</v>
      </c>
      <c r="D1056" s="14">
        <f>WebStore68[[#This Row],[order_date]]</f>
        <v>44226</v>
      </c>
      <c r="E1056" s="3">
        <f>ROUNDUP(MONTH(WebStore68[[#This Row],[order_date]])/3, 0)</f>
        <v>1</v>
      </c>
      <c r="F1056">
        <v>7</v>
      </c>
      <c r="G1056" t="s">
        <v>35</v>
      </c>
      <c r="H1056" t="s">
        <v>46</v>
      </c>
      <c r="I1056" t="s">
        <v>55</v>
      </c>
      <c r="J1056" t="s">
        <v>58</v>
      </c>
      <c r="K1056" s="4">
        <v>43728</v>
      </c>
      <c r="L1056">
        <v>1</v>
      </c>
      <c r="M1056" t="s">
        <v>61</v>
      </c>
      <c r="N1056" s="4">
        <v>43615</v>
      </c>
      <c r="O1056" s="4">
        <v>43830</v>
      </c>
      <c r="P1056">
        <v>2</v>
      </c>
      <c r="Q1056" t="s">
        <v>198</v>
      </c>
      <c r="R1056" t="s">
        <v>360</v>
      </c>
      <c r="S1056">
        <v>2</v>
      </c>
      <c r="T1056" t="s">
        <v>839</v>
      </c>
      <c r="U1056" t="s">
        <v>1376</v>
      </c>
      <c r="V1056" t="s">
        <v>1892</v>
      </c>
      <c r="W1056" t="s">
        <v>2022</v>
      </c>
      <c r="X1056" t="s">
        <v>2069</v>
      </c>
      <c r="Y1056">
        <v>169.94</v>
      </c>
      <c r="Z1056">
        <v>139.94</v>
      </c>
      <c r="AA1056">
        <v>2</v>
      </c>
      <c r="AB1056" t="s">
        <v>2273</v>
      </c>
      <c r="AC1056" t="s">
        <v>2573</v>
      </c>
      <c r="AH1056" s="4"/>
      <c r="AI1056" s="4"/>
      <c r="AJ1056" t="s">
        <v>86</v>
      </c>
      <c r="AK1056" t="s">
        <v>248</v>
      </c>
      <c r="AL1056" t="s">
        <v>872</v>
      </c>
      <c r="AM1056" t="s">
        <v>1409</v>
      </c>
      <c r="AN1056" t="s">
        <v>1924</v>
      </c>
      <c r="AO1056" t="s">
        <v>80</v>
      </c>
      <c r="AP1056" t="s">
        <v>1577</v>
      </c>
      <c r="AQ1056">
        <f>WebStore68[[#This Row],[unit_price]]*WebStore68[[#This Row],[quantity]]</f>
        <v>75.98</v>
      </c>
      <c r="AR1056" t="s">
        <v>530</v>
      </c>
      <c r="AS1056" t="s">
        <v>2367</v>
      </c>
      <c r="AT1056" t="str">
        <f t="shared" si="16"/>
        <v>851201442267yesFemale437281YouTube4361543830169.94139.9471937.99224.9916</v>
      </c>
      <c r="AU1056">
        <f>COUNTIF(AT$2:AT1056,AT1056)</f>
        <v>1</v>
      </c>
      <c r="AV1056" t="str">
        <f>WebStore68[[#This Row],[country]]&amp;"-"&amp;WebStore68[[#This Row],[item]]</f>
        <v>Italy-Artificial Colored Feather Parrots Garden Ornament</v>
      </c>
    </row>
    <row r="1057" spans="1:48" hidden="1" x14ac:dyDescent="0.25">
      <c r="A1057">
        <v>873</v>
      </c>
      <c r="B1057">
        <v>9</v>
      </c>
      <c r="C1057" s="13">
        <v>44236</v>
      </c>
      <c r="D1057" s="14">
        <f>WebStore68[[#This Row],[order_date]]</f>
        <v>44236</v>
      </c>
      <c r="E1057" s="3">
        <f>ROUNDUP(MONTH(WebStore68[[#This Row],[order_date]])/3, 0)</f>
        <v>1</v>
      </c>
      <c r="F1057">
        <v>7</v>
      </c>
      <c r="G1057" t="s">
        <v>35</v>
      </c>
      <c r="H1057" t="s">
        <v>46</v>
      </c>
      <c r="I1057" t="s">
        <v>55</v>
      </c>
      <c r="J1057" t="s">
        <v>57</v>
      </c>
      <c r="K1057" s="4">
        <v>43581</v>
      </c>
      <c r="L1057">
        <v>2</v>
      </c>
      <c r="N1057" s="4"/>
      <c r="O1057" s="4"/>
      <c r="P1057">
        <v>1</v>
      </c>
      <c r="Q1057" t="s">
        <v>70</v>
      </c>
      <c r="R1057" t="s">
        <v>232</v>
      </c>
      <c r="S1057">
        <v>1</v>
      </c>
      <c r="T1057" t="s">
        <v>594</v>
      </c>
      <c r="U1057" t="s">
        <v>1077</v>
      </c>
      <c r="V1057" t="s">
        <v>519</v>
      </c>
      <c r="W1057" t="s">
        <v>80</v>
      </c>
      <c r="X1057" t="s">
        <v>1517</v>
      </c>
      <c r="Y1057">
        <v>82</v>
      </c>
      <c r="Z1057">
        <v>39.979999999999997</v>
      </c>
      <c r="AA1057">
        <v>1</v>
      </c>
      <c r="AB1057" t="s">
        <v>432</v>
      </c>
      <c r="AC1057" t="s">
        <v>2331</v>
      </c>
      <c r="AH1057" s="4"/>
      <c r="AI1057" s="4"/>
      <c r="AJ1057" t="s">
        <v>70</v>
      </c>
      <c r="AK1057" t="s">
        <v>232</v>
      </c>
      <c r="AL1057" t="s">
        <v>594</v>
      </c>
      <c r="AM1057" t="s">
        <v>1077</v>
      </c>
      <c r="AN1057" t="s">
        <v>519</v>
      </c>
      <c r="AO1057" t="s">
        <v>80</v>
      </c>
      <c r="AP1057" t="s">
        <v>1517</v>
      </c>
      <c r="AQ1057">
        <f>WebStore68[[#This Row],[unit_price]]*WebStore68[[#This Row],[quantity]]</f>
        <v>82</v>
      </c>
      <c r="AR1057" t="s">
        <v>432</v>
      </c>
      <c r="AS1057" t="s">
        <v>2331</v>
      </c>
      <c r="AT1057" t="str">
        <f t="shared" si="16"/>
        <v>8739442367yesMale4358128239.98513441219.9921</v>
      </c>
      <c r="AU1057">
        <f>COUNTIF(AT$2:AT1057,AT1057)</f>
        <v>1</v>
      </c>
      <c r="AV1057" t="str">
        <f>WebStore68[[#This Row],[country]]&amp;"-"&amp;WebStore68[[#This Row],[item]]</f>
        <v>Italy-Soccer Goal Set</v>
      </c>
    </row>
    <row r="1058" spans="1:48" hidden="1" x14ac:dyDescent="0.25">
      <c r="A1058">
        <v>879</v>
      </c>
      <c r="B1058">
        <v>104</v>
      </c>
      <c r="C1058" s="4">
        <v>44238</v>
      </c>
      <c r="D1058" s="14">
        <f>WebStore68[[#This Row],[order_date]]</f>
        <v>44238</v>
      </c>
      <c r="E1058" s="3">
        <f>ROUNDUP(MONTH(WebStore68[[#This Row],[order_date]])/3, 0)</f>
        <v>1</v>
      </c>
      <c r="F1058">
        <v>7</v>
      </c>
      <c r="G1058" t="s">
        <v>35</v>
      </c>
      <c r="H1058" t="s">
        <v>46</v>
      </c>
      <c r="I1058" t="s">
        <v>56</v>
      </c>
      <c r="J1058" t="s">
        <v>57</v>
      </c>
      <c r="K1058" s="4">
        <v>44188</v>
      </c>
      <c r="L1058">
        <v>10</v>
      </c>
      <c r="M1058" t="s">
        <v>61</v>
      </c>
      <c r="N1058" s="4">
        <v>44055</v>
      </c>
      <c r="O1058" s="4">
        <v>44196</v>
      </c>
      <c r="P1058">
        <v>1</v>
      </c>
      <c r="Q1058" t="s">
        <v>84</v>
      </c>
      <c r="R1058" t="s">
        <v>246</v>
      </c>
      <c r="S1058">
        <v>1</v>
      </c>
      <c r="T1058" t="s">
        <v>426</v>
      </c>
      <c r="U1058" t="s">
        <v>988</v>
      </c>
      <c r="V1058" t="s">
        <v>1521</v>
      </c>
      <c r="W1058" t="s">
        <v>80</v>
      </c>
      <c r="X1058" t="s">
        <v>1548</v>
      </c>
      <c r="Y1058">
        <v>83.98</v>
      </c>
      <c r="Z1058">
        <v>29.98</v>
      </c>
      <c r="AA1058">
        <v>1</v>
      </c>
      <c r="AB1058" t="s">
        <v>410</v>
      </c>
      <c r="AC1058" t="s">
        <v>2359</v>
      </c>
      <c r="AD1058">
        <v>5</v>
      </c>
      <c r="AE1058" t="s">
        <v>2634</v>
      </c>
      <c r="AF1058">
        <v>1233</v>
      </c>
      <c r="AG1058" t="s">
        <v>2639</v>
      </c>
      <c r="AH1058" s="4">
        <v>44235</v>
      </c>
      <c r="AI1058" s="4">
        <v>44299</v>
      </c>
      <c r="AJ1058" t="s">
        <v>84</v>
      </c>
      <c r="AK1058" t="s">
        <v>246</v>
      </c>
      <c r="AL1058" t="s">
        <v>426</v>
      </c>
      <c r="AM1058" t="s">
        <v>988</v>
      </c>
      <c r="AN1058" t="s">
        <v>1521</v>
      </c>
      <c r="AO1058" t="s">
        <v>80</v>
      </c>
      <c r="AP1058" t="s">
        <v>1548</v>
      </c>
      <c r="AQ1058">
        <f>WebStore68[[#This Row],[unit_price]]*WebStore68[[#This Row],[quantity]]</f>
        <v>83.98</v>
      </c>
      <c r="AR1058" t="s">
        <v>410</v>
      </c>
      <c r="AS1058" t="s">
        <v>2359</v>
      </c>
      <c r="AT1058" t="str">
        <f t="shared" si="16"/>
        <v>879104442387noMale4418810YouTube440554419683.9829.985test1233Use a relaxing music in the background442354429998041.99214.9920</v>
      </c>
      <c r="AU1058">
        <f>COUNTIF(AT$2:AT1058,AT1058)</f>
        <v>1</v>
      </c>
      <c r="AV1058" t="str">
        <f>WebStore68[[#This Row],[country]]&amp;"-"&amp;WebStore68[[#This Row],[item]]</f>
        <v>Italy-Logitech G502 HERO Wired Gaming Mouse</v>
      </c>
    </row>
    <row r="1059" spans="1:48" hidden="1" x14ac:dyDescent="0.25">
      <c r="A1059">
        <v>880</v>
      </c>
      <c r="B1059">
        <v>317</v>
      </c>
      <c r="C1059" s="4">
        <v>44238</v>
      </c>
      <c r="D1059" s="14">
        <f>WebStore68[[#This Row],[order_date]]</f>
        <v>44238</v>
      </c>
      <c r="E1059" s="3">
        <f>ROUNDUP(MONTH(WebStore68[[#This Row],[order_date]])/3, 0)</f>
        <v>1</v>
      </c>
      <c r="F1059">
        <v>7</v>
      </c>
      <c r="G1059" t="s">
        <v>35</v>
      </c>
      <c r="H1059" t="s">
        <v>46</v>
      </c>
      <c r="I1059" t="s">
        <v>55</v>
      </c>
      <c r="J1059" t="s">
        <v>58</v>
      </c>
      <c r="K1059" s="4">
        <v>43623</v>
      </c>
      <c r="L1059">
        <v>3</v>
      </c>
      <c r="M1059" t="s">
        <v>59</v>
      </c>
      <c r="N1059" s="4">
        <v>43615</v>
      </c>
      <c r="O1059" s="4">
        <v>43830</v>
      </c>
      <c r="P1059">
        <v>1</v>
      </c>
      <c r="Q1059" t="s">
        <v>79</v>
      </c>
      <c r="R1059" t="s">
        <v>241</v>
      </c>
      <c r="S1059">
        <v>1</v>
      </c>
      <c r="T1059" t="s">
        <v>541</v>
      </c>
      <c r="U1059" t="s">
        <v>968</v>
      </c>
      <c r="V1059" t="s">
        <v>1629</v>
      </c>
      <c r="W1059" t="s">
        <v>69</v>
      </c>
      <c r="X1059" t="s">
        <v>1548</v>
      </c>
      <c r="Y1059">
        <v>86.9</v>
      </c>
      <c r="Z1059">
        <v>14.99</v>
      </c>
      <c r="AA1059">
        <v>1</v>
      </c>
      <c r="AB1059" t="s">
        <v>86</v>
      </c>
      <c r="AC1059" t="s">
        <v>2350</v>
      </c>
      <c r="AH1059" s="4"/>
      <c r="AI1059" s="4"/>
      <c r="AJ1059" t="s">
        <v>79</v>
      </c>
      <c r="AK1059" t="s">
        <v>241</v>
      </c>
      <c r="AL1059" t="s">
        <v>541</v>
      </c>
      <c r="AM1059" t="s">
        <v>968</v>
      </c>
      <c r="AN1059" t="s">
        <v>1629</v>
      </c>
      <c r="AO1059" t="s">
        <v>69</v>
      </c>
      <c r="AP1059" t="s">
        <v>1548</v>
      </c>
      <c r="AQ1059">
        <f>WebStore68[[#This Row],[unit_price]]*WebStore68[[#This Row],[quantity]]</f>
        <v>86.9</v>
      </c>
      <c r="AR1059" t="s">
        <v>86</v>
      </c>
      <c r="AS1059" t="s">
        <v>2350</v>
      </c>
      <c r="AT1059" t="str">
        <f t="shared" si="16"/>
        <v>880317442387yesFemale436233Google Ads436154383086.914.99411186.9114.997</v>
      </c>
      <c r="AU1059">
        <f>COUNTIF(AT$2:AT1059,AT1059)</f>
        <v>1</v>
      </c>
      <c r="AV1059" t="str">
        <f>WebStore68[[#This Row],[country]]&amp;"-"&amp;WebStore68[[#This Row],[item]]</f>
        <v>Italy-Pokemon Ultra Beasts Gx Collectible Cards</v>
      </c>
    </row>
    <row r="1060" spans="1:48" hidden="1" x14ac:dyDescent="0.25">
      <c r="A1060">
        <v>884</v>
      </c>
      <c r="B1060">
        <v>270</v>
      </c>
      <c r="C1060" s="4">
        <v>44243</v>
      </c>
      <c r="D1060" s="14">
        <f>WebStore68[[#This Row],[order_date]]</f>
        <v>44243</v>
      </c>
      <c r="E1060" s="3">
        <f>ROUNDUP(MONTH(WebStore68[[#This Row],[order_date]])/3, 0)</f>
        <v>1</v>
      </c>
      <c r="F1060">
        <v>7</v>
      </c>
      <c r="G1060" t="s">
        <v>35</v>
      </c>
      <c r="H1060" t="s">
        <v>46</v>
      </c>
      <c r="I1060" t="s">
        <v>56</v>
      </c>
      <c r="J1060" t="s">
        <v>58</v>
      </c>
      <c r="K1060" s="4">
        <v>44023</v>
      </c>
      <c r="L1060">
        <v>8</v>
      </c>
      <c r="M1060" t="s">
        <v>60</v>
      </c>
      <c r="N1060" s="4">
        <v>44000</v>
      </c>
      <c r="O1060" s="4">
        <v>44073</v>
      </c>
      <c r="P1060">
        <v>1</v>
      </c>
      <c r="Q1060" t="s">
        <v>67</v>
      </c>
      <c r="R1060" t="s">
        <v>229</v>
      </c>
      <c r="S1060">
        <v>1</v>
      </c>
      <c r="T1060" t="s">
        <v>805</v>
      </c>
      <c r="U1060" t="s">
        <v>1342</v>
      </c>
      <c r="V1060" t="s">
        <v>1859</v>
      </c>
      <c r="W1060" t="s">
        <v>80</v>
      </c>
      <c r="X1060" t="s">
        <v>1548</v>
      </c>
      <c r="Y1060">
        <v>279.98</v>
      </c>
      <c r="Z1060">
        <v>29.98</v>
      </c>
      <c r="AA1060">
        <v>1</v>
      </c>
      <c r="AB1060" t="s">
        <v>872</v>
      </c>
      <c r="AC1060" t="s">
        <v>2388</v>
      </c>
      <c r="AD1060">
        <v>5</v>
      </c>
      <c r="AE1060" t="s">
        <v>2633</v>
      </c>
      <c r="AF1060">
        <v>1378</v>
      </c>
      <c r="AG1060" t="s">
        <v>2639</v>
      </c>
      <c r="AH1060" s="4">
        <v>44235</v>
      </c>
      <c r="AI1060" s="4">
        <v>44299</v>
      </c>
      <c r="AJ1060" t="s">
        <v>67</v>
      </c>
      <c r="AK1060" t="s">
        <v>229</v>
      </c>
      <c r="AL1060" t="s">
        <v>805</v>
      </c>
      <c r="AM1060" t="s">
        <v>1342</v>
      </c>
      <c r="AN1060" t="s">
        <v>1859</v>
      </c>
      <c r="AO1060" t="s">
        <v>80</v>
      </c>
      <c r="AP1060" t="s">
        <v>1548</v>
      </c>
      <c r="AQ1060">
        <f>WebStore68[[#This Row],[unit_price]]*WebStore68[[#This Row],[quantity]]</f>
        <v>279.98</v>
      </c>
      <c r="AR1060" t="s">
        <v>872</v>
      </c>
      <c r="AS1060" t="s">
        <v>2388</v>
      </c>
      <c r="AT1060" t="str">
        <f t="shared" si="16"/>
        <v>884270442437noFemale440238Facebook4400044073279.9829.985control1378Use a relaxing music in the background44235442993139139.99214.9919</v>
      </c>
      <c r="AU1060">
        <f>COUNTIF(AT$2:AT1060,AT1060)</f>
        <v>1</v>
      </c>
      <c r="AV1060" t="str">
        <f>WebStore68[[#This Row],[country]]&amp;"-"&amp;WebStore68[[#This Row],[item]]</f>
        <v>Italy-The Dangling Man 1st Edition</v>
      </c>
    </row>
    <row r="1061" spans="1:48" hidden="1" x14ac:dyDescent="0.25">
      <c r="A1061">
        <v>888</v>
      </c>
      <c r="B1061">
        <v>87</v>
      </c>
      <c r="C1061" s="4">
        <v>44245</v>
      </c>
      <c r="D1061" s="14">
        <f>WebStore68[[#This Row],[order_date]]</f>
        <v>44245</v>
      </c>
      <c r="E1061" s="3">
        <f>ROUNDUP(MONTH(WebStore68[[#This Row],[order_date]])/3, 0)</f>
        <v>1</v>
      </c>
      <c r="F1061">
        <v>7</v>
      </c>
      <c r="G1061" t="s">
        <v>35</v>
      </c>
      <c r="H1061" t="s">
        <v>46</v>
      </c>
      <c r="I1061" t="s">
        <v>55</v>
      </c>
      <c r="J1061" t="s">
        <v>57</v>
      </c>
      <c r="K1061" s="4">
        <v>43834</v>
      </c>
      <c r="L1061">
        <v>15</v>
      </c>
      <c r="M1061" t="s">
        <v>62</v>
      </c>
      <c r="N1061" s="4">
        <v>43615</v>
      </c>
      <c r="O1061" s="4">
        <v>44413</v>
      </c>
      <c r="P1061">
        <v>3</v>
      </c>
      <c r="Q1061" t="s">
        <v>202</v>
      </c>
      <c r="R1061" t="s">
        <v>364</v>
      </c>
      <c r="S1061">
        <v>3</v>
      </c>
      <c r="T1061" t="s">
        <v>850</v>
      </c>
      <c r="U1061" t="s">
        <v>1387</v>
      </c>
      <c r="V1061" t="s">
        <v>1903</v>
      </c>
      <c r="W1061" t="s">
        <v>2013</v>
      </c>
      <c r="X1061" t="s">
        <v>2044</v>
      </c>
      <c r="Y1061">
        <v>824.94</v>
      </c>
      <c r="Z1061">
        <v>79.94</v>
      </c>
      <c r="AA1061">
        <v>3</v>
      </c>
      <c r="AB1061" t="s">
        <v>2280</v>
      </c>
      <c r="AC1061" t="s">
        <v>2581</v>
      </c>
      <c r="AH1061" s="4"/>
      <c r="AI1061" s="4"/>
      <c r="AJ1061" t="s">
        <v>90</v>
      </c>
      <c r="AK1061" t="s">
        <v>252</v>
      </c>
      <c r="AL1061" t="s">
        <v>652</v>
      </c>
      <c r="AM1061" t="s">
        <v>1196</v>
      </c>
      <c r="AN1061" t="s">
        <v>1720</v>
      </c>
      <c r="AO1061" t="s">
        <v>80</v>
      </c>
      <c r="AP1061" t="s">
        <v>1562</v>
      </c>
      <c r="AQ1061">
        <f>WebStore68[[#This Row],[unit_price]]*WebStore68[[#This Row],[quantity]]</f>
        <v>38.979999999999997</v>
      </c>
      <c r="AR1061" t="s">
        <v>410</v>
      </c>
      <c r="AS1061" t="s">
        <v>2359</v>
      </c>
      <c r="AT1061" t="str">
        <f t="shared" si="16"/>
        <v>88887442457yesMale4383415Organic4361544413824.9479.9461119.4929.9920</v>
      </c>
      <c r="AU1061">
        <f>COUNTIF(AT$2:AT1061,AT1061)</f>
        <v>1</v>
      </c>
      <c r="AV1061" t="str">
        <f>WebStore68[[#This Row],[country]]&amp;"-"&amp;WebStore68[[#This Row],[item]]</f>
        <v>Italy-500 Pieces Castle Puzzle</v>
      </c>
    </row>
    <row r="1062" spans="1:48" hidden="1" x14ac:dyDescent="0.25">
      <c r="A1062">
        <v>888</v>
      </c>
      <c r="B1062">
        <v>87</v>
      </c>
      <c r="C1062" s="4">
        <v>44245</v>
      </c>
      <c r="D1062" s="14">
        <f>WebStore68[[#This Row],[order_date]]</f>
        <v>44245</v>
      </c>
      <c r="E1062" s="3">
        <f>ROUNDUP(MONTH(WebStore68[[#This Row],[order_date]])/3, 0)</f>
        <v>1</v>
      </c>
      <c r="F1062">
        <v>7</v>
      </c>
      <c r="G1062" t="s">
        <v>35</v>
      </c>
      <c r="H1062" t="s">
        <v>46</v>
      </c>
      <c r="I1062" t="s">
        <v>55</v>
      </c>
      <c r="J1062" t="s">
        <v>57</v>
      </c>
      <c r="K1062" s="4">
        <v>43834</v>
      </c>
      <c r="L1062">
        <v>15</v>
      </c>
      <c r="M1062" t="s">
        <v>62</v>
      </c>
      <c r="N1062" s="4">
        <v>43615</v>
      </c>
      <c r="O1062" s="4">
        <v>44413</v>
      </c>
      <c r="P1062">
        <v>3</v>
      </c>
      <c r="Q1062" t="s">
        <v>202</v>
      </c>
      <c r="R1062" t="s">
        <v>364</v>
      </c>
      <c r="S1062">
        <v>3</v>
      </c>
      <c r="T1062" t="s">
        <v>850</v>
      </c>
      <c r="U1062" t="s">
        <v>1387</v>
      </c>
      <c r="V1062" t="s">
        <v>1903</v>
      </c>
      <c r="W1062" t="s">
        <v>2013</v>
      </c>
      <c r="X1062" t="s">
        <v>2044</v>
      </c>
      <c r="Y1062">
        <v>824.94</v>
      </c>
      <c r="Z1062">
        <v>79.94</v>
      </c>
      <c r="AA1062">
        <v>3</v>
      </c>
      <c r="AB1062" t="s">
        <v>2280</v>
      </c>
      <c r="AC1062" t="s">
        <v>2581</v>
      </c>
      <c r="AH1062" s="4"/>
      <c r="AI1062" s="4"/>
      <c r="AJ1062" t="s">
        <v>79</v>
      </c>
      <c r="AK1062" t="s">
        <v>241</v>
      </c>
      <c r="AL1062" t="s">
        <v>566</v>
      </c>
      <c r="AM1062" t="s">
        <v>1067</v>
      </c>
      <c r="AN1062" t="s">
        <v>1649</v>
      </c>
      <c r="AO1062" t="s">
        <v>69</v>
      </c>
      <c r="AP1062" t="s">
        <v>1548</v>
      </c>
      <c r="AQ1062">
        <f>WebStore68[[#This Row],[unit_price]]*WebStore68[[#This Row],[quantity]]</f>
        <v>35.99</v>
      </c>
      <c r="AR1062" t="s">
        <v>65</v>
      </c>
      <c r="AS1062" t="s">
        <v>2343</v>
      </c>
      <c r="AT1062" t="str">
        <f t="shared" si="16"/>
        <v>88887442457yesMale4383415Organic4361544413824.9479.94410835.99114.9910</v>
      </c>
      <c r="AU1062">
        <f>COUNTIF(AT$2:AT1062,AT1062)</f>
        <v>1</v>
      </c>
      <c r="AV1062" t="str">
        <f>WebStore68[[#This Row],[country]]&amp;"-"&amp;WebStore68[[#This Row],[item]]</f>
        <v>Italy-Pokemon Sword &amp; Shield Vivid Voltage Booster Box</v>
      </c>
    </row>
    <row r="1063" spans="1:48" hidden="1" x14ac:dyDescent="0.25">
      <c r="A1063">
        <v>888</v>
      </c>
      <c r="B1063">
        <v>87</v>
      </c>
      <c r="C1063" s="4">
        <v>44245</v>
      </c>
      <c r="D1063" s="14">
        <f>WebStore68[[#This Row],[order_date]]</f>
        <v>44245</v>
      </c>
      <c r="E1063" s="3">
        <f>ROUNDUP(MONTH(WebStore68[[#This Row],[order_date]])/3, 0)</f>
        <v>1</v>
      </c>
      <c r="F1063">
        <v>7</v>
      </c>
      <c r="G1063" t="s">
        <v>35</v>
      </c>
      <c r="H1063" t="s">
        <v>46</v>
      </c>
      <c r="I1063" t="s">
        <v>55</v>
      </c>
      <c r="J1063" t="s">
        <v>57</v>
      </c>
      <c r="K1063" s="4">
        <v>43834</v>
      </c>
      <c r="L1063">
        <v>15</v>
      </c>
      <c r="M1063" t="s">
        <v>62</v>
      </c>
      <c r="N1063" s="4">
        <v>43615</v>
      </c>
      <c r="O1063" s="4">
        <v>44413</v>
      </c>
      <c r="P1063">
        <v>3</v>
      </c>
      <c r="Q1063" t="s">
        <v>202</v>
      </c>
      <c r="R1063" t="s">
        <v>364</v>
      </c>
      <c r="S1063">
        <v>3</v>
      </c>
      <c r="T1063" t="s">
        <v>850</v>
      </c>
      <c r="U1063" t="s">
        <v>1387</v>
      </c>
      <c r="V1063" t="s">
        <v>1903</v>
      </c>
      <c r="W1063" t="s">
        <v>2013</v>
      </c>
      <c r="X1063" t="s">
        <v>2044</v>
      </c>
      <c r="Y1063">
        <v>824.94</v>
      </c>
      <c r="Z1063">
        <v>79.94</v>
      </c>
      <c r="AA1063">
        <v>3</v>
      </c>
      <c r="AB1063" t="s">
        <v>2280</v>
      </c>
      <c r="AC1063" t="s">
        <v>2581</v>
      </c>
      <c r="AH1063" s="4"/>
      <c r="AI1063" s="4"/>
      <c r="AJ1063" t="s">
        <v>80</v>
      </c>
      <c r="AK1063" t="s">
        <v>242</v>
      </c>
      <c r="AL1063" t="s">
        <v>509</v>
      </c>
      <c r="AM1063" t="s">
        <v>1072</v>
      </c>
      <c r="AN1063" t="s">
        <v>1599</v>
      </c>
      <c r="AO1063" t="s">
        <v>67</v>
      </c>
      <c r="AP1063" t="s">
        <v>1548</v>
      </c>
      <c r="AQ1063">
        <f>WebStore68[[#This Row],[unit_price]]*WebStore68[[#This Row],[quantity]]</f>
        <v>749.97</v>
      </c>
      <c r="AR1063" t="s">
        <v>79</v>
      </c>
      <c r="AS1063" t="s">
        <v>2349</v>
      </c>
      <c r="AT1063" t="str">
        <f t="shared" si="16"/>
        <v>88887442457yesMale4383415Organic4361544413824.9479.94285249.99314.994</v>
      </c>
      <c r="AU1063">
        <f>COUNTIF(AT$2:AT1063,AT1063)</f>
        <v>1</v>
      </c>
      <c r="AV1063" t="str">
        <f>WebStore68[[#This Row],[country]]&amp;"-"&amp;WebStore68[[#This Row],[item]]</f>
        <v>Italy-MARNI Leather Shoulder Bag K-86058</v>
      </c>
    </row>
    <row r="1064" spans="1:48" hidden="1" x14ac:dyDescent="0.25">
      <c r="A1064">
        <v>901</v>
      </c>
      <c r="B1064">
        <v>283</v>
      </c>
      <c r="C1064" s="4">
        <v>44252</v>
      </c>
      <c r="D1064" s="14">
        <f>WebStore68[[#This Row],[order_date]]</f>
        <v>44252</v>
      </c>
      <c r="E1064" s="3">
        <f>ROUNDUP(MONTH(WebStore68[[#This Row],[order_date]])/3, 0)</f>
        <v>1</v>
      </c>
      <c r="F1064">
        <v>7</v>
      </c>
      <c r="G1064" t="s">
        <v>35</v>
      </c>
      <c r="H1064" t="s">
        <v>46</v>
      </c>
      <c r="I1064" t="s">
        <v>55</v>
      </c>
      <c r="J1064" t="s">
        <v>58</v>
      </c>
      <c r="K1064" s="4">
        <v>44000</v>
      </c>
      <c r="L1064">
        <v>9</v>
      </c>
      <c r="M1064" t="s">
        <v>59</v>
      </c>
      <c r="N1064" s="4">
        <v>43952</v>
      </c>
      <c r="O1064" s="4">
        <v>44075</v>
      </c>
      <c r="P1064">
        <v>1</v>
      </c>
      <c r="Q1064" t="s">
        <v>84</v>
      </c>
      <c r="R1064" t="s">
        <v>246</v>
      </c>
      <c r="S1064">
        <v>1</v>
      </c>
      <c r="T1064" t="s">
        <v>543</v>
      </c>
      <c r="U1064" t="s">
        <v>1104</v>
      </c>
      <c r="V1064" t="s">
        <v>1631</v>
      </c>
      <c r="W1064" t="s">
        <v>67</v>
      </c>
      <c r="X1064" t="s">
        <v>1548</v>
      </c>
      <c r="Y1064">
        <v>86.97</v>
      </c>
      <c r="Z1064">
        <v>44.97</v>
      </c>
      <c r="AA1064">
        <v>1</v>
      </c>
      <c r="AB1064" t="s">
        <v>86</v>
      </c>
      <c r="AC1064" t="s">
        <v>2350</v>
      </c>
      <c r="AD1064">
        <v>5</v>
      </c>
      <c r="AE1064" t="s">
        <v>2633</v>
      </c>
      <c r="AF1064">
        <v>1390</v>
      </c>
      <c r="AG1064" t="s">
        <v>2639</v>
      </c>
      <c r="AH1064" s="4">
        <v>44235</v>
      </c>
      <c r="AI1064" s="4">
        <v>44299</v>
      </c>
      <c r="AJ1064" t="s">
        <v>84</v>
      </c>
      <c r="AK1064" t="s">
        <v>246</v>
      </c>
      <c r="AL1064" t="s">
        <v>543</v>
      </c>
      <c r="AM1064" t="s">
        <v>1104</v>
      </c>
      <c r="AN1064" t="s">
        <v>1631</v>
      </c>
      <c r="AO1064" t="s">
        <v>67</v>
      </c>
      <c r="AP1064" t="s">
        <v>1548</v>
      </c>
      <c r="AQ1064">
        <f>WebStore68[[#This Row],[unit_price]]*WebStore68[[#This Row],[quantity]]</f>
        <v>86.97</v>
      </c>
      <c r="AR1064" t="s">
        <v>86</v>
      </c>
      <c r="AS1064" t="s">
        <v>2350</v>
      </c>
      <c r="AT1064" t="str">
        <f t="shared" si="16"/>
        <v>901283442527yesFemale440009Google Ads439524407586.9744.975control1390Use a relaxing music in the background4423544299915728.99314.997</v>
      </c>
      <c r="AU1064">
        <f>COUNTIF(AT$2:AT1064,AT1064)</f>
        <v>1</v>
      </c>
      <c r="AV1064" t="str">
        <f>WebStore68[[#This Row],[country]]&amp;"-"&amp;WebStore68[[#This Row],[item]]</f>
        <v>Italy-Wireless PS4 Controller</v>
      </c>
    </row>
    <row r="1065" spans="1:48" hidden="1" x14ac:dyDescent="0.25">
      <c r="A1065">
        <v>903</v>
      </c>
      <c r="B1065">
        <v>48</v>
      </c>
      <c r="C1065" s="4">
        <v>44255</v>
      </c>
      <c r="D1065" s="14">
        <f>WebStore68[[#This Row],[order_date]]</f>
        <v>44255</v>
      </c>
      <c r="E1065" s="3">
        <f>ROUNDUP(MONTH(WebStore68[[#This Row],[order_date]])/3, 0)</f>
        <v>1</v>
      </c>
      <c r="F1065">
        <v>7</v>
      </c>
      <c r="G1065" t="s">
        <v>35</v>
      </c>
      <c r="H1065" t="s">
        <v>46</v>
      </c>
      <c r="I1065" t="s">
        <v>55</v>
      </c>
      <c r="J1065" t="s">
        <v>58</v>
      </c>
      <c r="K1065" s="4">
        <v>43728</v>
      </c>
      <c r="L1065">
        <v>1</v>
      </c>
      <c r="M1065" t="s">
        <v>61</v>
      </c>
      <c r="N1065" s="4">
        <v>43615</v>
      </c>
      <c r="O1065" s="4">
        <v>43830</v>
      </c>
      <c r="P1065">
        <v>1</v>
      </c>
      <c r="Q1065" t="s">
        <v>79</v>
      </c>
      <c r="R1065" t="s">
        <v>241</v>
      </c>
      <c r="S1065">
        <v>1</v>
      </c>
      <c r="T1065" t="s">
        <v>629</v>
      </c>
      <c r="U1065" t="s">
        <v>965</v>
      </c>
      <c r="V1065" t="s">
        <v>1703</v>
      </c>
      <c r="W1065" t="s">
        <v>69</v>
      </c>
      <c r="X1065" t="s">
        <v>1548</v>
      </c>
      <c r="Y1065">
        <v>119.95</v>
      </c>
      <c r="Z1065">
        <v>14.99</v>
      </c>
      <c r="AA1065">
        <v>1</v>
      </c>
      <c r="AB1065" t="s">
        <v>86</v>
      </c>
      <c r="AC1065" t="s">
        <v>2350</v>
      </c>
      <c r="AH1065" s="4"/>
      <c r="AI1065" s="4"/>
      <c r="AJ1065" t="s">
        <v>79</v>
      </c>
      <c r="AK1065" t="s">
        <v>241</v>
      </c>
      <c r="AL1065" t="s">
        <v>629</v>
      </c>
      <c r="AM1065" t="s">
        <v>965</v>
      </c>
      <c r="AN1065" t="s">
        <v>1703</v>
      </c>
      <c r="AO1065" t="s">
        <v>69</v>
      </c>
      <c r="AP1065" t="s">
        <v>1548</v>
      </c>
      <c r="AQ1065">
        <f>WebStore68[[#This Row],[unit_price]]*WebStore68[[#This Row],[quantity]]</f>
        <v>119.95</v>
      </c>
      <c r="AR1065" t="s">
        <v>86</v>
      </c>
      <c r="AS1065" t="s">
        <v>2350</v>
      </c>
      <c r="AT1065" t="str">
        <f t="shared" si="16"/>
        <v>90348442557yesFemale437281YouTube4361543830119.9514.99437119.95114.997</v>
      </c>
      <c r="AU1065">
        <f>COUNTIF(AT$2:AT1065,AT1065)</f>
        <v>1</v>
      </c>
      <c r="AV1065" t="str">
        <f>WebStore68[[#This Row],[country]]&amp;"-"&amp;WebStore68[[#This Row],[item]]</f>
        <v>Italy-Dragon Ball Z - Officially Licensed Dragon Ball Collector's Set</v>
      </c>
    </row>
    <row r="1066" spans="1:48" hidden="1" x14ac:dyDescent="0.25">
      <c r="A1066">
        <v>904</v>
      </c>
      <c r="B1066">
        <v>114</v>
      </c>
      <c r="C1066" s="4">
        <v>44255</v>
      </c>
      <c r="D1066" s="14">
        <f>WebStore68[[#This Row],[order_date]]</f>
        <v>44255</v>
      </c>
      <c r="E1066" s="3">
        <f>ROUNDUP(MONTH(WebStore68[[#This Row],[order_date]])/3, 0)</f>
        <v>1</v>
      </c>
      <c r="F1066">
        <v>7</v>
      </c>
      <c r="G1066" t="s">
        <v>35</v>
      </c>
      <c r="H1066" t="s">
        <v>46</v>
      </c>
      <c r="I1066" t="s">
        <v>56</v>
      </c>
      <c r="J1066" t="s">
        <v>58</v>
      </c>
      <c r="K1066" s="4">
        <v>44071</v>
      </c>
      <c r="L1066">
        <v>9</v>
      </c>
      <c r="M1066" t="s">
        <v>59</v>
      </c>
      <c r="N1066" s="4">
        <v>43952</v>
      </c>
      <c r="O1066" s="4">
        <v>44075</v>
      </c>
      <c r="P1066">
        <v>2</v>
      </c>
      <c r="Q1066" t="s">
        <v>167</v>
      </c>
      <c r="R1066" t="s">
        <v>329</v>
      </c>
      <c r="S1066">
        <v>2</v>
      </c>
      <c r="T1066" t="s">
        <v>854</v>
      </c>
      <c r="U1066" t="s">
        <v>1391</v>
      </c>
      <c r="V1066" t="s">
        <v>1907</v>
      </c>
      <c r="W1066" t="s">
        <v>88</v>
      </c>
      <c r="X1066" t="s">
        <v>1869</v>
      </c>
      <c r="Y1066">
        <v>301.95999999999998</v>
      </c>
      <c r="Z1066">
        <v>59.96</v>
      </c>
      <c r="AA1066">
        <v>2</v>
      </c>
      <c r="AB1066" t="s">
        <v>2283</v>
      </c>
      <c r="AC1066" t="s">
        <v>2584</v>
      </c>
      <c r="AD1066">
        <v>5</v>
      </c>
      <c r="AE1066" t="s">
        <v>2634</v>
      </c>
      <c r="AF1066">
        <v>1242</v>
      </c>
      <c r="AG1066" t="s">
        <v>2639</v>
      </c>
      <c r="AH1066" s="4">
        <v>44235</v>
      </c>
      <c r="AI1066" s="4">
        <v>44299</v>
      </c>
      <c r="AJ1066" t="s">
        <v>80</v>
      </c>
      <c r="AK1066" t="s">
        <v>242</v>
      </c>
      <c r="AL1066" t="s">
        <v>620</v>
      </c>
      <c r="AM1066" t="s">
        <v>1170</v>
      </c>
      <c r="AN1066" t="s">
        <v>1696</v>
      </c>
      <c r="AO1066" t="s">
        <v>80</v>
      </c>
      <c r="AP1066" t="s">
        <v>1548</v>
      </c>
      <c r="AQ1066">
        <f>WebStore68[[#This Row],[unit_price]]*WebStore68[[#This Row],[quantity]]</f>
        <v>241.98</v>
      </c>
      <c r="AR1066" t="s">
        <v>79</v>
      </c>
      <c r="AS1066" t="s">
        <v>2349</v>
      </c>
      <c r="AT1066" t="str">
        <f t="shared" si="16"/>
        <v>904114442557noFemale440719Google Ads4395244075301.9659.965test1242Use a relaxing music in the background4423544299292120.99214.994</v>
      </c>
      <c r="AU1066">
        <f>COUNTIF(AT$2:AT1066,AT1066)</f>
        <v>1</v>
      </c>
      <c r="AV1066" t="str">
        <f>WebStore68[[#This Row],[country]]&amp;"-"&amp;WebStore68[[#This Row],[item]]</f>
        <v>Italy-Mizuno Wave AC 61GA187125 Womens Blue</v>
      </c>
    </row>
    <row r="1067" spans="1:48" hidden="1" x14ac:dyDescent="0.25">
      <c r="A1067">
        <v>904</v>
      </c>
      <c r="B1067">
        <v>114</v>
      </c>
      <c r="C1067" s="4">
        <v>44255</v>
      </c>
      <c r="D1067" s="14">
        <f>WebStore68[[#This Row],[order_date]]</f>
        <v>44255</v>
      </c>
      <c r="E1067" s="3">
        <f>ROUNDUP(MONTH(WebStore68[[#This Row],[order_date]])/3, 0)</f>
        <v>1</v>
      </c>
      <c r="F1067">
        <v>7</v>
      </c>
      <c r="G1067" t="s">
        <v>35</v>
      </c>
      <c r="H1067" t="s">
        <v>46</v>
      </c>
      <c r="I1067" t="s">
        <v>56</v>
      </c>
      <c r="J1067" t="s">
        <v>58</v>
      </c>
      <c r="K1067" s="4">
        <v>44071</v>
      </c>
      <c r="L1067">
        <v>9</v>
      </c>
      <c r="M1067" t="s">
        <v>59</v>
      </c>
      <c r="N1067" s="4">
        <v>43952</v>
      </c>
      <c r="O1067" s="4">
        <v>44075</v>
      </c>
      <c r="P1067">
        <v>2</v>
      </c>
      <c r="Q1067" t="s">
        <v>167</v>
      </c>
      <c r="R1067" t="s">
        <v>329</v>
      </c>
      <c r="S1067">
        <v>2</v>
      </c>
      <c r="T1067" t="s">
        <v>854</v>
      </c>
      <c r="U1067" t="s">
        <v>1391</v>
      </c>
      <c r="V1067" t="s">
        <v>1907</v>
      </c>
      <c r="W1067" t="s">
        <v>88</v>
      </c>
      <c r="X1067" t="s">
        <v>1869</v>
      </c>
      <c r="Y1067">
        <v>301.95999999999998</v>
      </c>
      <c r="Z1067">
        <v>59.96</v>
      </c>
      <c r="AA1067">
        <v>2</v>
      </c>
      <c r="AB1067" t="s">
        <v>2283</v>
      </c>
      <c r="AC1067" t="s">
        <v>2584</v>
      </c>
      <c r="AD1067">
        <v>5</v>
      </c>
      <c r="AE1067" t="s">
        <v>2634</v>
      </c>
      <c r="AF1067">
        <v>1242</v>
      </c>
      <c r="AG1067" t="s">
        <v>2639</v>
      </c>
      <c r="AH1067" s="4">
        <v>44235</v>
      </c>
      <c r="AI1067" s="4">
        <v>44299</v>
      </c>
      <c r="AJ1067" t="s">
        <v>79</v>
      </c>
      <c r="AK1067" t="s">
        <v>241</v>
      </c>
      <c r="AL1067" t="s">
        <v>472</v>
      </c>
      <c r="AM1067" t="s">
        <v>1035</v>
      </c>
      <c r="AN1067" t="s">
        <v>1513</v>
      </c>
      <c r="AO1067" t="s">
        <v>80</v>
      </c>
      <c r="AP1067" t="s">
        <v>1548</v>
      </c>
      <c r="AQ1067">
        <f>WebStore68[[#This Row],[unit_price]]*WebStore68[[#This Row],[quantity]]</f>
        <v>59.98</v>
      </c>
      <c r="AR1067" t="s">
        <v>65</v>
      </c>
      <c r="AS1067" t="s">
        <v>2343</v>
      </c>
      <c r="AT1067" t="str">
        <f t="shared" si="16"/>
        <v>904114442557noFemale440719Google Ads4395244075301.9659.965test1242Use a relaxing music in the background442354429945129.99214.9910</v>
      </c>
      <c r="AU1067">
        <f>COUNTIF(AT$2:AT1067,AT1067)</f>
        <v>1</v>
      </c>
      <c r="AV1067" t="str">
        <f>WebStore68[[#This Row],[country]]&amp;"-"&amp;WebStore68[[#This Row],[item]]</f>
        <v>Italy-Funko Pop! STAR WARS Darth Revan Exclusive</v>
      </c>
    </row>
    <row r="1068" spans="1:48" hidden="1" x14ac:dyDescent="0.25">
      <c r="A1068">
        <v>957</v>
      </c>
      <c r="B1068">
        <v>394</v>
      </c>
      <c r="C1068" s="13">
        <v>44288</v>
      </c>
      <c r="D1068" s="14">
        <f>WebStore68[[#This Row],[order_date]]</f>
        <v>44288</v>
      </c>
      <c r="E1068" s="3">
        <f>ROUNDUP(MONTH(WebStore68[[#This Row],[order_date]])/3, 0)</f>
        <v>2</v>
      </c>
      <c r="F1068">
        <v>7</v>
      </c>
      <c r="G1068" t="s">
        <v>35</v>
      </c>
      <c r="H1068" t="s">
        <v>46</v>
      </c>
      <c r="I1068" t="s">
        <v>56</v>
      </c>
      <c r="J1068" t="s">
        <v>58</v>
      </c>
      <c r="K1068" s="4">
        <v>43678</v>
      </c>
      <c r="L1068">
        <v>2</v>
      </c>
      <c r="M1068" t="s">
        <v>60</v>
      </c>
      <c r="N1068" s="4">
        <v>43615</v>
      </c>
      <c r="O1068" s="4">
        <v>43830</v>
      </c>
      <c r="P1068">
        <v>1</v>
      </c>
      <c r="Q1068" t="s">
        <v>80</v>
      </c>
      <c r="R1068" t="s">
        <v>242</v>
      </c>
      <c r="S1068">
        <v>1</v>
      </c>
      <c r="T1068" t="s">
        <v>404</v>
      </c>
      <c r="U1068" t="s">
        <v>966</v>
      </c>
      <c r="V1068" t="s">
        <v>1499</v>
      </c>
      <c r="W1068" t="s">
        <v>67</v>
      </c>
      <c r="X1068" t="s">
        <v>1548</v>
      </c>
      <c r="Y1068">
        <v>63.57</v>
      </c>
      <c r="Z1068">
        <v>44.97</v>
      </c>
      <c r="AA1068">
        <v>1</v>
      </c>
      <c r="AB1068" t="s">
        <v>70</v>
      </c>
      <c r="AC1068" t="s">
        <v>2341</v>
      </c>
      <c r="AH1068" s="4"/>
      <c r="AI1068" s="4"/>
      <c r="AJ1068" t="s">
        <v>80</v>
      </c>
      <c r="AK1068" t="s">
        <v>242</v>
      </c>
      <c r="AL1068" t="s">
        <v>404</v>
      </c>
      <c r="AM1068" t="s">
        <v>966</v>
      </c>
      <c r="AN1068" t="s">
        <v>1499</v>
      </c>
      <c r="AO1068" t="s">
        <v>67</v>
      </c>
      <c r="AP1068" t="s">
        <v>1548</v>
      </c>
      <c r="AQ1068">
        <f>WebStore68[[#This Row],[unit_price]]*WebStore68[[#This Row],[quantity]]</f>
        <v>63.570000000000007</v>
      </c>
      <c r="AR1068" t="s">
        <v>70</v>
      </c>
      <c r="AS1068" t="s">
        <v>2341</v>
      </c>
      <c r="AT1068" t="str">
        <f t="shared" si="16"/>
        <v>957394442887noFemale436782Facebook436154383063.5744.9727121.19314.995</v>
      </c>
      <c r="AU1068">
        <f>COUNTIF(AT$2:AT1068,AT1068)</f>
        <v>1</v>
      </c>
      <c r="AV1068" t="str">
        <f>WebStore68[[#This Row],[country]]&amp;"-"&amp;WebStore68[[#This Row],[item]]</f>
        <v>Italy-Kids Gamer Tee</v>
      </c>
    </row>
    <row r="1069" spans="1:48" hidden="1" x14ac:dyDescent="0.25">
      <c r="A1069">
        <v>969</v>
      </c>
      <c r="B1069">
        <v>446</v>
      </c>
      <c r="C1069" s="4">
        <v>44295</v>
      </c>
      <c r="D1069" s="14">
        <f>WebStore68[[#This Row],[order_date]]</f>
        <v>44295</v>
      </c>
      <c r="E1069" s="3">
        <f>ROUNDUP(MONTH(WebStore68[[#This Row],[order_date]])/3, 0)</f>
        <v>2</v>
      </c>
      <c r="F1069">
        <v>7</v>
      </c>
      <c r="G1069" t="s">
        <v>35</v>
      </c>
      <c r="H1069" t="s">
        <v>46</v>
      </c>
      <c r="I1069" t="s">
        <v>55</v>
      </c>
      <c r="J1069" t="s">
        <v>57</v>
      </c>
      <c r="K1069" s="4">
        <v>44051</v>
      </c>
      <c r="L1069">
        <v>9</v>
      </c>
      <c r="M1069" t="s">
        <v>59</v>
      </c>
      <c r="N1069" s="4">
        <v>43952</v>
      </c>
      <c r="O1069" s="4">
        <v>44075</v>
      </c>
      <c r="P1069">
        <v>2</v>
      </c>
      <c r="Q1069" t="s">
        <v>92</v>
      </c>
      <c r="R1069" t="s">
        <v>254</v>
      </c>
      <c r="S1069">
        <v>2</v>
      </c>
      <c r="T1069" t="s">
        <v>870</v>
      </c>
      <c r="U1069" t="s">
        <v>1407</v>
      </c>
      <c r="V1069" t="s">
        <v>1922</v>
      </c>
      <c r="W1069" t="s">
        <v>88</v>
      </c>
      <c r="X1069" t="s">
        <v>2040</v>
      </c>
      <c r="Y1069">
        <v>281.95999999999998</v>
      </c>
      <c r="Z1069">
        <v>69.959999999999994</v>
      </c>
      <c r="AA1069">
        <v>2</v>
      </c>
      <c r="AB1069" t="s">
        <v>2215</v>
      </c>
      <c r="AC1069" t="s">
        <v>2504</v>
      </c>
      <c r="AD1069">
        <v>5</v>
      </c>
      <c r="AE1069" t="s">
        <v>2633</v>
      </c>
      <c r="AF1069">
        <v>1541</v>
      </c>
      <c r="AG1069" t="s">
        <v>2639</v>
      </c>
      <c r="AH1069" s="4">
        <v>44235</v>
      </c>
      <c r="AI1069" s="4">
        <v>44299</v>
      </c>
      <c r="AJ1069" t="s">
        <v>69</v>
      </c>
      <c r="AK1069" t="s">
        <v>231</v>
      </c>
      <c r="AL1069" t="s">
        <v>878</v>
      </c>
      <c r="AM1069" t="s">
        <v>1415</v>
      </c>
      <c r="AN1069" t="s">
        <v>1930</v>
      </c>
      <c r="AO1069" t="s">
        <v>80</v>
      </c>
      <c r="AP1069" t="s">
        <v>1577</v>
      </c>
      <c r="AQ1069">
        <f>WebStore68[[#This Row],[unit_price]]*WebStore68[[#This Row],[quantity]]</f>
        <v>91.98</v>
      </c>
      <c r="AR1069" t="s">
        <v>69</v>
      </c>
      <c r="AS1069" t="s">
        <v>2360</v>
      </c>
      <c r="AT1069" t="str">
        <f t="shared" si="16"/>
        <v>969446442957yesMale440519Google Ads4395244075281.9669.965control1541Use a relaxing music in the background4423544299112145.99224.991</v>
      </c>
      <c r="AU1069">
        <f>COUNTIF(AT$2:AT1069,AT1069)</f>
        <v>1</v>
      </c>
      <c r="AV1069" t="str">
        <f>WebStore68[[#This Row],[country]]&amp;"-"&amp;WebStore68[[#This Row],[item]]</f>
        <v>Italy-Roku Streaming Stick With HD/4K/HDR Streaming Device</v>
      </c>
    </row>
    <row r="1070" spans="1:48" hidden="1" x14ac:dyDescent="0.25">
      <c r="A1070">
        <v>969</v>
      </c>
      <c r="B1070">
        <v>446</v>
      </c>
      <c r="C1070" s="4">
        <v>44295</v>
      </c>
      <c r="D1070" s="14">
        <f>WebStore68[[#This Row],[order_date]]</f>
        <v>44295</v>
      </c>
      <c r="E1070" s="3">
        <f>ROUNDUP(MONTH(WebStore68[[#This Row],[order_date]])/3, 0)</f>
        <v>2</v>
      </c>
      <c r="F1070">
        <v>7</v>
      </c>
      <c r="G1070" t="s">
        <v>35</v>
      </c>
      <c r="H1070" t="s">
        <v>46</v>
      </c>
      <c r="I1070" t="s">
        <v>55</v>
      </c>
      <c r="J1070" t="s">
        <v>57</v>
      </c>
      <c r="K1070" s="4">
        <v>44051</v>
      </c>
      <c r="L1070">
        <v>9</v>
      </c>
      <c r="M1070" t="s">
        <v>59</v>
      </c>
      <c r="N1070" s="4">
        <v>43952</v>
      </c>
      <c r="O1070" s="4">
        <v>44075</v>
      </c>
      <c r="P1070">
        <v>2</v>
      </c>
      <c r="Q1070" t="s">
        <v>92</v>
      </c>
      <c r="R1070" t="s">
        <v>254</v>
      </c>
      <c r="S1070">
        <v>2</v>
      </c>
      <c r="T1070" t="s">
        <v>870</v>
      </c>
      <c r="U1070" t="s">
        <v>1407</v>
      </c>
      <c r="V1070" t="s">
        <v>1922</v>
      </c>
      <c r="W1070" t="s">
        <v>88</v>
      </c>
      <c r="X1070" t="s">
        <v>2040</v>
      </c>
      <c r="Y1070">
        <v>281.95999999999998</v>
      </c>
      <c r="Z1070">
        <v>69.959999999999994</v>
      </c>
      <c r="AA1070">
        <v>2</v>
      </c>
      <c r="AB1070" t="s">
        <v>2215</v>
      </c>
      <c r="AC1070" t="s">
        <v>2504</v>
      </c>
      <c r="AD1070">
        <v>5</v>
      </c>
      <c r="AE1070" t="s">
        <v>2633</v>
      </c>
      <c r="AF1070">
        <v>1541</v>
      </c>
      <c r="AG1070" t="s">
        <v>2639</v>
      </c>
      <c r="AH1070" s="4">
        <v>44235</v>
      </c>
      <c r="AI1070" s="4">
        <v>44299</v>
      </c>
      <c r="AJ1070" t="s">
        <v>90</v>
      </c>
      <c r="AK1070" t="s">
        <v>252</v>
      </c>
      <c r="AL1070" t="s">
        <v>69</v>
      </c>
      <c r="AM1070" t="s">
        <v>1015</v>
      </c>
      <c r="AN1070" t="s">
        <v>1545</v>
      </c>
      <c r="AO1070" t="s">
        <v>80</v>
      </c>
      <c r="AP1070" t="s">
        <v>1562</v>
      </c>
      <c r="AQ1070">
        <f>WebStore68[[#This Row],[unit_price]]*WebStore68[[#This Row],[quantity]]</f>
        <v>189.98</v>
      </c>
      <c r="AR1070" t="s">
        <v>645</v>
      </c>
      <c r="AS1070" t="s">
        <v>2347</v>
      </c>
      <c r="AT1070" t="str">
        <f t="shared" si="16"/>
        <v>969446442957yesMale440519Google Ads4395244075281.9669.965control1541Use a relaxing music in the background44235442996194.9929.9913</v>
      </c>
      <c r="AU1070">
        <f>COUNTIF(AT$2:AT1070,AT1070)</f>
        <v>1</v>
      </c>
      <c r="AV1070" t="str">
        <f>WebStore68[[#This Row],[country]]&amp;"-"&amp;WebStore68[[#This Row],[item]]</f>
        <v>Italy-100Pcs Square Poker Chips Set</v>
      </c>
    </row>
    <row r="1071" spans="1:48" hidden="1" x14ac:dyDescent="0.25">
      <c r="A1071">
        <v>984</v>
      </c>
      <c r="B1071">
        <v>177</v>
      </c>
      <c r="C1071" s="4">
        <v>44307</v>
      </c>
      <c r="D1071" s="14">
        <f>WebStore68[[#This Row],[order_date]]</f>
        <v>44307</v>
      </c>
      <c r="E1071" s="3">
        <f>ROUNDUP(MONTH(WebStore68[[#This Row],[order_date]])/3, 0)</f>
        <v>2</v>
      </c>
      <c r="F1071">
        <v>7</v>
      </c>
      <c r="G1071" t="s">
        <v>35</v>
      </c>
      <c r="H1071" t="s">
        <v>46</v>
      </c>
      <c r="I1071" t="s">
        <v>55</v>
      </c>
      <c r="J1071" t="s">
        <v>58</v>
      </c>
      <c r="K1071" s="4">
        <v>44228</v>
      </c>
      <c r="L1071">
        <v>11</v>
      </c>
      <c r="M1071" t="s">
        <v>60</v>
      </c>
      <c r="N1071" s="4">
        <v>44148</v>
      </c>
      <c r="O1071" s="4">
        <v>44265</v>
      </c>
      <c r="P1071">
        <v>1</v>
      </c>
      <c r="Q1071" t="s">
        <v>67</v>
      </c>
      <c r="R1071" t="s">
        <v>229</v>
      </c>
      <c r="S1071">
        <v>1</v>
      </c>
      <c r="T1071" t="s">
        <v>439</v>
      </c>
      <c r="U1071" t="s">
        <v>1001</v>
      </c>
      <c r="V1071" t="s">
        <v>1533</v>
      </c>
      <c r="W1071" t="s">
        <v>67</v>
      </c>
      <c r="X1071" t="s">
        <v>1548</v>
      </c>
      <c r="Y1071">
        <v>179.97</v>
      </c>
      <c r="Z1071">
        <v>44.97</v>
      </c>
      <c r="AA1071">
        <v>1</v>
      </c>
      <c r="AB1071" t="s">
        <v>84</v>
      </c>
      <c r="AC1071" t="s">
        <v>2366</v>
      </c>
      <c r="AH1071" s="4"/>
      <c r="AI1071" s="4"/>
      <c r="AJ1071" t="s">
        <v>67</v>
      </c>
      <c r="AK1071" t="s">
        <v>229</v>
      </c>
      <c r="AL1071" t="s">
        <v>439</v>
      </c>
      <c r="AM1071" t="s">
        <v>1001</v>
      </c>
      <c r="AN1071" t="s">
        <v>1533</v>
      </c>
      <c r="AO1071" t="s">
        <v>67</v>
      </c>
      <c r="AP1071" t="s">
        <v>1548</v>
      </c>
      <c r="AQ1071">
        <f>WebStore68[[#This Row],[unit_price]]*WebStore68[[#This Row],[quantity]]</f>
        <v>179.97</v>
      </c>
      <c r="AR1071" t="s">
        <v>84</v>
      </c>
      <c r="AS1071" t="s">
        <v>2366</v>
      </c>
      <c r="AT1071" t="str">
        <f t="shared" si="16"/>
        <v>984177443077yesFemale4422811Facebook4414844265179.9744.97310259.99314.999</v>
      </c>
      <c r="AU1071">
        <f>COUNTIF(AT$2:AT1071,AT1071)</f>
        <v>1</v>
      </c>
      <c r="AV1071" t="str">
        <f>WebStore68[[#This Row],[country]]&amp;"-"&amp;WebStore68[[#This Row],[item]]</f>
        <v>Italy-One Piece Vol.1 1st Edition - JP</v>
      </c>
    </row>
    <row r="1072" spans="1:48" hidden="1" x14ac:dyDescent="0.25">
      <c r="A1072">
        <v>989</v>
      </c>
      <c r="B1072">
        <v>41</v>
      </c>
      <c r="C1072" s="4">
        <v>44309</v>
      </c>
      <c r="D1072" s="14">
        <f>WebStore68[[#This Row],[order_date]]</f>
        <v>44309</v>
      </c>
      <c r="E1072" s="3">
        <f>ROUNDUP(MONTH(WebStore68[[#This Row],[order_date]])/3, 0)</f>
        <v>2</v>
      </c>
      <c r="F1072">
        <v>7</v>
      </c>
      <c r="G1072" t="s">
        <v>35</v>
      </c>
      <c r="H1072" t="s">
        <v>46</v>
      </c>
      <c r="I1072" t="s">
        <v>56</v>
      </c>
      <c r="J1072" t="s">
        <v>57</v>
      </c>
      <c r="K1072" s="4">
        <v>43935</v>
      </c>
      <c r="L1072">
        <v>7</v>
      </c>
      <c r="M1072" t="s">
        <v>61</v>
      </c>
      <c r="N1072" s="4">
        <v>43915</v>
      </c>
      <c r="O1072" s="4">
        <v>44012</v>
      </c>
      <c r="P1072">
        <v>1</v>
      </c>
      <c r="Q1072" t="s">
        <v>80</v>
      </c>
      <c r="R1072" t="s">
        <v>242</v>
      </c>
      <c r="S1072">
        <v>1</v>
      </c>
      <c r="T1072" t="s">
        <v>455</v>
      </c>
      <c r="U1072" t="s">
        <v>1018</v>
      </c>
      <c r="V1072" t="s">
        <v>1548</v>
      </c>
      <c r="W1072" t="s">
        <v>67</v>
      </c>
      <c r="X1072" t="s">
        <v>1548</v>
      </c>
      <c r="Y1072">
        <v>44.97</v>
      </c>
      <c r="Z1072">
        <v>44.97</v>
      </c>
      <c r="AA1072">
        <v>1</v>
      </c>
      <c r="AB1072" t="s">
        <v>70</v>
      </c>
      <c r="AC1072" t="s">
        <v>2341</v>
      </c>
      <c r="AH1072" s="4"/>
      <c r="AI1072" s="4"/>
      <c r="AJ1072" t="s">
        <v>80</v>
      </c>
      <c r="AK1072" t="s">
        <v>242</v>
      </c>
      <c r="AL1072" t="s">
        <v>455</v>
      </c>
      <c r="AM1072" t="s">
        <v>1018</v>
      </c>
      <c r="AN1072" t="s">
        <v>1548</v>
      </c>
      <c r="AO1072" t="s">
        <v>67</v>
      </c>
      <c r="AP1072" t="s">
        <v>1548</v>
      </c>
      <c r="AQ1072">
        <f>WebStore68[[#This Row],[unit_price]]*WebStore68[[#This Row],[quantity]]</f>
        <v>44.97</v>
      </c>
      <c r="AR1072" t="s">
        <v>70</v>
      </c>
      <c r="AS1072" t="s">
        <v>2341</v>
      </c>
      <c r="AT1072" t="str">
        <f t="shared" si="16"/>
        <v>98941443097noMale439357YouTube439154401244.9744.9721514.99314.995</v>
      </c>
      <c r="AU1072">
        <f>COUNTIF(AT$2:AT1072,AT1072)</f>
        <v>1</v>
      </c>
      <c r="AV1072" t="str">
        <f>WebStore68[[#This Row],[country]]&amp;"-"&amp;WebStore68[[#This Row],[item]]</f>
        <v>Italy-Aluminium HD Polarized Photochromic Sunglasses</v>
      </c>
    </row>
    <row r="1073" spans="1:48" hidden="1" x14ac:dyDescent="0.25">
      <c r="A1073">
        <v>995</v>
      </c>
      <c r="B1073">
        <v>65</v>
      </c>
      <c r="C1073" s="4">
        <v>44313</v>
      </c>
      <c r="D1073" s="14">
        <f>WebStore68[[#This Row],[order_date]]</f>
        <v>44313</v>
      </c>
      <c r="E1073" s="3">
        <f>ROUNDUP(MONTH(WebStore68[[#This Row],[order_date]])/3, 0)</f>
        <v>2</v>
      </c>
      <c r="F1073">
        <v>7</v>
      </c>
      <c r="G1073" t="s">
        <v>35</v>
      </c>
      <c r="H1073" t="s">
        <v>46</v>
      </c>
      <c r="I1073" t="s">
        <v>56</v>
      </c>
      <c r="J1073" t="s">
        <v>57</v>
      </c>
      <c r="K1073" s="4">
        <v>43697</v>
      </c>
      <c r="L1073">
        <v>3</v>
      </c>
      <c r="M1073" t="s">
        <v>59</v>
      </c>
      <c r="N1073" s="4">
        <v>43615</v>
      </c>
      <c r="O1073" s="4">
        <v>43830</v>
      </c>
      <c r="P1073">
        <v>1</v>
      </c>
      <c r="Q1073" t="s">
        <v>78</v>
      </c>
      <c r="R1073" t="s">
        <v>240</v>
      </c>
      <c r="S1073">
        <v>1</v>
      </c>
      <c r="T1073" t="s">
        <v>67</v>
      </c>
      <c r="U1073" t="s">
        <v>1120</v>
      </c>
      <c r="V1073" t="s">
        <v>1643</v>
      </c>
      <c r="W1073" t="s">
        <v>67</v>
      </c>
      <c r="X1073" t="s">
        <v>1548</v>
      </c>
      <c r="Y1073">
        <v>11.97</v>
      </c>
      <c r="Z1073">
        <v>44.97</v>
      </c>
      <c r="AA1073">
        <v>1</v>
      </c>
      <c r="AB1073" t="s">
        <v>469</v>
      </c>
      <c r="AC1073" t="s">
        <v>2339</v>
      </c>
      <c r="AH1073" s="4"/>
      <c r="AI1073" s="4"/>
      <c r="AJ1073" t="s">
        <v>78</v>
      </c>
      <c r="AK1073" t="s">
        <v>240</v>
      </c>
      <c r="AL1073" t="s">
        <v>67</v>
      </c>
      <c r="AM1073" t="s">
        <v>1120</v>
      </c>
      <c r="AN1073" t="s">
        <v>1643</v>
      </c>
      <c r="AO1073" t="s">
        <v>67</v>
      </c>
      <c r="AP1073" t="s">
        <v>1548</v>
      </c>
      <c r="AQ1073">
        <f>WebStore68[[#This Row],[unit_price]]*WebStore68[[#This Row],[quantity]]</f>
        <v>11.97</v>
      </c>
      <c r="AR1073" t="s">
        <v>469</v>
      </c>
      <c r="AS1073" t="s">
        <v>2339</v>
      </c>
      <c r="AT1073" t="str">
        <f t="shared" si="16"/>
        <v>99565443137noMale436973Google Ads436154383011.9744.97833.99314.9923</v>
      </c>
      <c r="AU1073">
        <f>COUNTIF(AT$2:AT1073,AT1073)</f>
        <v>1</v>
      </c>
      <c r="AV1073" t="str">
        <f>WebStore68[[#This Row],[country]]&amp;"-"&amp;WebStore68[[#This Row],[item]]</f>
        <v>Italy-10pcs Bento Cute Animal Food Fruit Picks Forks Lunch Box Accessory Decor Tool</v>
      </c>
    </row>
    <row r="1074" spans="1:48" hidden="1" x14ac:dyDescent="0.25">
      <c r="A1074">
        <v>1002</v>
      </c>
      <c r="B1074">
        <v>67</v>
      </c>
      <c r="C1074" s="4">
        <v>44316</v>
      </c>
      <c r="D1074" s="14">
        <f>WebStore68[[#This Row],[order_date]]</f>
        <v>44316</v>
      </c>
      <c r="E1074" s="3">
        <f>ROUNDUP(MONTH(WebStore68[[#This Row],[order_date]])/3, 0)</f>
        <v>2</v>
      </c>
      <c r="F1074">
        <v>7</v>
      </c>
      <c r="G1074" t="s">
        <v>35</v>
      </c>
      <c r="H1074" t="s">
        <v>46</v>
      </c>
      <c r="I1074" t="s">
        <v>56</v>
      </c>
      <c r="J1074" t="s">
        <v>58</v>
      </c>
      <c r="K1074" s="4">
        <v>43918</v>
      </c>
      <c r="L1074">
        <v>7</v>
      </c>
      <c r="M1074" t="s">
        <v>61</v>
      </c>
      <c r="N1074" s="4">
        <v>43915</v>
      </c>
      <c r="O1074" s="4">
        <v>44012</v>
      </c>
      <c r="P1074">
        <v>1</v>
      </c>
      <c r="Q1074" t="s">
        <v>67</v>
      </c>
      <c r="R1074" t="s">
        <v>229</v>
      </c>
      <c r="S1074">
        <v>1</v>
      </c>
      <c r="T1074" t="s">
        <v>623</v>
      </c>
      <c r="U1074" t="s">
        <v>1173</v>
      </c>
      <c r="V1074" t="s">
        <v>1577</v>
      </c>
      <c r="W1074" t="s">
        <v>80</v>
      </c>
      <c r="X1074" t="s">
        <v>1548</v>
      </c>
      <c r="Y1074">
        <v>49.98</v>
      </c>
      <c r="Z1074">
        <v>29.98</v>
      </c>
      <c r="AA1074">
        <v>1</v>
      </c>
      <c r="AB1074" t="s">
        <v>79</v>
      </c>
      <c r="AC1074" t="s">
        <v>2349</v>
      </c>
      <c r="AH1074" s="4"/>
      <c r="AI1074" s="4"/>
      <c r="AJ1074" t="s">
        <v>67</v>
      </c>
      <c r="AK1074" t="s">
        <v>229</v>
      </c>
      <c r="AL1074" t="s">
        <v>623</v>
      </c>
      <c r="AM1074" t="s">
        <v>1173</v>
      </c>
      <c r="AN1074" t="s">
        <v>1577</v>
      </c>
      <c r="AO1074" t="s">
        <v>80</v>
      </c>
      <c r="AP1074" t="s">
        <v>1548</v>
      </c>
      <c r="AQ1074">
        <f>WebStore68[[#This Row],[unit_price]]*WebStore68[[#This Row],[quantity]]</f>
        <v>49.98</v>
      </c>
      <c r="AR1074" t="s">
        <v>79</v>
      </c>
      <c r="AS1074" t="s">
        <v>2349</v>
      </c>
      <c r="AT1074" t="str">
        <f t="shared" si="16"/>
        <v>100267443167noFemale439187YouTube439154401249.9829.9839724.99214.994</v>
      </c>
      <c r="AU1074">
        <f>COUNTIF(AT$2:AT1074,AT1074)</f>
        <v>1</v>
      </c>
      <c r="AV1074" t="str">
        <f>WebStore68[[#This Row],[country]]&amp;"-"&amp;WebStore68[[#This Row],[item]]</f>
        <v>Italy-Nine Steps From The Tree</v>
      </c>
    </row>
    <row r="1075" spans="1:48" hidden="1" x14ac:dyDescent="0.25">
      <c r="A1075">
        <v>1009</v>
      </c>
      <c r="B1075">
        <v>199</v>
      </c>
      <c r="C1075" s="4">
        <v>44319</v>
      </c>
      <c r="D1075" s="14">
        <f>WebStore68[[#This Row],[order_date]]</f>
        <v>44319</v>
      </c>
      <c r="E1075" s="3">
        <f>ROUNDUP(MONTH(WebStore68[[#This Row],[order_date]])/3, 0)</f>
        <v>2</v>
      </c>
      <c r="F1075">
        <v>7</v>
      </c>
      <c r="G1075" t="s">
        <v>35</v>
      </c>
      <c r="H1075" t="s">
        <v>46</v>
      </c>
      <c r="I1075" t="s">
        <v>55</v>
      </c>
      <c r="J1075" t="s">
        <v>58</v>
      </c>
      <c r="K1075" s="4">
        <v>43861</v>
      </c>
      <c r="L1075">
        <v>4</v>
      </c>
      <c r="M1075" t="s">
        <v>61</v>
      </c>
      <c r="N1075" s="4">
        <v>43831</v>
      </c>
      <c r="O1075" s="4">
        <v>43861</v>
      </c>
      <c r="P1075">
        <v>1</v>
      </c>
      <c r="Q1075" t="s">
        <v>69</v>
      </c>
      <c r="R1075" t="s">
        <v>231</v>
      </c>
      <c r="S1075">
        <v>1</v>
      </c>
      <c r="T1075" t="s">
        <v>856</v>
      </c>
      <c r="U1075" t="s">
        <v>1393</v>
      </c>
      <c r="V1075" t="s">
        <v>1909</v>
      </c>
      <c r="W1075" t="s">
        <v>67</v>
      </c>
      <c r="X1075" t="s">
        <v>1577</v>
      </c>
      <c r="Y1075">
        <v>1587</v>
      </c>
      <c r="Z1075">
        <v>74.97</v>
      </c>
      <c r="AA1075">
        <v>1</v>
      </c>
      <c r="AB1075" t="s">
        <v>67</v>
      </c>
      <c r="AC1075" t="s">
        <v>2373</v>
      </c>
      <c r="AH1075" s="4"/>
      <c r="AI1075" s="4"/>
      <c r="AJ1075" t="s">
        <v>69</v>
      </c>
      <c r="AK1075" t="s">
        <v>231</v>
      </c>
      <c r="AL1075" t="s">
        <v>856</v>
      </c>
      <c r="AM1075" t="s">
        <v>1393</v>
      </c>
      <c r="AN1075" t="s">
        <v>1909</v>
      </c>
      <c r="AO1075" t="s">
        <v>67</v>
      </c>
      <c r="AP1075" t="s">
        <v>1577</v>
      </c>
      <c r="AQ1075">
        <f>WebStore68[[#This Row],[unit_price]]*WebStore68[[#This Row],[quantity]]</f>
        <v>1587</v>
      </c>
      <c r="AR1075" t="s">
        <v>67</v>
      </c>
      <c r="AS1075" t="s">
        <v>2373</v>
      </c>
      <c r="AT1075" t="str">
        <f t="shared" si="16"/>
        <v>1009199443197yesFemale438614YouTube4383143861158774.97199529324.993</v>
      </c>
      <c r="AU1075">
        <f>COUNTIF(AT$2:AT1075,AT1075)</f>
        <v>1</v>
      </c>
      <c r="AV1075" t="str">
        <f>WebStore68[[#This Row],[country]]&amp;"-"&amp;WebStore68[[#This Row],[item]]</f>
        <v>Italy-Nintendo Switch Pokemon Version</v>
      </c>
    </row>
    <row r="1076" spans="1:48" hidden="1" x14ac:dyDescent="0.25">
      <c r="A1076">
        <v>1011</v>
      </c>
      <c r="B1076">
        <v>446</v>
      </c>
      <c r="C1076" s="4">
        <v>44319</v>
      </c>
      <c r="D1076" s="14">
        <f>WebStore68[[#This Row],[order_date]]</f>
        <v>44319</v>
      </c>
      <c r="E1076" s="3">
        <f>ROUNDUP(MONTH(WebStore68[[#This Row],[order_date]])/3, 0)</f>
        <v>2</v>
      </c>
      <c r="F1076">
        <v>7</v>
      </c>
      <c r="G1076" t="s">
        <v>35</v>
      </c>
      <c r="H1076" t="s">
        <v>46</v>
      </c>
      <c r="I1076" t="s">
        <v>55</v>
      </c>
      <c r="J1076" t="s">
        <v>57</v>
      </c>
      <c r="K1076" s="4">
        <v>44051</v>
      </c>
      <c r="L1076">
        <v>9</v>
      </c>
      <c r="M1076" t="s">
        <v>59</v>
      </c>
      <c r="N1076" s="4">
        <v>43952</v>
      </c>
      <c r="O1076" s="4">
        <v>44075</v>
      </c>
      <c r="P1076">
        <v>1</v>
      </c>
      <c r="Q1076" t="s">
        <v>70</v>
      </c>
      <c r="R1076" t="s">
        <v>232</v>
      </c>
      <c r="S1076">
        <v>1</v>
      </c>
      <c r="T1076" t="s">
        <v>673</v>
      </c>
      <c r="U1076" t="s">
        <v>1216</v>
      </c>
      <c r="V1076" t="s">
        <v>1652</v>
      </c>
      <c r="W1076" t="s">
        <v>67</v>
      </c>
      <c r="X1076" t="s">
        <v>1517</v>
      </c>
      <c r="Y1076">
        <v>41.97</v>
      </c>
      <c r="Z1076">
        <v>59.97</v>
      </c>
      <c r="AA1076">
        <v>1</v>
      </c>
      <c r="AB1076" t="s">
        <v>432</v>
      </c>
      <c r="AC1076" t="s">
        <v>2331</v>
      </c>
      <c r="AH1076" s="4"/>
      <c r="AI1076" s="4"/>
      <c r="AJ1076" t="s">
        <v>70</v>
      </c>
      <c r="AK1076" t="s">
        <v>232</v>
      </c>
      <c r="AL1076" t="s">
        <v>673</v>
      </c>
      <c r="AM1076" t="s">
        <v>1216</v>
      </c>
      <c r="AN1076" t="s">
        <v>1652</v>
      </c>
      <c r="AO1076" t="s">
        <v>67</v>
      </c>
      <c r="AP1076" t="s">
        <v>1517</v>
      </c>
      <c r="AQ1076">
        <f>WebStore68[[#This Row],[unit_price]]*WebStore68[[#This Row],[quantity]]</f>
        <v>41.97</v>
      </c>
      <c r="AR1076" t="s">
        <v>432</v>
      </c>
      <c r="AS1076" t="s">
        <v>2331</v>
      </c>
      <c r="AT1076" t="str">
        <f t="shared" si="16"/>
        <v>1011446443197yesMale440519Google Ads439524407541.9759.9751213.99319.9921</v>
      </c>
      <c r="AU1076">
        <f>COUNTIF(AT$2:AT1076,AT1076)</f>
        <v>1</v>
      </c>
      <c r="AV1076" t="str">
        <f>WebStore68[[#This Row],[country]]&amp;"-"&amp;WebStore68[[#This Row],[item]]</f>
        <v>Italy-60x 185cm Yoga Mat 10mm</v>
      </c>
    </row>
    <row r="1077" spans="1:48" hidden="1" x14ac:dyDescent="0.25">
      <c r="A1077">
        <v>1013</v>
      </c>
      <c r="B1077">
        <v>394</v>
      </c>
      <c r="C1077" s="13">
        <v>44321</v>
      </c>
      <c r="D1077" s="14">
        <f>WebStore68[[#This Row],[order_date]]</f>
        <v>44321</v>
      </c>
      <c r="E1077" s="3">
        <f>ROUNDUP(MONTH(WebStore68[[#This Row],[order_date]])/3, 0)</f>
        <v>2</v>
      </c>
      <c r="F1077">
        <v>7</v>
      </c>
      <c r="G1077" t="s">
        <v>35</v>
      </c>
      <c r="H1077" t="s">
        <v>46</v>
      </c>
      <c r="I1077" t="s">
        <v>56</v>
      </c>
      <c r="J1077" t="s">
        <v>58</v>
      </c>
      <c r="K1077" s="4">
        <v>43678</v>
      </c>
      <c r="L1077">
        <v>2</v>
      </c>
      <c r="M1077" t="s">
        <v>60</v>
      </c>
      <c r="N1077" s="4">
        <v>43615</v>
      </c>
      <c r="O1077" s="4">
        <v>43830</v>
      </c>
      <c r="P1077">
        <v>1</v>
      </c>
      <c r="Q1077" t="s">
        <v>69</v>
      </c>
      <c r="R1077" t="s">
        <v>231</v>
      </c>
      <c r="S1077">
        <v>1</v>
      </c>
      <c r="T1077" t="s">
        <v>393</v>
      </c>
      <c r="U1077" t="s">
        <v>955</v>
      </c>
      <c r="V1077" t="s">
        <v>1489</v>
      </c>
      <c r="W1077" t="s">
        <v>69</v>
      </c>
      <c r="X1077" t="s">
        <v>1577</v>
      </c>
      <c r="Y1077">
        <v>28.95</v>
      </c>
      <c r="Z1077">
        <v>24.99</v>
      </c>
      <c r="AA1077">
        <v>1</v>
      </c>
      <c r="AB1077" t="s">
        <v>78</v>
      </c>
      <c r="AC1077" t="s">
        <v>2330</v>
      </c>
      <c r="AH1077" s="4"/>
      <c r="AI1077" s="4"/>
      <c r="AJ1077" t="s">
        <v>69</v>
      </c>
      <c r="AK1077" t="s">
        <v>231</v>
      </c>
      <c r="AL1077" t="s">
        <v>393</v>
      </c>
      <c r="AM1077" t="s">
        <v>955</v>
      </c>
      <c r="AN1077" t="s">
        <v>1489</v>
      </c>
      <c r="AO1077" t="s">
        <v>69</v>
      </c>
      <c r="AP1077" t="s">
        <v>1577</v>
      </c>
      <c r="AQ1077">
        <f>WebStore68[[#This Row],[unit_price]]*WebStore68[[#This Row],[quantity]]</f>
        <v>28.95</v>
      </c>
      <c r="AR1077" t="s">
        <v>78</v>
      </c>
      <c r="AS1077" t="s">
        <v>2330</v>
      </c>
      <c r="AT1077" t="str">
        <f t="shared" si="16"/>
        <v>1013394443217noFemale436782Facebook436154383028.9524.9911828.95124.998</v>
      </c>
      <c r="AU1077">
        <f>COUNTIF(AT$2:AT1077,AT1077)</f>
        <v>1</v>
      </c>
      <c r="AV1077" t="str">
        <f>WebStore68[[#This Row],[country]]&amp;"-"&amp;WebStore68[[#This Row],[item]]</f>
        <v>Italy-Anker Portable Charger PowerCore Slim 10000 Power Bank</v>
      </c>
    </row>
    <row r="1078" spans="1:48" hidden="1" x14ac:dyDescent="0.25">
      <c r="A1078">
        <v>1016</v>
      </c>
      <c r="B1078">
        <v>201</v>
      </c>
      <c r="C1078" s="4">
        <v>44322</v>
      </c>
      <c r="D1078" s="14">
        <f>WebStore68[[#This Row],[order_date]]</f>
        <v>44322</v>
      </c>
      <c r="E1078" s="3">
        <f>ROUNDUP(MONTH(WebStore68[[#This Row],[order_date]])/3, 0)</f>
        <v>2</v>
      </c>
      <c r="F1078">
        <v>7</v>
      </c>
      <c r="G1078" t="s">
        <v>35</v>
      </c>
      <c r="H1078" t="s">
        <v>46</v>
      </c>
      <c r="I1078" t="s">
        <v>55</v>
      </c>
      <c r="J1078" t="s">
        <v>58</v>
      </c>
      <c r="K1078" s="4">
        <v>43728</v>
      </c>
      <c r="L1078">
        <v>1</v>
      </c>
      <c r="M1078" t="s">
        <v>61</v>
      </c>
      <c r="N1078" s="4">
        <v>43615</v>
      </c>
      <c r="O1078" s="4">
        <v>43830</v>
      </c>
      <c r="P1078">
        <v>1</v>
      </c>
      <c r="Q1078" t="s">
        <v>105</v>
      </c>
      <c r="R1078" t="s">
        <v>267</v>
      </c>
      <c r="S1078">
        <v>1</v>
      </c>
      <c r="T1078" t="s">
        <v>888</v>
      </c>
      <c r="U1078" t="s">
        <v>1425</v>
      </c>
      <c r="V1078" t="s">
        <v>1940</v>
      </c>
      <c r="W1078" t="s">
        <v>88</v>
      </c>
      <c r="X1078" t="s">
        <v>1869</v>
      </c>
      <c r="Y1078">
        <v>143.96</v>
      </c>
      <c r="Z1078">
        <v>59.96</v>
      </c>
      <c r="AA1078">
        <v>1</v>
      </c>
      <c r="AB1078" t="s">
        <v>91</v>
      </c>
      <c r="AC1078" t="s">
        <v>2599</v>
      </c>
      <c r="AH1078" s="4"/>
      <c r="AI1078" s="4"/>
      <c r="AJ1078" t="s">
        <v>79</v>
      </c>
      <c r="AK1078" t="s">
        <v>241</v>
      </c>
      <c r="AL1078" t="s">
        <v>566</v>
      </c>
      <c r="AM1078" t="s">
        <v>1067</v>
      </c>
      <c r="AN1078" t="s">
        <v>1649</v>
      </c>
      <c r="AO1078" t="s">
        <v>80</v>
      </c>
      <c r="AP1078" t="s">
        <v>1548</v>
      </c>
      <c r="AQ1078">
        <f>WebStore68[[#This Row],[unit_price]]*WebStore68[[#This Row],[quantity]]</f>
        <v>71.98</v>
      </c>
      <c r="AR1078" t="s">
        <v>65</v>
      </c>
      <c r="AS1078" t="s">
        <v>2343</v>
      </c>
      <c r="AT1078" t="str">
        <f t="shared" si="16"/>
        <v>1016201443227yesFemale437281YouTube4361543830143.9659.96410835.99214.9910</v>
      </c>
      <c r="AU1078">
        <f>COUNTIF(AT$2:AT1078,AT1078)</f>
        <v>1</v>
      </c>
      <c r="AV1078" t="str">
        <f>WebStore68[[#This Row],[country]]&amp;"-"&amp;WebStore68[[#This Row],[item]]</f>
        <v>Italy-Pokemon Sword &amp; Shield Vivid Voltage Booster Box</v>
      </c>
    </row>
    <row r="1079" spans="1:48" hidden="1" x14ac:dyDescent="0.25">
      <c r="A1079">
        <v>1030</v>
      </c>
      <c r="B1079">
        <v>446</v>
      </c>
      <c r="C1079" s="4">
        <v>44328</v>
      </c>
      <c r="D1079" s="14">
        <f>WebStore68[[#This Row],[order_date]]</f>
        <v>44328</v>
      </c>
      <c r="E1079" s="3">
        <f>ROUNDUP(MONTH(WebStore68[[#This Row],[order_date]])/3, 0)</f>
        <v>2</v>
      </c>
      <c r="F1079">
        <v>7</v>
      </c>
      <c r="G1079" t="s">
        <v>35</v>
      </c>
      <c r="H1079" t="s">
        <v>46</v>
      </c>
      <c r="I1079" t="s">
        <v>55</v>
      </c>
      <c r="J1079" t="s">
        <v>57</v>
      </c>
      <c r="K1079" s="4">
        <v>44051</v>
      </c>
      <c r="L1079">
        <v>9</v>
      </c>
      <c r="M1079" t="s">
        <v>59</v>
      </c>
      <c r="N1079" s="4">
        <v>43952</v>
      </c>
      <c r="O1079" s="4">
        <v>44075</v>
      </c>
      <c r="P1079">
        <v>2</v>
      </c>
      <c r="Q1079" t="s">
        <v>157</v>
      </c>
      <c r="R1079" t="s">
        <v>319</v>
      </c>
      <c r="S1079">
        <v>2</v>
      </c>
      <c r="T1079" t="s">
        <v>893</v>
      </c>
      <c r="U1079" t="s">
        <v>1430</v>
      </c>
      <c r="V1079" t="s">
        <v>1945</v>
      </c>
      <c r="W1079" t="s">
        <v>128</v>
      </c>
      <c r="X1079" t="s">
        <v>2042</v>
      </c>
      <c r="Y1079">
        <v>213.24</v>
      </c>
      <c r="Z1079">
        <v>109.92</v>
      </c>
      <c r="AA1079">
        <v>2</v>
      </c>
      <c r="AB1079" t="s">
        <v>2128</v>
      </c>
      <c r="AC1079" t="s">
        <v>2403</v>
      </c>
      <c r="AH1079" s="4"/>
      <c r="AI1079" s="4"/>
      <c r="AJ1079" t="s">
        <v>80</v>
      </c>
      <c r="AK1079" t="s">
        <v>242</v>
      </c>
      <c r="AL1079" t="s">
        <v>587</v>
      </c>
      <c r="AM1079" t="s">
        <v>1143</v>
      </c>
      <c r="AN1079" t="s">
        <v>1668</v>
      </c>
      <c r="AO1079" t="s">
        <v>90</v>
      </c>
      <c r="AP1079" t="s">
        <v>1548</v>
      </c>
      <c r="AQ1079">
        <f>WebStore68[[#This Row],[unit_price]]*WebStore68[[#This Row],[quantity]]</f>
        <v>187.74</v>
      </c>
      <c r="AR1079" t="s">
        <v>79</v>
      </c>
      <c r="AS1079" t="s">
        <v>2349</v>
      </c>
      <c r="AT1079" t="str">
        <f t="shared" si="16"/>
        <v>1030446443287yesMale440519Google Ads4395244075213.24109.9227431.29614.994</v>
      </c>
      <c r="AU1079">
        <f>COUNTIF(AT$2:AT1079,AT1079)</f>
        <v>1</v>
      </c>
      <c r="AV1079" t="str">
        <f>WebStore68[[#This Row],[country]]&amp;"-"&amp;WebStore68[[#This Row],[item]]</f>
        <v>Italy-Lee Men's Dungarees Belted Wyoming Cargo Short</v>
      </c>
    </row>
    <row r="1080" spans="1:48" hidden="1" x14ac:dyDescent="0.25">
      <c r="A1080">
        <v>1030</v>
      </c>
      <c r="B1080">
        <v>446</v>
      </c>
      <c r="C1080" s="4">
        <v>44328</v>
      </c>
      <c r="D1080" s="14">
        <f>WebStore68[[#This Row],[order_date]]</f>
        <v>44328</v>
      </c>
      <c r="E1080" s="3">
        <f>ROUNDUP(MONTH(WebStore68[[#This Row],[order_date]])/3, 0)</f>
        <v>2</v>
      </c>
      <c r="F1080">
        <v>7</v>
      </c>
      <c r="G1080" t="s">
        <v>35</v>
      </c>
      <c r="H1080" t="s">
        <v>46</v>
      </c>
      <c r="I1080" t="s">
        <v>55</v>
      </c>
      <c r="J1080" t="s">
        <v>57</v>
      </c>
      <c r="K1080" s="4">
        <v>44051</v>
      </c>
      <c r="L1080">
        <v>9</v>
      </c>
      <c r="M1080" t="s">
        <v>59</v>
      </c>
      <c r="N1080" s="4">
        <v>43952</v>
      </c>
      <c r="O1080" s="4">
        <v>44075</v>
      </c>
      <c r="P1080">
        <v>2</v>
      </c>
      <c r="Q1080" t="s">
        <v>157</v>
      </c>
      <c r="R1080" t="s">
        <v>319</v>
      </c>
      <c r="S1080">
        <v>2</v>
      </c>
      <c r="T1080" t="s">
        <v>893</v>
      </c>
      <c r="U1080" t="s">
        <v>1430</v>
      </c>
      <c r="V1080" t="s">
        <v>1945</v>
      </c>
      <c r="W1080" t="s">
        <v>128</v>
      </c>
      <c r="X1080" t="s">
        <v>2042</v>
      </c>
      <c r="Y1080">
        <v>213.24</v>
      </c>
      <c r="Z1080">
        <v>109.92</v>
      </c>
      <c r="AA1080">
        <v>2</v>
      </c>
      <c r="AB1080" t="s">
        <v>2128</v>
      </c>
      <c r="AC1080" t="s">
        <v>2403</v>
      </c>
      <c r="AH1080" s="4"/>
      <c r="AI1080" s="4"/>
      <c r="AJ1080" t="s">
        <v>90</v>
      </c>
      <c r="AK1080" t="s">
        <v>252</v>
      </c>
      <c r="AL1080" t="s">
        <v>497</v>
      </c>
      <c r="AM1080" t="s">
        <v>1060</v>
      </c>
      <c r="AN1080" t="s">
        <v>1589</v>
      </c>
      <c r="AO1080" t="s">
        <v>80</v>
      </c>
      <c r="AP1080" t="s">
        <v>1562</v>
      </c>
      <c r="AQ1080">
        <f>WebStore68[[#This Row],[unit_price]]*WebStore68[[#This Row],[quantity]]</f>
        <v>25.5</v>
      </c>
      <c r="AR1080" t="s">
        <v>410</v>
      </c>
      <c r="AS1080" t="s">
        <v>2359</v>
      </c>
      <c r="AT1080" t="str">
        <f t="shared" si="16"/>
        <v>1030446443287yesMale440519Google Ads4395244075213.24109.9266512.7529.9920</v>
      </c>
      <c r="AU1080">
        <f>COUNTIF(AT$2:AT1080,AT1080)</f>
        <v>1</v>
      </c>
      <c r="AV1080" t="str">
        <f>WebStore68[[#This Row],[country]]&amp;"-"&amp;WebStore68[[#This Row],[item]]</f>
        <v>Italy-Jenga Classic Game</v>
      </c>
    </row>
    <row r="1081" spans="1:48" hidden="1" x14ac:dyDescent="0.25">
      <c r="A1081">
        <v>1033</v>
      </c>
      <c r="B1081">
        <v>61</v>
      </c>
      <c r="C1081" s="13">
        <v>44330</v>
      </c>
      <c r="D1081" s="14">
        <f>WebStore68[[#This Row],[order_date]]</f>
        <v>44330</v>
      </c>
      <c r="E1081" s="3">
        <f>ROUNDUP(MONTH(WebStore68[[#This Row],[order_date]])/3, 0)</f>
        <v>2</v>
      </c>
      <c r="F1081">
        <v>7</v>
      </c>
      <c r="G1081" t="s">
        <v>35</v>
      </c>
      <c r="H1081" t="s">
        <v>46</v>
      </c>
      <c r="I1081" t="s">
        <v>56</v>
      </c>
      <c r="J1081" t="s">
        <v>57</v>
      </c>
      <c r="K1081" s="4">
        <v>43703</v>
      </c>
      <c r="L1081">
        <v>2</v>
      </c>
      <c r="M1081" t="s">
        <v>60</v>
      </c>
      <c r="N1081" s="4">
        <v>43615</v>
      </c>
      <c r="O1081" s="4">
        <v>43830</v>
      </c>
      <c r="P1081">
        <v>1</v>
      </c>
      <c r="Q1081" t="s">
        <v>67</v>
      </c>
      <c r="R1081" t="s">
        <v>229</v>
      </c>
      <c r="S1081">
        <v>1</v>
      </c>
      <c r="T1081" t="s">
        <v>439</v>
      </c>
      <c r="U1081" t="s">
        <v>1001</v>
      </c>
      <c r="V1081" t="s">
        <v>1533</v>
      </c>
      <c r="W1081" t="s">
        <v>67</v>
      </c>
      <c r="X1081" t="s">
        <v>1548</v>
      </c>
      <c r="Y1081">
        <v>179.97</v>
      </c>
      <c r="Z1081">
        <v>44.97</v>
      </c>
      <c r="AA1081">
        <v>1</v>
      </c>
      <c r="AB1081" t="s">
        <v>84</v>
      </c>
      <c r="AC1081" t="s">
        <v>2366</v>
      </c>
      <c r="AH1081" s="4"/>
      <c r="AI1081" s="4"/>
      <c r="AJ1081" t="s">
        <v>67</v>
      </c>
      <c r="AK1081" t="s">
        <v>229</v>
      </c>
      <c r="AL1081" t="s">
        <v>439</v>
      </c>
      <c r="AM1081" t="s">
        <v>1001</v>
      </c>
      <c r="AN1081" t="s">
        <v>1533</v>
      </c>
      <c r="AO1081" t="s">
        <v>67</v>
      </c>
      <c r="AP1081" t="s">
        <v>1548</v>
      </c>
      <c r="AQ1081">
        <f>WebStore68[[#This Row],[unit_price]]*WebStore68[[#This Row],[quantity]]</f>
        <v>179.97</v>
      </c>
      <c r="AR1081" t="s">
        <v>84</v>
      </c>
      <c r="AS1081" t="s">
        <v>2366</v>
      </c>
      <c r="AT1081" t="str">
        <f t="shared" si="16"/>
        <v>103361443307noMale437032Facebook4361543830179.9744.97310259.99314.999</v>
      </c>
      <c r="AU1081">
        <f>COUNTIF(AT$2:AT1081,AT1081)</f>
        <v>1</v>
      </c>
      <c r="AV1081" t="str">
        <f>WebStore68[[#This Row],[country]]&amp;"-"&amp;WebStore68[[#This Row],[item]]</f>
        <v>Italy-One Piece Vol.1 1st Edition - JP</v>
      </c>
    </row>
    <row r="1082" spans="1:48" hidden="1" x14ac:dyDescent="0.25">
      <c r="A1082">
        <v>1035</v>
      </c>
      <c r="B1082">
        <v>250</v>
      </c>
      <c r="C1082" s="4">
        <v>44331</v>
      </c>
      <c r="D1082" s="14">
        <f>WebStore68[[#This Row],[order_date]]</f>
        <v>44331</v>
      </c>
      <c r="E1082" s="3">
        <f>ROUNDUP(MONTH(WebStore68[[#This Row],[order_date]])/3, 0)</f>
        <v>2</v>
      </c>
      <c r="F1082">
        <v>7</v>
      </c>
      <c r="G1082" t="s">
        <v>35</v>
      </c>
      <c r="H1082" t="s">
        <v>46</v>
      </c>
      <c r="I1082" t="s">
        <v>56</v>
      </c>
      <c r="J1082" t="s">
        <v>57</v>
      </c>
      <c r="K1082" s="4">
        <v>43850</v>
      </c>
      <c r="L1082">
        <v>5</v>
      </c>
      <c r="M1082" t="s">
        <v>60</v>
      </c>
      <c r="N1082" s="4">
        <v>43831</v>
      </c>
      <c r="O1082" s="4">
        <v>43921</v>
      </c>
      <c r="P1082">
        <v>2</v>
      </c>
      <c r="Q1082" t="s">
        <v>85</v>
      </c>
      <c r="R1082" t="s">
        <v>247</v>
      </c>
      <c r="S1082">
        <v>2</v>
      </c>
      <c r="T1082" t="s">
        <v>895</v>
      </c>
      <c r="U1082" t="s">
        <v>1432</v>
      </c>
      <c r="V1082" t="s">
        <v>1947</v>
      </c>
      <c r="W1082" t="s">
        <v>180</v>
      </c>
      <c r="X1082" t="s">
        <v>2037</v>
      </c>
      <c r="Y1082">
        <v>1171.97</v>
      </c>
      <c r="Z1082">
        <v>64.97</v>
      </c>
      <c r="AA1082">
        <v>2</v>
      </c>
      <c r="AB1082" t="s">
        <v>173</v>
      </c>
      <c r="AC1082" t="s">
        <v>2604</v>
      </c>
      <c r="AH1082" s="4"/>
      <c r="AI1082" s="4"/>
      <c r="AJ1082" t="s">
        <v>69</v>
      </c>
      <c r="AK1082" t="s">
        <v>231</v>
      </c>
      <c r="AL1082" t="s">
        <v>492</v>
      </c>
      <c r="AM1082" t="s">
        <v>1055</v>
      </c>
      <c r="AN1082" t="s">
        <v>1584</v>
      </c>
      <c r="AO1082" t="s">
        <v>80</v>
      </c>
      <c r="AP1082" t="s">
        <v>1577</v>
      </c>
      <c r="AQ1082">
        <f>WebStore68[[#This Row],[unit_price]]*WebStore68[[#This Row],[quantity]]</f>
        <v>1147.98</v>
      </c>
      <c r="AR1082" t="s">
        <v>78</v>
      </c>
      <c r="AS1082" t="s">
        <v>2330</v>
      </c>
      <c r="AT1082" t="str">
        <f t="shared" si="16"/>
        <v>1035250443317noMale438505Facebook43831439211171.9764.971135573.99224.998</v>
      </c>
      <c r="AU1082">
        <f>COUNTIF(AT$2:AT1082,AT1082)</f>
        <v>1</v>
      </c>
      <c r="AV1082" t="str">
        <f>WebStore68[[#This Row],[country]]&amp;"-"&amp;WebStore68[[#This Row],[item]]</f>
        <v>Italy-Sony STRDH590 5.2-ch Surround Sound Home Theater Receiver</v>
      </c>
    </row>
    <row r="1083" spans="1:48" hidden="1" x14ac:dyDescent="0.25">
      <c r="A1083">
        <v>1035</v>
      </c>
      <c r="B1083">
        <v>250</v>
      </c>
      <c r="C1083" s="4">
        <v>44331</v>
      </c>
      <c r="D1083" s="14">
        <f>WebStore68[[#This Row],[order_date]]</f>
        <v>44331</v>
      </c>
      <c r="E1083" s="3">
        <f>ROUNDUP(MONTH(WebStore68[[#This Row],[order_date]])/3, 0)</f>
        <v>2</v>
      </c>
      <c r="F1083">
        <v>7</v>
      </c>
      <c r="G1083" t="s">
        <v>35</v>
      </c>
      <c r="H1083" t="s">
        <v>46</v>
      </c>
      <c r="I1083" t="s">
        <v>56</v>
      </c>
      <c r="J1083" t="s">
        <v>57</v>
      </c>
      <c r="K1083" s="4">
        <v>43850</v>
      </c>
      <c r="L1083">
        <v>5</v>
      </c>
      <c r="M1083" t="s">
        <v>60</v>
      </c>
      <c r="N1083" s="4">
        <v>43831</v>
      </c>
      <c r="O1083" s="4">
        <v>43921</v>
      </c>
      <c r="P1083">
        <v>2</v>
      </c>
      <c r="Q1083" t="s">
        <v>85</v>
      </c>
      <c r="R1083" t="s">
        <v>247</v>
      </c>
      <c r="S1083">
        <v>2</v>
      </c>
      <c r="T1083" t="s">
        <v>895</v>
      </c>
      <c r="U1083" t="s">
        <v>1432</v>
      </c>
      <c r="V1083" t="s">
        <v>1947</v>
      </c>
      <c r="W1083" t="s">
        <v>180</v>
      </c>
      <c r="X1083" t="s">
        <v>2037</v>
      </c>
      <c r="Y1083">
        <v>1171.97</v>
      </c>
      <c r="Z1083">
        <v>64.97</v>
      </c>
      <c r="AA1083">
        <v>2</v>
      </c>
      <c r="AB1083" t="s">
        <v>173</v>
      </c>
      <c r="AC1083" t="s">
        <v>2604</v>
      </c>
      <c r="AH1083" s="4"/>
      <c r="AI1083" s="4"/>
      <c r="AJ1083" t="s">
        <v>80</v>
      </c>
      <c r="AK1083" t="s">
        <v>242</v>
      </c>
      <c r="AL1083" t="s">
        <v>507</v>
      </c>
      <c r="AM1083" t="s">
        <v>1070</v>
      </c>
      <c r="AN1083" t="s">
        <v>1597</v>
      </c>
      <c r="AO1083" t="s">
        <v>69</v>
      </c>
      <c r="AP1083" t="s">
        <v>1548</v>
      </c>
      <c r="AQ1083">
        <f>WebStore68[[#This Row],[unit_price]]*WebStore68[[#This Row],[quantity]]</f>
        <v>23.99</v>
      </c>
      <c r="AR1083" t="s">
        <v>69</v>
      </c>
      <c r="AS1083" t="s">
        <v>2360</v>
      </c>
      <c r="AT1083" t="str">
        <f t="shared" si="16"/>
        <v>1035250443317noMale438505Facebook43831439211171.9764.9723323.99114.991</v>
      </c>
      <c r="AU1083">
        <f>COUNTIF(AT$2:AT1083,AT1083)</f>
        <v>1</v>
      </c>
      <c r="AV1083" t="str">
        <f>WebStore68[[#This Row],[country]]&amp;"-"&amp;WebStore68[[#This Row],[item]]</f>
        <v>Italy-Dickies Men's Original 874</v>
      </c>
    </row>
    <row r="1084" spans="1:48" hidden="1" x14ac:dyDescent="0.25">
      <c r="A1084">
        <v>1070</v>
      </c>
      <c r="B1084">
        <v>201</v>
      </c>
      <c r="C1084" s="4">
        <v>44354</v>
      </c>
      <c r="D1084" s="14">
        <f>WebStore68[[#This Row],[order_date]]</f>
        <v>44354</v>
      </c>
      <c r="E1084" s="3">
        <f>ROUNDUP(MONTH(WebStore68[[#This Row],[order_date]])/3, 0)</f>
        <v>2</v>
      </c>
      <c r="F1084">
        <v>7</v>
      </c>
      <c r="G1084" t="s">
        <v>35</v>
      </c>
      <c r="H1084" t="s">
        <v>46</v>
      </c>
      <c r="I1084" t="s">
        <v>55</v>
      </c>
      <c r="J1084" t="s">
        <v>58</v>
      </c>
      <c r="K1084" s="4">
        <v>43728</v>
      </c>
      <c r="L1084">
        <v>1</v>
      </c>
      <c r="M1084" t="s">
        <v>61</v>
      </c>
      <c r="N1084" s="4">
        <v>43615</v>
      </c>
      <c r="O1084" s="4">
        <v>43830</v>
      </c>
      <c r="P1084">
        <v>1</v>
      </c>
      <c r="Q1084" t="s">
        <v>88</v>
      </c>
      <c r="R1084" t="s">
        <v>250</v>
      </c>
      <c r="S1084">
        <v>1</v>
      </c>
      <c r="T1084" t="s">
        <v>905</v>
      </c>
      <c r="U1084" t="s">
        <v>1441</v>
      </c>
      <c r="V1084" t="s">
        <v>1955</v>
      </c>
      <c r="W1084" t="s">
        <v>110</v>
      </c>
      <c r="X1084" t="s">
        <v>1869</v>
      </c>
      <c r="Y1084">
        <v>1499.94</v>
      </c>
      <c r="Z1084">
        <v>89.94</v>
      </c>
      <c r="AA1084">
        <v>1</v>
      </c>
      <c r="AB1084" t="s">
        <v>105</v>
      </c>
      <c r="AC1084" t="s">
        <v>2346</v>
      </c>
      <c r="AH1084" s="4"/>
      <c r="AI1084" s="4"/>
      <c r="AJ1084" t="s">
        <v>80</v>
      </c>
      <c r="AK1084" t="s">
        <v>242</v>
      </c>
      <c r="AL1084" t="s">
        <v>509</v>
      </c>
      <c r="AM1084" t="s">
        <v>1072</v>
      </c>
      <c r="AN1084" t="s">
        <v>1599</v>
      </c>
      <c r="AO1084" t="s">
        <v>67</v>
      </c>
      <c r="AP1084" t="s">
        <v>1548</v>
      </c>
      <c r="AQ1084">
        <f>WebStore68[[#This Row],[unit_price]]*WebStore68[[#This Row],[quantity]]</f>
        <v>749.97</v>
      </c>
      <c r="AR1084" t="s">
        <v>79</v>
      </c>
      <c r="AS1084" t="s">
        <v>2349</v>
      </c>
      <c r="AT1084" t="str">
        <f t="shared" si="16"/>
        <v>1070201443547yesFemale437281YouTube43615438301499.9489.94285249.99314.994</v>
      </c>
      <c r="AU1084">
        <f>COUNTIF(AT$2:AT1084,AT1084)</f>
        <v>1</v>
      </c>
      <c r="AV1084" t="str">
        <f>WebStore68[[#This Row],[country]]&amp;"-"&amp;WebStore68[[#This Row],[item]]</f>
        <v>Italy-MARNI Leather Shoulder Bag K-86058</v>
      </c>
    </row>
    <row r="1085" spans="1:48" hidden="1" x14ac:dyDescent="0.25">
      <c r="A1085">
        <v>1092</v>
      </c>
      <c r="B1085">
        <v>311</v>
      </c>
      <c r="C1085" s="4">
        <v>44366</v>
      </c>
      <c r="D1085" s="14">
        <f>WebStore68[[#This Row],[order_date]]</f>
        <v>44366</v>
      </c>
      <c r="E1085" s="3">
        <f>ROUNDUP(MONTH(WebStore68[[#This Row],[order_date]])/3, 0)</f>
        <v>2</v>
      </c>
      <c r="F1085">
        <v>7</v>
      </c>
      <c r="G1085" t="s">
        <v>35</v>
      </c>
      <c r="H1085" t="s">
        <v>46</v>
      </c>
      <c r="I1085" t="s">
        <v>56</v>
      </c>
      <c r="J1085" t="s">
        <v>57</v>
      </c>
      <c r="K1085" s="4">
        <v>43961</v>
      </c>
      <c r="L1085">
        <v>9</v>
      </c>
      <c r="M1085" t="s">
        <v>59</v>
      </c>
      <c r="N1085" s="4">
        <v>43952</v>
      </c>
      <c r="O1085" s="4">
        <v>44075</v>
      </c>
      <c r="P1085">
        <v>1</v>
      </c>
      <c r="Q1085" t="s">
        <v>79</v>
      </c>
      <c r="R1085" t="s">
        <v>241</v>
      </c>
      <c r="S1085">
        <v>1</v>
      </c>
      <c r="T1085" t="s">
        <v>570</v>
      </c>
      <c r="U1085" t="s">
        <v>1087</v>
      </c>
      <c r="V1085" t="s">
        <v>1653</v>
      </c>
      <c r="W1085" t="s">
        <v>69</v>
      </c>
      <c r="X1085" t="s">
        <v>1548</v>
      </c>
      <c r="Y1085">
        <v>13.89</v>
      </c>
      <c r="Z1085">
        <v>14.99</v>
      </c>
      <c r="AA1085">
        <v>1</v>
      </c>
      <c r="AB1085" t="s">
        <v>65</v>
      </c>
      <c r="AC1085" t="s">
        <v>2343</v>
      </c>
      <c r="AH1085" s="4"/>
      <c r="AI1085" s="4"/>
      <c r="AJ1085" t="s">
        <v>79</v>
      </c>
      <c r="AK1085" t="s">
        <v>241</v>
      </c>
      <c r="AL1085" t="s">
        <v>570</v>
      </c>
      <c r="AM1085" t="s">
        <v>1087</v>
      </c>
      <c r="AN1085" t="s">
        <v>1653</v>
      </c>
      <c r="AO1085" t="s">
        <v>69</v>
      </c>
      <c r="AP1085" t="s">
        <v>1548</v>
      </c>
      <c r="AQ1085">
        <f>WebStore68[[#This Row],[unit_price]]*WebStore68[[#This Row],[quantity]]</f>
        <v>13.89</v>
      </c>
      <c r="AR1085" t="s">
        <v>65</v>
      </c>
      <c r="AS1085" t="s">
        <v>2343</v>
      </c>
      <c r="AT1085" t="str">
        <f t="shared" si="16"/>
        <v>1092311443667noMale439619Google Ads439524407513.8914.99416713.89114.9910</v>
      </c>
      <c r="AU1085">
        <f>COUNTIF(AT$2:AT1085,AT1085)</f>
        <v>1</v>
      </c>
      <c r="AV1085" t="str">
        <f>WebStore68[[#This Row],[country]]&amp;"-"&amp;WebStore68[[#This Row],[item]]</f>
        <v>Italy-Yu-Gi-Oh! TCG: Egyptian God Deck: Slifer The Sky Dragon</v>
      </c>
    </row>
    <row r="1086" spans="1:48" hidden="1" x14ac:dyDescent="0.25">
      <c r="A1086">
        <v>1105</v>
      </c>
      <c r="B1086">
        <v>250</v>
      </c>
      <c r="C1086" s="4">
        <v>44369</v>
      </c>
      <c r="D1086" s="14">
        <f>WebStore68[[#This Row],[order_date]]</f>
        <v>44369</v>
      </c>
      <c r="E1086" s="3">
        <f>ROUNDUP(MONTH(WebStore68[[#This Row],[order_date]])/3, 0)</f>
        <v>2</v>
      </c>
      <c r="F1086">
        <v>7</v>
      </c>
      <c r="G1086" t="s">
        <v>35</v>
      </c>
      <c r="H1086" t="s">
        <v>46</v>
      </c>
      <c r="I1086" t="s">
        <v>56</v>
      </c>
      <c r="J1086" t="s">
        <v>57</v>
      </c>
      <c r="K1086" s="4">
        <v>43850</v>
      </c>
      <c r="L1086">
        <v>5</v>
      </c>
      <c r="M1086" t="s">
        <v>60</v>
      </c>
      <c r="N1086" s="4">
        <v>43831</v>
      </c>
      <c r="O1086" s="4">
        <v>43921</v>
      </c>
      <c r="P1086">
        <v>1</v>
      </c>
      <c r="Q1086" t="s">
        <v>80</v>
      </c>
      <c r="R1086" t="s">
        <v>242</v>
      </c>
      <c r="S1086">
        <v>1</v>
      </c>
      <c r="T1086" t="s">
        <v>620</v>
      </c>
      <c r="U1086" t="s">
        <v>1170</v>
      </c>
      <c r="V1086" t="s">
        <v>1696</v>
      </c>
      <c r="W1086" t="s">
        <v>69</v>
      </c>
      <c r="X1086" t="s">
        <v>1548</v>
      </c>
      <c r="Y1086">
        <v>120.99</v>
      </c>
      <c r="Z1086">
        <v>14.99</v>
      </c>
      <c r="AA1086">
        <v>1</v>
      </c>
      <c r="AB1086" t="s">
        <v>79</v>
      </c>
      <c r="AC1086" t="s">
        <v>2349</v>
      </c>
      <c r="AH1086" s="4"/>
      <c r="AI1086" s="4"/>
      <c r="AJ1086" t="s">
        <v>80</v>
      </c>
      <c r="AK1086" t="s">
        <v>242</v>
      </c>
      <c r="AL1086" t="s">
        <v>620</v>
      </c>
      <c r="AM1086" t="s">
        <v>1170</v>
      </c>
      <c r="AN1086" t="s">
        <v>1696</v>
      </c>
      <c r="AO1086" t="s">
        <v>69</v>
      </c>
      <c r="AP1086" t="s">
        <v>1548</v>
      </c>
      <c r="AQ1086">
        <f>WebStore68[[#This Row],[unit_price]]*WebStore68[[#This Row],[quantity]]</f>
        <v>120.99</v>
      </c>
      <c r="AR1086" t="s">
        <v>79</v>
      </c>
      <c r="AS1086" t="s">
        <v>2349</v>
      </c>
      <c r="AT1086" t="str">
        <f t="shared" si="16"/>
        <v>1105250443697noMale438505Facebook4383143921120.9914.99292120.99114.994</v>
      </c>
      <c r="AU1086">
        <f>COUNTIF(AT$2:AT1086,AT1086)</f>
        <v>1</v>
      </c>
      <c r="AV1086" t="str">
        <f>WebStore68[[#This Row],[country]]&amp;"-"&amp;WebStore68[[#This Row],[item]]</f>
        <v>Italy-Mizuno Wave AC 61GA187125 Womens Blue</v>
      </c>
    </row>
    <row r="1087" spans="1:48" hidden="1" x14ac:dyDescent="0.25">
      <c r="A1087">
        <v>1106</v>
      </c>
      <c r="B1087">
        <v>358</v>
      </c>
      <c r="C1087" s="4">
        <v>44369</v>
      </c>
      <c r="D1087" s="14">
        <f>WebStore68[[#This Row],[order_date]]</f>
        <v>44369</v>
      </c>
      <c r="E1087" s="3">
        <f>ROUNDUP(MONTH(WebStore68[[#This Row],[order_date]])/3, 0)</f>
        <v>2</v>
      </c>
      <c r="F1087">
        <v>7</v>
      </c>
      <c r="G1087" t="s">
        <v>35</v>
      </c>
      <c r="H1087" t="s">
        <v>46</v>
      </c>
      <c r="I1087" t="s">
        <v>56</v>
      </c>
      <c r="J1087" t="s">
        <v>57</v>
      </c>
      <c r="K1087" s="4">
        <v>43654</v>
      </c>
      <c r="L1087">
        <v>3</v>
      </c>
      <c r="M1087" t="s">
        <v>59</v>
      </c>
      <c r="N1087" s="4">
        <v>43615</v>
      </c>
      <c r="O1087" s="4">
        <v>43830</v>
      </c>
      <c r="P1087">
        <v>1</v>
      </c>
      <c r="Q1087" t="s">
        <v>69</v>
      </c>
      <c r="R1087" t="s">
        <v>231</v>
      </c>
      <c r="S1087">
        <v>1</v>
      </c>
      <c r="T1087" t="s">
        <v>520</v>
      </c>
      <c r="U1087" t="s">
        <v>1084</v>
      </c>
      <c r="V1087" t="s">
        <v>1610</v>
      </c>
      <c r="W1087" t="s">
        <v>67</v>
      </c>
      <c r="X1087" t="s">
        <v>1577</v>
      </c>
      <c r="Y1087">
        <v>38.97</v>
      </c>
      <c r="Z1087">
        <v>74.97</v>
      </c>
      <c r="AA1087">
        <v>1</v>
      </c>
      <c r="AB1087" t="s">
        <v>69</v>
      </c>
      <c r="AC1087" t="s">
        <v>2360</v>
      </c>
      <c r="AH1087" s="4"/>
      <c r="AI1087" s="4"/>
      <c r="AJ1087" t="s">
        <v>69</v>
      </c>
      <c r="AK1087" t="s">
        <v>231</v>
      </c>
      <c r="AL1087" t="s">
        <v>520</v>
      </c>
      <c r="AM1087" t="s">
        <v>1084</v>
      </c>
      <c r="AN1087" t="s">
        <v>1610</v>
      </c>
      <c r="AO1087" t="s">
        <v>67</v>
      </c>
      <c r="AP1087" t="s">
        <v>1577</v>
      </c>
      <c r="AQ1087">
        <f>WebStore68[[#This Row],[unit_price]]*WebStore68[[#This Row],[quantity]]</f>
        <v>38.97</v>
      </c>
      <c r="AR1087" t="s">
        <v>69</v>
      </c>
      <c r="AS1087" t="s">
        <v>2360</v>
      </c>
      <c r="AT1087" t="str">
        <f t="shared" si="16"/>
        <v>1106358443697noMale436543Google Ads436154383038.9774.97113112.99324.991</v>
      </c>
      <c r="AU1087">
        <f>COUNTIF(AT$2:AT1087,AT1087)</f>
        <v>1</v>
      </c>
      <c r="AV1087" t="str">
        <f>WebStore68[[#This Row],[country]]&amp;"-"&amp;WebStore68[[#This Row],[item]]</f>
        <v>Italy-Smart Watch Y68</v>
      </c>
    </row>
    <row r="1088" spans="1:48" hidden="1" x14ac:dyDescent="0.25">
      <c r="A1088">
        <v>1115</v>
      </c>
      <c r="B1088">
        <v>311</v>
      </c>
      <c r="C1088" s="4">
        <v>44377</v>
      </c>
      <c r="D1088" s="14">
        <f>WebStore68[[#This Row],[order_date]]</f>
        <v>44377</v>
      </c>
      <c r="E1088" s="3">
        <f>ROUNDUP(MONTH(WebStore68[[#This Row],[order_date]])/3, 0)</f>
        <v>2</v>
      </c>
      <c r="F1088">
        <v>7</v>
      </c>
      <c r="G1088" t="s">
        <v>35</v>
      </c>
      <c r="H1088" t="s">
        <v>46</v>
      </c>
      <c r="I1088" t="s">
        <v>56</v>
      </c>
      <c r="J1088" t="s">
        <v>57</v>
      </c>
      <c r="K1088" s="4">
        <v>43961</v>
      </c>
      <c r="L1088">
        <v>9</v>
      </c>
      <c r="M1088" t="s">
        <v>59</v>
      </c>
      <c r="N1088" s="4">
        <v>43952</v>
      </c>
      <c r="O1088" s="4">
        <v>44075</v>
      </c>
      <c r="P1088">
        <v>1</v>
      </c>
      <c r="Q1088" t="s">
        <v>69</v>
      </c>
      <c r="R1088" t="s">
        <v>231</v>
      </c>
      <c r="S1088">
        <v>1</v>
      </c>
      <c r="T1088" t="s">
        <v>565</v>
      </c>
      <c r="U1088" t="s">
        <v>1125</v>
      </c>
      <c r="V1088" t="s">
        <v>1648</v>
      </c>
      <c r="W1088" t="s">
        <v>69</v>
      </c>
      <c r="X1088" t="s">
        <v>1577</v>
      </c>
      <c r="Y1088">
        <v>505</v>
      </c>
      <c r="Z1088">
        <v>24.99</v>
      </c>
      <c r="AA1088">
        <v>1</v>
      </c>
      <c r="AB1088" t="s">
        <v>78</v>
      </c>
      <c r="AC1088" t="s">
        <v>2330</v>
      </c>
      <c r="AH1088" s="4"/>
      <c r="AI1088" s="4"/>
      <c r="AJ1088" t="s">
        <v>69</v>
      </c>
      <c r="AK1088" t="s">
        <v>231</v>
      </c>
      <c r="AL1088" t="s">
        <v>565</v>
      </c>
      <c r="AM1088" t="s">
        <v>1125</v>
      </c>
      <c r="AN1088" t="s">
        <v>1648</v>
      </c>
      <c r="AO1088" t="s">
        <v>69</v>
      </c>
      <c r="AP1088" t="s">
        <v>1577</v>
      </c>
      <c r="AQ1088">
        <f>WebStore68[[#This Row],[unit_price]]*WebStore68[[#This Row],[quantity]]</f>
        <v>505</v>
      </c>
      <c r="AR1088" t="s">
        <v>78</v>
      </c>
      <c r="AS1088" t="s">
        <v>2330</v>
      </c>
      <c r="AT1088" t="str">
        <f t="shared" si="16"/>
        <v>1115311443777noMale439619Google Ads439524407550524.991107505124.998</v>
      </c>
      <c r="AU1088">
        <f>COUNTIF(AT$2:AT1088,AT1088)</f>
        <v>1</v>
      </c>
      <c r="AV1088" t="str">
        <f>WebStore68[[#This Row],[country]]&amp;"-"&amp;WebStore68[[#This Row],[item]]</f>
        <v>Italy-PlayStation 4 500GB Console</v>
      </c>
    </row>
    <row r="1089" spans="1:48" hidden="1" x14ac:dyDescent="0.25">
      <c r="A1089">
        <v>1123</v>
      </c>
      <c r="B1089">
        <v>290</v>
      </c>
      <c r="C1089" s="4">
        <v>44380</v>
      </c>
      <c r="D1089" s="14">
        <f>WebStore68[[#This Row],[order_date]]</f>
        <v>44380</v>
      </c>
      <c r="E1089" s="3">
        <f>ROUNDUP(MONTH(WebStore68[[#This Row],[order_date]])/3, 0)</f>
        <v>3</v>
      </c>
      <c r="F1089">
        <v>7</v>
      </c>
      <c r="G1089" t="s">
        <v>35</v>
      </c>
      <c r="H1089" t="s">
        <v>46</v>
      </c>
      <c r="I1089" t="s">
        <v>55</v>
      </c>
      <c r="J1089" t="s">
        <v>58</v>
      </c>
      <c r="K1089" s="4">
        <v>44153</v>
      </c>
      <c r="L1089">
        <v>11</v>
      </c>
      <c r="M1089" t="s">
        <v>60</v>
      </c>
      <c r="N1089" s="4">
        <v>44148</v>
      </c>
      <c r="O1089" s="4">
        <v>44265</v>
      </c>
      <c r="P1089">
        <v>2</v>
      </c>
      <c r="Q1089" t="s">
        <v>125</v>
      </c>
      <c r="R1089" t="s">
        <v>287</v>
      </c>
      <c r="S1089">
        <v>2</v>
      </c>
      <c r="T1089" t="s">
        <v>927</v>
      </c>
      <c r="U1089" t="s">
        <v>1461</v>
      </c>
      <c r="V1089" t="s">
        <v>1976</v>
      </c>
      <c r="W1089" t="s">
        <v>88</v>
      </c>
      <c r="X1089" t="s">
        <v>2031</v>
      </c>
      <c r="Y1089">
        <v>253.88</v>
      </c>
      <c r="Z1089">
        <v>79.959999999999994</v>
      </c>
      <c r="AA1089">
        <v>2</v>
      </c>
      <c r="AB1089" t="s">
        <v>142</v>
      </c>
      <c r="AC1089" t="s">
        <v>2623</v>
      </c>
      <c r="AH1089" s="4"/>
      <c r="AI1089" s="4"/>
      <c r="AJ1089" t="s">
        <v>79</v>
      </c>
      <c r="AK1089" t="s">
        <v>241</v>
      </c>
      <c r="AL1089" t="s">
        <v>629</v>
      </c>
      <c r="AM1089" t="s">
        <v>965</v>
      </c>
      <c r="AN1089" t="s">
        <v>1703</v>
      </c>
      <c r="AO1089" t="s">
        <v>80</v>
      </c>
      <c r="AP1089" t="s">
        <v>1548</v>
      </c>
      <c r="AQ1089">
        <f>WebStore68[[#This Row],[unit_price]]*WebStore68[[#This Row],[quantity]]</f>
        <v>239.9</v>
      </c>
      <c r="AR1089" t="s">
        <v>86</v>
      </c>
      <c r="AS1089" t="s">
        <v>2350</v>
      </c>
      <c r="AT1089" t="str">
        <f t="shared" si="16"/>
        <v>1123290443807yesFemale4415311Facebook4414844265253.8879.96437119.95214.997</v>
      </c>
      <c r="AU1089">
        <f>COUNTIF(AT$2:AT1089,AT1089)</f>
        <v>1</v>
      </c>
      <c r="AV1089" t="str">
        <f>WebStore68[[#This Row],[country]]&amp;"-"&amp;WebStore68[[#This Row],[item]]</f>
        <v>Italy-Dragon Ball Z - Officially Licensed Dragon Ball Collector's Set</v>
      </c>
    </row>
    <row r="1090" spans="1:48" hidden="1" x14ac:dyDescent="0.25">
      <c r="A1090">
        <v>1123</v>
      </c>
      <c r="B1090">
        <v>290</v>
      </c>
      <c r="C1090" s="4">
        <v>44380</v>
      </c>
      <c r="D1090" s="14">
        <f>WebStore68[[#This Row],[order_date]]</f>
        <v>44380</v>
      </c>
      <c r="E1090" s="3">
        <f>ROUNDUP(MONTH(WebStore68[[#This Row],[order_date]])/3, 0)</f>
        <v>3</v>
      </c>
      <c r="F1090">
        <v>7</v>
      </c>
      <c r="G1090" t="s">
        <v>35</v>
      </c>
      <c r="H1090" t="s">
        <v>46</v>
      </c>
      <c r="I1090" t="s">
        <v>55</v>
      </c>
      <c r="J1090" t="s">
        <v>58</v>
      </c>
      <c r="K1090" s="4">
        <v>44153</v>
      </c>
      <c r="L1090">
        <v>11</v>
      </c>
      <c r="M1090" t="s">
        <v>60</v>
      </c>
      <c r="N1090" s="4">
        <v>44148</v>
      </c>
      <c r="O1090" s="4">
        <v>44265</v>
      </c>
      <c r="P1090">
        <v>2</v>
      </c>
      <c r="Q1090" t="s">
        <v>125</v>
      </c>
      <c r="R1090" t="s">
        <v>287</v>
      </c>
      <c r="S1090">
        <v>2</v>
      </c>
      <c r="T1090" t="s">
        <v>927</v>
      </c>
      <c r="U1090" t="s">
        <v>1461</v>
      </c>
      <c r="V1090" t="s">
        <v>1976</v>
      </c>
      <c r="W1090" t="s">
        <v>88</v>
      </c>
      <c r="X1090" t="s">
        <v>2031</v>
      </c>
      <c r="Y1090">
        <v>253.88</v>
      </c>
      <c r="Z1090">
        <v>79.959999999999994</v>
      </c>
      <c r="AA1090">
        <v>2</v>
      </c>
      <c r="AB1090" t="s">
        <v>142</v>
      </c>
      <c r="AC1090" t="s">
        <v>2623</v>
      </c>
      <c r="AH1090" s="4"/>
      <c r="AI1090" s="4"/>
      <c r="AJ1090" t="s">
        <v>69</v>
      </c>
      <c r="AK1090" t="s">
        <v>231</v>
      </c>
      <c r="AL1090" t="s">
        <v>448</v>
      </c>
      <c r="AM1090" t="s">
        <v>1010</v>
      </c>
      <c r="AN1090" t="s">
        <v>1540</v>
      </c>
      <c r="AO1090" t="s">
        <v>80</v>
      </c>
      <c r="AP1090" t="s">
        <v>1577</v>
      </c>
      <c r="AQ1090">
        <f>WebStore68[[#This Row],[unit_price]]*WebStore68[[#This Row],[quantity]]</f>
        <v>13.98</v>
      </c>
      <c r="AR1090" t="s">
        <v>69</v>
      </c>
      <c r="AS1090" t="s">
        <v>2360</v>
      </c>
      <c r="AT1090" t="str">
        <f t="shared" ref="AT1090:AT1153" si="17">CONCATENATE($A1090,$B1090,$C1090,$F1090,$I1090,$J1090,$K1090,$L1090,$M1090,$N1090,$O1090,$Y1090,$Z1090,$AD1090,$AE1090,$AF1090,$AG1090,$AH1090,$AI1090,$AJ1090,$AL1090,$AN1090,$AO1090,$AP1090,$AR1090)</f>
        <v>1123290443807yesFemale4415311Facebook4414844265253.8879.9611506.99224.991</v>
      </c>
      <c r="AU1090">
        <f>COUNTIF(AT$2:AT1090,AT1090)</f>
        <v>1</v>
      </c>
      <c r="AV1090" t="str">
        <f>WebStore68[[#This Row],[country]]&amp;"-"&amp;WebStore68[[#This Row],[item]]</f>
        <v>Italy-USB 3.0 Flash Drive 2TB High-Speed Data Memory Storage Thumb Stick</v>
      </c>
    </row>
    <row r="1091" spans="1:48" hidden="1" x14ac:dyDescent="0.25">
      <c r="A1091">
        <v>1140</v>
      </c>
      <c r="B1091">
        <v>24</v>
      </c>
      <c r="C1091" s="4">
        <v>44388</v>
      </c>
      <c r="D1091" s="14">
        <f>WebStore68[[#This Row],[order_date]]</f>
        <v>44388</v>
      </c>
      <c r="E1091" s="3">
        <f>ROUNDUP(MONTH(WebStore68[[#This Row],[order_date]])/3, 0)</f>
        <v>3</v>
      </c>
      <c r="F1091">
        <v>7</v>
      </c>
      <c r="G1091" t="s">
        <v>35</v>
      </c>
      <c r="H1091" t="s">
        <v>46</v>
      </c>
      <c r="I1091" t="s">
        <v>55</v>
      </c>
      <c r="J1091" t="s">
        <v>58</v>
      </c>
      <c r="K1091" s="4">
        <v>44163</v>
      </c>
      <c r="L1091">
        <v>10</v>
      </c>
      <c r="M1091" t="s">
        <v>61</v>
      </c>
      <c r="N1091" s="4">
        <v>44055</v>
      </c>
      <c r="O1091" s="4">
        <v>44196</v>
      </c>
      <c r="P1091">
        <v>1</v>
      </c>
      <c r="Q1091" t="s">
        <v>90</v>
      </c>
      <c r="R1091" t="s">
        <v>252</v>
      </c>
      <c r="S1091">
        <v>1</v>
      </c>
      <c r="T1091" t="s">
        <v>907</v>
      </c>
      <c r="U1091" t="s">
        <v>1443</v>
      </c>
      <c r="V1091" t="s">
        <v>1956</v>
      </c>
      <c r="W1091" t="s">
        <v>69</v>
      </c>
      <c r="X1091" t="s">
        <v>1562</v>
      </c>
      <c r="Y1091">
        <v>77.5</v>
      </c>
      <c r="Z1091">
        <v>9.99</v>
      </c>
      <c r="AA1091">
        <v>1</v>
      </c>
      <c r="AB1091" t="s">
        <v>645</v>
      </c>
      <c r="AC1091" t="s">
        <v>2347</v>
      </c>
      <c r="AH1091" s="4"/>
      <c r="AI1091" s="4"/>
      <c r="AJ1091" t="s">
        <v>90</v>
      </c>
      <c r="AK1091" t="s">
        <v>252</v>
      </c>
      <c r="AL1091" t="s">
        <v>907</v>
      </c>
      <c r="AM1091" t="s">
        <v>1443</v>
      </c>
      <c r="AN1091" t="s">
        <v>1956</v>
      </c>
      <c r="AO1091" t="s">
        <v>69</v>
      </c>
      <c r="AP1091" t="s">
        <v>1562</v>
      </c>
      <c r="AQ1091">
        <f>WebStore68[[#This Row],[unit_price]]*WebStore68[[#This Row],[quantity]]</f>
        <v>77.5</v>
      </c>
      <c r="AR1091" t="s">
        <v>645</v>
      </c>
      <c r="AS1091" t="s">
        <v>2347</v>
      </c>
      <c r="AT1091" t="str">
        <f t="shared" si="17"/>
        <v>114024443887yesFemale4416310YouTube440554419677.59.9967777.519.9913</v>
      </c>
      <c r="AU1091">
        <f>COUNTIF(AT$2:AT1091,AT1091)</f>
        <v>1</v>
      </c>
      <c r="AV1091" t="str">
        <f>WebStore68[[#This Row],[country]]&amp;"-"&amp;WebStore68[[#This Row],[item]]</f>
        <v>Italy-Lego Classic</v>
      </c>
    </row>
    <row r="1092" spans="1:48" hidden="1" x14ac:dyDescent="0.25">
      <c r="A1092">
        <v>1144</v>
      </c>
      <c r="B1092">
        <v>404</v>
      </c>
      <c r="C1092" s="13">
        <v>44392</v>
      </c>
      <c r="D1092" s="14">
        <f>WebStore68[[#This Row],[order_date]]</f>
        <v>44392</v>
      </c>
      <c r="E1092" s="3">
        <f>ROUNDUP(MONTH(WebStore68[[#This Row],[order_date]])/3, 0)</f>
        <v>3</v>
      </c>
      <c r="F1092">
        <v>7</v>
      </c>
      <c r="G1092" t="s">
        <v>35</v>
      </c>
      <c r="H1092" t="s">
        <v>46</v>
      </c>
      <c r="I1092" t="s">
        <v>55</v>
      </c>
      <c r="J1092" t="s">
        <v>58</v>
      </c>
      <c r="K1092" s="4">
        <v>43699</v>
      </c>
      <c r="L1092">
        <v>2</v>
      </c>
      <c r="M1092" t="s">
        <v>60</v>
      </c>
      <c r="N1092" s="4">
        <v>43615</v>
      </c>
      <c r="O1092" s="4">
        <v>43830</v>
      </c>
      <c r="P1092">
        <v>1</v>
      </c>
      <c r="Q1092" t="s">
        <v>80</v>
      </c>
      <c r="R1092" t="s">
        <v>242</v>
      </c>
      <c r="S1092">
        <v>1</v>
      </c>
      <c r="T1092" t="s">
        <v>455</v>
      </c>
      <c r="U1092" t="s">
        <v>1018</v>
      </c>
      <c r="V1092" t="s">
        <v>1548</v>
      </c>
      <c r="W1092" t="s">
        <v>67</v>
      </c>
      <c r="X1092" t="s">
        <v>1548</v>
      </c>
      <c r="Y1092">
        <v>44.97</v>
      </c>
      <c r="Z1092">
        <v>44.97</v>
      </c>
      <c r="AA1092">
        <v>1</v>
      </c>
      <c r="AB1092" t="s">
        <v>70</v>
      </c>
      <c r="AC1092" t="s">
        <v>2341</v>
      </c>
      <c r="AH1092" s="4"/>
      <c r="AI1092" s="4"/>
      <c r="AJ1092" t="s">
        <v>80</v>
      </c>
      <c r="AK1092" t="s">
        <v>242</v>
      </c>
      <c r="AL1092" t="s">
        <v>455</v>
      </c>
      <c r="AM1092" t="s">
        <v>1018</v>
      </c>
      <c r="AN1092" t="s">
        <v>1548</v>
      </c>
      <c r="AO1092" t="s">
        <v>67</v>
      </c>
      <c r="AP1092" t="s">
        <v>1548</v>
      </c>
      <c r="AQ1092">
        <f>WebStore68[[#This Row],[unit_price]]*WebStore68[[#This Row],[quantity]]</f>
        <v>44.97</v>
      </c>
      <c r="AR1092" t="s">
        <v>70</v>
      </c>
      <c r="AS1092" t="s">
        <v>2341</v>
      </c>
      <c r="AT1092" t="str">
        <f t="shared" si="17"/>
        <v>1144404443927yesFemale436992Facebook436154383044.9744.9721514.99314.995</v>
      </c>
      <c r="AU1092">
        <f>COUNTIF(AT$2:AT1092,AT1092)</f>
        <v>1</v>
      </c>
      <c r="AV1092" t="str">
        <f>WebStore68[[#This Row],[country]]&amp;"-"&amp;WebStore68[[#This Row],[item]]</f>
        <v>Italy-Aluminium HD Polarized Photochromic Sunglasses</v>
      </c>
    </row>
    <row r="1093" spans="1:48" hidden="1" x14ac:dyDescent="0.25">
      <c r="A1093">
        <v>1161</v>
      </c>
      <c r="B1093">
        <v>238</v>
      </c>
      <c r="C1093" s="4">
        <v>44402</v>
      </c>
      <c r="D1093" s="14">
        <f>WebStore68[[#This Row],[order_date]]</f>
        <v>44402</v>
      </c>
      <c r="E1093" s="3">
        <f>ROUNDUP(MONTH(WebStore68[[#This Row],[order_date]])/3, 0)</f>
        <v>3</v>
      </c>
      <c r="F1093">
        <v>7</v>
      </c>
      <c r="G1093" t="s">
        <v>35</v>
      </c>
      <c r="H1093" t="s">
        <v>46</v>
      </c>
      <c r="I1093" t="s">
        <v>56</v>
      </c>
      <c r="J1093" t="s">
        <v>57</v>
      </c>
      <c r="K1093" s="4">
        <v>44122</v>
      </c>
      <c r="L1093">
        <v>15</v>
      </c>
      <c r="M1093" t="s">
        <v>62</v>
      </c>
      <c r="N1093" s="4">
        <v>43615</v>
      </c>
      <c r="O1093" s="4">
        <v>44413</v>
      </c>
      <c r="P1093">
        <v>2</v>
      </c>
      <c r="Q1093" t="s">
        <v>220</v>
      </c>
      <c r="R1093" t="s">
        <v>382</v>
      </c>
      <c r="S1093">
        <v>2</v>
      </c>
      <c r="T1093" t="s">
        <v>937</v>
      </c>
      <c r="U1093" t="s">
        <v>1471</v>
      </c>
      <c r="V1093" t="s">
        <v>1985</v>
      </c>
      <c r="W1093" t="s">
        <v>75</v>
      </c>
      <c r="X1093" t="s">
        <v>1869</v>
      </c>
      <c r="Y1093">
        <v>805.95</v>
      </c>
      <c r="Z1093">
        <v>74.95</v>
      </c>
      <c r="AA1093">
        <v>2</v>
      </c>
      <c r="AB1093" t="s">
        <v>2262</v>
      </c>
      <c r="AC1093" t="s">
        <v>2561</v>
      </c>
      <c r="AH1093" s="4"/>
      <c r="AI1093" s="4"/>
      <c r="AJ1093" t="s">
        <v>84</v>
      </c>
      <c r="AK1093" t="s">
        <v>246</v>
      </c>
      <c r="AL1093" t="s">
        <v>549</v>
      </c>
      <c r="AM1093" t="s">
        <v>1110</v>
      </c>
      <c r="AN1093" t="s">
        <v>1635</v>
      </c>
      <c r="AO1093" t="s">
        <v>80</v>
      </c>
      <c r="AP1093" t="s">
        <v>1548</v>
      </c>
      <c r="AQ1093">
        <f>WebStore68[[#This Row],[unit_price]]*WebStore68[[#This Row],[quantity]]</f>
        <v>55.98</v>
      </c>
      <c r="AR1093" t="s">
        <v>410</v>
      </c>
      <c r="AS1093" t="s">
        <v>2359</v>
      </c>
      <c r="AT1093" t="str">
        <f t="shared" si="17"/>
        <v>1161238444027noMale4412215Organic4361544413805.9574.9592227.99214.9920</v>
      </c>
      <c r="AU1093">
        <f>COUNTIF(AT$2:AT1093,AT1093)</f>
        <v>1</v>
      </c>
      <c r="AV1093" t="str">
        <f>WebStore68[[#This Row],[country]]&amp;"-"&amp;WebStore68[[#This Row],[item]]</f>
        <v>Italy-BENGOO G9000 Stereo Gaming Headset</v>
      </c>
    </row>
    <row r="1094" spans="1:48" hidden="1" x14ac:dyDescent="0.25">
      <c r="A1094">
        <v>1161</v>
      </c>
      <c r="B1094">
        <v>238</v>
      </c>
      <c r="C1094" s="4">
        <v>44402</v>
      </c>
      <c r="D1094" s="14">
        <f>WebStore68[[#This Row],[order_date]]</f>
        <v>44402</v>
      </c>
      <c r="E1094" s="3">
        <f>ROUNDUP(MONTH(WebStore68[[#This Row],[order_date]])/3, 0)</f>
        <v>3</v>
      </c>
      <c r="F1094">
        <v>7</v>
      </c>
      <c r="G1094" t="s">
        <v>35</v>
      </c>
      <c r="H1094" t="s">
        <v>46</v>
      </c>
      <c r="I1094" t="s">
        <v>56</v>
      </c>
      <c r="J1094" t="s">
        <v>57</v>
      </c>
      <c r="K1094" s="4">
        <v>44122</v>
      </c>
      <c r="L1094">
        <v>15</v>
      </c>
      <c r="M1094" t="s">
        <v>62</v>
      </c>
      <c r="N1094" s="4">
        <v>43615</v>
      </c>
      <c r="O1094" s="4">
        <v>44413</v>
      </c>
      <c r="P1094">
        <v>2</v>
      </c>
      <c r="Q1094" t="s">
        <v>220</v>
      </c>
      <c r="R1094" t="s">
        <v>382</v>
      </c>
      <c r="S1094">
        <v>2</v>
      </c>
      <c r="T1094" t="s">
        <v>937</v>
      </c>
      <c r="U1094" t="s">
        <v>1471</v>
      </c>
      <c r="V1094" t="s">
        <v>1985</v>
      </c>
      <c r="W1094" t="s">
        <v>75</v>
      </c>
      <c r="X1094" t="s">
        <v>1869</v>
      </c>
      <c r="Y1094">
        <v>805.95</v>
      </c>
      <c r="Z1094">
        <v>74.95</v>
      </c>
      <c r="AA1094">
        <v>2</v>
      </c>
      <c r="AB1094" t="s">
        <v>2262</v>
      </c>
      <c r="AC1094" t="s">
        <v>2561</v>
      </c>
      <c r="AH1094" s="4"/>
      <c r="AI1094" s="4"/>
      <c r="AJ1094" t="s">
        <v>80</v>
      </c>
      <c r="AK1094" t="s">
        <v>242</v>
      </c>
      <c r="AL1094" t="s">
        <v>509</v>
      </c>
      <c r="AM1094" t="s">
        <v>1072</v>
      </c>
      <c r="AN1094" t="s">
        <v>1599</v>
      </c>
      <c r="AO1094" t="s">
        <v>67</v>
      </c>
      <c r="AP1094" t="s">
        <v>1548</v>
      </c>
      <c r="AQ1094">
        <f>WebStore68[[#This Row],[unit_price]]*WebStore68[[#This Row],[quantity]]</f>
        <v>749.97</v>
      </c>
      <c r="AR1094" t="s">
        <v>79</v>
      </c>
      <c r="AS1094" t="s">
        <v>2349</v>
      </c>
      <c r="AT1094" t="str">
        <f t="shared" si="17"/>
        <v>1161238444027noMale4412215Organic4361544413805.9574.95285249.99314.994</v>
      </c>
      <c r="AU1094">
        <f>COUNTIF(AT$2:AT1094,AT1094)</f>
        <v>1</v>
      </c>
      <c r="AV1094" t="str">
        <f>WebStore68[[#This Row],[country]]&amp;"-"&amp;WebStore68[[#This Row],[item]]</f>
        <v>Italy-MARNI Leather Shoulder Bag K-86058</v>
      </c>
    </row>
    <row r="1095" spans="1:48" hidden="1" x14ac:dyDescent="0.25">
      <c r="A1095">
        <v>1165</v>
      </c>
      <c r="B1095">
        <v>161</v>
      </c>
      <c r="C1095" s="4">
        <v>44403</v>
      </c>
      <c r="D1095" s="14">
        <f>WebStore68[[#This Row],[order_date]]</f>
        <v>44403</v>
      </c>
      <c r="E1095" s="3">
        <f>ROUNDUP(MONTH(WebStore68[[#This Row],[order_date]])/3, 0)</f>
        <v>3</v>
      </c>
      <c r="F1095">
        <v>7</v>
      </c>
      <c r="G1095" t="s">
        <v>35</v>
      </c>
      <c r="H1095" t="s">
        <v>46</v>
      </c>
      <c r="I1095" t="s">
        <v>55</v>
      </c>
      <c r="J1095" t="s">
        <v>57</v>
      </c>
      <c r="K1095" s="4">
        <v>43732</v>
      </c>
      <c r="L1095">
        <v>3</v>
      </c>
      <c r="M1095" t="s">
        <v>59</v>
      </c>
      <c r="N1095" s="4">
        <v>43615</v>
      </c>
      <c r="O1095" s="4">
        <v>43830</v>
      </c>
      <c r="P1095">
        <v>1</v>
      </c>
      <c r="Q1095" t="s">
        <v>70</v>
      </c>
      <c r="R1095" t="s">
        <v>232</v>
      </c>
      <c r="S1095">
        <v>1</v>
      </c>
      <c r="T1095" t="s">
        <v>512</v>
      </c>
      <c r="U1095" t="s">
        <v>1075</v>
      </c>
      <c r="V1095" t="s">
        <v>1602</v>
      </c>
      <c r="W1095" t="s">
        <v>80</v>
      </c>
      <c r="X1095" t="s">
        <v>1517</v>
      </c>
      <c r="Y1095">
        <v>65.92</v>
      </c>
      <c r="Z1095">
        <v>39.979999999999997</v>
      </c>
      <c r="AA1095">
        <v>1</v>
      </c>
      <c r="AB1095" t="s">
        <v>673</v>
      </c>
      <c r="AC1095" t="s">
        <v>2348</v>
      </c>
      <c r="AH1095" s="4"/>
      <c r="AI1095" s="4"/>
      <c r="AJ1095" t="s">
        <v>70</v>
      </c>
      <c r="AK1095" t="s">
        <v>232</v>
      </c>
      <c r="AL1095" t="s">
        <v>512</v>
      </c>
      <c r="AM1095" t="s">
        <v>1075</v>
      </c>
      <c r="AN1095" t="s">
        <v>1602</v>
      </c>
      <c r="AO1095" t="s">
        <v>80</v>
      </c>
      <c r="AP1095" t="s">
        <v>1517</v>
      </c>
      <c r="AQ1095">
        <f>WebStore68[[#This Row],[unit_price]]*WebStore68[[#This Row],[quantity]]</f>
        <v>65.92</v>
      </c>
      <c r="AR1095" t="s">
        <v>673</v>
      </c>
      <c r="AS1095" t="s">
        <v>2348</v>
      </c>
      <c r="AT1095" t="str">
        <f t="shared" si="17"/>
        <v>1165161444037yesMale437323Google Ads436154383065.9239.9856332.96219.9912</v>
      </c>
      <c r="AU1095">
        <f>COUNTIF(AT$2:AT1095,AT1095)</f>
        <v>1</v>
      </c>
      <c r="AV1095" t="str">
        <f>WebStore68[[#This Row],[country]]&amp;"-"&amp;WebStore68[[#This Row],[item]]</f>
        <v>Italy-Instant Table Tennis Kit Ping Pong Set Retractable Net Rack + 2 Bats + 6 Balls</v>
      </c>
    </row>
    <row r="1096" spans="1:48" hidden="1" x14ac:dyDescent="0.25">
      <c r="A1096">
        <v>1181</v>
      </c>
      <c r="B1096">
        <v>48</v>
      </c>
      <c r="C1096" s="4">
        <v>44411</v>
      </c>
      <c r="D1096" s="14">
        <f>WebStore68[[#This Row],[order_date]]</f>
        <v>44411</v>
      </c>
      <c r="E1096" s="3">
        <f>ROUNDUP(MONTH(WebStore68[[#This Row],[order_date]])/3, 0)</f>
        <v>3</v>
      </c>
      <c r="F1096">
        <v>7</v>
      </c>
      <c r="G1096" t="s">
        <v>35</v>
      </c>
      <c r="H1096" t="s">
        <v>46</v>
      </c>
      <c r="I1096" t="s">
        <v>55</v>
      </c>
      <c r="J1096" t="s">
        <v>58</v>
      </c>
      <c r="K1096" s="4">
        <v>43728</v>
      </c>
      <c r="L1096">
        <v>1</v>
      </c>
      <c r="M1096" t="s">
        <v>61</v>
      </c>
      <c r="N1096" s="4">
        <v>43615</v>
      </c>
      <c r="O1096" s="4">
        <v>43830</v>
      </c>
      <c r="P1096">
        <v>1</v>
      </c>
      <c r="Q1096" t="s">
        <v>70</v>
      </c>
      <c r="R1096" t="s">
        <v>232</v>
      </c>
      <c r="S1096">
        <v>1</v>
      </c>
      <c r="T1096" t="s">
        <v>727</v>
      </c>
      <c r="U1096" t="s">
        <v>1270</v>
      </c>
      <c r="V1096" t="s">
        <v>1487</v>
      </c>
      <c r="W1096" t="s">
        <v>80</v>
      </c>
      <c r="X1096" t="s">
        <v>1517</v>
      </c>
      <c r="Y1096">
        <v>59.9</v>
      </c>
      <c r="Z1096">
        <v>39.979999999999997</v>
      </c>
      <c r="AA1096">
        <v>1</v>
      </c>
      <c r="AB1096" t="s">
        <v>432</v>
      </c>
      <c r="AC1096" t="s">
        <v>2331</v>
      </c>
      <c r="AH1096" s="4"/>
      <c r="AI1096" s="4"/>
      <c r="AJ1096" t="s">
        <v>70</v>
      </c>
      <c r="AK1096" t="s">
        <v>232</v>
      </c>
      <c r="AL1096" t="s">
        <v>727</v>
      </c>
      <c r="AM1096" t="s">
        <v>1270</v>
      </c>
      <c r="AN1096" t="s">
        <v>1487</v>
      </c>
      <c r="AO1096" t="s">
        <v>80</v>
      </c>
      <c r="AP1096" t="s">
        <v>1517</v>
      </c>
      <c r="AQ1096">
        <f>WebStore68[[#This Row],[unit_price]]*WebStore68[[#This Row],[quantity]]</f>
        <v>59.9</v>
      </c>
      <c r="AR1096" t="s">
        <v>432</v>
      </c>
      <c r="AS1096" t="s">
        <v>2331</v>
      </c>
      <c r="AT1096" t="str">
        <f t="shared" si="17"/>
        <v>118148444117yesFemale437281YouTube436154383059.939.9852829.95219.9921</v>
      </c>
      <c r="AU1096">
        <f>COUNTIF(AT$2:AT1096,AT1096)</f>
        <v>1</v>
      </c>
      <c r="AV1096" t="str">
        <f>WebStore68[[#This Row],[country]]&amp;"-"&amp;WebStore68[[#This Row],[item]]</f>
        <v>Italy-Bridgestone Golf e12 Contact Golf Balls</v>
      </c>
    </row>
    <row r="1097" spans="1:48" hidden="1" x14ac:dyDescent="0.25">
      <c r="A1097">
        <v>1189</v>
      </c>
      <c r="B1097">
        <v>446</v>
      </c>
      <c r="C1097" s="4">
        <v>44411</v>
      </c>
      <c r="D1097" s="14">
        <f>WebStore68[[#This Row],[order_date]]</f>
        <v>44411</v>
      </c>
      <c r="E1097" s="3">
        <f>ROUNDUP(MONTH(WebStore68[[#This Row],[order_date]])/3, 0)</f>
        <v>3</v>
      </c>
      <c r="F1097">
        <v>7</v>
      </c>
      <c r="G1097" t="s">
        <v>35</v>
      </c>
      <c r="H1097" t="s">
        <v>46</v>
      </c>
      <c r="I1097" t="s">
        <v>55</v>
      </c>
      <c r="J1097" t="s">
        <v>57</v>
      </c>
      <c r="K1097" s="4">
        <v>44051</v>
      </c>
      <c r="L1097">
        <v>9</v>
      </c>
      <c r="M1097" t="s">
        <v>59</v>
      </c>
      <c r="N1097" s="4">
        <v>43952</v>
      </c>
      <c r="O1097" s="4">
        <v>44075</v>
      </c>
      <c r="P1097">
        <v>1</v>
      </c>
      <c r="Q1097" t="s">
        <v>79</v>
      </c>
      <c r="R1097" t="s">
        <v>241</v>
      </c>
      <c r="S1097">
        <v>1</v>
      </c>
      <c r="T1097" t="s">
        <v>481</v>
      </c>
      <c r="U1097" t="s">
        <v>1045</v>
      </c>
      <c r="V1097" t="s">
        <v>1573</v>
      </c>
      <c r="W1097" t="s">
        <v>69</v>
      </c>
      <c r="X1097" t="s">
        <v>1548</v>
      </c>
      <c r="Y1097">
        <v>99.95</v>
      </c>
      <c r="Z1097">
        <v>14.99</v>
      </c>
      <c r="AA1097">
        <v>1</v>
      </c>
      <c r="AB1097" t="s">
        <v>65</v>
      </c>
      <c r="AC1097" t="s">
        <v>2343</v>
      </c>
      <c r="AH1097" s="4"/>
      <c r="AI1097" s="4"/>
      <c r="AJ1097" t="s">
        <v>79</v>
      </c>
      <c r="AK1097" t="s">
        <v>241</v>
      </c>
      <c r="AL1097" t="s">
        <v>481</v>
      </c>
      <c r="AM1097" t="s">
        <v>1045</v>
      </c>
      <c r="AN1097" t="s">
        <v>1573</v>
      </c>
      <c r="AO1097" t="s">
        <v>69</v>
      </c>
      <c r="AP1097" t="s">
        <v>1548</v>
      </c>
      <c r="AQ1097">
        <f>WebStore68[[#This Row],[unit_price]]*WebStore68[[#This Row],[quantity]]</f>
        <v>99.95</v>
      </c>
      <c r="AR1097" t="s">
        <v>65</v>
      </c>
      <c r="AS1097" t="s">
        <v>2343</v>
      </c>
      <c r="AT1097" t="str">
        <f t="shared" si="17"/>
        <v>1189446444117yesMale440519Google Ads439524407599.9514.9946699.95114.9910</v>
      </c>
      <c r="AU1097">
        <f>COUNTIF(AT$2:AT1097,AT1097)</f>
        <v>1</v>
      </c>
      <c r="AV1097" t="str">
        <f>WebStore68[[#This Row],[country]]&amp;"-"&amp;WebStore68[[#This Row],[item]]</f>
        <v>Italy-Jumpstart Booster Box - MTG Magic the Gathering</v>
      </c>
    </row>
    <row r="1098" spans="1:48" hidden="1" x14ac:dyDescent="0.25">
      <c r="A1098">
        <v>1190</v>
      </c>
      <c r="B1098">
        <v>446</v>
      </c>
      <c r="C1098" s="4">
        <v>44411</v>
      </c>
      <c r="D1098" s="14">
        <f>WebStore68[[#This Row],[order_date]]</f>
        <v>44411</v>
      </c>
      <c r="E1098" s="3">
        <f>ROUNDUP(MONTH(WebStore68[[#This Row],[order_date]])/3, 0)</f>
        <v>3</v>
      </c>
      <c r="F1098">
        <v>7</v>
      </c>
      <c r="G1098" t="s">
        <v>35</v>
      </c>
      <c r="H1098" t="s">
        <v>46</v>
      </c>
      <c r="I1098" t="s">
        <v>55</v>
      </c>
      <c r="J1098" t="s">
        <v>57</v>
      </c>
      <c r="K1098" s="4">
        <v>44051</v>
      </c>
      <c r="L1098">
        <v>9</v>
      </c>
      <c r="M1098" t="s">
        <v>59</v>
      </c>
      <c r="N1098" s="4">
        <v>43952</v>
      </c>
      <c r="O1098" s="4">
        <v>44075</v>
      </c>
      <c r="P1098">
        <v>1</v>
      </c>
      <c r="Q1098" t="s">
        <v>79</v>
      </c>
      <c r="R1098" t="s">
        <v>241</v>
      </c>
      <c r="S1098">
        <v>1</v>
      </c>
      <c r="T1098" t="s">
        <v>571</v>
      </c>
      <c r="U1098" t="s">
        <v>1129</v>
      </c>
      <c r="V1098" t="s">
        <v>1654</v>
      </c>
      <c r="W1098" t="s">
        <v>67</v>
      </c>
      <c r="X1098" t="s">
        <v>1548</v>
      </c>
      <c r="Y1098">
        <v>88.47</v>
      </c>
      <c r="Z1098">
        <v>44.97</v>
      </c>
      <c r="AA1098">
        <v>1</v>
      </c>
      <c r="AB1098" t="s">
        <v>455</v>
      </c>
      <c r="AC1098" t="s">
        <v>2340</v>
      </c>
      <c r="AH1098" s="4"/>
      <c r="AI1098" s="4"/>
      <c r="AJ1098" t="s">
        <v>79</v>
      </c>
      <c r="AK1098" t="s">
        <v>241</v>
      </c>
      <c r="AL1098" t="s">
        <v>571</v>
      </c>
      <c r="AM1098" t="s">
        <v>1129</v>
      </c>
      <c r="AN1098" t="s">
        <v>1654</v>
      </c>
      <c r="AO1098" t="s">
        <v>67</v>
      </c>
      <c r="AP1098" t="s">
        <v>1548</v>
      </c>
      <c r="AQ1098">
        <f>WebStore68[[#This Row],[unit_price]]*WebStore68[[#This Row],[quantity]]</f>
        <v>88.47</v>
      </c>
      <c r="AR1098" t="s">
        <v>455</v>
      </c>
      <c r="AS1098" t="s">
        <v>2340</v>
      </c>
      <c r="AT1098" t="str">
        <f t="shared" si="17"/>
        <v>1190446444117yesMale440519Google Ads439524407588.4744.9744829.49314.9915</v>
      </c>
      <c r="AU1098">
        <f>COUNTIF(AT$2:AT1098,AT1098)</f>
        <v>1</v>
      </c>
      <c r="AV1098" t="str">
        <f>WebStore68[[#This Row],[country]]&amp;"-"&amp;WebStore68[[#This Row],[item]]</f>
        <v>Italy-Funko Pop! Disney Mickey &amp; Friends Hollywood Store Exclusive - Chef Goofy</v>
      </c>
    </row>
    <row r="1099" spans="1:48" hidden="1" x14ac:dyDescent="0.25">
      <c r="A1099">
        <v>1200</v>
      </c>
      <c r="B1099">
        <v>485</v>
      </c>
      <c r="C1099" s="4">
        <v>44413</v>
      </c>
      <c r="D1099" s="14">
        <f>WebStore68[[#This Row],[order_date]]</f>
        <v>44413</v>
      </c>
      <c r="E1099" s="3">
        <f>ROUNDUP(MONTH(WebStore68[[#This Row],[order_date]])/3, 0)</f>
        <v>3</v>
      </c>
      <c r="F1099">
        <v>7</v>
      </c>
      <c r="G1099" t="s">
        <v>35</v>
      </c>
      <c r="H1099" t="s">
        <v>46</v>
      </c>
      <c r="I1099" t="s">
        <v>56</v>
      </c>
      <c r="J1099" t="s">
        <v>58</v>
      </c>
      <c r="K1099" s="4">
        <v>44066</v>
      </c>
      <c r="L1099">
        <v>9</v>
      </c>
      <c r="M1099" t="s">
        <v>59</v>
      </c>
      <c r="N1099" s="4">
        <v>43952</v>
      </c>
      <c r="O1099" s="4">
        <v>44075</v>
      </c>
      <c r="P1099">
        <v>1</v>
      </c>
      <c r="Q1099" t="s">
        <v>80</v>
      </c>
      <c r="R1099" t="s">
        <v>242</v>
      </c>
      <c r="S1099">
        <v>1</v>
      </c>
      <c r="T1099" t="s">
        <v>469</v>
      </c>
      <c r="U1099" t="s">
        <v>1032</v>
      </c>
      <c r="V1099" t="s">
        <v>1562</v>
      </c>
      <c r="W1099" t="s">
        <v>69</v>
      </c>
      <c r="X1099" t="s">
        <v>1548</v>
      </c>
      <c r="Y1099">
        <v>9.99</v>
      </c>
      <c r="Z1099">
        <v>14.99</v>
      </c>
      <c r="AA1099">
        <v>1</v>
      </c>
      <c r="AB1099" t="s">
        <v>70</v>
      </c>
      <c r="AC1099" t="s">
        <v>2341</v>
      </c>
      <c r="AH1099" s="4"/>
      <c r="AI1099" s="4"/>
      <c r="AJ1099" t="s">
        <v>80</v>
      </c>
      <c r="AK1099" t="s">
        <v>242</v>
      </c>
      <c r="AL1099" t="s">
        <v>469</v>
      </c>
      <c r="AM1099" t="s">
        <v>1032</v>
      </c>
      <c r="AN1099" t="s">
        <v>1562</v>
      </c>
      <c r="AO1099" t="s">
        <v>69</v>
      </c>
      <c r="AP1099" t="s">
        <v>1548</v>
      </c>
      <c r="AQ1099">
        <f>WebStore68[[#This Row],[unit_price]]*WebStore68[[#This Row],[quantity]]</f>
        <v>9.99</v>
      </c>
      <c r="AR1099" t="s">
        <v>70</v>
      </c>
      <c r="AS1099" t="s">
        <v>2341</v>
      </c>
      <c r="AT1099" t="str">
        <f t="shared" si="17"/>
        <v>1200485444137noFemale440669Google Ads43952440759.9914.992239.99114.995</v>
      </c>
      <c r="AU1099">
        <f>COUNTIF(AT$2:AT1099,AT1099)</f>
        <v>1</v>
      </c>
      <c r="AV1099" t="str">
        <f>WebStore68[[#This Row],[country]]&amp;"-"&amp;WebStore68[[#This Row],[item]]</f>
        <v>Italy-Best Friend Bracelets for 2 Matching Yin Yang Adjustable Cord Bracelet</v>
      </c>
    </row>
    <row r="1100" spans="1:48" hidden="1" x14ac:dyDescent="0.25">
      <c r="A1100">
        <v>44</v>
      </c>
      <c r="B1100">
        <v>398</v>
      </c>
      <c r="C1100" s="4">
        <v>43760</v>
      </c>
      <c r="D1100" s="14">
        <f>WebStore68[[#This Row],[order_date]]</f>
        <v>43760</v>
      </c>
      <c r="E1100" s="3">
        <f>ROUNDUP(MONTH(WebStore68[[#This Row],[order_date]])/3, 0)</f>
        <v>4</v>
      </c>
      <c r="F1100">
        <v>8</v>
      </c>
      <c r="G1100" t="s">
        <v>43</v>
      </c>
      <c r="H1100" t="s">
        <v>54</v>
      </c>
      <c r="I1100" t="s">
        <v>56</v>
      </c>
      <c r="J1100" t="s">
        <v>57</v>
      </c>
      <c r="K1100" s="4">
        <v>43579</v>
      </c>
      <c r="L1100">
        <v>3</v>
      </c>
      <c r="N1100" s="4"/>
      <c r="O1100" s="4"/>
      <c r="P1100">
        <v>1</v>
      </c>
      <c r="Q1100" t="s">
        <v>90</v>
      </c>
      <c r="R1100" t="s">
        <v>252</v>
      </c>
      <c r="S1100">
        <v>1</v>
      </c>
      <c r="T1100" t="s">
        <v>427</v>
      </c>
      <c r="U1100" t="s">
        <v>989</v>
      </c>
      <c r="V1100" t="s">
        <v>1522</v>
      </c>
      <c r="W1100" t="s">
        <v>69</v>
      </c>
      <c r="X1100" t="s">
        <v>1562</v>
      </c>
      <c r="Y1100">
        <v>81.99</v>
      </c>
      <c r="Z1100">
        <v>9.99</v>
      </c>
      <c r="AA1100">
        <v>1</v>
      </c>
      <c r="AB1100" t="s">
        <v>645</v>
      </c>
      <c r="AC1100" t="s">
        <v>2347</v>
      </c>
      <c r="AD1100">
        <v>1</v>
      </c>
      <c r="AE1100" t="s">
        <v>2634</v>
      </c>
      <c r="AF1100">
        <v>194</v>
      </c>
      <c r="AG1100" t="s">
        <v>2635</v>
      </c>
      <c r="AH1100" s="4">
        <v>43740</v>
      </c>
      <c r="AI1100" s="4">
        <v>43799</v>
      </c>
      <c r="AJ1100" t="s">
        <v>90</v>
      </c>
      <c r="AK1100" t="s">
        <v>252</v>
      </c>
      <c r="AL1100" t="s">
        <v>427</v>
      </c>
      <c r="AM1100" t="s">
        <v>989</v>
      </c>
      <c r="AN1100" t="s">
        <v>1522</v>
      </c>
      <c r="AO1100" t="s">
        <v>69</v>
      </c>
      <c r="AP1100" t="s">
        <v>1562</v>
      </c>
      <c r="AQ1100">
        <f>WebStore68[[#This Row],[unit_price]]*WebStore68[[#This Row],[quantity]]</f>
        <v>81.99</v>
      </c>
      <c r="AR1100" t="s">
        <v>645</v>
      </c>
      <c r="AS1100" t="s">
        <v>2347</v>
      </c>
      <c r="AT1100" t="str">
        <f t="shared" si="17"/>
        <v>44398437608noMale43579381.999.991test194Changing color of background from blue to green437404379967581.9919.9913</v>
      </c>
      <c r="AU1100">
        <f>COUNTIF(AT$2:AT1100,AT1100)</f>
        <v>1</v>
      </c>
      <c r="AV1100" t="str">
        <f>WebStore68[[#This Row],[country]]&amp;"-"&amp;WebStore68[[#This Row],[item]]</f>
        <v>Belguim-Lego 71360 Super Mario Starterset</v>
      </c>
    </row>
    <row r="1101" spans="1:48" hidden="1" x14ac:dyDescent="0.25">
      <c r="A1101">
        <v>55</v>
      </c>
      <c r="B1101">
        <v>159</v>
      </c>
      <c r="C1101" s="13">
        <v>43766</v>
      </c>
      <c r="D1101" s="14">
        <f>WebStore68[[#This Row],[order_date]]</f>
        <v>43766</v>
      </c>
      <c r="E1101" s="3">
        <f>ROUNDUP(MONTH(WebStore68[[#This Row],[order_date]])/3, 0)</f>
        <v>4</v>
      </c>
      <c r="F1101">
        <v>8</v>
      </c>
      <c r="G1101" t="s">
        <v>43</v>
      </c>
      <c r="H1101" t="s">
        <v>54</v>
      </c>
      <c r="I1101" t="s">
        <v>55</v>
      </c>
      <c r="J1101" t="s">
        <v>57</v>
      </c>
      <c r="K1101" s="4">
        <v>43621</v>
      </c>
      <c r="L1101">
        <v>2</v>
      </c>
      <c r="M1101" t="s">
        <v>60</v>
      </c>
      <c r="N1101" s="4">
        <v>43615</v>
      </c>
      <c r="O1101" s="4">
        <v>43830</v>
      </c>
      <c r="P1101">
        <v>1</v>
      </c>
      <c r="Q1101" t="s">
        <v>65</v>
      </c>
      <c r="R1101" t="s">
        <v>227</v>
      </c>
      <c r="S1101">
        <v>1</v>
      </c>
      <c r="T1101" t="s">
        <v>435</v>
      </c>
      <c r="U1101" t="s">
        <v>997</v>
      </c>
      <c r="V1101" t="s">
        <v>1529</v>
      </c>
      <c r="W1101" t="s">
        <v>67</v>
      </c>
      <c r="X1101" t="s">
        <v>1517</v>
      </c>
      <c r="Y1101">
        <v>149.97</v>
      </c>
      <c r="Z1101">
        <v>59.97</v>
      </c>
      <c r="AA1101">
        <v>1</v>
      </c>
      <c r="AB1101" t="s">
        <v>431</v>
      </c>
      <c r="AC1101" t="s">
        <v>2326</v>
      </c>
      <c r="AD1101">
        <v>1</v>
      </c>
      <c r="AE1101" t="s">
        <v>2634</v>
      </c>
      <c r="AF1101">
        <v>59</v>
      </c>
      <c r="AG1101" t="s">
        <v>2635</v>
      </c>
      <c r="AH1101" s="4">
        <v>43740</v>
      </c>
      <c r="AI1101" s="4">
        <v>43799</v>
      </c>
      <c r="AJ1101" t="s">
        <v>65</v>
      </c>
      <c r="AK1101" t="s">
        <v>227</v>
      </c>
      <c r="AL1101" t="s">
        <v>435</v>
      </c>
      <c r="AM1101" t="s">
        <v>997</v>
      </c>
      <c r="AN1101" t="s">
        <v>1529</v>
      </c>
      <c r="AO1101" t="s">
        <v>67</v>
      </c>
      <c r="AP1101" t="s">
        <v>1517</v>
      </c>
      <c r="AQ1101">
        <f>WebStore68[[#This Row],[unit_price]]*WebStore68[[#This Row],[quantity]]</f>
        <v>149.97</v>
      </c>
      <c r="AR1101" t="s">
        <v>431</v>
      </c>
      <c r="AS1101" t="s">
        <v>2326</v>
      </c>
      <c r="AT1101" t="str">
        <f t="shared" si="17"/>
        <v>55159437668yesMale436212Facebook4361543830149.9759.971test59Changing color of background from blue to green4374043799102949.99319.9924</v>
      </c>
      <c r="AU1101">
        <f>COUNTIF(AT$2:AT1101,AT1101)</f>
        <v>1</v>
      </c>
      <c r="AV1101" t="str">
        <f>WebStore68[[#This Row],[country]]&amp;"-"&amp;WebStore68[[#This Row],[item]]</f>
        <v>Belguim-Cleanser</v>
      </c>
    </row>
    <row r="1102" spans="1:48" hidden="1" x14ac:dyDescent="0.25">
      <c r="A1102">
        <v>90</v>
      </c>
      <c r="B1102">
        <v>288</v>
      </c>
      <c r="C1102" s="4">
        <v>43786</v>
      </c>
      <c r="D1102" s="14">
        <f>WebStore68[[#This Row],[order_date]]</f>
        <v>43786</v>
      </c>
      <c r="E1102" s="3">
        <f>ROUNDUP(MONTH(WebStore68[[#This Row],[order_date]])/3, 0)</f>
        <v>4</v>
      </c>
      <c r="F1102">
        <v>8</v>
      </c>
      <c r="G1102" t="s">
        <v>43</v>
      </c>
      <c r="H1102" t="s">
        <v>54</v>
      </c>
      <c r="I1102" t="s">
        <v>56</v>
      </c>
      <c r="J1102" t="s">
        <v>58</v>
      </c>
      <c r="K1102" s="4">
        <v>43610</v>
      </c>
      <c r="L1102">
        <v>3</v>
      </c>
      <c r="N1102" s="4"/>
      <c r="O1102" s="4"/>
      <c r="P1102">
        <v>1</v>
      </c>
      <c r="Q1102" t="s">
        <v>80</v>
      </c>
      <c r="R1102" t="s">
        <v>242</v>
      </c>
      <c r="S1102">
        <v>1</v>
      </c>
      <c r="T1102" t="s">
        <v>453</v>
      </c>
      <c r="U1102" t="s">
        <v>1016</v>
      </c>
      <c r="V1102" t="s">
        <v>1546</v>
      </c>
      <c r="W1102" t="s">
        <v>69</v>
      </c>
      <c r="X1102" t="s">
        <v>1548</v>
      </c>
      <c r="Y1102">
        <v>58.75</v>
      </c>
      <c r="Z1102">
        <v>14.99</v>
      </c>
      <c r="AA1102">
        <v>1</v>
      </c>
      <c r="AB1102" t="s">
        <v>67</v>
      </c>
      <c r="AC1102" t="s">
        <v>2373</v>
      </c>
      <c r="AD1102">
        <v>1</v>
      </c>
      <c r="AE1102" t="s">
        <v>2634</v>
      </c>
      <c r="AF1102">
        <v>121</v>
      </c>
      <c r="AG1102" t="s">
        <v>2635</v>
      </c>
      <c r="AH1102" s="4">
        <v>43740</v>
      </c>
      <c r="AI1102" s="4">
        <v>43799</v>
      </c>
      <c r="AJ1102" t="s">
        <v>80</v>
      </c>
      <c r="AK1102" t="s">
        <v>242</v>
      </c>
      <c r="AL1102" t="s">
        <v>453</v>
      </c>
      <c r="AM1102" t="s">
        <v>1016</v>
      </c>
      <c r="AN1102" t="s">
        <v>1546</v>
      </c>
      <c r="AO1102" t="s">
        <v>69</v>
      </c>
      <c r="AP1102" t="s">
        <v>1548</v>
      </c>
      <c r="AQ1102">
        <f>WebStore68[[#This Row],[unit_price]]*WebStore68[[#This Row],[quantity]]</f>
        <v>58.75</v>
      </c>
      <c r="AR1102" t="s">
        <v>67</v>
      </c>
      <c r="AS1102" t="s">
        <v>2373</v>
      </c>
      <c r="AT1102" t="str">
        <f t="shared" si="17"/>
        <v>90288437868noFemale43610358.7514.991test121Changing color of background from blue to green437404379922658.75114.993</v>
      </c>
      <c r="AU1102">
        <f>COUNTIF(AT$2:AT1102,AT1102)</f>
        <v>1</v>
      </c>
      <c r="AV1102" t="str">
        <f>WebStore68[[#This Row],[country]]&amp;"-"&amp;WebStore68[[#This Row],[item]]</f>
        <v>Belguim-Book Week Girls Feisty Fairy AMSCAN Licensed Costume</v>
      </c>
    </row>
    <row r="1103" spans="1:48" hidden="1" x14ac:dyDescent="0.25">
      <c r="A1103">
        <v>101</v>
      </c>
      <c r="B1103">
        <v>400</v>
      </c>
      <c r="C1103" s="13">
        <v>43793</v>
      </c>
      <c r="D1103" s="14">
        <f>WebStore68[[#This Row],[order_date]]</f>
        <v>43793</v>
      </c>
      <c r="E1103" s="3">
        <f>ROUNDUP(MONTH(WebStore68[[#This Row],[order_date]])/3, 0)</f>
        <v>4</v>
      </c>
      <c r="F1103">
        <v>8</v>
      </c>
      <c r="G1103" t="s">
        <v>43</v>
      </c>
      <c r="H1103" t="s">
        <v>54</v>
      </c>
      <c r="I1103" t="s">
        <v>56</v>
      </c>
      <c r="J1103" t="s">
        <v>58</v>
      </c>
      <c r="K1103" s="4">
        <v>43622</v>
      </c>
      <c r="L1103">
        <v>2</v>
      </c>
      <c r="M1103" t="s">
        <v>60</v>
      </c>
      <c r="N1103" s="4">
        <v>43615</v>
      </c>
      <c r="O1103" s="4">
        <v>43830</v>
      </c>
      <c r="P1103">
        <v>1</v>
      </c>
      <c r="Q1103" t="s">
        <v>70</v>
      </c>
      <c r="R1103" t="s">
        <v>232</v>
      </c>
      <c r="S1103">
        <v>1</v>
      </c>
      <c r="T1103" t="s">
        <v>440</v>
      </c>
      <c r="U1103" t="s">
        <v>1002</v>
      </c>
      <c r="V1103" t="s">
        <v>1534</v>
      </c>
      <c r="W1103" t="s">
        <v>80</v>
      </c>
      <c r="X1103" t="s">
        <v>1517</v>
      </c>
      <c r="Y1103">
        <v>45.9</v>
      </c>
      <c r="Z1103">
        <v>39.979999999999997</v>
      </c>
      <c r="AA1103">
        <v>1</v>
      </c>
      <c r="AB1103" t="s">
        <v>432</v>
      </c>
      <c r="AC1103" t="s">
        <v>2331</v>
      </c>
      <c r="AD1103">
        <v>1</v>
      </c>
      <c r="AE1103" t="s">
        <v>2633</v>
      </c>
      <c r="AF1103">
        <v>196</v>
      </c>
      <c r="AG1103" t="s">
        <v>2635</v>
      </c>
      <c r="AH1103" s="4">
        <v>43740</v>
      </c>
      <c r="AI1103" s="4">
        <v>43799</v>
      </c>
      <c r="AJ1103" t="s">
        <v>70</v>
      </c>
      <c r="AK1103" t="s">
        <v>232</v>
      </c>
      <c r="AL1103" t="s">
        <v>440</v>
      </c>
      <c r="AM1103" t="s">
        <v>1002</v>
      </c>
      <c r="AN1103" t="s">
        <v>1534</v>
      </c>
      <c r="AO1103" t="s">
        <v>80</v>
      </c>
      <c r="AP1103" t="s">
        <v>1517</v>
      </c>
      <c r="AQ1103">
        <f>WebStore68[[#This Row],[unit_price]]*WebStore68[[#This Row],[quantity]]</f>
        <v>45.9</v>
      </c>
      <c r="AR1103" t="s">
        <v>432</v>
      </c>
      <c r="AS1103" t="s">
        <v>2331</v>
      </c>
      <c r="AT1103" t="str">
        <f t="shared" si="17"/>
        <v>101400437938noFemale436222Facebook436154383045.939.981control196Changing color of background from blue to green4374043799517022.95219.9921</v>
      </c>
      <c r="AU1103">
        <f>COUNTIF(AT$2:AT1103,AT1103)</f>
        <v>1</v>
      </c>
      <c r="AV1103" t="str">
        <f>WebStore68[[#This Row],[country]]&amp;"-"&amp;WebStore68[[#This Row],[item]]</f>
        <v>Belguim-ZIONOR Swim Goggles G1 Polarized Swimming Goggles Anti-Fog for Adult</v>
      </c>
    </row>
    <row r="1104" spans="1:48" hidden="1" x14ac:dyDescent="0.25">
      <c r="A1104">
        <v>141</v>
      </c>
      <c r="B1104">
        <v>400</v>
      </c>
      <c r="C1104" s="13">
        <v>43820</v>
      </c>
      <c r="D1104" s="14">
        <f>WebStore68[[#This Row],[order_date]]</f>
        <v>43820</v>
      </c>
      <c r="E1104" s="3">
        <f>ROUNDUP(MONTH(WebStore68[[#This Row],[order_date]])/3, 0)</f>
        <v>4</v>
      </c>
      <c r="F1104">
        <v>8</v>
      </c>
      <c r="G1104" t="s">
        <v>43</v>
      </c>
      <c r="H1104" t="s">
        <v>54</v>
      </c>
      <c r="I1104" t="s">
        <v>56</v>
      </c>
      <c r="J1104" t="s">
        <v>58</v>
      </c>
      <c r="K1104" s="4">
        <v>43622</v>
      </c>
      <c r="L1104">
        <v>2</v>
      </c>
      <c r="M1104" t="s">
        <v>60</v>
      </c>
      <c r="N1104" s="4">
        <v>43615</v>
      </c>
      <c r="O1104" s="4">
        <v>43830</v>
      </c>
      <c r="P1104">
        <v>1</v>
      </c>
      <c r="Q1104" t="s">
        <v>67</v>
      </c>
      <c r="R1104" t="s">
        <v>229</v>
      </c>
      <c r="S1104">
        <v>1</v>
      </c>
      <c r="T1104" t="s">
        <v>498</v>
      </c>
      <c r="U1104" t="s">
        <v>1061</v>
      </c>
      <c r="V1104" t="s">
        <v>1513</v>
      </c>
      <c r="W1104" t="s">
        <v>69</v>
      </c>
      <c r="X1104" t="s">
        <v>1548</v>
      </c>
      <c r="Y1104">
        <v>29.99</v>
      </c>
      <c r="Z1104">
        <v>14.99</v>
      </c>
      <c r="AA1104">
        <v>1</v>
      </c>
      <c r="AB1104" t="s">
        <v>652</v>
      </c>
      <c r="AC1104" t="s">
        <v>2352</v>
      </c>
      <c r="AH1104" s="4"/>
      <c r="AI1104" s="4"/>
      <c r="AJ1104" t="s">
        <v>67</v>
      </c>
      <c r="AK1104" t="s">
        <v>229</v>
      </c>
      <c r="AL1104" t="s">
        <v>498</v>
      </c>
      <c r="AM1104" t="s">
        <v>1061</v>
      </c>
      <c r="AN1104" t="s">
        <v>1513</v>
      </c>
      <c r="AO1104" t="s">
        <v>69</v>
      </c>
      <c r="AP1104" t="s">
        <v>1548</v>
      </c>
      <c r="AQ1104">
        <f>WebStore68[[#This Row],[unit_price]]*WebStore68[[#This Row],[quantity]]</f>
        <v>29.99</v>
      </c>
      <c r="AR1104" t="s">
        <v>652</v>
      </c>
      <c r="AS1104" t="s">
        <v>2352</v>
      </c>
      <c r="AT1104" t="str">
        <f t="shared" si="17"/>
        <v>141400438208noFemale436222Facebook436154383029.9914.9935929.99114.9911</v>
      </c>
      <c r="AU1104">
        <f>COUNTIF(AT$2:AT1104,AT1104)</f>
        <v>1</v>
      </c>
      <c r="AV1104" t="str">
        <f>WebStore68[[#This Row],[country]]&amp;"-"&amp;WebStore68[[#This Row],[item]]</f>
        <v>Belguim-Harry Potter and the Chamber of Secrets</v>
      </c>
    </row>
    <row r="1105" spans="1:48" hidden="1" x14ac:dyDescent="0.25">
      <c r="A1105">
        <v>152</v>
      </c>
      <c r="B1105">
        <v>450</v>
      </c>
      <c r="C1105" s="4">
        <v>43829</v>
      </c>
      <c r="D1105" s="14">
        <f>WebStore68[[#This Row],[order_date]]</f>
        <v>43829</v>
      </c>
      <c r="E1105" s="3">
        <f>ROUNDUP(MONTH(WebStore68[[#This Row],[order_date]])/3, 0)</f>
        <v>4</v>
      </c>
      <c r="F1105">
        <v>8</v>
      </c>
      <c r="G1105" t="s">
        <v>43</v>
      </c>
      <c r="H1105" t="s">
        <v>54</v>
      </c>
      <c r="I1105" t="s">
        <v>55</v>
      </c>
      <c r="J1105" t="s">
        <v>57</v>
      </c>
      <c r="K1105" s="4">
        <v>43668</v>
      </c>
      <c r="L1105">
        <v>3</v>
      </c>
      <c r="M1105" t="s">
        <v>59</v>
      </c>
      <c r="N1105" s="4">
        <v>43615</v>
      </c>
      <c r="O1105" s="4">
        <v>43830</v>
      </c>
      <c r="P1105">
        <v>2</v>
      </c>
      <c r="Q1105" t="s">
        <v>116</v>
      </c>
      <c r="R1105" t="s">
        <v>278</v>
      </c>
      <c r="S1105">
        <v>2</v>
      </c>
      <c r="T1105" t="s">
        <v>506</v>
      </c>
      <c r="U1105" t="s">
        <v>1069</v>
      </c>
      <c r="V1105" t="s">
        <v>1596</v>
      </c>
      <c r="W1105" t="s">
        <v>180</v>
      </c>
      <c r="X1105" t="s">
        <v>2042</v>
      </c>
      <c r="Y1105">
        <v>92.77</v>
      </c>
      <c r="Z1105">
        <v>39.97</v>
      </c>
      <c r="AA1105">
        <v>2</v>
      </c>
      <c r="AB1105" t="s">
        <v>2128</v>
      </c>
      <c r="AC1105" t="s">
        <v>2403</v>
      </c>
      <c r="AH1105" s="4"/>
      <c r="AI1105" s="4"/>
      <c r="AJ1105" t="s">
        <v>67</v>
      </c>
      <c r="AK1105" t="s">
        <v>229</v>
      </c>
      <c r="AL1105" t="s">
        <v>412</v>
      </c>
      <c r="AM1105" t="s">
        <v>974</v>
      </c>
      <c r="AN1105" t="s">
        <v>1507</v>
      </c>
      <c r="AO1105" t="s">
        <v>80</v>
      </c>
      <c r="AP1105" t="s">
        <v>1548</v>
      </c>
      <c r="AQ1105">
        <f>WebStore68[[#This Row],[unit_price]]*WebStore68[[#This Row],[quantity]]</f>
        <v>57.78</v>
      </c>
      <c r="AR1105" t="s">
        <v>79</v>
      </c>
      <c r="AS1105" t="s">
        <v>2349</v>
      </c>
      <c r="AT1105" t="str">
        <f t="shared" si="17"/>
        <v>152450438298yesMale436683Google Ads436154383092.7739.97317228.89214.994</v>
      </c>
      <c r="AU1105">
        <f>COUNTIF(AT$2:AT1105,AT1105)</f>
        <v>1</v>
      </c>
      <c r="AV1105" t="str">
        <f>WebStore68[[#This Row],[country]]&amp;"-"&amp;WebStore68[[#This Row],[item]]</f>
        <v>Belguim-The Secret</v>
      </c>
    </row>
    <row r="1106" spans="1:48" hidden="1" x14ac:dyDescent="0.25">
      <c r="A1106">
        <v>152</v>
      </c>
      <c r="B1106">
        <v>450</v>
      </c>
      <c r="C1106" s="4">
        <v>43829</v>
      </c>
      <c r="D1106" s="14">
        <f>WebStore68[[#This Row],[order_date]]</f>
        <v>43829</v>
      </c>
      <c r="E1106" s="3">
        <f>ROUNDUP(MONTH(WebStore68[[#This Row],[order_date]])/3, 0)</f>
        <v>4</v>
      </c>
      <c r="F1106">
        <v>8</v>
      </c>
      <c r="G1106" t="s">
        <v>43</v>
      </c>
      <c r="H1106" t="s">
        <v>54</v>
      </c>
      <c r="I1106" t="s">
        <v>55</v>
      </c>
      <c r="J1106" t="s">
        <v>57</v>
      </c>
      <c r="K1106" s="4">
        <v>43668</v>
      </c>
      <c r="L1106">
        <v>3</v>
      </c>
      <c r="M1106" t="s">
        <v>59</v>
      </c>
      <c r="N1106" s="4">
        <v>43615</v>
      </c>
      <c r="O1106" s="4">
        <v>43830</v>
      </c>
      <c r="P1106">
        <v>2</v>
      </c>
      <c r="Q1106" t="s">
        <v>116</v>
      </c>
      <c r="R1106" t="s">
        <v>278</v>
      </c>
      <c r="S1106">
        <v>2</v>
      </c>
      <c r="T1106" t="s">
        <v>506</v>
      </c>
      <c r="U1106" t="s">
        <v>1069</v>
      </c>
      <c r="V1106" t="s">
        <v>1596</v>
      </c>
      <c r="W1106" t="s">
        <v>180</v>
      </c>
      <c r="X1106" t="s">
        <v>2042</v>
      </c>
      <c r="Y1106">
        <v>92.77</v>
      </c>
      <c r="Z1106">
        <v>39.97</v>
      </c>
      <c r="AA1106">
        <v>2</v>
      </c>
      <c r="AB1106" t="s">
        <v>2128</v>
      </c>
      <c r="AC1106" t="s">
        <v>2403</v>
      </c>
      <c r="AH1106" s="4"/>
      <c r="AI1106" s="4"/>
      <c r="AJ1106" t="s">
        <v>90</v>
      </c>
      <c r="AK1106" t="s">
        <v>252</v>
      </c>
      <c r="AL1106" t="s">
        <v>431</v>
      </c>
      <c r="AM1106" t="s">
        <v>994</v>
      </c>
      <c r="AN1106" t="s">
        <v>1526</v>
      </c>
      <c r="AO1106" t="s">
        <v>69</v>
      </c>
      <c r="AP1106" t="s">
        <v>1562</v>
      </c>
      <c r="AQ1106">
        <f>WebStore68[[#This Row],[unit_price]]*WebStore68[[#This Row],[quantity]]</f>
        <v>34.99</v>
      </c>
      <c r="AR1106" t="s">
        <v>410</v>
      </c>
      <c r="AS1106" t="s">
        <v>2359</v>
      </c>
      <c r="AT1106" t="str">
        <f t="shared" si="17"/>
        <v>152450438298yesMale436683Google Ads436154383092.7739.9762434.9919.9920</v>
      </c>
      <c r="AU1106">
        <f>COUNTIF(AT$2:AT1106,AT1106)</f>
        <v>1</v>
      </c>
      <c r="AV1106" t="str">
        <f>WebStore68[[#This Row],[country]]&amp;"-"&amp;WebStore68[[#This Row],[item]]</f>
        <v>Belguim-Beyblade Burst Evolution Elite Warrior 4-Pack</v>
      </c>
    </row>
    <row r="1107" spans="1:48" hidden="1" x14ac:dyDescent="0.25">
      <c r="A1107">
        <v>179</v>
      </c>
      <c r="B1107">
        <v>156</v>
      </c>
      <c r="C1107" s="4">
        <v>43845</v>
      </c>
      <c r="D1107" s="14">
        <f>WebStore68[[#This Row],[order_date]]</f>
        <v>43845</v>
      </c>
      <c r="E1107" s="3">
        <f>ROUNDUP(MONTH(WebStore68[[#This Row],[order_date]])/3, 0)</f>
        <v>1</v>
      </c>
      <c r="F1107">
        <v>8</v>
      </c>
      <c r="G1107" t="s">
        <v>43</v>
      </c>
      <c r="H1107" t="s">
        <v>54</v>
      </c>
      <c r="I1107" t="s">
        <v>55</v>
      </c>
      <c r="J1107" t="s">
        <v>58</v>
      </c>
      <c r="K1107" s="4">
        <v>43738</v>
      </c>
      <c r="L1107">
        <v>1</v>
      </c>
      <c r="M1107" t="s">
        <v>61</v>
      </c>
      <c r="N1107" s="4">
        <v>43615</v>
      </c>
      <c r="O1107" s="4">
        <v>43830</v>
      </c>
      <c r="P1107">
        <v>1</v>
      </c>
      <c r="Q1107" t="s">
        <v>79</v>
      </c>
      <c r="R1107" t="s">
        <v>241</v>
      </c>
      <c r="S1107">
        <v>1</v>
      </c>
      <c r="T1107" t="s">
        <v>524</v>
      </c>
      <c r="U1107" t="s">
        <v>1087</v>
      </c>
      <c r="V1107" t="s">
        <v>1614</v>
      </c>
      <c r="W1107" t="s">
        <v>69</v>
      </c>
      <c r="X1107" t="s">
        <v>1548</v>
      </c>
      <c r="Y1107">
        <v>13.95</v>
      </c>
      <c r="Z1107">
        <v>14.99</v>
      </c>
      <c r="AA1107">
        <v>1</v>
      </c>
      <c r="AB1107" t="s">
        <v>455</v>
      </c>
      <c r="AC1107" t="s">
        <v>2340</v>
      </c>
      <c r="AH1107" s="4"/>
      <c r="AI1107" s="4"/>
      <c r="AJ1107" t="s">
        <v>79</v>
      </c>
      <c r="AK1107" t="s">
        <v>241</v>
      </c>
      <c r="AL1107" t="s">
        <v>524</v>
      </c>
      <c r="AM1107" t="s">
        <v>1087</v>
      </c>
      <c r="AN1107" t="s">
        <v>1614</v>
      </c>
      <c r="AO1107" t="s">
        <v>69</v>
      </c>
      <c r="AP1107" t="s">
        <v>1548</v>
      </c>
      <c r="AQ1107">
        <f>WebStore68[[#This Row],[unit_price]]*WebStore68[[#This Row],[quantity]]</f>
        <v>13.95</v>
      </c>
      <c r="AR1107" t="s">
        <v>455</v>
      </c>
      <c r="AS1107" t="s">
        <v>2340</v>
      </c>
      <c r="AT1107" t="str">
        <f t="shared" si="17"/>
        <v>179156438458yesFemale437381YouTube436154383013.9514.99416813.95114.9915</v>
      </c>
      <c r="AU1107">
        <f>COUNTIF(AT$2:AT1107,AT1107)</f>
        <v>1</v>
      </c>
      <c r="AV1107" t="str">
        <f>WebStore68[[#This Row],[country]]&amp;"-"&amp;WebStore68[[#This Row],[item]]</f>
        <v>Belguim-Yu-Gi-Oh! TCG: Egyptian God Deck: Slifer The Sky Dragon</v>
      </c>
    </row>
    <row r="1108" spans="1:48" hidden="1" x14ac:dyDescent="0.25">
      <c r="A1108">
        <v>188</v>
      </c>
      <c r="B1108">
        <v>396</v>
      </c>
      <c r="C1108" s="13">
        <v>43852</v>
      </c>
      <c r="D1108" s="14">
        <f>WebStore68[[#This Row],[order_date]]</f>
        <v>43852</v>
      </c>
      <c r="E1108" s="3">
        <f>ROUNDUP(MONTH(WebStore68[[#This Row],[order_date]])/3, 0)</f>
        <v>1</v>
      </c>
      <c r="F1108">
        <v>8</v>
      </c>
      <c r="G1108" t="s">
        <v>43</v>
      </c>
      <c r="H1108" t="s">
        <v>54</v>
      </c>
      <c r="I1108" t="s">
        <v>55</v>
      </c>
      <c r="J1108" t="s">
        <v>57</v>
      </c>
      <c r="K1108" s="4">
        <v>43593</v>
      </c>
      <c r="L1108">
        <v>2</v>
      </c>
      <c r="N1108" s="4"/>
      <c r="O1108" s="4"/>
      <c r="P1108">
        <v>1</v>
      </c>
      <c r="Q1108" t="s">
        <v>79</v>
      </c>
      <c r="R1108" t="s">
        <v>241</v>
      </c>
      <c r="S1108">
        <v>1</v>
      </c>
      <c r="T1108" t="s">
        <v>530</v>
      </c>
      <c r="U1108" t="s">
        <v>1092</v>
      </c>
      <c r="V1108" t="s">
        <v>1619</v>
      </c>
      <c r="W1108" t="s">
        <v>67</v>
      </c>
      <c r="X1108" t="s">
        <v>1548</v>
      </c>
      <c r="Y1108">
        <v>188.97</v>
      </c>
      <c r="Z1108">
        <v>44.97</v>
      </c>
      <c r="AA1108">
        <v>1</v>
      </c>
      <c r="AB1108" t="s">
        <v>65</v>
      </c>
      <c r="AC1108" t="s">
        <v>2343</v>
      </c>
      <c r="AH1108" s="4"/>
      <c r="AI1108" s="4"/>
      <c r="AJ1108" t="s">
        <v>79</v>
      </c>
      <c r="AK1108" t="s">
        <v>241</v>
      </c>
      <c r="AL1108" t="s">
        <v>530</v>
      </c>
      <c r="AM1108" t="s">
        <v>1092</v>
      </c>
      <c r="AN1108" t="s">
        <v>1619</v>
      </c>
      <c r="AO1108" t="s">
        <v>67</v>
      </c>
      <c r="AP1108" t="s">
        <v>1548</v>
      </c>
      <c r="AQ1108">
        <f>WebStore68[[#This Row],[unit_price]]*WebStore68[[#This Row],[quantity]]</f>
        <v>188.97</v>
      </c>
      <c r="AR1108" t="s">
        <v>65</v>
      </c>
      <c r="AS1108" t="s">
        <v>2343</v>
      </c>
      <c r="AT1108" t="str">
        <f t="shared" si="17"/>
        <v>188396438528yesMale435932188.9744.9741662.99314.9910</v>
      </c>
      <c r="AU1108">
        <f>COUNTIF(AT$2:AT1108,AT1108)</f>
        <v>1</v>
      </c>
      <c r="AV1108" t="str">
        <f>WebStore68[[#This Row],[country]]&amp;"-"&amp;WebStore68[[#This Row],[item]]</f>
        <v>Belguim-Ancient Guardians Booster Box YuGiOh TCG 1st Edition</v>
      </c>
    </row>
    <row r="1109" spans="1:48" hidden="1" x14ac:dyDescent="0.25">
      <c r="A1109">
        <v>195</v>
      </c>
      <c r="B1109">
        <v>444</v>
      </c>
      <c r="C1109" s="13">
        <v>43857</v>
      </c>
      <c r="D1109" s="14">
        <f>WebStore68[[#This Row],[order_date]]</f>
        <v>43857</v>
      </c>
      <c r="E1109" s="3">
        <f>ROUNDUP(MONTH(WebStore68[[#This Row],[order_date]])/3, 0)</f>
        <v>1</v>
      </c>
      <c r="F1109">
        <v>8</v>
      </c>
      <c r="G1109" t="s">
        <v>43</v>
      </c>
      <c r="H1109" t="s">
        <v>54</v>
      </c>
      <c r="I1109" t="s">
        <v>56</v>
      </c>
      <c r="J1109" t="s">
        <v>58</v>
      </c>
      <c r="K1109" s="4">
        <v>43720</v>
      </c>
      <c r="L1109">
        <v>2</v>
      </c>
      <c r="M1109" t="s">
        <v>60</v>
      </c>
      <c r="N1109" s="4">
        <v>43615</v>
      </c>
      <c r="O1109" s="4">
        <v>43830</v>
      </c>
      <c r="P1109">
        <v>2</v>
      </c>
      <c r="Q1109" t="s">
        <v>83</v>
      </c>
      <c r="R1109" t="s">
        <v>245</v>
      </c>
      <c r="S1109">
        <v>2</v>
      </c>
      <c r="T1109" t="s">
        <v>534</v>
      </c>
      <c r="U1109" t="s">
        <v>1096</v>
      </c>
      <c r="V1109" t="s">
        <v>1622</v>
      </c>
      <c r="W1109" t="s">
        <v>103</v>
      </c>
      <c r="X1109" t="s">
        <v>1869</v>
      </c>
      <c r="Y1109">
        <v>101.84</v>
      </c>
      <c r="Z1109">
        <v>59.96</v>
      </c>
      <c r="AA1109">
        <v>2</v>
      </c>
      <c r="AB1109" t="s">
        <v>172</v>
      </c>
      <c r="AC1109" t="s">
        <v>2414</v>
      </c>
      <c r="AH1109" s="4"/>
      <c r="AI1109" s="4"/>
      <c r="AJ1109" t="s">
        <v>67</v>
      </c>
      <c r="AK1109" t="s">
        <v>229</v>
      </c>
      <c r="AL1109" t="s">
        <v>467</v>
      </c>
      <c r="AM1109" t="s">
        <v>1030</v>
      </c>
      <c r="AN1109" t="s">
        <v>1560</v>
      </c>
      <c r="AO1109" t="s">
        <v>69</v>
      </c>
      <c r="AP1109" t="s">
        <v>1548</v>
      </c>
      <c r="AQ1109">
        <f>WebStore68[[#This Row],[unit_price]]*WebStore68[[#This Row],[quantity]]</f>
        <v>29.87</v>
      </c>
      <c r="AR1109" t="s">
        <v>84</v>
      </c>
      <c r="AS1109" t="s">
        <v>2366</v>
      </c>
      <c r="AT1109" t="str">
        <f t="shared" si="17"/>
        <v>195444438578noFemale437202Facebook4361543830101.8459.96314029.87114.999</v>
      </c>
      <c r="AU1109">
        <f>COUNTIF(AT$2:AT1109,AT1109)</f>
        <v>1</v>
      </c>
      <c r="AV1109" t="str">
        <f>WebStore68[[#This Row],[country]]&amp;"-"&amp;WebStore68[[#This Row],[item]]</f>
        <v>Belguim-The Monk who Sold His Ferrari</v>
      </c>
    </row>
    <row r="1110" spans="1:48" hidden="1" x14ac:dyDescent="0.25">
      <c r="A1110">
        <v>195</v>
      </c>
      <c r="B1110">
        <v>444</v>
      </c>
      <c r="C1110" s="13">
        <v>43857</v>
      </c>
      <c r="D1110" s="14">
        <f>WebStore68[[#This Row],[order_date]]</f>
        <v>43857</v>
      </c>
      <c r="E1110" s="3">
        <f>ROUNDUP(MONTH(WebStore68[[#This Row],[order_date]])/3, 0)</f>
        <v>1</v>
      </c>
      <c r="F1110">
        <v>8</v>
      </c>
      <c r="G1110" t="s">
        <v>43</v>
      </c>
      <c r="H1110" t="s">
        <v>54</v>
      </c>
      <c r="I1110" t="s">
        <v>56</v>
      </c>
      <c r="J1110" t="s">
        <v>58</v>
      </c>
      <c r="K1110" s="4">
        <v>43720</v>
      </c>
      <c r="L1110">
        <v>2</v>
      </c>
      <c r="M1110" t="s">
        <v>60</v>
      </c>
      <c r="N1110" s="4">
        <v>43615</v>
      </c>
      <c r="O1110" s="4">
        <v>43830</v>
      </c>
      <c r="P1110">
        <v>2</v>
      </c>
      <c r="Q1110" t="s">
        <v>83</v>
      </c>
      <c r="R1110" t="s">
        <v>245</v>
      </c>
      <c r="S1110">
        <v>2</v>
      </c>
      <c r="T1110" t="s">
        <v>534</v>
      </c>
      <c r="U1110" t="s">
        <v>1096</v>
      </c>
      <c r="V1110" t="s">
        <v>1622</v>
      </c>
      <c r="W1110" t="s">
        <v>103</v>
      </c>
      <c r="X1110" t="s">
        <v>1869</v>
      </c>
      <c r="Y1110">
        <v>101.84</v>
      </c>
      <c r="Z1110">
        <v>59.96</v>
      </c>
      <c r="AA1110">
        <v>2</v>
      </c>
      <c r="AB1110" t="s">
        <v>172</v>
      </c>
      <c r="AC1110" t="s">
        <v>2414</v>
      </c>
      <c r="AH1110" s="4"/>
      <c r="AI1110" s="4"/>
      <c r="AJ1110" t="s">
        <v>80</v>
      </c>
      <c r="AK1110" t="s">
        <v>242</v>
      </c>
      <c r="AL1110" t="s">
        <v>507</v>
      </c>
      <c r="AM1110" t="s">
        <v>1070</v>
      </c>
      <c r="AN1110" t="s">
        <v>1597</v>
      </c>
      <c r="AO1110" t="s">
        <v>67</v>
      </c>
      <c r="AP1110" t="s">
        <v>1548</v>
      </c>
      <c r="AQ1110">
        <f>WebStore68[[#This Row],[unit_price]]*WebStore68[[#This Row],[quantity]]</f>
        <v>71.97</v>
      </c>
      <c r="AR1110" t="s">
        <v>69</v>
      </c>
      <c r="AS1110" t="s">
        <v>2360</v>
      </c>
      <c r="AT1110" t="str">
        <f t="shared" si="17"/>
        <v>195444438578noFemale437202Facebook4361543830101.8459.9623323.99314.991</v>
      </c>
      <c r="AU1110">
        <f>COUNTIF(AT$2:AT1110,AT1110)</f>
        <v>1</v>
      </c>
      <c r="AV1110" t="str">
        <f>WebStore68[[#This Row],[country]]&amp;"-"&amp;WebStore68[[#This Row],[item]]</f>
        <v>Belguim-Dickies Men's Original 874</v>
      </c>
    </row>
    <row r="1111" spans="1:48" hidden="1" x14ac:dyDescent="0.25">
      <c r="A1111">
        <v>208</v>
      </c>
      <c r="B1111">
        <v>218</v>
      </c>
      <c r="C1111" s="4">
        <v>43865</v>
      </c>
      <c r="D1111" s="14">
        <f>WebStore68[[#This Row],[order_date]]</f>
        <v>43865</v>
      </c>
      <c r="E1111" s="3">
        <f>ROUNDUP(MONTH(WebStore68[[#This Row],[order_date]])/3, 0)</f>
        <v>1</v>
      </c>
      <c r="F1111">
        <v>8</v>
      </c>
      <c r="G1111" t="s">
        <v>43</v>
      </c>
      <c r="H1111" t="s">
        <v>54</v>
      </c>
      <c r="I1111" t="s">
        <v>55</v>
      </c>
      <c r="J1111" t="s">
        <v>58</v>
      </c>
      <c r="K1111" s="4">
        <v>43738</v>
      </c>
      <c r="L1111">
        <v>3</v>
      </c>
      <c r="M1111" t="s">
        <v>59</v>
      </c>
      <c r="N1111" s="4">
        <v>43615</v>
      </c>
      <c r="O1111" s="4">
        <v>43830</v>
      </c>
      <c r="P1111">
        <v>1</v>
      </c>
      <c r="Q1111" t="s">
        <v>67</v>
      </c>
      <c r="R1111" t="s">
        <v>229</v>
      </c>
      <c r="S1111">
        <v>1</v>
      </c>
      <c r="T1111" t="s">
        <v>544</v>
      </c>
      <c r="U1111" t="s">
        <v>1105</v>
      </c>
      <c r="V1111" t="s">
        <v>824</v>
      </c>
      <c r="W1111" t="s">
        <v>80</v>
      </c>
      <c r="X1111" t="s">
        <v>1548</v>
      </c>
      <c r="Y1111">
        <v>50</v>
      </c>
      <c r="Z1111">
        <v>29.98</v>
      </c>
      <c r="AA1111">
        <v>1</v>
      </c>
      <c r="AB1111" t="s">
        <v>90</v>
      </c>
      <c r="AC1111" t="s">
        <v>2328</v>
      </c>
      <c r="AH1111" s="4"/>
      <c r="AI1111" s="4"/>
      <c r="AJ1111" t="s">
        <v>67</v>
      </c>
      <c r="AK1111" t="s">
        <v>229</v>
      </c>
      <c r="AL1111" t="s">
        <v>544</v>
      </c>
      <c r="AM1111" t="s">
        <v>1105</v>
      </c>
      <c r="AN1111" t="s">
        <v>824</v>
      </c>
      <c r="AO1111" t="s">
        <v>80</v>
      </c>
      <c r="AP1111" t="s">
        <v>1548</v>
      </c>
      <c r="AQ1111">
        <f>WebStore68[[#This Row],[unit_price]]*WebStore68[[#This Row],[quantity]]</f>
        <v>50</v>
      </c>
      <c r="AR1111" t="s">
        <v>90</v>
      </c>
      <c r="AS1111" t="s">
        <v>2328</v>
      </c>
      <c r="AT1111" t="str">
        <f t="shared" si="17"/>
        <v>208218438658yesFemale437383Google Ads43615438305029.9836825214.996</v>
      </c>
      <c r="AU1111">
        <f>COUNTIF(AT$2:AT1111,AT1111)</f>
        <v>1</v>
      </c>
      <c r="AV1111" t="str">
        <f>WebStore68[[#This Row],[country]]&amp;"-"&amp;WebStore68[[#This Row],[item]]</f>
        <v>Belguim-Jurassic Park - The Lost World</v>
      </c>
    </row>
    <row r="1112" spans="1:48" hidden="1" x14ac:dyDescent="0.25">
      <c r="A1112">
        <v>215</v>
      </c>
      <c r="B1112">
        <v>396</v>
      </c>
      <c r="C1112" s="13">
        <v>43868</v>
      </c>
      <c r="D1112" s="14">
        <f>WebStore68[[#This Row],[order_date]]</f>
        <v>43868</v>
      </c>
      <c r="E1112" s="3">
        <f>ROUNDUP(MONTH(WebStore68[[#This Row],[order_date]])/3, 0)</f>
        <v>1</v>
      </c>
      <c r="F1112">
        <v>8</v>
      </c>
      <c r="G1112" t="s">
        <v>43</v>
      </c>
      <c r="H1112" t="s">
        <v>54</v>
      </c>
      <c r="I1112" t="s">
        <v>55</v>
      </c>
      <c r="J1112" t="s">
        <v>57</v>
      </c>
      <c r="K1112" s="4">
        <v>43593</v>
      </c>
      <c r="L1112">
        <v>2</v>
      </c>
      <c r="N1112" s="4"/>
      <c r="O1112" s="4"/>
      <c r="P1112">
        <v>1</v>
      </c>
      <c r="Q1112" t="s">
        <v>80</v>
      </c>
      <c r="R1112" t="s">
        <v>242</v>
      </c>
      <c r="S1112">
        <v>1</v>
      </c>
      <c r="T1112" t="s">
        <v>509</v>
      </c>
      <c r="U1112" t="s">
        <v>1072</v>
      </c>
      <c r="V1112" t="s">
        <v>1599</v>
      </c>
      <c r="W1112" t="s">
        <v>69</v>
      </c>
      <c r="X1112" t="s">
        <v>1548</v>
      </c>
      <c r="Y1112">
        <v>249.99</v>
      </c>
      <c r="Z1112">
        <v>14.99</v>
      </c>
      <c r="AA1112">
        <v>1</v>
      </c>
      <c r="AB1112" t="s">
        <v>79</v>
      </c>
      <c r="AC1112" t="s">
        <v>2349</v>
      </c>
      <c r="AH1112" s="4"/>
      <c r="AI1112" s="4"/>
      <c r="AJ1112" t="s">
        <v>80</v>
      </c>
      <c r="AK1112" t="s">
        <v>242</v>
      </c>
      <c r="AL1112" t="s">
        <v>509</v>
      </c>
      <c r="AM1112" t="s">
        <v>1072</v>
      </c>
      <c r="AN1112" t="s">
        <v>1599</v>
      </c>
      <c r="AO1112" t="s">
        <v>69</v>
      </c>
      <c r="AP1112" t="s">
        <v>1548</v>
      </c>
      <c r="AQ1112">
        <f>WebStore68[[#This Row],[unit_price]]*WebStore68[[#This Row],[quantity]]</f>
        <v>249.99</v>
      </c>
      <c r="AR1112" t="s">
        <v>79</v>
      </c>
      <c r="AS1112" t="s">
        <v>2349</v>
      </c>
      <c r="AT1112" t="str">
        <f t="shared" si="17"/>
        <v>215396438688yesMale435932249.9914.99285249.99114.994</v>
      </c>
      <c r="AU1112">
        <f>COUNTIF(AT$2:AT1112,AT1112)</f>
        <v>1</v>
      </c>
      <c r="AV1112" t="str">
        <f>WebStore68[[#This Row],[country]]&amp;"-"&amp;WebStore68[[#This Row],[item]]</f>
        <v>Belguim-MARNI Leather Shoulder Bag K-86058</v>
      </c>
    </row>
    <row r="1113" spans="1:48" hidden="1" x14ac:dyDescent="0.25">
      <c r="A1113">
        <v>222</v>
      </c>
      <c r="B1113">
        <v>448</v>
      </c>
      <c r="C1113" s="13">
        <v>43870</v>
      </c>
      <c r="D1113" s="14">
        <f>WebStore68[[#This Row],[order_date]]</f>
        <v>43870</v>
      </c>
      <c r="E1113" s="3">
        <f>ROUNDUP(MONTH(WebStore68[[#This Row],[order_date]])/3, 0)</f>
        <v>1</v>
      </c>
      <c r="F1113">
        <v>8</v>
      </c>
      <c r="G1113" t="s">
        <v>43</v>
      </c>
      <c r="H1113" t="s">
        <v>54</v>
      </c>
      <c r="I1113" t="s">
        <v>55</v>
      </c>
      <c r="J1113" t="s">
        <v>57</v>
      </c>
      <c r="K1113" s="4">
        <v>43823</v>
      </c>
      <c r="L1113">
        <v>2</v>
      </c>
      <c r="M1113" t="s">
        <v>60</v>
      </c>
      <c r="N1113" s="4">
        <v>43615</v>
      </c>
      <c r="O1113" s="4">
        <v>43830</v>
      </c>
      <c r="P1113">
        <v>2</v>
      </c>
      <c r="Q1113" t="s">
        <v>83</v>
      </c>
      <c r="R1113" t="s">
        <v>245</v>
      </c>
      <c r="S1113">
        <v>2</v>
      </c>
      <c r="T1113" t="s">
        <v>553</v>
      </c>
      <c r="U1113" t="s">
        <v>1114</v>
      </c>
      <c r="V1113" t="s">
        <v>1638</v>
      </c>
      <c r="W1113" t="s">
        <v>179</v>
      </c>
      <c r="X1113" t="s">
        <v>1869</v>
      </c>
      <c r="Y1113">
        <v>284.93</v>
      </c>
      <c r="Z1113">
        <v>104.93</v>
      </c>
      <c r="AA1113">
        <v>2</v>
      </c>
      <c r="AB1113" t="s">
        <v>2116</v>
      </c>
      <c r="AC1113" t="s">
        <v>2387</v>
      </c>
      <c r="AD1113">
        <v>2</v>
      </c>
      <c r="AE1113" t="s">
        <v>2634</v>
      </c>
      <c r="AF1113">
        <v>473</v>
      </c>
      <c r="AG1113" t="s">
        <v>2636</v>
      </c>
      <c r="AH1113" s="4">
        <v>43834</v>
      </c>
      <c r="AI1113" s="4">
        <v>43875</v>
      </c>
      <c r="AJ1113" t="s">
        <v>67</v>
      </c>
      <c r="AK1113" t="s">
        <v>229</v>
      </c>
      <c r="AL1113" t="s">
        <v>636</v>
      </c>
      <c r="AM1113" t="s">
        <v>974</v>
      </c>
      <c r="AN1113" t="s">
        <v>1513</v>
      </c>
      <c r="AO1113" t="s">
        <v>79</v>
      </c>
      <c r="AP1113" t="s">
        <v>1548</v>
      </c>
      <c r="AQ1113">
        <f>WebStore68[[#This Row],[unit_price]]*WebStore68[[#This Row],[quantity]]</f>
        <v>119.96</v>
      </c>
      <c r="AR1113" t="s">
        <v>455</v>
      </c>
      <c r="AS1113" t="s">
        <v>2340</v>
      </c>
      <c r="AT1113" t="str">
        <f t="shared" si="17"/>
        <v>222448438708yesMale438232Facebook4361543830284.93104.932test473Showing 5 recommendation instead of 3 on each item page4383443875314129.99414.9915</v>
      </c>
      <c r="AU1113">
        <f>COUNTIF(AT$2:AT1113,AT1113)</f>
        <v>1</v>
      </c>
      <c r="AV1113" t="str">
        <f>WebStore68[[#This Row],[country]]&amp;"-"&amp;WebStore68[[#This Row],[item]]</f>
        <v>Belguim-The Secret</v>
      </c>
    </row>
    <row r="1114" spans="1:48" hidden="1" x14ac:dyDescent="0.25">
      <c r="A1114">
        <v>222</v>
      </c>
      <c r="B1114">
        <v>448</v>
      </c>
      <c r="C1114" s="13">
        <v>43870</v>
      </c>
      <c r="D1114" s="14">
        <f>WebStore68[[#This Row],[order_date]]</f>
        <v>43870</v>
      </c>
      <c r="E1114" s="3">
        <f>ROUNDUP(MONTH(WebStore68[[#This Row],[order_date]])/3, 0)</f>
        <v>1</v>
      </c>
      <c r="F1114">
        <v>8</v>
      </c>
      <c r="G1114" t="s">
        <v>43</v>
      </c>
      <c r="H1114" t="s">
        <v>54</v>
      </c>
      <c r="I1114" t="s">
        <v>55</v>
      </c>
      <c r="J1114" t="s">
        <v>57</v>
      </c>
      <c r="K1114" s="4">
        <v>43823</v>
      </c>
      <c r="L1114">
        <v>2</v>
      </c>
      <c r="M1114" t="s">
        <v>60</v>
      </c>
      <c r="N1114" s="4">
        <v>43615</v>
      </c>
      <c r="O1114" s="4">
        <v>43830</v>
      </c>
      <c r="P1114">
        <v>2</v>
      </c>
      <c r="Q1114" t="s">
        <v>83</v>
      </c>
      <c r="R1114" t="s">
        <v>245</v>
      </c>
      <c r="S1114">
        <v>2</v>
      </c>
      <c r="T1114" t="s">
        <v>553</v>
      </c>
      <c r="U1114" t="s">
        <v>1114</v>
      </c>
      <c r="V1114" t="s">
        <v>1638</v>
      </c>
      <c r="W1114" t="s">
        <v>179</v>
      </c>
      <c r="X1114" t="s">
        <v>1869</v>
      </c>
      <c r="Y1114">
        <v>284.93</v>
      </c>
      <c r="Z1114">
        <v>104.93</v>
      </c>
      <c r="AA1114">
        <v>2</v>
      </c>
      <c r="AB1114" t="s">
        <v>2116</v>
      </c>
      <c r="AC1114" t="s">
        <v>2387</v>
      </c>
      <c r="AD1114">
        <v>2</v>
      </c>
      <c r="AE1114" t="s">
        <v>2634</v>
      </c>
      <c r="AF1114">
        <v>473</v>
      </c>
      <c r="AG1114" t="s">
        <v>2636</v>
      </c>
      <c r="AH1114" s="4">
        <v>43834</v>
      </c>
      <c r="AI1114" s="4">
        <v>43875</v>
      </c>
      <c r="AJ1114" t="s">
        <v>80</v>
      </c>
      <c r="AK1114" t="s">
        <v>242</v>
      </c>
      <c r="AL1114" t="s">
        <v>508</v>
      </c>
      <c r="AM1114" t="s">
        <v>1071</v>
      </c>
      <c r="AN1114" t="s">
        <v>1587</v>
      </c>
      <c r="AO1114" t="s">
        <v>67</v>
      </c>
      <c r="AP1114" t="s">
        <v>1548</v>
      </c>
      <c r="AQ1114">
        <f>WebStore68[[#This Row],[unit_price]]*WebStore68[[#This Row],[quantity]]</f>
        <v>164.97</v>
      </c>
      <c r="AR1114" t="s">
        <v>79</v>
      </c>
      <c r="AS1114" t="s">
        <v>2349</v>
      </c>
      <c r="AT1114" t="str">
        <f t="shared" si="17"/>
        <v>222448438708yesMale438232Facebook4361543830284.93104.932test473Showing 5 recommendation instead of 3 on each item page4383443875212354.99314.994</v>
      </c>
      <c r="AU1114">
        <f>COUNTIF(AT$2:AT1114,AT1114)</f>
        <v>1</v>
      </c>
      <c r="AV1114" t="str">
        <f>WebStore68[[#This Row],[country]]&amp;"-"&amp;WebStore68[[#This Row],[item]]</f>
        <v>Belguim-Saucony Kid's Wind A/C Black/Blue Sneakers SK261816</v>
      </c>
    </row>
    <row r="1115" spans="1:48" hidden="1" x14ac:dyDescent="0.25">
      <c r="A1115">
        <v>235</v>
      </c>
      <c r="B1115">
        <v>481</v>
      </c>
      <c r="C1115" s="4">
        <v>43877</v>
      </c>
      <c r="D1115" s="14">
        <f>WebStore68[[#This Row],[order_date]]</f>
        <v>43877</v>
      </c>
      <c r="E1115" s="3">
        <f>ROUNDUP(MONTH(WebStore68[[#This Row],[order_date]])/3, 0)</f>
        <v>1</v>
      </c>
      <c r="F1115">
        <v>8</v>
      </c>
      <c r="G1115" t="s">
        <v>43</v>
      </c>
      <c r="H1115" t="s">
        <v>54</v>
      </c>
      <c r="I1115" t="s">
        <v>55</v>
      </c>
      <c r="J1115" t="s">
        <v>58</v>
      </c>
      <c r="K1115" s="4">
        <v>43839</v>
      </c>
      <c r="L1115">
        <v>5</v>
      </c>
      <c r="M1115" t="s">
        <v>60</v>
      </c>
      <c r="N1115" s="4">
        <v>43831</v>
      </c>
      <c r="O1115" s="4">
        <v>43921</v>
      </c>
      <c r="P1115">
        <v>1</v>
      </c>
      <c r="Q1115" t="s">
        <v>133</v>
      </c>
      <c r="R1115" t="s">
        <v>295</v>
      </c>
      <c r="S1115">
        <v>2</v>
      </c>
      <c r="T1115" t="s">
        <v>559</v>
      </c>
      <c r="U1115" t="s">
        <v>1119</v>
      </c>
      <c r="V1115" t="s">
        <v>1642</v>
      </c>
      <c r="W1115" t="s">
        <v>2008</v>
      </c>
      <c r="X1115" t="s">
        <v>2053</v>
      </c>
      <c r="Y1115">
        <v>453.94</v>
      </c>
      <c r="Z1115">
        <v>119.94</v>
      </c>
      <c r="AA1115">
        <v>1</v>
      </c>
      <c r="AB1115" t="s">
        <v>2146</v>
      </c>
      <c r="AC1115" t="s">
        <v>2426</v>
      </c>
      <c r="AH1115" s="4"/>
      <c r="AI1115" s="4"/>
      <c r="AJ1115" t="s">
        <v>65</v>
      </c>
      <c r="AK1115" t="s">
        <v>227</v>
      </c>
      <c r="AL1115" t="s">
        <v>429</v>
      </c>
      <c r="AM1115" t="s">
        <v>992</v>
      </c>
      <c r="AN1115" t="s">
        <v>1510</v>
      </c>
      <c r="AO1115" t="s">
        <v>69</v>
      </c>
      <c r="AP1115" t="s">
        <v>1517</v>
      </c>
      <c r="AQ1115">
        <f>WebStore68[[#This Row],[unit_price]]*WebStore68[[#This Row],[quantity]]</f>
        <v>199.99</v>
      </c>
      <c r="AR1115" t="s">
        <v>431</v>
      </c>
      <c r="AS1115" t="s">
        <v>2326</v>
      </c>
      <c r="AT1115" t="str">
        <f t="shared" si="17"/>
        <v>235481438778yesFemale438395Facebook4383143921453.94119.941040199.99119.9924</v>
      </c>
      <c r="AU1115">
        <f>COUNTIF(AT$2:AT1115,AT1115)</f>
        <v>1</v>
      </c>
      <c r="AV1115" t="str">
        <f>WebStore68[[#This Row],[country]]&amp;"-"&amp;WebStore68[[#This Row],[item]]</f>
        <v>Belguim-Eye Serum</v>
      </c>
    </row>
    <row r="1116" spans="1:48" hidden="1" x14ac:dyDescent="0.25">
      <c r="A1116">
        <v>235</v>
      </c>
      <c r="B1116">
        <v>481</v>
      </c>
      <c r="C1116" s="4">
        <v>43877</v>
      </c>
      <c r="D1116" s="14">
        <f>WebStore68[[#This Row],[order_date]]</f>
        <v>43877</v>
      </c>
      <c r="E1116" s="3">
        <f>ROUNDUP(MONTH(WebStore68[[#This Row],[order_date]])/3, 0)</f>
        <v>1</v>
      </c>
      <c r="F1116">
        <v>8</v>
      </c>
      <c r="G1116" t="s">
        <v>43</v>
      </c>
      <c r="H1116" t="s">
        <v>54</v>
      </c>
      <c r="I1116" t="s">
        <v>55</v>
      </c>
      <c r="J1116" t="s">
        <v>58</v>
      </c>
      <c r="K1116" s="4">
        <v>43839</v>
      </c>
      <c r="L1116">
        <v>5</v>
      </c>
      <c r="M1116" t="s">
        <v>60</v>
      </c>
      <c r="N1116" s="4">
        <v>43831</v>
      </c>
      <c r="O1116" s="4">
        <v>43921</v>
      </c>
      <c r="P1116">
        <v>1</v>
      </c>
      <c r="Q1116" t="s">
        <v>133</v>
      </c>
      <c r="R1116" t="s">
        <v>295</v>
      </c>
      <c r="S1116">
        <v>2</v>
      </c>
      <c r="T1116" t="s">
        <v>559</v>
      </c>
      <c r="U1116" t="s">
        <v>1119</v>
      </c>
      <c r="V1116" t="s">
        <v>1642</v>
      </c>
      <c r="W1116" t="s">
        <v>2008</v>
      </c>
      <c r="X1116" t="s">
        <v>2053</v>
      </c>
      <c r="Y1116">
        <v>453.94</v>
      </c>
      <c r="Z1116">
        <v>119.94</v>
      </c>
      <c r="AA1116">
        <v>1</v>
      </c>
      <c r="AB1116" t="s">
        <v>2146</v>
      </c>
      <c r="AC1116" t="s">
        <v>2426</v>
      </c>
      <c r="AH1116" s="4"/>
      <c r="AI1116" s="4"/>
      <c r="AJ1116" t="s">
        <v>65</v>
      </c>
      <c r="AK1116" t="s">
        <v>227</v>
      </c>
      <c r="AL1116" t="s">
        <v>519</v>
      </c>
      <c r="AM1116" t="s">
        <v>1083</v>
      </c>
      <c r="AN1116" t="s">
        <v>1609</v>
      </c>
      <c r="AO1116" t="s">
        <v>80</v>
      </c>
      <c r="AP1116" t="s">
        <v>1517</v>
      </c>
      <c r="AQ1116">
        <f>WebStore68[[#This Row],[unit_price]]*WebStore68[[#This Row],[quantity]]</f>
        <v>26.98</v>
      </c>
      <c r="AR1116" t="s">
        <v>431</v>
      </c>
      <c r="AS1116" t="s">
        <v>2326</v>
      </c>
      <c r="AT1116" t="str">
        <f t="shared" si="17"/>
        <v>235481438778yesFemale438395Facebook4383143921453.94119.94104113.49219.9924</v>
      </c>
      <c r="AU1116">
        <f>COUNTIF(AT$2:AT1116,AT1116)</f>
        <v>1</v>
      </c>
      <c r="AV1116" t="str">
        <f>WebStore68[[#This Row],[country]]&amp;"-"&amp;WebStore68[[#This Row],[item]]</f>
        <v>Belguim-Eye Shadow Palette - 15 shades</v>
      </c>
    </row>
    <row r="1117" spans="1:48" hidden="1" x14ac:dyDescent="0.25">
      <c r="A1117">
        <v>239</v>
      </c>
      <c r="B1117">
        <v>398</v>
      </c>
      <c r="C1117" s="4">
        <v>43882</v>
      </c>
      <c r="D1117" s="14">
        <f>WebStore68[[#This Row],[order_date]]</f>
        <v>43882</v>
      </c>
      <c r="E1117" s="3">
        <f>ROUNDUP(MONTH(WebStore68[[#This Row],[order_date]])/3, 0)</f>
        <v>1</v>
      </c>
      <c r="F1117">
        <v>8</v>
      </c>
      <c r="G1117" t="s">
        <v>43</v>
      </c>
      <c r="H1117" t="s">
        <v>54</v>
      </c>
      <c r="I1117" t="s">
        <v>56</v>
      </c>
      <c r="J1117" t="s">
        <v>57</v>
      </c>
      <c r="K1117" s="4">
        <v>43579</v>
      </c>
      <c r="L1117">
        <v>3</v>
      </c>
      <c r="N1117" s="4"/>
      <c r="O1117" s="4"/>
      <c r="P1117">
        <v>1</v>
      </c>
      <c r="Q1117" t="s">
        <v>79</v>
      </c>
      <c r="R1117" t="s">
        <v>241</v>
      </c>
      <c r="S1117">
        <v>1</v>
      </c>
      <c r="T1117" t="s">
        <v>406</v>
      </c>
      <c r="U1117" t="s">
        <v>968</v>
      </c>
      <c r="V1117" t="s">
        <v>1501</v>
      </c>
      <c r="W1117" t="s">
        <v>69</v>
      </c>
      <c r="X1117" t="s">
        <v>1548</v>
      </c>
      <c r="Y1117">
        <v>86.95</v>
      </c>
      <c r="Z1117">
        <v>14.99</v>
      </c>
      <c r="AA1117">
        <v>1</v>
      </c>
      <c r="AB1117" t="s">
        <v>65</v>
      </c>
      <c r="AC1117" t="s">
        <v>2343</v>
      </c>
      <c r="AH1117" s="4"/>
      <c r="AI1117" s="4"/>
      <c r="AJ1117" t="s">
        <v>79</v>
      </c>
      <c r="AK1117" t="s">
        <v>241</v>
      </c>
      <c r="AL1117" t="s">
        <v>406</v>
      </c>
      <c r="AM1117" t="s">
        <v>968</v>
      </c>
      <c r="AN1117" t="s">
        <v>1501</v>
      </c>
      <c r="AO1117" t="s">
        <v>69</v>
      </c>
      <c r="AP1117" t="s">
        <v>1548</v>
      </c>
      <c r="AQ1117">
        <f>WebStore68[[#This Row],[unit_price]]*WebStore68[[#This Row],[quantity]]</f>
        <v>86.95</v>
      </c>
      <c r="AR1117" t="s">
        <v>65</v>
      </c>
      <c r="AS1117" t="s">
        <v>2343</v>
      </c>
      <c r="AT1117" t="str">
        <f t="shared" si="17"/>
        <v>239398438828noMale43579386.9514.99411286.95114.9910</v>
      </c>
      <c r="AU1117">
        <f>COUNTIF(AT$2:AT1117,AT1117)</f>
        <v>1</v>
      </c>
      <c r="AV1117" t="str">
        <f>WebStore68[[#This Row],[country]]&amp;"-"&amp;WebStore68[[#This Row],[item]]</f>
        <v>Belguim-Pokemon Ultra Beasts Gx Collectible Cards</v>
      </c>
    </row>
    <row r="1118" spans="1:48" hidden="1" x14ac:dyDescent="0.25">
      <c r="A1118">
        <v>244</v>
      </c>
      <c r="B1118">
        <v>388</v>
      </c>
      <c r="C1118" s="4">
        <v>43886</v>
      </c>
      <c r="D1118" s="14">
        <f>WebStore68[[#This Row],[order_date]]</f>
        <v>43886</v>
      </c>
      <c r="E1118" s="3">
        <f>ROUNDUP(MONTH(WebStore68[[#This Row],[order_date]])/3, 0)</f>
        <v>1</v>
      </c>
      <c r="F1118">
        <v>8</v>
      </c>
      <c r="G1118" t="s">
        <v>43</v>
      </c>
      <c r="H1118" t="s">
        <v>54</v>
      </c>
      <c r="I1118" t="s">
        <v>56</v>
      </c>
      <c r="J1118" t="s">
        <v>57</v>
      </c>
      <c r="K1118" s="4">
        <v>43630</v>
      </c>
      <c r="L1118">
        <v>1</v>
      </c>
      <c r="M1118" t="s">
        <v>61</v>
      </c>
      <c r="N1118" s="4">
        <v>43615</v>
      </c>
      <c r="O1118" s="4">
        <v>43830</v>
      </c>
      <c r="P1118">
        <v>1</v>
      </c>
      <c r="Q1118" t="s">
        <v>79</v>
      </c>
      <c r="R1118" t="s">
        <v>241</v>
      </c>
      <c r="S1118">
        <v>1</v>
      </c>
      <c r="T1118" t="s">
        <v>566</v>
      </c>
      <c r="U1118" t="s">
        <v>1067</v>
      </c>
      <c r="V1118" t="s">
        <v>1649</v>
      </c>
      <c r="W1118" t="s">
        <v>69</v>
      </c>
      <c r="X1118" t="s">
        <v>1548</v>
      </c>
      <c r="Y1118">
        <v>35.99</v>
      </c>
      <c r="Z1118">
        <v>14.99</v>
      </c>
      <c r="AA1118">
        <v>1</v>
      </c>
      <c r="AB1118" t="s">
        <v>65</v>
      </c>
      <c r="AC1118" t="s">
        <v>2343</v>
      </c>
      <c r="AH1118" s="4"/>
      <c r="AI1118" s="4"/>
      <c r="AJ1118" t="s">
        <v>79</v>
      </c>
      <c r="AK1118" t="s">
        <v>241</v>
      </c>
      <c r="AL1118" t="s">
        <v>566</v>
      </c>
      <c r="AM1118" t="s">
        <v>1067</v>
      </c>
      <c r="AN1118" t="s">
        <v>1649</v>
      </c>
      <c r="AO1118" t="s">
        <v>69</v>
      </c>
      <c r="AP1118" t="s">
        <v>1548</v>
      </c>
      <c r="AQ1118">
        <f>WebStore68[[#This Row],[unit_price]]*WebStore68[[#This Row],[quantity]]</f>
        <v>35.99</v>
      </c>
      <c r="AR1118" t="s">
        <v>65</v>
      </c>
      <c r="AS1118" t="s">
        <v>2343</v>
      </c>
      <c r="AT1118" t="str">
        <f t="shared" si="17"/>
        <v>244388438868noMale436301YouTube436154383035.9914.99410835.99114.9910</v>
      </c>
      <c r="AU1118">
        <f>COUNTIF(AT$2:AT1118,AT1118)</f>
        <v>1</v>
      </c>
      <c r="AV1118" t="str">
        <f>WebStore68[[#This Row],[country]]&amp;"-"&amp;WebStore68[[#This Row],[item]]</f>
        <v>Belguim-Pokemon Sword &amp; Shield Vivid Voltage Booster Box</v>
      </c>
    </row>
    <row r="1119" spans="1:48" hidden="1" x14ac:dyDescent="0.25">
      <c r="A1119">
        <v>245</v>
      </c>
      <c r="B1119">
        <v>159</v>
      </c>
      <c r="C1119" s="13">
        <v>43887</v>
      </c>
      <c r="D1119" s="14">
        <f>WebStore68[[#This Row],[order_date]]</f>
        <v>43887</v>
      </c>
      <c r="E1119" s="3">
        <f>ROUNDUP(MONTH(WebStore68[[#This Row],[order_date]])/3, 0)</f>
        <v>1</v>
      </c>
      <c r="F1119">
        <v>8</v>
      </c>
      <c r="G1119" t="s">
        <v>43</v>
      </c>
      <c r="H1119" t="s">
        <v>54</v>
      </c>
      <c r="I1119" t="s">
        <v>55</v>
      </c>
      <c r="J1119" t="s">
        <v>57</v>
      </c>
      <c r="K1119" s="4">
        <v>43621</v>
      </c>
      <c r="L1119">
        <v>2</v>
      </c>
      <c r="M1119" t="s">
        <v>60</v>
      </c>
      <c r="N1119" s="4">
        <v>43615</v>
      </c>
      <c r="O1119" s="4">
        <v>43830</v>
      </c>
      <c r="P1119">
        <v>2</v>
      </c>
      <c r="Q1119" t="s">
        <v>103</v>
      </c>
      <c r="R1119" t="s">
        <v>265</v>
      </c>
      <c r="S1119">
        <v>2</v>
      </c>
      <c r="T1119" t="s">
        <v>567</v>
      </c>
      <c r="U1119" t="s">
        <v>1126</v>
      </c>
      <c r="V1119" t="s">
        <v>1650</v>
      </c>
      <c r="W1119" t="s">
        <v>71</v>
      </c>
      <c r="X1119" t="s">
        <v>2037</v>
      </c>
      <c r="Y1119">
        <v>42.98</v>
      </c>
      <c r="Z1119">
        <v>39.979999999999997</v>
      </c>
      <c r="AA1119">
        <v>2</v>
      </c>
      <c r="AB1119" t="s">
        <v>2109</v>
      </c>
      <c r="AC1119" t="s">
        <v>2380</v>
      </c>
      <c r="AH1119" s="4"/>
      <c r="AI1119" s="4"/>
      <c r="AJ1119" t="s">
        <v>69</v>
      </c>
      <c r="AK1119" t="s">
        <v>231</v>
      </c>
      <c r="AL1119" t="s">
        <v>520</v>
      </c>
      <c r="AM1119" t="s">
        <v>1084</v>
      </c>
      <c r="AN1119" t="s">
        <v>1610</v>
      </c>
      <c r="AO1119" t="s">
        <v>69</v>
      </c>
      <c r="AP1119" t="s">
        <v>1577</v>
      </c>
      <c r="AQ1119">
        <f>WebStore68[[#This Row],[unit_price]]*WebStore68[[#This Row],[quantity]]</f>
        <v>12.99</v>
      </c>
      <c r="AR1119" t="s">
        <v>69</v>
      </c>
      <c r="AS1119" t="s">
        <v>2360</v>
      </c>
      <c r="AT1119" t="str">
        <f t="shared" si="17"/>
        <v>245159438878yesMale436212Facebook436154383042.9839.98113112.99124.991</v>
      </c>
      <c r="AU1119">
        <f>COUNTIF(AT$2:AT1119,AT1119)</f>
        <v>1</v>
      </c>
      <c r="AV1119" t="str">
        <f>WebStore68[[#This Row],[country]]&amp;"-"&amp;WebStore68[[#This Row],[item]]</f>
        <v>Belguim-Smart Watch Y68</v>
      </c>
    </row>
    <row r="1120" spans="1:48" hidden="1" x14ac:dyDescent="0.25">
      <c r="A1120">
        <v>245</v>
      </c>
      <c r="B1120">
        <v>159</v>
      </c>
      <c r="C1120" s="13">
        <v>43887</v>
      </c>
      <c r="D1120" s="14">
        <f>WebStore68[[#This Row],[order_date]]</f>
        <v>43887</v>
      </c>
      <c r="E1120" s="3">
        <f>ROUNDUP(MONTH(WebStore68[[#This Row],[order_date]])/3, 0)</f>
        <v>1</v>
      </c>
      <c r="F1120">
        <v>8</v>
      </c>
      <c r="G1120" t="s">
        <v>43</v>
      </c>
      <c r="H1120" t="s">
        <v>54</v>
      </c>
      <c r="I1120" t="s">
        <v>55</v>
      </c>
      <c r="J1120" t="s">
        <v>57</v>
      </c>
      <c r="K1120" s="4">
        <v>43621</v>
      </c>
      <c r="L1120">
        <v>2</v>
      </c>
      <c r="M1120" t="s">
        <v>60</v>
      </c>
      <c r="N1120" s="4">
        <v>43615</v>
      </c>
      <c r="O1120" s="4">
        <v>43830</v>
      </c>
      <c r="P1120">
        <v>2</v>
      </c>
      <c r="Q1120" t="s">
        <v>103</v>
      </c>
      <c r="R1120" t="s">
        <v>265</v>
      </c>
      <c r="S1120">
        <v>2</v>
      </c>
      <c r="T1120" t="s">
        <v>567</v>
      </c>
      <c r="U1120" t="s">
        <v>1126</v>
      </c>
      <c r="V1120" t="s">
        <v>1650</v>
      </c>
      <c r="W1120" t="s">
        <v>71</v>
      </c>
      <c r="X1120" t="s">
        <v>2037</v>
      </c>
      <c r="Y1120">
        <v>42.98</v>
      </c>
      <c r="Z1120">
        <v>39.979999999999997</v>
      </c>
      <c r="AA1120">
        <v>2</v>
      </c>
      <c r="AB1120" t="s">
        <v>2109</v>
      </c>
      <c r="AC1120" t="s">
        <v>2380</v>
      </c>
      <c r="AH1120" s="4"/>
      <c r="AI1120" s="4"/>
      <c r="AJ1120" t="s">
        <v>67</v>
      </c>
      <c r="AK1120" t="s">
        <v>229</v>
      </c>
      <c r="AL1120" t="s">
        <v>636</v>
      </c>
      <c r="AM1120" t="s">
        <v>974</v>
      </c>
      <c r="AN1120" t="s">
        <v>1513</v>
      </c>
      <c r="AO1120" t="s">
        <v>69</v>
      </c>
      <c r="AP1120" t="s">
        <v>1548</v>
      </c>
      <c r="AQ1120">
        <f>WebStore68[[#This Row],[unit_price]]*WebStore68[[#This Row],[quantity]]</f>
        <v>29.99</v>
      </c>
      <c r="AR1120" t="s">
        <v>455</v>
      </c>
      <c r="AS1120" t="s">
        <v>2340</v>
      </c>
      <c r="AT1120" t="str">
        <f t="shared" si="17"/>
        <v>245159438878yesMale436212Facebook436154383042.9839.98314129.99114.9915</v>
      </c>
      <c r="AU1120">
        <f>COUNTIF(AT$2:AT1120,AT1120)</f>
        <v>1</v>
      </c>
      <c r="AV1120" t="str">
        <f>WebStore68[[#This Row],[country]]&amp;"-"&amp;WebStore68[[#This Row],[item]]</f>
        <v>Belguim-The Secret</v>
      </c>
    </row>
    <row r="1121" spans="1:48" hidden="1" x14ac:dyDescent="0.25">
      <c r="A1121">
        <v>282</v>
      </c>
      <c r="B1121">
        <v>406</v>
      </c>
      <c r="C1121" s="4">
        <v>43911</v>
      </c>
      <c r="D1121" s="14">
        <f>WebStore68[[#This Row],[order_date]]</f>
        <v>43911</v>
      </c>
      <c r="E1121" s="3">
        <f>ROUNDUP(MONTH(WebStore68[[#This Row],[order_date]])/3, 0)</f>
        <v>1</v>
      </c>
      <c r="F1121">
        <v>8</v>
      </c>
      <c r="G1121" t="s">
        <v>43</v>
      </c>
      <c r="H1121" t="s">
        <v>54</v>
      </c>
      <c r="I1121" t="s">
        <v>56</v>
      </c>
      <c r="J1121" t="s">
        <v>57</v>
      </c>
      <c r="K1121" s="4">
        <v>43729</v>
      </c>
      <c r="L1121">
        <v>3</v>
      </c>
      <c r="M1121" t="s">
        <v>59</v>
      </c>
      <c r="N1121" s="4">
        <v>43615</v>
      </c>
      <c r="O1121" s="4">
        <v>43830</v>
      </c>
      <c r="P1121">
        <v>1</v>
      </c>
      <c r="Q1121" t="s">
        <v>90</v>
      </c>
      <c r="R1121" t="s">
        <v>252</v>
      </c>
      <c r="S1121">
        <v>1</v>
      </c>
      <c r="T1121" t="s">
        <v>593</v>
      </c>
      <c r="U1121" t="s">
        <v>1149</v>
      </c>
      <c r="V1121" t="s">
        <v>1529</v>
      </c>
      <c r="W1121" t="s">
        <v>69</v>
      </c>
      <c r="X1121" t="s">
        <v>1562</v>
      </c>
      <c r="Y1121">
        <v>49.99</v>
      </c>
      <c r="Z1121">
        <v>9.99</v>
      </c>
      <c r="AA1121">
        <v>1</v>
      </c>
      <c r="AB1121" t="s">
        <v>410</v>
      </c>
      <c r="AC1121" t="s">
        <v>2359</v>
      </c>
      <c r="AH1121" s="4"/>
      <c r="AI1121" s="4"/>
      <c r="AJ1121" t="s">
        <v>90</v>
      </c>
      <c r="AK1121" t="s">
        <v>252</v>
      </c>
      <c r="AL1121" t="s">
        <v>593</v>
      </c>
      <c r="AM1121" t="s">
        <v>1149</v>
      </c>
      <c r="AN1121" t="s">
        <v>1529</v>
      </c>
      <c r="AO1121" t="s">
        <v>69</v>
      </c>
      <c r="AP1121" t="s">
        <v>1562</v>
      </c>
      <c r="AQ1121">
        <f>WebStore68[[#This Row],[unit_price]]*WebStore68[[#This Row],[quantity]]</f>
        <v>49.99</v>
      </c>
      <c r="AR1121" t="s">
        <v>410</v>
      </c>
      <c r="AS1121" t="s">
        <v>2359</v>
      </c>
      <c r="AT1121" t="str">
        <f t="shared" si="17"/>
        <v>282406439118noMale437293Google Ads436154383049.999.99614649.9919.9920</v>
      </c>
      <c r="AU1121">
        <f>COUNTIF(AT$2:AT1121,AT1121)</f>
        <v>1</v>
      </c>
      <c r="AV1121" t="str">
        <f>WebStore68[[#This Row],[country]]&amp;"-"&amp;WebStore68[[#This Row],[item]]</f>
        <v>Belguim-Train Set</v>
      </c>
    </row>
    <row r="1122" spans="1:48" hidden="1" x14ac:dyDescent="0.25">
      <c r="A1122">
        <v>284</v>
      </c>
      <c r="B1122">
        <v>218</v>
      </c>
      <c r="C1122" s="4">
        <v>43914</v>
      </c>
      <c r="D1122" s="14">
        <f>WebStore68[[#This Row],[order_date]]</f>
        <v>43914</v>
      </c>
      <c r="E1122" s="3">
        <f>ROUNDUP(MONTH(WebStore68[[#This Row],[order_date]])/3, 0)</f>
        <v>1</v>
      </c>
      <c r="F1122">
        <v>8</v>
      </c>
      <c r="G1122" t="s">
        <v>43</v>
      </c>
      <c r="H1122" t="s">
        <v>54</v>
      </c>
      <c r="I1122" t="s">
        <v>55</v>
      </c>
      <c r="J1122" t="s">
        <v>58</v>
      </c>
      <c r="K1122" s="4">
        <v>43738</v>
      </c>
      <c r="L1122">
        <v>3</v>
      </c>
      <c r="M1122" t="s">
        <v>59</v>
      </c>
      <c r="N1122" s="4">
        <v>43615</v>
      </c>
      <c r="O1122" s="4">
        <v>43830</v>
      </c>
      <c r="P1122">
        <v>1</v>
      </c>
      <c r="Q1122" t="s">
        <v>70</v>
      </c>
      <c r="R1122" t="s">
        <v>232</v>
      </c>
      <c r="S1122">
        <v>1</v>
      </c>
      <c r="T1122" t="s">
        <v>594</v>
      </c>
      <c r="U1122" t="s">
        <v>1077</v>
      </c>
      <c r="V1122" t="s">
        <v>519</v>
      </c>
      <c r="W1122" t="s">
        <v>69</v>
      </c>
      <c r="X1122" t="s">
        <v>1517</v>
      </c>
      <c r="Y1122">
        <v>41</v>
      </c>
      <c r="Z1122">
        <v>19.989999999999998</v>
      </c>
      <c r="AA1122">
        <v>1</v>
      </c>
      <c r="AB1122" t="s">
        <v>432</v>
      </c>
      <c r="AC1122" t="s">
        <v>2331</v>
      </c>
      <c r="AH1122" s="4"/>
      <c r="AI1122" s="4"/>
      <c r="AJ1122" t="s">
        <v>70</v>
      </c>
      <c r="AK1122" t="s">
        <v>232</v>
      </c>
      <c r="AL1122" t="s">
        <v>594</v>
      </c>
      <c r="AM1122" t="s">
        <v>1077</v>
      </c>
      <c r="AN1122" t="s">
        <v>519</v>
      </c>
      <c r="AO1122" t="s">
        <v>69</v>
      </c>
      <c r="AP1122" t="s">
        <v>1517</v>
      </c>
      <c r="AQ1122">
        <f>WebStore68[[#This Row],[unit_price]]*WebStore68[[#This Row],[quantity]]</f>
        <v>41</v>
      </c>
      <c r="AR1122" t="s">
        <v>432</v>
      </c>
      <c r="AS1122" t="s">
        <v>2331</v>
      </c>
      <c r="AT1122" t="str">
        <f t="shared" si="17"/>
        <v>284218439148yesFemale437383Google Ads43615438304119.99513441119.9921</v>
      </c>
      <c r="AU1122">
        <f>COUNTIF(AT$2:AT1122,AT1122)</f>
        <v>1</v>
      </c>
      <c r="AV1122" t="str">
        <f>WebStore68[[#This Row],[country]]&amp;"-"&amp;WebStore68[[#This Row],[item]]</f>
        <v>Belguim-Soccer Goal Set</v>
      </c>
    </row>
    <row r="1123" spans="1:48" hidden="1" x14ac:dyDescent="0.25">
      <c r="A1123">
        <v>293</v>
      </c>
      <c r="B1123">
        <v>81</v>
      </c>
      <c r="C1123" s="4">
        <v>43920</v>
      </c>
      <c r="D1123" s="14">
        <f>WebStore68[[#This Row],[order_date]]</f>
        <v>43920</v>
      </c>
      <c r="E1123" s="3">
        <f>ROUNDUP(MONTH(WebStore68[[#This Row],[order_date]])/3, 0)</f>
        <v>1</v>
      </c>
      <c r="F1123">
        <v>8</v>
      </c>
      <c r="G1123" t="s">
        <v>43</v>
      </c>
      <c r="H1123" t="s">
        <v>54</v>
      </c>
      <c r="I1123" t="s">
        <v>56</v>
      </c>
      <c r="J1123" t="s">
        <v>58</v>
      </c>
      <c r="K1123" s="4">
        <v>43875</v>
      </c>
      <c r="L1123">
        <v>5</v>
      </c>
      <c r="M1123" t="s">
        <v>60</v>
      </c>
      <c r="N1123" s="4">
        <v>43831</v>
      </c>
      <c r="O1123" s="4">
        <v>43921</v>
      </c>
      <c r="P1123">
        <v>2</v>
      </c>
      <c r="Q1123" t="s">
        <v>140</v>
      </c>
      <c r="R1123" t="s">
        <v>302</v>
      </c>
      <c r="S1123">
        <v>2</v>
      </c>
      <c r="T1123" t="s">
        <v>599</v>
      </c>
      <c r="U1123" t="s">
        <v>1152</v>
      </c>
      <c r="V1123" t="s">
        <v>1676</v>
      </c>
      <c r="W1123" t="s">
        <v>71</v>
      </c>
      <c r="X1123" t="s">
        <v>1869</v>
      </c>
      <c r="Y1123">
        <v>19.48</v>
      </c>
      <c r="Z1123">
        <v>29.98</v>
      </c>
      <c r="AA1123">
        <v>2</v>
      </c>
      <c r="AB1123" t="s">
        <v>2138</v>
      </c>
      <c r="AC1123" t="s">
        <v>2417</v>
      </c>
      <c r="AD1123">
        <v>3</v>
      </c>
      <c r="AE1123" t="s">
        <v>2634</v>
      </c>
      <c r="AF1123">
        <v>533</v>
      </c>
      <c r="AG1123" t="s">
        <v>2637</v>
      </c>
      <c r="AH1123" s="4">
        <v>43901</v>
      </c>
      <c r="AI1123" s="4">
        <v>43951</v>
      </c>
      <c r="AJ1123" t="s">
        <v>80</v>
      </c>
      <c r="AK1123" t="s">
        <v>242</v>
      </c>
      <c r="AL1123" t="s">
        <v>84</v>
      </c>
      <c r="AM1123" t="s">
        <v>990</v>
      </c>
      <c r="AN1123" t="s">
        <v>1523</v>
      </c>
      <c r="AO1123" t="s">
        <v>69</v>
      </c>
      <c r="AP1123" t="s">
        <v>1548</v>
      </c>
      <c r="AQ1123">
        <f>WebStore68[[#This Row],[unit_price]]*WebStore68[[#This Row],[quantity]]</f>
        <v>10.49</v>
      </c>
      <c r="AR1123" t="s">
        <v>79</v>
      </c>
      <c r="AS1123" t="s">
        <v>2349</v>
      </c>
      <c r="AT1123" t="str">
        <f t="shared" si="17"/>
        <v>29381439208noFemale438755Facebook438314392119.4829.983test533Showing discount on the products page as well43901439512910.49114.994</v>
      </c>
      <c r="AU1123">
        <f>COUNTIF(AT$2:AT1123,AT1123)</f>
        <v>1</v>
      </c>
      <c r="AV1123" t="str">
        <f>WebStore68[[#This Row],[country]]&amp;"-"&amp;WebStore68[[#This Row],[item]]</f>
        <v>Belguim-4 Pieces Kids Neck Gaiter Unisex Face Cover Scarf</v>
      </c>
    </row>
    <row r="1124" spans="1:48" hidden="1" x14ac:dyDescent="0.25">
      <c r="A1124">
        <v>293</v>
      </c>
      <c r="B1124">
        <v>81</v>
      </c>
      <c r="C1124" s="4">
        <v>43920</v>
      </c>
      <c r="D1124" s="14">
        <f>WebStore68[[#This Row],[order_date]]</f>
        <v>43920</v>
      </c>
      <c r="E1124" s="3">
        <f>ROUNDUP(MONTH(WebStore68[[#This Row],[order_date]])/3, 0)</f>
        <v>1</v>
      </c>
      <c r="F1124">
        <v>8</v>
      </c>
      <c r="G1124" t="s">
        <v>43</v>
      </c>
      <c r="H1124" t="s">
        <v>54</v>
      </c>
      <c r="I1124" t="s">
        <v>56</v>
      </c>
      <c r="J1124" t="s">
        <v>58</v>
      </c>
      <c r="K1124" s="4">
        <v>43875</v>
      </c>
      <c r="L1124">
        <v>5</v>
      </c>
      <c r="M1124" t="s">
        <v>60</v>
      </c>
      <c r="N1124" s="4">
        <v>43831</v>
      </c>
      <c r="O1124" s="4">
        <v>43921</v>
      </c>
      <c r="P1124">
        <v>2</v>
      </c>
      <c r="Q1124" t="s">
        <v>140</v>
      </c>
      <c r="R1124" t="s">
        <v>302</v>
      </c>
      <c r="S1124">
        <v>2</v>
      </c>
      <c r="T1124" t="s">
        <v>599</v>
      </c>
      <c r="U1124" t="s">
        <v>1152</v>
      </c>
      <c r="V1124" t="s">
        <v>1676</v>
      </c>
      <c r="W1124" t="s">
        <v>71</v>
      </c>
      <c r="X1124" t="s">
        <v>1869</v>
      </c>
      <c r="Y1124">
        <v>19.48</v>
      </c>
      <c r="Z1124">
        <v>29.98</v>
      </c>
      <c r="AA1124">
        <v>2</v>
      </c>
      <c r="AB1124" t="s">
        <v>2138</v>
      </c>
      <c r="AC1124" t="s">
        <v>2417</v>
      </c>
      <c r="AD1124">
        <v>3</v>
      </c>
      <c r="AE1124" t="s">
        <v>2634</v>
      </c>
      <c r="AF1124">
        <v>533</v>
      </c>
      <c r="AG1124" t="s">
        <v>2637</v>
      </c>
      <c r="AH1124" s="4">
        <v>43901</v>
      </c>
      <c r="AI1124" s="4">
        <v>43951</v>
      </c>
      <c r="AJ1124" t="s">
        <v>78</v>
      </c>
      <c r="AK1124" t="s">
        <v>240</v>
      </c>
      <c r="AL1124" t="s">
        <v>904</v>
      </c>
      <c r="AM1124" t="s">
        <v>1191</v>
      </c>
      <c r="AN1124" t="s">
        <v>1490</v>
      </c>
      <c r="AO1124" t="s">
        <v>69</v>
      </c>
      <c r="AP1124" t="s">
        <v>1548</v>
      </c>
      <c r="AQ1124">
        <f>WebStore68[[#This Row],[unit_price]]*WebStore68[[#This Row],[quantity]]</f>
        <v>8.99</v>
      </c>
      <c r="AR1124" t="s">
        <v>469</v>
      </c>
      <c r="AS1124" t="s">
        <v>2339</v>
      </c>
      <c r="AT1124" t="str">
        <f t="shared" si="17"/>
        <v>29381439208noFemale438755Facebook438314392119.4829.983test533Showing discount on the products page as well43901439518868.99114.9923</v>
      </c>
      <c r="AU1124">
        <f>COUNTIF(AT$2:AT1124,AT1124)</f>
        <v>1</v>
      </c>
      <c r="AV1124" t="str">
        <f>WebStore68[[#This Row],[country]]&amp;"-"&amp;WebStore68[[#This Row],[item]]</f>
        <v>Belguim-Meat Shredder Barbecue Fork Bear Claw</v>
      </c>
    </row>
    <row r="1125" spans="1:48" hidden="1" x14ac:dyDescent="0.25">
      <c r="A1125">
        <v>295</v>
      </c>
      <c r="B1125">
        <v>287</v>
      </c>
      <c r="C1125" s="13">
        <v>43920</v>
      </c>
      <c r="D1125" s="14">
        <f>WebStore68[[#This Row],[order_date]]</f>
        <v>43920</v>
      </c>
      <c r="E1125" s="3">
        <f>ROUNDUP(MONTH(WebStore68[[#This Row],[order_date]])/3, 0)</f>
        <v>1</v>
      </c>
      <c r="F1125">
        <v>8</v>
      </c>
      <c r="G1125" t="s">
        <v>43</v>
      </c>
      <c r="H1125" t="s">
        <v>54</v>
      </c>
      <c r="I1125" t="s">
        <v>56</v>
      </c>
      <c r="J1125" t="s">
        <v>58</v>
      </c>
      <c r="K1125" s="4">
        <v>43632</v>
      </c>
      <c r="L1125">
        <v>2</v>
      </c>
      <c r="M1125" t="s">
        <v>60</v>
      </c>
      <c r="N1125" s="4">
        <v>43615</v>
      </c>
      <c r="O1125" s="4">
        <v>43830</v>
      </c>
      <c r="P1125">
        <v>1</v>
      </c>
      <c r="Q1125" t="s">
        <v>105</v>
      </c>
      <c r="R1125" t="s">
        <v>267</v>
      </c>
      <c r="S1125">
        <v>1</v>
      </c>
      <c r="T1125" t="s">
        <v>82</v>
      </c>
      <c r="U1125" t="s">
        <v>1153</v>
      </c>
      <c r="V1125" t="s">
        <v>1678</v>
      </c>
      <c r="W1125" t="s">
        <v>110</v>
      </c>
      <c r="X1125" t="s">
        <v>1869</v>
      </c>
      <c r="Y1125">
        <v>389.94</v>
      </c>
      <c r="Z1125">
        <v>89.94</v>
      </c>
      <c r="AA1125">
        <v>1</v>
      </c>
      <c r="AB1125" t="s">
        <v>82</v>
      </c>
      <c r="AC1125" t="s">
        <v>2409</v>
      </c>
      <c r="AH1125" s="4"/>
      <c r="AI1125" s="4"/>
      <c r="AJ1125" t="s">
        <v>79</v>
      </c>
      <c r="AK1125" t="s">
        <v>241</v>
      </c>
      <c r="AL1125" t="s">
        <v>86</v>
      </c>
      <c r="AM1125" t="s">
        <v>1044</v>
      </c>
      <c r="AN1125" t="s">
        <v>1572</v>
      </c>
      <c r="AO1125" t="s">
        <v>67</v>
      </c>
      <c r="AP1125" t="s">
        <v>1548</v>
      </c>
      <c r="AQ1125">
        <f>WebStore68[[#This Row],[unit_price]]*WebStore68[[#This Row],[quantity]]</f>
        <v>194.96999999999997</v>
      </c>
      <c r="AR1125" t="s">
        <v>86</v>
      </c>
      <c r="AS1125" t="s">
        <v>2350</v>
      </c>
      <c r="AT1125" t="str">
        <f t="shared" si="17"/>
        <v>295287439208noFemale436322Facebook4361543830389.9489.944764.99314.997</v>
      </c>
      <c r="AU1125">
        <f>COUNTIF(AT$2:AT1125,AT1125)</f>
        <v>1</v>
      </c>
      <c r="AV1125" t="str">
        <f>WebStore68[[#This Row],[country]]&amp;"-"&amp;WebStore68[[#This Row],[item]]</f>
        <v>Belguim-2019/20 Panini Contenders NBA Basketball BLASTER box (40 cards incl. ONE Memorabilia or Autograph card/bx)</v>
      </c>
    </row>
    <row r="1126" spans="1:48" hidden="1" x14ac:dyDescent="0.25">
      <c r="A1126">
        <v>298</v>
      </c>
      <c r="B1126">
        <v>406</v>
      </c>
      <c r="C1126" s="4">
        <v>43921</v>
      </c>
      <c r="D1126" s="14">
        <f>WebStore68[[#This Row],[order_date]]</f>
        <v>43921</v>
      </c>
      <c r="E1126" s="3">
        <f>ROUNDUP(MONTH(WebStore68[[#This Row],[order_date]])/3, 0)</f>
        <v>1</v>
      </c>
      <c r="F1126">
        <v>8</v>
      </c>
      <c r="G1126" t="s">
        <v>43</v>
      </c>
      <c r="H1126" t="s">
        <v>54</v>
      </c>
      <c r="I1126" t="s">
        <v>56</v>
      </c>
      <c r="J1126" t="s">
        <v>57</v>
      </c>
      <c r="K1126" s="4">
        <v>43729</v>
      </c>
      <c r="L1126">
        <v>3</v>
      </c>
      <c r="M1126" t="s">
        <v>59</v>
      </c>
      <c r="N1126" s="4">
        <v>43615</v>
      </c>
      <c r="O1126" s="4">
        <v>43830</v>
      </c>
      <c r="P1126">
        <v>2</v>
      </c>
      <c r="Q1126" t="s">
        <v>142</v>
      </c>
      <c r="R1126" t="s">
        <v>304</v>
      </c>
      <c r="S1126">
        <v>2</v>
      </c>
      <c r="T1126" t="s">
        <v>602</v>
      </c>
      <c r="U1126" t="s">
        <v>1155</v>
      </c>
      <c r="V1126" t="s">
        <v>1680</v>
      </c>
      <c r="W1126" t="s">
        <v>170</v>
      </c>
      <c r="X1126" t="s">
        <v>2032</v>
      </c>
      <c r="Y1126">
        <v>2706.97</v>
      </c>
      <c r="Z1126">
        <v>149.94</v>
      </c>
      <c r="AA1126">
        <v>2</v>
      </c>
      <c r="AB1126" t="s">
        <v>2162</v>
      </c>
      <c r="AC1126" t="s">
        <v>2442</v>
      </c>
      <c r="AH1126" s="4"/>
      <c r="AI1126" s="4"/>
      <c r="AJ1126" t="s">
        <v>86</v>
      </c>
      <c r="AK1126" t="s">
        <v>248</v>
      </c>
      <c r="AL1126" t="s">
        <v>584</v>
      </c>
      <c r="AM1126" t="s">
        <v>1062</v>
      </c>
      <c r="AN1126" t="s">
        <v>1665</v>
      </c>
      <c r="AO1126" t="s">
        <v>69</v>
      </c>
      <c r="AP1126" t="s">
        <v>1577</v>
      </c>
      <c r="AQ1126">
        <f>WebStore68[[#This Row],[unit_price]]*WebStore68[[#This Row],[quantity]]</f>
        <v>61.97</v>
      </c>
      <c r="AR1126" t="s">
        <v>530</v>
      </c>
      <c r="AS1126" t="s">
        <v>2367</v>
      </c>
      <c r="AT1126" t="str">
        <f t="shared" si="17"/>
        <v>298406439218noMale437293Google Ads43615438302706.97149.9478261.97124.9916</v>
      </c>
      <c r="AU1126">
        <f>COUNTIF(AT$2:AT1126,AT1126)</f>
        <v>1</v>
      </c>
      <c r="AV1126" t="str">
        <f>WebStore68[[#This Row],[country]]&amp;"-"&amp;WebStore68[[#This Row],[item]]</f>
        <v>Belguim-LuxNine memoryfoam Science Contour Pillow</v>
      </c>
    </row>
    <row r="1127" spans="1:48" hidden="1" x14ac:dyDescent="0.25">
      <c r="A1127">
        <v>298</v>
      </c>
      <c r="B1127">
        <v>406</v>
      </c>
      <c r="C1127" s="4">
        <v>43921</v>
      </c>
      <c r="D1127" s="14">
        <f>WebStore68[[#This Row],[order_date]]</f>
        <v>43921</v>
      </c>
      <c r="E1127" s="3">
        <f>ROUNDUP(MONTH(WebStore68[[#This Row],[order_date]])/3, 0)</f>
        <v>1</v>
      </c>
      <c r="F1127">
        <v>8</v>
      </c>
      <c r="G1127" t="s">
        <v>43</v>
      </c>
      <c r="H1127" t="s">
        <v>54</v>
      </c>
      <c r="I1127" t="s">
        <v>56</v>
      </c>
      <c r="J1127" t="s">
        <v>57</v>
      </c>
      <c r="K1127" s="4">
        <v>43729</v>
      </c>
      <c r="L1127">
        <v>3</v>
      </c>
      <c r="M1127" t="s">
        <v>59</v>
      </c>
      <c r="N1127" s="4">
        <v>43615</v>
      </c>
      <c r="O1127" s="4">
        <v>43830</v>
      </c>
      <c r="P1127">
        <v>2</v>
      </c>
      <c r="Q1127" t="s">
        <v>142</v>
      </c>
      <c r="R1127" t="s">
        <v>304</v>
      </c>
      <c r="S1127">
        <v>2</v>
      </c>
      <c r="T1127" t="s">
        <v>602</v>
      </c>
      <c r="U1127" t="s">
        <v>1155</v>
      </c>
      <c r="V1127" t="s">
        <v>1680</v>
      </c>
      <c r="W1127" t="s">
        <v>170</v>
      </c>
      <c r="X1127" t="s">
        <v>2032</v>
      </c>
      <c r="Y1127">
        <v>2706.97</v>
      </c>
      <c r="Z1127">
        <v>149.94</v>
      </c>
      <c r="AA1127">
        <v>2</v>
      </c>
      <c r="AB1127" t="s">
        <v>2162</v>
      </c>
      <c r="AC1127" t="s">
        <v>2442</v>
      </c>
      <c r="AH1127" s="4"/>
      <c r="AI1127" s="4"/>
      <c r="AJ1127" t="s">
        <v>69</v>
      </c>
      <c r="AK1127" t="s">
        <v>231</v>
      </c>
      <c r="AL1127" t="s">
        <v>856</v>
      </c>
      <c r="AM1127" t="s">
        <v>1393</v>
      </c>
      <c r="AN1127" t="s">
        <v>1909</v>
      </c>
      <c r="AO1127" t="s">
        <v>70</v>
      </c>
      <c r="AP1127" t="s">
        <v>1577</v>
      </c>
      <c r="AQ1127">
        <f>WebStore68[[#This Row],[unit_price]]*WebStore68[[#This Row],[quantity]]</f>
        <v>2645</v>
      </c>
      <c r="AR1127" t="s">
        <v>67</v>
      </c>
      <c r="AS1127" t="s">
        <v>2373</v>
      </c>
      <c r="AT1127" t="str">
        <f t="shared" si="17"/>
        <v>298406439218noMale437293Google Ads43615438302706.97149.94199529524.993</v>
      </c>
      <c r="AU1127">
        <f>COUNTIF(AT$2:AT1127,AT1127)</f>
        <v>1</v>
      </c>
      <c r="AV1127" t="str">
        <f>WebStore68[[#This Row],[country]]&amp;"-"&amp;WebStore68[[#This Row],[item]]</f>
        <v>Belguim-Nintendo Switch Pokemon Version</v>
      </c>
    </row>
    <row r="1128" spans="1:48" hidden="1" x14ac:dyDescent="0.25">
      <c r="A1128">
        <v>300</v>
      </c>
      <c r="B1128">
        <v>398</v>
      </c>
      <c r="C1128" s="4">
        <v>43923</v>
      </c>
      <c r="D1128" s="14">
        <f>WebStore68[[#This Row],[order_date]]</f>
        <v>43923</v>
      </c>
      <c r="E1128" s="3">
        <f>ROUNDUP(MONTH(WebStore68[[#This Row],[order_date]])/3, 0)</f>
        <v>2</v>
      </c>
      <c r="F1128">
        <v>8</v>
      </c>
      <c r="G1128" t="s">
        <v>43</v>
      </c>
      <c r="H1128" t="s">
        <v>54</v>
      </c>
      <c r="I1128" t="s">
        <v>56</v>
      </c>
      <c r="J1128" t="s">
        <v>57</v>
      </c>
      <c r="K1128" s="4">
        <v>43579</v>
      </c>
      <c r="L1128">
        <v>3</v>
      </c>
      <c r="N1128" s="4"/>
      <c r="O1128" s="4"/>
      <c r="P1128">
        <v>1</v>
      </c>
      <c r="Q1128" t="s">
        <v>78</v>
      </c>
      <c r="R1128" t="s">
        <v>240</v>
      </c>
      <c r="S1128">
        <v>1</v>
      </c>
      <c r="T1128" t="s">
        <v>604</v>
      </c>
      <c r="U1128" t="s">
        <v>1136</v>
      </c>
      <c r="V1128" t="s">
        <v>1682</v>
      </c>
      <c r="W1128" t="s">
        <v>69</v>
      </c>
      <c r="X1128" t="s">
        <v>1548</v>
      </c>
      <c r="Y1128">
        <v>4.75</v>
      </c>
      <c r="Z1128">
        <v>14.99</v>
      </c>
      <c r="AA1128">
        <v>1</v>
      </c>
      <c r="AB1128" t="s">
        <v>469</v>
      </c>
      <c r="AC1128" t="s">
        <v>2339</v>
      </c>
      <c r="AH1128" s="4"/>
      <c r="AI1128" s="4"/>
      <c r="AJ1128" t="s">
        <v>78</v>
      </c>
      <c r="AK1128" t="s">
        <v>240</v>
      </c>
      <c r="AL1128" t="s">
        <v>604</v>
      </c>
      <c r="AM1128" t="s">
        <v>1136</v>
      </c>
      <c r="AN1128" t="s">
        <v>1682</v>
      </c>
      <c r="AO1128" t="s">
        <v>69</v>
      </c>
      <c r="AP1128" t="s">
        <v>1548</v>
      </c>
      <c r="AQ1128">
        <f>WebStore68[[#This Row],[unit_price]]*WebStore68[[#This Row],[quantity]]</f>
        <v>4.75</v>
      </c>
      <c r="AR1128" t="s">
        <v>469</v>
      </c>
      <c r="AS1128" t="s">
        <v>2339</v>
      </c>
      <c r="AT1128" t="str">
        <f t="shared" si="17"/>
        <v>300398439238noMale4357934.7514.9981734.75114.9923</v>
      </c>
      <c r="AU1128">
        <f>COUNTIF(AT$2:AT1128,AT1128)</f>
        <v>1</v>
      </c>
      <c r="AV1128" t="str">
        <f>WebStore68[[#This Row],[country]]&amp;"-"&amp;WebStore68[[#This Row],[item]]</f>
        <v>Belguim-Non - Stick Omlet Turner</v>
      </c>
    </row>
    <row r="1129" spans="1:48" hidden="1" x14ac:dyDescent="0.25">
      <c r="A1129">
        <v>304</v>
      </c>
      <c r="B1129">
        <v>288</v>
      </c>
      <c r="C1129" s="4">
        <v>43926</v>
      </c>
      <c r="D1129" s="14">
        <f>WebStore68[[#This Row],[order_date]]</f>
        <v>43926</v>
      </c>
      <c r="E1129" s="3">
        <f>ROUNDUP(MONTH(WebStore68[[#This Row],[order_date]])/3, 0)</f>
        <v>2</v>
      </c>
      <c r="F1129">
        <v>8</v>
      </c>
      <c r="G1129" t="s">
        <v>43</v>
      </c>
      <c r="H1129" t="s">
        <v>54</v>
      </c>
      <c r="I1129" t="s">
        <v>56</v>
      </c>
      <c r="J1129" t="s">
        <v>58</v>
      </c>
      <c r="K1129" s="4">
        <v>43610</v>
      </c>
      <c r="L1129">
        <v>3</v>
      </c>
      <c r="N1129" s="4"/>
      <c r="O1129" s="4"/>
      <c r="P1129">
        <v>1</v>
      </c>
      <c r="Q1129" t="s">
        <v>70</v>
      </c>
      <c r="R1129" t="s">
        <v>232</v>
      </c>
      <c r="S1129">
        <v>1</v>
      </c>
      <c r="T1129" t="s">
        <v>512</v>
      </c>
      <c r="U1129" t="s">
        <v>1075</v>
      </c>
      <c r="V1129" t="s">
        <v>1602</v>
      </c>
      <c r="W1129" t="s">
        <v>67</v>
      </c>
      <c r="X1129" t="s">
        <v>1517</v>
      </c>
      <c r="Y1129">
        <v>98.88</v>
      </c>
      <c r="Z1129">
        <v>59.97</v>
      </c>
      <c r="AA1129">
        <v>1</v>
      </c>
      <c r="AB1129" t="s">
        <v>673</v>
      </c>
      <c r="AC1129" t="s">
        <v>2348</v>
      </c>
      <c r="AH1129" s="4"/>
      <c r="AI1129" s="4"/>
      <c r="AJ1129" t="s">
        <v>70</v>
      </c>
      <c r="AK1129" t="s">
        <v>232</v>
      </c>
      <c r="AL1129" t="s">
        <v>512</v>
      </c>
      <c r="AM1129" t="s">
        <v>1075</v>
      </c>
      <c r="AN1129" t="s">
        <v>1602</v>
      </c>
      <c r="AO1129" t="s">
        <v>67</v>
      </c>
      <c r="AP1129" t="s">
        <v>1517</v>
      </c>
      <c r="AQ1129">
        <f>WebStore68[[#This Row],[unit_price]]*WebStore68[[#This Row],[quantity]]</f>
        <v>98.88</v>
      </c>
      <c r="AR1129" t="s">
        <v>673</v>
      </c>
      <c r="AS1129" t="s">
        <v>2348</v>
      </c>
      <c r="AT1129" t="str">
        <f t="shared" si="17"/>
        <v>304288439268noFemale43610398.8859.9756332.96319.9912</v>
      </c>
      <c r="AU1129">
        <f>COUNTIF(AT$2:AT1129,AT1129)</f>
        <v>1</v>
      </c>
      <c r="AV1129" t="str">
        <f>WebStore68[[#This Row],[country]]&amp;"-"&amp;WebStore68[[#This Row],[item]]</f>
        <v>Belguim-Instant Table Tennis Kit Ping Pong Set Retractable Net Rack + 2 Bats + 6 Balls</v>
      </c>
    </row>
    <row r="1130" spans="1:48" hidden="1" x14ac:dyDescent="0.25">
      <c r="A1130">
        <v>330</v>
      </c>
      <c r="B1130">
        <v>218</v>
      </c>
      <c r="C1130" s="4">
        <v>43941</v>
      </c>
      <c r="D1130" s="14">
        <f>WebStore68[[#This Row],[order_date]]</f>
        <v>43941</v>
      </c>
      <c r="E1130" s="3">
        <f>ROUNDUP(MONTH(WebStore68[[#This Row],[order_date]])/3, 0)</f>
        <v>2</v>
      </c>
      <c r="F1130">
        <v>8</v>
      </c>
      <c r="G1130" t="s">
        <v>43</v>
      </c>
      <c r="H1130" t="s">
        <v>54</v>
      </c>
      <c r="I1130" t="s">
        <v>55</v>
      </c>
      <c r="J1130" t="s">
        <v>58</v>
      </c>
      <c r="K1130" s="4">
        <v>43738</v>
      </c>
      <c r="L1130">
        <v>3</v>
      </c>
      <c r="M1130" t="s">
        <v>59</v>
      </c>
      <c r="N1130" s="4">
        <v>43615</v>
      </c>
      <c r="O1130" s="4">
        <v>43830</v>
      </c>
      <c r="P1130">
        <v>1</v>
      </c>
      <c r="Q1130" t="s">
        <v>79</v>
      </c>
      <c r="R1130" t="s">
        <v>241</v>
      </c>
      <c r="S1130">
        <v>1</v>
      </c>
      <c r="T1130" t="s">
        <v>515</v>
      </c>
      <c r="U1130" t="s">
        <v>1078</v>
      </c>
      <c r="V1130" t="s">
        <v>1587</v>
      </c>
      <c r="W1130" t="s">
        <v>67</v>
      </c>
      <c r="X1130" t="s">
        <v>1548</v>
      </c>
      <c r="Y1130">
        <v>164.97</v>
      </c>
      <c r="Z1130">
        <v>44.97</v>
      </c>
      <c r="AA1130">
        <v>1</v>
      </c>
      <c r="AB1130" t="s">
        <v>86</v>
      </c>
      <c r="AC1130" t="s">
        <v>2350</v>
      </c>
      <c r="AH1130" s="4"/>
      <c r="AI1130" s="4"/>
      <c r="AJ1130" t="s">
        <v>79</v>
      </c>
      <c r="AK1130" t="s">
        <v>241</v>
      </c>
      <c r="AL1130" t="s">
        <v>515</v>
      </c>
      <c r="AM1130" t="s">
        <v>1078</v>
      </c>
      <c r="AN1130" t="s">
        <v>1587</v>
      </c>
      <c r="AO1130" t="s">
        <v>67</v>
      </c>
      <c r="AP1130" t="s">
        <v>1548</v>
      </c>
      <c r="AQ1130">
        <f>WebStore68[[#This Row],[unit_price]]*WebStore68[[#This Row],[quantity]]</f>
        <v>164.97</v>
      </c>
      <c r="AR1130" t="s">
        <v>86</v>
      </c>
      <c r="AS1130" t="s">
        <v>2350</v>
      </c>
      <c r="AT1130" t="str">
        <f t="shared" si="17"/>
        <v>330218439418yesFemale437383Google Ads4361543830164.9744.97414354.99314.997</v>
      </c>
      <c r="AU1130">
        <f>COUNTIF(AT$2:AT1130,AT1130)</f>
        <v>1</v>
      </c>
      <c r="AV1130" t="str">
        <f>WebStore68[[#This Row],[country]]&amp;"-"&amp;WebStore68[[#This Row],[item]]</f>
        <v>Belguim-Topps 2020 Series 1 Baseball Blaster Box</v>
      </c>
    </row>
    <row r="1131" spans="1:48" hidden="1" x14ac:dyDescent="0.25">
      <c r="A1131">
        <v>341</v>
      </c>
      <c r="B1131">
        <v>405</v>
      </c>
      <c r="C1131" s="4">
        <v>43947</v>
      </c>
      <c r="D1131" s="14">
        <f>WebStore68[[#This Row],[order_date]]</f>
        <v>43947</v>
      </c>
      <c r="E1131" s="3">
        <f>ROUNDUP(MONTH(WebStore68[[#This Row],[order_date]])/3, 0)</f>
        <v>2</v>
      </c>
      <c r="F1131">
        <v>8</v>
      </c>
      <c r="G1131" t="s">
        <v>43</v>
      </c>
      <c r="H1131" t="s">
        <v>54</v>
      </c>
      <c r="I1131" t="s">
        <v>56</v>
      </c>
      <c r="J1131" t="s">
        <v>57</v>
      </c>
      <c r="K1131" s="4">
        <v>43687</v>
      </c>
      <c r="L1131">
        <v>3</v>
      </c>
      <c r="M1131" t="s">
        <v>59</v>
      </c>
      <c r="N1131" s="4">
        <v>43615</v>
      </c>
      <c r="O1131" s="4">
        <v>43830</v>
      </c>
      <c r="P1131">
        <v>1</v>
      </c>
      <c r="Q1131" t="s">
        <v>67</v>
      </c>
      <c r="R1131" t="s">
        <v>229</v>
      </c>
      <c r="S1131">
        <v>1</v>
      </c>
      <c r="T1131" t="s">
        <v>626</v>
      </c>
      <c r="U1131" t="s">
        <v>1176</v>
      </c>
      <c r="V1131" t="s">
        <v>1701</v>
      </c>
      <c r="W1131" t="s">
        <v>80</v>
      </c>
      <c r="X1131" t="s">
        <v>1548</v>
      </c>
      <c r="Y1131">
        <v>21.98</v>
      </c>
      <c r="Z1131">
        <v>29.98</v>
      </c>
      <c r="AA1131">
        <v>1</v>
      </c>
      <c r="AB1131" t="s">
        <v>90</v>
      </c>
      <c r="AC1131" t="s">
        <v>2328</v>
      </c>
      <c r="AH1131" s="4"/>
      <c r="AI1131" s="4"/>
      <c r="AJ1131" t="s">
        <v>67</v>
      </c>
      <c r="AK1131" t="s">
        <v>229</v>
      </c>
      <c r="AL1131" t="s">
        <v>626</v>
      </c>
      <c r="AM1131" t="s">
        <v>1176</v>
      </c>
      <c r="AN1131" t="s">
        <v>1701</v>
      </c>
      <c r="AO1131" t="s">
        <v>80</v>
      </c>
      <c r="AP1131" t="s">
        <v>1548</v>
      </c>
      <c r="AQ1131">
        <f>WebStore68[[#This Row],[unit_price]]*WebStore68[[#This Row],[quantity]]</f>
        <v>21.98</v>
      </c>
      <c r="AR1131" t="s">
        <v>90</v>
      </c>
      <c r="AS1131" t="s">
        <v>2328</v>
      </c>
      <c r="AT1131" t="str">
        <f t="shared" si="17"/>
        <v>341405439478noMale436873Google Ads436154383021.9829.9837910.99214.996</v>
      </c>
      <c r="AU1131">
        <f>COUNTIF(AT$2:AT1131,AT1131)</f>
        <v>1</v>
      </c>
      <c r="AV1131" t="str">
        <f>WebStore68[[#This Row],[country]]&amp;"-"&amp;WebStore68[[#This Row],[item]]</f>
        <v>Belguim-Little Stars</v>
      </c>
    </row>
    <row r="1132" spans="1:48" hidden="1" x14ac:dyDescent="0.25">
      <c r="A1132">
        <v>351</v>
      </c>
      <c r="B1132">
        <v>277</v>
      </c>
      <c r="C1132" s="4">
        <v>43951</v>
      </c>
      <c r="D1132" s="14">
        <f>WebStore68[[#This Row],[order_date]]</f>
        <v>43951</v>
      </c>
      <c r="E1132" s="3">
        <f>ROUNDUP(MONTH(WebStore68[[#This Row],[order_date]])/3, 0)</f>
        <v>2</v>
      </c>
      <c r="F1132">
        <v>8</v>
      </c>
      <c r="G1132" t="s">
        <v>43</v>
      </c>
      <c r="H1132" t="s">
        <v>54</v>
      </c>
      <c r="I1132" t="s">
        <v>55</v>
      </c>
      <c r="J1132" t="s">
        <v>58</v>
      </c>
      <c r="K1132" s="4">
        <v>43856</v>
      </c>
      <c r="L1132">
        <v>4</v>
      </c>
      <c r="M1132" t="s">
        <v>61</v>
      </c>
      <c r="N1132" s="4">
        <v>43831</v>
      </c>
      <c r="O1132" s="4">
        <v>43861</v>
      </c>
      <c r="P1132">
        <v>2</v>
      </c>
      <c r="Q1132" t="s">
        <v>150</v>
      </c>
      <c r="R1132" t="s">
        <v>312</v>
      </c>
      <c r="S1132">
        <v>2</v>
      </c>
      <c r="T1132" t="s">
        <v>632</v>
      </c>
      <c r="U1132" t="s">
        <v>1181</v>
      </c>
      <c r="V1132" t="s">
        <v>1706</v>
      </c>
      <c r="W1132" t="s">
        <v>2011</v>
      </c>
      <c r="X1132" t="s">
        <v>2057</v>
      </c>
      <c r="Y1132">
        <v>711.92</v>
      </c>
      <c r="Z1132">
        <v>119.92</v>
      </c>
      <c r="AA1132">
        <v>2</v>
      </c>
      <c r="AB1132" t="s">
        <v>2176</v>
      </c>
      <c r="AC1132" t="s">
        <v>2457</v>
      </c>
      <c r="AD1132">
        <v>3</v>
      </c>
      <c r="AE1132" t="s">
        <v>2634</v>
      </c>
      <c r="AF1132">
        <v>642</v>
      </c>
      <c r="AG1132" t="s">
        <v>2637</v>
      </c>
      <c r="AH1132" s="4">
        <v>43901</v>
      </c>
      <c r="AI1132" s="4">
        <v>43951</v>
      </c>
      <c r="AJ1132" t="s">
        <v>84</v>
      </c>
      <c r="AK1132" t="s">
        <v>246</v>
      </c>
      <c r="AL1132" t="s">
        <v>549</v>
      </c>
      <c r="AM1132" t="s">
        <v>1110</v>
      </c>
      <c r="AN1132" t="s">
        <v>1635</v>
      </c>
      <c r="AO1132" t="s">
        <v>80</v>
      </c>
      <c r="AP1132" t="s">
        <v>1548</v>
      </c>
      <c r="AQ1132">
        <f>WebStore68[[#This Row],[unit_price]]*WebStore68[[#This Row],[quantity]]</f>
        <v>55.98</v>
      </c>
      <c r="AR1132" t="s">
        <v>410</v>
      </c>
      <c r="AS1132" t="s">
        <v>2359</v>
      </c>
      <c r="AT1132" t="str">
        <f t="shared" si="17"/>
        <v>351277439518yesFemale438564YouTube4383143861711.92119.923test642Showing discount on the products page as well439014395192227.99214.9920</v>
      </c>
      <c r="AU1132">
        <f>COUNTIF(AT$2:AT1132,AT1132)</f>
        <v>1</v>
      </c>
      <c r="AV1132" t="str">
        <f>WebStore68[[#This Row],[country]]&amp;"-"&amp;WebStore68[[#This Row],[item]]</f>
        <v>Belguim-BENGOO G9000 Stereo Gaming Headset</v>
      </c>
    </row>
    <row r="1133" spans="1:48" hidden="1" x14ac:dyDescent="0.25">
      <c r="A1133">
        <v>351</v>
      </c>
      <c r="B1133">
        <v>277</v>
      </c>
      <c r="C1133" s="4">
        <v>43951</v>
      </c>
      <c r="D1133" s="14">
        <f>WebStore68[[#This Row],[order_date]]</f>
        <v>43951</v>
      </c>
      <c r="E1133" s="3">
        <f>ROUNDUP(MONTH(WebStore68[[#This Row],[order_date]])/3, 0)</f>
        <v>2</v>
      </c>
      <c r="F1133">
        <v>8</v>
      </c>
      <c r="G1133" t="s">
        <v>43</v>
      </c>
      <c r="H1133" t="s">
        <v>54</v>
      </c>
      <c r="I1133" t="s">
        <v>55</v>
      </c>
      <c r="J1133" t="s">
        <v>58</v>
      </c>
      <c r="K1133" s="4">
        <v>43856</v>
      </c>
      <c r="L1133">
        <v>4</v>
      </c>
      <c r="M1133" t="s">
        <v>61</v>
      </c>
      <c r="N1133" s="4">
        <v>43831</v>
      </c>
      <c r="O1133" s="4">
        <v>43861</v>
      </c>
      <c r="P1133">
        <v>2</v>
      </c>
      <c r="Q1133" t="s">
        <v>150</v>
      </c>
      <c r="R1133" t="s">
        <v>312</v>
      </c>
      <c r="S1133">
        <v>2</v>
      </c>
      <c r="T1133" t="s">
        <v>632</v>
      </c>
      <c r="U1133" t="s">
        <v>1181</v>
      </c>
      <c r="V1133" t="s">
        <v>1706</v>
      </c>
      <c r="W1133" t="s">
        <v>2011</v>
      </c>
      <c r="X1133" t="s">
        <v>2057</v>
      </c>
      <c r="Y1133">
        <v>711.92</v>
      </c>
      <c r="Z1133">
        <v>119.92</v>
      </c>
      <c r="AA1133">
        <v>2</v>
      </c>
      <c r="AB1133" t="s">
        <v>2176</v>
      </c>
      <c r="AC1133" t="s">
        <v>2457</v>
      </c>
      <c r="AD1133">
        <v>3</v>
      </c>
      <c r="AE1133" t="s">
        <v>2634</v>
      </c>
      <c r="AF1133">
        <v>642</v>
      </c>
      <c r="AG1133" t="s">
        <v>2637</v>
      </c>
      <c r="AH1133" s="4">
        <v>43901</v>
      </c>
      <c r="AI1133" s="4">
        <v>43951</v>
      </c>
      <c r="AJ1133" t="s">
        <v>78</v>
      </c>
      <c r="AK1133" t="s">
        <v>240</v>
      </c>
      <c r="AL1133" t="s">
        <v>668</v>
      </c>
      <c r="AM1133" t="s">
        <v>1212</v>
      </c>
      <c r="AN1133" t="s">
        <v>1735</v>
      </c>
      <c r="AO1133" t="s">
        <v>80</v>
      </c>
      <c r="AP1133" t="s">
        <v>1548</v>
      </c>
      <c r="AQ1133">
        <f>WebStore68[[#This Row],[unit_price]]*WebStore68[[#This Row],[quantity]]</f>
        <v>299.98</v>
      </c>
      <c r="AR1133" t="s">
        <v>393</v>
      </c>
      <c r="AS1133" t="s">
        <v>2345</v>
      </c>
      <c r="AT1133" t="str">
        <f t="shared" si="17"/>
        <v>351277439518yesFemale438564YouTube4383143861711.92119.923test642Showing discount on the products page as well43901439518138149.99214.9918</v>
      </c>
      <c r="AU1133">
        <f>COUNTIF(AT$2:AT1133,AT1133)</f>
        <v>1</v>
      </c>
      <c r="AV1133" t="str">
        <f>WebStore68[[#This Row],[country]]&amp;"-"&amp;WebStore68[[#This Row],[item]]</f>
        <v>Belguim-Starrett Professional Butchers Knife Set in Carry Case 11 Piece</v>
      </c>
    </row>
    <row r="1134" spans="1:48" hidden="1" x14ac:dyDescent="0.25">
      <c r="A1134">
        <v>362</v>
      </c>
      <c r="B1134">
        <v>288</v>
      </c>
      <c r="C1134" s="4">
        <v>43959</v>
      </c>
      <c r="D1134" s="14">
        <f>WebStore68[[#This Row],[order_date]]</f>
        <v>43959</v>
      </c>
      <c r="E1134" s="3">
        <f>ROUNDUP(MONTH(WebStore68[[#This Row],[order_date]])/3, 0)</f>
        <v>2</v>
      </c>
      <c r="F1134">
        <v>8</v>
      </c>
      <c r="G1134" t="s">
        <v>43</v>
      </c>
      <c r="H1134" t="s">
        <v>54</v>
      </c>
      <c r="I1134" t="s">
        <v>56</v>
      </c>
      <c r="J1134" t="s">
        <v>58</v>
      </c>
      <c r="K1134" s="4">
        <v>43610</v>
      </c>
      <c r="L1134">
        <v>3</v>
      </c>
      <c r="N1134" s="4"/>
      <c r="O1134" s="4"/>
      <c r="P1134">
        <v>1</v>
      </c>
      <c r="Q1134" t="s">
        <v>70</v>
      </c>
      <c r="R1134" t="s">
        <v>232</v>
      </c>
      <c r="S1134">
        <v>1</v>
      </c>
      <c r="T1134" t="s">
        <v>638</v>
      </c>
      <c r="U1134" t="s">
        <v>1185</v>
      </c>
      <c r="V1134" t="s">
        <v>1709</v>
      </c>
      <c r="W1134" t="s">
        <v>80</v>
      </c>
      <c r="X1134" t="s">
        <v>1517</v>
      </c>
      <c r="Y1134">
        <v>23.9</v>
      </c>
      <c r="Z1134">
        <v>39.979999999999997</v>
      </c>
      <c r="AA1134">
        <v>1</v>
      </c>
      <c r="AB1134" t="s">
        <v>640</v>
      </c>
      <c r="AC1134" t="s">
        <v>2393</v>
      </c>
      <c r="AH1134" s="4"/>
      <c r="AI1134" s="4"/>
      <c r="AJ1134" t="s">
        <v>70</v>
      </c>
      <c r="AK1134" t="s">
        <v>232</v>
      </c>
      <c r="AL1134" t="s">
        <v>638</v>
      </c>
      <c r="AM1134" t="s">
        <v>1185</v>
      </c>
      <c r="AN1134" t="s">
        <v>1709</v>
      </c>
      <c r="AO1134" t="s">
        <v>80</v>
      </c>
      <c r="AP1134" t="s">
        <v>1517</v>
      </c>
      <c r="AQ1134">
        <f>WebStore68[[#This Row],[unit_price]]*WebStore68[[#This Row],[quantity]]</f>
        <v>23.9</v>
      </c>
      <c r="AR1134" t="s">
        <v>640</v>
      </c>
      <c r="AS1134" t="s">
        <v>2393</v>
      </c>
      <c r="AT1134" t="str">
        <f t="shared" si="17"/>
        <v>362288439598noFemale43610323.939.98515511.95219.9917</v>
      </c>
      <c r="AU1134">
        <f>COUNTIF(AT$2:AT1134,AT1134)</f>
        <v>1</v>
      </c>
      <c r="AV1134" t="str">
        <f>WebStore68[[#This Row],[country]]&amp;"-"&amp;WebStore68[[#This Row],[item]]</f>
        <v>Belguim-Wilson Official Size NFL Ball American Football</v>
      </c>
    </row>
    <row r="1135" spans="1:48" hidden="1" x14ac:dyDescent="0.25">
      <c r="A1135">
        <v>399</v>
      </c>
      <c r="B1135">
        <v>374</v>
      </c>
      <c r="C1135" s="4">
        <v>43981</v>
      </c>
      <c r="D1135" s="14">
        <f>WebStore68[[#This Row],[order_date]]</f>
        <v>43981</v>
      </c>
      <c r="E1135" s="3">
        <f>ROUNDUP(MONTH(WebStore68[[#This Row],[order_date]])/3, 0)</f>
        <v>2</v>
      </c>
      <c r="F1135">
        <v>8</v>
      </c>
      <c r="G1135" t="s">
        <v>43</v>
      </c>
      <c r="H1135" t="s">
        <v>54</v>
      </c>
      <c r="I1135" t="s">
        <v>55</v>
      </c>
      <c r="J1135" t="s">
        <v>57</v>
      </c>
      <c r="K1135" s="4">
        <v>43696</v>
      </c>
      <c r="L1135">
        <v>3</v>
      </c>
      <c r="M1135" t="s">
        <v>59</v>
      </c>
      <c r="N1135" s="4">
        <v>43615</v>
      </c>
      <c r="O1135" s="4">
        <v>43830</v>
      </c>
      <c r="P1135">
        <v>2</v>
      </c>
      <c r="Q1135" t="s">
        <v>63</v>
      </c>
      <c r="R1135" t="s">
        <v>225</v>
      </c>
      <c r="S1135">
        <v>2</v>
      </c>
      <c r="T1135" t="s">
        <v>661</v>
      </c>
      <c r="U1135" t="s">
        <v>1205</v>
      </c>
      <c r="V1135" t="s">
        <v>1729</v>
      </c>
      <c r="W1135" t="s">
        <v>88</v>
      </c>
      <c r="X1135" t="s">
        <v>2030</v>
      </c>
      <c r="Y1135">
        <v>191.08</v>
      </c>
      <c r="Z1135">
        <v>69.959999999999994</v>
      </c>
      <c r="AA1135">
        <v>2</v>
      </c>
      <c r="AB1135" t="s">
        <v>2167</v>
      </c>
      <c r="AC1135" t="s">
        <v>2447</v>
      </c>
      <c r="AH1135" s="4"/>
      <c r="AI1135" s="4"/>
      <c r="AJ1135" t="s">
        <v>70</v>
      </c>
      <c r="AK1135" t="s">
        <v>232</v>
      </c>
      <c r="AL1135" t="s">
        <v>728</v>
      </c>
      <c r="AM1135" t="s">
        <v>1178</v>
      </c>
      <c r="AN1135" t="s">
        <v>1787</v>
      </c>
      <c r="AO1135" t="s">
        <v>80</v>
      </c>
      <c r="AP1135" t="s">
        <v>1517</v>
      </c>
      <c r="AQ1135">
        <f>WebStore68[[#This Row],[unit_price]]*WebStore68[[#This Row],[quantity]]</f>
        <v>163.18</v>
      </c>
      <c r="AR1135" t="s">
        <v>673</v>
      </c>
      <c r="AS1135" t="s">
        <v>2348</v>
      </c>
      <c r="AT1135" t="str">
        <f t="shared" si="17"/>
        <v>399374439818yesMale436963Google Ads4361543830191.0869.9655581.59219.9912</v>
      </c>
      <c r="AU1135">
        <f>COUNTIF(AT$2:AT1135,AT1135)</f>
        <v>1</v>
      </c>
      <c r="AV1135" t="str">
        <f>WebStore68[[#This Row],[country]]&amp;"-"&amp;WebStore68[[#This Row],[item]]</f>
        <v>Belguim-GoSports Football Training Target Net 6x6</v>
      </c>
    </row>
    <row r="1136" spans="1:48" hidden="1" x14ac:dyDescent="0.25">
      <c r="A1136">
        <v>399</v>
      </c>
      <c r="B1136">
        <v>374</v>
      </c>
      <c r="C1136" s="4">
        <v>43981</v>
      </c>
      <c r="D1136" s="14">
        <f>WebStore68[[#This Row],[order_date]]</f>
        <v>43981</v>
      </c>
      <c r="E1136" s="3">
        <f>ROUNDUP(MONTH(WebStore68[[#This Row],[order_date]])/3, 0)</f>
        <v>2</v>
      </c>
      <c r="F1136">
        <v>8</v>
      </c>
      <c r="G1136" t="s">
        <v>43</v>
      </c>
      <c r="H1136" t="s">
        <v>54</v>
      </c>
      <c r="I1136" t="s">
        <v>55</v>
      </c>
      <c r="J1136" t="s">
        <v>57</v>
      </c>
      <c r="K1136" s="4">
        <v>43696</v>
      </c>
      <c r="L1136">
        <v>3</v>
      </c>
      <c r="M1136" t="s">
        <v>59</v>
      </c>
      <c r="N1136" s="4">
        <v>43615</v>
      </c>
      <c r="O1136" s="4">
        <v>43830</v>
      </c>
      <c r="P1136">
        <v>2</v>
      </c>
      <c r="Q1136" t="s">
        <v>63</v>
      </c>
      <c r="R1136" t="s">
        <v>225</v>
      </c>
      <c r="S1136">
        <v>2</v>
      </c>
      <c r="T1136" t="s">
        <v>661</v>
      </c>
      <c r="U1136" t="s">
        <v>1205</v>
      </c>
      <c r="V1136" t="s">
        <v>1729</v>
      </c>
      <c r="W1136" t="s">
        <v>88</v>
      </c>
      <c r="X1136" t="s">
        <v>2030</v>
      </c>
      <c r="Y1136">
        <v>191.08</v>
      </c>
      <c r="Z1136">
        <v>69.959999999999994</v>
      </c>
      <c r="AA1136">
        <v>2</v>
      </c>
      <c r="AB1136" t="s">
        <v>2167</v>
      </c>
      <c r="AC1136" t="s">
        <v>2447</v>
      </c>
      <c r="AH1136" s="4"/>
      <c r="AI1136" s="4"/>
      <c r="AJ1136" t="s">
        <v>79</v>
      </c>
      <c r="AK1136" t="s">
        <v>241</v>
      </c>
      <c r="AL1136" t="s">
        <v>634</v>
      </c>
      <c r="AM1136" t="s">
        <v>1182</v>
      </c>
      <c r="AN1136" t="s">
        <v>1614</v>
      </c>
      <c r="AO1136" t="s">
        <v>80</v>
      </c>
      <c r="AP1136" t="s">
        <v>1548</v>
      </c>
      <c r="AQ1136">
        <f>WebStore68[[#This Row],[unit_price]]*WebStore68[[#This Row],[quantity]]</f>
        <v>27.9</v>
      </c>
      <c r="AR1136" t="s">
        <v>455</v>
      </c>
      <c r="AS1136" t="s">
        <v>2340</v>
      </c>
      <c r="AT1136" t="str">
        <f t="shared" si="17"/>
        <v>399374439818yesMale436963Google Ads4361543830191.0869.96416413.95214.9915</v>
      </c>
      <c r="AU1136">
        <f>COUNTIF(AT$2:AT1136,AT1136)</f>
        <v>1</v>
      </c>
      <c r="AV1136" t="str">
        <f>WebStore68[[#This Row],[country]]&amp;"-"&amp;WebStore68[[#This Row],[item]]</f>
        <v>Belguim-Yu-Gi-Oh! TCG: Egyptian God Deck: Obelisk The Tormentor</v>
      </c>
    </row>
    <row r="1137" spans="1:48" hidden="1" x14ac:dyDescent="0.25">
      <c r="A1137">
        <v>447</v>
      </c>
      <c r="B1137">
        <v>158</v>
      </c>
      <c r="C1137" s="4">
        <v>44011</v>
      </c>
      <c r="D1137" s="14">
        <f>WebStore68[[#This Row],[order_date]]</f>
        <v>44011</v>
      </c>
      <c r="E1137" s="3">
        <f>ROUNDUP(MONTH(WebStore68[[#This Row],[order_date]])/3, 0)</f>
        <v>2</v>
      </c>
      <c r="F1137">
        <v>8</v>
      </c>
      <c r="G1137" t="s">
        <v>43</v>
      </c>
      <c r="H1137" t="s">
        <v>54</v>
      </c>
      <c r="I1137" t="s">
        <v>55</v>
      </c>
      <c r="J1137" t="s">
        <v>57</v>
      </c>
      <c r="K1137" s="4">
        <v>43947</v>
      </c>
      <c r="L1137">
        <v>7</v>
      </c>
      <c r="M1137" t="s">
        <v>61</v>
      </c>
      <c r="N1137" s="4">
        <v>43915</v>
      </c>
      <c r="O1137" s="4">
        <v>44012</v>
      </c>
      <c r="P1137">
        <v>1</v>
      </c>
      <c r="Q1137" t="s">
        <v>86</v>
      </c>
      <c r="R1137" t="s">
        <v>248</v>
      </c>
      <c r="S1137">
        <v>1</v>
      </c>
      <c r="T1137" t="s">
        <v>419</v>
      </c>
      <c r="U1137" t="s">
        <v>981</v>
      </c>
      <c r="V1137" t="s">
        <v>1514</v>
      </c>
      <c r="W1137" t="s">
        <v>69</v>
      </c>
      <c r="X1137" t="s">
        <v>1577</v>
      </c>
      <c r="Y1137">
        <v>57.95</v>
      </c>
      <c r="Z1137">
        <v>24.99</v>
      </c>
      <c r="AA1137">
        <v>1</v>
      </c>
      <c r="AB1137" t="s">
        <v>547</v>
      </c>
      <c r="AC1137" t="s">
        <v>2354</v>
      </c>
      <c r="AD1137">
        <v>4</v>
      </c>
      <c r="AE1137" t="s">
        <v>2634</v>
      </c>
      <c r="AF1137">
        <v>895</v>
      </c>
      <c r="AG1137" t="s">
        <v>2638</v>
      </c>
      <c r="AH1137" s="4">
        <v>43983</v>
      </c>
      <c r="AI1137" s="4">
        <v>44027</v>
      </c>
      <c r="AJ1137" t="s">
        <v>86</v>
      </c>
      <c r="AK1137" t="s">
        <v>248</v>
      </c>
      <c r="AL1137" t="s">
        <v>419</v>
      </c>
      <c r="AM1137" t="s">
        <v>981</v>
      </c>
      <c r="AN1137" t="s">
        <v>1514</v>
      </c>
      <c r="AO1137" t="s">
        <v>69</v>
      </c>
      <c r="AP1137" t="s">
        <v>1577</v>
      </c>
      <c r="AQ1137">
        <f>WebStore68[[#This Row],[unit_price]]*WebStore68[[#This Row],[quantity]]</f>
        <v>57.95</v>
      </c>
      <c r="AR1137" t="s">
        <v>547</v>
      </c>
      <c r="AS1137" t="s">
        <v>2354</v>
      </c>
      <c r="AT1137" t="str">
        <f t="shared" si="17"/>
        <v>447158440118yesMale439477YouTube439154401257.9524.994test895Adding a remember me on this device option4398344027713057.95124.9914</v>
      </c>
      <c r="AU1137">
        <f>COUNTIF(AT$2:AT1137,AT1137)</f>
        <v>1</v>
      </c>
      <c r="AV1137" t="str">
        <f>WebStore68[[#This Row],[country]]&amp;"-"&amp;WebStore68[[#This Row],[item]]</f>
        <v>Belguim-SLEEPBELLA Duvet Cover Set King Size Navy Blue Buffalo 100% Cotton</v>
      </c>
    </row>
    <row r="1138" spans="1:48" hidden="1" x14ac:dyDescent="0.25">
      <c r="A1138">
        <v>455</v>
      </c>
      <c r="B1138">
        <v>450</v>
      </c>
      <c r="C1138" s="4">
        <v>44013</v>
      </c>
      <c r="D1138" s="14">
        <f>WebStore68[[#This Row],[order_date]]</f>
        <v>44013</v>
      </c>
      <c r="E1138" s="3">
        <f>ROUNDUP(MONTH(WebStore68[[#This Row],[order_date]])/3, 0)</f>
        <v>3</v>
      </c>
      <c r="F1138">
        <v>8</v>
      </c>
      <c r="G1138" t="s">
        <v>43</v>
      </c>
      <c r="H1138" t="s">
        <v>54</v>
      </c>
      <c r="I1138" t="s">
        <v>55</v>
      </c>
      <c r="J1138" t="s">
        <v>57</v>
      </c>
      <c r="K1138" s="4">
        <v>43668</v>
      </c>
      <c r="L1138">
        <v>3</v>
      </c>
      <c r="M1138" t="s">
        <v>59</v>
      </c>
      <c r="N1138" s="4">
        <v>43615</v>
      </c>
      <c r="O1138" s="4">
        <v>43830</v>
      </c>
      <c r="P1138">
        <v>1</v>
      </c>
      <c r="Q1138" t="s">
        <v>69</v>
      </c>
      <c r="R1138" t="s">
        <v>231</v>
      </c>
      <c r="S1138">
        <v>1</v>
      </c>
      <c r="T1138" t="s">
        <v>531</v>
      </c>
      <c r="U1138" t="s">
        <v>1093</v>
      </c>
      <c r="V1138" t="s">
        <v>1620</v>
      </c>
      <c r="W1138" t="s">
        <v>69</v>
      </c>
      <c r="X1138" t="s">
        <v>1577</v>
      </c>
      <c r="Y1138">
        <v>89.99</v>
      </c>
      <c r="Z1138">
        <v>24.99</v>
      </c>
      <c r="AA1138">
        <v>1</v>
      </c>
      <c r="AB1138" t="s">
        <v>67</v>
      </c>
      <c r="AC1138" t="s">
        <v>2373</v>
      </c>
      <c r="AH1138" s="4"/>
      <c r="AI1138" s="4"/>
      <c r="AJ1138" t="s">
        <v>69</v>
      </c>
      <c r="AK1138" t="s">
        <v>231</v>
      </c>
      <c r="AL1138" t="s">
        <v>531</v>
      </c>
      <c r="AM1138" t="s">
        <v>1093</v>
      </c>
      <c r="AN1138" t="s">
        <v>1620</v>
      </c>
      <c r="AO1138" t="s">
        <v>69</v>
      </c>
      <c r="AP1138" t="s">
        <v>1577</v>
      </c>
      <c r="AQ1138">
        <f>WebStore68[[#This Row],[unit_price]]*WebStore68[[#This Row],[quantity]]</f>
        <v>89.99</v>
      </c>
      <c r="AR1138" t="s">
        <v>67</v>
      </c>
      <c r="AS1138" t="s">
        <v>2373</v>
      </c>
      <c r="AT1138" t="str">
        <f t="shared" si="17"/>
        <v>455450440138yesMale436683Google Ads436154383089.9924.99112789.99124.993</v>
      </c>
      <c r="AU1138">
        <f>COUNTIF(AT$2:AT1138,AT1138)</f>
        <v>1</v>
      </c>
      <c r="AV1138" t="str">
        <f>WebStore68[[#This Row],[country]]&amp;"-"&amp;WebStore68[[#This Row],[item]]</f>
        <v>Belguim-Shipping Label Printer 4x6</v>
      </c>
    </row>
    <row r="1139" spans="1:48" hidden="1" x14ac:dyDescent="0.25">
      <c r="A1139">
        <v>456</v>
      </c>
      <c r="B1139">
        <v>158</v>
      </c>
      <c r="C1139" s="4">
        <v>44014</v>
      </c>
      <c r="D1139" s="14">
        <f>WebStore68[[#This Row],[order_date]]</f>
        <v>44014</v>
      </c>
      <c r="E1139" s="3">
        <f>ROUNDUP(MONTH(WebStore68[[#This Row],[order_date]])/3, 0)</f>
        <v>3</v>
      </c>
      <c r="F1139">
        <v>8</v>
      </c>
      <c r="G1139" t="s">
        <v>43</v>
      </c>
      <c r="H1139" t="s">
        <v>54</v>
      </c>
      <c r="I1139" t="s">
        <v>55</v>
      </c>
      <c r="J1139" t="s">
        <v>57</v>
      </c>
      <c r="K1139" s="4">
        <v>43947</v>
      </c>
      <c r="L1139">
        <v>7</v>
      </c>
      <c r="M1139" t="s">
        <v>61</v>
      </c>
      <c r="N1139" s="4">
        <v>43915</v>
      </c>
      <c r="O1139" s="4">
        <v>44012</v>
      </c>
      <c r="P1139">
        <v>1</v>
      </c>
      <c r="Q1139" t="s">
        <v>80</v>
      </c>
      <c r="R1139" t="s">
        <v>242</v>
      </c>
      <c r="S1139">
        <v>1</v>
      </c>
      <c r="T1139" t="s">
        <v>691</v>
      </c>
      <c r="U1139" t="s">
        <v>1232</v>
      </c>
      <c r="V1139" t="s">
        <v>1754</v>
      </c>
      <c r="W1139" t="s">
        <v>67</v>
      </c>
      <c r="X1139" t="s">
        <v>1548</v>
      </c>
      <c r="Y1139">
        <v>476.85</v>
      </c>
      <c r="Z1139">
        <v>44.97</v>
      </c>
      <c r="AA1139">
        <v>1</v>
      </c>
      <c r="AB1139" t="s">
        <v>67</v>
      </c>
      <c r="AC1139" t="s">
        <v>2373</v>
      </c>
      <c r="AH1139" s="4"/>
      <c r="AI1139" s="4"/>
      <c r="AJ1139" t="s">
        <v>80</v>
      </c>
      <c r="AK1139" t="s">
        <v>242</v>
      </c>
      <c r="AL1139" t="s">
        <v>691</v>
      </c>
      <c r="AM1139" t="s">
        <v>1232</v>
      </c>
      <c r="AN1139" t="s">
        <v>1754</v>
      </c>
      <c r="AO1139" t="s">
        <v>67</v>
      </c>
      <c r="AP1139" t="s">
        <v>1548</v>
      </c>
      <c r="AQ1139">
        <f>WebStore68[[#This Row],[unit_price]]*WebStore68[[#This Row],[quantity]]</f>
        <v>476.84999999999997</v>
      </c>
      <c r="AR1139" t="s">
        <v>67</v>
      </c>
      <c r="AS1139" t="s">
        <v>2373</v>
      </c>
      <c r="AT1139" t="str">
        <f t="shared" si="17"/>
        <v>456158440148yesMale439477YouTube4391544012476.8544.97243158.95314.993</v>
      </c>
      <c r="AU1139">
        <f>COUNTIF(AT$2:AT1139,AT1139)</f>
        <v>1</v>
      </c>
      <c r="AV1139" t="str">
        <f>WebStore68[[#This Row],[country]]&amp;"-"&amp;WebStore68[[#This Row],[item]]</f>
        <v>Belguim-Fifth Avenue Collection - "Crystal Clutch" Handbag Clutch</v>
      </c>
    </row>
    <row r="1140" spans="1:48" hidden="1" x14ac:dyDescent="0.25">
      <c r="A1140">
        <v>464</v>
      </c>
      <c r="B1140">
        <v>388</v>
      </c>
      <c r="C1140" s="4">
        <v>44016</v>
      </c>
      <c r="D1140" s="14">
        <f>WebStore68[[#This Row],[order_date]]</f>
        <v>44016</v>
      </c>
      <c r="E1140" s="3">
        <f>ROUNDUP(MONTH(WebStore68[[#This Row],[order_date]])/3, 0)</f>
        <v>3</v>
      </c>
      <c r="F1140">
        <v>8</v>
      </c>
      <c r="G1140" t="s">
        <v>43</v>
      </c>
      <c r="H1140" t="s">
        <v>54</v>
      </c>
      <c r="I1140" t="s">
        <v>56</v>
      </c>
      <c r="J1140" t="s">
        <v>57</v>
      </c>
      <c r="K1140" s="4">
        <v>43630</v>
      </c>
      <c r="L1140">
        <v>1</v>
      </c>
      <c r="M1140" t="s">
        <v>61</v>
      </c>
      <c r="N1140" s="4">
        <v>43615</v>
      </c>
      <c r="O1140" s="4">
        <v>43830</v>
      </c>
      <c r="P1140">
        <v>1</v>
      </c>
      <c r="Q1140" t="s">
        <v>65</v>
      </c>
      <c r="R1140" t="s">
        <v>227</v>
      </c>
      <c r="S1140">
        <v>1</v>
      </c>
      <c r="T1140" t="s">
        <v>545</v>
      </c>
      <c r="U1140" t="s">
        <v>1106</v>
      </c>
      <c r="V1140" t="s">
        <v>1632</v>
      </c>
      <c r="W1140" t="s">
        <v>67</v>
      </c>
      <c r="X1140" t="s">
        <v>1517</v>
      </c>
      <c r="Y1140">
        <v>960</v>
      </c>
      <c r="Z1140">
        <v>59.97</v>
      </c>
      <c r="AA1140">
        <v>1</v>
      </c>
      <c r="AB1140" t="s">
        <v>431</v>
      </c>
      <c r="AC1140" t="s">
        <v>2326</v>
      </c>
      <c r="AH1140" s="4"/>
      <c r="AI1140" s="4"/>
      <c r="AJ1140" t="s">
        <v>65</v>
      </c>
      <c r="AK1140" t="s">
        <v>227</v>
      </c>
      <c r="AL1140" t="s">
        <v>545</v>
      </c>
      <c r="AM1140" t="s">
        <v>1106</v>
      </c>
      <c r="AN1140" t="s">
        <v>1632</v>
      </c>
      <c r="AO1140" t="s">
        <v>67</v>
      </c>
      <c r="AP1140" t="s">
        <v>1517</v>
      </c>
      <c r="AQ1140">
        <f>WebStore68[[#This Row],[unit_price]]*WebStore68[[#This Row],[quantity]]</f>
        <v>960</v>
      </c>
      <c r="AR1140" t="s">
        <v>431</v>
      </c>
      <c r="AS1140" t="s">
        <v>2326</v>
      </c>
      <c r="AT1140" t="str">
        <f t="shared" si="17"/>
        <v>464388440168noMale436301YouTube436154383096059.971042320319.9924</v>
      </c>
      <c r="AU1140">
        <f>COUNTIF(AT$2:AT1140,AT1140)</f>
        <v>1</v>
      </c>
      <c r="AV1140" t="str">
        <f>WebStore68[[#This Row],[country]]&amp;"-"&amp;WebStore68[[#This Row],[item]]</f>
        <v>Belguim-Face Mask</v>
      </c>
    </row>
    <row r="1141" spans="1:48" hidden="1" x14ac:dyDescent="0.25">
      <c r="A1141">
        <v>471</v>
      </c>
      <c r="B1141">
        <v>57</v>
      </c>
      <c r="C1141" s="4">
        <v>44022</v>
      </c>
      <c r="D1141" s="14">
        <f>WebStore68[[#This Row],[order_date]]</f>
        <v>44022</v>
      </c>
      <c r="E1141" s="3">
        <f>ROUNDUP(MONTH(WebStore68[[#This Row],[order_date]])/3, 0)</f>
        <v>3</v>
      </c>
      <c r="F1141">
        <v>8</v>
      </c>
      <c r="G1141" t="s">
        <v>43</v>
      </c>
      <c r="H1141" t="s">
        <v>54</v>
      </c>
      <c r="I1141" t="s">
        <v>55</v>
      </c>
      <c r="J1141" t="s">
        <v>57</v>
      </c>
      <c r="K1141" s="4">
        <v>43995</v>
      </c>
      <c r="L1141">
        <v>9</v>
      </c>
      <c r="M1141" t="s">
        <v>59</v>
      </c>
      <c r="N1141" s="4">
        <v>43952</v>
      </c>
      <c r="O1141" s="4">
        <v>44075</v>
      </c>
      <c r="P1141">
        <v>1</v>
      </c>
      <c r="Q1141" t="s">
        <v>79</v>
      </c>
      <c r="R1141" t="s">
        <v>241</v>
      </c>
      <c r="S1141">
        <v>1</v>
      </c>
      <c r="T1141" t="s">
        <v>463</v>
      </c>
      <c r="U1141" t="s">
        <v>1026</v>
      </c>
      <c r="V1141" t="s">
        <v>1556</v>
      </c>
      <c r="W1141" t="s">
        <v>67</v>
      </c>
      <c r="X1141" t="s">
        <v>1548</v>
      </c>
      <c r="Y1141">
        <v>64.47</v>
      </c>
      <c r="Z1141">
        <v>44.97</v>
      </c>
      <c r="AA1141">
        <v>1</v>
      </c>
      <c r="AB1141" t="s">
        <v>455</v>
      </c>
      <c r="AC1141" t="s">
        <v>2340</v>
      </c>
      <c r="AH1141" s="4"/>
      <c r="AI1141" s="4"/>
      <c r="AJ1141" t="s">
        <v>79</v>
      </c>
      <c r="AK1141" t="s">
        <v>241</v>
      </c>
      <c r="AL1141" t="s">
        <v>463</v>
      </c>
      <c r="AM1141" t="s">
        <v>1026</v>
      </c>
      <c r="AN1141" t="s">
        <v>1556</v>
      </c>
      <c r="AO1141" t="s">
        <v>67</v>
      </c>
      <c r="AP1141" t="s">
        <v>1548</v>
      </c>
      <c r="AQ1141">
        <f>WebStore68[[#This Row],[unit_price]]*WebStore68[[#This Row],[quantity]]</f>
        <v>64.47</v>
      </c>
      <c r="AR1141" t="s">
        <v>455</v>
      </c>
      <c r="AS1141" t="s">
        <v>2340</v>
      </c>
      <c r="AT1141" t="str">
        <f t="shared" si="17"/>
        <v>47157440228yesMale439959Google Ads439524407564.4744.9744721.49314.9915</v>
      </c>
      <c r="AU1141">
        <f>COUNTIF(AT$2:AT1141,AT1141)</f>
        <v>1</v>
      </c>
      <c r="AV1141" t="str">
        <f>WebStore68[[#This Row],[country]]&amp;"-"&amp;WebStore68[[#This Row],[item]]</f>
        <v>Belguim-FUNKO POP MY HERO ACADEMIA MEI HATSUME #681 EXCLUSIVE</v>
      </c>
    </row>
    <row r="1142" spans="1:48" hidden="1" x14ac:dyDescent="0.25">
      <c r="A1142">
        <v>488</v>
      </c>
      <c r="B1142">
        <v>156</v>
      </c>
      <c r="C1142" s="4">
        <v>44031</v>
      </c>
      <c r="D1142" s="14">
        <f>WebStore68[[#This Row],[order_date]]</f>
        <v>44031</v>
      </c>
      <c r="E1142" s="3">
        <f>ROUNDUP(MONTH(WebStore68[[#This Row],[order_date]])/3, 0)</f>
        <v>3</v>
      </c>
      <c r="F1142">
        <v>8</v>
      </c>
      <c r="G1142" t="s">
        <v>43</v>
      </c>
      <c r="H1142" t="s">
        <v>54</v>
      </c>
      <c r="I1142" t="s">
        <v>55</v>
      </c>
      <c r="J1142" t="s">
        <v>58</v>
      </c>
      <c r="K1142" s="4">
        <v>43738</v>
      </c>
      <c r="L1142">
        <v>1</v>
      </c>
      <c r="M1142" t="s">
        <v>61</v>
      </c>
      <c r="N1142" s="4">
        <v>43615</v>
      </c>
      <c r="O1142" s="4">
        <v>43830</v>
      </c>
      <c r="P1142">
        <v>2</v>
      </c>
      <c r="Q1142" t="s">
        <v>83</v>
      </c>
      <c r="R1142" t="s">
        <v>245</v>
      </c>
      <c r="S1142">
        <v>2</v>
      </c>
      <c r="T1142" t="s">
        <v>703</v>
      </c>
      <c r="U1142" t="s">
        <v>1244</v>
      </c>
      <c r="V1142" t="s">
        <v>1765</v>
      </c>
      <c r="W1142" t="s">
        <v>71</v>
      </c>
      <c r="X1142" t="s">
        <v>1869</v>
      </c>
      <c r="Y1142">
        <v>149.99</v>
      </c>
      <c r="Z1142">
        <v>29.98</v>
      </c>
      <c r="AA1142">
        <v>2</v>
      </c>
      <c r="AB1142" t="s">
        <v>118</v>
      </c>
      <c r="AC1142" t="s">
        <v>2494</v>
      </c>
      <c r="AH1142" s="4"/>
      <c r="AI1142" s="4"/>
      <c r="AJ1142" t="s">
        <v>67</v>
      </c>
      <c r="AK1142" t="s">
        <v>229</v>
      </c>
      <c r="AL1142" t="s">
        <v>485</v>
      </c>
      <c r="AM1142" t="s">
        <v>1048</v>
      </c>
      <c r="AN1142" t="s">
        <v>1577</v>
      </c>
      <c r="AO1142" t="s">
        <v>69</v>
      </c>
      <c r="AP1142" t="s">
        <v>1548</v>
      </c>
      <c r="AQ1142">
        <f>WebStore68[[#This Row],[unit_price]]*WebStore68[[#This Row],[quantity]]</f>
        <v>24.99</v>
      </c>
      <c r="AR1142" t="s">
        <v>90</v>
      </c>
      <c r="AS1142" t="s">
        <v>2328</v>
      </c>
      <c r="AT1142" t="str">
        <f t="shared" si="17"/>
        <v>488156440318yesFemale437381YouTube4361543830149.9929.98311324.99114.996</v>
      </c>
      <c r="AU1142">
        <f>COUNTIF(AT$2:AT1142,AT1142)</f>
        <v>1</v>
      </c>
      <c r="AV1142" t="str">
        <f>WebStore68[[#This Row],[country]]&amp;"-"&amp;WebStore68[[#This Row],[item]]</f>
        <v>Belguim-Power Play</v>
      </c>
    </row>
    <row r="1143" spans="1:48" hidden="1" x14ac:dyDescent="0.25">
      <c r="A1143">
        <v>488</v>
      </c>
      <c r="B1143">
        <v>156</v>
      </c>
      <c r="C1143" s="4">
        <v>44031</v>
      </c>
      <c r="D1143" s="14">
        <f>WebStore68[[#This Row],[order_date]]</f>
        <v>44031</v>
      </c>
      <c r="E1143" s="3">
        <f>ROUNDUP(MONTH(WebStore68[[#This Row],[order_date]])/3, 0)</f>
        <v>3</v>
      </c>
      <c r="F1143">
        <v>8</v>
      </c>
      <c r="G1143" t="s">
        <v>43</v>
      </c>
      <c r="H1143" t="s">
        <v>54</v>
      </c>
      <c r="I1143" t="s">
        <v>55</v>
      </c>
      <c r="J1143" t="s">
        <v>58</v>
      </c>
      <c r="K1143" s="4">
        <v>43738</v>
      </c>
      <c r="L1143">
        <v>1</v>
      </c>
      <c r="M1143" t="s">
        <v>61</v>
      </c>
      <c r="N1143" s="4">
        <v>43615</v>
      </c>
      <c r="O1143" s="4">
        <v>43830</v>
      </c>
      <c r="P1143">
        <v>2</v>
      </c>
      <c r="Q1143" t="s">
        <v>83</v>
      </c>
      <c r="R1143" t="s">
        <v>245</v>
      </c>
      <c r="S1143">
        <v>2</v>
      </c>
      <c r="T1143" t="s">
        <v>703</v>
      </c>
      <c r="U1143" t="s">
        <v>1244</v>
      </c>
      <c r="V1143" t="s">
        <v>1765</v>
      </c>
      <c r="W1143" t="s">
        <v>71</v>
      </c>
      <c r="X1143" t="s">
        <v>1869</v>
      </c>
      <c r="Y1143">
        <v>149.99</v>
      </c>
      <c r="Z1143">
        <v>29.98</v>
      </c>
      <c r="AA1143">
        <v>2</v>
      </c>
      <c r="AB1143" t="s">
        <v>118</v>
      </c>
      <c r="AC1143" t="s">
        <v>2494</v>
      </c>
      <c r="AH1143" s="4"/>
      <c r="AI1143" s="4"/>
      <c r="AJ1143" t="s">
        <v>80</v>
      </c>
      <c r="AK1143" t="s">
        <v>242</v>
      </c>
      <c r="AL1143" t="s">
        <v>709</v>
      </c>
      <c r="AM1143" t="s">
        <v>1250</v>
      </c>
      <c r="AN1143" t="s">
        <v>425</v>
      </c>
      <c r="AO1143" t="s">
        <v>69</v>
      </c>
      <c r="AP1143" t="s">
        <v>1548</v>
      </c>
      <c r="AQ1143">
        <f>WebStore68[[#This Row],[unit_price]]*WebStore68[[#This Row],[quantity]]</f>
        <v>125</v>
      </c>
      <c r="AR1143" t="s">
        <v>79</v>
      </c>
      <c r="AS1143" t="s">
        <v>2349</v>
      </c>
      <c r="AT1143" t="str">
        <f t="shared" si="17"/>
        <v>488156440318yesFemale437381YouTube4361543830149.9929.98258125114.994</v>
      </c>
      <c r="AU1143">
        <f>COUNTIF(AT$2:AT1143,AT1143)</f>
        <v>1</v>
      </c>
      <c r="AV1143" t="str">
        <f>WebStore68[[#This Row],[country]]&amp;"-"&amp;WebStore68[[#This Row],[item]]</f>
        <v>Belguim-Halloween Superhero Costume</v>
      </c>
    </row>
    <row r="1144" spans="1:48" hidden="1" x14ac:dyDescent="0.25">
      <c r="A1144">
        <v>490</v>
      </c>
      <c r="B1144">
        <v>450</v>
      </c>
      <c r="C1144" s="4">
        <v>44031</v>
      </c>
      <c r="D1144" s="14">
        <f>WebStore68[[#This Row],[order_date]]</f>
        <v>44031</v>
      </c>
      <c r="E1144" s="3">
        <f>ROUNDUP(MONTH(WebStore68[[#This Row],[order_date]])/3, 0)</f>
        <v>3</v>
      </c>
      <c r="F1144">
        <v>8</v>
      </c>
      <c r="G1144" t="s">
        <v>43</v>
      </c>
      <c r="H1144" t="s">
        <v>54</v>
      </c>
      <c r="I1144" t="s">
        <v>55</v>
      </c>
      <c r="J1144" t="s">
        <v>57</v>
      </c>
      <c r="K1144" s="4">
        <v>43668</v>
      </c>
      <c r="L1144">
        <v>3</v>
      </c>
      <c r="M1144" t="s">
        <v>59</v>
      </c>
      <c r="N1144" s="4">
        <v>43615</v>
      </c>
      <c r="O1144" s="4">
        <v>43830</v>
      </c>
      <c r="P1144">
        <v>1</v>
      </c>
      <c r="Q1144" t="s">
        <v>80</v>
      </c>
      <c r="R1144" t="s">
        <v>242</v>
      </c>
      <c r="S1144">
        <v>1</v>
      </c>
      <c r="T1144" t="s">
        <v>586</v>
      </c>
      <c r="U1144" t="s">
        <v>966</v>
      </c>
      <c r="V1144" t="s">
        <v>1667</v>
      </c>
      <c r="W1144" t="s">
        <v>80</v>
      </c>
      <c r="X1144" t="s">
        <v>1548</v>
      </c>
      <c r="Y1144">
        <v>43.98</v>
      </c>
      <c r="Z1144">
        <v>29.98</v>
      </c>
      <c r="AA1144">
        <v>1</v>
      </c>
      <c r="AB1144" t="s">
        <v>67</v>
      </c>
      <c r="AC1144" t="s">
        <v>2373</v>
      </c>
      <c r="AH1144" s="4"/>
      <c r="AI1144" s="4"/>
      <c r="AJ1144" t="s">
        <v>80</v>
      </c>
      <c r="AK1144" t="s">
        <v>242</v>
      </c>
      <c r="AL1144" t="s">
        <v>586</v>
      </c>
      <c r="AM1144" t="s">
        <v>966</v>
      </c>
      <c r="AN1144" t="s">
        <v>1667</v>
      </c>
      <c r="AO1144" t="s">
        <v>80</v>
      </c>
      <c r="AP1144" t="s">
        <v>1548</v>
      </c>
      <c r="AQ1144">
        <f>WebStore68[[#This Row],[unit_price]]*WebStore68[[#This Row],[quantity]]</f>
        <v>43.98</v>
      </c>
      <c r="AR1144" t="s">
        <v>67</v>
      </c>
      <c r="AS1144" t="s">
        <v>2373</v>
      </c>
      <c r="AT1144" t="str">
        <f t="shared" si="17"/>
        <v>490450440318yesMale436683Google Ads436154383043.9829.9827021.99214.993</v>
      </c>
      <c r="AU1144">
        <f>COUNTIF(AT$2:AT1144,AT1144)</f>
        <v>1</v>
      </c>
      <c r="AV1144" t="str">
        <f>WebStore68[[#This Row],[country]]&amp;"-"&amp;WebStore68[[#This Row],[item]]</f>
        <v>Belguim-Kids Gamer Tee</v>
      </c>
    </row>
    <row r="1145" spans="1:48" hidden="1" x14ac:dyDescent="0.25">
      <c r="A1145">
        <v>536</v>
      </c>
      <c r="B1145">
        <v>448</v>
      </c>
      <c r="C1145" s="13">
        <v>44052</v>
      </c>
      <c r="D1145" s="14">
        <f>WebStore68[[#This Row],[order_date]]</f>
        <v>44052</v>
      </c>
      <c r="E1145" s="3">
        <f>ROUNDUP(MONTH(WebStore68[[#This Row],[order_date]])/3, 0)</f>
        <v>3</v>
      </c>
      <c r="F1145">
        <v>8</v>
      </c>
      <c r="G1145" t="s">
        <v>43</v>
      </c>
      <c r="H1145" t="s">
        <v>54</v>
      </c>
      <c r="I1145" t="s">
        <v>55</v>
      </c>
      <c r="J1145" t="s">
        <v>57</v>
      </c>
      <c r="K1145" s="4">
        <v>43823</v>
      </c>
      <c r="L1145">
        <v>2</v>
      </c>
      <c r="M1145" t="s">
        <v>60</v>
      </c>
      <c r="N1145" s="4">
        <v>43615</v>
      </c>
      <c r="O1145" s="4">
        <v>43830</v>
      </c>
      <c r="P1145">
        <v>1</v>
      </c>
      <c r="Q1145" t="s">
        <v>70</v>
      </c>
      <c r="R1145" t="s">
        <v>232</v>
      </c>
      <c r="S1145">
        <v>1</v>
      </c>
      <c r="T1145" t="s">
        <v>719</v>
      </c>
      <c r="U1145" t="s">
        <v>1261</v>
      </c>
      <c r="V1145" t="s">
        <v>1779</v>
      </c>
      <c r="W1145" t="s">
        <v>80</v>
      </c>
      <c r="X1145" t="s">
        <v>1517</v>
      </c>
      <c r="Y1145">
        <v>191.98</v>
      </c>
      <c r="Z1145">
        <v>39.979999999999997</v>
      </c>
      <c r="AA1145">
        <v>1</v>
      </c>
      <c r="AB1145" t="s">
        <v>432</v>
      </c>
      <c r="AC1145" t="s">
        <v>2331</v>
      </c>
      <c r="AH1145" s="4"/>
      <c r="AI1145" s="4"/>
      <c r="AJ1145" t="s">
        <v>70</v>
      </c>
      <c r="AK1145" t="s">
        <v>232</v>
      </c>
      <c r="AL1145" t="s">
        <v>719</v>
      </c>
      <c r="AM1145" t="s">
        <v>1261</v>
      </c>
      <c r="AN1145" t="s">
        <v>1779</v>
      </c>
      <c r="AO1145" t="s">
        <v>80</v>
      </c>
      <c r="AP1145" t="s">
        <v>1517</v>
      </c>
      <c r="AQ1145">
        <f>WebStore68[[#This Row],[unit_price]]*WebStore68[[#This Row],[quantity]]</f>
        <v>191.98</v>
      </c>
      <c r="AR1145" t="s">
        <v>432</v>
      </c>
      <c r="AS1145" t="s">
        <v>2331</v>
      </c>
      <c r="AT1145" t="str">
        <f t="shared" si="17"/>
        <v>536448440528yesMale438232Facebook4361543830191.9839.98516295.99219.9921</v>
      </c>
      <c r="AU1145">
        <f>COUNTIF(AT$2:AT1145,AT1145)</f>
        <v>1</v>
      </c>
      <c r="AV1145" t="str">
        <f>WebStore68[[#This Row],[country]]&amp;"-"&amp;WebStore68[[#This Row],[item]]</f>
        <v xml:space="preserve">Belguim-Yonex Tennis Racket EZONE 98 Alpha Head Light Balanced Racquet </v>
      </c>
    </row>
    <row r="1146" spans="1:48" hidden="1" x14ac:dyDescent="0.25">
      <c r="A1146">
        <v>592</v>
      </c>
      <c r="B1146">
        <v>388</v>
      </c>
      <c r="C1146" s="4">
        <v>44078</v>
      </c>
      <c r="D1146" s="14">
        <f>WebStore68[[#This Row],[order_date]]</f>
        <v>44078</v>
      </c>
      <c r="E1146" s="3">
        <f>ROUNDUP(MONTH(WebStore68[[#This Row],[order_date]])/3, 0)</f>
        <v>3</v>
      </c>
      <c r="F1146">
        <v>8</v>
      </c>
      <c r="G1146" t="s">
        <v>43</v>
      </c>
      <c r="H1146" t="s">
        <v>54</v>
      </c>
      <c r="I1146" t="s">
        <v>56</v>
      </c>
      <c r="J1146" t="s">
        <v>57</v>
      </c>
      <c r="K1146" s="4">
        <v>43630</v>
      </c>
      <c r="L1146">
        <v>1</v>
      </c>
      <c r="M1146" t="s">
        <v>61</v>
      </c>
      <c r="N1146" s="4">
        <v>43615</v>
      </c>
      <c r="O1146" s="4">
        <v>43830</v>
      </c>
      <c r="P1146">
        <v>1</v>
      </c>
      <c r="Q1146" t="s">
        <v>67</v>
      </c>
      <c r="R1146" t="s">
        <v>229</v>
      </c>
      <c r="S1146">
        <v>1</v>
      </c>
      <c r="T1146" t="s">
        <v>468</v>
      </c>
      <c r="U1146" t="s">
        <v>1031</v>
      </c>
      <c r="V1146" t="s">
        <v>1561</v>
      </c>
      <c r="W1146" t="s">
        <v>67</v>
      </c>
      <c r="X1146" t="s">
        <v>1548</v>
      </c>
      <c r="Y1146">
        <v>98.97</v>
      </c>
      <c r="Z1146">
        <v>44.97</v>
      </c>
      <c r="AA1146">
        <v>1</v>
      </c>
      <c r="AB1146" t="s">
        <v>90</v>
      </c>
      <c r="AC1146" t="s">
        <v>2328</v>
      </c>
      <c r="AH1146" s="4"/>
      <c r="AI1146" s="4"/>
      <c r="AJ1146" t="s">
        <v>67</v>
      </c>
      <c r="AK1146" t="s">
        <v>229</v>
      </c>
      <c r="AL1146" t="s">
        <v>468</v>
      </c>
      <c r="AM1146" t="s">
        <v>1031</v>
      </c>
      <c r="AN1146" t="s">
        <v>1561</v>
      </c>
      <c r="AO1146" t="s">
        <v>67</v>
      </c>
      <c r="AP1146" t="s">
        <v>1548</v>
      </c>
      <c r="AQ1146">
        <f>WebStore68[[#This Row],[unit_price]]*WebStore68[[#This Row],[quantity]]</f>
        <v>98.97</v>
      </c>
      <c r="AR1146" t="s">
        <v>90</v>
      </c>
      <c r="AS1146" t="s">
        <v>2328</v>
      </c>
      <c r="AT1146" t="str">
        <f t="shared" si="17"/>
        <v>592388440788noMale436301YouTube436154383098.9744.9739432.99314.996</v>
      </c>
      <c r="AU1146">
        <f>COUNTIF(AT$2:AT1146,AT1146)</f>
        <v>1</v>
      </c>
      <c r="AV1146" t="str">
        <f>WebStore68[[#This Row],[country]]&amp;"-"&amp;WebStore68[[#This Row],[item]]</f>
        <v>Belguim-Never Split the Difference: Negotiating As If Your Life Depended On It</v>
      </c>
    </row>
    <row r="1147" spans="1:48" hidden="1" x14ac:dyDescent="0.25">
      <c r="A1147">
        <v>594</v>
      </c>
      <c r="B1147">
        <v>159</v>
      </c>
      <c r="C1147" s="13">
        <v>44079</v>
      </c>
      <c r="D1147" s="14">
        <f>WebStore68[[#This Row],[order_date]]</f>
        <v>44079</v>
      </c>
      <c r="E1147" s="3">
        <f>ROUNDUP(MONTH(WebStore68[[#This Row],[order_date]])/3, 0)</f>
        <v>3</v>
      </c>
      <c r="F1147">
        <v>8</v>
      </c>
      <c r="G1147" t="s">
        <v>43</v>
      </c>
      <c r="H1147" t="s">
        <v>54</v>
      </c>
      <c r="I1147" t="s">
        <v>55</v>
      </c>
      <c r="J1147" t="s">
        <v>57</v>
      </c>
      <c r="K1147" s="4">
        <v>43621</v>
      </c>
      <c r="L1147">
        <v>2</v>
      </c>
      <c r="M1147" t="s">
        <v>60</v>
      </c>
      <c r="N1147" s="4">
        <v>43615</v>
      </c>
      <c r="O1147" s="4">
        <v>43830</v>
      </c>
      <c r="P1147">
        <v>1</v>
      </c>
      <c r="Q1147" t="s">
        <v>79</v>
      </c>
      <c r="R1147" t="s">
        <v>241</v>
      </c>
      <c r="S1147">
        <v>1</v>
      </c>
      <c r="T1147" t="s">
        <v>562</v>
      </c>
      <c r="U1147" t="s">
        <v>1078</v>
      </c>
      <c r="V1147" t="s">
        <v>1587</v>
      </c>
      <c r="W1147" t="s">
        <v>67</v>
      </c>
      <c r="X1147" t="s">
        <v>1548</v>
      </c>
      <c r="Y1147">
        <v>164.97</v>
      </c>
      <c r="Z1147">
        <v>44.97</v>
      </c>
      <c r="AA1147">
        <v>1</v>
      </c>
      <c r="AB1147" t="s">
        <v>86</v>
      </c>
      <c r="AC1147" t="s">
        <v>2350</v>
      </c>
      <c r="AH1147" s="4"/>
      <c r="AI1147" s="4"/>
      <c r="AJ1147" t="s">
        <v>79</v>
      </c>
      <c r="AK1147" t="s">
        <v>241</v>
      </c>
      <c r="AL1147" t="s">
        <v>562</v>
      </c>
      <c r="AM1147" t="s">
        <v>1078</v>
      </c>
      <c r="AN1147" t="s">
        <v>1587</v>
      </c>
      <c r="AO1147" t="s">
        <v>67</v>
      </c>
      <c r="AP1147" t="s">
        <v>1548</v>
      </c>
      <c r="AQ1147">
        <f>WebStore68[[#This Row],[unit_price]]*WebStore68[[#This Row],[quantity]]</f>
        <v>164.97</v>
      </c>
      <c r="AR1147" t="s">
        <v>86</v>
      </c>
      <c r="AS1147" t="s">
        <v>2350</v>
      </c>
      <c r="AT1147" t="str">
        <f t="shared" si="17"/>
        <v>594159440798yesMale436212Facebook4361543830164.9744.97414454.99314.997</v>
      </c>
      <c r="AU1147">
        <f>COUNTIF(AT$2:AT1147,AT1147)</f>
        <v>1</v>
      </c>
      <c r="AV1147" t="str">
        <f>WebStore68[[#This Row],[country]]&amp;"-"&amp;WebStore68[[#This Row],[item]]</f>
        <v>Belguim-Topps 2020 Series 1 Baseball Blaster Box</v>
      </c>
    </row>
    <row r="1148" spans="1:48" hidden="1" x14ac:dyDescent="0.25">
      <c r="A1148">
        <v>603</v>
      </c>
      <c r="B1148">
        <v>211</v>
      </c>
      <c r="C1148" s="4">
        <v>44084</v>
      </c>
      <c r="D1148" s="14">
        <f>WebStore68[[#This Row],[order_date]]</f>
        <v>44084</v>
      </c>
      <c r="E1148" s="3">
        <f>ROUNDUP(MONTH(WebStore68[[#This Row],[order_date]])/3, 0)</f>
        <v>3</v>
      </c>
      <c r="F1148">
        <v>8</v>
      </c>
      <c r="G1148" t="s">
        <v>43</v>
      </c>
      <c r="H1148" t="s">
        <v>54</v>
      </c>
      <c r="I1148" t="s">
        <v>55</v>
      </c>
      <c r="J1148" t="s">
        <v>57</v>
      </c>
      <c r="K1148" s="4">
        <v>44058</v>
      </c>
      <c r="L1148">
        <v>8</v>
      </c>
      <c r="M1148" t="s">
        <v>60</v>
      </c>
      <c r="N1148" s="4">
        <v>44000</v>
      </c>
      <c r="O1148" s="4">
        <v>44073</v>
      </c>
      <c r="P1148">
        <v>1</v>
      </c>
      <c r="Q1148" t="s">
        <v>65</v>
      </c>
      <c r="R1148" t="s">
        <v>227</v>
      </c>
      <c r="S1148">
        <v>1</v>
      </c>
      <c r="T1148" t="s">
        <v>519</v>
      </c>
      <c r="U1148" t="s">
        <v>1083</v>
      </c>
      <c r="V1148" t="s">
        <v>1609</v>
      </c>
      <c r="W1148" t="s">
        <v>69</v>
      </c>
      <c r="X1148" t="s">
        <v>1517</v>
      </c>
      <c r="Y1148">
        <v>13.49</v>
      </c>
      <c r="Z1148">
        <v>19.989999999999998</v>
      </c>
      <c r="AA1148">
        <v>1</v>
      </c>
      <c r="AB1148" t="s">
        <v>431</v>
      </c>
      <c r="AC1148" t="s">
        <v>2326</v>
      </c>
      <c r="AH1148" s="4"/>
      <c r="AI1148" s="4"/>
      <c r="AJ1148" t="s">
        <v>65</v>
      </c>
      <c r="AK1148" t="s">
        <v>227</v>
      </c>
      <c r="AL1148" t="s">
        <v>519</v>
      </c>
      <c r="AM1148" t="s">
        <v>1083</v>
      </c>
      <c r="AN1148" t="s">
        <v>1609</v>
      </c>
      <c r="AO1148" t="s">
        <v>69</v>
      </c>
      <c r="AP1148" t="s">
        <v>1517</v>
      </c>
      <c r="AQ1148">
        <f>WebStore68[[#This Row],[unit_price]]*WebStore68[[#This Row],[quantity]]</f>
        <v>13.49</v>
      </c>
      <c r="AR1148" t="s">
        <v>431</v>
      </c>
      <c r="AS1148" t="s">
        <v>2326</v>
      </c>
      <c r="AT1148" t="str">
        <f t="shared" si="17"/>
        <v>603211440848yesMale440588Facebook440004407313.4919.99104113.49119.9924</v>
      </c>
      <c r="AU1148">
        <f>COUNTIF(AT$2:AT1148,AT1148)</f>
        <v>1</v>
      </c>
      <c r="AV1148" t="str">
        <f>WebStore68[[#This Row],[country]]&amp;"-"&amp;WebStore68[[#This Row],[item]]</f>
        <v>Belguim-Eye Shadow Palette - 15 shades</v>
      </c>
    </row>
    <row r="1149" spans="1:48" hidden="1" x14ac:dyDescent="0.25">
      <c r="A1149">
        <v>607</v>
      </c>
      <c r="B1149">
        <v>400</v>
      </c>
      <c r="C1149" s="13">
        <v>44085</v>
      </c>
      <c r="D1149" s="14">
        <f>WebStore68[[#This Row],[order_date]]</f>
        <v>44085</v>
      </c>
      <c r="E1149" s="3">
        <f>ROUNDUP(MONTH(WebStore68[[#This Row],[order_date]])/3, 0)</f>
        <v>3</v>
      </c>
      <c r="F1149">
        <v>8</v>
      </c>
      <c r="G1149" t="s">
        <v>43</v>
      </c>
      <c r="H1149" t="s">
        <v>54</v>
      </c>
      <c r="I1149" t="s">
        <v>56</v>
      </c>
      <c r="J1149" t="s">
        <v>58</v>
      </c>
      <c r="K1149" s="4">
        <v>43622</v>
      </c>
      <c r="L1149">
        <v>2</v>
      </c>
      <c r="M1149" t="s">
        <v>60</v>
      </c>
      <c r="N1149" s="4">
        <v>43615</v>
      </c>
      <c r="O1149" s="4">
        <v>43830</v>
      </c>
      <c r="P1149">
        <v>1</v>
      </c>
      <c r="Q1149" t="s">
        <v>67</v>
      </c>
      <c r="R1149" t="s">
        <v>229</v>
      </c>
      <c r="S1149">
        <v>1</v>
      </c>
      <c r="T1149" t="s">
        <v>412</v>
      </c>
      <c r="U1149" t="s">
        <v>974</v>
      </c>
      <c r="V1149" t="s">
        <v>1507</v>
      </c>
      <c r="W1149" t="s">
        <v>80</v>
      </c>
      <c r="X1149" t="s">
        <v>1548</v>
      </c>
      <c r="Y1149">
        <v>57.78</v>
      </c>
      <c r="Z1149">
        <v>29.98</v>
      </c>
      <c r="AA1149">
        <v>1</v>
      </c>
      <c r="AB1149" t="s">
        <v>79</v>
      </c>
      <c r="AC1149" t="s">
        <v>2349</v>
      </c>
      <c r="AH1149" s="4"/>
      <c r="AI1149" s="4"/>
      <c r="AJ1149" t="s">
        <v>67</v>
      </c>
      <c r="AK1149" t="s">
        <v>229</v>
      </c>
      <c r="AL1149" t="s">
        <v>412</v>
      </c>
      <c r="AM1149" t="s">
        <v>974</v>
      </c>
      <c r="AN1149" t="s">
        <v>1507</v>
      </c>
      <c r="AO1149" t="s">
        <v>80</v>
      </c>
      <c r="AP1149" t="s">
        <v>1548</v>
      </c>
      <c r="AQ1149">
        <f>WebStore68[[#This Row],[unit_price]]*WebStore68[[#This Row],[quantity]]</f>
        <v>57.78</v>
      </c>
      <c r="AR1149" t="s">
        <v>79</v>
      </c>
      <c r="AS1149" t="s">
        <v>2349</v>
      </c>
      <c r="AT1149" t="str">
        <f t="shared" si="17"/>
        <v>607400440858noFemale436222Facebook436154383057.7829.98317228.89214.994</v>
      </c>
      <c r="AU1149">
        <f>COUNTIF(AT$2:AT1149,AT1149)</f>
        <v>1</v>
      </c>
      <c r="AV1149" t="str">
        <f>WebStore68[[#This Row],[country]]&amp;"-"&amp;WebStore68[[#This Row],[item]]</f>
        <v>Belguim-The Secret</v>
      </c>
    </row>
    <row r="1150" spans="1:48" hidden="1" x14ac:dyDescent="0.25">
      <c r="A1150">
        <v>644</v>
      </c>
      <c r="B1150">
        <v>412</v>
      </c>
      <c r="C1150" s="4">
        <v>44111</v>
      </c>
      <c r="D1150" s="14">
        <f>WebStore68[[#This Row],[order_date]]</f>
        <v>44111</v>
      </c>
      <c r="E1150" s="3">
        <f>ROUNDUP(MONTH(WebStore68[[#This Row],[order_date]])/3, 0)</f>
        <v>4</v>
      </c>
      <c r="F1150">
        <v>8</v>
      </c>
      <c r="G1150" t="s">
        <v>43</v>
      </c>
      <c r="H1150" t="s">
        <v>54</v>
      </c>
      <c r="I1150" t="s">
        <v>56</v>
      </c>
      <c r="J1150" t="s">
        <v>57</v>
      </c>
      <c r="K1150" s="4">
        <v>43867</v>
      </c>
      <c r="L1150">
        <v>6</v>
      </c>
      <c r="M1150" t="s">
        <v>59</v>
      </c>
      <c r="N1150" s="4">
        <v>43862</v>
      </c>
      <c r="O1150" s="4">
        <v>43889</v>
      </c>
      <c r="P1150">
        <v>1</v>
      </c>
      <c r="Q1150" t="s">
        <v>90</v>
      </c>
      <c r="R1150" t="s">
        <v>252</v>
      </c>
      <c r="S1150">
        <v>1</v>
      </c>
      <c r="T1150" t="s">
        <v>647</v>
      </c>
      <c r="U1150" t="s">
        <v>1094</v>
      </c>
      <c r="V1150" t="s">
        <v>1610</v>
      </c>
      <c r="W1150" t="s">
        <v>80</v>
      </c>
      <c r="X1150" t="s">
        <v>1562</v>
      </c>
      <c r="Y1150">
        <v>25.98</v>
      </c>
      <c r="Z1150">
        <v>19.98</v>
      </c>
      <c r="AA1150">
        <v>1</v>
      </c>
      <c r="AB1150" t="s">
        <v>410</v>
      </c>
      <c r="AC1150" t="s">
        <v>2359</v>
      </c>
      <c r="AH1150" s="4"/>
      <c r="AI1150" s="4"/>
      <c r="AJ1150" t="s">
        <v>90</v>
      </c>
      <c r="AK1150" t="s">
        <v>252</v>
      </c>
      <c r="AL1150" t="s">
        <v>647</v>
      </c>
      <c r="AM1150" t="s">
        <v>1094</v>
      </c>
      <c r="AN1150" t="s">
        <v>1610</v>
      </c>
      <c r="AO1150" t="s">
        <v>80</v>
      </c>
      <c r="AP1150" t="s">
        <v>1562</v>
      </c>
      <c r="AQ1150">
        <f>WebStore68[[#This Row],[unit_price]]*WebStore68[[#This Row],[quantity]]</f>
        <v>25.98</v>
      </c>
      <c r="AR1150" t="s">
        <v>410</v>
      </c>
      <c r="AS1150" t="s">
        <v>2359</v>
      </c>
      <c r="AT1150" t="str">
        <f t="shared" si="17"/>
        <v>644412441118noMale438676Google Ads438624388925.9819.9867312.9929.9920</v>
      </c>
      <c r="AU1150">
        <f>COUNTIF(AT$2:AT1150,AT1150)</f>
        <v>1</v>
      </c>
      <c r="AV1150" t="str">
        <f>WebStore68[[#This Row],[country]]&amp;"-"&amp;WebStore68[[#This Row],[item]]</f>
        <v>Belguim-Kinetic Sand Scents Ice Cream Treats Playset with 3 Colors of All-Natural Scented Sand and 6 Serving Tools</v>
      </c>
    </row>
    <row r="1151" spans="1:48" hidden="1" x14ac:dyDescent="0.25">
      <c r="A1151">
        <v>645</v>
      </c>
      <c r="B1151">
        <v>481</v>
      </c>
      <c r="C1151" s="4">
        <v>44111</v>
      </c>
      <c r="D1151" s="14">
        <f>WebStore68[[#This Row],[order_date]]</f>
        <v>44111</v>
      </c>
      <c r="E1151" s="3">
        <f>ROUNDUP(MONTH(WebStore68[[#This Row],[order_date]])/3, 0)</f>
        <v>4</v>
      </c>
      <c r="F1151">
        <v>8</v>
      </c>
      <c r="G1151" t="s">
        <v>43</v>
      </c>
      <c r="H1151" t="s">
        <v>54</v>
      </c>
      <c r="I1151" t="s">
        <v>55</v>
      </c>
      <c r="J1151" t="s">
        <v>58</v>
      </c>
      <c r="K1151" s="4">
        <v>43839</v>
      </c>
      <c r="L1151">
        <v>5</v>
      </c>
      <c r="M1151" t="s">
        <v>60</v>
      </c>
      <c r="N1151" s="4">
        <v>43831</v>
      </c>
      <c r="O1151" s="4">
        <v>43921</v>
      </c>
      <c r="P1151">
        <v>1</v>
      </c>
      <c r="Q1151" t="s">
        <v>185</v>
      </c>
      <c r="R1151" t="s">
        <v>347</v>
      </c>
      <c r="S1151">
        <v>2</v>
      </c>
      <c r="T1151" t="s">
        <v>767</v>
      </c>
      <c r="U1151" t="s">
        <v>1306</v>
      </c>
      <c r="V1151" t="s">
        <v>1823</v>
      </c>
      <c r="W1151" t="s">
        <v>2006</v>
      </c>
      <c r="X1151" t="s">
        <v>2057</v>
      </c>
      <c r="Y1151">
        <v>173.92</v>
      </c>
      <c r="Z1151">
        <v>119.92</v>
      </c>
      <c r="AA1151">
        <v>2</v>
      </c>
      <c r="AB1151" t="s">
        <v>2235</v>
      </c>
      <c r="AC1151" t="s">
        <v>2528</v>
      </c>
      <c r="AH1151" s="4"/>
      <c r="AI1151" s="4"/>
      <c r="AJ1151" t="s">
        <v>78</v>
      </c>
      <c r="AK1151" t="s">
        <v>240</v>
      </c>
      <c r="AL1151" t="s">
        <v>904</v>
      </c>
      <c r="AM1151" t="s">
        <v>1191</v>
      </c>
      <c r="AN1151" t="s">
        <v>1490</v>
      </c>
      <c r="AO1151" t="s">
        <v>69</v>
      </c>
      <c r="AP1151" t="s">
        <v>1548</v>
      </c>
      <c r="AQ1151">
        <f>WebStore68[[#This Row],[unit_price]]*WebStore68[[#This Row],[quantity]]</f>
        <v>8.99</v>
      </c>
      <c r="AR1151" t="s">
        <v>469</v>
      </c>
      <c r="AS1151" t="s">
        <v>2339</v>
      </c>
      <c r="AT1151" t="str">
        <f t="shared" si="17"/>
        <v>645481441118yesFemale438395Facebook4383143921173.92119.928868.99114.9923</v>
      </c>
      <c r="AU1151">
        <f>COUNTIF(AT$2:AT1151,AT1151)</f>
        <v>1</v>
      </c>
      <c r="AV1151" t="str">
        <f>WebStore68[[#This Row],[country]]&amp;"-"&amp;WebStore68[[#This Row],[item]]</f>
        <v>Belguim-Meat Shredder Barbecue Fork Bear Claw</v>
      </c>
    </row>
    <row r="1152" spans="1:48" hidden="1" x14ac:dyDescent="0.25">
      <c r="A1152">
        <v>645</v>
      </c>
      <c r="B1152">
        <v>481</v>
      </c>
      <c r="C1152" s="4">
        <v>44111</v>
      </c>
      <c r="D1152" s="14">
        <f>WebStore68[[#This Row],[order_date]]</f>
        <v>44111</v>
      </c>
      <c r="E1152" s="3">
        <f>ROUNDUP(MONTH(WebStore68[[#This Row],[order_date]])/3, 0)</f>
        <v>4</v>
      </c>
      <c r="F1152">
        <v>8</v>
      </c>
      <c r="G1152" t="s">
        <v>43</v>
      </c>
      <c r="H1152" t="s">
        <v>54</v>
      </c>
      <c r="I1152" t="s">
        <v>55</v>
      </c>
      <c r="J1152" t="s">
        <v>58</v>
      </c>
      <c r="K1152" s="4">
        <v>43839</v>
      </c>
      <c r="L1152">
        <v>5</v>
      </c>
      <c r="M1152" t="s">
        <v>60</v>
      </c>
      <c r="N1152" s="4">
        <v>43831</v>
      </c>
      <c r="O1152" s="4">
        <v>43921</v>
      </c>
      <c r="P1152">
        <v>1</v>
      </c>
      <c r="Q1152" t="s">
        <v>185</v>
      </c>
      <c r="R1152" t="s">
        <v>347</v>
      </c>
      <c r="S1152">
        <v>2</v>
      </c>
      <c r="T1152" t="s">
        <v>767</v>
      </c>
      <c r="U1152" t="s">
        <v>1306</v>
      </c>
      <c r="V1152" t="s">
        <v>1823</v>
      </c>
      <c r="W1152" t="s">
        <v>2006</v>
      </c>
      <c r="X1152" t="s">
        <v>2057</v>
      </c>
      <c r="Y1152">
        <v>173.92</v>
      </c>
      <c r="Z1152">
        <v>119.92</v>
      </c>
      <c r="AA1152">
        <v>2</v>
      </c>
      <c r="AB1152" t="s">
        <v>2235</v>
      </c>
      <c r="AC1152" t="s">
        <v>2528</v>
      </c>
      <c r="AH1152" s="4"/>
      <c r="AI1152" s="4"/>
      <c r="AJ1152" t="s">
        <v>78</v>
      </c>
      <c r="AK1152" t="s">
        <v>240</v>
      </c>
      <c r="AL1152" t="s">
        <v>79</v>
      </c>
      <c r="AM1152" t="s">
        <v>1080</v>
      </c>
      <c r="AN1152" t="s">
        <v>1606</v>
      </c>
      <c r="AO1152" t="s">
        <v>67</v>
      </c>
      <c r="AP1152" t="s">
        <v>1548</v>
      </c>
      <c r="AQ1152">
        <f>WebStore68[[#This Row],[unit_price]]*WebStore68[[#This Row],[quantity]]</f>
        <v>77.97</v>
      </c>
      <c r="AR1152" t="s">
        <v>393</v>
      </c>
      <c r="AS1152" t="s">
        <v>2345</v>
      </c>
      <c r="AT1152" t="str">
        <f t="shared" si="17"/>
        <v>645481441118yesFemale438395Facebook4383143921173.92119.928425.99314.9918</v>
      </c>
      <c r="AU1152">
        <f>COUNTIF(AT$2:AT1152,AT1152)</f>
        <v>1</v>
      </c>
      <c r="AV1152" t="str">
        <f>WebStore68[[#This Row],[country]]&amp;"-"&amp;WebStore68[[#This Row],[item]]</f>
        <v>Belguim-12/14 inch long Aluminum Pizza Shovel With Long Handle</v>
      </c>
    </row>
    <row r="1153" spans="1:48" hidden="1" x14ac:dyDescent="0.25">
      <c r="A1153">
        <v>658</v>
      </c>
      <c r="B1153">
        <v>273</v>
      </c>
      <c r="C1153" s="4">
        <v>44118</v>
      </c>
      <c r="D1153" s="14">
        <f>WebStore68[[#This Row],[order_date]]</f>
        <v>44118</v>
      </c>
      <c r="E1153" s="3">
        <f>ROUNDUP(MONTH(WebStore68[[#This Row],[order_date]])/3, 0)</f>
        <v>4</v>
      </c>
      <c r="F1153">
        <v>8</v>
      </c>
      <c r="G1153" t="s">
        <v>43</v>
      </c>
      <c r="H1153" t="s">
        <v>54</v>
      </c>
      <c r="I1153" t="s">
        <v>56</v>
      </c>
      <c r="J1153" t="s">
        <v>57</v>
      </c>
      <c r="K1153" s="4">
        <v>43933</v>
      </c>
      <c r="L1153">
        <v>7</v>
      </c>
      <c r="M1153" t="s">
        <v>61</v>
      </c>
      <c r="N1153" s="4">
        <v>43915</v>
      </c>
      <c r="O1153" s="4">
        <v>44012</v>
      </c>
      <c r="P1153">
        <v>1</v>
      </c>
      <c r="Q1153" t="s">
        <v>78</v>
      </c>
      <c r="R1153" t="s">
        <v>240</v>
      </c>
      <c r="S1153">
        <v>1</v>
      </c>
      <c r="T1153" t="s">
        <v>610</v>
      </c>
      <c r="U1153" t="s">
        <v>1162</v>
      </c>
      <c r="V1153" t="s">
        <v>67</v>
      </c>
      <c r="W1153" t="s">
        <v>80</v>
      </c>
      <c r="X1153" t="s">
        <v>1548</v>
      </c>
      <c r="Y1153">
        <v>6</v>
      </c>
      <c r="Z1153">
        <v>29.98</v>
      </c>
      <c r="AA1153">
        <v>1</v>
      </c>
      <c r="AB1153" t="s">
        <v>393</v>
      </c>
      <c r="AC1153" t="s">
        <v>2345</v>
      </c>
      <c r="AH1153" s="4"/>
      <c r="AI1153" s="4"/>
      <c r="AJ1153" t="s">
        <v>78</v>
      </c>
      <c r="AK1153" t="s">
        <v>240</v>
      </c>
      <c r="AL1153" t="s">
        <v>610</v>
      </c>
      <c r="AM1153" t="s">
        <v>1162</v>
      </c>
      <c r="AN1153" t="s">
        <v>67</v>
      </c>
      <c r="AO1153" t="s">
        <v>80</v>
      </c>
      <c r="AP1153" t="s">
        <v>1548</v>
      </c>
      <c r="AQ1153">
        <f>WebStore68[[#This Row],[unit_price]]*WebStore68[[#This Row],[quantity]]</f>
        <v>6</v>
      </c>
      <c r="AR1153" t="s">
        <v>393</v>
      </c>
      <c r="AS1153" t="s">
        <v>2345</v>
      </c>
      <c r="AT1153" t="str">
        <f t="shared" si="17"/>
        <v>658273441188noMale439337YouTube4391544012629.9881013214.9918</v>
      </c>
      <c r="AU1153">
        <f>COUNTIF(AT$2:AT1153,AT1153)</f>
        <v>1</v>
      </c>
      <c r="AV1153" t="str">
        <f>WebStore68[[#This Row],[country]]&amp;"-"&amp;WebStore68[[#This Row],[item]]</f>
        <v>Belguim-Non Stick Burger Press Hamburger Maker Beef Patty Meat BBQ Grill 12cm</v>
      </c>
    </row>
    <row r="1154" spans="1:48" hidden="1" x14ac:dyDescent="0.25">
      <c r="A1154">
        <v>684</v>
      </c>
      <c r="B1154">
        <v>123</v>
      </c>
      <c r="C1154" s="4">
        <v>44131</v>
      </c>
      <c r="D1154" s="14">
        <f>WebStore68[[#This Row],[order_date]]</f>
        <v>44131</v>
      </c>
      <c r="E1154" s="3">
        <f>ROUNDUP(MONTH(WebStore68[[#This Row],[order_date]])/3, 0)</f>
        <v>4</v>
      </c>
      <c r="F1154">
        <v>8</v>
      </c>
      <c r="G1154" t="s">
        <v>43</v>
      </c>
      <c r="H1154" t="s">
        <v>54</v>
      </c>
      <c r="I1154" t="s">
        <v>55</v>
      </c>
      <c r="J1154" t="s">
        <v>58</v>
      </c>
      <c r="K1154" s="4">
        <v>44064</v>
      </c>
      <c r="L1154">
        <v>9</v>
      </c>
      <c r="M1154" t="s">
        <v>59</v>
      </c>
      <c r="N1154" s="4">
        <v>43952</v>
      </c>
      <c r="O1154" s="4">
        <v>44075</v>
      </c>
      <c r="P1154">
        <v>1</v>
      </c>
      <c r="Q1154" t="s">
        <v>67</v>
      </c>
      <c r="R1154" t="s">
        <v>229</v>
      </c>
      <c r="S1154">
        <v>1</v>
      </c>
      <c r="T1154" t="s">
        <v>573</v>
      </c>
      <c r="U1154" t="s">
        <v>1131</v>
      </c>
      <c r="V1154" t="s">
        <v>1517</v>
      </c>
      <c r="W1154" t="s">
        <v>67</v>
      </c>
      <c r="X1154" t="s">
        <v>1548</v>
      </c>
      <c r="Y1154">
        <v>59.97</v>
      </c>
      <c r="Z1154">
        <v>44.97</v>
      </c>
      <c r="AA1154">
        <v>1</v>
      </c>
      <c r="AB1154" t="s">
        <v>872</v>
      </c>
      <c r="AC1154" t="s">
        <v>2388</v>
      </c>
      <c r="AH1154" s="4"/>
      <c r="AI1154" s="4"/>
      <c r="AJ1154" t="s">
        <v>67</v>
      </c>
      <c r="AK1154" t="s">
        <v>229</v>
      </c>
      <c r="AL1154" t="s">
        <v>573</v>
      </c>
      <c r="AM1154" t="s">
        <v>1131</v>
      </c>
      <c r="AN1154" t="s">
        <v>1517</v>
      </c>
      <c r="AO1154" t="s">
        <v>67</v>
      </c>
      <c r="AP1154" t="s">
        <v>1548</v>
      </c>
      <c r="AQ1154">
        <f>WebStore68[[#This Row],[unit_price]]*WebStore68[[#This Row],[quantity]]</f>
        <v>59.97</v>
      </c>
      <c r="AR1154" t="s">
        <v>872</v>
      </c>
      <c r="AS1154" t="s">
        <v>2388</v>
      </c>
      <c r="AT1154" t="str">
        <f t="shared" ref="AT1154:AT1217" si="18">CONCATENATE($A1154,$B1154,$C1154,$F1154,$I1154,$J1154,$K1154,$L1154,$M1154,$N1154,$O1154,$Y1154,$Z1154,$AD1154,$AE1154,$AF1154,$AG1154,$AH1154,$AI1154,$AJ1154,$AL1154,$AN1154,$AO1154,$AP1154,$AR1154)</f>
        <v>684123441318yesFemale440649Google Ads439524407559.9744.9734619.99314.9919</v>
      </c>
      <c r="AU1154">
        <f>COUNTIF(AT$2:AT1154,AT1154)</f>
        <v>1</v>
      </c>
      <c r="AV1154" t="str">
        <f>WebStore68[[#This Row],[country]]&amp;"-"&amp;WebStore68[[#This Row],[item]]</f>
        <v>Belguim-Fun And Fancy</v>
      </c>
    </row>
    <row r="1155" spans="1:48" hidden="1" x14ac:dyDescent="0.25">
      <c r="A1155">
        <v>727</v>
      </c>
      <c r="B1155">
        <v>476</v>
      </c>
      <c r="C1155" s="4">
        <v>44156</v>
      </c>
      <c r="D1155" s="14">
        <f>WebStore68[[#This Row],[order_date]]</f>
        <v>44156</v>
      </c>
      <c r="E1155" s="3">
        <f>ROUNDUP(MONTH(WebStore68[[#This Row],[order_date]])/3, 0)</f>
        <v>4</v>
      </c>
      <c r="F1155">
        <v>8</v>
      </c>
      <c r="G1155" t="s">
        <v>43</v>
      </c>
      <c r="H1155" t="s">
        <v>54</v>
      </c>
      <c r="I1155" t="s">
        <v>56</v>
      </c>
      <c r="J1155" t="s">
        <v>58</v>
      </c>
      <c r="K1155" s="4">
        <v>44027</v>
      </c>
      <c r="L1155">
        <v>9</v>
      </c>
      <c r="M1155" t="s">
        <v>59</v>
      </c>
      <c r="N1155" s="4">
        <v>43952</v>
      </c>
      <c r="O1155" s="4">
        <v>44075</v>
      </c>
      <c r="P1155">
        <v>2</v>
      </c>
      <c r="Q1155" t="s">
        <v>123</v>
      </c>
      <c r="R1155" t="s">
        <v>285</v>
      </c>
      <c r="S1155">
        <v>2</v>
      </c>
      <c r="T1155" t="s">
        <v>801</v>
      </c>
      <c r="U1155" t="s">
        <v>1339</v>
      </c>
      <c r="V1155" t="s">
        <v>1855</v>
      </c>
      <c r="W1155" t="s">
        <v>88</v>
      </c>
      <c r="X1155" t="s">
        <v>2038</v>
      </c>
      <c r="Y1155">
        <v>109.9</v>
      </c>
      <c r="Z1155">
        <v>69.959999999999994</v>
      </c>
      <c r="AA1155">
        <v>2</v>
      </c>
      <c r="AB1155" t="s">
        <v>2256</v>
      </c>
      <c r="AC1155" t="s">
        <v>2552</v>
      </c>
      <c r="AH1155" s="4"/>
      <c r="AI1155" s="4"/>
      <c r="AJ1155" t="s">
        <v>80</v>
      </c>
      <c r="AK1155" t="s">
        <v>242</v>
      </c>
      <c r="AL1155" t="s">
        <v>586</v>
      </c>
      <c r="AM1155" t="s">
        <v>966</v>
      </c>
      <c r="AN1155" t="s">
        <v>1667</v>
      </c>
      <c r="AO1155" t="s">
        <v>80</v>
      </c>
      <c r="AP1155" t="s">
        <v>1548</v>
      </c>
      <c r="AQ1155">
        <f>WebStore68[[#This Row],[unit_price]]*WebStore68[[#This Row],[quantity]]</f>
        <v>43.98</v>
      </c>
      <c r="AR1155" t="s">
        <v>67</v>
      </c>
      <c r="AS1155" t="s">
        <v>2373</v>
      </c>
      <c r="AT1155" t="str">
        <f t="shared" si="18"/>
        <v>727476441568noFemale440279Google Ads4395244075109.969.9627021.99214.993</v>
      </c>
      <c r="AU1155">
        <f>COUNTIF(AT$2:AT1155,AT1155)</f>
        <v>1</v>
      </c>
      <c r="AV1155" t="str">
        <f>WebStore68[[#This Row],[country]]&amp;"-"&amp;WebStore68[[#This Row],[item]]</f>
        <v>Belguim-Kids Gamer Tee</v>
      </c>
    </row>
    <row r="1156" spans="1:48" hidden="1" x14ac:dyDescent="0.25">
      <c r="A1156">
        <v>727</v>
      </c>
      <c r="B1156">
        <v>476</v>
      </c>
      <c r="C1156" s="4">
        <v>44156</v>
      </c>
      <c r="D1156" s="14">
        <f>WebStore68[[#This Row],[order_date]]</f>
        <v>44156</v>
      </c>
      <c r="E1156" s="3">
        <f>ROUNDUP(MONTH(WebStore68[[#This Row],[order_date]])/3, 0)</f>
        <v>4</v>
      </c>
      <c r="F1156">
        <v>8</v>
      </c>
      <c r="G1156" t="s">
        <v>43</v>
      </c>
      <c r="H1156" t="s">
        <v>54</v>
      </c>
      <c r="I1156" t="s">
        <v>56</v>
      </c>
      <c r="J1156" t="s">
        <v>58</v>
      </c>
      <c r="K1156" s="4">
        <v>44027</v>
      </c>
      <c r="L1156">
        <v>9</v>
      </c>
      <c r="M1156" t="s">
        <v>59</v>
      </c>
      <c r="N1156" s="4">
        <v>43952</v>
      </c>
      <c r="O1156" s="4">
        <v>44075</v>
      </c>
      <c r="P1156">
        <v>2</v>
      </c>
      <c r="Q1156" t="s">
        <v>123</v>
      </c>
      <c r="R1156" t="s">
        <v>285</v>
      </c>
      <c r="S1156">
        <v>2</v>
      </c>
      <c r="T1156" t="s">
        <v>801</v>
      </c>
      <c r="U1156" t="s">
        <v>1339</v>
      </c>
      <c r="V1156" t="s">
        <v>1855</v>
      </c>
      <c r="W1156" t="s">
        <v>88</v>
      </c>
      <c r="X1156" t="s">
        <v>2038</v>
      </c>
      <c r="Y1156">
        <v>109.9</v>
      </c>
      <c r="Z1156">
        <v>69.959999999999994</v>
      </c>
      <c r="AA1156">
        <v>2</v>
      </c>
      <c r="AB1156" t="s">
        <v>2256</v>
      </c>
      <c r="AC1156" t="s">
        <v>2552</v>
      </c>
      <c r="AH1156" s="4"/>
      <c r="AI1156" s="4"/>
      <c r="AJ1156" t="s">
        <v>70</v>
      </c>
      <c r="AK1156" t="s">
        <v>232</v>
      </c>
      <c r="AL1156" t="s">
        <v>512</v>
      </c>
      <c r="AM1156" t="s">
        <v>1075</v>
      </c>
      <c r="AN1156" t="s">
        <v>1602</v>
      </c>
      <c r="AO1156" t="s">
        <v>80</v>
      </c>
      <c r="AP1156" t="s">
        <v>1517</v>
      </c>
      <c r="AQ1156">
        <f>WebStore68[[#This Row],[unit_price]]*WebStore68[[#This Row],[quantity]]</f>
        <v>65.92</v>
      </c>
      <c r="AR1156" t="s">
        <v>673</v>
      </c>
      <c r="AS1156" t="s">
        <v>2348</v>
      </c>
      <c r="AT1156" t="str">
        <f t="shared" si="18"/>
        <v>727476441568noFemale440279Google Ads4395244075109.969.9656332.96219.9912</v>
      </c>
      <c r="AU1156">
        <f>COUNTIF(AT$2:AT1156,AT1156)</f>
        <v>1</v>
      </c>
      <c r="AV1156" t="str">
        <f>WebStore68[[#This Row],[country]]&amp;"-"&amp;WebStore68[[#This Row],[item]]</f>
        <v>Belguim-Instant Table Tennis Kit Ping Pong Set Retractable Net Rack + 2 Bats + 6 Balls</v>
      </c>
    </row>
    <row r="1157" spans="1:48" hidden="1" x14ac:dyDescent="0.25">
      <c r="A1157">
        <v>759</v>
      </c>
      <c r="B1157">
        <v>136</v>
      </c>
      <c r="C1157" s="4">
        <v>44173</v>
      </c>
      <c r="D1157" s="14">
        <f>WebStore68[[#This Row],[order_date]]</f>
        <v>44173</v>
      </c>
      <c r="E1157" s="3">
        <f>ROUNDUP(MONTH(WebStore68[[#This Row],[order_date]])/3, 0)</f>
        <v>4</v>
      </c>
      <c r="F1157">
        <v>8</v>
      </c>
      <c r="G1157" t="s">
        <v>43</v>
      </c>
      <c r="H1157" t="s">
        <v>54</v>
      </c>
      <c r="I1157" t="s">
        <v>56</v>
      </c>
      <c r="J1157" t="s">
        <v>58</v>
      </c>
      <c r="K1157" s="4">
        <v>44076</v>
      </c>
      <c r="L1157">
        <v>10</v>
      </c>
      <c r="M1157" t="s">
        <v>61</v>
      </c>
      <c r="N1157" s="4">
        <v>44055</v>
      </c>
      <c r="O1157" s="4">
        <v>44196</v>
      </c>
      <c r="P1157">
        <v>1</v>
      </c>
      <c r="Q1157" t="s">
        <v>129</v>
      </c>
      <c r="R1157" t="s">
        <v>291</v>
      </c>
      <c r="S1157">
        <v>2</v>
      </c>
      <c r="T1157" t="s">
        <v>810</v>
      </c>
      <c r="U1157" t="s">
        <v>1347</v>
      </c>
      <c r="V1157" t="s">
        <v>1863</v>
      </c>
      <c r="W1157" t="s">
        <v>103</v>
      </c>
      <c r="X1157" t="s">
        <v>1869</v>
      </c>
      <c r="Y1157">
        <v>282.95999999999998</v>
      </c>
      <c r="Z1157">
        <v>59.96</v>
      </c>
      <c r="AA1157">
        <v>1</v>
      </c>
      <c r="AB1157" t="s">
        <v>2118</v>
      </c>
      <c r="AC1157" t="s">
        <v>2390</v>
      </c>
      <c r="AH1157" s="4"/>
      <c r="AI1157" s="4"/>
      <c r="AJ1157" t="s">
        <v>84</v>
      </c>
      <c r="AK1157" t="s">
        <v>246</v>
      </c>
      <c r="AL1157" t="s">
        <v>549</v>
      </c>
      <c r="AM1157" t="s">
        <v>1110</v>
      </c>
      <c r="AN1157" t="s">
        <v>1635</v>
      </c>
      <c r="AO1157" t="s">
        <v>69</v>
      </c>
      <c r="AP1157" t="s">
        <v>1548</v>
      </c>
      <c r="AQ1157">
        <f>WebStore68[[#This Row],[unit_price]]*WebStore68[[#This Row],[quantity]]</f>
        <v>27.99</v>
      </c>
      <c r="AR1157" t="s">
        <v>410</v>
      </c>
      <c r="AS1157" t="s">
        <v>2359</v>
      </c>
      <c r="AT1157" t="str">
        <f t="shared" si="18"/>
        <v>759136441738noFemale4407610YouTube4405544196282.9659.9692227.99114.9920</v>
      </c>
      <c r="AU1157">
        <f>COUNTIF(AT$2:AT1157,AT1157)</f>
        <v>1</v>
      </c>
      <c r="AV1157" t="str">
        <f>WebStore68[[#This Row],[country]]&amp;"-"&amp;WebStore68[[#This Row],[item]]</f>
        <v>Belguim-BENGOO G9000 Stereo Gaming Headset</v>
      </c>
    </row>
    <row r="1158" spans="1:48" hidden="1" x14ac:dyDescent="0.25">
      <c r="A1158">
        <v>759</v>
      </c>
      <c r="B1158">
        <v>136</v>
      </c>
      <c r="C1158" s="4">
        <v>44173</v>
      </c>
      <c r="D1158" s="14">
        <f>WebStore68[[#This Row],[order_date]]</f>
        <v>44173</v>
      </c>
      <c r="E1158" s="3">
        <f>ROUNDUP(MONTH(WebStore68[[#This Row],[order_date]])/3, 0)</f>
        <v>4</v>
      </c>
      <c r="F1158">
        <v>8</v>
      </c>
      <c r="G1158" t="s">
        <v>43</v>
      </c>
      <c r="H1158" t="s">
        <v>54</v>
      </c>
      <c r="I1158" t="s">
        <v>56</v>
      </c>
      <c r="J1158" t="s">
        <v>58</v>
      </c>
      <c r="K1158" s="4">
        <v>44076</v>
      </c>
      <c r="L1158">
        <v>10</v>
      </c>
      <c r="M1158" t="s">
        <v>61</v>
      </c>
      <c r="N1158" s="4">
        <v>44055</v>
      </c>
      <c r="O1158" s="4">
        <v>44196</v>
      </c>
      <c r="P1158">
        <v>1</v>
      </c>
      <c r="Q1158" t="s">
        <v>129</v>
      </c>
      <c r="R1158" t="s">
        <v>291</v>
      </c>
      <c r="S1158">
        <v>2</v>
      </c>
      <c r="T1158" t="s">
        <v>810</v>
      </c>
      <c r="U1158" t="s">
        <v>1347</v>
      </c>
      <c r="V1158" t="s">
        <v>1863</v>
      </c>
      <c r="W1158" t="s">
        <v>103</v>
      </c>
      <c r="X1158" t="s">
        <v>1869</v>
      </c>
      <c r="Y1158">
        <v>282.95999999999998</v>
      </c>
      <c r="Z1158">
        <v>59.96</v>
      </c>
      <c r="AA1158">
        <v>1</v>
      </c>
      <c r="AB1158" t="s">
        <v>2118</v>
      </c>
      <c r="AC1158" t="s">
        <v>2390</v>
      </c>
      <c r="AH1158" s="4"/>
      <c r="AI1158" s="4"/>
      <c r="AJ1158" t="s">
        <v>84</v>
      </c>
      <c r="AK1158" t="s">
        <v>246</v>
      </c>
      <c r="AL1158" t="s">
        <v>714</v>
      </c>
      <c r="AM1158" t="s">
        <v>1255</v>
      </c>
      <c r="AN1158" t="s">
        <v>1773</v>
      </c>
      <c r="AO1158" t="s">
        <v>67</v>
      </c>
      <c r="AP1158" t="s">
        <v>1548</v>
      </c>
      <c r="AQ1158">
        <f>WebStore68[[#This Row],[unit_price]]*WebStore68[[#This Row],[quantity]]</f>
        <v>254.96999999999997</v>
      </c>
      <c r="AR1158" t="s">
        <v>410</v>
      </c>
      <c r="AS1158" t="s">
        <v>2359</v>
      </c>
      <c r="AT1158" t="str">
        <f t="shared" si="18"/>
        <v>759136441738noFemale4407610YouTube4405544196282.9659.9695284.99314.9920</v>
      </c>
      <c r="AU1158">
        <f>COUNTIF(AT$2:AT1158,AT1158)</f>
        <v>1</v>
      </c>
      <c r="AV1158" t="str">
        <f>WebStore68[[#This Row],[country]]&amp;"-"&amp;WebStore68[[#This Row],[item]]</f>
        <v>Belguim-GK61s Mechanical Gaming Keyboard</v>
      </c>
    </row>
    <row r="1159" spans="1:48" hidden="1" x14ac:dyDescent="0.25">
      <c r="A1159">
        <v>769</v>
      </c>
      <c r="B1159">
        <v>476</v>
      </c>
      <c r="C1159" s="4">
        <v>44177</v>
      </c>
      <c r="D1159" s="14">
        <f>WebStore68[[#This Row],[order_date]]</f>
        <v>44177</v>
      </c>
      <c r="E1159" s="3">
        <f>ROUNDUP(MONTH(WebStore68[[#This Row],[order_date]])/3, 0)</f>
        <v>4</v>
      </c>
      <c r="F1159">
        <v>8</v>
      </c>
      <c r="G1159" t="s">
        <v>43</v>
      </c>
      <c r="H1159" t="s">
        <v>54</v>
      </c>
      <c r="I1159" t="s">
        <v>56</v>
      </c>
      <c r="J1159" t="s">
        <v>58</v>
      </c>
      <c r="K1159" s="4">
        <v>44027</v>
      </c>
      <c r="L1159">
        <v>9</v>
      </c>
      <c r="M1159" t="s">
        <v>59</v>
      </c>
      <c r="N1159" s="4">
        <v>43952</v>
      </c>
      <c r="O1159" s="4">
        <v>44075</v>
      </c>
      <c r="P1159">
        <v>2</v>
      </c>
      <c r="Q1159" t="s">
        <v>102</v>
      </c>
      <c r="R1159" t="s">
        <v>264</v>
      </c>
      <c r="S1159">
        <v>2</v>
      </c>
      <c r="T1159" t="s">
        <v>814</v>
      </c>
      <c r="U1159" t="s">
        <v>1350</v>
      </c>
      <c r="V1159" t="s">
        <v>1866</v>
      </c>
      <c r="W1159" t="s">
        <v>71</v>
      </c>
      <c r="X1159" t="s">
        <v>1869</v>
      </c>
      <c r="Y1159">
        <v>68.98</v>
      </c>
      <c r="Z1159">
        <v>29.98</v>
      </c>
      <c r="AA1159">
        <v>2</v>
      </c>
      <c r="AB1159" t="s">
        <v>2258</v>
      </c>
      <c r="AC1159" t="s">
        <v>2555</v>
      </c>
      <c r="AH1159" s="4"/>
      <c r="AI1159" s="4"/>
      <c r="AJ1159" t="s">
        <v>78</v>
      </c>
      <c r="AK1159" t="s">
        <v>240</v>
      </c>
      <c r="AL1159" t="s">
        <v>904</v>
      </c>
      <c r="AM1159" t="s">
        <v>1191</v>
      </c>
      <c r="AN1159" t="s">
        <v>1490</v>
      </c>
      <c r="AO1159" t="s">
        <v>69</v>
      </c>
      <c r="AP1159" t="s">
        <v>1548</v>
      </c>
      <c r="AQ1159">
        <f>WebStore68[[#This Row],[unit_price]]*WebStore68[[#This Row],[quantity]]</f>
        <v>8.99</v>
      </c>
      <c r="AR1159" t="s">
        <v>469</v>
      </c>
      <c r="AS1159" t="s">
        <v>2339</v>
      </c>
      <c r="AT1159" t="str">
        <f t="shared" si="18"/>
        <v>769476441778noFemale440279Google Ads439524407568.9829.988868.99114.9923</v>
      </c>
      <c r="AU1159">
        <f>COUNTIF(AT$2:AT1159,AT1159)</f>
        <v>1</v>
      </c>
      <c r="AV1159" t="str">
        <f>WebStore68[[#This Row],[country]]&amp;"-"&amp;WebStore68[[#This Row],[item]]</f>
        <v>Belguim-Meat Shredder Barbecue Fork Bear Claw</v>
      </c>
    </row>
    <row r="1160" spans="1:48" hidden="1" x14ac:dyDescent="0.25">
      <c r="A1160">
        <v>769</v>
      </c>
      <c r="B1160">
        <v>476</v>
      </c>
      <c r="C1160" s="4">
        <v>44177</v>
      </c>
      <c r="D1160" s="14">
        <f>WebStore68[[#This Row],[order_date]]</f>
        <v>44177</v>
      </c>
      <c r="E1160" s="3">
        <f>ROUNDUP(MONTH(WebStore68[[#This Row],[order_date]])/3, 0)</f>
        <v>4</v>
      </c>
      <c r="F1160">
        <v>8</v>
      </c>
      <c r="G1160" t="s">
        <v>43</v>
      </c>
      <c r="H1160" t="s">
        <v>54</v>
      </c>
      <c r="I1160" t="s">
        <v>56</v>
      </c>
      <c r="J1160" t="s">
        <v>58</v>
      </c>
      <c r="K1160" s="4">
        <v>44027</v>
      </c>
      <c r="L1160">
        <v>9</v>
      </c>
      <c r="M1160" t="s">
        <v>59</v>
      </c>
      <c r="N1160" s="4">
        <v>43952</v>
      </c>
      <c r="O1160" s="4">
        <v>44075</v>
      </c>
      <c r="P1160">
        <v>2</v>
      </c>
      <c r="Q1160" t="s">
        <v>102</v>
      </c>
      <c r="R1160" t="s">
        <v>264</v>
      </c>
      <c r="S1160">
        <v>2</v>
      </c>
      <c r="T1160" t="s">
        <v>814</v>
      </c>
      <c r="U1160" t="s">
        <v>1350</v>
      </c>
      <c r="V1160" t="s">
        <v>1866</v>
      </c>
      <c r="W1160" t="s">
        <v>71</v>
      </c>
      <c r="X1160" t="s">
        <v>1869</v>
      </c>
      <c r="Y1160">
        <v>68.98</v>
      </c>
      <c r="Z1160">
        <v>29.98</v>
      </c>
      <c r="AA1160">
        <v>2</v>
      </c>
      <c r="AB1160" t="s">
        <v>2258</v>
      </c>
      <c r="AC1160" t="s">
        <v>2555</v>
      </c>
      <c r="AH1160" s="4"/>
      <c r="AI1160" s="4"/>
      <c r="AJ1160" t="s">
        <v>80</v>
      </c>
      <c r="AK1160" t="s">
        <v>242</v>
      </c>
      <c r="AL1160" t="s">
        <v>486</v>
      </c>
      <c r="AM1160" t="s">
        <v>1049</v>
      </c>
      <c r="AN1160" t="s">
        <v>1533</v>
      </c>
      <c r="AO1160" t="s">
        <v>69</v>
      </c>
      <c r="AP1160" t="s">
        <v>1548</v>
      </c>
      <c r="AQ1160">
        <f>WebStore68[[#This Row],[unit_price]]*WebStore68[[#This Row],[quantity]]</f>
        <v>59.99</v>
      </c>
      <c r="AR1160" t="s">
        <v>79</v>
      </c>
      <c r="AS1160" t="s">
        <v>2349</v>
      </c>
      <c r="AT1160" t="str">
        <f t="shared" si="18"/>
        <v>769476441778noFemale440279Google Ads439524407568.9829.98212959.99114.994</v>
      </c>
      <c r="AU1160">
        <f>COUNTIF(AT$2:AT1160,AT1160)</f>
        <v>1</v>
      </c>
      <c r="AV1160" t="str">
        <f>WebStore68[[#This Row],[country]]&amp;"-"&amp;WebStore68[[#This Row],[item]]</f>
        <v>Belguim-Skechers Men's Nampa-Groton</v>
      </c>
    </row>
    <row r="1161" spans="1:48" hidden="1" x14ac:dyDescent="0.25">
      <c r="A1161">
        <v>782</v>
      </c>
      <c r="B1161">
        <v>136</v>
      </c>
      <c r="C1161" s="4">
        <v>44188</v>
      </c>
      <c r="D1161" s="14">
        <f>WebStore68[[#This Row],[order_date]]</f>
        <v>44188</v>
      </c>
      <c r="E1161" s="3">
        <f>ROUNDUP(MONTH(WebStore68[[#This Row],[order_date]])/3, 0)</f>
        <v>4</v>
      </c>
      <c r="F1161">
        <v>8</v>
      </c>
      <c r="G1161" t="s">
        <v>43</v>
      </c>
      <c r="H1161" t="s">
        <v>54</v>
      </c>
      <c r="I1161" t="s">
        <v>56</v>
      </c>
      <c r="J1161" t="s">
        <v>58</v>
      </c>
      <c r="K1161" s="4">
        <v>44076</v>
      </c>
      <c r="L1161">
        <v>10</v>
      </c>
      <c r="M1161" t="s">
        <v>61</v>
      </c>
      <c r="N1161" s="4">
        <v>44055</v>
      </c>
      <c r="O1161" s="4">
        <v>44196</v>
      </c>
      <c r="P1161">
        <v>1</v>
      </c>
      <c r="Q1161" t="s">
        <v>70</v>
      </c>
      <c r="R1161" t="s">
        <v>232</v>
      </c>
      <c r="S1161">
        <v>1</v>
      </c>
      <c r="T1161" t="s">
        <v>591</v>
      </c>
      <c r="U1161" t="s">
        <v>1147</v>
      </c>
      <c r="V1161" t="s">
        <v>1610</v>
      </c>
      <c r="W1161" t="s">
        <v>67</v>
      </c>
      <c r="X1161" t="s">
        <v>1517</v>
      </c>
      <c r="Y1161">
        <v>38.97</v>
      </c>
      <c r="Z1161">
        <v>59.97</v>
      </c>
      <c r="AA1161">
        <v>1</v>
      </c>
      <c r="AB1161" t="s">
        <v>640</v>
      </c>
      <c r="AC1161" t="s">
        <v>2393</v>
      </c>
      <c r="AH1161" s="4"/>
      <c r="AI1161" s="4"/>
      <c r="AJ1161" t="s">
        <v>70</v>
      </c>
      <c r="AK1161" t="s">
        <v>232</v>
      </c>
      <c r="AL1161" t="s">
        <v>591</v>
      </c>
      <c r="AM1161" t="s">
        <v>1147</v>
      </c>
      <c r="AN1161" t="s">
        <v>1610</v>
      </c>
      <c r="AO1161" t="s">
        <v>67</v>
      </c>
      <c r="AP1161" t="s">
        <v>1517</v>
      </c>
      <c r="AQ1161">
        <f>WebStore68[[#This Row],[unit_price]]*WebStore68[[#This Row],[quantity]]</f>
        <v>38.97</v>
      </c>
      <c r="AR1161" t="s">
        <v>640</v>
      </c>
      <c r="AS1161" t="s">
        <v>2393</v>
      </c>
      <c r="AT1161" t="str">
        <f t="shared" si="18"/>
        <v>782136441888noFemale4407610YouTube440554419638.9759.9754412.99319.9917</v>
      </c>
      <c r="AU1161">
        <f>COUNTIF(AT$2:AT1161,AT1161)</f>
        <v>1</v>
      </c>
      <c r="AV1161" t="str">
        <f>WebStore68[[#This Row],[country]]&amp;"-"&amp;WebStore68[[#This Row],[item]]</f>
        <v>Belguim-Football Self Training Kick Practice Trainer Aid Equipment Waist Belt Returner</v>
      </c>
    </row>
    <row r="1162" spans="1:48" hidden="1" x14ac:dyDescent="0.25">
      <c r="A1162">
        <v>813</v>
      </c>
      <c r="B1162">
        <v>185</v>
      </c>
      <c r="C1162" s="4">
        <v>44206</v>
      </c>
      <c r="D1162" s="14">
        <f>WebStore68[[#This Row],[order_date]]</f>
        <v>44206</v>
      </c>
      <c r="E1162" s="3">
        <f>ROUNDUP(MONTH(WebStore68[[#This Row],[order_date]])/3, 0)</f>
        <v>1</v>
      </c>
      <c r="F1162">
        <v>8</v>
      </c>
      <c r="G1162" t="s">
        <v>43</v>
      </c>
      <c r="H1162" t="s">
        <v>54</v>
      </c>
      <c r="I1162" t="s">
        <v>56</v>
      </c>
      <c r="J1162" t="s">
        <v>58</v>
      </c>
      <c r="K1162" s="4">
        <v>44099</v>
      </c>
      <c r="L1162">
        <v>10</v>
      </c>
      <c r="M1162" t="s">
        <v>61</v>
      </c>
      <c r="N1162" s="4">
        <v>44055</v>
      </c>
      <c r="O1162" s="4">
        <v>44196</v>
      </c>
      <c r="P1162">
        <v>1</v>
      </c>
      <c r="Q1162" t="s">
        <v>86</v>
      </c>
      <c r="R1162" t="s">
        <v>248</v>
      </c>
      <c r="S1162">
        <v>1</v>
      </c>
      <c r="T1162" t="s">
        <v>633</v>
      </c>
      <c r="U1162" t="s">
        <v>1017</v>
      </c>
      <c r="V1162" t="s">
        <v>1547</v>
      </c>
      <c r="W1162" t="s">
        <v>80</v>
      </c>
      <c r="X1162" t="s">
        <v>1577</v>
      </c>
      <c r="Y1162">
        <v>319.98</v>
      </c>
      <c r="Z1162">
        <v>49.98</v>
      </c>
      <c r="AA1162">
        <v>1</v>
      </c>
      <c r="AB1162" t="s">
        <v>547</v>
      </c>
      <c r="AC1162" t="s">
        <v>2354</v>
      </c>
      <c r="AH1162" s="4"/>
      <c r="AI1162" s="4"/>
      <c r="AJ1162" t="s">
        <v>86</v>
      </c>
      <c r="AK1162" t="s">
        <v>248</v>
      </c>
      <c r="AL1162" t="s">
        <v>633</v>
      </c>
      <c r="AM1162" t="s">
        <v>1017</v>
      </c>
      <c r="AN1162" t="s">
        <v>1547</v>
      </c>
      <c r="AO1162" t="s">
        <v>80</v>
      </c>
      <c r="AP1162" t="s">
        <v>1577</v>
      </c>
      <c r="AQ1162">
        <f>WebStore68[[#This Row],[unit_price]]*WebStore68[[#This Row],[quantity]]</f>
        <v>319.98</v>
      </c>
      <c r="AR1162" t="s">
        <v>547</v>
      </c>
      <c r="AS1162" t="s">
        <v>2354</v>
      </c>
      <c r="AT1162" t="str">
        <f t="shared" si="18"/>
        <v>813185442068noFemale4409910YouTube4405544196319.9849.98789159.99224.9914</v>
      </c>
      <c r="AU1162">
        <f>COUNTIF(AT$2:AT1162,AT1162)</f>
        <v>1</v>
      </c>
      <c r="AV1162" t="str">
        <f>WebStore68[[#This Row],[country]]&amp;"-"&amp;WebStore68[[#This Row],[item]]</f>
        <v>Belguim-Milwaukee 2724-20 M18</v>
      </c>
    </row>
    <row r="1163" spans="1:48" hidden="1" x14ac:dyDescent="0.25">
      <c r="A1163">
        <v>815</v>
      </c>
      <c r="B1163">
        <v>128</v>
      </c>
      <c r="C1163" s="4">
        <v>44207</v>
      </c>
      <c r="D1163" s="14">
        <f>WebStore68[[#This Row],[order_date]]</f>
        <v>44207</v>
      </c>
      <c r="E1163" s="3">
        <f>ROUNDUP(MONTH(WebStore68[[#This Row],[order_date]])/3, 0)</f>
        <v>1</v>
      </c>
      <c r="F1163">
        <v>8</v>
      </c>
      <c r="G1163" t="s">
        <v>43</v>
      </c>
      <c r="H1163" t="s">
        <v>54</v>
      </c>
      <c r="I1163" t="s">
        <v>56</v>
      </c>
      <c r="J1163" t="s">
        <v>58</v>
      </c>
      <c r="K1163" s="4">
        <v>44177</v>
      </c>
      <c r="L1163">
        <v>10</v>
      </c>
      <c r="M1163" t="s">
        <v>61</v>
      </c>
      <c r="N1163" s="4">
        <v>44055</v>
      </c>
      <c r="O1163" s="4">
        <v>44196</v>
      </c>
      <c r="P1163">
        <v>1</v>
      </c>
      <c r="Q1163" t="s">
        <v>80</v>
      </c>
      <c r="R1163" t="s">
        <v>242</v>
      </c>
      <c r="S1163">
        <v>1</v>
      </c>
      <c r="T1163" t="s">
        <v>586</v>
      </c>
      <c r="U1163" t="s">
        <v>966</v>
      </c>
      <c r="V1163" t="s">
        <v>1667</v>
      </c>
      <c r="W1163" t="s">
        <v>69</v>
      </c>
      <c r="X1163" t="s">
        <v>1548</v>
      </c>
      <c r="Y1163">
        <v>21.99</v>
      </c>
      <c r="Z1163">
        <v>14.99</v>
      </c>
      <c r="AA1163">
        <v>1</v>
      </c>
      <c r="AB1163" t="s">
        <v>67</v>
      </c>
      <c r="AC1163" t="s">
        <v>2373</v>
      </c>
      <c r="AH1163" s="4"/>
      <c r="AI1163" s="4"/>
      <c r="AJ1163" t="s">
        <v>80</v>
      </c>
      <c r="AK1163" t="s">
        <v>242</v>
      </c>
      <c r="AL1163" t="s">
        <v>586</v>
      </c>
      <c r="AM1163" t="s">
        <v>966</v>
      </c>
      <c r="AN1163" t="s">
        <v>1667</v>
      </c>
      <c r="AO1163" t="s">
        <v>69</v>
      </c>
      <c r="AP1163" t="s">
        <v>1548</v>
      </c>
      <c r="AQ1163">
        <f>WebStore68[[#This Row],[unit_price]]*WebStore68[[#This Row],[quantity]]</f>
        <v>21.99</v>
      </c>
      <c r="AR1163" t="s">
        <v>67</v>
      </c>
      <c r="AS1163" t="s">
        <v>2373</v>
      </c>
      <c r="AT1163" t="str">
        <f t="shared" si="18"/>
        <v>815128442078noFemale4417710YouTube440554419621.9914.9927021.99114.993</v>
      </c>
      <c r="AU1163">
        <f>COUNTIF(AT$2:AT1163,AT1163)</f>
        <v>1</v>
      </c>
      <c r="AV1163" t="str">
        <f>WebStore68[[#This Row],[country]]&amp;"-"&amp;WebStore68[[#This Row],[item]]</f>
        <v>Belguim-Kids Gamer Tee</v>
      </c>
    </row>
    <row r="1164" spans="1:48" hidden="1" x14ac:dyDescent="0.25">
      <c r="A1164">
        <v>839</v>
      </c>
      <c r="B1164">
        <v>481</v>
      </c>
      <c r="C1164" s="4">
        <v>44216</v>
      </c>
      <c r="D1164" s="14">
        <f>WebStore68[[#This Row],[order_date]]</f>
        <v>44216</v>
      </c>
      <c r="E1164" s="3">
        <f>ROUNDUP(MONTH(WebStore68[[#This Row],[order_date]])/3, 0)</f>
        <v>1</v>
      </c>
      <c r="F1164">
        <v>8</v>
      </c>
      <c r="G1164" t="s">
        <v>43</v>
      </c>
      <c r="H1164" t="s">
        <v>54</v>
      </c>
      <c r="I1164" t="s">
        <v>55</v>
      </c>
      <c r="J1164" t="s">
        <v>58</v>
      </c>
      <c r="K1164" s="4">
        <v>43839</v>
      </c>
      <c r="L1164">
        <v>5</v>
      </c>
      <c r="M1164" t="s">
        <v>60</v>
      </c>
      <c r="N1164" s="4">
        <v>43831</v>
      </c>
      <c r="O1164" s="4">
        <v>43921</v>
      </c>
      <c r="P1164">
        <v>2</v>
      </c>
      <c r="Q1164" t="s">
        <v>196</v>
      </c>
      <c r="R1164" t="s">
        <v>358</v>
      </c>
      <c r="S1164">
        <v>2</v>
      </c>
      <c r="T1164" t="s">
        <v>836</v>
      </c>
      <c r="U1164" t="s">
        <v>1373</v>
      </c>
      <c r="V1164" t="s">
        <v>1889</v>
      </c>
      <c r="W1164" t="s">
        <v>2017</v>
      </c>
      <c r="X1164" t="s">
        <v>2057</v>
      </c>
      <c r="Y1164">
        <v>337.92</v>
      </c>
      <c r="Z1164">
        <v>119.92</v>
      </c>
      <c r="AA1164">
        <v>2</v>
      </c>
      <c r="AB1164" t="s">
        <v>2271</v>
      </c>
      <c r="AC1164" t="s">
        <v>2571</v>
      </c>
      <c r="AH1164" s="4"/>
      <c r="AI1164" s="4"/>
      <c r="AJ1164" t="s">
        <v>67</v>
      </c>
      <c r="AK1164" t="s">
        <v>229</v>
      </c>
      <c r="AL1164" t="s">
        <v>478</v>
      </c>
      <c r="AM1164" t="s">
        <v>1041</v>
      </c>
      <c r="AN1164" t="s">
        <v>1569</v>
      </c>
      <c r="AO1164" t="s">
        <v>69</v>
      </c>
      <c r="AP1164" t="s">
        <v>1548</v>
      </c>
      <c r="AQ1164">
        <f>WebStore68[[#This Row],[unit_price]]*WebStore68[[#This Row],[quantity]]</f>
        <v>42.99</v>
      </c>
      <c r="AR1164" t="s">
        <v>90</v>
      </c>
      <c r="AS1164" t="s">
        <v>2328</v>
      </c>
      <c r="AT1164" t="str">
        <f t="shared" si="18"/>
        <v>839481442168yesFemale438395Facebook4383143921337.92119.9233242.99114.996</v>
      </c>
      <c r="AU1164">
        <f>COUNTIF(AT$2:AT1164,AT1164)</f>
        <v>1</v>
      </c>
      <c r="AV1164" t="str">
        <f>WebStore68[[#This Row],[country]]&amp;"-"&amp;WebStore68[[#This Row],[item]]</f>
        <v>Belguim-Desert Gold Grosset ED</v>
      </c>
    </row>
    <row r="1165" spans="1:48" hidden="1" x14ac:dyDescent="0.25">
      <c r="A1165">
        <v>839</v>
      </c>
      <c r="B1165">
        <v>481</v>
      </c>
      <c r="C1165" s="4">
        <v>44216</v>
      </c>
      <c r="D1165" s="14">
        <f>WebStore68[[#This Row],[order_date]]</f>
        <v>44216</v>
      </c>
      <c r="E1165" s="3">
        <f>ROUNDUP(MONTH(WebStore68[[#This Row],[order_date]])/3, 0)</f>
        <v>1</v>
      </c>
      <c r="F1165">
        <v>8</v>
      </c>
      <c r="G1165" t="s">
        <v>43</v>
      </c>
      <c r="H1165" t="s">
        <v>54</v>
      </c>
      <c r="I1165" t="s">
        <v>55</v>
      </c>
      <c r="J1165" t="s">
        <v>58</v>
      </c>
      <c r="K1165" s="4">
        <v>43839</v>
      </c>
      <c r="L1165">
        <v>5</v>
      </c>
      <c r="M1165" t="s">
        <v>60</v>
      </c>
      <c r="N1165" s="4">
        <v>43831</v>
      </c>
      <c r="O1165" s="4">
        <v>43921</v>
      </c>
      <c r="P1165">
        <v>2</v>
      </c>
      <c r="Q1165" t="s">
        <v>196</v>
      </c>
      <c r="R1165" t="s">
        <v>358</v>
      </c>
      <c r="S1165">
        <v>2</v>
      </c>
      <c r="T1165" t="s">
        <v>836</v>
      </c>
      <c r="U1165" t="s">
        <v>1373</v>
      </c>
      <c r="V1165" t="s">
        <v>1889</v>
      </c>
      <c r="W1165" t="s">
        <v>2017</v>
      </c>
      <c r="X1165" t="s">
        <v>2057</v>
      </c>
      <c r="Y1165">
        <v>337.92</v>
      </c>
      <c r="Z1165">
        <v>119.92</v>
      </c>
      <c r="AA1165">
        <v>2</v>
      </c>
      <c r="AB1165" t="s">
        <v>2271</v>
      </c>
      <c r="AC1165" t="s">
        <v>2571</v>
      </c>
      <c r="AH1165" s="4"/>
      <c r="AI1165" s="4"/>
      <c r="AJ1165" t="s">
        <v>84</v>
      </c>
      <c r="AK1165" t="s">
        <v>246</v>
      </c>
      <c r="AL1165" t="s">
        <v>426</v>
      </c>
      <c r="AM1165" t="s">
        <v>988</v>
      </c>
      <c r="AN1165" t="s">
        <v>1521</v>
      </c>
      <c r="AO1165" t="s">
        <v>67</v>
      </c>
      <c r="AP1165" t="s">
        <v>1548</v>
      </c>
      <c r="AQ1165">
        <f>WebStore68[[#This Row],[unit_price]]*WebStore68[[#This Row],[quantity]]</f>
        <v>125.97</v>
      </c>
      <c r="AR1165" t="s">
        <v>410</v>
      </c>
      <c r="AS1165" t="s">
        <v>2359</v>
      </c>
      <c r="AT1165" t="str">
        <f t="shared" si="18"/>
        <v>839481442168yesFemale438395Facebook4383143921337.92119.9298041.99314.9920</v>
      </c>
      <c r="AU1165">
        <f>COUNTIF(AT$2:AT1165,AT1165)</f>
        <v>1</v>
      </c>
      <c r="AV1165" t="str">
        <f>WebStore68[[#This Row],[country]]&amp;"-"&amp;WebStore68[[#This Row],[item]]</f>
        <v>Belguim-Logitech G502 HERO Wired Gaming Mouse</v>
      </c>
    </row>
    <row r="1166" spans="1:48" hidden="1" x14ac:dyDescent="0.25">
      <c r="A1166">
        <v>841</v>
      </c>
      <c r="B1166">
        <v>450</v>
      </c>
      <c r="C1166" s="4">
        <v>44217</v>
      </c>
      <c r="D1166" s="14">
        <f>WebStore68[[#This Row],[order_date]]</f>
        <v>44217</v>
      </c>
      <c r="E1166" s="3">
        <f>ROUNDUP(MONTH(WebStore68[[#This Row],[order_date]])/3, 0)</f>
        <v>1</v>
      </c>
      <c r="F1166">
        <v>8</v>
      </c>
      <c r="G1166" t="s">
        <v>43</v>
      </c>
      <c r="H1166" t="s">
        <v>54</v>
      </c>
      <c r="I1166" t="s">
        <v>55</v>
      </c>
      <c r="J1166" t="s">
        <v>57</v>
      </c>
      <c r="K1166" s="4">
        <v>43668</v>
      </c>
      <c r="L1166">
        <v>3</v>
      </c>
      <c r="M1166" t="s">
        <v>59</v>
      </c>
      <c r="N1166" s="4">
        <v>43615</v>
      </c>
      <c r="O1166" s="4">
        <v>43830</v>
      </c>
      <c r="P1166">
        <v>1</v>
      </c>
      <c r="Q1166" t="s">
        <v>67</v>
      </c>
      <c r="R1166" t="s">
        <v>229</v>
      </c>
      <c r="S1166">
        <v>1</v>
      </c>
      <c r="T1166" t="s">
        <v>544</v>
      </c>
      <c r="U1166" t="s">
        <v>1105</v>
      </c>
      <c r="V1166" t="s">
        <v>824</v>
      </c>
      <c r="W1166" t="s">
        <v>67</v>
      </c>
      <c r="X1166" t="s">
        <v>1548</v>
      </c>
      <c r="Y1166">
        <v>75</v>
      </c>
      <c r="Z1166">
        <v>44.97</v>
      </c>
      <c r="AA1166">
        <v>1</v>
      </c>
      <c r="AB1166" t="s">
        <v>90</v>
      </c>
      <c r="AC1166" t="s">
        <v>2328</v>
      </c>
      <c r="AH1166" s="4"/>
      <c r="AI1166" s="4"/>
      <c r="AJ1166" t="s">
        <v>67</v>
      </c>
      <c r="AK1166" t="s">
        <v>229</v>
      </c>
      <c r="AL1166" t="s">
        <v>544</v>
      </c>
      <c r="AM1166" t="s">
        <v>1105</v>
      </c>
      <c r="AN1166" t="s">
        <v>824</v>
      </c>
      <c r="AO1166" t="s">
        <v>67</v>
      </c>
      <c r="AP1166" t="s">
        <v>1548</v>
      </c>
      <c r="AQ1166">
        <f>WebStore68[[#This Row],[unit_price]]*WebStore68[[#This Row],[quantity]]</f>
        <v>75</v>
      </c>
      <c r="AR1166" t="s">
        <v>90</v>
      </c>
      <c r="AS1166" t="s">
        <v>2328</v>
      </c>
      <c r="AT1166" t="str">
        <f t="shared" si="18"/>
        <v>841450442178yesMale436683Google Ads43615438307544.9736825314.996</v>
      </c>
      <c r="AU1166">
        <f>COUNTIF(AT$2:AT1166,AT1166)</f>
        <v>1</v>
      </c>
      <c r="AV1166" t="str">
        <f>WebStore68[[#This Row],[country]]&amp;"-"&amp;WebStore68[[#This Row],[item]]</f>
        <v>Belguim-Jurassic Park - The Lost World</v>
      </c>
    </row>
    <row r="1167" spans="1:48" hidden="1" x14ac:dyDescent="0.25">
      <c r="A1167">
        <v>869</v>
      </c>
      <c r="B1167">
        <v>146</v>
      </c>
      <c r="C1167" s="4">
        <v>44234</v>
      </c>
      <c r="D1167" s="14">
        <f>WebStore68[[#This Row],[order_date]]</f>
        <v>44234</v>
      </c>
      <c r="E1167" s="3">
        <f>ROUNDUP(MONTH(WebStore68[[#This Row],[order_date]])/3, 0)</f>
        <v>1</v>
      </c>
      <c r="F1167">
        <v>8</v>
      </c>
      <c r="G1167" t="s">
        <v>43</v>
      </c>
      <c r="H1167" t="s">
        <v>54</v>
      </c>
      <c r="I1167" t="s">
        <v>55</v>
      </c>
      <c r="J1167" t="s">
        <v>58</v>
      </c>
      <c r="K1167" s="4">
        <v>44092</v>
      </c>
      <c r="L1167">
        <v>10</v>
      </c>
      <c r="M1167" t="s">
        <v>61</v>
      </c>
      <c r="N1167" s="4">
        <v>44055</v>
      </c>
      <c r="O1167" s="4">
        <v>44196</v>
      </c>
      <c r="P1167">
        <v>1</v>
      </c>
      <c r="Q1167" t="s">
        <v>80</v>
      </c>
      <c r="R1167" t="s">
        <v>242</v>
      </c>
      <c r="S1167">
        <v>1</v>
      </c>
      <c r="T1167" t="s">
        <v>665</v>
      </c>
      <c r="U1167" t="s">
        <v>1209</v>
      </c>
      <c r="V1167" t="s">
        <v>1652</v>
      </c>
      <c r="W1167" t="s">
        <v>67</v>
      </c>
      <c r="X1167" t="s">
        <v>1548</v>
      </c>
      <c r="Y1167">
        <v>41.97</v>
      </c>
      <c r="Z1167">
        <v>44.97</v>
      </c>
      <c r="AA1167">
        <v>1</v>
      </c>
      <c r="AB1167" t="s">
        <v>79</v>
      </c>
      <c r="AC1167" t="s">
        <v>2349</v>
      </c>
      <c r="AH1167" s="4"/>
      <c r="AI1167" s="4"/>
      <c r="AJ1167" t="s">
        <v>80</v>
      </c>
      <c r="AK1167" t="s">
        <v>242</v>
      </c>
      <c r="AL1167" t="s">
        <v>665</v>
      </c>
      <c r="AM1167" t="s">
        <v>1209</v>
      </c>
      <c r="AN1167" t="s">
        <v>1652</v>
      </c>
      <c r="AO1167" t="s">
        <v>67</v>
      </c>
      <c r="AP1167" t="s">
        <v>1548</v>
      </c>
      <c r="AQ1167">
        <f>WebStore68[[#This Row],[unit_price]]*WebStore68[[#This Row],[quantity]]</f>
        <v>41.97</v>
      </c>
      <c r="AR1167" t="s">
        <v>79</v>
      </c>
      <c r="AS1167" t="s">
        <v>2349</v>
      </c>
      <c r="AT1167" t="str">
        <f t="shared" si="18"/>
        <v>869146442348yesFemale4409210YouTube440554419641.9744.9726413.99314.994</v>
      </c>
      <c r="AU1167">
        <f>COUNTIF(AT$2:AT1167,AT1167)</f>
        <v>1</v>
      </c>
      <c r="AV1167" t="str">
        <f>WebStore68[[#This Row],[country]]&amp;"-"&amp;WebStore68[[#This Row],[item]]</f>
        <v>Belguim-Itsy Bitsy Halloween Spider Web Youth T-Shirt</v>
      </c>
    </row>
    <row r="1168" spans="1:48" hidden="1" x14ac:dyDescent="0.25">
      <c r="A1168">
        <v>914</v>
      </c>
      <c r="B1168">
        <v>406</v>
      </c>
      <c r="C1168" s="4">
        <v>44261</v>
      </c>
      <c r="D1168" s="14">
        <f>WebStore68[[#This Row],[order_date]]</f>
        <v>44261</v>
      </c>
      <c r="E1168" s="3">
        <f>ROUNDUP(MONTH(WebStore68[[#This Row],[order_date]])/3, 0)</f>
        <v>1</v>
      </c>
      <c r="F1168">
        <v>8</v>
      </c>
      <c r="G1168" t="s">
        <v>43</v>
      </c>
      <c r="H1168" t="s">
        <v>54</v>
      </c>
      <c r="I1168" t="s">
        <v>56</v>
      </c>
      <c r="J1168" t="s">
        <v>57</v>
      </c>
      <c r="K1168" s="4">
        <v>43729</v>
      </c>
      <c r="L1168">
        <v>3</v>
      </c>
      <c r="M1168" t="s">
        <v>59</v>
      </c>
      <c r="N1168" s="4">
        <v>43615</v>
      </c>
      <c r="O1168" s="4">
        <v>43830</v>
      </c>
      <c r="P1168">
        <v>1</v>
      </c>
      <c r="Q1168" t="s">
        <v>80</v>
      </c>
      <c r="R1168" t="s">
        <v>242</v>
      </c>
      <c r="S1168">
        <v>1</v>
      </c>
      <c r="T1168" t="s">
        <v>548</v>
      </c>
      <c r="U1168" t="s">
        <v>1109</v>
      </c>
      <c r="V1168" t="s">
        <v>1634</v>
      </c>
      <c r="W1168" t="s">
        <v>67</v>
      </c>
      <c r="X1168" t="s">
        <v>1548</v>
      </c>
      <c r="Y1168">
        <v>83.94</v>
      </c>
      <c r="Z1168">
        <v>44.97</v>
      </c>
      <c r="AA1168">
        <v>1</v>
      </c>
      <c r="AB1168" t="s">
        <v>67</v>
      </c>
      <c r="AC1168" t="s">
        <v>2373</v>
      </c>
      <c r="AH1168" s="4"/>
      <c r="AI1168" s="4"/>
      <c r="AJ1168" t="s">
        <v>80</v>
      </c>
      <c r="AK1168" t="s">
        <v>242</v>
      </c>
      <c r="AL1168" t="s">
        <v>548</v>
      </c>
      <c r="AM1168" t="s">
        <v>1109</v>
      </c>
      <c r="AN1168" t="s">
        <v>1634</v>
      </c>
      <c r="AO1168" t="s">
        <v>67</v>
      </c>
      <c r="AP1168" t="s">
        <v>1548</v>
      </c>
      <c r="AQ1168">
        <f>WebStore68[[#This Row],[unit_price]]*WebStore68[[#This Row],[quantity]]</f>
        <v>83.94</v>
      </c>
      <c r="AR1168" t="s">
        <v>67</v>
      </c>
      <c r="AS1168" t="s">
        <v>2373</v>
      </c>
      <c r="AT1168" t="str">
        <f t="shared" si="18"/>
        <v>914406442618noMale437293Google Ads436154383083.9444.9723627.98314.993</v>
      </c>
      <c r="AU1168">
        <f>COUNTIF(AT$2:AT1168,AT1168)</f>
        <v>1</v>
      </c>
      <c r="AV1168" t="str">
        <f>WebStore68[[#This Row],[country]]&amp;"-"&amp;WebStore68[[#This Row],[item]]</f>
        <v>Belguim-Dokotoo Womens Spring Summer Deep V Neck Ruffle Long Sleeve Floral Print Mini Dress</v>
      </c>
    </row>
    <row r="1169" spans="1:48" hidden="1" x14ac:dyDescent="0.25">
      <c r="A1169">
        <v>915</v>
      </c>
      <c r="B1169">
        <v>30</v>
      </c>
      <c r="C1169" s="4">
        <v>44262</v>
      </c>
      <c r="D1169" s="14">
        <f>WebStore68[[#This Row],[order_date]]</f>
        <v>44262</v>
      </c>
      <c r="E1169" s="3">
        <f>ROUNDUP(MONTH(WebStore68[[#This Row],[order_date]])/3, 0)</f>
        <v>1</v>
      </c>
      <c r="F1169">
        <v>8</v>
      </c>
      <c r="G1169" t="s">
        <v>43</v>
      </c>
      <c r="H1169" t="s">
        <v>54</v>
      </c>
      <c r="I1169" t="s">
        <v>55</v>
      </c>
      <c r="J1169" t="s">
        <v>58</v>
      </c>
      <c r="K1169" s="4">
        <v>44195</v>
      </c>
      <c r="L1169">
        <v>10</v>
      </c>
      <c r="M1169" t="s">
        <v>61</v>
      </c>
      <c r="N1169" s="4">
        <v>44055</v>
      </c>
      <c r="O1169" s="4">
        <v>44196</v>
      </c>
      <c r="P1169">
        <v>1</v>
      </c>
      <c r="Q1169" t="s">
        <v>65</v>
      </c>
      <c r="R1169" t="s">
        <v>227</v>
      </c>
      <c r="S1169">
        <v>1</v>
      </c>
      <c r="T1169" t="s">
        <v>685</v>
      </c>
      <c r="U1169" t="s">
        <v>1227</v>
      </c>
      <c r="V1169" t="s">
        <v>418</v>
      </c>
      <c r="W1169" t="s">
        <v>80</v>
      </c>
      <c r="X1169" t="s">
        <v>1517</v>
      </c>
      <c r="Y1169">
        <v>100</v>
      </c>
      <c r="Z1169">
        <v>39.979999999999997</v>
      </c>
      <c r="AA1169">
        <v>1</v>
      </c>
      <c r="AB1169" t="s">
        <v>431</v>
      </c>
      <c r="AC1169" t="s">
        <v>2326</v>
      </c>
      <c r="AD1169">
        <v>5</v>
      </c>
      <c r="AE1169" t="s">
        <v>2634</v>
      </c>
      <c r="AF1169">
        <v>1166</v>
      </c>
      <c r="AG1169" t="s">
        <v>2639</v>
      </c>
      <c r="AH1169" s="4">
        <v>44235</v>
      </c>
      <c r="AI1169" s="4">
        <v>44299</v>
      </c>
      <c r="AJ1169" t="s">
        <v>65</v>
      </c>
      <c r="AK1169" t="s">
        <v>227</v>
      </c>
      <c r="AL1169" t="s">
        <v>685</v>
      </c>
      <c r="AM1169" t="s">
        <v>1227</v>
      </c>
      <c r="AN1169" t="s">
        <v>418</v>
      </c>
      <c r="AO1169" t="s">
        <v>80</v>
      </c>
      <c r="AP1169" t="s">
        <v>1517</v>
      </c>
      <c r="AQ1169">
        <f>WebStore68[[#This Row],[unit_price]]*WebStore68[[#This Row],[quantity]]</f>
        <v>100</v>
      </c>
      <c r="AR1169" t="s">
        <v>431</v>
      </c>
      <c r="AS1169" t="s">
        <v>2326</v>
      </c>
      <c r="AT1169" t="str">
        <f t="shared" si="18"/>
        <v>91530442628yesFemale4419510YouTube440554419610039.985test1166Use a relaxing music in the background4423544299109350219.9924</v>
      </c>
      <c r="AU1169">
        <f>COUNTIF(AT$2:AT1169,AT1169)</f>
        <v>1</v>
      </c>
      <c r="AV1169" t="str">
        <f>WebStore68[[#This Row],[country]]&amp;"-"&amp;WebStore68[[#This Row],[item]]</f>
        <v>Belguim-Nail Polish 10 pieces set</v>
      </c>
    </row>
    <row r="1170" spans="1:48" hidden="1" x14ac:dyDescent="0.25">
      <c r="A1170">
        <v>920</v>
      </c>
      <c r="B1170">
        <v>400</v>
      </c>
      <c r="C1170" s="13">
        <v>44266</v>
      </c>
      <c r="D1170" s="14">
        <f>WebStore68[[#This Row],[order_date]]</f>
        <v>44266</v>
      </c>
      <c r="E1170" s="3">
        <f>ROUNDUP(MONTH(WebStore68[[#This Row],[order_date]])/3, 0)</f>
        <v>1</v>
      </c>
      <c r="F1170">
        <v>8</v>
      </c>
      <c r="G1170" t="s">
        <v>43</v>
      </c>
      <c r="H1170" t="s">
        <v>54</v>
      </c>
      <c r="I1170" t="s">
        <v>56</v>
      </c>
      <c r="J1170" t="s">
        <v>58</v>
      </c>
      <c r="K1170" s="4">
        <v>43622</v>
      </c>
      <c r="L1170">
        <v>2</v>
      </c>
      <c r="M1170" t="s">
        <v>60</v>
      </c>
      <c r="N1170" s="4">
        <v>43615</v>
      </c>
      <c r="O1170" s="4">
        <v>43830</v>
      </c>
      <c r="P1170">
        <v>1</v>
      </c>
      <c r="Q1170" t="s">
        <v>69</v>
      </c>
      <c r="R1170" t="s">
        <v>231</v>
      </c>
      <c r="S1170">
        <v>1</v>
      </c>
      <c r="T1170" t="s">
        <v>434</v>
      </c>
      <c r="U1170" t="s">
        <v>991</v>
      </c>
      <c r="V1170" t="s">
        <v>1524</v>
      </c>
      <c r="W1170" t="s">
        <v>69</v>
      </c>
      <c r="X1170" t="s">
        <v>1577</v>
      </c>
      <c r="Y1170">
        <v>929.99</v>
      </c>
      <c r="Z1170">
        <v>24.99</v>
      </c>
      <c r="AA1170">
        <v>1</v>
      </c>
      <c r="AB1170" t="s">
        <v>69</v>
      </c>
      <c r="AC1170" t="s">
        <v>2360</v>
      </c>
      <c r="AH1170" s="4"/>
      <c r="AI1170" s="4"/>
      <c r="AJ1170" t="s">
        <v>69</v>
      </c>
      <c r="AK1170" t="s">
        <v>231</v>
      </c>
      <c r="AL1170" t="s">
        <v>434</v>
      </c>
      <c r="AM1170" t="s">
        <v>991</v>
      </c>
      <c r="AN1170" t="s">
        <v>1524</v>
      </c>
      <c r="AO1170" t="s">
        <v>69</v>
      </c>
      <c r="AP1170" t="s">
        <v>1577</v>
      </c>
      <c r="AQ1170">
        <f>WebStore68[[#This Row],[unit_price]]*WebStore68[[#This Row],[quantity]]</f>
        <v>929.99</v>
      </c>
      <c r="AR1170" t="s">
        <v>69</v>
      </c>
      <c r="AS1170" t="s">
        <v>2360</v>
      </c>
      <c r="AT1170" t="str">
        <f t="shared" si="18"/>
        <v>920400442668noFemale436222Facebook4361543830929.9924.991152929.99124.991</v>
      </c>
      <c r="AU1170">
        <f>COUNTIF(AT$2:AT1170,AT1170)</f>
        <v>1</v>
      </c>
      <c r="AV1170" t="str">
        <f>WebStore68[[#This Row],[country]]&amp;"-"&amp;WebStore68[[#This Row],[item]]</f>
        <v>Belguim-VIZIO Elevate 5.1.4 Home Theater Sound Bar with Dolby Atmos and DTS:X</v>
      </c>
    </row>
    <row r="1171" spans="1:48" hidden="1" x14ac:dyDescent="0.25">
      <c r="A1171">
        <v>923</v>
      </c>
      <c r="B1171">
        <v>405</v>
      </c>
      <c r="C1171" s="4">
        <v>44268</v>
      </c>
      <c r="D1171" s="14">
        <f>WebStore68[[#This Row],[order_date]]</f>
        <v>44268</v>
      </c>
      <c r="E1171" s="3">
        <f>ROUNDUP(MONTH(WebStore68[[#This Row],[order_date]])/3, 0)</f>
        <v>1</v>
      </c>
      <c r="F1171">
        <v>8</v>
      </c>
      <c r="G1171" t="s">
        <v>43</v>
      </c>
      <c r="H1171" t="s">
        <v>54</v>
      </c>
      <c r="I1171" t="s">
        <v>56</v>
      </c>
      <c r="J1171" t="s">
        <v>57</v>
      </c>
      <c r="K1171" s="4">
        <v>43687</v>
      </c>
      <c r="L1171">
        <v>3</v>
      </c>
      <c r="M1171" t="s">
        <v>59</v>
      </c>
      <c r="N1171" s="4">
        <v>43615</v>
      </c>
      <c r="O1171" s="4">
        <v>43830</v>
      </c>
      <c r="P1171">
        <v>1</v>
      </c>
      <c r="Q1171" t="s">
        <v>88</v>
      </c>
      <c r="R1171" t="s">
        <v>250</v>
      </c>
      <c r="S1171">
        <v>2</v>
      </c>
      <c r="T1171" t="s">
        <v>857</v>
      </c>
      <c r="U1171" t="s">
        <v>1394</v>
      </c>
      <c r="V1171" t="s">
        <v>1910</v>
      </c>
      <c r="W1171" t="s">
        <v>88</v>
      </c>
      <c r="X1171" t="s">
        <v>1869</v>
      </c>
      <c r="Y1171">
        <v>152.88</v>
      </c>
      <c r="Z1171">
        <v>59.96</v>
      </c>
      <c r="AA1171">
        <v>1</v>
      </c>
      <c r="AB1171" t="s">
        <v>159</v>
      </c>
      <c r="AC1171" t="s">
        <v>2586</v>
      </c>
      <c r="AH1171" s="4"/>
      <c r="AI1171" s="4"/>
      <c r="AJ1171" t="s">
        <v>80</v>
      </c>
      <c r="AK1171" t="s">
        <v>242</v>
      </c>
      <c r="AL1171" t="s">
        <v>619</v>
      </c>
      <c r="AM1171" t="s">
        <v>1016</v>
      </c>
      <c r="AN1171" t="s">
        <v>1695</v>
      </c>
      <c r="AO1171" t="s">
        <v>80</v>
      </c>
      <c r="AP1171" t="s">
        <v>1548</v>
      </c>
      <c r="AQ1171">
        <f>WebStore68[[#This Row],[unit_price]]*WebStore68[[#This Row],[quantity]]</f>
        <v>123.98</v>
      </c>
      <c r="AR1171" t="s">
        <v>70</v>
      </c>
      <c r="AS1171" t="s">
        <v>2341</v>
      </c>
      <c r="AT1171" t="str">
        <f t="shared" si="18"/>
        <v>923405442688noMale436873Google Ads4361543830152.8859.9622761.99214.995</v>
      </c>
      <c r="AU1171">
        <f>COUNTIF(AT$2:AT1171,AT1171)</f>
        <v>1</v>
      </c>
      <c r="AV1171" t="str">
        <f>WebStore68[[#This Row],[country]]&amp;"-"&amp;WebStore68[[#This Row],[item]]</f>
        <v>Belguim-Book Week Girls Feisty Fairy AMSCAN Licensed Costume</v>
      </c>
    </row>
    <row r="1172" spans="1:48" hidden="1" x14ac:dyDescent="0.25">
      <c r="A1172">
        <v>923</v>
      </c>
      <c r="B1172">
        <v>405</v>
      </c>
      <c r="C1172" s="4">
        <v>44268</v>
      </c>
      <c r="D1172" s="14">
        <f>WebStore68[[#This Row],[order_date]]</f>
        <v>44268</v>
      </c>
      <c r="E1172" s="3">
        <f>ROUNDUP(MONTH(WebStore68[[#This Row],[order_date]])/3, 0)</f>
        <v>1</v>
      </c>
      <c r="F1172">
        <v>8</v>
      </c>
      <c r="G1172" t="s">
        <v>43</v>
      </c>
      <c r="H1172" t="s">
        <v>54</v>
      </c>
      <c r="I1172" t="s">
        <v>56</v>
      </c>
      <c r="J1172" t="s">
        <v>57</v>
      </c>
      <c r="K1172" s="4">
        <v>43687</v>
      </c>
      <c r="L1172">
        <v>3</v>
      </c>
      <c r="M1172" t="s">
        <v>59</v>
      </c>
      <c r="N1172" s="4">
        <v>43615</v>
      </c>
      <c r="O1172" s="4">
        <v>43830</v>
      </c>
      <c r="P1172">
        <v>1</v>
      </c>
      <c r="Q1172" t="s">
        <v>88</v>
      </c>
      <c r="R1172" t="s">
        <v>250</v>
      </c>
      <c r="S1172">
        <v>2</v>
      </c>
      <c r="T1172" t="s">
        <v>857</v>
      </c>
      <c r="U1172" t="s">
        <v>1394</v>
      </c>
      <c r="V1172" t="s">
        <v>1910</v>
      </c>
      <c r="W1172" t="s">
        <v>88</v>
      </c>
      <c r="X1172" t="s">
        <v>1869</v>
      </c>
      <c r="Y1172">
        <v>152.88</v>
      </c>
      <c r="Z1172">
        <v>59.96</v>
      </c>
      <c r="AA1172">
        <v>1</v>
      </c>
      <c r="AB1172" t="s">
        <v>159</v>
      </c>
      <c r="AC1172" t="s">
        <v>2586</v>
      </c>
      <c r="AH1172" s="4"/>
      <c r="AI1172" s="4"/>
      <c r="AJ1172" t="s">
        <v>80</v>
      </c>
      <c r="AK1172" t="s">
        <v>242</v>
      </c>
      <c r="AL1172" t="s">
        <v>598</v>
      </c>
      <c r="AM1172" t="s">
        <v>1118</v>
      </c>
      <c r="AN1172" t="s">
        <v>1675</v>
      </c>
      <c r="AO1172" t="s">
        <v>80</v>
      </c>
      <c r="AP1172" t="s">
        <v>1548</v>
      </c>
      <c r="AQ1172">
        <f>WebStore68[[#This Row],[unit_price]]*WebStore68[[#This Row],[quantity]]</f>
        <v>28.9</v>
      </c>
      <c r="AR1172" t="s">
        <v>70</v>
      </c>
      <c r="AS1172" t="s">
        <v>2341</v>
      </c>
      <c r="AT1172" t="str">
        <f t="shared" si="18"/>
        <v>923405442688noMale436873Google Ads4361543830152.8859.9623514.45214.995</v>
      </c>
      <c r="AU1172">
        <f>COUNTIF(AT$2:AT1172,AT1172)</f>
        <v>1</v>
      </c>
      <c r="AV1172" t="str">
        <f>WebStore68[[#This Row],[country]]&amp;"-"&amp;WebStore68[[#This Row],[item]]</f>
        <v>Belguim-Disney Princess T-Shirt</v>
      </c>
    </row>
    <row r="1173" spans="1:48" hidden="1" x14ac:dyDescent="0.25">
      <c r="A1173">
        <v>941</v>
      </c>
      <c r="B1173">
        <v>400</v>
      </c>
      <c r="C1173" s="13">
        <v>44280</v>
      </c>
      <c r="D1173" s="14">
        <f>WebStore68[[#This Row],[order_date]]</f>
        <v>44280</v>
      </c>
      <c r="E1173" s="3">
        <f>ROUNDUP(MONTH(WebStore68[[#This Row],[order_date]])/3, 0)</f>
        <v>1</v>
      </c>
      <c r="F1173">
        <v>8</v>
      </c>
      <c r="G1173" t="s">
        <v>43</v>
      </c>
      <c r="H1173" t="s">
        <v>54</v>
      </c>
      <c r="I1173" t="s">
        <v>56</v>
      </c>
      <c r="J1173" t="s">
        <v>58</v>
      </c>
      <c r="K1173" s="4">
        <v>43622</v>
      </c>
      <c r="L1173">
        <v>2</v>
      </c>
      <c r="M1173" t="s">
        <v>60</v>
      </c>
      <c r="N1173" s="4">
        <v>43615</v>
      </c>
      <c r="O1173" s="4">
        <v>43830</v>
      </c>
      <c r="P1173">
        <v>1</v>
      </c>
      <c r="Q1173" t="s">
        <v>70</v>
      </c>
      <c r="R1173" t="s">
        <v>232</v>
      </c>
      <c r="S1173">
        <v>1</v>
      </c>
      <c r="T1173" t="s">
        <v>512</v>
      </c>
      <c r="U1173" t="s">
        <v>1075</v>
      </c>
      <c r="V1173" t="s">
        <v>1602</v>
      </c>
      <c r="W1173" t="s">
        <v>69</v>
      </c>
      <c r="X1173" t="s">
        <v>1517</v>
      </c>
      <c r="Y1173">
        <v>32.96</v>
      </c>
      <c r="Z1173">
        <v>19.989999999999998</v>
      </c>
      <c r="AA1173">
        <v>1</v>
      </c>
      <c r="AB1173" t="s">
        <v>673</v>
      </c>
      <c r="AC1173" t="s">
        <v>2348</v>
      </c>
      <c r="AH1173" s="4"/>
      <c r="AI1173" s="4"/>
      <c r="AJ1173" t="s">
        <v>70</v>
      </c>
      <c r="AK1173" t="s">
        <v>232</v>
      </c>
      <c r="AL1173" t="s">
        <v>512</v>
      </c>
      <c r="AM1173" t="s">
        <v>1075</v>
      </c>
      <c r="AN1173" t="s">
        <v>1602</v>
      </c>
      <c r="AO1173" t="s">
        <v>69</v>
      </c>
      <c r="AP1173" t="s">
        <v>1517</v>
      </c>
      <c r="AQ1173">
        <f>WebStore68[[#This Row],[unit_price]]*WebStore68[[#This Row],[quantity]]</f>
        <v>32.96</v>
      </c>
      <c r="AR1173" t="s">
        <v>673</v>
      </c>
      <c r="AS1173" t="s">
        <v>2348</v>
      </c>
      <c r="AT1173" t="str">
        <f t="shared" si="18"/>
        <v>941400442808noFemale436222Facebook436154383032.9619.9956332.96119.9912</v>
      </c>
      <c r="AU1173">
        <f>COUNTIF(AT$2:AT1173,AT1173)</f>
        <v>1</v>
      </c>
      <c r="AV1173" t="str">
        <f>WebStore68[[#This Row],[country]]&amp;"-"&amp;WebStore68[[#This Row],[item]]</f>
        <v>Belguim-Instant Table Tennis Kit Ping Pong Set Retractable Net Rack + 2 Bats + 6 Balls</v>
      </c>
    </row>
    <row r="1174" spans="1:48" hidden="1" x14ac:dyDescent="0.25">
      <c r="A1174">
        <v>955</v>
      </c>
      <c r="B1174">
        <v>51</v>
      </c>
      <c r="C1174" s="4">
        <v>44288</v>
      </c>
      <c r="D1174" s="14">
        <f>WebStore68[[#This Row],[order_date]]</f>
        <v>44288</v>
      </c>
      <c r="E1174" s="3">
        <f>ROUNDUP(MONTH(WebStore68[[#This Row],[order_date]])/3, 0)</f>
        <v>2</v>
      </c>
      <c r="F1174">
        <v>8</v>
      </c>
      <c r="G1174" t="s">
        <v>43</v>
      </c>
      <c r="H1174" t="s">
        <v>54</v>
      </c>
      <c r="I1174" t="s">
        <v>56</v>
      </c>
      <c r="J1174" t="s">
        <v>57</v>
      </c>
      <c r="K1174" s="4">
        <v>44188</v>
      </c>
      <c r="L1174">
        <v>11</v>
      </c>
      <c r="M1174" t="s">
        <v>60</v>
      </c>
      <c r="N1174" s="4">
        <v>44148</v>
      </c>
      <c r="O1174" s="4">
        <v>44265</v>
      </c>
      <c r="P1174">
        <v>1</v>
      </c>
      <c r="Q1174" t="s">
        <v>80</v>
      </c>
      <c r="R1174" t="s">
        <v>242</v>
      </c>
      <c r="S1174">
        <v>1</v>
      </c>
      <c r="T1174" t="s">
        <v>509</v>
      </c>
      <c r="U1174" t="s">
        <v>1072</v>
      </c>
      <c r="V1174" t="s">
        <v>1599</v>
      </c>
      <c r="W1174" t="s">
        <v>67</v>
      </c>
      <c r="X1174" t="s">
        <v>1548</v>
      </c>
      <c r="Y1174">
        <v>749.97</v>
      </c>
      <c r="Z1174">
        <v>44.97</v>
      </c>
      <c r="AA1174">
        <v>1</v>
      </c>
      <c r="AB1174" t="s">
        <v>79</v>
      </c>
      <c r="AC1174" t="s">
        <v>2349</v>
      </c>
      <c r="AD1174">
        <v>5</v>
      </c>
      <c r="AE1174" t="s">
        <v>2633</v>
      </c>
      <c r="AF1174">
        <v>1186</v>
      </c>
      <c r="AG1174" t="s">
        <v>2639</v>
      </c>
      <c r="AH1174" s="4">
        <v>44235</v>
      </c>
      <c r="AI1174" s="4">
        <v>44299</v>
      </c>
      <c r="AJ1174" t="s">
        <v>80</v>
      </c>
      <c r="AK1174" t="s">
        <v>242</v>
      </c>
      <c r="AL1174" t="s">
        <v>509</v>
      </c>
      <c r="AM1174" t="s">
        <v>1072</v>
      </c>
      <c r="AN1174" t="s">
        <v>1599</v>
      </c>
      <c r="AO1174" t="s">
        <v>67</v>
      </c>
      <c r="AP1174" t="s">
        <v>1548</v>
      </c>
      <c r="AQ1174">
        <f>WebStore68[[#This Row],[unit_price]]*WebStore68[[#This Row],[quantity]]</f>
        <v>749.97</v>
      </c>
      <c r="AR1174" t="s">
        <v>79</v>
      </c>
      <c r="AS1174" t="s">
        <v>2349</v>
      </c>
      <c r="AT1174" t="str">
        <f t="shared" si="18"/>
        <v>95551442888noMale4418811Facebook4414844265749.9744.975control1186Use a relaxing music in the background4423544299285249.99314.994</v>
      </c>
      <c r="AU1174">
        <f>COUNTIF(AT$2:AT1174,AT1174)</f>
        <v>1</v>
      </c>
      <c r="AV1174" t="str">
        <f>WebStore68[[#This Row],[country]]&amp;"-"&amp;WebStore68[[#This Row],[item]]</f>
        <v>Belguim-MARNI Leather Shoulder Bag K-86058</v>
      </c>
    </row>
    <row r="1175" spans="1:48" hidden="1" x14ac:dyDescent="0.25">
      <c r="A1175">
        <v>975</v>
      </c>
      <c r="B1175">
        <v>287</v>
      </c>
      <c r="C1175" s="13">
        <v>44301</v>
      </c>
      <c r="D1175" s="14">
        <f>WebStore68[[#This Row],[order_date]]</f>
        <v>44301</v>
      </c>
      <c r="E1175" s="3">
        <f>ROUNDUP(MONTH(WebStore68[[#This Row],[order_date]])/3, 0)</f>
        <v>2</v>
      </c>
      <c r="F1175">
        <v>8</v>
      </c>
      <c r="G1175" t="s">
        <v>43</v>
      </c>
      <c r="H1175" t="s">
        <v>54</v>
      </c>
      <c r="I1175" t="s">
        <v>56</v>
      </c>
      <c r="J1175" t="s">
        <v>58</v>
      </c>
      <c r="K1175" s="4">
        <v>43632</v>
      </c>
      <c r="L1175">
        <v>2</v>
      </c>
      <c r="M1175" t="s">
        <v>60</v>
      </c>
      <c r="N1175" s="4">
        <v>43615</v>
      </c>
      <c r="O1175" s="4">
        <v>43830</v>
      </c>
      <c r="P1175">
        <v>1</v>
      </c>
      <c r="Q1175" t="s">
        <v>159</v>
      </c>
      <c r="R1175" t="s">
        <v>321</v>
      </c>
      <c r="S1175">
        <v>1</v>
      </c>
      <c r="T1175" t="s">
        <v>875</v>
      </c>
      <c r="U1175" t="s">
        <v>1412</v>
      </c>
      <c r="V1175" t="s">
        <v>1927</v>
      </c>
      <c r="W1175" t="s">
        <v>110</v>
      </c>
      <c r="X1175" t="s">
        <v>1585</v>
      </c>
      <c r="Y1175">
        <v>210</v>
      </c>
      <c r="Z1175">
        <v>119.94</v>
      </c>
      <c r="AA1175">
        <v>1</v>
      </c>
      <c r="AB1175" t="s">
        <v>900</v>
      </c>
      <c r="AC1175" t="s">
        <v>2591</v>
      </c>
      <c r="AH1175" s="4"/>
      <c r="AI1175" s="4"/>
      <c r="AJ1175" t="s">
        <v>70</v>
      </c>
      <c r="AK1175" t="s">
        <v>232</v>
      </c>
      <c r="AL1175" t="s">
        <v>753</v>
      </c>
      <c r="AM1175" t="s">
        <v>1077</v>
      </c>
      <c r="AN1175" t="s">
        <v>598</v>
      </c>
      <c r="AO1175" t="s">
        <v>67</v>
      </c>
      <c r="AP1175" t="s">
        <v>1517</v>
      </c>
      <c r="AQ1175">
        <f>WebStore68[[#This Row],[unit_price]]*WebStore68[[#This Row],[quantity]]</f>
        <v>105</v>
      </c>
      <c r="AR1175" t="s">
        <v>673</v>
      </c>
      <c r="AS1175" t="s">
        <v>2348</v>
      </c>
      <c r="AT1175" t="str">
        <f t="shared" si="18"/>
        <v>975287443018noFemale436322Facebook4361543830210119.94513235319.9912</v>
      </c>
      <c r="AU1175">
        <f>COUNTIF(AT$2:AT1175,AT1175)</f>
        <v>1</v>
      </c>
      <c r="AV1175" t="str">
        <f>WebStore68[[#This Row],[country]]&amp;"-"&amp;WebStore68[[#This Row],[item]]</f>
        <v>Belguim-Soccer Goal Set</v>
      </c>
    </row>
    <row r="1176" spans="1:48" hidden="1" x14ac:dyDescent="0.25">
      <c r="A1176">
        <v>999</v>
      </c>
      <c r="B1176">
        <v>136</v>
      </c>
      <c r="C1176" s="4">
        <v>44315</v>
      </c>
      <c r="D1176" s="14">
        <f>WebStore68[[#This Row],[order_date]]</f>
        <v>44315</v>
      </c>
      <c r="E1176" s="3">
        <f>ROUNDUP(MONTH(WebStore68[[#This Row],[order_date]])/3, 0)</f>
        <v>2</v>
      </c>
      <c r="F1176">
        <v>8</v>
      </c>
      <c r="G1176" t="s">
        <v>43</v>
      </c>
      <c r="H1176" t="s">
        <v>54</v>
      </c>
      <c r="I1176" t="s">
        <v>56</v>
      </c>
      <c r="J1176" t="s">
        <v>58</v>
      </c>
      <c r="K1176" s="4">
        <v>44076</v>
      </c>
      <c r="L1176">
        <v>10</v>
      </c>
      <c r="M1176" t="s">
        <v>61</v>
      </c>
      <c r="N1176" s="4">
        <v>44055</v>
      </c>
      <c r="O1176" s="4">
        <v>44196</v>
      </c>
      <c r="P1176">
        <v>1</v>
      </c>
      <c r="Q1176" t="s">
        <v>80</v>
      </c>
      <c r="R1176" t="s">
        <v>242</v>
      </c>
      <c r="S1176">
        <v>1</v>
      </c>
      <c r="T1176" t="s">
        <v>709</v>
      </c>
      <c r="U1176" t="s">
        <v>1250</v>
      </c>
      <c r="V1176" t="s">
        <v>425</v>
      </c>
      <c r="W1176" t="s">
        <v>69</v>
      </c>
      <c r="X1176" t="s">
        <v>1548</v>
      </c>
      <c r="Y1176">
        <v>125</v>
      </c>
      <c r="Z1176">
        <v>14.99</v>
      </c>
      <c r="AA1176">
        <v>1</v>
      </c>
      <c r="AB1176" t="s">
        <v>79</v>
      </c>
      <c r="AC1176" t="s">
        <v>2349</v>
      </c>
      <c r="AH1176" s="4"/>
      <c r="AI1176" s="4"/>
      <c r="AJ1176" t="s">
        <v>80</v>
      </c>
      <c r="AK1176" t="s">
        <v>242</v>
      </c>
      <c r="AL1176" t="s">
        <v>709</v>
      </c>
      <c r="AM1176" t="s">
        <v>1250</v>
      </c>
      <c r="AN1176" t="s">
        <v>425</v>
      </c>
      <c r="AO1176" t="s">
        <v>69</v>
      </c>
      <c r="AP1176" t="s">
        <v>1548</v>
      </c>
      <c r="AQ1176">
        <f>WebStore68[[#This Row],[unit_price]]*WebStore68[[#This Row],[quantity]]</f>
        <v>125</v>
      </c>
      <c r="AR1176" t="s">
        <v>79</v>
      </c>
      <c r="AS1176" t="s">
        <v>2349</v>
      </c>
      <c r="AT1176" t="str">
        <f t="shared" si="18"/>
        <v>999136443158noFemale4407610YouTube440554419612514.99258125114.994</v>
      </c>
      <c r="AU1176">
        <f>COUNTIF(AT$2:AT1176,AT1176)</f>
        <v>1</v>
      </c>
      <c r="AV1176" t="str">
        <f>WebStore68[[#This Row],[country]]&amp;"-"&amp;WebStore68[[#This Row],[item]]</f>
        <v>Belguim-Halloween Superhero Costume</v>
      </c>
    </row>
    <row r="1177" spans="1:48" hidden="1" x14ac:dyDescent="0.25">
      <c r="A1177">
        <v>1006</v>
      </c>
      <c r="B1177">
        <v>30</v>
      </c>
      <c r="C1177" s="4">
        <v>44317</v>
      </c>
      <c r="D1177" s="14">
        <f>WebStore68[[#This Row],[order_date]]</f>
        <v>44317</v>
      </c>
      <c r="E1177" s="3">
        <f>ROUNDUP(MONTH(WebStore68[[#This Row],[order_date]])/3, 0)</f>
        <v>2</v>
      </c>
      <c r="F1177">
        <v>8</v>
      </c>
      <c r="G1177" t="s">
        <v>43</v>
      </c>
      <c r="H1177" t="s">
        <v>54</v>
      </c>
      <c r="I1177" t="s">
        <v>55</v>
      </c>
      <c r="J1177" t="s">
        <v>58</v>
      </c>
      <c r="K1177" s="4">
        <v>44195</v>
      </c>
      <c r="L1177">
        <v>10</v>
      </c>
      <c r="M1177" t="s">
        <v>61</v>
      </c>
      <c r="N1177" s="4">
        <v>44055</v>
      </c>
      <c r="O1177" s="4">
        <v>44196</v>
      </c>
      <c r="P1177">
        <v>1</v>
      </c>
      <c r="Q1177" t="s">
        <v>84</v>
      </c>
      <c r="R1177" t="s">
        <v>246</v>
      </c>
      <c r="S1177">
        <v>1</v>
      </c>
      <c r="T1177" t="s">
        <v>743</v>
      </c>
      <c r="U1177" t="s">
        <v>1284</v>
      </c>
      <c r="V1177" t="s">
        <v>1533</v>
      </c>
      <c r="W1177" t="s">
        <v>67</v>
      </c>
      <c r="X1177" t="s">
        <v>1548</v>
      </c>
      <c r="Y1177">
        <v>179.97</v>
      </c>
      <c r="Z1177">
        <v>44.97</v>
      </c>
      <c r="AA1177">
        <v>1</v>
      </c>
      <c r="AB1177" t="s">
        <v>645</v>
      </c>
      <c r="AC1177" t="s">
        <v>2347</v>
      </c>
      <c r="AH1177" s="4"/>
      <c r="AI1177" s="4"/>
      <c r="AJ1177" t="s">
        <v>84</v>
      </c>
      <c r="AK1177" t="s">
        <v>246</v>
      </c>
      <c r="AL1177" t="s">
        <v>743</v>
      </c>
      <c r="AM1177" t="s">
        <v>1284</v>
      </c>
      <c r="AN1177" t="s">
        <v>1533</v>
      </c>
      <c r="AO1177" t="s">
        <v>67</v>
      </c>
      <c r="AP1177" t="s">
        <v>1548</v>
      </c>
      <c r="AQ1177">
        <f>WebStore68[[#This Row],[unit_price]]*WebStore68[[#This Row],[quantity]]</f>
        <v>179.97</v>
      </c>
      <c r="AR1177" t="s">
        <v>645</v>
      </c>
      <c r="AS1177" t="s">
        <v>2347</v>
      </c>
      <c r="AT1177" t="str">
        <f t="shared" si="18"/>
        <v>100630443178yesFemale4419510YouTube4405544196179.9744.9796259.99314.9913</v>
      </c>
      <c r="AU1177">
        <f>COUNTIF(AT$2:AT1177,AT1177)</f>
        <v>1</v>
      </c>
      <c r="AV1177" t="str">
        <f>WebStore68[[#This Row],[country]]&amp;"-"&amp;WebStore68[[#This Row],[item]]</f>
        <v>Belguim-HyperX Cloud Stinger S</v>
      </c>
    </row>
    <row r="1178" spans="1:48" hidden="1" x14ac:dyDescent="0.25">
      <c r="A1178">
        <v>1019</v>
      </c>
      <c r="B1178">
        <v>367</v>
      </c>
      <c r="C1178" s="4">
        <v>44322</v>
      </c>
      <c r="D1178" s="14">
        <f>WebStore68[[#This Row],[order_date]]</f>
        <v>44322</v>
      </c>
      <c r="E1178" s="3">
        <f>ROUNDUP(MONTH(WebStore68[[#This Row],[order_date]])/3, 0)</f>
        <v>2</v>
      </c>
      <c r="F1178">
        <v>8</v>
      </c>
      <c r="G1178" t="s">
        <v>43</v>
      </c>
      <c r="H1178" t="s">
        <v>54</v>
      </c>
      <c r="I1178" t="s">
        <v>55</v>
      </c>
      <c r="J1178" t="s">
        <v>57</v>
      </c>
      <c r="K1178" s="4">
        <v>44097</v>
      </c>
      <c r="L1178">
        <v>10</v>
      </c>
      <c r="M1178" t="s">
        <v>61</v>
      </c>
      <c r="N1178" s="4">
        <v>44055</v>
      </c>
      <c r="O1178" s="4">
        <v>44196</v>
      </c>
      <c r="P1178">
        <v>1</v>
      </c>
      <c r="Q1178" t="s">
        <v>79</v>
      </c>
      <c r="R1178" t="s">
        <v>241</v>
      </c>
      <c r="S1178">
        <v>1</v>
      </c>
      <c r="T1178" t="s">
        <v>634</v>
      </c>
      <c r="U1178" t="s">
        <v>1182</v>
      </c>
      <c r="V1178" t="s">
        <v>1614</v>
      </c>
      <c r="W1178" t="s">
        <v>80</v>
      </c>
      <c r="X1178" t="s">
        <v>1548</v>
      </c>
      <c r="Y1178">
        <v>27.9</v>
      </c>
      <c r="Z1178">
        <v>29.98</v>
      </c>
      <c r="AA1178">
        <v>1</v>
      </c>
      <c r="AB1178" t="s">
        <v>455</v>
      </c>
      <c r="AC1178" t="s">
        <v>2340</v>
      </c>
      <c r="AH1178" s="4"/>
      <c r="AI1178" s="4"/>
      <c r="AJ1178" t="s">
        <v>79</v>
      </c>
      <c r="AK1178" t="s">
        <v>241</v>
      </c>
      <c r="AL1178" t="s">
        <v>634</v>
      </c>
      <c r="AM1178" t="s">
        <v>1182</v>
      </c>
      <c r="AN1178" t="s">
        <v>1614</v>
      </c>
      <c r="AO1178" t="s">
        <v>80</v>
      </c>
      <c r="AP1178" t="s">
        <v>1548</v>
      </c>
      <c r="AQ1178">
        <f>WebStore68[[#This Row],[unit_price]]*WebStore68[[#This Row],[quantity]]</f>
        <v>27.9</v>
      </c>
      <c r="AR1178" t="s">
        <v>455</v>
      </c>
      <c r="AS1178" t="s">
        <v>2340</v>
      </c>
      <c r="AT1178" t="str">
        <f t="shared" si="18"/>
        <v>1019367443228yesMale4409710YouTube440554419627.929.98416413.95214.9915</v>
      </c>
      <c r="AU1178">
        <f>COUNTIF(AT$2:AT1178,AT1178)</f>
        <v>1</v>
      </c>
      <c r="AV1178" t="str">
        <f>WebStore68[[#This Row],[country]]&amp;"-"&amp;WebStore68[[#This Row],[item]]</f>
        <v>Belguim-Yu-Gi-Oh! TCG: Egyptian God Deck: Obelisk The Tormentor</v>
      </c>
    </row>
    <row r="1179" spans="1:48" hidden="1" x14ac:dyDescent="0.25">
      <c r="A1179">
        <v>1025</v>
      </c>
      <c r="B1179">
        <v>444</v>
      </c>
      <c r="C1179" s="13">
        <v>44323</v>
      </c>
      <c r="D1179" s="14">
        <f>WebStore68[[#This Row],[order_date]]</f>
        <v>44323</v>
      </c>
      <c r="E1179" s="3">
        <f>ROUNDUP(MONTH(WebStore68[[#This Row],[order_date]])/3, 0)</f>
        <v>2</v>
      </c>
      <c r="F1179">
        <v>8</v>
      </c>
      <c r="G1179" t="s">
        <v>43</v>
      </c>
      <c r="H1179" t="s">
        <v>54</v>
      </c>
      <c r="I1179" t="s">
        <v>56</v>
      </c>
      <c r="J1179" t="s">
        <v>58</v>
      </c>
      <c r="K1179" s="4">
        <v>43720</v>
      </c>
      <c r="L1179">
        <v>2</v>
      </c>
      <c r="M1179" t="s">
        <v>60</v>
      </c>
      <c r="N1179" s="4">
        <v>43615</v>
      </c>
      <c r="O1179" s="4">
        <v>43830</v>
      </c>
      <c r="P1179">
        <v>2</v>
      </c>
      <c r="Q1179" t="s">
        <v>135</v>
      </c>
      <c r="R1179" t="s">
        <v>297</v>
      </c>
      <c r="S1179">
        <v>2</v>
      </c>
      <c r="T1179" t="s">
        <v>891</v>
      </c>
      <c r="U1179" t="s">
        <v>1428</v>
      </c>
      <c r="V1179" t="s">
        <v>1943</v>
      </c>
      <c r="W1179" t="s">
        <v>75</v>
      </c>
      <c r="X1179" t="s">
        <v>2035</v>
      </c>
      <c r="Y1179">
        <v>100.91</v>
      </c>
      <c r="Z1179">
        <v>79.95</v>
      </c>
      <c r="AA1179">
        <v>2</v>
      </c>
      <c r="AB1179" t="s">
        <v>2296</v>
      </c>
      <c r="AC1179" t="s">
        <v>2601</v>
      </c>
      <c r="AH1179" s="4"/>
      <c r="AI1179" s="4"/>
      <c r="AJ1179" t="s">
        <v>90</v>
      </c>
      <c r="AK1179" t="s">
        <v>252</v>
      </c>
      <c r="AL1179" t="s">
        <v>444</v>
      </c>
      <c r="AM1179" t="s">
        <v>1006</v>
      </c>
      <c r="AN1179" t="s">
        <v>1537</v>
      </c>
      <c r="AO1179" t="s">
        <v>80</v>
      </c>
      <c r="AP1179" t="s">
        <v>1562</v>
      </c>
      <c r="AQ1179">
        <f>WebStore68[[#This Row],[unit_price]]*WebStore68[[#This Row],[quantity]]</f>
        <v>31.94</v>
      </c>
      <c r="AR1179" t="s">
        <v>645</v>
      </c>
      <c r="AS1179" t="s">
        <v>2347</v>
      </c>
      <c r="AT1179" t="str">
        <f t="shared" si="18"/>
        <v>1025444443238noFemale437202Facebook4361543830100.9179.95612215.9729.9913</v>
      </c>
      <c r="AU1179">
        <f>COUNTIF(AT$2:AT1179,AT1179)</f>
        <v>1</v>
      </c>
      <c r="AV1179" t="str">
        <f>WebStore68[[#This Row],[country]]&amp;"-"&amp;WebStore68[[#This Row],[item]]</f>
        <v>Belguim-Rummikub Classic Edition</v>
      </c>
    </row>
    <row r="1180" spans="1:48" hidden="1" x14ac:dyDescent="0.25">
      <c r="A1180">
        <v>1025</v>
      </c>
      <c r="B1180">
        <v>444</v>
      </c>
      <c r="C1180" s="13">
        <v>44323</v>
      </c>
      <c r="D1180" s="14">
        <f>WebStore68[[#This Row],[order_date]]</f>
        <v>44323</v>
      </c>
      <c r="E1180" s="3">
        <f>ROUNDUP(MONTH(WebStore68[[#This Row],[order_date]])/3, 0)</f>
        <v>2</v>
      </c>
      <c r="F1180">
        <v>8</v>
      </c>
      <c r="G1180" t="s">
        <v>43</v>
      </c>
      <c r="H1180" t="s">
        <v>54</v>
      </c>
      <c r="I1180" t="s">
        <v>56</v>
      </c>
      <c r="J1180" t="s">
        <v>58</v>
      </c>
      <c r="K1180" s="4">
        <v>43720</v>
      </c>
      <c r="L1180">
        <v>2</v>
      </c>
      <c r="M1180" t="s">
        <v>60</v>
      </c>
      <c r="N1180" s="4">
        <v>43615</v>
      </c>
      <c r="O1180" s="4">
        <v>43830</v>
      </c>
      <c r="P1180">
        <v>2</v>
      </c>
      <c r="Q1180" t="s">
        <v>135</v>
      </c>
      <c r="R1180" t="s">
        <v>297</v>
      </c>
      <c r="S1180">
        <v>2</v>
      </c>
      <c r="T1180" t="s">
        <v>891</v>
      </c>
      <c r="U1180" t="s">
        <v>1428</v>
      </c>
      <c r="V1180" t="s">
        <v>1943</v>
      </c>
      <c r="W1180" t="s">
        <v>75</v>
      </c>
      <c r="X1180" t="s">
        <v>2035</v>
      </c>
      <c r="Y1180">
        <v>100.91</v>
      </c>
      <c r="Z1180">
        <v>79.95</v>
      </c>
      <c r="AA1180">
        <v>2</v>
      </c>
      <c r="AB1180" t="s">
        <v>2296</v>
      </c>
      <c r="AC1180" t="s">
        <v>2601</v>
      </c>
      <c r="AH1180" s="4"/>
      <c r="AI1180" s="4"/>
      <c r="AJ1180" t="s">
        <v>70</v>
      </c>
      <c r="AK1180" t="s">
        <v>232</v>
      </c>
      <c r="AL1180" t="s">
        <v>635</v>
      </c>
      <c r="AM1180" t="s">
        <v>1183</v>
      </c>
      <c r="AN1180" t="s">
        <v>1707</v>
      </c>
      <c r="AO1180" t="s">
        <v>67</v>
      </c>
      <c r="AP1180" t="s">
        <v>1517</v>
      </c>
      <c r="AQ1180">
        <f>WebStore68[[#This Row],[unit_price]]*WebStore68[[#This Row],[quantity]]</f>
        <v>68.97</v>
      </c>
      <c r="AR1180" t="s">
        <v>673</v>
      </c>
      <c r="AS1180" t="s">
        <v>2348</v>
      </c>
      <c r="AT1180" t="str">
        <f t="shared" si="18"/>
        <v>1025444443238noFemale437202Facebook4361543830100.9179.9558722.99319.9912</v>
      </c>
      <c r="AU1180">
        <f>COUNTIF(AT$2:AT1180,AT1180)</f>
        <v>1</v>
      </c>
      <c r="AV1180" t="str">
        <f>WebStore68[[#This Row],[country]]&amp;"-"&amp;WebStore68[[#This Row],[item]]</f>
        <v>Belguim-Men Sport Shock Compression Padded Protective Shirt Basketball Training Vest</v>
      </c>
    </row>
    <row r="1181" spans="1:48" hidden="1" x14ac:dyDescent="0.25">
      <c r="A1181">
        <v>1060</v>
      </c>
      <c r="B1181">
        <v>159</v>
      </c>
      <c r="C1181" s="13">
        <v>44348</v>
      </c>
      <c r="D1181" s="14">
        <f>WebStore68[[#This Row],[order_date]]</f>
        <v>44348</v>
      </c>
      <c r="E1181" s="3">
        <f>ROUNDUP(MONTH(WebStore68[[#This Row],[order_date]])/3, 0)</f>
        <v>2</v>
      </c>
      <c r="F1181">
        <v>8</v>
      </c>
      <c r="G1181" t="s">
        <v>43</v>
      </c>
      <c r="H1181" t="s">
        <v>54</v>
      </c>
      <c r="I1181" t="s">
        <v>55</v>
      </c>
      <c r="J1181" t="s">
        <v>57</v>
      </c>
      <c r="K1181" s="4">
        <v>43621</v>
      </c>
      <c r="L1181">
        <v>2</v>
      </c>
      <c r="M1181" t="s">
        <v>60</v>
      </c>
      <c r="N1181" s="4">
        <v>43615</v>
      </c>
      <c r="O1181" s="4">
        <v>43830</v>
      </c>
      <c r="P1181">
        <v>1</v>
      </c>
      <c r="Q1181" t="s">
        <v>79</v>
      </c>
      <c r="R1181" t="s">
        <v>241</v>
      </c>
      <c r="S1181">
        <v>1</v>
      </c>
      <c r="T1181" t="s">
        <v>504</v>
      </c>
      <c r="U1181" t="s">
        <v>1067</v>
      </c>
      <c r="V1181" t="s">
        <v>1527</v>
      </c>
      <c r="W1181" t="s">
        <v>67</v>
      </c>
      <c r="X1181" t="s">
        <v>1548</v>
      </c>
      <c r="Y1181">
        <v>110.97</v>
      </c>
      <c r="Z1181">
        <v>44.97</v>
      </c>
      <c r="AA1181">
        <v>1</v>
      </c>
      <c r="AB1181" t="s">
        <v>455</v>
      </c>
      <c r="AC1181" t="s">
        <v>2340</v>
      </c>
      <c r="AH1181" s="4"/>
      <c r="AI1181" s="4"/>
      <c r="AJ1181" t="s">
        <v>79</v>
      </c>
      <c r="AK1181" t="s">
        <v>241</v>
      </c>
      <c r="AL1181" t="s">
        <v>504</v>
      </c>
      <c r="AM1181" t="s">
        <v>1067</v>
      </c>
      <c r="AN1181" t="s">
        <v>1527</v>
      </c>
      <c r="AO1181" t="s">
        <v>67</v>
      </c>
      <c r="AP1181" t="s">
        <v>1548</v>
      </c>
      <c r="AQ1181">
        <f>WebStore68[[#This Row],[unit_price]]*WebStore68[[#This Row],[quantity]]</f>
        <v>110.97</v>
      </c>
      <c r="AR1181" t="s">
        <v>455</v>
      </c>
      <c r="AS1181" t="s">
        <v>2340</v>
      </c>
      <c r="AT1181" t="str">
        <f t="shared" si="18"/>
        <v>1060159443488yesMale436212Facebook4361543830110.9744.97410936.99314.9915</v>
      </c>
      <c r="AU1181">
        <f>COUNTIF(AT$2:AT1181,AT1181)</f>
        <v>1</v>
      </c>
      <c r="AV1181" t="str">
        <f>WebStore68[[#This Row],[country]]&amp;"-"&amp;WebStore68[[#This Row],[item]]</f>
        <v>Belguim-Pokemon Sword &amp; Shield Vivid Voltage Booster Box</v>
      </c>
    </row>
    <row r="1182" spans="1:48" hidden="1" x14ac:dyDescent="0.25">
      <c r="A1182">
        <v>1083</v>
      </c>
      <c r="B1182">
        <v>156</v>
      </c>
      <c r="C1182" s="4">
        <v>44361</v>
      </c>
      <c r="D1182" s="14">
        <f>WebStore68[[#This Row],[order_date]]</f>
        <v>44361</v>
      </c>
      <c r="E1182" s="3">
        <f>ROUNDUP(MONTH(WebStore68[[#This Row],[order_date]])/3, 0)</f>
        <v>2</v>
      </c>
      <c r="F1182">
        <v>8</v>
      </c>
      <c r="G1182" t="s">
        <v>43</v>
      </c>
      <c r="H1182" t="s">
        <v>54</v>
      </c>
      <c r="I1182" t="s">
        <v>55</v>
      </c>
      <c r="J1182" t="s">
        <v>58</v>
      </c>
      <c r="K1182" s="4">
        <v>43738</v>
      </c>
      <c r="L1182">
        <v>1</v>
      </c>
      <c r="M1182" t="s">
        <v>61</v>
      </c>
      <c r="N1182" s="4">
        <v>43615</v>
      </c>
      <c r="O1182" s="4">
        <v>43830</v>
      </c>
      <c r="P1182">
        <v>2</v>
      </c>
      <c r="Q1182" t="s">
        <v>162</v>
      </c>
      <c r="R1182" t="s">
        <v>324</v>
      </c>
      <c r="S1182">
        <v>2</v>
      </c>
      <c r="T1182" t="s">
        <v>908</v>
      </c>
      <c r="U1182" t="s">
        <v>1444</v>
      </c>
      <c r="V1182" t="s">
        <v>1957</v>
      </c>
      <c r="W1182" t="s">
        <v>83</v>
      </c>
      <c r="X1182" t="s">
        <v>2039</v>
      </c>
      <c r="Y1182">
        <v>98.13</v>
      </c>
      <c r="Z1182">
        <v>59.95</v>
      </c>
      <c r="AA1182">
        <v>2</v>
      </c>
      <c r="AB1182" t="s">
        <v>2193</v>
      </c>
      <c r="AC1182" t="s">
        <v>2476</v>
      </c>
      <c r="AH1182" s="4"/>
      <c r="AI1182" s="4"/>
      <c r="AJ1182" t="s">
        <v>90</v>
      </c>
      <c r="AK1182" t="s">
        <v>252</v>
      </c>
      <c r="AL1182" t="s">
        <v>497</v>
      </c>
      <c r="AM1182" t="s">
        <v>1060</v>
      </c>
      <c r="AN1182" t="s">
        <v>1589</v>
      </c>
      <c r="AO1182" t="s">
        <v>67</v>
      </c>
      <c r="AP1182" t="s">
        <v>1562</v>
      </c>
      <c r="AQ1182">
        <f>WebStore68[[#This Row],[unit_price]]*WebStore68[[#This Row],[quantity]]</f>
        <v>38.25</v>
      </c>
      <c r="AR1182" t="s">
        <v>410</v>
      </c>
      <c r="AS1182" t="s">
        <v>2359</v>
      </c>
      <c r="AT1182" t="str">
        <f t="shared" si="18"/>
        <v>1083156443618yesFemale437381YouTube436154383098.1359.9566512.7539.9920</v>
      </c>
      <c r="AU1182">
        <f>COUNTIF(AT$2:AT1182,AT1182)</f>
        <v>1</v>
      </c>
      <c r="AV1182" t="str">
        <f>WebStore68[[#This Row],[country]]&amp;"-"&amp;WebStore68[[#This Row],[item]]</f>
        <v>Belguim-Jenga Classic Game</v>
      </c>
    </row>
    <row r="1183" spans="1:48" hidden="1" x14ac:dyDescent="0.25">
      <c r="A1183">
        <v>1083</v>
      </c>
      <c r="B1183">
        <v>156</v>
      </c>
      <c r="C1183" s="4">
        <v>44361</v>
      </c>
      <c r="D1183" s="14">
        <f>WebStore68[[#This Row],[order_date]]</f>
        <v>44361</v>
      </c>
      <c r="E1183" s="3">
        <f>ROUNDUP(MONTH(WebStore68[[#This Row],[order_date]])/3, 0)</f>
        <v>2</v>
      </c>
      <c r="F1183">
        <v>8</v>
      </c>
      <c r="G1183" t="s">
        <v>43</v>
      </c>
      <c r="H1183" t="s">
        <v>54</v>
      </c>
      <c r="I1183" t="s">
        <v>55</v>
      </c>
      <c r="J1183" t="s">
        <v>58</v>
      </c>
      <c r="K1183" s="4">
        <v>43738</v>
      </c>
      <c r="L1183">
        <v>1</v>
      </c>
      <c r="M1183" t="s">
        <v>61</v>
      </c>
      <c r="N1183" s="4">
        <v>43615</v>
      </c>
      <c r="O1183" s="4">
        <v>43830</v>
      </c>
      <c r="P1183">
        <v>2</v>
      </c>
      <c r="Q1183" t="s">
        <v>162</v>
      </c>
      <c r="R1183" t="s">
        <v>324</v>
      </c>
      <c r="S1183">
        <v>2</v>
      </c>
      <c r="T1183" t="s">
        <v>908</v>
      </c>
      <c r="U1183" t="s">
        <v>1444</v>
      </c>
      <c r="V1183" t="s">
        <v>1957</v>
      </c>
      <c r="W1183" t="s">
        <v>83</v>
      </c>
      <c r="X1183" t="s">
        <v>2039</v>
      </c>
      <c r="Y1183">
        <v>98.13</v>
      </c>
      <c r="Z1183">
        <v>59.95</v>
      </c>
      <c r="AA1183">
        <v>2</v>
      </c>
      <c r="AB1183" t="s">
        <v>2193</v>
      </c>
      <c r="AC1183" t="s">
        <v>2476</v>
      </c>
      <c r="AH1183" s="4"/>
      <c r="AI1183" s="4"/>
      <c r="AJ1183" t="s">
        <v>78</v>
      </c>
      <c r="AK1183" t="s">
        <v>240</v>
      </c>
      <c r="AL1183" t="s">
        <v>408</v>
      </c>
      <c r="AM1183" t="s">
        <v>970</v>
      </c>
      <c r="AN1183" t="s">
        <v>1503</v>
      </c>
      <c r="AO1183" t="s">
        <v>80</v>
      </c>
      <c r="AP1183" t="s">
        <v>1548</v>
      </c>
      <c r="AQ1183">
        <f>WebStore68[[#This Row],[unit_price]]*WebStore68[[#This Row],[quantity]]</f>
        <v>59.88</v>
      </c>
      <c r="AR1183" t="s">
        <v>393</v>
      </c>
      <c r="AS1183" t="s">
        <v>2345</v>
      </c>
      <c r="AT1183" t="str">
        <f t="shared" si="18"/>
        <v>1083156443618yesFemale437381YouTube436154383098.1359.9584529.94214.9918</v>
      </c>
      <c r="AU1183">
        <f>COUNTIF(AT$2:AT1183,AT1183)</f>
        <v>1</v>
      </c>
      <c r="AV1183" t="str">
        <f>WebStore68[[#This Row],[country]]&amp;"-"&amp;WebStore68[[#This Row],[item]]</f>
        <v>Belguim-Fullstar Vegetable Chopper 4 Blades</v>
      </c>
    </row>
    <row r="1184" spans="1:48" hidden="1" x14ac:dyDescent="0.25">
      <c r="A1184">
        <v>1084</v>
      </c>
      <c r="B1184">
        <v>448</v>
      </c>
      <c r="C1184" s="13">
        <v>44362</v>
      </c>
      <c r="D1184" s="14">
        <f>WebStore68[[#This Row],[order_date]]</f>
        <v>44362</v>
      </c>
      <c r="E1184" s="3">
        <f>ROUNDUP(MONTH(WebStore68[[#This Row],[order_date]])/3, 0)</f>
        <v>2</v>
      </c>
      <c r="F1184">
        <v>8</v>
      </c>
      <c r="G1184" t="s">
        <v>43</v>
      </c>
      <c r="H1184" t="s">
        <v>54</v>
      </c>
      <c r="I1184" t="s">
        <v>55</v>
      </c>
      <c r="J1184" t="s">
        <v>57</v>
      </c>
      <c r="K1184" s="4">
        <v>43823</v>
      </c>
      <c r="L1184">
        <v>2</v>
      </c>
      <c r="M1184" t="s">
        <v>60</v>
      </c>
      <c r="N1184" s="4">
        <v>43615</v>
      </c>
      <c r="O1184" s="4">
        <v>43830</v>
      </c>
      <c r="P1184">
        <v>1</v>
      </c>
      <c r="Q1184" t="s">
        <v>67</v>
      </c>
      <c r="R1184" t="s">
        <v>229</v>
      </c>
      <c r="S1184">
        <v>1</v>
      </c>
      <c r="T1184" t="s">
        <v>626</v>
      </c>
      <c r="U1184" t="s">
        <v>1176</v>
      </c>
      <c r="V1184" t="s">
        <v>1701</v>
      </c>
      <c r="W1184" t="s">
        <v>69</v>
      </c>
      <c r="X1184" t="s">
        <v>1548</v>
      </c>
      <c r="Y1184">
        <v>10.99</v>
      </c>
      <c r="Z1184">
        <v>14.99</v>
      </c>
      <c r="AA1184">
        <v>1</v>
      </c>
      <c r="AB1184" t="s">
        <v>90</v>
      </c>
      <c r="AC1184" t="s">
        <v>2328</v>
      </c>
      <c r="AH1184" s="4"/>
      <c r="AI1184" s="4"/>
      <c r="AJ1184" t="s">
        <v>67</v>
      </c>
      <c r="AK1184" t="s">
        <v>229</v>
      </c>
      <c r="AL1184" t="s">
        <v>626</v>
      </c>
      <c r="AM1184" t="s">
        <v>1176</v>
      </c>
      <c r="AN1184" t="s">
        <v>1701</v>
      </c>
      <c r="AO1184" t="s">
        <v>69</v>
      </c>
      <c r="AP1184" t="s">
        <v>1548</v>
      </c>
      <c r="AQ1184">
        <f>WebStore68[[#This Row],[unit_price]]*WebStore68[[#This Row],[quantity]]</f>
        <v>10.99</v>
      </c>
      <c r="AR1184" t="s">
        <v>90</v>
      </c>
      <c r="AS1184" t="s">
        <v>2328</v>
      </c>
      <c r="AT1184" t="str">
        <f t="shared" si="18"/>
        <v>1084448443628yesMale438232Facebook436154383010.9914.9937910.99114.996</v>
      </c>
      <c r="AU1184">
        <f>COUNTIF(AT$2:AT1184,AT1184)</f>
        <v>1</v>
      </c>
      <c r="AV1184" t="str">
        <f>WebStore68[[#This Row],[country]]&amp;"-"&amp;WebStore68[[#This Row],[item]]</f>
        <v>Belguim-Little Stars</v>
      </c>
    </row>
    <row r="1185" spans="1:48" hidden="1" x14ac:dyDescent="0.25">
      <c r="A1185">
        <v>1142</v>
      </c>
      <c r="B1185">
        <v>159</v>
      </c>
      <c r="C1185" s="13">
        <v>44392</v>
      </c>
      <c r="D1185" s="14">
        <f>WebStore68[[#This Row],[order_date]]</f>
        <v>44392</v>
      </c>
      <c r="E1185" s="3">
        <f>ROUNDUP(MONTH(WebStore68[[#This Row],[order_date]])/3, 0)</f>
        <v>3</v>
      </c>
      <c r="F1185">
        <v>8</v>
      </c>
      <c r="G1185" t="s">
        <v>43</v>
      </c>
      <c r="H1185" t="s">
        <v>54</v>
      </c>
      <c r="I1185" t="s">
        <v>55</v>
      </c>
      <c r="J1185" t="s">
        <v>57</v>
      </c>
      <c r="K1185" s="4">
        <v>43621</v>
      </c>
      <c r="L1185">
        <v>2</v>
      </c>
      <c r="M1185" t="s">
        <v>60</v>
      </c>
      <c r="N1185" s="4">
        <v>43615</v>
      </c>
      <c r="O1185" s="4">
        <v>43830</v>
      </c>
      <c r="P1185">
        <v>3</v>
      </c>
      <c r="Q1185" t="s">
        <v>221</v>
      </c>
      <c r="R1185" t="s">
        <v>383</v>
      </c>
      <c r="S1185">
        <v>3</v>
      </c>
      <c r="T1185" t="s">
        <v>934</v>
      </c>
      <c r="U1185" t="s">
        <v>1468</v>
      </c>
      <c r="V1185" t="s">
        <v>1983</v>
      </c>
      <c r="W1185" t="s">
        <v>2029</v>
      </c>
      <c r="X1185" t="s">
        <v>2074</v>
      </c>
      <c r="Y1185">
        <v>83.97</v>
      </c>
      <c r="Z1185">
        <v>49.97</v>
      </c>
      <c r="AA1185">
        <v>3</v>
      </c>
      <c r="AB1185" t="s">
        <v>2317</v>
      </c>
      <c r="AC1185" t="s">
        <v>2625</v>
      </c>
      <c r="AH1185" s="4"/>
      <c r="AI1185" s="4"/>
      <c r="AJ1185" t="s">
        <v>65</v>
      </c>
      <c r="AK1185" t="s">
        <v>227</v>
      </c>
      <c r="AL1185" t="s">
        <v>435</v>
      </c>
      <c r="AM1185" t="s">
        <v>997</v>
      </c>
      <c r="AN1185" t="s">
        <v>1529</v>
      </c>
      <c r="AO1185" t="s">
        <v>69</v>
      </c>
      <c r="AP1185" t="s">
        <v>1517</v>
      </c>
      <c r="AQ1185">
        <f>WebStore68[[#This Row],[unit_price]]*WebStore68[[#This Row],[quantity]]</f>
        <v>49.99</v>
      </c>
      <c r="AR1185" t="s">
        <v>431</v>
      </c>
      <c r="AS1185" t="s">
        <v>2326</v>
      </c>
      <c r="AT1185" t="str">
        <f t="shared" si="18"/>
        <v>1142159443928yesMale436212Facebook436154383083.9749.97102949.99119.9924</v>
      </c>
      <c r="AU1185">
        <f>COUNTIF(AT$2:AT1185,AT1185)</f>
        <v>1</v>
      </c>
      <c r="AV1185" t="str">
        <f>WebStore68[[#This Row],[country]]&amp;"-"&amp;WebStore68[[#This Row],[item]]</f>
        <v>Belguim-Cleanser</v>
      </c>
    </row>
    <row r="1186" spans="1:48" hidden="1" x14ac:dyDescent="0.25">
      <c r="A1186">
        <v>1142</v>
      </c>
      <c r="B1186">
        <v>159</v>
      </c>
      <c r="C1186" s="13">
        <v>44392</v>
      </c>
      <c r="D1186" s="14">
        <f>WebStore68[[#This Row],[order_date]]</f>
        <v>44392</v>
      </c>
      <c r="E1186" s="3">
        <f>ROUNDUP(MONTH(WebStore68[[#This Row],[order_date]])/3, 0)</f>
        <v>3</v>
      </c>
      <c r="F1186">
        <v>8</v>
      </c>
      <c r="G1186" t="s">
        <v>43</v>
      </c>
      <c r="H1186" t="s">
        <v>54</v>
      </c>
      <c r="I1186" t="s">
        <v>55</v>
      </c>
      <c r="J1186" t="s">
        <v>57</v>
      </c>
      <c r="K1186" s="4">
        <v>43621</v>
      </c>
      <c r="L1186">
        <v>2</v>
      </c>
      <c r="M1186" t="s">
        <v>60</v>
      </c>
      <c r="N1186" s="4">
        <v>43615</v>
      </c>
      <c r="O1186" s="4">
        <v>43830</v>
      </c>
      <c r="P1186">
        <v>3</v>
      </c>
      <c r="Q1186" t="s">
        <v>221</v>
      </c>
      <c r="R1186" t="s">
        <v>383</v>
      </c>
      <c r="S1186">
        <v>3</v>
      </c>
      <c r="T1186" t="s">
        <v>934</v>
      </c>
      <c r="U1186" t="s">
        <v>1468</v>
      </c>
      <c r="V1186" t="s">
        <v>1983</v>
      </c>
      <c r="W1186" t="s">
        <v>2029</v>
      </c>
      <c r="X1186" t="s">
        <v>2074</v>
      </c>
      <c r="Y1186">
        <v>83.97</v>
      </c>
      <c r="Z1186">
        <v>49.97</v>
      </c>
      <c r="AA1186">
        <v>3</v>
      </c>
      <c r="AB1186" t="s">
        <v>2317</v>
      </c>
      <c r="AC1186" t="s">
        <v>2625</v>
      </c>
      <c r="AH1186" s="4"/>
      <c r="AI1186" s="4"/>
      <c r="AJ1186" t="s">
        <v>67</v>
      </c>
      <c r="AK1186" t="s">
        <v>229</v>
      </c>
      <c r="AL1186" t="s">
        <v>485</v>
      </c>
      <c r="AM1186" t="s">
        <v>1048</v>
      </c>
      <c r="AN1186" t="s">
        <v>1577</v>
      </c>
      <c r="AO1186" t="s">
        <v>69</v>
      </c>
      <c r="AP1186" t="s">
        <v>1548</v>
      </c>
      <c r="AQ1186">
        <f>WebStore68[[#This Row],[unit_price]]*WebStore68[[#This Row],[quantity]]</f>
        <v>24.99</v>
      </c>
      <c r="AR1186" t="s">
        <v>90</v>
      </c>
      <c r="AS1186" t="s">
        <v>2328</v>
      </c>
      <c r="AT1186" t="str">
        <f t="shared" si="18"/>
        <v>1142159443928yesMale436212Facebook436154383083.9749.97311324.99114.996</v>
      </c>
      <c r="AU1186">
        <f>COUNTIF(AT$2:AT1186,AT1186)</f>
        <v>1</v>
      </c>
      <c r="AV1186" t="str">
        <f>WebStore68[[#This Row],[country]]&amp;"-"&amp;WebStore68[[#This Row],[item]]</f>
        <v>Belguim-Power Play</v>
      </c>
    </row>
    <row r="1187" spans="1:48" hidden="1" x14ac:dyDescent="0.25">
      <c r="A1187">
        <v>1142</v>
      </c>
      <c r="B1187">
        <v>159</v>
      </c>
      <c r="C1187" s="13">
        <v>44392</v>
      </c>
      <c r="D1187" s="14">
        <f>WebStore68[[#This Row],[order_date]]</f>
        <v>44392</v>
      </c>
      <c r="E1187" s="3">
        <f>ROUNDUP(MONTH(WebStore68[[#This Row],[order_date]])/3, 0)</f>
        <v>3</v>
      </c>
      <c r="F1187">
        <v>8</v>
      </c>
      <c r="G1187" t="s">
        <v>43</v>
      </c>
      <c r="H1187" t="s">
        <v>54</v>
      </c>
      <c r="I1187" t="s">
        <v>55</v>
      </c>
      <c r="J1187" t="s">
        <v>57</v>
      </c>
      <c r="K1187" s="4">
        <v>43621</v>
      </c>
      <c r="L1187">
        <v>2</v>
      </c>
      <c r="M1187" t="s">
        <v>60</v>
      </c>
      <c r="N1187" s="4">
        <v>43615</v>
      </c>
      <c r="O1187" s="4">
        <v>43830</v>
      </c>
      <c r="P1187">
        <v>3</v>
      </c>
      <c r="Q1187" t="s">
        <v>221</v>
      </c>
      <c r="R1187" t="s">
        <v>383</v>
      </c>
      <c r="S1187">
        <v>3</v>
      </c>
      <c r="T1187" t="s">
        <v>934</v>
      </c>
      <c r="U1187" t="s">
        <v>1468</v>
      </c>
      <c r="V1187" t="s">
        <v>1983</v>
      </c>
      <c r="W1187" t="s">
        <v>2029</v>
      </c>
      <c r="X1187" t="s">
        <v>2074</v>
      </c>
      <c r="Y1187">
        <v>83.97</v>
      </c>
      <c r="Z1187">
        <v>49.97</v>
      </c>
      <c r="AA1187">
        <v>3</v>
      </c>
      <c r="AB1187" t="s">
        <v>2317</v>
      </c>
      <c r="AC1187" t="s">
        <v>2625</v>
      </c>
      <c r="AH1187" s="4"/>
      <c r="AI1187" s="4"/>
      <c r="AJ1187" t="s">
        <v>78</v>
      </c>
      <c r="AK1187" t="s">
        <v>240</v>
      </c>
      <c r="AL1187" t="s">
        <v>904</v>
      </c>
      <c r="AM1187" t="s">
        <v>1191</v>
      </c>
      <c r="AN1187" t="s">
        <v>1490</v>
      </c>
      <c r="AO1187" t="s">
        <v>69</v>
      </c>
      <c r="AP1187" t="s">
        <v>1548</v>
      </c>
      <c r="AQ1187">
        <f>WebStore68[[#This Row],[unit_price]]*WebStore68[[#This Row],[quantity]]</f>
        <v>8.99</v>
      </c>
      <c r="AR1187" t="s">
        <v>469</v>
      </c>
      <c r="AS1187" t="s">
        <v>2339</v>
      </c>
      <c r="AT1187" t="str">
        <f t="shared" si="18"/>
        <v>1142159443928yesMale436212Facebook436154383083.9749.978868.99114.9923</v>
      </c>
      <c r="AU1187">
        <f>COUNTIF(AT$2:AT1187,AT1187)</f>
        <v>1</v>
      </c>
      <c r="AV1187" t="str">
        <f>WebStore68[[#This Row],[country]]&amp;"-"&amp;WebStore68[[#This Row],[item]]</f>
        <v>Belguim-Meat Shredder Barbecue Fork Bear Claw</v>
      </c>
    </row>
    <row r="1188" spans="1:48" hidden="1" x14ac:dyDescent="0.25">
      <c r="A1188">
        <v>1150</v>
      </c>
      <c r="B1188">
        <v>287</v>
      </c>
      <c r="C1188" s="13">
        <v>44395</v>
      </c>
      <c r="D1188" s="14">
        <f>WebStore68[[#This Row],[order_date]]</f>
        <v>44395</v>
      </c>
      <c r="E1188" s="3">
        <f>ROUNDUP(MONTH(WebStore68[[#This Row],[order_date]])/3, 0)</f>
        <v>3</v>
      </c>
      <c r="F1188">
        <v>8</v>
      </c>
      <c r="G1188" t="s">
        <v>43</v>
      </c>
      <c r="H1188" t="s">
        <v>54</v>
      </c>
      <c r="I1188" t="s">
        <v>56</v>
      </c>
      <c r="J1188" t="s">
        <v>58</v>
      </c>
      <c r="K1188" s="4">
        <v>43632</v>
      </c>
      <c r="L1188">
        <v>2</v>
      </c>
      <c r="M1188" t="s">
        <v>60</v>
      </c>
      <c r="N1188" s="4">
        <v>43615</v>
      </c>
      <c r="O1188" s="4">
        <v>43830</v>
      </c>
      <c r="P1188">
        <v>1</v>
      </c>
      <c r="Q1188" t="s">
        <v>91</v>
      </c>
      <c r="R1188" t="s">
        <v>253</v>
      </c>
      <c r="S1188">
        <v>1</v>
      </c>
      <c r="T1188" t="s">
        <v>935</v>
      </c>
      <c r="U1188" t="s">
        <v>1469</v>
      </c>
      <c r="V1188" t="s">
        <v>1637</v>
      </c>
      <c r="W1188" t="s">
        <v>71</v>
      </c>
      <c r="X1188" t="s">
        <v>1585</v>
      </c>
      <c r="Y1188">
        <v>99.98</v>
      </c>
      <c r="Z1188">
        <v>39.979999999999997</v>
      </c>
      <c r="AA1188">
        <v>1</v>
      </c>
      <c r="AB1188" t="s">
        <v>2094</v>
      </c>
      <c r="AC1188" t="s">
        <v>2361</v>
      </c>
      <c r="AH1188" s="4"/>
      <c r="AI1188" s="4"/>
      <c r="AJ1188" t="s">
        <v>65</v>
      </c>
      <c r="AK1188" t="s">
        <v>227</v>
      </c>
      <c r="AL1188" t="s">
        <v>435</v>
      </c>
      <c r="AM1188" t="s">
        <v>997</v>
      </c>
      <c r="AN1188" t="s">
        <v>1529</v>
      </c>
      <c r="AO1188" t="s">
        <v>69</v>
      </c>
      <c r="AP1188" t="s">
        <v>1517</v>
      </c>
      <c r="AQ1188">
        <f>WebStore68[[#This Row],[unit_price]]*WebStore68[[#This Row],[quantity]]</f>
        <v>49.99</v>
      </c>
      <c r="AR1188" t="s">
        <v>431</v>
      </c>
      <c r="AS1188" t="s">
        <v>2326</v>
      </c>
      <c r="AT1188" t="str">
        <f t="shared" si="18"/>
        <v>1150287443958noFemale436322Facebook436154383099.9839.98102949.99119.9924</v>
      </c>
      <c r="AU1188">
        <f>COUNTIF(AT$2:AT1188,AT1188)</f>
        <v>1</v>
      </c>
      <c r="AV1188" t="str">
        <f>WebStore68[[#This Row],[country]]&amp;"-"&amp;WebStore68[[#This Row],[item]]</f>
        <v>Belguim-Cleanser</v>
      </c>
    </row>
    <row r="1189" spans="1:48" hidden="1" x14ac:dyDescent="0.25">
      <c r="A1189">
        <v>1164</v>
      </c>
      <c r="B1189">
        <v>418</v>
      </c>
      <c r="C1189" s="4">
        <v>44402</v>
      </c>
      <c r="D1189" s="14">
        <f>WebStore68[[#This Row],[order_date]]</f>
        <v>44402</v>
      </c>
      <c r="E1189" s="3">
        <f>ROUNDUP(MONTH(WebStore68[[#This Row],[order_date]])/3, 0)</f>
        <v>3</v>
      </c>
      <c r="F1189">
        <v>8</v>
      </c>
      <c r="G1189" t="s">
        <v>43</v>
      </c>
      <c r="H1189" t="s">
        <v>54</v>
      </c>
      <c r="I1189" t="s">
        <v>56</v>
      </c>
      <c r="J1189" t="s">
        <v>57</v>
      </c>
      <c r="K1189" s="4">
        <v>44128</v>
      </c>
      <c r="L1189">
        <v>10</v>
      </c>
      <c r="M1189" t="s">
        <v>61</v>
      </c>
      <c r="N1189" s="4">
        <v>44055</v>
      </c>
      <c r="O1189" s="4">
        <v>44196</v>
      </c>
      <c r="P1189">
        <v>3</v>
      </c>
      <c r="Q1189" t="s">
        <v>222</v>
      </c>
      <c r="R1189" t="s">
        <v>384</v>
      </c>
      <c r="S1189">
        <v>3</v>
      </c>
      <c r="T1189" t="s">
        <v>939</v>
      </c>
      <c r="U1189" t="s">
        <v>1473</v>
      </c>
      <c r="V1189" t="s">
        <v>1987</v>
      </c>
      <c r="W1189" t="s">
        <v>2012</v>
      </c>
      <c r="X1189" t="s">
        <v>2074</v>
      </c>
      <c r="Y1189">
        <v>184.88</v>
      </c>
      <c r="Z1189">
        <v>64.959999999999994</v>
      </c>
      <c r="AA1189">
        <v>3</v>
      </c>
      <c r="AB1189" t="s">
        <v>2319</v>
      </c>
      <c r="AC1189" t="s">
        <v>2627</v>
      </c>
      <c r="AH1189" s="4"/>
      <c r="AI1189" s="4"/>
      <c r="AJ1189" t="s">
        <v>70</v>
      </c>
      <c r="AK1189" t="s">
        <v>232</v>
      </c>
      <c r="AL1189" t="s">
        <v>635</v>
      </c>
      <c r="AM1189" t="s">
        <v>1183</v>
      </c>
      <c r="AN1189" t="s">
        <v>1707</v>
      </c>
      <c r="AO1189" t="s">
        <v>69</v>
      </c>
      <c r="AP1189" t="s">
        <v>1517</v>
      </c>
      <c r="AQ1189">
        <f>WebStore68[[#This Row],[unit_price]]*WebStore68[[#This Row],[quantity]]</f>
        <v>22.99</v>
      </c>
      <c r="AR1189" t="s">
        <v>673</v>
      </c>
      <c r="AS1189" t="s">
        <v>2348</v>
      </c>
      <c r="AT1189" t="str">
        <f t="shared" si="18"/>
        <v>1164418444028noMale4412810YouTube4405544196184.8864.9658722.99119.9912</v>
      </c>
      <c r="AU1189">
        <f>COUNTIF(AT$2:AT1189,AT1189)</f>
        <v>1</v>
      </c>
      <c r="AV1189" t="str">
        <f>WebStore68[[#This Row],[country]]&amp;"-"&amp;WebStore68[[#This Row],[item]]</f>
        <v>Belguim-Men Sport Shock Compression Padded Protective Shirt Basketball Training Vest</v>
      </c>
    </row>
    <row r="1190" spans="1:48" hidden="1" x14ac:dyDescent="0.25">
      <c r="A1190">
        <v>1164</v>
      </c>
      <c r="B1190">
        <v>418</v>
      </c>
      <c r="C1190" s="4">
        <v>44402</v>
      </c>
      <c r="D1190" s="14">
        <f>WebStore68[[#This Row],[order_date]]</f>
        <v>44402</v>
      </c>
      <c r="E1190" s="3">
        <f>ROUNDUP(MONTH(WebStore68[[#This Row],[order_date]])/3, 0)</f>
        <v>3</v>
      </c>
      <c r="F1190">
        <v>8</v>
      </c>
      <c r="G1190" t="s">
        <v>43</v>
      </c>
      <c r="H1190" t="s">
        <v>54</v>
      </c>
      <c r="I1190" t="s">
        <v>56</v>
      </c>
      <c r="J1190" t="s">
        <v>57</v>
      </c>
      <c r="K1190" s="4">
        <v>44128</v>
      </c>
      <c r="L1190">
        <v>10</v>
      </c>
      <c r="M1190" t="s">
        <v>61</v>
      </c>
      <c r="N1190" s="4">
        <v>44055</v>
      </c>
      <c r="O1190" s="4">
        <v>44196</v>
      </c>
      <c r="P1190">
        <v>3</v>
      </c>
      <c r="Q1190" t="s">
        <v>222</v>
      </c>
      <c r="R1190" t="s">
        <v>384</v>
      </c>
      <c r="S1190">
        <v>3</v>
      </c>
      <c r="T1190" t="s">
        <v>939</v>
      </c>
      <c r="U1190" t="s">
        <v>1473</v>
      </c>
      <c r="V1190" t="s">
        <v>1987</v>
      </c>
      <c r="W1190" t="s">
        <v>2012</v>
      </c>
      <c r="X1190" t="s">
        <v>2074</v>
      </c>
      <c r="Y1190">
        <v>184.88</v>
      </c>
      <c r="Z1190">
        <v>64.959999999999994</v>
      </c>
      <c r="AA1190">
        <v>3</v>
      </c>
      <c r="AB1190" t="s">
        <v>2319</v>
      </c>
      <c r="AC1190" t="s">
        <v>2627</v>
      </c>
      <c r="AH1190" s="4"/>
      <c r="AI1190" s="4"/>
      <c r="AJ1190" t="s">
        <v>84</v>
      </c>
      <c r="AK1190" t="s">
        <v>246</v>
      </c>
      <c r="AL1190" t="s">
        <v>438</v>
      </c>
      <c r="AM1190" t="s">
        <v>1000</v>
      </c>
      <c r="AN1190" t="s">
        <v>1532</v>
      </c>
      <c r="AO1190" t="s">
        <v>69</v>
      </c>
      <c r="AP1190" t="s">
        <v>1548</v>
      </c>
      <c r="AQ1190">
        <f>WebStore68[[#This Row],[unit_price]]*WebStore68[[#This Row],[quantity]]</f>
        <v>133.99</v>
      </c>
      <c r="AR1190" t="s">
        <v>645</v>
      </c>
      <c r="AS1190" t="s">
        <v>2347</v>
      </c>
      <c r="AT1190" t="str">
        <f t="shared" si="18"/>
        <v>1164418444028noMale4412810YouTube4405544196184.8864.96981133.99114.9913</v>
      </c>
      <c r="AU1190">
        <f>COUNTIF(AT$2:AT1190,AT1190)</f>
        <v>1</v>
      </c>
      <c r="AV1190" t="str">
        <f>WebStore68[[#This Row],[country]]&amp;"-"&amp;WebStore68[[#This Row],[item]]</f>
        <v>Belguim-Logitech G733 LIGHTSPEED Wireless Gaming Headset</v>
      </c>
    </row>
    <row r="1191" spans="1:48" hidden="1" x14ac:dyDescent="0.25">
      <c r="A1191">
        <v>1164</v>
      </c>
      <c r="B1191">
        <v>418</v>
      </c>
      <c r="C1191" s="4">
        <v>44402</v>
      </c>
      <c r="D1191" s="14">
        <f>WebStore68[[#This Row],[order_date]]</f>
        <v>44402</v>
      </c>
      <c r="E1191" s="3">
        <f>ROUNDUP(MONTH(WebStore68[[#This Row],[order_date]])/3, 0)</f>
        <v>3</v>
      </c>
      <c r="F1191">
        <v>8</v>
      </c>
      <c r="G1191" t="s">
        <v>43</v>
      </c>
      <c r="H1191" t="s">
        <v>54</v>
      </c>
      <c r="I1191" t="s">
        <v>56</v>
      </c>
      <c r="J1191" t="s">
        <v>57</v>
      </c>
      <c r="K1191" s="4">
        <v>44128</v>
      </c>
      <c r="L1191">
        <v>10</v>
      </c>
      <c r="M1191" t="s">
        <v>61</v>
      </c>
      <c r="N1191" s="4">
        <v>44055</v>
      </c>
      <c r="O1191" s="4">
        <v>44196</v>
      </c>
      <c r="P1191">
        <v>3</v>
      </c>
      <c r="Q1191" t="s">
        <v>222</v>
      </c>
      <c r="R1191" t="s">
        <v>384</v>
      </c>
      <c r="S1191">
        <v>3</v>
      </c>
      <c r="T1191" t="s">
        <v>939</v>
      </c>
      <c r="U1191" t="s">
        <v>1473</v>
      </c>
      <c r="V1191" t="s">
        <v>1987</v>
      </c>
      <c r="W1191" t="s">
        <v>2012</v>
      </c>
      <c r="X1191" t="s">
        <v>2074</v>
      </c>
      <c r="Y1191">
        <v>184.88</v>
      </c>
      <c r="Z1191">
        <v>64.959999999999994</v>
      </c>
      <c r="AA1191">
        <v>3</v>
      </c>
      <c r="AB1191" t="s">
        <v>2319</v>
      </c>
      <c r="AC1191" t="s">
        <v>2627</v>
      </c>
      <c r="AH1191" s="4"/>
      <c r="AI1191" s="4"/>
      <c r="AJ1191" t="s">
        <v>79</v>
      </c>
      <c r="AK1191" t="s">
        <v>241</v>
      </c>
      <c r="AL1191" t="s">
        <v>524</v>
      </c>
      <c r="AM1191" t="s">
        <v>1087</v>
      </c>
      <c r="AN1191" t="s">
        <v>1614</v>
      </c>
      <c r="AO1191" t="s">
        <v>80</v>
      </c>
      <c r="AP1191" t="s">
        <v>1548</v>
      </c>
      <c r="AQ1191">
        <f>WebStore68[[#This Row],[unit_price]]*WebStore68[[#This Row],[quantity]]</f>
        <v>27.9</v>
      </c>
      <c r="AR1191" t="s">
        <v>455</v>
      </c>
      <c r="AS1191" t="s">
        <v>2340</v>
      </c>
      <c r="AT1191" t="str">
        <f t="shared" si="18"/>
        <v>1164418444028noMale4412810YouTube4405544196184.8864.96416813.95214.9915</v>
      </c>
      <c r="AU1191">
        <f>COUNTIF(AT$2:AT1191,AT1191)</f>
        <v>1</v>
      </c>
      <c r="AV1191" t="str">
        <f>WebStore68[[#This Row],[country]]&amp;"-"&amp;WebStore68[[#This Row],[item]]</f>
        <v>Belguim-Yu-Gi-Oh! TCG: Egyptian God Deck: Slifer The Sky Dragon</v>
      </c>
    </row>
    <row r="1192" spans="1:48" hidden="1" x14ac:dyDescent="0.25">
      <c r="A1192">
        <v>1170</v>
      </c>
      <c r="B1192">
        <v>273</v>
      </c>
      <c r="C1192" s="4">
        <v>44409</v>
      </c>
      <c r="D1192" s="14">
        <f>WebStore68[[#This Row],[order_date]]</f>
        <v>44409</v>
      </c>
      <c r="E1192" s="3">
        <f>ROUNDUP(MONTH(WebStore68[[#This Row],[order_date]])/3, 0)</f>
        <v>3</v>
      </c>
      <c r="F1192">
        <v>8</v>
      </c>
      <c r="G1192" t="s">
        <v>43</v>
      </c>
      <c r="H1192" t="s">
        <v>54</v>
      </c>
      <c r="I1192" t="s">
        <v>56</v>
      </c>
      <c r="J1192" t="s">
        <v>57</v>
      </c>
      <c r="K1192" s="4">
        <v>43933</v>
      </c>
      <c r="L1192">
        <v>7</v>
      </c>
      <c r="M1192" t="s">
        <v>61</v>
      </c>
      <c r="N1192" s="4">
        <v>43915</v>
      </c>
      <c r="O1192" s="4">
        <v>44012</v>
      </c>
      <c r="P1192">
        <v>1</v>
      </c>
      <c r="Q1192" t="s">
        <v>78</v>
      </c>
      <c r="R1192" t="s">
        <v>240</v>
      </c>
      <c r="S1192">
        <v>1</v>
      </c>
      <c r="T1192" t="s">
        <v>67</v>
      </c>
      <c r="U1192" t="s">
        <v>1120</v>
      </c>
      <c r="V1192" t="s">
        <v>1643</v>
      </c>
      <c r="W1192" t="s">
        <v>67</v>
      </c>
      <c r="X1192" t="s">
        <v>1548</v>
      </c>
      <c r="Y1192">
        <v>11.97</v>
      </c>
      <c r="Z1192">
        <v>44.97</v>
      </c>
      <c r="AA1192">
        <v>1</v>
      </c>
      <c r="AB1192" t="s">
        <v>469</v>
      </c>
      <c r="AC1192" t="s">
        <v>2339</v>
      </c>
      <c r="AH1192" s="4"/>
      <c r="AI1192" s="4"/>
      <c r="AJ1192" t="s">
        <v>78</v>
      </c>
      <c r="AK1192" t="s">
        <v>240</v>
      </c>
      <c r="AL1192" t="s">
        <v>67</v>
      </c>
      <c r="AM1192" t="s">
        <v>1120</v>
      </c>
      <c r="AN1192" t="s">
        <v>1643</v>
      </c>
      <c r="AO1192" t="s">
        <v>67</v>
      </c>
      <c r="AP1192" t="s">
        <v>1548</v>
      </c>
      <c r="AQ1192">
        <f>WebStore68[[#This Row],[unit_price]]*WebStore68[[#This Row],[quantity]]</f>
        <v>11.97</v>
      </c>
      <c r="AR1192" t="s">
        <v>469</v>
      </c>
      <c r="AS1192" t="s">
        <v>2339</v>
      </c>
      <c r="AT1192" t="str">
        <f t="shared" si="18"/>
        <v>1170273444098noMale439337YouTube439154401211.9744.97833.99314.9923</v>
      </c>
      <c r="AU1192">
        <f>COUNTIF(AT$2:AT1192,AT1192)</f>
        <v>1</v>
      </c>
      <c r="AV1192" t="str">
        <f>WebStore68[[#This Row],[country]]&amp;"-"&amp;WebStore68[[#This Row],[item]]</f>
        <v>Belguim-10pcs Bento Cute Animal Food Fruit Picks Forks Lunch Box Accessory Decor Tool</v>
      </c>
    </row>
    <row r="1193" spans="1:48" hidden="1" x14ac:dyDescent="0.25">
      <c r="A1193">
        <v>1175</v>
      </c>
      <c r="B1193">
        <v>146</v>
      </c>
      <c r="C1193" s="4">
        <v>44410</v>
      </c>
      <c r="D1193" s="14">
        <f>WebStore68[[#This Row],[order_date]]</f>
        <v>44410</v>
      </c>
      <c r="E1193" s="3">
        <f>ROUNDUP(MONTH(WebStore68[[#This Row],[order_date]])/3, 0)</f>
        <v>3</v>
      </c>
      <c r="F1193">
        <v>8</v>
      </c>
      <c r="G1193" t="s">
        <v>43</v>
      </c>
      <c r="H1193" t="s">
        <v>54</v>
      </c>
      <c r="I1193" t="s">
        <v>55</v>
      </c>
      <c r="J1193" t="s">
        <v>58</v>
      </c>
      <c r="K1193" s="4">
        <v>44092</v>
      </c>
      <c r="L1193">
        <v>10</v>
      </c>
      <c r="M1193" t="s">
        <v>61</v>
      </c>
      <c r="N1193" s="4">
        <v>44055</v>
      </c>
      <c r="O1193" s="4">
        <v>44196</v>
      </c>
      <c r="P1193">
        <v>1</v>
      </c>
      <c r="Q1193" t="s">
        <v>79</v>
      </c>
      <c r="R1193" t="s">
        <v>241</v>
      </c>
      <c r="S1193">
        <v>1</v>
      </c>
      <c r="T1193" t="s">
        <v>406</v>
      </c>
      <c r="U1193" t="s">
        <v>968</v>
      </c>
      <c r="V1193" t="s">
        <v>1501</v>
      </c>
      <c r="W1193" t="s">
        <v>69</v>
      </c>
      <c r="X1193" t="s">
        <v>1548</v>
      </c>
      <c r="Y1193">
        <v>86.95</v>
      </c>
      <c r="Z1193">
        <v>14.99</v>
      </c>
      <c r="AA1193">
        <v>1</v>
      </c>
      <c r="AB1193" t="s">
        <v>65</v>
      </c>
      <c r="AC1193" t="s">
        <v>2343</v>
      </c>
      <c r="AH1193" s="4"/>
      <c r="AI1193" s="4"/>
      <c r="AJ1193" t="s">
        <v>79</v>
      </c>
      <c r="AK1193" t="s">
        <v>241</v>
      </c>
      <c r="AL1193" t="s">
        <v>406</v>
      </c>
      <c r="AM1193" t="s">
        <v>968</v>
      </c>
      <c r="AN1193" t="s">
        <v>1501</v>
      </c>
      <c r="AO1193" t="s">
        <v>69</v>
      </c>
      <c r="AP1193" t="s">
        <v>1548</v>
      </c>
      <c r="AQ1193">
        <f>WebStore68[[#This Row],[unit_price]]*WebStore68[[#This Row],[quantity]]</f>
        <v>86.95</v>
      </c>
      <c r="AR1193" t="s">
        <v>65</v>
      </c>
      <c r="AS1193" t="s">
        <v>2343</v>
      </c>
      <c r="AT1193" t="str">
        <f t="shared" si="18"/>
        <v>1175146444108yesFemale4409210YouTube440554419686.9514.99411286.95114.9910</v>
      </c>
      <c r="AU1193">
        <f>COUNTIF(AT$2:AT1193,AT1193)</f>
        <v>1</v>
      </c>
      <c r="AV1193" t="str">
        <f>WebStore68[[#This Row],[country]]&amp;"-"&amp;WebStore68[[#This Row],[item]]</f>
        <v>Belguim-Pokemon Ultra Beasts Gx Collectible Cards</v>
      </c>
    </row>
    <row r="1194" spans="1:48" hidden="1" x14ac:dyDescent="0.25">
      <c r="A1194">
        <v>1183</v>
      </c>
      <c r="B1194">
        <v>81</v>
      </c>
      <c r="C1194" s="4">
        <v>44411</v>
      </c>
      <c r="D1194" s="14">
        <f>WebStore68[[#This Row],[order_date]]</f>
        <v>44411</v>
      </c>
      <c r="E1194" s="3">
        <f>ROUNDUP(MONTH(WebStore68[[#This Row],[order_date]])/3, 0)</f>
        <v>3</v>
      </c>
      <c r="F1194">
        <v>8</v>
      </c>
      <c r="G1194" t="s">
        <v>43</v>
      </c>
      <c r="H1194" t="s">
        <v>54</v>
      </c>
      <c r="I1194" t="s">
        <v>56</v>
      </c>
      <c r="J1194" t="s">
        <v>58</v>
      </c>
      <c r="K1194" s="4">
        <v>43875</v>
      </c>
      <c r="L1194">
        <v>5</v>
      </c>
      <c r="M1194" t="s">
        <v>60</v>
      </c>
      <c r="N1194" s="4">
        <v>43831</v>
      </c>
      <c r="O1194" s="4">
        <v>43921</v>
      </c>
      <c r="P1194">
        <v>1</v>
      </c>
      <c r="Q1194" t="s">
        <v>78</v>
      </c>
      <c r="R1194" t="s">
        <v>240</v>
      </c>
      <c r="S1194">
        <v>1</v>
      </c>
      <c r="T1194" t="s">
        <v>644</v>
      </c>
      <c r="U1194" t="s">
        <v>1191</v>
      </c>
      <c r="V1194" t="s">
        <v>1714</v>
      </c>
      <c r="W1194" t="s">
        <v>69</v>
      </c>
      <c r="X1194" t="s">
        <v>1548</v>
      </c>
      <c r="Y1194">
        <v>9.19</v>
      </c>
      <c r="Z1194">
        <v>14.99</v>
      </c>
      <c r="AA1194">
        <v>1</v>
      </c>
      <c r="AB1194" t="s">
        <v>393</v>
      </c>
      <c r="AC1194" t="s">
        <v>2345</v>
      </c>
      <c r="AH1194" s="4"/>
      <c r="AI1194" s="4"/>
      <c r="AJ1194" t="s">
        <v>78</v>
      </c>
      <c r="AK1194" t="s">
        <v>240</v>
      </c>
      <c r="AL1194" t="s">
        <v>644</v>
      </c>
      <c r="AM1194" t="s">
        <v>1191</v>
      </c>
      <c r="AN1194" t="s">
        <v>1714</v>
      </c>
      <c r="AO1194" t="s">
        <v>69</v>
      </c>
      <c r="AP1194" t="s">
        <v>1548</v>
      </c>
      <c r="AQ1194">
        <f>WebStore68[[#This Row],[unit_price]]*WebStore68[[#This Row],[quantity]]</f>
        <v>9.19</v>
      </c>
      <c r="AR1194" t="s">
        <v>393</v>
      </c>
      <c r="AS1194" t="s">
        <v>2345</v>
      </c>
      <c r="AT1194" t="str">
        <f t="shared" si="18"/>
        <v>118381444118noFemale438755Facebook43831439219.1914.9981749.19114.9918</v>
      </c>
      <c r="AU1194">
        <f>COUNTIF(AT$2:AT1194,AT1194)</f>
        <v>1</v>
      </c>
      <c r="AV1194" t="str">
        <f>WebStore68[[#This Row],[country]]&amp;"-"&amp;WebStore68[[#This Row],[item]]</f>
        <v>Belguim-Meat Shredder Barbecue Fork Bear Claw</v>
      </c>
    </row>
    <row r="1195" spans="1:48" hidden="1" x14ac:dyDescent="0.25">
      <c r="A1195">
        <v>1186</v>
      </c>
      <c r="B1195">
        <v>287</v>
      </c>
      <c r="C1195" s="13">
        <v>44411</v>
      </c>
      <c r="D1195" s="14">
        <f>WebStore68[[#This Row],[order_date]]</f>
        <v>44411</v>
      </c>
      <c r="E1195" s="3">
        <f>ROUNDUP(MONTH(WebStore68[[#This Row],[order_date]])/3, 0)</f>
        <v>3</v>
      </c>
      <c r="F1195">
        <v>8</v>
      </c>
      <c r="G1195" t="s">
        <v>43</v>
      </c>
      <c r="H1195" t="s">
        <v>54</v>
      </c>
      <c r="I1195" t="s">
        <v>56</v>
      </c>
      <c r="J1195" t="s">
        <v>58</v>
      </c>
      <c r="K1195" s="4">
        <v>43632</v>
      </c>
      <c r="L1195">
        <v>2</v>
      </c>
      <c r="M1195" t="s">
        <v>60</v>
      </c>
      <c r="N1195" s="4">
        <v>43615</v>
      </c>
      <c r="O1195" s="4">
        <v>43830</v>
      </c>
      <c r="P1195">
        <v>2</v>
      </c>
      <c r="Q1195" t="s">
        <v>224</v>
      </c>
      <c r="R1195" t="s">
        <v>386</v>
      </c>
      <c r="S1195">
        <v>2</v>
      </c>
      <c r="T1195" t="s">
        <v>943</v>
      </c>
      <c r="U1195" t="s">
        <v>1477</v>
      </c>
      <c r="V1195" t="s">
        <v>1991</v>
      </c>
      <c r="W1195" t="s">
        <v>2028</v>
      </c>
      <c r="X1195" t="s">
        <v>2079</v>
      </c>
      <c r="Y1195">
        <v>487.9</v>
      </c>
      <c r="Z1195">
        <v>189.9</v>
      </c>
      <c r="AA1195">
        <v>2</v>
      </c>
      <c r="AB1195" t="s">
        <v>2322</v>
      </c>
      <c r="AC1195" t="s">
        <v>2630</v>
      </c>
      <c r="AH1195" s="4"/>
      <c r="AI1195" s="4"/>
      <c r="AJ1195" t="s">
        <v>90</v>
      </c>
      <c r="AK1195" t="s">
        <v>252</v>
      </c>
      <c r="AL1195" t="s">
        <v>593</v>
      </c>
      <c r="AM1195" t="s">
        <v>1149</v>
      </c>
      <c r="AN1195" t="s">
        <v>1529</v>
      </c>
      <c r="AO1195" t="s">
        <v>80</v>
      </c>
      <c r="AP1195" t="s">
        <v>1562</v>
      </c>
      <c r="AQ1195">
        <f>WebStore68[[#This Row],[unit_price]]*WebStore68[[#This Row],[quantity]]</f>
        <v>99.98</v>
      </c>
      <c r="AR1195" t="s">
        <v>410</v>
      </c>
      <c r="AS1195" t="s">
        <v>2359</v>
      </c>
      <c r="AT1195" t="str">
        <f t="shared" si="18"/>
        <v>1186287444118noFemale436322Facebook4361543830487.9189.9614649.9929.9920</v>
      </c>
      <c r="AU1195">
        <f>COUNTIF(AT$2:AT1195,AT1195)</f>
        <v>1</v>
      </c>
      <c r="AV1195" t="str">
        <f>WebStore68[[#This Row],[country]]&amp;"-"&amp;WebStore68[[#This Row],[item]]</f>
        <v>Belguim-Train Set</v>
      </c>
    </row>
    <row r="1196" spans="1:48" hidden="1" x14ac:dyDescent="0.25">
      <c r="A1196">
        <v>1186</v>
      </c>
      <c r="B1196">
        <v>287</v>
      </c>
      <c r="C1196" s="13">
        <v>44411</v>
      </c>
      <c r="D1196" s="14">
        <f>WebStore68[[#This Row],[order_date]]</f>
        <v>44411</v>
      </c>
      <c r="E1196" s="3">
        <f>ROUNDUP(MONTH(WebStore68[[#This Row],[order_date]])/3, 0)</f>
        <v>3</v>
      </c>
      <c r="F1196">
        <v>8</v>
      </c>
      <c r="G1196" t="s">
        <v>43</v>
      </c>
      <c r="H1196" t="s">
        <v>54</v>
      </c>
      <c r="I1196" t="s">
        <v>56</v>
      </c>
      <c r="J1196" t="s">
        <v>58</v>
      </c>
      <c r="K1196" s="4">
        <v>43632</v>
      </c>
      <c r="L1196">
        <v>2</v>
      </c>
      <c r="M1196" t="s">
        <v>60</v>
      </c>
      <c r="N1196" s="4">
        <v>43615</v>
      </c>
      <c r="O1196" s="4">
        <v>43830</v>
      </c>
      <c r="P1196">
        <v>2</v>
      </c>
      <c r="Q1196" t="s">
        <v>224</v>
      </c>
      <c r="R1196" t="s">
        <v>386</v>
      </c>
      <c r="S1196">
        <v>2</v>
      </c>
      <c r="T1196" t="s">
        <v>943</v>
      </c>
      <c r="U1196" t="s">
        <v>1477</v>
      </c>
      <c r="V1196" t="s">
        <v>1991</v>
      </c>
      <c r="W1196" t="s">
        <v>2028</v>
      </c>
      <c r="X1196" t="s">
        <v>2079</v>
      </c>
      <c r="Y1196">
        <v>487.9</v>
      </c>
      <c r="Z1196">
        <v>189.9</v>
      </c>
      <c r="AA1196">
        <v>2</v>
      </c>
      <c r="AB1196" t="s">
        <v>2322</v>
      </c>
      <c r="AC1196" t="s">
        <v>2630</v>
      </c>
      <c r="AH1196" s="4"/>
      <c r="AI1196" s="4"/>
      <c r="AJ1196" t="s">
        <v>69</v>
      </c>
      <c r="AK1196" t="s">
        <v>231</v>
      </c>
      <c r="AL1196" t="s">
        <v>720</v>
      </c>
      <c r="AM1196" t="s">
        <v>1262</v>
      </c>
      <c r="AN1196" t="s">
        <v>1780</v>
      </c>
      <c r="AO1196" t="s">
        <v>67</v>
      </c>
      <c r="AP1196" t="s">
        <v>1577</v>
      </c>
      <c r="AQ1196">
        <f>WebStore68[[#This Row],[unit_price]]*WebStore68[[#This Row],[quantity]]</f>
        <v>143.97</v>
      </c>
      <c r="AR1196" t="s">
        <v>67</v>
      </c>
      <c r="AS1196" t="s">
        <v>2373</v>
      </c>
      <c r="AT1196" t="str">
        <f t="shared" si="18"/>
        <v>1186287444118noFemale436322Facebook4361543830487.9189.9115947.99324.993</v>
      </c>
      <c r="AU1196">
        <f>COUNTIF(AT$2:AT1196,AT1196)</f>
        <v>1</v>
      </c>
      <c r="AV1196" t="str">
        <f>WebStore68[[#This Row],[country]]&amp;"-"&amp;WebStore68[[#This Row],[item]]</f>
        <v>Belguim-Wyze Cam v3 with Color Night Vision Wired 1080p HD</v>
      </c>
    </row>
    <row r="1197" spans="1:48" hidden="1" x14ac:dyDescent="0.25">
      <c r="A1197">
        <v>1193</v>
      </c>
      <c r="B1197">
        <v>128</v>
      </c>
      <c r="C1197" s="4">
        <v>44412</v>
      </c>
      <c r="D1197" s="14">
        <f>WebStore68[[#This Row],[order_date]]</f>
        <v>44412</v>
      </c>
      <c r="E1197" s="3">
        <f>ROUNDUP(MONTH(WebStore68[[#This Row],[order_date]])/3, 0)</f>
        <v>3</v>
      </c>
      <c r="F1197">
        <v>8</v>
      </c>
      <c r="G1197" t="s">
        <v>43</v>
      </c>
      <c r="H1197" t="s">
        <v>54</v>
      </c>
      <c r="I1197" t="s">
        <v>56</v>
      </c>
      <c r="J1197" t="s">
        <v>58</v>
      </c>
      <c r="K1197" s="4">
        <v>44177</v>
      </c>
      <c r="L1197">
        <v>10</v>
      </c>
      <c r="M1197" t="s">
        <v>61</v>
      </c>
      <c r="N1197" s="4">
        <v>44055</v>
      </c>
      <c r="O1197" s="4">
        <v>44196</v>
      </c>
      <c r="P1197">
        <v>1</v>
      </c>
      <c r="Q1197" t="s">
        <v>90</v>
      </c>
      <c r="R1197" t="s">
        <v>252</v>
      </c>
      <c r="S1197">
        <v>1</v>
      </c>
      <c r="T1197" t="s">
        <v>652</v>
      </c>
      <c r="U1197" t="s">
        <v>1196</v>
      </c>
      <c r="V1197" t="s">
        <v>1720</v>
      </c>
      <c r="W1197" t="s">
        <v>67</v>
      </c>
      <c r="X1197" t="s">
        <v>1562</v>
      </c>
      <c r="Y1197">
        <v>58.47</v>
      </c>
      <c r="Z1197">
        <v>29.97</v>
      </c>
      <c r="AA1197">
        <v>1</v>
      </c>
      <c r="AB1197" t="s">
        <v>410</v>
      </c>
      <c r="AC1197" t="s">
        <v>2359</v>
      </c>
      <c r="AH1197" s="4"/>
      <c r="AI1197" s="4"/>
      <c r="AJ1197" t="s">
        <v>90</v>
      </c>
      <c r="AK1197" t="s">
        <v>252</v>
      </c>
      <c r="AL1197" t="s">
        <v>652</v>
      </c>
      <c r="AM1197" t="s">
        <v>1196</v>
      </c>
      <c r="AN1197" t="s">
        <v>1720</v>
      </c>
      <c r="AO1197" t="s">
        <v>67</v>
      </c>
      <c r="AP1197" t="s">
        <v>1562</v>
      </c>
      <c r="AQ1197">
        <f>WebStore68[[#This Row],[unit_price]]*WebStore68[[#This Row],[quantity]]</f>
        <v>58.47</v>
      </c>
      <c r="AR1197" t="s">
        <v>410</v>
      </c>
      <c r="AS1197" t="s">
        <v>2359</v>
      </c>
      <c r="AT1197" t="str">
        <f t="shared" si="18"/>
        <v>1193128444128noFemale4417710YouTube440554419658.4729.9761119.4939.9920</v>
      </c>
      <c r="AU1197">
        <f>COUNTIF(AT$2:AT1197,AT1197)</f>
        <v>1</v>
      </c>
      <c r="AV1197" t="str">
        <f>WebStore68[[#This Row],[country]]&amp;"-"&amp;WebStore68[[#This Row],[item]]</f>
        <v>Belguim-500 Pieces Castle Puzzle</v>
      </c>
    </row>
    <row r="1198" spans="1:48" hidden="1" x14ac:dyDescent="0.25">
      <c r="A1198">
        <v>15</v>
      </c>
      <c r="B1198">
        <v>452</v>
      </c>
      <c r="C1198" s="4">
        <v>43747</v>
      </c>
      <c r="D1198" s="14">
        <f>WebStore68[[#This Row],[order_date]]</f>
        <v>43747</v>
      </c>
      <c r="E1198" s="3">
        <f>ROUNDUP(MONTH(WebStore68[[#This Row],[order_date]])/3, 0)</f>
        <v>4</v>
      </c>
      <c r="F1198">
        <v>9</v>
      </c>
      <c r="G1198" t="s">
        <v>41</v>
      </c>
      <c r="H1198" t="s">
        <v>52</v>
      </c>
      <c r="I1198" t="s">
        <v>55</v>
      </c>
      <c r="J1198" t="s">
        <v>58</v>
      </c>
      <c r="K1198" s="4">
        <v>43598</v>
      </c>
      <c r="L1198">
        <v>3</v>
      </c>
      <c r="N1198" s="4"/>
      <c r="O1198" s="4"/>
      <c r="P1198">
        <v>2</v>
      </c>
      <c r="Q1198" t="s">
        <v>77</v>
      </c>
      <c r="R1198" t="s">
        <v>239</v>
      </c>
      <c r="S1198">
        <v>2</v>
      </c>
      <c r="T1198" t="s">
        <v>401</v>
      </c>
      <c r="U1198" t="s">
        <v>963</v>
      </c>
      <c r="V1198" t="s">
        <v>1497</v>
      </c>
      <c r="W1198" t="s">
        <v>180</v>
      </c>
      <c r="X1198" t="s">
        <v>2030</v>
      </c>
      <c r="Y1198">
        <v>56.87</v>
      </c>
      <c r="Z1198">
        <v>54.97</v>
      </c>
      <c r="AA1198">
        <v>2</v>
      </c>
      <c r="AB1198" t="s">
        <v>2088</v>
      </c>
      <c r="AC1198" t="s">
        <v>2338</v>
      </c>
      <c r="AD1198">
        <v>1</v>
      </c>
      <c r="AE1198" t="s">
        <v>2634</v>
      </c>
      <c r="AF1198">
        <v>226</v>
      </c>
      <c r="AG1198" t="s">
        <v>2635</v>
      </c>
      <c r="AH1198" s="4">
        <v>43740</v>
      </c>
      <c r="AI1198" s="4">
        <v>43799</v>
      </c>
      <c r="AJ1198" t="s">
        <v>70</v>
      </c>
      <c r="AK1198" t="s">
        <v>232</v>
      </c>
      <c r="AL1198" t="s">
        <v>737</v>
      </c>
      <c r="AM1198" t="s">
        <v>1185</v>
      </c>
      <c r="AN1198" t="s">
        <v>1652</v>
      </c>
      <c r="AO1198" t="s">
        <v>80</v>
      </c>
      <c r="AP1198" t="s">
        <v>1517</v>
      </c>
      <c r="AQ1198">
        <f>WebStore68[[#This Row],[unit_price]]*WebStore68[[#This Row],[quantity]]</f>
        <v>27.98</v>
      </c>
      <c r="AR1198" t="s">
        <v>432</v>
      </c>
      <c r="AS1198" t="s">
        <v>2331</v>
      </c>
      <c r="AT1198" t="str">
        <f t="shared" si="18"/>
        <v>15452437479yesFemale43598356.8754.971test226Changing color of background from blue to green4374043799515613.99219.9921</v>
      </c>
      <c r="AU1198">
        <f>COUNTIF(AT$2:AT1198,AT1198)</f>
        <v>1</v>
      </c>
      <c r="AV1198" t="str">
        <f>WebStore68[[#This Row],[country]]&amp;"-"&amp;WebStore68[[#This Row],[item]]</f>
        <v>Portugal-Wilson Official Size NFL Ball American Football</v>
      </c>
    </row>
    <row r="1199" spans="1:48" hidden="1" x14ac:dyDescent="0.25">
      <c r="A1199">
        <v>15</v>
      </c>
      <c r="B1199">
        <v>452</v>
      </c>
      <c r="C1199" s="4">
        <v>43747</v>
      </c>
      <c r="D1199" s="14">
        <f>WebStore68[[#This Row],[order_date]]</f>
        <v>43747</v>
      </c>
      <c r="E1199" s="3">
        <f>ROUNDUP(MONTH(WebStore68[[#This Row],[order_date]])/3, 0)</f>
        <v>4</v>
      </c>
      <c r="F1199">
        <v>9</v>
      </c>
      <c r="G1199" t="s">
        <v>41</v>
      </c>
      <c r="H1199" t="s">
        <v>52</v>
      </c>
      <c r="I1199" t="s">
        <v>55</v>
      </c>
      <c r="J1199" t="s">
        <v>58</v>
      </c>
      <c r="K1199" s="4">
        <v>43598</v>
      </c>
      <c r="L1199">
        <v>3</v>
      </c>
      <c r="N1199" s="4"/>
      <c r="O1199" s="4"/>
      <c r="P1199">
        <v>2</v>
      </c>
      <c r="Q1199" t="s">
        <v>77</v>
      </c>
      <c r="R1199" t="s">
        <v>239</v>
      </c>
      <c r="S1199">
        <v>2</v>
      </c>
      <c r="T1199" t="s">
        <v>401</v>
      </c>
      <c r="U1199" t="s">
        <v>963</v>
      </c>
      <c r="V1199" t="s">
        <v>1497</v>
      </c>
      <c r="W1199" t="s">
        <v>180</v>
      </c>
      <c r="X1199" t="s">
        <v>2030</v>
      </c>
      <c r="Y1199">
        <v>56.87</v>
      </c>
      <c r="Z1199">
        <v>54.97</v>
      </c>
      <c r="AA1199">
        <v>2</v>
      </c>
      <c r="AB1199" t="s">
        <v>2088</v>
      </c>
      <c r="AC1199" t="s">
        <v>2338</v>
      </c>
      <c r="AD1199">
        <v>1</v>
      </c>
      <c r="AE1199" t="s">
        <v>2634</v>
      </c>
      <c r="AF1199">
        <v>226</v>
      </c>
      <c r="AG1199" t="s">
        <v>2635</v>
      </c>
      <c r="AH1199" s="4">
        <v>43740</v>
      </c>
      <c r="AI1199" s="4">
        <v>43799</v>
      </c>
      <c r="AJ1199" t="s">
        <v>67</v>
      </c>
      <c r="AK1199" t="s">
        <v>229</v>
      </c>
      <c r="AL1199" t="s">
        <v>412</v>
      </c>
      <c r="AM1199" t="s">
        <v>974</v>
      </c>
      <c r="AN1199" t="s">
        <v>1507</v>
      </c>
      <c r="AO1199" t="s">
        <v>69</v>
      </c>
      <c r="AP1199" t="s">
        <v>1548</v>
      </c>
      <c r="AQ1199">
        <f>WebStore68[[#This Row],[unit_price]]*WebStore68[[#This Row],[quantity]]</f>
        <v>28.89</v>
      </c>
      <c r="AR1199" t="s">
        <v>79</v>
      </c>
      <c r="AS1199" t="s">
        <v>2349</v>
      </c>
      <c r="AT1199" t="str">
        <f t="shared" si="18"/>
        <v>15452437479yesFemale43598356.8754.971test226Changing color of background from blue to green4374043799317228.89114.994</v>
      </c>
      <c r="AU1199">
        <f>COUNTIF(AT$2:AT1199,AT1199)</f>
        <v>1</v>
      </c>
      <c r="AV1199" t="str">
        <f>WebStore68[[#This Row],[country]]&amp;"-"&amp;WebStore68[[#This Row],[item]]</f>
        <v>Portugal-The Secret</v>
      </c>
    </row>
    <row r="1200" spans="1:48" hidden="1" x14ac:dyDescent="0.25">
      <c r="A1200">
        <v>23</v>
      </c>
      <c r="B1200">
        <v>375</v>
      </c>
      <c r="C1200" s="4">
        <v>43749</v>
      </c>
      <c r="D1200" s="14">
        <f>WebStore68[[#This Row],[order_date]]</f>
        <v>43749</v>
      </c>
      <c r="E1200" s="3">
        <f>ROUNDUP(MONTH(WebStore68[[#This Row],[order_date]])/3, 0)</f>
        <v>4</v>
      </c>
      <c r="F1200">
        <v>9</v>
      </c>
      <c r="G1200" t="s">
        <v>41</v>
      </c>
      <c r="H1200" t="s">
        <v>52</v>
      </c>
      <c r="I1200" t="s">
        <v>56</v>
      </c>
      <c r="J1200" t="s">
        <v>57</v>
      </c>
      <c r="K1200" s="4">
        <v>43488</v>
      </c>
      <c r="L1200">
        <v>3</v>
      </c>
      <c r="N1200" s="4"/>
      <c r="O1200" s="4"/>
      <c r="P1200">
        <v>2</v>
      </c>
      <c r="Q1200" t="s">
        <v>83</v>
      </c>
      <c r="R1200" t="s">
        <v>245</v>
      </c>
      <c r="S1200">
        <v>2</v>
      </c>
      <c r="T1200" t="s">
        <v>409</v>
      </c>
      <c r="U1200" t="s">
        <v>971</v>
      </c>
      <c r="V1200" t="s">
        <v>1504</v>
      </c>
      <c r="W1200" t="s">
        <v>71</v>
      </c>
      <c r="X1200" t="s">
        <v>1869</v>
      </c>
      <c r="Y1200">
        <v>94.98</v>
      </c>
      <c r="Z1200">
        <v>29.98</v>
      </c>
      <c r="AA1200">
        <v>1</v>
      </c>
      <c r="AB1200" t="s">
        <v>105</v>
      </c>
      <c r="AC1200" t="s">
        <v>2346</v>
      </c>
      <c r="AD1200">
        <v>1</v>
      </c>
      <c r="AE1200" t="s">
        <v>2634</v>
      </c>
      <c r="AF1200">
        <v>176</v>
      </c>
      <c r="AG1200" t="s">
        <v>2635</v>
      </c>
      <c r="AH1200" s="4">
        <v>43740</v>
      </c>
      <c r="AI1200" s="4">
        <v>43799</v>
      </c>
      <c r="AJ1200" t="s">
        <v>67</v>
      </c>
      <c r="AK1200" t="s">
        <v>229</v>
      </c>
      <c r="AL1200" t="s">
        <v>445</v>
      </c>
      <c r="AM1200" t="s">
        <v>1007</v>
      </c>
      <c r="AN1200" t="s">
        <v>1533</v>
      </c>
      <c r="AO1200" t="s">
        <v>69</v>
      </c>
      <c r="AP1200" t="s">
        <v>1548</v>
      </c>
      <c r="AQ1200">
        <f>WebStore68[[#This Row],[unit_price]]*WebStore68[[#This Row],[quantity]]</f>
        <v>59.99</v>
      </c>
      <c r="AR1200" t="s">
        <v>79</v>
      </c>
      <c r="AS1200" t="s">
        <v>2349</v>
      </c>
      <c r="AT1200" t="str">
        <f t="shared" si="18"/>
        <v>23375437499noMale43488394.9829.981test176Changing color of background from blue to green4374043799310459.99114.994</v>
      </c>
      <c r="AU1200">
        <f>COUNTIF(AT$2:AT1200,AT1200)</f>
        <v>1</v>
      </c>
      <c r="AV1200" t="str">
        <f>WebStore68[[#This Row],[country]]&amp;"-"&amp;WebStore68[[#This Row],[item]]</f>
        <v>Portugal-One Piece Vol.3 1st Edition - JP</v>
      </c>
    </row>
    <row r="1201" spans="1:48" hidden="1" x14ac:dyDescent="0.25">
      <c r="A1201">
        <v>23</v>
      </c>
      <c r="B1201">
        <v>375</v>
      </c>
      <c r="C1201" s="4">
        <v>43749</v>
      </c>
      <c r="D1201" s="14">
        <f>WebStore68[[#This Row],[order_date]]</f>
        <v>43749</v>
      </c>
      <c r="E1201" s="3">
        <f>ROUNDUP(MONTH(WebStore68[[#This Row],[order_date]])/3, 0)</f>
        <v>4</v>
      </c>
      <c r="F1201">
        <v>9</v>
      </c>
      <c r="G1201" t="s">
        <v>41</v>
      </c>
      <c r="H1201" t="s">
        <v>52</v>
      </c>
      <c r="I1201" t="s">
        <v>56</v>
      </c>
      <c r="J1201" t="s">
        <v>57</v>
      </c>
      <c r="K1201" s="4">
        <v>43488</v>
      </c>
      <c r="L1201">
        <v>3</v>
      </c>
      <c r="N1201" s="4"/>
      <c r="O1201" s="4"/>
      <c r="P1201">
        <v>2</v>
      </c>
      <c r="Q1201" t="s">
        <v>83</v>
      </c>
      <c r="R1201" t="s">
        <v>245</v>
      </c>
      <c r="S1201">
        <v>2</v>
      </c>
      <c r="T1201" t="s">
        <v>409</v>
      </c>
      <c r="U1201" t="s">
        <v>971</v>
      </c>
      <c r="V1201" t="s">
        <v>1504</v>
      </c>
      <c r="W1201" t="s">
        <v>71</v>
      </c>
      <c r="X1201" t="s">
        <v>1869</v>
      </c>
      <c r="Y1201">
        <v>94.98</v>
      </c>
      <c r="Z1201">
        <v>29.98</v>
      </c>
      <c r="AA1201">
        <v>1</v>
      </c>
      <c r="AB1201" t="s">
        <v>105</v>
      </c>
      <c r="AC1201" t="s">
        <v>2346</v>
      </c>
      <c r="AD1201">
        <v>1</v>
      </c>
      <c r="AE1201" t="s">
        <v>2634</v>
      </c>
      <c r="AF1201">
        <v>176</v>
      </c>
      <c r="AG1201" t="s">
        <v>2635</v>
      </c>
      <c r="AH1201" s="4">
        <v>43740</v>
      </c>
      <c r="AI1201" s="4">
        <v>43799</v>
      </c>
      <c r="AJ1201" t="s">
        <v>80</v>
      </c>
      <c r="AK1201" t="s">
        <v>242</v>
      </c>
      <c r="AL1201" t="s">
        <v>811</v>
      </c>
      <c r="AM1201" t="s">
        <v>1193</v>
      </c>
      <c r="AN1201" t="s">
        <v>1526</v>
      </c>
      <c r="AO1201" t="s">
        <v>69</v>
      </c>
      <c r="AP1201" t="s">
        <v>1548</v>
      </c>
      <c r="AQ1201">
        <f>WebStore68[[#This Row],[unit_price]]*WebStore68[[#This Row],[quantity]]</f>
        <v>34.99</v>
      </c>
      <c r="AR1201" t="s">
        <v>79</v>
      </c>
      <c r="AS1201" t="s">
        <v>2349</v>
      </c>
      <c r="AT1201" t="str">
        <f t="shared" si="18"/>
        <v>23375437499noMale43488394.9829.981test176Changing color of background from blue to green437404379925334.99114.994</v>
      </c>
      <c r="AU1201">
        <f>COUNTIF(AT$2:AT1201,AT1201)</f>
        <v>1</v>
      </c>
      <c r="AV1201" t="str">
        <f>WebStore68[[#This Row],[country]]&amp;"-"&amp;WebStore68[[#This Row],[item]]</f>
        <v>Portugal-GOSOPIN Women Ripped Slim Fit Jeans</v>
      </c>
    </row>
    <row r="1202" spans="1:48" hidden="1" x14ac:dyDescent="0.25">
      <c r="A1202">
        <v>37</v>
      </c>
      <c r="B1202">
        <v>364</v>
      </c>
      <c r="C1202" s="13">
        <v>43756</v>
      </c>
      <c r="D1202" s="14">
        <f>WebStore68[[#This Row],[order_date]]</f>
        <v>43756</v>
      </c>
      <c r="E1202" s="3">
        <f>ROUNDUP(MONTH(WebStore68[[#This Row],[order_date]])/3, 0)</f>
        <v>4</v>
      </c>
      <c r="F1202">
        <v>9</v>
      </c>
      <c r="G1202" t="s">
        <v>41</v>
      </c>
      <c r="H1202" t="s">
        <v>52</v>
      </c>
      <c r="I1202" t="s">
        <v>55</v>
      </c>
      <c r="J1202" t="s">
        <v>58</v>
      </c>
      <c r="K1202" s="4">
        <v>43577</v>
      </c>
      <c r="L1202">
        <v>2</v>
      </c>
      <c r="N1202" s="4"/>
      <c r="O1202" s="4"/>
      <c r="P1202">
        <v>1</v>
      </c>
      <c r="Q1202" t="s">
        <v>88</v>
      </c>
      <c r="R1202" t="s">
        <v>250</v>
      </c>
      <c r="S1202">
        <v>2</v>
      </c>
      <c r="T1202" t="s">
        <v>421</v>
      </c>
      <c r="U1202" t="s">
        <v>983</v>
      </c>
      <c r="V1202" t="s">
        <v>1516</v>
      </c>
      <c r="W1202" t="s">
        <v>71</v>
      </c>
      <c r="X1202" t="s">
        <v>1869</v>
      </c>
      <c r="Y1202">
        <v>139.99</v>
      </c>
      <c r="Z1202">
        <v>29.98</v>
      </c>
      <c r="AA1202">
        <v>2</v>
      </c>
      <c r="AB1202" t="s">
        <v>167</v>
      </c>
      <c r="AC1202" t="s">
        <v>2356</v>
      </c>
      <c r="AD1202">
        <v>1</v>
      </c>
      <c r="AE1202" t="s">
        <v>2634</v>
      </c>
      <c r="AF1202">
        <v>168</v>
      </c>
      <c r="AG1202" t="s">
        <v>2635</v>
      </c>
      <c r="AH1202" s="4">
        <v>43740</v>
      </c>
      <c r="AI1202" s="4">
        <v>43799</v>
      </c>
      <c r="AJ1202" t="s">
        <v>80</v>
      </c>
      <c r="AK1202" t="s">
        <v>242</v>
      </c>
      <c r="AL1202" t="s">
        <v>65</v>
      </c>
      <c r="AM1202" t="s">
        <v>1267</v>
      </c>
      <c r="AN1202" t="s">
        <v>1548</v>
      </c>
      <c r="AO1202" t="s">
        <v>69</v>
      </c>
      <c r="AP1202" t="s">
        <v>1548</v>
      </c>
      <c r="AQ1202">
        <f>WebStore68[[#This Row],[unit_price]]*WebStore68[[#This Row],[quantity]]</f>
        <v>14.99</v>
      </c>
      <c r="AR1202" t="s">
        <v>80</v>
      </c>
      <c r="AS1202" t="s">
        <v>2357</v>
      </c>
      <c r="AT1202" t="str">
        <f t="shared" si="18"/>
        <v>37364437569yesFemale435772139.9929.981test168Changing color of background from blue to green437404379921014.99114.992</v>
      </c>
      <c r="AU1202">
        <f>COUNTIF(AT$2:AT1202,AT1202)</f>
        <v>1</v>
      </c>
      <c r="AV1202" t="str">
        <f>WebStore68[[#This Row],[country]]&amp;"-"&amp;WebStore68[[#This Row],[item]]</f>
        <v>Portugal-5 Pairs Stud Earrings Set Hypoallergenic Cubic Zirconia 316L</v>
      </c>
    </row>
    <row r="1203" spans="1:48" hidden="1" x14ac:dyDescent="0.25">
      <c r="A1203">
        <v>37</v>
      </c>
      <c r="B1203">
        <v>364</v>
      </c>
      <c r="C1203" s="13">
        <v>43756</v>
      </c>
      <c r="D1203" s="14">
        <f>WebStore68[[#This Row],[order_date]]</f>
        <v>43756</v>
      </c>
      <c r="E1203" s="3">
        <f>ROUNDUP(MONTH(WebStore68[[#This Row],[order_date]])/3, 0)</f>
        <v>4</v>
      </c>
      <c r="F1203">
        <v>9</v>
      </c>
      <c r="G1203" t="s">
        <v>41</v>
      </c>
      <c r="H1203" t="s">
        <v>52</v>
      </c>
      <c r="I1203" t="s">
        <v>55</v>
      </c>
      <c r="J1203" t="s">
        <v>58</v>
      </c>
      <c r="K1203" s="4">
        <v>43577</v>
      </c>
      <c r="L1203">
        <v>2</v>
      </c>
      <c r="N1203" s="4"/>
      <c r="O1203" s="4"/>
      <c r="P1203">
        <v>1</v>
      </c>
      <c r="Q1203" t="s">
        <v>88</v>
      </c>
      <c r="R1203" t="s">
        <v>250</v>
      </c>
      <c r="S1203">
        <v>2</v>
      </c>
      <c r="T1203" t="s">
        <v>421</v>
      </c>
      <c r="U1203" t="s">
        <v>983</v>
      </c>
      <c r="V1203" t="s">
        <v>1516</v>
      </c>
      <c r="W1203" t="s">
        <v>71</v>
      </c>
      <c r="X1203" t="s">
        <v>1869</v>
      </c>
      <c r="Y1203">
        <v>139.99</v>
      </c>
      <c r="Z1203">
        <v>29.98</v>
      </c>
      <c r="AA1203">
        <v>2</v>
      </c>
      <c r="AB1203" t="s">
        <v>167</v>
      </c>
      <c r="AC1203" t="s">
        <v>2356</v>
      </c>
      <c r="AD1203">
        <v>1</v>
      </c>
      <c r="AE1203" t="s">
        <v>2634</v>
      </c>
      <c r="AF1203">
        <v>168</v>
      </c>
      <c r="AG1203" t="s">
        <v>2635</v>
      </c>
      <c r="AH1203" s="4">
        <v>43740</v>
      </c>
      <c r="AI1203" s="4">
        <v>43799</v>
      </c>
      <c r="AJ1203" t="s">
        <v>80</v>
      </c>
      <c r="AK1203" t="s">
        <v>242</v>
      </c>
      <c r="AL1203" t="s">
        <v>709</v>
      </c>
      <c r="AM1203" t="s">
        <v>1250</v>
      </c>
      <c r="AN1203" t="s">
        <v>425</v>
      </c>
      <c r="AO1203" t="s">
        <v>69</v>
      </c>
      <c r="AP1203" t="s">
        <v>1548</v>
      </c>
      <c r="AQ1203">
        <f>WebStore68[[#This Row],[unit_price]]*WebStore68[[#This Row],[quantity]]</f>
        <v>125</v>
      </c>
      <c r="AR1203" t="s">
        <v>79</v>
      </c>
      <c r="AS1203" t="s">
        <v>2349</v>
      </c>
      <c r="AT1203" t="str">
        <f t="shared" si="18"/>
        <v>37364437569yesFemale435772139.9929.981test168Changing color of background from blue to green4374043799258125114.994</v>
      </c>
      <c r="AU1203">
        <f>COUNTIF(AT$2:AT1203,AT1203)</f>
        <v>1</v>
      </c>
      <c r="AV1203" t="str">
        <f>WebStore68[[#This Row],[country]]&amp;"-"&amp;WebStore68[[#This Row],[item]]</f>
        <v>Portugal-Halloween Superhero Costume</v>
      </c>
    </row>
    <row r="1204" spans="1:48" hidden="1" x14ac:dyDescent="0.25">
      <c r="A1204">
        <v>38</v>
      </c>
      <c r="B1204">
        <v>124</v>
      </c>
      <c r="C1204" s="4">
        <v>43758</v>
      </c>
      <c r="D1204" s="14">
        <f>WebStore68[[#This Row],[order_date]]</f>
        <v>43758</v>
      </c>
      <c r="E1204" s="3">
        <f>ROUNDUP(MONTH(WebStore68[[#This Row],[order_date]])/3, 0)</f>
        <v>4</v>
      </c>
      <c r="F1204">
        <v>9</v>
      </c>
      <c r="G1204" t="s">
        <v>41</v>
      </c>
      <c r="H1204" t="s">
        <v>52</v>
      </c>
      <c r="I1204" t="s">
        <v>56</v>
      </c>
      <c r="J1204" t="s">
        <v>57</v>
      </c>
      <c r="K1204" s="4">
        <v>43721</v>
      </c>
      <c r="L1204">
        <v>3</v>
      </c>
      <c r="M1204" t="s">
        <v>59</v>
      </c>
      <c r="N1204" s="4">
        <v>43615</v>
      </c>
      <c r="O1204" s="4">
        <v>43830</v>
      </c>
      <c r="P1204">
        <v>1</v>
      </c>
      <c r="Q1204" t="s">
        <v>80</v>
      </c>
      <c r="R1204" t="s">
        <v>242</v>
      </c>
      <c r="S1204">
        <v>1</v>
      </c>
      <c r="T1204" t="s">
        <v>422</v>
      </c>
      <c r="U1204" t="s">
        <v>984</v>
      </c>
      <c r="V1204" t="s">
        <v>1517</v>
      </c>
      <c r="W1204" t="s">
        <v>80</v>
      </c>
      <c r="X1204" t="s">
        <v>1548</v>
      </c>
      <c r="Y1204">
        <v>39.979999999999997</v>
      </c>
      <c r="Z1204">
        <v>29.98</v>
      </c>
      <c r="AA1204">
        <v>1</v>
      </c>
      <c r="AB1204" t="s">
        <v>80</v>
      </c>
      <c r="AC1204" t="s">
        <v>2357</v>
      </c>
      <c r="AD1204">
        <v>1</v>
      </c>
      <c r="AE1204" t="s">
        <v>2634</v>
      </c>
      <c r="AF1204">
        <v>46</v>
      </c>
      <c r="AG1204" t="s">
        <v>2635</v>
      </c>
      <c r="AH1204" s="4">
        <v>43740</v>
      </c>
      <c r="AI1204" s="4">
        <v>43799</v>
      </c>
      <c r="AJ1204" t="s">
        <v>80</v>
      </c>
      <c r="AK1204" t="s">
        <v>242</v>
      </c>
      <c r="AL1204" t="s">
        <v>422</v>
      </c>
      <c r="AM1204" t="s">
        <v>984</v>
      </c>
      <c r="AN1204" t="s">
        <v>1517</v>
      </c>
      <c r="AO1204" t="s">
        <v>80</v>
      </c>
      <c r="AP1204" t="s">
        <v>1548</v>
      </c>
      <c r="AQ1204">
        <f>WebStore68[[#This Row],[unit_price]]*WebStore68[[#This Row],[quantity]]</f>
        <v>39.979999999999997</v>
      </c>
      <c r="AR1204" t="s">
        <v>80</v>
      </c>
      <c r="AS1204" t="s">
        <v>2357</v>
      </c>
      <c r="AT1204" t="str">
        <f t="shared" si="18"/>
        <v>38124437589noMale437213Google Ads436154383039.9829.981test46Changing color of background from blue to green4374043799212019.99214.992</v>
      </c>
      <c r="AU1204">
        <f>COUNTIF(AT$2:AT1204,AT1204)</f>
        <v>1</v>
      </c>
      <c r="AV1204" t="str">
        <f>WebStore68[[#This Row],[country]]&amp;"-"&amp;WebStore68[[#This Row],[item]]</f>
        <v>Portugal-Robin Boys Fancy Dress Teen Titans Superhero Comic Book Day Childs Kids Costume</v>
      </c>
    </row>
    <row r="1205" spans="1:48" hidden="1" x14ac:dyDescent="0.25">
      <c r="A1205">
        <v>47</v>
      </c>
      <c r="B1205">
        <v>428</v>
      </c>
      <c r="C1205" s="13">
        <v>43763</v>
      </c>
      <c r="D1205" s="14">
        <f>WebStore68[[#This Row],[order_date]]</f>
        <v>43763</v>
      </c>
      <c r="E1205" s="3">
        <f>ROUNDUP(MONTH(WebStore68[[#This Row],[order_date]])/3, 0)</f>
        <v>4</v>
      </c>
      <c r="F1205">
        <v>9</v>
      </c>
      <c r="G1205" t="s">
        <v>41</v>
      </c>
      <c r="H1205" t="s">
        <v>52</v>
      </c>
      <c r="I1205" t="s">
        <v>56</v>
      </c>
      <c r="J1205" t="s">
        <v>58</v>
      </c>
      <c r="K1205" s="4">
        <v>43587</v>
      </c>
      <c r="L1205">
        <v>2</v>
      </c>
      <c r="N1205" s="4"/>
      <c r="O1205" s="4"/>
      <c r="P1205">
        <v>1</v>
      </c>
      <c r="Q1205" t="s">
        <v>80</v>
      </c>
      <c r="R1205" t="s">
        <v>242</v>
      </c>
      <c r="S1205">
        <v>1</v>
      </c>
      <c r="T1205" t="s">
        <v>404</v>
      </c>
      <c r="U1205" t="s">
        <v>966</v>
      </c>
      <c r="V1205" t="s">
        <v>1499</v>
      </c>
      <c r="W1205" t="s">
        <v>80</v>
      </c>
      <c r="X1205" t="s">
        <v>1548</v>
      </c>
      <c r="Y1205">
        <v>42.38</v>
      </c>
      <c r="Z1205">
        <v>29.98</v>
      </c>
      <c r="AA1205">
        <v>1</v>
      </c>
      <c r="AB1205" t="s">
        <v>70</v>
      </c>
      <c r="AC1205" t="s">
        <v>2341</v>
      </c>
      <c r="AD1205">
        <v>1</v>
      </c>
      <c r="AE1205" t="s">
        <v>2634</v>
      </c>
      <c r="AF1205">
        <v>212</v>
      </c>
      <c r="AG1205" t="s">
        <v>2635</v>
      </c>
      <c r="AH1205" s="4">
        <v>43740</v>
      </c>
      <c r="AI1205" s="4">
        <v>43799</v>
      </c>
      <c r="AJ1205" t="s">
        <v>80</v>
      </c>
      <c r="AK1205" t="s">
        <v>242</v>
      </c>
      <c r="AL1205" t="s">
        <v>404</v>
      </c>
      <c r="AM1205" t="s">
        <v>966</v>
      </c>
      <c r="AN1205" t="s">
        <v>1499</v>
      </c>
      <c r="AO1205" t="s">
        <v>80</v>
      </c>
      <c r="AP1205" t="s">
        <v>1548</v>
      </c>
      <c r="AQ1205">
        <f>WebStore68[[#This Row],[unit_price]]*WebStore68[[#This Row],[quantity]]</f>
        <v>42.38</v>
      </c>
      <c r="AR1205" t="s">
        <v>70</v>
      </c>
      <c r="AS1205" t="s">
        <v>2341</v>
      </c>
      <c r="AT1205" t="str">
        <f t="shared" si="18"/>
        <v>47428437639noFemale43587242.3829.981test212Changing color of background from blue to green437404379927121.19214.995</v>
      </c>
      <c r="AU1205">
        <f>COUNTIF(AT$2:AT1205,AT1205)</f>
        <v>1</v>
      </c>
      <c r="AV1205" t="str">
        <f>WebStore68[[#This Row],[country]]&amp;"-"&amp;WebStore68[[#This Row],[item]]</f>
        <v>Portugal-Kids Gamer Tee</v>
      </c>
    </row>
    <row r="1206" spans="1:48" hidden="1" x14ac:dyDescent="0.25">
      <c r="A1206">
        <v>81</v>
      </c>
      <c r="B1206">
        <v>364</v>
      </c>
      <c r="C1206" s="13">
        <v>43781</v>
      </c>
      <c r="D1206" s="14">
        <f>WebStore68[[#This Row],[order_date]]</f>
        <v>43781</v>
      </c>
      <c r="E1206" s="3">
        <f>ROUNDUP(MONTH(WebStore68[[#This Row],[order_date]])/3, 0)</f>
        <v>4</v>
      </c>
      <c r="F1206">
        <v>9</v>
      </c>
      <c r="G1206" t="s">
        <v>41</v>
      </c>
      <c r="H1206" t="s">
        <v>52</v>
      </c>
      <c r="I1206" t="s">
        <v>55</v>
      </c>
      <c r="J1206" t="s">
        <v>58</v>
      </c>
      <c r="K1206" s="4">
        <v>43577</v>
      </c>
      <c r="L1206">
        <v>2</v>
      </c>
      <c r="N1206" s="4"/>
      <c r="O1206" s="4"/>
      <c r="P1206">
        <v>1</v>
      </c>
      <c r="Q1206" t="s">
        <v>86</v>
      </c>
      <c r="R1206" t="s">
        <v>248</v>
      </c>
      <c r="S1206">
        <v>1</v>
      </c>
      <c r="T1206" t="s">
        <v>454</v>
      </c>
      <c r="U1206" t="s">
        <v>1017</v>
      </c>
      <c r="V1206" t="s">
        <v>1547</v>
      </c>
      <c r="W1206" t="s">
        <v>67</v>
      </c>
      <c r="X1206" t="s">
        <v>1577</v>
      </c>
      <c r="Y1206">
        <v>479.97</v>
      </c>
      <c r="Z1206">
        <v>74.97</v>
      </c>
      <c r="AA1206">
        <v>1</v>
      </c>
      <c r="AB1206" t="s">
        <v>547</v>
      </c>
      <c r="AC1206" t="s">
        <v>2354</v>
      </c>
      <c r="AH1206" s="4"/>
      <c r="AI1206" s="4"/>
      <c r="AJ1206" t="s">
        <v>86</v>
      </c>
      <c r="AK1206" t="s">
        <v>248</v>
      </c>
      <c r="AL1206" t="s">
        <v>454</v>
      </c>
      <c r="AM1206" t="s">
        <v>1017</v>
      </c>
      <c r="AN1206" t="s">
        <v>1547</v>
      </c>
      <c r="AO1206" t="s">
        <v>67</v>
      </c>
      <c r="AP1206" t="s">
        <v>1577</v>
      </c>
      <c r="AQ1206">
        <f>WebStore68[[#This Row],[unit_price]]*WebStore68[[#This Row],[quantity]]</f>
        <v>479.97</v>
      </c>
      <c r="AR1206" t="s">
        <v>547</v>
      </c>
      <c r="AS1206" t="s">
        <v>2354</v>
      </c>
      <c r="AT1206" t="str">
        <f t="shared" si="18"/>
        <v>81364437819yesFemale435772479.9774.97790159.99324.9914</v>
      </c>
      <c r="AU1206">
        <f>COUNTIF(AT$2:AT1206,AT1206)</f>
        <v>1</v>
      </c>
      <c r="AV1206" t="str">
        <f>WebStore68[[#This Row],[country]]&amp;"-"&amp;WebStore68[[#This Row],[item]]</f>
        <v>Portugal-Milwaukee 2724-20 M18</v>
      </c>
    </row>
    <row r="1207" spans="1:48" hidden="1" x14ac:dyDescent="0.25">
      <c r="A1207">
        <v>87</v>
      </c>
      <c r="B1207">
        <v>278</v>
      </c>
      <c r="C1207" s="13">
        <v>43785</v>
      </c>
      <c r="D1207" s="14">
        <f>WebStore68[[#This Row],[order_date]]</f>
        <v>43785</v>
      </c>
      <c r="E1207" s="3">
        <f>ROUNDUP(MONTH(WebStore68[[#This Row],[order_date]])/3, 0)</f>
        <v>4</v>
      </c>
      <c r="F1207">
        <v>9</v>
      </c>
      <c r="G1207" t="s">
        <v>41</v>
      </c>
      <c r="H1207" t="s">
        <v>52</v>
      </c>
      <c r="I1207" t="s">
        <v>55</v>
      </c>
      <c r="J1207" t="s">
        <v>57</v>
      </c>
      <c r="K1207" s="4">
        <v>43541</v>
      </c>
      <c r="L1207">
        <v>2</v>
      </c>
      <c r="N1207" s="4"/>
      <c r="O1207" s="4"/>
      <c r="P1207">
        <v>3</v>
      </c>
      <c r="Q1207" t="s">
        <v>101</v>
      </c>
      <c r="R1207" t="s">
        <v>263</v>
      </c>
      <c r="S1207">
        <v>3</v>
      </c>
      <c r="T1207" t="s">
        <v>459</v>
      </c>
      <c r="U1207" t="s">
        <v>1022</v>
      </c>
      <c r="V1207" t="s">
        <v>1552</v>
      </c>
      <c r="W1207" t="s">
        <v>2003</v>
      </c>
      <c r="X1207" t="s">
        <v>2045</v>
      </c>
      <c r="Y1207">
        <v>227.94</v>
      </c>
      <c r="Z1207">
        <v>124.94</v>
      </c>
      <c r="AA1207">
        <v>3</v>
      </c>
      <c r="AB1207" t="s">
        <v>2106</v>
      </c>
      <c r="AC1207" t="s">
        <v>2377</v>
      </c>
      <c r="AD1207">
        <v>1</v>
      </c>
      <c r="AE1207" t="s">
        <v>2634</v>
      </c>
      <c r="AF1207">
        <v>115</v>
      </c>
      <c r="AG1207" t="s">
        <v>2635</v>
      </c>
      <c r="AH1207" s="4">
        <v>43740</v>
      </c>
      <c r="AI1207" s="4">
        <v>43799</v>
      </c>
      <c r="AJ1207" t="s">
        <v>80</v>
      </c>
      <c r="AK1207" t="s">
        <v>242</v>
      </c>
      <c r="AL1207" t="s">
        <v>65</v>
      </c>
      <c r="AM1207" t="s">
        <v>1267</v>
      </c>
      <c r="AN1207" t="s">
        <v>1548</v>
      </c>
      <c r="AO1207" t="s">
        <v>69</v>
      </c>
      <c r="AP1207" t="s">
        <v>1548</v>
      </c>
      <c r="AQ1207">
        <f>WebStore68[[#This Row],[unit_price]]*WebStore68[[#This Row],[quantity]]</f>
        <v>14.99</v>
      </c>
      <c r="AR1207" t="s">
        <v>80</v>
      </c>
      <c r="AS1207" t="s">
        <v>2357</v>
      </c>
      <c r="AT1207" t="str">
        <f t="shared" si="18"/>
        <v>87278437859yesMale435412227.94124.941test115Changing color of background from blue to green437404379921014.99114.992</v>
      </c>
      <c r="AU1207">
        <f>COUNTIF(AT$2:AT1207,AT1207)</f>
        <v>1</v>
      </c>
      <c r="AV1207" t="str">
        <f>WebStore68[[#This Row],[country]]&amp;"-"&amp;WebStore68[[#This Row],[item]]</f>
        <v>Portugal-5 Pairs Stud Earrings Set Hypoallergenic Cubic Zirconia 316L</v>
      </c>
    </row>
    <row r="1208" spans="1:48" hidden="1" x14ac:dyDescent="0.25">
      <c r="A1208">
        <v>87</v>
      </c>
      <c r="B1208">
        <v>278</v>
      </c>
      <c r="C1208" s="13">
        <v>43785</v>
      </c>
      <c r="D1208" s="14">
        <f>WebStore68[[#This Row],[order_date]]</f>
        <v>43785</v>
      </c>
      <c r="E1208" s="3">
        <f>ROUNDUP(MONTH(WebStore68[[#This Row],[order_date]])/3, 0)</f>
        <v>4</v>
      </c>
      <c r="F1208">
        <v>9</v>
      </c>
      <c r="G1208" t="s">
        <v>41</v>
      </c>
      <c r="H1208" t="s">
        <v>52</v>
      </c>
      <c r="I1208" t="s">
        <v>55</v>
      </c>
      <c r="J1208" t="s">
        <v>57</v>
      </c>
      <c r="K1208" s="4">
        <v>43541</v>
      </c>
      <c r="L1208">
        <v>2</v>
      </c>
      <c r="N1208" s="4"/>
      <c r="O1208" s="4"/>
      <c r="P1208">
        <v>3</v>
      </c>
      <c r="Q1208" t="s">
        <v>101</v>
      </c>
      <c r="R1208" t="s">
        <v>263</v>
      </c>
      <c r="S1208">
        <v>3</v>
      </c>
      <c r="T1208" t="s">
        <v>459</v>
      </c>
      <c r="U1208" t="s">
        <v>1022</v>
      </c>
      <c r="V1208" t="s">
        <v>1552</v>
      </c>
      <c r="W1208" t="s">
        <v>2003</v>
      </c>
      <c r="X1208" t="s">
        <v>2045</v>
      </c>
      <c r="Y1208">
        <v>227.94</v>
      </c>
      <c r="Z1208">
        <v>124.94</v>
      </c>
      <c r="AA1208">
        <v>3</v>
      </c>
      <c r="AB1208" t="s">
        <v>2106</v>
      </c>
      <c r="AC1208" t="s">
        <v>2377</v>
      </c>
      <c r="AD1208">
        <v>1</v>
      </c>
      <c r="AE1208" t="s">
        <v>2634</v>
      </c>
      <c r="AF1208">
        <v>115</v>
      </c>
      <c r="AG1208" t="s">
        <v>2635</v>
      </c>
      <c r="AH1208" s="4">
        <v>43740</v>
      </c>
      <c r="AI1208" s="4">
        <v>43799</v>
      </c>
      <c r="AJ1208" t="s">
        <v>69</v>
      </c>
      <c r="AK1208" t="s">
        <v>231</v>
      </c>
      <c r="AL1208" t="s">
        <v>720</v>
      </c>
      <c r="AM1208" t="s">
        <v>1262</v>
      </c>
      <c r="AN1208" t="s">
        <v>1780</v>
      </c>
      <c r="AO1208" t="s">
        <v>80</v>
      </c>
      <c r="AP1208" t="s">
        <v>1577</v>
      </c>
      <c r="AQ1208">
        <f>WebStore68[[#This Row],[unit_price]]*WebStore68[[#This Row],[quantity]]</f>
        <v>95.98</v>
      </c>
      <c r="AR1208" t="s">
        <v>67</v>
      </c>
      <c r="AS1208" t="s">
        <v>2373</v>
      </c>
      <c r="AT1208" t="str">
        <f t="shared" si="18"/>
        <v>87278437859yesMale435412227.94124.941test115Changing color of background from blue to green4374043799115947.99224.993</v>
      </c>
      <c r="AU1208">
        <f>COUNTIF(AT$2:AT1208,AT1208)</f>
        <v>1</v>
      </c>
      <c r="AV1208" t="str">
        <f>WebStore68[[#This Row],[country]]&amp;"-"&amp;WebStore68[[#This Row],[item]]</f>
        <v>Portugal-Wyze Cam v3 with Color Night Vision Wired 1080p HD</v>
      </c>
    </row>
    <row r="1209" spans="1:48" hidden="1" x14ac:dyDescent="0.25">
      <c r="A1209">
        <v>87</v>
      </c>
      <c r="B1209">
        <v>278</v>
      </c>
      <c r="C1209" s="13">
        <v>43785</v>
      </c>
      <c r="D1209" s="14">
        <f>WebStore68[[#This Row],[order_date]]</f>
        <v>43785</v>
      </c>
      <c r="E1209" s="3">
        <f>ROUNDUP(MONTH(WebStore68[[#This Row],[order_date]])/3, 0)</f>
        <v>4</v>
      </c>
      <c r="F1209">
        <v>9</v>
      </c>
      <c r="G1209" t="s">
        <v>41</v>
      </c>
      <c r="H1209" t="s">
        <v>52</v>
      </c>
      <c r="I1209" t="s">
        <v>55</v>
      </c>
      <c r="J1209" t="s">
        <v>57</v>
      </c>
      <c r="K1209" s="4">
        <v>43541</v>
      </c>
      <c r="L1209">
        <v>2</v>
      </c>
      <c r="N1209" s="4"/>
      <c r="O1209" s="4"/>
      <c r="P1209">
        <v>3</v>
      </c>
      <c r="Q1209" t="s">
        <v>101</v>
      </c>
      <c r="R1209" t="s">
        <v>263</v>
      </c>
      <c r="S1209">
        <v>3</v>
      </c>
      <c r="T1209" t="s">
        <v>459</v>
      </c>
      <c r="U1209" t="s">
        <v>1022</v>
      </c>
      <c r="V1209" t="s">
        <v>1552</v>
      </c>
      <c r="W1209" t="s">
        <v>2003</v>
      </c>
      <c r="X1209" t="s">
        <v>2045</v>
      </c>
      <c r="Y1209">
        <v>227.94</v>
      </c>
      <c r="Z1209">
        <v>124.94</v>
      </c>
      <c r="AA1209">
        <v>3</v>
      </c>
      <c r="AB1209" t="s">
        <v>2106</v>
      </c>
      <c r="AC1209" t="s">
        <v>2377</v>
      </c>
      <c r="AD1209">
        <v>1</v>
      </c>
      <c r="AE1209" t="s">
        <v>2634</v>
      </c>
      <c r="AF1209">
        <v>115</v>
      </c>
      <c r="AG1209" t="s">
        <v>2635</v>
      </c>
      <c r="AH1209" s="4">
        <v>43740</v>
      </c>
      <c r="AI1209" s="4">
        <v>43799</v>
      </c>
      <c r="AJ1209" t="s">
        <v>70</v>
      </c>
      <c r="AK1209" t="s">
        <v>232</v>
      </c>
      <c r="AL1209" t="s">
        <v>514</v>
      </c>
      <c r="AM1209" t="s">
        <v>1077</v>
      </c>
      <c r="AN1209" t="s">
        <v>1604</v>
      </c>
      <c r="AO1209" t="s">
        <v>67</v>
      </c>
      <c r="AP1209" t="s">
        <v>1517</v>
      </c>
      <c r="AQ1209">
        <f>WebStore68[[#This Row],[unit_price]]*WebStore68[[#This Row],[quantity]]</f>
        <v>116.97</v>
      </c>
      <c r="AR1209" t="s">
        <v>640</v>
      </c>
      <c r="AS1209" t="s">
        <v>2393</v>
      </c>
      <c r="AT1209" t="str">
        <f t="shared" si="18"/>
        <v>87278437859yesMale435412227.94124.941test115Changing color of background from blue to green4374043799513338.99319.9917</v>
      </c>
      <c r="AU1209">
        <f>COUNTIF(AT$2:AT1209,AT1209)</f>
        <v>1</v>
      </c>
      <c r="AV1209" t="str">
        <f>WebStore68[[#This Row],[country]]&amp;"-"&amp;WebStore68[[#This Row],[item]]</f>
        <v>Portugal-Soccer Goal Set</v>
      </c>
    </row>
    <row r="1210" spans="1:48" hidden="1" x14ac:dyDescent="0.25">
      <c r="A1210">
        <v>108</v>
      </c>
      <c r="B1210">
        <v>243</v>
      </c>
      <c r="C1210" s="4">
        <v>43799</v>
      </c>
      <c r="D1210" s="14">
        <f>WebStore68[[#This Row],[order_date]]</f>
        <v>43799</v>
      </c>
      <c r="E1210" s="3">
        <f>ROUNDUP(MONTH(WebStore68[[#This Row],[order_date]])/3, 0)</f>
        <v>4</v>
      </c>
      <c r="F1210">
        <v>9</v>
      </c>
      <c r="G1210" t="s">
        <v>41</v>
      </c>
      <c r="H1210" t="s">
        <v>52</v>
      </c>
      <c r="I1210" t="s">
        <v>55</v>
      </c>
      <c r="J1210" t="s">
        <v>57</v>
      </c>
      <c r="K1210" s="4">
        <v>43616</v>
      </c>
      <c r="L1210">
        <v>3</v>
      </c>
      <c r="M1210" t="s">
        <v>59</v>
      </c>
      <c r="N1210" s="4">
        <v>43615</v>
      </c>
      <c r="O1210" s="4">
        <v>43830</v>
      </c>
      <c r="P1210">
        <v>1</v>
      </c>
      <c r="Q1210" t="s">
        <v>67</v>
      </c>
      <c r="R1210" t="s">
        <v>229</v>
      </c>
      <c r="S1210">
        <v>1</v>
      </c>
      <c r="T1210" t="s">
        <v>476</v>
      </c>
      <c r="U1210" t="s">
        <v>1031</v>
      </c>
      <c r="V1210" t="s">
        <v>1487</v>
      </c>
      <c r="W1210" t="s">
        <v>67</v>
      </c>
      <c r="X1210" t="s">
        <v>1548</v>
      </c>
      <c r="Y1210">
        <v>89.85</v>
      </c>
      <c r="Z1210">
        <v>44.97</v>
      </c>
      <c r="AA1210">
        <v>1</v>
      </c>
      <c r="AB1210" t="s">
        <v>872</v>
      </c>
      <c r="AC1210" t="s">
        <v>2388</v>
      </c>
      <c r="AD1210">
        <v>1</v>
      </c>
      <c r="AE1210" t="s">
        <v>2634</v>
      </c>
      <c r="AF1210">
        <v>97</v>
      </c>
      <c r="AG1210" t="s">
        <v>2635</v>
      </c>
      <c r="AH1210" s="4">
        <v>43740</v>
      </c>
      <c r="AI1210" s="4">
        <v>43799</v>
      </c>
      <c r="AJ1210" t="s">
        <v>67</v>
      </c>
      <c r="AK1210" t="s">
        <v>229</v>
      </c>
      <c r="AL1210" t="s">
        <v>476</v>
      </c>
      <c r="AM1210" t="s">
        <v>1031</v>
      </c>
      <c r="AN1210" t="s">
        <v>1487</v>
      </c>
      <c r="AO1210" t="s">
        <v>67</v>
      </c>
      <c r="AP1210" t="s">
        <v>1548</v>
      </c>
      <c r="AQ1210">
        <f>WebStore68[[#This Row],[unit_price]]*WebStore68[[#This Row],[quantity]]</f>
        <v>89.85</v>
      </c>
      <c r="AR1210" t="s">
        <v>872</v>
      </c>
      <c r="AS1210" t="s">
        <v>2388</v>
      </c>
      <c r="AT1210" t="str">
        <f t="shared" si="18"/>
        <v>108243437999yesMale436163Google Ads436154383089.8544.971test97Changing color of background from blue to green437404379939529.95314.9919</v>
      </c>
      <c r="AU1210">
        <f>COUNTIF(AT$2:AT1210,AT1210)</f>
        <v>1</v>
      </c>
      <c r="AV1210" t="str">
        <f>WebStore68[[#This Row],[country]]&amp;"-"&amp;WebStore68[[#This Row],[item]]</f>
        <v>Portugal-Never Split the Difference: Negotiating As If Your Life Depended On It</v>
      </c>
    </row>
    <row r="1211" spans="1:48" hidden="1" x14ac:dyDescent="0.25">
      <c r="A1211">
        <v>113</v>
      </c>
      <c r="B1211">
        <v>6</v>
      </c>
      <c r="C1211" s="13">
        <v>43801</v>
      </c>
      <c r="D1211" s="14">
        <f>WebStore68[[#This Row],[order_date]]</f>
        <v>43801</v>
      </c>
      <c r="E1211" s="3">
        <f>ROUNDUP(MONTH(WebStore68[[#This Row],[order_date]])/3, 0)</f>
        <v>4</v>
      </c>
      <c r="F1211">
        <v>9</v>
      </c>
      <c r="G1211" t="s">
        <v>41</v>
      </c>
      <c r="H1211" t="s">
        <v>52</v>
      </c>
      <c r="I1211" t="s">
        <v>55</v>
      </c>
      <c r="J1211" t="s">
        <v>57</v>
      </c>
      <c r="K1211" s="4">
        <v>43739</v>
      </c>
      <c r="L1211">
        <v>2</v>
      </c>
      <c r="M1211" t="s">
        <v>60</v>
      </c>
      <c r="N1211" s="4">
        <v>43615</v>
      </c>
      <c r="O1211" s="4">
        <v>43830</v>
      </c>
      <c r="P1211">
        <v>2</v>
      </c>
      <c r="Q1211" t="s">
        <v>81</v>
      </c>
      <c r="R1211" t="s">
        <v>243</v>
      </c>
      <c r="S1211">
        <v>2</v>
      </c>
      <c r="T1211" t="s">
        <v>477</v>
      </c>
      <c r="U1211" t="s">
        <v>1039</v>
      </c>
      <c r="V1211" t="s">
        <v>1567</v>
      </c>
      <c r="W1211" t="s">
        <v>103</v>
      </c>
      <c r="X1211" t="s">
        <v>1869</v>
      </c>
      <c r="Y1211">
        <v>225.97</v>
      </c>
      <c r="Z1211">
        <v>59.96</v>
      </c>
      <c r="AA1211">
        <v>2</v>
      </c>
      <c r="AB1211" t="s">
        <v>2117</v>
      </c>
      <c r="AC1211" t="s">
        <v>2389</v>
      </c>
      <c r="AH1211" s="4"/>
      <c r="AI1211" s="4"/>
      <c r="AJ1211" t="s">
        <v>79</v>
      </c>
      <c r="AK1211" t="s">
        <v>241</v>
      </c>
      <c r="AL1211" t="s">
        <v>595</v>
      </c>
      <c r="AM1211" t="s">
        <v>1045</v>
      </c>
      <c r="AN1211" t="s">
        <v>578</v>
      </c>
      <c r="AO1211" t="s">
        <v>69</v>
      </c>
      <c r="AP1211" t="s">
        <v>1548</v>
      </c>
      <c r="AQ1211">
        <f>WebStore68[[#This Row],[unit_price]]*WebStore68[[#This Row],[quantity]]</f>
        <v>100</v>
      </c>
      <c r="AR1211" t="s">
        <v>455</v>
      </c>
      <c r="AS1211" t="s">
        <v>2340</v>
      </c>
      <c r="AT1211" t="str">
        <f t="shared" si="18"/>
        <v>1136438019yesMale437392Facebook4361543830225.9759.96467100114.9915</v>
      </c>
      <c r="AU1211">
        <f>COUNTIF(AT$2:AT1211,AT1211)</f>
        <v>1</v>
      </c>
      <c r="AV1211" t="str">
        <f>WebStore68[[#This Row],[country]]&amp;"-"&amp;WebStore68[[#This Row],[item]]</f>
        <v>Portugal-Jumpstart Booster Box - MTG Magic the Gathering</v>
      </c>
    </row>
    <row r="1212" spans="1:48" hidden="1" x14ac:dyDescent="0.25">
      <c r="A1212">
        <v>113</v>
      </c>
      <c r="B1212">
        <v>6</v>
      </c>
      <c r="C1212" s="13">
        <v>43801</v>
      </c>
      <c r="D1212" s="14">
        <f>WebStore68[[#This Row],[order_date]]</f>
        <v>43801</v>
      </c>
      <c r="E1212" s="3">
        <f>ROUNDUP(MONTH(WebStore68[[#This Row],[order_date]])/3, 0)</f>
        <v>4</v>
      </c>
      <c r="F1212">
        <v>9</v>
      </c>
      <c r="G1212" t="s">
        <v>41</v>
      </c>
      <c r="H1212" t="s">
        <v>52</v>
      </c>
      <c r="I1212" t="s">
        <v>55</v>
      </c>
      <c r="J1212" t="s">
        <v>57</v>
      </c>
      <c r="K1212" s="4">
        <v>43739</v>
      </c>
      <c r="L1212">
        <v>2</v>
      </c>
      <c r="M1212" t="s">
        <v>60</v>
      </c>
      <c r="N1212" s="4">
        <v>43615</v>
      </c>
      <c r="O1212" s="4">
        <v>43830</v>
      </c>
      <c r="P1212">
        <v>2</v>
      </c>
      <c r="Q1212" t="s">
        <v>81</v>
      </c>
      <c r="R1212" t="s">
        <v>243</v>
      </c>
      <c r="S1212">
        <v>2</v>
      </c>
      <c r="T1212" t="s">
        <v>477</v>
      </c>
      <c r="U1212" t="s">
        <v>1039</v>
      </c>
      <c r="V1212" t="s">
        <v>1567</v>
      </c>
      <c r="W1212" t="s">
        <v>103</v>
      </c>
      <c r="X1212" t="s">
        <v>1869</v>
      </c>
      <c r="Y1212">
        <v>225.97</v>
      </c>
      <c r="Z1212">
        <v>59.96</v>
      </c>
      <c r="AA1212">
        <v>2</v>
      </c>
      <c r="AB1212" t="s">
        <v>2117</v>
      </c>
      <c r="AC1212" t="s">
        <v>2389</v>
      </c>
      <c r="AH1212" s="4"/>
      <c r="AI1212" s="4"/>
      <c r="AJ1212" t="s">
        <v>84</v>
      </c>
      <c r="AK1212" t="s">
        <v>246</v>
      </c>
      <c r="AL1212" t="s">
        <v>426</v>
      </c>
      <c r="AM1212" t="s">
        <v>988</v>
      </c>
      <c r="AN1212" t="s">
        <v>1521</v>
      </c>
      <c r="AO1212" t="s">
        <v>67</v>
      </c>
      <c r="AP1212" t="s">
        <v>1548</v>
      </c>
      <c r="AQ1212">
        <f>WebStore68[[#This Row],[unit_price]]*WebStore68[[#This Row],[quantity]]</f>
        <v>125.97</v>
      </c>
      <c r="AR1212" t="s">
        <v>410</v>
      </c>
      <c r="AS1212" t="s">
        <v>2359</v>
      </c>
      <c r="AT1212" t="str">
        <f t="shared" si="18"/>
        <v>1136438019yesMale437392Facebook4361543830225.9759.9698041.99314.9920</v>
      </c>
      <c r="AU1212">
        <f>COUNTIF(AT$2:AT1212,AT1212)</f>
        <v>1</v>
      </c>
      <c r="AV1212" t="str">
        <f>WebStore68[[#This Row],[country]]&amp;"-"&amp;WebStore68[[#This Row],[item]]</f>
        <v>Portugal-Logitech G502 HERO Wired Gaming Mouse</v>
      </c>
    </row>
    <row r="1213" spans="1:48" hidden="1" x14ac:dyDescent="0.25">
      <c r="A1213">
        <v>130</v>
      </c>
      <c r="B1213">
        <v>408</v>
      </c>
      <c r="C1213" s="4">
        <v>43815</v>
      </c>
      <c r="D1213" s="14">
        <f>WebStore68[[#This Row],[order_date]]</f>
        <v>43815</v>
      </c>
      <c r="E1213" s="3">
        <f>ROUNDUP(MONTH(WebStore68[[#This Row],[order_date]])/3, 0)</f>
        <v>4</v>
      </c>
      <c r="F1213">
        <v>9</v>
      </c>
      <c r="G1213" t="s">
        <v>41</v>
      </c>
      <c r="H1213" t="s">
        <v>52</v>
      </c>
      <c r="I1213" t="s">
        <v>55</v>
      </c>
      <c r="J1213" t="s">
        <v>57</v>
      </c>
      <c r="K1213" s="4">
        <v>43674</v>
      </c>
      <c r="L1213">
        <v>3</v>
      </c>
      <c r="M1213" t="s">
        <v>59</v>
      </c>
      <c r="N1213" s="4">
        <v>43615</v>
      </c>
      <c r="O1213" s="4">
        <v>43830</v>
      </c>
      <c r="P1213">
        <v>2</v>
      </c>
      <c r="Q1213" t="s">
        <v>64</v>
      </c>
      <c r="R1213" t="s">
        <v>226</v>
      </c>
      <c r="S1213">
        <v>2</v>
      </c>
      <c r="T1213" t="s">
        <v>488</v>
      </c>
      <c r="U1213" t="s">
        <v>1051</v>
      </c>
      <c r="V1213" t="s">
        <v>1580</v>
      </c>
      <c r="W1213" t="s">
        <v>103</v>
      </c>
      <c r="X1213" t="s">
        <v>2030</v>
      </c>
      <c r="Y1213">
        <v>160.97</v>
      </c>
      <c r="Z1213">
        <v>64.959999999999994</v>
      </c>
      <c r="AA1213">
        <v>2</v>
      </c>
      <c r="AB1213" t="s">
        <v>2121</v>
      </c>
      <c r="AC1213" t="s">
        <v>2395</v>
      </c>
      <c r="AH1213" s="4"/>
      <c r="AI1213" s="4"/>
      <c r="AJ1213" t="s">
        <v>70</v>
      </c>
      <c r="AK1213" t="s">
        <v>232</v>
      </c>
      <c r="AL1213" t="s">
        <v>753</v>
      </c>
      <c r="AM1213" t="s">
        <v>1077</v>
      </c>
      <c r="AN1213" t="s">
        <v>598</v>
      </c>
      <c r="AO1213" t="s">
        <v>69</v>
      </c>
      <c r="AP1213" t="s">
        <v>1517</v>
      </c>
      <c r="AQ1213">
        <f>WebStore68[[#This Row],[unit_price]]*WebStore68[[#This Row],[quantity]]</f>
        <v>35</v>
      </c>
      <c r="AR1213" t="s">
        <v>673</v>
      </c>
      <c r="AS1213" t="s">
        <v>2348</v>
      </c>
      <c r="AT1213" t="str">
        <f t="shared" si="18"/>
        <v>130408438159yesMale436743Google Ads4361543830160.9764.96513235119.9912</v>
      </c>
      <c r="AU1213">
        <f>COUNTIF(AT$2:AT1213,AT1213)</f>
        <v>1</v>
      </c>
      <c r="AV1213" t="str">
        <f>WebStore68[[#This Row],[country]]&amp;"-"&amp;WebStore68[[#This Row],[item]]</f>
        <v>Portugal-Soccer Goal Set</v>
      </c>
    </row>
    <row r="1214" spans="1:48" hidden="1" x14ac:dyDescent="0.25">
      <c r="A1214">
        <v>130</v>
      </c>
      <c r="B1214">
        <v>408</v>
      </c>
      <c r="C1214" s="4">
        <v>43815</v>
      </c>
      <c r="D1214" s="14">
        <f>WebStore68[[#This Row],[order_date]]</f>
        <v>43815</v>
      </c>
      <c r="E1214" s="3">
        <f>ROUNDUP(MONTH(WebStore68[[#This Row],[order_date]])/3, 0)</f>
        <v>4</v>
      </c>
      <c r="F1214">
        <v>9</v>
      </c>
      <c r="G1214" t="s">
        <v>41</v>
      </c>
      <c r="H1214" t="s">
        <v>52</v>
      </c>
      <c r="I1214" t="s">
        <v>55</v>
      </c>
      <c r="J1214" t="s">
        <v>57</v>
      </c>
      <c r="K1214" s="4">
        <v>43674</v>
      </c>
      <c r="L1214">
        <v>3</v>
      </c>
      <c r="M1214" t="s">
        <v>59</v>
      </c>
      <c r="N1214" s="4">
        <v>43615</v>
      </c>
      <c r="O1214" s="4">
        <v>43830</v>
      </c>
      <c r="P1214">
        <v>2</v>
      </c>
      <c r="Q1214" t="s">
        <v>64</v>
      </c>
      <c r="R1214" t="s">
        <v>226</v>
      </c>
      <c r="S1214">
        <v>2</v>
      </c>
      <c r="T1214" t="s">
        <v>488</v>
      </c>
      <c r="U1214" t="s">
        <v>1051</v>
      </c>
      <c r="V1214" t="s">
        <v>1580</v>
      </c>
      <c r="W1214" t="s">
        <v>103</v>
      </c>
      <c r="X1214" t="s">
        <v>2030</v>
      </c>
      <c r="Y1214">
        <v>160.97</v>
      </c>
      <c r="Z1214">
        <v>64.959999999999994</v>
      </c>
      <c r="AA1214">
        <v>2</v>
      </c>
      <c r="AB1214" t="s">
        <v>2121</v>
      </c>
      <c r="AC1214" t="s">
        <v>2395</v>
      </c>
      <c r="AH1214" s="4"/>
      <c r="AI1214" s="4"/>
      <c r="AJ1214" t="s">
        <v>84</v>
      </c>
      <c r="AK1214" t="s">
        <v>246</v>
      </c>
      <c r="AL1214" t="s">
        <v>426</v>
      </c>
      <c r="AM1214" t="s">
        <v>988</v>
      </c>
      <c r="AN1214" t="s">
        <v>1521</v>
      </c>
      <c r="AO1214" t="s">
        <v>67</v>
      </c>
      <c r="AP1214" t="s">
        <v>1548</v>
      </c>
      <c r="AQ1214">
        <f>WebStore68[[#This Row],[unit_price]]*WebStore68[[#This Row],[quantity]]</f>
        <v>125.97</v>
      </c>
      <c r="AR1214" t="s">
        <v>410</v>
      </c>
      <c r="AS1214" t="s">
        <v>2359</v>
      </c>
      <c r="AT1214" t="str">
        <f t="shared" si="18"/>
        <v>130408438159yesMale436743Google Ads4361543830160.9764.9698041.99314.9920</v>
      </c>
      <c r="AU1214">
        <f>COUNTIF(AT$2:AT1214,AT1214)</f>
        <v>1</v>
      </c>
      <c r="AV1214" t="str">
        <f>WebStore68[[#This Row],[country]]&amp;"-"&amp;WebStore68[[#This Row],[item]]</f>
        <v>Portugal-Logitech G502 HERO Wired Gaming Mouse</v>
      </c>
    </row>
    <row r="1215" spans="1:48" hidden="1" x14ac:dyDescent="0.25">
      <c r="A1215">
        <v>131</v>
      </c>
      <c r="B1215">
        <v>101</v>
      </c>
      <c r="C1215" s="4">
        <v>43816</v>
      </c>
      <c r="D1215" s="14">
        <f>WebStore68[[#This Row],[order_date]]</f>
        <v>43816</v>
      </c>
      <c r="E1215" s="3">
        <f>ROUNDUP(MONTH(WebStore68[[#This Row],[order_date]])/3, 0)</f>
        <v>4</v>
      </c>
      <c r="F1215">
        <v>9</v>
      </c>
      <c r="G1215" t="s">
        <v>41</v>
      </c>
      <c r="H1215" t="s">
        <v>52</v>
      </c>
      <c r="I1215" t="s">
        <v>55</v>
      </c>
      <c r="J1215" t="s">
        <v>57</v>
      </c>
      <c r="K1215" s="4">
        <v>43677</v>
      </c>
      <c r="L1215">
        <v>3</v>
      </c>
      <c r="M1215" t="s">
        <v>59</v>
      </c>
      <c r="N1215" s="4">
        <v>43615</v>
      </c>
      <c r="O1215" s="4">
        <v>43830</v>
      </c>
      <c r="P1215">
        <v>1</v>
      </c>
      <c r="Q1215" t="s">
        <v>90</v>
      </c>
      <c r="R1215" t="s">
        <v>252</v>
      </c>
      <c r="S1215">
        <v>1</v>
      </c>
      <c r="T1215" t="s">
        <v>489</v>
      </c>
      <c r="U1215" t="s">
        <v>1052</v>
      </c>
      <c r="V1215" t="s">
        <v>1581</v>
      </c>
      <c r="W1215" t="s">
        <v>80</v>
      </c>
      <c r="X1215" t="s">
        <v>1562</v>
      </c>
      <c r="Y1215">
        <v>37.9</v>
      </c>
      <c r="Z1215">
        <v>19.98</v>
      </c>
      <c r="AA1215">
        <v>1</v>
      </c>
      <c r="AB1215" t="s">
        <v>410</v>
      </c>
      <c r="AC1215" t="s">
        <v>2359</v>
      </c>
      <c r="AH1215" s="4"/>
      <c r="AI1215" s="4"/>
      <c r="AJ1215" t="s">
        <v>90</v>
      </c>
      <c r="AK1215" t="s">
        <v>252</v>
      </c>
      <c r="AL1215" t="s">
        <v>489</v>
      </c>
      <c r="AM1215" t="s">
        <v>1052</v>
      </c>
      <c r="AN1215" t="s">
        <v>1581</v>
      </c>
      <c r="AO1215" t="s">
        <v>80</v>
      </c>
      <c r="AP1215" t="s">
        <v>1562</v>
      </c>
      <c r="AQ1215">
        <f>WebStore68[[#This Row],[unit_price]]*WebStore68[[#This Row],[quantity]]</f>
        <v>37.9</v>
      </c>
      <c r="AR1215" t="s">
        <v>410</v>
      </c>
      <c r="AS1215" t="s">
        <v>2359</v>
      </c>
      <c r="AT1215" t="str">
        <f t="shared" si="18"/>
        <v>131101438169yesMale436773Google Ads436154383037.919.98612618.9529.9920</v>
      </c>
      <c r="AU1215">
        <f>COUNTIF(AT$2:AT1215,AT1215)</f>
        <v>1</v>
      </c>
      <c r="AV1215" t="str">
        <f>WebStore68[[#This Row],[country]]&amp;"-"&amp;WebStore68[[#This Row],[item]]</f>
        <v>Portugal-Seaield Teddy Bear Panda Stuffed Animal 14x10</v>
      </c>
    </row>
    <row r="1216" spans="1:48" hidden="1" x14ac:dyDescent="0.25">
      <c r="A1216">
        <v>132</v>
      </c>
      <c r="B1216">
        <v>282</v>
      </c>
      <c r="C1216" s="13">
        <v>43816</v>
      </c>
      <c r="D1216" s="14">
        <f>WebStore68[[#This Row],[order_date]]</f>
        <v>43816</v>
      </c>
      <c r="E1216" s="3">
        <f>ROUNDUP(MONTH(WebStore68[[#This Row],[order_date]])/3, 0)</f>
        <v>4</v>
      </c>
      <c r="F1216">
        <v>9</v>
      </c>
      <c r="G1216" t="s">
        <v>41</v>
      </c>
      <c r="H1216" t="s">
        <v>52</v>
      </c>
      <c r="I1216" t="s">
        <v>55</v>
      </c>
      <c r="J1216" t="s">
        <v>58</v>
      </c>
      <c r="K1216" s="4">
        <v>43550</v>
      </c>
      <c r="L1216">
        <v>2</v>
      </c>
      <c r="N1216" s="4"/>
      <c r="O1216" s="4"/>
      <c r="P1216">
        <v>2</v>
      </c>
      <c r="Q1216" t="s">
        <v>111</v>
      </c>
      <c r="R1216" t="s">
        <v>273</v>
      </c>
      <c r="S1216">
        <v>2</v>
      </c>
      <c r="T1216" t="s">
        <v>490</v>
      </c>
      <c r="U1216" t="s">
        <v>1053</v>
      </c>
      <c r="V1216" t="s">
        <v>1582</v>
      </c>
      <c r="W1216" t="s">
        <v>88</v>
      </c>
      <c r="X1216" t="s">
        <v>2030</v>
      </c>
      <c r="Y1216">
        <v>127.96</v>
      </c>
      <c r="Z1216">
        <v>69.959999999999994</v>
      </c>
      <c r="AA1216">
        <v>2</v>
      </c>
      <c r="AB1216" t="s">
        <v>2122</v>
      </c>
      <c r="AC1216" t="s">
        <v>2396</v>
      </c>
      <c r="AH1216" s="4"/>
      <c r="AI1216" s="4"/>
      <c r="AJ1216" t="s">
        <v>70</v>
      </c>
      <c r="AK1216" t="s">
        <v>232</v>
      </c>
      <c r="AL1216" t="s">
        <v>495</v>
      </c>
      <c r="AM1216" t="s">
        <v>1058</v>
      </c>
      <c r="AN1216" t="s">
        <v>1587</v>
      </c>
      <c r="AO1216" t="s">
        <v>80</v>
      </c>
      <c r="AP1216" t="s">
        <v>1517</v>
      </c>
      <c r="AQ1216">
        <f>WebStore68[[#This Row],[unit_price]]*WebStore68[[#This Row],[quantity]]</f>
        <v>109.98</v>
      </c>
      <c r="AR1216" t="s">
        <v>673</v>
      </c>
      <c r="AS1216" t="s">
        <v>2348</v>
      </c>
      <c r="AT1216" t="str">
        <f t="shared" si="18"/>
        <v>132282438169yesFemale435502127.9669.96511554.99219.9912</v>
      </c>
      <c r="AU1216">
        <f>COUNTIF(AT$2:AT1216,AT1216)</f>
        <v>1</v>
      </c>
      <c r="AV1216" t="str">
        <f>WebStore68[[#This Row],[country]]&amp;"-"&amp;WebStore68[[#This Row],[item]]</f>
        <v>Portugal-Rampage Plain Third Complete Skateboard</v>
      </c>
    </row>
    <row r="1217" spans="1:48" hidden="1" x14ac:dyDescent="0.25">
      <c r="A1217">
        <v>132</v>
      </c>
      <c r="B1217">
        <v>282</v>
      </c>
      <c r="C1217" s="13">
        <v>43816</v>
      </c>
      <c r="D1217" s="14">
        <f>WebStore68[[#This Row],[order_date]]</f>
        <v>43816</v>
      </c>
      <c r="E1217" s="3">
        <f>ROUNDUP(MONTH(WebStore68[[#This Row],[order_date]])/3, 0)</f>
        <v>4</v>
      </c>
      <c r="F1217">
        <v>9</v>
      </c>
      <c r="G1217" t="s">
        <v>41</v>
      </c>
      <c r="H1217" t="s">
        <v>52</v>
      </c>
      <c r="I1217" t="s">
        <v>55</v>
      </c>
      <c r="J1217" t="s">
        <v>58</v>
      </c>
      <c r="K1217" s="4">
        <v>43550</v>
      </c>
      <c r="L1217">
        <v>2</v>
      </c>
      <c r="N1217" s="4"/>
      <c r="O1217" s="4"/>
      <c r="P1217">
        <v>2</v>
      </c>
      <c r="Q1217" t="s">
        <v>111</v>
      </c>
      <c r="R1217" t="s">
        <v>273</v>
      </c>
      <c r="S1217">
        <v>2</v>
      </c>
      <c r="T1217" t="s">
        <v>490</v>
      </c>
      <c r="U1217" t="s">
        <v>1053</v>
      </c>
      <c r="V1217" t="s">
        <v>1582</v>
      </c>
      <c r="W1217" t="s">
        <v>88</v>
      </c>
      <c r="X1217" t="s">
        <v>2030</v>
      </c>
      <c r="Y1217">
        <v>127.96</v>
      </c>
      <c r="Z1217">
        <v>69.959999999999994</v>
      </c>
      <c r="AA1217">
        <v>2</v>
      </c>
      <c r="AB1217" t="s">
        <v>2122</v>
      </c>
      <c r="AC1217" t="s">
        <v>2396</v>
      </c>
      <c r="AH1217" s="4"/>
      <c r="AI1217" s="4"/>
      <c r="AJ1217" t="s">
        <v>78</v>
      </c>
      <c r="AK1217" t="s">
        <v>240</v>
      </c>
      <c r="AL1217" t="s">
        <v>904</v>
      </c>
      <c r="AM1217" t="s">
        <v>1191</v>
      </c>
      <c r="AN1217" t="s">
        <v>1490</v>
      </c>
      <c r="AO1217" t="s">
        <v>80</v>
      </c>
      <c r="AP1217" t="s">
        <v>1548</v>
      </c>
      <c r="AQ1217">
        <f>WebStore68[[#This Row],[unit_price]]*WebStore68[[#This Row],[quantity]]</f>
        <v>17.98</v>
      </c>
      <c r="AR1217" t="s">
        <v>469</v>
      </c>
      <c r="AS1217" t="s">
        <v>2339</v>
      </c>
      <c r="AT1217" t="str">
        <f t="shared" si="18"/>
        <v>132282438169yesFemale435502127.9669.968868.99214.9923</v>
      </c>
      <c r="AU1217">
        <f>COUNTIF(AT$2:AT1217,AT1217)</f>
        <v>1</v>
      </c>
      <c r="AV1217" t="str">
        <f>WebStore68[[#This Row],[country]]&amp;"-"&amp;WebStore68[[#This Row],[item]]</f>
        <v>Portugal-Meat Shredder Barbecue Fork Bear Claw</v>
      </c>
    </row>
    <row r="1218" spans="1:48" hidden="1" x14ac:dyDescent="0.25">
      <c r="A1218">
        <v>135</v>
      </c>
      <c r="B1218">
        <v>426</v>
      </c>
      <c r="C1218" s="13">
        <v>43817</v>
      </c>
      <c r="D1218" s="14">
        <f>WebStore68[[#This Row],[order_date]]</f>
        <v>43817</v>
      </c>
      <c r="E1218" s="3">
        <f>ROUNDUP(MONTH(WebStore68[[#This Row],[order_date]])/3, 0)</f>
        <v>4</v>
      </c>
      <c r="F1218">
        <v>9</v>
      </c>
      <c r="G1218" t="s">
        <v>41</v>
      </c>
      <c r="H1218" t="s">
        <v>52</v>
      </c>
      <c r="I1218" t="s">
        <v>56</v>
      </c>
      <c r="J1218" t="s">
        <v>58</v>
      </c>
      <c r="K1218" s="4">
        <v>43605</v>
      </c>
      <c r="L1218">
        <v>2</v>
      </c>
      <c r="N1218" s="4"/>
      <c r="O1218" s="4"/>
      <c r="P1218">
        <v>1</v>
      </c>
      <c r="Q1218" t="s">
        <v>69</v>
      </c>
      <c r="R1218" t="s">
        <v>231</v>
      </c>
      <c r="S1218">
        <v>1</v>
      </c>
      <c r="T1218" t="s">
        <v>492</v>
      </c>
      <c r="U1218" t="s">
        <v>1055</v>
      </c>
      <c r="V1218" t="s">
        <v>1584</v>
      </c>
      <c r="W1218" t="s">
        <v>69</v>
      </c>
      <c r="X1218" t="s">
        <v>1577</v>
      </c>
      <c r="Y1218">
        <v>573.99</v>
      </c>
      <c r="Z1218">
        <v>24.99</v>
      </c>
      <c r="AA1218">
        <v>1</v>
      </c>
      <c r="AB1218" t="s">
        <v>78</v>
      </c>
      <c r="AC1218" t="s">
        <v>2330</v>
      </c>
      <c r="AH1218" s="4"/>
      <c r="AI1218" s="4"/>
      <c r="AJ1218" t="s">
        <v>69</v>
      </c>
      <c r="AK1218" t="s">
        <v>231</v>
      </c>
      <c r="AL1218" t="s">
        <v>492</v>
      </c>
      <c r="AM1218" t="s">
        <v>1055</v>
      </c>
      <c r="AN1218" t="s">
        <v>1584</v>
      </c>
      <c r="AO1218" t="s">
        <v>69</v>
      </c>
      <c r="AP1218" t="s">
        <v>1577</v>
      </c>
      <c r="AQ1218">
        <f>WebStore68[[#This Row],[unit_price]]*WebStore68[[#This Row],[quantity]]</f>
        <v>573.99</v>
      </c>
      <c r="AR1218" t="s">
        <v>78</v>
      </c>
      <c r="AS1218" t="s">
        <v>2330</v>
      </c>
      <c r="AT1218" t="str">
        <f t="shared" ref="AT1218:AT1281" si="19">CONCATENATE($A1218,$B1218,$C1218,$F1218,$I1218,$J1218,$K1218,$L1218,$M1218,$N1218,$O1218,$Y1218,$Z1218,$AD1218,$AE1218,$AF1218,$AG1218,$AH1218,$AI1218,$AJ1218,$AL1218,$AN1218,$AO1218,$AP1218,$AR1218)</f>
        <v>135426438179noFemale436052573.9924.991135573.99124.998</v>
      </c>
      <c r="AU1218">
        <f>COUNTIF(AT$2:AT1218,AT1218)</f>
        <v>1</v>
      </c>
      <c r="AV1218" t="str">
        <f>WebStore68[[#This Row],[country]]&amp;"-"&amp;WebStore68[[#This Row],[item]]</f>
        <v>Portugal-Sony STRDH590 5.2-ch Surround Sound Home Theater Receiver</v>
      </c>
    </row>
    <row r="1219" spans="1:48" hidden="1" x14ac:dyDescent="0.25">
      <c r="A1219">
        <v>137</v>
      </c>
      <c r="B1219">
        <v>449</v>
      </c>
      <c r="C1219" s="4">
        <v>43818</v>
      </c>
      <c r="D1219" s="14">
        <f>WebStore68[[#This Row],[order_date]]</f>
        <v>43818</v>
      </c>
      <c r="E1219" s="3">
        <f>ROUNDUP(MONTH(WebStore68[[#This Row],[order_date]])/3, 0)</f>
        <v>4</v>
      </c>
      <c r="F1219">
        <v>9</v>
      </c>
      <c r="G1219" t="s">
        <v>41</v>
      </c>
      <c r="H1219" t="s">
        <v>52</v>
      </c>
      <c r="I1219" t="s">
        <v>56</v>
      </c>
      <c r="J1219" t="s">
        <v>57</v>
      </c>
      <c r="K1219" s="4">
        <v>43681</v>
      </c>
      <c r="L1219">
        <v>3</v>
      </c>
      <c r="M1219" t="s">
        <v>59</v>
      </c>
      <c r="N1219" s="4">
        <v>43615</v>
      </c>
      <c r="O1219" s="4">
        <v>43830</v>
      </c>
      <c r="P1219">
        <v>2</v>
      </c>
      <c r="Q1219" t="s">
        <v>113</v>
      </c>
      <c r="R1219" t="s">
        <v>275</v>
      </c>
      <c r="S1219">
        <v>2</v>
      </c>
      <c r="T1219" t="s">
        <v>494</v>
      </c>
      <c r="U1219" t="s">
        <v>1057</v>
      </c>
      <c r="V1219" t="s">
        <v>1586</v>
      </c>
      <c r="W1219" t="s">
        <v>109</v>
      </c>
      <c r="X1219" t="s">
        <v>2030</v>
      </c>
      <c r="Y1219">
        <v>163.99</v>
      </c>
      <c r="Z1219">
        <v>74.959999999999994</v>
      </c>
      <c r="AA1219">
        <v>2</v>
      </c>
      <c r="AB1219" t="s">
        <v>2124</v>
      </c>
      <c r="AC1219" t="s">
        <v>2399</v>
      </c>
      <c r="AH1219" s="4"/>
      <c r="AI1219" s="4"/>
      <c r="AJ1219" t="s">
        <v>65</v>
      </c>
      <c r="AK1219" t="s">
        <v>227</v>
      </c>
      <c r="AL1219" t="s">
        <v>685</v>
      </c>
      <c r="AM1219" t="s">
        <v>1227</v>
      </c>
      <c r="AN1219" t="s">
        <v>418</v>
      </c>
      <c r="AO1219" t="s">
        <v>67</v>
      </c>
      <c r="AP1219" t="s">
        <v>1517</v>
      </c>
      <c r="AQ1219">
        <f>WebStore68[[#This Row],[unit_price]]*WebStore68[[#This Row],[quantity]]</f>
        <v>150</v>
      </c>
      <c r="AR1219" t="s">
        <v>431</v>
      </c>
      <c r="AS1219" t="s">
        <v>2326</v>
      </c>
      <c r="AT1219" t="str">
        <f t="shared" si="19"/>
        <v>137449438189noMale436813Google Ads4361543830163.9974.96109350319.9924</v>
      </c>
      <c r="AU1219">
        <f>COUNTIF(AT$2:AT1219,AT1219)</f>
        <v>1</v>
      </c>
      <c r="AV1219" t="str">
        <f>WebStore68[[#This Row],[country]]&amp;"-"&amp;WebStore68[[#This Row],[item]]</f>
        <v>Portugal-Nail Polish 10 pieces set</v>
      </c>
    </row>
    <row r="1220" spans="1:48" hidden="1" x14ac:dyDescent="0.25">
      <c r="A1220">
        <v>137</v>
      </c>
      <c r="B1220">
        <v>449</v>
      </c>
      <c r="C1220" s="4">
        <v>43818</v>
      </c>
      <c r="D1220" s="14">
        <f>WebStore68[[#This Row],[order_date]]</f>
        <v>43818</v>
      </c>
      <c r="E1220" s="3">
        <f>ROUNDUP(MONTH(WebStore68[[#This Row],[order_date]])/3, 0)</f>
        <v>4</v>
      </c>
      <c r="F1220">
        <v>9</v>
      </c>
      <c r="G1220" t="s">
        <v>41</v>
      </c>
      <c r="H1220" t="s">
        <v>52</v>
      </c>
      <c r="I1220" t="s">
        <v>56</v>
      </c>
      <c r="J1220" t="s">
        <v>57</v>
      </c>
      <c r="K1220" s="4">
        <v>43681</v>
      </c>
      <c r="L1220">
        <v>3</v>
      </c>
      <c r="M1220" t="s">
        <v>59</v>
      </c>
      <c r="N1220" s="4">
        <v>43615</v>
      </c>
      <c r="O1220" s="4">
        <v>43830</v>
      </c>
      <c r="P1220">
        <v>2</v>
      </c>
      <c r="Q1220" t="s">
        <v>113</v>
      </c>
      <c r="R1220" t="s">
        <v>275</v>
      </c>
      <c r="S1220">
        <v>2</v>
      </c>
      <c r="T1220" t="s">
        <v>494</v>
      </c>
      <c r="U1220" t="s">
        <v>1057</v>
      </c>
      <c r="V1220" t="s">
        <v>1586</v>
      </c>
      <c r="W1220" t="s">
        <v>109</v>
      </c>
      <c r="X1220" t="s">
        <v>2030</v>
      </c>
      <c r="Y1220">
        <v>163.99</v>
      </c>
      <c r="Z1220">
        <v>74.959999999999994</v>
      </c>
      <c r="AA1220">
        <v>2</v>
      </c>
      <c r="AB1220" t="s">
        <v>2124</v>
      </c>
      <c r="AC1220" t="s">
        <v>2399</v>
      </c>
      <c r="AH1220" s="4"/>
      <c r="AI1220" s="4"/>
      <c r="AJ1220" t="s">
        <v>79</v>
      </c>
      <c r="AK1220" t="s">
        <v>241</v>
      </c>
      <c r="AL1220" t="s">
        <v>694</v>
      </c>
      <c r="AM1220" t="s">
        <v>1087</v>
      </c>
      <c r="AN1220" t="s">
        <v>1652</v>
      </c>
      <c r="AO1220" t="s">
        <v>69</v>
      </c>
      <c r="AP1220" t="s">
        <v>1548</v>
      </c>
      <c r="AQ1220">
        <f>WebStore68[[#This Row],[unit_price]]*WebStore68[[#This Row],[quantity]]</f>
        <v>13.99</v>
      </c>
      <c r="AR1220" t="s">
        <v>86</v>
      </c>
      <c r="AS1220" t="s">
        <v>2350</v>
      </c>
      <c r="AT1220" t="str">
        <f t="shared" si="19"/>
        <v>137449438189noMale436813Google Ads4361543830163.9974.96416613.99114.997</v>
      </c>
      <c r="AU1220">
        <f>COUNTIF(AT$2:AT1220,AT1220)</f>
        <v>1</v>
      </c>
      <c r="AV1220" t="str">
        <f>WebStore68[[#This Row],[country]]&amp;"-"&amp;WebStore68[[#This Row],[item]]</f>
        <v>Portugal-Yu-Gi-Oh! TCG: Egyptian God Deck: Slifer The Sky Dragon</v>
      </c>
    </row>
    <row r="1221" spans="1:48" hidden="1" x14ac:dyDescent="0.25">
      <c r="A1221">
        <v>150</v>
      </c>
      <c r="B1221">
        <v>6</v>
      </c>
      <c r="C1221" s="13">
        <v>43827</v>
      </c>
      <c r="D1221" s="14">
        <f>WebStore68[[#This Row],[order_date]]</f>
        <v>43827</v>
      </c>
      <c r="E1221" s="3">
        <f>ROUNDUP(MONTH(WebStore68[[#This Row],[order_date]])/3, 0)</f>
        <v>4</v>
      </c>
      <c r="F1221">
        <v>9</v>
      </c>
      <c r="G1221" t="s">
        <v>41</v>
      </c>
      <c r="H1221" t="s">
        <v>52</v>
      </c>
      <c r="I1221" t="s">
        <v>55</v>
      </c>
      <c r="J1221" t="s">
        <v>57</v>
      </c>
      <c r="K1221" s="4">
        <v>43739</v>
      </c>
      <c r="L1221">
        <v>2</v>
      </c>
      <c r="M1221" t="s">
        <v>60</v>
      </c>
      <c r="N1221" s="4">
        <v>43615</v>
      </c>
      <c r="O1221" s="4">
        <v>43830</v>
      </c>
      <c r="P1221">
        <v>2</v>
      </c>
      <c r="Q1221" t="s">
        <v>115</v>
      </c>
      <c r="R1221" t="s">
        <v>277</v>
      </c>
      <c r="S1221">
        <v>2</v>
      </c>
      <c r="T1221" t="s">
        <v>505</v>
      </c>
      <c r="U1221" t="s">
        <v>1068</v>
      </c>
      <c r="V1221" t="s">
        <v>1595</v>
      </c>
      <c r="W1221" t="s">
        <v>88</v>
      </c>
      <c r="X1221" t="s">
        <v>2047</v>
      </c>
      <c r="Y1221">
        <v>367.96</v>
      </c>
      <c r="Z1221">
        <v>89.96</v>
      </c>
      <c r="AA1221">
        <v>2</v>
      </c>
      <c r="AB1221" t="s">
        <v>2127</v>
      </c>
      <c r="AC1221" t="s">
        <v>2402</v>
      </c>
      <c r="AH1221" s="4"/>
      <c r="AI1221" s="4"/>
      <c r="AJ1221" t="s">
        <v>86</v>
      </c>
      <c r="AK1221" t="s">
        <v>248</v>
      </c>
      <c r="AL1221" t="s">
        <v>441</v>
      </c>
      <c r="AM1221" t="s">
        <v>2640</v>
      </c>
      <c r="AN1221" t="s">
        <v>1535</v>
      </c>
      <c r="AO1221" t="s">
        <v>80</v>
      </c>
      <c r="AP1221" t="s">
        <v>1577</v>
      </c>
      <c r="AQ1221">
        <f>WebStore68[[#This Row],[unit_price]]*WebStore68[[#This Row],[quantity]]</f>
        <v>87.98</v>
      </c>
      <c r="AR1221" t="s">
        <v>530</v>
      </c>
      <c r="AS1221" t="s">
        <v>2367</v>
      </c>
      <c r="AT1221" t="str">
        <f t="shared" si="19"/>
        <v>1506438279yesMale437392Facebook4361543830367.9689.96710643.99224.9916</v>
      </c>
      <c r="AU1221">
        <f>COUNTIF(AT$2:AT1221,AT1221)</f>
        <v>1</v>
      </c>
      <c r="AV1221" t="str">
        <f>WebStore68[[#This Row],[country]]&amp;"-"&amp;WebStore68[[#This Row],[item]]</f>
        <v>Portugal-PharMeDoc Pregnancy Pillow</v>
      </c>
    </row>
    <row r="1222" spans="1:48" hidden="1" x14ac:dyDescent="0.25">
      <c r="A1222">
        <v>150</v>
      </c>
      <c r="B1222">
        <v>6</v>
      </c>
      <c r="C1222" s="13">
        <v>43827</v>
      </c>
      <c r="D1222" s="14">
        <f>WebStore68[[#This Row],[order_date]]</f>
        <v>43827</v>
      </c>
      <c r="E1222" s="3">
        <f>ROUNDUP(MONTH(WebStore68[[#This Row],[order_date]])/3, 0)</f>
        <v>4</v>
      </c>
      <c r="F1222">
        <v>9</v>
      </c>
      <c r="G1222" t="s">
        <v>41</v>
      </c>
      <c r="H1222" t="s">
        <v>52</v>
      </c>
      <c r="I1222" t="s">
        <v>55</v>
      </c>
      <c r="J1222" t="s">
        <v>57</v>
      </c>
      <c r="K1222" s="4">
        <v>43739</v>
      </c>
      <c r="L1222">
        <v>2</v>
      </c>
      <c r="M1222" t="s">
        <v>60</v>
      </c>
      <c r="N1222" s="4">
        <v>43615</v>
      </c>
      <c r="O1222" s="4">
        <v>43830</v>
      </c>
      <c r="P1222">
        <v>2</v>
      </c>
      <c r="Q1222" t="s">
        <v>115</v>
      </c>
      <c r="R1222" t="s">
        <v>277</v>
      </c>
      <c r="S1222">
        <v>2</v>
      </c>
      <c r="T1222" t="s">
        <v>505</v>
      </c>
      <c r="U1222" t="s">
        <v>1068</v>
      </c>
      <c r="V1222" t="s">
        <v>1595</v>
      </c>
      <c r="W1222" t="s">
        <v>88</v>
      </c>
      <c r="X1222" t="s">
        <v>2047</v>
      </c>
      <c r="Y1222">
        <v>367.96</v>
      </c>
      <c r="Z1222">
        <v>89.96</v>
      </c>
      <c r="AA1222">
        <v>2</v>
      </c>
      <c r="AB1222" t="s">
        <v>2127</v>
      </c>
      <c r="AC1222" t="s">
        <v>2402</v>
      </c>
      <c r="AH1222" s="4"/>
      <c r="AI1222" s="4"/>
      <c r="AJ1222" t="s">
        <v>70</v>
      </c>
      <c r="AK1222" t="s">
        <v>232</v>
      </c>
      <c r="AL1222" t="s">
        <v>865</v>
      </c>
      <c r="AM1222" t="s">
        <v>2641</v>
      </c>
      <c r="AN1222" t="s">
        <v>1859</v>
      </c>
      <c r="AO1222" t="s">
        <v>80</v>
      </c>
      <c r="AP1222" t="s">
        <v>1517</v>
      </c>
      <c r="AQ1222">
        <f>WebStore68[[#This Row],[unit_price]]*WebStore68[[#This Row],[quantity]]</f>
        <v>279.98</v>
      </c>
      <c r="AR1222" t="s">
        <v>640</v>
      </c>
      <c r="AS1222" t="s">
        <v>2393</v>
      </c>
      <c r="AT1222" t="str">
        <f t="shared" si="19"/>
        <v>1506438279yesMale437392Facebook4361543830367.9689.96591139.99219.9917</v>
      </c>
      <c r="AU1222">
        <f>COUNTIF(AT$2:AT1222,AT1222)</f>
        <v>1</v>
      </c>
      <c r="AV1222" t="str">
        <f>WebStore68[[#This Row],[country]]&amp;"-"&amp;WebStore68[[#This Row],[item]]</f>
        <v>Portugal-C-Shape Full Body Pillow and Maternity Support Grey</v>
      </c>
    </row>
    <row r="1223" spans="1:48" hidden="1" x14ac:dyDescent="0.25">
      <c r="A1223">
        <v>173</v>
      </c>
      <c r="B1223">
        <v>124</v>
      </c>
      <c r="C1223" s="4">
        <v>43840</v>
      </c>
      <c r="D1223" s="14">
        <f>WebStore68[[#This Row],[order_date]]</f>
        <v>43840</v>
      </c>
      <c r="E1223" s="3">
        <f>ROUNDUP(MONTH(WebStore68[[#This Row],[order_date]])/3, 0)</f>
        <v>1</v>
      </c>
      <c r="F1223">
        <v>9</v>
      </c>
      <c r="G1223" t="s">
        <v>41</v>
      </c>
      <c r="H1223" t="s">
        <v>52</v>
      </c>
      <c r="I1223" t="s">
        <v>56</v>
      </c>
      <c r="J1223" t="s">
        <v>57</v>
      </c>
      <c r="K1223" s="4">
        <v>43721</v>
      </c>
      <c r="L1223">
        <v>3</v>
      </c>
      <c r="M1223" t="s">
        <v>59</v>
      </c>
      <c r="N1223" s="4">
        <v>43615</v>
      </c>
      <c r="O1223" s="4">
        <v>43830</v>
      </c>
      <c r="P1223">
        <v>1</v>
      </c>
      <c r="Q1223" t="s">
        <v>69</v>
      </c>
      <c r="R1223" t="s">
        <v>231</v>
      </c>
      <c r="S1223">
        <v>1</v>
      </c>
      <c r="T1223" t="s">
        <v>520</v>
      </c>
      <c r="U1223" t="s">
        <v>1084</v>
      </c>
      <c r="V1223" t="s">
        <v>1610</v>
      </c>
      <c r="W1223" t="s">
        <v>69</v>
      </c>
      <c r="X1223" t="s">
        <v>1577</v>
      </c>
      <c r="Y1223">
        <v>12.99</v>
      </c>
      <c r="Z1223">
        <v>24.99</v>
      </c>
      <c r="AA1223">
        <v>1</v>
      </c>
      <c r="AB1223" t="s">
        <v>69</v>
      </c>
      <c r="AC1223" t="s">
        <v>2360</v>
      </c>
      <c r="AH1223" s="4"/>
      <c r="AI1223" s="4"/>
      <c r="AJ1223" t="s">
        <v>69</v>
      </c>
      <c r="AK1223" t="s">
        <v>231</v>
      </c>
      <c r="AL1223" t="s">
        <v>520</v>
      </c>
      <c r="AM1223" t="s">
        <v>1084</v>
      </c>
      <c r="AN1223" t="s">
        <v>1610</v>
      </c>
      <c r="AO1223" t="s">
        <v>69</v>
      </c>
      <c r="AP1223" t="s">
        <v>1577</v>
      </c>
      <c r="AQ1223">
        <f>WebStore68[[#This Row],[unit_price]]*WebStore68[[#This Row],[quantity]]</f>
        <v>12.99</v>
      </c>
      <c r="AR1223" t="s">
        <v>69</v>
      </c>
      <c r="AS1223" t="s">
        <v>2360</v>
      </c>
      <c r="AT1223" t="str">
        <f t="shared" si="19"/>
        <v>173124438409noMale437213Google Ads436154383012.9924.99113112.99124.991</v>
      </c>
      <c r="AU1223">
        <f>COUNTIF(AT$2:AT1223,AT1223)</f>
        <v>1</v>
      </c>
      <c r="AV1223" t="str">
        <f>WebStore68[[#This Row],[country]]&amp;"-"&amp;WebStore68[[#This Row],[item]]</f>
        <v>Portugal-Smart Watch Y68</v>
      </c>
    </row>
    <row r="1224" spans="1:48" hidden="1" x14ac:dyDescent="0.25">
      <c r="A1224">
        <v>187</v>
      </c>
      <c r="B1224">
        <v>243</v>
      </c>
      <c r="C1224" s="4">
        <v>43852</v>
      </c>
      <c r="D1224" s="14">
        <f>WebStore68[[#This Row],[order_date]]</f>
        <v>43852</v>
      </c>
      <c r="E1224" s="3">
        <f>ROUNDUP(MONTH(WebStore68[[#This Row],[order_date]])/3, 0)</f>
        <v>1</v>
      </c>
      <c r="F1224">
        <v>9</v>
      </c>
      <c r="G1224" t="s">
        <v>41</v>
      </c>
      <c r="H1224" t="s">
        <v>52</v>
      </c>
      <c r="I1224" t="s">
        <v>55</v>
      </c>
      <c r="J1224" t="s">
        <v>57</v>
      </c>
      <c r="K1224" s="4">
        <v>43616</v>
      </c>
      <c r="L1224">
        <v>3</v>
      </c>
      <c r="M1224" t="s">
        <v>59</v>
      </c>
      <c r="N1224" s="4">
        <v>43615</v>
      </c>
      <c r="O1224" s="4">
        <v>43830</v>
      </c>
      <c r="P1224">
        <v>2</v>
      </c>
      <c r="Q1224" t="s">
        <v>121</v>
      </c>
      <c r="R1224" t="s">
        <v>283</v>
      </c>
      <c r="S1224">
        <v>2</v>
      </c>
      <c r="T1224" t="s">
        <v>529</v>
      </c>
      <c r="U1224" t="s">
        <v>1091</v>
      </c>
      <c r="V1224" t="s">
        <v>1618</v>
      </c>
      <c r="W1224" t="s">
        <v>75</v>
      </c>
      <c r="X1224" t="s">
        <v>1869</v>
      </c>
      <c r="Y1224">
        <v>244.87</v>
      </c>
      <c r="Z1224">
        <v>74.95</v>
      </c>
      <c r="AA1224">
        <v>2</v>
      </c>
      <c r="AB1224" t="s">
        <v>107</v>
      </c>
      <c r="AC1224" t="s">
        <v>2412</v>
      </c>
      <c r="AH1224" s="4"/>
      <c r="AI1224" s="4"/>
      <c r="AJ1224" t="s">
        <v>79</v>
      </c>
      <c r="AK1224" t="s">
        <v>241</v>
      </c>
      <c r="AL1224" t="s">
        <v>481</v>
      </c>
      <c r="AM1224" t="s">
        <v>1045</v>
      </c>
      <c r="AN1224" t="s">
        <v>1573</v>
      </c>
      <c r="AO1224" t="s">
        <v>80</v>
      </c>
      <c r="AP1224" t="s">
        <v>1548</v>
      </c>
      <c r="AQ1224">
        <f>WebStore68[[#This Row],[unit_price]]*WebStore68[[#This Row],[quantity]]</f>
        <v>199.9</v>
      </c>
      <c r="AR1224" t="s">
        <v>65</v>
      </c>
      <c r="AS1224" t="s">
        <v>2343</v>
      </c>
      <c r="AT1224" t="str">
        <f t="shared" si="19"/>
        <v>187243438529yesMale436163Google Ads4361543830244.8774.9546699.95214.9910</v>
      </c>
      <c r="AU1224">
        <f>COUNTIF(AT$2:AT1224,AT1224)</f>
        <v>1</v>
      </c>
      <c r="AV1224" t="str">
        <f>WebStore68[[#This Row],[country]]&amp;"-"&amp;WebStore68[[#This Row],[item]]</f>
        <v>Portugal-Jumpstart Booster Box - MTG Magic the Gathering</v>
      </c>
    </row>
    <row r="1225" spans="1:48" hidden="1" x14ac:dyDescent="0.25">
      <c r="A1225">
        <v>187</v>
      </c>
      <c r="B1225">
        <v>243</v>
      </c>
      <c r="C1225" s="4">
        <v>43852</v>
      </c>
      <c r="D1225" s="14">
        <f>WebStore68[[#This Row],[order_date]]</f>
        <v>43852</v>
      </c>
      <c r="E1225" s="3">
        <f>ROUNDUP(MONTH(WebStore68[[#This Row],[order_date]])/3, 0)</f>
        <v>1</v>
      </c>
      <c r="F1225">
        <v>9</v>
      </c>
      <c r="G1225" t="s">
        <v>41</v>
      </c>
      <c r="H1225" t="s">
        <v>52</v>
      </c>
      <c r="I1225" t="s">
        <v>55</v>
      </c>
      <c r="J1225" t="s">
        <v>57</v>
      </c>
      <c r="K1225" s="4">
        <v>43616</v>
      </c>
      <c r="L1225">
        <v>3</v>
      </c>
      <c r="M1225" t="s">
        <v>59</v>
      </c>
      <c r="N1225" s="4">
        <v>43615</v>
      </c>
      <c r="O1225" s="4">
        <v>43830</v>
      </c>
      <c r="P1225">
        <v>2</v>
      </c>
      <c r="Q1225" t="s">
        <v>121</v>
      </c>
      <c r="R1225" t="s">
        <v>283</v>
      </c>
      <c r="S1225">
        <v>2</v>
      </c>
      <c r="T1225" t="s">
        <v>529</v>
      </c>
      <c r="U1225" t="s">
        <v>1091</v>
      </c>
      <c r="V1225" t="s">
        <v>1618</v>
      </c>
      <c r="W1225" t="s">
        <v>75</v>
      </c>
      <c r="X1225" t="s">
        <v>1869</v>
      </c>
      <c r="Y1225">
        <v>244.87</v>
      </c>
      <c r="Z1225">
        <v>74.95</v>
      </c>
      <c r="AA1225">
        <v>2</v>
      </c>
      <c r="AB1225" t="s">
        <v>107</v>
      </c>
      <c r="AC1225" t="s">
        <v>2412</v>
      </c>
      <c r="AH1225" s="4"/>
      <c r="AI1225" s="4"/>
      <c r="AJ1225" t="s">
        <v>80</v>
      </c>
      <c r="AK1225" t="s">
        <v>242</v>
      </c>
      <c r="AL1225" t="s">
        <v>65</v>
      </c>
      <c r="AM1225" t="s">
        <v>1267</v>
      </c>
      <c r="AN1225" t="s">
        <v>1548</v>
      </c>
      <c r="AO1225" t="s">
        <v>67</v>
      </c>
      <c r="AP1225" t="s">
        <v>1548</v>
      </c>
      <c r="AQ1225">
        <f>WebStore68[[#This Row],[unit_price]]*WebStore68[[#This Row],[quantity]]</f>
        <v>44.97</v>
      </c>
      <c r="AR1225" t="s">
        <v>80</v>
      </c>
      <c r="AS1225" t="s">
        <v>2357</v>
      </c>
      <c r="AT1225" t="str">
        <f t="shared" si="19"/>
        <v>187243438529yesMale436163Google Ads4361543830244.8774.9521014.99314.992</v>
      </c>
      <c r="AU1225">
        <f>COUNTIF(AT$2:AT1225,AT1225)</f>
        <v>1</v>
      </c>
      <c r="AV1225" t="str">
        <f>WebStore68[[#This Row],[country]]&amp;"-"&amp;WebStore68[[#This Row],[item]]</f>
        <v>Portugal-5 Pairs Stud Earrings Set Hypoallergenic Cubic Zirconia 316L</v>
      </c>
    </row>
    <row r="1226" spans="1:48" hidden="1" x14ac:dyDescent="0.25">
      <c r="A1226">
        <v>189</v>
      </c>
      <c r="B1226">
        <v>452</v>
      </c>
      <c r="C1226" s="4">
        <v>43853</v>
      </c>
      <c r="D1226" s="14">
        <f>WebStore68[[#This Row],[order_date]]</f>
        <v>43853</v>
      </c>
      <c r="E1226" s="3">
        <f>ROUNDUP(MONTH(WebStore68[[#This Row],[order_date]])/3, 0)</f>
        <v>1</v>
      </c>
      <c r="F1226">
        <v>9</v>
      </c>
      <c r="G1226" t="s">
        <v>41</v>
      </c>
      <c r="H1226" t="s">
        <v>52</v>
      </c>
      <c r="I1226" t="s">
        <v>55</v>
      </c>
      <c r="J1226" t="s">
        <v>58</v>
      </c>
      <c r="K1226" s="4">
        <v>43598</v>
      </c>
      <c r="L1226">
        <v>3</v>
      </c>
      <c r="N1226" s="4"/>
      <c r="O1226" s="4"/>
      <c r="P1226">
        <v>1</v>
      </c>
      <c r="Q1226" t="s">
        <v>78</v>
      </c>
      <c r="R1226" t="s">
        <v>240</v>
      </c>
      <c r="S1226">
        <v>1</v>
      </c>
      <c r="T1226" t="s">
        <v>79</v>
      </c>
      <c r="U1226" t="s">
        <v>1080</v>
      </c>
      <c r="V1226" t="s">
        <v>1606</v>
      </c>
      <c r="W1226" t="s">
        <v>80</v>
      </c>
      <c r="X1226" t="s">
        <v>1548</v>
      </c>
      <c r="Y1226">
        <v>51.98</v>
      </c>
      <c r="Z1226">
        <v>29.98</v>
      </c>
      <c r="AA1226">
        <v>1</v>
      </c>
      <c r="AB1226" t="s">
        <v>393</v>
      </c>
      <c r="AC1226" t="s">
        <v>2345</v>
      </c>
      <c r="AH1226" s="4"/>
      <c r="AI1226" s="4"/>
      <c r="AJ1226" t="s">
        <v>78</v>
      </c>
      <c r="AK1226" t="s">
        <v>240</v>
      </c>
      <c r="AL1226" t="s">
        <v>79</v>
      </c>
      <c r="AM1226" t="s">
        <v>1080</v>
      </c>
      <c r="AN1226" t="s">
        <v>1606</v>
      </c>
      <c r="AO1226" t="s">
        <v>80</v>
      </c>
      <c r="AP1226" t="s">
        <v>1548</v>
      </c>
      <c r="AQ1226">
        <f>WebStore68[[#This Row],[unit_price]]*WebStore68[[#This Row],[quantity]]</f>
        <v>51.98</v>
      </c>
      <c r="AR1226" t="s">
        <v>393</v>
      </c>
      <c r="AS1226" t="s">
        <v>2345</v>
      </c>
      <c r="AT1226" t="str">
        <f t="shared" si="19"/>
        <v>189452438539yesFemale43598351.9829.988425.99214.9918</v>
      </c>
      <c r="AU1226">
        <f>COUNTIF(AT$2:AT1226,AT1226)</f>
        <v>1</v>
      </c>
      <c r="AV1226" t="str">
        <f>WebStore68[[#This Row],[country]]&amp;"-"&amp;WebStore68[[#This Row],[item]]</f>
        <v>Portugal-12/14 inch long Aluminum Pizza Shovel With Long Handle</v>
      </c>
    </row>
    <row r="1227" spans="1:48" hidden="1" x14ac:dyDescent="0.25">
      <c r="A1227">
        <v>209</v>
      </c>
      <c r="B1227">
        <v>408</v>
      </c>
      <c r="C1227" s="4">
        <v>43865</v>
      </c>
      <c r="D1227" s="14">
        <f>WebStore68[[#This Row],[order_date]]</f>
        <v>43865</v>
      </c>
      <c r="E1227" s="3">
        <f>ROUNDUP(MONTH(WebStore68[[#This Row],[order_date]])/3, 0)</f>
        <v>1</v>
      </c>
      <c r="F1227">
        <v>9</v>
      </c>
      <c r="G1227" t="s">
        <v>41</v>
      </c>
      <c r="H1227" t="s">
        <v>52</v>
      </c>
      <c r="I1227" t="s">
        <v>55</v>
      </c>
      <c r="J1227" t="s">
        <v>57</v>
      </c>
      <c r="K1227" s="4">
        <v>43674</v>
      </c>
      <c r="L1227">
        <v>3</v>
      </c>
      <c r="M1227" t="s">
        <v>59</v>
      </c>
      <c r="N1227" s="4">
        <v>43615</v>
      </c>
      <c r="O1227" s="4">
        <v>43830</v>
      </c>
      <c r="P1227">
        <v>1</v>
      </c>
      <c r="Q1227" t="s">
        <v>70</v>
      </c>
      <c r="R1227" t="s">
        <v>232</v>
      </c>
      <c r="S1227">
        <v>1</v>
      </c>
      <c r="T1227" t="s">
        <v>495</v>
      </c>
      <c r="U1227" t="s">
        <v>1058</v>
      </c>
      <c r="V1227" t="s">
        <v>1587</v>
      </c>
      <c r="W1227" t="s">
        <v>67</v>
      </c>
      <c r="X1227" t="s">
        <v>1517</v>
      </c>
      <c r="Y1227">
        <v>164.97</v>
      </c>
      <c r="Z1227">
        <v>59.97</v>
      </c>
      <c r="AA1227">
        <v>1</v>
      </c>
      <c r="AB1227" t="s">
        <v>673</v>
      </c>
      <c r="AC1227" t="s">
        <v>2348</v>
      </c>
      <c r="AH1227" s="4"/>
      <c r="AI1227" s="4"/>
      <c r="AJ1227" t="s">
        <v>70</v>
      </c>
      <c r="AK1227" t="s">
        <v>232</v>
      </c>
      <c r="AL1227" t="s">
        <v>495</v>
      </c>
      <c r="AM1227" t="s">
        <v>1058</v>
      </c>
      <c r="AN1227" t="s">
        <v>1587</v>
      </c>
      <c r="AO1227" t="s">
        <v>67</v>
      </c>
      <c r="AP1227" t="s">
        <v>1517</v>
      </c>
      <c r="AQ1227">
        <f>WebStore68[[#This Row],[unit_price]]*WebStore68[[#This Row],[quantity]]</f>
        <v>164.97</v>
      </c>
      <c r="AR1227" t="s">
        <v>673</v>
      </c>
      <c r="AS1227" t="s">
        <v>2348</v>
      </c>
      <c r="AT1227" t="str">
        <f t="shared" si="19"/>
        <v>209408438659yesMale436743Google Ads4361543830164.9759.97511554.99319.9912</v>
      </c>
      <c r="AU1227">
        <f>COUNTIF(AT$2:AT1227,AT1227)</f>
        <v>1</v>
      </c>
      <c r="AV1227" t="str">
        <f>WebStore68[[#This Row],[country]]&amp;"-"&amp;WebStore68[[#This Row],[item]]</f>
        <v>Portugal-Rampage Plain Third Complete Skateboard</v>
      </c>
    </row>
    <row r="1228" spans="1:48" hidden="1" x14ac:dyDescent="0.25">
      <c r="A1228">
        <v>231</v>
      </c>
      <c r="B1228">
        <v>143</v>
      </c>
      <c r="C1228" s="4">
        <v>43876</v>
      </c>
      <c r="D1228" s="14">
        <f>WebStore68[[#This Row],[order_date]]</f>
        <v>43876</v>
      </c>
      <c r="E1228" s="3">
        <f>ROUNDUP(MONTH(WebStore68[[#This Row],[order_date]])/3, 0)</f>
        <v>1</v>
      </c>
      <c r="F1228">
        <v>9</v>
      </c>
      <c r="G1228" t="s">
        <v>41</v>
      </c>
      <c r="H1228" t="s">
        <v>52</v>
      </c>
      <c r="I1228" t="s">
        <v>56</v>
      </c>
      <c r="J1228" t="s">
        <v>58</v>
      </c>
      <c r="K1228" s="4">
        <v>43825</v>
      </c>
      <c r="L1228">
        <v>3</v>
      </c>
      <c r="M1228" t="s">
        <v>59</v>
      </c>
      <c r="N1228" s="4">
        <v>43615</v>
      </c>
      <c r="O1228" s="4">
        <v>43830</v>
      </c>
      <c r="P1228">
        <v>1</v>
      </c>
      <c r="Q1228" t="s">
        <v>80</v>
      </c>
      <c r="R1228" t="s">
        <v>242</v>
      </c>
      <c r="S1228">
        <v>1</v>
      </c>
      <c r="T1228" t="s">
        <v>558</v>
      </c>
      <c r="U1228" t="s">
        <v>1118</v>
      </c>
      <c r="V1228" t="s">
        <v>1548</v>
      </c>
      <c r="W1228" t="s">
        <v>69</v>
      </c>
      <c r="X1228" t="s">
        <v>1548</v>
      </c>
      <c r="Y1228">
        <v>14.99</v>
      </c>
      <c r="Z1228">
        <v>14.99</v>
      </c>
      <c r="AA1228">
        <v>1</v>
      </c>
      <c r="AB1228" t="s">
        <v>79</v>
      </c>
      <c r="AC1228" t="s">
        <v>2349</v>
      </c>
      <c r="AH1228" s="4"/>
      <c r="AI1228" s="4"/>
      <c r="AJ1228" t="s">
        <v>80</v>
      </c>
      <c r="AK1228" t="s">
        <v>242</v>
      </c>
      <c r="AL1228" t="s">
        <v>558</v>
      </c>
      <c r="AM1228" t="s">
        <v>1118</v>
      </c>
      <c r="AN1228" t="s">
        <v>1548</v>
      </c>
      <c r="AO1228" t="s">
        <v>69</v>
      </c>
      <c r="AP1228" t="s">
        <v>1548</v>
      </c>
      <c r="AQ1228">
        <f>WebStore68[[#This Row],[unit_price]]*WebStore68[[#This Row],[quantity]]</f>
        <v>14.99</v>
      </c>
      <c r="AR1228" t="s">
        <v>79</v>
      </c>
      <c r="AS1228" t="s">
        <v>2349</v>
      </c>
      <c r="AT1228" t="str">
        <f t="shared" si="19"/>
        <v>231143438769noFemale438253Google Ads436154383014.9914.9923414.99114.994</v>
      </c>
      <c r="AU1228">
        <f>COUNTIF(AT$2:AT1228,AT1228)</f>
        <v>1</v>
      </c>
      <c r="AV1228" t="str">
        <f>WebStore68[[#This Row],[country]]&amp;"-"&amp;WebStore68[[#This Row],[item]]</f>
        <v>Portugal-Disney Princess T-Shirt</v>
      </c>
    </row>
    <row r="1229" spans="1:48" hidden="1" x14ac:dyDescent="0.25">
      <c r="A1229">
        <v>232</v>
      </c>
      <c r="B1229">
        <v>282</v>
      </c>
      <c r="C1229" s="13">
        <v>43876</v>
      </c>
      <c r="D1229" s="14">
        <f>WebStore68[[#This Row],[order_date]]</f>
        <v>43876</v>
      </c>
      <c r="E1229" s="3">
        <f>ROUNDUP(MONTH(WebStore68[[#This Row],[order_date]])/3, 0)</f>
        <v>1</v>
      </c>
      <c r="F1229">
        <v>9</v>
      </c>
      <c r="G1229" t="s">
        <v>41</v>
      </c>
      <c r="H1229" t="s">
        <v>52</v>
      </c>
      <c r="I1229" t="s">
        <v>55</v>
      </c>
      <c r="J1229" t="s">
        <v>58</v>
      </c>
      <c r="K1229" s="4">
        <v>43550</v>
      </c>
      <c r="L1229">
        <v>2</v>
      </c>
      <c r="N1229" s="4"/>
      <c r="O1229" s="4"/>
      <c r="P1229">
        <v>1</v>
      </c>
      <c r="Q1229" t="s">
        <v>79</v>
      </c>
      <c r="R1229" t="s">
        <v>241</v>
      </c>
      <c r="S1229">
        <v>1</v>
      </c>
      <c r="T1229" t="s">
        <v>423</v>
      </c>
      <c r="U1229" t="s">
        <v>985</v>
      </c>
      <c r="V1229" t="s">
        <v>1518</v>
      </c>
      <c r="W1229" t="s">
        <v>80</v>
      </c>
      <c r="X1229" t="s">
        <v>1548</v>
      </c>
      <c r="Y1229">
        <v>85.76</v>
      </c>
      <c r="Z1229">
        <v>29.98</v>
      </c>
      <c r="AA1229">
        <v>1</v>
      </c>
      <c r="AB1229" t="s">
        <v>455</v>
      </c>
      <c r="AC1229" t="s">
        <v>2340</v>
      </c>
      <c r="AH1229" s="4"/>
      <c r="AI1229" s="4"/>
      <c r="AJ1229" t="s">
        <v>79</v>
      </c>
      <c r="AK1229" t="s">
        <v>241</v>
      </c>
      <c r="AL1229" t="s">
        <v>423</v>
      </c>
      <c r="AM1229" t="s">
        <v>985</v>
      </c>
      <c r="AN1229" t="s">
        <v>1518</v>
      </c>
      <c r="AO1229" t="s">
        <v>80</v>
      </c>
      <c r="AP1229" t="s">
        <v>1548</v>
      </c>
      <c r="AQ1229">
        <f>WebStore68[[#This Row],[unit_price]]*WebStore68[[#This Row],[quantity]]</f>
        <v>85.76</v>
      </c>
      <c r="AR1229" t="s">
        <v>455</v>
      </c>
      <c r="AS1229" t="s">
        <v>2340</v>
      </c>
      <c r="AT1229" t="str">
        <f t="shared" si="19"/>
        <v>232282438769yesFemale43550285.7629.98411042.88214.9915</v>
      </c>
      <c r="AU1229">
        <f>COUNTIF(AT$2:AT1229,AT1229)</f>
        <v>1</v>
      </c>
      <c r="AV1229" t="str">
        <f>WebStore68[[#This Row],[country]]&amp;"-"&amp;WebStore68[[#This Row],[item]]</f>
        <v>Portugal-Pokémon TCG: Shining Fates Tin</v>
      </c>
    </row>
    <row r="1230" spans="1:48" hidden="1" x14ac:dyDescent="0.25">
      <c r="A1230">
        <v>256</v>
      </c>
      <c r="B1230">
        <v>452</v>
      </c>
      <c r="C1230" s="4">
        <v>43894</v>
      </c>
      <c r="D1230" s="14">
        <f>WebStore68[[#This Row],[order_date]]</f>
        <v>43894</v>
      </c>
      <c r="E1230" s="3">
        <f>ROUNDUP(MONTH(WebStore68[[#This Row],[order_date]])/3, 0)</f>
        <v>1</v>
      </c>
      <c r="F1230">
        <v>9</v>
      </c>
      <c r="G1230" t="s">
        <v>41</v>
      </c>
      <c r="H1230" t="s">
        <v>52</v>
      </c>
      <c r="I1230" t="s">
        <v>55</v>
      </c>
      <c r="J1230" t="s">
        <v>58</v>
      </c>
      <c r="K1230" s="4">
        <v>43598</v>
      </c>
      <c r="L1230">
        <v>3</v>
      </c>
      <c r="N1230" s="4"/>
      <c r="O1230" s="4"/>
      <c r="P1230">
        <v>1</v>
      </c>
      <c r="Q1230" t="s">
        <v>67</v>
      </c>
      <c r="R1230" t="s">
        <v>229</v>
      </c>
      <c r="S1230">
        <v>1</v>
      </c>
      <c r="T1230" t="s">
        <v>573</v>
      </c>
      <c r="U1230" t="s">
        <v>1131</v>
      </c>
      <c r="V1230" t="s">
        <v>1517</v>
      </c>
      <c r="W1230" t="s">
        <v>80</v>
      </c>
      <c r="X1230" t="s">
        <v>1548</v>
      </c>
      <c r="Y1230">
        <v>39.979999999999997</v>
      </c>
      <c r="Z1230">
        <v>29.98</v>
      </c>
      <c r="AA1230">
        <v>1</v>
      </c>
      <c r="AB1230" t="s">
        <v>872</v>
      </c>
      <c r="AC1230" t="s">
        <v>2388</v>
      </c>
      <c r="AH1230" s="4"/>
      <c r="AI1230" s="4"/>
      <c r="AJ1230" t="s">
        <v>67</v>
      </c>
      <c r="AK1230" t="s">
        <v>229</v>
      </c>
      <c r="AL1230" t="s">
        <v>573</v>
      </c>
      <c r="AM1230" t="s">
        <v>1131</v>
      </c>
      <c r="AN1230" t="s">
        <v>1517</v>
      </c>
      <c r="AO1230" t="s">
        <v>80</v>
      </c>
      <c r="AP1230" t="s">
        <v>1548</v>
      </c>
      <c r="AQ1230">
        <f>WebStore68[[#This Row],[unit_price]]*WebStore68[[#This Row],[quantity]]</f>
        <v>39.979999999999997</v>
      </c>
      <c r="AR1230" t="s">
        <v>872</v>
      </c>
      <c r="AS1230" t="s">
        <v>2388</v>
      </c>
      <c r="AT1230" t="str">
        <f t="shared" si="19"/>
        <v>256452438949yesFemale43598339.9829.9834619.99214.9919</v>
      </c>
      <c r="AU1230">
        <f>COUNTIF(AT$2:AT1230,AT1230)</f>
        <v>1</v>
      </c>
      <c r="AV1230" t="str">
        <f>WebStore68[[#This Row],[country]]&amp;"-"&amp;WebStore68[[#This Row],[item]]</f>
        <v>Portugal-Fun And Fancy</v>
      </c>
    </row>
    <row r="1231" spans="1:48" hidden="1" x14ac:dyDescent="0.25">
      <c r="A1231">
        <v>265</v>
      </c>
      <c r="B1231">
        <v>63</v>
      </c>
      <c r="C1231" s="13">
        <v>43901</v>
      </c>
      <c r="D1231" s="14">
        <f>WebStore68[[#This Row],[order_date]]</f>
        <v>43901</v>
      </c>
      <c r="E1231" s="3">
        <f>ROUNDUP(MONTH(WebStore68[[#This Row],[order_date]])/3, 0)</f>
        <v>1</v>
      </c>
      <c r="F1231">
        <v>9</v>
      </c>
      <c r="G1231" t="s">
        <v>41</v>
      </c>
      <c r="H1231" t="s">
        <v>52</v>
      </c>
      <c r="I1231" t="s">
        <v>56</v>
      </c>
      <c r="J1231" t="s">
        <v>57</v>
      </c>
      <c r="K1231" s="4">
        <v>43739</v>
      </c>
      <c r="L1231">
        <v>2</v>
      </c>
      <c r="M1231" t="s">
        <v>60</v>
      </c>
      <c r="N1231" s="4">
        <v>43615</v>
      </c>
      <c r="O1231" s="4">
        <v>43830</v>
      </c>
      <c r="P1231">
        <v>1</v>
      </c>
      <c r="Q1231" t="s">
        <v>70</v>
      </c>
      <c r="R1231" t="s">
        <v>232</v>
      </c>
      <c r="S1231">
        <v>1</v>
      </c>
      <c r="T1231" t="s">
        <v>475</v>
      </c>
      <c r="U1231" t="s">
        <v>1038</v>
      </c>
      <c r="V1231" t="s">
        <v>1527</v>
      </c>
      <c r="W1231" t="s">
        <v>80</v>
      </c>
      <c r="X1231" t="s">
        <v>1517</v>
      </c>
      <c r="Y1231">
        <v>73.98</v>
      </c>
      <c r="Z1231">
        <v>39.979999999999997</v>
      </c>
      <c r="AA1231">
        <v>1</v>
      </c>
      <c r="AB1231" t="s">
        <v>673</v>
      </c>
      <c r="AC1231" t="s">
        <v>2348</v>
      </c>
      <c r="AH1231" s="4"/>
      <c r="AI1231" s="4"/>
      <c r="AJ1231" t="s">
        <v>70</v>
      </c>
      <c r="AK1231" t="s">
        <v>232</v>
      </c>
      <c r="AL1231" t="s">
        <v>475</v>
      </c>
      <c r="AM1231" t="s">
        <v>1038</v>
      </c>
      <c r="AN1231" t="s">
        <v>1527</v>
      </c>
      <c r="AO1231" t="s">
        <v>80</v>
      </c>
      <c r="AP1231" t="s">
        <v>1517</v>
      </c>
      <c r="AQ1231">
        <f>WebStore68[[#This Row],[unit_price]]*WebStore68[[#This Row],[quantity]]</f>
        <v>73.98</v>
      </c>
      <c r="AR1231" t="s">
        <v>673</v>
      </c>
      <c r="AS1231" t="s">
        <v>2348</v>
      </c>
      <c r="AT1231" t="str">
        <f t="shared" si="19"/>
        <v>26563439019noMale437392Facebook436154383073.9839.98515336.99219.9912</v>
      </c>
      <c r="AU1231">
        <f>COUNTIF(AT$2:AT1231,AT1231)</f>
        <v>1</v>
      </c>
      <c r="AV1231" t="str">
        <f>WebStore68[[#This Row],[country]]&amp;"-"&amp;WebStore68[[#This Row],[item]]</f>
        <v>Portugal-Wilson A500 Youth Leather Right Hand Throw Catchers Baseball Mitt Glove 32"</v>
      </c>
    </row>
    <row r="1232" spans="1:48" hidden="1" x14ac:dyDescent="0.25">
      <c r="A1232">
        <v>268</v>
      </c>
      <c r="B1232">
        <v>370</v>
      </c>
      <c r="C1232" s="13">
        <v>43902</v>
      </c>
      <c r="D1232" s="14">
        <f>WebStore68[[#This Row],[order_date]]</f>
        <v>43902</v>
      </c>
      <c r="E1232" s="3">
        <f>ROUNDUP(MONTH(WebStore68[[#This Row],[order_date]])/3, 0)</f>
        <v>1</v>
      </c>
      <c r="F1232">
        <v>9</v>
      </c>
      <c r="G1232" t="s">
        <v>41</v>
      </c>
      <c r="H1232" t="s">
        <v>52</v>
      </c>
      <c r="I1232" t="s">
        <v>55</v>
      </c>
      <c r="J1232" t="s">
        <v>58</v>
      </c>
      <c r="K1232" s="4">
        <v>43739</v>
      </c>
      <c r="L1232">
        <v>2</v>
      </c>
      <c r="M1232" t="s">
        <v>60</v>
      </c>
      <c r="N1232" s="4">
        <v>43615</v>
      </c>
      <c r="O1232" s="4">
        <v>43830</v>
      </c>
      <c r="P1232">
        <v>2</v>
      </c>
      <c r="Q1232" t="s">
        <v>85</v>
      </c>
      <c r="R1232" t="s">
        <v>247</v>
      </c>
      <c r="S1232">
        <v>2</v>
      </c>
      <c r="T1232" t="s">
        <v>581</v>
      </c>
      <c r="U1232" t="s">
        <v>1139</v>
      </c>
      <c r="V1232" t="s">
        <v>1662</v>
      </c>
      <c r="W1232" t="s">
        <v>180</v>
      </c>
      <c r="X1232" t="s">
        <v>2037</v>
      </c>
      <c r="Y1232">
        <v>79.89</v>
      </c>
      <c r="Z1232">
        <v>64.97</v>
      </c>
      <c r="AA1232">
        <v>2</v>
      </c>
      <c r="AB1232" t="s">
        <v>2154</v>
      </c>
      <c r="AC1232" t="s">
        <v>2434</v>
      </c>
      <c r="AH1232" s="4"/>
      <c r="AI1232" s="4"/>
      <c r="AJ1232" t="s">
        <v>69</v>
      </c>
      <c r="AK1232" t="s">
        <v>231</v>
      </c>
      <c r="AL1232" t="s">
        <v>393</v>
      </c>
      <c r="AM1232" t="s">
        <v>955</v>
      </c>
      <c r="AN1232" t="s">
        <v>1489</v>
      </c>
      <c r="AO1232" t="s">
        <v>80</v>
      </c>
      <c r="AP1232" t="s">
        <v>1577</v>
      </c>
      <c r="AQ1232">
        <f>WebStore68[[#This Row],[unit_price]]*WebStore68[[#This Row],[quantity]]</f>
        <v>57.9</v>
      </c>
      <c r="AR1232" t="s">
        <v>78</v>
      </c>
      <c r="AS1232" t="s">
        <v>2330</v>
      </c>
      <c r="AT1232" t="str">
        <f t="shared" si="19"/>
        <v>268370439029yesFemale437392Facebook436154383079.8964.9711828.95224.998</v>
      </c>
      <c r="AU1232">
        <f>COUNTIF(AT$2:AT1232,AT1232)</f>
        <v>1</v>
      </c>
      <c r="AV1232" t="str">
        <f>WebStore68[[#This Row],[country]]&amp;"-"&amp;WebStore68[[#This Row],[item]]</f>
        <v>Portugal-Anker Portable Charger PowerCore Slim 10000 Power Bank</v>
      </c>
    </row>
    <row r="1233" spans="1:48" hidden="1" x14ac:dyDescent="0.25">
      <c r="A1233">
        <v>268</v>
      </c>
      <c r="B1233">
        <v>370</v>
      </c>
      <c r="C1233" s="13">
        <v>43902</v>
      </c>
      <c r="D1233" s="14">
        <f>WebStore68[[#This Row],[order_date]]</f>
        <v>43902</v>
      </c>
      <c r="E1233" s="3">
        <f>ROUNDUP(MONTH(WebStore68[[#This Row],[order_date]])/3, 0)</f>
        <v>1</v>
      </c>
      <c r="F1233">
        <v>9</v>
      </c>
      <c r="G1233" t="s">
        <v>41</v>
      </c>
      <c r="H1233" t="s">
        <v>52</v>
      </c>
      <c r="I1233" t="s">
        <v>55</v>
      </c>
      <c r="J1233" t="s">
        <v>58</v>
      </c>
      <c r="K1233" s="4">
        <v>43739</v>
      </c>
      <c r="L1233">
        <v>2</v>
      </c>
      <c r="M1233" t="s">
        <v>60</v>
      </c>
      <c r="N1233" s="4">
        <v>43615</v>
      </c>
      <c r="O1233" s="4">
        <v>43830</v>
      </c>
      <c r="P1233">
        <v>2</v>
      </c>
      <c r="Q1233" t="s">
        <v>85</v>
      </c>
      <c r="R1233" t="s">
        <v>247</v>
      </c>
      <c r="S1233">
        <v>2</v>
      </c>
      <c r="T1233" t="s">
        <v>581</v>
      </c>
      <c r="U1233" t="s">
        <v>1139</v>
      </c>
      <c r="V1233" t="s">
        <v>1662</v>
      </c>
      <c r="W1233" t="s">
        <v>180</v>
      </c>
      <c r="X1233" t="s">
        <v>2037</v>
      </c>
      <c r="Y1233">
        <v>79.89</v>
      </c>
      <c r="Z1233">
        <v>64.97</v>
      </c>
      <c r="AA1233">
        <v>2</v>
      </c>
      <c r="AB1233" t="s">
        <v>2154</v>
      </c>
      <c r="AC1233" t="s">
        <v>2434</v>
      </c>
      <c r="AH1233" s="4"/>
      <c r="AI1233" s="4"/>
      <c r="AJ1233" t="s">
        <v>80</v>
      </c>
      <c r="AK1233" t="s">
        <v>242</v>
      </c>
      <c r="AL1233" t="s">
        <v>586</v>
      </c>
      <c r="AM1233" t="s">
        <v>966</v>
      </c>
      <c r="AN1233" t="s">
        <v>1667</v>
      </c>
      <c r="AO1233" t="s">
        <v>69</v>
      </c>
      <c r="AP1233" t="s">
        <v>1548</v>
      </c>
      <c r="AQ1233">
        <f>WebStore68[[#This Row],[unit_price]]*WebStore68[[#This Row],[quantity]]</f>
        <v>21.99</v>
      </c>
      <c r="AR1233" t="s">
        <v>67</v>
      </c>
      <c r="AS1233" t="s">
        <v>2373</v>
      </c>
      <c r="AT1233" t="str">
        <f t="shared" si="19"/>
        <v>268370439029yesFemale437392Facebook436154383079.8964.9727021.99114.993</v>
      </c>
      <c r="AU1233">
        <f>COUNTIF(AT$2:AT1233,AT1233)</f>
        <v>1</v>
      </c>
      <c r="AV1233" t="str">
        <f>WebStore68[[#This Row],[country]]&amp;"-"&amp;WebStore68[[#This Row],[item]]</f>
        <v>Portugal-Kids Gamer Tee</v>
      </c>
    </row>
    <row r="1234" spans="1:48" hidden="1" x14ac:dyDescent="0.25">
      <c r="A1234">
        <v>271</v>
      </c>
      <c r="B1234">
        <v>6</v>
      </c>
      <c r="C1234" s="13">
        <v>43905</v>
      </c>
      <c r="D1234" s="14">
        <f>WebStore68[[#This Row],[order_date]]</f>
        <v>43905</v>
      </c>
      <c r="E1234" s="3">
        <f>ROUNDUP(MONTH(WebStore68[[#This Row],[order_date]])/3, 0)</f>
        <v>1</v>
      </c>
      <c r="F1234">
        <v>9</v>
      </c>
      <c r="G1234" t="s">
        <v>41</v>
      </c>
      <c r="H1234" t="s">
        <v>52</v>
      </c>
      <c r="I1234" t="s">
        <v>55</v>
      </c>
      <c r="J1234" t="s">
        <v>57</v>
      </c>
      <c r="K1234" s="4">
        <v>43739</v>
      </c>
      <c r="L1234">
        <v>2</v>
      </c>
      <c r="M1234" t="s">
        <v>60</v>
      </c>
      <c r="N1234" s="4">
        <v>43615</v>
      </c>
      <c r="O1234" s="4">
        <v>43830</v>
      </c>
      <c r="P1234">
        <v>2</v>
      </c>
      <c r="Q1234" t="s">
        <v>138</v>
      </c>
      <c r="R1234" t="s">
        <v>300</v>
      </c>
      <c r="S1234">
        <v>2</v>
      </c>
      <c r="T1234" t="s">
        <v>583</v>
      </c>
      <c r="U1234" t="s">
        <v>1141</v>
      </c>
      <c r="V1234" t="s">
        <v>1664</v>
      </c>
      <c r="W1234" t="s">
        <v>2005</v>
      </c>
      <c r="X1234" t="s">
        <v>2055</v>
      </c>
      <c r="Y1234">
        <v>554.97</v>
      </c>
      <c r="Z1234">
        <v>144.93</v>
      </c>
      <c r="AA1234">
        <v>2</v>
      </c>
      <c r="AB1234" t="s">
        <v>2156</v>
      </c>
      <c r="AC1234" t="s">
        <v>2436</v>
      </c>
      <c r="AH1234" s="4"/>
      <c r="AI1234" s="4"/>
      <c r="AJ1234" t="s">
        <v>69</v>
      </c>
      <c r="AK1234" t="s">
        <v>231</v>
      </c>
      <c r="AL1234" t="s">
        <v>646</v>
      </c>
      <c r="AM1234" t="s">
        <v>987</v>
      </c>
      <c r="AN1234" t="s">
        <v>492</v>
      </c>
      <c r="AO1234" t="s">
        <v>80</v>
      </c>
      <c r="AP1234" t="s">
        <v>1577</v>
      </c>
      <c r="AQ1234">
        <f>WebStore68[[#This Row],[unit_price]]*WebStore68[[#This Row],[quantity]]</f>
        <v>270</v>
      </c>
      <c r="AR1234" t="s">
        <v>69</v>
      </c>
      <c r="AS1234" t="s">
        <v>2360</v>
      </c>
      <c r="AT1234" t="str">
        <f t="shared" si="19"/>
        <v>2716439059yesMale437392Facebook4361543830554.97144.931124135224.991</v>
      </c>
      <c r="AU1234">
        <f>COUNTIF(AT$2:AT1234,AT1234)</f>
        <v>1</v>
      </c>
      <c r="AV1234" t="str">
        <f>WebStore68[[#This Row],[country]]&amp;"-"&amp;WebStore68[[#This Row],[item]]</f>
        <v>Portugal-Scanmarker Air Pen Scanner</v>
      </c>
    </row>
    <row r="1235" spans="1:48" hidden="1" x14ac:dyDescent="0.25">
      <c r="A1235">
        <v>271</v>
      </c>
      <c r="B1235">
        <v>6</v>
      </c>
      <c r="C1235" s="13">
        <v>43905</v>
      </c>
      <c r="D1235" s="14">
        <f>WebStore68[[#This Row],[order_date]]</f>
        <v>43905</v>
      </c>
      <c r="E1235" s="3">
        <f>ROUNDUP(MONTH(WebStore68[[#This Row],[order_date]])/3, 0)</f>
        <v>1</v>
      </c>
      <c r="F1235">
        <v>9</v>
      </c>
      <c r="G1235" t="s">
        <v>41</v>
      </c>
      <c r="H1235" t="s">
        <v>52</v>
      </c>
      <c r="I1235" t="s">
        <v>55</v>
      </c>
      <c r="J1235" t="s">
        <v>57</v>
      </c>
      <c r="K1235" s="4">
        <v>43739</v>
      </c>
      <c r="L1235">
        <v>2</v>
      </c>
      <c r="M1235" t="s">
        <v>60</v>
      </c>
      <c r="N1235" s="4">
        <v>43615</v>
      </c>
      <c r="O1235" s="4">
        <v>43830</v>
      </c>
      <c r="P1235">
        <v>2</v>
      </c>
      <c r="Q1235" t="s">
        <v>138</v>
      </c>
      <c r="R1235" t="s">
        <v>300</v>
      </c>
      <c r="S1235">
        <v>2</v>
      </c>
      <c r="T1235" t="s">
        <v>583</v>
      </c>
      <c r="U1235" t="s">
        <v>1141</v>
      </c>
      <c r="V1235" t="s">
        <v>1664</v>
      </c>
      <c r="W1235" t="s">
        <v>2005</v>
      </c>
      <c r="X1235" t="s">
        <v>2055</v>
      </c>
      <c r="Y1235">
        <v>554.97</v>
      </c>
      <c r="Z1235">
        <v>144.93</v>
      </c>
      <c r="AA1235">
        <v>2</v>
      </c>
      <c r="AB1235" t="s">
        <v>2156</v>
      </c>
      <c r="AC1235" t="s">
        <v>2436</v>
      </c>
      <c r="AH1235" s="4"/>
      <c r="AI1235" s="4"/>
      <c r="AJ1235" t="s">
        <v>78</v>
      </c>
      <c r="AK1235" t="s">
        <v>240</v>
      </c>
      <c r="AL1235" t="s">
        <v>578</v>
      </c>
      <c r="AM1235" t="s">
        <v>1136</v>
      </c>
      <c r="AN1235" t="s">
        <v>1659</v>
      </c>
      <c r="AO1235" t="s">
        <v>67</v>
      </c>
      <c r="AP1235" t="s">
        <v>1548</v>
      </c>
      <c r="AQ1235">
        <f>WebStore68[[#This Row],[unit_price]]*WebStore68[[#This Row],[quantity]]</f>
        <v>14.97</v>
      </c>
      <c r="AR1235" t="s">
        <v>393</v>
      </c>
      <c r="AS1235" t="s">
        <v>2345</v>
      </c>
      <c r="AT1235" t="str">
        <f t="shared" si="19"/>
        <v>2716439059yesMale437392Facebook4361543830554.97144.9381004.99314.9918</v>
      </c>
      <c r="AU1235">
        <f>COUNTIF(AT$2:AT1235,AT1235)</f>
        <v>1</v>
      </c>
      <c r="AV1235" t="str">
        <f>WebStore68[[#This Row],[country]]&amp;"-"&amp;WebStore68[[#This Row],[item]]</f>
        <v>Portugal-Non - Stick Omlet Turner</v>
      </c>
    </row>
    <row r="1236" spans="1:48" hidden="1" x14ac:dyDescent="0.25">
      <c r="A1236">
        <v>272</v>
      </c>
      <c r="B1236">
        <v>331</v>
      </c>
      <c r="C1236" s="4">
        <v>43905</v>
      </c>
      <c r="D1236" s="14">
        <f>WebStore68[[#This Row],[order_date]]</f>
        <v>43905</v>
      </c>
      <c r="E1236" s="3">
        <f>ROUNDUP(MONTH(WebStore68[[#This Row],[order_date]])/3, 0)</f>
        <v>1</v>
      </c>
      <c r="F1236">
        <v>9</v>
      </c>
      <c r="G1236" t="s">
        <v>41</v>
      </c>
      <c r="H1236" t="s">
        <v>52</v>
      </c>
      <c r="I1236" t="s">
        <v>56</v>
      </c>
      <c r="J1236" t="s">
        <v>57</v>
      </c>
      <c r="K1236" s="4">
        <v>43588</v>
      </c>
      <c r="L1236">
        <v>1</v>
      </c>
      <c r="N1236" s="4"/>
      <c r="O1236" s="4"/>
      <c r="P1236">
        <v>1</v>
      </c>
      <c r="Q1236" t="s">
        <v>86</v>
      </c>
      <c r="R1236" t="s">
        <v>248</v>
      </c>
      <c r="S1236">
        <v>1</v>
      </c>
      <c r="T1236" t="s">
        <v>584</v>
      </c>
      <c r="U1236" t="s">
        <v>1062</v>
      </c>
      <c r="V1236" t="s">
        <v>1665</v>
      </c>
      <c r="W1236" t="s">
        <v>69</v>
      </c>
      <c r="X1236" t="s">
        <v>1577</v>
      </c>
      <c r="Y1236">
        <v>61.97</v>
      </c>
      <c r="Z1236">
        <v>24.99</v>
      </c>
      <c r="AA1236">
        <v>1</v>
      </c>
      <c r="AB1236" t="s">
        <v>530</v>
      </c>
      <c r="AC1236" t="s">
        <v>2367</v>
      </c>
      <c r="AH1236" s="4"/>
      <c r="AI1236" s="4"/>
      <c r="AJ1236" t="s">
        <v>86</v>
      </c>
      <c r="AK1236" t="s">
        <v>248</v>
      </c>
      <c r="AL1236" t="s">
        <v>584</v>
      </c>
      <c r="AM1236" t="s">
        <v>1062</v>
      </c>
      <c r="AN1236" t="s">
        <v>1665</v>
      </c>
      <c r="AO1236" t="s">
        <v>69</v>
      </c>
      <c r="AP1236" t="s">
        <v>1577</v>
      </c>
      <c r="AQ1236">
        <f>WebStore68[[#This Row],[unit_price]]*WebStore68[[#This Row],[quantity]]</f>
        <v>61.97</v>
      </c>
      <c r="AR1236" t="s">
        <v>530</v>
      </c>
      <c r="AS1236" t="s">
        <v>2367</v>
      </c>
      <c r="AT1236" t="str">
        <f t="shared" si="19"/>
        <v>272331439059noMale43588161.9724.9978261.97124.9916</v>
      </c>
      <c r="AU1236">
        <f>COUNTIF(AT$2:AT1236,AT1236)</f>
        <v>1</v>
      </c>
      <c r="AV1236" t="str">
        <f>WebStore68[[#This Row],[country]]&amp;"-"&amp;WebStore68[[#This Row],[item]]</f>
        <v>Portugal-LuxNine memoryfoam Science Contour Pillow</v>
      </c>
    </row>
    <row r="1237" spans="1:48" hidden="1" x14ac:dyDescent="0.25">
      <c r="A1237">
        <v>302</v>
      </c>
      <c r="B1237">
        <v>348</v>
      </c>
      <c r="C1237" s="4">
        <v>43924</v>
      </c>
      <c r="D1237" s="14">
        <f>WebStore68[[#This Row],[order_date]]</f>
        <v>43924</v>
      </c>
      <c r="E1237" s="3">
        <f>ROUNDUP(MONTH(WebStore68[[#This Row],[order_date]])/3, 0)</f>
        <v>2</v>
      </c>
      <c r="F1237">
        <v>9</v>
      </c>
      <c r="G1237" t="s">
        <v>41</v>
      </c>
      <c r="H1237" t="s">
        <v>52</v>
      </c>
      <c r="I1237" t="s">
        <v>56</v>
      </c>
      <c r="J1237" t="s">
        <v>57</v>
      </c>
      <c r="K1237" s="4">
        <v>43602</v>
      </c>
      <c r="L1237">
        <v>1</v>
      </c>
      <c r="N1237" s="4"/>
      <c r="O1237" s="4"/>
      <c r="P1237">
        <v>1</v>
      </c>
      <c r="Q1237" t="s">
        <v>69</v>
      </c>
      <c r="R1237" t="s">
        <v>231</v>
      </c>
      <c r="S1237">
        <v>1</v>
      </c>
      <c r="T1237" t="s">
        <v>434</v>
      </c>
      <c r="U1237" t="s">
        <v>991</v>
      </c>
      <c r="V1237" t="s">
        <v>1524</v>
      </c>
      <c r="W1237" t="s">
        <v>67</v>
      </c>
      <c r="X1237" t="s">
        <v>1577</v>
      </c>
      <c r="Y1237">
        <v>2789.97</v>
      </c>
      <c r="Z1237">
        <v>74.97</v>
      </c>
      <c r="AA1237">
        <v>1</v>
      </c>
      <c r="AB1237" t="s">
        <v>69</v>
      </c>
      <c r="AC1237" t="s">
        <v>2360</v>
      </c>
      <c r="AH1237" s="4"/>
      <c r="AI1237" s="4"/>
      <c r="AJ1237" t="s">
        <v>69</v>
      </c>
      <c r="AK1237" t="s">
        <v>231</v>
      </c>
      <c r="AL1237" t="s">
        <v>434</v>
      </c>
      <c r="AM1237" t="s">
        <v>991</v>
      </c>
      <c r="AN1237" t="s">
        <v>1524</v>
      </c>
      <c r="AO1237" t="s">
        <v>67</v>
      </c>
      <c r="AP1237" t="s">
        <v>1577</v>
      </c>
      <c r="AQ1237">
        <f>WebStore68[[#This Row],[unit_price]]*WebStore68[[#This Row],[quantity]]</f>
        <v>2789.9700000000003</v>
      </c>
      <c r="AR1237" t="s">
        <v>69</v>
      </c>
      <c r="AS1237" t="s">
        <v>2360</v>
      </c>
      <c r="AT1237" t="str">
        <f t="shared" si="19"/>
        <v>302348439249noMale4360212789.9774.971152929.99324.991</v>
      </c>
      <c r="AU1237">
        <f>COUNTIF(AT$2:AT1237,AT1237)</f>
        <v>1</v>
      </c>
      <c r="AV1237" t="str">
        <f>WebStore68[[#This Row],[country]]&amp;"-"&amp;WebStore68[[#This Row],[item]]</f>
        <v>Portugal-VIZIO Elevate 5.1.4 Home Theater Sound Bar with Dolby Atmos and DTS:X</v>
      </c>
    </row>
    <row r="1238" spans="1:48" hidden="1" x14ac:dyDescent="0.25">
      <c r="A1238">
        <v>309</v>
      </c>
      <c r="B1238">
        <v>198</v>
      </c>
      <c r="C1238" s="4">
        <v>43929</v>
      </c>
      <c r="D1238" s="14">
        <f>WebStore68[[#This Row],[order_date]]</f>
        <v>43929</v>
      </c>
      <c r="E1238" s="3">
        <f>ROUNDUP(MONTH(WebStore68[[#This Row],[order_date]])/3, 0)</f>
        <v>2</v>
      </c>
      <c r="F1238">
        <v>9</v>
      </c>
      <c r="G1238" t="s">
        <v>41</v>
      </c>
      <c r="H1238" t="s">
        <v>52</v>
      </c>
      <c r="I1238" t="s">
        <v>56</v>
      </c>
      <c r="J1238" t="s">
        <v>58</v>
      </c>
      <c r="K1238" s="4">
        <v>43861</v>
      </c>
      <c r="L1238">
        <v>4</v>
      </c>
      <c r="M1238" t="s">
        <v>61</v>
      </c>
      <c r="N1238" s="4">
        <v>43831</v>
      </c>
      <c r="O1238" s="4">
        <v>43861</v>
      </c>
      <c r="P1238">
        <v>1</v>
      </c>
      <c r="Q1238" t="s">
        <v>79</v>
      </c>
      <c r="R1238" t="s">
        <v>241</v>
      </c>
      <c r="S1238">
        <v>1</v>
      </c>
      <c r="T1238" t="s">
        <v>86</v>
      </c>
      <c r="U1238" t="s">
        <v>1044</v>
      </c>
      <c r="V1238" t="s">
        <v>1572</v>
      </c>
      <c r="W1238" t="s">
        <v>69</v>
      </c>
      <c r="X1238" t="s">
        <v>1548</v>
      </c>
      <c r="Y1238">
        <v>64.989999999999995</v>
      </c>
      <c r="Z1238">
        <v>14.99</v>
      </c>
      <c r="AA1238">
        <v>1</v>
      </c>
      <c r="AB1238" t="s">
        <v>86</v>
      </c>
      <c r="AC1238" t="s">
        <v>2350</v>
      </c>
      <c r="AD1238">
        <v>3</v>
      </c>
      <c r="AE1238" t="s">
        <v>2633</v>
      </c>
      <c r="AF1238">
        <v>595</v>
      </c>
      <c r="AG1238" t="s">
        <v>2637</v>
      </c>
      <c r="AH1238" s="4">
        <v>43901</v>
      </c>
      <c r="AI1238" s="4">
        <v>43951</v>
      </c>
      <c r="AJ1238" t="s">
        <v>79</v>
      </c>
      <c r="AK1238" t="s">
        <v>241</v>
      </c>
      <c r="AL1238" t="s">
        <v>86</v>
      </c>
      <c r="AM1238" t="s">
        <v>1044</v>
      </c>
      <c r="AN1238" t="s">
        <v>1572</v>
      </c>
      <c r="AO1238" t="s">
        <v>69</v>
      </c>
      <c r="AP1238" t="s">
        <v>1548</v>
      </c>
      <c r="AQ1238">
        <f>WebStore68[[#This Row],[unit_price]]*WebStore68[[#This Row],[quantity]]</f>
        <v>64.989999999999995</v>
      </c>
      <c r="AR1238" t="s">
        <v>86</v>
      </c>
      <c r="AS1238" t="s">
        <v>2350</v>
      </c>
      <c r="AT1238" t="str">
        <f t="shared" si="19"/>
        <v>309198439299noFemale438614YouTube438314386164.9914.993control595Showing discount on the products page as well43901439514764.99114.997</v>
      </c>
      <c r="AU1238">
        <f>COUNTIF(AT$2:AT1238,AT1238)</f>
        <v>1</v>
      </c>
      <c r="AV1238" t="str">
        <f>WebStore68[[#This Row],[country]]&amp;"-"&amp;WebStore68[[#This Row],[item]]</f>
        <v>Portugal-2019/20 Panini Contenders NBA Basketball BLASTER box (40 cards incl. ONE Memorabilia or Autograph card/bx)</v>
      </c>
    </row>
    <row r="1239" spans="1:48" hidden="1" x14ac:dyDescent="0.25">
      <c r="A1239">
        <v>334</v>
      </c>
      <c r="B1239">
        <v>282</v>
      </c>
      <c r="C1239" s="13">
        <v>43942</v>
      </c>
      <c r="D1239" s="14">
        <f>WebStore68[[#This Row],[order_date]]</f>
        <v>43942</v>
      </c>
      <c r="E1239" s="3">
        <f>ROUNDUP(MONTH(WebStore68[[#This Row],[order_date]])/3, 0)</f>
        <v>2</v>
      </c>
      <c r="F1239">
        <v>9</v>
      </c>
      <c r="G1239" t="s">
        <v>41</v>
      </c>
      <c r="H1239" t="s">
        <v>52</v>
      </c>
      <c r="I1239" t="s">
        <v>55</v>
      </c>
      <c r="J1239" t="s">
        <v>58</v>
      </c>
      <c r="K1239" s="4">
        <v>43550</v>
      </c>
      <c r="L1239">
        <v>2</v>
      </c>
      <c r="N1239" s="4"/>
      <c r="O1239" s="4"/>
      <c r="P1239">
        <v>1</v>
      </c>
      <c r="Q1239" t="s">
        <v>67</v>
      </c>
      <c r="R1239" t="s">
        <v>229</v>
      </c>
      <c r="S1239">
        <v>1</v>
      </c>
      <c r="T1239" t="s">
        <v>623</v>
      </c>
      <c r="U1239" t="s">
        <v>1173</v>
      </c>
      <c r="V1239" t="s">
        <v>1577</v>
      </c>
      <c r="W1239" t="s">
        <v>80</v>
      </c>
      <c r="X1239" t="s">
        <v>1548</v>
      </c>
      <c r="Y1239">
        <v>49.98</v>
      </c>
      <c r="Z1239">
        <v>29.98</v>
      </c>
      <c r="AA1239">
        <v>1</v>
      </c>
      <c r="AB1239" t="s">
        <v>79</v>
      </c>
      <c r="AC1239" t="s">
        <v>2349</v>
      </c>
      <c r="AH1239" s="4"/>
      <c r="AI1239" s="4"/>
      <c r="AJ1239" t="s">
        <v>67</v>
      </c>
      <c r="AK1239" t="s">
        <v>229</v>
      </c>
      <c r="AL1239" t="s">
        <v>623</v>
      </c>
      <c r="AM1239" t="s">
        <v>1173</v>
      </c>
      <c r="AN1239" t="s">
        <v>1577</v>
      </c>
      <c r="AO1239" t="s">
        <v>80</v>
      </c>
      <c r="AP1239" t="s">
        <v>1548</v>
      </c>
      <c r="AQ1239">
        <f>WebStore68[[#This Row],[unit_price]]*WebStore68[[#This Row],[quantity]]</f>
        <v>49.98</v>
      </c>
      <c r="AR1239" t="s">
        <v>79</v>
      </c>
      <c r="AS1239" t="s">
        <v>2349</v>
      </c>
      <c r="AT1239" t="str">
        <f t="shared" si="19"/>
        <v>334282439429yesFemale43550249.9829.9839724.99214.994</v>
      </c>
      <c r="AU1239">
        <f>COUNTIF(AT$2:AT1239,AT1239)</f>
        <v>1</v>
      </c>
      <c r="AV1239" t="str">
        <f>WebStore68[[#This Row],[country]]&amp;"-"&amp;WebStore68[[#This Row],[item]]</f>
        <v>Portugal-Nine Steps From The Tree</v>
      </c>
    </row>
    <row r="1240" spans="1:48" hidden="1" x14ac:dyDescent="0.25">
      <c r="A1240">
        <v>340</v>
      </c>
      <c r="B1240">
        <v>82</v>
      </c>
      <c r="C1240" s="4">
        <v>43947</v>
      </c>
      <c r="D1240" s="14">
        <f>WebStore68[[#This Row],[order_date]]</f>
        <v>43947</v>
      </c>
      <c r="E1240" s="3">
        <f>ROUNDUP(MONTH(WebStore68[[#This Row],[order_date]])/3, 0)</f>
        <v>2</v>
      </c>
      <c r="F1240">
        <v>9</v>
      </c>
      <c r="G1240" t="s">
        <v>41</v>
      </c>
      <c r="H1240" t="s">
        <v>52</v>
      </c>
      <c r="I1240" t="s">
        <v>55</v>
      </c>
      <c r="J1240" t="s">
        <v>57</v>
      </c>
      <c r="K1240" s="4">
        <v>43862</v>
      </c>
      <c r="L1240">
        <v>6</v>
      </c>
      <c r="M1240" t="s">
        <v>59</v>
      </c>
      <c r="N1240" s="4">
        <v>43862</v>
      </c>
      <c r="O1240" s="4">
        <v>43889</v>
      </c>
      <c r="P1240">
        <v>1</v>
      </c>
      <c r="Q1240" t="s">
        <v>147</v>
      </c>
      <c r="R1240" t="s">
        <v>309</v>
      </c>
      <c r="S1240">
        <v>2</v>
      </c>
      <c r="T1240" t="s">
        <v>625</v>
      </c>
      <c r="U1240" t="s">
        <v>1175</v>
      </c>
      <c r="V1240" t="s">
        <v>1700</v>
      </c>
      <c r="W1240" t="s">
        <v>2008</v>
      </c>
      <c r="X1240" t="s">
        <v>2050</v>
      </c>
      <c r="Y1240">
        <v>139.94</v>
      </c>
      <c r="Z1240">
        <v>59.94</v>
      </c>
      <c r="AA1240">
        <v>2</v>
      </c>
      <c r="AB1240" t="s">
        <v>2172</v>
      </c>
      <c r="AC1240" t="s">
        <v>2453</v>
      </c>
      <c r="AD1240">
        <v>3</v>
      </c>
      <c r="AE1240" t="s">
        <v>2634</v>
      </c>
      <c r="AF1240">
        <v>534</v>
      </c>
      <c r="AG1240" t="s">
        <v>2637</v>
      </c>
      <c r="AH1240" s="4">
        <v>43901</v>
      </c>
      <c r="AI1240" s="4">
        <v>43951</v>
      </c>
      <c r="AJ1240" t="s">
        <v>90</v>
      </c>
      <c r="AK1240" t="s">
        <v>252</v>
      </c>
      <c r="AL1240" t="s">
        <v>593</v>
      </c>
      <c r="AM1240" t="s">
        <v>1149</v>
      </c>
      <c r="AN1240" t="s">
        <v>1529</v>
      </c>
      <c r="AO1240" t="s">
        <v>69</v>
      </c>
      <c r="AP1240" t="s">
        <v>1562</v>
      </c>
      <c r="AQ1240">
        <f>WebStore68[[#This Row],[unit_price]]*WebStore68[[#This Row],[quantity]]</f>
        <v>49.99</v>
      </c>
      <c r="AR1240" t="s">
        <v>410</v>
      </c>
      <c r="AS1240" t="s">
        <v>2359</v>
      </c>
      <c r="AT1240" t="str">
        <f t="shared" si="19"/>
        <v>34082439479yesMale438626Google Ads4386243889139.9459.943test534Showing discount on the products page as well4390143951614649.9919.9920</v>
      </c>
      <c r="AU1240">
        <f>COUNTIF(AT$2:AT1240,AT1240)</f>
        <v>1</v>
      </c>
      <c r="AV1240" t="str">
        <f>WebStore68[[#This Row],[country]]&amp;"-"&amp;WebStore68[[#This Row],[item]]</f>
        <v>Portugal-Train Set</v>
      </c>
    </row>
    <row r="1241" spans="1:48" hidden="1" x14ac:dyDescent="0.25">
      <c r="A1241">
        <v>340</v>
      </c>
      <c r="B1241">
        <v>82</v>
      </c>
      <c r="C1241" s="4">
        <v>43947</v>
      </c>
      <c r="D1241" s="14">
        <f>WebStore68[[#This Row],[order_date]]</f>
        <v>43947</v>
      </c>
      <c r="E1241" s="3">
        <f>ROUNDUP(MONTH(WebStore68[[#This Row],[order_date]])/3, 0)</f>
        <v>2</v>
      </c>
      <c r="F1241">
        <v>9</v>
      </c>
      <c r="G1241" t="s">
        <v>41</v>
      </c>
      <c r="H1241" t="s">
        <v>52</v>
      </c>
      <c r="I1241" t="s">
        <v>55</v>
      </c>
      <c r="J1241" t="s">
        <v>57</v>
      </c>
      <c r="K1241" s="4">
        <v>43862</v>
      </c>
      <c r="L1241">
        <v>6</v>
      </c>
      <c r="M1241" t="s">
        <v>59</v>
      </c>
      <c r="N1241" s="4">
        <v>43862</v>
      </c>
      <c r="O1241" s="4">
        <v>43889</v>
      </c>
      <c r="P1241">
        <v>1</v>
      </c>
      <c r="Q1241" t="s">
        <v>147</v>
      </c>
      <c r="R1241" t="s">
        <v>309</v>
      </c>
      <c r="S1241">
        <v>2</v>
      </c>
      <c r="T1241" t="s">
        <v>625</v>
      </c>
      <c r="U1241" t="s">
        <v>1175</v>
      </c>
      <c r="V1241" t="s">
        <v>1700</v>
      </c>
      <c r="W1241" t="s">
        <v>2008</v>
      </c>
      <c r="X1241" t="s">
        <v>2050</v>
      </c>
      <c r="Y1241">
        <v>139.94</v>
      </c>
      <c r="Z1241">
        <v>59.94</v>
      </c>
      <c r="AA1241">
        <v>2</v>
      </c>
      <c r="AB1241" t="s">
        <v>2172</v>
      </c>
      <c r="AC1241" t="s">
        <v>2453</v>
      </c>
      <c r="AD1241">
        <v>3</v>
      </c>
      <c r="AE1241" t="s">
        <v>2634</v>
      </c>
      <c r="AF1241">
        <v>534</v>
      </c>
      <c r="AG1241" t="s">
        <v>2637</v>
      </c>
      <c r="AH1241" s="4">
        <v>43901</v>
      </c>
      <c r="AI1241" s="4">
        <v>43951</v>
      </c>
      <c r="AJ1241" t="s">
        <v>90</v>
      </c>
      <c r="AK1241" t="s">
        <v>252</v>
      </c>
      <c r="AL1241" t="s">
        <v>575</v>
      </c>
      <c r="AM1241" t="s">
        <v>1133</v>
      </c>
      <c r="AN1241" t="s">
        <v>1562</v>
      </c>
      <c r="AO1241" t="s">
        <v>80</v>
      </c>
      <c r="AP1241" t="s">
        <v>1562</v>
      </c>
      <c r="AQ1241">
        <f>WebStore68[[#This Row],[unit_price]]*WebStore68[[#This Row],[quantity]]</f>
        <v>19.98</v>
      </c>
      <c r="AR1241" t="s">
        <v>645</v>
      </c>
      <c r="AS1241" t="s">
        <v>2347</v>
      </c>
      <c r="AT1241" t="str">
        <f t="shared" si="19"/>
        <v>34082439479yesMale438626Google Ads4386243889139.9459.943test534Showing discount on the products page as well439014395161499.9929.9913</v>
      </c>
      <c r="AU1241">
        <f>COUNTIF(AT$2:AT1241,AT1241)</f>
        <v>1</v>
      </c>
      <c r="AV1241" t="str">
        <f>WebStore68[[#This Row],[country]]&amp;"-"&amp;WebStore68[[#This Row],[item]]</f>
        <v>Portugal-UNO Family Card Game</v>
      </c>
    </row>
    <row r="1242" spans="1:48" hidden="1" x14ac:dyDescent="0.25">
      <c r="A1242">
        <v>345</v>
      </c>
      <c r="B1242">
        <v>222</v>
      </c>
      <c r="C1242" s="4">
        <v>43950</v>
      </c>
      <c r="D1242" s="14">
        <f>WebStore68[[#This Row],[order_date]]</f>
        <v>43950</v>
      </c>
      <c r="E1242" s="3">
        <f>ROUNDUP(MONTH(WebStore68[[#This Row],[order_date]])/3, 0)</f>
        <v>2</v>
      </c>
      <c r="F1242">
        <v>9</v>
      </c>
      <c r="G1242" t="s">
        <v>41</v>
      </c>
      <c r="H1242" t="s">
        <v>52</v>
      </c>
      <c r="I1242" t="s">
        <v>55</v>
      </c>
      <c r="J1242" t="s">
        <v>57</v>
      </c>
      <c r="K1242" s="4">
        <v>43729</v>
      </c>
      <c r="L1242">
        <v>1</v>
      </c>
      <c r="M1242" t="s">
        <v>61</v>
      </c>
      <c r="N1242" s="4">
        <v>43615</v>
      </c>
      <c r="O1242" s="4">
        <v>43830</v>
      </c>
      <c r="P1242">
        <v>1</v>
      </c>
      <c r="Q1242" t="s">
        <v>70</v>
      </c>
      <c r="R1242" t="s">
        <v>232</v>
      </c>
      <c r="S1242">
        <v>1</v>
      </c>
      <c r="T1242" t="s">
        <v>628</v>
      </c>
      <c r="U1242" t="s">
        <v>1178</v>
      </c>
      <c r="V1242" t="s">
        <v>1501</v>
      </c>
      <c r="W1242" t="s">
        <v>80</v>
      </c>
      <c r="X1242" t="s">
        <v>1517</v>
      </c>
      <c r="Y1242">
        <v>173.9</v>
      </c>
      <c r="Z1242">
        <v>39.979999999999997</v>
      </c>
      <c r="AA1242">
        <v>1</v>
      </c>
      <c r="AB1242" t="s">
        <v>640</v>
      </c>
      <c r="AC1242" t="s">
        <v>2393</v>
      </c>
      <c r="AH1242" s="4"/>
      <c r="AI1242" s="4"/>
      <c r="AJ1242" t="s">
        <v>70</v>
      </c>
      <c r="AK1242" t="s">
        <v>232</v>
      </c>
      <c r="AL1242" t="s">
        <v>628</v>
      </c>
      <c r="AM1242" t="s">
        <v>1178</v>
      </c>
      <c r="AN1242" t="s">
        <v>1501</v>
      </c>
      <c r="AO1242" t="s">
        <v>80</v>
      </c>
      <c r="AP1242" t="s">
        <v>1517</v>
      </c>
      <c r="AQ1242">
        <f>WebStore68[[#This Row],[unit_price]]*WebStore68[[#This Row],[quantity]]</f>
        <v>173.9</v>
      </c>
      <c r="AR1242" t="s">
        <v>640</v>
      </c>
      <c r="AS1242" t="s">
        <v>2393</v>
      </c>
      <c r="AT1242" t="str">
        <f t="shared" si="19"/>
        <v>345222439509yesMale437291YouTube4361543830173.939.9855686.95219.9917</v>
      </c>
      <c r="AU1242">
        <f>COUNTIF(AT$2:AT1242,AT1242)</f>
        <v>1</v>
      </c>
      <c r="AV1242" t="str">
        <f>WebStore68[[#This Row],[country]]&amp;"-"&amp;WebStore68[[#This Row],[item]]</f>
        <v>Portugal-GoSports Football Training Target Net 6x6</v>
      </c>
    </row>
    <row r="1243" spans="1:48" hidden="1" x14ac:dyDescent="0.25">
      <c r="A1243">
        <v>356</v>
      </c>
      <c r="B1243">
        <v>331</v>
      </c>
      <c r="C1243" s="4">
        <v>43954</v>
      </c>
      <c r="D1243" s="14">
        <f>WebStore68[[#This Row],[order_date]]</f>
        <v>43954</v>
      </c>
      <c r="E1243" s="3">
        <f>ROUNDUP(MONTH(WebStore68[[#This Row],[order_date]])/3, 0)</f>
        <v>2</v>
      </c>
      <c r="F1243">
        <v>9</v>
      </c>
      <c r="G1243" t="s">
        <v>41</v>
      </c>
      <c r="H1243" t="s">
        <v>52</v>
      </c>
      <c r="I1243" t="s">
        <v>56</v>
      </c>
      <c r="J1243" t="s">
        <v>57</v>
      </c>
      <c r="K1243" s="4">
        <v>43588</v>
      </c>
      <c r="L1243">
        <v>1</v>
      </c>
      <c r="N1243" s="4"/>
      <c r="O1243" s="4"/>
      <c r="P1243">
        <v>1</v>
      </c>
      <c r="Q1243" t="s">
        <v>70</v>
      </c>
      <c r="R1243" t="s">
        <v>232</v>
      </c>
      <c r="S1243">
        <v>1</v>
      </c>
      <c r="T1243" t="s">
        <v>635</v>
      </c>
      <c r="U1243" t="s">
        <v>1183</v>
      </c>
      <c r="V1243" t="s">
        <v>1707</v>
      </c>
      <c r="W1243" t="s">
        <v>80</v>
      </c>
      <c r="X1243" t="s">
        <v>1517</v>
      </c>
      <c r="Y1243">
        <v>45.98</v>
      </c>
      <c r="Z1243">
        <v>39.979999999999997</v>
      </c>
      <c r="AA1243">
        <v>1</v>
      </c>
      <c r="AB1243" t="s">
        <v>673</v>
      </c>
      <c r="AC1243" t="s">
        <v>2348</v>
      </c>
      <c r="AH1243" s="4"/>
      <c r="AI1243" s="4"/>
      <c r="AJ1243" t="s">
        <v>70</v>
      </c>
      <c r="AK1243" t="s">
        <v>232</v>
      </c>
      <c r="AL1243" t="s">
        <v>635</v>
      </c>
      <c r="AM1243" t="s">
        <v>1183</v>
      </c>
      <c r="AN1243" t="s">
        <v>1707</v>
      </c>
      <c r="AO1243" t="s">
        <v>80</v>
      </c>
      <c r="AP1243" t="s">
        <v>1517</v>
      </c>
      <c r="AQ1243">
        <f>WebStore68[[#This Row],[unit_price]]*WebStore68[[#This Row],[quantity]]</f>
        <v>45.98</v>
      </c>
      <c r="AR1243" t="s">
        <v>673</v>
      </c>
      <c r="AS1243" t="s">
        <v>2348</v>
      </c>
      <c r="AT1243" t="str">
        <f t="shared" si="19"/>
        <v>356331439549noMale43588145.9839.9858722.99219.9912</v>
      </c>
      <c r="AU1243">
        <f>COUNTIF(AT$2:AT1243,AT1243)</f>
        <v>1</v>
      </c>
      <c r="AV1243" t="str">
        <f>WebStore68[[#This Row],[country]]&amp;"-"&amp;WebStore68[[#This Row],[item]]</f>
        <v>Portugal-Men Sport Shock Compression Padded Protective Shirt Basketball Training Vest</v>
      </c>
    </row>
    <row r="1244" spans="1:48" hidden="1" x14ac:dyDescent="0.25">
      <c r="A1244">
        <v>386</v>
      </c>
      <c r="B1244">
        <v>364</v>
      </c>
      <c r="C1244" s="13">
        <v>43975</v>
      </c>
      <c r="D1244" s="14">
        <f>WebStore68[[#This Row],[order_date]]</f>
        <v>43975</v>
      </c>
      <c r="E1244" s="3">
        <f>ROUNDUP(MONTH(WebStore68[[#This Row],[order_date]])/3, 0)</f>
        <v>2</v>
      </c>
      <c r="F1244">
        <v>9</v>
      </c>
      <c r="G1244" t="s">
        <v>41</v>
      </c>
      <c r="H1244" t="s">
        <v>52</v>
      </c>
      <c r="I1244" t="s">
        <v>55</v>
      </c>
      <c r="J1244" t="s">
        <v>58</v>
      </c>
      <c r="K1244" s="4">
        <v>43577</v>
      </c>
      <c r="L1244">
        <v>2</v>
      </c>
      <c r="N1244" s="4"/>
      <c r="O1244" s="4"/>
      <c r="P1244">
        <v>2</v>
      </c>
      <c r="Q1244" t="s">
        <v>156</v>
      </c>
      <c r="R1244" t="s">
        <v>318</v>
      </c>
      <c r="S1244">
        <v>2</v>
      </c>
      <c r="T1244" t="s">
        <v>656</v>
      </c>
      <c r="U1244" t="s">
        <v>1200</v>
      </c>
      <c r="V1244" t="s">
        <v>1724</v>
      </c>
      <c r="W1244" t="s">
        <v>110</v>
      </c>
      <c r="X1244" t="s">
        <v>2037</v>
      </c>
      <c r="Y1244">
        <v>350.88</v>
      </c>
      <c r="Z1244">
        <v>119.94</v>
      </c>
      <c r="AA1244">
        <v>2</v>
      </c>
      <c r="AB1244" t="s">
        <v>2183</v>
      </c>
      <c r="AC1244" t="s">
        <v>2465</v>
      </c>
      <c r="AH1244" s="4"/>
      <c r="AI1244" s="4"/>
      <c r="AJ1244" t="s">
        <v>86</v>
      </c>
      <c r="AK1244" t="s">
        <v>248</v>
      </c>
      <c r="AL1244" t="s">
        <v>584</v>
      </c>
      <c r="AM1244" t="s">
        <v>1062</v>
      </c>
      <c r="AN1244" t="s">
        <v>1665</v>
      </c>
      <c r="AO1244" t="s">
        <v>67</v>
      </c>
      <c r="AP1244" t="s">
        <v>1577</v>
      </c>
      <c r="AQ1244">
        <f>WebStore68[[#This Row],[unit_price]]*WebStore68[[#This Row],[quantity]]</f>
        <v>185.91</v>
      </c>
      <c r="AR1244" t="s">
        <v>530</v>
      </c>
      <c r="AS1244" t="s">
        <v>2367</v>
      </c>
      <c r="AT1244" t="str">
        <f t="shared" si="19"/>
        <v>386364439759yesFemale435772350.88119.9478261.97324.9916</v>
      </c>
      <c r="AU1244">
        <f>COUNTIF(AT$2:AT1244,AT1244)</f>
        <v>1</v>
      </c>
      <c r="AV1244" t="str">
        <f>WebStore68[[#This Row],[country]]&amp;"-"&amp;WebStore68[[#This Row],[item]]</f>
        <v>Portugal-LuxNine memoryfoam Science Contour Pillow</v>
      </c>
    </row>
    <row r="1245" spans="1:48" hidden="1" x14ac:dyDescent="0.25">
      <c r="A1245">
        <v>386</v>
      </c>
      <c r="B1245">
        <v>364</v>
      </c>
      <c r="C1245" s="13">
        <v>43975</v>
      </c>
      <c r="D1245" s="14">
        <f>WebStore68[[#This Row],[order_date]]</f>
        <v>43975</v>
      </c>
      <c r="E1245" s="3">
        <f>ROUNDUP(MONTH(WebStore68[[#This Row],[order_date]])/3, 0)</f>
        <v>2</v>
      </c>
      <c r="F1245">
        <v>9</v>
      </c>
      <c r="G1245" t="s">
        <v>41</v>
      </c>
      <c r="H1245" t="s">
        <v>52</v>
      </c>
      <c r="I1245" t="s">
        <v>55</v>
      </c>
      <c r="J1245" t="s">
        <v>58</v>
      </c>
      <c r="K1245" s="4">
        <v>43577</v>
      </c>
      <c r="L1245">
        <v>2</v>
      </c>
      <c r="N1245" s="4"/>
      <c r="O1245" s="4"/>
      <c r="P1245">
        <v>2</v>
      </c>
      <c r="Q1245" t="s">
        <v>156</v>
      </c>
      <c r="R1245" t="s">
        <v>318</v>
      </c>
      <c r="S1245">
        <v>2</v>
      </c>
      <c r="T1245" t="s">
        <v>656</v>
      </c>
      <c r="U1245" t="s">
        <v>1200</v>
      </c>
      <c r="V1245" t="s">
        <v>1724</v>
      </c>
      <c r="W1245" t="s">
        <v>110</v>
      </c>
      <c r="X1245" t="s">
        <v>2037</v>
      </c>
      <c r="Y1245">
        <v>350.88</v>
      </c>
      <c r="Z1245">
        <v>119.94</v>
      </c>
      <c r="AA1245">
        <v>2</v>
      </c>
      <c r="AB1245" t="s">
        <v>2183</v>
      </c>
      <c r="AC1245" t="s">
        <v>2465</v>
      </c>
      <c r="AH1245" s="4"/>
      <c r="AI1245" s="4"/>
      <c r="AJ1245" t="s">
        <v>80</v>
      </c>
      <c r="AK1245" t="s">
        <v>242</v>
      </c>
      <c r="AL1245" t="s">
        <v>508</v>
      </c>
      <c r="AM1245" t="s">
        <v>1071</v>
      </c>
      <c r="AN1245" t="s">
        <v>1587</v>
      </c>
      <c r="AO1245" t="s">
        <v>67</v>
      </c>
      <c r="AP1245" t="s">
        <v>1548</v>
      </c>
      <c r="AQ1245">
        <f>WebStore68[[#This Row],[unit_price]]*WebStore68[[#This Row],[quantity]]</f>
        <v>164.97</v>
      </c>
      <c r="AR1245" t="s">
        <v>79</v>
      </c>
      <c r="AS1245" t="s">
        <v>2349</v>
      </c>
      <c r="AT1245" t="str">
        <f t="shared" si="19"/>
        <v>386364439759yesFemale435772350.88119.94212354.99314.994</v>
      </c>
      <c r="AU1245">
        <f>COUNTIF(AT$2:AT1245,AT1245)</f>
        <v>1</v>
      </c>
      <c r="AV1245" t="str">
        <f>WebStore68[[#This Row],[country]]&amp;"-"&amp;WebStore68[[#This Row],[item]]</f>
        <v>Portugal-Saucony Kid's Wind A/C Black/Blue Sneakers SK261816</v>
      </c>
    </row>
    <row r="1246" spans="1:48" hidden="1" x14ac:dyDescent="0.25">
      <c r="A1246">
        <v>392</v>
      </c>
      <c r="B1246">
        <v>429</v>
      </c>
      <c r="C1246" s="4">
        <v>43977</v>
      </c>
      <c r="D1246" s="14">
        <f>WebStore68[[#This Row],[order_date]]</f>
        <v>43977</v>
      </c>
      <c r="E1246" s="3">
        <f>ROUNDUP(MONTH(WebStore68[[#This Row],[order_date]])/3, 0)</f>
        <v>2</v>
      </c>
      <c r="F1246">
        <v>9</v>
      </c>
      <c r="G1246" t="s">
        <v>41</v>
      </c>
      <c r="H1246" t="s">
        <v>52</v>
      </c>
      <c r="I1246" t="s">
        <v>55</v>
      </c>
      <c r="J1246" t="s">
        <v>58</v>
      </c>
      <c r="K1246" s="4">
        <v>43808</v>
      </c>
      <c r="L1246">
        <v>3</v>
      </c>
      <c r="M1246" t="s">
        <v>59</v>
      </c>
      <c r="N1246" s="4">
        <v>43615</v>
      </c>
      <c r="O1246" s="4">
        <v>43830</v>
      </c>
      <c r="P1246">
        <v>1</v>
      </c>
      <c r="Q1246" t="s">
        <v>67</v>
      </c>
      <c r="R1246" t="s">
        <v>229</v>
      </c>
      <c r="S1246">
        <v>1</v>
      </c>
      <c r="T1246" t="s">
        <v>445</v>
      </c>
      <c r="U1246" t="s">
        <v>1007</v>
      </c>
      <c r="V1246" t="s">
        <v>1533</v>
      </c>
      <c r="W1246" t="s">
        <v>80</v>
      </c>
      <c r="X1246" t="s">
        <v>1548</v>
      </c>
      <c r="Y1246">
        <v>119.98</v>
      </c>
      <c r="Z1246">
        <v>29.98</v>
      </c>
      <c r="AA1246">
        <v>1</v>
      </c>
      <c r="AB1246" t="s">
        <v>79</v>
      </c>
      <c r="AC1246" t="s">
        <v>2349</v>
      </c>
      <c r="AH1246" s="4"/>
      <c r="AI1246" s="4"/>
      <c r="AJ1246" t="s">
        <v>67</v>
      </c>
      <c r="AK1246" t="s">
        <v>229</v>
      </c>
      <c r="AL1246" t="s">
        <v>445</v>
      </c>
      <c r="AM1246" t="s">
        <v>1007</v>
      </c>
      <c r="AN1246" t="s">
        <v>1533</v>
      </c>
      <c r="AO1246" t="s">
        <v>80</v>
      </c>
      <c r="AP1246" t="s">
        <v>1548</v>
      </c>
      <c r="AQ1246">
        <f>WebStore68[[#This Row],[unit_price]]*WebStore68[[#This Row],[quantity]]</f>
        <v>119.98</v>
      </c>
      <c r="AR1246" t="s">
        <v>79</v>
      </c>
      <c r="AS1246" t="s">
        <v>2349</v>
      </c>
      <c r="AT1246" t="str">
        <f t="shared" si="19"/>
        <v>392429439779yesFemale438083Google Ads4361543830119.9829.98310459.99214.994</v>
      </c>
      <c r="AU1246">
        <f>COUNTIF(AT$2:AT1246,AT1246)</f>
        <v>1</v>
      </c>
      <c r="AV1246" t="str">
        <f>WebStore68[[#This Row],[country]]&amp;"-"&amp;WebStore68[[#This Row],[item]]</f>
        <v>Portugal-One Piece Vol.3 1st Edition - JP</v>
      </c>
    </row>
    <row r="1247" spans="1:48" hidden="1" x14ac:dyDescent="0.25">
      <c r="A1247">
        <v>408</v>
      </c>
      <c r="B1247">
        <v>351</v>
      </c>
      <c r="C1247" s="4">
        <v>43986</v>
      </c>
      <c r="D1247" s="14">
        <f>WebStore68[[#This Row],[order_date]]</f>
        <v>43986</v>
      </c>
      <c r="E1247" s="3">
        <f>ROUNDUP(MONTH(WebStore68[[#This Row],[order_date]])/3, 0)</f>
        <v>2</v>
      </c>
      <c r="F1247">
        <v>9</v>
      </c>
      <c r="G1247" t="s">
        <v>41</v>
      </c>
      <c r="H1247" t="s">
        <v>52</v>
      </c>
      <c r="I1247" t="s">
        <v>56</v>
      </c>
      <c r="J1247" t="s">
        <v>57</v>
      </c>
      <c r="K1247" s="4">
        <v>43808</v>
      </c>
      <c r="L1247">
        <v>3</v>
      </c>
      <c r="M1247" t="s">
        <v>59</v>
      </c>
      <c r="N1247" s="4">
        <v>43615</v>
      </c>
      <c r="O1247" s="4">
        <v>43830</v>
      </c>
      <c r="P1247">
        <v>1</v>
      </c>
      <c r="Q1247" t="s">
        <v>80</v>
      </c>
      <c r="R1247" t="s">
        <v>242</v>
      </c>
      <c r="S1247">
        <v>1</v>
      </c>
      <c r="T1247" t="s">
        <v>455</v>
      </c>
      <c r="U1247" t="s">
        <v>1018</v>
      </c>
      <c r="V1247" t="s">
        <v>1548</v>
      </c>
      <c r="W1247" t="s">
        <v>80</v>
      </c>
      <c r="X1247" t="s">
        <v>1548</v>
      </c>
      <c r="Y1247">
        <v>29.98</v>
      </c>
      <c r="Z1247">
        <v>29.98</v>
      </c>
      <c r="AA1247">
        <v>1</v>
      </c>
      <c r="AB1247" t="s">
        <v>70</v>
      </c>
      <c r="AC1247" t="s">
        <v>2341</v>
      </c>
      <c r="AH1247" s="4"/>
      <c r="AI1247" s="4"/>
      <c r="AJ1247" t="s">
        <v>80</v>
      </c>
      <c r="AK1247" t="s">
        <v>242</v>
      </c>
      <c r="AL1247" t="s">
        <v>455</v>
      </c>
      <c r="AM1247" t="s">
        <v>1018</v>
      </c>
      <c r="AN1247" t="s">
        <v>1548</v>
      </c>
      <c r="AO1247" t="s">
        <v>80</v>
      </c>
      <c r="AP1247" t="s">
        <v>1548</v>
      </c>
      <c r="AQ1247">
        <f>WebStore68[[#This Row],[unit_price]]*WebStore68[[#This Row],[quantity]]</f>
        <v>29.98</v>
      </c>
      <c r="AR1247" t="s">
        <v>70</v>
      </c>
      <c r="AS1247" t="s">
        <v>2341</v>
      </c>
      <c r="AT1247" t="str">
        <f t="shared" si="19"/>
        <v>408351439869noMale438083Google Ads436154383029.9829.9821514.99214.995</v>
      </c>
      <c r="AU1247">
        <f>COUNTIF(AT$2:AT1247,AT1247)</f>
        <v>1</v>
      </c>
      <c r="AV1247" t="str">
        <f>WebStore68[[#This Row],[country]]&amp;"-"&amp;WebStore68[[#This Row],[item]]</f>
        <v>Portugal-Aluminium HD Polarized Photochromic Sunglasses</v>
      </c>
    </row>
    <row r="1248" spans="1:48" hidden="1" x14ac:dyDescent="0.25">
      <c r="A1248">
        <v>439</v>
      </c>
      <c r="B1248">
        <v>82</v>
      </c>
      <c r="C1248" s="4">
        <v>44006</v>
      </c>
      <c r="D1248" s="14">
        <f>WebStore68[[#This Row],[order_date]]</f>
        <v>44006</v>
      </c>
      <c r="E1248" s="3">
        <f>ROUNDUP(MONTH(WebStore68[[#This Row],[order_date]])/3, 0)</f>
        <v>2</v>
      </c>
      <c r="F1248">
        <v>9</v>
      </c>
      <c r="G1248" t="s">
        <v>41</v>
      </c>
      <c r="H1248" t="s">
        <v>52</v>
      </c>
      <c r="I1248" t="s">
        <v>55</v>
      </c>
      <c r="J1248" t="s">
        <v>57</v>
      </c>
      <c r="K1248" s="4">
        <v>43862</v>
      </c>
      <c r="L1248">
        <v>6</v>
      </c>
      <c r="M1248" t="s">
        <v>59</v>
      </c>
      <c r="N1248" s="4">
        <v>43862</v>
      </c>
      <c r="O1248" s="4">
        <v>43889</v>
      </c>
      <c r="P1248">
        <v>2</v>
      </c>
      <c r="Q1248" t="s">
        <v>163</v>
      </c>
      <c r="R1248" t="s">
        <v>325</v>
      </c>
      <c r="S1248">
        <v>2</v>
      </c>
      <c r="T1248" t="s">
        <v>681</v>
      </c>
      <c r="U1248" t="s">
        <v>1223</v>
      </c>
      <c r="V1248" t="s">
        <v>1745</v>
      </c>
      <c r="W1248" t="s">
        <v>2015</v>
      </c>
      <c r="X1248" t="s">
        <v>2057</v>
      </c>
      <c r="Y1248">
        <v>83.9</v>
      </c>
      <c r="Z1248">
        <v>149.9</v>
      </c>
      <c r="AA1248">
        <v>2</v>
      </c>
      <c r="AB1248" t="s">
        <v>2194</v>
      </c>
      <c r="AC1248" t="s">
        <v>2480</v>
      </c>
      <c r="AH1248" s="4"/>
      <c r="AI1248" s="4"/>
      <c r="AJ1248" t="s">
        <v>78</v>
      </c>
      <c r="AK1248" t="s">
        <v>240</v>
      </c>
      <c r="AL1248" t="s">
        <v>67</v>
      </c>
      <c r="AM1248" t="s">
        <v>1120</v>
      </c>
      <c r="AN1248" t="s">
        <v>1643</v>
      </c>
      <c r="AO1248" t="s">
        <v>67</v>
      </c>
      <c r="AP1248" t="s">
        <v>1548</v>
      </c>
      <c r="AQ1248">
        <f>WebStore68[[#This Row],[unit_price]]*WebStore68[[#This Row],[quantity]]</f>
        <v>11.97</v>
      </c>
      <c r="AR1248" t="s">
        <v>469</v>
      </c>
      <c r="AS1248" t="s">
        <v>2339</v>
      </c>
      <c r="AT1248" t="str">
        <f t="shared" si="19"/>
        <v>43982440069yesMale438626Google Ads438624388983.9149.9833.99314.9923</v>
      </c>
      <c r="AU1248">
        <f>COUNTIF(AT$2:AT1248,AT1248)</f>
        <v>1</v>
      </c>
      <c r="AV1248" t="str">
        <f>WebStore68[[#This Row],[country]]&amp;"-"&amp;WebStore68[[#This Row],[item]]</f>
        <v>Portugal-10pcs Bento Cute Animal Food Fruit Picks Forks Lunch Box Accessory Decor Tool</v>
      </c>
    </row>
    <row r="1249" spans="1:48" hidden="1" x14ac:dyDescent="0.25">
      <c r="A1249">
        <v>439</v>
      </c>
      <c r="B1249">
        <v>82</v>
      </c>
      <c r="C1249" s="4">
        <v>44006</v>
      </c>
      <c r="D1249" s="14">
        <f>WebStore68[[#This Row],[order_date]]</f>
        <v>44006</v>
      </c>
      <c r="E1249" s="3">
        <f>ROUNDUP(MONTH(WebStore68[[#This Row],[order_date]])/3, 0)</f>
        <v>2</v>
      </c>
      <c r="F1249">
        <v>9</v>
      </c>
      <c r="G1249" t="s">
        <v>41</v>
      </c>
      <c r="H1249" t="s">
        <v>52</v>
      </c>
      <c r="I1249" t="s">
        <v>55</v>
      </c>
      <c r="J1249" t="s">
        <v>57</v>
      </c>
      <c r="K1249" s="4">
        <v>43862</v>
      </c>
      <c r="L1249">
        <v>6</v>
      </c>
      <c r="M1249" t="s">
        <v>59</v>
      </c>
      <c r="N1249" s="4">
        <v>43862</v>
      </c>
      <c r="O1249" s="4">
        <v>43889</v>
      </c>
      <c r="P1249">
        <v>2</v>
      </c>
      <c r="Q1249" t="s">
        <v>163</v>
      </c>
      <c r="R1249" t="s">
        <v>325</v>
      </c>
      <c r="S1249">
        <v>2</v>
      </c>
      <c r="T1249" t="s">
        <v>681</v>
      </c>
      <c r="U1249" t="s">
        <v>1223</v>
      </c>
      <c r="V1249" t="s">
        <v>1745</v>
      </c>
      <c r="W1249" t="s">
        <v>2015</v>
      </c>
      <c r="X1249" t="s">
        <v>2057</v>
      </c>
      <c r="Y1249">
        <v>83.9</v>
      </c>
      <c r="Z1249">
        <v>149.9</v>
      </c>
      <c r="AA1249">
        <v>2</v>
      </c>
      <c r="AB1249" t="s">
        <v>2194</v>
      </c>
      <c r="AC1249" t="s">
        <v>2480</v>
      </c>
      <c r="AH1249" s="4"/>
      <c r="AI1249" s="4"/>
      <c r="AJ1249" t="s">
        <v>80</v>
      </c>
      <c r="AK1249" t="s">
        <v>242</v>
      </c>
      <c r="AL1249" t="s">
        <v>558</v>
      </c>
      <c r="AM1249" t="s">
        <v>1118</v>
      </c>
      <c r="AN1249" t="s">
        <v>1548</v>
      </c>
      <c r="AO1249" t="s">
        <v>80</v>
      </c>
      <c r="AP1249" t="s">
        <v>1548</v>
      </c>
      <c r="AQ1249">
        <f>WebStore68[[#This Row],[unit_price]]*WebStore68[[#This Row],[quantity]]</f>
        <v>29.98</v>
      </c>
      <c r="AR1249" t="s">
        <v>79</v>
      </c>
      <c r="AS1249" t="s">
        <v>2349</v>
      </c>
      <c r="AT1249" t="str">
        <f t="shared" si="19"/>
        <v>43982440069yesMale438626Google Ads438624388983.9149.923414.99214.994</v>
      </c>
      <c r="AU1249">
        <f>COUNTIF(AT$2:AT1249,AT1249)</f>
        <v>1</v>
      </c>
      <c r="AV1249" t="str">
        <f>WebStore68[[#This Row],[country]]&amp;"-"&amp;WebStore68[[#This Row],[item]]</f>
        <v>Portugal-Disney Princess T-Shirt</v>
      </c>
    </row>
    <row r="1250" spans="1:48" hidden="1" x14ac:dyDescent="0.25">
      <c r="A1250">
        <v>453</v>
      </c>
      <c r="B1250">
        <v>453</v>
      </c>
      <c r="C1250" s="4">
        <v>44012</v>
      </c>
      <c r="D1250" s="14">
        <f>WebStore68[[#This Row],[order_date]]</f>
        <v>44012</v>
      </c>
      <c r="E1250" s="3">
        <f>ROUNDUP(MONTH(WebStore68[[#This Row],[order_date]])/3, 0)</f>
        <v>2</v>
      </c>
      <c r="F1250">
        <v>9</v>
      </c>
      <c r="G1250" t="s">
        <v>41</v>
      </c>
      <c r="H1250" t="s">
        <v>52</v>
      </c>
      <c r="I1250" t="s">
        <v>55</v>
      </c>
      <c r="J1250" t="s">
        <v>58</v>
      </c>
      <c r="K1250" s="4">
        <v>43937</v>
      </c>
      <c r="L1250">
        <v>7</v>
      </c>
      <c r="M1250" t="s">
        <v>61</v>
      </c>
      <c r="N1250" s="4">
        <v>43915</v>
      </c>
      <c r="O1250" s="4">
        <v>44012</v>
      </c>
      <c r="P1250">
        <v>2</v>
      </c>
      <c r="Q1250" t="s">
        <v>165</v>
      </c>
      <c r="R1250" t="s">
        <v>327</v>
      </c>
      <c r="S1250">
        <v>2</v>
      </c>
      <c r="T1250" t="s">
        <v>690</v>
      </c>
      <c r="U1250" t="s">
        <v>1231</v>
      </c>
      <c r="V1250" t="s">
        <v>1753</v>
      </c>
      <c r="W1250" t="s">
        <v>71</v>
      </c>
      <c r="X1250" t="s">
        <v>2040</v>
      </c>
      <c r="Y1250">
        <v>71.92</v>
      </c>
      <c r="Z1250">
        <v>34.979999999999997</v>
      </c>
      <c r="AA1250">
        <v>2</v>
      </c>
      <c r="AB1250" t="s">
        <v>2199</v>
      </c>
      <c r="AC1250" t="s">
        <v>2486</v>
      </c>
      <c r="AD1250">
        <v>4</v>
      </c>
      <c r="AE1250" t="s">
        <v>2633</v>
      </c>
      <c r="AF1250">
        <v>1115</v>
      </c>
      <c r="AG1250" t="s">
        <v>2638</v>
      </c>
      <c r="AH1250" s="4">
        <v>43983</v>
      </c>
      <c r="AI1250" s="4">
        <v>44027</v>
      </c>
      <c r="AJ1250" t="s">
        <v>86</v>
      </c>
      <c r="AK1250" t="s">
        <v>248</v>
      </c>
      <c r="AL1250" t="s">
        <v>584</v>
      </c>
      <c r="AM1250" t="s">
        <v>1062</v>
      </c>
      <c r="AN1250" t="s">
        <v>1665</v>
      </c>
      <c r="AO1250" t="s">
        <v>69</v>
      </c>
      <c r="AP1250" t="s">
        <v>1577</v>
      </c>
      <c r="AQ1250">
        <f>WebStore68[[#This Row],[unit_price]]*WebStore68[[#This Row],[quantity]]</f>
        <v>61.97</v>
      </c>
      <c r="AR1250" t="s">
        <v>530</v>
      </c>
      <c r="AS1250" t="s">
        <v>2367</v>
      </c>
      <c r="AT1250" t="str">
        <f t="shared" si="19"/>
        <v>453453440129yesFemale439377YouTube439154401271.9234.984control1115Adding a remember me on this device option439834402778261.97124.9916</v>
      </c>
      <c r="AU1250">
        <f>COUNTIF(AT$2:AT1250,AT1250)</f>
        <v>1</v>
      </c>
      <c r="AV1250" t="str">
        <f>WebStore68[[#This Row],[country]]&amp;"-"&amp;WebStore68[[#This Row],[item]]</f>
        <v>Portugal-LuxNine memoryfoam Science Contour Pillow</v>
      </c>
    </row>
    <row r="1251" spans="1:48" hidden="1" x14ac:dyDescent="0.25">
      <c r="A1251">
        <v>453</v>
      </c>
      <c r="B1251">
        <v>453</v>
      </c>
      <c r="C1251" s="4">
        <v>44012</v>
      </c>
      <c r="D1251" s="14">
        <f>WebStore68[[#This Row],[order_date]]</f>
        <v>44012</v>
      </c>
      <c r="E1251" s="3">
        <f>ROUNDUP(MONTH(WebStore68[[#This Row],[order_date]])/3, 0)</f>
        <v>2</v>
      </c>
      <c r="F1251">
        <v>9</v>
      </c>
      <c r="G1251" t="s">
        <v>41</v>
      </c>
      <c r="H1251" t="s">
        <v>52</v>
      </c>
      <c r="I1251" t="s">
        <v>55</v>
      </c>
      <c r="J1251" t="s">
        <v>58</v>
      </c>
      <c r="K1251" s="4">
        <v>43937</v>
      </c>
      <c r="L1251">
        <v>7</v>
      </c>
      <c r="M1251" t="s">
        <v>61</v>
      </c>
      <c r="N1251" s="4">
        <v>43915</v>
      </c>
      <c r="O1251" s="4">
        <v>44012</v>
      </c>
      <c r="P1251">
        <v>2</v>
      </c>
      <c r="Q1251" t="s">
        <v>165</v>
      </c>
      <c r="R1251" t="s">
        <v>327</v>
      </c>
      <c r="S1251">
        <v>2</v>
      </c>
      <c r="T1251" t="s">
        <v>690</v>
      </c>
      <c r="U1251" t="s">
        <v>1231</v>
      </c>
      <c r="V1251" t="s">
        <v>1753</v>
      </c>
      <c r="W1251" t="s">
        <v>71</v>
      </c>
      <c r="X1251" t="s">
        <v>2040</v>
      </c>
      <c r="Y1251">
        <v>71.92</v>
      </c>
      <c r="Z1251">
        <v>34.979999999999997</v>
      </c>
      <c r="AA1251">
        <v>2</v>
      </c>
      <c r="AB1251" t="s">
        <v>2199</v>
      </c>
      <c r="AC1251" t="s">
        <v>2486</v>
      </c>
      <c r="AD1251">
        <v>4</v>
      </c>
      <c r="AE1251" t="s">
        <v>2633</v>
      </c>
      <c r="AF1251">
        <v>1115</v>
      </c>
      <c r="AG1251" t="s">
        <v>2638</v>
      </c>
      <c r="AH1251" s="4">
        <v>43983</v>
      </c>
      <c r="AI1251" s="4">
        <v>44027</v>
      </c>
      <c r="AJ1251" t="s">
        <v>90</v>
      </c>
      <c r="AK1251" t="s">
        <v>252</v>
      </c>
      <c r="AL1251" t="s">
        <v>503</v>
      </c>
      <c r="AM1251" t="s">
        <v>1066</v>
      </c>
      <c r="AN1251" t="s">
        <v>1594</v>
      </c>
      <c r="AO1251" t="s">
        <v>69</v>
      </c>
      <c r="AP1251" t="s">
        <v>1562</v>
      </c>
      <c r="AQ1251">
        <f>WebStore68[[#This Row],[unit_price]]*WebStore68[[#This Row],[quantity]]</f>
        <v>9.9499999999999993</v>
      </c>
      <c r="AR1251" t="s">
        <v>410</v>
      </c>
      <c r="AS1251" t="s">
        <v>2359</v>
      </c>
      <c r="AT1251" t="str">
        <f t="shared" si="19"/>
        <v>453453440129yesFemale439377YouTube439154401271.9234.984control1115Adding a remember me on this device option43983440276609.9519.9920</v>
      </c>
      <c r="AU1251">
        <f>COUNTIF(AT$2:AT1251,AT1251)</f>
        <v>1</v>
      </c>
      <c r="AV1251" t="str">
        <f>WebStore68[[#This Row],[country]]&amp;"-"&amp;WebStore68[[#This Row],[item]]</f>
        <v>Portugal-Hasbro Connect 4</v>
      </c>
    </row>
    <row r="1252" spans="1:48" hidden="1" x14ac:dyDescent="0.25">
      <c r="A1252">
        <v>458</v>
      </c>
      <c r="B1252">
        <v>370</v>
      </c>
      <c r="C1252" s="13">
        <v>44014</v>
      </c>
      <c r="D1252" s="14">
        <f>WebStore68[[#This Row],[order_date]]</f>
        <v>44014</v>
      </c>
      <c r="E1252" s="3">
        <f>ROUNDUP(MONTH(WebStore68[[#This Row],[order_date]])/3, 0)</f>
        <v>3</v>
      </c>
      <c r="F1252">
        <v>9</v>
      </c>
      <c r="G1252" t="s">
        <v>41</v>
      </c>
      <c r="H1252" t="s">
        <v>52</v>
      </c>
      <c r="I1252" t="s">
        <v>55</v>
      </c>
      <c r="J1252" t="s">
        <v>58</v>
      </c>
      <c r="K1252" s="4">
        <v>43739</v>
      </c>
      <c r="L1252">
        <v>2</v>
      </c>
      <c r="M1252" t="s">
        <v>60</v>
      </c>
      <c r="N1252" s="4">
        <v>43615</v>
      </c>
      <c r="O1252" s="4">
        <v>43830</v>
      </c>
      <c r="P1252">
        <v>1</v>
      </c>
      <c r="Q1252" t="s">
        <v>79</v>
      </c>
      <c r="R1252" t="s">
        <v>241</v>
      </c>
      <c r="S1252">
        <v>1</v>
      </c>
      <c r="T1252" t="s">
        <v>403</v>
      </c>
      <c r="U1252" t="s">
        <v>965</v>
      </c>
      <c r="V1252" t="s">
        <v>422</v>
      </c>
      <c r="W1252" t="s">
        <v>80</v>
      </c>
      <c r="X1252" t="s">
        <v>1548</v>
      </c>
      <c r="Y1252">
        <v>240</v>
      </c>
      <c r="Z1252">
        <v>29.98</v>
      </c>
      <c r="AA1252">
        <v>1</v>
      </c>
      <c r="AB1252" t="s">
        <v>455</v>
      </c>
      <c r="AC1252" t="s">
        <v>2340</v>
      </c>
      <c r="AH1252" s="4"/>
      <c r="AI1252" s="4"/>
      <c r="AJ1252" t="s">
        <v>79</v>
      </c>
      <c r="AK1252" t="s">
        <v>241</v>
      </c>
      <c r="AL1252" t="s">
        <v>403</v>
      </c>
      <c r="AM1252" t="s">
        <v>965</v>
      </c>
      <c r="AN1252" t="s">
        <v>422</v>
      </c>
      <c r="AO1252" t="s">
        <v>80</v>
      </c>
      <c r="AP1252" t="s">
        <v>1548</v>
      </c>
      <c r="AQ1252">
        <f>WebStore68[[#This Row],[unit_price]]*WebStore68[[#This Row],[quantity]]</f>
        <v>240</v>
      </c>
      <c r="AR1252" t="s">
        <v>455</v>
      </c>
      <c r="AS1252" t="s">
        <v>2340</v>
      </c>
      <c r="AT1252" t="str">
        <f t="shared" si="19"/>
        <v>458370440149yesFemale437392Facebook436154383024029.98438120214.9915</v>
      </c>
      <c r="AU1252">
        <f>COUNTIF(AT$2:AT1252,AT1252)</f>
        <v>1</v>
      </c>
      <c r="AV1252" t="str">
        <f>WebStore68[[#This Row],[country]]&amp;"-"&amp;WebStore68[[#This Row],[item]]</f>
        <v>Portugal-Dragon Ball Z - Officially Licensed Dragon Ball Collector's Set</v>
      </c>
    </row>
    <row r="1253" spans="1:48" hidden="1" x14ac:dyDescent="0.25">
      <c r="A1253">
        <v>479</v>
      </c>
      <c r="B1253">
        <v>278</v>
      </c>
      <c r="C1253" s="13">
        <v>44025</v>
      </c>
      <c r="D1253" s="14">
        <f>WebStore68[[#This Row],[order_date]]</f>
        <v>44025</v>
      </c>
      <c r="E1253" s="3">
        <f>ROUNDUP(MONTH(WebStore68[[#This Row],[order_date]])/3, 0)</f>
        <v>3</v>
      </c>
      <c r="F1253">
        <v>9</v>
      </c>
      <c r="G1253" t="s">
        <v>41</v>
      </c>
      <c r="H1253" t="s">
        <v>52</v>
      </c>
      <c r="I1253" t="s">
        <v>55</v>
      </c>
      <c r="J1253" t="s">
        <v>57</v>
      </c>
      <c r="K1253" s="4">
        <v>43541</v>
      </c>
      <c r="L1253">
        <v>2</v>
      </c>
      <c r="N1253" s="4"/>
      <c r="O1253" s="4"/>
      <c r="P1253">
        <v>1</v>
      </c>
      <c r="Q1253" t="s">
        <v>67</v>
      </c>
      <c r="R1253" t="s">
        <v>229</v>
      </c>
      <c r="S1253">
        <v>1</v>
      </c>
      <c r="T1253" t="s">
        <v>626</v>
      </c>
      <c r="U1253" t="s">
        <v>1176</v>
      </c>
      <c r="V1253" t="s">
        <v>1701</v>
      </c>
      <c r="W1253" t="s">
        <v>67</v>
      </c>
      <c r="X1253" t="s">
        <v>1548</v>
      </c>
      <c r="Y1253">
        <v>32.97</v>
      </c>
      <c r="Z1253">
        <v>44.97</v>
      </c>
      <c r="AA1253">
        <v>1</v>
      </c>
      <c r="AB1253" t="s">
        <v>90</v>
      </c>
      <c r="AC1253" t="s">
        <v>2328</v>
      </c>
      <c r="AH1253" s="4"/>
      <c r="AI1253" s="4"/>
      <c r="AJ1253" t="s">
        <v>67</v>
      </c>
      <c r="AK1253" t="s">
        <v>229</v>
      </c>
      <c r="AL1253" t="s">
        <v>626</v>
      </c>
      <c r="AM1253" t="s">
        <v>1176</v>
      </c>
      <c r="AN1253" t="s">
        <v>1701</v>
      </c>
      <c r="AO1253" t="s">
        <v>67</v>
      </c>
      <c r="AP1253" t="s">
        <v>1548</v>
      </c>
      <c r="AQ1253">
        <f>WebStore68[[#This Row],[unit_price]]*WebStore68[[#This Row],[quantity]]</f>
        <v>32.97</v>
      </c>
      <c r="AR1253" t="s">
        <v>90</v>
      </c>
      <c r="AS1253" t="s">
        <v>2328</v>
      </c>
      <c r="AT1253" t="str">
        <f t="shared" si="19"/>
        <v>479278440259yesMale43541232.9744.9737910.99314.996</v>
      </c>
      <c r="AU1253">
        <f>COUNTIF(AT$2:AT1253,AT1253)</f>
        <v>1</v>
      </c>
      <c r="AV1253" t="str">
        <f>WebStore68[[#This Row],[country]]&amp;"-"&amp;WebStore68[[#This Row],[item]]</f>
        <v>Portugal-Little Stars</v>
      </c>
    </row>
    <row r="1254" spans="1:48" hidden="1" x14ac:dyDescent="0.25">
      <c r="A1254">
        <v>502</v>
      </c>
      <c r="B1254">
        <v>364</v>
      </c>
      <c r="C1254" s="13">
        <v>44036</v>
      </c>
      <c r="D1254" s="14">
        <f>WebStore68[[#This Row],[order_date]]</f>
        <v>44036</v>
      </c>
      <c r="E1254" s="3">
        <f>ROUNDUP(MONTH(WebStore68[[#This Row],[order_date]])/3, 0)</f>
        <v>3</v>
      </c>
      <c r="F1254">
        <v>9</v>
      </c>
      <c r="G1254" t="s">
        <v>41</v>
      </c>
      <c r="H1254" t="s">
        <v>52</v>
      </c>
      <c r="I1254" t="s">
        <v>55</v>
      </c>
      <c r="J1254" t="s">
        <v>58</v>
      </c>
      <c r="K1254" s="4">
        <v>43577</v>
      </c>
      <c r="L1254">
        <v>2</v>
      </c>
      <c r="N1254" s="4"/>
      <c r="O1254" s="4"/>
      <c r="P1254">
        <v>1</v>
      </c>
      <c r="Q1254" t="s">
        <v>80</v>
      </c>
      <c r="R1254" t="s">
        <v>242</v>
      </c>
      <c r="S1254">
        <v>1</v>
      </c>
      <c r="T1254" t="s">
        <v>709</v>
      </c>
      <c r="U1254" t="s">
        <v>1250</v>
      </c>
      <c r="V1254" t="s">
        <v>425</v>
      </c>
      <c r="W1254" t="s">
        <v>69</v>
      </c>
      <c r="X1254" t="s">
        <v>1548</v>
      </c>
      <c r="Y1254">
        <v>125</v>
      </c>
      <c r="Z1254">
        <v>14.99</v>
      </c>
      <c r="AA1254">
        <v>1</v>
      </c>
      <c r="AB1254" t="s">
        <v>79</v>
      </c>
      <c r="AC1254" t="s">
        <v>2349</v>
      </c>
      <c r="AH1254" s="4"/>
      <c r="AI1254" s="4"/>
      <c r="AJ1254" t="s">
        <v>80</v>
      </c>
      <c r="AK1254" t="s">
        <v>242</v>
      </c>
      <c r="AL1254" t="s">
        <v>709</v>
      </c>
      <c r="AM1254" t="s">
        <v>1250</v>
      </c>
      <c r="AN1254" t="s">
        <v>425</v>
      </c>
      <c r="AO1254" t="s">
        <v>69</v>
      </c>
      <c r="AP1254" t="s">
        <v>1548</v>
      </c>
      <c r="AQ1254">
        <f>WebStore68[[#This Row],[unit_price]]*WebStore68[[#This Row],[quantity]]</f>
        <v>125</v>
      </c>
      <c r="AR1254" t="s">
        <v>79</v>
      </c>
      <c r="AS1254" t="s">
        <v>2349</v>
      </c>
      <c r="AT1254" t="str">
        <f t="shared" si="19"/>
        <v>502364440369yesFemale43577212514.99258125114.994</v>
      </c>
      <c r="AU1254">
        <f>COUNTIF(AT$2:AT1254,AT1254)</f>
        <v>1</v>
      </c>
      <c r="AV1254" t="str">
        <f>WebStore68[[#This Row],[country]]&amp;"-"&amp;WebStore68[[#This Row],[item]]</f>
        <v>Portugal-Halloween Superhero Costume</v>
      </c>
    </row>
    <row r="1255" spans="1:48" hidden="1" x14ac:dyDescent="0.25">
      <c r="A1255">
        <v>505</v>
      </c>
      <c r="B1255">
        <v>321</v>
      </c>
      <c r="C1255" s="4">
        <v>44037</v>
      </c>
      <c r="D1255" s="14">
        <f>WebStore68[[#This Row],[order_date]]</f>
        <v>44037</v>
      </c>
      <c r="E1255" s="3">
        <f>ROUNDUP(MONTH(WebStore68[[#This Row],[order_date]])/3, 0)</f>
        <v>3</v>
      </c>
      <c r="F1255">
        <v>9</v>
      </c>
      <c r="G1255" t="s">
        <v>41</v>
      </c>
      <c r="H1255" t="s">
        <v>52</v>
      </c>
      <c r="I1255" t="s">
        <v>55</v>
      </c>
      <c r="J1255" t="s">
        <v>57</v>
      </c>
      <c r="K1255" s="4">
        <v>43737</v>
      </c>
      <c r="L1255">
        <v>3</v>
      </c>
      <c r="M1255" t="s">
        <v>59</v>
      </c>
      <c r="N1255" s="4">
        <v>43615</v>
      </c>
      <c r="O1255" s="4">
        <v>43830</v>
      </c>
      <c r="P1255">
        <v>1</v>
      </c>
      <c r="Q1255" t="s">
        <v>79</v>
      </c>
      <c r="R1255" t="s">
        <v>241</v>
      </c>
      <c r="S1255">
        <v>1</v>
      </c>
      <c r="T1255" t="s">
        <v>541</v>
      </c>
      <c r="U1255" t="s">
        <v>968</v>
      </c>
      <c r="V1255" t="s">
        <v>1629</v>
      </c>
      <c r="W1255" t="s">
        <v>69</v>
      </c>
      <c r="X1255" t="s">
        <v>1548</v>
      </c>
      <c r="Y1255">
        <v>86.9</v>
      </c>
      <c r="Z1255">
        <v>14.99</v>
      </c>
      <c r="AA1255">
        <v>1</v>
      </c>
      <c r="AB1255" t="s">
        <v>86</v>
      </c>
      <c r="AC1255" t="s">
        <v>2350</v>
      </c>
      <c r="AH1255" s="4"/>
      <c r="AI1255" s="4"/>
      <c r="AJ1255" t="s">
        <v>79</v>
      </c>
      <c r="AK1255" t="s">
        <v>241</v>
      </c>
      <c r="AL1255" t="s">
        <v>541</v>
      </c>
      <c r="AM1255" t="s">
        <v>968</v>
      </c>
      <c r="AN1255" t="s">
        <v>1629</v>
      </c>
      <c r="AO1255" t="s">
        <v>69</v>
      </c>
      <c r="AP1255" t="s">
        <v>1548</v>
      </c>
      <c r="AQ1255">
        <f>WebStore68[[#This Row],[unit_price]]*WebStore68[[#This Row],[quantity]]</f>
        <v>86.9</v>
      </c>
      <c r="AR1255" t="s">
        <v>86</v>
      </c>
      <c r="AS1255" t="s">
        <v>2350</v>
      </c>
      <c r="AT1255" t="str">
        <f t="shared" si="19"/>
        <v>505321440379yesMale437373Google Ads436154383086.914.99411186.9114.997</v>
      </c>
      <c r="AU1255">
        <f>COUNTIF(AT$2:AT1255,AT1255)</f>
        <v>1</v>
      </c>
      <c r="AV1255" t="str">
        <f>WebStore68[[#This Row],[country]]&amp;"-"&amp;WebStore68[[#This Row],[item]]</f>
        <v>Portugal-Pokemon Ultra Beasts Gx Collectible Cards</v>
      </c>
    </row>
    <row r="1256" spans="1:48" hidden="1" x14ac:dyDescent="0.25">
      <c r="A1256">
        <v>506</v>
      </c>
      <c r="B1256">
        <v>408</v>
      </c>
      <c r="C1256" s="4">
        <v>44037</v>
      </c>
      <c r="D1256" s="14">
        <f>WebStore68[[#This Row],[order_date]]</f>
        <v>44037</v>
      </c>
      <c r="E1256" s="3">
        <f>ROUNDUP(MONTH(WebStore68[[#This Row],[order_date]])/3, 0)</f>
        <v>3</v>
      </c>
      <c r="F1256">
        <v>9</v>
      </c>
      <c r="G1256" t="s">
        <v>41</v>
      </c>
      <c r="H1256" t="s">
        <v>52</v>
      </c>
      <c r="I1256" t="s">
        <v>55</v>
      </c>
      <c r="J1256" t="s">
        <v>57</v>
      </c>
      <c r="K1256" s="4">
        <v>43674</v>
      </c>
      <c r="L1256">
        <v>3</v>
      </c>
      <c r="M1256" t="s">
        <v>59</v>
      </c>
      <c r="N1256" s="4">
        <v>43615</v>
      </c>
      <c r="O1256" s="4">
        <v>43830</v>
      </c>
      <c r="P1256">
        <v>1</v>
      </c>
      <c r="Q1256" t="s">
        <v>67</v>
      </c>
      <c r="R1256" t="s">
        <v>229</v>
      </c>
      <c r="S1256">
        <v>1</v>
      </c>
      <c r="T1256" t="s">
        <v>710</v>
      </c>
      <c r="U1256" t="s">
        <v>1251</v>
      </c>
      <c r="V1256" t="s">
        <v>1517</v>
      </c>
      <c r="W1256" t="s">
        <v>67</v>
      </c>
      <c r="X1256" t="s">
        <v>1548</v>
      </c>
      <c r="Y1256">
        <v>59.97</v>
      </c>
      <c r="Z1256">
        <v>44.97</v>
      </c>
      <c r="AA1256">
        <v>1</v>
      </c>
      <c r="AB1256" t="s">
        <v>90</v>
      </c>
      <c r="AC1256" t="s">
        <v>2328</v>
      </c>
      <c r="AH1256" s="4"/>
      <c r="AI1256" s="4"/>
      <c r="AJ1256" t="s">
        <v>67</v>
      </c>
      <c r="AK1256" t="s">
        <v>229</v>
      </c>
      <c r="AL1256" t="s">
        <v>710</v>
      </c>
      <c r="AM1256" t="s">
        <v>1251</v>
      </c>
      <c r="AN1256" t="s">
        <v>1517</v>
      </c>
      <c r="AO1256" t="s">
        <v>67</v>
      </c>
      <c r="AP1256" t="s">
        <v>1548</v>
      </c>
      <c r="AQ1256">
        <f>WebStore68[[#This Row],[unit_price]]*WebStore68[[#This Row],[quantity]]</f>
        <v>59.97</v>
      </c>
      <c r="AR1256" t="s">
        <v>90</v>
      </c>
      <c r="AS1256" t="s">
        <v>2328</v>
      </c>
      <c r="AT1256" t="str">
        <f t="shared" si="19"/>
        <v>506408440379yesMale436743Google Ads436154383059.9744.97310519.99314.996</v>
      </c>
      <c r="AU1256">
        <f>COUNTIF(AT$2:AT1256,AT1256)</f>
        <v>1</v>
      </c>
      <c r="AV1256" t="str">
        <f>WebStore68[[#This Row],[country]]&amp;"-"&amp;WebStore68[[#This Row],[item]]</f>
        <v>Portugal-Pet Sematary</v>
      </c>
    </row>
    <row r="1257" spans="1:48" hidden="1" x14ac:dyDescent="0.25">
      <c r="A1257">
        <v>507</v>
      </c>
      <c r="B1257">
        <v>452</v>
      </c>
      <c r="C1257" s="4">
        <v>44038</v>
      </c>
      <c r="D1257" s="14">
        <f>WebStore68[[#This Row],[order_date]]</f>
        <v>44038</v>
      </c>
      <c r="E1257" s="3">
        <f>ROUNDUP(MONTH(WebStore68[[#This Row],[order_date]])/3, 0)</f>
        <v>3</v>
      </c>
      <c r="F1257">
        <v>9</v>
      </c>
      <c r="G1257" t="s">
        <v>41</v>
      </c>
      <c r="H1257" t="s">
        <v>52</v>
      </c>
      <c r="I1257" t="s">
        <v>55</v>
      </c>
      <c r="J1257" t="s">
        <v>58</v>
      </c>
      <c r="K1257" s="4">
        <v>43598</v>
      </c>
      <c r="L1257">
        <v>3</v>
      </c>
      <c r="N1257" s="4"/>
      <c r="O1257" s="4"/>
      <c r="P1257">
        <v>1</v>
      </c>
      <c r="Q1257" t="s">
        <v>67</v>
      </c>
      <c r="R1257" t="s">
        <v>229</v>
      </c>
      <c r="S1257">
        <v>1</v>
      </c>
      <c r="T1257" t="s">
        <v>557</v>
      </c>
      <c r="U1257" t="s">
        <v>1030</v>
      </c>
      <c r="V1257" t="s">
        <v>1513</v>
      </c>
      <c r="W1257" t="s">
        <v>69</v>
      </c>
      <c r="X1257" t="s">
        <v>1548</v>
      </c>
      <c r="Y1257">
        <v>29.99</v>
      </c>
      <c r="Z1257">
        <v>14.99</v>
      </c>
      <c r="AA1257">
        <v>1</v>
      </c>
      <c r="AB1257" t="s">
        <v>652</v>
      </c>
      <c r="AC1257" t="s">
        <v>2352</v>
      </c>
      <c r="AH1257" s="4"/>
      <c r="AI1257" s="4"/>
      <c r="AJ1257" t="s">
        <v>67</v>
      </c>
      <c r="AK1257" t="s">
        <v>229</v>
      </c>
      <c r="AL1257" t="s">
        <v>557</v>
      </c>
      <c r="AM1257" t="s">
        <v>1030</v>
      </c>
      <c r="AN1257" t="s">
        <v>1513</v>
      </c>
      <c r="AO1257" t="s">
        <v>69</v>
      </c>
      <c r="AP1257" t="s">
        <v>1548</v>
      </c>
      <c r="AQ1257">
        <f>WebStore68[[#This Row],[unit_price]]*WebStore68[[#This Row],[quantity]]</f>
        <v>29.99</v>
      </c>
      <c r="AR1257" t="s">
        <v>652</v>
      </c>
      <c r="AS1257" t="s">
        <v>2352</v>
      </c>
      <c r="AT1257" t="str">
        <f t="shared" si="19"/>
        <v>507452440389yesFemale43598329.9914.99317129.99114.9911</v>
      </c>
      <c r="AU1257">
        <f>COUNTIF(AT$2:AT1257,AT1257)</f>
        <v>1</v>
      </c>
      <c r="AV1257" t="str">
        <f>WebStore68[[#This Row],[country]]&amp;"-"&amp;WebStore68[[#This Row],[item]]</f>
        <v>Portugal-The Monk who Sold His Ferrari</v>
      </c>
    </row>
    <row r="1258" spans="1:48" hidden="1" x14ac:dyDescent="0.25">
      <c r="A1258">
        <v>515</v>
      </c>
      <c r="B1258">
        <v>362</v>
      </c>
      <c r="C1258" s="13">
        <v>44043</v>
      </c>
      <c r="D1258" s="14">
        <f>WebStore68[[#This Row],[order_date]]</f>
        <v>44043</v>
      </c>
      <c r="E1258" s="3">
        <f>ROUNDUP(MONTH(WebStore68[[#This Row],[order_date]])/3, 0)</f>
        <v>3</v>
      </c>
      <c r="F1258">
        <v>9</v>
      </c>
      <c r="G1258" t="s">
        <v>41</v>
      </c>
      <c r="H1258" t="s">
        <v>52</v>
      </c>
      <c r="I1258" t="s">
        <v>56</v>
      </c>
      <c r="J1258" t="s">
        <v>57</v>
      </c>
      <c r="K1258" s="4">
        <v>43718</v>
      </c>
      <c r="L1258">
        <v>2</v>
      </c>
      <c r="M1258" t="s">
        <v>60</v>
      </c>
      <c r="N1258" s="4">
        <v>43615</v>
      </c>
      <c r="O1258" s="4">
        <v>43830</v>
      </c>
      <c r="P1258">
        <v>1</v>
      </c>
      <c r="Q1258" t="s">
        <v>79</v>
      </c>
      <c r="R1258" t="s">
        <v>241</v>
      </c>
      <c r="S1258">
        <v>1</v>
      </c>
      <c r="T1258" t="s">
        <v>403</v>
      </c>
      <c r="U1258" t="s">
        <v>965</v>
      </c>
      <c r="V1258" t="s">
        <v>422</v>
      </c>
      <c r="W1258" t="s">
        <v>67</v>
      </c>
      <c r="X1258" t="s">
        <v>1548</v>
      </c>
      <c r="Y1258">
        <v>360</v>
      </c>
      <c r="Z1258">
        <v>44.97</v>
      </c>
      <c r="AA1258">
        <v>1</v>
      </c>
      <c r="AB1258" t="s">
        <v>455</v>
      </c>
      <c r="AC1258" t="s">
        <v>2340</v>
      </c>
      <c r="AH1258" s="4"/>
      <c r="AI1258" s="4"/>
      <c r="AJ1258" t="s">
        <v>79</v>
      </c>
      <c r="AK1258" t="s">
        <v>241</v>
      </c>
      <c r="AL1258" t="s">
        <v>403</v>
      </c>
      <c r="AM1258" t="s">
        <v>965</v>
      </c>
      <c r="AN1258" t="s">
        <v>422</v>
      </c>
      <c r="AO1258" t="s">
        <v>67</v>
      </c>
      <c r="AP1258" t="s">
        <v>1548</v>
      </c>
      <c r="AQ1258">
        <f>WebStore68[[#This Row],[unit_price]]*WebStore68[[#This Row],[quantity]]</f>
        <v>360</v>
      </c>
      <c r="AR1258" t="s">
        <v>455</v>
      </c>
      <c r="AS1258" t="s">
        <v>2340</v>
      </c>
      <c r="AT1258" t="str">
        <f t="shared" si="19"/>
        <v>515362440439noMale437182Facebook436154383036044.97438120314.9915</v>
      </c>
      <c r="AU1258">
        <f>COUNTIF(AT$2:AT1258,AT1258)</f>
        <v>1</v>
      </c>
      <c r="AV1258" t="str">
        <f>WebStore68[[#This Row],[country]]&amp;"-"&amp;WebStore68[[#This Row],[item]]</f>
        <v>Portugal-Dragon Ball Z - Officially Licensed Dragon Ball Collector's Set</v>
      </c>
    </row>
    <row r="1259" spans="1:48" hidden="1" x14ac:dyDescent="0.25">
      <c r="A1259">
        <v>522</v>
      </c>
      <c r="B1259">
        <v>6</v>
      </c>
      <c r="C1259" s="13">
        <v>44047</v>
      </c>
      <c r="D1259" s="14">
        <f>WebStore68[[#This Row],[order_date]]</f>
        <v>44047</v>
      </c>
      <c r="E1259" s="3">
        <f>ROUNDUP(MONTH(WebStore68[[#This Row],[order_date]])/3, 0)</f>
        <v>3</v>
      </c>
      <c r="F1259">
        <v>9</v>
      </c>
      <c r="G1259" t="s">
        <v>41</v>
      </c>
      <c r="H1259" t="s">
        <v>52</v>
      </c>
      <c r="I1259" t="s">
        <v>55</v>
      </c>
      <c r="J1259" t="s">
        <v>57</v>
      </c>
      <c r="K1259" s="4">
        <v>43739</v>
      </c>
      <c r="L1259">
        <v>2</v>
      </c>
      <c r="M1259" t="s">
        <v>60</v>
      </c>
      <c r="N1259" s="4">
        <v>43615</v>
      </c>
      <c r="O1259" s="4">
        <v>43830</v>
      </c>
      <c r="P1259">
        <v>1</v>
      </c>
      <c r="Q1259" t="s">
        <v>90</v>
      </c>
      <c r="R1259" t="s">
        <v>252</v>
      </c>
      <c r="S1259">
        <v>1</v>
      </c>
      <c r="T1259" t="s">
        <v>647</v>
      </c>
      <c r="U1259" t="s">
        <v>1094</v>
      </c>
      <c r="V1259" t="s">
        <v>1610</v>
      </c>
      <c r="W1259" t="s">
        <v>67</v>
      </c>
      <c r="X1259" t="s">
        <v>1562</v>
      </c>
      <c r="Y1259">
        <v>38.97</v>
      </c>
      <c r="Z1259">
        <v>29.97</v>
      </c>
      <c r="AA1259">
        <v>1</v>
      </c>
      <c r="AB1259" t="s">
        <v>410</v>
      </c>
      <c r="AC1259" t="s">
        <v>2359</v>
      </c>
      <c r="AH1259" s="4"/>
      <c r="AI1259" s="4"/>
      <c r="AJ1259" t="s">
        <v>90</v>
      </c>
      <c r="AK1259" t="s">
        <v>252</v>
      </c>
      <c r="AL1259" t="s">
        <v>647</v>
      </c>
      <c r="AM1259" t="s">
        <v>1094</v>
      </c>
      <c r="AN1259" t="s">
        <v>1610</v>
      </c>
      <c r="AO1259" t="s">
        <v>67</v>
      </c>
      <c r="AP1259" t="s">
        <v>1562</v>
      </c>
      <c r="AQ1259">
        <f>WebStore68[[#This Row],[unit_price]]*WebStore68[[#This Row],[quantity]]</f>
        <v>38.97</v>
      </c>
      <c r="AR1259" t="s">
        <v>410</v>
      </c>
      <c r="AS1259" t="s">
        <v>2359</v>
      </c>
      <c r="AT1259" t="str">
        <f t="shared" si="19"/>
        <v>5226440479yesMale437392Facebook436154383038.9729.9767312.9939.9920</v>
      </c>
      <c r="AU1259">
        <f>COUNTIF(AT$2:AT1259,AT1259)</f>
        <v>1</v>
      </c>
      <c r="AV1259" t="str">
        <f>WebStore68[[#This Row],[country]]&amp;"-"&amp;WebStore68[[#This Row],[item]]</f>
        <v>Portugal-Kinetic Sand Scents Ice Cream Treats Playset with 3 Colors of All-Natural Scented Sand and 6 Serving Tools</v>
      </c>
    </row>
    <row r="1260" spans="1:48" hidden="1" x14ac:dyDescent="0.25">
      <c r="A1260">
        <v>551</v>
      </c>
      <c r="B1260">
        <v>143</v>
      </c>
      <c r="C1260" s="4">
        <v>44058</v>
      </c>
      <c r="D1260" s="14">
        <f>WebStore68[[#This Row],[order_date]]</f>
        <v>44058</v>
      </c>
      <c r="E1260" s="3">
        <f>ROUNDUP(MONTH(WebStore68[[#This Row],[order_date]])/3, 0)</f>
        <v>3</v>
      </c>
      <c r="F1260">
        <v>9</v>
      </c>
      <c r="G1260" t="s">
        <v>41</v>
      </c>
      <c r="H1260" t="s">
        <v>52</v>
      </c>
      <c r="I1260" t="s">
        <v>56</v>
      </c>
      <c r="J1260" t="s">
        <v>58</v>
      </c>
      <c r="K1260" s="4">
        <v>43825</v>
      </c>
      <c r="L1260">
        <v>3</v>
      </c>
      <c r="M1260" t="s">
        <v>59</v>
      </c>
      <c r="N1260" s="4">
        <v>43615</v>
      </c>
      <c r="O1260" s="4">
        <v>43830</v>
      </c>
      <c r="P1260">
        <v>1</v>
      </c>
      <c r="Q1260" t="s">
        <v>80</v>
      </c>
      <c r="R1260" t="s">
        <v>242</v>
      </c>
      <c r="S1260">
        <v>1</v>
      </c>
      <c r="T1260" t="s">
        <v>65</v>
      </c>
      <c r="U1260" t="s">
        <v>1267</v>
      </c>
      <c r="V1260" t="s">
        <v>1548</v>
      </c>
      <c r="W1260" t="s">
        <v>67</v>
      </c>
      <c r="X1260" t="s">
        <v>1548</v>
      </c>
      <c r="Y1260">
        <v>44.97</v>
      </c>
      <c r="Z1260">
        <v>44.97</v>
      </c>
      <c r="AA1260">
        <v>1</v>
      </c>
      <c r="AB1260" t="s">
        <v>80</v>
      </c>
      <c r="AC1260" t="s">
        <v>2357</v>
      </c>
      <c r="AH1260" s="4"/>
      <c r="AI1260" s="4"/>
      <c r="AJ1260" t="s">
        <v>80</v>
      </c>
      <c r="AK1260" t="s">
        <v>242</v>
      </c>
      <c r="AL1260" t="s">
        <v>65</v>
      </c>
      <c r="AM1260" t="s">
        <v>1267</v>
      </c>
      <c r="AN1260" t="s">
        <v>1548</v>
      </c>
      <c r="AO1260" t="s">
        <v>67</v>
      </c>
      <c r="AP1260" t="s">
        <v>1548</v>
      </c>
      <c r="AQ1260">
        <f>WebStore68[[#This Row],[unit_price]]*WebStore68[[#This Row],[quantity]]</f>
        <v>44.97</v>
      </c>
      <c r="AR1260" t="s">
        <v>80</v>
      </c>
      <c r="AS1260" t="s">
        <v>2357</v>
      </c>
      <c r="AT1260" t="str">
        <f t="shared" si="19"/>
        <v>551143440589noFemale438253Google Ads436154383044.9744.9721014.99314.992</v>
      </c>
      <c r="AU1260">
        <f>COUNTIF(AT$2:AT1260,AT1260)</f>
        <v>1</v>
      </c>
      <c r="AV1260" t="str">
        <f>WebStore68[[#This Row],[country]]&amp;"-"&amp;WebStore68[[#This Row],[item]]</f>
        <v>Portugal-5 Pairs Stud Earrings Set Hypoallergenic Cubic Zirconia 316L</v>
      </c>
    </row>
    <row r="1261" spans="1:48" hidden="1" x14ac:dyDescent="0.25">
      <c r="A1261">
        <v>553</v>
      </c>
      <c r="B1261">
        <v>453</v>
      </c>
      <c r="C1261" s="4">
        <v>44059</v>
      </c>
      <c r="D1261" s="14">
        <f>WebStore68[[#This Row],[order_date]]</f>
        <v>44059</v>
      </c>
      <c r="E1261" s="3">
        <f>ROUNDUP(MONTH(WebStore68[[#This Row],[order_date]])/3, 0)</f>
        <v>3</v>
      </c>
      <c r="F1261">
        <v>9</v>
      </c>
      <c r="G1261" t="s">
        <v>41</v>
      </c>
      <c r="H1261" t="s">
        <v>52</v>
      </c>
      <c r="I1261" t="s">
        <v>55</v>
      </c>
      <c r="J1261" t="s">
        <v>58</v>
      </c>
      <c r="K1261" s="4">
        <v>43937</v>
      </c>
      <c r="L1261">
        <v>7</v>
      </c>
      <c r="M1261" t="s">
        <v>61</v>
      </c>
      <c r="N1261" s="4">
        <v>43915</v>
      </c>
      <c r="O1261" s="4">
        <v>44012</v>
      </c>
      <c r="P1261">
        <v>1</v>
      </c>
      <c r="Q1261" t="s">
        <v>80</v>
      </c>
      <c r="R1261" t="s">
        <v>242</v>
      </c>
      <c r="S1261">
        <v>1</v>
      </c>
      <c r="T1261" t="s">
        <v>509</v>
      </c>
      <c r="U1261" t="s">
        <v>1072</v>
      </c>
      <c r="V1261" t="s">
        <v>1599</v>
      </c>
      <c r="W1261" t="s">
        <v>69</v>
      </c>
      <c r="X1261" t="s">
        <v>1548</v>
      </c>
      <c r="Y1261">
        <v>249.99</v>
      </c>
      <c r="Z1261">
        <v>14.99</v>
      </c>
      <c r="AA1261">
        <v>1</v>
      </c>
      <c r="AB1261" t="s">
        <v>79</v>
      </c>
      <c r="AC1261" t="s">
        <v>2349</v>
      </c>
      <c r="AH1261" s="4"/>
      <c r="AI1261" s="4"/>
      <c r="AJ1261" t="s">
        <v>80</v>
      </c>
      <c r="AK1261" t="s">
        <v>242</v>
      </c>
      <c r="AL1261" t="s">
        <v>509</v>
      </c>
      <c r="AM1261" t="s">
        <v>1072</v>
      </c>
      <c r="AN1261" t="s">
        <v>1599</v>
      </c>
      <c r="AO1261" t="s">
        <v>69</v>
      </c>
      <c r="AP1261" t="s">
        <v>1548</v>
      </c>
      <c r="AQ1261">
        <f>WebStore68[[#This Row],[unit_price]]*WebStore68[[#This Row],[quantity]]</f>
        <v>249.99</v>
      </c>
      <c r="AR1261" t="s">
        <v>79</v>
      </c>
      <c r="AS1261" t="s">
        <v>2349</v>
      </c>
      <c r="AT1261" t="str">
        <f t="shared" si="19"/>
        <v>553453440599yesFemale439377YouTube4391544012249.9914.99285249.99114.994</v>
      </c>
      <c r="AU1261">
        <f>COUNTIF(AT$2:AT1261,AT1261)</f>
        <v>1</v>
      </c>
      <c r="AV1261" t="str">
        <f>WebStore68[[#This Row],[country]]&amp;"-"&amp;WebStore68[[#This Row],[item]]</f>
        <v>Portugal-MARNI Leather Shoulder Bag K-86058</v>
      </c>
    </row>
    <row r="1262" spans="1:48" hidden="1" x14ac:dyDescent="0.25">
      <c r="A1262">
        <v>559</v>
      </c>
      <c r="B1262">
        <v>452</v>
      </c>
      <c r="C1262" s="4">
        <v>44060</v>
      </c>
      <c r="D1262" s="14">
        <f>WebStore68[[#This Row],[order_date]]</f>
        <v>44060</v>
      </c>
      <c r="E1262" s="3">
        <f>ROUNDUP(MONTH(WebStore68[[#This Row],[order_date]])/3, 0)</f>
        <v>3</v>
      </c>
      <c r="F1262">
        <v>9</v>
      </c>
      <c r="G1262" t="s">
        <v>41</v>
      </c>
      <c r="H1262" t="s">
        <v>52</v>
      </c>
      <c r="I1262" t="s">
        <v>55</v>
      </c>
      <c r="J1262" t="s">
        <v>58</v>
      </c>
      <c r="K1262" s="4">
        <v>43598</v>
      </c>
      <c r="L1262">
        <v>3</v>
      </c>
      <c r="N1262" s="4"/>
      <c r="O1262" s="4"/>
      <c r="P1262">
        <v>1</v>
      </c>
      <c r="Q1262" t="s">
        <v>78</v>
      </c>
      <c r="R1262" t="s">
        <v>240</v>
      </c>
      <c r="S1262">
        <v>1</v>
      </c>
      <c r="T1262" t="s">
        <v>578</v>
      </c>
      <c r="U1262" t="s">
        <v>1136</v>
      </c>
      <c r="V1262" t="s">
        <v>1659</v>
      </c>
      <c r="W1262" t="s">
        <v>67</v>
      </c>
      <c r="X1262" t="s">
        <v>1548</v>
      </c>
      <c r="Y1262">
        <v>14.97</v>
      </c>
      <c r="Z1262">
        <v>44.97</v>
      </c>
      <c r="AA1262">
        <v>1</v>
      </c>
      <c r="AB1262" t="s">
        <v>393</v>
      </c>
      <c r="AC1262" t="s">
        <v>2345</v>
      </c>
      <c r="AH1262" s="4"/>
      <c r="AI1262" s="4"/>
      <c r="AJ1262" t="s">
        <v>78</v>
      </c>
      <c r="AK1262" t="s">
        <v>240</v>
      </c>
      <c r="AL1262" t="s">
        <v>578</v>
      </c>
      <c r="AM1262" t="s">
        <v>1136</v>
      </c>
      <c r="AN1262" t="s">
        <v>1659</v>
      </c>
      <c r="AO1262" t="s">
        <v>67</v>
      </c>
      <c r="AP1262" t="s">
        <v>1548</v>
      </c>
      <c r="AQ1262">
        <f>WebStore68[[#This Row],[unit_price]]*WebStore68[[#This Row],[quantity]]</f>
        <v>14.97</v>
      </c>
      <c r="AR1262" t="s">
        <v>393</v>
      </c>
      <c r="AS1262" t="s">
        <v>2345</v>
      </c>
      <c r="AT1262" t="str">
        <f t="shared" si="19"/>
        <v>559452440609yesFemale43598314.9744.9781004.99314.9918</v>
      </c>
      <c r="AU1262">
        <f>COUNTIF(AT$2:AT1262,AT1262)</f>
        <v>1</v>
      </c>
      <c r="AV1262" t="str">
        <f>WebStore68[[#This Row],[country]]&amp;"-"&amp;WebStore68[[#This Row],[item]]</f>
        <v>Portugal-Non - Stick Omlet Turner</v>
      </c>
    </row>
    <row r="1263" spans="1:48" hidden="1" x14ac:dyDescent="0.25">
      <c r="A1263">
        <v>574</v>
      </c>
      <c r="B1263">
        <v>291</v>
      </c>
      <c r="C1263" s="4">
        <v>44071</v>
      </c>
      <c r="D1263" s="14">
        <f>WebStore68[[#This Row],[order_date]]</f>
        <v>44071</v>
      </c>
      <c r="E1263" s="3">
        <f>ROUNDUP(MONTH(WebStore68[[#This Row],[order_date]])/3, 0)</f>
        <v>3</v>
      </c>
      <c r="F1263">
        <v>9</v>
      </c>
      <c r="G1263" t="s">
        <v>41</v>
      </c>
      <c r="H1263" t="s">
        <v>52</v>
      </c>
      <c r="I1263" t="s">
        <v>56</v>
      </c>
      <c r="J1263" t="s">
        <v>58</v>
      </c>
      <c r="K1263" s="4">
        <v>43943</v>
      </c>
      <c r="L1263">
        <v>7</v>
      </c>
      <c r="M1263" t="s">
        <v>61</v>
      </c>
      <c r="N1263" s="4">
        <v>43915</v>
      </c>
      <c r="O1263" s="4">
        <v>44012</v>
      </c>
      <c r="P1263">
        <v>1</v>
      </c>
      <c r="Q1263" t="s">
        <v>69</v>
      </c>
      <c r="R1263" t="s">
        <v>231</v>
      </c>
      <c r="S1263">
        <v>1</v>
      </c>
      <c r="T1263" t="s">
        <v>78</v>
      </c>
      <c r="U1263" t="s">
        <v>1238</v>
      </c>
      <c r="V1263" t="s">
        <v>1533</v>
      </c>
      <c r="W1263" t="s">
        <v>69</v>
      </c>
      <c r="X1263" t="s">
        <v>1577</v>
      </c>
      <c r="Y1263">
        <v>59.99</v>
      </c>
      <c r="Z1263">
        <v>24.99</v>
      </c>
      <c r="AA1263">
        <v>1</v>
      </c>
      <c r="AB1263" t="s">
        <v>69</v>
      </c>
      <c r="AC1263" t="s">
        <v>2360</v>
      </c>
      <c r="AH1263" s="4"/>
      <c r="AI1263" s="4"/>
      <c r="AJ1263" t="s">
        <v>69</v>
      </c>
      <c r="AK1263" t="s">
        <v>231</v>
      </c>
      <c r="AL1263" t="s">
        <v>78</v>
      </c>
      <c r="AM1263" t="s">
        <v>1238</v>
      </c>
      <c r="AN1263" t="s">
        <v>1533</v>
      </c>
      <c r="AO1263" t="s">
        <v>69</v>
      </c>
      <c r="AP1263" t="s">
        <v>1577</v>
      </c>
      <c r="AQ1263">
        <f>WebStore68[[#This Row],[unit_price]]*WebStore68[[#This Row],[quantity]]</f>
        <v>59.99</v>
      </c>
      <c r="AR1263" t="s">
        <v>69</v>
      </c>
      <c r="AS1263" t="s">
        <v>2360</v>
      </c>
      <c r="AT1263" t="str">
        <f t="shared" si="19"/>
        <v>574291440719noFemale439437YouTube439154401259.9924.991859.99124.991</v>
      </c>
      <c r="AU1263">
        <f>COUNTIF(AT$2:AT1263,AT1263)</f>
        <v>1</v>
      </c>
      <c r="AV1263" t="str">
        <f>WebStore68[[#This Row],[country]]&amp;"-"&amp;WebStore68[[#This Row],[item]]</f>
        <v>Portugal-2TB USB 3.0 Portable External Hard Drive Ultra Slim SATA Storage Device</v>
      </c>
    </row>
    <row r="1264" spans="1:48" hidden="1" x14ac:dyDescent="0.25">
      <c r="A1264">
        <v>576</v>
      </c>
      <c r="B1264">
        <v>449</v>
      </c>
      <c r="C1264" s="4">
        <v>44072</v>
      </c>
      <c r="D1264" s="14">
        <f>WebStore68[[#This Row],[order_date]]</f>
        <v>44072</v>
      </c>
      <c r="E1264" s="3">
        <f>ROUNDUP(MONTH(WebStore68[[#This Row],[order_date]])/3, 0)</f>
        <v>3</v>
      </c>
      <c r="F1264">
        <v>9</v>
      </c>
      <c r="G1264" t="s">
        <v>41</v>
      </c>
      <c r="H1264" t="s">
        <v>52</v>
      </c>
      <c r="I1264" t="s">
        <v>56</v>
      </c>
      <c r="J1264" t="s">
        <v>57</v>
      </c>
      <c r="K1264" s="4">
        <v>43681</v>
      </c>
      <c r="L1264">
        <v>3</v>
      </c>
      <c r="M1264" t="s">
        <v>59</v>
      </c>
      <c r="N1264" s="4">
        <v>43615</v>
      </c>
      <c r="O1264" s="4">
        <v>43830</v>
      </c>
      <c r="P1264">
        <v>1</v>
      </c>
      <c r="Q1264" t="s">
        <v>90</v>
      </c>
      <c r="R1264" t="s">
        <v>252</v>
      </c>
      <c r="S1264">
        <v>1</v>
      </c>
      <c r="T1264" t="s">
        <v>427</v>
      </c>
      <c r="U1264" t="s">
        <v>989</v>
      </c>
      <c r="V1264" t="s">
        <v>1522</v>
      </c>
      <c r="W1264" t="s">
        <v>80</v>
      </c>
      <c r="X1264" t="s">
        <v>1562</v>
      </c>
      <c r="Y1264">
        <v>163.98</v>
      </c>
      <c r="Z1264">
        <v>19.98</v>
      </c>
      <c r="AA1264">
        <v>1</v>
      </c>
      <c r="AB1264" t="s">
        <v>645</v>
      </c>
      <c r="AC1264" t="s">
        <v>2347</v>
      </c>
      <c r="AH1264" s="4"/>
      <c r="AI1264" s="4"/>
      <c r="AJ1264" t="s">
        <v>90</v>
      </c>
      <c r="AK1264" t="s">
        <v>252</v>
      </c>
      <c r="AL1264" t="s">
        <v>427</v>
      </c>
      <c r="AM1264" t="s">
        <v>989</v>
      </c>
      <c r="AN1264" t="s">
        <v>1522</v>
      </c>
      <c r="AO1264" t="s">
        <v>80</v>
      </c>
      <c r="AP1264" t="s">
        <v>1562</v>
      </c>
      <c r="AQ1264">
        <f>WebStore68[[#This Row],[unit_price]]*WebStore68[[#This Row],[quantity]]</f>
        <v>163.98</v>
      </c>
      <c r="AR1264" t="s">
        <v>645</v>
      </c>
      <c r="AS1264" t="s">
        <v>2347</v>
      </c>
      <c r="AT1264" t="str">
        <f t="shared" si="19"/>
        <v>576449440729noMale436813Google Ads4361543830163.9819.9867581.9929.9913</v>
      </c>
      <c r="AU1264">
        <f>COUNTIF(AT$2:AT1264,AT1264)</f>
        <v>1</v>
      </c>
      <c r="AV1264" t="str">
        <f>WebStore68[[#This Row],[country]]&amp;"-"&amp;WebStore68[[#This Row],[item]]</f>
        <v>Portugal-Lego 71360 Super Mario Starterset</v>
      </c>
    </row>
    <row r="1265" spans="1:48" hidden="1" x14ac:dyDescent="0.25">
      <c r="A1265">
        <v>606</v>
      </c>
      <c r="B1265">
        <v>321</v>
      </c>
      <c r="C1265" s="4">
        <v>44085</v>
      </c>
      <c r="D1265" s="14">
        <f>WebStore68[[#This Row],[order_date]]</f>
        <v>44085</v>
      </c>
      <c r="E1265" s="3">
        <f>ROUNDUP(MONTH(WebStore68[[#This Row],[order_date]])/3, 0)</f>
        <v>3</v>
      </c>
      <c r="F1265">
        <v>9</v>
      </c>
      <c r="G1265" t="s">
        <v>41</v>
      </c>
      <c r="H1265" t="s">
        <v>52</v>
      </c>
      <c r="I1265" t="s">
        <v>55</v>
      </c>
      <c r="J1265" t="s">
        <v>57</v>
      </c>
      <c r="K1265" s="4">
        <v>43737</v>
      </c>
      <c r="L1265">
        <v>3</v>
      </c>
      <c r="M1265" t="s">
        <v>59</v>
      </c>
      <c r="N1265" s="4">
        <v>43615</v>
      </c>
      <c r="O1265" s="4">
        <v>43830</v>
      </c>
      <c r="P1265">
        <v>1</v>
      </c>
      <c r="Q1265" t="s">
        <v>65</v>
      </c>
      <c r="R1265" t="s">
        <v>227</v>
      </c>
      <c r="S1265">
        <v>1</v>
      </c>
      <c r="T1265" t="s">
        <v>685</v>
      </c>
      <c r="U1265" t="s">
        <v>1227</v>
      </c>
      <c r="V1265" t="s">
        <v>418</v>
      </c>
      <c r="W1265" t="s">
        <v>80</v>
      </c>
      <c r="X1265" t="s">
        <v>1517</v>
      </c>
      <c r="Y1265">
        <v>100</v>
      </c>
      <c r="Z1265">
        <v>39.979999999999997</v>
      </c>
      <c r="AA1265">
        <v>1</v>
      </c>
      <c r="AB1265" t="s">
        <v>431</v>
      </c>
      <c r="AC1265" t="s">
        <v>2326</v>
      </c>
      <c r="AH1265" s="4"/>
      <c r="AI1265" s="4"/>
      <c r="AJ1265" t="s">
        <v>65</v>
      </c>
      <c r="AK1265" t="s">
        <v>227</v>
      </c>
      <c r="AL1265" t="s">
        <v>685</v>
      </c>
      <c r="AM1265" t="s">
        <v>1227</v>
      </c>
      <c r="AN1265" t="s">
        <v>418</v>
      </c>
      <c r="AO1265" t="s">
        <v>80</v>
      </c>
      <c r="AP1265" t="s">
        <v>1517</v>
      </c>
      <c r="AQ1265">
        <f>WebStore68[[#This Row],[unit_price]]*WebStore68[[#This Row],[quantity]]</f>
        <v>100</v>
      </c>
      <c r="AR1265" t="s">
        <v>431</v>
      </c>
      <c r="AS1265" t="s">
        <v>2326</v>
      </c>
      <c r="AT1265" t="str">
        <f t="shared" si="19"/>
        <v>606321440859yesMale437373Google Ads436154383010039.98109350219.9924</v>
      </c>
      <c r="AU1265">
        <f>COUNTIF(AT$2:AT1265,AT1265)</f>
        <v>1</v>
      </c>
      <c r="AV1265" t="str">
        <f>WebStore68[[#This Row],[country]]&amp;"-"&amp;WebStore68[[#This Row],[item]]</f>
        <v>Portugal-Nail Polish 10 pieces set</v>
      </c>
    </row>
    <row r="1266" spans="1:48" hidden="1" x14ac:dyDescent="0.25">
      <c r="A1266">
        <v>608</v>
      </c>
      <c r="B1266">
        <v>222</v>
      </c>
      <c r="C1266" s="4">
        <v>44086</v>
      </c>
      <c r="D1266" s="14">
        <f>WebStore68[[#This Row],[order_date]]</f>
        <v>44086</v>
      </c>
      <c r="E1266" s="3">
        <f>ROUNDUP(MONTH(WebStore68[[#This Row],[order_date]])/3, 0)</f>
        <v>3</v>
      </c>
      <c r="F1266">
        <v>9</v>
      </c>
      <c r="G1266" t="s">
        <v>41</v>
      </c>
      <c r="H1266" t="s">
        <v>52</v>
      </c>
      <c r="I1266" t="s">
        <v>55</v>
      </c>
      <c r="J1266" t="s">
        <v>57</v>
      </c>
      <c r="K1266" s="4">
        <v>43729</v>
      </c>
      <c r="L1266">
        <v>1</v>
      </c>
      <c r="M1266" t="s">
        <v>61</v>
      </c>
      <c r="N1266" s="4">
        <v>43615</v>
      </c>
      <c r="O1266" s="4">
        <v>43830</v>
      </c>
      <c r="P1266">
        <v>1</v>
      </c>
      <c r="Q1266" t="s">
        <v>69</v>
      </c>
      <c r="R1266" t="s">
        <v>231</v>
      </c>
      <c r="S1266">
        <v>1</v>
      </c>
      <c r="T1266" t="s">
        <v>393</v>
      </c>
      <c r="U1266" t="s">
        <v>955</v>
      </c>
      <c r="V1266" t="s">
        <v>1489</v>
      </c>
      <c r="W1266" t="s">
        <v>80</v>
      </c>
      <c r="X1266" t="s">
        <v>1577</v>
      </c>
      <c r="Y1266">
        <v>57.9</v>
      </c>
      <c r="Z1266">
        <v>49.98</v>
      </c>
      <c r="AA1266">
        <v>1</v>
      </c>
      <c r="AB1266" t="s">
        <v>78</v>
      </c>
      <c r="AC1266" t="s">
        <v>2330</v>
      </c>
      <c r="AH1266" s="4"/>
      <c r="AI1266" s="4"/>
      <c r="AJ1266" t="s">
        <v>69</v>
      </c>
      <c r="AK1266" t="s">
        <v>231</v>
      </c>
      <c r="AL1266" t="s">
        <v>393</v>
      </c>
      <c r="AM1266" t="s">
        <v>955</v>
      </c>
      <c r="AN1266" t="s">
        <v>1489</v>
      </c>
      <c r="AO1266" t="s">
        <v>80</v>
      </c>
      <c r="AP1266" t="s">
        <v>1577</v>
      </c>
      <c r="AQ1266">
        <f>WebStore68[[#This Row],[unit_price]]*WebStore68[[#This Row],[quantity]]</f>
        <v>57.9</v>
      </c>
      <c r="AR1266" t="s">
        <v>78</v>
      </c>
      <c r="AS1266" t="s">
        <v>2330</v>
      </c>
      <c r="AT1266" t="str">
        <f t="shared" si="19"/>
        <v>608222440869yesMale437291YouTube436154383057.949.9811828.95224.998</v>
      </c>
      <c r="AU1266">
        <f>COUNTIF(AT$2:AT1266,AT1266)</f>
        <v>1</v>
      </c>
      <c r="AV1266" t="str">
        <f>WebStore68[[#This Row],[country]]&amp;"-"&amp;WebStore68[[#This Row],[item]]</f>
        <v>Portugal-Anker Portable Charger PowerCore Slim 10000 Power Bank</v>
      </c>
    </row>
    <row r="1267" spans="1:48" hidden="1" x14ac:dyDescent="0.25">
      <c r="A1267">
        <v>646</v>
      </c>
      <c r="B1267">
        <v>321</v>
      </c>
      <c r="C1267" s="4">
        <v>44112</v>
      </c>
      <c r="D1267" s="14">
        <f>WebStore68[[#This Row],[order_date]]</f>
        <v>44112</v>
      </c>
      <c r="E1267" s="3">
        <f>ROUNDUP(MONTH(WebStore68[[#This Row],[order_date]])/3, 0)</f>
        <v>4</v>
      </c>
      <c r="F1267">
        <v>9</v>
      </c>
      <c r="G1267" t="s">
        <v>41</v>
      </c>
      <c r="H1267" t="s">
        <v>52</v>
      </c>
      <c r="I1267" t="s">
        <v>55</v>
      </c>
      <c r="J1267" t="s">
        <v>57</v>
      </c>
      <c r="K1267" s="4">
        <v>43737</v>
      </c>
      <c r="L1267">
        <v>3</v>
      </c>
      <c r="M1267" t="s">
        <v>59</v>
      </c>
      <c r="N1267" s="4">
        <v>43615</v>
      </c>
      <c r="O1267" s="4">
        <v>43830</v>
      </c>
      <c r="P1267">
        <v>2</v>
      </c>
      <c r="Q1267" t="s">
        <v>167</v>
      </c>
      <c r="R1267" t="s">
        <v>329</v>
      </c>
      <c r="S1267">
        <v>2</v>
      </c>
      <c r="T1267" t="s">
        <v>768</v>
      </c>
      <c r="U1267" t="s">
        <v>1307</v>
      </c>
      <c r="V1267" t="s">
        <v>1824</v>
      </c>
      <c r="W1267" t="s">
        <v>75</v>
      </c>
      <c r="X1267" t="s">
        <v>1869</v>
      </c>
      <c r="Y1267">
        <v>107.57</v>
      </c>
      <c r="Z1267">
        <v>74.95</v>
      </c>
      <c r="AA1267">
        <v>2</v>
      </c>
      <c r="AB1267" t="s">
        <v>2236</v>
      </c>
      <c r="AC1267" t="s">
        <v>2529</v>
      </c>
      <c r="AH1267" s="4"/>
      <c r="AI1267" s="4"/>
      <c r="AJ1267" t="s">
        <v>80</v>
      </c>
      <c r="AK1267" t="s">
        <v>242</v>
      </c>
      <c r="AL1267" t="s">
        <v>649</v>
      </c>
      <c r="AM1267" t="s">
        <v>1193</v>
      </c>
      <c r="AN1267" t="s">
        <v>1717</v>
      </c>
      <c r="AO1267" t="s">
        <v>80</v>
      </c>
      <c r="AP1267" t="s">
        <v>1548</v>
      </c>
      <c r="AQ1267">
        <f>WebStore68[[#This Row],[unit_price]]*WebStore68[[#This Row],[quantity]]</f>
        <v>65.900000000000006</v>
      </c>
      <c r="AR1267" t="s">
        <v>70</v>
      </c>
      <c r="AS1267" t="s">
        <v>2341</v>
      </c>
      <c r="AT1267" t="str">
        <f t="shared" si="19"/>
        <v>646321441129yesMale437373Google Ads4361543830107.5774.9525432.95214.995</v>
      </c>
      <c r="AU1267">
        <f>COUNTIF(AT$2:AT1267,AT1267)</f>
        <v>1</v>
      </c>
      <c r="AV1267" t="str">
        <f>WebStore68[[#This Row],[country]]&amp;"-"&amp;WebStore68[[#This Row],[item]]</f>
        <v>Portugal-GOSOPIN Women Ripped Slim Fit Jeans</v>
      </c>
    </row>
    <row r="1268" spans="1:48" hidden="1" x14ac:dyDescent="0.25">
      <c r="A1268">
        <v>646</v>
      </c>
      <c r="B1268">
        <v>321</v>
      </c>
      <c r="C1268" s="4">
        <v>44112</v>
      </c>
      <c r="D1268" s="14">
        <f>WebStore68[[#This Row],[order_date]]</f>
        <v>44112</v>
      </c>
      <c r="E1268" s="3">
        <f>ROUNDUP(MONTH(WebStore68[[#This Row],[order_date]])/3, 0)</f>
        <v>4</v>
      </c>
      <c r="F1268">
        <v>9</v>
      </c>
      <c r="G1268" t="s">
        <v>41</v>
      </c>
      <c r="H1268" t="s">
        <v>52</v>
      </c>
      <c r="I1268" t="s">
        <v>55</v>
      </c>
      <c r="J1268" t="s">
        <v>57</v>
      </c>
      <c r="K1268" s="4">
        <v>43737</v>
      </c>
      <c r="L1268">
        <v>3</v>
      </c>
      <c r="M1268" t="s">
        <v>59</v>
      </c>
      <c r="N1268" s="4">
        <v>43615</v>
      </c>
      <c r="O1268" s="4">
        <v>43830</v>
      </c>
      <c r="P1268">
        <v>2</v>
      </c>
      <c r="Q1268" t="s">
        <v>167</v>
      </c>
      <c r="R1268" t="s">
        <v>329</v>
      </c>
      <c r="S1268">
        <v>2</v>
      </c>
      <c r="T1268" t="s">
        <v>768</v>
      </c>
      <c r="U1268" t="s">
        <v>1307</v>
      </c>
      <c r="V1268" t="s">
        <v>1824</v>
      </c>
      <c r="W1268" t="s">
        <v>75</v>
      </c>
      <c r="X1268" t="s">
        <v>1869</v>
      </c>
      <c r="Y1268">
        <v>107.57</v>
      </c>
      <c r="Z1268">
        <v>74.95</v>
      </c>
      <c r="AA1268">
        <v>2</v>
      </c>
      <c r="AB1268" t="s">
        <v>2236</v>
      </c>
      <c r="AC1268" t="s">
        <v>2529</v>
      </c>
      <c r="AH1268" s="4"/>
      <c r="AI1268" s="4"/>
      <c r="AJ1268" t="s">
        <v>79</v>
      </c>
      <c r="AK1268" t="s">
        <v>241</v>
      </c>
      <c r="AL1268" t="s">
        <v>570</v>
      </c>
      <c r="AM1268" t="s">
        <v>1087</v>
      </c>
      <c r="AN1268" t="s">
        <v>1653</v>
      </c>
      <c r="AO1268" t="s">
        <v>67</v>
      </c>
      <c r="AP1268" t="s">
        <v>1548</v>
      </c>
      <c r="AQ1268">
        <f>WebStore68[[#This Row],[unit_price]]*WebStore68[[#This Row],[quantity]]</f>
        <v>41.67</v>
      </c>
      <c r="AR1268" t="s">
        <v>65</v>
      </c>
      <c r="AS1268" t="s">
        <v>2343</v>
      </c>
      <c r="AT1268" t="str">
        <f t="shared" si="19"/>
        <v>646321441129yesMale437373Google Ads4361543830107.5774.95416713.89314.9910</v>
      </c>
      <c r="AU1268">
        <f>COUNTIF(AT$2:AT1268,AT1268)</f>
        <v>1</v>
      </c>
      <c r="AV1268" t="str">
        <f>WebStore68[[#This Row],[country]]&amp;"-"&amp;WebStore68[[#This Row],[item]]</f>
        <v>Portugal-Yu-Gi-Oh! TCG: Egyptian God Deck: Slifer The Sky Dragon</v>
      </c>
    </row>
    <row r="1269" spans="1:48" hidden="1" x14ac:dyDescent="0.25">
      <c r="A1269">
        <v>667</v>
      </c>
      <c r="B1269">
        <v>428</v>
      </c>
      <c r="C1269" s="13">
        <v>44122</v>
      </c>
      <c r="D1269" s="14">
        <f>WebStore68[[#This Row],[order_date]]</f>
        <v>44122</v>
      </c>
      <c r="E1269" s="3">
        <f>ROUNDUP(MONTH(WebStore68[[#This Row],[order_date]])/3, 0)</f>
        <v>4</v>
      </c>
      <c r="F1269">
        <v>9</v>
      </c>
      <c r="G1269" t="s">
        <v>41</v>
      </c>
      <c r="H1269" t="s">
        <v>52</v>
      </c>
      <c r="I1269" t="s">
        <v>56</v>
      </c>
      <c r="J1269" t="s">
        <v>58</v>
      </c>
      <c r="K1269" s="4">
        <v>43587</v>
      </c>
      <c r="L1269">
        <v>2</v>
      </c>
      <c r="N1269" s="4"/>
      <c r="O1269" s="4"/>
      <c r="P1269">
        <v>1</v>
      </c>
      <c r="Q1269" t="s">
        <v>70</v>
      </c>
      <c r="R1269" t="s">
        <v>232</v>
      </c>
      <c r="S1269">
        <v>1</v>
      </c>
      <c r="T1269" t="s">
        <v>727</v>
      </c>
      <c r="U1269" t="s">
        <v>1270</v>
      </c>
      <c r="V1269" t="s">
        <v>1487</v>
      </c>
      <c r="W1269" t="s">
        <v>67</v>
      </c>
      <c r="X1269" t="s">
        <v>1517</v>
      </c>
      <c r="Y1269">
        <v>89.85</v>
      </c>
      <c r="Z1269">
        <v>59.97</v>
      </c>
      <c r="AA1269">
        <v>1</v>
      </c>
      <c r="AB1269" t="s">
        <v>432</v>
      </c>
      <c r="AC1269" t="s">
        <v>2331</v>
      </c>
      <c r="AH1269" s="4"/>
      <c r="AI1269" s="4"/>
      <c r="AJ1269" t="s">
        <v>70</v>
      </c>
      <c r="AK1269" t="s">
        <v>232</v>
      </c>
      <c r="AL1269" t="s">
        <v>727</v>
      </c>
      <c r="AM1269" t="s">
        <v>1270</v>
      </c>
      <c r="AN1269" t="s">
        <v>1487</v>
      </c>
      <c r="AO1269" t="s">
        <v>67</v>
      </c>
      <c r="AP1269" t="s">
        <v>1517</v>
      </c>
      <c r="AQ1269">
        <f>WebStore68[[#This Row],[unit_price]]*WebStore68[[#This Row],[quantity]]</f>
        <v>89.85</v>
      </c>
      <c r="AR1269" t="s">
        <v>432</v>
      </c>
      <c r="AS1269" t="s">
        <v>2331</v>
      </c>
      <c r="AT1269" t="str">
        <f t="shared" si="19"/>
        <v>667428441229noFemale43587289.8559.9752829.95319.9921</v>
      </c>
      <c r="AU1269">
        <f>COUNTIF(AT$2:AT1269,AT1269)</f>
        <v>1</v>
      </c>
      <c r="AV1269" t="str">
        <f>WebStore68[[#This Row],[country]]&amp;"-"&amp;WebStore68[[#This Row],[item]]</f>
        <v>Portugal-Bridgestone Golf e12 Contact Golf Balls</v>
      </c>
    </row>
    <row r="1270" spans="1:48" hidden="1" x14ac:dyDescent="0.25">
      <c r="A1270">
        <v>668</v>
      </c>
      <c r="B1270">
        <v>453</v>
      </c>
      <c r="C1270" s="4">
        <v>44123</v>
      </c>
      <c r="D1270" s="14">
        <f>WebStore68[[#This Row],[order_date]]</f>
        <v>44123</v>
      </c>
      <c r="E1270" s="3">
        <f>ROUNDUP(MONTH(WebStore68[[#This Row],[order_date]])/3, 0)</f>
        <v>4</v>
      </c>
      <c r="F1270">
        <v>9</v>
      </c>
      <c r="G1270" t="s">
        <v>41</v>
      </c>
      <c r="H1270" t="s">
        <v>52</v>
      </c>
      <c r="I1270" t="s">
        <v>55</v>
      </c>
      <c r="J1270" t="s">
        <v>58</v>
      </c>
      <c r="K1270" s="4">
        <v>43937</v>
      </c>
      <c r="L1270">
        <v>7</v>
      </c>
      <c r="M1270" t="s">
        <v>61</v>
      </c>
      <c r="N1270" s="4">
        <v>43915</v>
      </c>
      <c r="O1270" s="4">
        <v>44012</v>
      </c>
      <c r="P1270">
        <v>2</v>
      </c>
      <c r="Q1270" t="s">
        <v>114</v>
      </c>
      <c r="R1270" t="s">
        <v>276</v>
      </c>
      <c r="S1270">
        <v>2</v>
      </c>
      <c r="T1270" t="s">
        <v>777</v>
      </c>
      <c r="U1270" t="s">
        <v>1315</v>
      </c>
      <c r="V1270" t="s">
        <v>1832</v>
      </c>
      <c r="W1270" t="s">
        <v>85</v>
      </c>
      <c r="X1270" t="s">
        <v>2031</v>
      </c>
      <c r="Y1270">
        <v>152.93</v>
      </c>
      <c r="Z1270">
        <v>64.97</v>
      </c>
      <c r="AA1270">
        <v>2</v>
      </c>
      <c r="AB1270" t="s">
        <v>2240</v>
      </c>
      <c r="AC1270" t="s">
        <v>2533</v>
      </c>
      <c r="AH1270" s="4"/>
      <c r="AI1270" s="4"/>
      <c r="AJ1270" t="s">
        <v>84</v>
      </c>
      <c r="AK1270" t="s">
        <v>246</v>
      </c>
      <c r="AL1270" t="s">
        <v>543</v>
      </c>
      <c r="AM1270" t="s">
        <v>1104</v>
      </c>
      <c r="AN1270" t="s">
        <v>1631</v>
      </c>
      <c r="AO1270" t="s">
        <v>69</v>
      </c>
      <c r="AP1270" t="s">
        <v>1548</v>
      </c>
      <c r="AQ1270">
        <f>WebStore68[[#This Row],[unit_price]]*WebStore68[[#This Row],[quantity]]</f>
        <v>28.99</v>
      </c>
      <c r="AR1270" t="s">
        <v>86</v>
      </c>
      <c r="AS1270" t="s">
        <v>2350</v>
      </c>
      <c r="AT1270" t="str">
        <f t="shared" si="19"/>
        <v>668453441239yesFemale439377YouTube4391544012152.9364.97915728.99114.997</v>
      </c>
      <c r="AU1270">
        <f>COUNTIF(AT$2:AT1270,AT1270)</f>
        <v>1</v>
      </c>
      <c r="AV1270" t="str">
        <f>WebStore68[[#This Row],[country]]&amp;"-"&amp;WebStore68[[#This Row],[item]]</f>
        <v>Portugal-Wireless PS4 Controller</v>
      </c>
    </row>
    <row r="1271" spans="1:48" hidden="1" x14ac:dyDescent="0.25">
      <c r="A1271">
        <v>668</v>
      </c>
      <c r="B1271">
        <v>453</v>
      </c>
      <c r="C1271" s="4">
        <v>44123</v>
      </c>
      <c r="D1271" s="14">
        <f>WebStore68[[#This Row],[order_date]]</f>
        <v>44123</v>
      </c>
      <c r="E1271" s="3">
        <f>ROUNDUP(MONTH(WebStore68[[#This Row],[order_date]])/3, 0)</f>
        <v>4</v>
      </c>
      <c r="F1271">
        <v>9</v>
      </c>
      <c r="G1271" t="s">
        <v>41</v>
      </c>
      <c r="H1271" t="s">
        <v>52</v>
      </c>
      <c r="I1271" t="s">
        <v>55</v>
      </c>
      <c r="J1271" t="s">
        <v>58</v>
      </c>
      <c r="K1271" s="4">
        <v>43937</v>
      </c>
      <c r="L1271">
        <v>7</v>
      </c>
      <c r="M1271" t="s">
        <v>61</v>
      </c>
      <c r="N1271" s="4">
        <v>43915</v>
      </c>
      <c r="O1271" s="4">
        <v>44012</v>
      </c>
      <c r="P1271">
        <v>2</v>
      </c>
      <c r="Q1271" t="s">
        <v>114</v>
      </c>
      <c r="R1271" t="s">
        <v>276</v>
      </c>
      <c r="S1271">
        <v>2</v>
      </c>
      <c r="T1271" t="s">
        <v>777</v>
      </c>
      <c r="U1271" t="s">
        <v>1315</v>
      </c>
      <c r="V1271" t="s">
        <v>1832</v>
      </c>
      <c r="W1271" t="s">
        <v>85</v>
      </c>
      <c r="X1271" t="s">
        <v>2031</v>
      </c>
      <c r="Y1271">
        <v>152.93</v>
      </c>
      <c r="Z1271">
        <v>64.97</v>
      </c>
      <c r="AA1271">
        <v>2</v>
      </c>
      <c r="AB1271" t="s">
        <v>2240</v>
      </c>
      <c r="AC1271" t="s">
        <v>2533</v>
      </c>
      <c r="AH1271" s="4"/>
      <c r="AI1271" s="4"/>
      <c r="AJ1271" t="s">
        <v>86</v>
      </c>
      <c r="AK1271" t="s">
        <v>248</v>
      </c>
      <c r="AL1271" t="s">
        <v>584</v>
      </c>
      <c r="AM1271" t="s">
        <v>1062</v>
      </c>
      <c r="AN1271" t="s">
        <v>1665</v>
      </c>
      <c r="AO1271" t="s">
        <v>80</v>
      </c>
      <c r="AP1271" t="s">
        <v>1577</v>
      </c>
      <c r="AQ1271">
        <f>WebStore68[[#This Row],[unit_price]]*WebStore68[[#This Row],[quantity]]</f>
        <v>123.94</v>
      </c>
      <c r="AR1271" t="s">
        <v>530</v>
      </c>
      <c r="AS1271" t="s">
        <v>2367</v>
      </c>
      <c r="AT1271" t="str">
        <f t="shared" si="19"/>
        <v>668453441239yesFemale439377YouTube4391544012152.9364.9778261.97224.9916</v>
      </c>
      <c r="AU1271">
        <f>COUNTIF(AT$2:AT1271,AT1271)</f>
        <v>1</v>
      </c>
      <c r="AV1271" t="str">
        <f>WebStore68[[#This Row],[country]]&amp;"-"&amp;WebStore68[[#This Row],[item]]</f>
        <v>Portugal-LuxNine memoryfoam Science Contour Pillow</v>
      </c>
    </row>
    <row r="1272" spans="1:48" hidden="1" x14ac:dyDescent="0.25">
      <c r="A1272">
        <v>685</v>
      </c>
      <c r="B1272">
        <v>429</v>
      </c>
      <c r="C1272" s="4">
        <v>44131</v>
      </c>
      <c r="D1272" s="14">
        <f>WebStore68[[#This Row],[order_date]]</f>
        <v>44131</v>
      </c>
      <c r="E1272" s="3">
        <f>ROUNDUP(MONTH(WebStore68[[#This Row],[order_date]])/3, 0)</f>
        <v>4</v>
      </c>
      <c r="F1272">
        <v>9</v>
      </c>
      <c r="G1272" t="s">
        <v>41</v>
      </c>
      <c r="H1272" t="s">
        <v>52</v>
      </c>
      <c r="I1272" t="s">
        <v>55</v>
      </c>
      <c r="J1272" t="s">
        <v>58</v>
      </c>
      <c r="K1272" s="4">
        <v>43808</v>
      </c>
      <c r="L1272">
        <v>3</v>
      </c>
      <c r="M1272" t="s">
        <v>59</v>
      </c>
      <c r="N1272" s="4">
        <v>43615</v>
      </c>
      <c r="O1272" s="4">
        <v>43830</v>
      </c>
      <c r="P1272">
        <v>2</v>
      </c>
      <c r="Q1272" t="s">
        <v>188</v>
      </c>
      <c r="R1272" t="s">
        <v>350</v>
      </c>
      <c r="S1272">
        <v>2</v>
      </c>
      <c r="T1272" t="s">
        <v>782</v>
      </c>
      <c r="U1272" t="s">
        <v>1320</v>
      </c>
      <c r="V1272" t="s">
        <v>1837</v>
      </c>
      <c r="W1272" t="s">
        <v>180</v>
      </c>
      <c r="X1272" t="s">
        <v>2037</v>
      </c>
      <c r="Y1272">
        <v>784.98</v>
      </c>
      <c r="Z1272">
        <v>64.97</v>
      </c>
      <c r="AA1272">
        <v>2</v>
      </c>
      <c r="AB1272" t="s">
        <v>2245</v>
      </c>
      <c r="AC1272" t="s">
        <v>2538</v>
      </c>
      <c r="AH1272" s="4"/>
      <c r="AI1272" s="4"/>
      <c r="AJ1272" t="s">
        <v>86</v>
      </c>
      <c r="AK1272" t="s">
        <v>248</v>
      </c>
      <c r="AL1272" t="s">
        <v>653</v>
      </c>
      <c r="AM1272" t="s">
        <v>1197</v>
      </c>
      <c r="AN1272" t="s">
        <v>1721</v>
      </c>
      <c r="AO1272" t="s">
        <v>80</v>
      </c>
      <c r="AP1272" t="s">
        <v>1577</v>
      </c>
      <c r="AQ1272">
        <f>WebStore68[[#This Row],[unit_price]]*WebStore68[[#This Row],[quantity]]</f>
        <v>664.98</v>
      </c>
      <c r="AR1272" t="s">
        <v>549</v>
      </c>
      <c r="AS1272" t="s">
        <v>2362</v>
      </c>
      <c r="AT1272" t="str">
        <f t="shared" si="19"/>
        <v>685429441319yesFemale438083Google Ads4361543830784.9864.97784332.49224.9922</v>
      </c>
      <c r="AU1272">
        <f>COUNTIF(AT$2:AT1272,AT1272)</f>
        <v>1</v>
      </c>
      <c r="AV1272" t="str">
        <f>WebStore68[[#This Row],[country]]&amp;"-"&amp;WebStore68[[#This Row],[item]]</f>
        <v>Portugal-Makita DLM432Z</v>
      </c>
    </row>
    <row r="1273" spans="1:48" hidden="1" x14ac:dyDescent="0.25">
      <c r="A1273">
        <v>685</v>
      </c>
      <c r="B1273">
        <v>429</v>
      </c>
      <c r="C1273" s="4">
        <v>44131</v>
      </c>
      <c r="D1273" s="14">
        <f>WebStore68[[#This Row],[order_date]]</f>
        <v>44131</v>
      </c>
      <c r="E1273" s="3">
        <f>ROUNDUP(MONTH(WebStore68[[#This Row],[order_date]])/3, 0)</f>
        <v>4</v>
      </c>
      <c r="F1273">
        <v>9</v>
      </c>
      <c r="G1273" t="s">
        <v>41</v>
      </c>
      <c r="H1273" t="s">
        <v>52</v>
      </c>
      <c r="I1273" t="s">
        <v>55</v>
      </c>
      <c r="J1273" t="s">
        <v>58</v>
      </c>
      <c r="K1273" s="4">
        <v>43808</v>
      </c>
      <c r="L1273">
        <v>3</v>
      </c>
      <c r="M1273" t="s">
        <v>59</v>
      </c>
      <c r="N1273" s="4">
        <v>43615</v>
      </c>
      <c r="O1273" s="4">
        <v>43830</v>
      </c>
      <c r="P1273">
        <v>2</v>
      </c>
      <c r="Q1273" t="s">
        <v>188</v>
      </c>
      <c r="R1273" t="s">
        <v>350</v>
      </c>
      <c r="S1273">
        <v>2</v>
      </c>
      <c r="T1273" t="s">
        <v>782</v>
      </c>
      <c r="U1273" t="s">
        <v>1320</v>
      </c>
      <c r="V1273" t="s">
        <v>1837</v>
      </c>
      <c r="W1273" t="s">
        <v>180</v>
      </c>
      <c r="X1273" t="s">
        <v>2037</v>
      </c>
      <c r="Y1273">
        <v>784.98</v>
      </c>
      <c r="Z1273">
        <v>64.97</v>
      </c>
      <c r="AA1273">
        <v>2</v>
      </c>
      <c r="AB1273" t="s">
        <v>2245</v>
      </c>
      <c r="AC1273" t="s">
        <v>2538</v>
      </c>
      <c r="AH1273" s="4"/>
      <c r="AI1273" s="4"/>
      <c r="AJ1273" t="s">
        <v>79</v>
      </c>
      <c r="AK1273" t="s">
        <v>241</v>
      </c>
      <c r="AL1273" t="s">
        <v>403</v>
      </c>
      <c r="AM1273" t="s">
        <v>965</v>
      </c>
      <c r="AN1273" t="s">
        <v>422</v>
      </c>
      <c r="AO1273" t="s">
        <v>69</v>
      </c>
      <c r="AP1273" t="s">
        <v>1548</v>
      </c>
      <c r="AQ1273">
        <f>WebStore68[[#This Row],[unit_price]]*WebStore68[[#This Row],[quantity]]</f>
        <v>120</v>
      </c>
      <c r="AR1273" t="s">
        <v>455</v>
      </c>
      <c r="AS1273" t="s">
        <v>2340</v>
      </c>
      <c r="AT1273" t="str">
        <f t="shared" si="19"/>
        <v>685429441319yesFemale438083Google Ads4361543830784.9864.97438120114.9915</v>
      </c>
      <c r="AU1273">
        <f>COUNTIF(AT$2:AT1273,AT1273)</f>
        <v>1</v>
      </c>
      <c r="AV1273" t="str">
        <f>WebStore68[[#This Row],[country]]&amp;"-"&amp;WebStore68[[#This Row],[item]]</f>
        <v>Portugal-Dragon Ball Z - Officially Licensed Dragon Ball Collector's Set</v>
      </c>
    </row>
    <row r="1274" spans="1:48" hidden="1" x14ac:dyDescent="0.25">
      <c r="A1274">
        <v>708</v>
      </c>
      <c r="B1274">
        <v>198</v>
      </c>
      <c r="C1274" s="4">
        <v>44143</v>
      </c>
      <c r="D1274" s="14">
        <f>WebStore68[[#This Row],[order_date]]</f>
        <v>44143</v>
      </c>
      <c r="E1274" s="3">
        <f>ROUNDUP(MONTH(WebStore68[[#This Row],[order_date]])/3, 0)</f>
        <v>4</v>
      </c>
      <c r="F1274">
        <v>9</v>
      </c>
      <c r="G1274" t="s">
        <v>41</v>
      </c>
      <c r="H1274" t="s">
        <v>52</v>
      </c>
      <c r="I1274" t="s">
        <v>56</v>
      </c>
      <c r="J1274" t="s">
        <v>58</v>
      </c>
      <c r="K1274" s="4">
        <v>43861</v>
      </c>
      <c r="L1274">
        <v>4</v>
      </c>
      <c r="M1274" t="s">
        <v>61</v>
      </c>
      <c r="N1274" s="4">
        <v>43831</v>
      </c>
      <c r="O1274" s="4">
        <v>43861</v>
      </c>
      <c r="P1274">
        <v>1</v>
      </c>
      <c r="Q1274" t="s">
        <v>86</v>
      </c>
      <c r="R1274" t="s">
        <v>248</v>
      </c>
      <c r="S1274">
        <v>1</v>
      </c>
      <c r="T1274" t="s">
        <v>454</v>
      </c>
      <c r="U1274" t="s">
        <v>1017</v>
      </c>
      <c r="V1274" t="s">
        <v>1547</v>
      </c>
      <c r="W1274" t="s">
        <v>67</v>
      </c>
      <c r="X1274" t="s">
        <v>1577</v>
      </c>
      <c r="Y1274">
        <v>479.97</v>
      </c>
      <c r="Z1274">
        <v>74.97</v>
      </c>
      <c r="AA1274">
        <v>1</v>
      </c>
      <c r="AB1274" t="s">
        <v>547</v>
      </c>
      <c r="AC1274" t="s">
        <v>2354</v>
      </c>
      <c r="AH1274" s="4"/>
      <c r="AI1274" s="4"/>
      <c r="AJ1274" t="s">
        <v>86</v>
      </c>
      <c r="AK1274" t="s">
        <v>248</v>
      </c>
      <c r="AL1274" t="s">
        <v>454</v>
      </c>
      <c r="AM1274" t="s">
        <v>1017</v>
      </c>
      <c r="AN1274" t="s">
        <v>1547</v>
      </c>
      <c r="AO1274" t="s">
        <v>67</v>
      </c>
      <c r="AP1274" t="s">
        <v>1577</v>
      </c>
      <c r="AQ1274">
        <f>WebStore68[[#This Row],[unit_price]]*WebStore68[[#This Row],[quantity]]</f>
        <v>479.97</v>
      </c>
      <c r="AR1274" t="s">
        <v>547</v>
      </c>
      <c r="AS1274" t="s">
        <v>2354</v>
      </c>
      <c r="AT1274" t="str">
        <f t="shared" si="19"/>
        <v>708198441439noFemale438614YouTube4383143861479.9774.97790159.99324.9914</v>
      </c>
      <c r="AU1274">
        <f>COUNTIF(AT$2:AT1274,AT1274)</f>
        <v>1</v>
      </c>
      <c r="AV1274" t="str">
        <f>WebStore68[[#This Row],[country]]&amp;"-"&amp;WebStore68[[#This Row],[item]]</f>
        <v>Portugal-Milwaukee 2724-20 M18</v>
      </c>
    </row>
    <row r="1275" spans="1:48" hidden="1" x14ac:dyDescent="0.25">
      <c r="A1275">
        <v>709</v>
      </c>
      <c r="B1275">
        <v>351</v>
      </c>
      <c r="C1275" s="4">
        <v>44143</v>
      </c>
      <c r="D1275" s="14">
        <f>WebStore68[[#This Row],[order_date]]</f>
        <v>44143</v>
      </c>
      <c r="E1275" s="3">
        <f>ROUNDUP(MONTH(WebStore68[[#This Row],[order_date]])/3, 0)</f>
        <v>4</v>
      </c>
      <c r="F1275">
        <v>9</v>
      </c>
      <c r="G1275" t="s">
        <v>41</v>
      </c>
      <c r="H1275" t="s">
        <v>52</v>
      </c>
      <c r="I1275" t="s">
        <v>56</v>
      </c>
      <c r="J1275" t="s">
        <v>57</v>
      </c>
      <c r="K1275" s="4">
        <v>43808</v>
      </c>
      <c r="L1275">
        <v>3</v>
      </c>
      <c r="M1275" t="s">
        <v>59</v>
      </c>
      <c r="N1275" s="4">
        <v>43615</v>
      </c>
      <c r="O1275" s="4">
        <v>43830</v>
      </c>
      <c r="P1275">
        <v>1</v>
      </c>
      <c r="Q1275" t="s">
        <v>67</v>
      </c>
      <c r="R1275" t="s">
        <v>229</v>
      </c>
      <c r="S1275">
        <v>1</v>
      </c>
      <c r="T1275" t="s">
        <v>478</v>
      </c>
      <c r="U1275" t="s">
        <v>1041</v>
      </c>
      <c r="V1275" t="s">
        <v>1569</v>
      </c>
      <c r="W1275" t="s">
        <v>69</v>
      </c>
      <c r="X1275" t="s">
        <v>1548</v>
      </c>
      <c r="Y1275">
        <v>42.99</v>
      </c>
      <c r="Z1275">
        <v>14.99</v>
      </c>
      <c r="AA1275">
        <v>1</v>
      </c>
      <c r="AB1275" t="s">
        <v>90</v>
      </c>
      <c r="AC1275" t="s">
        <v>2328</v>
      </c>
      <c r="AH1275" s="4"/>
      <c r="AI1275" s="4"/>
      <c r="AJ1275" t="s">
        <v>67</v>
      </c>
      <c r="AK1275" t="s">
        <v>229</v>
      </c>
      <c r="AL1275" t="s">
        <v>478</v>
      </c>
      <c r="AM1275" t="s">
        <v>1041</v>
      </c>
      <c r="AN1275" t="s">
        <v>1569</v>
      </c>
      <c r="AO1275" t="s">
        <v>69</v>
      </c>
      <c r="AP1275" t="s">
        <v>1548</v>
      </c>
      <c r="AQ1275">
        <f>WebStore68[[#This Row],[unit_price]]*WebStore68[[#This Row],[quantity]]</f>
        <v>42.99</v>
      </c>
      <c r="AR1275" t="s">
        <v>90</v>
      </c>
      <c r="AS1275" t="s">
        <v>2328</v>
      </c>
      <c r="AT1275" t="str">
        <f t="shared" si="19"/>
        <v>709351441439noMale438083Google Ads436154383042.9914.9933242.99114.996</v>
      </c>
      <c r="AU1275">
        <f>COUNTIF(AT$2:AT1275,AT1275)</f>
        <v>1</v>
      </c>
      <c r="AV1275" t="str">
        <f>WebStore68[[#This Row],[country]]&amp;"-"&amp;WebStore68[[#This Row],[item]]</f>
        <v>Portugal-Desert Gold Grosset ED</v>
      </c>
    </row>
    <row r="1276" spans="1:48" hidden="1" x14ac:dyDescent="0.25">
      <c r="A1276">
        <v>717</v>
      </c>
      <c r="B1276">
        <v>130</v>
      </c>
      <c r="C1276" s="4">
        <v>44151</v>
      </c>
      <c r="D1276" s="14">
        <f>WebStore68[[#This Row],[order_date]]</f>
        <v>44151</v>
      </c>
      <c r="E1276" s="3">
        <f>ROUNDUP(MONTH(WebStore68[[#This Row],[order_date]])/3, 0)</f>
        <v>4</v>
      </c>
      <c r="F1276">
        <v>9</v>
      </c>
      <c r="G1276" t="s">
        <v>41</v>
      </c>
      <c r="H1276" t="s">
        <v>52</v>
      </c>
      <c r="I1276" t="s">
        <v>56</v>
      </c>
      <c r="J1276" t="s">
        <v>57</v>
      </c>
      <c r="K1276" s="4">
        <v>43994</v>
      </c>
      <c r="L1276">
        <v>7</v>
      </c>
      <c r="M1276" t="s">
        <v>61</v>
      </c>
      <c r="N1276" s="4">
        <v>43915</v>
      </c>
      <c r="O1276" s="4">
        <v>44012</v>
      </c>
      <c r="P1276">
        <v>1</v>
      </c>
      <c r="Q1276" t="s">
        <v>79</v>
      </c>
      <c r="R1276" t="s">
        <v>241</v>
      </c>
      <c r="S1276">
        <v>1</v>
      </c>
      <c r="T1276" t="s">
        <v>86</v>
      </c>
      <c r="U1276" t="s">
        <v>1044</v>
      </c>
      <c r="V1276" t="s">
        <v>1572</v>
      </c>
      <c r="W1276" t="s">
        <v>67</v>
      </c>
      <c r="X1276" t="s">
        <v>1548</v>
      </c>
      <c r="Y1276">
        <v>194.97</v>
      </c>
      <c r="Z1276">
        <v>44.97</v>
      </c>
      <c r="AA1276">
        <v>1</v>
      </c>
      <c r="AB1276" t="s">
        <v>86</v>
      </c>
      <c r="AC1276" t="s">
        <v>2350</v>
      </c>
      <c r="AH1276" s="4"/>
      <c r="AI1276" s="4"/>
      <c r="AJ1276" t="s">
        <v>79</v>
      </c>
      <c r="AK1276" t="s">
        <v>241</v>
      </c>
      <c r="AL1276" t="s">
        <v>86</v>
      </c>
      <c r="AM1276" t="s">
        <v>1044</v>
      </c>
      <c r="AN1276" t="s">
        <v>1572</v>
      </c>
      <c r="AO1276" t="s">
        <v>67</v>
      </c>
      <c r="AP1276" t="s">
        <v>1548</v>
      </c>
      <c r="AQ1276">
        <f>WebStore68[[#This Row],[unit_price]]*WebStore68[[#This Row],[quantity]]</f>
        <v>194.96999999999997</v>
      </c>
      <c r="AR1276" t="s">
        <v>86</v>
      </c>
      <c r="AS1276" t="s">
        <v>2350</v>
      </c>
      <c r="AT1276" t="str">
        <f t="shared" si="19"/>
        <v>717130441519noMale439947YouTube4391544012194.9744.974764.99314.997</v>
      </c>
      <c r="AU1276">
        <f>COUNTIF(AT$2:AT1276,AT1276)</f>
        <v>1</v>
      </c>
      <c r="AV1276" t="str">
        <f>WebStore68[[#This Row],[country]]&amp;"-"&amp;WebStore68[[#This Row],[item]]</f>
        <v>Portugal-2019/20 Panini Contenders NBA Basketball BLASTER box (40 cards incl. ONE Memorabilia or Autograph card/bx)</v>
      </c>
    </row>
    <row r="1277" spans="1:48" hidden="1" x14ac:dyDescent="0.25">
      <c r="A1277">
        <v>724</v>
      </c>
      <c r="B1277">
        <v>426</v>
      </c>
      <c r="C1277" s="13">
        <v>44154</v>
      </c>
      <c r="D1277" s="14">
        <f>WebStore68[[#This Row],[order_date]]</f>
        <v>44154</v>
      </c>
      <c r="E1277" s="3">
        <f>ROUNDUP(MONTH(WebStore68[[#This Row],[order_date]])/3, 0)</f>
        <v>4</v>
      </c>
      <c r="F1277">
        <v>9</v>
      </c>
      <c r="G1277" t="s">
        <v>41</v>
      </c>
      <c r="H1277" t="s">
        <v>52</v>
      </c>
      <c r="I1277" t="s">
        <v>56</v>
      </c>
      <c r="J1277" t="s">
        <v>58</v>
      </c>
      <c r="K1277" s="4">
        <v>43605</v>
      </c>
      <c r="L1277">
        <v>2</v>
      </c>
      <c r="N1277" s="4"/>
      <c r="O1277" s="4"/>
      <c r="P1277">
        <v>2</v>
      </c>
      <c r="Q1277" t="s">
        <v>89</v>
      </c>
      <c r="R1277" t="s">
        <v>251</v>
      </c>
      <c r="S1277">
        <v>2</v>
      </c>
      <c r="T1277" t="s">
        <v>800</v>
      </c>
      <c r="U1277" t="s">
        <v>1338</v>
      </c>
      <c r="V1277" t="s">
        <v>1854</v>
      </c>
      <c r="W1277" t="s">
        <v>85</v>
      </c>
      <c r="X1277" t="s">
        <v>2039</v>
      </c>
      <c r="Y1277">
        <v>238.97</v>
      </c>
      <c r="Z1277">
        <v>39.97</v>
      </c>
      <c r="AA1277">
        <v>2</v>
      </c>
      <c r="AB1277" t="s">
        <v>2255</v>
      </c>
      <c r="AC1277" t="s">
        <v>2551</v>
      </c>
      <c r="AH1277" s="4"/>
      <c r="AI1277" s="4"/>
      <c r="AJ1277" t="s">
        <v>90</v>
      </c>
      <c r="AK1277" t="s">
        <v>252</v>
      </c>
      <c r="AL1277" t="s">
        <v>70</v>
      </c>
      <c r="AM1277" t="s">
        <v>1040</v>
      </c>
      <c r="AN1277" t="s">
        <v>1568</v>
      </c>
      <c r="AO1277" t="s">
        <v>69</v>
      </c>
      <c r="AP1277" t="s">
        <v>1562</v>
      </c>
      <c r="AQ1277">
        <f>WebStore68[[#This Row],[unit_price]]*WebStore68[[#This Row],[quantity]]</f>
        <v>198.99</v>
      </c>
      <c r="AR1277" t="s">
        <v>645</v>
      </c>
      <c r="AS1277" t="s">
        <v>2347</v>
      </c>
      <c r="AT1277" t="str">
        <f t="shared" si="19"/>
        <v>724426441549noFemale436052238.9739.9765198.9919.9913</v>
      </c>
      <c r="AU1277">
        <f>COUNTIF(AT$2:AT1277,AT1277)</f>
        <v>1</v>
      </c>
      <c r="AV1277" t="str">
        <f>WebStore68[[#This Row],[country]]&amp;"-"&amp;WebStore68[[#This Row],[item]]</f>
        <v>Portugal-16" Large wood Vintage Premium metal chess set</v>
      </c>
    </row>
    <row r="1278" spans="1:48" hidden="1" x14ac:dyDescent="0.25">
      <c r="A1278">
        <v>724</v>
      </c>
      <c r="B1278">
        <v>426</v>
      </c>
      <c r="C1278" s="13">
        <v>44154</v>
      </c>
      <c r="D1278" s="14">
        <f>WebStore68[[#This Row],[order_date]]</f>
        <v>44154</v>
      </c>
      <c r="E1278" s="3">
        <f>ROUNDUP(MONTH(WebStore68[[#This Row],[order_date]])/3, 0)</f>
        <v>4</v>
      </c>
      <c r="F1278">
        <v>9</v>
      </c>
      <c r="G1278" t="s">
        <v>41</v>
      </c>
      <c r="H1278" t="s">
        <v>52</v>
      </c>
      <c r="I1278" t="s">
        <v>56</v>
      </c>
      <c r="J1278" t="s">
        <v>58</v>
      </c>
      <c r="K1278" s="4">
        <v>43605</v>
      </c>
      <c r="L1278">
        <v>2</v>
      </c>
      <c r="N1278" s="4"/>
      <c r="O1278" s="4"/>
      <c r="P1278">
        <v>2</v>
      </c>
      <c r="Q1278" t="s">
        <v>89</v>
      </c>
      <c r="R1278" t="s">
        <v>251</v>
      </c>
      <c r="S1278">
        <v>2</v>
      </c>
      <c r="T1278" t="s">
        <v>800</v>
      </c>
      <c r="U1278" t="s">
        <v>1338</v>
      </c>
      <c r="V1278" t="s">
        <v>1854</v>
      </c>
      <c r="W1278" t="s">
        <v>85</v>
      </c>
      <c r="X1278" t="s">
        <v>2039</v>
      </c>
      <c r="Y1278">
        <v>238.97</v>
      </c>
      <c r="Z1278">
        <v>39.97</v>
      </c>
      <c r="AA1278">
        <v>2</v>
      </c>
      <c r="AB1278" t="s">
        <v>2255</v>
      </c>
      <c r="AC1278" t="s">
        <v>2551</v>
      </c>
      <c r="AH1278" s="4"/>
      <c r="AI1278" s="4"/>
      <c r="AJ1278" t="s">
        <v>67</v>
      </c>
      <c r="AK1278" t="s">
        <v>229</v>
      </c>
      <c r="AL1278" t="s">
        <v>710</v>
      </c>
      <c r="AM1278" t="s">
        <v>1251</v>
      </c>
      <c r="AN1278" t="s">
        <v>1517</v>
      </c>
      <c r="AO1278" t="s">
        <v>80</v>
      </c>
      <c r="AP1278" t="s">
        <v>1548</v>
      </c>
      <c r="AQ1278">
        <f>WebStore68[[#This Row],[unit_price]]*WebStore68[[#This Row],[quantity]]</f>
        <v>39.979999999999997</v>
      </c>
      <c r="AR1278" t="s">
        <v>90</v>
      </c>
      <c r="AS1278" t="s">
        <v>2328</v>
      </c>
      <c r="AT1278" t="str">
        <f t="shared" si="19"/>
        <v>724426441549noFemale436052238.9739.97310519.99214.996</v>
      </c>
      <c r="AU1278">
        <f>COUNTIF(AT$2:AT1278,AT1278)</f>
        <v>1</v>
      </c>
      <c r="AV1278" t="str">
        <f>WebStore68[[#This Row],[country]]&amp;"-"&amp;WebStore68[[#This Row],[item]]</f>
        <v>Portugal-Pet Sematary</v>
      </c>
    </row>
    <row r="1279" spans="1:48" hidden="1" x14ac:dyDescent="0.25">
      <c r="A1279">
        <v>738</v>
      </c>
      <c r="B1279">
        <v>143</v>
      </c>
      <c r="C1279" s="4">
        <v>44163</v>
      </c>
      <c r="D1279" s="14">
        <f>WebStore68[[#This Row],[order_date]]</f>
        <v>44163</v>
      </c>
      <c r="E1279" s="3">
        <f>ROUNDUP(MONTH(WebStore68[[#This Row],[order_date]])/3, 0)</f>
        <v>4</v>
      </c>
      <c r="F1279">
        <v>9</v>
      </c>
      <c r="G1279" t="s">
        <v>41</v>
      </c>
      <c r="H1279" t="s">
        <v>52</v>
      </c>
      <c r="I1279" t="s">
        <v>56</v>
      </c>
      <c r="J1279" t="s">
        <v>58</v>
      </c>
      <c r="K1279" s="4">
        <v>43825</v>
      </c>
      <c r="L1279">
        <v>3</v>
      </c>
      <c r="M1279" t="s">
        <v>59</v>
      </c>
      <c r="N1279" s="4">
        <v>43615</v>
      </c>
      <c r="O1279" s="4">
        <v>43830</v>
      </c>
      <c r="P1279">
        <v>1</v>
      </c>
      <c r="Q1279" t="s">
        <v>67</v>
      </c>
      <c r="R1279" t="s">
        <v>229</v>
      </c>
      <c r="S1279">
        <v>1</v>
      </c>
      <c r="T1279" t="s">
        <v>557</v>
      </c>
      <c r="U1279" t="s">
        <v>1030</v>
      </c>
      <c r="V1279" t="s">
        <v>1513</v>
      </c>
      <c r="W1279" t="s">
        <v>80</v>
      </c>
      <c r="X1279" t="s">
        <v>1548</v>
      </c>
      <c r="Y1279">
        <v>59.98</v>
      </c>
      <c r="Z1279">
        <v>29.98</v>
      </c>
      <c r="AA1279">
        <v>1</v>
      </c>
      <c r="AB1279" t="s">
        <v>652</v>
      </c>
      <c r="AC1279" t="s">
        <v>2352</v>
      </c>
      <c r="AH1279" s="4"/>
      <c r="AI1279" s="4"/>
      <c r="AJ1279" t="s">
        <v>67</v>
      </c>
      <c r="AK1279" t="s">
        <v>229</v>
      </c>
      <c r="AL1279" t="s">
        <v>557</v>
      </c>
      <c r="AM1279" t="s">
        <v>1030</v>
      </c>
      <c r="AN1279" t="s">
        <v>1513</v>
      </c>
      <c r="AO1279" t="s">
        <v>80</v>
      </c>
      <c r="AP1279" t="s">
        <v>1548</v>
      </c>
      <c r="AQ1279">
        <f>WebStore68[[#This Row],[unit_price]]*WebStore68[[#This Row],[quantity]]</f>
        <v>59.98</v>
      </c>
      <c r="AR1279" t="s">
        <v>652</v>
      </c>
      <c r="AS1279" t="s">
        <v>2352</v>
      </c>
      <c r="AT1279" t="str">
        <f t="shared" si="19"/>
        <v>738143441639noFemale438253Google Ads436154383059.9829.98317129.99214.9911</v>
      </c>
      <c r="AU1279">
        <f>COUNTIF(AT$2:AT1279,AT1279)</f>
        <v>1</v>
      </c>
      <c r="AV1279" t="str">
        <f>WebStore68[[#This Row],[country]]&amp;"-"&amp;WebStore68[[#This Row],[item]]</f>
        <v>Portugal-The Monk who Sold His Ferrari</v>
      </c>
    </row>
    <row r="1280" spans="1:48" hidden="1" x14ac:dyDescent="0.25">
      <c r="A1280">
        <v>744</v>
      </c>
      <c r="B1280">
        <v>63</v>
      </c>
      <c r="C1280" s="13">
        <v>44168</v>
      </c>
      <c r="D1280" s="14">
        <f>WebStore68[[#This Row],[order_date]]</f>
        <v>44168</v>
      </c>
      <c r="E1280" s="3">
        <f>ROUNDUP(MONTH(WebStore68[[#This Row],[order_date]])/3, 0)</f>
        <v>4</v>
      </c>
      <c r="F1280">
        <v>9</v>
      </c>
      <c r="G1280" t="s">
        <v>41</v>
      </c>
      <c r="H1280" t="s">
        <v>52</v>
      </c>
      <c r="I1280" t="s">
        <v>56</v>
      </c>
      <c r="J1280" t="s">
        <v>57</v>
      </c>
      <c r="K1280" s="4">
        <v>43739</v>
      </c>
      <c r="L1280">
        <v>2</v>
      </c>
      <c r="M1280" t="s">
        <v>60</v>
      </c>
      <c r="N1280" s="4">
        <v>43615</v>
      </c>
      <c r="O1280" s="4">
        <v>43830</v>
      </c>
      <c r="P1280">
        <v>1</v>
      </c>
      <c r="Q1280" t="s">
        <v>90</v>
      </c>
      <c r="R1280" t="s">
        <v>252</v>
      </c>
      <c r="S1280">
        <v>1</v>
      </c>
      <c r="T1280" t="s">
        <v>575</v>
      </c>
      <c r="U1280" t="s">
        <v>1133</v>
      </c>
      <c r="V1280" t="s">
        <v>1562</v>
      </c>
      <c r="W1280" t="s">
        <v>69</v>
      </c>
      <c r="X1280" t="s">
        <v>1562</v>
      </c>
      <c r="Y1280">
        <v>9.99</v>
      </c>
      <c r="Z1280">
        <v>9.99</v>
      </c>
      <c r="AA1280">
        <v>1</v>
      </c>
      <c r="AB1280" t="s">
        <v>645</v>
      </c>
      <c r="AC1280" t="s">
        <v>2347</v>
      </c>
      <c r="AH1280" s="4"/>
      <c r="AI1280" s="4"/>
      <c r="AJ1280" t="s">
        <v>90</v>
      </c>
      <c r="AK1280" t="s">
        <v>252</v>
      </c>
      <c r="AL1280" t="s">
        <v>575</v>
      </c>
      <c r="AM1280" t="s">
        <v>1133</v>
      </c>
      <c r="AN1280" t="s">
        <v>1562</v>
      </c>
      <c r="AO1280" t="s">
        <v>69</v>
      </c>
      <c r="AP1280" t="s">
        <v>1562</v>
      </c>
      <c r="AQ1280">
        <f>WebStore68[[#This Row],[unit_price]]*WebStore68[[#This Row],[quantity]]</f>
        <v>9.99</v>
      </c>
      <c r="AR1280" t="s">
        <v>645</v>
      </c>
      <c r="AS1280" t="s">
        <v>2347</v>
      </c>
      <c r="AT1280" t="str">
        <f t="shared" si="19"/>
        <v>74463441689noMale437392Facebook43615438309.999.9961499.9919.9913</v>
      </c>
      <c r="AU1280">
        <f>COUNTIF(AT$2:AT1280,AT1280)</f>
        <v>1</v>
      </c>
      <c r="AV1280" t="str">
        <f>WebStore68[[#This Row],[country]]&amp;"-"&amp;WebStore68[[#This Row],[item]]</f>
        <v>Portugal-UNO Family Card Game</v>
      </c>
    </row>
    <row r="1281" spans="1:48" hidden="1" x14ac:dyDescent="0.25">
      <c r="A1281">
        <v>751</v>
      </c>
      <c r="B1281">
        <v>130</v>
      </c>
      <c r="C1281" s="4">
        <v>44171</v>
      </c>
      <c r="D1281" s="14">
        <f>WebStore68[[#This Row],[order_date]]</f>
        <v>44171</v>
      </c>
      <c r="E1281" s="3">
        <f>ROUNDUP(MONTH(WebStore68[[#This Row],[order_date]])/3, 0)</f>
        <v>4</v>
      </c>
      <c r="F1281">
        <v>9</v>
      </c>
      <c r="G1281" t="s">
        <v>41</v>
      </c>
      <c r="H1281" t="s">
        <v>52</v>
      </c>
      <c r="I1281" t="s">
        <v>56</v>
      </c>
      <c r="J1281" t="s">
        <v>57</v>
      </c>
      <c r="K1281" s="4">
        <v>43994</v>
      </c>
      <c r="L1281">
        <v>7</v>
      </c>
      <c r="M1281" t="s">
        <v>61</v>
      </c>
      <c r="N1281" s="4">
        <v>43915</v>
      </c>
      <c r="O1281" s="4">
        <v>44012</v>
      </c>
      <c r="P1281">
        <v>1</v>
      </c>
      <c r="Q1281" t="s">
        <v>90</v>
      </c>
      <c r="R1281" t="s">
        <v>252</v>
      </c>
      <c r="S1281">
        <v>1</v>
      </c>
      <c r="T1281" t="s">
        <v>431</v>
      </c>
      <c r="U1281" t="s">
        <v>994</v>
      </c>
      <c r="V1281" t="s">
        <v>1526</v>
      </c>
      <c r="W1281" t="s">
        <v>67</v>
      </c>
      <c r="X1281" t="s">
        <v>1562</v>
      </c>
      <c r="Y1281">
        <v>104.97</v>
      </c>
      <c r="Z1281">
        <v>29.97</v>
      </c>
      <c r="AA1281">
        <v>1</v>
      </c>
      <c r="AB1281" t="s">
        <v>410</v>
      </c>
      <c r="AC1281" t="s">
        <v>2359</v>
      </c>
      <c r="AH1281" s="4"/>
      <c r="AI1281" s="4"/>
      <c r="AJ1281" t="s">
        <v>90</v>
      </c>
      <c r="AK1281" t="s">
        <v>252</v>
      </c>
      <c r="AL1281" t="s">
        <v>431</v>
      </c>
      <c r="AM1281" t="s">
        <v>994</v>
      </c>
      <c r="AN1281" t="s">
        <v>1526</v>
      </c>
      <c r="AO1281" t="s">
        <v>67</v>
      </c>
      <c r="AP1281" t="s">
        <v>1562</v>
      </c>
      <c r="AQ1281">
        <f>WebStore68[[#This Row],[unit_price]]*WebStore68[[#This Row],[quantity]]</f>
        <v>104.97</v>
      </c>
      <c r="AR1281" t="s">
        <v>410</v>
      </c>
      <c r="AS1281" t="s">
        <v>2359</v>
      </c>
      <c r="AT1281" t="str">
        <f t="shared" si="19"/>
        <v>751130441719noMale439947YouTube4391544012104.9729.9762434.9939.9920</v>
      </c>
      <c r="AU1281">
        <f>COUNTIF(AT$2:AT1281,AT1281)</f>
        <v>1</v>
      </c>
      <c r="AV1281" t="str">
        <f>WebStore68[[#This Row],[country]]&amp;"-"&amp;WebStore68[[#This Row],[item]]</f>
        <v>Portugal-Beyblade Burst Evolution Elite Warrior 4-Pack</v>
      </c>
    </row>
    <row r="1282" spans="1:48" hidden="1" x14ac:dyDescent="0.25">
      <c r="A1282">
        <v>761</v>
      </c>
      <c r="B1282">
        <v>198</v>
      </c>
      <c r="C1282" s="4">
        <v>44174</v>
      </c>
      <c r="D1282" s="14">
        <f>WebStore68[[#This Row],[order_date]]</f>
        <v>44174</v>
      </c>
      <c r="E1282" s="3">
        <f>ROUNDUP(MONTH(WebStore68[[#This Row],[order_date]])/3, 0)</f>
        <v>4</v>
      </c>
      <c r="F1282">
        <v>9</v>
      </c>
      <c r="G1282" t="s">
        <v>41</v>
      </c>
      <c r="H1282" t="s">
        <v>52</v>
      </c>
      <c r="I1282" t="s">
        <v>56</v>
      </c>
      <c r="J1282" t="s">
        <v>58</v>
      </c>
      <c r="K1282" s="4">
        <v>43861</v>
      </c>
      <c r="L1282">
        <v>4</v>
      </c>
      <c r="M1282" t="s">
        <v>61</v>
      </c>
      <c r="N1282" s="4">
        <v>43831</v>
      </c>
      <c r="O1282" s="4">
        <v>43861</v>
      </c>
      <c r="P1282">
        <v>1</v>
      </c>
      <c r="Q1282" t="s">
        <v>80</v>
      </c>
      <c r="R1282" t="s">
        <v>242</v>
      </c>
      <c r="S1282">
        <v>1</v>
      </c>
      <c r="T1282" t="s">
        <v>811</v>
      </c>
      <c r="U1282" t="s">
        <v>1193</v>
      </c>
      <c r="V1282" t="s">
        <v>1526</v>
      </c>
      <c r="W1282" t="s">
        <v>80</v>
      </c>
      <c r="X1282" t="s">
        <v>1548</v>
      </c>
      <c r="Y1282">
        <v>69.98</v>
      </c>
      <c r="Z1282">
        <v>29.98</v>
      </c>
      <c r="AA1282">
        <v>1</v>
      </c>
      <c r="AB1282" t="s">
        <v>79</v>
      </c>
      <c r="AC1282" t="s">
        <v>2349</v>
      </c>
      <c r="AH1282" s="4"/>
      <c r="AI1282" s="4"/>
      <c r="AJ1282" t="s">
        <v>80</v>
      </c>
      <c r="AK1282" t="s">
        <v>242</v>
      </c>
      <c r="AL1282" t="s">
        <v>811</v>
      </c>
      <c r="AM1282" t="s">
        <v>1193</v>
      </c>
      <c r="AN1282" t="s">
        <v>1526</v>
      </c>
      <c r="AO1282" t="s">
        <v>80</v>
      </c>
      <c r="AP1282" t="s">
        <v>1548</v>
      </c>
      <c r="AQ1282">
        <f>WebStore68[[#This Row],[unit_price]]*WebStore68[[#This Row],[quantity]]</f>
        <v>69.98</v>
      </c>
      <c r="AR1282" t="s">
        <v>79</v>
      </c>
      <c r="AS1282" t="s">
        <v>2349</v>
      </c>
      <c r="AT1282" t="str">
        <f t="shared" ref="AT1282:AT1345" si="20">CONCATENATE($A1282,$B1282,$C1282,$F1282,$I1282,$J1282,$K1282,$L1282,$M1282,$N1282,$O1282,$Y1282,$Z1282,$AD1282,$AE1282,$AF1282,$AG1282,$AH1282,$AI1282,$AJ1282,$AL1282,$AN1282,$AO1282,$AP1282,$AR1282)</f>
        <v>761198441749noFemale438614YouTube438314386169.9829.9825334.99214.994</v>
      </c>
      <c r="AU1282">
        <f>COUNTIF(AT$2:AT1282,AT1282)</f>
        <v>1</v>
      </c>
      <c r="AV1282" t="str">
        <f>WebStore68[[#This Row],[country]]&amp;"-"&amp;WebStore68[[#This Row],[item]]</f>
        <v>Portugal-GOSOPIN Women Ripped Slim Fit Jeans</v>
      </c>
    </row>
    <row r="1283" spans="1:48" hidden="1" x14ac:dyDescent="0.25">
      <c r="A1283">
        <v>778</v>
      </c>
      <c r="B1283">
        <v>331</v>
      </c>
      <c r="C1283" s="4">
        <v>44184</v>
      </c>
      <c r="D1283" s="14">
        <f>WebStore68[[#This Row],[order_date]]</f>
        <v>44184</v>
      </c>
      <c r="E1283" s="3">
        <f>ROUNDUP(MONTH(WebStore68[[#This Row],[order_date]])/3, 0)</f>
        <v>4</v>
      </c>
      <c r="F1283">
        <v>9</v>
      </c>
      <c r="G1283" t="s">
        <v>41</v>
      </c>
      <c r="H1283" t="s">
        <v>52</v>
      </c>
      <c r="I1283" t="s">
        <v>56</v>
      </c>
      <c r="J1283" t="s">
        <v>57</v>
      </c>
      <c r="K1283" s="4">
        <v>43588</v>
      </c>
      <c r="L1283">
        <v>1</v>
      </c>
      <c r="N1283" s="4"/>
      <c r="O1283" s="4"/>
      <c r="P1283">
        <v>2</v>
      </c>
      <c r="Q1283" t="s">
        <v>193</v>
      </c>
      <c r="R1283" t="s">
        <v>355</v>
      </c>
      <c r="S1283">
        <v>2</v>
      </c>
      <c r="T1283" t="s">
        <v>817</v>
      </c>
      <c r="U1283" t="s">
        <v>1354</v>
      </c>
      <c r="V1283" t="s">
        <v>1870</v>
      </c>
      <c r="W1283" t="s">
        <v>103</v>
      </c>
      <c r="X1283" t="s">
        <v>2038</v>
      </c>
      <c r="Y1283">
        <v>64.42</v>
      </c>
      <c r="Z1283">
        <v>74.959999999999994</v>
      </c>
      <c r="AA1283">
        <v>2</v>
      </c>
      <c r="AB1283" t="s">
        <v>2259</v>
      </c>
      <c r="AC1283" t="s">
        <v>2557</v>
      </c>
      <c r="AH1283" s="4"/>
      <c r="AI1283" s="4"/>
      <c r="AJ1283" t="s">
        <v>67</v>
      </c>
      <c r="AK1283" t="s">
        <v>229</v>
      </c>
      <c r="AL1283" t="s">
        <v>416</v>
      </c>
      <c r="AM1283" t="s">
        <v>978</v>
      </c>
      <c r="AN1283" t="s">
        <v>1511</v>
      </c>
      <c r="AO1283" t="s">
        <v>69</v>
      </c>
      <c r="AP1283" t="s">
        <v>1548</v>
      </c>
      <c r="AQ1283">
        <f>WebStore68[[#This Row],[unit_price]]*WebStore68[[#This Row],[quantity]]</f>
        <v>23.95</v>
      </c>
      <c r="AR1283" t="s">
        <v>652</v>
      </c>
      <c r="AS1283" t="s">
        <v>2352</v>
      </c>
      <c r="AT1283" t="str">
        <f t="shared" si="20"/>
        <v>778331441849noMale43588164.4274.96311723.95114.9911</v>
      </c>
      <c r="AU1283">
        <f>COUNTIF(AT$2:AT1283,AT1283)</f>
        <v>1</v>
      </c>
      <c r="AV1283" t="str">
        <f>WebStore68[[#This Row],[country]]&amp;"-"&amp;WebStore68[[#This Row],[item]]</f>
        <v>Portugal-Rich Dad</v>
      </c>
    </row>
    <row r="1284" spans="1:48" hidden="1" x14ac:dyDescent="0.25">
      <c r="A1284">
        <v>778</v>
      </c>
      <c r="B1284">
        <v>331</v>
      </c>
      <c r="C1284" s="4">
        <v>44184</v>
      </c>
      <c r="D1284" s="14">
        <f>WebStore68[[#This Row],[order_date]]</f>
        <v>44184</v>
      </c>
      <c r="E1284" s="3">
        <f>ROUNDUP(MONTH(WebStore68[[#This Row],[order_date]])/3, 0)</f>
        <v>4</v>
      </c>
      <c r="F1284">
        <v>9</v>
      </c>
      <c r="G1284" t="s">
        <v>41</v>
      </c>
      <c r="H1284" t="s">
        <v>52</v>
      </c>
      <c r="I1284" t="s">
        <v>56</v>
      </c>
      <c r="J1284" t="s">
        <v>57</v>
      </c>
      <c r="K1284" s="4">
        <v>43588</v>
      </c>
      <c r="L1284">
        <v>1</v>
      </c>
      <c r="N1284" s="4"/>
      <c r="O1284" s="4"/>
      <c r="P1284">
        <v>2</v>
      </c>
      <c r="Q1284" t="s">
        <v>193</v>
      </c>
      <c r="R1284" t="s">
        <v>355</v>
      </c>
      <c r="S1284">
        <v>2</v>
      </c>
      <c r="T1284" t="s">
        <v>817</v>
      </c>
      <c r="U1284" t="s">
        <v>1354</v>
      </c>
      <c r="V1284" t="s">
        <v>1870</v>
      </c>
      <c r="W1284" t="s">
        <v>103</v>
      </c>
      <c r="X1284" t="s">
        <v>2038</v>
      </c>
      <c r="Y1284">
        <v>64.42</v>
      </c>
      <c r="Z1284">
        <v>74.959999999999994</v>
      </c>
      <c r="AA1284">
        <v>2</v>
      </c>
      <c r="AB1284" t="s">
        <v>2259</v>
      </c>
      <c r="AC1284" t="s">
        <v>2557</v>
      </c>
      <c r="AH1284" s="4"/>
      <c r="AI1284" s="4"/>
      <c r="AJ1284" t="s">
        <v>65</v>
      </c>
      <c r="AK1284" t="s">
        <v>227</v>
      </c>
      <c r="AL1284" t="s">
        <v>519</v>
      </c>
      <c r="AM1284" t="s">
        <v>1083</v>
      </c>
      <c r="AN1284" t="s">
        <v>1609</v>
      </c>
      <c r="AO1284" t="s">
        <v>67</v>
      </c>
      <c r="AP1284" t="s">
        <v>1517</v>
      </c>
      <c r="AQ1284">
        <f>WebStore68[[#This Row],[unit_price]]*WebStore68[[#This Row],[quantity]]</f>
        <v>40.47</v>
      </c>
      <c r="AR1284" t="s">
        <v>431</v>
      </c>
      <c r="AS1284" t="s">
        <v>2326</v>
      </c>
      <c r="AT1284" t="str">
        <f t="shared" si="20"/>
        <v>778331441849noMale43588164.4274.96104113.49319.9924</v>
      </c>
      <c r="AU1284">
        <f>COUNTIF(AT$2:AT1284,AT1284)</f>
        <v>1</v>
      </c>
      <c r="AV1284" t="str">
        <f>WebStore68[[#This Row],[country]]&amp;"-"&amp;WebStore68[[#This Row],[item]]</f>
        <v>Portugal-Eye Shadow Palette - 15 shades</v>
      </c>
    </row>
    <row r="1285" spans="1:48" hidden="1" x14ac:dyDescent="0.25">
      <c r="A1285">
        <v>809</v>
      </c>
      <c r="B1285">
        <v>63</v>
      </c>
      <c r="C1285" s="13">
        <v>44204</v>
      </c>
      <c r="D1285" s="14">
        <f>WebStore68[[#This Row],[order_date]]</f>
        <v>44204</v>
      </c>
      <c r="E1285" s="3">
        <f>ROUNDUP(MONTH(WebStore68[[#This Row],[order_date]])/3, 0)</f>
        <v>1</v>
      </c>
      <c r="F1285">
        <v>9</v>
      </c>
      <c r="G1285" t="s">
        <v>41</v>
      </c>
      <c r="H1285" t="s">
        <v>52</v>
      </c>
      <c r="I1285" t="s">
        <v>56</v>
      </c>
      <c r="J1285" t="s">
        <v>57</v>
      </c>
      <c r="K1285" s="4">
        <v>43739</v>
      </c>
      <c r="L1285">
        <v>2</v>
      </c>
      <c r="M1285" t="s">
        <v>60</v>
      </c>
      <c r="N1285" s="4">
        <v>43615</v>
      </c>
      <c r="O1285" s="4">
        <v>43830</v>
      </c>
      <c r="P1285">
        <v>2</v>
      </c>
      <c r="Q1285" t="s">
        <v>64</v>
      </c>
      <c r="R1285" t="s">
        <v>226</v>
      </c>
      <c r="S1285">
        <v>2</v>
      </c>
      <c r="T1285" t="s">
        <v>825</v>
      </c>
      <c r="U1285" t="s">
        <v>1362</v>
      </c>
      <c r="V1285" t="s">
        <v>1878</v>
      </c>
      <c r="W1285" t="s">
        <v>75</v>
      </c>
      <c r="X1285" t="s">
        <v>2030</v>
      </c>
      <c r="Y1285">
        <v>152.88999999999999</v>
      </c>
      <c r="Z1285">
        <v>84.95</v>
      </c>
      <c r="AA1285">
        <v>2</v>
      </c>
      <c r="AB1285" t="s">
        <v>2263</v>
      </c>
      <c r="AC1285" t="s">
        <v>2562</v>
      </c>
      <c r="AH1285" s="4"/>
      <c r="AI1285" s="4"/>
      <c r="AJ1285" t="s">
        <v>70</v>
      </c>
      <c r="AK1285" t="s">
        <v>232</v>
      </c>
      <c r="AL1285" t="s">
        <v>512</v>
      </c>
      <c r="AM1285" t="s">
        <v>1075</v>
      </c>
      <c r="AN1285" t="s">
        <v>1602</v>
      </c>
      <c r="AO1285" t="s">
        <v>80</v>
      </c>
      <c r="AP1285" t="s">
        <v>1517</v>
      </c>
      <c r="AQ1285">
        <f>WebStore68[[#This Row],[unit_price]]*WebStore68[[#This Row],[quantity]]</f>
        <v>65.92</v>
      </c>
      <c r="AR1285" t="s">
        <v>673</v>
      </c>
      <c r="AS1285" t="s">
        <v>2348</v>
      </c>
      <c r="AT1285" t="str">
        <f t="shared" si="20"/>
        <v>80963442049noMale437392Facebook4361543830152.8984.9556332.96219.9912</v>
      </c>
      <c r="AU1285">
        <f>COUNTIF(AT$2:AT1285,AT1285)</f>
        <v>1</v>
      </c>
      <c r="AV1285" t="str">
        <f>WebStore68[[#This Row],[country]]&amp;"-"&amp;WebStore68[[#This Row],[item]]</f>
        <v>Portugal-Instant Table Tennis Kit Ping Pong Set Retractable Net Rack + 2 Bats + 6 Balls</v>
      </c>
    </row>
    <row r="1286" spans="1:48" hidden="1" x14ac:dyDescent="0.25">
      <c r="A1286">
        <v>809</v>
      </c>
      <c r="B1286">
        <v>63</v>
      </c>
      <c r="C1286" s="13">
        <v>44204</v>
      </c>
      <c r="D1286" s="14">
        <f>WebStore68[[#This Row],[order_date]]</f>
        <v>44204</v>
      </c>
      <c r="E1286" s="3">
        <f>ROUNDUP(MONTH(WebStore68[[#This Row],[order_date]])/3, 0)</f>
        <v>1</v>
      </c>
      <c r="F1286">
        <v>9</v>
      </c>
      <c r="G1286" t="s">
        <v>41</v>
      </c>
      <c r="H1286" t="s">
        <v>52</v>
      </c>
      <c r="I1286" t="s">
        <v>56</v>
      </c>
      <c r="J1286" t="s">
        <v>57</v>
      </c>
      <c r="K1286" s="4">
        <v>43739</v>
      </c>
      <c r="L1286">
        <v>2</v>
      </c>
      <c r="M1286" t="s">
        <v>60</v>
      </c>
      <c r="N1286" s="4">
        <v>43615</v>
      </c>
      <c r="O1286" s="4">
        <v>43830</v>
      </c>
      <c r="P1286">
        <v>2</v>
      </c>
      <c r="Q1286" t="s">
        <v>64</v>
      </c>
      <c r="R1286" t="s">
        <v>226</v>
      </c>
      <c r="S1286">
        <v>2</v>
      </c>
      <c r="T1286" t="s">
        <v>825</v>
      </c>
      <c r="U1286" t="s">
        <v>1362</v>
      </c>
      <c r="V1286" t="s">
        <v>1878</v>
      </c>
      <c r="W1286" t="s">
        <v>75</v>
      </c>
      <c r="X1286" t="s">
        <v>2030</v>
      </c>
      <c r="Y1286">
        <v>152.88999999999999</v>
      </c>
      <c r="Z1286">
        <v>84.95</v>
      </c>
      <c r="AA1286">
        <v>2</v>
      </c>
      <c r="AB1286" t="s">
        <v>2263</v>
      </c>
      <c r="AC1286" t="s">
        <v>2562</v>
      </c>
      <c r="AH1286" s="4"/>
      <c r="AI1286" s="4"/>
      <c r="AJ1286" t="s">
        <v>84</v>
      </c>
      <c r="AK1286" t="s">
        <v>246</v>
      </c>
      <c r="AL1286" t="s">
        <v>543</v>
      </c>
      <c r="AM1286" t="s">
        <v>1104</v>
      </c>
      <c r="AN1286" t="s">
        <v>1631</v>
      </c>
      <c r="AO1286" t="s">
        <v>67</v>
      </c>
      <c r="AP1286" t="s">
        <v>1548</v>
      </c>
      <c r="AQ1286">
        <f>WebStore68[[#This Row],[unit_price]]*WebStore68[[#This Row],[quantity]]</f>
        <v>86.97</v>
      </c>
      <c r="AR1286" t="s">
        <v>86</v>
      </c>
      <c r="AS1286" t="s">
        <v>2350</v>
      </c>
      <c r="AT1286" t="str">
        <f t="shared" si="20"/>
        <v>80963442049noMale437392Facebook4361543830152.8984.95915728.99314.997</v>
      </c>
      <c r="AU1286">
        <f>COUNTIF(AT$2:AT1286,AT1286)</f>
        <v>1</v>
      </c>
      <c r="AV1286" t="str">
        <f>WebStore68[[#This Row],[country]]&amp;"-"&amp;WebStore68[[#This Row],[item]]</f>
        <v>Portugal-Wireless PS4 Controller</v>
      </c>
    </row>
    <row r="1287" spans="1:48" hidden="1" x14ac:dyDescent="0.25">
      <c r="A1287">
        <v>810</v>
      </c>
      <c r="B1287">
        <v>222</v>
      </c>
      <c r="C1287" s="4">
        <v>44204</v>
      </c>
      <c r="D1287" s="14">
        <f>WebStore68[[#This Row],[order_date]]</f>
        <v>44204</v>
      </c>
      <c r="E1287" s="3">
        <f>ROUNDUP(MONTH(WebStore68[[#This Row],[order_date]])/3, 0)</f>
        <v>1</v>
      </c>
      <c r="F1287">
        <v>9</v>
      </c>
      <c r="G1287" t="s">
        <v>41</v>
      </c>
      <c r="H1287" t="s">
        <v>52</v>
      </c>
      <c r="I1287" t="s">
        <v>55</v>
      </c>
      <c r="J1287" t="s">
        <v>57</v>
      </c>
      <c r="K1287" s="4">
        <v>43729</v>
      </c>
      <c r="L1287">
        <v>1</v>
      </c>
      <c r="M1287" t="s">
        <v>61</v>
      </c>
      <c r="N1287" s="4">
        <v>43615</v>
      </c>
      <c r="O1287" s="4">
        <v>43830</v>
      </c>
      <c r="P1287">
        <v>2</v>
      </c>
      <c r="Q1287" t="s">
        <v>109</v>
      </c>
      <c r="R1287" t="s">
        <v>271</v>
      </c>
      <c r="S1287">
        <v>2</v>
      </c>
      <c r="T1287" t="s">
        <v>826</v>
      </c>
      <c r="U1287" t="s">
        <v>1363</v>
      </c>
      <c r="V1287" t="s">
        <v>1879</v>
      </c>
      <c r="W1287" t="s">
        <v>110</v>
      </c>
      <c r="X1287" t="s">
        <v>2031</v>
      </c>
      <c r="Y1287">
        <v>2879.82</v>
      </c>
      <c r="Z1287">
        <v>119.94</v>
      </c>
      <c r="AA1287">
        <v>2</v>
      </c>
      <c r="AB1287" t="s">
        <v>76</v>
      </c>
      <c r="AC1287" t="s">
        <v>2563</v>
      </c>
      <c r="AH1287" s="4"/>
      <c r="AI1287" s="4"/>
      <c r="AJ1287" t="s">
        <v>67</v>
      </c>
      <c r="AK1287" t="s">
        <v>229</v>
      </c>
      <c r="AL1287" t="s">
        <v>391</v>
      </c>
      <c r="AM1287" t="s">
        <v>953</v>
      </c>
      <c r="AN1287" t="s">
        <v>1487</v>
      </c>
      <c r="AO1287" t="s">
        <v>67</v>
      </c>
      <c r="AP1287" t="s">
        <v>1548</v>
      </c>
      <c r="AQ1287">
        <f>WebStore68[[#This Row],[unit_price]]*WebStore68[[#This Row],[quantity]]</f>
        <v>89.85</v>
      </c>
      <c r="AR1287" t="s">
        <v>90</v>
      </c>
      <c r="AS1287" t="s">
        <v>2328</v>
      </c>
      <c r="AT1287" t="str">
        <f t="shared" si="20"/>
        <v>810222442049yesMale437291YouTube43615438302879.82119.94313629.95314.996</v>
      </c>
      <c r="AU1287">
        <f>COUNTIF(AT$2:AT1287,AT1287)</f>
        <v>1</v>
      </c>
      <c r="AV1287" t="str">
        <f>WebStore68[[#This Row],[country]]&amp;"-"&amp;WebStore68[[#This Row],[item]]</f>
        <v>Portugal-Star Wars: the Old Republic - Legends Ser.: Fatal Alliance</v>
      </c>
    </row>
    <row r="1288" spans="1:48" hidden="1" x14ac:dyDescent="0.25">
      <c r="A1288">
        <v>810</v>
      </c>
      <c r="B1288">
        <v>222</v>
      </c>
      <c r="C1288" s="4">
        <v>44204</v>
      </c>
      <c r="D1288" s="14">
        <f>WebStore68[[#This Row],[order_date]]</f>
        <v>44204</v>
      </c>
      <c r="E1288" s="3">
        <f>ROUNDUP(MONTH(WebStore68[[#This Row],[order_date]])/3, 0)</f>
        <v>1</v>
      </c>
      <c r="F1288">
        <v>9</v>
      </c>
      <c r="G1288" t="s">
        <v>41</v>
      </c>
      <c r="H1288" t="s">
        <v>52</v>
      </c>
      <c r="I1288" t="s">
        <v>55</v>
      </c>
      <c r="J1288" t="s">
        <v>57</v>
      </c>
      <c r="K1288" s="4">
        <v>43729</v>
      </c>
      <c r="L1288">
        <v>1</v>
      </c>
      <c r="M1288" t="s">
        <v>61</v>
      </c>
      <c r="N1288" s="4">
        <v>43615</v>
      </c>
      <c r="O1288" s="4">
        <v>43830</v>
      </c>
      <c r="P1288">
        <v>2</v>
      </c>
      <c r="Q1288" t="s">
        <v>109</v>
      </c>
      <c r="R1288" t="s">
        <v>271</v>
      </c>
      <c r="S1288">
        <v>2</v>
      </c>
      <c r="T1288" t="s">
        <v>826</v>
      </c>
      <c r="U1288" t="s">
        <v>1363</v>
      </c>
      <c r="V1288" t="s">
        <v>1879</v>
      </c>
      <c r="W1288" t="s">
        <v>110</v>
      </c>
      <c r="X1288" t="s">
        <v>2031</v>
      </c>
      <c r="Y1288">
        <v>2879.82</v>
      </c>
      <c r="Z1288">
        <v>119.94</v>
      </c>
      <c r="AA1288">
        <v>2</v>
      </c>
      <c r="AB1288" t="s">
        <v>76</v>
      </c>
      <c r="AC1288" t="s">
        <v>2563</v>
      </c>
      <c r="AH1288" s="4"/>
      <c r="AI1288" s="4"/>
      <c r="AJ1288" t="s">
        <v>69</v>
      </c>
      <c r="AK1288" t="s">
        <v>231</v>
      </c>
      <c r="AL1288" t="s">
        <v>434</v>
      </c>
      <c r="AM1288" t="s">
        <v>991</v>
      </c>
      <c r="AN1288" t="s">
        <v>1524</v>
      </c>
      <c r="AO1288" t="s">
        <v>67</v>
      </c>
      <c r="AP1288" t="s">
        <v>1577</v>
      </c>
      <c r="AQ1288">
        <f>WebStore68[[#This Row],[unit_price]]*WebStore68[[#This Row],[quantity]]</f>
        <v>2789.9700000000003</v>
      </c>
      <c r="AR1288" t="s">
        <v>69</v>
      </c>
      <c r="AS1288" t="s">
        <v>2360</v>
      </c>
      <c r="AT1288" t="str">
        <f t="shared" si="20"/>
        <v>810222442049yesMale437291YouTube43615438302879.82119.941152929.99324.991</v>
      </c>
      <c r="AU1288">
        <f>COUNTIF(AT$2:AT1288,AT1288)</f>
        <v>1</v>
      </c>
      <c r="AV1288" t="str">
        <f>WebStore68[[#This Row],[country]]&amp;"-"&amp;WebStore68[[#This Row],[item]]</f>
        <v>Portugal-VIZIO Elevate 5.1.4 Home Theater Sound Bar with Dolby Atmos and DTS:X</v>
      </c>
    </row>
    <row r="1289" spans="1:48" hidden="1" x14ac:dyDescent="0.25">
      <c r="A1289">
        <v>817</v>
      </c>
      <c r="B1289">
        <v>124</v>
      </c>
      <c r="C1289" s="4">
        <v>44209</v>
      </c>
      <c r="D1289" s="14">
        <f>WebStore68[[#This Row],[order_date]]</f>
        <v>44209</v>
      </c>
      <c r="E1289" s="3">
        <f>ROUNDUP(MONTH(WebStore68[[#This Row],[order_date]])/3, 0)</f>
        <v>1</v>
      </c>
      <c r="F1289">
        <v>9</v>
      </c>
      <c r="G1289" t="s">
        <v>41</v>
      </c>
      <c r="H1289" t="s">
        <v>52</v>
      </c>
      <c r="I1289" t="s">
        <v>56</v>
      </c>
      <c r="J1289" t="s">
        <v>57</v>
      </c>
      <c r="K1289" s="4">
        <v>43721</v>
      </c>
      <c r="L1289">
        <v>3</v>
      </c>
      <c r="M1289" t="s">
        <v>59</v>
      </c>
      <c r="N1289" s="4">
        <v>43615</v>
      </c>
      <c r="O1289" s="4">
        <v>43830</v>
      </c>
      <c r="P1289">
        <v>1</v>
      </c>
      <c r="Q1289" t="s">
        <v>82</v>
      </c>
      <c r="R1289" t="s">
        <v>244</v>
      </c>
      <c r="S1289">
        <v>2</v>
      </c>
      <c r="T1289" t="s">
        <v>829</v>
      </c>
      <c r="U1289" t="s">
        <v>1366</v>
      </c>
      <c r="V1289" t="s">
        <v>1882</v>
      </c>
      <c r="W1289" t="s">
        <v>88</v>
      </c>
      <c r="X1289" t="s">
        <v>2032</v>
      </c>
      <c r="Y1289">
        <v>189.88</v>
      </c>
      <c r="Z1289">
        <v>99.96</v>
      </c>
      <c r="AA1289">
        <v>2</v>
      </c>
      <c r="AB1289" t="s">
        <v>2265</v>
      </c>
      <c r="AC1289" t="s">
        <v>2565</v>
      </c>
      <c r="AH1289" s="4"/>
      <c r="AI1289" s="4"/>
      <c r="AJ1289" t="s">
        <v>86</v>
      </c>
      <c r="AK1289" t="s">
        <v>248</v>
      </c>
      <c r="AL1289" t="s">
        <v>432</v>
      </c>
      <c r="AM1289" t="s">
        <v>995</v>
      </c>
      <c r="AN1289" t="s">
        <v>1527</v>
      </c>
      <c r="AO1289" t="s">
        <v>80</v>
      </c>
      <c r="AP1289" t="s">
        <v>1577</v>
      </c>
      <c r="AQ1289">
        <f>WebStore68[[#This Row],[unit_price]]*WebStore68[[#This Row],[quantity]]</f>
        <v>73.98</v>
      </c>
      <c r="AR1289" t="s">
        <v>549</v>
      </c>
      <c r="AS1289" t="s">
        <v>2362</v>
      </c>
      <c r="AT1289" t="str">
        <f t="shared" si="20"/>
        <v>817124442099noMale437213Google Ads4361543830189.8899.9672136.99224.9922</v>
      </c>
      <c r="AU1289">
        <f>COUNTIF(AT$2:AT1289,AT1289)</f>
        <v>1</v>
      </c>
      <c r="AV1289" t="str">
        <f>WebStore68[[#This Row],[country]]&amp;"-"&amp;WebStore68[[#This Row],[item]]</f>
        <v>Portugal-Beiz Gold Office Accessories Desk Organizer with Storage Drawer 1 Paper Tray &amp; 5 Upright Sections</v>
      </c>
    </row>
    <row r="1290" spans="1:48" hidden="1" x14ac:dyDescent="0.25">
      <c r="A1290">
        <v>817</v>
      </c>
      <c r="B1290">
        <v>124</v>
      </c>
      <c r="C1290" s="4">
        <v>44209</v>
      </c>
      <c r="D1290" s="14">
        <f>WebStore68[[#This Row],[order_date]]</f>
        <v>44209</v>
      </c>
      <c r="E1290" s="3">
        <f>ROUNDUP(MONTH(WebStore68[[#This Row],[order_date]])/3, 0)</f>
        <v>1</v>
      </c>
      <c r="F1290">
        <v>9</v>
      </c>
      <c r="G1290" t="s">
        <v>41</v>
      </c>
      <c r="H1290" t="s">
        <v>52</v>
      </c>
      <c r="I1290" t="s">
        <v>56</v>
      </c>
      <c r="J1290" t="s">
        <v>57</v>
      </c>
      <c r="K1290" s="4">
        <v>43721</v>
      </c>
      <c r="L1290">
        <v>3</v>
      </c>
      <c r="M1290" t="s">
        <v>59</v>
      </c>
      <c r="N1290" s="4">
        <v>43615</v>
      </c>
      <c r="O1290" s="4">
        <v>43830</v>
      </c>
      <c r="P1290">
        <v>1</v>
      </c>
      <c r="Q1290" t="s">
        <v>82</v>
      </c>
      <c r="R1290" t="s">
        <v>244</v>
      </c>
      <c r="S1290">
        <v>2</v>
      </c>
      <c r="T1290" t="s">
        <v>829</v>
      </c>
      <c r="U1290" t="s">
        <v>1366</v>
      </c>
      <c r="V1290" t="s">
        <v>1882</v>
      </c>
      <c r="W1290" t="s">
        <v>88</v>
      </c>
      <c r="X1290" t="s">
        <v>2032</v>
      </c>
      <c r="Y1290">
        <v>189.88</v>
      </c>
      <c r="Z1290">
        <v>99.96</v>
      </c>
      <c r="AA1290">
        <v>2</v>
      </c>
      <c r="AB1290" t="s">
        <v>2265</v>
      </c>
      <c r="AC1290" t="s">
        <v>2565</v>
      </c>
      <c r="AH1290" s="4"/>
      <c r="AI1290" s="4"/>
      <c r="AJ1290" t="s">
        <v>86</v>
      </c>
      <c r="AK1290" t="s">
        <v>248</v>
      </c>
      <c r="AL1290" t="s">
        <v>419</v>
      </c>
      <c r="AM1290" t="s">
        <v>981</v>
      </c>
      <c r="AN1290" t="s">
        <v>1514</v>
      </c>
      <c r="AO1290" t="s">
        <v>80</v>
      </c>
      <c r="AP1290" t="s">
        <v>1577</v>
      </c>
      <c r="AQ1290">
        <f>WebStore68[[#This Row],[unit_price]]*WebStore68[[#This Row],[quantity]]</f>
        <v>115.9</v>
      </c>
      <c r="AR1290" t="s">
        <v>547</v>
      </c>
      <c r="AS1290" t="s">
        <v>2354</v>
      </c>
      <c r="AT1290" t="str">
        <f t="shared" si="20"/>
        <v>817124442099noMale437213Google Ads4361543830189.8899.96713057.95224.9914</v>
      </c>
      <c r="AU1290">
        <f>COUNTIF(AT$2:AT1290,AT1290)</f>
        <v>1</v>
      </c>
      <c r="AV1290" t="str">
        <f>WebStore68[[#This Row],[country]]&amp;"-"&amp;WebStore68[[#This Row],[item]]</f>
        <v>Portugal-SLEEPBELLA Duvet Cover Set King Size Navy Blue Buffalo 100% Cotton</v>
      </c>
    </row>
    <row r="1291" spans="1:48" hidden="1" x14ac:dyDescent="0.25">
      <c r="A1291">
        <v>847</v>
      </c>
      <c r="B1291">
        <v>323</v>
      </c>
      <c r="C1291" s="4">
        <v>44223</v>
      </c>
      <c r="D1291" s="14">
        <f>WebStore68[[#This Row],[order_date]]</f>
        <v>44223</v>
      </c>
      <c r="E1291" s="3">
        <f>ROUNDUP(MONTH(WebStore68[[#This Row],[order_date]])/3, 0)</f>
        <v>1</v>
      </c>
      <c r="F1291">
        <v>9</v>
      </c>
      <c r="G1291" t="s">
        <v>41</v>
      </c>
      <c r="H1291" t="s">
        <v>52</v>
      </c>
      <c r="I1291" t="s">
        <v>56</v>
      </c>
      <c r="J1291" t="s">
        <v>58</v>
      </c>
      <c r="K1291" s="4">
        <v>44009</v>
      </c>
      <c r="L1291">
        <v>9</v>
      </c>
      <c r="M1291" t="s">
        <v>59</v>
      </c>
      <c r="N1291" s="4">
        <v>43952</v>
      </c>
      <c r="O1291" s="4">
        <v>44075</v>
      </c>
      <c r="P1291">
        <v>1</v>
      </c>
      <c r="Q1291" t="s">
        <v>79</v>
      </c>
      <c r="R1291" t="s">
        <v>241</v>
      </c>
      <c r="S1291">
        <v>1</v>
      </c>
      <c r="T1291" t="s">
        <v>481</v>
      </c>
      <c r="U1291" t="s">
        <v>1045</v>
      </c>
      <c r="V1291" t="s">
        <v>1573</v>
      </c>
      <c r="W1291" t="s">
        <v>69</v>
      </c>
      <c r="X1291" t="s">
        <v>1548</v>
      </c>
      <c r="Y1291">
        <v>99.95</v>
      </c>
      <c r="Z1291">
        <v>14.99</v>
      </c>
      <c r="AA1291">
        <v>1</v>
      </c>
      <c r="AB1291" t="s">
        <v>65</v>
      </c>
      <c r="AC1291" t="s">
        <v>2343</v>
      </c>
      <c r="AH1291" s="4"/>
      <c r="AI1291" s="4"/>
      <c r="AJ1291" t="s">
        <v>79</v>
      </c>
      <c r="AK1291" t="s">
        <v>241</v>
      </c>
      <c r="AL1291" t="s">
        <v>481</v>
      </c>
      <c r="AM1291" t="s">
        <v>1045</v>
      </c>
      <c r="AN1291" t="s">
        <v>1573</v>
      </c>
      <c r="AO1291" t="s">
        <v>69</v>
      </c>
      <c r="AP1291" t="s">
        <v>1548</v>
      </c>
      <c r="AQ1291">
        <f>WebStore68[[#This Row],[unit_price]]*WebStore68[[#This Row],[quantity]]</f>
        <v>99.95</v>
      </c>
      <c r="AR1291" t="s">
        <v>65</v>
      </c>
      <c r="AS1291" t="s">
        <v>2343</v>
      </c>
      <c r="AT1291" t="str">
        <f t="shared" si="20"/>
        <v>847323442239noFemale440099Google Ads439524407599.9514.9946699.95114.9910</v>
      </c>
      <c r="AU1291">
        <f>COUNTIF(AT$2:AT1291,AT1291)</f>
        <v>1</v>
      </c>
      <c r="AV1291" t="str">
        <f>WebStore68[[#This Row],[country]]&amp;"-"&amp;WebStore68[[#This Row],[item]]</f>
        <v>Portugal-Jumpstart Booster Box - MTG Magic the Gathering</v>
      </c>
    </row>
    <row r="1292" spans="1:48" hidden="1" x14ac:dyDescent="0.25">
      <c r="A1292">
        <v>853</v>
      </c>
      <c r="B1292">
        <v>408</v>
      </c>
      <c r="C1292" s="4">
        <v>44226</v>
      </c>
      <c r="D1292" s="14">
        <f>WebStore68[[#This Row],[order_date]]</f>
        <v>44226</v>
      </c>
      <c r="E1292" s="3">
        <f>ROUNDUP(MONTH(WebStore68[[#This Row],[order_date]])/3, 0)</f>
        <v>1</v>
      </c>
      <c r="F1292">
        <v>9</v>
      </c>
      <c r="G1292" t="s">
        <v>41</v>
      </c>
      <c r="H1292" t="s">
        <v>52</v>
      </c>
      <c r="I1292" t="s">
        <v>55</v>
      </c>
      <c r="J1292" t="s">
        <v>57</v>
      </c>
      <c r="K1292" s="4">
        <v>43674</v>
      </c>
      <c r="L1292">
        <v>3</v>
      </c>
      <c r="M1292" t="s">
        <v>59</v>
      </c>
      <c r="N1292" s="4">
        <v>43615</v>
      </c>
      <c r="O1292" s="4">
        <v>43830</v>
      </c>
      <c r="P1292">
        <v>1</v>
      </c>
      <c r="Q1292" t="s">
        <v>80</v>
      </c>
      <c r="R1292" t="s">
        <v>242</v>
      </c>
      <c r="S1292">
        <v>1</v>
      </c>
      <c r="T1292" t="s">
        <v>811</v>
      </c>
      <c r="U1292" t="s">
        <v>1193</v>
      </c>
      <c r="V1292" t="s">
        <v>1526</v>
      </c>
      <c r="W1292" t="s">
        <v>80</v>
      </c>
      <c r="X1292" t="s">
        <v>1548</v>
      </c>
      <c r="Y1292">
        <v>69.98</v>
      </c>
      <c r="Z1292">
        <v>29.98</v>
      </c>
      <c r="AA1292">
        <v>1</v>
      </c>
      <c r="AB1292" t="s">
        <v>79</v>
      </c>
      <c r="AC1292" t="s">
        <v>2349</v>
      </c>
      <c r="AH1292" s="4"/>
      <c r="AI1292" s="4"/>
      <c r="AJ1292" t="s">
        <v>80</v>
      </c>
      <c r="AK1292" t="s">
        <v>242</v>
      </c>
      <c r="AL1292" t="s">
        <v>811</v>
      </c>
      <c r="AM1292" t="s">
        <v>1193</v>
      </c>
      <c r="AN1292" t="s">
        <v>1526</v>
      </c>
      <c r="AO1292" t="s">
        <v>80</v>
      </c>
      <c r="AP1292" t="s">
        <v>1548</v>
      </c>
      <c r="AQ1292">
        <f>WebStore68[[#This Row],[unit_price]]*WebStore68[[#This Row],[quantity]]</f>
        <v>69.98</v>
      </c>
      <c r="AR1292" t="s">
        <v>79</v>
      </c>
      <c r="AS1292" t="s">
        <v>2349</v>
      </c>
      <c r="AT1292" t="str">
        <f t="shared" si="20"/>
        <v>853408442269yesMale436743Google Ads436154383069.9829.9825334.99214.994</v>
      </c>
      <c r="AU1292">
        <f>COUNTIF(AT$2:AT1292,AT1292)</f>
        <v>1</v>
      </c>
      <c r="AV1292" t="str">
        <f>WebStore68[[#This Row],[country]]&amp;"-"&amp;WebStore68[[#This Row],[item]]</f>
        <v>Portugal-GOSOPIN Women Ripped Slim Fit Jeans</v>
      </c>
    </row>
    <row r="1293" spans="1:48" hidden="1" x14ac:dyDescent="0.25">
      <c r="A1293">
        <v>859</v>
      </c>
      <c r="B1293">
        <v>375</v>
      </c>
      <c r="C1293" s="4">
        <v>44230</v>
      </c>
      <c r="D1293" s="14">
        <f>WebStore68[[#This Row],[order_date]]</f>
        <v>44230</v>
      </c>
      <c r="E1293" s="3">
        <f>ROUNDUP(MONTH(WebStore68[[#This Row],[order_date]])/3, 0)</f>
        <v>1</v>
      </c>
      <c r="F1293">
        <v>9</v>
      </c>
      <c r="G1293" t="s">
        <v>41</v>
      </c>
      <c r="H1293" t="s">
        <v>52</v>
      </c>
      <c r="I1293" t="s">
        <v>56</v>
      </c>
      <c r="J1293" t="s">
        <v>57</v>
      </c>
      <c r="K1293" s="4">
        <v>43488</v>
      </c>
      <c r="L1293">
        <v>3</v>
      </c>
      <c r="N1293" s="4"/>
      <c r="O1293" s="4"/>
      <c r="P1293">
        <v>1</v>
      </c>
      <c r="Q1293" t="s">
        <v>80</v>
      </c>
      <c r="R1293" t="s">
        <v>242</v>
      </c>
      <c r="S1293">
        <v>1</v>
      </c>
      <c r="T1293" t="s">
        <v>548</v>
      </c>
      <c r="U1293" t="s">
        <v>1109</v>
      </c>
      <c r="V1293" t="s">
        <v>1634</v>
      </c>
      <c r="W1293" t="s">
        <v>67</v>
      </c>
      <c r="X1293" t="s">
        <v>1548</v>
      </c>
      <c r="Y1293">
        <v>83.94</v>
      </c>
      <c r="Z1293">
        <v>44.97</v>
      </c>
      <c r="AA1293">
        <v>1</v>
      </c>
      <c r="AB1293" t="s">
        <v>67</v>
      </c>
      <c r="AC1293" t="s">
        <v>2373</v>
      </c>
      <c r="AH1293" s="4"/>
      <c r="AI1293" s="4"/>
      <c r="AJ1293" t="s">
        <v>80</v>
      </c>
      <c r="AK1293" t="s">
        <v>242</v>
      </c>
      <c r="AL1293" t="s">
        <v>548</v>
      </c>
      <c r="AM1293" t="s">
        <v>1109</v>
      </c>
      <c r="AN1293" t="s">
        <v>1634</v>
      </c>
      <c r="AO1293" t="s">
        <v>67</v>
      </c>
      <c r="AP1293" t="s">
        <v>1548</v>
      </c>
      <c r="AQ1293">
        <f>WebStore68[[#This Row],[unit_price]]*WebStore68[[#This Row],[quantity]]</f>
        <v>83.94</v>
      </c>
      <c r="AR1293" t="s">
        <v>67</v>
      </c>
      <c r="AS1293" t="s">
        <v>2373</v>
      </c>
      <c r="AT1293" t="str">
        <f t="shared" si="20"/>
        <v>859375442309noMale43488383.9444.9723627.98314.993</v>
      </c>
      <c r="AU1293">
        <f>COUNTIF(AT$2:AT1293,AT1293)</f>
        <v>1</v>
      </c>
      <c r="AV1293" t="str">
        <f>WebStore68[[#This Row],[country]]&amp;"-"&amp;WebStore68[[#This Row],[item]]</f>
        <v>Portugal-Dokotoo Womens Spring Summer Deep V Neck Ruffle Long Sleeve Floral Print Mini Dress</v>
      </c>
    </row>
    <row r="1294" spans="1:48" hidden="1" x14ac:dyDescent="0.25">
      <c r="A1294">
        <v>864</v>
      </c>
      <c r="B1294">
        <v>212</v>
      </c>
      <c r="C1294" s="4">
        <v>44233</v>
      </c>
      <c r="D1294" s="14">
        <f>WebStore68[[#This Row],[order_date]]</f>
        <v>44233</v>
      </c>
      <c r="E1294" s="3">
        <f>ROUNDUP(MONTH(WebStore68[[#This Row],[order_date]])/3, 0)</f>
        <v>1</v>
      </c>
      <c r="F1294">
        <v>9</v>
      </c>
      <c r="G1294" t="s">
        <v>41</v>
      </c>
      <c r="H1294" t="s">
        <v>52</v>
      </c>
      <c r="I1294" t="s">
        <v>56</v>
      </c>
      <c r="J1294" t="s">
        <v>58</v>
      </c>
      <c r="K1294" s="4">
        <v>44227</v>
      </c>
      <c r="L1294">
        <v>5</v>
      </c>
      <c r="N1294" s="4"/>
      <c r="O1294" s="4"/>
      <c r="P1294">
        <v>2</v>
      </c>
      <c r="Q1294" t="s">
        <v>139</v>
      </c>
      <c r="R1294" t="s">
        <v>301</v>
      </c>
      <c r="S1294">
        <v>2</v>
      </c>
      <c r="T1294" t="s">
        <v>845</v>
      </c>
      <c r="U1294" t="s">
        <v>1382</v>
      </c>
      <c r="V1294" t="s">
        <v>1898</v>
      </c>
      <c r="W1294" t="s">
        <v>71</v>
      </c>
      <c r="X1294" t="s">
        <v>1869</v>
      </c>
      <c r="Y1294">
        <v>71.78</v>
      </c>
      <c r="Z1294">
        <v>29.98</v>
      </c>
      <c r="AA1294">
        <v>2</v>
      </c>
      <c r="AB1294" t="s">
        <v>211</v>
      </c>
      <c r="AC1294" t="s">
        <v>2579</v>
      </c>
      <c r="AH1294" s="4"/>
      <c r="AI1294" s="4"/>
      <c r="AJ1294" t="s">
        <v>67</v>
      </c>
      <c r="AK1294" t="s">
        <v>229</v>
      </c>
      <c r="AL1294" t="s">
        <v>478</v>
      </c>
      <c r="AM1294" t="s">
        <v>1041</v>
      </c>
      <c r="AN1294" t="s">
        <v>1569</v>
      </c>
      <c r="AO1294" t="s">
        <v>69</v>
      </c>
      <c r="AP1294" t="s">
        <v>1548</v>
      </c>
      <c r="AQ1294">
        <f>WebStore68[[#This Row],[unit_price]]*WebStore68[[#This Row],[quantity]]</f>
        <v>42.99</v>
      </c>
      <c r="AR1294" t="s">
        <v>90</v>
      </c>
      <c r="AS1294" t="s">
        <v>2328</v>
      </c>
      <c r="AT1294" t="str">
        <f t="shared" si="20"/>
        <v>864212442339noFemale44227571.7829.9833242.99114.996</v>
      </c>
      <c r="AU1294">
        <f>COUNTIF(AT$2:AT1294,AT1294)</f>
        <v>1</v>
      </c>
      <c r="AV1294" t="str">
        <f>WebStore68[[#This Row],[country]]&amp;"-"&amp;WebStore68[[#This Row],[item]]</f>
        <v>Portugal-Desert Gold Grosset ED</v>
      </c>
    </row>
    <row r="1295" spans="1:48" hidden="1" x14ac:dyDescent="0.25">
      <c r="A1295">
        <v>864</v>
      </c>
      <c r="B1295">
        <v>212</v>
      </c>
      <c r="C1295" s="4">
        <v>44233</v>
      </c>
      <c r="D1295" s="14">
        <f>WebStore68[[#This Row],[order_date]]</f>
        <v>44233</v>
      </c>
      <c r="E1295" s="3">
        <f>ROUNDUP(MONTH(WebStore68[[#This Row],[order_date]])/3, 0)</f>
        <v>1</v>
      </c>
      <c r="F1295">
        <v>9</v>
      </c>
      <c r="G1295" t="s">
        <v>41</v>
      </c>
      <c r="H1295" t="s">
        <v>52</v>
      </c>
      <c r="I1295" t="s">
        <v>56</v>
      </c>
      <c r="J1295" t="s">
        <v>58</v>
      </c>
      <c r="K1295" s="4">
        <v>44227</v>
      </c>
      <c r="L1295">
        <v>5</v>
      </c>
      <c r="N1295" s="4"/>
      <c r="O1295" s="4"/>
      <c r="P1295">
        <v>2</v>
      </c>
      <c r="Q1295" t="s">
        <v>139</v>
      </c>
      <c r="R1295" t="s">
        <v>301</v>
      </c>
      <c r="S1295">
        <v>2</v>
      </c>
      <c r="T1295" t="s">
        <v>845</v>
      </c>
      <c r="U1295" t="s">
        <v>1382</v>
      </c>
      <c r="V1295" t="s">
        <v>1898</v>
      </c>
      <c r="W1295" t="s">
        <v>71</v>
      </c>
      <c r="X1295" t="s">
        <v>1869</v>
      </c>
      <c r="Y1295">
        <v>71.78</v>
      </c>
      <c r="Z1295">
        <v>29.98</v>
      </c>
      <c r="AA1295">
        <v>2</v>
      </c>
      <c r="AB1295" t="s">
        <v>211</v>
      </c>
      <c r="AC1295" t="s">
        <v>2579</v>
      </c>
      <c r="AH1295" s="4"/>
      <c r="AI1295" s="4"/>
      <c r="AJ1295" t="s">
        <v>79</v>
      </c>
      <c r="AK1295" t="s">
        <v>241</v>
      </c>
      <c r="AL1295" t="s">
        <v>600</v>
      </c>
      <c r="AM1295" t="s">
        <v>980</v>
      </c>
      <c r="AN1295" t="s">
        <v>1677</v>
      </c>
      <c r="AO1295" t="s">
        <v>69</v>
      </c>
      <c r="AP1295" t="s">
        <v>1548</v>
      </c>
      <c r="AQ1295">
        <f>WebStore68[[#This Row],[unit_price]]*WebStore68[[#This Row],[quantity]]</f>
        <v>28.79</v>
      </c>
      <c r="AR1295" t="s">
        <v>86</v>
      </c>
      <c r="AS1295" t="s">
        <v>2350</v>
      </c>
      <c r="AT1295" t="str">
        <f t="shared" si="20"/>
        <v>864212442339noFemale44227571.7829.9844928.79114.997</v>
      </c>
      <c r="AU1295">
        <f>COUNTIF(AT$2:AT1295,AT1295)</f>
        <v>1</v>
      </c>
      <c r="AV1295" t="str">
        <f>WebStore68[[#This Row],[country]]&amp;"-"&amp;WebStore68[[#This Row],[item]]</f>
        <v>Portugal-Funko Pop! PAIN Glow In The Dark</v>
      </c>
    </row>
    <row r="1296" spans="1:48" hidden="1" x14ac:dyDescent="0.25">
      <c r="A1296">
        <v>866</v>
      </c>
      <c r="B1296">
        <v>63</v>
      </c>
      <c r="C1296" s="13">
        <v>44234</v>
      </c>
      <c r="D1296" s="14">
        <f>WebStore68[[#This Row],[order_date]]</f>
        <v>44234</v>
      </c>
      <c r="E1296" s="3">
        <f>ROUNDUP(MONTH(WebStore68[[#This Row],[order_date]])/3, 0)</f>
        <v>1</v>
      </c>
      <c r="F1296">
        <v>9</v>
      </c>
      <c r="G1296" t="s">
        <v>41</v>
      </c>
      <c r="H1296" t="s">
        <v>52</v>
      </c>
      <c r="I1296" t="s">
        <v>56</v>
      </c>
      <c r="J1296" t="s">
        <v>57</v>
      </c>
      <c r="K1296" s="4">
        <v>43739</v>
      </c>
      <c r="L1296">
        <v>2</v>
      </c>
      <c r="M1296" t="s">
        <v>60</v>
      </c>
      <c r="N1296" s="4">
        <v>43615</v>
      </c>
      <c r="O1296" s="4">
        <v>43830</v>
      </c>
      <c r="P1296">
        <v>1</v>
      </c>
      <c r="Q1296" t="s">
        <v>159</v>
      </c>
      <c r="R1296" t="s">
        <v>321</v>
      </c>
      <c r="S1296">
        <v>2</v>
      </c>
      <c r="T1296" t="s">
        <v>846</v>
      </c>
      <c r="U1296" t="s">
        <v>1383</v>
      </c>
      <c r="V1296" t="s">
        <v>1899</v>
      </c>
      <c r="W1296" t="s">
        <v>71</v>
      </c>
      <c r="X1296" t="s">
        <v>1585</v>
      </c>
      <c r="Y1296">
        <v>40.94</v>
      </c>
      <c r="Z1296">
        <v>39.979999999999997</v>
      </c>
      <c r="AA1296">
        <v>2</v>
      </c>
      <c r="AB1296" t="s">
        <v>2188</v>
      </c>
      <c r="AC1296" t="s">
        <v>2471</v>
      </c>
      <c r="AH1296" s="4"/>
      <c r="AI1296" s="4"/>
      <c r="AJ1296" t="s">
        <v>70</v>
      </c>
      <c r="AK1296" t="s">
        <v>232</v>
      </c>
      <c r="AL1296" t="s">
        <v>638</v>
      </c>
      <c r="AM1296" t="s">
        <v>1185</v>
      </c>
      <c r="AN1296" t="s">
        <v>1709</v>
      </c>
      <c r="AO1296" t="s">
        <v>69</v>
      </c>
      <c r="AP1296" t="s">
        <v>1517</v>
      </c>
      <c r="AQ1296">
        <f>WebStore68[[#This Row],[unit_price]]*WebStore68[[#This Row],[quantity]]</f>
        <v>11.95</v>
      </c>
      <c r="AR1296" t="s">
        <v>640</v>
      </c>
      <c r="AS1296" t="s">
        <v>2393</v>
      </c>
      <c r="AT1296" t="str">
        <f t="shared" si="20"/>
        <v>86663442349noMale437392Facebook436154383040.9439.98515511.95119.9917</v>
      </c>
      <c r="AU1296">
        <f>COUNTIF(AT$2:AT1296,AT1296)</f>
        <v>1</v>
      </c>
      <c r="AV1296" t="str">
        <f>WebStore68[[#This Row],[country]]&amp;"-"&amp;WebStore68[[#This Row],[item]]</f>
        <v>Portugal-Wilson Official Size NFL Ball American Football</v>
      </c>
    </row>
    <row r="1297" spans="1:48" hidden="1" x14ac:dyDescent="0.25">
      <c r="A1297">
        <v>866</v>
      </c>
      <c r="B1297">
        <v>63</v>
      </c>
      <c r="C1297" s="13">
        <v>44234</v>
      </c>
      <c r="D1297" s="14">
        <f>WebStore68[[#This Row],[order_date]]</f>
        <v>44234</v>
      </c>
      <c r="E1297" s="3">
        <f>ROUNDUP(MONTH(WebStore68[[#This Row],[order_date]])/3, 0)</f>
        <v>1</v>
      </c>
      <c r="F1297">
        <v>9</v>
      </c>
      <c r="G1297" t="s">
        <v>41</v>
      </c>
      <c r="H1297" t="s">
        <v>52</v>
      </c>
      <c r="I1297" t="s">
        <v>56</v>
      </c>
      <c r="J1297" t="s">
        <v>57</v>
      </c>
      <c r="K1297" s="4">
        <v>43739</v>
      </c>
      <c r="L1297">
        <v>2</v>
      </c>
      <c r="M1297" t="s">
        <v>60</v>
      </c>
      <c r="N1297" s="4">
        <v>43615</v>
      </c>
      <c r="O1297" s="4">
        <v>43830</v>
      </c>
      <c r="P1297">
        <v>1</v>
      </c>
      <c r="Q1297" t="s">
        <v>159</v>
      </c>
      <c r="R1297" t="s">
        <v>321</v>
      </c>
      <c r="S1297">
        <v>2</v>
      </c>
      <c r="T1297" t="s">
        <v>846</v>
      </c>
      <c r="U1297" t="s">
        <v>1383</v>
      </c>
      <c r="V1297" t="s">
        <v>1899</v>
      </c>
      <c r="W1297" t="s">
        <v>71</v>
      </c>
      <c r="X1297" t="s">
        <v>1585</v>
      </c>
      <c r="Y1297">
        <v>40.94</v>
      </c>
      <c r="Z1297">
        <v>39.979999999999997</v>
      </c>
      <c r="AA1297">
        <v>2</v>
      </c>
      <c r="AB1297" t="s">
        <v>2188</v>
      </c>
      <c r="AC1297" t="s">
        <v>2471</v>
      </c>
      <c r="AH1297" s="4"/>
      <c r="AI1297" s="4"/>
      <c r="AJ1297" t="s">
        <v>70</v>
      </c>
      <c r="AK1297" t="s">
        <v>232</v>
      </c>
      <c r="AL1297" t="s">
        <v>550</v>
      </c>
      <c r="AM1297" t="s">
        <v>1111</v>
      </c>
      <c r="AN1297" t="s">
        <v>1631</v>
      </c>
      <c r="AO1297" t="s">
        <v>69</v>
      </c>
      <c r="AP1297" t="s">
        <v>1517</v>
      </c>
      <c r="AQ1297">
        <f>WebStore68[[#This Row],[unit_price]]*WebStore68[[#This Row],[quantity]]</f>
        <v>28.99</v>
      </c>
      <c r="AR1297" t="s">
        <v>673</v>
      </c>
      <c r="AS1297" t="s">
        <v>2348</v>
      </c>
      <c r="AT1297" t="str">
        <f t="shared" si="20"/>
        <v>86663442349noMale437392Facebook436154383040.9439.98517528.99119.9912</v>
      </c>
      <c r="AU1297">
        <f>COUNTIF(AT$2:AT1297,AT1297)</f>
        <v>1</v>
      </c>
      <c r="AV1297" t="str">
        <f>WebStore68[[#This Row],[country]]&amp;"-"&amp;WebStore68[[#This Row],[item]]</f>
        <v xml:space="preserve">Portugal-Agility Ladder </v>
      </c>
    </row>
    <row r="1298" spans="1:48" hidden="1" x14ac:dyDescent="0.25">
      <c r="A1298">
        <v>924</v>
      </c>
      <c r="B1298">
        <v>278</v>
      </c>
      <c r="C1298" s="13">
        <v>44269</v>
      </c>
      <c r="D1298" s="14">
        <f>WebStore68[[#This Row],[order_date]]</f>
        <v>44269</v>
      </c>
      <c r="E1298" s="3">
        <f>ROUNDUP(MONTH(WebStore68[[#This Row],[order_date]])/3, 0)</f>
        <v>1</v>
      </c>
      <c r="F1298">
        <v>9</v>
      </c>
      <c r="G1298" t="s">
        <v>41</v>
      </c>
      <c r="H1298" t="s">
        <v>52</v>
      </c>
      <c r="I1298" t="s">
        <v>55</v>
      </c>
      <c r="J1298" t="s">
        <v>57</v>
      </c>
      <c r="K1298" s="4">
        <v>43541</v>
      </c>
      <c r="L1298">
        <v>2</v>
      </c>
      <c r="N1298" s="4"/>
      <c r="O1298" s="4"/>
      <c r="P1298">
        <v>1</v>
      </c>
      <c r="Q1298" t="s">
        <v>80</v>
      </c>
      <c r="R1298" t="s">
        <v>242</v>
      </c>
      <c r="S1298">
        <v>1</v>
      </c>
      <c r="T1298" t="s">
        <v>709</v>
      </c>
      <c r="U1298" t="s">
        <v>1250</v>
      </c>
      <c r="V1298" t="s">
        <v>425</v>
      </c>
      <c r="W1298" t="s">
        <v>69</v>
      </c>
      <c r="X1298" t="s">
        <v>1548</v>
      </c>
      <c r="Y1298">
        <v>125</v>
      </c>
      <c r="Z1298">
        <v>14.99</v>
      </c>
      <c r="AA1298">
        <v>1</v>
      </c>
      <c r="AB1298" t="s">
        <v>79</v>
      </c>
      <c r="AC1298" t="s">
        <v>2349</v>
      </c>
      <c r="AH1298" s="4"/>
      <c r="AI1298" s="4"/>
      <c r="AJ1298" t="s">
        <v>80</v>
      </c>
      <c r="AK1298" t="s">
        <v>242</v>
      </c>
      <c r="AL1298" t="s">
        <v>709</v>
      </c>
      <c r="AM1298" t="s">
        <v>1250</v>
      </c>
      <c r="AN1298" t="s">
        <v>425</v>
      </c>
      <c r="AO1298" t="s">
        <v>69</v>
      </c>
      <c r="AP1298" t="s">
        <v>1548</v>
      </c>
      <c r="AQ1298">
        <f>WebStore68[[#This Row],[unit_price]]*WebStore68[[#This Row],[quantity]]</f>
        <v>125</v>
      </c>
      <c r="AR1298" t="s">
        <v>79</v>
      </c>
      <c r="AS1298" t="s">
        <v>2349</v>
      </c>
      <c r="AT1298" t="str">
        <f t="shared" si="20"/>
        <v>924278442699yesMale43541212514.99258125114.994</v>
      </c>
      <c r="AU1298">
        <f>COUNTIF(AT$2:AT1298,AT1298)</f>
        <v>1</v>
      </c>
      <c r="AV1298" t="str">
        <f>WebStore68[[#This Row],[country]]&amp;"-"&amp;WebStore68[[#This Row],[item]]</f>
        <v>Portugal-Halloween Superhero Costume</v>
      </c>
    </row>
    <row r="1299" spans="1:48" hidden="1" x14ac:dyDescent="0.25">
      <c r="A1299">
        <v>964</v>
      </c>
      <c r="B1299">
        <v>101</v>
      </c>
      <c r="C1299" s="4">
        <v>44293</v>
      </c>
      <c r="D1299" s="14">
        <f>WebStore68[[#This Row],[order_date]]</f>
        <v>44293</v>
      </c>
      <c r="E1299" s="3">
        <f>ROUNDUP(MONTH(WebStore68[[#This Row],[order_date]])/3, 0)</f>
        <v>2</v>
      </c>
      <c r="F1299">
        <v>9</v>
      </c>
      <c r="G1299" t="s">
        <v>41</v>
      </c>
      <c r="H1299" t="s">
        <v>52</v>
      </c>
      <c r="I1299" t="s">
        <v>55</v>
      </c>
      <c r="J1299" t="s">
        <v>57</v>
      </c>
      <c r="K1299" s="4">
        <v>43677</v>
      </c>
      <c r="L1299">
        <v>3</v>
      </c>
      <c r="M1299" t="s">
        <v>59</v>
      </c>
      <c r="N1299" s="4">
        <v>43615</v>
      </c>
      <c r="O1299" s="4">
        <v>43830</v>
      </c>
      <c r="P1299">
        <v>1</v>
      </c>
      <c r="Q1299" t="s">
        <v>90</v>
      </c>
      <c r="R1299" t="s">
        <v>252</v>
      </c>
      <c r="S1299">
        <v>1</v>
      </c>
      <c r="T1299" t="s">
        <v>90</v>
      </c>
      <c r="U1299" t="s">
        <v>1040</v>
      </c>
      <c r="V1299" t="s">
        <v>1598</v>
      </c>
      <c r="W1299" t="s">
        <v>67</v>
      </c>
      <c r="X1299" t="s">
        <v>1562</v>
      </c>
      <c r="Y1299">
        <v>659.97</v>
      </c>
      <c r="Z1299">
        <v>29.97</v>
      </c>
      <c r="AA1299">
        <v>1</v>
      </c>
      <c r="AB1299" t="s">
        <v>410</v>
      </c>
      <c r="AC1299" t="s">
        <v>2359</v>
      </c>
      <c r="AH1299" s="4"/>
      <c r="AI1299" s="4"/>
      <c r="AJ1299" t="s">
        <v>90</v>
      </c>
      <c r="AK1299" t="s">
        <v>252</v>
      </c>
      <c r="AL1299" t="s">
        <v>90</v>
      </c>
      <c r="AM1299" t="s">
        <v>1040</v>
      </c>
      <c r="AN1299" t="s">
        <v>1598</v>
      </c>
      <c r="AO1299" t="s">
        <v>67</v>
      </c>
      <c r="AP1299" t="s">
        <v>1562</v>
      </c>
      <c r="AQ1299">
        <f>WebStore68[[#This Row],[unit_price]]*WebStore68[[#This Row],[quantity]]</f>
        <v>659.97</v>
      </c>
      <c r="AR1299" t="s">
        <v>410</v>
      </c>
      <c r="AS1299" t="s">
        <v>2359</v>
      </c>
      <c r="AT1299" t="str">
        <f t="shared" si="20"/>
        <v>964101442939yesMale436773Google Ads4361543830659.9729.9766219.9939.9920</v>
      </c>
      <c r="AU1299">
        <f>COUNTIF(AT$2:AT1299,AT1299)</f>
        <v>1</v>
      </c>
      <c r="AV1299" t="str">
        <f>WebStore68[[#This Row],[country]]&amp;"-"&amp;WebStore68[[#This Row],[item]]</f>
        <v>Portugal-16" Large wood Vintage Premium metal chess set</v>
      </c>
    </row>
    <row r="1300" spans="1:48" hidden="1" x14ac:dyDescent="0.25">
      <c r="A1300">
        <v>965</v>
      </c>
      <c r="B1300">
        <v>428</v>
      </c>
      <c r="C1300" s="13">
        <v>44293</v>
      </c>
      <c r="D1300" s="14">
        <f>WebStore68[[#This Row],[order_date]]</f>
        <v>44293</v>
      </c>
      <c r="E1300" s="3">
        <f>ROUNDUP(MONTH(WebStore68[[#This Row],[order_date]])/3, 0)</f>
        <v>2</v>
      </c>
      <c r="F1300">
        <v>9</v>
      </c>
      <c r="G1300" t="s">
        <v>41</v>
      </c>
      <c r="H1300" t="s">
        <v>52</v>
      </c>
      <c r="I1300" t="s">
        <v>56</v>
      </c>
      <c r="J1300" t="s">
        <v>58</v>
      </c>
      <c r="K1300" s="4">
        <v>43587</v>
      </c>
      <c r="L1300">
        <v>2</v>
      </c>
      <c r="N1300" s="4"/>
      <c r="O1300" s="4"/>
      <c r="P1300">
        <v>1</v>
      </c>
      <c r="Q1300" t="s">
        <v>79</v>
      </c>
      <c r="R1300" t="s">
        <v>241</v>
      </c>
      <c r="S1300">
        <v>1</v>
      </c>
      <c r="T1300" t="s">
        <v>403</v>
      </c>
      <c r="U1300" t="s">
        <v>965</v>
      </c>
      <c r="V1300" t="s">
        <v>422</v>
      </c>
      <c r="W1300" t="s">
        <v>67</v>
      </c>
      <c r="X1300" t="s">
        <v>1548</v>
      </c>
      <c r="Y1300">
        <v>360</v>
      </c>
      <c r="Z1300">
        <v>44.97</v>
      </c>
      <c r="AA1300">
        <v>1</v>
      </c>
      <c r="AB1300" t="s">
        <v>455</v>
      </c>
      <c r="AC1300" t="s">
        <v>2340</v>
      </c>
      <c r="AH1300" s="4"/>
      <c r="AI1300" s="4"/>
      <c r="AJ1300" t="s">
        <v>79</v>
      </c>
      <c r="AK1300" t="s">
        <v>241</v>
      </c>
      <c r="AL1300" t="s">
        <v>403</v>
      </c>
      <c r="AM1300" t="s">
        <v>965</v>
      </c>
      <c r="AN1300" t="s">
        <v>422</v>
      </c>
      <c r="AO1300" t="s">
        <v>67</v>
      </c>
      <c r="AP1300" t="s">
        <v>1548</v>
      </c>
      <c r="AQ1300">
        <f>WebStore68[[#This Row],[unit_price]]*WebStore68[[#This Row],[quantity]]</f>
        <v>360</v>
      </c>
      <c r="AR1300" t="s">
        <v>455</v>
      </c>
      <c r="AS1300" t="s">
        <v>2340</v>
      </c>
      <c r="AT1300" t="str">
        <f t="shared" si="20"/>
        <v>965428442939noFemale43587236044.97438120314.9915</v>
      </c>
      <c r="AU1300">
        <f>COUNTIF(AT$2:AT1300,AT1300)</f>
        <v>1</v>
      </c>
      <c r="AV1300" t="str">
        <f>WebStore68[[#This Row],[country]]&amp;"-"&amp;WebStore68[[#This Row],[item]]</f>
        <v>Portugal-Dragon Ball Z - Officially Licensed Dragon Ball Collector's Set</v>
      </c>
    </row>
    <row r="1301" spans="1:48" hidden="1" x14ac:dyDescent="0.25">
      <c r="A1301">
        <v>982</v>
      </c>
      <c r="B1301">
        <v>212</v>
      </c>
      <c r="C1301" s="4">
        <v>44304</v>
      </c>
      <c r="D1301" s="14">
        <f>WebStore68[[#This Row],[order_date]]</f>
        <v>44304</v>
      </c>
      <c r="E1301" s="3">
        <f>ROUNDUP(MONTH(WebStore68[[#This Row],[order_date]])/3, 0)</f>
        <v>2</v>
      </c>
      <c r="F1301">
        <v>9</v>
      </c>
      <c r="G1301" t="s">
        <v>41</v>
      </c>
      <c r="H1301" t="s">
        <v>52</v>
      </c>
      <c r="I1301" t="s">
        <v>56</v>
      </c>
      <c r="J1301" t="s">
        <v>58</v>
      </c>
      <c r="K1301" s="4">
        <v>44227</v>
      </c>
      <c r="L1301">
        <v>5</v>
      </c>
      <c r="N1301" s="4"/>
      <c r="O1301" s="4"/>
      <c r="P1301">
        <v>1</v>
      </c>
      <c r="Q1301" t="s">
        <v>69</v>
      </c>
      <c r="R1301" t="s">
        <v>231</v>
      </c>
      <c r="S1301">
        <v>1</v>
      </c>
      <c r="T1301" t="s">
        <v>878</v>
      </c>
      <c r="U1301" t="s">
        <v>1415</v>
      </c>
      <c r="V1301" t="s">
        <v>1930</v>
      </c>
      <c r="W1301" t="s">
        <v>69</v>
      </c>
      <c r="X1301" t="s">
        <v>1577</v>
      </c>
      <c r="Y1301">
        <v>45.99</v>
      </c>
      <c r="Z1301">
        <v>24.99</v>
      </c>
      <c r="AA1301">
        <v>1</v>
      </c>
      <c r="AB1301" t="s">
        <v>69</v>
      </c>
      <c r="AC1301" t="s">
        <v>2360</v>
      </c>
      <c r="AH1301" s="4"/>
      <c r="AI1301" s="4"/>
      <c r="AJ1301" t="s">
        <v>69</v>
      </c>
      <c r="AK1301" t="s">
        <v>231</v>
      </c>
      <c r="AL1301" t="s">
        <v>878</v>
      </c>
      <c r="AM1301" t="s">
        <v>1415</v>
      </c>
      <c r="AN1301" t="s">
        <v>1930</v>
      </c>
      <c r="AO1301" t="s">
        <v>69</v>
      </c>
      <c r="AP1301" t="s">
        <v>1577</v>
      </c>
      <c r="AQ1301">
        <f>WebStore68[[#This Row],[unit_price]]*WebStore68[[#This Row],[quantity]]</f>
        <v>45.99</v>
      </c>
      <c r="AR1301" t="s">
        <v>69</v>
      </c>
      <c r="AS1301" t="s">
        <v>2360</v>
      </c>
      <c r="AT1301" t="str">
        <f t="shared" si="20"/>
        <v>982212443049noFemale44227545.9924.99112145.99124.991</v>
      </c>
      <c r="AU1301">
        <f>COUNTIF(AT$2:AT1301,AT1301)</f>
        <v>1</v>
      </c>
      <c r="AV1301" t="str">
        <f>WebStore68[[#This Row],[country]]&amp;"-"&amp;WebStore68[[#This Row],[item]]</f>
        <v>Portugal-Roku Streaming Stick With HD/4K/HDR Streaming Device</v>
      </c>
    </row>
    <row r="1302" spans="1:48" hidden="1" x14ac:dyDescent="0.25">
      <c r="A1302">
        <v>987</v>
      </c>
      <c r="B1302">
        <v>282</v>
      </c>
      <c r="C1302" s="13">
        <v>44308</v>
      </c>
      <c r="D1302" s="14">
        <f>WebStore68[[#This Row],[order_date]]</f>
        <v>44308</v>
      </c>
      <c r="E1302" s="3">
        <f>ROUNDUP(MONTH(WebStore68[[#This Row],[order_date]])/3, 0)</f>
        <v>2</v>
      </c>
      <c r="F1302">
        <v>9</v>
      </c>
      <c r="G1302" t="s">
        <v>41</v>
      </c>
      <c r="H1302" t="s">
        <v>52</v>
      </c>
      <c r="I1302" t="s">
        <v>55</v>
      </c>
      <c r="J1302" t="s">
        <v>58</v>
      </c>
      <c r="K1302" s="4">
        <v>43550</v>
      </c>
      <c r="L1302">
        <v>2</v>
      </c>
      <c r="N1302" s="4"/>
      <c r="O1302" s="4"/>
      <c r="P1302">
        <v>1</v>
      </c>
      <c r="Q1302" t="s">
        <v>69</v>
      </c>
      <c r="R1302" t="s">
        <v>231</v>
      </c>
      <c r="S1302">
        <v>1</v>
      </c>
      <c r="T1302" t="s">
        <v>78</v>
      </c>
      <c r="U1302" t="s">
        <v>1238</v>
      </c>
      <c r="V1302" t="s">
        <v>1533</v>
      </c>
      <c r="W1302" t="s">
        <v>80</v>
      </c>
      <c r="X1302" t="s">
        <v>1577</v>
      </c>
      <c r="Y1302">
        <v>119.98</v>
      </c>
      <c r="Z1302">
        <v>49.98</v>
      </c>
      <c r="AA1302">
        <v>1</v>
      </c>
      <c r="AB1302" t="s">
        <v>69</v>
      </c>
      <c r="AC1302" t="s">
        <v>2360</v>
      </c>
      <c r="AH1302" s="4"/>
      <c r="AI1302" s="4"/>
      <c r="AJ1302" t="s">
        <v>69</v>
      </c>
      <c r="AK1302" t="s">
        <v>231</v>
      </c>
      <c r="AL1302" t="s">
        <v>78</v>
      </c>
      <c r="AM1302" t="s">
        <v>1238</v>
      </c>
      <c r="AN1302" t="s">
        <v>1533</v>
      </c>
      <c r="AO1302" t="s">
        <v>80</v>
      </c>
      <c r="AP1302" t="s">
        <v>1577</v>
      </c>
      <c r="AQ1302">
        <f>WebStore68[[#This Row],[unit_price]]*WebStore68[[#This Row],[quantity]]</f>
        <v>119.98</v>
      </c>
      <c r="AR1302" t="s">
        <v>69</v>
      </c>
      <c r="AS1302" t="s">
        <v>2360</v>
      </c>
      <c r="AT1302" t="str">
        <f t="shared" si="20"/>
        <v>987282443089yesFemale435502119.9849.981859.99224.991</v>
      </c>
      <c r="AU1302">
        <f>COUNTIF(AT$2:AT1302,AT1302)</f>
        <v>1</v>
      </c>
      <c r="AV1302" t="str">
        <f>WebStore68[[#This Row],[country]]&amp;"-"&amp;WebStore68[[#This Row],[item]]</f>
        <v>Portugal-2TB USB 3.0 Portable External Hard Drive Ultra Slim SATA Storage Device</v>
      </c>
    </row>
    <row r="1303" spans="1:48" hidden="1" x14ac:dyDescent="0.25">
      <c r="A1303">
        <v>1000</v>
      </c>
      <c r="B1303">
        <v>364</v>
      </c>
      <c r="C1303" s="13">
        <v>44315</v>
      </c>
      <c r="D1303" s="14">
        <f>WebStore68[[#This Row],[order_date]]</f>
        <v>44315</v>
      </c>
      <c r="E1303" s="3">
        <f>ROUNDUP(MONTH(WebStore68[[#This Row],[order_date]])/3, 0)</f>
        <v>2</v>
      </c>
      <c r="F1303">
        <v>9</v>
      </c>
      <c r="G1303" t="s">
        <v>41</v>
      </c>
      <c r="H1303" t="s">
        <v>52</v>
      </c>
      <c r="I1303" t="s">
        <v>55</v>
      </c>
      <c r="J1303" t="s">
        <v>58</v>
      </c>
      <c r="K1303" s="4">
        <v>43577</v>
      </c>
      <c r="L1303">
        <v>2</v>
      </c>
      <c r="N1303" s="4"/>
      <c r="O1303" s="4"/>
      <c r="P1303">
        <v>1</v>
      </c>
      <c r="Q1303" t="s">
        <v>86</v>
      </c>
      <c r="R1303" t="s">
        <v>248</v>
      </c>
      <c r="S1303">
        <v>1</v>
      </c>
      <c r="T1303" t="s">
        <v>499</v>
      </c>
      <c r="U1303" t="s">
        <v>1062</v>
      </c>
      <c r="V1303" t="s">
        <v>1590</v>
      </c>
      <c r="W1303" t="s">
        <v>67</v>
      </c>
      <c r="X1303" t="s">
        <v>1577</v>
      </c>
      <c r="Y1303">
        <v>185.67</v>
      </c>
      <c r="Z1303">
        <v>74.97</v>
      </c>
      <c r="AA1303">
        <v>1</v>
      </c>
      <c r="AB1303" t="s">
        <v>549</v>
      </c>
      <c r="AC1303" t="s">
        <v>2362</v>
      </c>
      <c r="AH1303" s="4"/>
      <c r="AI1303" s="4"/>
      <c r="AJ1303" t="s">
        <v>86</v>
      </c>
      <c r="AK1303" t="s">
        <v>248</v>
      </c>
      <c r="AL1303" t="s">
        <v>499</v>
      </c>
      <c r="AM1303" t="s">
        <v>1062</v>
      </c>
      <c r="AN1303" t="s">
        <v>1590</v>
      </c>
      <c r="AO1303" t="s">
        <v>67</v>
      </c>
      <c r="AP1303" t="s">
        <v>1577</v>
      </c>
      <c r="AQ1303">
        <f>WebStore68[[#This Row],[unit_price]]*WebStore68[[#This Row],[quantity]]</f>
        <v>185.67000000000002</v>
      </c>
      <c r="AR1303" t="s">
        <v>549</v>
      </c>
      <c r="AS1303" t="s">
        <v>2362</v>
      </c>
      <c r="AT1303" t="str">
        <f t="shared" si="20"/>
        <v>1000364443159yesFemale435772185.6774.9778361.89324.9922</v>
      </c>
      <c r="AU1303">
        <f>COUNTIF(AT$2:AT1303,AT1303)</f>
        <v>1</v>
      </c>
      <c r="AV1303" t="str">
        <f>WebStore68[[#This Row],[country]]&amp;"-"&amp;WebStore68[[#This Row],[item]]</f>
        <v>Portugal-LuxNine memoryfoam Science Contour Pillow</v>
      </c>
    </row>
    <row r="1304" spans="1:48" hidden="1" x14ac:dyDescent="0.25">
      <c r="A1304">
        <v>1042</v>
      </c>
      <c r="B1304">
        <v>348</v>
      </c>
      <c r="C1304" s="4">
        <v>44335</v>
      </c>
      <c r="D1304" s="14">
        <f>WebStore68[[#This Row],[order_date]]</f>
        <v>44335</v>
      </c>
      <c r="E1304" s="3">
        <f>ROUNDUP(MONTH(WebStore68[[#This Row],[order_date]])/3, 0)</f>
        <v>2</v>
      </c>
      <c r="F1304">
        <v>9</v>
      </c>
      <c r="G1304" t="s">
        <v>41</v>
      </c>
      <c r="H1304" t="s">
        <v>52</v>
      </c>
      <c r="I1304" t="s">
        <v>56</v>
      </c>
      <c r="J1304" t="s">
        <v>57</v>
      </c>
      <c r="K1304" s="4">
        <v>43602</v>
      </c>
      <c r="L1304">
        <v>1</v>
      </c>
      <c r="N1304" s="4"/>
      <c r="O1304" s="4"/>
      <c r="P1304">
        <v>1</v>
      </c>
      <c r="Q1304" t="s">
        <v>65</v>
      </c>
      <c r="R1304" t="s">
        <v>227</v>
      </c>
      <c r="S1304">
        <v>1</v>
      </c>
      <c r="T1304" t="s">
        <v>415</v>
      </c>
      <c r="U1304" t="s">
        <v>977</v>
      </c>
      <c r="V1304" t="s">
        <v>1510</v>
      </c>
      <c r="W1304" t="s">
        <v>69</v>
      </c>
      <c r="X1304" t="s">
        <v>1517</v>
      </c>
      <c r="Y1304">
        <v>199.99</v>
      </c>
      <c r="Z1304">
        <v>19.989999999999998</v>
      </c>
      <c r="AA1304">
        <v>1</v>
      </c>
      <c r="AB1304" t="s">
        <v>431</v>
      </c>
      <c r="AC1304" t="s">
        <v>2326</v>
      </c>
      <c r="AH1304" s="4"/>
      <c r="AI1304" s="4"/>
      <c r="AJ1304" t="s">
        <v>65</v>
      </c>
      <c r="AK1304" t="s">
        <v>227</v>
      </c>
      <c r="AL1304" t="s">
        <v>415</v>
      </c>
      <c r="AM1304" t="s">
        <v>977</v>
      </c>
      <c r="AN1304" t="s">
        <v>1510</v>
      </c>
      <c r="AO1304" t="s">
        <v>69</v>
      </c>
      <c r="AP1304" t="s">
        <v>1517</v>
      </c>
      <c r="AQ1304">
        <f>WebStore68[[#This Row],[unit_price]]*WebStore68[[#This Row],[quantity]]</f>
        <v>199.99</v>
      </c>
      <c r="AR1304" t="s">
        <v>431</v>
      </c>
      <c r="AS1304" t="s">
        <v>2326</v>
      </c>
      <c r="AT1304" t="str">
        <f t="shared" si="20"/>
        <v>1042348443359noMale436021199.9919.991039199.99119.9924</v>
      </c>
      <c r="AU1304">
        <f>COUNTIF(AT$2:AT1304,AT1304)</f>
        <v>1</v>
      </c>
      <c r="AV1304" t="str">
        <f>WebStore68[[#This Row],[country]]&amp;"-"&amp;WebStore68[[#This Row],[item]]</f>
        <v xml:space="preserve">Portugal-Eye Cream </v>
      </c>
    </row>
    <row r="1305" spans="1:48" hidden="1" x14ac:dyDescent="0.25">
      <c r="A1305">
        <v>1048</v>
      </c>
      <c r="B1305">
        <v>6</v>
      </c>
      <c r="C1305" s="13">
        <v>44342</v>
      </c>
      <c r="D1305" s="14">
        <f>WebStore68[[#This Row],[order_date]]</f>
        <v>44342</v>
      </c>
      <c r="E1305" s="3">
        <f>ROUNDUP(MONTH(WebStore68[[#This Row],[order_date]])/3, 0)</f>
        <v>2</v>
      </c>
      <c r="F1305">
        <v>9</v>
      </c>
      <c r="G1305" t="s">
        <v>41</v>
      </c>
      <c r="H1305" t="s">
        <v>52</v>
      </c>
      <c r="I1305" t="s">
        <v>55</v>
      </c>
      <c r="J1305" t="s">
        <v>57</v>
      </c>
      <c r="K1305" s="4">
        <v>43739</v>
      </c>
      <c r="L1305">
        <v>2</v>
      </c>
      <c r="M1305" t="s">
        <v>60</v>
      </c>
      <c r="N1305" s="4">
        <v>43615</v>
      </c>
      <c r="O1305" s="4">
        <v>43830</v>
      </c>
      <c r="P1305">
        <v>1</v>
      </c>
      <c r="Q1305" t="s">
        <v>70</v>
      </c>
      <c r="R1305" t="s">
        <v>232</v>
      </c>
      <c r="S1305">
        <v>1</v>
      </c>
      <c r="T1305" t="s">
        <v>514</v>
      </c>
      <c r="U1305" t="s">
        <v>1077</v>
      </c>
      <c r="V1305" t="s">
        <v>1604</v>
      </c>
      <c r="W1305" t="s">
        <v>80</v>
      </c>
      <c r="X1305" t="s">
        <v>1517</v>
      </c>
      <c r="Y1305">
        <v>77.98</v>
      </c>
      <c r="Z1305">
        <v>39.979999999999997</v>
      </c>
      <c r="AA1305">
        <v>1</v>
      </c>
      <c r="AB1305" t="s">
        <v>640</v>
      </c>
      <c r="AC1305" t="s">
        <v>2393</v>
      </c>
      <c r="AH1305" s="4"/>
      <c r="AI1305" s="4"/>
      <c r="AJ1305" t="s">
        <v>70</v>
      </c>
      <c r="AK1305" t="s">
        <v>232</v>
      </c>
      <c r="AL1305" t="s">
        <v>514</v>
      </c>
      <c r="AM1305" t="s">
        <v>1077</v>
      </c>
      <c r="AN1305" t="s">
        <v>1604</v>
      </c>
      <c r="AO1305" t="s">
        <v>80</v>
      </c>
      <c r="AP1305" t="s">
        <v>1517</v>
      </c>
      <c r="AQ1305">
        <f>WebStore68[[#This Row],[unit_price]]*WebStore68[[#This Row],[quantity]]</f>
        <v>77.98</v>
      </c>
      <c r="AR1305" t="s">
        <v>640</v>
      </c>
      <c r="AS1305" t="s">
        <v>2393</v>
      </c>
      <c r="AT1305" t="str">
        <f t="shared" si="20"/>
        <v>10486443429yesMale437392Facebook436154383077.9839.98513338.99219.9917</v>
      </c>
      <c r="AU1305">
        <f>COUNTIF(AT$2:AT1305,AT1305)</f>
        <v>1</v>
      </c>
      <c r="AV1305" t="str">
        <f>WebStore68[[#This Row],[country]]&amp;"-"&amp;WebStore68[[#This Row],[item]]</f>
        <v>Portugal-Soccer Goal Set</v>
      </c>
    </row>
    <row r="1306" spans="1:48" hidden="1" x14ac:dyDescent="0.25">
      <c r="A1306">
        <v>1075</v>
      </c>
      <c r="B1306">
        <v>295</v>
      </c>
      <c r="C1306" s="4">
        <v>44355</v>
      </c>
      <c r="D1306" s="14">
        <f>WebStore68[[#This Row],[order_date]]</f>
        <v>44355</v>
      </c>
      <c r="E1306" s="3">
        <f>ROUNDUP(MONTH(WebStore68[[#This Row],[order_date]])/3, 0)</f>
        <v>2</v>
      </c>
      <c r="F1306">
        <v>9</v>
      </c>
      <c r="G1306" t="s">
        <v>41</v>
      </c>
      <c r="H1306" t="s">
        <v>52</v>
      </c>
      <c r="I1306" t="s">
        <v>55</v>
      </c>
      <c r="J1306" t="s">
        <v>57</v>
      </c>
      <c r="K1306" s="4">
        <v>44194</v>
      </c>
      <c r="L1306">
        <v>11</v>
      </c>
      <c r="M1306" t="s">
        <v>60</v>
      </c>
      <c r="N1306" s="4">
        <v>44148</v>
      </c>
      <c r="O1306" s="4">
        <v>44265</v>
      </c>
      <c r="P1306">
        <v>1</v>
      </c>
      <c r="Q1306" t="s">
        <v>80</v>
      </c>
      <c r="R1306" t="s">
        <v>242</v>
      </c>
      <c r="S1306">
        <v>1</v>
      </c>
      <c r="T1306" t="s">
        <v>84</v>
      </c>
      <c r="U1306" t="s">
        <v>990</v>
      </c>
      <c r="V1306" t="s">
        <v>1523</v>
      </c>
      <c r="W1306" t="s">
        <v>80</v>
      </c>
      <c r="X1306" t="s">
        <v>1548</v>
      </c>
      <c r="Y1306">
        <v>20.98</v>
      </c>
      <c r="Z1306">
        <v>29.98</v>
      </c>
      <c r="AA1306">
        <v>1</v>
      </c>
      <c r="AB1306" t="s">
        <v>79</v>
      </c>
      <c r="AC1306" t="s">
        <v>2349</v>
      </c>
      <c r="AH1306" s="4"/>
      <c r="AI1306" s="4"/>
      <c r="AJ1306" t="s">
        <v>80</v>
      </c>
      <c r="AK1306" t="s">
        <v>242</v>
      </c>
      <c r="AL1306" t="s">
        <v>84</v>
      </c>
      <c r="AM1306" t="s">
        <v>990</v>
      </c>
      <c r="AN1306" t="s">
        <v>1523</v>
      </c>
      <c r="AO1306" t="s">
        <v>80</v>
      </c>
      <c r="AP1306" t="s">
        <v>1548</v>
      </c>
      <c r="AQ1306">
        <f>WebStore68[[#This Row],[unit_price]]*WebStore68[[#This Row],[quantity]]</f>
        <v>20.98</v>
      </c>
      <c r="AR1306" t="s">
        <v>79</v>
      </c>
      <c r="AS1306" t="s">
        <v>2349</v>
      </c>
      <c r="AT1306" t="str">
        <f t="shared" si="20"/>
        <v>1075295443559yesMale4419411Facebook441484426520.9829.982910.49214.994</v>
      </c>
      <c r="AU1306">
        <f>COUNTIF(AT$2:AT1306,AT1306)</f>
        <v>1</v>
      </c>
      <c r="AV1306" t="str">
        <f>WebStore68[[#This Row],[country]]&amp;"-"&amp;WebStore68[[#This Row],[item]]</f>
        <v>Portugal-4 Pieces Kids Neck Gaiter Unisex Face Cover Scarf</v>
      </c>
    </row>
    <row r="1307" spans="1:48" hidden="1" x14ac:dyDescent="0.25">
      <c r="A1307">
        <v>1080</v>
      </c>
      <c r="B1307">
        <v>124</v>
      </c>
      <c r="C1307" s="4">
        <v>44357</v>
      </c>
      <c r="D1307" s="14">
        <f>WebStore68[[#This Row],[order_date]]</f>
        <v>44357</v>
      </c>
      <c r="E1307" s="3">
        <f>ROUNDUP(MONTH(WebStore68[[#This Row],[order_date]])/3, 0)</f>
        <v>2</v>
      </c>
      <c r="F1307">
        <v>9</v>
      </c>
      <c r="G1307" t="s">
        <v>41</v>
      </c>
      <c r="H1307" t="s">
        <v>52</v>
      </c>
      <c r="I1307" t="s">
        <v>56</v>
      </c>
      <c r="J1307" t="s">
        <v>57</v>
      </c>
      <c r="K1307" s="4">
        <v>43721</v>
      </c>
      <c r="L1307">
        <v>3</v>
      </c>
      <c r="M1307" t="s">
        <v>59</v>
      </c>
      <c r="N1307" s="4">
        <v>43615</v>
      </c>
      <c r="O1307" s="4">
        <v>43830</v>
      </c>
      <c r="P1307">
        <v>1</v>
      </c>
      <c r="Q1307" t="s">
        <v>79</v>
      </c>
      <c r="R1307" t="s">
        <v>241</v>
      </c>
      <c r="S1307">
        <v>1</v>
      </c>
      <c r="T1307" t="s">
        <v>629</v>
      </c>
      <c r="U1307" t="s">
        <v>965</v>
      </c>
      <c r="V1307" t="s">
        <v>1703</v>
      </c>
      <c r="W1307" t="s">
        <v>69</v>
      </c>
      <c r="X1307" t="s">
        <v>1548</v>
      </c>
      <c r="Y1307">
        <v>119.95</v>
      </c>
      <c r="Z1307">
        <v>14.99</v>
      </c>
      <c r="AA1307">
        <v>1</v>
      </c>
      <c r="AB1307" t="s">
        <v>86</v>
      </c>
      <c r="AC1307" t="s">
        <v>2350</v>
      </c>
      <c r="AH1307" s="4"/>
      <c r="AI1307" s="4"/>
      <c r="AJ1307" t="s">
        <v>79</v>
      </c>
      <c r="AK1307" t="s">
        <v>241</v>
      </c>
      <c r="AL1307" t="s">
        <v>629</v>
      </c>
      <c r="AM1307" t="s">
        <v>965</v>
      </c>
      <c r="AN1307" t="s">
        <v>1703</v>
      </c>
      <c r="AO1307" t="s">
        <v>69</v>
      </c>
      <c r="AP1307" t="s">
        <v>1548</v>
      </c>
      <c r="AQ1307">
        <f>WebStore68[[#This Row],[unit_price]]*WebStore68[[#This Row],[quantity]]</f>
        <v>119.95</v>
      </c>
      <c r="AR1307" t="s">
        <v>86</v>
      </c>
      <c r="AS1307" t="s">
        <v>2350</v>
      </c>
      <c r="AT1307" t="str">
        <f t="shared" si="20"/>
        <v>1080124443579noMale437213Google Ads4361543830119.9514.99437119.95114.997</v>
      </c>
      <c r="AU1307">
        <f>COUNTIF(AT$2:AT1307,AT1307)</f>
        <v>1</v>
      </c>
      <c r="AV1307" t="str">
        <f>WebStore68[[#This Row],[country]]&amp;"-"&amp;WebStore68[[#This Row],[item]]</f>
        <v>Portugal-Dragon Ball Z - Officially Licensed Dragon Ball Collector's Set</v>
      </c>
    </row>
    <row r="1308" spans="1:48" hidden="1" x14ac:dyDescent="0.25">
      <c r="A1308">
        <v>1098</v>
      </c>
      <c r="B1308">
        <v>351</v>
      </c>
      <c r="C1308" s="4">
        <v>44367</v>
      </c>
      <c r="D1308" s="14">
        <f>WebStore68[[#This Row],[order_date]]</f>
        <v>44367</v>
      </c>
      <c r="E1308" s="3">
        <f>ROUNDUP(MONTH(WebStore68[[#This Row],[order_date]])/3, 0)</f>
        <v>2</v>
      </c>
      <c r="F1308">
        <v>9</v>
      </c>
      <c r="G1308" t="s">
        <v>41</v>
      </c>
      <c r="H1308" t="s">
        <v>52</v>
      </c>
      <c r="I1308" t="s">
        <v>56</v>
      </c>
      <c r="J1308" t="s">
        <v>57</v>
      </c>
      <c r="K1308" s="4">
        <v>43808</v>
      </c>
      <c r="L1308">
        <v>3</v>
      </c>
      <c r="M1308" t="s">
        <v>59</v>
      </c>
      <c r="N1308" s="4">
        <v>43615</v>
      </c>
      <c r="O1308" s="4">
        <v>43830</v>
      </c>
      <c r="P1308">
        <v>2</v>
      </c>
      <c r="Q1308" t="s">
        <v>136</v>
      </c>
      <c r="R1308" t="s">
        <v>298</v>
      </c>
      <c r="S1308">
        <v>2</v>
      </c>
      <c r="T1308" t="s">
        <v>915</v>
      </c>
      <c r="U1308" t="s">
        <v>1449</v>
      </c>
      <c r="V1308" t="s">
        <v>1964</v>
      </c>
      <c r="W1308" t="s">
        <v>85</v>
      </c>
      <c r="X1308" t="s">
        <v>1869</v>
      </c>
      <c r="Y1308">
        <v>600.89</v>
      </c>
      <c r="Z1308">
        <v>44.97</v>
      </c>
      <c r="AA1308">
        <v>2</v>
      </c>
      <c r="AB1308" t="s">
        <v>2309</v>
      </c>
      <c r="AC1308" t="s">
        <v>2615</v>
      </c>
      <c r="AH1308" s="4"/>
      <c r="AI1308" s="4"/>
      <c r="AJ1308" t="s">
        <v>67</v>
      </c>
      <c r="AK1308" t="s">
        <v>229</v>
      </c>
      <c r="AL1308" t="s">
        <v>847</v>
      </c>
      <c r="AM1308" t="s">
        <v>1384</v>
      </c>
      <c r="AN1308" t="s">
        <v>1900</v>
      </c>
      <c r="AO1308" t="s">
        <v>69</v>
      </c>
      <c r="AP1308" t="s">
        <v>1548</v>
      </c>
      <c r="AQ1308">
        <f>WebStore68[[#This Row],[unit_price]]*WebStore68[[#This Row],[quantity]]</f>
        <v>20.99</v>
      </c>
      <c r="AR1308" t="s">
        <v>872</v>
      </c>
      <c r="AS1308" t="s">
        <v>2388</v>
      </c>
      <c r="AT1308" t="str">
        <f t="shared" si="20"/>
        <v>1098351443679noMale438083Google Ads4361543830600.8944.9735720.99114.9919</v>
      </c>
      <c r="AU1308">
        <f>COUNTIF(AT$2:AT1308,AT1308)</f>
        <v>1</v>
      </c>
      <c r="AV1308" t="str">
        <f>WebStore68[[#This Row],[country]]&amp;"-"&amp;WebStore68[[#This Row],[item]]</f>
        <v>Portugal-Hail Mary 1st Edition</v>
      </c>
    </row>
    <row r="1309" spans="1:48" hidden="1" x14ac:dyDescent="0.25">
      <c r="A1309">
        <v>1098</v>
      </c>
      <c r="B1309">
        <v>351</v>
      </c>
      <c r="C1309" s="4">
        <v>44367</v>
      </c>
      <c r="D1309" s="14">
        <f>WebStore68[[#This Row],[order_date]]</f>
        <v>44367</v>
      </c>
      <c r="E1309" s="3">
        <f>ROUNDUP(MONTH(WebStore68[[#This Row],[order_date]])/3, 0)</f>
        <v>2</v>
      </c>
      <c r="F1309">
        <v>9</v>
      </c>
      <c r="G1309" t="s">
        <v>41</v>
      </c>
      <c r="H1309" t="s">
        <v>52</v>
      </c>
      <c r="I1309" t="s">
        <v>56</v>
      </c>
      <c r="J1309" t="s">
        <v>57</v>
      </c>
      <c r="K1309" s="4">
        <v>43808</v>
      </c>
      <c r="L1309">
        <v>3</v>
      </c>
      <c r="M1309" t="s">
        <v>59</v>
      </c>
      <c r="N1309" s="4">
        <v>43615</v>
      </c>
      <c r="O1309" s="4">
        <v>43830</v>
      </c>
      <c r="P1309">
        <v>2</v>
      </c>
      <c r="Q1309" t="s">
        <v>136</v>
      </c>
      <c r="R1309" t="s">
        <v>298</v>
      </c>
      <c r="S1309">
        <v>2</v>
      </c>
      <c r="T1309" t="s">
        <v>915</v>
      </c>
      <c r="U1309" t="s">
        <v>1449</v>
      </c>
      <c r="V1309" t="s">
        <v>1964</v>
      </c>
      <c r="W1309" t="s">
        <v>85</v>
      </c>
      <c r="X1309" t="s">
        <v>1869</v>
      </c>
      <c r="Y1309">
        <v>600.89</v>
      </c>
      <c r="Z1309">
        <v>44.97</v>
      </c>
      <c r="AA1309">
        <v>2</v>
      </c>
      <c r="AB1309" t="s">
        <v>2309</v>
      </c>
      <c r="AC1309" t="s">
        <v>2615</v>
      </c>
      <c r="AH1309" s="4"/>
      <c r="AI1309" s="4"/>
      <c r="AJ1309" t="s">
        <v>84</v>
      </c>
      <c r="AK1309" t="s">
        <v>246</v>
      </c>
      <c r="AL1309" t="s">
        <v>410</v>
      </c>
      <c r="AM1309" t="s">
        <v>972</v>
      </c>
      <c r="AN1309" t="s">
        <v>1505</v>
      </c>
      <c r="AO1309" t="s">
        <v>80</v>
      </c>
      <c r="AP1309" t="s">
        <v>1548</v>
      </c>
      <c r="AQ1309">
        <f>WebStore68[[#This Row],[unit_price]]*WebStore68[[#This Row],[quantity]]</f>
        <v>579.9</v>
      </c>
      <c r="AR1309" t="s">
        <v>645</v>
      </c>
      <c r="AS1309" t="s">
        <v>2347</v>
      </c>
      <c r="AT1309" t="str">
        <f t="shared" si="20"/>
        <v>1098351443679noMale438083Google Ads4361543830600.8944.97920289.95214.9913</v>
      </c>
      <c r="AU1309">
        <f>COUNTIF(AT$2:AT1309,AT1309)</f>
        <v>1</v>
      </c>
      <c r="AV1309" t="str">
        <f>WebStore68[[#This Row],[country]]&amp;"-"&amp;WebStore68[[#This Row],[item]]</f>
        <v>Portugal-AutoFull Pink Gaming Chair PU Leather With Rabbit Ears</v>
      </c>
    </row>
    <row r="1310" spans="1:48" hidden="1" x14ac:dyDescent="0.25">
      <c r="A1310">
        <v>1111</v>
      </c>
      <c r="B1310">
        <v>82</v>
      </c>
      <c r="C1310" s="4">
        <v>44374</v>
      </c>
      <c r="D1310" s="14">
        <f>WebStore68[[#This Row],[order_date]]</f>
        <v>44374</v>
      </c>
      <c r="E1310" s="3">
        <f>ROUNDUP(MONTH(WebStore68[[#This Row],[order_date]])/3, 0)</f>
        <v>2</v>
      </c>
      <c r="F1310">
        <v>9</v>
      </c>
      <c r="G1310" t="s">
        <v>41</v>
      </c>
      <c r="H1310" t="s">
        <v>52</v>
      </c>
      <c r="I1310" t="s">
        <v>55</v>
      </c>
      <c r="J1310" t="s">
        <v>57</v>
      </c>
      <c r="K1310" s="4">
        <v>43862</v>
      </c>
      <c r="L1310">
        <v>6</v>
      </c>
      <c r="M1310" t="s">
        <v>59</v>
      </c>
      <c r="N1310" s="4">
        <v>43862</v>
      </c>
      <c r="O1310" s="4">
        <v>43889</v>
      </c>
      <c r="P1310">
        <v>1</v>
      </c>
      <c r="Q1310" t="s">
        <v>159</v>
      </c>
      <c r="R1310" t="s">
        <v>321</v>
      </c>
      <c r="S1310">
        <v>1</v>
      </c>
      <c r="T1310" t="s">
        <v>920</v>
      </c>
      <c r="U1310" t="s">
        <v>1454</v>
      </c>
      <c r="V1310" t="s">
        <v>1969</v>
      </c>
      <c r="W1310" t="s">
        <v>110</v>
      </c>
      <c r="X1310" t="s">
        <v>1585</v>
      </c>
      <c r="Y1310">
        <v>489.54</v>
      </c>
      <c r="Z1310">
        <v>119.94</v>
      </c>
      <c r="AA1310">
        <v>1</v>
      </c>
      <c r="AB1310" t="s">
        <v>900</v>
      </c>
      <c r="AC1310" t="s">
        <v>2591</v>
      </c>
      <c r="AH1310" s="4"/>
      <c r="AI1310" s="4"/>
      <c r="AJ1310" t="s">
        <v>70</v>
      </c>
      <c r="AK1310" t="s">
        <v>232</v>
      </c>
      <c r="AL1310" t="s">
        <v>728</v>
      </c>
      <c r="AM1310" t="s">
        <v>1178</v>
      </c>
      <c r="AN1310" t="s">
        <v>1787</v>
      </c>
      <c r="AO1310" t="s">
        <v>67</v>
      </c>
      <c r="AP1310" t="s">
        <v>1517</v>
      </c>
      <c r="AQ1310">
        <f>WebStore68[[#This Row],[unit_price]]*WebStore68[[#This Row],[quantity]]</f>
        <v>244.77</v>
      </c>
      <c r="AR1310" t="s">
        <v>673</v>
      </c>
      <c r="AS1310" t="s">
        <v>2348</v>
      </c>
      <c r="AT1310" t="str">
        <f t="shared" si="20"/>
        <v>111182443749yesMale438626Google Ads4386243889489.54119.9455581.59319.9912</v>
      </c>
      <c r="AU1310">
        <f>COUNTIF(AT$2:AT1310,AT1310)</f>
        <v>1</v>
      </c>
      <c r="AV1310" t="str">
        <f>WebStore68[[#This Row],[country]]&amp;"-"&amp;WebStore68[[#This Row],[item]]</f>
        <v>Portugal-GoSports Football Training Target Net 6x6</v>
      </c>
    </row>
    <row r="1311" spans="1:48" hidden="1" x14ac:dyDescent="0.25">
      <c r="A1311">
        <v>1114</v>
      </c>
      <c r="B1311">
        <v>63</v>
      </c>
      <c r="C1311" s="13">
        <v>44377</v>
      </c>
      <c r="D1311" s="14">
        <f>WebStore68[[#This Row],[order_date]]</f>
        <v>44377</v>
      </c>
      <c r="E1311" s="3">
        <f>ROUNDUP(MONTH(WebStore68[[#This Row],[order_date]])/3, 0)</f>
        <v>2</v>
      </c>
      <c r="F1311">
        <v>9</v>
      </c>
      <c r="G1311" t="s">
        <v>41</v>
      </c>
      <c r="H1311" t="s">
        <v>52</v>
      </c>
      <c r="I1311" t="s">
        <v>56</v>
      </c>
      <c r="J1311" t="s">
        <v>57</v>
      </c>
      <c r="K1311" s="4">
        <v>43739</v>
      </c>
      <c r="L1311">
        <v>2</v>
      </c>
      <c r="M1311" t="s">
        <v>60</v>
      </c>
      <c r="N1311" s="4">
        <v>43615</v>
      </c>
      <c r="O1311" s="4">
        <v>43830</v>
      </c>
      <c r="P1311">
        <v>1</v>
      </c>
      <c r="Q1311" t="s">
        <v>159</v>
      </c>
      <c r="R1311" t="s">
        <v>321</v>
      </c>
      <c r="S1311">
        <v>2</v>
      </c>
      <c r="T1311" t="s">
        <v>922</v>
      </c>
      <c r="U1311" t="s">
        <v>1456</v>
      </c>
      <c r="V1311" t="s">
        <v>1971</v>
      </c>
      <c r="W1311" t="s">
        <v>75</v>
      </c>
      <c r="X1311" t="s">
        <v>1585</v>
      </c>
      <c r="Y1311">
        <v>93.97</v>
      </c>
      <c r="Z1311">
        <v>99.95</v>
      </c>
      <c r="AA1311">
        <v>2</v>
      </c>
      <c r="AB1311" t="s">
        <v>2313</v>
      </c>
      <c r="AC1311" t="s">
        <v>2620</v>
      </c>
      <c r="AH1311" s="4"/>
      <c r="AI1311" s="4"/>
      <c r="AJ1311" t="s">
        <v>70</v>
      </c>
      <c r="AK1311" t="s">
        <v>232</v>
      </c>
      <c r="AL1311" t="s">
        <v>645</v>
      </c>
      <c r="AM1311" t="s">
        <v>1111</v>
      </c>
      <c r="AN1311" t="s">
        <v>1715</v>
      </c>
      <c r="AO1311" t="s">
        <v>80</v>
      </c>
      <c r="AP1311" t="s">
        <v>1517</v>
      </c>
      <c r="AQ1311">
        <f>WebStore68[[#This Row],[unit_price]]*WebStore68[[#This Row],[quantity]]</f>
        <v>55</v>
      </c>
      <c r="AR1311" t="s">
        <v>432</v>
      </c>
      <c r="AS1311" t="s">
        <v>2331</v>
      </c>
      <c r="AT1311" t="str">
        <f t="shared" si="20"/>
        <v>111463443779noMale437392Facebook436154383093.9799.9551327.5219.9921</v>
      </c>
      <c r="AU1311">
        <f>COUNTIF(AT$2:AT1311,AT1311)</f>
        <v>1</v>
      </c>
      <c r="AV1311" t="str">
        <f>WebStore68[[#This Row],[country]]&amp;"-"&amp;WebStore68[[#This Row],[item]]</f>
        <v xml:space="preserve">Portugal-Agility Ladder </v>
      </c>
    </row>
    <row r="1312" spans="1:48" hidden="1" x14ac:dyDescent="0.25">
      <c r="A1312">
        <v>1114</v>
      </c>
      <c r="B1312">
        <v>63</v>
      </c>
      <c r="C1312" s="13">
        <v>44377</v>
      </c>
      <c r="D1312" s="14">
        <f>WebStore68[[#This Row],[order_date]]</f>
        <v>44377</v>
      </c>
      <c r="E1312" s="3">
        <f>ROUNDUP(MONTH(WebStore68[[#This Row],[order_date]])/3, 0)</f>
        <v>2</v>
      </c>
      <c r="F1312">
        <v>9</v>
      </c>
      <c r="G1312" t="s">
        <v>41</v>
      </c>
      <c r="H1312" t="s">
        <v>52</v>
      </c>
      <c r="I1312" t="s">
        <v>56</v>
      </c>
      <c r="J1312" t="s">
        <v>57</v>
      </c>
      <c r="K1312" s="4">
        <v>43739</v>
      </c>
      <c r="L1312">
        <v>2</v>
      </c>
      <c r="M1312" t="s">
        <v>60</v>
      </c>
      <c r="N1312" s="4">
        <v>43615</v>
      </c>
      <c r="O1312" s="4">
        <v>43830</v>
      </c>
      <c r="P1312">
        <v>1</v>
      </c>
      <c r="Q1312" t="s">
        <v>159</v>
      </c>
      <c r="R1312" t="s">
        <v>321</v>
      </c>
      <c r="S1312">
        <v>2</v>
      </c>
      <c r="T1312" t="s">
        <v>922</v>
      </c>
      <c r="U1312" t="s">
        <v>1456</v>
      </c>
      <c r="V1312" t="s">
        <v>1971</v>
      </c>
      <c r="W1312" t="s">
        <v>75</v>
      </c>
      <c r="X1312" t="s">
        <v>1585</v>
      </c>
      <c r="Y1312">
        <v>93.97</v>
      </c>
      <c r="Z1312">
        <v>99.95</v>
      </c>
      <c r="AA1312">
        <v>2</v>
      </c>
      <c r="AB1312" t="s">
        <v>2313</v>
      </c>
      <c r="AC1312" t="s">
        <v>2620</v>
      </c>
      <c r="AH1312" s="4"/>
      <c r="AI1312" s="4"/>
      <c r="AJ1312" t="s">
        <v>70</v>
      </c>
      <c r="AK1312" t="s">
        <v>232</v>
      </c>
      <c r="AL1312" t="s">
        <v>591</v>
      </c>
      <c r="AM1312" t="s">
        <v>1147</v>
      </c>
      <c r="AN1312" t="s">
        <v>1610</v>
      </c>
      <c r="AO1312" t="s">
        <v>67</v>
      </c>
      <c r="AP1312" t="s">
        <v>1517</v>
      </c>
      <c r="AQ1312">
        <f>WebStore68[[#This Row],[unit_price]]*WebStore68[[#This Row],[quantity]]</f>
        <v>38.97</v>
      </c>
      <c r="AR1312" t="s">
        <v>640</v>
      </c>
      <c r="AS1312" t="s">
        <v>2393</v>
      </c>
      <c r="AT1312" t="str">
        <f t="shared" si="20"/>
        <v>111463443779noMale437392Facebook436154383093.9799.9554412.99319.9917</v>
      </c>
      <c r="AU1312">
        <f>COUNTIF(AT$2:AT1312,AT1312)</f>
        <v>1</v>
      </c>
      <c r="AV1312" t="str">
        <f>WebStore68[[#This Row],[country]]&amp;"-"&amp;WebStore68[[#This Row],[item]]</f>
        <v>Portugal-Football Self Training Kick Practice Trainer Aid Equipment Waist Belt Returner</v>
      </c>
    </row>
    <row r="1313" spans="1:48" hidden="1" x14ac:dyDescent="0.25">
      <c r="A1313">
        <v>1125</v>
      </c>
      <c r="B1313">
        <v>351</v>
      </c>
      <c r="C1313" s="4">
        <v>44381</v>
      </c>
      <c r="D1313" s="14">
        <f>WebStore68[[#This Row],[order_date]]</f>
        <v>44381</v>
      </c>
      <c r="E1313" s="3">
        <f>ROUNDUP(MONTH(WebStore68[[#This Row],[order_date]])/3, 0)</f>
        <v>3</v>
      </c>
      <c r="F1313">
        <v>9</v>
      </c>
      <c r="G1313" t="s">
        <v>41</v>
      </c>
      <c r="H1313" t="s">
        <v>52</v>
      </c>
      <c r="I1313" t="s">
        <v>56</v>
      </c>
      <c r="J1313" t="s">
        <v>57</v>
      </c>
      <c r="K1313" s="4">
        <v>43808</v>
      </c>
      <c r="L1313">
        <v>3</v>
      </c>
      <c r="M1313" t="s">
        <v>59</v>
      </c>
      <c r="N1313" s="4">
        <v>43615</v>
      </c>
      <c r="O1313" s="4">
        <v>43830</v>
      </c>
      <c r="P1313">
        <v>1</v>
      </c>
      <c r="Q1313" t="s">
        <v>70</v>
      </c>
      <c r="R1313" t="s">
        <v>232</v>
      </c>
      <c r="S1313">
        <v>1</v>
      </c>
      <c r="T1313" t="s">
        <v>865</v>
      </c>
      <c r="U1313" t="s">
        <v>1402</v>
      </c>
      <c r="V1313" t="s">
        <v>1859</v>
      </c>
      <c r="W1313" t="s">
        <v>80</v>
      </c>
      <c r="X1313" t="s">
        <v>1517</v>
      </c>
      <c r="Y1313">
        <v>279.98</v>
      </c>
      <c r="Z1313">
        <v>39.979999999999997</v>
      </c>
      <c r="AA1313">
        <v>1</v>
      </c>
      <c r="AB1313" t="s">
        <v>640</v>
      </c>
      <c r="AC1313" t="s">
        <v>2393</v>
      </c>
      <c r="AH1313" s="4"/>
      <c r="AI1313" s="4"/>
      <c r="AJ1313" t="s">
        <v>70</v>
      </c>
      <c r="AK1313" t="s">
        <v>232</v>
      </c>
      <c r="AL1313" t="s">
        <v>865</v>
      </c>
      <c r="AM1313" t="s">
        <v>1402</v>
      </c>
      <c r="AN1313" t="s">
        <v>1859</v>
      </c>
      <c r="AO1313" t="s">
        <v>80</v>
      </c>
      <c r="AP1313" t="s">
        <v>1517</v>
      </c>
      <c r="AQ1313">
        <f>WebStore68[[#This Row],[unit_price]]*WebStore68[[#This Row],[quantity]]</f>
        <v>279.98</v>
      </c>
      <c r="AR1313" t="s">
        <v>640</v>
      </c>
      <c r="AS1313" t="s">
        <v>2393</v>
      </c>
      <c r="AT1313" t="str">
        <f t="shared" si="20"/>
        <v>1125351443819noMale438083Google Ads4361543830279.9839.98591139.99219.9917</v>
      </c>
      <c r="AU1313">
        <f>COUNTIF(AT$2:AT1313,AT1313)</f>
        <v>1</v>
      </c>
      <c r="AV1313" t="str">
        <f>WebStore68[[#This Row],[country]]&amp;"-"&amp;WebStore68[[#This Row],[item]]</f>
        <v>Portugal-Mini Foldable Treadmill Walking Pad Home &amp; Office Gym</v>
      </c>
    </row>
    <row r="1314" spans="1:48" hidden="1" x14ac:dyDescent="0.25">
      <c r="A1314">
        <v>1134</v>
      </c>
      <c r="B1314">
        <v>351</v>
      </c>
      <c r="C1314" s="4">
        <v>44385</v>
      </c>
      <c r="D1314" s="14">
        <f>WebStore68[[#This Row],[order_date]]</f>
        <v>44385</v>
      </c>
      <c r="E1314" s="3">
        <f>ROUNDUP(MONTH(WebStore68[[#This Row],[order_date]])/3, 0)</f>
        <v>3</v>
      </c>
      <c r="F1314">
        <v>9</v>
      </c>
      <c r="G1314" t="s">
        <v>41</v>
      </c>
      <c r="H1314" t="s">
        <v>52</v>
      </c>
      <c r="I1314" t="s">
        <v>56</v>
      </c>
      <c r="J1314" t="s">
        <v>57</v>
      </c>
      <c r="K1314" s="4">
        <v>43808</v>
      </c>
      <c r="L1314">
        <v>3</v>
      </c>
      <c r="M1314" t="s">
        <v>59</v>
      </c>
      <c r="N1314" s="4">
        <v>43615</v>
      </c>
      <c r="O1314" s="4">
        <v>43830</v>
      </c>
      <c r="P1314">
        <v>1</v>
      </c>
      <c r="Q1314" t="s">
        <v>70</v>
      </c>
      <c r="R1314" t="s">
        <v>232</v>
      </c>
      <c r="S1314">
        <v>1</v>
      </c>
      <c r="T1314" t="s">
        <v>440</v>
      </c>
      <c r="U1314" t="s">
        <v>1002</v>
      </c>
      <c r="V1314" t="s">
        <v>1534</v>
      </c>
      <c r="W1314" t="s">
        <v>80</v>
      </c>
      <c r="X1314" t="s">
        <v>1517</v>
      </c>
      <c r="Y1314">
        <v>45.9</v>
      </c>
      <c r="Z1314">
        <v>39.979999999999997</v>
      </c>
      <c r="AA1314">
        <v>1</v>
      </c>
      <c r="AB1314" t="s">
        <v>432</v>
      </c>
      <c r="AC1314" t="s">
        <v>2331</v>
      </c>
      <c r="AH1314" s="4"/>
      <c r="AI1314" s="4"/>
      <c r="AJ1314" t="s">
        <v>70</v>
      </c>
      <c r="AK1314" t="s">
        <v>232</v>
      </c>
      <c r="AL1314" t="s">
        <v>440</v>
      </c>
      <c r="AM1314" t="s">
        <v>1002</v>
      </c>
      <c r="AN1314" t="s">
        <v>1534</v>
      </c>
      <c r="AO1314" t="s">
        <v>80</v>
      </c>
      <c r="AP1314" t="s">
        <v>1517</v>
      </c>
      <c r="AQ1314">
        <f>WebStore68[[#This Row],[unit_price]]*WebStore68[[#This Row],[quantity]]</f>
        <v>45.9</v>
      </c>
      <c r="AR1314" t="s">
        <v>432</v>
      </c>
      <c r="AS1314" t="s">
        <v>2331</v>
      </c>
      <c r="AT1314" t="str">
        <f t="shared" si="20"/>
        <v>1134351443859noMale438083Google Ads436154383045.939.98517022.95219.9921</v>
      </c>
      <c r="AU1314">
        <f>COUNTIF(AT$2:AT1314,AT1314)</f>
        <v>1</v>
      </c>
      <c r="AV1314" t="str">
        <f>WebStore68[[#This Row],[country]]&amp;"-"&amp;WebStore68[[#This Row],[item]]</f>
        <v>Portugal-ZIONOR Swim Goggles G1 Polarized Swimming Goggles Anti-Fog for Adult</v>
      </c>
    </row>
    <row r="1315" spans="1:48" hidden="1" x14ac:dyDescent="0.25">
      <c r="A1315">
        <v>1138</v>
      </c>
      <c r="B1315">
        <v>101</v>
      </c>
      <c r="C1315" s="4">
        <v>44387</v>
      </c>
      <c r="D1315" s="14">
        <f>WebStore68[[#This Row],[order_date]]</f>
        <v>44387</v>
      </c>
      <c r="E1315" s="3">
        <f>ROUNDUP(MONTH(WebStore68[[#This Row],[order_date]])/3, 0)</f>
        <v>3</v>
      </c>
      <c r="F1315">
        <v>9</v>
      </c>
      <c r="G1315" t="s">
        <v>41</v>
      </c>
      <c r="H1315" t="s">
        <v>52</v>
      </c>
      <c r="I1315" t="s">
        <v>55</v>
      </c>
      <c r="J1315" t="s">
        <v>57</v>
      </c>
      <c r="K1315" s="4">
        <v>43677</v>
      </c>
      <c r="L1315">
        <v>3</v>
      </c>
      <c r="M1315" t="s">
        <v>59</v>
      </c>
      <c r="N1315" s="4">
        <v>43615</v>
      </c>
      <c r="O1315" s="4">
        <v>43830</v>
      </c>
      <c r="P1315">
        <v>1</v>
      </c>
      <c r="Q1315" t="s">
        <v>110</v>
      </c>
      <c r="R1315" t="s">
        <v>272</v>
      </c>
      <c r="S1315">
        <v>2</v>
      </c>
      <c r="T1315" t="s">
        <v>933</v>
      </c>
      <c r="U1315" t="s">
        <v>1467</v>
      </c>
      <c r="V1315" t="s">
        <v>1982</v>
      </c>
      <c r="W1315" t="s">
        <v>75</v>
      </c>
      <c r="X1315" t="s">
        <v>1869</v>
      </c>
      <c r="Y1315">
        <v>209.83</v>
      </c>
      <c r="Z1315">
        <v>74.95</v>
      </c>
      <c r="AA1315">
        <v>2</v>
      </c>
      <c r="AB1315" t="s">
        <v>2184</v>
      </c>
      <c r="AC1315" t="s">
        <v>2466</v>
      </c>
      <c r="AH1315" s="4"/>
      <c r="AI1315" s="4"/>
      <c r="AJ1315" t="s">
        <v>67</v>
      </c>
      <c r="AK1315" t="s">
        <v>229</v>
      </c>
      <c r="AL1315" t="s">
        <v>445</v>
      </c>
      <c r="AM1315" t="s">
        <v>1007</v>
      </c>
      <c r="AN1315" t="s">
        <v>1533</v>
      </c>
      <c r="AO1315" t="s">
        <v>80</v>
      </c>
      <c r="AP1315" t="s">
        <v>1548</v>
      </c>
      <c r="AQ1315">
        <f>WebStore68[[#This Row],[unit_price]]*WebStore68[[#This Row],[quantity]]</f>
        <v>119.98</v>
      </c>
      <c r="AR1315" t="s">
        <v>79</v>
      </c>
      <c r="AS1315" t="s">
        <v>2349</v>
      </c>
      <c r="AT1315" t="str">
        <f t="shared" si="20"/>
        <v>1138101443879yesMale436773Google Ads4361543830209.8374.95310459.99214.994</v>
      </c>
      <c r="AU1315">
        <f>COUNTIF(AT$2:AT1315,AT1315)</f>
        <v>1</v>
      </c>
      <c r="AV1315" t="str">
        <f>WebStore68[[#This Row],[country]]&amp;"-"&amp;WebStore68[[#This Row],[item]]</f>
        <v>Portugal-One Piece Vol.3 1st Edition - JP</v>
      </c>
    </row>
    <row r="1316" spans="1:48" hidden="1" x14ac:dyDescent="0.25">
      <c r="A1316">
        <v>1138</v>
      </c>
      <c r="B1316">
        <v>101</v>
      </c>
      <c r="C1316" s="4">
        <v>44387</v>
      </c>
      <c r="D1316" s="14">
        <f>WebStore68[[#This Row],[order_date]]</f>
        <v>44387</v>
      </c>
      <c r="E1316" s="3">
        <f>ROUNDUP(MONTH(WebStore68[[#This Row],[order_date]])/3, 0)</f>
        <v>3</v>
      </c>
      <c r="F1316">
        <v>9</v>
      </c>
      <c r="G1316" t="s">
        <v>41</v>
      </c>
      <c r="H1316" t="s">
        <v>52</v>
      </c>
      <c r="I1316" t="s">
        <v>55</v>
      </c>
      <c r="J1316" t="s">
        <v>57</v>
      </c>
      <c r="K1316" s="4">
        <v>43677</v>
      </c>
      <c r="L1316">
        <v>3</v>
      </c>
      <c r="M1316" t="s">
        <v>59</v>
      </c>
      <c r="N1316" s="4">
        <v>43615</v>
      </c>
      <c r="O1316" s="4">
        <v>43830</v>
      </c>
      <c r="P1316">
        <v>1</v>
      </c>
      <c r="Q1316" t="s">
        <v>110</v>
      </c>
      <c r="R1316" t="s">
        <v>272</v>
      </c>
      <c r="S1316">
        <v>2</v>
      </c>
      <c r="T1316" t="s">
        <v>933</v>
      </c>
      <c r="U1316" t="s">
        <v>1467</v>
      </c>
      <c r="V1316" t="s">
        <v>1982</v>
      </c>
      <c r="W1316" t="s">
        <v>75</v>
      </c>
      <c r="X1316" t="s">
        <v>1869</v>
      </c>
      <c r="Y1316">
        <v>209.83</v>
      </c>
      <c r="Z1316">
        <v>74.95</v>
      </c>
      <c r="AA1316">
        <v>2</v>
      </c>
      <c r="AB1316" t="s">
        <v>2184</v>
      </c>
      <c r="AC1316" t="s">
        <v>2466</v>
      </c>
      <c r="AH1316" s="4"/>
      <c r="AI1316" s="4"/>
      <c r="AJ1316" t="s">
        <v>67</v>
      </c>
      <c r="AK1316" t="s">
        <v>229</v>
      </c>
      <c r="AL1316" t="s">
        <v>476</v>
      </c>
      <c r="AM1316" t="s">
        <v>1031</v>
      </c>
      <c r="AN1316" t="s">
        <v>1487</v>
      </c>
      <c r="AO1316" t="s">
        <v>67</v>
      </c>
      <c r="AP1316" t="s">
        <v>1548</v>
      </c>
      <c r="AQ1316">
        <f>WebStore68[[#This Row],[unit_price]]*WebStore68[[#This Row],[quantity]]</f>
        <v>89.85</v>
      </c>
      <c r="AR1316" t="s">
        <v>872</v>
      </c>
      <c r="AS1316" t="s">
        <v>2388</v>
      </c>
      <c r="AT1316" t="str">
        <f t="shared" si="20"/>
        <v>1138101443879yesMale436773Google Ads4361543830209.8374.9539529.95314.9919</v>
      </c>
      <c r="AU1316">
        <f>COUNTIF(AT$2:AT1316,AT1316)</f>
        <v>1</v>
      </c>
      <c r="AV1316" t="str">
        <f>WebStore68[[#This Row],[country]]&amp;"-"&amp;WebStore68[[#This Row],[item]]</f>
        <v>Portugal-Never Split the Difference: Negotiating As If Your Life Depended On It</v>
      </c>
    </row>
    <row r="1317" spans="1:48" hidden="1" x14ac:dyDescent="0.25">
      <c r="A1317">
        <v>1141</v>
      </c>
      <c r="B1317">
        <v>429</v>
      </c>
      <c r="C1317" s="4">
        <v>44389</v>
      </c>
      <c r="D1317" s="14">
        <f>WebStore68[[#This Row],[order_date]]</f>
        <v>44389</v>
      </c>
      <c r="E1317" s="3">
        <f>ROUNDUP(MONTH(WebStore68[[#This Row],[order_date]])/3, 0)</f>
        <v>3</v>
      </c>
      <c r="F1317">
        <v>9</v>
      </c>
      <c r="G1317" t="s">
        <v>41</v>
      </c>
      <c r="H1317" t="s">
        <v>52</v>
      </c>
      <c r="I1317" t="s">
        <v>55</v>
      </c>
      <c r="J1317" t="s">
        <v>58</v>
      </c>
      <c r="K1317" s="4">
        <v>43808</v>
      </c>
      <c r="L1317">
        <v>3</v>
      </c>
      <c r="M1317" t="s">
        <v>59</v>
      </c>
      <c r="N1317" s="4">
        <v>43615</v>
      </c>
      <c r="O1317" s="4">
        <v>43830</v>
      </c>
      <c r="P1317">
        <v>1</v>
      </c>
      <c r="Q1317" t="s">
        <v>79</v>
      </c>
      <c r="R1317" t="s">
        <v>241</v>
      </c>
      <c r="S1317">
        <v>1</v>
      </c>
      <c r="T1317" t="s">
        <v>524</v>
      </c>
      <c r="U1317" t="s">
        <v>1087</v>
      </c>
      <c r="V1317" t="s">
        <v>1614</v>
      </c>
      <c r="W1317" t="s">
        <v>80</v>
      </c>
      <c r="X1317" t="s">
        <v>1548</v>
      </c>
      <c r="Y1317">
        <v>27.9</v>
      </c>
      <c r="Z1317">
        <v>29.98</v>
      </c>
      <c r="AA1317">
        <v>1</v>
      </c>
      <c r="AB1317" t="s">
        <v>455</v>
      </c>
      <c r="AC1317" t="s">
        <v>2340</v>
      </c>
      <c r="AH1317" s="4"/>
      <c r="AI1317" s="4"/>
      <c r="AJ1317" t="s">
        <v>79</v>
      </c>
      <c r="AK1317" t="s">
        <v>241</v>
      </c>
      <c r="AL1317" t="s">
        <v>524</v>
      </c>
      <c r="AM1317" t="s">
        <v>1087</v>
      </c>
      <c r="AN1317" t="s">
        <v>1614</v>
      </c>
      <c r="AO1317" t="s">
        <v>80</v>
      </c>
      <c r="AP1317" t="s">
        <v>1548</v>
      </c>
      <c r="AQ1317">
        <f>WebStore68[[#This Row],[unit_price]]*WebStore68[[#This Row],[quantity]]</f>
        <v>27.9</v>
      </c>
      <c r="AR1317" t="s">
        <v>455</v>
      </c>
      <c r="AS1317" t="s">
        <v>2340</v>
      </c>
      <c r="AT1317" t="str">
        <f t="shared" si="20"/>
        <v>1141429443899yesFemale438083Google Ads436154383027.929.98416813.95214.9915</v>
      </c>
      <c r="AU1317">
        <f>COUNTIF(AT$2:AT1317,AT1317)</f>
        <v>1</v>
      </c>
      <c r="AV1317" t="str">
        <f>WebStore68[[#This Row],[country]]&amp;"-"&amp;WebStore68[[#This Row],[item]]</f>
        <v>Portugal-Yu-Gi-Oh! TCG: Egyptian God Deck: Slifer The Sky Dragon</v>
      </c>
    </row>
    <row r="1318" spans="1:48" hidden="1" x14ac:dyDescent="0.25">
      <c r="A1318">
        <v>1149</v>
      </c>
      <c r="B1318">
        <v>124</v>
      </c>
      <c r="C1318" s="4">
        <v>44395</v>
      </c>
      <c r="D1318" s="14">
        <f>WebStore68[[#This Row],[order_date]]</f>
        <v>44395</v>
      </c>
      <c r="E1318" s="3">
        <f>ROUNDUP(MONTH(WebStore68[[#This Row],[order_date]])/3, 0)</f>
        <v>3</v>
      </c>
      <c r="F1318">
        <v>9</v>
      </c>
      <c r="G1318" t="s">
        <v>41</v>
      </c>
      <c r="H1318" t="s">
        <v>52</v>
      </c>
      <c r="I1318" t="s">
        <v>56</v>
      </c>
      <c r="J1318" t="s">
        <v>57</v>
      </c>
      <c r="K1318" s="4">
        <v>43721</v>
      </c>
      <c r="L1318">
        <v>3</v>
      </c>
      <c r="M1318" t="s">
        <v>59</v>
      </c>
      <c r="N1318" s="4">
        <v>43615</v>
      </c>
      <c r="O1318" s="4">
        <v>43830</v>
      </c>
      <c r="P1318">
        <v>1</v>
      </c>
      <c r="Q1318" t="s">
        <v>90</v>
      </c>
      <c r="R1318" t="s">
        <v>252</v>
      </c>
      <c r="S1318">
        <v>1</v>
      </c>
      <c r="T1318" t="s">
        <v>70</v>
      </c>
      <c r="U1318" t="s">
        <v>1040</v>
      </c>
      <c r="V1318" t="s">
        <v>1568</v>
      </c>
      <c r="W1318" t="s">
        <v>67</v>
      </c>
      <c r="X1318" t="s">
        <v>1562</v>
      </c>
      <c r="Y1318">
        <v>596.97</v>
      </c>
      <c r="Z1318">
        <v>29.97</v>
      </c>
      <c r="AA1318">
        <v>1</v>
      </c>
      <c r="AB1318" t="s">
        <v>645</v>
      </c>
      <c r="AC1318" t="s">
        <v>2347</v>
      </c>
      <c r="AH1318" s="4"/>
      <c r="AI1318" s="4"/>
      <c r="AJ1318" t="s">
        <v>90</v>
      </c>
      <c r="AK1318" t="s">
        <v>252</v>
      </c>
      <c r="AL1318" t="s">
        <v>70</v>
      </c>
      <c r="AM1318" t="s">
        <v>1040</v>
      </c>
      <c r="AN1318" t="s">
        <v>1568</v>
      </c>
      <c r="AO1318" t="s">
        <v>67</v>
      </c>
      <c r="AP1318" t="s">
        <v>1562</v>
      </c>
      <c r="AQ1318">
        <f>WebStore68[[#This Row],[unit_price]]*WebStore68[[#This Row],[quantity]]</f>
        <v>596.97</v>
      </c>
      <c r="AR1318" t="s">
        <v>645</v>
      </c>
      <c r="AS1318" t="s">
        <v>2347</v>
      </c>
      <c r="AT1318" t="str">
        <f t="shared" si="20"/>
        <v>1149124443959noMale437213Google Ads4361543830596.9729.9765198.9939.9913</v>
      </c>
      <c r="AU1318">
        <f>COUNTIF(AT$2:AT1318,AT1318)</f>
        <v>1</v>
      </c>
      <c r="AV1318" t="str">
        <f>WebStore68[[#This Row],[country]]&amp;"-"&amp;WebStore68[[#This Row],[item]]</f>
        <v>Portugal-16" Large wood Vintage Premium metal chess set</v>
      </c>
    </row>
    <row r="1319" spans="1:48" hidden="1" x14ac:dyDescent="0.25">
      <c r="A1319">
        <v>1152</v>
      </c>
      <c r="B1319">
        <v>222</v>
      </c>
      <c r="C1319" s="4">
        <v>44397</v>
      </c>
      <c r="D1319" s="14">
        <f>WebStore68[[#This Row],[order_date]]</f>
        <v>44397</v>
      </c>
      <c r="E1319" s="3">
        <f>ROUNDUP(MONTH(WebStore68[[#This Row],[order_date]])/3, 0)</f>
        <v>3</v>
      </c>
      <c r="F1319">
        <v>9</v>
      </c>
      <c r="G1319" t="s">
        <v>41</v>
      </c>
      <c r="H1319" t="s">
        <v>52</v>
      </c>
      <c r="I1319" t="s">
        <v>55</v>
      </c>
      <c r="J1319" t="s">
        <v>57</v>
      </c>
      <c r="K1319" s="4">
        <v>43729</v>
      </c>
      <c r="L1319">
        <v>1</v>
      </c>
      <c r="M1319" t="s">
        <v>61</v>
      </c>
      <c r="N1319" s="4">
        <v>43615</v>
      </c>
      <c r="O1319" s="4">
        <v>43830</v>
      </c>
      <c r="P1319">
        <v>2</v>
      </c>
      <c r="Q1319" t="s">
        <v>214</v>
      </c>
      <c r="R1319" t="s">
        <v>376</v>
      </c>
      <c r="S1319">
        <v>2</v>
      </c>
      <c r="T1319" t="s">
        <v>936</v>
      </c>
      <c r="U1319" t="s">
        <v>1470</v>
      </c>
      <c r="V1319" t="s">
        <v>1984</v>
      </c>
      <c r="W1319" t="s">
        <v>83</v>
      </c>
      <c r="X1319" t="s">
        <v>1869</v>
      </c>
      <c r="Y1319">
        <v>346.95</v>
      </c>
      <c r="Z1319">
        <v>74.95</v>
      </c>
      <c r="AA1319">
        <v>2</v>
      </c>
      <c r="AB1319" t="s">
        <v>2318</v>
      </c>
      <c r="AC1319" t="s">
        <v>2626</v>
      </c>
      <c r="AH1319" s="4"/>
      <c r="AI1319" s="4"/>
      <c r="AJ1319" t="s">
        <v>79</v>
      </c>
      <c r="AK1319" t="s">
        <v>241</v>
      </c>
      <c r="AL1319" t="s">
        <v>530</v>
      </c>
      <c r="AM1319" t="s">
        <v>1092</v>
      </c>
      <c r="AN1319" t="s">
        <v>1619</v>
      </c>
      <c r="AO1319" t="s">
        <v>67</v>
      </c>
      <c r="AP1319" t="s">
        <v>1548</v>
      </c>
      <c r="AQ1319">
        <f>WebStore68[[#This Row],[unit_price]]*WebStore68[[#This Row],[quantity]]</f>
        <v>188.97</v>
      </c>
      <c r="AR1319" t="s">
        <v>65</v>
      </c>
      <c r="AS1319" t="s">
        <v>2343</v>
      </c>
      <c r="AT1319" t="str">
        <f t="shared" si="20"/>
        <v>1152222443979yesMale437291YouTube4361543830346.9574.9541662.99314.9910</v>
      </c>
      <c r="AU1319">
        <f>COUNTIF(AT$2:AT1319,AT1319)</f>
        <v>1</v>
      </c>
      <c r="AV1319" t="str">
        <f>WebStore68[[#This Row],[country]]&amp;"-"&amp;WebStore68[[#This Row],[item]]</f>
        <v>Portugal-Ancient Guardians Booster Box YuGiOh TCG 1st Edition</v>
      </c>
    </row>
    <row r="1320" spans="1:48" hidden="1" x14ac:dyDescent="0.25">
      <c r="A1320">
        <v>1152</v>
      </c>
      <c r="B1320">
        <v>222</v>
      </c>
      <c r="C1320" s="4">
        <v>44397</v>
      </c>
      <c r="D1320" s="14">
        <f>WebStore68[[#This Row],[order_date]]</f>
        <v>44397</v>
      </c>
      <c r="E1320" s="3">
        <f>ROUNDUP(MONTH(WebStore68[[#This Row],[order_date]])/3, 0)</f>
        <v>3</v>
      </c>
      <c r="F1320">
        <v>9</v>
      </c>
      <c r="G1320" t="s">
        <v>41</v>
      </c>
      <c r="H1320" t="s">
        <v>52</v>
      </c>
      <c r="I1320" t="s">
        <v>55</v>
      </c>
      <c r="J1320" t="s">
        <v>57</v>
      </c>
      <c r="K1320" s="4">
        <v>43729</v>
      </c>
      <c r="L1320">
        <v>1</v>
      </c>
      <c r="M1320" t="s">
        <v>61</v>
      </c>
      <c r="N1320" s="4">
        <v>43615</v>
      </c>
      <c r="O1320" s="4">
        <v>43830</v>
      </c>
      <c r="P1320">
        <v>2</v>
      </c>
      <c r="Q1320" t="s">
        <v>214</v>
      </c>
      <c r="R1320" t="s">
        <v>376</v>
      </c>
      <c r="S1320">
        <v>2</v>
      </c>
      <c r="T1320" t="s">
        <v>936</v>
      </c>
      <c r="U1320" t="s">
        <v>1470</v>
      </c>
      <c r="V1320" t="s">
        <v>1984</v>
      </c>
      <c r="W1320" t="s">
        <v>83</v>
      </c>
      <c r="X1320" t="s">
        <v>1869</v>
      </c>
      <c r="Y1320">
        <v>346.95</v>
      </c>
      <c r="Z1320">
        <v>74.95</v>
      </c>
      <c r="AA1320">
        <v>2</v>
      </c>
      <c r="AB1320" t="s">
        <v>2318</v>
      </c>
      <c r="AC1320" t="s">
        <v>2626</v>
      </c>
      <c r="AH1320" s="4"/>
      <c r="AI1320" s="4"/>
      <c r="AJ1320" t="s">
        <v>78</v>
      </c>
      <c r="AK1320" t="s">
        <v>240</v>
      </c>
      <c r="AL1320" t="s">
        <v>402</v>
      </c>
      <c r="AM1320" t="s">
        <v>964</v>
      </c>
      <c r="AN1320" t="s">
        <v>1498</v>
      </c>
      <c r="AO1320" t="s">
        <v>80</v>
      </c>
      <c r="AP1320" t="s">
        <v>1548</v>
      </c>
      <c r="AQ1320">
        <f>WebStore68[[#This Row],[unit_price]]*WebStore68[[#This Row],[quantity]]</f>
        <v>157.97999999999999</v>
      </c>
      <c r="AR1320" t="s">
        <v>469</v>
      </c>
      <c r="AS1320" t="s">
        <v>2339</v>
      </c>
      <c r="AT1320" t="str">
        <f t="shared" si="20"/>
        <v>1152222443979yesMale437291YouTube4361543830346.9574.9586978.99214.9923</v>
      </c>
      <c r="AU1320">
        <f>COUNTIF(AT$2:AT1320,AT1320)</f>
        <v>1</v>
      </c>
      <c r="AV1320" t="str">
        <f>WebStore68[[#This Row],[country]]&amp;"-"&amp;WebStore68[[#This Row],[item]]</f>
        <v>Portugal-Kessaku 8-Inch Chef Knife - Samurai Series - High Carbon 7Cr17MoV Steel</v>
      </c>
    </row>
    <row r="1321" spans="1:48" hidden="1" x14ac:dyDescent="0.25">
      <c r="A1321">
        <v>1155</v>
      </c>
      <c r="B1321">
        <v>133</v>
      </c>
      <c r="C1321" s="4">
        <v>44399</v>
      </c>
      <c r="D1321" s="14">
        <f>WebStore68[[#This Row],[order_date]]</f>
        <v>44399</v>
      </c>
      <c r="E1321" s="3">
        <f>ROUNDUP(MONTH(WebStore68[[#This Row],[order_date]])/3, 0)</f>
        <v>3</v>
      </c>
      <c r="F1321">
        <v>9</v>
      </c>
      <c r="G1321" t="s">
        <v>41</v>
      </c>
      <c r="H1321" t="s">
        <v>52</v>
      </c>
      <c r="I1321" t="s">
        <v>56</v>
      </c>
      <c r="J1321" t="s">
        <v>57</v>
      </c>
      <c r="K1321" s="4">
        <v>44154</v>
      </c>
      <c r="L1321">
        <v>11</v>
      </c>
      <c r="M1321" t="s">
        <v>60</v>
      </c>
      <c r="N1321" s="4">
        <v>44148</v>
      </c>
      <c r="O1321" s="4">
        <v>44265</v>
      </c>
      <c r="P1321">
        <v>1</v>
      </c>
      <c r="Q1321" t="s">
        <v>70</v>
      </c>
      <c r="R1321" t="s">
        <v>232</v>
      </c>
      <c r="S1321">
        <v>1</v>
      </c>
      <c r="T1321" t="s">
        <v>512</v>
      </c>
      <c r="U1321" t="s">
        <v>1075</v>
      </c>
      <c r="V1321" t="s">
        <v>1602</v>
      </c>
      <c r="W1321" t="s">
        <v>69</v>
      </c>
      <c r="X1321" t="s">
        <v>1517</v>
      </c>
      <c r="Y1321">
        <v>32.96</v>
      </c>
      <c r="Z1321">
        <v>19.989999999999998</v>
      </c>
      <c r="AA1321">
        <v>1</v>
      </c>
      <c r="AB1321" t="s">
        <v>673</v>
      </c>
      <c r="AC1321" t="s">
        <v>2348</v>
      </c>
      <c r="AH1321" s="4"/>
      <c r="AI1321" s="4"/>
      <c r="AJ1321" t="s">
        <v>70</v>
      </c>
      <c r="AK1321" t="s">
        <v>232</v>
      </c>
      <c r="AL1321" t="s">
        <v>512</v>
      </c>
      <c r="AM1321" t="s">
        <v>1075</v>
      </c>
      <c r="AN1321" t="s">
        <v>1602</v>
      </c>
      <c r="AO1321" t="s">
        <v>69</v>
      </c>
      <c r="AP1321" t="s">
        <v>1517</v>
      </c>
      <c r="AQ1321">
        <f>WebStore68[[#This Row],[unit_price]]*WebStore68[[#This Row],[quantity]]</f>
        <v>32.96</v>
      </c>
      <c r="AR1321" t="s">
        <v>673</v>
      </c>
      <c r="AS1321" t="s">
        <v>2348</v>
      </c>
      <c r="AT1321" t="str">
        <f t="shared" si="20"/>
        <v>1155133443999noMale4415411Facebook441484426532.9619.9956332.96119.9912</v>
      </c>
      <c r="AU1321">
        <f>COUNTIF(AT$2:AT1321,AT1321)</f>
        <v>1</v>
      </c>
      <c r="AV1321" t="str">
        <f>WebStore68[[#This Row],[country]]&amp;"-"&amp;WebStore68[[#This Row],[item]]</f>
        <v>Portugal-Instant Table Tennis Kit Ping Pong Set Retractable Net Rack + 2 Bats + 6 Balls</v>
      </c>
    </row>
    <row r="1322" spans="1:48" hidden="1" x14ac:dyDescent="0.25">
      <c r="A1322">
        <v>1158</v>
      </c>
      <c r="B1322">
        <v>267</v>
      </c>
      <c r="C1322" s="4">
        <v>44400</v>
      </c>
      <c r="D1322" s="14">
        <f>WebStore68[[#This Row],[order_date]]</f>
        <v>44400</v>
      </c>
      <c r="E1322" s="3">
        <f>ROUNDUP(MONTH(WebStore68[[#This Row],[order_date]])/3, 0)</f>
        <v>3</v>
      </c>
      <c r="F1322">
        <v>9</v>
      </c>
      <c r="G1322" t="s">
        <v>41</v>
      </c>
      <c r="H1322" t="s">
        <v>52</v>
      </c>
      <c r="I1322" t="s">
        <v>56</v>
      </c>
      <c r="J1322" t="s">
        <v>58</v>
      </c>
      <c r="K1322" s="4">
        <v>44265</v>
      </c>
      <c r="L1322">
        <v>12</v>
      </c>
      <c r="M1322" t="s">
        <v>61</v>
      </c>
      <c r="N1322" s="4">
        <v>44250</v>
      </c>
      <c r="O1322" s="4">
        <v>44377</v>
      </c>
      <c r="P1322">
        <v>1</v>
      </c>
      <c r="Q1322" t="s">
        <v>80</v>
      </c>
      <c r="R1322" t="s">
        <v>242</v>
      </c>
      <c r="S1322">
        <v>1</v>
      </c>
      <c r="T1322" t="s">
        <v>696</v>
      </c>
      <c r="U1322" t="s">
        <v>1236</v>
      </c>
      <c r="V1322" t="s">
        <v>1758</v>
      </c>
      <c r="W1322" t="s">
        <v>80</v>
      </c>
      <c r="X1322" t="s">
        <v>1548</v>
      </c>
      <c r="Y1322">
        <v>145.97999999999999</v>
      </c>
      <c r="Z1322">
        <v>29.98</v>
      </c>
      <c r="AA1322">
        <v>1</v>
      </c>
      <c r="AB1322" t="s">
        <v>80</v>
      </c>
      <c r="AC1322" t="s">
        <v>2357</v>
      </c>
      <c r="AH1322" s="4"/>
      <c r="AI1322" s="4"/>
      <c r="AJ1322" t="s">
        <v>80</v>
      </c>
      <c r="AK1322" t="s">
        <v>242</v>
      </c>
      <c r="AL1322" t="s">
        <v>696</v>
      </c>
      <c r="AM1322" t="s">
        <v>1236</v>
      </c>
      <c r="AN1322" t="s">
        <v>1758</v>
      </c>
      <c r="AO1322" t="s">
        <v>80</v>
      </c>
      <c r="AP1322" t="s">
        <v>1548</v>
      </c>
      <c r="AQ1322">
        <f>WebStore68[[#This Row],[unit_price]]*WebStore68[[#This Row],[quantity]]</f>
        <v>145.97999999999999</v>
      </c>
      <c r="AR1322" t="s">
        <v>80</v>
      </c>
      <c r="AS1322" t="s">
        <v>2357</v>
      </c>
      <c r="AT1322" t="str">
        <f t="shared" si="20"/>
        <v>1158267444009noFemale4426512YouTube4425044377145.9829.98214272.99214.992</v>
      </c>
      <c r="AU1322">
        <f>COUNTIF(AT$2:AT1322,AT1322)</f>
        <v>1</v>
      </c>
      <c r="AV1322" t="str">
        <f>WebStore68[[#This Row],[country]]&amp;"-"&amp;WebStore68[[#This Row],[item]]</f>
        <v>Portugal-Timberland Brooklyn Alpine Chukka Black Nubuck Mens</v>
      </c>
    </row>
    <row r="1323" spans="1:48" hidden="1" x14ac:dyDescent="0.25">
      <c r="A1323">
        <v>1166</v>
      </c>
      <c r="B1323">
        <v>6</v>
      </c>
      <c r="C1323" s="13">
        <v>44407</v>
      </c>
      <c r="D1323" s="14">
        <f>WebStore68[[#This Row],[order_date]]</f>
        <v>44407</v>
      </c>
      <c r="E1323" s="3">
        <f>ROUNDUP(MONTH(WebStore68[[#This Row],[order_date]])/3, 0)</f>
        <v>3</v>
      </c>
      <c r="F1323">
        <v>9</v>
      </c>
      <c r="G1323" t="s">
        <v>41</v>
      </c>
      <c r="H1323" t="s">
        <v>52</v>
      </c>
      <c r="I1323" t="s">
        <v>55</v>
      </c>
      <c r="J1323" t="s">
        <v>57</v>
      </c>
      <c r="K1323" s="4">
        <v>43739</v>
      </c>
      <c r="L1323">
        <v>2</v>
      </c>
      <c r="M1323" t="s">
        <v>60</v>
      </c>
      <c r="N1323" s="4">
        <v>43615</v>
      </c>
      <c r="O1323" s="4">
        <v>43830</v>
      </c>
      <c r="P1323">
        <v>1</v>
      </c>
      <c r="Q1323" t="s">
        <v>80</v>
      </c>
      <c r="R1323" t="s">
        <v>242</v>
      </c>
      <c r="S1323">
        <v>1</v>
      </c>
      <c r="T1323" t="s">
        <v>422</v>
      </c>
      <c r="U1323" t="s">
        <v>984</v>
      </c>
      <c r="V1323" t="s">
        <v>1517</v>
      </c>
      <c r="W1323" t="s">
        <v>69</v>
      </c>
      <c r="X1323" t="s">
        <v>1548</v>
      </c>
      <c r="Y1323">
        <v>19.989999999999998</v>
      </c>
      <c r="Z1323">
        <v>14.99</v>
      </c>
      <c r="AA1323">
        <v>1</v>
      </c>
      <c r="AB1323" t="s">
        <v>80</v>
      </c>
      <c r="AC1323" t="s">
        <v>2357</v>
      </c>
      <c r="AH1323" s="4"/>
      <c r="AI1323" s="4"/>
      <c r="AJ1323" t="s">
        <v>80</v>
      </c>
      <c r="AK1323" t="s">
        <v>242</v>
      </c>
      <c r="AL1323" t="s">
        <v>422</v>
      </c>
      <c r="AM1323" t="s">
        <v>984</v>
      </c>
      <c r="AN1323" t="s">
        <v>1517</v>
      </c>
      <c r="AO1323" t="s">
        <v>69</v>
      </c>
      <c r="AP1323" t="s">
        <v>1548</v>
      </c>
      <c r="AQ1323">
        <f>WebStore68[[#This Row],[unit_price]]*WebStore68[[#This Row],[quantity]]</f>
        <v>19.989999999999998</v>
      </c>
      <c r="AR1323" t="s">
        <v>80</v>
      </c>
      <c r="AS1323" t="s">
        <v>2357</v>
      </c>
      <c r="AT1323" t="str">
        <f t="shared" si="20"/>
        <v>11666444079yesMale437392Facebook436154383019.9914.99212019.99114.992</v>
      </c>
      <c r="AU1323">
        <f>COUNTIF(AT$2:AT1323,AT1323)</f>
        <v>1</v>
      </c>
      <c r="AV1323" t="str">
        <f>WebStore68[[#This Row],[country]]&amp;"-"&amp;WebStore68[[#This Row],[item]]</f>
        <v>Portugal-Robin Boys Fancy Dress Teen Titans Superhero Comic Book Day Childs Kids Costume</v>
      </c>
    </row>
    <row r="1324" spans="1:48" hidden="1" x14ac:dyDescent="0.25">
      <c r="A1324">
        <v>1184</v>
      </c>
      <c r="B1324">
        <v>101</v>
      </c>
      <c r="C1324" s="4">
        <v>44411</v>
      </c>
      <c r="D1324" s="14">
        <f>WebStore68[[#This Row],[order_date]]</f>
        <v>44411</v>
      </c>
      <c r="E1324" s="3">
        <f>ROUNDUP(MONTH(WebStore68[[#This Row],[order_date]])/3, 0)</f>
        <v>3</v>
      </c>
      <c r="F1324">
        <v>9</v>
      </c>
      <c r="G1324" t="s">
        <v>41</v>
      </c>
      <c r="H1324" t="s">
        <v>52</v>
      </c>
      <c r="I1324" t="s">
        <v>55</v>
      </c>
      <c r="J1324" t="s">
        <v>57</v>
      </c>
      <c r="K1324" s="4">
        <v>43677</v>
      </c>
      <c r="L1324">
        <v>3</v>
      </c>
      <c r="M1324" t="s">
        <v>59</v>
      </c>
      <c r="N1324" s="4">
        <v>43615</v>
      </c>
      <c r="O1324" s="4">
        <v>43830</v>
      </c>
      <c r="P1324">
        <v>1</v>
      </c>
      <c r="Q1324" t="s">
        <v>80</v>
      </c>
      <c r="R1324" t="s">
        <v>242</v>
      </c>
      <c r="S1324">
        <v>1</v>
      </c>
      <c r="T1324" t="s">
        <v>469</v>
      </c>
      <c r="U1324" t="s">
        <v>1032</v>
      </c>
      <c r="V1324" t="s">
        <v>1562</v>
      </c>
      <c r="W1324" t="s">
        <v>80</v>
      </c>
      <c r="X1324" t="s">
        <v>1548</v>
      </c>
      <c r="Y1324">
        <v>19.98</v>
      </c>
      <c r="Z1324">
        <v>29.98</v>
      </c>
      <c r="AA1324">
        <v>1</v>
      </c>
      <c r="AB1324" t="s">
        <v>70</v>
      </c>
      <c r="AC1324" t="s">
        <v>2341</v>
      </c>
      <c r="AH1324" s="4"/>
      <c r="AI1324" s="4"/>
      <c r="AJ1324" t="s">
        <v>80</v>
      </c>
      <c r="AK1324" t="s">
        <v>242</v>
      </c>
      <c r="AL1324" t="s">
        <v>469</v>
      </c>
      <c r="AM1324" t="s">
        <v>1032</v>
      </c>
      <c r="AN1324" t="s">
        <v>1562</v>
      </c>
      <c r="AO1324" t="s">
        <v>80</v>
      </c>
      <c r="AP1324" t="s">
        <v>1548</v>
      </c>
      <c r="AQ1324">
        <f>WebStore68[[#This Row],[unit_price]]*WebStore68[[#This Row],[quantity]]</f>
        <v>19.98</v>
      </c>
      <c r="AR1324" t="s">
        <v>70</v>
      </c>
      <c r="AS1324" t="s">
        <v>2341</v>
      </c>
      <c r="AT1324" t="str">
        <f t="shared" si="20"/>
        <v>1184101444119yesMale436773Google Ads436154383019.9829.982239.99214.995</v>
      </c>
      <c r="AU1324">
        <f>COUNTIF(AT$2:AT1324,AT1324)</f>
        <v>1</v>
      </c>
      <c r="AV1324" t="str">
        <f>WebStore68[[#This Row],[country]]&amp;"-"&amp;WebStore68[[#This Row],[item]]</f>
        <v>Portugal-Best Friend Bracelets for 2 Matching Yin Yang Adjustable Cord Bracelet</v>
      </c>
    </row>
    <row r="1325" spans="1:48" hidden="1" x14ac:dyDescent="0.25">
      <c r="A1325">
        <v>1198</v>
      </c>
      <c r="B1325">
        <v>306</v>
      </c>
      <c r="C1325" s="4">
        <v>44413</v>
      </c>
      <c r="D1325" s="14">
        <f>WebStore68[[#This Row],[order_date]]</f>
        <v>44413</v>
      </c>
      <c r="E1325" s="3">
        <f>ROUNDUP(MONTH(WebStore68[[#This Row],[order_date]])/3, 0)</f>
        <v>3</v>
      </c>
      <c r="F1325">
        <v>9</v>
      </c>
      <c r="G1325" t="s">
        <v>41</v>
      </c>
      <c r="H1325" t="s">
        <v>52</v>
      </c>
      <c r="I1325" t="s">
        <v>56</v>
      </c>
      <c r="J1325" t="s">
        <v>57</v>
      </c>
      <c r="K1325" s="4">
        <v>44257</v>
      </c>
      <c r="L1325">
        <v>12</v>
      </c>
      <c r="M1325" t="s">
        <v>61</v>
      </c>
      <c r="N1325" s="4">
        <v>44250</v>
      </c>
      <c r="O1325" s="4">
        <v>44377</v>
      </c>
      <c r="P1325">
        <v>1</v>
      </c>
      <c r="Q1325" t="s">
        <v>79</v>
      </c>
      <c r="R1325" t="s">
        <v>241</v>
      </c>
      <c r="S1325">
        <v>1</v>
      </c>
      <c r="T1325" t="s">
        <v>600</v>
      </c>
      <c r="U1325" t="s">
        <v>980</v>
      </c>
      <c r="V1325" t="s">
        <v>1677</v>
      </c>
      <c r="W1325" t="s">
        <v>80</v>
      </c>
      <c r="X1325" t="s">
        <v>1548</v>
      </c>
      <c r="Y1325">
        <v>57.58</v>
      </c>
      <c r="Z1325">
        <v>29.98</v>
      </c>
      <c r="AA1325">
        <v>1</v>
      </c>
      <c r="AB1325" t="s">
        <v>86</v>
      </c>
      <c r="AC1325" t="s">
        <v>2350</v>
      </c>
      <c r="AH1325" s="4"/>
      <c r="AI1325" s="4"/>
      <c r="AJ1325" t="s">
        <v>79</v>
      </c>
      <c r="AK1325" t="s">
        <v>241</v>
      </c>
      <c r="AL1325" t="s">
        <v>600</v>
      </c>
      <c r="AM1325" t="s">
        <v>980</v>
      </c>
      <c r="AN1325" t="s">
        <v>1677</v>
      </c>
      <c r="AO1325" t="s">
        <v>80</v>
      </c>
      <c r="AP1325" t="s">
        <v>1548</v>
      </c>
      <c r="AQ1325">
        <f>WebStore68[[#This Row],[unit_price]]*WebStore68[[#This Row],[quantity]]</f>
        <v>57.58</v>
      </c>
      <c r="AR1325" t="s">
        <v>86</v>
      </c>
      <c r="AS1325" t="s">
        <v>2350</v>
      </c>
      <c r="AT1325" t="str">
        <f t="shared" si="20"/>
        <v>1198306444139noMale4425712YouTube442504437757.5829.9844928.79214.997</v>
      </c>
      <c r="AU1325">
        <f>COUNTIF(AT$2:AT1325,AT1325)</f>
        <v>1</v>
      </c>
      <c r="AV1325" t="str">
        <f>WebStore68[[#This Row],[country]]&amp;"-"&amp;WebStore68[[#This Row],[item]]</f>
        <v>Portugal-Funko Pop! PAIN Glow In The Dark</v>
      </c>
    </row>
    <row r="1326" spans="1:48" hidden="1" x14ac:dyDescent="0.25">
      <c r="A1326">
        <v>1199</v>
      </c>
      <c r="B1326">
        <v>422</v>
      </c>
      <c r="C1326" s="4">
        <v>44413</v>
      </c>
      <c r="D1326" s="14">
        <f>WebStore68[[#This Row],[order_date]]</f>
        <v>44413</v>
      </c>
      <c r="E1326" s="3">
        <f>ROUNDUP(MONTH(WebStore68[[#This Row],[order_date]])/3, 0)</f>
        <v>3</v>
      </c>
      <c r="F1326">
        <v>9</v>
      </c>
      <c r="G1326" t="s">
        <v>41</v>
      </c>
      <c r="H1326" t="s">
        <v>52</v>
      </c>
      <c r="I1326" t="s">
        <v>56</v>
      </c>
      <c r="J1326" t="s">
        <v>58</v>
      </c>
      <c r="K1326" s="4">
        <v>44150</v>
      </c>
      <c r="L1326">
        <v>10</v>
      </c>
      <c r="M1326" t="s">
        <v>61</v>
      </c>
      <c r="N1326" s="4">
        <v>44055</v>
      </c>
      <c r="O1326" s="4">
        <v>44196</v>
      </c>
      <c r="P1326">
        <v>2</v>
      </c>
      <c r="Q1326" t="s">
        <v>144</v>
      </c>
      <c r="R1326" t="s">
        <v>306</v>
      </c>
      <c r="S1326">
        <v>2</v>
      </c>
      <c r="T1326" t="s">
        <v>948</v>
      </c>
      <c r="U1326" t="s">
        <v>1482</v>
      </c>
      <c r="V1326" t="s">
        <v>1996</v>
      </c>
      <c r="W1326" t="s">
        <v>85</v>
      </c>
      <c r="X1326" t="s">
        <v>1869</v>
      </c>
      <c r="Y1326">
        <v>469.97</v>
      </c>
      <c r="Z1326">
        <v>44.97</v>
      </c>
      <c r="AA1326">
        <v>2</v>
      </c>
      <c r="AB1326" t="s">
        <v>2243</v>
      </c>
      <c r="AC1326" t="s">
        <v>2536</v>
      </c>
      <c r="AH1326" s="4"/>
      <c r="AI1326" s="4"/>
      <c r="AJ1326" t="s">
        <v>84</v>
      </c>
      <c r="AK1326" t="s">
        <v>246</v>
      </c>
      <c r="AL1326" t="s">
        <v>824</v>
      </c>
      <c r="AM1326" t="s">
        <v>1361</v>
      </c>
      <c r="AN1326" t="s">
        <v>1877</v>
      </c>
      <c r="AO1326" t="s">
        <v>69</v>
      </c>
      <c r="AP1326" t="s">
        <v>1548</v>
      </c>
      <c r="AQ1326">
        <f>WebStore68[[#This Row],[unit_price]]*WebStore68[[#This Row],[quantity]]</f>
        <v>189.99</v>
      </c>
      <c r="AR1326" t="s">
        <v>86</v>
      </c>
      <c r="AS1326" t="s">
        <v>2350</v>
      </c>
      <c r="AT1326" t="str">
        <f t="shared" si="20"/>
        <v>1199422444139noFemale4415010YouTube4405544196469.9744.97925189.99114.997</v>
      </c>
      <c r="AU1326">
        <f>COUNTIF(AT$2:AT1326,AT1326)</f>
        <v>1</v>
      </c>
      <c r="AV1326" t="str">
        <f>WebStore68[[#This Row],[country]]&amp;"-"&amp;WebStore68[[#This Row],[item]]</f>
        <v xml:space="preserve">Portugal-Blue Whale Gaming Chair </v>
      </c>
    </row>
    <row r="1327" spans="1:48" hidden="1" x14ac:dyDescent="0.25">
      <c r="A1327">
        <v>1199</v>
      </c>
      <c r="B1327">
        <v>422</v>
      </c>
      <c r="C1327" s="4">
        <v>44413</v>
      </c>
      <c r="D1327" s="14">
        <f>WebStore68[[#This Row],[order_date]]</f>
        <v>44413</v>
      </c>
      <c r="E1327" s="3">
        <f>ROUNDUP(MONTH(WebStore68[[#This Row],[order_date]])/3, 0)</f>
        <v>3</v>
      </c>
      <c r="F1327">
        <v>9</v>
      </c>
      <c r="G1327" t="s">
        <v>41</v>
      </c>
      <c r="H1327" t="s">
        <v>52</v>
      </c>
      <c r="I1327" t="s">
        <v>56</v>
      </c>
      <c r="J1327" t="s">
        <v>58</v>
      </c>
      <c r="K1327" s="4">
        <v>44150</v>
      </c>
      <c r="L1327">
        <v>10</v>
      </c>
      <c r="M1327" t="s">
        <v>61</v>
      </c>
      <c r="N1327" s="4">
        <v>44055</v>
      </c>
      <c r="O1327" s="4">
        <v>44196</v>
      </c>
      <c r="P1327">
        <v>2</v>
      </c>
      <c r="Q1327" t="s">
        <v>144</v>
      </c>
      <c r="R1327" t="s">
        <v>306</v>
      </c>
      <c r="S1327">
        <v>2</v>
      </c>
      <c r="T1327" t="s">
        <v>948</v>
      </c>
      <c r="U1327" t="s">
        <v>1482</v>
      </c>
      <c r="V1327" t="s">
        <v>1996</v>
      </c>
      <c r="W1327" t="s">
        <v>85</v>
      </c>
      <c r="X1327" t="s">
        <v>1869</v>
      </c>
      <c r="Y1327">
        <v>469.97</v>
      </c>
      <c r="Z1327">
        <v>44.97</v>
      </c>
      <c r="AA1327">
        <v>2</v>
      </c>
      <c r="AB1327" t="s">
        <v>2243</v>
      </c>
      <c r="AC1327" t="s">
        <v>2536</v>
      </c>
      <c r="AH1327" s="4"/>
      <c r="AI1327" s="4"/>
      <c r="AJ1327" t="s">
        <v>67</v>
      </c>
      <c r="AK1327" t="s">
        <v>229</v>
      </c>
      <c r="AL1327" t="s">
        <v>805</v>
      </c>
      <c r="AM1327" t="s">
        <v>1342</v>
      </c>
      <c r="AN1327" t="s">
        <v>1859</v>
      </c>
      <c r="AO1327" t="s">
        <v>80</v>
      </c>
      <c r="AP1327" t="s">
        <v>1548</v>
      </c>
      <c r="AQ1327">
        <f>WebStore68[[#This Row],[unit_price]]*WebStore68[[#This Row],[quantity]]</f>
        <v>279.98</v>
      </c>
      <c r="AR1327" t="s">
        <v>872</v>
      </c>
      <c r="AS1327" t="s">
        <v>2388</v>
      </c>
      <c r="AT1327" t="str">
        <f t="shared" si="20"/>
        <v>1199422444139noFemale4415010YouTube4405544196469.9744.973139139.99214.9919</v>
      </c>
      <c r="AU1327">
        <f>COUNTIF(AT$2:AT1327,AT1327)</f>
        <v>1</v>
      </c>
      <c r="AV1327" t="str">
        <f>WebStore68[[#This Row],[country]]&amp;"-"&amp;WebStore68[[#This Row],[item]]</f>
        <v>Portugal-The Dangling Man 1st Edition</v>
      </c>
    </row>
    <row r="1328" spans="1:48" hidden="1" x14ac:dyDescent="0.25">
      <c r="A1328">
        <v>24</v>
      </c>
      <c r="B1328">
        <v>472</v>
      </c>
      <c r="C1328" s="13">
        <v>43749</v>
      </c>
      <c r="D1328" s="14">
        <f>WebStore68[[#This Row],[order_date]]</f>
        <v>43749</v>
      </c>
      <c r="E1328" s="3">
        <f>ROUNDUP(MONTH(WebStore68[[#This Row],[order_date]])/3, 0)</f>
        <v>4</v>
      </c>
      <c r="F1328">
        <v>10</v>
      </c>
      <c r="G1328" t="s">
        <v>42</v>
      </c>
      <c r="H1328" t="s">
        <v>53</v>
      </c>
      <c r="I1328" t="s">
        <v>56</v>
      </c>
      <c r="J1328" t="s">
        <v>57</v>
      </c>
      <c r="K1328" s="4">
        <v>43655</v>
      </c>
      <c r="L1328">
        <v>2</v>
      </c>
      <c r="M1328" t="s">
        <v>60</v>
      </c>
      <c r="N1328" s="4">
        <v>43615</v>
      </c>
      <c r="O1328" s="4">
        <v>43830</v>
      </c>
      <c r="P1328">
        <v>1</v>
      </c>
      <c r="Q1328" t="s">
        <v>84</v>
      </c>
      <c r="R1328" t="s">
        <v>246</v>
      </c>
      <c r="S1328">
        <v>1</v>
      </c>
      <c r="T1328" t="s">
        <v>410</v>
      </c>
      <c r="U1328" t="s">
        <v>972</v>
      </c>
      <c r="V1328" t="s">
        <v>1505</v>
      </c>
      <c r="W1328" t="s">
        <v>67</v>
      </c>
      <c r="X1328" t="s">
        <v>1548</v>
      </c>
      <c r="Y1328">
        <v>869.85</v>
      </c>
      <c r="Z1328">
        <v>44.97</v>
      </c>
      <c r="AA1328">
        <v>1</v>
      </c>
      <c r="AB1328" t="s">
        <v>645</v>
      </c>
      <c r="AC1328" t="s">
        <v>2347</v>
      </c>
      <c r="AD1328">
        <v>1</v>
      </c>
      <c r="AE1328" t="s">
        <v>2634</v>
      </c>
      <c r="AF1328">
        <v>232</v>
      </c>
      <c r="AG1328" t="s">
        <v>2635</v>
      </c>
      <c r="AH1328" s="4">
        <v>43740</v>
      </c>
      <c r="AI1328" s="4">
        <v>43799</v>
      </c>
      <c r="AJ1328" t="s">
        <v>84</v>
      </c>
      <c r="AK1328" t="s">
        <v>246</v>
      </c>
      <c r="AL1328" t="s">
        <v>410</v>
      </c>
      <c r="AM1328" t="s">
        <v>972</v>
      </c>
      <c r="AN1328" t="s">
        <v>1505</v>
      </c>
      <c r="AO1328" t="s">
        <v>67</v>
      </c>
      <c r="AP1328" t="s">
        <v>1548</v>
      </c>
      <c r="AQ1328">
        <f>WebStore68[[#This Row],[unit_price]]*WebStore68[[#This Row],[quantity]]</f>
        <v>869.84999999999991</v>
      </c>
      <c r="AR1328" t="s">
        <v>645</v>
      </c>
      <c r="AS1328" t="s">
        <v>2347</v>
      </c>
      <c r="AT1328" t="str">
        <f t="shared" si="20"/>
        <v>244724374910noMale436552Facebook4361543830869.8544.971test232Changing color of background from blue to green4374043799920289.95314.9913</v>
      </c>
      <c r="AU1328">
        <f>COUNTIF(AT$2:AT1328,AT1328)</f>
        <v>1</v>
      </c>
      <c r="AV1328" t="str">
        <f>WebStore68[[#This Row],[country]]&amp;"-"&amp;WebStore68[[#This Row],[item]]</f>
        <v>Germany-AutoFull Pink Gaming Chair PU Leather With Rabbit Ears</v>
      </c>
    </row>
    <row r="1329" spans="1:48" hidden="1" x14ac:dyDescent="0.25">
      <c r="A1329">
        <v>32</v>
      </c>
      <c r="B1329">
        <v>102</v>
      </c>
      <c r="C1329" s="4">
        <v>43754</v>
      </c>
      <c r="D1329" s="14">
        <f>WebStore68[[#This Row],[order_date]]</f>
        <v>43754</v>
      </c>
      <c r="E1329" s="3">
        <f>ROUNDUP(MONTH(WebStore68[[#This Row],[order_date]])/3, 0)</f>
        <v>4</v>
      </c>
      <c r="F1329">
        <v>10</v>
      </c>
      <c r="G1329" t="s">
        <v>42</v>
      </c>
      <c r="H1329" t="s">
        <v>53</v>
      </c>
      <c r="I1329" t="s">
        <v>55</v>
      </c>
      <c r="J1329" t="s">
        <v>57</v>
      </c>
      <c r="K1329" s="4">
        <v>43709</v>
      </c>
      <c r="L1329">
        <v>3</v>
      </c>
      <c r="M1329" t="s">
        <v>59</v>
      </c>
      <c r="N1329" s="4">
        <v>43615</v>
      </c>
      <c r="O1329" s="4">
        <v>43830</v>
      </c>
      <c r="P1329">
        <v>2</v>
      </c>
      <c r="Q1329" t="s">
        <v>85</v>
      </c>
      <c r="R1329" t="s">
        <v>247</v>
      </c>
      <c r="S1329">
        <v>2</v>
      </c>
      <c r="T1329" t="s">
        <v>417</v>
      </c>
      <c r="U1329" t="s">
        <v>979</v>
      </c>
      <c r="V1329" t="s">
        <v>1512</v>
      </c>
      <c r="W1329" t="s">
        <v>180</v>
      </c>
      <c r="X1329" t="s">
        <v>2037</v>
      </c>
      <c r="Y1329">
        <v>1024.99</v>
      </c>
      <c r="Z1329">
        <v>64.97</v>
      </c>
      <c r="AA1329">
        <v>2</v>
      </c>
      <c r="AB1329" t="s">
        <v>102</v>
      </c>
      <c r="AC1329" t="s">
        <v>2353</v>
      </c>
      <c r="AD1329">
        <v>1</v>
      </c>
      <c r="AE1329" t="s">
        <v>2634</v>
      </c>
      <c r="AF1329">
        <v>37</v>
      </c>
      <c r="AG1329" t="s">
        <v>2635</v>
      </c>
      <c r="AH1329" s="4">
        <v>43740</v>
      </c>
      <c r="AI1329" s="4">
        <v>43799</v>
      </c>
      <c r="AJ1329" t="s">
        <v>69</v>
      </c>
      <c r="AK1329" t="s">
        <v>231</v>
      </c>
      <c r="AL1329" t="s">
        <v>565</v>
      </c>
      <c r="AM1329" t="s">
        <v>1125</v>
      </c>
      <c r="AN1329" t="s">
        <v>1648</v>
      </c>
      <c r="AO1329" t="s">
        <v>80</v>
      </c>
      <c r="AP1329" t="s">
        <v>1577</v>
      </c>
      <c r="AQ1329">
        <f>WebStore68[[#This Row],[unit_price]]*WebStore68[[#This Row],[quantity]]</f>
        <v>1010</v>
      </c>
      <c r="AR1329" t="s">
        <v>78</v>
      </c>
      <c r="AS1329" t="s">
        <v>2330</v>
      </c>
      <c r="AT1329" t="str">
        <f t="shared" si="20"/>
        <v>321024375410yesMale437093Google Ads43615438301024.9964.971test37Changing color of background from blue to green43740437991107505224.998</v>
      </c>
      <c r="AU1329">
        <f>COUNTIF(AT$2:AT1329,AT1329)</f>
        <v>1</v>
      </c>
      <c r="AV1329" t="str">
        <f>WebStore68[[#This Row],[country]]&amp;"-"&amp;WebStore68[[#This Row],[item]]</f>
        <v>Germany-PlayStation 4 500GB Console</v>
      </c>
    </row>
    <row r="1330" spans="1:48" hidden="1" x14ac:dyDescent="0.25">
      <c r="A1330">
        <v>32</v>
      </c>
      <c r="B1330">
        <v>102</v>
      </c>
      <c r="C1330" s="4">
        <v>43754</v>
      </c>
      <c r="D1330" s="14">
        <f>WebStore68[[#This Row],[order_date]]</f>
        <v>43754</v>
      </c>
      <c r="E1330" s="3">
        <f>ROUNDUP(MONTH(WebStore68[[#This Row],[order_date]])/3, 0)</f>
        <v>4</v>
      </c>
      <c r="F1330">
        <v>10</v>
      </c>
      <c r="G1330" t="s">
        <v>42</v>
      </c>
      <c r="H1330" t="s">
        <v>53</v>
      </c>
      <c r="I1330" t="s">
        <v>55</v>
      </c>
      <c r="J1330" t="s">
        <v>57</v>
      </c>
      <c r="K1330" s="4">
        <v>43709</v>
      </c>
      <c r="L1330">
        <v>3</v>
      </c>
      <c r="M1330" t="s">
        <v>59</v>
      </c>
      <c r="N1330" s="4">
        <v>43615</v>
      </c>
      <c r="O1330" s="4">
        <v>43830</v>
      </c>
      <c r="P1330">
        <v>2</v>
      </c>
      <c r="Q1330" t="s">
        <v>85</v>
      </c>
      <c r="R1330" t="s">
        <v>247</v>
      </c>
      <c r="S1330">
        <v>2</v>
      </c>
      <c r="T1330" t="s">
        <v>417</v>
      </c>
      <c r="U1330" t="s">
        <v>979</v>
      </c>
      <c r="V1330" t="s">
        <v>1512</v>
      </c>
      <c r="W1330" t="s">
        <v>180</v>
      </c>
      <c r="X1330" t="s">
        <v>2037</v>
      </c>
      <c r="Y1330">
        <v>1024.99</v>
      </c>
      <c r="Z1330">
        <v>64.97</v>
      </c>
      <c r="AA1330">
        <v>2</v>
      </c>
      <c r="AB1330" t="s">
        <v>102</v>
      </c>
      <c r="AC1330" t="s">
        <v>2353</v>
      </c>
      <c r="AD1330">
        <v>1</v>
      </c>
      <c r="AE1330" t="s">
        <v>2634</v>
      </c>
      <c r="AF1330">
        <v>37</v>
      </c>
      <c r="AG1330" t="s">
        <v>2635</v>
      </c>
      <c r="AH1330" s="4">
        <v>43740</v>
      </c>
      <c r="AI1330" s="4">
        <v>43799</v>
      </c>
      <c r="AJ1330" t="s">
        <v>80</v>
      </c>
      <c r="AK1330" t="s">
        <v>242</v>
      </c>
      <c r="AL1330" t="s">
        <v>65</v>
      </c>
      <c r="AM1330" t="s">
        <v>1267</v>
      </c>
      <c r="AN1330" t="s">
        <v>1548</v>
      </c>
      <c r="AO1330" t="s">
        <v>69</v>
      </c>
      <c r="AP1330" t="s">
        <v>1548</v>
      </c>
      <c r="AQ1330">
        <f>WebStore68[[#This Row],[unit_price]]*WebStore68[[#This Row],[quantity]]</f>
        <v>14.99</v>
      </c>
      <c r="AR1330" t="s">
        <v>80</v>
      </c>
      <c r="AS1330" t="s">
        <v>2357</v>
      </c>
      <c r="AT1330" t="str">
        <f t="shared" si="20"/>
        <v>321024375410yesMale437093Google Ads43615438301024.9964.971test37Changing color of background from blue to green437404379921014.99114.992</v>
      </c>
      <c r="AU1330">
        <f>COUNTIF(AT$2:AT1330,AT1330)</f>
        <v>1</v>
      </c>
      <c r="AV1330" t="str">
        <f>WebStore68[[#This Row],[country]]&amp;"-"&amp;WebStore68[[#This Row],[item]]</f>
        <v>Germany-5 Pairs Stud Earrings Set Hypoallergenic Cubic Zirconia 316L</v>
      </c>
    </row>
    <row r="1331" spans="1:48" hidden="1" x14ac:dyDescent="0.25">
      <c r="A1331">
        <v>40</v>
      </c>
      <c r="B1331">
        <v>147</v>
      </c>
      <c r="C1331" s="13">
        <v>43759</v>
      </c>
      <c r="D1331" s="14">
        <f>WebStore68[[#This Row],[order_date]]</f>
        <v>43759</v>
      </c>
      <c r="E1331" s="3">
        <f>ROUNDUP(MONTH(WebStore68[[#This Row],[order_date]])/3, 0)</f>
        <v>4</v>
      </c>
      <c r="F1331">
        <v>10</v>
      </c>
      <c r="G1331" t="s">
        <v>42</v>
      </c>
      <c r="H1331" t="s">
        <v>53</v>
      </c>
      <c r="I1331" t="s">
        <v>55</v>
      </c>
      <c r="J1331" t="s">
        <v>57</v>
      </c>
      <c r="K1331" s="4">
        <v>43632</v>
      </c>
      <c r="L1331">
        <v>2</v>
      </c>
      <c r="M1331" t="s">
        <v>60</v>
      </c>
      <c r="N1331" s="4">
        <v>43615</v>
      </c>
      <c r="O1331" s="4">
        <v>43830</v>
      </c>
      <c r="P1331">
        <v>2</v>
      </c>
      <c r="Q1331" t="s">
        <v>89</v>
      </c>
      <c r="R1331" t="s">
        <v>251</v>
      </c>
      <c r="S1331">
        <v>2</v>
      </c>
      <c r="T1331" t="s">
        <v>424</v>
      </c>
      <c r="U1331" t="s">
        <v>986</v>
      </c>
      <c r="V1331" t="s">
        <v>1519</v>
      </c>
      <c r="W1331" t="s">
        <v>71</v>
      </c>
      <c r="X1331" t="s">
        <v>2039</v>
      </c>
      <c r="Y1331">
        <v>77.98</v>
      </c>
      <c r="Z1331">
        <v>24.98</v>
      </c>
      <c r="AA1331">
        <v>2</v>
      </c>
      <c r="AB1331" t="s">
        <v>2093</v>
      </c>
      <c r="AC1331" t="s">
        <v>2358</v>
      </c>
      <c r="AD1331">
        <v>1</v>
      </c>
      <c r="AE1331" t="s">
        <v>2634</v>
      </c>
      <c r="AF1331">
        <v>53</v>
      </c>
      <c r="AG1331" t="s">
        <v>2635</v>
      </c>
      <c r="AH1331" s="4">
        <v>43740</v>
      </c>
      <c r="AI1331" s="4">
        <v>43799</v>
      </c>
      <c r="AJ1331" t="s">
        <v>90</v>
      </c>
      <c r="AK1331" t="s">
        <v>252</v>
      </c>
      <c r="AL1331" t="s">
        <v>431</v>
      </c>
      <c r="AM1331" t="s">
        <v>994</v>
      </c>
      <c r="AN1331" t="s">
        <v>1526</v>
      </c>
      <c r="AO1331" t="s">
        <v>69</v>
      </c>
      <c r="AP1331" t="s">
        <v>1562</v>
      </c>
      <c r="AQ1331">
        <f>WebStore68[[#This Row],[unit_price]]*WebStore68[[#This Row],[quantity]]</f>
        <v>34.99</v>
      </c>
      <c r="AR1331" t="s">
        <v>410</v>
      </c>
      <c r="AS1331" t="s">
        <v>2359</v>
      </c>
      <c r="AT1331" t="str">
        <f t="shared" si="20"/>
        <v>401474375910yesMale436322Facebook436154383077.9824.981test53Changing color of background from blue to green437404379962434.9919.9920</v>
      </c>
      <c r="AU1331">
        <f>COUNTIF(AT$2:AT1331,AT1331)</f>
        <v>1</v>
      </c>
      <c r="AV1331" t="str">
        <f>WebStore68[[#This Row],[country]]&amp;"-"&amp;WebStore68[[#This Row],[item]]</f>
        <v>Germany-Beyblade Burst Evolution Elite Warrior 4-Pack</v>
      </c>
    </row>
    <row r="1332" spans="1:48" hidden="1" x14ac:dyDescent="0.25">
      <c r="A1332">
        <v>40</v>
      </c>
      <c r="B1332">
        <v>147</v>
      </c>
      <c r="C1332" s="13">
        <v>43759</v>
      </c>
      <c r="D1332" s="14">
        <f>WebStore68[[#This Row],[order_date]]</f>
        <v>43759</v>
      </c>
      <c r="E1332" s="3">
        <f>ROUNDUP(MONTH(WebStore68[[#This Row],[order_date]])/3, 0)</f>
        <v>4</v>
      </c>
      <c r="F1332">
        <v>10</v>
      </c>
      <c r="G1332" t="s">
        <v>42</v>
      </c>
      <c r="H1332" t="s">
        <v>53</v>
      </c>
      <c r="I1332" t="s">
        <v>55</v>
      </c>
      <c r="J1332" t="s">
        <v>57</v>
      </c>
      <c r="K1332" s="4">
        <v>43632</v>
      </c>
      <c r="L1332">
        <v>2</v>
      </c>
      <c r="M1332" t="s">
        <v>60</v>
      </c>
      <c r="N1332" s="4">
        <v>43615</v>
      </c>
      <c r="O1332" s="4">
        <v>43830</v>
      </c>
      <c r="P1332">
        <v>2</v>
      </c>
      <c r="Q1332" t="s">
        <v>89</v>
      </c>
      <c r="R1332" t="s">
        <v>251</v>
      </c>
      <c r="S1332">
        <v>2</v>
      </c>
      <c r="T1332" t="s">
        <v>424</v>
      </c>
      <c r="U1332" t="s">
        <v>986</v>
      </c>
      <c r="V1332" t="s">
        <v>1519</v>
      </c>
      <c r="W1332" t="s">
        <v>71</v>
      </c>
      <c r="X1332" t="s">
        <v>2039</v>
      </c>
      <c r="Y1332">
        <v>77.98</v>
      </c>
      <c r="Z1332">
        <v>24.98</v>
      </c>
      <c r="AA1332">
        <v>2</v>
      </c>
      <c r="AB1332" t="s">
        <v>2093</v>
      </c>
      <c r="AC1332" t="s">
        <v>2358</v>
      </c>
      <c r="AD1332">
        <v>1</v>
      </c>
      <c r="AE1332" t="s">
        <v>2634</v>
      </c>
      <c r="AF1332">
        <v>53</v>
      </c>
      <c r="AG1332" t="s">
        <v>2635</v>
      </c>
      <c r="AH1332" s="4">
        <v>43740</v>
      </c>
      <c r="AI1332" s="4">
        <v>43799</v>
      </c>
      <c r="AJ1332" t="s">
        <v>67</v>
      </c>
      <c r="AK1332" t="s">
        <v>229</v>
      </c>
      <c r="AL1332" t="s">
        <v>478</v>
      </c>
      <c r="AM1332" t="s">
        <v>1041</v>
      </c>
      <c r="AN1332" t="s">
        <v>1569</v>
      </c>
      <c r="AO1332" t="s">
        <v>69</v>
      </c>
      <c r="AP1332" t="s">
        <v>1548</v>
      </c>
      <c r="AQ1332">
        <f>WebStore68[[#This Row],[unit_price]]*WebStore68[[#This Row],[quantity]]</f>
        <v>42.99</v>
      </c>
      <c r="AR1332" t="s">
        <v>90</v>
      </c>
      <c r="AS1332" t="s">
        <v>2328</v>
      </c>
      <c r="AT1332" t="str">
        <f t="shared" si="20"/>
        <v>401474375910yesMale436322Facebook436154383077.9824.981test53Changing color of background from blue to green437404379933242.99114.996</v>
      </c>
      <c r="AU1332">
        <f>COUNTIF(AT$2:AT1332,AT1332)</f>
        <v>1</v>
      </c>
      <c r="AV1332" t="str">
        <f>WebStore68[[#This Row],[country]]&amp;"-"&amp;WebStore68[[#This Row],[item]]</f>
        <v>Germany-Desert Gold Grosset ED</v>
      </c>
    </row>
    <row r="1333" spans="1:48" hidden="1" x14ac:dyDescent="0.25">
      <c r="A1333">
        <v>43</v>
      </c>
      <c r="B1333">
        <v>355</v>
      </c>
      <c r="C1333" s="13">
        <v>43760</v>
      </c>
      <c r="D1333" s="14">
        <f>WebStore68[[#This Row],[order_date]]</f>
        <v>43760</v>
      </c>
      <c r="E1333" s="3">
        <f>ROUNDUP(MONTH(WebStore68[[#This Row],[order_date]])/3, 0)</f>
        <v>4</v>
      </c>
      <c r="F1333">
        <v>10</v>
      </c>
      <c r="G1333" t="s">
        <v>42</v>
      </c>
      <c r="H1333" t="s">
        <v>53</v>
      </c>
      <c r="I1333" t="s">
        <v>56</v>
      </c>
      <c r="J1333" t="s">
        <v>57</v>
      </c>
      <c r="K1333" s="4">
        <v>43552</v>
      </c>
      <c r="L1333">
        <v>2</v>
      </c>
      <c r="N1333" s="4"/>
      <c r="O1333" s="4"/>
      <c r="P1333">
        <v>1</v>
      </c>
      <c r="Q1333" t="s">
        <v>84</v>
      </c>
      <c r="R1333" t="s">
        <v>246</v>
      </c>
      <c r="S1333">
        <v>1</v>
      </c>
      <c r="T1333" t="s">
        <v>426</v>
      </c>
      <c r="U1333" t="s">
        <v>988</v>
      </c>
      <c r="V1333" t="s">
        <v>1521</v>
      </c>
      <c r="W1333" t="s">
        <v>67</v>
      </c>
      <c r="X1333" t="s">
        <v>1548</v>
      </c>
      <c r="Y1333">
        <v>125.97</v>
      </c>
      <c r="Z1333">
        <v>44.97</v>
      </c>
      <c r="AA1333">
        <v>1</v>
      </c>
      <c r="AB1333" t="s">
        <v>410</v>
      </c>
      <c r="AC1333" t="s">
        <v>2359</v>
      </c>
      <c r="AD1333">
        <v>1</v>
      </c>
      <c r="AE1333" t="s">
        <v>2633</v>
      </c>
      <c r="AF1333">
        <v>160</v>
      </c>
      <c r="AG1333" t="s">
        <v>2635</v>
      </c>
      <c r="AH1333" s="4">
        <v>43740</v>
      </c>
      <c r="AI1333" s="4">
        <v>43799</v>
      </c>
      <c r="AJ1333" t="s">
        <v>84</v>
      </c>
      <c r="AK1333" t="s">
        <v>246</v>
      </c>
      <c r="AL1333" t="s">
        <v>426</v>
      </c>
      <c r="AM1333" t="s">
        <v>988</v>
      </c>
      <c r="AN1333" t="s">
        <v>1521</v>
      </c>
      <c r="AO1333" t="s">
        <v>67</v>
      </c>
      <c r="AP1333" t="s">
        <v>1548</v>
      </c>
      <c r="AQ1333">
        <f>WebStore68[[#This Row],[unit_price]]*WebStore68[[#This Row],[quantity]]</f>
        <v>125.97</v>
      </c>
      <c r="AR1333" t="s">
        <v>410</v>
      </c>
      <c r="AS1333" t="s">
        <v>2359</v>
      </c>
      <c r="AT1333" t="str">
        <f t="shared" si="20"/>
        <v>433554376010noMale435522125.9744.971control160Changing color of background from blue to green437404379998041.99314.9920</v>
      </c>
      <c r="AU1333">
        <f>COUNTIF(AT$2:AT1333,AT1333)</f>
        <v>1</v>
      </c>
      <c r="AV1333" t="str">
        <f>WebStore68[[#This Row],[country]]&amp;"-"&amp;WebStore68[[#This Row],[item]]</f>
        <v>Germany-Logitech G502 HERO Wired Gaming Mouse</v>
      </c>
    </row>
    <row r="1334" spans="1:48" hidden="1" x14ac:dyDescent="0.25">
      <c r="A1334">
        <v>49</v>
      </c>
      <c r="B1334">
        <v>148</v>
      </c>
      <c r="C1334" s="4">
        <v>43765</v>
      </c>
      <c r="D1334" s="14">
        <f>WebStore68[[#This Row],[order_date]]</f>
        <v>43765</v>
      </c>
      <c r="E1334" s="3">
        <f>ROUNDUP(MONTH(WebStore68[[#This Row],[order_date]])/3, 0)</f>
        <v>4</v>
      </c>
      <c r="F1334">
        <v>10</v>
      </c>
      <c r="G1334" t="s">
        <v>42</v>
      </c>
      <c r="H1334" t="s">
        <v>53</v>
      </c>
      <c r="I1334" t="s">
        <v>55</v>
      </c>
      <c r="J1334" t="s">
        <v>58</v>
      </c>
      <c r="K1334" s="4">
        <v>43653</v>
      </c>
      <c r="L1334">
        <v>1</v>
      </c>
      <c r="M1334" t="s">
        <v>61</v>
      </c>
      <c r="N1334" s="4">
        <v>43615</v>
      </c>
      <c r="O1334" s="4">
        <v>43830</v>
      </c>
      <c r="P1334">
        <v>1</v>
      </c>
      <c r="Q1334" t="s">
        <v>91</v>
      </c>
      <c r="R1334" t="s">
        <v>253</v>
      </c>
      <c r="S1334">
        <v>2</v>
      </c>
      <c r="T1334" t="s">
        <v>430</v>
      </c>
      <c r="U1334" t="s">
        <v>993</v>
      </c>
      <c r="V1334" t="s">
        <v>1525</v>
      </c>
      <c r="W1334" t="s">
        <v>85</v>
      </c>
      <c r="X1334" t="s">
        <v>1585</v>
      </c>
      <c r="Y1334">
        <v>48.93</v>
      </c>
      <c r="Z1334">
        <v>59.97</v>
      </c>
      <c r="AA1334">
        <v>1</v>
      </c>
      <c r="AB1334" t="s">
        <v>2094</v>
      </c>
      <c r="AC1334" t="s">
        <v>2361</v>
      </c>
      <c r="AD1334">
        <v>1</v>
      </c>
      <c r="AE1334" t="s">
        <v>2634</v>
      </c>
      <c r="AF1334">
        <v>54</v>
      </c>
      <c r="AG1334" t="s">
        <v>2635</v>
      </c>
      <c r="AH1334" s="4">
        <v>43740</v>
      </c>
      <c r="AI1334" s="4">
        <v>43799</v>
      </c>
      <c r="AJ1334" t="s">
        <v>65</v>
      </c>
      <c r="AK1334" t="s">
        <v>227</v>
      </c>
      <c r="AL1334" t="s">
        <v>389</v>
      </c>
      <c r="AM1334" t="s">
        <v>951</v>
      </c>
      <c r="AN1334" t="s">
        <v>1485</v>
      </c>
      <c r="AO1334" t="s">
        <v>69</v>
      </c>
      <c r="AP1334" t="s">
        <v>1517</v>
      </c>
      <c r="AQ1334">
        <f>WebStore68[[#This Row],[unit_price]]*WebStore68[[#This Row],[quantity]]</f>
        <v>21.95</v>
      </c>
      <c r="AR1334" t="s">
        <v>431</v>
      </c>
      <c r="AS1334" t="s">
        <v>2326</v>
      </c>
      <c r="AT1334" t="str">
        <f t="shared" si="20"/>
        <v>491484376510yesFemale436531YouTube436154383048.9359.971test54Changing color of background from blue to green43740437991011621.95119.9924</v>
      </c>
      <c r="AU1334">
        <f>COUNTIF(AT$2:AT1334,AT1334)</f>
        <v>1</v>
      </c>
      <c r="AV1334" t="str">
        <f>WebStore68[[#This Row],[country]]&amp;"-"&amp;WebStore68[[#This Row],[item]]</f>
        <v>Germany-Revlon Super Lusrous 3 piece</v>
      </c>
    </row>
    <row r="1335" spans="1:48" hidden="1" x14ac:dyDescent="0.25">
      <c r="A1335">
        <v>49</v>
      </c>
      <c r="B1335">
        <v>148</v>
      </c>
      <c r="C1335" s="4">
        <v>43765</v>
      </c>
      <c r="D1335" s="14">
        <f>WebStore68[[#This Row],[order_date]]</f>
        <v>43765</v>
      </c>
      <c r="E1335" s="3">
        <f>ROUNDUP(MONTH(WebStore68[[#This Row],[order_date]])/3, 0)</f>
        <v>4</v>
      </c>
      <c r="F1335">
        <v>10</v>
      </c>
      <c r="G1335" t="s">
        <v>42</v>
      </c>
      <c r="H1335" t="s">
        <v>53</v>
      </c>
      <c r="I1335" t="s">
        <v>55</v>
      </c>
      <c r="J1335" t="s">
        <v>58</v>
      </c>
      <c r="K1335" s="4">
        <v>43653</v>
      </c>
      <c r="L1335">
        <v>1</v>
      </c>
      <c r="M1335" t="s">
        <v>61</v>
      </c>
      <c r="N1335" s="4">
        <v>43615</v>
      </c>
      <c r="O1335" s="4">
        <v>43830</v>
      </c>
      <c r="P1335">
        <v>1</v>
      </c>
      <c r="Q1335" t="s">
        <v>91</v>
      </c>
      <c r="R1335" t="s">
        <v>253</v>
      </c>
      <c r="S1335">
        <v>2</v>
      </c>
      <c r="T1335" t="s">
        <v>430</v>
      </c>
      <c r="U1335" t="s">
        <v>993</v>
      </c>
      <c r="V1335" t="s">
        <v>1525</v>
      </c>
      <c r="W1335" t="s">
        <v>85</v>
      </c>
      <c r="X1335" t="s">
        <v>1585</v>
      </c>
      <c r="Y1335">
        <v>48.93</v>
      </c>
      <c r="Z1335">
        <v>59.97</v>
      </c>
      <c r="AA1335">
        <v>1</v>
      </c>
      <c r="AB1335" t="s">
        <v>2094</v>
      </c>
      <c r="AC1335" t="s">
        <v>2361</v>
      </c>
      <c r="AD1335">
        <v>1</v>
      </c>
      <c r="AE1335" t="s">
        <v>2634</v>
      </c>
      <c r="AF1335">
        <v>54</v>
      </c>
      <c r="AG1335" t="s">
        <v>2635</v>
      </c>
      <c r="AH1335" s="4">
        <v>43740</v>
      </c>
      <c r="AI1335" s="4">
        <v>43799</v>
      </c>
      <c r="AJ1335" t="s">
        <v>65</v>
      </c>
      <c r="AK1335" t="s">
        <v>227</v>
      </c>
      <c r="AL1335" t="s">
        <v>519</v>
      </c>
      <c r="AM1335" t="s">
        <v>1083</v>
      </c>
      <c r="AN1335" t="s">
        <v>1609</v>
      </c>
      <c r="AO1335" t="s">
        <v>80</v>
      </c>
      <c r="AP1335" t="s">
        <v>1517</v>
      </c>
      <c r="AQ1335">
        <f>WebStore68[[#This Row],[unit_price]]*WebStore68[[#This Row],[quantity]]</f>
        <v>26.98</v>
      </c>
      <c r="AR1335" t="s">
        <v>431</v>
      </c>
      <c r="AS1335" t="s">
        <v>2326</v>
      </c>
      <c r="AT1335" t="str">
        <f t="shared" si="20"/>
        <v>491484376510yesFemale436531YouTube436154383048.9359.971test54Changing color of background from blue to green4374043799104113.49219.9924</v>
      </c>
      <c r="AU1335">
        <f>COUNTIF(AT$2:AT1335,AT1335)</f>
        <v>1</v>
      </c>
      <c r="AV1335" t="str">
        <f>WebStore68[[#This Row],[country]]&amp;"-"&amp;WebStore68[[#This Row],[item]]</f>
        <v>Germany-Eye Shadow Palette - 15 shades</v>
      </c>
    </row>
    <row r="1336" spans="1:48" hidden="1" x14ac:dyDescent="0.25">
      <c r="A1336">
        <v>56</v>
      </c>
      <c r="B1336">
        <v>227</v>
      </c>
      <c r="C1336" s="13">
        <v>43766</v>
      </c>
      <c r="D1336" s="14">
        <f>WebStore68[[#This Row],[order_date]]</f>
        <v>43766</v>
      </c>
      <c r="E1336" s="3">
        <f>ROUNDUP(MONTH(WebStore68[[#This Row],[order_date]])/3, 0)</f>
        <v>4</v>
      </c>
      <c r="F1336">
        <v>10</v>
      </c>
      <c r="G1336" t="s">
        <v>42</v>
      </c>
      <c r="H1336" t="s">
        <v>53</v>
      </c>
      <c r="I1336" t="s">
        <v>56</v>
      </c>
      <c r="J1336" t="s">
        <v>57</v>
      </c>
      <c r="K1336" s="4">
        <v>43613</v>
      </c>
      <c r="L1336">
        <v>2</v>
      </c>
      <c r="N1336" s="4"/>
      <c r="O1336" s="4"/>
      <c r="P1336">
        <v>1</v>
      </c>
      <c r="Q1336" t="s">
        <v>67</v>
      </c>
      <c r="R1336" t="s">
        <v>229</v>
      </c>
      <c r="S1336">
        <v>1</v>
      </c>
      <c r="T1336" t="s">
        <v>416</v>
      </c>
      <c r="U1336" t="s">
        <v>978</v>
      </c>
      <c r="V1336" t="s">
        <v>1511</v>
      </c>
      <c r="W1336" t="s">
        <v>67</v>
      </c>
      <c r="X1336" t="s">
        <v>1548</v>
      </c>
      <c r="Y1336">
        <v>71.849999999999994</v>
      </c>
      <c r="Z1336">
        <v>44.97</v>
      </c>
      <c r="AA1336">
        <v>1</v>
      </c>
      <c r="AB1336" t="s">
        <v>652</v>
      </c>
      <c r="AC1336" t="s">
        <v>2352</v>
      </c>
      <c r="AD1336">
        <v>1</v>
      </c>
      <c r="AE1336" t="s">
        <v>2633</v>
      </c>
      <c r="AF1336">
        <v>90</v>
      </c>
      <c r="AG1336" t="s">
        <v>2635</v>
      </c>
      <c r="AH1336" s="4">
        <v>43740</v>
      </c>
      <c r="AI1336" s="4">
        <v>43799</v>
      </c>
      <c r="AJ1336" t="s">
        <v>67</v>
      </c>
      <c r="AK1336" t="s">
        <v>229</v>
      </c>
      <c r="AL1336" t="s">
        <v>416</v>
      </c>
      <c r="AM1336" t="s">
        <v>978</v>
      </c>
      <c r="AN1336" t="s">
        <v>1511</v>
      </c>
      <c r="AO1336" t="s">
        <v>67</v>
      </c>
      <c r="AP1336" t="s">
        <v>1548</v>
      </c>
      <c r="AQ1336">
        <f>WebStore68[[#This Row],[unit_price]]*WebStore68[[#This Row],[quantity]]</f>
        <v>71.849999999999994</v>
      </c>
      <c r="AR1336" t="s">
        <v>652</v>
      </c>
      <c r="AS1336" t="s">
        <v>2352</v>
      </c>
      <c r="AT1336" t="str">
        <f t="shared" si="20"/>
        <v>562274376610noMale43613271.8544.971control90Changing color of background from blue to green4374043799311723.95314.9911</v>
      </c>
      <c r="AU1336">
        <f>COUNTIF(AT$2:AT1336,AT1336)</f>
        <v>1</v>
      </c>
      <c r="AV1336" t="str">
        <f>WebStore68[[#This Row],[country]]&amp;"-"&amp;WebStore68[[#This Row],[item]]</f>
        <v>Germany-Rich Dad</v>
      </c>
    </row>
    <row r="1337" spans="1:48" hidden="1" x14ac:dyDescent="0.25">
      <c r="A1337">
        <v>70</v>
      </c>
      <c r="B1337">
        <v>2</v>
      </c>
      <c r="C1337" s="13">
        <v>43775</v>
      </c>
      <c r="D1337" s="14">
        <f>WebStore68[[#This Row],[order_date]]</f>
        <v>43775</v>
      </c>
      <c r="E1337" s="3">
        <f>ROUNDUP(MONTH(WebStore68[[#This Row],[order_date]])/3, 0)</f>
        <v>4</v>
      </c>
      <c r="F1337">
        <v>10</v>
      </c>
      <c r="G1337" t="s">
        <v>42</v>
      </c>
      <c r="H1337" t="s">
        <v>53</v>
      </c>
      <c r="I1337" t="s">
        <v>55</v>
      </c>
      <c r="J1337" t="s">
        <v>57</v>
      </c>
      <c r="K1337" s="4">
        <v>43739</v>
      </c>
      <c r="L1337">
        <v>2</v>
      </c>
      <c r="M1337" t="s">
        <v>60</v>
      </c>
      <c r="N1337" s="4">
        <v>43615</v>
      </c>
      <c r="O1337" s="4">
        <v>43830</v>
      </c>
      <c r="P1337">
        <v>2</v>
      </c>
      <c r="Q1337" t="s">
        <v>89</v>
      </c>
      <c r="R1337" t="s">
        <v>251</v>
      </c>
      <c r="S1337">
        <v>2</v>
      </c>
      <c r="T1337" t="s">
        <v>447</v>
      </c>
      <c r="U1337" t="s">
        <v>1009</v>
      </c>
      <c r="V1337" t="s">
        <v>1539</v>
      </c>
      <c r="W1337" t="s">
        <v>88</v>
      </c>
      <c r="X1337" t="s">
        <v>2039</v>
      </c>
      <c r="Y1337">
        <v>81.96</v>
      </c>
      <c r="Z1337">
        <v>49.96</v>
      </c>
      <c r="AA1337">
        <v>2</v>
      </c>
      <c r="AB1337" t="s">
        <v>2100</v>
      </c>
      <c r="AC1337" t="s">
        <v>2370</v>
      </c>
      <c r="AD1337">
        <v>1</v>
      </c>
      <c r="AE1337" t="s">
        <v>2634</v>
      </c>
      <c r="AF1337">
        <v>2</v>
      </c>
      <c r="AG1337" t="s">
        <v>2635</v>
      </c>
      <c r="AH1337" s="4">
        <v>43740</v>
      </c>
      <c r="AI1337" s="4">
        <v>43799</v>
      </c>
      <c r="AJ1337" t="s">
        <v>90</v>
      </c>
      <c r="AK1337" t="s">
        <v>252</v>
      </c>
      <c r="AL1337" t="s">
        <v>532</v>
      </c>
      <c r="AM1337" t="s">
        <v>1094</v>
      </c>
      <c r="AN1337" t="s">
        <v>1562</v>
      </c>
      <c r="AO1337" t="s">
        <v>80</v>
      </c>
      <c r="AP1337" t="s">
        <v>1562</v>
      </c>
      <c r="AQ1337">
        <f>WebStore68[[#This Row],[unit_price]]*WebStore68[[#This Row],[quantity]]</f>
        <v>19.98</v>
      </c>
      <c r="AR1337" t="s">
        <v>645</v>
      </c>
      <c r="AS1337" t="s">
        <v>2347</v>
      </c>
      <c r="AT1337" t="str">
        <f t="shared" si="20"/>
        <v>7024377510yesMale437392Facebook436154383081.9649.961test2Changing color of background from blue to green43740437996729.9929.9913</v>
      </c>
      <c r="AU1337">
        <f>COUNTIF(AT$2:AT1337,AT1337)</f>
        <v>1</v>
      </c>
      <c r="AV1337" t="str">
        <f>WebStore68[[#This Row],[country]]&amp;"-"&amp;WebStore68[[#This Row],[item]]</f>
        <v>Germany-Kinetic Sand Scents Ice Cream Treats Playset with 3 Colors of All-Natural Scented Sand and 6 Serving Tools</v>
      </c>
    </row>
    <row r="1338" spans="1:48" hidden="1" x14ac:dyDescent="0.25">
      <c r="A1338">
        <v>70</v>
      </c>
      <c r="B1338">
        <v>2</v>
      </c>
      <c r="C1338" s="13">
        <v>43775</v>
      </c>
      <c r="D1338" s="14">
        <f>WebStore68[[#This Row],[order_date]]</f>
        <v>43775</v>
      </c>
      <c r="E1338" s="3">
        <f>ROUNDUP(MONTH(WebStore68[[#This Row],[order_date]])/3, 0)</f>
        <v>4</v>
      </c>
      <c r="F1338">
        <v>10</v>
      </c>
      <c r="G1338" t="s">
        <v>42</v>
      </c>
      <c r="H1338" t="s">
        <v>53</v>
      </c>
      <c r="I1338" t="s">
        <v>55</v>
      </c>
      <c r="J1338" t="s">
        <v>57</v>
      </c>
      <c r="K1338" s="4">
        <v>43739</v>
      </c>
      <c r="L1338">
        <v>2</v>
      </c>
      <c r="M1338" t="s">
        <v>60</v>
      </c>
      <c r="N1338" s="4">
        <v>43615</v>
      </c>
      <c r="O1338" s="4">
        <v>43830</v>
      </c>
      <c r="P1338">
        <v>2</v>
      </c>
      <c r="Q1338" t="s">
        <v>89</v>
      </c>
      <c r="R1338" t="s">
        <v>251</v>
      </c>
      <c r="S1338">
        <v>2</v>
      </c>
      <c r="T1338" t="s">
        <v>447</v>
      </c>
      <c r="U1338" t="s">
        <v>1009</v>
      </c>
      <c r="V1338" t="s">
        <v>1539</v>
      </c>
      <c r="W1338" t="s">
        <v>88</v>
      </c>
      <c r="X1338" t="s">
        <v>2039</v>
      </c>
      <c r="Y1338">
        <v>81.96</v>
      </c>
      <c r="Z1338">
        <v>49.96</v>
      </c>
      <c r="AA1338">
        <v>2</v>
      </c>
      <c r="AB1338" t="s">
        <v>2100</v>
      </c>
      <c r="AC1338" t="s">
        <v>2370</v>
      </c>
      <c r="AD1338">
        <v>1</v>
      </c>
      <c r="AE1338" t="s">
        <v>2634</v>
      </c>
      <c r="AF1338">
        <v>2</v>
      </c>
      <c r="AG1338" t="s">
        <v>2635</v>
      </c>
      <c r="AH1338" s="4">
        <v>43740</v>
      </c>
      <c r="AI1338" s="4">
        <v>43799</v>
      </c>
      <c r="AJ1338" t="s">
        <v>67</v>
      </c>
      <c r="AK1338" t="s">
        <v>229</v>
      </c>
      <c r="AL1338" t="s">
        <v>527</v>
      </c>
      <c r="AM1338" t="s">
        <v>953</v>
      </c>
      <c r="AN1338" t="s">
        <v>1617</v>
      </c>
      <c r="AO1338" t="s">
        <v>80</v>
      </c>
      <c r="AP1338" t="s">
        <v>1548</v>
      </c>
      <c r="AQ1338">
        <f>WebStore68[[#This Row],[unit_price]]*WebStore68[[#This Row],[quantity]]</f>
        <v>61.98</v>
      </c>
      <c r="AR1338" t="s">
        <v>84</v>
      </c>
      <c r="AS1338" t="s">
        <v>2366</v>
      </c>
      <c r="AT1338" t="str">
        <f t="shared" si="20"/>
        <v>7024377510yesMale437392Facebook436154383081.9649.961test2Changing color of background from blue to green4374043799313730.99214.999</v>
      </c>
      <c r="AU1338">
        <f>COUNTIF(AT$2:AT1338,AT1338)</f>
        <v>1</v>
      </c>
      <c r="AV1338" t="str">
        <f>WebStore68[[#This Row],[country]]&amp;"-"&amp;WebStore68[[#This Row],[item]]</f>
        <v>Germany-Star Wars: the Old Republic - Legends Ser.: Fatal Alliance</v>
      </c>
    </row>
    <row r="1339" spans="1:48" hidden="1" x14ac:dyDescent="0.25">
      <c r="A1339">
        <v>71</v>
      </c>
      <c r="B1339">
        <v>153</v>
      </c>
      <c r="C1339" s="4">
        <v>43776</v>
      </c>
      <c r="D1339" s="14">
        <f>WebStore68[[#This Row],[order_date]]</f>
        <v>43776</v>
      </c>
      <c r="E1339" s="3">
        <f>ROUNDUP(MONTH(WebStore68[[#This Row],[order_date]])/3, 0)</f>
        <v>4</v>
      </c>
      <c r="F1339">
        <v>10</v>
      </c>
      <c r="G1339" t="s">
        <v>42</v>
      </c>
      <c r="H1339" t="s">
        <v>53</v>
      </c>
      <c r="I1339" t="s">
        <v>56</v>
      </c>
      <c r="J1339" t="s">
        <v>57</v>
      </c>
      <c r="K1339" s="4">
        <v>43739</v>
      </c>
      <c r="L1339">
        <v>3</v>
      </c>
      <c r="M1339" t="s">
        <v>59</v>
      </c>
      <c r="N1339" s="4">
        <v>43615</v>
      </c>
      <c r="O1339" s="4">
        <v>43830</v>
      </c>
      <c r="P1339">
        <v>1</v>
      </c>
      <c r="Q1339" t="s">
        <v>69</v>
      </c>
      <c r="R1339" t="s">
        <v>231</v>
      </c>
      <c r="S1339">
        <v>1</v>
      </c>
      <c r="T1339" t="s">
        <v>448</v>
      </c>
      <c r="U1339" t="s">
        <v>1010</v>
      </c>
      <c r="V1339" t="s">
        <v>1540</v>
      </c>
      <c r="W1339" t="s">
        <v>80</v>
      </c>
      <c r="X1339" t="s">
        <v>1577</v>
      </c>
      <c r="Y1339">
        <v>13.98</v>
      </c>
      <c r="Z1339">
        <v>49.98</v>
      </c>
      <c r="AA1339">
        <v>1</v>
      </c>
      <c r="AB1339" t="s">
        <v>69</v>
      </c>
      <c r="AC1339" t="s">
        <v>2360</v>
      </c>
      <c r="AD1339">
        <v>1</v>
      </c>
      <c r="AE1339" t="s">
        <v>2633</v>
      </c>
      <c r="AF1339">
        <v>56</v>
      </c>
      <c r="AG1339" t="s">
        <v>2635</v>
      </c>
      <c r="AH1339" s="4">
        <v>43740</v>
      </c>
      <c r="AI1339" s="4">
        <v>43799</v>
      </c>
      <c r="AJ1339" t="s">
        <v>69</v>
      </c>
      <c r="AK1339" t="s">
        <v>231</v>
      </c>
      <c r="AL1339" t="s">
        <v>448</v>
      </c>
      <c r="AM1339" t="s">
        <v>1010</v>
      </c>
      <c r="AN1339" t="s">
        <v>1540</v>
      </c>
      <c r="AO1339" t="s">
        <v>80</v>
      </c>
      <c r="AP1339" t="s">
        <v>1577</v>
      </c>
      <c r="AQ1339">
        <f>WebStore68[[#This Row],[unit_price]]*WebStore68[[#This Row],[quantity]]</f>
        <v>13.98</v>
      </c>
      <c r="AR1339" t="s">
        <v>69</v>
      </c>
      <c r="AS1339" t="s">
        <v>2360</v>
      </c>
      <c r="AT1339" t="str">
        <f t="shared" si="20"/>
        <v>711534377610noMale437393Google Ads436154383013.9849.981control56Changing color of background from blue to green437404379911506.99224.991</v>
      </c>
      <c r="AU1339">
        <f>COUNTIF(AT$2:AT1339,AT1339)</f>
        <v>1</v>
      </c>
      <c r="AV1339" t="str">
        <f>WebStore68[[#This Row],[country]]&amp;"-"&amp;WebStore68[[#This Row],[item]]</f>
        <v>Germany-USB 3.0 Flash Drive 2TB High-Speed Data Memory Storage Thumb Stick</v>
      </c>
    </row>
    <row r="1340" spans="1:48" hidden="1" x14ac:dyDescent="0.25">
      <c r="A1340">
        <v>88</v>
      </c>
      <c r="B1340">
        <v>322</v>
      </c>
      <c r="C1340" s="4">
        <v>43785</v>
      </c>
      <c r="D1340" s="14">
        <f>WebStore68[[#This Row],[order_date]]</f>
        <v>43785</v>
      </c>
      <c r="E1340" s="3">
        <f>ROUNDUP(MONTH(WebStore68[[#This Row],[order_date]])/3, 0)</f>
        <v>4</v>
      </c>
      <c r="F1340">
        <v>10</v>
      </c>
      <c r="G1340" t="s">
        <v>42</v>
      </c>
      <c r="H1340" t="s">
        <v>53</v>
      </c>
      <c r="I1340" t="s">
        <v>56</v>
      </c>
      <c r="J1340" t="s">
        <v>57</v>
      </c>
      <c r="K1340" s="4">
        <v>43571</v>
      </c>
      <c r="L1340">
        <v>1</v>
      </c>
      <c r="N1340" s="4"/>
      <c r="O1340" s="4"/>
      <c r="P1340">
        <v>2</v>
      </c>
      <c r="Q1340" t="s">
        <v>102</v>
      </c>
      <c r="R1340" t="s">
        <v>264</v>
      </c>
      <c r="S1340">
        <v>2</v>
      </c>
      <c r="T1340" t="s">
        <v>460</v>
      </c>
      <c r="U1340" t="s">
        <v>1023</v>
      </c>
      <c r="V1340" t="s">
        <v>1553</v>
      </c>
      <c r="W1340" t="s">
        <v>75</v>
      </c>
      <c r="X1340" t="s">
        <v>1869</v>
      </c>
      <c r="Y1340">
        <v>104.85</v>
      </c>
      <c r="Z1340">
        <v>74.95</v>
      </c>
      <c r="AA1340">
        <v>2</v>
      </c>
      <c r="AB1340" t="s">
        <v>2107</v>
      </c>
      <c r="AC1340" t="s">
        <v>2378</v>
      </c>
      <c r="AD1340">
        <v>1</v>
      </c>
      <c r="AE1340" t="s">
        <v>2634</v>
      </c>
      <c r="AF1340">
        <v>140</v>
      </c>
      <c r="AG1340" t="s">
        <v>2635</v>
      </c>
      <c r="AH1340" s="4">
        <v>43740</v>
      </c>
      <c r="AI1340" s="4">
        <v>43799</v>
      </c>
      <c r="AJ1340" t="s">
        <v>78</v>
      </c>
      <c r="AK1340" t="s">
        <v>240</v>
      </c>
      <c r="AL1340" t="s">
        <v>408</v>
      </c>
      <c r="AM1340" t="s">
        <v>970</v>
      </c>
      <c r="AN1340" t="s">
        <v>1503</v>
      </c>
      <c r="AO1340" t="s">
        <v>80</v>
      </c>
      <c r="AP1340" t="s">
        <v>1548</v>
      </c>
      <c r="AQ1340">
        <f>WebStore68[[#This Row],[unit_price]]*WebStore68[[#This Row],[quantity]]</f>
        <v>59.88</v>
      </c>
      <c r="AR1340" t="s">
        <v>393</v>
      </c>
      <c r="AS1340" t="s">
        <v>2345</v>
      </c>
      <c r="AT1340" t="str">
        <f t="shared" si="20"/>
        <v>883224378510noMale435711104.8574.951test140Changing color of background from blue to green437404379984529.94214.9918</v>
      </c>
      <c r="AU1340">
        <f>COUNTIF(AT$2:AT1340,AT1340)</f>
        <v>1</v>
      </c>
      <c r="AV1340" t="str">
        <f>WebStore68[[#This Row],[country]]&amp;"-"&amp;WebStore68[[#This Row],[item]]</f>
        <v>Germany-Fullstar Vegetable Chopper 4 Blades</v>
      </c>
    </row>
    <row r="1341" spans="1:48" hidden="1" x14ac:dyDescent="0.25">
      <c r="A1341">
        <v>88</v>
      </c>
      <c r="B1341">
        <v>322</v>
      </c>
      <c r="C1341" s="4">
        <v>43785</v>
      </c>
      <c r="D1341" s="14">
        <f>WebStore68[[#This Row],[order_date]]</f>
        <v>43785</v>
      </c>
      <c r="E1341" s="3">
        <f>ROUNDUP(MONTH(WebStore68[[#This Row],[order_date]])/3, 0)</f>
        <v>4</v>
      </c>
      <c r="F1341">
        <v>10</v>
      </c>
      <c r="G1341" t="s">
        <v>42</v>
      </c>
      <c r="H1341" t="s">
        <v>53</v>
      </c>
      <c r="I1341" t="s">
        <v>56</v>
      </c>
      <c r="J1341" t="s">
        <v>57</v>
      </c>
      <c r="K1341" s="4">
        <v>43571</v>
      </c>
      <c r="L1341">
        <v>1</v>
      </c>
      <c r="N1341" s="4"/>
      <c r="O1341" s="4"/>
      <c r="P1341">
        <v>2</v>
      </c>
      <c r="Q1341" t="s">
        <v>102</v>
      </c>
      <c r="R1341" t="s">
        <v>264</v>
      </c>
      <c r="S1341">
        <v>2</v>
      </c>
      <c r="T1341" t="s">
        <v>460</v>
      </c>
      <c r="U1341" t="s">
        <v>1023</v>
      </c>
      <c r="V1341" t="s">
        <v>1553</v>
      </c>
      <c r="W1341" t="s">
        <v>75</v>
      </c>
      <c r="X1341" t="s">
        <v>1869</v>
      </c>
      <c r="Y1341">
        <v>104.85</v>
      </c>
      <c r="Z1341">
        <v>74.95</v>
      </c>
      <c r="AA1341">
        <v>2</v>
      </c>
      <c r="AB1341" t="s">
        <v>2107</v>
      </c>
      <c r="AC1341" t="s">
        <v>2378</v>
      </c>
      <c r="AD1341">
        <v>1</v>
      </c>
      <c r="AE1341" t="s">
        <v>2634</v>
      </c>
      <c r="AF1341">
        <v>140</v>
      </c>
      <c r="AG1341" t="s">
        <v>2635</v>
      </c>
      <c r="AH1341" s="4">
        <v>43740</v>
      </c>
      <c r="AI1341" s="4">
        <v>43799</v>
      </c>
      <c r="AJ1341" t="s">
        <v>80</v>
      </c>
      <c r="AK1341" t="s">
        <v>242</v>
      </c>
      <c r="AL1341" t="s">
        <v>455</v>
      </c>
      <c r="AM1341" t="s">
        <v>1018</v>
      </c>
      <c r="AN1341" t="s">
        <v>1548</v>
      </c>
      <c r="AO1341" t="s">
        <v>67</v>
      </c>
      <c r="AP1341" t="s">
        <v>1548</v>
      </c>
      <c r="AQ1341">
        <f>WebStore68[[#This Row],[unit_price]]*WebStore68[[#This Row],[quantity]]</f>
        <v>44.97</v>
      </c>
      <c r="AR1341" t="s">
        <v>70</v>
      </c>
      <c r="AS1341" t="s">
        <v>2341</v>
      </c>
      <c r="AT1341" t="str">
        <f t="shared" si="20"/>
        <v>883224378510noMale435711104.8574.951test140Changing color of background from blue to green437404379921514.99314.995</v>
      </c>
      <c r="AU1341">
        <f>COUNTIF(AT$2:AT1341,AT1341)</f>
        <v>1</v>
      </c>
      <c r="AV1341" t="str">
        <f>WebStore68[[#This Row],[country]]&amp;"-"&amp;WebStore68[[#This Row],[item]]</f>
        <v>Germany-Aluminium HD Polarized Photochromic Sunglasses</v>
      </c>
    </row>
    <row r="1342" spans="1:48" hidden="1" x14ac:dyDescent="0.25">
      <c r="A1342">
        <v>95</v>
      </c>
      <c r="B1342">
        <v>322</v>
      </c>
      <c r="C1342" s="4">
        <v>43788</v>
      </c>
      <c r="D1342" s="14">
        <f>WebStore68[[#This Row],[order_date]]</f>
        <v>43788</v>
      </c>
      <c r="E1342" s="3">
        <f>ROUNDUP(MONTH(WebStore68[[#This Row],[order_date]])/3, 0)</f>
        <v>4</v>
      </c>
      <c r="F1342">
        <v>10</v>
      </c>
      <c r="G1342" t="s">
        <v>42</v>
      </c>
      <c r="H1342" t="s">
        <v>53</v>
      </c>
      <c r="I1342" t="s">
        <v>56</v>
      </c>
      <c r="J1342" t="s">
        <v>57</v>
      </c>
      <c r="K1342" s="4">
        <v>43571</v>
      </c>
      <c r="L1342">
        <v>1</v>
      </c>
      <c r="N1342" s="4"/>
      <c r="O1342" s="4"/>
      <c r="P1342">
        <v>1</v>
      </c>
      <c r="Q1342" t="s">
        <v>105</v>
      </c>
      <c r="R1342" t="s">
        <v>267</v>
      </c>
      <c r="S1342">
        <v>2</v>
      </c>
      <c r="T1342" t="s">
        <v>466</v>
      </c>
      <c r="U1342" t="s">
        <v>1029</v>
      </c>
      <c r="V1342" t="s">
        <v>1559</v>
      </c>
      <c r="W1342" t="s">
        <v>71</v>
      </c>
      <c r="X1342" t="s">
        <v>1869</v>
      </c>
      <c r="Y1342">
        <v>116.39</v>
      </c>
      <c r="Z1342">
        <v>29.98</v>
      </c>
      <c r="AA1342">
        <v>2</v>
      </c>
      <c r="AB1342" t="s">
        <v>2112</v>
      </c>
      <c r="AC1342" t="s">
        <v>2383</v>
      </c>
      <c r="AH1342" s="4"/>
      <c r="AI1342" s="4"/>
      <c r="AJ1342" t="s">
        <v>79</v>
      </c>
      <c r="AK1342" t="s">
        <v>241</v>
      </c>
      <c r="AL1342" t="s">
        <v>541</v>
      </c>
      <c r="AM1342" t="s">
        <v>968</v>
      </c>
      <c r="AN1342" t="s">
        <v>1629</v>
      </c>
      <c r="AO1342" t="s">
        <v>69</v>
      </c>
      <c r="AP1342" t="s">
        <v>1548</v>
      </c>
      <c r="AQ1342">
        <f>WebStore68[[#This Row],[unit_price]]*WebStore68[[#This Row],[quantity]]</f>
        <v>86.9</v>
      </c>
      <c r="AR1342" t="s">
        <v>86</v>
      </c>
      <c r="AS1342" t="s">
        <v>2350</v>
      </c>
      <c r="AT1342" t="str">
        <f t="shared" si="20"/>
        <v>953224378810noMale435711116.3929.98411186.9114.997</v>
      </c>
      <c r="AU1342">
        <f>COUNTIF(AT$2:AT1342,AT1342)</f>
        <v>1</v>
      </c>
      <c r="AV1342" t="str">
        <f>WebStore68[[#This Row],[country]]&amp;"-"&amp;WebStore68[[#This Row],[item]]</f>
        <v>Germany-Pokemon Ultra Beasts Gx Collectible Cards</v>
      </c>
    </row>
    <row r="1343" spans="1:48" hidden="1" x14ac:dyDescent="0.25">
      <c r="A1343">
        <v>95</v>
      </c>
      <c r="B1343">
        <v>322</v>
      </c>
      <c r="C1343" s="4">
        <v>43788</v>
      </c>
      <c r="D1343" s="14">
        <f>WebStore68[[#This Row],[order_date]]</f>
        <v>43788</v>
      </c>
      <c r="E1343" s="3">
        <f>ROUNDUP(MONTH(WebStore68[[#This Row],[order_date]])/3, 0)</f>
        <v>4</v>
      </c>
      <c r="F1343">
        <v>10</v>
      </c>
      <c r="G1343" t="s">
        <v>42</v>
      </c>
      <c r="H1343" t="s">
        <v>53</v>
      </c>
      <c r="I1343" t="s">
        <v>56</v>
      </c>
      <c r="J1343" t="s">
        <v>57</v>
      </c>
      <c r="K1343" s="4">
        <v>43571</v>
      </c>
      <c r="L1343">
        <v>1</v>
      </c>
      <c r="N1343" s="4"/>
      <c r="O1343" s="4"/>
      <c r="P1343">
        <v>1</v>
      </c>
      <c r="Q1343" t="s">
        <v>105</v>
      </c>
      <c r="R1343" t="s">
        <v>267</v>
      </c>
      <c r="S1343">
        <v>2</v>
      </c>
      <c r="T1343" t="s">
        <v>466</v>
      </c>
      <c r="U1343" t="s">
        <v>1029</v>
      </c>
      <c r="V1343" t="s">
        <v>1559</v>
      </c>
      <c r="W1343" t="s">
        <v>71</v>
      </c>
      <c r="X1343" t="s">
        <v>1869</v>
      </c>
      <c r="Y1343">
        <v>116.39</v>
      </c>
      <c r="Z1343">
        <v>29.98</v>
      </c>
      <c r="AA1343">
        <v>2</v>
      </c>
      <c r="AB1343" t="s">
        <v>2112</v>
      </c>
      <c r="AC1343" t="s">
        <v>2383</v>
      </c>
      <c r="AH1343" s="4"/>
      <c r="AI1343" s="4"/>
      <c r="AJ1343" t="s">
        <v>79</v>
      </c>
      <c r="AK1343" t="s">
        <v>241</v>
      </c>
      <c r="AL1343" t="s">
        <v>571</v>
      </c>
      <c r="AM1343" t="s">
        <v>1129</v>
      </c>
      <c r="AN1343" t="s">
        <v>1654</v>
      </c>
      <c r="AO1343" t="s">
        <v>69</v>
      </c>
      <c r="AP1343" t="s">
        <v>1548</v>
      </c>
      <c r="AQ1343">
        <f>WebStore68[[#This Row],[unit_price]]*WebStore68[[#This Row],[quantity]]</f>
        <v>29.49</v>
      </c>
      <c r="AR1343" t="s">
        <v>455</v>
      </c>
      <c r="AS1343" t="s">
        <v>2340</v>
      </c>
      <c r="AT1343" t="str">
        <f t="shared" si="20"/>
        <v>953224378810noMale435711116.3929.9844829.49114.9915</v>
      </c>
      <c r="AU1343">
        <f>COUNTIF(AT$2:AT1343,AT1343)</f>
        <v>1</v>
      </c>
      <c r="AV1343" t="str">
        <f>WebStore68[[#This Row],[country]]&amp;"-"&amp;WebStore68[[#This Row],[item]]</f>
        <v>Germany-Funko Pop! Disney Mickey &amp; Friends Hollywood Store Exclusive - Chef Goofy</v>
      </c>
    </row>
    <row r="1344" spans="1:48" hidden="1" x14ac:dyDescent="0.25">
      <c r="A1344">
        <v>99</v>
      </c>
      <c r="B1344">
        <v>455</v>
      </c>
      <c r="C1344" s="4">
        <v>43791</v>
      </c>
      <c r="D1344" s="14">
        <f>WebStore68[[#This Row],[order_date]]</f>
        <v>43791</v>
      </c>
      <c r="E1344" s="3">
        <f>ROUNDUP(MONTH(WebStore68[[#This Row],[order_date]])/3, 0)</f>
        <v>4</v>
      </c>
      <c r="F1344">
        <v>10</v>
      </c>
      <c r="G1344" t="s">
        <v>42</v>
      </c>
      <c r="H1344" t="s">
        <v>53</v>
      </c>
      <c r="I1344" t="s">
        <v>55</v>
      </c>
      <c r="J1344" t="s">
        <v>57</v>
      </c>
      <c r="K1344" s="4">
        <v>43736</v>
      </c>
      <c r="L1344">
        <v>3</v>
      </c>
      <c r="M1344" t="s">
        <v>59</v>
      </c>
      <c r="N1344" s="4">
        <v>43615</v>
      </c>
      <c r="O1344" s="4">
        <v>43830</v>
      </c>
      <c r="P1344">
        <v>1</v>
      </c>
      <c r="Q1344" t="s">
        <v>80</v>
      </c>
      <c r="R1344" t="s">
        <v>242</v>
      </c>
      <c r="S1344">
        <v>1</v>
      </c>
      <c r="T1344" t="s">
        <v>469</v>
      </c>
      <c r="U1344" t="s">
        <v>1032</v>
      </c>
      <c r="V1344" t="s">
        <v>1562</v>
      </c>
      <c r="W1344" t="s">
        <v>69</v>
      </c>
      <c r="X1344" t="s">
        <v>1548</v>
      </c>
      <c r="Y1344">
        <v>9.99</v>
      </c>
      <c r="Z1344">
        <v>14.99</v>
      </c>
      <c r="AA1344">
        <v>1</v>
      </c>
      <c r="AB1344" t="s">
        <v>70</v>
      </c>
      <c r="AC1344" t="s">
        <v>2341</v>
      </c>
      <c r="AD1344">
        <v>1</v>
      </c>
      <c r="AE1344" t="s">
        <v>2633</v>
      </c>
      <c r="AF1344">
        <v>227</v>
      </c>
      <c r="AG1344" t="s">
        <v>2635</v>
      </c>
      <c r="AH1344" s="4">
        <v>43740</v>
      </c>
      <c r="AI1344" s="4">
        <v>43799</v>
      </c>
      <c r="AJ1344" t="s">
        <v>80</v>
      </c>
      <c r="AK1344" t="s">
        <v>242</v>
      </c>
      <c r="AL1344" t="s">
        <v>469</v>
      </c>
      <c r="AM1344" t="s">
        <v>1032</v>
      </c>
      <c r="AN1344" t="s">
        <v>1562</v>
      </c>
      <c r="AO1344" t="s">
        <v>69</v>
      </c>
      <c r="AP1344" t="s">
        <v>1548</v>
      </c>
      <c r="AQ1344">
        <f>WebStore68[[#This Row],[unit_price]]*WebStore68[[#This Row],[quantity]]</f>
        <v>9.99</v>
      </c>
      <c r="AR1344" t="s">
        <v>70</v>
      </c>
      <c r="AS1344" t="s">
        <v>2341</v>
      </c>
      <c r="AT1344" t="str">
        <f t="shared" si="20"/>
        <v>994554379110yesMale437363Google Ads43615438309.9914.991control227Changing color of background from blue to green43740437992239.99114.995</v>
      </c>
      <c r="AU1344">
        <f>COUNTIF(AT$2:AT1344,AT1344)</f>
        <v>1</v>
      </c>
      <c r="AV1344" t="str">
        <f>WebStore68[[#This Row],[country]]&amp;"-"&amp;WebStore68[[#This Row],[item]]</f>
        <v>Germany-Best Friend Bracelets for 2 Matching Yin Yang Adjustable Cord Bracelet</v>
      </c>
    </row>
    <row r="1345" spans="1:48" hidden="1" x14ac:dyDescent="0.25">
      <c r="A1345">
        <v>161</v>
      </c>
      <c r="B1345">
        <v>281</v>
      </c>
      <c r="C1345" s="13">
        <v>43833</v>
      </c>
      <c r="D1345" s="14">
        <f>WebStore68[[#This Row],[order_date]]</f>
        <v>43833</v>
      </c>
      <c r="E1345" s="3">
        <f>ROUNDUP(MONTH(WebStore68[[#This Row],[order_date]])/3, 0)</f>
        <v>1</v>
      </c>
      <c r="F1345">
        <v>10</v>
      </c>
      <c r="G1345" t="s">
        <v>42</v>
      </c>
      <c r="H1345" t="s">
        <v>53</v>
      </c>
      <c r="I1345" t="s">
        <v>55</v>
      </c>
      <c r="J1345" t="s">
        <v>58</v>
      </c>
      <c r="K1345" s="4">
        <v>43515</v>
      </c>
      <c r="L1345">
        <v>2</v>
      </c>
      <c r="N1345" s="4"/>
      <c r="O1345" s="4"/>
      <c r="P1345">
        <v>1</v>
      </c>
      <c r="Q1345" t="s">
        <v>70</v>
      </c>
      <c r="R1345" t="s">
        <v>232</v>
      </c>
      <c r="S1345">
        <v>1</v>
      </c>
      <c r="T1345" t="s">
        <v>512</v>
      </c>
      <c r="U1345" t="s">
        <v>1075</v>
      </c>
      <c r="V1345" t="s">
        <v>1602</v>
      </c>
      <c r="W1345" t="s">
        <v>67</v>
      </c>
      <c r="X1345" t="s">
        <v>1517</v>
      </c>
      <c r="Y1345">
        <v>98.88</v>
      </c>
      <c r="Z1345">
        <v>59.97</v>
      </c>
      <c r="AA1345">
        <v>1</v>
      </c>
      <c r="AB1345" t="s">
        <v>673</v>
      </c>
      <c r="AC1345" t="s">
        <v>2348</v>
      </c>
      <c r="AH1345" s="4"/>
      <c r="AI1345" s="4"/>
      <c r="AJ1345" t="s">
        <v>70</v>
      </c>
      <c r="AK1345" t="s">
        <v>232</v>
      </c>
      <c r="AL1345" t="s">
        <v>512</v>
      </c>
      <c r="AM1345" t="s">
        <v>1075</v>
      </c>
      <c r="AN1345" t="s">
        <v>1602</v>
      </c>
      <c r="AO1345" t="s">
        <v>67</v>
      </c>
      <c r="AP1345" t="s">
        <v>1517</v>
      </c>
      <c r="AQ1345">
        <f>WebStore68[[#This Row],[unit_price]]*WebStore68[[#This Row],[quantity]]</f>
        <v>98.88</v>
      </c>
      <c r="AR1345" t="s">
        <v>673</v>
      </c>
      <c r="AS1345" t="s">
        <v>2348</v>
      </c>
      <c r="AT1345" t="str">
        <f t="shared" si="20"/>
        <v>1612814383310yesFemale43515298.8859.9756332.96319.9912</v>
      </c>
      <c r="AU1345">
        <f>COUNTIF(AT$2:AT1345,AT1345)</f>
        <v>1</v>
      </c>
      <c r="AV1345" t="str">
        <f>WebStore68[[#This Row],[country]]&amp;"-"&amp;WebStore68[[#This Row],[item]]</f>
        <v>Germany-Instant Table Tennis Kit Ping Pong Set Retractable Net Rack + 2 Bats + 6 Balls</v>
      </c>
    </row>
    <row r="1346" spans="1:48" hidden="1" x14ac:dyDescent="0.25">
      <c r="A1346">
        <v>190</v>
      </c>
      <c r="B1346">
        <v>102</v>
      </c>
      <c r="C1346" s="4">
        <v>43854</v>
      </c>
      <c r="D1346" s="14">
        <f>WebStore68[[#This Row],[order_date]]</f>
        <v>43854</v>
      </c>
      <c r="E1346" s="3">
        <f>ROUNDUP(MONTH(WebStore68[[#This Row],[order_date]])/3, 0)</f>
        <v>1</v>
      </c>
      <c r="F1346">
        <v>10</v>
      </c>
      <c r="G1346" t="s">
        <v>42</v>
      </c>
      <c r="H1346" t="s">
        <v>53</v>
      </c>
      <c r="I1346" t="s">
        <v>55</v>
      </c>
      <c r="J1346" t="s">
        <v>57</v>
      </c>
      <c r="K1346" s="4">
        <v>43709</v>
      </c>
      <c r="L1346">
        <v>3</v>
      </c>
      <c r="M1346" t="s">
        <v>59</v>
      </c>
      <c r="N1346" s="4">
        <v>43615</v>
      </c>
      <c r="O1346" s="4">
        <v>43830</v>
      </c>
      <c r="P1346">
        <v>1</v>
      </c>
      <c r="Q1346" t="s">
        <v>79</v>
      </c>
      <c r="R1346" t="s">
        <v>241</v>
      </c>
      <c r="S1346">
        <v>1</v>
      </c>
      <c r="T1346" t="s">
        <v>524</v>
      </c>
      <c r="U1346" t="s">
        <v>1087</v>
      </c>
      <c r="V1346" t="s">
        <v>1614</v>
      </c>
      <c r="W1346" t="s">
        <v>67</v>
      </c>
      <c r="X1346" t="s">
        <v>1548</v>
      </c>
      <c r="Y1346">
        <v>41.85</v>
      </c>
      <c r="Z1346">
        <v>44.97</v>
      </c>
      <c r="AA1346">
        <v>1</v>
      </c>
      <c r="AB1346" t="s">
        <v>455</v>
      </c>
      <c r="AC1346" t="s">
        <v>2340</v>
      </c>
      <c r="AH1346" s="4"/>
      <c r="AI1346" s="4"/>
      <c r="AJ1346" t="s">
        <v>79</v>
      </c>
      <c r="AK1346" t="s">
        <v>241</v>
      </c>
      <c r="AL1346" t="s">
        <v>524</v>
      </c>
      <c r="AM1346" t="s">
        <v>1087</v>
      </c>
      <c r="AN1346" t="s">
        <v>1614</v>
      </c>
      <c r="AO1346" t="s">
        <v>67</v>
      </c>
      <c r="AP1346" t="s">
        <v>1548</v>
      </c>
      <c r="AQ1346">
        <f>WebStore68[[#This Row],[unit_price]]*WebStore68[[#This Row],[quantity]]</f>
        <v>41.849999999999994</v>
      </c>
      <c r="AR1346" t="s">
        <v>455</v>
      </c>
      <c r="AS1346" t="s">
        <v>2340</v>
      </c>
      <c r="AT1346" t="str">
        <f t="shared" ref="AT1346:AT1409" si="21">CONCATENATE($A1346,$B1346,$C1346,$F1346,$I1346,$J1346,$K1346,$L1346,$M1346,$N1346,$O1346,$Y1346,$Z1346,$AD1346,$AE1346,$AF1346,$AG1346,$AH1346,$AI1346,$AJ1346,$AL1346,$AN1346,$AO1346,$AP1346,$AR1346)</f>
        <v>1901024385410yesMale437093Google Ads436154383041.8544.97416813.95314.9915</v>
      </c>
      <c r="AU1346">
        <f>COUNTIF(AT$2:AT1346,AT1346)</f>
        <v>1</v>
      </c>
      <c r="AV1346" t="str">
        <f>WebStore68[[#This Row],[country]]&amp;"-"&amp;WebStore68[[#This Row],[item]]</f>
        <v>Germany-Yu-Gi-Oh! TCG: Egyptian God Deck: Slifer The Sky Dragon</v>
      </c>
    </row>
    <row r="1347" spans="1:48" hidden="1" x14ac:dyDescent="0.25">
      <c r="A1347">
        <v>207</v>
      </c>
      <c r="B1347">
        <v>472</v>
      </c>
      <c r="C1347" s="13">
        <v>43864</v>
      </c>
      <c r="D1347" s="14">
        <f>WebStore68[[#This Row],[order_date]]</f>
        <v>43864</v>
      </c>
      <c r="E1347" s="3">
        <f>ROUNDUP(MONTH(WebStore68[[#This Row],[order_date]])/3, 0)</f>
        <v>1</v>
      </c>
      <c r="F1347">
        <v>10</v>
      </c>
      <c r="G1347" t="s">
        <v>42</v>
      </c>
      <c r="H1347" t="s">
        <v>53</v>
      </c>
      <c r="I1347" t="s">
        <v>56</v>
      </c>
      <c r="J1347" t="s">
        <v>57</v>
      </c>
      <c r="K1347" s="4">
        <v>43655</v>
      </c>
      <c r="L1347">
        <v>2</v>
      </c>
      <c r="M1347" t="s">
        <v>60</v>
      </c>
      <c r="N1347" s="4">
        <v>43615</v>
      </c>
      <c r="O1347" s="4">
        <v>43830</v>
      </c>
      <c r="P1347">
        <v>1</v>
      </c>
      <c r="Q1347" t="s">
        <v>84</v>
      </c>
      <c r="R1347" t="s">
        <v>246</v>
      </c>
      <c r="S1347">
        <v>1</v>
      </c>
      <c r="T1347" t="s">
        <v>543</v>
      </c>
      <c r="U1347" t="s">
        <v>1104</v>
      </c>
      <c r="V1347" t="s">
        <v>1631</v>
      </c>
      <c r="W1347" t="s">
        <v>80</v>
      </c>
      <c r="X1347" t="s">
        <v>1548</v>
      </c>
      <c r="Y1347">
        <v>57.98</v>
      </c>
      <c r="Z1347">
        <v>29.98</v>
      </c>
      <c r="AA1347">
        <v>1</v>
      </c>
      <c r="AB1347" t="s">
        <v>86</v>
      </c>
      <c r="AC1347" t="s">
        <v>2350</v>
      </c>
      <c r="AH1347" s="4"/>
      <c r="AI1347" s="4"/>
      <c r="AJ1347" t="s">
        <v>84</v>
      </c>
      <c r="AK1347" t="s">
        <v>246</v>
      </c>
      <c r="AL1347" t="s">
        <v>543</v>
      </c>
      <c r="AM1347" t="s">
        <v>1104</v>
      </c>
      <c r="AN1347" t="s">
        <v>1631</v>
      </c>
      <c r="AO1347" t="s">
        <v>80</v>
      </c>
      <c r="AP1347" t="s">
        <v>1548</v>
      </c>
      <c r="AQ1347">
        <f>WebStore68[[#This Row],[unit_price]]*WebStore68[[#This Row],[quantity]]</f>
        <v>57.98</v>
      </c>
      <c r="AR1347" t="s">
        <v>86</v>
      </c>
      <c r="AS1347" t="s">
        <v>2350</v>
      </c>
      <c r="AT1347" t="str">
        <f t="shared" si="21"/>
        <v>2074724386410noMale436552Facebook436154383057.9829.98915728.99214.997</v>
      </c>
      <c r="AU1347">
        <f>COUNTIF(AT$2:AT1347,AT1347)</f>
        <v>1</v>
      </c>
      <c r="AV1347" t="str">
        <f>WebStore68[[#This Row],[country]]&amp;"-"&amp;WebStore68[[#This Row],[item]]</f>
        <v>Germany-Wireless PS4 Controller</v>
      </c>
    </row>
    <row r="1348" spans="1:48" hidden="1" x14ac:dyDescent="0.25">
      <c r="A1348">
        <v>216</v>
      </c>
      <c r="B1348">
        <v>416</v>
      </c>
      <c r="C1348" s="13">
        <v>43868</v>
      </c>
      <c r="D1348" s="14">
        <f>WebStore68[[#This Row],[order_date]]</f>
        <v>43868</v>
      </c>
      <c r="E1348" s="3">
        <f>ROUNDUP(MONTH(WebStore68[[#This Row],[order_date]])/3, 0)</f>
        <v>1</v>
      </c>
      <c r="F1348">
        <v>10</v>
      </c>
      <c r="G1348" t="s">
        <v>42</v>
      </c>
      <c r="H1348" t="s">
        <v>53</v>
      </c>
      <c r="I1348" t="s">
        <v>56</v>
      </c>
      <c r="J1348" t="s">
        <v>58</v>
      </c>
      <c r="K1348" s="4">
        <v>43652</v>
      </c>
      <c r="L1348">
        <v>2</v>
      </c>
      <c r="M1348" t="s">
        <v>60</v>
      </c>
      <c r="N1348" s="4">
        <v>43615</v>
      </c>
      <c r="O1348" s="4">
        <v>43830</v>
      </c>
      <c r="P1348">
        <v>1</v>
      </c>
      <c r="Q1348" t="s">
        <v>67</v>
      </c>
      <c r="R1348" t="s">
        <v>229</v>
      </c>
      <c r="S1348">
        <v>1</v>
      </c>
      <c r="T1348" t="s">
        <v>547</v>
      </c>
      <c r="U1348" t="s">
        <v>1108</v>
      </c>
      <c r="V1348" t="s">
        <v>1577</v>
      </c>
      <c r="W1348" t="s">
        <v>80</v>
      </c>
      <c r="X1348" t="s">
        <v>1548</v>
      </c>
      <c r="Y1348">
        <v>49.98</v>
      </c>
      <c r="Z1348">
        <v>29.98</v>
      </c>
      <c r="AA1348">
        <v>1</v>
      </c>
      <c r="AB1348" t="s">
        <v>455</v>
      </c>
      <c r="AC1348" t="s">
        <v>2340</v>
      </c>
      <c r="AH1348" s="4"/>
      <c r="AI1348" s="4"/>
      <c r="AJ1348" t="s">
        <v>67</v>
      </c>
      <c r="AK1348" t="s">
        <v>229</v>
      </c>
      <c r="AL1348" t="s">
        <v>547</v>
      </c>
      <c r="AM1348" t="s">
        <v>1108</v>
      </c>
      <c r="AN1348" t="s">
        <v>1577</v>
      </c>
      <c r="AO1348" t="s">
        <v>80</v>
      </c>
      <c r="AP1348" t="s">
        <v>1548</v>
      </c>
      <c r="AQ1348">
        <f>WebStore68[[#This Row],[unit_price]]*WebStore68[[#This Row],[quantity]]</f>
        <v>49.98</v>
      </c>
      <c r="AR1348" t="s">
        <v>455</v>
      </c>
      <c r="AS1348" t="s">
        <v>2340</v>
      </c>
      <c r="AT1348" t="str">
        <f t="shared" si="21"/>
        <v>2164164386810noFemale436522Facebook436154383049.9829.9831424.99214.9915</v>
      </c>
      <c r="AU1348">
        <f>COUNTIF(AT$2:AT1348,AT1348)</f>
        <v>1</v>
      </c>
      <c r="AV1348" t="str">
        <f>WebStore68[[#This Row],[country]]&amp;"-"&amp;WebStore68[[#This Row],[item]]</f>
        <v>Germany-Alfred Judd THE YOUNG TREASURE HUNTERS 1924 1st Ed.</v>
      </c>
    </row>
    <row r="1349" spans="1:48" hidden="1" x14ac:dyDescent="0.25">
      <c r="A1349">
        <v>219</v>
      </c>
      <c r="B1349">
        <v>266</v>
      </c>
      <c r="C1349" s="13">
        <v>43869</v>
      </c>
      <c r="D1349" s="14">
        <f>WebStore68[[#This Row],[order_date]]</f>
        <v>43869</v>
      </c>
      <c r="E1349" s="3">
        <f>ROUNDUP(MONTH(WebStore68[[#This Row],[order_date]])/3, 0)</f>
        <v>1</v>
      </c>
      <c r="F1349">
        <v>10</v>
      </c>
      <c r="G1349" t="s">
        <v>42</v>
      </c>
      <c r="H1349" t="s">
        <v>53</v>
      </c>
      <c r="I1349" t="s">
        <v>55</v>
      </c>
      <c r="J1349" t="s">
        <v>57</v>
      </c>
      <c r="K1349" s="4">
        <v>43673</v>
      </c>
      <c r="L1349">
        <v>2</v>
      </c>
      <c r="M1349" t="s">
        <v>60</v>
      </c>
      <c r="N1349" s="4">
        <v>43615</v>
      </c>
      <c r="O1349" s="4">
        <v>43830</v>
      </c>
      <c r="P1349">
        <v>1</v>
      </c>
      <c r="Q1349" t="s">
        <v>70</v>
      </c>
      <c r="R1349" t="s">
        <v>232</v>
      </c>
      <c r="S1349">
        <v>1</v>
      </c>
      <c r="T1349" t="s">
        <v>550</v>
      </c>
      <c r="U1349" t="s">
        <v>1111</v>
      </c>
      <c r="V1349" t="s">
        <v>1631</v>
      </c>
      <c r="W1349" t="s">
        <v>67</v>
      </c>
      <c r="X1349" t="s">
        <v>1517</v>
      </c>
      <c r="Y1349">
        <v>86.97</v>
      </c>
      <c r="Z1349">
        <v>59.97</v>
      </c>
      <c r="AA1349">
        <v>1</v>
      </c>
      <c r="AB1349" t="s">
        <v>673</v>
      </c>
      <c r="AC1349" t="s">
        <v>2348</v>
      </c>
      <c r="AH1349" s="4"/>
      <c r="AI1349" s="4"/>
      <c r="AJ1349" t="s">
        <v>70</v>
      </c>
      <c r="AK1349" t="s">
        <v>232</v>
      </c>
      <c r="AL1349" t="s">
        <v>550</v>
      </c>
      <c r="AM1349" t="s">
        <v>1111</v>
      </c>
      <c r="AN1349" t="s">
        <v>1631</v>
      </c>
      <c r="AO1349" t="s">
        <v>67</v>
      </c>
      <c r="AP1349" t="s">
        <v>1517</v>
      </c>
      <c r="AQ1349">
        <f>WebStore68[[#This Row],[unit_price]]*WebStore68[[#This Row],[quantity]]</f>
        <v>86.97</v>
      </c>
      <c r="AR1349" t="s">
        <v>673</v>
      </c>
      <c r="AS1349" t="s">
        <v>2348</v>
      </c>
      <c r="AT1349" t="str">
        <f t="shared" si="21"/>
        <v>2192664386910yesMale436732Facebook436154383086.9759.97517528.99319.9912</v>
      </c>
      <c r="AU1349">
        <f>COUNTIF(AT$2:AT1349,AT1349)</f>
        <v>1</v>
      </c>
      <c r="AV1349" t="str">
        <f>WebStore68[[#This Row],[country]]&amp;"-"&amp;WebStore68[[#This Row],[item]]</f>
        <v xml:space="preserve">Germany-Agility Ladder </v>
      </c>
    </row>
    <row r="1350" spans="1:48" hidden="1" x14ac:dyDescent="0.25">
      <c r="A1350">
        <v>243</v>
      </c>
      <c r="B1350">
        <v>314</v>
      </c>
      <c r="C1350" s="13">
        <v>43886</v>
      </c>
      <c r="D1350" s="14">
        <f>WebStore68[[#This Row],[order_date]]</f>
        <v>43886</v>
      </c>
      <c r="E1350" s="3">
        <f>ROUNDUP(MONTH(WebStore68[[#This Row],[order_date]])/3, 0)</f>
        <v>1</v>
      </c>
      <c r="F1350">
        <v>10</v>
      </c>
      <c r="G1350" t="s">
        <v>42</v>
      </c>
      <c r="H1350" t="s">
        <v>53</v>
      </c>
      <c r="I1350" t="s">
        <v>55</v>
      </c>
      <c r="J1350" t="s">
        <v>58</v>
      </c>
      <c r="K1350" s="4">
        <v>43721</v>
      </c>
      <c r="L1350">
        <v>2</v>
      </c>
      <c r="M1350" t="s">
        <v>60</v>
      </c>
      <c r="N1350" s="4">
        <v>43615</v>
      </c>
      <c r="O1350" s="4">
        <v>43830</v>
      </c>
      <c r="P1350">
        <v>1</v>
      </c>
      <c r="Q1350" t="s">
        <v>69</v>
      </c>
      <c r="R1350" t="s">
        <v>231</v>
      </c>
      <c r="S1350">
        <v>1</v>
      </c>
      <c r="T1350" t="s">
        <v>565</v>
      </c>
      <c r="U1350" t="s">
        <v>1125</v>
      </c>
      <c r="V1350" t="s">
        <v>1648</v>
      </c>
      <c r="W1350" t="s">
        <v>67</v>
      </c>
      <c r="X1350" t="s">
        <v>1577</v>
      </c>
      <c r="Y1350">
        <v>1515</v>
      </c>
      <c r="Z1350">
        <v>74.97</v>
      </c>
      <c r="AA1350">
        <v>1</v>
      </c>
      <c r="AB1350" t="s">
        <v>78</v>
      </c>
      <c r="AC1350" t="s">
        <v>2330</v>
      </c>
      <c r="AH1350" s="4"/>
      <c r="AI1350" s="4"/>
      <c r="AJ1350" t="s">
        <v>69</v>
      </c>
      <c r="AK1350" t="s">
        <v>231</v>
      </c>
      <c r="AL1350" t="s">
        <v>565</v>
      </c>
      <c r="AM1350" t="s">
        <v>1125</v>
      </c>
      <c r="AN1350" t="s">
        <v>1648</v>
      </c>
      <c r="AO1350" t="s">
        <v>67</v>
      </c>
      <c r="AP1350" t="s">
        <v>1577</v>
      </c>
      <c r="AQ1350">
        <f>WebStore68[[#This Row],[unit_price]]*WebStore68[[#This Row],[quantity]]</f>
        <v>1515</v>
      </c>
      <c r="AR1350" t="s">
        <v>78</v>
      </c>
      <c r="AS1350" t="s">
        <v>2330</v>
      </c>
      <c r="AT1350" t="str">
        <f t="shared" si="21"/>
        <v>2433144388610yesFemale437212Facebook4361543830151574.971107505324.998</v>
      </c>
      <c r="AU1350">
        <f>COUNTIF(AT$2:AT1350,AT1350)</f>
        <v>1</v>
      </c>
      <c r="AV1350" t="str">
        <f>WebStore68[[#This Row],[country]]&amp;"-"&amp;WebStore68[[#This Row],[item]]</f>
        <v>Germany-PlayStation 4 500GB Console</v>
      </c>
    </row>
    <row r="1351" spans="1:48" hidden="1" x14ac:dyDescent="0.25">
      <c r="A1351">
        <v>252</v>
      </c>
      <c r="B1351">
        <v>2</v>
      </c>
      <c r="C1351" s="13">
        <v>43893</v>
      </c>
      <c r="D1351" s="14">
        <f>WebStore68[[#This Row],[order_date]]</f>
        <v>43893</v>
      </c>
      <c r="E1351" s="3">
        <f>ROUNDUP(MONTH(WebStore68[[#This Row],[order_date]])/3, 0)</f>
        <v>1</v>
      </c>
      <c r="F1351">
        <v>10</v>
      </c>
      <c r="G1351" t="s">
        <v>42</v>
      </c>
      <c r="H1351" t="s">
        <v>53</v>
      </c>
      <c r="I1351" t="s">
        <v>55</v>
      </c>
      <c r="J1351" t="s">
        <v>57</v>
      </c>
      <c r="K1351" s="4">
        <v>43739</v>
      </c>
      <c r="L1351">
        <v>2</v>
      </c>
      <c r="M1351" t="s">
        <v>60</v>
      </c>
      <c r="N1351" s="4">
        <v>43615</v>
      </c>
      <c r="O1351" s="4">
        <v>43830</v>
      </c>
      <c r="P1351">
        <v>1</v>
      </c>
      <c r="Q1351" t="s">
        <v>79</v>
      </c>
      <c r="R1351" t="s">
        <v>241</v>
      </c>
      <c r="S1351">
        <v>1</v>
      </c>
      <c r="T1351" t="s">
        <v>571</v>
      </c>
      <c r="U1351" t="s">
        <v>1129</v>
      </c>
      <c r="V1351" t="s">
        <v>1654</v>
      </c>
      <c r="W1351" t="s">
        <v>80</v>
      </c>
      <c r="X1351" t="s">
        <v>1548</v>
      </c>
      <c r="Y1351">
        <v>58.98</v>
      </c>
      <c r="Z1351">
        <v>29.98</v>
      </c>
      <c r="AA1351">
        <v>1</v>
      </c>
      <c r="AB1351" t="s">
        <v>455</v>
      </c>
      <c r="AC1351" t="s">
        <v>2340</v>
      </c>
      <c r="AH1351" s="4"/>
      <c r="AI1351" s="4"/>
      <c r="AJ1351" t="s">
        <v>79</v>
      </c>
      <c r="AK1351" t="s">
        <v>241</v>
      </c>
      <c r="AL1351" t="s">
        <v>571</v>
      </c>
      <c r="AM1351" t="s">
        <v>1129</v>
      </c>
      <c r="AN1351" t="s">
        <v>1654</v>
      </c>
      <c r="AO1351" t="s">
        <v>80</v>
      </c>
      <c r="AP1351" t="s">
        <v>1548</v>
      </c>
      <c r="AQ1351">
        <f>WebStore68[[#This Row],[unit_price]]*WebStore68[[#This Row],[quantity]]</f>
        <v>58.98</v>
      </c>
      <c r="AR1351" t="s">
        <v>455</v>
      </c>
      <c r="AS1351" t="s">
        <v>2340</v>
      </c>
      <c r="AT1351" t="str">
        <f t="shared" si="21"/>
        <v>25224389310yesMale437392Facebook436154383058.9829.9844829.49214.9915</v>
      </c>
      <c r="AU1351">
        <f>COUNTIF(AT$2:AT1351,AT1351)</f>
        <v>1</v>
      </c>
      <c r="AV1351" t="str">
        <f>WebStore68[[#This Row],[country]]&amp;"-"&amp;WebStore68[[#This Row],[item]]</f>
        <v>Germany-Funko Pop! Disney Mickey &amp; Friends Hollywood Store Exclusive - Chef Goofy</v>
      </c>
    </row>
    <row r="1352" spans="1:48" hidden="1" x14ac:dyDescent="0.25">
      <c r="A1352">
        <v>291</v>
      </c>
      <c r="B1352">
        <v>322</v>
      </c>
      <c r="C1352" s="4">
        <v>43919</v>
      </c>
      <c r="D1352" s="14">
        <f>WebStore68[[#This Row],[order_date]]</f>
        <v>43919</v>
      </c>
      <c r="E1352" s="3">
        <f>ROUNDUP(MONTH(WebStore68[[#This Row],[order_date]])/3, 0)</f>
        <v>1</v>
      </c>
      <c r="F1352">
        <v>10</v>
      </c>
      <c r="G1352" t="s">
        <v>42</v>
      </c>
      <c r="H1352" t="s">
        <v>53</v>
      </c>
      <c r="I1352" t="s">
        <v>56</v>
      </c>
      <c r="J1352" t="s">
        <v>57</v>
      </c>
      <c r="K1352" s="4">
        <v>43571</v>
      </c>
      <c r="L1352">
        <v>1</v>
      </c>
      <c r="N1352" s="4"/>
      <c r="O1352" s="4"/>
      <c r="P1352">
        <v>2</v>
      </c>
      <c r="Q1352" t="s">
        <v>96</v>
      </c>
      <c r="R1352" t="s">
        <v>258</v>
      </c>
      <c r="S1352">
        <v>2</v>
      </c>
      <c r="T1352" t="s">
        <v>597</v>
      </c>
      <c r="U1352" t="s">
        <v>1151</v>
      </c>
      <c r="V1352" t="s">
        <v>1674</v>
      </c>
      <c r="W1352" t="s">
        <v>180</v>
      </c>
      <c r="X1352" t="s">
        <v>1869</v>
      </c>
      <c r="Y1352">
        <v>596.97</v>
      </c>
      <c r="Z1352">
        <v>44.97</v>
      </c>
      <c r="AA1352">
        <v>2</v>
      </c>
      <c r="AB1352" t="s">
        <v>2160</v>
      </c>
      <c r="AC1352" t="s">
        <v>2440</v>
      </c>
      <c r="AH1352" s="4"/>
      <c r="AI1352" s="4"/>
      <c r="AJ1352" t="s">
        <v>84</v>
      </c>
      <c r="AK1352" t="s">
        <v>246</v>
      </c>
      <c r="AL1352" t="s">
        <v>564</v>
      </c>
      <c r="AM1352" t="s">
        <v>1124</v>
      </c>
      <c r="AN1352" t="s">
        <v>1647</v>
      </c>
      <c r="AO1352" t="s">
        <v>80</v>
      </c>
      <c r="AP1352" t="s">
        <v>1548</v>
      </c>
      <c r="AQ1352">
        <f>WebStore68[[#This Row],[unit_price]]*WebStore68[[#This Row],[quantity]]</f>
        <v>559.98</v>
      </c>
      <c r="AR1352" t="s">
        <v>645</v>
      </c>
      <c r="AS1352" t="s">
        <v>2347</v>
      </c>
      <c r="AT1352" t="str">
        <f t="shared" si="21"/>
        <v>2913224391910noMale435711596.9744.979160279.99214.9913</v>
      </c>
      <c r="AU1352">
        <f>COUNTIF(AT$2:AT1352,AT1352)</f>
        <v>1</v>
      </c>
      <c r="AV1352" t="str">
        <f>WebStore68[[#This Row],[country]]&amp;"-"&amp;WebStore68[[#This Row],[item]]</f>
        <v>Germany-X Rocker 5152401 RGB Prism Pedestal Chair 2.1 Dual with LED</v>
      </c>
    </row>
    <row r="1353" spans="1:48" hidden="1" x14ac:dyDescent="0.25">
      <c r="A1353">
        <v>291</v>
      </c>
      <c r="B1353">
        <v>322</v>
      </c>
      <c r="C1353" s="4">
        <v>43919</v>
      </c>
      <c r="D1353" s="14">
        <f>WebStore68[[#This Row],[order_date]]</f>
        <v>43919</v>
      </c>
      <c r="E1353" s="3">
        <f>ROUNDUP(MONTH(WebStore68[[#This Row],[order_date]])/3, 0)</f>
        <v>1</v>
      </c>
      <c r="F1353">
        <v>10</v>
      </c>
      <c r="G1353" t="s">
        <v>42</v>
      </c>
      <c r="H1353" t="s">
        <v>53</v>
      </c>
      <c r="I1353" t="s">
        <v>56</v>
      </c>
      <c r="J1353" t="s">
        <v>57</v>
      </c>
      <c r="K1353" s="4">
        <v>43571</v>
      </c>
      <c r="L1353">
        <v>1</v>
      </c>
      <c r="N1353" s="4"/>
      <c r="O1353" s="4"/>
      <c r="P1353">
        <v>2</v>
      </c>
      <c r="Q1353" t="s">
        <v>96</v>
      </c>
      <c r="R1353" t="s">
        <v>258</v>
      </c>
      <c r="S1353">
        <v>2</v>
      </c>
      <c r="T1353" t="s">
        <v>597</v>
      </c>
      <c r="U1353" t="s">
        <v>1151</v>
      </c>
      <c r="V1353" t="s">
        <v>1674</v>
      </c>
      <c r="W1353" t="s">
        <v>180</v>
      </c>
      <c r="X1353" t="s">
        <v>1869</v>
      </c>
      <c r="Y1353">
        <v>596.97</v>
      </c>
      <c r="Z1353">
        <v>44.97</v>
      </c>
      <c r="AA1353">
        <v>2</v>
      </c>
      <c r="AB1353" t="s">
        <v>2160</v>
      </c>
      <c r="AC1353" t="s">
        <v>2440</v>
      </c>
      <c r="AH1353" s="4"/>
      <c r="AI1353" s="4"/>
      <c r="AJ1353" t="s">
        <v>79</v>
      </c>
      <c r="AK1353" t="s">
        <v>241</v>
      </c>
      <c r="AL1353" t="s">
        <v>504</v>
      </c>
      <c r="AM1353" t="s">
        <v>1067</v>
      </c>
      <c r="AN1353" t="s">
        <v>1527</v>
      </c>
      <c r="AO1353" t="s">
        <v>69</v>
      </c>
      <c r="AP1353" t="s">
        <v>1548</v>
      </c>
      <c r="AQ1353">
        <f>WebStore68[[#This Row],[unit_price]]*WebStore68[[#This Row],[quantity]]</f>
        <v>36.99</v>
      </c>
      <c r="AR1353" t="s">
        <v>455</v>
      </c>
      <c r="AS1353" t="s">
        <v>2340</v>
      </c>
      <c r="AT1353" t="str">
        <f t="shared" si="21"/>
        <v>2913224391910noMale435711596.9744.97410936.99114.9915</v>
      </c>
      <c r="AU1353">
        <f>COUNTIF(AT$2:AT1353,AT1353)</f>
        <v>1</v>
      </c>
      <c r="AV1353" t="str">
        <f>WebStore68[[#This Row],[country]]&amp;"-"&amp;WebStore68[[#This Row],[item]]</f>
        <v>Germany-Pokemon Sword &amp; Shield Vivid Voltage Booster Box</v>
      </c>
    </row>
    <row r="1354" spans="1:48" hidden="1" x14ac:dyDescent="0.25">
      <c r="A1354">
        <v>299</v>
      </c>
      <c r="B1354">
        <v>433</v>
      </c>
      <c r="C1354" s="4">
        <v>43922</v>
      </c>
      <c r="D1354" s="14">
        <f>WebStore68[[#This Row],[order_date]]</f>
        <v>43922</v>
      </c>
      <c r="E1354" s="3">
        <f>ROUNDUP(MONTH(WebStore68[[#This Row],[order_date]])/3, 0)</f>
        <v>2</v>
      </c>
      <c r="F1354">
        <v>10</v>
      </c>
      <c r="G1354" t="s">
        <v>42</v>
      </c>
      <c r="H1354" t="s">
        <v>53</v>
      </c>
      <c r="I1354" t="s">
        <v>55</v>
      </c>
      <c r="J1354" t="s">
        <v>58</v>
      </c>
      <c r="K1354" s="4">
        <v>43680</v>
      </c>
      <c r="L1354">
        <v>1</v>
      </c>
      <c r="M1354" t="s">
        <v>61</v>
      </c>
      <c r="N1354" s="4">
        <v>43615</v>
      </c>
      <c r="O1354" s="4">
        <v>43830</v>
      </c>
      <c r="P1354">
        <v>2</v>
      </c>
      <c r="Q1354" t="s">
        <v>87</v>
      </c>
      <c r="R1354" t="s">
        <v>249</v>
      </c>
      <c r="S1354">
        <v>2</v>
      </c>
      <c r="T1354" t="s">
        <v>603</v>
      </c>
      <c r="U1354" t="s">
        <v>1156</v>
      </c>
      <c r="V1354" t="s">
        <v>1681</v>
      </c>
      <c r="W1354" t="s">
        <v>103</v>
      </c>
      <c r="X1354" t="s">
        <v>2038</v>
      </c>
      <c r="Y1354">
        <v>170.92</v>
      </c>
      <c r="Z1354">
        <v>74.959999999999994</v>
      </c>
      <c r="AA1354">
        <v>2</v>
      </c>
      <c r="AB1354" t="s">
        <v>2111</v>
      </c>
      <c r="AC1354" t="s">
        <v>2382</v>
      </c>
      <c r="AH1354" s="4"/>
      <c r="AI1354" s="4"/>
      <c r="AJ1354" t="s">
        <v>79</v>
      </c>
      <c r="AK1354" t="s">
        <v>241</v>
      </c>
      <c r="AL1354" t="s">
        <v>500</v>
      </c>
      <c r="AM1354" t="s">
        <v>1063</v>
      </c>
      <c r="AN1354" t="s">
        <v>1591</v>
      </c>
      <c r="AO1354" t="s">
        <v>69</v>
      </c>
      <c r="AP1354" t="s">
        <v>1548</v>
      </c>
      <c r="AQ1354">
        <f>WebStore68[[#This Row],[unit_price]]*WebStore68[[#This Row],[quantity]]</f>
        <v>83.95</v>
      </c>
      <c r="AR1354" t="s">
        <v>455</v>
      </c>
      <c r="AS1354" t="s">
        <v>2340</v>
      </c>
      <c r="AT1354" t="str">
        <f t="shared" si="21"/>
        <v>2994334392210yesFemale436801YouTube4361543830170.9274.96416383.95114.9915</v>
      </c>
      <c r="AU1354">
        <f>COUNTIF(AT$2:AT1354,AT1354)</f>
        <v>1</v>
      </c>
      <c r="AV1354" t="str">
        <f>WebStore68[[#This Row],[country]]&amp;"-"&amp;WebStore68[[#This Row],[item]]</f>
        <v>Germany-YUGIOH 5DS DUELIST PACK COLLECTION TIN BOX</v>
      </c>
    </row>
    <row r="1355" spans="1:48" hidden="1" x14ac:dyDescent="0.25">
      <c r="A1355">
        <v>299</v>
      </c>
      <c r="B1355">
        <v>433</v>
      </c>
      <c r="C1355" s="4">
        <v>43922</v>
      </c>
      <c r="D1355" s="14">
        <f>WebStore68[[#This Row],[order_date]]</f>
        <v>43922</v>
      </c>
      <c r="E1355" s="3">
        <f>ROUNDUP(MONTH(WebStore68[[#This Row],[order_date]])/3, 0)</f>
        <v>2</v>
      </c>
      <c r="F1355">
        <v>10</v>
      </c>
      <c r="G1355" t="s">
        <v>42</v>
      </c>
      <c r="H1355" t="s">
        <v>53</v>
      </c>
      <c r="I1355" t="s">
        <v>55</v>
      </c>
      <c r="J1355" t="s">
        <v>58</v>
      </c>
      <c r="K1355" s="4">
        <v>43680</v>
      </c>
      <c r="L1355">
        <v>1</v>
      </c>
      <c r="M1355" t="s">
        <v>61</v>
      </c>
      <c r="N1355" s="4">
        <v>43615</v>
      </c>
      <c r="O1355" s="4">
        <v>43830</v>
      </c>
      <c r="P1355">
        <v>2</v>
      </c>
      <c r="Q1355" t="s">
        <v>87</v>
      </c>
      <c r="R1355" t="s">
        <v>249</v>
      </c>
      <c r="S1355">
        <v>2</v>
      </c>
      <c r="T1355" t="s">
        <v>603</v>
      </c>
      <c r="U1355" t="s">
        <v>1156</v>
      </c>
      <c r="V1355" t="s">
        <v>1681</v>
      </c>
      <c r="W1355" t="s">
        <v>103</v>
      </c>
      <c r="X1355" t="s">
        <v>2038</v>
      </c>
      <c r="Y1355">
        <v>170.92</v>
      </c>
      <c r="Z1355">
        <v>74.959999999999994</v>
      </c>
      <c r="AA1355">
        <v>2</v>
      </c>
      <c r="AB1355" t="s">
        <v>2111</v>
      </c>
      <c r="AC1355" t="s">
        <v>2382</v>
      </c>
      <c r="AH1355" s="4"/>
      <c r="AI1355" s="4"/>
      <c r="AJ1355" t="s">
        <v>70</v>
      </c>
      <c r="AK1355" t="s">
        <v>232</v>
      </c>
      <c r="AL1355" t="s">
        <v>550</v>
      </c>
      <c r="AM1355" t="s">
        <v>1111</v>
      </c>
      <c r="AN1355" t="s">
        <v>1631</v>
      </c>
      <c r="AO1355" t="s">
        <v>67</v>
      </c>
      <c r="AP1355" t="s">
        <v>1517</v>
      </c>
      <c r="AQ1355">
        <f>WebStore68[[#This Row],[unit_price]]*WebStore68[[#This Row],[quantity]]</f>
        <v>86.97</v>
      </c>
      <c r="AR1355" t="s">
        <v>673</v>
      </c>
      <c r="AS1355" t="s">
        <v>2348</v>
      </c>
      <c r="AT1355" t="str">
        <f t="shared" si="21"/>
        <v>2994334392210yesFemale436801YouTube4361543830170.9274.96517528.99319.9912</v>
      </c>
      <c r="AU1355">
        <f>COUNTIF(AT$2:AT1355,AT1355)</f>
        <v>1</v>
      </c>
      <c r="AV1355" t="str">
        <f>WebStore68[[#This Row],[country]]&amp;"-"&amp;WebStore68[[#This Row],[item]]</f>
        <v xml:space="preserve">Germany-Agility Ladder </v>
      </c>
    </row>
    <row r="1356" spans="1:48" hidden="1" x14ac:dyDescent="0.25">
      <c r="A1356">
        <v>361</v>
      </c>
      <c r="B1356">
        <v>251</v>
      </c>
      <c r="C1356" s="13">
        <v>43958</v>
      </c>
      <c r="D1356" s="14">
        <f>WebStore68[[#This Row],[order_date]]</f>
        <v>43958</v>
      </c>
      <c r="E1356" s="3">
        <f>ROUNDUP(MONTH(WebStore68[[#This Row],[order_date]])/3, 0)</f>
        <v>2</v>
      </c>
      <c r="F1356">
        <v>10</v>
      </c>
      <c r="G1356" t="s">
        <v>42</v>
      </c>
      <c r="H1356" t="s">
        <v>53</v>
      </c>
      <c r="I1356" t="s">
        <v>56</v>
      </c>
      <c r="J1356" t="s">
        <v>58</v>
      </c>
      <c r="K1356" s="4">
        <v>43704</v>
      </c>
      <c r="L1356">
        <v>2</v>
      </c>
      <c r="M1356" t="s">
        <v>60</v>
      </c>
      <c r="N1356" s="4">
        <v>43615</v>
      </c>
      <c r="O1356" s="4">
        <v>43830</v>
      </c>
      <c r="P1356">
        <v>2</v>
      </c>
      <c r="Q1356" t="s">
        <v>139</v>
      </c>
      <c r="R1356" t="s">
        <v>301</v>
      </c>
      <c r="S1356">
        <v>2</v>
      </c>
      <c r="T1356" t="s">
        <v>637</v>
      </c>
      <c r="U1356" t="s">
        <v>1184</v>
      </c>
      <c r="V1356" t="s">
        <v>1708</v>
      </c>
      <c r="W1356" t="s">
        <v>83</v>
      </c>
      <c r="X1356" t="s">
        <v>1869</v>
      </c>
      <c r="Y1356">
        <v>201.35</v>
      </c>
      <c r="Z1356">
        <v>74.95</v>
      </c>
      <c r="AA1356">
        <v>1</v>
      </c>
      <c r="AB1356" t="s">
        <v>2120</v>
      </c>
      <c r="AC1356" t="s">
        <v>2394</v>
      </c>
      <c r="AH1356" s="4"/>
      <c r="AI1356" s="4"/>
      <c r="AJ1356" t="s">
        <v>67</v>
      </c>
      <c r="AK1356" t="s">
        <v>229</v>
      </c>
      <c r="AL1356" t="s">
        <v>636</v>
      </c>
      <c r="AM1356" t="s">
        <v>974</v>
      </c>
      <c r="AN1356" t="s">
        <v>1513</v>
      </c>
      <c r="AO1356" t="s">
        <v>67</v>
      </c>
      <c r="AP1356" t="s">
        <v>1548</v>
      </c>
      <c r="AQ1356">
        <f>WebStore68[[#This Row],[unit_price]]*WebStore68[[#This Row],[quantity]]</f>
        <v>89.97</v>
      </c>
      <c r="AR1356" t="s">
        <v>455</v>
      </c>
      <c r="AS1356" t="s">
        <v>2340</v>
      </c>
      <c r="AT1356" t="str">
        <f t="shared" si="21"/>
        <v>3612514395810noFemale437042Facebook4361543830201.3574.95314129.99314.9915</v>
      </c>
      <c r="AU1356">
        <f>COUNTIF(AT$2:AT1356,AT1356)</f>
        <v>1</v>
      </c>
      <c r="AV1356" t="str">
        <f>WebStore68[[#This Row],[country]]&amp;"-"&amp;WebStore68[[#This Row],[item]]</f>
        <v>Germany-The Secret</v>
      </c>
    </row>
    <row r="1357" spans="1:48" hidden="1" x14ac:dyDescent="0.25">
      <c r="A1357">
        <v>361</v>
      </c>
      <c r="B1357">
        <v>251</v>
      </c>
      <c r="C1357" s="13">
        <v>43958</v>
      </c>
      <c r="D1357" s="14">
        <f>WebStore68[[#This Row],[order_date]]</f>
        <v>43958</v>
      </c>
      <c r="E1357" s="3">
        <f>ROUNDUP(MONTH(WebStore68[[#This Row],[order_date]])/3, 0)</f>
        <v>2</v>
      </c>
      <c r="F1357">
        <v>10</v>
      </c>
      <c r="G1357" t="s">
        <v>42</v>
      </c>
      <c r="H1357" t="s">
        <v>53</v>
      </c>
      <c r="I1357" t="s">
        <v>56</v>
      </c>
      <c r="J1357" t="s">
        <v>58</v>
      </c>
      <c r="K1357" s="4">
        <v>43704</v>
      </c>
      <c r="L1357">
        <v>2</v>
      </c>
      <c r="M1357" t="s">
        <v>60</v>
      </c>
      <c r="N1357" s="4">
        <v>43615</v>
      </c>
      <c r="O1357" s="4">
        <v>43830</v>
      </c>
      <c r="P1357">
        <v>2</v>
      </c>
      <c r="Q1357" t="s">
        <v>139</v>
      </c>
      <c r="R1357" t="s">
        <v>301</v>
      </c>
      <c r="S1357">
        <v>2</v>
      </c>
      <c r="T1357" t="s">
        <v>637</v>
      </c>
      <c r="U1357" t="s">
        <v>1184</v>
      </c>
      <c r="V1357" t="s">
        <v>1708</v>
      </c>
      <c r="W1357" t="s">
        <v>83</v>
      </c>
      <c r="X1357" t="s">
        <v>1869</v>
      </c>
      <c r="Y1357">
        <v>201.35</v>
      </c>
      <c r="Z1357">
        <v>74.95</v>
      </c>
      <c r="AA1357">
        <v>1</v>
      </c>
      <c r="AB1357" t="s">
        <v>2120</v>
      </c>
      <c r="AC1357" t="s">
        <v>2394</v>
      </c>
      <c r="AH1357" s="4"/>
      <c r="AI1357" s="4"/>
      <c r="AJ1357" t="s">
        <v>79</v>
      </c>
      <c r="AK1357" t="s">
        <v>241</v>
      </c>
      <c r="AL1357" t="s">
        <v>521</v>
      </c>
      <c r="AM1357" t="s">
        <v>1078</v>
      </c>
      <c r="AN1357" t="s">
        <v>1611</v>
      </c>
      <c r="AO1357" t="s">
        <v>80</v>
      </c>
      <c r="AP1357" t="s">
        <v>1548</v>
      </c>
      <c r="AQ1357">
        <f>WebStore68[[#This Row],[unit_price]]*WebStore68[[#This Row],[quantity]]</f>
        <v>111.38</v>
      </c>
      <c r="AR1357" t="s">
        <v>455</v>
      </c>
      <c r="AS1357" t="s">
        <v>2340</v>
      </c>
      <c r="AT1357" t="str">
        <f t="shared" si="21"/>
        <v>3612514395810noFemale437042Facebook4361543830201.3574.95414555.69214.9915</v>
      </c>
      <c r="AU1357">
        <f>COUNTIF(AT$2:AT1357,AT1357)</f>
        <v>1</v>
      </c>
      <c r="AV1357" t="str">
        <f>WebStore68[[#This Row],[country]]&amp;"-"&amp;WebStore68[[#This Row],[item]]</f>
        <v>Germany-Topps 2020 Series 1 Baseball Blaster Box</v>
      </c>
    </row>
    <row r="1358" spans="1:48" hidden="1" x14ac:dyDescent="0.25">
      <c r="A1358">
        <v>367</v>
      </c>
      <c r="B1358">
        <v>102</v>
      </c>
      <c r="C1358" s="4">
        <v>43962</v>
      </c>
      <c r="D1358" s="14">
        <f>WebStore68[[#This Row],[order_date]]</f>
        <v>43962</v>
      </c>
      <c r="E1358" s="3">
        <f>ROUNDUP(MONTH(WebStore68[[#This Row],[order_date]])/3, 0)</f>
        <v>2</v>
      </c>
      <c r="F1358">
        <v>10</v>
      </c>
      <c r="G1358" t="s">
        <v>42</v>
      </c>
      <c r="H1358" t="s">
        <v>53</v>
      </c>
      <c r="I1358" t="s">
        <v>55</v>
      </c>
      <c r="J1358" t="s">
        <v>57</v>
      </c>
      <c r="K1358" s="4">
        <v>43709</v>
      </c>
      <c r="L1358">
        <v>3</v>
      </c>
      <c r="M1358" t="s">
        <v>59</v>
      </c>
      <c r="N1358" s="4">
        <v>43615</v>
      </c>
      <c r="O1358" s="4">
        <v>43830</v>
      </c>
      <c r="P1358">
        <v>2</v>
      </c>
      <c r="Q1358" t="s">
        <v>152</v>
      </c>
      <c r="R1358" t="s">
        <v>314</v>
      </c>
      <c r="S1358">
        <v>2</v>
      </c>
      <c r="T1358" t="s">
        <v>642</v>
      </c>
      <c r="U1358" t="s">
        <v>1189</v>
      </c>
      <c r="V1358" t="s">
        <v>1712</v>
      </c>
      <c r="W1358" t="s">
        <v>110</v>
      </c>
      <c r="X1358" t="s">
        <v>2037</v>
      </c>
      <c r="Y1358">
        <v>1847.85</v>
      </c>
      <c r="Z1358">
        <v>119.94</v>
      </c>
      <c r="AA1358">
        <v>2</v>
      </c>
      <c r="AB1358" t="s">
        <v>193</v>
      </c>
      <c r="AC1358" t="s">
        <v>2459</v>
      </c>
      <c r="AH1358" s="4"/>
      <c r="AI1358" s="4"/>
      <c r="AJ1358" t="s">
        <v>69</v>
      </c>
      <c r="AK1358" t="s">
        <v>231</v>
      </c>
      <c r="AL1358" t="s">
        <v>856</v>
      </c>
      <c r="AM1358" t="s">
        <v>1393</v>
      </c>
      <c r="AN1358" t="s">
        <v>1909</v>
      </c>
      <c r="AO1358" t="s">
        <v>67</v>
      </c>
      <c r="AP1358" t="s">
        <v>1577</v>
      </c>
      <c r="AQ1358">
        <f>WebStore68[[#This Row],[unit_price]]*WebStore68[[#This Row],[quantity]]</f>
        <v>1587</v>
      </c>
      <c r="AR1358" t="s">
        <v>67</v>
      </c>
      <c r="AS1358" t="s">
        <v>2373</v>
      </c>
      <c r="AT1358" t="str">
        <f t="shared" si="21"/>
        <v>3671024396210yesMale437093Google Ads43615438301847.85119.94199529324.993</v>
      </c>
      <c r="AU1358">
        <f>COUNTIF(AT$2:AT1358,AT1358)</f>
        <v>1</v>
      </c>
      <c r="AV1358" t="str">
        <f>WebStore68[[#This Row],[country]]&amp;"-"&amp;WebStore68[[#This Row],[item]]</f>
        <v>Germany-Nintendo Switch Pokemon Version</v>
      </c>
    </row>
    <row r="1359" spans="1:48" hidden="1" x14ac:dyDescent="0.25">
      <c r="A1359">
        <v>367</v>
      </c>
      <c r="B1359">
        <v>102</v>
      </c>
      <c r="C1359" s="4">
        <v>43962</v>
      </c>
      <c r="D1359" s="14">
        <f>WebStore68[[#This Row],[order_date]]</f>
        <v>43962</v>
      </c>
      <c r="E1359" s="3">
        <f>ROUNDUP(MONTH(WebStore68[[#This Row],[order_date]])/3, 0)</f>
        <v>2</v>
      </c>
      <c r="F1359">
        <v>10</v>
      </c>
      <c r="G1359" t="s">
        <v>42</v>
      </c>
      <c r="H1359" t="s">
        <v>53</v>
      </c>
      <c r="I1359" t="s">
        <v>55</v>
      </c>
      <c r="J1359" t="s">
        <v>57</v>
      </c>
      <c r="K1359" s="4">
        <v>43709</v>
      </c>
      <c r="L1359">
        <v>3</v>
      </c>
      <c r="M1359" t="s">
        <v>59</v>
      </c>
      <c r="N1359" s="4">
        <v>43615</v>
      </c>
      <c r="O1359" s="4">
        <v>43830</v>
      </c>
      <c r="P1359">
        <v>2</v>
      </c>
      <c r="Q1359" t="s">
        <v>152</v>
      </c>
      <c r="R1359" t="s">
        <v>314</v>
      </c>
      <c r="S1359">
        <v>2</v>
      </c>
      <c r="T1359" t="s">
        <v>642</v>
      </c>
      <c r="U1359" t="s">
        <v>1189</v>
      </c>
      <c r="V1359" t="s">
        <v>1712</v>
      </c>
      <c r="W1359" t="s">
        <v>110</v>
      </c>
      <c r="X1359" t="s">
        <v>2037</v>
      </c>
      <c r="Y1359">
        <v>1847.85</v>
      </c>
      <c r="Z1359">
        <v>119.94</v>
      </c>
      <c r="AA1359">
        <v>2</v>
      </c>
      <c r="AB1359" t="s">
        <v>193</v>
      </c>
      <c r="AC1359" t="s">
        <v>2459</v>
      </c>
      <c r="AH1359" s="4"/>
      <c r="AI1359" s="4"/>
      <c r="AJ1359" t="s">
        <v>79</v>
      </c>
      <c r="AK1359" t="s">
        <v>241</v>
      </c>
      <c r="AL1359" t="s">
        <v>406</v>
      </c>
      <c r="AM1359" t="s">
        <v>968</v>
      </c>
      <c r="AN1359" t="s">
        <v>1501</v>
      </c>
      <c r="AO1359" t="s">
        <v>67</v>
      </c>
      <c r="AP1359" t="s">
        <v>1548</v>
      </c>
      <c r="AQ1359">
        <f>WebStore68[[#This Row],[unit_price]]*WebStore68[[#This Row],[quantity]]</f>
        <v>260.85000000000002</v>
      </c>
      <c r="AR1359" t="s">
        <v>65</v>
      </c>
      <c r="AS1359" t="s">
        <v>2343</v>
      </c>
      <c r="AT1359" t="str">
        <f t="shared" si="21"/>
        <v>3671024396210yesMale437093Google Ads43615438301847.85119.94411286.95314.9910</v>
      </c>
      <c r="AU1359">
        <f>COUNTIF(AT$2:AT1359,AT1359)</f>
        <v>1</v>
      </c>
      <c r="AV1359" t="str">
        <f>WebStore68[[#This Row],[country]]&amp;"-"&amp;WebStore68[[#This Row],[item]]</f>
        <v>Germany-Pokemon Ultra Beasts Gx Collectible Cards</v>
      </c>
    </row>
    <row r="1360" spans="1:48" hidden="1" x14ac:dyDescent="0.25">
      <c r="A1360">
        <v>374</v>
      </c>
      <c r="B1360">
        <v>225</v>
      </c>
      <c r="C1360" s="13">
        <v>43966</v>
      </c>
      <c r="D1360" s="14">
        <f>WebStore68[[#This Row],[order_date]]</f>
        <v>43966</v>
      </c>
      <c r="E1360" s="3">
        <f>ROUNDUP(MONTH(WebStore68[[#This Row],[order_date]])/3, 0)</f>
        <v>2</v>
      </c>
      <c r="F1360">
        <v>10</v>
      </c>
      <c r="G1360" t="s">
        <v>42</v>
      </c>
      <c r="H1360" t="s">
        <v>53</v>
      </c>
      <c r="I1360" t="s">
        <v>56</v>
      </c>
      <c r="J1360" t="s">
        <v>57</v>
      </c>
      <c r="K1360" s="4">
        <v>43736</v>
      </c>
      <c r="L1360">
        <v>2</v>
      </c>
      <c r="M1360" t="s">
        <v>60</v>
      </c>
      <c r="N1360" s="4">
        <v>43615</v>
      </c>
      <c r="O1360" s="4">
        <v>43830</v>
      </c>
      <c r="P1360">
        <v>1</v>
      </c>
      <c r="Q1360" t="s">
        <v>69</v>
      </c>
      <c r="R1360" t="s">
        <v>231</v>
      </c>
      <c r="S1360">
        <v>1</v>
      </c>
      <c r="T1360" t="s">
        <v>565</v>
      </c>
      <c r="U1360" t="s">
        <v>1125</v>
      </c>
      <c r="V1360" t="s">
        <v>1648</v>
      </c>
      <c r="W1360" t="s">
        <v>80</v>
      </c>
      <c r="X1360" t="s">
        <v>1577</v>
      </c>
      <c r="Y1360">
        <v>1010</v>
      </c>
      <c r="Z1360">
        <v>49.98</v>
      </c>
      <c r="AA1360">
        <v>1</v>
      </c>
      <c r="AB1360" t="s">
        <v>78</v>
      </c>
      <c r="AC1360" t="s">
        <v>2330</v>
      </c>
      <c r="AH1360" s="4"/>
      <c r="AI1360" s="4"/>
      <c r="AJ1360" t="s">
        <v>69</v>
      </c>
      <c r="AK1360" t="s">
        <v>231</v>
      </c>
      <c r="AL1360" t="s">
        <v>565</v>
      </c>
      <c r="AM1360" t="s">
        <v>1125</v>
      </c>
      <c r="AN1360" t="s">
        <v>1648</v>
      </c>
      <c r="AO1360" t="s">
        <v>80</v>
      </c>
      <c r="AP1360" t="s">
        <v>1577</v>
      </c>
      <c r="AQ1360">
        <f>WebStore68[[#This Row],[unit_price]]*WebStore68[[#This Row],[quantity]]</f>
        <v>1010</v>
      </c>
      <c r="AR1360" t="s">
        <v>78</v>
      </c>
      <c r="AS1360" t="s">
        <v>2330</v>
      </c>
      <c r="AT1360" t="str">
        <f t="shared" si="21"/>
        <v>3742254396610noMale437362Facebook4361543830101049.981107505224.998</v>
      </c>
      <c r="AU1360">
        <f>COUNTIF(AT$2:AT1360,AT1360)</f>
        <v>1</v>
      </c>
      <c r="AV1360" t="str">
        <f>WebStore68[[#This Row],[country]]&amp;"-"&amp;WebStore68[[#This Row],[item]]</f>
        <v>Germany-PlayStation 4 500GB Console</v>
      </c>
    </row>
    <row r="1361" spans="1:48" hidden="1" x14ac:dyDescent="0.25">
      <c r="A1361">
        <v>388</v>
      </c>
      <c r="B1361">
        <v>274</v>
      </c>
      <c r="C1361" s="13">
        <v>43976</v>
      </c>
      <c r="D1361" s="14">
        <f>WebStore68[[#This Row],[order_date]]</f>
        <v>43976</v>
      </c>
      <c r="E1361" s="3">
        <f>ROUNDUP(MONTH(WebStore68[[#This Row],[order_date]])/3, 0)</f>
        <v>2</v>
      </c>
      <c r="F1361">
        <v>10</v>
      </c>
      <c r="G1361" t="s">
        <v>42</v>
      </c>
      <c r="H1361" t="s">
        <v>53</v>
      </c>
      <c r="I1361" t="s">
        <v>55</v>
      </c>
      <c r="J1361" t="s">
        <v>57</v>
      </c>
      <c r="K1361" s="4">
        <v>43679</v>
      </c>
      <c r="L1361">
        <v>2</v>
      </c>
      <c r="M1361" t="s">
        <v>60</v>
      </c>
      <c r="N1361" s="4">
        <v>43615</v>
      </c>
      <c r="O1361" s="4">
        <v>43830</v>
      </c>
      <c r="P1361">
        <v>2</v>
      </c>
      <c r="Q1361" t="s">
        <v>157</v>
      </c>
      <c r="R1361" t="s">
        <v>319</v>
      </c>
      <c r="S1361">
        <v>2</v>
      </c>
      <c r="T1361" t="s">
        <v>657</v>
      </c>
      <c r="U1361" t="s">
        <v>1201</v>
      </c>
      <c r="V1361" t="s">
        <v>1725</v>
      </c>
      <c r="W1361" t="s">
        <v>75</v>
      </c>
      <c r="X1361" t="s">
        <v>2042</v>
      </c>
      <c r="Y1361">
        <v>371.55</v>
      </c>
      <c r="Z1361">
        <v>59.95</v>
      </c>
      <c r="AA1361">
        <v>2</v>
      </c>
      <c r="AB1361" t="s">
        <v>2128</v>
      </c>
      <c r="AC1361" t="s">
        <v>2403</v>
      </c>
      <c r="AH1361" s="4"/>
      <c r="AI1361" s="4"/>
      <c r="AJ1361" t="s">
        <v>80</v>
      </c>
      <c r="AK1361" t="s">
        <v>242</v>
      </c>
      <c r="AL1361" t="s">
        <v>620</v>
      </c>
      <c r="AM1361" t="s">
        <v>1170</v>
      </c>
      <c r="AN1361" t="s">
        <v>1696</v>
      </c>
      <c r="AO1361" t="s">
        <v>80</v>
      </c>
      <c r="AP1361" t="s">
        <v>1548</v>
      </c>
      <c r="AQ1361">
        <f>WebStore68[[#This Row],[unit_price]]*WebStore68[[#This Row],[quantity]]</f>
        <v>241.98</v>
      </c>
      <c r="AR1361" t="s">
        <v>79</v>
      </c>
      <c r="AS1361" t="s">
        <v>2349</v>
      </c>
      <c r="AT1361" t="str">
        <f t="shared" si="21"/>
        <v>3882744397610yesMale436792Facebook4361543830371.5559.95292120.99214.994</v>
      </c>
      <c r="AU1361">
        <f>COUNTIF(AT$2:AT1361,AT1361)</f>
        <v>1</v>
      </c>
      <c r="AV1361" t="str">
        <f>WebStore68[[#This Row],[country]]&amp;"-"&amp;WebStore68[[#This Row],[item]]</f>
        <v>Germany-Mizuno Wave AC 61GA187125 Womens Blue</v>
      </c>
    </row>
    <row r="1362" spans="1:48" hidden="1" x14ac:dyDescent="0.25">
      <c r="A1362">
        <v>388</v>
      </c>
      <c r="B1362">
        <v>274</v>
      </c>
      <c r="C1362" s="13">
        <v>43976</v>
      </c>
      <c r="D1362" s="14">
        <f>WebStore68[[#This Row],[order_date]]</f>
        <v>43976</v>
      </c>
      <c r="E1362" s="3">
        <f>ROUNDUP(MONTH(WebStore68[[#This Row],[order_date]])/3, 0)</f>
        <v>2</v>
      </c>
      <c r="F1362">
        <v>10</v>
      </c>
      <c r="G1362" t="s">
        <v>42</v>
      </c>
      <c r="H1362" t="s">
        <v>53</v>
      </c>
      <c r="I1362" t="s">
        <v>55</v>
      </c>
      <c r="J1362" t="s">
        <v>57</v>
      </c>
      <c r="K1362" s="4">
        <v>43679</v>
      </c>
      <c r="L1362">
        <v>2</v>
      </c>
      <c r="M1362" t="s">
        <v>60</v>
      </c>
      <c r="N1362" s="4">
        <v>43615</v>
      </c>
      <c r="O1362" s="4">
        <v>43830</v>
      </c>
      <c r="P1362">
        <v>2</v>
      </c>
      <c r="Q1362" t="s">
        <v>157</v>
      </c>
      <c r="R1362" t="s">
        <v>319</v>
      </c>
      <c r="S1362">
        <v>2</v>
      </c>
      <c r="T1362" t="s">
        <v>657</v>
      </c>
      <c r="U1362" t="s">
        <v>1201</v>
      </c>
      <c r="V1362" t="s">
        <v>1725</v>
      </c>
      <c r="W1362" t="s">
        <v>75</v>
      </c>
      <c r="X1362" t="s">
        <v>2042</v>
      </c>
      <c r="Y1362">
        <v>371.55</v>
      </c>
      <c r="Z1362">
        <v>59.95</v>
      </c>
      <c r="AA1362">
        <v>2</v>
      </c>
      <c r="AB1362" t="s">
        <v>2128</v>
      </c>
      <c r="AC1362" t="s">
        <v>2403</v>
      </c>
      <c r="AH1362" s="4"/>
      <c r="AI1362" s="4"/>
      <c r="AJ1362" t="s">
        <v>90</v>
      </c>
      <c r="AK1362" t="s">
        <v>252</v>
      </c>
      <c r="AL1362" t="s">
        <v>449</v>
      </c>
      <c r="AM1362" t="s">
        <v>1011</v>
      </c>
      <c r="AN1362" t="s">
        <v>1541</v>
      </c>
      <c r="AO1362" t="s">
        <v>67</v>
      </c>
      <c r="AP1362" t="s">
        <v>1562</v>
      </c>
      <c r="AQ1362">
        <f>WebStore68[[#This Row],[unit_price]]*WebStore68[[#This Row],[quantity]]</f>
        <v>129.57</v>
      </c>
      <c r="AR1362" t="s">
        <v>410</v>
      </c>
      <c r="AS1362" t="s">
        <v>2359</v>
      </c>
      <c r="AT1362" t="str">
        <f t="shared" si="21"/>
        <v>3882744397610yesMale436792Facebook4361543830371.5559.95614743.1939.9920</v>
      </c>
      <c r="AU1362">
        <f>COUNTIF(AT$2:AT1362,AT1362)</f>
        <v>1</v>
      </c>
      <c r="AV1362" t="str">
        <f>WebStore68[[#This Row],[country]]&amp;"-"&amp;WebStore68[[#This Row],[item]]</f>
        <v>Germany-Transformers G1 Optimus prime reissue brand new action figure MISB Gift</v>
      </c>
    </row>
    <row r="1363" spans="1:48" hidden="1" x14ac:dyDescent="0.25">
      <c r="A1363">
        <v>393</v>
      </c>
      <c r="B1363">
        <v>94</v>
      </c>
      <c r="C1363" s="4">
        <v>43978</v>
      </c>
      <c r="D1363" s="14">
        <f>WebStore68[[#This Row],[order_date]]</f>
        <v>43978</v>
      </c>
      <c r="E1363" s="3">
        <f>ROUNDUP(MONTH(WebStore68[[#This Row],[order_date]])/3, 0)</f>
        <v>2</v>
      </c>
      <c r="F1363">
        <v>10</v>
      </c>
      <c r="G1363" t="s">
        <v>42</v>
      </c>
      <c r="H1363" t="s">
        <v>53</v>
      </c>
      <c r="I1363" t="s">
        <v>56</v>
      </c>
      <c r="J1363" t="s">
        <v>57</v>
      </c>
      <c r="K1363" s="4">
        <v>43844</v>
      </c>
      <c r="L1363">
        <v>15</v>
      </c>
      <c r="M1363" t="s">
        <v>62</v>
      </c>
      <c r="N1363" s="4">
        <v>43615</v>
      </c>
      <c r="O1363" s="4">
        <v>44413</v>
      </c>
      <c r="P1363">
        <v>1</v>
      </c>
      <c r="Q1363" t="s">
        <v>110</v>
      </c>
      <c r="R1363" t="s">
        <v>272</v>
      </c>
      <c r="S1363">
        <v>1</v>
      </c>
      <c r="T1363" t="s">
        <v>660</v>
      </c>
      <c r="U1363" t="s">
        <v>1204</v>
      </c>
      <c r="V1363" t="s">
        <v>1728</v>
      </c>
      <c r="W1363" t="s">
        <v>88</v>
      </c>
      <c r="X1363" t="s">
        <v>1869</v>
      </c>
      <c r="Y1363">
        <v>83.96</v>
      </c>
      <c r="Z1363">
        <v>59.96</v>
      </c>
      <c r="AA1363">
        <v>1</v>
      </c>
      <c r="AB1363" t="s">
        <v>577</v>
      </c>
      <c r="AC1363" t="s">
        <v>2468</v>
      </c>
      <c r="AH1363" s="4"/>
      <c r="AI1363" s="4"/>
      <c r="AJ1363" t="s">
        <v>67</v>
      </c>
      <c r="AK1363" t="s">
        <v>229</v>
      </c>
      <c r="AL1363" t="s">
        <v>847</v>
      </c>
      <c r="AM1363" t="s">
        <v>1384</v>
      </c>
      <c r="AN1363" t="s">
        <v>1900</v>
      </c>
      <c r="AO1363" t="s">
        <v>80</v>
      </c>
      <c r="AP1363" t="s">
        <v>1548</v>
      </c>
      <c r="AQ1363">
        <f>WebStore68[[#This Row],[unit_price]]*WebStore68[[#This Row],[quantity]]</f>
        <v>41.98</v>
      </c>
      <c r="AR1363" t="s">
        <v>872</v>
      </c>
      <c r="AS1363" t="s">
        <v>2388</v>
      </c>
      <c r="AT1363" t="str">
        <f t="shared" si="21"/>
        <v>393944397810noMale4384415Organic436154441383.9659.9635720.99214.9919</v>
      </c>
      <c r="AU1363">
        <f>COUNTIF(AT$2:AT1363,AT1363)</f>
        <v>1</v>
      </c>
      <c r="AV1363" t="str">
        <f>WebStore68[[#This Row],[country]]&amp;"-"&amp;WebStore68[[#This Row],[item]]</f>
        <v>Germany-Hail Mary 1st Edition</v>
      </c>
    </row>
    <row r="1364" spans="1:48" hidden="1" x14ac:dyDescent="0.25">
      <c r="A1364">
        <v>396</v>
      </c>
      <c r="B1364">
        <v>227</v>
      </c>
      <c r="C1364" s="13">
        <v>43980</v>
      </c>
      <c r="D1364" s="14">
        <f>WebStore68[[#This Row],[order_date]]</f>
        <v>43980</v>
      </c>
      <c r="E1364" s="3">
        <f>ROUNDUP(MONTH(WebStore68[[#This Row],[order_date]])/3, 0)</f>
        <v>2</v>
      </c>
      <c r="F1364">
        <v>10</v>
      </c>
      <c r="G1364" t="s">
        <v>42</v>
      </c>
      <c r="H1364" t="s">
        <v>53</v>
      </c>
      <c r="I1364" t="s">
        <v>56</v>
      </c>
      <c r="J1364" t="s">
        <v>57</v>
      </c>
      <c r="K1364" s="4">
        <v>43613</v>
      </c>
      <c r="L1364">
        <v>2</v>
      </c>
      <c r="N1364" s="4"/>
      <c r="O1364" s="4"/>
      <c r="P1364">
        <v>1</v>
      </c>
      <c r="Q1364" t="s">
        <v>70</v>
      </c>
      <c r="R1364" t="s">
        <v>232</v>
      </c>
      <c r="S1364">
        <v>1</v>
      </c>
      <c r="T1364" t="s">
        <v>440</v>
      </c>
      <c r="U1364" t="s">
        <v>1002</v>
      </c>
      <c r="V1364" t="s">
        <v>1534</v>
      </c>
      <c r="W1364" t="s">
        <v>80</v>
      </c>
      <c r="X1364" t="s">
        <v>1517</v>
      </c>
      <c r="Y1364">
        <v>45.9</v>
      </c>
      <c r="Z1364">
        <v>39.979999999999997</v>
      </c>
      <c r="AA1364">
        <v>1</v>
      </c>
      <c r="AB1364" t="s">
        <v>432</v>
      </c>
      <c r="AC1364" t="s">
        <v>2331</v>
      </c>
      <c r="AH1364" s="4"/>
      <c r="AI1364" s="4"/>
      <c r="AJ1364" t="s">
        <v>70</v>
      </c>
      <c r="AK1364" t="s">
        <v>232</v>
      </c>
      <c r="AL1364" t="s">
        <v>440</v>
      </c>
      <c r="AM1364" t="s">
        <v>1002</v>
      </c>
      <c r="AN1364" t="s">
        <v>1534</v>
      </c>
      <c r="AO1364" t="s">
        <v>80</v>
      </c>
      <c r="AP1364" t="s">
        <v>1517</v>
      </c>
      <c r="AQ1364">
        <f>WebStore68[[#This Row],[unit_price]]*WebStore68[[#This Row],[quantity]]</f>
        <v>45.9</v>
      </c>
      <c r="AR1364" t="s">
        <v>432</v>
      </c>
      <c r="AS1364" t="s">
        <v>2331</v>
      </c>
      <c r="AT1364" t="str">
        <f t="shared" si="21"/>
        <v>3962274398010noMale43613245.939.98517022.95219.9921</v>
      </c>
      <c r="AU1364">
        <f>COUNTIF(AT$2:AT1364,AT1364)</f>
        <v>1</v>
      </c>
      <c r="AV1364" t="str">
        <f>WebStore68[[#This Row],[country]]&amp;"-"&amp;WebStore68[[#This Row],[item]]</f>
        <v>Germany-ZIONOR Swim Goggles G1 Polarized Swimming Goggles Anti-Fog for Adult</v>
      </c>
    </row>
    <row r="1365" spans="1:48" hidden="1" x14ac:dyDescent="0.25">
      <c r="A1365">
        <v>445</v>
      </c>
      <c r="B1365">
        <v>153</v>
      </c>
      <c r="C1365" s="4">
        <v>44010</v>
      </c>
      <c r="D1365" s="14">
        <f>WebStore68[[#This Row],[order_date]]</f>
        <v>44010</v>
      </c>
      <c r="E1365" s="3">
        <f>ROUNDUP(MONTH(WebStore68[[#This Row],[order_date]])/3, 0)</f>
        <v>2</v>
      </c>
      <c r="F1365">
        <v>10</v>
      </c>
      <c r="G1365" t="s">
        <v>42</v>
      </c>
      <c r="H1365" t="s">
        <v>53</v>
      </c>
      <c r="I1365" t="s">
        <v>56</v>
      </c>
      <c r="J1365" t="s">
        <v>57</v>
      </c>
      <c r="K1365" s="4">
        <v>43739</v>
      </c>
      <c r="L1365">
        <v>3</v>
      </c>
      <c r="M1365" t="s">
        <v>59</v>
      </c>
      <c r="N1365" s="4">
        <v>43615</v>
      </c>
      <c r="O1365" s="4">
        <v>43830</v>
      </c>
      <c r="P1365">
        <v>2</v>
      </c>
      <c r="Q1365" t="s">
        <v>164</v>
      </c>
      <c r="R1365" t="s">
        <v>326</v>
      </c>
      <c r="S1365">
        <v>2</v>
      </c>
      <c r="T1365" t="s">
        <v>684</v>
      </c>
      <c r="U1365" t="s">
        <v>1226</v>
      </c>
      <c r="V1365" t="s">
        <v>1748</v>
      </c>
      <c r="W1365" t="s">
        <v>85</v>
      </c>
      <c r="X1365" t="s">
        <v>2042</v>
      </c>
      <c r="Y1365">
        <v>276.37</v>
      </c>
      <c r="Z1365">
        <v>34.97</v>
      </c>
      <c r="AA1365">
        <v>2</v>
      </c>
      <c r="AB1365" t="s">
        <v>405</v>
      </c>
      <c r="AC1365" t="s">
        <v>2483</v>
      </c>
      <c r="AH1365" s="4"/>
      <c r="AI1365" s="4"/>
      <c r="AJ1365" t="s">
        <v>84</v>
      </c>
      <c r="AK1365" t="s">
        <v>246</v>
      </c>
      <c r="AL1365" t="s">
        <v>824</v>
      </c>
      <c r="AM1365" t="s">
        <v>1361</v>
      </c>
      <c r="AN1365" t="s">
        <v>1877</v>
      </c>
      <c r="AO1365" t="s">
        <v>69</v>
      </c>
      <c r="AP1365" t="s">
        <v>1548</v>
      </c>
      <c r="AQ1365">
        <f>WebStore68[[#This Row],[unit_price]]*WebStore68[[#This Row],[quantity]]</f>
        <v>189.99</v>
      </c>
      <c r="AR1365" t="s">
        <v>86</v>
      </c>
      <c r="AS1365" t="s">
        <v>2350</v>
      </c>
      <c r="AT1365" t="str">
        <f t="shared" si="21"/>
        <v>4451534401010noMale437393Google Ads4361543830276.3734.97925189.99114.997</v>
      </c>
      <c r="AU1365">
        <f>COUNTIF(AT$2:AT1365,AT1365)</f>
        <v>1</v>
      </c>
      <c r="AV1365" t="str">
        <f>WebStore68[[#This Row],[country]]&amp;"-"&amp;WebStore68[[#This Row],[item]]</f>
        <v xml:space="preserve">Germany-Blue Whale Gaming Chair </v>
      </c>
    </row>
    <row r="1366" spans="1:48" hidden="1" x14ac:dyDescent="0.25">
      <c r="A1366">
        <v>445</v>
      </c>
      <c r="B1366">
        <v>153</v>
      </c>
      <c r="C1366" s="4">
        <v>44010</v>
      </c>
      <c r="D1366" s="14">
        <f>WebStore68[[#This Row],[order_date]]</f>
        <v>44010</v>
      </c>
      <c r="E1366" s="3">
        <f>ROUNDUP(MONTH(WebStore68[[#This Row],[order_date]])/3, 0)</f>
        <v>2</v>
      </c>
      <c r="F1366">
        <v>10</v>
      </c>
      <c r="G1366" t="s">
        <v>42</v>
      </c>
      <c r="H1366" t="s">
        <v>53</v>
      </c>
      <c r="I1366" t="s">
        <v>56</v>
      </c>
      <c r="J1366" t="s">
        <v>57</v>
      </c>
      <c r="K1366" s="4">
        <v>43739</v>
      </c>
      <c r="L1366">
        <v>3</v>
      </c>
      <c r="M1366" t="s">
        <v>59</v>
      </c>
      <c r="N1366" s="4">
        <v>43615</v>
      </c>
      <c r="O1366" s="4">
        <v>43830</v>
      </c>
      <c r="P1366">
        <v>2</v>
      </c>
      <c r="Q1366" t="s">
        <v>164</v>
      </c>
      <c r="R1366" t="s">
        <v>326</v>
      </c>
      <c r="S1366">
        <v>2</v>
      </c>
      <c r="T1366" t="s">
        <v>684</v>
      </c>
      <c r="U1366" t="s">
        <v>1226</v>
      </c>
      <c r="V1366" t="s">
        <v>1748</v>
      </c>
      <c r="W1366" t="s">
        <v>85</v>
      </c>
      <c r="X1366" t="s">
        <v>2042</v>
      </c>
      <c r="Y1366">
        <v>276.37</v>
      </c>
      <c r="Z1366">
        <v>34.97</v>
      </c>
      <c r="AA1366">
        <v>2</v>
      </c>
      <c r="AB1366" t="s">
        <v>405</v>
      </c>
      <c r="AC1366" t="s">
        <v>2483</v>
      </c>
      <c r="AH1366" s="4"/>
      <c r="AI1366" s="4"/>
      <c r="AJ1366" t="s">
        <v>90</v>
      </c>
      <c r="AK1366" t="s">
        <v>252</v>
      </c>
      <c r="AL1366" t="s">
        <v>449</v>
      </c>
      <c r="AM1366" t="s">
        <v>1011</v>
      </c>
      <c r="AN1366" t="s">
        <v>1541</v>
      </c>
      <c r="AO1366" t="s">
        <v>80</v>
      </c>
      <c r="AP1366" t="s">
        <v>1562</v>
      </c>
      <c r="AQ1366">
        <f>WebStore68[[#This Row],[unit_price]]*WebStore68[[#This Row],[quantity]]</f>
        <v>86.38</v>
      </c>
      <c r="AR1366" t="s">
        <v>410</v>
      </c>
      <c r="AS1366" t="s">
        <v>2359</v>
      </c>
      <c r="AT1366" t="str">
        <f t="shared" si="21"/>
        <v>4451534401010noMale437393Google Ads4361543830276.3734.97614743.1929.9920</v>
      </c>
      <c r="AU1366">
        <f>COUNTIF(AT$2:AT1366,AT1366)</f>
        <v>1</v>
      </c>
      <c r="AV1366" t="str">
        <f>WebStore68[[#This Row],[country]]&amp;"-"&amp;WebStore68[[#This Row],[item]]</f>
        <v>Germany-Transformers G1 Optimus prime reissue brand new action figure MISB Gift</v>
      </c>
    </row>
    <row r="1367" spans="1:48" hidden="1" x14ac:dyDescent="0.25">
      <c r="A1367">
        <v>450</v>
      </c>
      <c r="B1367">
        <v>200</v>
      </c>
      <c r="C1367" s="4">
        <v>44012</v>
      </c>
      <c r="D1367" s="14">
        <f>WebStore68[[#This Row],[order_date]]</f>
        <v>44012</v>
      </c>
      <c r="E1367" s="3">
        <f>ROUNDUP(MONTH(WebStore68[[#This Row],[order_date]])/3, 0)</f>
        <v>2</v>
      </c>
      <c r="F1367">
        <v>10</v>
      </c>
      <c r="G1367" t="s">
        <v>42</v>
      </c>
      <c r="H1367" t="s">
        <v>53</v>
      </c>
      <c r="I1367" t="s">
        <v>55</v>
      </c>
      <c r="J1367" t="s">
        <v>58</v>
      </c>
      <c r="K1367" s="4">
        <v>44011</v>
      </c>
      <c r="L1367">
        <v>8</v>
      </c>
      <c r="M1367" t="s">
        <v>60</v>
      </c>
      <c r="N1367" s="4">
        <v>44000</v>
      </c>
      <c r="O1367" s="4">
        <v>44073</v>
      </c>
      <c r="P1367">
        <v>1</v>
      </c>
      <c r="Q1367" t="s">
        <v>82</v>
      </c>
      <c r="R1367" t="s">
        <v>244</v>
      </c>
      <c r="S1367">
        <v>1</v>
      </c>
      <c r="T1367" t="s">
        <v>688</v>
      </c>
      <c r="U1367" t="s">
        <v>1229</v>
      </c>
      <c r="V1367" t="s">
        <v>1751</v>
      </c>
      <c r="W1367" t="s">
        <v>110</v>
      </c>
      <c r="X1367" t="s">
        <v>2032</v>
      </c>
      <c r="Y1367">
        <v>263.94</v>
      </c>
      <c r="Z1367">
        <v>149.94</v>
      </c>
      <c r="AA1367">
        <v>1</v>
      </c>
      <c r="AB1367" t="s">
        <v>2151</v>
      </c>
      <c r="AC1367" t="s">
        <v>2431</v>
      </c>
      <c r="AH1367" s="4"/>
      <c r="AI1367" s="4"/>
      <c r="AJ1367" t="s">
        <v>86</v>
      </c>
      <c r="AK1367" t="s">
        <v>248</v>
      </c>
      <c r="AL1367" t="s">
        <v>441</v>
      </c>
      <c r="AM1367" t="s">
        <v>2640</v>
      </c>
      <c r="AN1367" t="s">
        <v>1535</v>
      </c>
      <c r="AO1367" t="s">
        <v>67</v>
      </c>
      <c r="AP1367" t="s">
        <v>1577</v>
      </c>
      <c r="AQ1367">
        <f>WebStore68[[#This Row],[unit_price]]*WebStore68[[#This Row],[quantity]]</f>
        <v>131.97</v>
      </c>
      <c r="AR1367" t="s">
        <v>530</v>
      </c>
      <c r="AS1367" t="s">
        <v>2367</v>
      </c>
      <c r="AT1367" t="str">
        <f t="shared" si="21"/>
        <v>4502004401210yesFemale440118Facebook4400044073263.94149.94710643.99324.9916</v>
      </c>
      <c r="AU1367">
        <f>COUNTIF(AT$2:AT1367,AT1367)</f>
        <v>1</v>
      </c>
      <c r="AV1367" t="str">
        <f>WebStore68[[#This Row],[country]]&amp;"-"&amp;WebStore68[[#This Row],[item]]</f>
        <v>Germany-PharMeDoc Pregnancy Pillow</v>
      </c>
    </row>
    <row r="1368" spans="1:48" hidden="1" x14ac:dyDescent="0.25">
      <c r="A1368">
        <v>452</v>
      </c>
      <c r="B1368">
        <v>399</v>
      </c>
      <c r="C1368" s="4">
        <v>44012</v>
      </c>
      <c r="D1368" s="14">
        <f>WebStore68[[#This Row],[order_date]]</f>
        <v>44012</v>
      </c>
      <c r="E1368" s="3">
        <f>ROUNDUP(MONTH(WebStore68[[#This Row],[order_date]])/3, 0)</f>
        <v>2</v>
      </c>
      <c r="F1368">
        <v>10</v>
      </c>
      <c r="G1368" t="s">
        <v>42</v>
      </c>
      <c r="H1368" t="s">
        <v>53</v>
      </c>
      <c r="I1368" t="s">
        <v>56</v>
      </c>
      <c r="J1368" t="s">
        <v>58</v>
      </c>
      <c r="K1368" s="4">
        <v>43735</v>
      </c>
      <c r="L1368">
        <v>1</v>
      </c>
      <c r="M1368" t="s">
        <v>61</v>
      </c>
      <c r="N1368" s="4">
        <v>43615</v>
      </c>
      <c r="O1368" s="4">
        <v>43830</v>
      </c>
      <c r="P1368">
        <v>1</v>
      </c>
      <c r="Q1368" t="s">
        <v>84</v>
      </c>
      <c r="R1368" t="s">
        <v>246</v>
      </c>
      <c r="S1368">
        <v>1</v>
      </c>
      <c r="T1368" t="s">
        <v>410</v>
      </c>
      <c r="U1368" t="s">
        <v>972</v>
      </c>
      <c r="V1368" t="s">
        <v>1505</v>
      </c>
      <c r="W1368" t="s">
        <v>67</v>
      </c>
      <c r="X1368" t="s">
        <v>1548</v>
      </c>
      <c r="Y1368">
        <v>869.85</v>
      </c>
      <c r="Z1368">
        <v>44.97</v>
      </c>
      <c r="AA1368">
        <v>1</v>
      </c>
      <c r="AB1368" t="s">
        <v>645</v>
      </c>
      <c r="AC1368" t="s">
        <v>2347</v>
      </c>
      <c r="AH1368" s="4"/>
      <c r="AI1368" s="4"/>
      <c r="AJ1368" t="s">
        <v>84</v>
      </c>
      <c r="AK1368" t="s">
        <v>246</v>
      </c>
      <c r="AL1368" t="s">
        <v>410</v>
      </c>
      <c r="AM1368" t="s">
        <v>972</v>
      </c>
      <c r="AN1368" t="s">
        <v>1505</v>
      </c>
      <c r="AO1368" t="s">
        <v>67</v>
      </c>
      <c r="AP1368" t="s">
        <v>1548</v>
      </c>
      <c r="AQ1368">
        <f>WebStore68[[#This Row],[unit_price]]*WebStore68[[#This Row],[quantity]]</f>
        <v>869.84999999999991</v>
      </c>
      <c r="AR1368" t="s">
        <v>645</v>
      </c>
      <c r="AS1368" t="s">
        <v>2347</v>
      </c>
      <c r="AT1368" t="str">
        <f t="shared" si="21"/>
        <v>4523994401210noFemale437351YouTube4361543830869.8544.97920289.95314.9913</v>
      </c>
      <c r="AU1368">
        <f>COUNTIF(AT$2:AT1368,AT1368)</f>
        <v>1</v>
      </c>
      <c r="AV1368" t="str">
        <f>WebStore68[[#This Row],[country]]&amp;"-"&amp;WebStore68[[#This Row],[item]]</f>
        <v>Germany-AutoFull Pink Gaming Chair PU Leather With Rabbit Ears</v>
      </c>
    </row>
    <row r="1369" spans="1:48" hidden="1" x14ac:dyDescent="0.25">
      <c r="A1369">
        <v>466</v>
      </c>
      <c r="B1369">
        <v>147</v>
      </c>
      <c r="C1369" s="13">
        <v>44019</v>
      </c>
      <c r="D1369" s="14">
        <f>WebStore68[[#This Row],[order_date]]</f>
        <v>44019</v>
      </c>
      <c r="E1369" s="3">
        <f>ROUNDUP(MONTH(WebStore68[[#This Row],[order_date]])/3, 0)</f>
        <v>3</v>
      </c>
      <c r="F1369">
        <v>10</v>
      </c>
      <c r="G1369" t="s">
        <v>42</v>
      </c>
      <c r="H1369" t="s">
        <v>53</v>
      </c>
      <c r="I1369" t="s">
        <v>55</v>
      </c>
      <c r="J1369" t="s">
        <v>57</v>
      </c>
      <c r="K1369" s="4">
        <v>43632</v>
      </c>
      <c r="L1369">
        <v>2</v>
      </c>
      <c r="M1369" t="s">
        <v>60</v>
      </c>
      <c r="N1369" s="4">
        <v>43615</v>
      </c>
      <c r="O1369" s="4">
        <v>43830</v>
      </c>
      <c r="P1369">
        <v>1</v>
      </c>
      <c r="Q1369" t="s">
        <v>86</v>
      </c>
      <c r="R1369" t="s">
        <v>248</v>
      </c>
      <c r="S1369">
        <v>1</v>
      </c>
      <c r="T1369" t="s">
        <v>633</v>
      </c>
      <c r="U1369" t="s">
        <v>1017</v>
      </c>
      <c r="V1369" t="s">
        <v>1547</v>
      </c>
      <c r="W1369" t="s">
        <v>80</v>
      </c>
      <c r="X1369" t="s">
        <v>1577</v>
      </c>
      <c r="Y1369">
        <v>319.98</v>
      </c>
      <c r="Z1369">
        <v>49.98</v>
      </c>
      <c r="AA1369">
        <v>1</v>
      </c>
      <c r="AB1369" t="s">
        <v>547</v>
      </c>
      <c r="AC1369" t="s">
        <v>2354</v>
      </c>
      <c r="AH1369" s="4"/>
      <c r="AI1369" s="4"/>
      <c r="AJ1369" t="s">
        <v>86</v>
      </c>
      <c r="AK1369" t="s">
        <v>248</v>
      </c>
      <c r="AL1369" t="s">
        <v>633</v>
      </c>
      <c r="AM1369" t="s">
        <v>1017</v>
      </c>
      <c r="AN1369" t="s">
        <v>1547</v>
      </c>
      <c r="AO1369" t="s">
        <v>80</v>
      </c>
      <c r="AP1369" t="s">
        <v>1577</v>
      </c>
      <c r="AQ1369">
        <f>WebStore68[[#This Row],[unit_price]]*WebStore68[[#This Row],[quantity]]</f>
        <v>319.98</v>
      </c>
      <c r="AR1369" t="s">
        <v>547</v>
      </c>
      <c r="AS1369" t="s">
        <v>2354</v>
      </c>
      <c r="AT1369" t="str">
        <f t="shared" si="21"/>
        <v>4661474401910yesMale436322Facebook4361543830319.9849.98789159.99224.9914</v>
      </c>
      <c r="AU1369">
        <f>COUNTIF(AT$2:AT1369,AT1369)</f>
        <v>1</v>
      </c>
      <c r="AV1369" t="str">
        <f>WebStore68[[#This Row],[country]]&amp;"-"&amp;WebStore68[[#This Row],[item]]</f>
        <v>Germany-Milwaukee 2724-20 M18</v>
      </c>
    </row>
    <row r="1370" spans="1:48" hidden="1" x14ac:dyDescent="0.25">
      <c r="A1370">
        <v>481</v>
      </c>
      <c r="B1370">
        <v>196</v>
      </c>
      <c r="C1370" s="4">
        <v>44027</v>
      </c>
      <c r="D1370" s="14">
        <f>WebStore68[[#This Row],[order_date]]</f>
        <v>44027</v>
      </c>
      <c r="E1370" s="3">
        <f>ROUNDUP(MONTH(WebStore68[[#This Row],[order_date]])/3, 0)</f>
        <v>3</v>
      </c>
      <c r="F1370">
        <v>10</v>
      </c>
      <c r="G1370" t="s">
        <v>42</v>
      </c>
      <c r="H1370" t="s">
        <v>53</v>
      </c>
      <c r="I1370" t="s">
        <v>55</v>
      </c>
      <c r="J1370" t="s">
        <v>57</v>
      </c>
      <c r="K1370" s="4">
        <v>43935</v>
      </c>
      <c r="L1370">
        <v>7</v>
      </c>
      <c r="M1370" t="s">
        <v>61</v>
      </c>
      <c r="N1370" s="4">
        <v>43915</v>
      </c>
      <c r="O1370" s="4">
        <v>44012</v>
      </c>
      <c r="P1370">
        <v>2</v>
      </c>
      <c r="Q1370" t="s">
        <v>136</v>
      </c>
      <c r="R1370" t="s">
        <v>298</v>
      </c>
      <c r="S1370">
        <v>2</v>
      </c>
      <c r="T1370" t="s">
        <v>700</v>
      </c>
      <c r="U1370" t="s">
        <v>1241</v>
      </c>
      <c r="V1370" t="s">
        <v>1762</v>
      </c>
      <c r="W1370" t="s">
        <v>88</v>
      </c>
      <c r="X1370" t="s">
        <v>1869</v>
      </c>
      <c r="Y1370">
        <v>121.96</v>
      </c>
      <c r="Z1370">
        <v>59.96</v>
      </c>
      <c r="AA1370">
        <v>2</v>
      </c>
      <c r="AB1370" t="s">
        <v>2204</v>
      </c>
      <c r="AC1370" t="s">
        <v>2492</v>
      </c>
      <c r="AD1370">
        <v>4</v>
      </c>
      <c r="AE1370" t="s">
        <v>2634</v>
      </c>
      <c r="AF1370">
        <v>922</v>
      </c>
      <c r="AG1370" t="s">
        <v>2638</v>
      </c>
      <c r="AH1370" s="4">
        <v>43983</v>
      </c>
      <c r="AI1370" s="4">
        <v>44027</v>
      </c>
      <c r="AJ1370" t="s">
        <v>67</v>
      </c>
      <c r="AK1370" t="s">
        <v>229</v>
      </c>
      <c r="AL1370" t="s">
        <v>468</v>
      </c>
      <c r="AM1370" t="s">
        <v>1031</v>
      </c>
      <c r="AN1370" t="s">
        <v>1561</v>
      </c>
      <c r="AO1370" t="s">
        <v>80</v>
      </c>
      <c r="AP1370" t="s">
        <v>1548</v>
      </c>
      <c r="AQ1370">
        <f>WebStore68[[#This Row],[unit_price]]*WebStore68[[#This Row],[quantity]]</f>
        <v>65.98</v>
      </c>
      <c r="AR1370" t="s">
        <v>90</v>
      </c>
      <c r="AS1370" t="s">
        <v>2328</v>
      </c>
      <c r="AT1370" t="str">
        <f t="shared" si="21"/>
        <v>4811964402710yesMale439357YouTube4391544012121.9659.964test922Adding a remember me on this device option439834402739432.99214.996</v>
      </c>
      <c r="AU1370">
        <f>COUNTIF(AT$2:AT1370,AT1370)</f>
        <v>1</v>
      </c>
      <c r="AV1370" t="str">
        <f>WebStore68[[#This Row],[country]]&amp;"-"&amp;WebStore68[[#This Row],[item]]</f>
        <v>Germany-Never Split the Difference: Negotiating As If Your Life Depended On It</v>
      </c>
    </row>
    <row r="1371" spans="1:48" hidden="1" x14ac:dyDescent="0.25">
      <c r="A1371">
        <v>481</v>
      </c>
      <c r="B1371">
        <v>196</v>
      </c>
      <c r="C1371" s="4">
        <v>44027</v>
      </c>
      <c r="D1371" s="14">
        <f>WebStore68[[#This Row],[order_date]]</f>
        <v>44027</v>
      </c>
      <c r="E1371" s="3">
        <f>ROUNDUP(MONTH(WebStore68[[#This Row],[order_date]])/3, 0)</f>
        <v>3</v>
      </c>
      <c r="F1371">
        <v>10</v>
      </c>
      <c r="G1371" t="s">
        <v>42</v>
      </c>
      <c r="H1371" t="s">
        <v>53</v>
      </c>
      <c r="I1371" t="s">
        <v>55</v>
      </c>
      <c r="J1371" t="s">
        <v>57</v>
      </c>
      <c r="K1371" s="4">
        <v>43935</v>
      </c>
      <c r="L1371">
        <v>7</v>
      </c>
      <c r="M1371" t="s">
        <v>61</v>
      </c>
      <c r="N1371" s="4">
        <v>43915</v>
      </c>
      <c r="O1371" s="4">
        <v>44012</v>
      </c>
      <c r="P1371">
        <v>2</v>
      </c>
      <c r="Q1371" t="s">
        <v>136</v>
      </c>
      <c r="R1371" t="s">
        <v>298</v>
      </c>
      <c r="S1371">
        <v>2</v>
      </c>
      <c r="T1371" t="s">
        <v>700</v>
      </c>
      <c r="U1371" t="s">
        <v>1241</v>
      </c>
      <c r="V1371" t="s">
        <v>1762</v>
      </c>
      <c r="W1371" t="s">
        <v>88</v>
      </c>
      <c r="X1371" t="s">
        <v>1869</v>
      </c>
      <c r="Y1371">
        <v>121.96</v>
      </c>
      <c r="Z1371">
        <v>59.96</v>
      </c>
      <c r="AA1371">
        <v>2</v>
      </c>
      <c r="AB1371" t="s">
        <v>2204</v>
      </c>
      <c r="AC1371" t="s">
        <v>2492</v>
      </c>
      <c r="AD1371">
        <v>4</v>
      </c>
      <c r="AE1371" t="s">
        <v>2634</v>
      </c>
      <c r="AF1371">
        <v>922</v>
      </c>
      <c r="AG1371" t="s">
        <v>2638</v>
      </c>
      <c r="AH1371" s="4">
        <v>43983</v>
      </c>
      <c r="AI1371" s="4">
        <v>44027</v>
      </c>
      <c r="AJ1371" t="s">
        <v>84</v>
      </c>
      <c r="AK1371" t="s">
        <v>246</v>
      </c>
      <c r="AL1371" t="s">
        <v>549</v>
      </c>
      <c r="AM1371" t="s">
        <v>1110</v>
      </c>
      <c r="AN1371" t="s">
        <v>1635</v>
      </c>
      <c r="AO1371" t="s">
        <v>80</v>
      </c>
      <c r="AP1371" t="s">
        <v>1548</v>
      </c>
      <c r="AQ1371">
        <f>WebStore68[[#This Row],[unit_price]]*WebStore68[[#This Row],[quantity]]</f>
        <v>55.98</v>
      </c>
      <c r="AR1371" t="s">
        <v>410</v>
      </c>
      <c r="AS1371" t="s">
        <v>2359</v>
      </c>
      <c r="AT1371" t="str">
        <f t="shared" si="21"/>
        <v>4811964402710yesMale439357YouTube4391544012121.9659.964test922Adding a remember me on this device option439834402792227.99214.9920</v>
      </c>
      <c r="AU1371">
        <f>COUNTIF(AT$2:AT1371,AT1371)</f>
        <v>1</v>
      </c>
      <c r="AV1371" t="str">
        <f>WebStore68[[#This Row],[country]]&amp;"-"&amp;WebStore68[[#This Row],[item]]</f>
        <v>Germany-BENGOO G9000 Stereo Gaming Headset</v>
      </c>
    </row>
    <row r="1372" spans="1:48" hidden="1" x14ac:dyDescent="0.25">
      <c r="A1372">
        <v>491</v>
      </c>
      <c r="B1372">
        <v>153</v>
      </c>
      <c r="C1372" s="4">
        <v>44032</v>
      </c>
      <c r="D1372" s="14">
        <f>WebStore68[[#This Row],[order_date]]</f>
        <v>44032</v>
      </c>
      <c r="E1372" s="3">
        <f>ROUNDUP(MONTH(WebStore68[[#This Row],[order_date]])/3, 0)</f>
        <v>3</v>
      </c>
      <c r="F1372">
        <v>10</v>
      </c>
      <c r="G1372" t="s">
        <v>42</v>
      </c>
      <c r="H1372" t="s">
        <v>53</v>
      </c>
      <c r="I1372" t="s">
        <v>56</v>
      </c>
      <c r="J1372" t="s">
        <v>57</v>
      </c>
      <c r="K1372" s="4">
        <v>43739</v>
      </c>
      <c r="L1372">
        <v>3</v>
      </c>
      <c r="M1372" t="s">
        <v>59</v>
      </c>
      <c r="N1372" s="4">
        <v>43615</v>
      </c>
      <c r="O1372" s="4">
        <v>43830</v>
      </c>
      <c r="P1372">
        <v>1</v>
      </c>
      <c r="Q1372" t="s">
        <v>69</v>
      </c>
      <c r="R1372" t="s">
        <v>231</v>
      </c>
      <c r="S1372">
        <v>1</v>
      </c>
      <c r="T1372" t="s">
        <v>393</v>
      </c>
      <c r="U1372" t="s">
        <v>955</v>
      </c>
      <c r="V1372" t="s">
        <v>1489</v>
      </c>
      <c r="W1372" t="s">
        <v>69</v>
      </c>
      <c r="X1372" t="s">
        <v>1577</v>
      </c>
      <c r="Y1372">
        <v>28.95</v>
      </c>
      <c r="Z1372">
        <v>24.99</v>
      </c>
      <c r="AA1372">
        <v>1</v>
      </c>
      <c r="AB1372" t="s">
        <v>78</v>
      </c>
      <c r="AC1372" t="s">
        <v>2330</v>
      </c>
      <c r="AH1372" s="4"/>
      <c r="AI1372" s="4"/>
      <c r="AJ1372" t="s">
        <v>69</v>
      </c>
      <c r="AK1372" t="s">
        <v>231</v>
      </c>
      <c r="AL1372" t="s">
        <v>393</v>
      </c>
      <c r="AM1372" t="s">
        <v>955</v>
      </c>
      <c r="AN1372" t="s">
        <v>1489</v>
      </c>
      <c r="AO1372" t="s">
        <v>69</v>
      </c>
      <c r="AP1372" t="s">
        <v>1577</v>
      </c>
      <c r="AQ1372">
        <f>WebStore68[[#This Row],[unit_price]]*WebStore68[[#This Row],[quantity]]</f>
        <v>28.95</v>
      </c>
      <c r="AR1372" t="s">
        <v>78</v>
      </c>
      <c r="AS1372" t="s">
        <v>2330</v>
      </c>
      <c r="AT1372" t="str">
        <f t="shared" si="21"/>
        <v>4911534403210noMale437393Google Ads436154383028.9524.9911828.95124.998</v>
      </c>
      <c r="AU1372">
        <f>COUNTIF(AT$2:AT1372,AT1372)</f>
        <v>1</v>
      </c>
      <c r="AV1372" t="str">
        <f>WebStore68[[#This Row],[country]]&amp;"-"&amp;WebStore68[[#This Row],[item]]</f>
        <v>Germany-Anker Portable Charger PowerCore Slim 10000 Power Bank</v>
      </c>
    </row>
    <row r="1373" spans="1:48" hidden="1" x14ac:dyDescent="0.25">
      <c r="A1373">
        <v>497</v>
      </c>
      <c r="B1373">
        <v>271</v>
      </c>
      <c r="C1373" s="13">
        <v>44035</v>
      </c>
      <c r="D1373" s="14">
        <f>WebStore68[[#This Row],[order_date]]</f>
        <v>44035</v>
      </c>
      <c r="E1373" s="3">
        <f>ROUNDUP(MONTH(WebStore68[[#This Row],[order_date]])/3, 0)</f>
        <v>3</v>
      </c>
      <c r="F1373">
        <v>10</v>
      </c>
      <c r="G1373" t="s">
        <v>42</v>
      </c>
      <c r="H1373" t="s">
        <v>53</v>
      </c>
      <c r="I1373" t="s">
        <v>56</v>
      </c>
      <c r="J1373" t="s">
        <v>57</v>
      </c>
      <c r="K1373" s="4">
        <v>43712</v>
      </c>
      <c r="L1373">
        <v>2</v>
      </c>
      <c r="M1373" t="s">
        <v>60</v>
      </c>
      <c r="N1373" s="4">
        <v>43615</v>
      </c>
      <c r="O1373" s="4">
        <v>43830</v>
      </c>
      <c r="P1373">
        <v>2</v>
      </c>
      <c r="Q1373" t="s">
        <v>170</v>
      </c>
      <c r="R1373" t="s">
        <v>332</v>
      </c>
      <c r="S1373">
        <v>2</v>
      </c>
      <c r="T1373" t="s">
        <v>706</v>
      </c>
      <c r="U1373" t="s">
        <v>1247</v>
      </c>
      <c r="V1373" t="s">
        <v>1767</v>
      </c>
      <c r="W1373" t="s">
        <v>180</v>
      </c>
      <c r="X1373" t="s">
        <v>2047</v>
      </c>
      <c r="Y1373">
        <v>1070.99</v>
      </c>
      <c r="Z1373">
        <v>69.97</v>
      </c>
      <c r="AA1373">
        <v>2</v>
      </c>
      <c r="AB1373" t="s">
        <v>2207</v>
      </c>
      <c r="AC1373" t="s">
        <v>2496</v>
      </c>
      <c r="AH1373" s="4"/>
      <c r="AI1373" s="4"/>
      <c r="AJ1373" t="s">
        <v>69</v>
      </c>
      <c r="AK1373" t="s">
        <v>231</v>
      </c>
      <c r="AL1373" t="s">
        <v>856</v>
      </c>
      <c r="AM1373" t="s">
        <v>1393</v>
      </c>
      <c r="AN1373" t="s">
        <v>1909</v>
      </c>
      <c r="AO1373" t="s">
        <v>80</v>
      </c>
      <c r="AP1373" t="s">
        <v>1577</v>
      </c>
      <c r="AQ1373">
        <f>WebStore68[[#This Row],[unit_price]]*WebStore68[[#This Row],[quantity]]</f>
        <v>1058</v>
      </c>
      <c r="AR1373" t="s">
        <v>67</v>
      </c>
      <c r="AS1373" t="s">
        <v>2373</v>
      </c>
      <c r="AT1373" t="str">
        <f t="shared" si="21"/>
        <v>4972714403510noMale437122Facebook43615438301070.9969.97199529224.993</v>
      </c>
      <c r="AU1373">
        <f>COUNTIF(AT$2:AT1373,AT1373)</f>
        <v>1</v>
      </c>
      <c r="AV1373" t="str">
        <f>WebStore68[[#This Row],[country]]&amp;"-"&amp;WebStore68[[#This Row],[item]]</f>
        <v>Germany-Nintendo Switch Pokemon Version</v>
      </c>
    </row>
    <row r="1374" spans="1:48" hidden="1" x14ac:dyDescent="0.25">
      <c r="A1374">
        <v>497</v>
      </c>
      <c r="B1374">
        <v>271</v>
      </c>
      <c r="C1374" s="13">
        <v>44035</v>
      </c>
      <c r="D1374" s="14">
        <f>WebStore68[[#This Row],[order_date]]</f>
        <v>44035</v>
      </c>
      <c r="E1374" s="3">
        <f>ROUNDUP(MONTH(WebStore68[[#This Row],[order_date]])/3, 0)</f>
        <v>3</v>
      </c>
      <c r="F1374">
        <v>10</v>
      </c>
      <c r="G1374" t="s">
        <v>42</v>
      </c>
      <c r="H1374" t="s">
        <v>53</v>
      </c>
      <c r="I1374" t="s">
        <v>56</v>
      </c>
      <c r="J1374" t="s">
        <v>57</v>
      </c>
      <c r="K1374" s="4">
        <v>43712</v>
      </c>
      <c r="L1374">
        <v>2</v>
      </c>
      <c r="M1374" t="s">
        <v>60</v>
      </c>
      <c r="N1374" s="4">
        <v>43615</v>
      </c>
      <c r="O1374" s="4">
        <v>43830</v>
      </c>
      <c r="P1374">
        <v>2</v>
      </c>
      <c r="Q1374" t="s">
        <v>170</v>
      </c>
      <c r="R1374" t="s">
        <v>332</v>
      </c>
      <c r="S1374">
        <v>2</v>
      </c>
      <c r="T1374" t="s">
        <v>706</v>
      </c>
      <c r="U1374" t="s">
        <v>1247</v>
      </c>
      <c r="V1374" t="s">
        <v>1767</v>
      </c>
      <c r="W1374" t="s">
        <v>180</v>
      </c>
      <c r="X1374" t="s">
        <v>2047</v>
      </c>
      <c r="Y1374">
        <v>1070.99</v>
      </c>
      <c r="Z1374">
        <v>69.97</v>
      </c>
      <c r="AA1374">
        <v>2</v>
      </c>
      <c r="AB1374" t="s">
        <v>2207</v>
      </c>
      <c r="AC1374" t="s">
        <v>2496</v>
      </c>
      <c r="AH1374" s="4"/>
      <c r="AI1374" s="4"/>
      <c r="AJ1374" t="s">
        <v>70</v>
      </c>
      <c r="AK1374" t="s">
        <v>232</v>
      </c>
      <c r="AL1374" t="s">
        <v>591</v>
      </c>
      <c r="AM1374" t="s">
        <v>1147</v>
      </c>
      <c r="AN1374" t="s">
        <v>1610</v>
      </c>
      <c r="AO1374" t="s">
        <v>69</v>
      </c>
      <c r="AP1374" t="s">
        <v>1517</v>
      </c>
      <c r="AQ1374">
        <f>WebStore68[[#This Row],[unit_price]]*WebStore68[[#This Row],[quantity]]</f>
        <v>12.99</v>
      </c>
      <c r="AR1374" t="s">
        <v>640</v>
      </c>
      <c r="AS1374" t="s">
        <v>2393</v>
      </c>
      <c r="AT1374" t="str">
        <f t="shared" si="21"/>
        <v>4972714403510noMale437122Facebook43615438301070.9969.9754412.99119.9917</v>
      </c>
      <c r="AU1374">
        <f>COUNTIF(AT$2:AT1374,AT1374)</f>
        <v>1</v>
      </c>
      <c r="AV1374" t="str">
        <f>WebStore68[[#This Row],[country]]&amp;"-"&amp;WebStore68[[#This Row],[item]]</f>
        <v>Germany-Football Self Training Kick Practice Trainer Aid Equipment Waist Belt Returner</v>
      </c>
    </row>
    <row r="1375" spans="1:48" hidden="1" x14ac:dyDescent="0.25">
      <c r="A1375">
        <v>510</v>
      </c>
      <c r="B1375">
        <v>309</v>
      </c>
      <c r="C1375" s="4">
        <v>44041</v>
      </c>
      <c r="D1375" s="14">
        <f>WebStore68[[#This Row],[order_date]]</f>
        <v>44041</v>
      </c>
      <c r="E1375" s="3">
        <f>ROUNDUP(MONTH(WebStore68[[#This Row],[order_date]])/3, 0)</f>
        <v>3</v>
      </c>
      <c r="F1375">
        <v>10</v>
      </c>
      <c r="G1375" t="s">
        <v>42</v>
      </c>
      <c r="H1375" t="s">
        <v>53</v>
      </c>
      <c r="I1375" t="s">
        <v>55</v>
      </c>
      <c r="J1375" t="s">
        <v>58</v>
      </c>
      <c r="K1375" s="4">
        <v>43830</v>
      </c>
      <c r="L1375">
        <v>15</v>
      </c>
      <c r="M1375" t="s">
        <v>62</v>
      </c>
      <c r="N1375" s="4">
        <v>43615</v>
      </c>
      <c r="O1375" s="4">
        <v>44413</v>
      </c>
      <c r="P1375">
        <v>2</v>
      </c>
      <c r="Q1375" t="s">
        <v>172</v>
      </c>
      <c r="R1375" t="s">
        <v>334</v>
      </c>
      <c r="S1375">
        <v>2</v>
      </c>
      <c r="T1375" t="s">
        <v>711</v>
      </c>
      <c r="U1375" t="s">
        <v>1252</v>
      </c>
      <c r="V1375" t="s">
        <v>1770</v>
      </c>
      <c r="W1375" t="s">
        <v>180</v>
      </c>
      <c r="X1375" t="s">
        <v>2031</v>
      </c>
      <c r="Y1375">
        <v>274.97000000000003</v>
      </c>
      <c r="Z1375">
        <v>54.97</v>
      </c>
      <c r="AA1375">
        <v>2</v>
      </c>
      <c r="AB1375" t="s">
        <v>2095</v>
      </c>
      <c r="AC1375" t="s">
        <v>2363</v>
      </c>
      <c r="AH1375" s="4"/>
      <c r="AI1375" s="4"/>
      <c r="AJ1375" t="s">
        <v>84</v>
      </c>
      <c r="AK1375" t="s">
        <v>246</v>
      </c>
      <c r="AL1375" t="s">
        <v>438</v>
      </c>
      <c r="AM1375" t="s">
        <v>1000</v>
      </c>
      <c r="AN1375" t="s">
        <v>1532</v>
      </c>
      <c r="AO1375" t="s">
        <v>80</v>
      </c>
      <c r="AP1375" t="s">
        <v>1548</v>
      </c>
      <c r="AQ1375">
        <f>WebStore68[[#This Row],[unit_price]]*WebStore68[[#This Row],[quantity]]</f>
        <v>267.98</v>
      </c>
      <c r="AR1375" t="s">
        <v>645</v>
      </c>
      <c r="AS1375" t="s">
        <v>2347</v>
      </c>
      <c r="AT1375" t="str">
        <f t="shared" si="21"/>
        <v>5103094404110yesFemale4383015Organic4361544413274.9754.97981133.99214.9913</v>
      </c>
      <c r="AU1375">
        <f>COUNTIF(AT$2:AT1375,AT1375)</f>
        <v>1</v>
      </c>
      <c r="AV1375" t="str">
        <f>WebStore68[[#This Row],[country]]&amp;"-"&amp;WebStore68[[#This Row],[item]]</f>
        <v>Germany-Logitech G733 LIGHTSPEED Wireless Gaming Headset</v>
      </c>
    </row>
    <row r="1376" spans="1:48" hidden="1" x14ac:dyDescent="0.25">
      <c r="A1376">
        <v>510</v>
      </c>
      <c r="B1376">
        <v>309</v>
      </c>
      <c r="C1376" s="4">
        <v>44041</v>
      </c>
      <c r="D1376" s="14">
        <f>WebStore68[[#This Row],[order_date]]</f>
        <v>44041</v>
      </c>
      <c r="E1376" s="3">
        <f>ROUNDUP(MONTH(WebStore68[[#This Row],[order_date]])/3, 0)</f>
        <v>3</v>
      </c>
      <c r="F1376">
        <v>10</v>
      </c>
      <c r="G1376" t="s">
        <v>42</v>
      </c>
      <c r="H1376" t="s">
        <v>53</v>
      </c>
      <c r="I1376" t="s">
        <v>55</v>
      </c>
      <c r="J1376" t="s">
        <v>58</v>
      </c>
      <c r="K1376" s="4">
        <v>43830</v>
      </c>
      <c r="L1376">
        <v>15</v>
      </c>
      <c r="M1376" t="s">
        <v>62</v>
      </c>
      <c r="N1376" s="4">
        <v>43615</v>
      </c>
      <c r="O1376" s="4">
        <v>44413</v>
      </c>
      <c r="P1376">
        <v>2</v>
      </c>
      <c r="Q1376" t="s">
        <v>172</v>
      </c>
      <c r="R1376" t="s">
        <v>334</v>
      </c>
      <c r="S1376">
        <v>2</v>
      </c>
      <c r="T1376" t="s">
        <v>711</v>
      </c>
      <c r="U1376" t="s">
        <v>1252</v>
      </c>
      <c r="V1376" t="s">
        <v>1770</v>
      </c>
      <c r="W1376" t="s">
        <v>180</v>
      </c>
      <c r="X1376" t="s">
        <v>2031</v>
      </c>
      <c r="Y1376">
        <v>274.97000000000003</v>
      </c>
      <c r="Z1376">
        <v>54.97</v>
      </c>
      <c r="AA1376">
        <v>2</v>
      </c>
      <c r="AB1376" t="s">
        <v>2095</v>
      </c>
      <c r="AC1376" t="s">
        <v>2363</v>
      </c>
      <c r="AH1376" s="4"/>
      <c r="AI1376" s="4"/>
      <c r="AJ1376" t="s">
        <v>69</v>
      </c>
      <c r="AK1376" t="s">
        <v>231</v>
      </c>
      <c r="AL1376" t="s">
        <v>448</v>
      </c>
      <c r="AM1376" t="s">
        <v>1010</v>
      </c>
      <c r="AN1376" t="s">
        <v>1540</v>
      </c>
      <c r="AO1376" t="s">
        <v>69</v>
      </c>
      <c r="AP1376" t="s">
        <v>1577</v>
      </c>
      <c r="AQ1376">
        <f>WebStore68[[#This Row],[unit_price]]*WebStore68[[#This Row],[quantity]]</f>
        <v>6.99</v>
      </c>
      <c r="AR1376" t="s">
        <v>69</v>
      </c>
      <c r="AS1376" t="s">
        <v>2360</v>
      </c>
      <c r="AT1376" t="str">
        <f t="shared" si="21"/>
        <v>5103094404110yesFemale4383015Organic4361544413274.9754.9711506.99124.991</v>
      </c>
      <c r="AU1376">
        <f>COUNTIF(AT$2:AT1376,AT1376)</f>
        <v>1</v>
      </c>
      <c r="AV1376" t="str">
        <f>WebStore68[[#This Row],[country]]&amp;"-"&amp;WebStore68[[#This Row],[item]]</f>
        <v>Germany-USB 3.0 Flash Drive 2TB High-Speed Data Memory Storage Thumb Stick</v>
      </c>
    </row>
    <row r="1377" spans="1:48" hidden="1" x14ac:dyDescent="0.25">
      <c r="A1377">
        <v>518</v>
      </c>
      <c r="B1377">
        <v>330</v>
      </c>
      <c r="C1377" s="4">
        <v>44045</v>
      </c>
      <c r="D1377" s="14">
        <f>WebStore68[[#This Row],[order_date]]</f>
        <v>44045</v>
      </c>
      <c r="E1377" s="3">
        <f>ROUNDUP(MONTH(WebStore68[[#This Row],[order_date]])/3, 0)</f>
        <v>3</v>
      </c>
      <c r="F1377">
        <v>10</v>
      </c>
      <c r="G1377" t="s">
        <v>42</v>
      </c>
      <c r="H1377" t="s">
        <v>53</v>
      </c>
      <c r="I1377" t="s">
        <v>55</v>
      </c>
      <c r="J1377" t="s">
        <v>57</v>
      </c>
      <c r="K1377" s="4">
        <v>43890</v>
      </c>
      <c r="L1377">
        <v>5</v>
      </c>
      <c r="M1377" t="s">
        <v>60</v>
      </c>
      <c r="N1377" s="4">
        <v>43831</v>
      </c>
      <c r="O1377" s="4">
        <v>43921</v>
      </c>
      <c r="P1377">
        <v>1</v>
      </c>
      <c r="Q1377" t="s">
        <v>80</v>
      </c>
      <c r="R1377" t="s">
        <v>242</v>
      </c>
      <c r="S1377">
        <v>1</v>
      </c>
      <c r="T1377" t="s">
        <v>84</v>
      </c>
      <c r="U1377" t="s">
        <v>990</v>
      </c>
      <c r="V1377" t="s">
        <v>1523</v>
      </c>
      <c r="W1377" t="s">
        <v>80</v>
      </c>
      <c r="X1377" t="s">
        <v>1548</v>
      </c>
      <c r="Y1377">
        <v>20.98</v>
      </c>
      <c r="Z1377">
        <v>29.98</v>
      </c>
      <c r="AA1377">
        <v>1</v>
      </c>
      <c r="AB1377" t="s">
        <v>79</v>
      </c>
      <c r="AC1377" t="s">
        <v>2349</v>
      </c>
      <c r="AH1377" s="4"/>
      <c r="AI1377" s="4"/>
      <c r="AJ1377" t="s">
        <v>80</v>
      </c>
      <c r="AK1377" t="s">
        <v>242</v>
      </c>
      <c r="AL1377" t="s">
        <v>84</v>
      </c>
      <c r="AM1377" t="s">
        <v>990</v>
      </c>
      <c r="AN1377" t="s">
        <v>1523</v>
      </c>
      <c r="AO1377" t="s">
        <v>80</v>
      </c>
      <c r="AP1377" t="s">
        <v>1548</v>
      </c>
      <c r="AQ1377">
        <f>WebStore68[[#This Row],[unit_price]]*WebStore68[[#This Row],[quantity]]</f>
        <v>20.98</v>
      </c>
      <c r="AR1377" t="s">
        <v>79</v>
      </c>
      <c r="AS1377" t="s">
        <v>2349</v>
      </c>
      <c r="AT1377" t="str">
        <f t="shared" si="21"/>
        <v>5183304404510yesMale438905Facebook438314392120.9829.982910.49214.994</v>
      </c>
      <c r="AU1377">
        <f>COUNTIF(AT$2:AT1377,AT1377)</f>
        <v>1</v>
      </c>
      <c r="AV1377" t="str">
        <f>WebStore68[[#This Row],[country]]&amp;"-"&amp;WebStore68[[#This Row],[item]]</f>
        <v>Germany-4 Pieces Kids Neck Gaiter Unisex Face Cover Scarf</v>
      </c>
    </row>
    <row r="1378" spans="1:48" hidden="1" x14ac:dyDescent="0.25">
      <c r="A1378">
        <v>525</v>
      </c>
      <c r="B1378">
        <v>402</v>
      </c>
      <c r="C1378" s="4">
        <v>44048</v>
      </c>
      <c r="D1378" s="14">
        <f>WebStore68[[#This Row],[order_date]]</f>
        <v>44048</v>
      </c>
      <c r="E1378" s="3">
        <f>ROUNDUP(MONTH(WebStore68[[#This Row],[order_date]])/3, 0)</f>
        <v>3</v>
      </c>
      <c r="F1378">
        <v>10</v>
      </c>
      <c r="G1378" t="s">
        <v>42</v>
      </c>
      <c r="H1378" t="s">
        <v>53</v>
      </c>
      <c r="I1378" t="s">
        <v>56</v>
      </c>
      <c r="J1378" t="s">
        <v>57</v>
      </c>
      <c r="K1378" s="4">
        <v>43883</v>
      </c>
      <c r="L1378">
        <v>5</v>
      </c>
      <c r="M1378" t="s">
        <v>60</v>
      </c>
      <c r="N1378" s="4">
        <v>43831</v>
      </c>
      <c r="O1378" s="4">
        <v>43921</v>
      </c>
      <c r="P1378">
        <v>1</v>
      </c>
      <c r="Q1378" t="s">
        <v>79</v>
      </c>
      <c r="R1378" t="s">
        <v>241</v>
      </c>
      <c r="S1378">
        <v>1</v>
      </c>
      <c r="T1378" t="s">
        <v>86</v>
      </c>
      <c r="U1378" t="s">
        <v>1044</v>
      </c>
      <c r="V1378" t="s">
        <v>1572</v>
      </c>
      <c r="W1378" t="s">
        <v>67</v>
      </c>
      <c r="X1378" t="s">
        <v>1548</v>
      </c>
      <c r="Y1378">
        <v>194.97</v>
      </c>
      <c r="Z1378">
        <v>44.97</v>
      </c>
      <c r="AA1378">
        <v>1</v>
      </c>
      <c r="AB1378" t="s">
        <v>86</v>
      </c>
      <c r="AC1378" t="s">
        <v>2350</v>
      </c>
      <c r="AH1378" s="4"/>
      <c r="AI1378" s="4"/>
      <c r="AJ1378" t="s">
        <v>79</v>
      </c>
      <c r="AK1378" t="s">
        <v>241</v>
      </c>
      <c r="AL1378" t="s">
        <v>86</v>
      </c>
      <c r="AM1378" t="s">
        <v>1044</v>
      </c>
      <c r="AN1378" t="s">
        <v>1572</v>
      </c>
      <c r="AO1378" t="s">
        <v>67</v>
      </c>
      <c r="AP1378" t="s">
        <v>1548</v>
      </c>
      <c r="AQ1378">
        <f>WebStore68[[#This Row],[unit_price]]*WebStore68[[#This Row],[quantity]]</f>
        <v>194.96999999999997</v>
      </c>
      <c r="AR1378" t="s">
        <v>86</v>
      </c>
      <c r="AS1378" t="s">
        <v>2350</v>
      </c>
      <c r="AT1378" t="str">
        <f t="shared" si="21"/>
        <v>5254024404810noMale438835Facebook4383143921194.9744.974764.99314.997</v>
      </c>
      <c r="AU1378">
        <f>COUNTIF(AT$2:AT1378,AT1378)</f>
        <v>1</v>
      </c>
      <c r="AV1378" t="str">
        <f>WebStore68[[#This Row],[country]]&amp;"-"&amp;WebStore68[[#This Row],[item]]</f>
        <v>Germany-2019/20 Panini Contenders NBA Basketball BLASTER box (40 cards incl. ONE Memorabilia or Autograph card/bx)</v>
      </c>
    </row>
    <row r="1379" spans="1:48" hidden="1" x14ac:dyDescent="0.25">
      <c r="A1379">
        <v>529</v>
      </c>
      <c r="B1379">
        <v>366</v>
      </c>
      <c r="C1379" s="4">
        <v>44049</v>
      </c>
      <c r="D1379" s="14">
        <f>WebStore68[[#This Row],[order_date]]</f>
        <v>44049</v>
      </c>
      <c r="E1379" s="3">
        <f>ROUNDUP(MONTH(WebStore68[[#This Row],[order_date]])/3, 0)</f>
        <v>3</v>
      </c>
      <c r="F1379">
        <v>10</v>
      </c>
      <c r="G1379" t="s">
        <v>42</v>
      </c>
      <c r="H1379" t="s">
        <v>53</v>
      </c>
      <c r="I1379" t="s">
        <v>56</v>
      </c>
      <c r="J1379" t="s">
        <v>57</v>
      </c>
      <c r="K1379" s="4">
        <v>43890</v>
      </c>
      <c r="L1379">
        <v>5</v>
      </c>
      <c r="M1379" t="s">
        <v>60</v>
      </c>
      <c r="N1379" s="4">
        <v>43831</v>
      </c>
      <c r="O1379" s="4">
        <v>43921</v>
      </c>
      <c r="P1379">
        <v>1</v>
      </c>
      <c r="Q1379" t="s">
        <v>80</v>
      </c>
      <c r="R1379" t="s">
        <v>242</v>
      </c>
      <c r="S1379">
        <v>1</v>
      </c>
      <c r="T1379" t="s">
        <v>709</v>
      </c>
      <c r="U1379" t="s">
        <v>1250</v>
      </c>
      <c r="V1379" t="s">
        <v>425</v>
      </c>
      <c r="W1379" t="s">
        <v>80</v>
      </c>
      <c r="X1379" t="s">
        <v>1548</v>
      </c>
      <c r="Y1379">
        <v>250</v>
      </c>
      <c r="Z1379">
        <v>29.98</v>
      </c>
      <c r="AA1379">
        <v>1</v>
      </c>
      <c r="AB1379" t="s">
        <v>79</v>
      </c>
      <c r="AC1379" t="s">
        <v>2349</v>
      </c>
      <c r="AH1379" s="4"/>
      <c r="AI1379" s="4"/>
      <c r="AJ1379" t="s">
        <v>80</v>
      </c>
      <c r="AK1379" t="s">
        <v>242</v>
      </c>
      <c r="AL1379" t="s">
        <v>709</v>
      </c>
      <c r="AM1379" t="s">
        <v>1250</v>
      </c>
      <c r="AN1379" t="s">
        <v>425</v>
      </c>
      <c r="AO1379" t="s">
        <v>80</v>
      </c>
      <c r="AP1379" t="s">
        <v>1548</v>
      </c>
      <c r="AQ1379">
        <f>WebStore68[[#This Row],[unit_price]]*WebStore68[[#This Row],[quantity]]</f>
        <v>250</v>
      </c>
      <c r="AR1379" t="s">
        <v>79</v>
      </c>
      <c r="AS1379" t="s">
        <v>2349</v>
      </c>
      <c r="AT1379" t="str">
        <f t="shared" si="21"/>
        <v>5293664404910noMale438905Facebook438314392125029.98258125214.994</v>
      </c>
      <c r="AU1379">
        <f>COUNTIF(AT$2:AT1379,AT1379)</f>
        <v>1</v>
      </c>
      <c r="AV1379" t="str">
        <f>WebStore68[[#This Row],[country]]&amp;"-"&amp;WebStore68[[#This Row],[item]]</f>
        <v>Germany-Halloween Superhero Costume</v>
      </c>
    </row>
    <row r="1380" spans="1:48" hidden="1" x14ac:dyDescent="0.25">
      <c r="A1380">
        <v>540</v>
      </c>
      <c r="B1380">
        <v>2</v>
      </c>
      <c r="C1380" s="13">
        <v>44055</v>
      </c>
      <c r="D1380" s="14">
        <f>WebStore68[[#This Row],[order_date]]</f>
        <v>44055</v>
      </c>
      <c r="E1380" s="3">
        <f>ROUNDUP(MONTH(WebStore68[[#This Row],[order_date]])/3, 0)</f>
        <v>3</v>
      </c>
      <c r="F1380">
        <v>10</v>
      </c>
      <c r="G1380" t="s">
        <v>42</v>
      </c>
      <c r="H1380" t="s">
        <v>53</v>
      </c>
      <c r="I1380" t="s">
        <v>55</v>
      </c>
      <c r="J1380" t="s">
        <v>57</v>
      </c>
      <c r="K1380" s="4">
        <v>43739</v>
      </c>
      <c r="L1380">
        <v>2</v>
      </c>
      <c r="M1380" t="s">
        <v>60</v>
      </c>
      <c r="N1380" s="4">
        <v>43615</v>
      </c>
      <c r="O1380" s="4">
        <v>43830</v>
      </c>
      <c r="P1380">
        <v>2</v>
      </c>
      <c r="Q1380" t="s">
        <v>176</v>
      </c>
      <c r="R1380" t="s">
        <v>338</v>
      </c>
      <c r="S1380">
        <v>2</v>
      </c>
      <c r="T1380" t="s">
        <v>723</v>
      </c>
      <c r="U1380" t="s">
        <v>1265</v>
      </c>
      <c r="V1380" t="s">
        <v>1783</v>
      </c>
      <c r="W1380" t="s">
        <v>103</v>
      </c>
      <c r="X1380" t="s">
        <v>2037</v>
      </c>
      <c r="Y1380">
        <v>1769.96</v>
      </c>
      <c r="Z1380">
        <v>69.959999999999994</v>
      </c>
      <c r="AA1380">
        <v>2</v>
      </c>
      <c r="AB1380" t="s">
        <v>2215</v>
      </c>
      <c r="AC1380" t="s">
        <v>2504</v>
      </c>
      <c r="AH1380" s="4"/>
      <c r="AI1380" s="4"/>
      <c r="AJ1380" t="s">
        <v>69</v>
      </c>
      <c r="AK1380" t="s">
        <v>231</v>
      </c>
      <c r="AL1380" t="s">
        <v>434</v>
      </c>
      <c r="AM1380" t="s">
        <v>991</v>
      </c>
      <c r="AN1380" t="s">
        <v>1524</v>
      </c>
      <c r="AO1380" t="s">
        <v>69</v>
      </c>
      <c r="AP1380" t="s">
        <v>1577</v>
      </c>
      <c r="AQ1380">
        <f>WebStore68[[#This Row],[unit_price]]*WebStore68[[#This Row],[quantity]]</f>
        <v>929.99</v>
      </c>
      <c r="AR1380" t="s">
        <v>69</v>
      </c>
      <c r="AS1380" t="s">
        <v>2360</v>
      </c>
      <c r="AT1380" t="str">
        <f t="shared" si="21"/>
        <v>54024405510yesMale437392Facebook43615438301769.9669.961152929.99124.991</v>
      </c>
      <c r="AU1380">
        <f>COUNTIF(AT$2:AT1380,AT1380)</f>
        <v>1</v>
      </c>
      <c r="AV1380" t="str">
        <f>WebStore68[[#This Row],[country]]&amp;"-"&amp;WebStore68[[#This Row],[item]]</f>
        <v>Germany-VIZIO Elevate 5.1.4 Home Theater Sound Bar with Dolby Atmos and DTS:X</v>
      </c>
    </row>
    <row r="1381" spans="1:48" hidden="1" x14ac:dyDescent="0.25">
      <c r="A1381">
        <v>540</v>
      </c>
      <c r="B1381">
        <v>2</v>
      </c>
      <c r="C1381" s="13">
        <v>44055</v>
      </c>
      <c r="D1381" s="14">
        <f>WebStore68[[#This Row],[order_date]]</f>
        <v>44055</v>
      </c>
      <c r="E1381" s="3">
        <f>ROUNDUP(MONTH(WebStore68[[#This Row],[order_date]])/3, 0)</f>
        <v>3</v>
      </c>
      <c r="F1381">
        <v>10</v>
      </c>
      <c r="G1381" t="s">
        <v>42</v>
      </c>
      <c r="H1381" t="s">
        <v>53</v>
      </c>
      <c r="I1381" t="s">
        <v>55</v>
      </c>
      <c r="J1381" t="s">
        <v>57</v>
      </c>
      <c r="K1381" s="4">
        <v>43739</v>
      </c>
      <c r="L1381">
        <v>2</v>
      </c>
      <c r="M1381" t="s">
        <v>60</v>
      </c>
      <c r="N1381" s="4">
        <v>43615</v>
      </c>
      <c r="O1381" s="4">
        <v>43830</v>
      </c>
      <c r="P1381">
        <v>2</v>
      </c>
      <c r="Q1381" t="s">
        <v>176</v>
      </c>
      <c r="R1381" t="s">
        <v>338</v>
      </c>
      <c r="S1381">
        <v>2</v>
      </c>
      <c r="T1381" t="s">
        <v>723</v>
      </c>
      <c r="U1381" t="s">
        <v>1265</v>
      </c>
      <c r="V1381" t="s">
        <v>1783</v>
      </c>
      <c r="W1381" t="s">
        <v>103</v>
      </c>
      <c r="X1381" t="s">
        <v>2037</v>
      </c>
      <c r="Y1381">
        <v>1769.96</v>
      </c>
      <c r="Z1381">
        <v>69.959999999999994</v>
      </c>
      <c r="AA1381">
        <v>2</v>
      </c>
      <c r="AB1381" t="s">
        <v>2215</v>
      </c>
      <c r="AC1381" t="s">
        <v>2504</v>
      </c>
      <c r="AH1381" s="4"/>
      <c r="AI1381" s="4"/>
      <c r="AJ1381" t="s">
        <v>84</v>
      </c>
      <c r="AK1381" t="s">
        <v>246</v>
      </c>
      <c r="AL1381" t="s">
        <v>564</v>
      </c>
      <c r="AM1381" t="s">
        <v>1124</v>
      </c>
      <c r="AN1381" t="s">
        <v>1647</v>
      </c>
      <c r="AO1381" t="s">
        <v>67</v>
      </c>
      <c r="AP1381" t="s">
        <v>1548</v>
      </c>
      <c r="AQ1381">
        <f>WebStore68[[#This Row],[unit_price]]*WebStore68[[#This Row],[quantity]]</f>
        <v>839.97</v>
      </c>
      <c r="AR1381" t="s">
        <v>645</v>
      </c>
      <c r="AS1381" t="s">
        <v>2347</v>
      </c>
      <c r="AT1381" t="str">
        <f t="shared" si="21"/>
        <v>54024405510yesMale437392Facebook43615438301769.9669.969160279.99314.9913</v>
      </c>
      <c r="AU1381">
        <f>COUNTIF(AT$2:AT1381,AT1381)</f>
        <v>1</v>
      </c>
      <c r="AV1381" t="str">
        <f>WebStore68[[#This Row],[country]]&amp;"-"&amp;WebStore68[[#This Row],[item]]</f>
        <v>Germany-X Rocker 5152401 RGB Prism Pedestal Chair 2.1 Dual with LED</v>
      </c>
    </row>
    <row r="1382" spans="1:48" hidden="1" x14ac:dyDescent="0.25">
      <c r="A1382">
        <v>550</v>
      </c>
      <c r="B1382">
        <v>120</v>
      </c>
      <c r="C1382" s="4">
        <v>44058</v>
      </c>
      <c r="D1382" s="14">
        <f>WebStore68[[#This Row],[order_date]]</f>
        <v>44058</v>
      </c>
      <c r="E1382" s="3">
        <f>ROUNDUP(MONTH(WebStore68[[#This Row],[order_date]])/3, 0)</f>
        <v>3</v>
      </c>
      <c r="F1382">
        <v>10</v>
      </c>
      <c r="G1382" t="s">
        <v>42</v>
      </c>
      <c r="H1382" t="s">
        <v>53</v>
      </c>
      <c r="I1382" t="s">
        <v>56</v>
      </c>
      <c r="J1382" t="s">
        <v>57</v>
      </c>
      <c r="K1382" s="4">
        <v>43932</v>
      </c>
      <c r="L1382">
        <v>7</v>
      </c>
      <c r="M1382" t="s">
        <v>61</v>
      </c>
      <c r="N1382" s="4">
        <v>43915</v>
      </c>
      <c r="O1382" s="4">
        <v>44012</v>
      </c>
      <c r="P1382">
        <v>1</v>
      </c>
      <c r="Q1382" t="s">
        <v>90</v>
      </c>
      <c r="R1382" t="s">
        <v>252</v>
      </c>
      <c r="S1382">
        <v>1</v>
      </c>
      <c r="T1382" t="s">
        <v>80</v>
      </c>
      <c r="U1382" t="s">
        <v>1015</v>
      </c>
      <c r="V1382" t="s">
        <v>1578</v>
      </c>
      <c r="W1382" t="s">
        <v>69</v>
      </c>
      <c r="X1382" t="s">
        <v>1562</v>
      </c>
      <c r="Y1382">
        <v>99.99</v>
      </c>
      <c r="Z1382">
        <v>9.99</v>
      </c>
      <c r="AA1382">
        <v>1</v>
      </c>
      <c r="AB1382" t="s">
        <v>410</v>
      </c>
      <c r="AC1382" t="s">
        <v>2359</v>
      </c>
      <c r="AH1382" s="4"/>
      <c r="AI1382" s="4"/>
      <c r="AJ1382" t="s">
        <v>90</v>
      </c>
      <c r="AK1382" t="s">
        <v>252</v>
      </c>
      <c r="AL1382" t="s">
        <v>80</v>
      </c>
      <c r="AM1382" t="s">
        <v>1015</v>
      </c>
      <c r="AN1382" t="s">
        <v>1578</v>
      </c>
      <c r="AO1382" t="s">
        <v>69</v>
      </c>
      <c r="AP1382" t="s">
        <v>1562</v>
      </c>
      <c r="AQ1382">
        <f>WebStore68[[#This Row],[unit_price]]*WebStore68[[#This Row],[quantity]]</f>
        <v>99.99</v>
      </c>
      <c r="AR1382" t="s">
        <v>410</v>
      </c>
      <c r="AS1382" t="s">
        <v>2359</v>
      </c>
      <c r="AT1382" t="str">
        <f t="shared" si="21"/>
        <v>5501204405810noMale439327YouTube439154401299.999.996299.9919.9920</v>
      </c>
      <c r="AU1382">
        <f>COUNTIF(AT$2:AT1382,AT1382)</f>
        <v>1</v>
      </c>
      <c r="AV1382" t="str">
        <f>WebStore68[[#This Row],[country]]&amp;"-"&amp;WebStore68[[#This Row],[item]]</f>
        <v>Germany-100Pcs Square Poker Chips Set</v>
      </c>
    </row>
    <row r="1383" spans="1:48" hidden="1" x14ac:dyDescent="0.25">
      <c r="A1383">
        <v>552</v>
      </c>
      <c r="B1383">
        <v>227</v>
      </c>
      <c r="C1383" s="13">
        <v>44059</v>
      </c>
      <c r="D1383" s="14">
        <f>WebStore68[[#This Row],[order_date]]</f>
        <v>44059</v>
      </c>
      <c r="E1383" s="3">
        <f>ROUNDUP(MONTH(WebStore68[[#This Row],[order_date]])/3, 0)</f>
        <v>3</v>
      </c>
      <c r="F1383">
        <v>10</v>
      </c>
      <c r="G1383" t="s">
        <v>42</v>
      </c>
      <c r="H1383" t="s">
        <v>53</v>
      </c>
      <c r="I1383" t="s">
        <v>56</v>
      </c>
      <c r="J1383" t="s">
        <v>57</v>
      </c>
      <c r="K1383" s="4">
        <v>43613</v>
      </c>
      <c r="L1383">
        <v>2</v>
      </c>
      <c r="N1383" s="4"/>
      <c r="O1383" s="4"/>
      <c r="P1383">
        <v>2</v>
      </c>
      <c r="Q1383" t="s">
        <v>177</v>
      </c>
      <c r="R1383" t="s">
        <v>339</v>
      </c>
      <c r="S1383">
        <v>2</v>
      </c>
      <c r="T1383" t="s">
        <v>725</v>
      </c>
      <c r="U1383" t="s">
        <v>1268</v>
      </c>
      <c r="V1383" t="s">
        <v>1785</v>
      </c>
      <c r="W1383" t="s">
        <v>180</v>
      </c>
      <c r="X1383" t="s">
        <v>2030</v>
      </c>
      <c r="Y1383">
        <v>189.93</v>
      </c>
      <c r="Z1383">
        <v>54.97</v>
      </c>
      <c r="AA1383">
        <v>2</v>
      </c>
      <c r="AB1383" t="s">
        <v>2217</v>
      </c>
      <c r="AC1383" t="s">
        <v>2506</v>
      </c>
      <c r="AH1383" s="4"/>
      <c r="AI1383" s="4"/>
      <c r="AJ1383" t="s">
        <v>65</v>
      </c>
      <c r="AK1383" t="s">
        <v>227</v>
      </c>
      <c r="AL1383" t="s">
        <v>802</v>
      </c>
      <c r="AM1383" t="s">
        <v>1340</v>
      </c>
      <c r="AN1383" t="s">
        <v>1856</v>
      </c>
      <c r="AO1383" t="s">
        <v>80</v>
      </c>
      <c r="AP1383" t="s">
        <v>1517</v>
      </c>
      <c r="AQ1383">
        <f>WebStore68[[#This Row],[unit_price]]*WebStore68[[#This Row],[quantity]]</f>
        <v>159.97999999999999</v>
      </c>
      <c r="AR1383" t="s">
        <v>431</v>
      </c>
      <c r="AS1383" t="s">
        <v>2326</v>
      </c>
      <c r="AT1383" t="str">
        <f t="shared" si="21"/>
        <v>5522274405910noMale436132189.9354.97109679.99219.9924</v>
      </c>
      <c r="AU1383">
        <f>COUNTIF(AT$2:AT1383,AT1383)</f>
        <v>1</v>
      </c>
      <c r="AV1383" t="str">
        <f>WebStore68[[#This Row],[country]]&amp;"-"&amp;WebStore68[[#This Row],[item]]</f>
        <v>Germany-Night Cream</v>
      </c>
    </row>
    <row r="1384" spans="1:48" hidden="1" x14ac:dyDescent="0.25">
      <c r="A1384">
        <v>552</v>
      </c>
      <c r="B1384">
        <v>227</v>
      </c>
      <c r="C1384" s="13">
        <v>44059</v>
      </c>
      <c r="D1384" s="14">
        <f>WebStore68[[#This Row],[order_date]]</f>
        <v>44059</v>
      </c>
      <c r="E1384" s="3">
        <f>ROUNDUP(MONTH(WebStore68[[#This Row],[order_date]])/3, 0)</f>
        <v>3</v>
      </c>
      <c r="F1384">
        <v>10</v>
      </c>
      <c r="G1384" t="s">
        <v>42</v>
      </c>
      <c r="H1384" t="s">
        <v>53</v>
      </c>
      <c r="I1384" t="s">
        <v>56</v>
      </c>
      <c r="J1384" t="s">
        <v>57</v>
      </c>
      <c r="K1384" s="4">
        <v>43613</v>
      </c>
      <c r="L1384">
        <v>2</v>
      </c>
      <c r="N1384" s="4"/>
      <c r="O1384" s="4"/>
      <c r="P1384">
        <v>2</v>
      </c>
      <c r="Q1384" t="s">
        <v>177</v>
      </c>
      <c r="R1384" t="s">
        <v>339</v>
      </c>
      <c r="S1384">
        <v>2</v>
      </c>
      <c r="T1384" t="s">
        <v>725</v>
      </c>
      <c r="U1384" t="s">
        <v>1268</v>
      </c>
      <c r="V1384" t="s">
        <v>1785</v>
      </c>
      <c r="W1384" t="s">
        <v>180</v>
      </c>
      <c r="X1384" t="s">
        <v>2030</v>
      </c>
      <c r="Y1384">
        <v>189.93</v>
      </c>
      <c r="Z1384">
        <v>54.97</v>
      </c>
      <c r="AA1384">
        <v>2</v>
      </c>
      <c r="AB1384" t="s">
        <v>2217</v>
      </c>
      <c r="AC1384" t="s">
        <v>2506</v>
      </c>
      <c r="AH1384" s="4"/>
      <c r="AI1384" s="4"/>
      <c r="AJ1384" t="s">
        <v>67</v>
      </c>
      <c r="AK1384" t="s">
        <v>229</v>
      </c>
      <c r="AL1384" t="s">
        <v>391</v>
      </c>
      <c r="AM1384" t="s">
        <v>953</v>
      </c>
      <c r="AN1384" t="s">
        <v>1487</v>
      </c>
      <c r="AO1384" t="s">
        <v>69</v>
      </c>
      <c r="AP1384" t="s">
        <v>1548</v>
      </c>
      <c r="AQ1384">
        <f>WebStore68[[#This Row],[unit_price]]*WebStore68[[#This Row],[quantity]]</f>
        <v>29.95</v>
      </c>
      <c r="AR1384" t="s">
        <v>90</v>
      </c>
      <c r="AS1384" t="s">
        <v>2328</v>
      </c>
      <c r="AT1384" t="str">
        <f t="shared" si="21"/>
        <v>5522274405910noMale436132189.9354.97313629.95114.996</v>
      </c>
      <c r="AU1384">
        <f>COUNTIF(AT$2:AT1384,AT1384)</f>
        <v>1</v>
      </c>
      <c r="AV1384" t="str">
        <f>WebStore68[[#This Row],[country]]&amp;"-"&amp;WebStore68[[#This Row],[item]]</f>
        <v>Germany-Star Wars: the Old Republic - Legends Ser.: Fatal Alliance</v>
      </c>
    </row>
    <row r="1385" spans="1:48" hidden="1" x14ac:dyDescent="0.25">
      <c r="A1385">
        <v>560</v>
      </c>
      <c r="B1385">
        <v>416</v>
      </c>
      <c r="C1385" s="13">
        <v>44061</v>
      </c>
      <c r="D1385" s="14">
        <f>WebStore68[[#This Row],[order_date]]</f>
        <v>44061</v>
      </c>
      <c r="E1385" s="3">
        <f>ROUNDUP(MONTH(WebStore68[[#This Row],[order_date]])/3, 0)</f>
        <v>3</v>
      </c>
      <c r="F1385">
        <v>10</v>
      </c>
      <c r="G1385" t="s">
        <v>42</v>
      </c>
      <c r="H1385" t="s">
        <v>53</v>
      </c>
      <c r="I1385" t="s">
        <v>56</v>
      </c>
      <c r="J1385" t="s">
        <v>58</v>
      </c>
      <c r="K1385" s="4">
        <v>43652</v>
      </c>
      <c r="L1385">
        <v>2</v>
      </c>
      <c r="M1385" t="s">
        <v>60</v>
      </c>
      <c r="N1385" s="4">
        <v>43615</v>
      </c>
      <c r="O1385" s="4">
        <v>43830</v>
      </c>
      <c r="P1385">
        <v>2</v>
      </c>
      <c r="Q1385" t="s">
        <v>124</v>
      </c>
      <c r="R1385" t="s">
        <v>286</v>
      </c>
      <c r="S1385">
        <v>2</v>
      </c>
      <c r="T1385" t="s">
        <v>730</v>
      </c>
      <c r="U1385" t="s">
        <v>1272</v>
      </c>
      <c r="V1385" t="s">
        <v>1789</v>
      </c>
      <c r="W1385" t="s">
        <v>180</v>
      </c>
      <c r="X1385" t="s">
        <v>1869</v>
      </c>
      <c r="Y1385">
        <v>144.97</v>
      </c>
      <c r="Z1385">
        <v>44.97</v>
      </c>
      <c r="AA1385">
        <v>2</v>
      </c>
      <c r="AB1385" t="s">
        <v>2214</v>
      </c>
      <c r="AC1385" t="s">
        <v>2503</v>
      </c>
      <c r="AH1385" s="4"/>
      <c r="AI1385" s="4"/>
      <c r="AJ1385" t="s">
        <v>67</v>
      </c>
      <c r="AK1385" t="s">
        <v>229</v>
      </c>
      <c r="AL1385" t="s">
        <v>468</v>
      </c>
      <c r="AM1385" t="s">
        <v>1031</v>
      </c>
      <c r="AN1385" t="s">
        <v>1561</v>
      </c>
      <c r="AO1385" t="s">
        <v>80</v>
      </c>
      <c r="AP1385" t="s">
        <v>1548</v>
      </c>
      <c r="AQ1385">
        <f>WebStore68[[#This Row],[unit_price]]*WebStore68[[#This Row],[quantity]]</f>
        <v>65.98</v>
      </c>
      <c r="AR1385" t="s">
        <v>90</v>
      </c>
      <c r="AS1385" t="s">
        <v>2328</v>
      </c>
      <c r="AT1385" t="str">
        <f t="shared" si="21"/>
        <v>5604164406110noFemale436522Facebook4361543830144.9744.9739432.99214.996</v>
      </c>
      <c r="AU1385">
        <f>COUNTIF(AT$2:AT1385,AT1385)</f>
        <v>1</v>
      </c>
      <c r="AV1385" t="str">
        <f>WebStore68[[#This Row],[country]]&amp;"-"&amp;WebStore68[[#This Row],[item]]</f>
        <v>Germany-Never Split the Difference: Negotiating As If Your Life Depended On It</v>
      </c>
    </row>
    <row r="1386" spans="1:48" hidden="1" x14ac:dyDescent="0.25">
      <c r="A1386">
        <v>560</v>
      </c>
      <c r="B1386">
        <v>416</v>
      </c>
      <c r="C1386" s="13">
        <v>44061</v>
      </c>
      <c r="D1386" s="14">
        <f>WebStore68[[#This Row],[order_date]]</f>
        <v>44061</v>
      </c>
      <c r="E1386" s="3">
        <f>ROUNDUP(MONTH(WebStore68[[#This Row],[order_date]])/3, 0)</f>
        <v>3</v>
      </c>
      <c r="F1386">
        <v>10</v>
      </c>
      <c r="G1386" t="s">
        <v>42</v>
      </c>
      <c r="H1386" t="s">
        <v>53</v>
      </c>
      <c r="I1386" t="s">
        <v>56</v>
      </c>
      <c r="J1386" t="s">
        <v>58</v>
      </c>
      <c r="K1386" s="4">
        <v>43652</v>
      </c>
      <c r="L1386">
        <v>2</v>
      </c>
      <c r="M1386" t="s">
        <v>60</v>
      </c>
      <c r="N1386" s="4">
        <v>43615</v>
      </c>
      <c r="O1386" s="4">
        <v>43830</v>
      </c>
      <c r="P1386">
        <v>2</v>
      </c>
      <c r="Q1386" t="s">
        <v>124</v>
      </c>
      <c r="R1386" t="s">
        <v>286</v>
      </c>
      <c r="S1386">
        <v>2</v>
      </c>
      <c r="T1386" t="s">
        <v>730</v>
      </c>
      <c r="U1386" t="s">
        <v>1272</v>
      </c>
      <c r="V1386" t="s">
        <v>1789</v>
      </c>
      <c r="W1386" t="s">
        <v>180</v>
      </c>
      <c r="X1386" t="s">
        <v>1869</v>
      </c>
      <c r="Y1386">
        <v>144.97</v>
      </c>
      <c r="Z1386">
        <v>44.97</v>
      </c>
      <c r="AA1386">
        <v>2</v>
      </c>
      <c r="AB1386" t="s">
        <v>2214</v>
      </c>
      <c r="AC1386" t="s">
        <v>2503</v>
      </c>
      <c r="AH1386" s="4"/>
      <c r="AI1386" s="4"/>
      <c r="AJ1386" t="s">
        <v>78</v>
      </c>
      <c r="AK1386" t="s">
        <v>240</v>
      </c>
      <c r="AL1386" t="s">
        <v>402</v>
      </c>
      <c r="AM1386" t="s">
        <v>964</v>
      </c>
      <c r="AN1386" t="s">
        <v>1498</v>
      </c>
      <c r="AO1386" t="s">
        <v>69</v>
      </c>
      <c r="AP1386" t="s">
        <v>1548</v>
      </c>
      <c r="AQ1386">
        <f>WebStore68[[#This Row],[unit_price]]*WebStore68[[#This Row],[quantity]]</f>
        <v>78.989999999999995</v>
      </c>
      <c r="AR1386" t="s">
        <v>469</v>
      </c>
      <c r="AS1386" t="s">
        <v>2339</v>
      </c>
      <c r="AT1386" t="str">
        <f t="shared" si="21"/>
        <v>5604164406110noFemale436522Facebook4361543830144.9744.9786978.99114.9923</v>
      </c>
      <c r="AU1386">
        <f>COUNTIF(AT$2:AT1386,AT1386)</f>
        <v>1</v>
      </c>
      <c r="AV1386" t="str">
        <f>WebStore68[[#This Row],[country]]&amp;"-"&amp;WebStore68[[#This Row],[item]]</f>
        <v>Germany-Kessaku 8-Inch Chef Knife - Samurai Series - High Carbon 7Cr17MoV Steel</v>
      </c>
    </row>
    <row r="1387" spans="1:48" hidden="1" x14ac:dyDescent="0.25">
      <c r="A1387">
        <v>561</v>
      </c>
      <c r="B1387">
        <v>271</v>
      </c>
      <c r="C1387" s="13">
        <v>44062</v>
      </c>
      <c r="D1387" s="14">
        <f>WebStore68[[#This Row],[order_date]]</f>
        <v>44062</v>
      </c>
      <c r="E1387" s="3">
        <f>ROUNDUP(MONTH(WebStore68[[#This Row],[order_date]])/3, 0)</f>
        <v>3</v>
      </c>
      <c r="F1387">
        <v>10</v>
      </c>
      <c r="G1387" t="s">
        <v>42</v>
      </c>
      <c r="H1387" t="s">
        <v>53</v>
      </c>
      <c r="I1387" t="s">
        <v>56</v>
      </c>
      <c r="J1387" t="s">
        <v>57</v>
      </c>
      <c r="K1387" s="4">
        <v>43712</v>
      </c>
      <c r="L1387">
        <v>2</v>
      </c>
      <c r="M1387" t="s">
        <v>60</v>
      </c>
      <c r="N1387" s="4">
        <v>43615</v>
      </c>
      <c r="O1387" s="4">
        <v>43830</v>
      </c>
      <c r="P1387">
        <v>2</v>
      </c>
      <c r="Q1387" t="s">
        <v>111</v>
      </c>
      <c r="R1387" t="s">
        <v>273</v>
      </c>
      <c r="S1387">
        <v>2</v>
      </c>
      <c r="T1387" t="s">
        <v>731</v>
      </c>
      <c r="U1387" t="s">
        <v>1273</v>
      </c>
      <c r="V1387" t="s">
        <v>1790</v>
      </c>
      <c r="W1387" t="s">
        <v>103</v>
      </c>
      <c r="X1387" t="s">
        <v>2030</v>
      </c>
      <c r="Y1387">
        <v>124.82</v>
      </c>
      <c r="Z1387">
        <v>64.959999999999994</v>
      </c>
      <c r="AA1387">
        <v>2</v>
      </c>
      <c r="AB1387" t="s">
        <v>2158</v>
      </c>
      <c r="AC1387" t="s">
        <v>2438</v>
      </c>
      <c r="AH1387" s="4"/>
      <c r="AI1387" s="4"/>
      <c r="AJ1387" t="s">
        <v>70</v>
      </c>
      <c r="AK1387" t="s">
        <v>232</v>
      </c>
      <c r="AL1387" t="s">
        <v>753</v>
      </c>
      <c r="AM1387" t="s">
        <v>1077</v>
      </c>
      <c r="AN1387" t="s">
        <v>598</v>
      </c>
      <c r="AO1387" t="s">
        <v>69</v>
      </c>
      <c r="AP1387" t="s">
        <v>1517</v>
      </c>
      <c r="AQ1387">
        <f>WebStore68[[#This Row],[unit_price]]*WebStore68[[#This Row],[quantity]]</f>
        <v>35</v>
      </c>
      <c r="AR1387" t="s">
        <v>673</v>
      </c>
      <c r="AS1387" t="s">
        <v>2348</v>
      </c>
      <c r="AT1387" t="str">
        <f t="shared" si="21"/>
        <v>5612714406210noMale437122Facebook4361543830124.8264.96513235119.9912</v>
      </c>
      <c r="AU1387">
        <f>COUNTIF(AT$2:AT1387,AT1387)</f>
        <v>1</v>
      </c>
      <c r="AV1387" t="str">
        <f>WebStore68[[#This Row],[country]]&amp;"-"&amp;WebStore68[[#This Row],[item]]</f>
        <v>Germany-Soccer Goal Set</v>
      </c>
    </row>
    <row r="1388" spans="1:48" hidden="1" x14ac:dyDescent="0.25">
      <c r="A1388">
        <v>561</v>
      </c>
      <c r="B1388">
        <v>271</v>
      </c>
      <c r="C1388" s="13">
        <v>44062</v>
      </c>
      <c r="D1388" s="14">
        <f>WebStore68[[#This Row],[order_date]]</f>
        <v>44062</v>
      </c>
      <c r="E1388" s="3">
        <f>ROUNDUP(MONTH(WebStore68[[#This Row],[order_date]])/3, 0)</f>
        <v>3</v>
      </c>
      <c r="F1388">
        <v>10</v>
      </c>
      <c r="G1388" t="s">
        <v>42</v>
      </c>
      <c r="H1388" t="s">
        <v>53</v>
      </c>
      <c r="I1388" t="s">
        <v>56</v>
      </c>
      <c r="J1388" t="s">
        <v>57</v>
      </c>
      <c r="K1388" s="4">
        <v>43712</v>
      </c>
      <c r="L1388">
        <v>2</v>
      </c>
      <c r="M1388" t="s">
        <v>60</v>
      </c>
      <c r="N1388" s="4">
        <v>43615</v>
      </c>
      <c r="O1388" s="4">
        <v>43830</v>
      </c>
      <c r="P1388">
        <v>2</v>
      </c>
      <c r="Q1388" t="s">
        <v>111</v>
      </c>
      <c r="R1388" t="s">
        <v>273</v>
      </c>
      <c r="S1388">
        <v>2</v>
      </c>
      <c r="T1388" t="s">
        <v>731</v>
      </c>
      <c r="U1388" t="s">
        <v>1273</v>
      </c>
      <c r="V1388" t="s">
        <v>1790</v>
      </c>
      <c r="W1388" t="s">
        <v>103</v>
      </c>
      <c r="X1388" t="s">
        <v>2030</v>
      </c>
      <c r="Y1388">
        <v>124.82</v>
      </c>
      <c r="Z1388">
        <v>64.959999999999994</v>
      </c>
      <c r="AA1388">
        <v>2</v>
      </c>
      <c r="AB1388" t="s">
        <v>2158</v>
      </c>
      <c r="AC1388" t="s">
        <v>2438</v>
      </c>
      <c r="AH1388" s="4"/>
      <c r="AI1388" s="4"/>
      <c r="AJ1388" t="s">
        <v>78</v>
      </c>
      <c r="AK1388" t="s">
        <v>240</v>
      </c>
      <c r="AL1388" t="s">
        <v>408</v>
      </c>
      <c r="AM1388" t="s">
        <v>970</v>
      </c>
      <c r="AN1388" t="s">
        <v>1503</v>
      </c>
      <c r="AO1388" t="s">
        <v>67</v>
      </c>
      <c r="AP1388" t="s">
        <v>1548</v>
      </c>
      <c r="AQ1388">
        <f>WebStore68[[#This Row],[unit_price]]*WebStore68[[#This Row],[quantity]]</f>
        <v>89.820000000000007</v>
      </c>
      <c r="AR1388" t="s">
        <v>393</v>
      </c>
      <c r="AS1388" t="s">
        <v>2345</v>
      </c>
      <c r="AT1388" t="str">
        <f t="shared" si="21"/>
        <v>5612714406210noMale437122Facebook4361543830124.8264.9684529.94314.9918</v>
      </c>
      <c r="AU1388">
        <f>COUNTIF(AT$2:AT1388,AT1388)</f>
        <v>1</v>
      </c>
      <c r="AV1388" t="str">
        <f>WebStore68[[#This Row],[country]]&amp;"-"&amp;WebStore68[[#This Row],[item]]</f>
        <v>Germany-Fullstar Vegetable Chopper 4 Blades</v>
      </c>
    </row>
    <row r="1389" spans="1:48" hidden="1" x14ac:dyDescent="0.25">
      <c r="A1389">
        <v>563</v>
      </c>
      <c r="B1389">
        <v>402</v>
      </c>
      <c r="C1389" s="4">
        <v>44064</v>
      </c>
      <c r="D1389" s="14">
        <f>WebStore68[[#This Row],[order_date]]</f>
        <v>44064</v>
      </c>
      <c r="E1389" s="3">
        <f>ROUNDUP(MONTH(WebStore68[[#This Row],[order_date]])/3, 0)</f>
        <v>3</v>
      </c>
      <c r="F1389">
        <v>10</v>
      </c>
      <c r="G1389" t="s">
        <v>42</v>
      </c>
      <c r="H1389" t="s">
        <v>53</v>
      </c>
      <c r="I1389" t="s">
        <v>56</v>
      </c>
      <c r="J1389" t="s">
        <v>57</v>
      </c>
      <c r="K1389" s="4">
        <v>43883</v>
      </c>
      <c r="L1389">
        <v>5</v>
      </c>
      <c r="M1389" t="s">
        <v>60</v>
      </c>
      <c r="N1389" s="4">
        <v>43831</v>
      </c>
      <c r="O1389" s="4">
        <v>43921</v>
      </c>
      <c r="P1389">
        <v>2</v>
      </c>
      <c r="Q1389" t="s">
        <v>114</v>
      </c>
      <c r="R1389" t="s">
        <v>276</v>
      </c>
      <c r="S1389">
        <v>2</v>
      </c>
      <c r="T1389" t="s">
        <v>732</v>
      </c>
      <c r="U1389" t="s">
        <v>1274</v>
      </c>
      <c r="V1389" t="s">
        <v>1791</v>
      </c>
      <c r="W1389" t="s">
        <v>83</v>
      </c>
      <c r="X1389" t="s">
        <v>2031</v>
      </c>
      <c r="Y1389">
        <v>328.95</v>
      </c>
      <c r="Z1389">
        <v>94.95</v>
      </c>
      <c r="AA1389">
        <v>2</v>
      </c>
      <c r="AB1389" t="s">
        <v>2220</v>
      </c>
      <c r="AC1389" t="s">
        <v>2509</v>
      </c>
      <c r="AH1389" s="4"/>
      <c r="AI1389" s="4"/>
      <c r="AJ1389" t="s">
        <v>84</v>
      </c>
      <c r="AK1389" t="s">
        <v>246</v>
      </c>
      <c r="AL1389" t="s">
        <v>714</v>
      </c>
      <c r="AM1389" t="s">
        <v>1255</v>
      </c>
      <c r="AN1389" t="s">
        <v>1773</v>
      </c>
      <c r="AO1389" t="s">
        <v>67</v>
      </c>
      <c r="AP1389" t="s">
        <v>1548</v>
      </c>
      <c r="AQ1389">
        <f>WebStore68[[#This Row],[unit_price]]*WebStore68[[#This Row],[quantity]]</f>
        <v>254.96999999999997</v>
      </c>
      <c r="AR1389" t="s">
        <v>410</v>
      </c>
      <c r="AS1389" t="s">
        <v>2359</v>
      </c>
      <c r="AT1389" t="str">
        <f t="shared" si="21"/>
        <v>5634024406410noMale438835Facebook4383143921328.9594.9595284.99314.9920</v>
      </c>
      <c r="AU1389">
        <f>COUNTIF(AT$2:AT1389,AT1389)</f>
        <v>1</v>
      </c>
      <c r="AV1389" t="str">
        <f>WebStore68[[#This Row],[country]]&amp;"-"&amp;WebStore68[[#This Row],[item]]</f>
        <v>Germany-GK61s Mechanical Gaming Keyboard</v>
      </c>
    </row>
    <row r="1390" spans="1:48" hidden="1" x14ac:dyDescent="0.25">
      <c r="A1390">
        <v>563</v>
      </c>
      <c r="B1390">
        <v>402</v>
      </c>
      <c r="C1390" s="4">
        <v>44064</v>
      </c>
      <c r="D1390" s="14">
        <f>WebStore68[[#This Row],[order_date]]</f>
        <v>44064</v>
      </c>
      <c r="E1390" s="3">
        <f>ROUNDUP(MONTH(WebStore68[[#This Row],[order_date]])/3, 0)</f>
        <v>3</v>
      </c>
      <c r="F1390">
        <v>10</v>
      </c>
      <c r="G1390" t="s">
        <v>42</v>
      </c>
      <c r="H1390" t="s">
        <v>53</v>
      </c>
      <c r="I1390" t="s">
        <v>56</v>
      </c>
      <c r="J1390" t="s">
        <v>57</v>
      </c>
      <c r="K1390" s="4">
        <v>43883</v>
      </c>
      <c r="L1390">
        <v>5</v>
      </c>
      <c r="M1390" t="s">
        <v>60</v>
      </c>
      <c r="N1390" s="4">
        <v>43831</v>
      </c>
      <c r="O1390" s="4">
        <v>43921</v>
      </c>
      <c r="P1390">
        <v>2</v>
      </c>
      <c r="Q1390" t="s">
        <v>114</v>
      </c>
      <c r="R1390" t="s">
        <v>276</v>
      </c>
      <c r="S1390">
        <v>2</v>
      </c>
      <c r="T1390" t="s">
        <v>732</v>
      </c>
      <c r="U1390" t="s">
        <v>1274</v>
      </c>
      <c r="V1390" t="s">
        <v>1791</v>
      </c>
      <c r="W1390" t="s">
        <v>83</v>
      </c>
      <c r="X1390" t="s">
        <v>2031</v>
      </c>
      <c r="Y1390">
        <v>328.95</v>
      </c>
      <c r="Z1390">
        <v>94.95</v>
      </c>
      <c r="AA1390">
        <v>2</v>
      </c>
      <c r="AB1390" t="s">
        <v>2220</v>
      </c>
      <c r="AC1390" t="s">
        <v>2509</v>
      </c>
      <c r="AH1390" s="4"/>
      <c r="AI1390" s="4"/>
      <c r="AJ1390" t="s">
        <v>86</v>
      </c>
      <c r="AK1390" t="s">
        <v>248</v>
      </c>
      <c r="AL1390" t="s">
        <v>432</v>
      </c>
      <c r="AM1390" t="s">
        <v>995</v>
      </c>
      <c r="AN1390" t="s">
        <v>1527</v>
      </c>
      <c r="AO1390" t="s">
        <v>80</v>
      </c>
      <c r="AP1390" t="s">
        <v>1577</v>
      </c>
      <c r="AQ1390">
        <f>WebStore68[[#This Row],[unit_price]]*WebStore68[[#This Row],[quantity]]</f>
        <v>73.98</v>
      </c>
      <c r="AR1390" t="s">
        <v>549</v>
      </c>
      <c r="AS1390" t="s">
        <v>2362</v>
      </c>
      <c r="AT1390" t="str">
        <f t="shared" si="21"/>
        <v>5634024406410noMale438835Facebook4383143921328.9594.9572136.99224.9922</v>
      </c>
      <c r="AU1390">
        <f>COUNTIF(AT$2:AT1390,AT1390)</f>
        <v>1</v>
      </c>
      <c r="AV1390" t="str">
        <f>WebStore68[[#This Row],[country]]&amp;"-"&amp;WebStore68[[#This Row],[item]]</f>
        <v>Germany-Beiz Gold Office Accessories Desk Organizer with Storage Drawer 1 Paper Tray &amp; 5 Upright Sections</v>
      </c>
    </row>
    <row r="1391" spans="1:48" hidden="1" x14ac:dyDescent="0.25">
      <c r="A1391">
        <v>598</v>
      </c>
      <c r="B1391">
        <v>126</v>
      </c>
      <c r="C1391" s="4">
        <v>44082</v>
      </c>
      <c r="D1391" s="14">
        <f>WebStore68[[#This Row],[order_date]]</f>
        <v>44082</v>
      </c>
      <c r="E1391" s="3">
        <f>ROUNDUP(MONTH(WebStore68[[#This Row],[order_date]])/3, 0)</f>
        <v>3</v>
      </c>
      <c r="F1391">
        <v>10</v>
      </c>
      <c r="G1391" t="s">
        <v>42</v>
      </c>
      <c r="H1391" t="s">
        <v>53</v>
      </c>
      <c r="I1391" t="s">
        <v>56</v>
      </c>
      <c r="J1391" t="s">
        <v>57</v>
      </c>
      <c r="K1391" s="4">
        <v>43975</v>
      </c>
      <c r="L1391">
        <v>9</v>
      </c>
      <c r="M1391" t="s">
        <v>59</v>
      </c>
      <c r="N1391" s="4">
        <v>43952</v>
      </c>
      <c r="O1391" s="4">
        <v>44075</v>
      </c>
      <c r="P1391">
        <v>1</v>
      </c>
      <c r="Q1391" t="s">
        <v>86</v>
      </c>
      <c r="R1391" t="s">
        <v>248</v>
      </c>
      <c r="S1391">
        <v>1</v>
      </c>
      <c r="T1391" t="s">
        <v>441</v>
      </c>
      <c r="U1391" t="s">
        <v>1003</v>
      </c>
      <c r="V1391" t="s">
        <v>1535</v>
      </c>
      <c r="W1391" t="s">
        <v>80</v>
      </c>
      <c r="X1391" t="s">
        <v>1577</v>
      </c>
      <c r="Y1391">
        <v>87.98</v>
      </c>
      <c r="Z1391">
        <v>49.98</v>
      </c>
      <c r="AA1391">
        <v>1</v>
      </c>
      <c r="AB1391" t="s">
        <v>530</v>
      </c>
      <c r="AC1391" t="s">
        <v>2367</v>
      </c>
      <c r="AH1391" s="4"/>
      <c r="AI1391" s="4"/>
      <c r="AJ1391" t="s">
        <v>86</v>
      </c>
      <c r="AK1391" t="s">
        <v>248</v>
      </c>
      <c r="AL1391" t="s">
        <v>441</v>
      </c>
      <c r="AM1391" t="s">
        <v>2640</v>
      </c>
      <c r="AN1391" t="s">
        <v>1535</v>
      </c>
      <c r="AO1391" t="s">
        <v>80</v>
      </c>
      <c r="AP1391" t="s">
        <v>1577</v>
      </c>
      <c r="AQ1391">
        <f>WebStore68[[#This Row],[unit_price]]*WebStore68[[#This Row],[quantity]]</f>
        <v>87.98</v>
      </c>
      <c r="AR1391" t="s">
        <v>530</v>
      </c>
      <c r="AS1391" t="s">
        <v>2367</v>
      </c>
      <c r="AT1391" t="str">
        <f t="shared" si="21"/>
        <v>5981264408210noMale439759Google Ads439524407587.9849.98710643.99224.9916</v>
      </c>
      <c r="AU1391">
        <f>COUNTIF(AT$2:AT1391,AT1391)</f>
        <v>1</v>
      </c>
      <c r="AV1391" t="str">
        <f>WebStore68[[#This Row],[country]]&amp;"-"&amp;WebStore68[[#This Row],[item]]</f>
        <v>Germany-PharMeDoc Pregnancy Pillow</v>
      </c>
    </row>
    <row r="1392" spans="1:48" hidden="1" x14ac:dyDescent="0.25">
      <c r="A1392">
        <v>602</v>
      </c>
      <c r="B1392">
        <v>200</v>
      </c>
      <c r="C1392" s="4">
        <v>44083</v>
      </c>
      <c r="D1392" s="14">
        <f>WebStore68[[#This Row],[order_date]]</f>
        <v>44083</v>
      </c>
      <c r="E1392" s="3">
        <f>ROUNDUP(MONTH(WebStore68[[#This Row],[order_date]])/3, 0)</f>
        <v>3</v>
      </c>
      <c r="F1392">
        <v>10</v>
      </c>
      <c r="G1392" t="s">
        <v>42</v>
      </c>
      <c r="H1392" t="s">
        <v>53</v>
      </c>
      <c r="I1392" t="s">
        <v>55</v>
      </c>
      <c r="J1392" t="s">
        <v>58</v>
      </c>
      <c r="K1392" s="4">
        <v>44011</v>
      </c>
      <c r="L1392">
        <v>8</v>
      </c>
      <c r="M1392" t="s">
        <v>60</v>
      </c>
      <c r="N1392" s="4">
        <v>44000</v>
      </c>
      <c r="O1392" s="4">
        <v>44073</v>
      </c>
      <c r="P1392">
        <v>1</v>
      </c>
      <c r="Q1392" t="s">
        <v>71</v>
      </c>
      <c r="R1392" t="s">
        <v>233</v>
      </c>
      <c r="S1392">
        <v>1</v>
      </c>
      <c r="T1392" t="s">
        <v>750</v>
      </c>
      <c r="U1392" t="s">
        <v>1290</v>
      </c>
      <c r="V1392" t="s">
        <v>1807</v>
      </c>
      <c r="W1392" t="s">
        <v>71</v>
      </c>
      <c r="X1392" t="s">
        <v>2032</v>
      </c>
      <c r="Y1392">
        <v>270</v>
      </c>
      <c r="Z1392">
        <v>49.98</v>
      </c>
      <c r="AA1392">
        <v>1</v>
      </c>
      <c r="AB1392" t="s">
        <v>71</v>
      </c>
      <c r="AC1392" t="s">
        <v>2512</v>
      </c>
      <c r="AH1392" s="4"/>
      <c r="AI1392" s="4"/>
      <c r="AJ1392" t="s">
        <v>69</v>
      </c>
      <c r="AK1392" t="s">
        <v>231</v>
      </c>
      <c r="AL1392" t="s">
        <v>646</v>
      </c>
      <c r="AM1392" t="s">
        <v>987</v>
      </c>
      <c r="AN1392" t="s">
        <v>492</v>
      </c>
      <c r="AO1392" t="s">
        <v>69</v>
      </c>
      <c r="AP1392" t="s">
        <v>1577</v>
      </c>
      <c r="AQ1392">
        <f>WebStore68[[#This Row],[unit_price]]*WebStore68[[#This Row],[quantity]]</f>
        <v>135</v>
      </c>
      <c r="AR1392" t="s">
        <v>69</v>
      </c>
      <c r="AS1392" t="s">
        <v>2360</v>
      </c>
      <c r="AT1392" t="str">
        <f t="shared" si="21"/>
        <v>6022004408310yesFemale440118Facebook440004407327049.981124135124.991</v>
      </c>
      <c r="AU1392">
        <f>COUNTIF(AT$2:AT1392,AT1392)</f>
        <v>1</v>
      </c>
      <c r="AV1392" t="str">
        <f>WebStore68[[#This Row],[country]]&amp;"-"&amp;WebStore68[[#This Row],[item]]</f>
        <v>Germany-Scanmarker Air Pen Scanner</v>
      </c>
    </row>
    <row r="1393" spans="1:48" hidden="1" x14ac:dyDescent="0.25">
      <c r="A1393">
        <v>610</v>
      </c>
      <c r="B1393">
        <v>402</v>
      </c>
      <c r="C1393" s="4">
        <v>44086</v>
      </c>
      <c r="D1393" s="14">
        <f>WebStore68[[#This Row],[order_date]]</f>
        <v>44086</v>
      </c>
      <c r="E1393" s="3">
        <f>ROUNDUP(MONTH(WebStore68[[#This Row],[order_date]])/3, 0)</f>
        <v>3</v>
      </c>
      <c r="F1393">
        <v>10</v>
      </c>
      <c r="G1393" t="s">
        <v>42</v>
      </c>
      <c r="H1393" t="s">
        <v>53</v>
      </c>
      <c r="I1393" t="s">
        <v>56</v>
      </c>
      <c r="J1393" t="s">
        <v>57</v>
      </c>
      <c r="K1393" s="4">
        <v>43883</v>
      </c>
      <c r="L1393">
        <v>5</v>
      </c>
      <c r="M1393" t="s">
        <v>60</v>
      </c>
      <c r="N1393" s="4">
        <v>43831</v>
      </c>
      <c r="O1393" s="4">
        <v>43921</v>
      </c>
      <c r="P1393">
        <v>1</v>
      </c>
      <c r="Q1393" t="s">
        <v>90</v>
      </c>
      <c r="R1393" t="s">
        <v>252</v>
      </c>
      <c r="S1393">
        <v>1</v>
      </c>
      <c r="T1393" t="s">
        <v>90</v>
      </c>
      <c r="U1393" t="s">
        <v>1040</v>
      </c>
      <c r="V1393" t="s">
        <v>1598</v>
      </c>
      <c r="W1393" t="s">
        <v>69</v>
      </c>
      <c r="X1393" t="s">
        <v>1562</v>
      </c>
      <c r="Y1393">
        <v>219.99</v>
      </c>
      <c r="Z1393">
        <v>9.99</v>
      </c>
      <c r="AA1393">
        <v>1</v>
      </c>
      <c r="AB1393" t="s">
        <v>410</v>
      </c>
      <c r="AC1393" t="s">
        <v>2359</v>
      </c>
      <c r="AH1393" s="4"/>
      <c r="AI1393" s="4"/>
      <c r="AJ1393" t="s">
        <v>90</v>
      </c>
      <c r="AK1393" t="s">
        <v>252</v>
      </c>
      <c r="AL1393" t="s">
        <v>90</v>
      </c>
      <c r="AM1393" t="s">
        <v>1040</v>
      </c>
      <c r="AN1393" t="s">
        <v>1598</v>
      </c>
      <c r="AO1393" t="s">
        <v>69</v>
      </c>
      <c r="AP1393" t="s">
        <v>1562</v>
      </c>
      <c r="AQ1393">
        <f>WebStore68[[#This Row],[unit_price]]*WebStore68[[#This Row],[quantity]]</f>
        <v>219.99</v>
      </c>
      <c r="AR1393" t="s">
        <v>410</v>
      </c>
      <c r="AS1393" t="s">
        <v>2359</v>
      </c>
      <c r="AT1393" t="str">
        <f t="shared" si="21"/>
        <v>6104024408610noMale438835Facebook4383143921219.999.9966219.9919.9920</v>
      </c>
      <c r="AU1393">
        <f>COUNTIF(AT$2:AT1393,AT1393)</f>
        <v>1</v>
      </c>
      <c r="AV1393" t="str">
        <f>WebStore68[[#This Row],[country]]&amp;"-"&amp;WebStore68[[#This Row],[item]]</f>
        <v>Germany-16" Large wood Vintage Premium metal chess set</v>
      </c>
    </row>
    <row r="1394" spans="1:48" hidden="1" x14ac:dyDescent="0.25">
      <c r="A1394">
        <v>615</v>
      </c>
      <c r="B1394">
        <v>266</v>
      </c>
      <c r="C1394" s="13">
        <v>44089</v>
      </c>
      <c r="D1394" s="14">
        <f>WebStore68[[#This Row],[order_date]]</f>
        <v>44089</v>
      </c>
      <c r="E1394" s="3">
        <f>ROUNDUP(MONTH(WebStore68[[#This Row],[order_date]])/3, 0)</f>
        <v>3</v>
      </c>
      <c r="F1394">
        <v>10</v>
      </c>
      <c r="G1394" t="s">
        <v>42</v>
      </c>
      <c r="H1394" t="s">
        <v>53</v>
      </c>
      <c r="I1394" t="s">
        <v>55</v>
      </c>
      <c r="J1394" t="s">
        <v>57</v>
      </c>
      <c r="K1394" s="4">
        <v>43673</v>
      </c>
      <c r="L1394">
        <v>2</v>
      </c>
      <c r="M1394" t="s">
        <v>60</v>
      </c>
      <c r="N1394" s="4">
        <v>43615</v>
      </c>
      <c r="O1394" s="4">
        <v>43830</v>
      </c>
      <c r="P1394">
        <v>1</v>
      </c>
      <c r="Q1394" t="s">
        <v>70</v>
      </c>
      <c r="R1394" t="s">
        <v>232</v>
      </c>
      <c r="S1394">
        <v>1</v>
      </c>
      <c r="T1394" t="s">
        <v>753</v>
      </c>
      <c r="U1394" t="s">
        <v>1077</v>
      </c>
      <c r="V1394" t="s">
        <v>598</v>
      </c>
      <c r="W1394" t="s">
        <v>80</v>
      </c>
      <c r="X1394" t="s">
        <v>1517</v>
      </c>
      <c r="Y1394">
        <v>70</v>
      </c>
      <c r="Z1394">
        <v>39.979999999999997</v>
      </c>
      <c r="AA1394">
        <v>1</v>
      </c>
      <c r="AB1394" t="s">
        <v>673</v>
      </c>
      <c r="AC1394" t="s">
        <v>2348</v>
      </c>
      <c r="AH1394" s="4"/>
      <c r="AI1394" s="4"/>
      <c r="AJ1394" t="s">
        <v>70</v>
      </c>
      <c r="AK1394" t="s">
        <v>232</v>
      </c>
      <c r="AL1394" t="s">
        <v>753</v>
      </c>
      <c r="AM1394" t="s">
        <v>1077</v>
      </c>
      <c r="AN1394" t="s">
        <v>598</v>
      </c>
      <c r="AO1394" t="s">
        <v>80</v>
      </c>
      <c r="AP1394" t="s">
        <v>1517</v>
      </c>
      <c r="AQ1394">
        <f>WebStore68[[#This Row],[unit_price]]*WebStore68[[#This Row],[quantity]]</f>
        <v>70</v>
      </c>
      <c r="AR1394" t="s">
        <v>673</v>
      </c>
      <c r="AS1394" t="s">
        <v>2348</v>
      </c>
      <c r="AT1394" t="str">
        <f t="shared" si="21"/>
        <v>6152664408910yesMale436732Facebook43615438307039.98513235219.9912</v>
      </c>
      <c r="AU1394">
        <f>COUNTIF(AT$2:AT1394,AT1394)</f>
        <v>1</v>
      </c>
      <c r="AV1394" t="str">
        <f>WebStore68[[#This Row],[country]]&amp;"-"&amp;WebStore68[[#This Row],[item]]</f>
        <v>Germany-Soccer Goal Set</v>
      </c>
    </row>
    <row r="1395" spans="1:48" hidden="1" x14ac:dyDescent="0.25">
      <c r="A1395">
        <v>616</v>
      </c>
      <c r="B1395">
        <v>227</v>
      </c>
      <c r="C1395" s="13">
        <v>44094</v>
      </c>
      <c r="D1395" s="14">
        <f>WebStore68[[#This Row],[order_date]]</f>
        <v>44094</v>
      </c>
      <c r="E1395" s="3">
        <f>ROUNDUP(MONTH(WebStore68[[#This Row],[order_date]])/3, 0)</f>
        <v>3</v>
      </c>
      <c r="F1395">
        <v>10</v>
      </c>
      <c r="G1395" t="s">
        <v>42</v>
      </c>
      <c r="H1395" t="s">
        <v>53</v>
      </c>
      <c r="I1395" t="s">
        <v>56</v>
      </c>
      <c r="J1395" t="s">
        <v>57</v>
      </c>
      <c r="K1395" s="4">
        <v>43613</v>
      </c>
      <c r="L1395">
        <v>2</v>
      </c>
      <c r="N1395" s="4"/>
      <c r="O1395" s="4"/>
      <c r="P1395">
        <v>1</v>
      </c>
      <c r="Q1395" t="s">
        <v>86</v>
      </c>
      <c r="R1395" t="s">
        <v>248</v>
      </c>
      <c r="S1395">
        <v>1</v>
      </c>
      <c r="T1395" t="s">
        <v>419</v>
      </c>
      <c r="U1395" t="s">
        <v>981</v>
      </c>
      <c r="V1395" t="s">
        <v>1514</v>
      </c>
      <c r="W1395" t="s">
        <v>67</v>
      </c>
      <c r="X1395" t="s">
        <v>1577</v>
      </c>
      <c r="Y1395">
        <v>173.85</v>
      </c>
      <c r="Z1395">
        <v>74.97</v>
      </c>
      <c r="AA1395">
        <v>1</v>
      </c>
      <c r="AB1395" t="s">
        <v>547</v>
      </c>
      <c r="AC1395" t="s">
        <v>2354</v>
      </c>
      <c r="AH1395" s="4"/>
      <c r="AI1395" s="4"/>
      <c r="AJ1395" t="s">
        <v>86</v>
      </c>
      <c r="AK1395" t="s">
        <v>248</v>
      </c>
      <c r="AL1395" t="s">
        <v>419</v>
      </c>
      <c r="AM1395" t="s">
        <v>981</v>
      </c>
      <c r="AN1395" t="s">
        <v>1514</v>
      </c>
      <c r="AO1395" t="s">
        <v>67</v>
      </c>
      <c r="AP1395" t="s">
        <v>1577</v>
      </c>
      <c r="AQ1395">
        <f>WebStore68[[#This Row],[unit_price]]*WebStore68[[#This Row],[quantity]]</f>
        <v>173.85000000000002</v>
      </c>
      <c r="AR1395" t="s">
        <v>547</v>
      </c>
      <c r="AS1395" t="s">
        <v>2354</v>
      </c>
      <c r="AT1395" t="str">
        <f t="shared" si="21"/>
        <v>6162274409410noMale436132173.8574.97713057.95324.9914</v>
      </c>
      <c r="AU1395">
        <f>COUNTIF(AT$2:AT1395,AT1395)</f>
        <v>1</v>
      </c>
      <c r="AV1395" t="str">
        <f>WebStore68[[#This Row],[country]]&amp;"-"&amp;WebStore68[[#This Row],[item]]</f>
        <v>Germany-SLEEPBELLA Duvet Cover Set King Size Navy Blue Buffalo 100% Cotton</v>
      </c>
    </row>
    <row r="1396" spans="1:48" hidden="1" x14ac:dyDescent="0.25">
      <c r="A1396">
        <v>626</v>
      </c>
      <c r="B1396">
        <v>455</v>
      </c>
      <c r="C1396" s="4">
        <v>44100</v>
      </c>
      <c r="D1396" s="14">
        <f>WebStore68[[#This Row],[order_date]]</f>
        <v>44100</v>
      </c>
      <c r="E1396" s="3">
        <f>ROUNDUP(MONTH(WebStore68[[#This Row],[order_date]])/3, 0)</f>
        <v>3</v>
      </c>
      <c r="F1396">
        <v>10</v>
      </c>
      <c r="G1396" t="s">
        <v>42</v>
      </c>
      <c r="H1396" t="s">
        <v>53</v>
      </c>
      <c r="I1396" t="s">
        <v>55</v>
      </c>
      <c r="J1396" t="s">
        <v>57</v>
      </c>
      <c r="K1396" s="4">
        <v>43736</v>
      </c>
      <c r="L1396">
        <v>3</v>
      </c>
      <c r="M1396" t="s">
        <v>59</v>
      </c>
      <c r="N1396" s="4">
        <v>43615</v>
      </c>
      <c r="O1396" s="4">
        <v>43830</v>
      </c>
      <c r="P1396">
        <v>2</v>
      </c>
      <c r="Q1396" t="s">
        <v>183</v>
      </c>
      <c r="R1396" t="s">
        <v>345</v>
      </c>
      <c r="S1396">
        <v>2</v>
      </c>
      <c r="T1396" t="s">
        <v>757</v>
      </c>
      <c r="U1396" t="s">
        <v>1296</v>
      </c>
      <c r="V1396" t="s">
        <v>1813</v>
      </c>
      <c r="W1396" t="s">
        <v>85</v>
      </c>
      <c r="X1396" t="s">
        <v>2038</v>
      </c>
      <c r="Y1396">
        <v>188.18</v>
      </c>
      <c r="Z1396">
        <v>54.97</v>
      </c>
      <c r="AA1396">
        <v>2</v>
      </c>
      <c r="AB1396" t="s">
        <v>2230</v>
      </c>
      <c r="AC1396" t="s">
        <v>2522</v>
      </c>
      <c r="AH1396" s="4"/>
      <c r="AI1396" s="4"/>
      <c r="AJ1396" t="s">
        <v>67</v>
      </c>
      <c r="AK1396" t="s">
        <v>229</v>
      </c>
      <c r="AL1396" t="s">
        <v>544</v>
      </c>
      <c r="AM1396" t="s">
        <v>1105</v>
      </c>
      <c r="AN1396" t="s">
        <v>824</v>
      </c>
      <c r="AO1396" t="s">
        <v>69</v>
      </c>
      <c r="AP1396" t="s">
        <v>1548</v>
      </c>
      <c r="AQ1396">
        <f>WebStore68[[#This Row],[unit_price]]*WebStore68[[#This Row],[quantity]]</f>
        <v>25</v>
      </c>
      <c r="AR1396" t="s">
        <v>90</v>
      </c>
      <c r="AS1396" t="s">
        <v>2328</v>
      </c>
      <c r="AT1396" t="str">
        <f t="shared" si="21"/>
        <v>6264554410010yesMale437363Google Ads4361543830188.1854.9736825114.996</v>
      </c>
      <c r="AU1396">
        <f>COUNTIF(AT$2:AT1396,AT1396)</f>
        <v>1</v>
      </c>
      <c r="AV1396" t="str">
        <f>WebStore68[[#This Row],[country]]&amp;"-"&amp;WebStore68[[#This Row],[item]]</f>
        <v>Germany-Jurassic Park - The Lost World</v>
      </c>
    </row>
    <row r="1397" spans="1:48" hidden="1" x14ac:dyDescent="0.25">
      <c r="A1397">
        <v>626</v>
      </c>
      <c r="B1397">
        <v>455</v>
      </c>
      <c r="C1397" s="4">
        <v>44100</v>
      </c>
      <c r="D1397" s="14">
        <f>WebStore68[[#This Row],[order_date]]</f>
        <v>44100</v>
      </c>
      <c r="E1397" s="3">
        <f>ROUNDUP(MONTH(WebStore68[[#This Row],[order_date]])/3, 0)</f>
        <v>3</v>
      </c>
      <c r="F1397">
        <v>10</v>
      </c>
      <c r="G1397" t="s">
        <v>42</v>
      </c>
      <c r="H1397" t="s">
        <v>53</v>
      </c>
      <c r="I1397" t="s">
        <v>55</v>
      </c>
      <c r="J1397" t="s">
        <v>57</v>
      </c>
      <c r="K1397" s="4">
        <v>43736</v>
      </c>
      <c r="L1397">
        <v>3</v>
      </c>
      <c r="M1397" t="s">
        <v>59</v>
      </c>
      <c r="N1397" s="4">
        <v>43615</v>
      </c>
      <c r="O1397" s="4">
        <v>43830</v>
      </c>
      <c r="P1397">
        <v>2</v>
      </c>
      <c r="Q1397" t="s">
        <v>183</v>
      </c>
      <c r="R1397" t="s">
        <v>345</v>
      </c>
      <c r="S1397">
        <v>2</v>
      </c>
      <c r="T1397" t="s">
        <v>757</v>
      </c>
      <c r="U1397" t="s">
        <v>1296</v>
      </c>
      <c r="V1397" t="s">
        <v>1813</v>
      </c>
      <c r="W1397" t="s">
        <v>85</v>
      </c>
      <c r="X1397" t="s">
        <v>2038</v>
      </c>
      <c r="Y1397">
        <v>188.18</v>
      </c>
      <c r="Z1397">
        <v>54.97</v>
      </c>
      <c r="AA1397">
        <v>2</v>
      </c>
      <c r="AB1397" t="s">
        <v>2230</v>
      </c>
      <c r="AC1397" t="s">
        <v>2522</v>
      </c>
      <c r="AH1397" s="4"/>
      <c r="AI1397" s="4"/>
      <c r="AJ1397" t="s">
        <v>70</v>
      </c>
      <c r="AK1397" t="s">
        <v>232</v>
      </c>
      <c r="AL1397" t="s">
        <v>728</v>
      </c>
      <c r="AM1397" t="s">
        <v>1178</v>
      </c>
      <c r="AN1397" t="s">
        <v>1787</v>
      </c>
      <c r="AO1397" t="s">
        <v>80</v>
      </c>
      <c r="AP1397" t="s">
        <v>1517</v>
      </c>
      <c r="AQ1397">
        <f>WebStore68[[#This Row],[unit_price]]*WebStore68[[#This Row],[quantity]]</f>
        <v>163.18</v>
      </c>
      <c r="AR1397" t="s">
        <v>673</v>
      </c>
      <c r="AS1397" t="s">
        <v>2348</v>
      </c>
      <c r="AT1397" t="str">
        <f t="shared" si="21"/>
        <v>6264554410010yesMale437363Google Ads4361543830188.1854.9755581.59219.9912</v>
      </c>
      <c r="AU1397">
        <f>COUNTIF(AT$2:AT1397,AT1397)</f>
        <v>1</v>
      </c>
      <c r="AV1397" t="str">
        <f>WebStore68[[#This Row],[country]]&amp;"-"&amp;WebStore68[[#This Row],[item]]</f>
        <v>Germany-GoSports Football Training Target Net 6x6</v>
      </c>
    </row>
    <row r="1398" spans="1:48" hidden="1" x14ac:dyDescent="0.25">
      <c r="A1398">
        <v>631</v>
      </c>
      <c r="B1398">
        <v>251</v>
      </c>
      <c r="C1398" s="13">
        <v>44102</v>
      </c>
      <c r="D1398" s="14">
        <f>WebStore68[[#This Row],[order_date]]</f>
        <v>44102</v>
      </c>
      <c r="E1398" s="3">
        <f>ROUNDUP(MONTH(WebStore68[[#This Row],[order_date]])/3, 0)</f>
        <v>3</v>
      </c>
      <c r="F1398">
        <v>10</v>
      </c>
      <c r="G1398" t="s">
        <v>42</v>
      </c>
      <c r="H1398" t="s">
        <v>53</v>
      </c>
      <c r="I1398" t="s">
        <v>56</v>
      </c>
      <c r="J1398" t="s">
        <v>58</v>
      </c>
      <c r="K1398" s="4">
        <v>43704</v>
      </c>
      <c r="L1398">
        <v>2</v>
      </c>
      <c r="M1398" t="s">
        <v>60</v>
      </c>
      <c r="N1398" s="4">
        <v>43615</v>
      </c>
      <c r="O1398" s="4">
        <v>43830</v>
      </c>
      <c r="P1398">
        <v>1</v>
      </c>
      <c r="Q1398" t="s">
        <v>70</v>
      </c>
      <c r="R1398" t="s">
        <v>232</v>
      </c>
      <c r="S1398">
        <v>1</v>
      </c>
      <c r="T1398" t="s">
        <v>719</v>
      </c>
      <c r="U1398" t="s">
        <v>1261</v>
      </c>
      <c r="V1398" t="s">
        <v>1779</v>
      </c>
      <c r="W1398" t="s">
        <v>69</v>
      </c>
      <c r="X1398" t="s">
        <v>1517</v>
      </c>
      <c r="Y1398">
        <v>95.99</v>
      </c>
      <c r="Z1398">
        <v>19.989999999999998</v>
      </c>
      <c r="AA1398">
        <v>1</v>
      </c>
      <c r="AB1398" t="s">
        <v>432</v>
      </c>
      <c r="AC1398" t="s">
        <v>2331</v>
      </c>
      <c r="AH1398" s="4"/>
      <c r="AI1398" s="4"/>
      <c r="AJ1398" t="s">
        <v>70</v>
      </c>
      <c r="AK1398" t="s">
        <v>232</v>
      </c>
      <c r="AL1398" t="s">
        <v>719</v>
      </c>
      <c r="AM1398" t="s">
        <v>1261</v>
      </c>
      <c r="AN1398" t="s">
        <v>1779</v>
      </c>
      <c r="AO1398" t="s">
        <v>69</v>
      </c>
      <c r="AP1398" t="s">
        <v>1517</v>
      </c>
      <c r="AQ1398">
        <f>WebStore68[[#This Row],[unit_price]]*WebStore68[[#This Row],[quantity]]</f>
        <v>95.99</v>
      </c>
      <c r="AR1398" t="s">
        <v>432</v>
      </c>
      <c r="AS1398" t="s">
        <v>2331</v>
      </c>
      <c r="AT1398" t="str">
        <f t="shared" si="21"/>
        <v>6312514410210noFemale437042Facebook436154383095.9919.99516295.99119.9921</v>
      </c>
      <c r="AU1398">
        <f>COUNTIF(AT$2:AT1398,AT1398)</f>
        <v>1</v>
      </c>
      <c r="AV1398" t="str">
        <f>WebStore68[[#This Row],[country]]&amp;"-"&amp;WebStore68[[#This Row],[item]]</f>
        <v xml:space="preserve">Germany-Yonex Tennis Racket EZONE 98 Alpha Head Light Balanced Racquet </v>
      </c>
    </row>
    <row r="1399" spans="1:48" hidden="1" x14ac:dyDescent="0.25">
      <c r="A1399">
        <v>632</v>
      </c>
      <c r="B1399">
        <v>421</v>
      </c>
      <c r="C1399" s="4">
        <v>44103</v>
      </c>
      <c r="D1399" s="14">
        <f>WebStore68[[#This Row],[order_date]]</f>
        <v>44103</v>
      </c>
      <c r="E1399" s="3">
        <f>ROUNDUP(MONTH(WebStore68[[#This Row],[order_date]])/3, 0)</f>
        <v>3</v>
      </c>
      <c r="F1399">
        <v>10</v>
      </c>
      <c r="G1399" t="s">
        <v>42</v>
      </c>
      <c r="H1399" t="s">
        <v>53</v>
      </c>
      <c r="I1399" t="s">
        <v>56</v>
      </c>
      <c r="J1399" t="s">
        <v>58</v>
      </c>
      <c r="K1399" s="4">
        <v>43926</v>
      </c>
      <c r="L1399">
        <v>7</v>
      </c>
      <c r="M1399" t="s">
        <v>61</v>
      </c>
      <c r="N1399" s="4">
        <v>43915</v>
      </c>
      <c r="O1399" s="4">
        <v>44012</v>
      </c>
      <c r="P1399">
        <v>1</v>
      </c>
      <c r="Q1399" t="s">
        <v>67</v>
      </c>
      <c r="R1399" t="s">
        <v>229</v>
      </c>
      <c r="S1399">
        <v>1</v>
      </c>
      <c r="T1399" t="s">
        <v>626</v>
      </c>
      <c r="U1399" t="s">
        <v>1176</v>
      </c>
      <c r="V1399" t="s">
        <v>1701</v>
      </c>
      <c r="W1399" t="s">
        <v>80</v>
      </c>
      <c r="X1399" t="s">
        <v>1548</v>
      </c>
      <c r="Y1399">
        <v>21.98</v>
      </c>
      <c r="Z1399">
        <v>29.98</v>
      </c>
      <c r="AA1399">
        <v>1</v>
      </c>
      <c r="AB1399" t="s">
        <v>90</v>
      </c>
      <c r="AC1399" t="s">
        <v>2328</v>
      </c>
      <c r="AH1399" s="4"/>
      <c r="AI1399" s="4"/>
      <c r="AJ1399" t="s">
        <v>67</v>
      </c>
      <c r="AK1399" t="s">
        <v>229</v>
      </c>
      <c r="AL1399" t="s">
        <v>626</v>
      </c>
      <c r="AM1399" t="s">
        <v>1176</v>
      </c>
      <c r="AN1399" t="s">
        <v>1701</v>
      </c>
      <c r="AO1399" t="s">
        <v>80</v>
      </c>
      <c r="AP1399" t="s">
        <v>1548</v>
      </c>
      <c r="AQ1399">
        <f>WebStore68[[#This Row],[unit_price]]*WebStore68[[#This Row],[quantity]]</f>
        <v>21.98</v>
      </c>
      <c r="AR1399" t="s">
        <v>90</v>
      </c>
      <c r="AS1399" t="s">
        <v>2328</v>
      </c>
      <c r="AT1399" t="str">
        <f t="shared" si="21"/>
        <v>6324214410310noFemale439267YouTube439154401221.9829.9837910.99214.996</v>
      </c>
      <c r="AU1399">
        <f>COUNTIF(AT$2:AT1399,AT1399)</f>
        <v>1</v>
      </c>
      <c r="AV1399" t="str">
        <f>WebStore68[[#This Row],[country]]&amp;"-"&amp;WebStore68[[#This Row],[item]]</f>
        <v>Germany-Little Stars</v>
      </c>
    </row>
    <row r="1400" spans="1:48" hidden="1" x14ac:dyDescent="0.25">
      <c r="A1400">
        <v>657</v>
      </c>
      <c r="B1400">
        <v>309</v>
      </c>
      <c r="C1400" s="4">
        <v>44116</v>
      </c>
      <c r="D1400" s="14">
        <f>WebStore68[[#This Row],[order_date]]</f>
        <v>44116</v>
      </c>
      <c r="E1400" s="3">
        <f>ROUNDUP(MONTH(WebStore68[[#This Row],[order_date]])/3, 0)</f>
        <v>4</v>
      </c>
      <c r="F1400">
        <v>10</v>
      </c>
      <c r="G1400" t="s">
        <v>42</v>
      </c>
      <c r="H1400" t="s">
        <v>53</v>
      </c>
      <c r="I1400" t="s">
        <v>55</v>
      </c>
      <c r="J1400" t="s">
        <v>58</v>
      </c>
      <c r="K1400" s="4">
        <v>43830</v>
      </c>
      <c r="L1400">
        <v>15</v>
      </c>
      <c r="M1400" t="s">
        <v>62</v>
      </c>
      <c r="N1400" s="4">
        <v>43615</v>
      </c>
      <c r="O1400" s="4">
        <v>44413</v>
      </c>
      <c r="P1400">
        <v>1</v>
      </c>
      <c r="Q1400" t="s">
        <v>70</v>
      </c>
      <c r="R1400" t="s">
        <v>232</v>
      </c>
      <c r="S1400">
        <v>1</v>
      </c>
      <c r="T1400" t="s">
        <v>495</v>
      </c>
      <c r="U1400" t="s">
        <v>1058</v>
      </c>
      <c r="V1400" t="s">
        <v>1587</v>
      </c>
      <c r="W1400" t="s">
        <v>67</v>
      </c>
      <c r="X1400" t="s">
        <v>1517</v>
      </c>
      <c r="Y1400">
        <v>164.97</v>
      </c>
      <c r="Z1400">
        <v>59.97</v>
      </c>
      <c r="AA1400">
        <v>1</v>
      </c>
      <c r="AB1400" t="s">
        <v>673</v>
      </c>
      <c r="AC1400" t="s">
        <v>2348</v>
      </c>
      <c r="AH1400" s="4"/>
      <c r="AI1400" s="4"/>
      <c r="AJ1400" t="s">
        <v>70</v>
      </c>
      <c r="AK1400" t="s">
        <v>232</v>
      </c>
      <c r="AL1400" t="s">
        <v>495</v>
      </c>
      <c r="AM1400" t="s">
        <v>1058</v>
      </c>
      <c r="AN1400" t="s">
        <v>1587</v>
      </c>
      <c r="AO1400" t="s">
        <v>67</v>
      </c>
      <c r="AP1400" t="s">
        <v>1517</v>
      </c>
      <c r="AQ1400">
        <f>WebStore68[[#This Row],[unit_price]]*WebStore68[[#This Row],[quantity]]</f>
        <v>164.97</v>
      </c>
      <c r="AR1400" t="s">
        <v>673</v>
      </c>
      <c r="AS1400" t="s">
        <v>2348</v>
      </c>
      <c r="AT1400" t="str">
        <f t="shared" si="21"/>
        <v>6573094411610yesFemale4383015Organic4361544413164.9759.97511554.99319.9912</v>
      </c>
      <c r="AU1400">
        <f>COUNTIF(AT$2:AT1400,AT1400)</f>
        <v>1</v>
      </c>
      <c r="AV1400" t="str">
        <f>WebStore68[[#This Row],[country]]&amp;"-"&amp;WebStore68[[#This Row],[item]]</f>
        <v>Germany-Rampage Plain Third Complete Skateboard</v>
      </c>
    </row>
    <row r="1401" spans="1:48" hidden="1" x14ac:dyDescent="0.25">
      <c r="A1401">
        <v>669</v>
      </c>
      <c r="B1401">
        <v>2</v>
      </c>
      <c r="C1401" s="13">
        <v>44124</v>
      </c>
      <c r="D1401" s="14">
        <f>WebStore68[[#This Row],[order_date]]</f>
        <v>44124</v>
      </c>
      <c r="E1401" s="3">
        <f>ROUNDUP(MONTH(WebStore68[[#This Row],[order_date]])/3, 0)</f>
        <v>4</v>
      </c>
      <c r="F1401">
        <v>10</v>
      </c>
      <c r="G1401" t="s">
        <v>42</v>
      </c>
      <c r="H1401" t="s">
        <v>53</v>
      </c>
      <c r="I1401" t="s">
        <v>55</v>
      </c>
      <c r="J1401" t="s">
        <v>57</v>
      </c>
      <c r="K1401" s="4">
        <v>43739</v>
      </c>
      <c r="L1401">
        <v>2</v>
      </c>
      <c r="M1401" t="s">
        <v>60</v>
      </c>
      <c r="N1401" s="4">
        <v>43615</v>
      </c>
      <c r="O1401" s="4">
        <v>43830</v>
      </c>
      <c r="P1401">
        <v>1</v>
      </c>
      <c r="Q1401" t="s">
        <v>79</v>
      </c>
      <c r="R1401" t="s">
        <v>241</v>
      </c>
      <c r="S1401">
        <v>1</v>
      </c>
      <c r="T1401" t="s">
        <v>500</v>
      </c>
      <c r="U1401" t="s">
        <v>1063</v>
      </c>
      <c r="V1401" t="s">
        <v>1591</v>
      </c>
      <c r="W1401" t="s">
        <v>80</v>
      </c>
      <c r="X1401" t="s">
        <v>1548</v>
      </c>
      <c r="Y1401">
        <v>167.9</v>
      </c>
      <c r="Z1401">
        <v>29.98</v>
      </c>
      <c r="AA1401">
        <v>1</v>
      </c>
      <c r="AB1401" t="s">
        <v>455</v>
      </c>
      <c r="AC1401" t="s">
        <v>2340</v>
      </c>
      <c r="AH1401" s="4"/>
      <c r="AI1401" s="4"/>
      <c r="AJ1401" t="s">
        <v>79</v>
      </c>
      <c r="AK1401" t="s">
        <v>241</v>
      </c>
      <c r="AL1401" t="s">
        <v>500</v>
      </c>
      <c r="AM1401" t="s">
        <v>1063</v>
      </c>
      <c r="AN1401" t="s">
        <v>1591</v>
      </c>
      <c r="AO1401" t="s">
        <v>80</v>
      </c>
      <c r="AP1401" t="s">
        <v>1548</v>
      </c>
      <c r="AQ1401">
        <f>WebStore68[[#This Row],[unit_price]]*WebStore68[[#This Row],[quantity]]</f>
        <v>167.9</v>
      </c>
      <c r="AR1401" t="s">
        <v>455</v>
      </c>
      <c r="AS1401" t="s">
        <v>2340</v>
      </c>
      <c r="AT1401" t="str">
        <f t="shared" si="21"/>
        <v>66924412410yesMale437392Facebook4361543830167.929.98416383.95214.9915</v>
      </c>
      <c r="AU1401">
        <f>COUNTIF(AT$2:AT1401,AT1401)</f>
        <v>1</v>
      </c>
      <c r="AV1401" t="str">
        <f>WebStore68[[#This Row],[country]]&amp;"-"&amp;WebStore68[[#This Row],[item]]</f>
        <v>Germany-YUGIOH 5DS DUELIST PACK COLLECTION TIN BOX</v>
      </c>
    </row>
    <row r="1402" spans="1:48" hidden="1" x14ac:dyDescent="0.25">
      <c r="A1402">
        <v>676</v>
      </c>
      <c r="B1402">
        <v>148</v>
      </c>
      <c r="C1402" s="4">
        <v>44128</v>
      </c>
      <c r="D1402" s="14">
        <f>WebStore68[[#This Row],[order_date]]</f>
        <v>44128</v>
      </c>
      <c r="E1402" s="3">
        <f>ROUNDUP(MONTH(WebStore68[[#This Row],[order_date]])/3, 0)</f>
        <v>4</v>
      </c>
      <c r="F1402">
        <v>10</v>
      </c>
      <c r="G1402" t="s">
        <v>42</v>
      </c>
      <c r="H1402" t="s">
        <v>53</v>
      </c>
      <c r="I1402" t="s">
        <v>55</v>
      </c>
      <c r="J1402" t="s">
        <v>58</v>
      </c>
      <c r="K1402" s="4">
        <v>43653</v>
      </c>
      <c r="L1402">
        <v>1</v>
      </c>
      <c r="M1402" t="s">
        <v>61</v>
      </c>
      <c r="N1402" s="4">
        <v>43615</v>
      </c>
      <c r="O1402" s="4">
        <v>43830</v>
      </c>
      <c r="P1402">
        <v>1</v>
      </c>
      <c r="Q1402" t="s">
        <v>67</v>
      </c>
      <c r="R1402" t="s">
        <v>229</v>
      </c>
      <c r="S1402">
        <v>1</v>
      </c>
      <c r="T1402" t="s">
        <v>636</v>
      </c>
      <c r="U1402" t="s">
        <v>974</v>
      </c>
      <c r="V1402" t="s">
        <v>1513</v>
      </c>
      <c r="W1402" t="s">
        <v>69</v>
      </c>
      <c r="X1402" t="s">
        <v>1548</v>
      </c>
      <c r="Y1402">
        <v>29.99</v>
      </c>
      <c r="Z1402">
        <v>14.99</v>
      </c>
      <c r="AA1402">
        <v>1</v>
      </c>
      <c r="AB1402" t="s">
        <v>455</v>
      </c>
      <c r="AC1402" t="s">
        <v>2340</v>
      </c>
      <c r="AH1402" s="4"/>
      <c r="AI1402" s="4"/>
      <c r="AJ1402" t="s">
        <v>67</v>
      </c>
      <c r="AK1402" t="s">
        <v>229</v>
      </c>
      <c r="AL1402" t="s">
        <v>636</v>
      </c>
      <c r="AM1402" t="s">
        <v>974</v>
      </c>
      <c r="AN1402" t="s">
        <v>1513</v>
      </c>
      <c r="AO1402" t="s">
        <v>69</v>
      </c>
      <c r="AP1402" t="s">
        <v>1548</v>
      </c>
      <c r="AQ1402">
        <f>WebStore68[[#This Row],[unit_price]]*WebStore68[[#This Row],[quantity]]</f>
        <v>29.99</v>
      </c>
      <c r="AR1402" t="s">
        <v>455</v>
      </c>
      <c r="AS1402" t="s">
        <v>2340</v>
      </c>
      <c r="AT1402" t="str">
        <f t="shared" si="21"/>
        <v>6761484412810yesFemale436531YouTube436154383029.9914.99314129.99114.9915</v>
      </c>
      <c r="AU1402">
        <f>COUNTIF(AT$2:AT1402,AT1402)</f>
        <v>1</v>
      </c>
      <c r="AV1402" t="str">
        <f>WebStore68[[#This Row],[country]]&amp;"-"&amp;WebStore68[[#This Row],[item]]</f>
        <v>Germany-The Secret</v>
      </c>
    </row>
    <row r="1403" spans="1:48" hidden="1" x14ac:dyDescent="0.25">
      <c r="A1403">
        <v>687</v>
      </c>
      <c r="B1403">
        <v>225</v>
      </c>
      <c r="C1403" s="13">
        <v>44132</v>
      </c>
      <c r="D1403" s="14">
        <f>WebStore68[[#This Row],[order_date]]</f>
        <v>44132</v>
      </c>
      <c r="E1403" s="3">
        <f>ROUNDUP(MONTH(WebStore68[[#This Row],[order_date]])/3, 0)</f>
        <v>4</v>
      </c>
      <c r="F1403">
        <v>10</v>
      </c>
      <c r="G1403" t="s">
        <v>42</v>
      </c>
      <c r="H1403" t="s">
        <v>53</v>
      </c>
      <c r="I1403" t="s">
        <v>56</v>
      </c>
      <c r="J1403" t="s">
        <v>57</v>
      </c>
      <c r="K1403" s="4">
        <v>43736</v>
      </c>
      <c r="L1403">
        <v>2</v>
      </c>
      <c r="M1403" t="s">
        <v>60</v>
      </c>
      <c r="N1403" s="4">
        <v>43615</v>
      </c>
      <c r="O1403" s="4">
        <v>43830</v>
      </c>
      <c r="P1403">
        <v>1</v>
      </c>
      <c r="Q1403" t="s">
        <v>80</v>
      </c>
      <c r="R1403" t="s">
        <v>242</v>
      </c>
      <c r="S1403">
        <v>1</v>
      </c>
      <c r="T1403" t="s">
        <v>548</v>
      </c>
      <c r="U1403" t="s">
        <v>1109</v>
      </c>
      <c r="V1403" t="s">
        <v>1634</v>
      </c>
      <c r="W1403" t="s">
        <v>67</v>
      </c>
      <c r="X1403" t="s">
        <v>1548</v>
      </c>
      <c r="Y1403">
        <v>83.94</v>
      </c>
      <c r="Z1403">
        <v>44.97</v>
      </c>
      <c r="AA1403">
        <v>1</v>
      </c>
      <c r="AB1403" t="s">
        <v>67</v>
      </c>
      <c r="AC1403" t="s">
        <v>2373</v>
      </c>
      <c r="AH1403" s="4"/>
      <c r="AI1403" s="4"/>
      <c r="AJ1403" t="s">
        <v>80</v>
      </c>
      <c r="AK1403" t="s">
        <v>242</v>
      </c>
      <c r="AL1403" t="s">
        <v>548</v>
      </c>
      <c r="AM1403" t="s">
        <v>1109</v>
      </c>
      <c r="AN1403" t="s">
        <v>1634</v>
      </c>
      <c r="AO1403" t="s">
        <v>67</v>
      </c>
      <c r="AP1403" t="s">
        <v>1548</v>
      </c>
      <c r="AQ1403">
        <f>WebStore68[[#This Row],[unit_price]]*WebStore68[[#This Row],[quantity]]</f>
        <v>83.94</v>
      </c>
      <c r="AR1403" t="s">
        <v>67</v>
      </c>
      <c r="AS1403" t="s">
        <v>2373</v>
      </c>
      <c r="AT1403" t="str">
        <f t="shared" si="21"/>
        <v>6872254413210noMale437362Facebook436154383083.9444.9723627.98314.993</v>
      </c>
      <c r="AU1403">
        <f>COUNTIF(AT$2:AT1403,AT1403)</f>
        <v>1</v>
      </c>
      <c r="AV1403" t="str">
        <f>WebStore68[[#This Row],[country]]&amp;"-"&amp;WebStore68[[#This Row],[item]]</f>
        <v>Germany-Dokotoo Womens Spring Summer Deep V Neck Ruffle Long Sleeve Floral Print Mini Dress</v>
      </c>
    </row>
    <row r="1404" spans="1:48" hidden="1" x14ac:dyDescent="0.25">
      <c r="A1404">
        <v>703</v>
      </c>
      <c r="B1404">
        <v>102</v>
      </c>
      <c r="C1404" s="4">
        <v>44141</v>
      </c>
      <c r="D1404" s="14">
        <f>WebStore68[[#This Row],[order_date]]</f>
        <v>44141</v>
      </c>
      <c r="E1404" s="3">
        <f>ROUNDUP(MONTH(WebStore68[[#This Row],[order_date]])/3, 0)</f>
        <v>4</v>
      </c>
      <c r="F1404">
        <v>10</v>
      </c>
      <c r="G1404" t="s">
        <v>42</v>
      </c>
      <c r="H1404" t="s">
        <v>53</v>
      </c>
      <c r="I1404" t="s">
        <v>55</v>
      </c>
      <c r="J1404" t="s">
        <v>57</v>
      </c>
      <c r="K1404" s="4">
        <v>43709</v>
      </c>
      <c r="L1404">
        <v>3</v>
      </c>
      <c r="M1404" t="s">
        <v>59</v>
      </c>
      <c r="N1404" s="4">
        <v>43615</v>
      </c>
      <c r="O1404" s="4">
        <v>43830</v>
      </c>
      <c r="P1404">
        <v>1</v>
      </c>
      <c r="Q1404" t="s">
        <v>67</v>
      </c>
      <c r="R1404" t="s">
        <v>229</v>
      </c>
      <c r="S1404">
        <v>1</v>
      </c>
      <c r="T1404" t="s">
        <v>744</v>
      </c>
      <c r="U1404" t="s">
        <v>1001</v>
      </c>
      <c r="V1404" t="s">
        <v>1801</v>
      </c>
      <c r="W1404" t="s">
        <v>80</v>
      </c>
      <c r="X1404" t="s">
        <v>1548</v>
      </c>
      <c r="Y1404">
        <v>117.94</v>
      </c>
      <c r="Z1404">
        <v>29.98</v>
      </c>
      <c r="AA1404">
        <v>1</v>
      </c>
      <c r="AB1404" t="s">
        <v>652</v>
      </c>
      <c r="AC1404" t="s">
        <v>2352</v>
      </c>
      <c r="AH1404" s="4"/>
      <c r="AI1404" s="4"/>
      <c r="AJ1404" t="s">
        <v>67</v>
      </c>
      <c r="AK1404" t="s">
        <v>229</v>
      </c>
      <c r="AL1404" t="s">
        <v>744</v>
      </c>
      <c r="AM1404" t="s">
        <v>1001</v>
      </c>
      <c r="AN1404" t="s">
        <v>1801</v>
      </c>
      <c r="AO1404" t="s">
        <v>80</v>
      </c>
      <c r="AP1404" t="s">
        <v>1548</v>
      </c>
      <c r="AQ1404">
        <f>WebStore68[[#This Row],[unit_price]]*WebStore68[[#This Row],[quantity]]</f>
        <v>117.94</v>
      </c>
      <c r="AR1404" t="s">
        <v>652</v>
      </c>
      <c r="AS1404" t="s">
        <v>2352</v>
      </c>
      <c r="AT1404" t="str">
        <f t="shared" si="21"/>
        <v>7031024414110yesMale437093Google Ads4361543830117.9429.98310358.97214.9911</v>
      </c>
      <c r="AU1404">
        <f>COUNTIF(AT$2:AT1404,AT1404)</f>
        <v>1</v>
      </c>
      <c r="AV1404" t="str">
        <f>WebStore68[[#This Row],[country]]&amp;"-"&amp;WebStore68[[#This Row],[item]]</f>
        <v>Germany-One Piece Vol.1 1st Edition - JP</v>
      </c>
    </row>
    <row r="1405" spans="1:48" hidden="1" x14ac:dyDescent="0.25">
      <c r="A1405">
        <v>715</v>
      </c>
      <c r="B1405">
        <v>330</v>
      </c>
      <c r="C1405" s="4">
        <v>44149</v>
      </c>
      <c r="D1405" s="14">
        <f>WebStore68[[#This Row],[order_date]]</f>
        <v>44149</v>
      </c>
      <c r="E1405" s="3">
        <f>ROUNDUP(MONTH(WebStore68[[#This Row],[order_date]])/3, 0)</f>
        <v>4</v>
      </c>
      <c r="F1405">
        <v>10</v>
      </c>
      <c r="G1405" t="s">
        <v>42</v>
      </c>
      <c r="H1405" t="s">
        <v>53</v>
      </c>
      <c r="I1405" t="s">
        <v>55</v>
      </c>
      <c r="J1405" t="s">
        <v>57</v>
      </c>
      <c r="K1405" s="4">
        <v>43890</v>
      </c>
      <c r="L1405">
        <v>5</v>
      </c>
      <c r="M1405" t="s">
        <v>60</v>
      </c>
      <c r="N1405" s="4">
        <v>43831</v>
      </c>
      <c r="O1405" s="4">
        <v>43921</v>
      </c>
      <c r="P1405">
        <v>2</v>
      </c>
      <c r="Q1405" t="s">
        <v>162</v>
      </c>
      <c r="R1405" t="s">
        <v>324</v>
      </c>
      <c r="S1405">
        <v>2</v>
      </c>
      <c r="T1405" t="s">
        <v>797</v>
      </c>
      <c r="U1405" t="s">
        <v>1335</v>
      </c>
      <c r="V1405" t="s">
        <v>1851</v>
      </c>
      <c r="W1405" t="s">
        <v>75</v>
      </c>
      <c r="X1405" t="s">
        <v>2039</v>
      </c>
      <c r="Y1405">
        <v>113.95</v>
      </c>
      <c r="Z1405">
        <v>64.95</v>
      </c>
      <c r="AA1405">
        <v>2</v>
      </c>
      <c r="AB1405" t="s">
        <v>2193</v>
      </c>
      <c r="AC1405" t="s">
        <v>2476</v>
      </c>
      <c r="AH1405" s="4"/>
      <c r="AI1405" s="4"/>
      <c r="AJ1405" t="s">
        <v>90</v>
      </c>
      <c r="AK1405" t="s">
        <v>252</v>
      </c>
      <c r="AL1405" t="s">
        <v>449</v>
      </c>
      <c r="AM1405" t="s">
        <v>1011</v>
      </c>
      <c r="AN1405" t="s">
        <v>1541</v>
      </c>
      <c r="AO1405" t="s">
        <v>80</v>
      </c>
      <c r="AP1405" t="s">
        <v>1562</v>
      </c>
      <c r="AQ1405">
        <f>WebStore68[[#This Row],[unit_price]]*WebStore68[[#This Row],[quantity]]</f>
        <v>86.38</v>
      </c>
      <c r="AR1405" t="s">
        <v>410</v>
      </c>
      <c r="AS1405" t="s">
        <v>2359</v>
      </c>
      <c r="AT1405" t="str">
        <f t="shared" si="21"/>
        <v>7153304414910yesMale438905Facebook4383143921113.9564.95614743.1929.9920</v>
      </c>
      <c r="AU1405">
        <f>COUNTIF(AT$2:AT1405,AT1405)</f>
        <v>1</v>
      </c>
      <c r="AV1405" t="str">
        <f>WebStore68[[#This Row],[country]]&amp;"-"&amp;WebStore68[[#This Row],[item]]</f>
        <v>Germany-Transformers G1 Optimus prime reissue brand new action figure MISB Gift</v>
      </c>
    </row>
    <row r="1406" spans="1:48" hidden="1" x14ac:dyDescent="0.25">
      <c r="A1406">
        <v>715</v>
      </c>
      <c r="B1406">
        <v>330</v>
      </c>
      <c r="C1406" s="4">
        <v>44149</v>
      </c>
      <c r="D1406" s="14">
        <f>WebStore68[[#This Row],[order_date]]</f>
        <v>44149</v>
      </c>
      <c r="E1406" s="3">
        <f>ROUNDUP(MONTH(WebStore68[[#This Row],[order_date]])/3, 0)</f>
        <v>4</v>
      </c>
      <c r="F1406">
        <v>10</v>
      </c>
      <c r="G1406" t="s">
        <v>42</v>
      </c>
      <c r="H1406" t="s">
        <v>53</v>
      </c>
      <c r="I1406" t="s">
        <v>55</v>
      </c>
      <c r="J1406" t="s">
        <v>57</v>
      </c>
      <c r="K1406" s="4">
        <v>43890</v>
      </c>
      <c r="L1406">
        <v>5</v>
      </c>
      <c r="M1406" t="s">
        <v>60</v>
      </c>
      <c r="N1406" s="4">
        <v>43831</v>
      </c>
      <c r="O1406" s="4">
        <v>43921</v>
      </c>
      <c r="P1406">
        <v>2</v>
      </c>
      <c r="Q1406" t="s">
        <v>162</v>
      </c>
      <c r="R1406" t="s">
        <v>324</v>
      </c>
      <c r="S1406">
        <v>2</v>
      </c>
      <c r="T1406" t="s">
        <v>797</v>
      </c>
      <c r="U1406" t="s">
        <v>1335</v>
      </c>
      <c r="V1406" t="s">
        <v>1851</v>
      </c>
      <c r="W1406" t="s">
        <v>75</v>
      </c>
      <c r="X1406" t="s">
        <v>2039</v>
      </c>
      <c r="Y1406">
        <v>113.95</v>
      </c>
      <c r="Z1406">
        <v>64.95</v>
      </c>
      <c r="AA1406">
        <v>2</v>
      </c>
      <c r="AB1406" t="s">
        <v>2193</v>
      </c>
      <c r="AC1406" t="s">
        <v>2476</v>
      </c>
      <c r="AH1406" s="4"/>
      <c r="AI1406" s="4"/>
      <c r="AJ1406" t="s">
        <v>78</v>
      </c>
      <c r="AK1406" t="s">
        <v>240</v>
      </c>
      <c r="AL1406" t="s">
        <v>644</v>
      </c>
      <c r="AM1406" t="s">
        <v>1191</v>
      </c>
      <c r="AN1406" t="s">
        <v>1714</v>
      </c>
      <c r="AO1406" t="s">
        <v>67</v>
      </c>
      <c r="AP1406" t="s">
        <v>1548</v>
      </c>
      <c r="AQ1406">
        <f>WebStore68[[#This Row],[unit_price]]*WebStore68[[#This Row],[quantity]]</f>
        <v>27.57</v>
      </c>
      <c r="AR1406" t="s">
        <v>393</v>
      </c>
      <c r="AS1406" t="s">
        <v>2345</v>
      </c>
      <c r="AT1406" t="str">
        <f t="shared" si="21"/>
        <v>7153304414910yesMale438905Facebook4383143921113.9564.9581749.19314.9918</v>
      </c>
      <c r="AU1406">
        <f>COUNTIF(AT$2:AT1406,AT1406)</f>
        <v>1</v>
      </c>
      <c r="AV1406" t="str">
        <f>WebStore68[[#This Row],[country]]&amp;"-"&amp;WebStore68[[#This Row],[item]]</f>
        <v>Germany-Meat Shredder Barbecue Fork Bear Claw</v>
      </c>
    </row>
    <row r="1407" spans="1:48" hidden="1" x14ac:dyDescent="0.25">
      <c r="A1407">
        <v>731</v>
      </c>
      <c r="B1407">
        <v>455</v>
      </c>
      <c r="C1407" s="4">
        <v>44159</v>
      </c>
      <c r="D1407" s="14">
        <f>WebStore68[[#This Row],[order_date]]</f>
        <v>44159</v>
      </c>
      <c r="E1407" s="3">
        <f>ROUNDUP(MONTH(WebStore68[[#This Row],[order_date]])/3, 0)</f>
        <v>4</v>
      </c>
      <c r="F1407">
        <v>10</v>
      </c>
      <c r="G1407" t="s">
        <v>42</v>
      </c>
      <c r="H1407" t="s">
        <v>53</v>
      </c>
      <c r="I1407" t="s">
        <v>55</v>
      </c>
      <c r="J1407" t="s">
        <v>57</v>
      </c>
      <c r="K1407" s="4">
        <v>43736</v>
      </c>
      <c r="L1407">
        <v>3</v>
      </c>
      <c r="M1407" t="s">
        <v>59</v>
      </c>
      <c r="N1407" s="4">
        <v>43615</v>
      </c>
      <c r="O1407" s="4">
        <v>43830</v>
      </c>
      <c r="P1407">
        <v>1</v>
      </c>
      <c r="Q1407" t="s">
        <v>78</v>
      </c>
      <c r="R1407" t="s">
        <v>240</v>
      </c>
      <c r="S1407">
        <v>1</v>
      </c>
      <c r="T1407" t="s">
        <v>610</v>
      </c>
      <c r="U1407" t="s">
        <v>1162</v>
      </c>
      <c r="V1407" t="s">
        <v>67</v>
      </c>
      <c r="W1407" t="s">
        <v>67</v>
      </c>
      <c r="X1407" t="s">
        <v>1548</v>
      </c>
      <c r="Y1407">
        <v>9</v>
      </c>
      <c r="Z1407">
        <v>44.97</v>
      </c>
      <c r="AA1407">
        <v>1</v>
      </c>
      <c r="AB1407" t="s">
        <v>393</v>
      </c>
      <c r="AC1407" t="s">
        <v>2345</v>
      </c>
      <c r="AH1407" s="4"/>
      <c r="AI1407" s="4"/>
      <c r="AJ1407" t="s">
        <v>78</v>
      </c>
      <c r="AK1407" t="s">
        <v>240</v>
      </c>
      <c r="AL1407" t="s">
        <v>610</v>
      </c>
      <c r="AM1407" t="s">
        <v>1162</v>
      </c>
      <c r="AN1407" t="s">
        <v>67</v>
      </c>
      <c r="AO1407" t="s">
        <v>67</v>
      </c>
      <c r="AP1407" t="s">
        <v>1548</v>
      </c>
      <c r="AQ1407">
        <f>WebStore68[[#This Row],[unit_price]]*WebStore68[[#This Row],[quantity]]</f>
        <v>9</v>
      </c>
      <c r="AR1407" t="s">
        <v>393</v>
      </c>
      <c r="AS1407" t="s">
        <v>2345</v>
      </c>
      <c r="AT1407" t="str">
        <f t="shared" si="21"/>
        <v>7314554415910yesMale437363Google Ads4361543830944.9781013314.9918</v>
      </c>
      <c r="AU1407">
        <f>COUNTIF(AT$2:AT1407,AT1407)</f>
        <v>1</v>
      </c>
      <c r="AV1407" t="str">
        <f>WebStore68[[#This Row],[country]]&amp;"-"&amp;WebStore68[[#This Row],[item]]</f>
        <v>Germany-Non Stick Burger Press Hamburger Maker Beef Patty Meat BBQ Grill 12cm</v>
      </c>
    </row>
    <row r="1408" spans="1:48" hidden="1" x14ac:dyDescent="0.25">
      <c r="A1408">
        <v>735</v>
      </c>
      <c r="B1408">
        <v>266</v>
      </c>
      <c r="C1408" s="13">
        <v>44162</v>
      </c>
      <c r="D1408" s="14">
        <f>WebStore68[[#This Row],[order_date]]</f>
        <v>44162</v>
      </c>
      <c r="E1408" s="3">
        <f>ROUNDUP(MONTH(WebStore68[[#This Row],[order_date]])/3, 0)</f>
        <v>4</v>
      </c>
      <c r="F1408">
        <v>10</v>
      </c>
      <c r="G1408" t="s">
        <v>42</v>
      </c>
      <c r="H1408" t="s">
        <v>53</v>
      </c>
      <c r="I1408" t="s">
        <v>55</v>
      </c>
      <c r="J1408" t="s">
        <v>57</v>
      </c>
      <c r="K1408" s="4">
        <v>43673</v>
      </c>
      <c r="L1408">
        <v>2</v>
      </c>
      <c r="M1408" t="s">
        <v>60</v>
      </c>
      <c r="N1408" s="4">
        <v>43615</v>
      </c>
      <c r="O1408" s="4">
        <v>43830</v>
      </c>
      <c r="P1408">
        <v>1</v>
      </c>
      <c r="Q1408" t="s">
        <v>80</v>
      </c>
      <c r="R1408" t="s">
        <v>242</v>
      </c>
      <c r="S1408">
        <v>1</v>
      </c>
      <c r="T1408" t="s">
        <v>558</v>
      </c>
      <c r="U1408" t="s">
        <v>1118</v>
      </c>
      <c r="V1408" t="s">
        <v>1548</v>
      </c>
      <c r="W1408" t="s">
        <v>80</v>
      </c>
      <c r="X1408" t="s">
        <v>1548</v>
      </c>
      <c r="Y1408">
        <v>29.98</v>
      </c>
      <c r="Z1408">
        <v>29.98</v>
      </c>
      <c r="AA1408">
        <v>1</v>
      </c>
      <c r="AB1408" t="s">
        <v>79</v>
      </c>
      <c r="AC1408" t="s">
        <v>2349</v>
      </c>
      <c r="AH1408" s="4"/>
      <c r="AI1408" s="4"/>
      <c r="AJ1408" t="s">
        <v>80</v>
      </c>
      <c r="AK1408" t="s">
        <v>242</v>
      </c>
      <c r="AL1408" t="s">
        <v>558</v>
      </c>
      <c r="AM1408" t="s">
        <v>1118</v>
      </c>
      <c r="AN1408" t="s">
        <v>1548</v>
      </c>
      <c r="AO1408" t="s">
        <v>80</v>
      </c>
      <c r="AP1408" t="s">
        <v>1548</v>
      </c>
      <c r="AQ1408">
        <f>WebStore68[[#This Row],[unit_price]]*WebStore68[[#This Row],[quantity]]</f>
        <v>29.98</v>
      </c>
      <c r="AR1408" t="s">
        <v>79</v>
      </c>
      <c r="AS1408" t="s">
        <v>2349</v>
      </c>
      <c r="AT1408" t="str">
        <f t="shared" si="21"/>
        <v>7352664416210yesMale436732Facebook436154383029.9829.9823414.99214.994</v>
      </c>
      <c r="AU1408">
        <f>COUNTIF(AT$2:AT1408,AT1408)</f>
        <v>1</v>
      </c>
      <c r="AV1408" t="str">
        <f>WebStore68[[#This Row],[country]]&amp;"-"&amp;WebStore68[[#This Row],[item]]</f>
        <v>Germany-Disney Princess T-Shirt</v>
      </c>
    </row>
    <row r="1409" spans="1:48" hidden="1" x14ac:dyDescent="0.25">
      <c r="A1409">
        <v>739</v>
      </c>
      <c r="B1409">
        <v>269</v>
      </c>
      <c r="C1409" s="4">
        <v>44163</v>
      </c>
      <c r="D1409" s="14">
        <f>WebStore68[[#This Row],[order_date]]</f>
        <v>44163</v>
      </c>
      <c r="E1409" s="3">
        <f>ROUNDUP(MONTH(WebStore68[[#This Row],[order_date]])/3, 0)</f>
        <v>4</v>
      </c>
      <c r="F1409">
        <v>10</v>
      </c>
      <c r="G1409" t="s">
        <v>42</v>
      </c>
      <c r="H1409" t="s">
        <v>53</v>
      </c>
      <c r="I1409" t="s">
        <v>55</v>
      </c>
      <c r="J1409" t="s">
        <v>58</v>
      </c>
      <c r="K1409" s="4">
        <v>43899</v>
      </c>
      <c r="L1409">
        <v>5</v>
      </c>
      <c r="M1409" t="s">
        <v>60</v>
      </c>
      <c r="N1409" s="4">
        <v>43831</v>
      </c>
      <c r="O1409" s="4">
        <v>43921</v>
      </c>
      <c r="P1409">
        <v>1</v>
      </c>
      <c r="Q1409" t="s">
        <v>86</v>
      </c>
      <c r="R1409" t="s">
        <v>248</v>
      </c>
      <c r="S1409">
        <v>1</v>
      </c>
      <c r="T1409" t="s">
        <v>441</v>
      </c>
      <c r="U1409" t="s">
        <v>1003</v>
      </c>
      <c r="V1409" t="s">
        <v>1535</v>
      </c>
      <c r="W1409" t="s">
        <v>67</v>
      </c>
      <c r="X1409" t="s">
        <v>1577</v>
      </c>
      <c r="Y1409">
        <v>131.97</v>
      </c>
      <c r="Z1409">
        <v>74.97</v>
      </c>
      <c r="AA1409">
        <v>1</v>
      </c>
      <c r="AB1409" t="s">
        <v>530</v>
      </c>
      <c r="AC1409" t="s">
        <v>2367</v>
      </c>
      <c r="AH1409" s="4"/>
      <c r="AI1409" s="4"/>
      <c r="AJ1409" t="s">
        <v>86</v>
      </c>
      <c r="AK1409" t="s">
        <v>248</v>
      </c>
      <c r="AL1409" t="s">
        <v>441</v>
      </c>
      <c r="AM1409" t="s">
        <v>2640</v>
      </c>
      <c r="AN1409" t="s">
        <v>1535</v>
      </c>
      <c r="AO1409" t="s">
        <v>67</v>
      </c>
      <c r="AP1409" t="s">
        <v>1577</v>
      </c>
      <c r="AQ1409">
        <f>WebStore68[[#This Row],[unit_price]]*WebStore68[[#This Row],[quantity]]</f>
        <v>131.97</v>
      </c>
      <c r="AR1409" t="s">
        <v>530</v>
      </c>
      <c r="AS1409" t="s">
        <v>2367</v>
      </c>
      <c r="AT1409" t="str">
        <f t="shared" si="21"/>
        <v>7392694416310yesFemale438995Facebook4383143921131.9774.97710643.99324.9916</v>
      </c>
      <c r="AU1409">
        <f>COUNTIF(AT$2:AT1409,AT1409)</f>
        <v>1</v>
      </c>
      <c r="AV1409" t="str">
        <f>WebStore68[[#This Row],[country]]&amp;"-"&amp;WebStore68[[#This Row],[item]]</f>
        <v>Germany-PharMeDoc Pregnancy Pillow</v>
      </c>
    </row>
    <row r="1410" spans="1:48" hidden="1" x14ac:dyDescent="0.25">
      <c r="A1410">
        <v>773</v>
      </c>
      <c r="B1410">
        <v>433</v>
      </c>
      <c r="C1410" s="4">
        <v>44181</v>
      </c>
      <c r="D1410" s="14">
        <f>WebStore68[[#This Row],[order_date]]</f>
        <v>44181</v>
      </c>
      <c r="E1410" s="3">
        <f>ROUNDUP(MONTH(WebStore68[[#This Row],[order_date]])/3, 0)</f>
        <v>4</v>
      </c>
      <c r="F1410">
        <v>10</v>
      </c>
      <c r="G1410" t="s">
        <v>42</v>
      </c>
      <c r="H1410" t="s">
        <v>53</v>
      </c>
      <c r="I1410" t="s">
        <v>55</v>
      </c>
      <c r="J1410" t="s">
        <v>58</v>
      </c>
      <c r="K1410" s="4">
        <v>43680</v>
      </c>
      <c r="L1410">
        <v>1</v>
      </c>
      <c r="M1410" t="s">
        <v>61</v>
      </c>
      <c r="N1410" s="4">
        <v>43615</v>
      </c>
      <c r="O1410" s="4">
        <v>43830</v>
      </c>
      <c r="P1410">
        <v>1</v>
      </c>
      <c r="Q1410" t="s">
        <v>88</v>
      </c>
      <c r="R1410" t="s">
        <v>250</v>
      </c>
      <c r="S1410">
        <v>1</v>
      </c>
      <c r="T1410" t="s">
        <v>91</v>
      </c>
      <c r="U1410" t="s">
        <v>1353</v>
      </c>
      <c r="V1410" t="s">
        <v>1869</v>
      </c>
      <c r="W1410" t="s">
        <v>88</v>
      </c>
      <c r="X1410" t="s">
        <v>1869</v>
      </c>
      <c r="Y1410">
        <v>59.96</v>
      </c>
      <c r="Z1410">
        <v>59.96</v>
      </c>
      <c r="AA1410">
        <v>1</v>
      </c>
      <c r="AB1410" t="s">
        <v>88</v>
      </c>
      <c r="AC1410" t="s">
        <v>2556</v>
      </c>
      <c r="AH1410" s="4"/>
      <c r="AI1410" s="4"/>
      <c r="AJ1410" t="s">
        <v>80</v>
      </c>
      <c r="AK1410" t="s">
        <v>242</v>
      </c>
      <c r="AL1410" t="s">
        <v>65</v>
      </c>
      <c r="AM1410" t="s">
        <v>1267</v>
      </c>
      <c r="AN1410" t="s">
        <v>1548</v>
      </c>
      <c r="AO1410" t="s">
        <v>80</v>
      </c>
      <c r="AP1410" t="s">
        <v>1548</v>
      </c>
      <c r="AQ1410">
        <f>WebStore68[[#This Row],[unit_price]]*WebStore68[[#This Row],[quantity]]</f>
        <v>29.98</v>
      </c>
      <c r="AR1410" t="s">
        <v>80</v>
      </c>
      <c r="AS1410" t="s">
        <v>2357</v>
      </c>
      <c r="AT1410" t="str">
        <f t="shared" ref="AT1410:AT1473" si="22">CONCATENATE($A1410,$B1410,$C1410,$F1410,$I1410,$J1410,$K1410,$L1410,$M1410,$N1410,$O1410,$Y1410,$Z1410,$AD1410,$AE1410,$AF1410,$AG1410,$AH1410,$AI1410,$AJ1410,$AL1410,$AN1410,$AO1410,$AP1410,$AR1410)</f>
        <v>7734334418110yesFemale436801YouTube436154383059.9659.9621014.99214.992</v>
      </c>
      <c r="AU1410">
        <f>COUNTIF(AT$2:AT1410,AT1410)</f>
        <v>1</v>
      </c>
      <c r="AV1410" t="str">
        <f>WebStore68[[#This Row],[country]]&amp;"-"&amp;WebStore68[[#This Row],[item]]</f>
        <v>Germany-5 Pairs Stud Earrings Set Hypoallergenic Cubic Zirconia 316L</v>
      </c>
    </row>
    <row r="1411" spans="1:48" hidden="1" x14ac:dyDescent="0.25">
      <c r="A1411">
        <v>775</v>
      </c>
      <c r="B1411">
        <v>196</v>
      </c>
      <c r="C1411" s="4">
        <v>44182</v>
      </c>
      <c r="D1411" s="14">
        <f>WebStore68[[#This Row],[order_date]]</f>
        <v>44182</v>
      </c>
      <c r="E1411" s="3">
        <f>ROUNDUP(MONTH(WebStore68[[#This Row],[order_date]])/3, 0)</f>
        <v>4</v>
      </c>
      <c r="F1411">
        <v>10</v>
      </c>
      <c r="G1411" t="s">
        <v>42</v>
      </c>
      <c r="H1411" t="s">
        <v>53</v>
      </c>
      <c r="I1411" t="s">
        <v>55</v>
      </c>
      <c r="J1411" t="s">
        <v>57</v>
      </c>
      <c r="K1411" s="4">
        <v>43935</v>
      </c>
      <c r="L1411">
        <v>7</v>
      </c>
      <c r="M1411" t="s">
        <v>61</v>
      </c>
      <c r="N1411" s="4">
        <v>43915</v>
      </c>
      <c r="O1411" s="4">
        <v>44012</v>
      </c>
      <c r="P1411">
        <v>1</v>
      </c>
      <c r="Q1411" t="s">
        <v>86</v>
      </c>
      <c r="R1411" t="s">
        <v>248</v>
      </c>
      <c r="S1411">
        <v>1</v>
      </c>
      <c r="T1411" t="s">
        <v>633</v>
      </c>
      <c r="U1411" t="s">
        <v>1017</v>
      </c>
      <c r="V1411" t="s">
        <v>1547</v>
      </c>
      <c r="W1411" t="s">
        <v>80</v>
      </c>
      <c r="X1411" t="s">
        <v>1577</v>
      </c>
      <c r="Y1411">
        <v>319.98</v>
      </c>
      <c r="Z1411">
        <v>49.98</v>
      </c>
      <c r="AA1411">
        <v>1</v>
      </c>
      <c r="AB1411" t="s">
        <v>547</v>
      </c>
      <c r="AC1411" t="s">
        <v>2354</v>
      </c>
      <c r="AH1411" s="4"/>
      <c r="AI1411" s="4"/>
      <c r="AJ1411" t="s">
        <v>86</v>
      </c>
      <c r="AK1411" t="s">
        <v>248</v>
      </c>
      <c r="AL1411" t="s">
        <v>633</v>
      </c>
      <c r="AM1411" t="s">
        <v>1017</v>
      </c>
      <c r="AN1411" t="s">
        <v>1547</v>
      </c>
      <c r="AO1411" t="s">
        <v>80</v>
      </c>
      <c r="AP1411" t="s">
        <v>1577</v>
      </c>
      <c r="AQ1411">
        <f>WebStore68[[#This Row],[unit_price]]*WebStore68[[#This Row],[quantity]]</f>
        <v>319.98</v>
      </c>
      <c r="AR1411" t="s">
        <v>547</v>
      </c>
      <c r="AS1411" t="s">
        <v>2354</v>
      </c>
      <c r="AT1411" t="str">
        <f t="shared" si="22"/>
        <v>7751964418210yesMale439357YouTube4391544012319.9849.98789159.99224.9914</v>
      </c>
      <c r="AU1411">
        <f>COUNTIF(AT$2:AT1411,AT1411)</f>
        <v>1</v>
      </c>
      <c r="AV1411" t="str">
        <f>WebStore68[[#This Row],[country]]&amp;"-"&amp;WebStore68[[#This Row],[item]]</f>
        <v>Germany-Milwaukee 2724-20 M18</v>
      </c>
    </row>
    <row r="1412" spans="1:48" hidden="1" x14ac:dyDescent="0.25">
      <c r="A1412">
        <v>777</v>
      </c>
      <c r="B1412">
        <v>205</v>
      </c>
      <c r="C1412" s="4">
        <v>44184</v>
      </c>
      <c r="D1412" s="14">
        <f>WebStore68[[#This Row],[order_date]]</f>
        <v>44184</v>
      </c>
      <c r="E1412" s="3">
        <f>ROUNDUP(MONTH(WebStore68[[#This Row],[order_date]])/3, 0)</f>
        <v>4</v>
      </c>
      <c r="F1412">
        <v>10</v>
      </c>
      <c r="G1412" t="s">
        <v>42</v>
      </c>
      <c r="H1412" t="s">
        <v>53</v>
      </c>
      <c r="I1412" t="s">
        <v>56</v>
      </c>
      <c r="J1412" t="s">
        <v>58</v>
      </c>
      <c r="K1412" s="4">
        <v>44065</v>
      </c>
      <c r="L1412">
        <v>8</v>
      </c>
      <c r="M1412" t="s">
        <v>60</v>
      </c>
      <c r="N1412" s="4">
        <v>44000</v>
      </c>
      <c r="O1412" s="4">
        <v>44073</v>
      </c>
      <c r="P1412">
        <v>1</v>
      </c>
      <c r="Q1412" t="s">
        <v>67</v>
      </c>
      <c r="R1412" t="s">
        <v>229</v>
      </c>
      <c r="S1412">
        <v>1</v>
      </c>
      <c r="T1412" t="s">
        <v>636</v>
      </c>
      <c r="U1412" t="s">
        <v>974</v>
      </c>
      <c r="V1412" t="s">
        <v>1513</v>
      </c>
      <c r="W1412" t="s">
        <v>80</v>
      </c>
      <c r="X1412" t="s">
        <v>1548</v>
      </c>
      <c r="Y1412">
        <v>59.98</v>
      </c>
      <c r="Z1412">
        <v>29.98</v>
      </c>
      <c r="AA1412">
        <v>1</v>
      </c>
      <c r="AB1412" t="s">
        <v>455</v>
      </c>
      <c r="AC1412" t="s">
        <v>2340</v>
      </c>
      <c r="AH1412" s="4"/>
      <c r="AI1412" s="4"/>
      <c r="AJ1412" t="s">
        <v>67</v>
      </c>
      <c r="AK1412" t="s">
        <v>229</v>
      </c>
      <c r="AL1412" t="s">
        <v>636</v>
      </c>
      <c r="AM1412" t="s">
        <v>974</v>
      </c>
      <c r="AN1412" t="s">
        <v>1513</v>
      </c>
      <c r="AO1412" t="s">
        <v>80</v>
      </c>
      <c r="AP1412" t="s">
        <v>1548</v>
      </c>
      <c r="AQ1412">
        <f>WebStore68[[#This Row],[unit_price]]*WebStore68[[#This Row],[quantity]]</f>
        <v>59.98</v>
      </c>
      <c r="AR1412" t="s">
        <v>455</v>
      </c>
      <c r="AS1412" t="s">
        <v>2340</v>
      </c>
      <c r="AT1412" t="str">
        <f t="shared" si="22"/>
        <v>7772054418410noFemale440658Facebook440004407359.9829.98314129.99214.9915</v>
      </c>
      <c r="AU1412">
        <f>COUNTIF(AT$2:AT1412,AT1412)</f>
        <v>1</v>
      </c>
      <c r="AV1412" t="str">
        <f>WebStore68[[#This Row],[country]]&amp;"-"&amp;WebStore68[[#This Row],[item]]</f>
        <v>Germany-The Secret</v>
      </c>
    </row>
    <row r="1413" spans="1:48" hidden="1" x14ac:dyDescent="0.25">
      <c r="A1413">
        <v>780</v>
      </c>
      <c r="B1413">
        <v>44</v>
      </c>
      <c r="C1413" s="4">
        <v>44186</v>
      </c>
      <c r="D1413" s="14">
        <f>WebStore68[[#This Row],[order_date]]</f>
        <v>44186</v>
      </c>
      <c r="E1413" s="3">
        <f>ROUNDUP(MONTH(WebStore68[[#This Row],[order_date]])/3, 0)</f>
        <v>4</v>
      </c>
      <c r="F1413">
        <v>10</v>
      </c>
      <c r="G1413" t="s">
        <v>42</v>
      </c>
      <c r="H1413" t="s">
        <v>53</v>
      </c>
      <c r="I1413" t="s">
        <v>55</v>
      </c>
      <c r="J1413" t="s">
        <v>57</v>
      </c>
      <c r="K1413" s="4">
        <v>44170</v>
      </c>
      <c r="L1413">
        <v>11</v>
      </c>
      <c r="M1413" t="s">
        <v>60</v>
      </c>
      <c r="N1413" s="4">
        <v>44148</v>
      </c>
      <c r="O1413" s="4">
        <v>44265</v>
      </c>
      <c r="P1413">
        <v>1</v>
      </c>
      <c r="Q1413" t="s">
        <v>65</v>
      </c>
      <c r="R1413" t="s">
        <v>227</v>
      </c>
      <c r="S1413">
        <v>1</v>
      </c>
      <c r="T1413" t="s">
        <v>545</v>
      </c>
      <c r="U1413" t="s">
        <v>1106</v>
      </c>
      <c r="V1413" t="s">
        <v>1632</v>
      </c>
      <c r="W1413" t="s">
        <v>80</v>
      </c>
      <c r="X1413" t="s">
        <v>1517</v>
      </c>
      <c r="Y1413">
        <v>640</v>
      </c>
      <c r="Z1413">
        <v>39.979999999999997</v>
      </c>
      <c r="AA1413">
        <v>1</v>
      </c>
      <c r="AB1413" t="s">
        <v>431</v>
      </c>
      <c r="AC1413" t="s">
        <v>2326</v>
      </c>
      <c r="AH1413" s="4"/>
      <c r="AI1413" s="4"/>
      <c r="AJ1413" t="s">
        <v>65</v>
      </c>
      <c r="AK1413" t="s">
        <v>227</v>
      </c>
      <c r="AL1413" t="s">
        <v>545</v>
      </c>
      <c r="AM1413" t="s">
        <v>1106</v>
      </c>
      <c r="AN1413" t="s">
        <v>1632</v>
      </c>
      <c r="AO1413" t="s">
        <v>80</v>
      </c>
      <c r="AP1413" t="s">
        <v>1517</v>
      </c>
      <c r="AQ1413">
        <f>WebStore68[[#This Row],[unit_price]]*WebStore68[[#This Row],[quantity]]</f>
        <v>640</v>
      </c>
      <c r="AR1413" t="s">
        <v>431</v>
      </c>
      <c r="AS1413" t="s">
        <v>2326</v>
      </c>
      <c r="AT1413" t="str">
        <f t="shared" si="22"/>
        <v>780444418610yesMale4417011Facebook441484426564039.981042320219.9924</v>
      </c>
      <c r="AU1413">
        <f>COUNTIF(AT$2:AT1413,AT1413)</f>
        <v>1</v>
      </c>
      <c r="AV1413" t="str">
        <f>WebStore68[[#This Row],[country]]&amp;"-"&amp;WebStore68[[#This Row],[item]]</f>
        <v>Germany-Face Mask</v>
      </c>
    </row>
    <row r="1414" spans="1:48" hidden="1" x14ac:dyDescent="0.25">
      <c r="A1414">
        <v>791</v>
      </c>
      <c r="B1414">
        <v>274</v>
      </c>
      <c r="C1414" s="13">
        <v>44192</v>
      </c>
      <c r="D1414" s="14">
        <f>WebStore68[[#This Row],[order_date]]</f>
        <v>44192</v>
      </c>
      <c r="E1414" s="3">
        <f>ROUNDUP(MONTH(WebStore68[[#This Row],[order_date]])/3, 0)</f>
        <v>4</v>
      </c>
      <c r="F1414">
        <v>10</v>
      </c>
      <c r="G1414" t="s">
        <v>42</v>
      </c>
      <c r="H1414" t="s">
        <v>53</v>
      </c>
      <c r="I1414" t="s">
        <v>55</v>
      </c>
      <c r="J1414" t="s">
        <v>57</v>
      </c>
      <c r="K1414" s="4">
        <v>43679</v>
      </c>
      <c r="L1414">
        <v>2</v>
      </c>
      <c r="M1414" t="s">
        <v>60</v>
      </c>
      <c r="N1414" s="4">
        <v>43615</v>
      </c>
      <c r="O1414" s="4">
        <v>43830</v>
      </c>
      <c r="P1414">
        <v>1</v>
      </c>
      <c r="Q1414" t="s">
        <v>67</v>
      </c>
      <c r="R1414" t="s">
        <v>229</v>
      </c>
      <c r="S1414">
        <v>1</v>
      </c>
      <c r="T1414" t="s">
        <v>467</v>
      </c>
      <c r="U1414" t="s">
        <v>1030</v>
      </c>
      <c r="V1414" t="s">
        <v>1560</v>
      </c>
      <c r="W1414" t="s">
        <v>69</v>
      </c>
      <c r="X1414" t="s">
        <v>1548</v>
      </c>
      <c r="Y1414">
        <v>29.87</v>
      </c>
      <c r="Z1414">
        <v>14.99</v>
      </c>
      <c r="AA1414">
        <v>1</v>
      </c>
      <c r="AB1414" t="s">
        <v>84</v>
      </c>
      <c r="AC1414" t="s">
        <v>2366</v>
      </c>
      <c r="AH1414" s="4"/>
      <c r="AI1414" s="4"/>
      <c r="AJ1414" t="s">
        <v>67</v>
      </c>
      <c r="AK1414" t="s">
        <v>229</v>
      </c>
      <c r="AL1414" t="s">
        <v>467</v>
      </c>
      <c r="AM1414" t="s">
        <v>1030</v>
      </c>
      <c r="AN1414" t="s">
        <v>1560</v>
      </c>
      <c r="AO1414" t="s">
        <v>69</v>
      </c>
      <c r="AP1414" t="s">
        <v>1548</v>
      </c>
      <c r="AQ1414">
        <f>WebStore68[[#This Row],[unit_price]]*WebStore68[[#This Row],[quantity]]</f>
        <v>29.87</v>
      </c>
      <c r="AR1414" t="s">
        <v>84</v>
      </c>
      <c r="AS1414" t="s">
        <v>2366</v>
      </c>
      <c r="AT1414" t="str">
        <f t="shared" si="22"/>
        <v>7912744419210yesMale436792Facebook436154383029.8714.99314029.87114.999</v>
      </c>
      <c r="AU1414">
        <f>COUNTIF(AT$2:AT1414,AT1414)</f>
        <v>1</v>
      </c>
      <c r="AV1414" t="str">
        <f>WebStore68[[#This Row],[country]]&amp;"-"&amp;WebStore68[[#This Row],[item]]</f>
        <v>Germany-The Monk who Sold His Ferrari</v>
      </c>
    </row>
    <row r="1415" spans="1:48" hidden="1" x14ac:dyDescent="0.25">
      <c r="A1415">
        <v>794</v>
      </c>
      <c r="B1415">
        <v>269</v>
      </c>
      <c r="C1415" s="4">
        <v>44194</v>
      </c>
      <c r="D1415" s="14">
        <f>WebStore68[[#This Row],[order_date]]</f>
        <v>44194</v>
      </c>
      <c r="E1415" s="3">
        <f>ROUNDUP(MONTH(WebStore68[[#This Row],[order_date]])/3, 0)</f>
        <v>4</v>
      </c>
      <c r="F1415">
        <v>10</v>
      </c>
      <c r="G1415" t="s">
        <v>42</v>
      </c>
      <c r="H1415" t="s">
        <v>53</v>
      </c>
      <c r="I1415" t="s">
        <v>55</v>
      </c>
      <c r="J1415" t="s">
        <v>58</v>
      </c>
      <c r="K1415" s="4">
        <v>43899</v>
      </c>
      <c r="L1415">
        <v>5</v>
      </c>
      <c r="M1415" t="s">
        <v>60</v>
      </c>
      <c r="N1415" s="4">
        <v>43831</v>
      </c>
      <c r="O1415" s="4">
        <v>43921</v>
      </c>
      <c r="P1415">
        <v>1</v>
      </c>
      <c r="Q1415" t="s">
        <v>90</v>
      </c>
      <c r="R1415" t="s">
        <v>252</v>
      </c>
      <c r="S1415">
        <v>1</v>
      </c>
      <c r="T1415" t="s">
        <v>444</v>
      </c>
      <c r="U1415" t="s">
        <v>1006</v>
      </c>
      <c r="V1415" t="s">
        <v>1537</v>
      </c>
      <c r="W1415" t="s">
        <v>67</v>
      </c>
      <c r="X1415" t="s">
        <v>1562</v>
      </c>
      <c r="Y1415">
        <v>47.91</v>
      </c>
      <c r="Z1415">
        <v>29.97</v>
      </c>
      <c r="AA1415">
        <v>1</v>
      </c>
      <c r="AB1415" t="s">
        <v>645</v>
      </c>
      <c r="AC1415" t="s">
        <v>2347</v>
      </c>
      <c r="AH1415" s="4"/>
      <c r="AI1415" s="4"/>
      <c r="AJ1415" t="s">
        <v>90</v>
      </c>
      <c r="AK1415" t="s">
        <v>252</v>
      </c>
      <c r="AL1415" t="s">
        <v>444</v>
      </c>
      <c r="AM1415" t="s">
        <v>1006</v>
      </c>
      <c r="AN1415" t="s">
        <v>1537</v>
      </c>
      <c r="AO1415" t="s">
        <v>67</v>
      </c>
      <c r="AP1415" t="s">
        <v>1562</v>
      </c>
      <c r="AQ1415">
        <f>WebStore68[[#This Row],[unit_price]]*WebStore68[[#This Row],[quantity]]</f>
        <v>47.910000000000004</v>
      </c>
      <c r="AR1415" t="s">
        <v>645</v>
      </c>
      <c r="AS1415" t="s">
        <v>2347</v>
      </c>
      <c r="AT1415" t="str">
        <f t="shared" si="22"/>
        <v>7942694419410yesFemale438995Facebook438314392147.9129.97612215.9739.9913</v>
      </c>
      <c r="AU1415">
        <f>COUNTIF(AT$2:AT1415,AT1415)</f>
        <v>1</v>
      </c>
      <c r="AV1415" t="str">
        <f>WebStore68[[#This Row],[country]]&amp;"-"&amp;WebStore68[[#This Row],[item]]</f>
        <v>Germany-Rummikub Classic Edition</v>
      </c>
    </row>
    <row r="1416" spans="1:48" hidden="1" x14ac:dyDescent="0.25">
      <c r="A1416">
        <v>796</v>
      </c>
      <c r="B1416">
        <v>269</v>
      </c>
      <c r="C1416" s="4">
        <v>44195</v>
      </c>
      <c r="D1416" s="14">
        <f>WebStore68[[#This Row],[order_date]]</f>
        <v>44195</v>
      </c>
      <c r="E1416" s="3">
        <f>ROUNDUP(MONTH(WebStore68[[#This Row],[order_date]])/3, 0)</f>
        <v>4</v>
      </c>
      <c r="F1416">
        <v>10</v>
      </c>
      <c r="G1416" t="s">
        <v>42</v>
      </c>
      <c r="H1416" t="s">
        <v>53</v>
      </c>
      <c r="I1416" t="s">
        <v>55</v>
      </c>
      <c r="J1416" t="s">
        <v>58</v>
      </c>
      <c r="K1416" s="4">
        <v>43899</v>
      </c>
      <c r="L1416">
        <v>5</v>
      </c>
      <c r="M1416" t="s">
        <v>60</v>
      </c>
      <c r="N1416" s="4">
        <v>43831</v>
      </c>
      <c r="O1416" s="4">
        <v>43921</v>
      </c>
      <c r="P1416">
        <v>1</v>
      </c>
      <c r="Q1416" t="s">
        <v>79</v>
      </c>
      <c r="R1416" t="s">
        <v>241</v>
      </c>
      <c r="S1416">
        <v>1</v>
      </c>
      <c r="T1416" t="s">
        <v>595</v>
      </c>
      <c r="U1416" t="s">
        <v>1045</v>
      </c>
      <c r="V1416" t="s">
        <v>578</v>
      </c>
      <c r="W1416" t="s">
        <v>80</v>
      </c>
      <c r="X1416" t="s">
        <v>1548</v>
      </c>
      <c r="Y1416">
        <v>200</v>
      </c>
      <c r="Z1416">
        <v>29.98</v>
      </c>
      <c r="AA1416">
        <v>1</v>
      </c>
      <c r="AB1416" t="s">
        <v>455</v>
      </c>
      <c r="AC1416" t="s">
        <v>2340</v>
      </c>
      <c r="AH1416" s="4"/>
      <c r="AI1416" s="4"/>
      <c r="AJ1416" t="s">
        <v>79</v>
      </c>
      <c r="AK1416" t="s">
        <v>241</v>
      </c>
      <c r="AL1416" t="s">
        <v>595</v>
      </c>
      <c r="AM1416" t="s">
        <v>1045</v>
      </c>
      <c r="AN1416" t="s">
        <v>578</v>
      </c>
      <c r="AO1416" t="s">
        <v>80</v>
      </c>
      <c r="AP1416" t="s">
        <v>1548</v>
      </c>
      <c r="AQ1416">
        <f>WebStore68[[#This Row],[unit_price]]*WebStore68[[#This Row],[quantity]]</f>
        <v>200</v>
      </c>
      <c r="AR1416" t="s">
        <v>455</v>
      </c>
      <c r="AS1416" t="s">
        <v>2340</v>
      </c>
      <c r="AT1416" t="str">
        <f t="shared" si="22"/>
        <v>7962694419510yesFemale438995Facebook438314392120029.98467100214.9915</v>
      </c>
      <c r="AU1416">
        <f>COUNTIF(AT$2:AT1416,AT1416)</f>
        <v>1</v>
      </c>
      <c r="AV1416" t="str">
        <f>WebStore68[[#This Row],[country]]&amp;"-"&amp;WebStore68[[#This Row],[item]]</f>
        <v>Germany-Jumpstart Booster Box - MTG Magic the Gathering</v>
      </c>
    </row>
    <row r="1417" spans="1:48" hidden="1" x14ac:dyDescent="0.25">
      <c r="A1417">
        <v>820</v>
      </c>
      <c r="B1417">
        <v>269</v>
      </c>
      <c r="C1417" s="4">
        <v>44209</v>
      </c>
      <c r="D1417" s="14">
        <f>WebStore68[[#This Row],[order_date]]</f>
        <v>44209</v>
      </c>
      <c r="E1417" s="3">
        <f>ROUNDUP(MONTH(WebStore68[[#This Row],[order_date]])/3, 0)</f>
        <v>1</v>
      </c>
      <c r="F1417">
        <v>10</v>
      </c>
      <c r="G1417" t="s">
        <v>42</v>
      </c>
      <c r="H1417" t="s">
        <v>53</v>
      </c>
      <c r="I1417" t="s">
        <v>55</v>
      </c>
      <c r="J1417" t="s">
        <v>58</v>
      </c>
      <c r="K1417" s="4">
        <v>43899</v>
      </c>
      <c r="L1417">
        <v>5</v>
      </c>
      <c r="M1417" t="s">
        <v>60</v>
      </c>
      <c r="N1417" s="4">
        <v>43831</v>
      </c>
      <c r="O1417" s="4">
        <v>43921</v>
      </c>
      <c r="P1417">
        <v>1</v>
      </c>
      <c r="Q1417" t="s">
        <v>70</v>
      </c>
      <c r="R1417" t="s">
        <v>232</v>
      </c>
      <c r="S1417">
        <v>1</v>
      </c>
      <c r="T1417" t="s">
        <v>484</v>
      </c>
      <c r="U1417" t="s">
        <v>1038</v>
      </c>
      <c r="V1417" t="s">
        <v>1576</v>
      </c>
      <c r="W1417" t="s">
        <v>69</v>
      </c>
      <c r="X1417" t="s">
        <v>1517</v>
      </c>
      <c r="Y1417">
        <v>35.97</v>
      </c>
      <c r="Z1417">
        <v>19.989999999999998</v>
      </c>
      <c r="AA1417">
        <v>1</v>
      </c>
      <c r="AB1417" t="s">
        <v>640</v>
      </c>
      <c r="AC1417" t="s">
        <v>2393</v>
      </c>
      <c r="AH1417" s="4"/>
      <c r="AI1417" s="4"/>
      <c r="AJ1417" t="s">
        <v>70</v>
      </c>
      <c r="AK1417" t="s">
        <v>232</v>
      </c>
      <c r="AL1417" t="s">
        <v>484</v>
      </c>
      <c r="AM1417" t="s">
        <v>1038</v>
      </c>
      <c r="AN1417" t="s">
        <v>1576</v>
      </c>
      <c r="AO1417" t="s">
        <v>69</v>
      </c>
      <c r="AP1417" t="s">
        <v>1517</v>
      </c>
      <c r="AQ1417">
        <f>WebStore68[[#This Row],[unit_price]]*WebStore68[[#This Row],[quantity]]</f>
        <v>35.97</v>
      </c>
      <c r="AR1417" t="s">
        <v>640</v>
      </c>
      <c r="AS1417" t="s">
        <v>2393</v>
      </c>
      <c r="AT1417" t="str">
        <f t="shared" si="22"/>
        <v>8202694420910yesFemale438995Facebook438314392135.9719.99515435.97119.9917</v>
      </c>
      <c r="AU1417">
        <f>COUNTIF(AT$2:AT1417,AT1417)</f>
        <v>1</v>
      </c>
      <c r="AV1417" t="str">
        <f>WebStore68[[#This Row],[country]]&amp;"-"&amp;WebStore68[[#This Row],[item]]</f>
        <v>Germany-Wilson A500 Youth Leather Right Hand Throw Catchers Baseball Mitt Glove 32"</v>
      </c>
    </row>
    <row r="1418" spans="1:48" hidden="1" x14ac:dyDescent="0.25">
      <c r="A1418">
        <v>821</v>
      </c>
      <c r="B1418">
        <v>266</v>
      </c>
      <c r="C1418" s="13">
        <v>44210</v>
      </c>
      <c r="D1418" s="14">
        <f>WebStore68[[#This Row],[order_date]]</f>
        <v>44210</v>
      </c>
      <c r="E1418" s="3">
        <f>ROUNDUP(MONTH(WebStore68[[#This Row],[order_date]])/3, 0)</f>
        <v>1</v>
      </c>
      <c r="F1418">
        <v>10</v>
      </c>
      <c r="G1418" t="s">
        <v>42</v>
      </c>
      <c r="H1418" t="s">
        <v>53</v>
      </c>
      <c r="I1418" t="s">
        <v>55</v>
      </c>
      <c r="J1418" t="s">
        <v>57</v>
      </c>
      <c r="K1418" s="4">
        <v>43673</v>
      </c>
      <c r="L1418">
        <v>2</v>
      </c>
      <c r="M1418" t="s">
        <v>60</v>
      </c>
      <c r="N1418" s="4">
        <v>43615</v>
      </c>
      <c r="O1418" s="4">
        <v>43830</v>
      </c>
      <c r="P1418">
        <v>1</v>
      </c>
      <c r="Q1418" t="s">
        <v>86</v>
      </c>
      <c r="R1418" t="s">
        <v>248</v>
      </c>
      <c r="S1418">
        <v>1</v>
      </c>
      <c r="T1418" t="s">
        <v>653</v>
      </c>
      <c r="U1418" t="s">
        <v>1197</v>
      </c>
      <c r="V1418" t="s">
        <v>1721</v>
      </c>
      <c r="W1418" t="s">
        <v>69</v>
      </c>
      <c r="X1418" t="s">
        <v>1577</v>
      </c>
      <c r="Y1418">
        <v>332.49</v>
      </c>
      <c r="Z1418">
        <v>24.99</v>
      </c>
      <c r="AA1418">
        <v>1</v>
      </c>
      <c r="AB1418" t="s">
        <v>549</v>
      </c>
      <c r="AC1418" t="s">
        <v>2362</v>
      </c>
      <c r="AH1418" s="4"/>
      <c r="AI1418" s="4"/>
      <c r="AJ1418" t="s">
        <v>86</v>
      </c>
      <c r="AK1418" t="s">
        <v>248</v>
      </c>
      <c r="AL1418" t="s">
        <v>653</v>
      </c>
      <c r="AM1418" t="s">
        <v>1197</v>
      </c>
      <c r="AN1418" t="s">
        <v>1721</v>
      </c>
      <c r="AO1418" t="s">
        <v>69</v>
      </c>
      <c r="AP1418" t="s">
        <v>1577</v>
      </c>
      <c r="AQ1418">
        <f>WebStore68[[#This Row],[unit_price]]*WebStore68[[#This Row],[quantity]]</f>
        <v>332.49</v>
      </c>
      <c r="AR1418" t="s">
        <v>549</v>
      </c>
      <c r="AS1418" t="s">
        <v>2362</v>
      </c>
      <c r="AT1418" t="str">
        <f t="shared" si="22"/>
        <v>8212664421010yesMale436732Facebook4361543830332.4924.99784332.49124.9922</v>
      </c>
      <c r="AU1418">
        <f>COUNTIF(AT$2:AT1418,AT1418)</f>
        <v>1</v>
      </c>
      <c r="AV1418" t="str">
        <f>WebStore68[[#This Row],[country]]&amp;"-"&amp;WebStore68[[#This Row],[item]]</f>
        <v>Germany-Makita DLM432Z</v>
      </c>
    </row>
    <row r="1419" spans="1:48" hidden="1" x14ac:dyDescent="0.25">
      <c r="A1419">
        <v>822</v>
      </c>
      <c r="B1419">
        <v>366</v>
      </c>
      <c r="C1419" s="4">
        <v>44210</v>
      </c>
      <c r="D1419" s="14">
        <f>WebStore68[[#This Row],[order_date]]</f>
        <v>44210</v>
      </c>
      <c r="E1419" s="3">
        <f>ROUNDUP(MONTH(WebStore68[[#This Row],[order_date]])/3, 0)</f>
        <v>1</v>
      </c>
      <c r="F1419">
        <v>10</v>
      </c>
      <c r="G1419" t="s">
        <v>42</v>
      </c>
      <c r="H1419" t="s">
        <v>53</v>
      </c>
      <c r="I1419" t="s">
        <v>56</v>
      </c>
      <c r="J1419" t="s">
        <v>57</v>
      </c>
      <c r="K1419" s="4">
        <v>43890</v>
      </c>
      <c r="L1419">
        <v>5</v>
      </c>
      <c r="M1419" t="s">
        <v>60</v>
      </c>
      <c r="N1419" s="4">
        <v>43831</v>
      </c>
      <c r="O1419" s="4">
        <v>43921</v>
      </c>
      <c r="P1419">
        <v>1</v>
      </c>
      <c r="Q1419" t="s">
        <v>67</v>
      </c>
      <c r="R1419" t="s">
        <v>229</v>
      </c>
      <c r="S1419">
        <v>1</v>
      </c>
      <c r="T1419" t="s">
        <v>547</v>
      </c>
      <c r="U1419" t="s">
        <v>1108</v>
      </c>
      <c r="V1419" t="s">
        <v>1577</v>
      </c>
      <c r="W1419" t="s">
        <v>80</v>
      </c>
      <c r="X1419" t="s">
        <v>1548</v>
      </c>
      <c r="Y1419">
        <v>49.98</v>
      </c>
      <c r="Z1419">
        <v>29.98</v>
      </c>
      <c r="AA1419">
        <v>1</v>
      </c>
      <c r="AB1419" t="s">
        <v>455</v>
      </c>
      <c r="AC1419" t="s">
        <v>2340</v>
      </c>
      <c r="AH1419" s="4"/>
      <c r="AI1419" s="4"/>
      <c r="AJ1419" t="s">
        <v>67</v>
      </c>
      <c r="AK1419" t="s">
        <v>229</v>
      </c>
      <c r="AL1419" t="s">
        <v>547</v>
      </c>
      <c r="AM1419" t="s">
        <v>1108</v>
      </c>
      <c r="AN1419" t="s">
        <v>1577</v>
      </c>
      <c r="AO1419" t="s">
        <v>80</v>
      </c>
      <c r="AP1419" t="s">
        <v>1548</v>
      </c>
      <c r="AQ1419">
        <f>WebStore68[[#This Row],[unit_price]]*WebStore68[[#This Row],[quantity]]</f>
        <v>49.98</v>
      </c>
      <c r="AR1419" t="s">
        <v>455</v>
      </c>
      <c r="AS1419" t="s">
        <v>2340</v>
      </c>
      <c r="AT1419" t="str">
        <f t="shared" si="22"/>
        <v>8223664421010noMale438905Facebook438314392149.9829.9831424.99214.9915</v>
      </c>
      <c r="AU1419">
        <f>COUNTIF(AT$2:AT1419,AT1419)</f>
        <v>1</v>
      </c>
      <c r="AV1419" t="str">
        <f>WebStore68[[#This Row],[country]]&amp;"-"&amp;WebStore68[[#This Row],[item]]</f>
        <v>Germany-Alfred Judd THE YOUNG TREASURE HUNTERS 1924 1st Ed.</v>
      </c>
    </row>
    <row r="1420" spans="1:48" hidden="1" x14ac:dyDescent="0.25">
      <c r="A1420">
        <v>834</v>
      </c>
      <c r="B1420">
        <v>266</v>
      </c>
      <c r="C1420" s="13">
        <v>44215</v>
      </c>
      <c r="D1420" s="14">
        <f>WebStore68[[#This Row],[order_date]]</f>
        <v>44215</v>
      </c>
      <c r="E1420" s="3">
        <f>ROUNDUP(MONTH(WebStore68[[#This Row],[order_date]])/3, 0)</f>
        <v>1</v>
      </c>
      <c r="F1420">
        <v>10</v>
      </c>
      <c r="G1420" t="s">
        <v>42</v>
      </c>
      <c r="H1420" t="s">
        <v>53</v>
      </c>
      <c r="I1420" t="s">
        <v>55</v>
      </c>
      <c r="J1420" t="s">
        <v>57</v>
      </c>
      <c r="K1420" s="4">
        <v>43673</v>
      </c>
      <c r="L1420">
        <v>2</v>
      </c>
      <c r="M1420" t="s">
        <v>60</v>
      </c>
      <c r="N1420" s="4">
        <v>43615</v>
      </c>
      <c r="O1420" s="4">
        <v>43830</v>
      </c>
      <c r="P1420">
        <v>1</v>
      </c>
      <c r="Q1420" t="s">
        <v>70</v>
      </c>
      <c r="R1420" t="s">
        <v>232</v>
      </c>
      <c r="S1420">
        <v>1</v>
      </c>
      <c r="T1420" t="s">
        <v>753</v>
      </c>
      <c r="U1420" t="s">
        <v>1077</v>
      </c>
      <c r="V1420" t="s">
        <v>598</v>
      </c>
      <c r="W1420" t="s">
        <v>69</v>
      </c>
      <c r="X1420" t="s">
        <v>1517</v>
      </c>
      <c r="Y1420">
        <v>35</v>
      </c>
      <c r="Z1420">
        <v>19.989999999999998</v>
      </c>
      <c r="AA1420">
        <v>1</v>
      </c>
      <c r="AB1420" t="s">
        <v>673</v>
      </c>
      <c r="AC1420" t="s">
        <v>2348</v>
      </c>
      <c r="AH1420" s="4"/>
      <c r="AI1420" s="4"/>
      <c r="AJ1420" t="s">
        <v>70</v>
      </c>
      <c r="AK1420" t="s">
        <v>232</v>
      </c>
      <c r="AL1420" t="s">
        <v>753</v>
      </c>
      <c r="AM1420" t="s">
        <v>1077</v>
      </c>
      <c r="AN1420" t="s">
        <v>598</v>
      </c>
      <c r="AO1420" t="s">
        <v>69</v>
      </c>
      <c r="AP1420" t="s">
        <v>1517</v>
      </c>
      <c r="AQ1420">
        <f>WebStore68[[#This Row],[unit_price]]*WebStore68[[#This Row],[quantity]]</f>
        <v>35</v>
      </c>
      <c r="AR1420" t="s">
        <v>673</v>
      </c>
      <c r="AS1420" t="s">
        <v>2348</v>
      </c>
      <c r="AT1420" t="str">
        <f t="shared" si="22"/>
        <v>8342664421510yesMale436732Facebook43615438303519.99513235119.9912</v>
      </c>
      <c r="AU1420">
        <f>COUNTIF(AT$2:AT1420,AT1420)</f>
        <v>1</v>
      </c>
      <c r="AV1420" t="str">
        <f>WebStore68[[#This Row],[country]]&amp;"-"&amp;WebStore68[[#This Row],[item]]</f>
        <v>Germany-Soccer Goal Set</v>
      </c>
    </row>
    <row r="1421" spans="1:48" hidden="1" x14ac:dyDescent="0.25">
      <c r="A1421">
        <v>837</v>
      </c>
      <c r="B1421">
        <v>196</v>
      </c>
      <c r="C1421" s="4">
        <v>44216</v>
      </c>
      <c r="D1421" s="14">
        <f>WebStore68[[#This Row],[order_date]]</f>
        <v>44216</v>
      </c>
      <c r="E1421" s="3">
        <f>ROUNDUP(MONTH(WebStore68[[#This Row],[order_date]])/3, 0)</f>
        <v>1</v>
      </c>
      <c r="F1421">
        <v>10</v>
      </c>
      <c r="G1421" t="s">
        <v>42</v>
      </c>
      <c r="H1421" t="s">
        <v>53</v>
      </c>
      <c r="I1421" t="s">
        <v>55</v>
      </c>
      <c r="J1421" t="s">
        <v>57</v>
      </c>
      <c r="K1421" s="4">
        <v>43935</v>
      </c>
      <c r="L1421">
        <v>7</v>
      </c>
      <c r="M1421" t="s">
        <v>61</v>
      </c>
      <c r="N1421" s="4">
        <v>43915</v>
      </c>
      <c r="O1421" s="4">
        <v>44012</v>
      </c>
      <c r="P1421">
        <v>1</v>
      </c>
      <c r="Q1421" t="s">
        <v>84</v>
      </c>
      <c r="R1421" t="s">
        <v>246</v>
      </c>
      <c r="S1421">
        <v>1</v>
      </c>
      <c r="T1421" t="s">
        <v>824</v>
      </c>
      <c r="U1421" t="s">
        <v>1361</v>
      </c>
      <c r="V1421" t="s">
        <v>1877</v>
      </c>
      <c r="W1421" t="s">
        <v>67</v>
      </c>
      <c r="X1421" t="s">
        <v>1548</v>
      </c>
      <c r="Y1421">
        <v>569.97</v>
      </c>
      <c r="Z1421">
        <v>44.97</v>
      </c>
      <c r="AA1421">
        <v>1</v>
      </c>
      <c r="AB1421" t="s">
        <v>86</v>
      </c>
      <c r="AC1421" t="s">
        <v>2350</v>
      </c>
      <c r="AH1421" s="4"/>
      <c r="AI1421" s="4"/>
      <c r="AJ1421" t="s">
        <v>84</v>
      </c>
      <c r="AK1421" t="s">
        <v>246</v>
      </c>
      <c r="AL1421" t="s">
        <v>824</v>
      </c>
      <c r="AM1421" t="s">
        <v>1361</v>
      </c>
      <c r="AN1421" t="s">
        <v>1877</v>
      </c>
      <c r="AO1421" t="s">
        <v>67</v>
      </c>
      <c r="AP1421" t="s">
        <v>1548</v>
      </c>
      <c r="AQ1421">
        <f>WebStore68[[#This Row],[unit_price]]*WebStore68[[#This Row],[quantity]]</f>
        <v>569.97</v>
      </c>
      <c r="AR1421" t="s">
        <v>86</v>
      </c>
      <c r="AS1421" t="s">
        <v>2350</v>
      </c>
      <c r="AT1421" t="str">
        <f t="shared" si="22"/>
        <v>8371964421610yesMale439357YouTube4391544012569.9744.97925189.99314.997</v>
      </c>
      <c r="AU1421">
        <f>COUNTIF(AT$2:AT1421,AT1421)</f>
        <v>1</v>
      </c>
      <c r="AV1421" t="str">
        <f>WebStore68[[#This Row],[country]]&amp;"-"&amp;WebStore68[[#This Row],[item]]</f>
        <v xml:space="preserve">Germany-Blue Whale Gaming Chair </v>
      </c>
    </row>
    <row r="1422" spans="1:48" hidden="1" x14ac:dyDescent="0.25">
      <c r="A1422">
        <v>842</v>
      </c>
      <c r="B1422">
        <v>281</v>
      </c>
      <c r="C1422" s="13">
        <v>44220</v>
      </c>
      <c r="D1422" s="14">
        <f>WebStore68[[#This Row],[order_date]]</f>
        <v>44220</v>
      </c>
      <c r="E1422" s="3">
        <f>ROUNDUP(MONTH(WebStore68[[#This Row],[order_date]])/3, 0)</f>
        <v>1</v>
      </c>
      <c r="F1422">
        <v>10</v>
      </c>
      <c r="G1422" t="s">
        <v>42</v>
      </c>
      <c r="H1422" t="s">
        <v>53</v>
      </c>
      <c r="I1422" t="s">
        <v>55</v>
      </c>
      <c r="J1422" t="s">
        <v>58</v>
      </c>
      <c r="K1422" s="4">
        <v>43515</v>
      </c>
      <c r="L1422">
        <v>2</v>
      </c>
      <c r="N1422" s="4"/>
      <c r="O1422" s="4"/>
      <c r="P1422">
        <v>1</v>
      </c>
      <c r="Q1422" t="s">
        <v>65</v>
      </c>
      <c r="R1422" t="s">
        <v>227</v>
      </c>
      <c r="S1422">
        <v>1</v>
      </c>
      <c r="T1422" t="s">
        <v>685</v>
      </c>
      <c r="U1422" t="s">
        <v>1227</v>
      </c>
      <c r="V1422" t="s">
        <v>418</v>
      </c>
      <c r="W1422" t="s">
        <v>69</v>
      </c>
      <c r="X1422" t="s">
        <v>1517</v>
      </c>
      <c r="Y1422">
        <v>50</v>
      </c>
      <c r="Z1422">
        <v>19.989999999999998</v>
      </c>
      <c r="AA1422">
        <v>1</v>
      </c>
      <c r="AB1422" t="s">
        <v>431</v>
      </c>
      <c r="AC1422" t="s">
        <v>2326</v>
      </c>
      <c r="AH1422" s="4"/>
      <c r="AI1422" s="4"/>
      <c r="AJ1422" t="s">
        <v>65</v>
      </c>
      <c r="AK1422" t="s">
        <v>227</v>
      </c>
      <c r="AL1422" t="s">
        <v>685</v>
      </c>
      <c r="AM1422" t="s">
        <v>1227</v>
      </c>
      <c r="AN1422" t="s">
        <v>418</v>
      </c>
      <c r="AO1422" t="s">
        <v>69</v>
      </c>
      <c r="AP1422" t="s">
        <v>1517</v>
      </c>
      <c r="AQ1422">
        <f>WebStore68[[#This Row],[unit_price]]*WebStore68[[#This Row],[quantity]]</f>
        <v>50</v>
      </c>
      <c r="AR1422" t="s">
        <v>431</v>
      </c>
      <c r="AS1422" t="s">
        <v>2326</v>
      </c>
      <c r="AT1422" t="str">
        <f t="shared" si="22"/>
        <v>8422814422010yesFemale4351525019.99109350119.9924</v>
      </c>
      <c r="AU1422">
        <f>COUNTIF(AT$2:AT1422,AT1422)</f>
        <v>1</v>
      </c>
      <c r="AV1422" t="str">
        <f>WebStore68[[#This Row],[country]]&amp;"-"&amp;WebStore68[[#This Row],[item]]</f>
        <v>Germany-Nail Polish 10 pieces set</v>
      </c>
    </row>
    <row r="1423" spans="1:48" hidden="1" x14ac:dyDescent="0.25">
      <c r="A1423">
        <v>845</v>
      </c>
      <c r="B1423">
        <v>148</v>
      </c>
      <c r="C1423" s="4">
        <v>44221</v>
      </c>
      <c r="D1423" s="14">
        <f>WebStore68[[#This Row],[order_date]]</f>
        <v>44221</v>
      </c>
      <c r="E1423" s="3">
        <f>ROUNDUP(MONTH(WebStore68[[#This Row],[order_date]])/3, 0)</f>
        <v>1</v>
      </c>
      <c r="F1423">
        <v>10</v>
      </c>
      <c r="G1423" t="s">
        <v>42</v>
      </c>
      <c r="H1423" t="s">
        <v>53</v>
      </c>
      <c r="I1423" t="s">
        <v>55</v>
      </c>
      <c r="J1423" t="s">
        <v>58</v>
      </c>
      <c r="K1423" s="4">
        <v>43653</v>
      </c>
      <c r="L1423">
        <v>1</v>
      </c>
      <c r="M1423" t="s">
        <v>61</v>
      </c>
      <c r="N1423" s="4">
        <v>43615</v>
      </c>
      <c r="O1423" s="4">
        <v>43830</v>
      </c>
      <c r="P1423">
        <v>1</v>
      </c>
      <c r="Q1423" t="s">
        <v>84</v>
      </c>
      <c r="R1423" t="s">
        <v>246</v>
      </c>
      <c r="S1423">
        <v>1</v>
      </c>
      <c r="T1423" t="s">
        <v>687</v>
      </c>
      <c r="U1423" t="s">
        <v>1104</v>
      </c>
      <c r="V1423" t="s">
        <v>1750</v>
      </c>
      <c r="W1423" t="s">
        <v>67</v>
      </c>
      <c r="X1423" t="s">
        <v>1548</v>
      </c>
      <c r="Y1423">
        <v>80.97</v>
      </c>
      <c r="Z1423">
        <v>44.97</v>
      </c>
      <c r="AA1423">
        <v>1</v>
      </c>
      <c r="AB1423" t="s">
        <v>410</v>
      </c>
      <c r="AC1423" t="s">
        <v>2359</v>
      </c>
      <c r="AH1423" s="4"/>
      <c r="AI1423" s="4"/>
      <c r="AJ1423" t="s">
        <v>84</v>
      </c>
      <c r="AK1423" t="s">
        <v>246</v>
      </c>
      <c r="AL1423" t="s">
        <v>687</v>
      </c>
      <c r="AM1423" t="s">
        <v>1104</v>
      </c>
      <c r="AN1423" t="s">
        <v>1750</v>
      </c>
      <c r="AO1423" t="s">
        <v>67</v>
      </c>
      <c r="AP1423" t="s">
        <v>1548</v>
      </c>
      <c r="AQ1423">
        <f>WebStore68[[#This Row],[unit_price]]*WebStore68[[#This Row],[quantity]]</f>
        <v>80.97</v>
      </c>
      <c r="AR1423" t="s">
        <v>410</v>
      </c>
      <c r="AS1423" t="s">
        <v>2359</v>
      </c>
      <c r="AT1423" t="str">
        <f t="shared" si="22"/>
        <v>8451484422110yesFemale436531YouTube436154383080.9744.97915826.99314.9920</v>
      </c>
      <c r="AU1423">
        <f>COUNTIF(AT$2:AT1423,AT1423)</f>
        <v>1</v>
      </c>
      <c r="AV1423" t="str">
        <f>WebStore68[[#This Row],[country]]&amp;"-"&amp;WebStore68[[#This Row],[item]]</f>
        <v>Germany-Wireless PS4 Controller</v>
      </c>
    </row>
    <row r="1424" spans="1:48" hidden="1" x14ac:dyDescent="0.25">
      <c r="A1424">
        <v>863</v>
      </c>
      <c r="B1424">
        <v>314</v>
      </c>
      <c r="C1424" s="13">
        <v>44232</v>
      </c>
      <c r="D1424" s="14">
        <f>WebStore68[[#This Row],[order_date]]</f>
        <v>44232</v>
      </c>
      <c r="E1424" s="3">
        <f>ROUNDUP(MONTH(WebStore68[[#This Row],[order_date]])/3, 0)</f>
        <v>1</v>
      </c>
      <c r="F1424">
        <v>10</v>
      </c>
      <c r="G1424" t="s">
        <v>42</v>
      </c>
      <c r="H1424" t="s">
        <v>53</v>
      </c>
      <c r="I1424" t="s">
        <v>55</v>
      </c>
      <c r="J1424" t="s">
        <v>58</v>
      </c>
      <c r="K1424" s="4">
        <v>43721</v>
      </c>
      <c r="L1424">
        <v>2</v>
      </c>
      <c r="M1424" t="s">
        <v>60</v>
      </c>
      <c r="N1424" s="4">
        <v>43615</v>
      </c>
      <c r="O1424" s="4">
        <v>43830</v>
      </c>
      <c r="P1424">
        <v>1</v>
      </c>
      <c r="Q1424" t="s">
        <v>70</v>
      </c>
      <c r="R1424" t="s">
        <v>232</v>
      </c>
      <c r="S1424">
        <v>1</v>
      </c>
      <c r="T1424" t="s">
        <v>394</v>
      </c>
      <c r="U1424" t="s">
        <v>956</v>
      </c>
      <c r="V1424" t="s">
        <v>1490</v>
      </c>
      <c r="W1424" t="s">
        <v>67</v>
      </c>
      <c r="X1424" t="s">
        <v>1517</v>
      </c>
      <c r="Y1424">
        <v>26.97</v>
      </c>
      <c r="Z1424">
        <v>59.97</v>
      </c>
      <c r="AA1424">
        <v>1</v>
      </c>
      <c r="AB1424" t="s">
        <v>432</v>
      </c>
      <c r="AC1424" t="s">
        <v>2331</v>
      </c>
      <c r="AH1424" s="4"/>
      <c r="AI1424" s="4"/>
      <c r="AJ1424" t="s">
        <v>70</v>
      </c>
      <c r="AK1424" t="s">
        <v>232</v>
      </c>
      <c r="AL1424" t="s">
        <v>394</v>
      </c>
      <c r="AM1424" t="s">
        <v>956</v>
      </c>
      <c r="AN1424" t="s">
        <v>1490</v>
      </c>
      <c r="AO1424" t="s">
        <v>67</v>
      </c>
      <c r="AP1424" t="s">
        <v>1517</v>
      </c>
      <c r="AQ1424">
        <f>WebStore68[[#This Row],[unit_price]]*WebStore68[[#This Row],[quantity]]</f>
        <v>26.97</v>
      </c>
      <c r="AR1424" t="s">
        <v>432</v>
      </c>
      <c r="AS1424" t="s">
        <v>2331</v>
      </c>
      <c r="AT1424" t="str">
        <f t="shared" si="22"/>
        <v>8633144423210yesFemale437212Facebook436154383026.9759.975318.99319.9921</v>
      </c>
      <c r="AU1424">
        <f>COUNTIF(AT$2:AT1424,AT1424)</f>
        <v>1</v>
      </c>
      <c r="AV1424" t="str">
        <f>WebStore68[[#This Row],[country]]&amp;"-"&amp;WebStore68[[#This Row],[item]]</f>
        <v>Germany-Dallas Mavericks Bodyguard Pro Youth Mouthguard</v>
      </c>
    </row>
    <row r="1425" spans="1:48" hidden="1" x14ac:dyDescent="0.25">
      <c r="A1425">
        <v>887</v>
      </c>
      <c r="B1425">
        <v>468</v>
      </c>
      <c r="C1425" s="4">
        <v>44244</v>
      </c>
      <c r="D1425" s="14">
        <f>WebStore68[[#This Row],[order_date]]</f>
        <v>44244</v>
      </c>
      <c r="E1425" s="3">
        <f>ROUNDUP(MONTH(WebStore68[[#This Row],[order_date]])/3, 0)</f>
        <v>1</v>
      </c>
      <c r="F1425">
        <v>10</v>
      </c>
      <c r="G1425" t="s">
        <v>42</v>
      </c>
      <c r="H1425" t="s">
        <v>53</v>
      </c>
      <c r="I1425" t="s">
        <v>55</v>
      </c>
      <c r="J1425" t="s">
        <v>57</v>
      </c>
      <c r="K1425" s="4">
        <v>44132</v>
      </c>
      <c r="L1425">
        <v>15</v>
      </c>
      <c r="M1425" t="s">
        <v>62</v>
      </c>
      <c r="N1425" s="4">
        <v>43615</v>
      </c>
      <c r="O1425" s="4">
        <v>44413</v>
      </c>
      <c r="P1425">
        <v>1</v>
      </c>
      <c r="Q1425" t="s">
        <v>65</v>
      </c>
      <c r="R1425" t="s">
        <v>227</v>
      </c>
      <c r="S1425">
        <v>1</v>
      </c>
      <c r="T1425" t="s">
        <v>389</v>
      </c>
      <c r="U1425" t="s">
        <v>951</v>
      </c>
      <c r="V1425" t="s">
        <v>1485</v>
      </c>
      <c r="W1425" t="s">
        <v>69</v>
      </c>
      <c r="X1425" t="s">
        <v>1517</v>
      </c>
      <c r="Y1425">
        <v>21.95</v>
      </c>
      <c r="Z1425">
        <v>19.989999999999998</v>
      </c>
      <c r="AA1425">
        <v>1</v>
      </c>
      <c r="AB1425" t="s">
        <v>431</v>
      </c>
      <c r="AC1425" t="s">
        <v>2326</v>
      </c>
      <c r="AD1425">
        <v>5</v>
      </c>
      <c r="AE1425" t="s">
        <v>2634</v>
      </c>
      <c r="AF1425">
        <v>1559</v>
      </c>
      <c r="AG1425" t="s">
        <v>2639</v>
      </c>
      <c r="AH1425" s="4">
        <v>44235</v>
      </c>
      <c r="AI1425" s="4">
        <v>44299</v>
      </c>
      <c r="AJ1425" t="s">
        <v>65</v>
      </c>
      <c r="AK1425" t="s">
        <v>227</v>
      </c>
      <c r="AL1425" t="s">
        <v>389</v>
      </c>
      <c r="AM1425" t="s">
        <v>951</v>
      </c>
      <c r="AN1425" t="s">
        <v>1485</v>
      </c>
      <c r="AO1425" t="s">
        <v>69</v>
      </c>
      <c r="AP1425" t="s">
        <v>1517</v>
      </c>
      <c r="AQ1425">
        <f>WebStore68[[#This Row],[unit_price]]*WebStore68[[#This Row],[quantity]]</f>
        <v>21.95</v>
      </c>
      <c r="AR1425" t="s">
        <v>431</v>
      </c>
      <c r="AS1425" t="s">
        <v>2326</v>
      </c>
      <c r="AT1425" t="str">
        <f t="shared" si="22"/>
        <v>8874684424410yesMale4413215Organic436154441321.9519.995test1559Use a relaxing music in the background44235442991011621.95119.9924</v>
      </c>
      <c r="AU1425">
        <f>COUNTIF(AT$2:AT1425,AT1425)</f>
        <v>1</v>
      </c>
      <c r="AV1425" t="str">
        <f>WebStore68[[#This Row],[country]]&amp;"-"&amp;WebStore68[[#This Row],[item]]</f>
        <v>Germany-Revlon Super Lusrous 3 piece</v>
      </c>
    </row>
    <row r="1426" spans="1:48" hidden="1" x14ac:dyDescent="0.25">
      <c r="A1426">
        <v>889</v>
      </c>
      <c r="B1426">
        <v>120</v>
      </c>
      <c r="C1426" s="4">
        <v>44245</v>
      </c>
      <c r="D1426" s="14">
        <f>WebStore68[[#This Row],[order_date]]</f>
        <v>44245</v>
      </c>
      <c r="E1426" s="3">
        <f>ROUNDUP(MONTH(WebStore68[[#This Row],[order_date]])/3, 0)</f>
        <v>1</v>
      </c>
      <c r="F1426">
        <v>10</v>
      </c>
      <c r="G1426" t="s">
        <v>42</v>
      </c>
      <c r="H1426" t="s">
        <v>53</v>
      </c>
      <c r="I1426" t="s">
        <v>56</v>
      </c>
      <c r="J1426" t="s">
        <v>57</v>
      </c>
      <c r="K1426" s="4">
        <v>43932</v>
      </c>
      <c r="L1426">
        <v>7</v>
      </c>
      <c r="M1426" t="s">
        <v>61</v>
      </c>
      <c r="N1426" s="4">
        <v>43915</v>
      </c>
      <c r="O1426" s="4">
        <v>44012</v>
      </c>
      <c r="P1426">
        <v>1</v>
      </c>
      <c r="Q1426" t="s">
        <v>86</v>
      </c>
      <c r="R1426" t="s">
        <v>248</v>
      </c>
      <c r="S1426">
        <v>1</v>
      </c>
      <c r="T1426" t="s">
        <v>432</v>
      </c>
      <c r="U1426" t="s">
        <v>995</v>
      </c>
      <c r="V1426" t="s">
        <v>1527</v>
      </c>
      <c r="W1426" t="s">
        <v>67</v>
      </c>
      <c r="X1426" t="s">
        <v>1577</v>
      </c>
      <c r="Y1426">
        <v>110.97</v>
      </c>
      <c r="Z1426">
        <v>74.97</v>
      </c>
      <c r="AA1426">
        <v>1</v>
      </c>
      <c r="AB1426" t="s">
        <v>549</v>
      </c>
      <c r="AC1426" t="s">
        <v>2362</v>
      </c>
      <c r="AH1426" s="4"/>
      <c r="AI1426" s="4"/>
      <c r="AJ1426" t="s">
        <v>86</v>
      </c>
      <c r="AK1426" t="s">
        <v>248</v>
      </c>
      <c r="AL1426" t="s">
        <v>432</v>
      </c>
      <c r="AM1426" t="s">
        <v>995</v>
      </c>
      <c r="AN1426" t="s">
        <v>1527</v>
      </c>
      <c r="AO1426" t="s">
        <v>67</v>
      </c>
      <c r="AP1426" t="s">
        <v>1577</v>
      </c>
      <c r="AQ1426">
        <f>WebStore68[[#This Row],[unit_price]]*WebStore68[[#This Row],[quantity]]</f>
        <v>110.97</v>
      </c>
      <c r="AR1426" t="s">
        <v>549</v>
      </c>
      <c r="AS1426" t="s">
        <v>2362</v>
      </c>
      <c r="AT1426" t="str">
        <f t="shared" si="22"/>
        <v>8891204424510noMale439327YouTube4391544012110.9774.9772136.99324.9922</v>
      </c>
      <c r="AU1426">
        <f>COUNTIF(AT$2:AT1426,AT1426)</f>
        <v>1</v>
      </c>
      <c r="AV1426" t="str">
        <f>WebStore68[[#This Row],[country]]&amp;"-"&amp;WebStore68[[#This Row],[item]]</f>
        <v>Germany-Beiz Gold Office Accessories Desk Organizer with Storage Drawer 1 Paper Tray &amp; 5 Upright Sections</v>
      </c>
    </row>
    <row r="1427" spans="1:48" hidden="1" x14ac:dyDescent="0.25">
      <c r="A1427">
        <v>891</v>
      </c>
      <c r="B1427">
        <v>313</v>
      </c>
      <c r="C1427" s="4">
        <v>44246</v>
      </c>
      <c r="D1427" s="14">
        <f>WebStore68[[#This Row],[order_date]]</f>
        <v>44246</v>
      </c>
      <c r="E1427" s="3">
        <f>ROUNDUP(MONTH(WebStore68[[#This Row],[order_date]])/3, 0)</f>
        <v>1</v>
      </c>
      <c r="F1427">
        <v>10</v>
      </c>
      <c r="G1427" t="s">
        <v>42</v>
      </c>
      <c r="H1427" t="s">
        <v>53</v>
      </c>
      <c r="I1427" t="s">
        <v>55</v>
      </c>
      <c r="J1427" t="s">
        <v>57</v>
      </c>
      <c r="K1427" s="4">
        <v>44073</v>
      </c>
      <c r="L1427">
        <v>8</v>
      </c>
      <c r="M1427" t="s">
        <v>60</v>
      </c>
      <c r="N1427" s="4">
        <v>44000</v>
      </c>
      <c r="O1427" s="4">
        <v>44073</v>
      </c>
      <c r="P1427">
        <v>1</v>
      </c>
      <c r="Q1427" t="s">
        <v>80</v>
      </c>
      <c r="R1427" t="s">
        <v>242</v>
      </c>
      <c r="S1427">
        <v>1</v>
      </c>
      <c r="T1427" t="s">
        <v>598</v>
      </c>
      <c r="U1427" t="s">
        <v>1118</v>
      </c>
      <c r="V1427" t="s">
        <v>1675</v>
      </c>
      <c r="W1427" t="s">
        <v>69</v>
      </c>
      <c r="X1427" t="s">
        <v>1548</v>
      </c>
      <c r="Y1427">
        <v>14.45</v>
      </c>
      <c r="Z1427">
        <v>14.99</v>
      </c>
      <c r="AA1427">
        <v>1</v>
      </c>
      <c r="AB1427" t="s">
        <v>70</v>
      </c>
      <c r="AC1427" t="s">
        <v>2341</v>
      </c>
      <c r="AD1427">
        <v>5</v>
      </c>
      <c r="AE1427" t="s">
        <v>2633</v>
      </c>
      <c r="AF1427">
        <v>1412</v>
      </c>
      <c r="AG1427" t="s">
        <v>2639</v>
      </c>
      <c r="AH1427" s="4">
        <v>44235</v>
      </c>
      <c r="AI1427" s="4">
        <v>44299</v>
      </c>
      <c r="AJ1427" t="s">
        <v>80</v>
      </c>
      <c r="AK1427" t="s">
        <v>242</v>
      </c>
      <c r="AL1427" t="s">
        <v>598</v>
      </c>
      <c r="AM1427" t="s">
        <v>1118</v>
      </c>
      <c r="AN1427" t="s">
        <v>1675</v>
      </c>
      <c r="AO1427" t="s">
        <v>69</v>
      </c>
      <c r="AP1427" t="s">
        <v>1548</v>
      </c>
      <c r="AQ1427">
        <f>WebStore68[[#This Row],[unit_price]]*WebStore68[[#This Row],[quantity]]</f>
        <v>14.45</v>
      </c>
      <c r="AR1427" t="s">
        <v>70</v>
      </c>
      <c r="AS1427" t="s">
        <v>2341</v>
      </c>
      <c r="AT1427" t="str">
        <f t="shared" si="22"/>
        <v>8913134424610yesMale440738Facebook440004407314.4514.995control1412Use a relaxing music in the background442354429923514.45114.995</v>
      </c>
      <c r="AU1427">
        <f>COUNTIF(AT$2:AT1427,AT1427)</f>
        <v>1</v>
      </c>
      <c r="AV1427" t="str">
        <f>WebStore68[[#This Row],[country]]&amp;"-"&amp;WebStore68[[#This Row],[item]]</f>
        <v>Germany-Disney Princess T-Shirt</v>
      </c>
    </row>
    <row r="1428" spans="1:48" hidden="1" x14ac:dyDescent="0.25">
      <c r="A1428">
        <v>916</v>
      </c>
      <c r="B1428">
        <v>322</v>
      </c>
      <c r="C1428" s="4">
        <v>44262</v>
      </c>
      <c r="D1428" s="14">
        <f>WebStore68[[#This Row],[order_date]]</f>
        <v>44262</v>
      </c>
      <c r="E1428" s="3">
        <f>ROUNDUP(MONTH(WebStore68[[#This Row],[order_date]])/3, 0)</f>
        <v>1</v>
      </c>
      <c r="F1428">
        <v>10</v>
      </c>
      <c r="G1428" t="s">
        <v>42</v>
      </c>
      <c r="H1428" t="s">
        <v>53</v>
      </c>
      <c r="I1428" t="s">
        <v>56</v>
      </c>
      <c r="J1428" t="s">
        <v>57</v>
      </c>
      <c r="K1428" s="4">
        <v>43571</v>
      </c>
      <c r="L1428">
        <v>1</v>
      </c>
      <c r="N1428" s="4"/>
      <c r="O1428" s="4"/>
      <c r="P1428">
        <v>1</v>
      </c>
      <c r="Q1428" t="s">
        <v>80</v>
      </c>
      <c r="R1428" t="s">
        <v>242</v>
      </c>
      <c r="S1428">
        <v>1</v>
      </c>
      <c r="T1428" t="s">
        <v>548</v>
      </c>
      <c r="U1428" t="s">
        <v>1109</v>
      </c>
      <c r="V1428" t="s">
        <v>1634</v>
      </c>
      <c r="W1428" t="s">
        <v>80</v>
      </c>
      <c r="X1428" t="s">
        <v>1548</v>
      </c>
      <c r="Y1428">
        <v>55.96</v>
      </c>
      <c r="Z1428">
        <v>29.98</v>
      </c>
      <c r="AA1428">
        <v>1</v>
      </c>
      <c r="AB1428" t="s">
        <v>67</v>
      </c>
      <c r="AC1428" t="s">
        <v>2373</v>
      </c>
      <c r="AH1428" s="4"/>
      <c r="AI1428" s="4"/>
      <c r="AJ1428" t="s">
        <v>80</v>
      </c>
      <c r="AK1428" t="s">
        <v>242</v>
      </c>
      <c r="AL1428" t="s">
        <v>548</v>
      </c>
      <c r="AM1428" t="s">
        <v>1109</v>
      </c>
      <c r="AN1428" t="s">
        <v>1634</v>
      </c>
      <c r="AO1428" t="s">
        <v>80</v>
      </c>
      <c r="AP1428" t="s">
        <v>1548</v>
      </c>
      <c r="AQ1428">
        <f>WebStore68[[#This Row],[unit_price]]*WebStore68[[#This Row],[quantity]]</f>
        <v>55.96</v>
      </c>
      <c r="AR1428" t="s">
        <v>67</v>
      </c>
      <c r="AS1428" t="s">
        <v>2373</v>
      </c>
      <c r="AT1428" t="str">
        <f t="shared" si="22"/>
        <v>9163224426210noMale43571155.9629.9823627.98214.993</v>
      </c>
      <c r="AU1428">
        <f>COUNTIF(AT$2:AT1428,AT1428)</f>
        <v>1</v>
      </c>
      <c r="AV1428" t="str">
        <f>WebStore68[[#This Row],[country]]&amp;"-"&amp;WebStore68[[#This Row],[item]]</f>
        <v>Germany-Dokotoo Womens Spring Summer Deep V Neck Ruffle Long Sleeve Floral Print Mini Dress</v>
      </c>
    </row>
    <row r="1429" spans="1:48" hidden="1" x14ac:dyDescent="0.25">
      <c r="A1429">
        <v>919</v>
      </c>
      <c r="B1429">
        <v>120</v>
      </c>
      <c r="C1429" s="4">
        <v>44266</v>
      </c>
      <c r="D1429" s="14">
        <f>WebStore68[[#This Row],[order_date]]</f>
        <v>44266</v>
      </c>
      <c r="E1429" s="3">
        <f>ROUNDUP(MONTH(WebStore68[[#This Row],[order_date]])/3, 0)</f>
        <v>1</v>
      </c>
      <c r="F1429">
        <v>10</v>
      </c>
      <c r="G1429" t="s">
        <v>42</v>
      </c>
      <c r="H1429" t="s">
        <v>53</v>
      </c>
      <c r="I1429" t="s">
        <v>56</v>
      </c>
      <c r="J1429" t="s">
        <v>57</v>
      </c>
      <c r="K1429" s="4">
        <v>43932</v>
      </c>
      <c r="L1429">
        <v>7</v>
      </c>
      <c r="M1429" t="s">
        <v>61</v>
      </c>
      <c r="N1429" s="4">
        <v>43915</v>
      </c>
      <c r="O1429" s="4">
        <v>44012</v>
      </c>
      <c r="P1429">
        <v>1</v>
      </c>
      <c r="Q1429" t="s">
        <v>69</v>
      </c>
      <c r="R1429" t="s">
        <v>231</v>
      </c>
      <c r="S1429">
        <v>1</v>
      </c>
      <c r="T1429" t="s">
        <v>856</v>
      </c>
      <c r="U1429" t="s">
        <v>1393</v>
      </c>
      <c r="V1429" t="s">
        <v>1909</v>
      </c>
      <c r="W1429" t="s">
        <v>67</v>
      </c>
      <c r="X1429" t="s">
        <v>1577</v>
      </c>
      <c r="Y1429">
        <v>1587</v>
      </c>
      <c r="Z1429">
        <v>74.97</v>
      </c>
      <c r="AA1429">
        <v>1</v>
      </c>
      <c r="AB1429" t="s">
        <v>67</v>
      </c>
      <c r="AC1429" t="s">
        <v>2373</v>
      </c>
      <c r="AH1429" s="4"/>
      <c r="AI1429" s="4"/>
      <c r="AJ1429" t="s">
        <v>69</v>
      </c>
      <c r="AK1429" t="s">
        <v>231</v>
      </c>
      <c r="AL1429" t="s">
        <v>856</v>
      </c>
      <c r="AM1429" t="s">
        <v>1393</v>
      </c>
      <c r="AN1429" t="s">
        <v>1909</v>
      </c>
      <c r="AO1429" t="s">
        <v>67</v>
      </c>
      <c r="AP1429" t="s">
        <v>1577</v>
      </c>
      <c r="AQ1429">
        <f>WebStore68[[#This Row],[unit_price]]*WebStore68[[#This Row],[quantity]]</f>
        <v>1587</v>
      </c>
      <c r="AR1429" t="s">
        <v>67</v>
      </c>
      <c r="AS1429" t="s">
        <v>2373</v>
      </c>
      <c r="AT1429" t="str">
        <f t="shared" si="22"/>
        <v>9191204426610noMale439327YouTube4391544012158774.97199529324.993</v>
      </c>
      <c r="AU1429">
        <f>COUNTIF(AT$2:AT1429,AT1429)</f>
        <v>1</v>
      </c>
      <c r="AV1429" t="str">
        <f>WebStore68[[#This Row],[country]]&amp;"-"&amp;WebStore68[[#This Row],[item]]</f>
        <v>Germany-Nintendo Switch Pokemon Version</v>
      </c>
    </row>
    <row r="1430" spans="1:48" hidden="1" x14ac:dyDescent="0.25">
      <c r="A1430">
        <v>921</v>
      </c>
      <c r="B1430">
        <v>468</v>
      </c>
      <c r="C1430" s="4">
        <v>44266</v>
      </c>
      <c r="D1430" s="14">
        <f>WebStore68[[#This Row],[order_date]]</f>
        <v>44266</v>
      </c>
      <c r="E1430" s="3">
        <f>ROUNDUP(MONTH(WebStore68[[#This Row],[order_date]])/3, 0)</f>
        <v>1</v>
      </c>
      <c r="F1430">
        <v>10</v>
      </c>
      <c r="G1430" t="s">
        <v>42</v>
      </c>
      <c r="H1430" t="s">
        <v>53</v>
      </c>
      <c r="I1430" t="s">
        <v>55</v>
      </c>
      <c r="J1430" t="s">
        <v>57</v>
      </c>
      <c r="K1430" s="4">
        <v>44132</v>
      </c>
      <c r="L1430">
        <v>15</v>
      </c>
      <c r="M1430" t="s">
        <v>62</v>
      </c>
      <c r="N1430" s="4">
        <v>43615</v>
      </c>
      <c r="O1430" s="4">
        <v>44413</v>
      </c>
      <c r="P1430">
        <v>1</v>
      </c>
      <c r="Q1430" t="s">
        <v>69</v>
      </c>
      <c r="R1430" t="s">
        <v>231</v>
      </c>
      <c r="S1430">
        <v>1</v>
      </c>
      <c r="T1430" t="s">
        <v>776</v>
      </c>
      <c r="U1430" t="s">
        <v>1314</v>
      </c>
      <c r="V1430" t="s">
        <v>1831</v>
      </c>
      <c r="W1430" t="s">
        <v>80</v>
      </c>
      <c r="X1430" t="s">
        <v>1577</v>
      </c>
      <c r="Y1430">
        <v>470</v>
      </c>
      <c r="Z1430">
        <v>49.98</v>
      </c>
      <c r="AA1430">
        <v>1</v>
      </c>
      <c r="AB1430" t="s">
        <v>78</v>
      </c>
      <c r="AC1430" t="s">
        <v>2330</v>
      </c>
      <c r="AH1430" s="4"/>
      <c r="AI1430" s="4"/>
      <c r="AJ1430" t="s">
        <v>69</v>
      </c>
      <c r="AK1430" t="s">
        <v>231</v>
      </c>
      <c r="AL1430" t="s">
        <v>776</v>
      </c>
      <c r="AM1430" t="s">
        <v>1314</v>
      </c>
      <c r="AN1430" t="s">
        <v>1831</v>
      </c>
      <c r="AO1430" t="s">
        <v>80</v>
      </c>
      <c r="AP1430" t="s">
        <v>1577</v>
      </c>
      <c r="AQ1430">
        <f>WebStore68[[#This Row],[unit_price]]*WebStore68[[#This Row],[quantity]]</f>
        <v>470</v>
      </c>
      <c r="AR1430" t="s">
        <v>78</v>
      </c>
      <c r="AS1430" t="s">
        <v>2330</v>
      </c>
      <c r="AT1430" t="str">
        <f t="shared" si="22"/>
        <v>9214684426610yesMale4413215Organic436154441347049.98198235224.998</v>
      </c>
      <c r="AU1430">
        <f>COUNTIF(AT$2:AT1430,AT1430)</f>
        <v>1</v>
      </c>
      <c r="AV1430" t="str">
        <f>WebStore68[[#This Row],[country]]&amp;"-"&amp;WebStore68[[#This Row],[item]]</f>
        <v>Germany-Nintendo Switch Lite Yellow</v>
      </c>
    </row>
    <row r="1431" spans="1:48" hidden="1" x14ac:dyDescent="0.25">
      <c r="A1431">
        <v>922</v>
      </c>
      <c r="B1431">
        <v>56</v>
      </c>
      <c r="C1431" s="4">
        <v>44267</v>
      </c>
      <c r="D1431" s="14">
        <f>WebStore68[[#This Row],[order_date]]</f>
        <v>44267</v>
      </c>
      <c r="E1431" s="3">
        <f>ROUNDUP(MONTH(WebStore68[[#This Row],[order_date]])/3, 0)</f>
        <v>1</v>
      </c>
      <c r="F1431">
        <v>10</v>
      </c>
      <c r="G1431" t="s">
        <v>42</v>
      </c>
      <c r="H1431" t="s">
        <v>53</v>
      </c>
      <c r="I1431" t="s">
        <v>55</v>
      </c>
      <c r="J1431" t="s">
        <v>58</v>
      </c>
      <c r="K1431" s="4">
        <v>44243</v>
      </c>
      <c r="L1431">
        <v>11</v>
      </c>
      <c r="M1431" t="s">
        <v>60</v>
      </c>
      <c r="N1431" s="4">
        <v>44148</v>
      </c>
      <c r="O1431" s="4">
        <v>44265</v>
      </c>
      <c r="P1431">
        <v>1</v>
      </c>
      <c r="Q1431" t="s">
        <v>65</v>
      </c>
      <c r="R1431" t="s">
        <v>227</v>
      </c>
      <c r="S1431">
        <v>1</v>
      </c>
      <c r="T1431" t="s">
        <v>519</v>
      </c>
      <c r="U1431" t="s">
        <v>1083</v>
      </c>
      <c r="V1431" t="s">
        <v>1609</v>
      </c>
      <c r="W1431" t="s">
        <v>80</v>
      </c>
      <c r="X1431" t="s">
        <v>1517</v>
      </c>
      <c r="Y1431">
        <v>26.98</v>
      </c>
      <c r="Z1431">
        <v>39.979999999999997</v>
      </c>
      <c r="AA1431">
        <v>1</v>
      </c>
      <c r="AB1431" t="s">
        <v>431</v>
      </c>
      <c r="AC1431" t="s">
        <v>2326</v>
      </c>
      <c r="AH1431" s="4"/>
      <c r="AI1431" s="4"/>
      <c r="AJ1431" t="s">
        <v>65</v>
      </c>
      <c r="AK1431" t="s">
        <v>227</v>
      </c>
      <c r="AL1431" t="s">
        <v>519</v>
      </c>
      <c r="AM1431" t="s">
        <v>1083</v>
      </c>
      <c r="AN1431" t="s">
        <v>1609</v>
      </c>
      <c r="AO1431" t="s">
        <v>80</v>
      </c>
      <c r="AP1431" t="s">
        <v>1517</v>
      </c>
      <c r="AQ1431">
        <f>WebStore68[[#This Row],[unit_price]]*WebStore68[[#This Row],[quantity]]</f>
        <v>26.98</v>
      </c>
      <c r="AR1431" t="s">
        <v>431</v>
      </c>
      <c r="AS1431" t="s">
        <v>2326</v>
      </c>
      <c r="AT1431" t="str">
        <f t="shared" si="22"/>
        <v>922564426710yesFemale4424311Facebook441484426526.9839.98104113.49219.9924</v>
      </c>
      <c r="AU1431">
        <f>COUNTIF(AT$2:AT1431,AT1431)</f>
        <v>1</v>
      </c>
      <c r="AV1431" t="str">
        <f>WebStore68[[#This Row],[country]]&amp;"-"&amp;WebStore68[[#This Row],[item]]</f>
        <v>Germany-Eye Shadow Palette - 15 shades</v>
      </c>
    </row>
    <row r="1432" spans="1:48" hidden="1" x14ac:dyDescent="0.25">
      <c r="A1432">
        <v>926</v>
      </c>
      <c r="B1432">
        <v>196</v>
      </c>
      <c r="C1432" s="4">
        <v>44270</v>
      </c>
      <c r="D1432" s="14">
        <f>WebStore68[[#This Row],[order_date]]</f>
        <v>44270</v>
      </c>
      <c r="E1432" s="3">
        <f>ROUNDUP(MONTH(WebStore68[[#This Row],[order_date]])/3, 0)</f>
        <v>1</v>
      </c>
      <c r="F1432">
        <v>10</v>
      </c>
      <c r="G1432" t="s">
        <v>42</v>
      </c>
      <c r="H1432" t="s">
        <v>53</v>
      </c>
      <c r="I1432" t="s">
        <v>55</v>
      </c>
      <c r="J1432" t="s">
        <v>57</v>
      </c>
      <c r="K1432" s="4">
        <v>43935</v>
      </c>
      <c r="L1432">
        <v>7</v>
      </c>
      <c r="M1432" t="s">
        <v>61</v>
      </c>
      <c r="N1432" s="4">
        <v>43915</v>
      </c>
      <c r="O1432" s="4">
        <v>44012</v>
      </c>
      <c r="P1432">
        <v>1</v>
      </c>
      <c r="Q1432" t="s">
        <v>67</v>
      </c>
      <c r="R1432" t="s">
        <v>229</v>
      </c>
      <c r="S1432">
        <v>1</v>
      </c>
      <c r="T1432" t="s">
        <v>623</v>
      </c>
      <c r="U1432" t="s">
        <v>1173</v>
      </c>
      <c r="V1432" t="s">
        <v>1577</v>
      </c>
      <c r="W1432" t="s">
        <v>80</v>
      </c>
      <c r="X1432" t="s">
        <v>1548</v>
      </c>
      <c r="Y1432">
        <v>49.98</v>
      </c>
      <c r="Z1432">
        <v>29.98</v>
      </c>
      <c r="AA1432">
        <v>1</v>
      </c>
      <c r="AB1432" t="s">
        <v>79</v>
      </c>
      <c r="AC1432" t="s">
        <v>2349</v>
      </c>
      <c r="AH1432" s="4"/>
      <c r="AI1432" s="4"/>
      <c r="AJ1432" t="s">
        <v>67</v>
      </c>
      <c r="AK1432" t="s">
        <v>229</v>
      </c>
      <c r="AL1432" t="s">
        <v>623</v>
      </c>
      <c r="AM1432" t="s">
        <v>1173</v>
      </c>
      <c r="AN1432" t="s">
        <v>1577</v>
      </c>
      <c r="AO1432" t="s">
        <v>80</v>
      </c>
      <c r="AP1432" t="s">
        <v>1548</v>
      </c>
      <c r="AQ1432">
        <f>WebStore68[[#This Row],[unit_price]]*WebStore68[[#This Row],[quantity]]</f>
        <v>49.98</v>
      </c>
      <c r="AR1432" t="s">
        <v>79</v>
      </c>
      <c r="AS1432" t="s">
        <v>2349</v>
      </c>
      <c r="AT1432" t="str">
        <f t="shared" si="22"/>
        <v>9261964427010yesMale439357YouTube439154401249.9829.9839724.99214.994</v>
      </c>
      <c r="AU1432">
        <f>COUNTIF(AT$2:AT1432,AT1432)</f>
        <v>1</v>
      </c>
      <c r="AV1432" t="str">
        <f>WebStore68[[#This Row],[country]]&amp;"-"&amp;WebStore68[[#This Row],[item]]</f>
        <v>Germany-Nine Steps From The Tree</v>
      </c>
    </row>
    <row r="1433" spans="1:48" hidden="1" x14ac:dyDescent="0.25">
      <c r="A1433">
        <v>928</v>
      </c>
      <c r="B1433">
        <v>399</v>
      </c>
      <c r="C1433" s="4">
        <v>44272</v>
      </c>
      <c r="D1433" s="14">
        <f>WebStore68[[#This Row],[order_date]]</f>
        <v>44272</v>
      </c>
      <c r="E1433" s="3">
        <f>ROUNDUP(MONTH(WebStore68[[#This Row],[order_date]])/3, 0)</f>
        <v>1</v>
      </c>
      <c r="F1433">
        <v>10</v>
      </c>
      <c r="G1433" t="s">
        <v>42</v>
      </c>
      <c r="H1433" t="s">
        <v>53</v>
      </c>
      <c r="I1433" t="s">
        <v>56</v>
      </c>
      <c r="J1433" t="s">
        <v>58</v>
      </c>
      <c r="K1433" s="4">
        <v>43735</v>
      </c>
      <c r="L1433">
        <v>1</v>
      </c>
      <c r="M1433" t="s">
        <v>61</v>
      </c>
      <c r="N1433" s="4">
        <v>43615</v>
      </c>
      <c r="O1433" s="4">
        <v>43830</v>
      </c>
      <c r="P1433">
        <v>1</v>
      </c>
      <c r="Q1433" t="s">
        <v>67</v>
      </c>
      <c r="R1433" t="s">
        <v>229</v>
      </c>
      <c r="S1433">
        <v>1</v>
      </c>
      <c r="T1433" t="s">
        <v>573</v>
      </c>
      <c r="U1433" t="s">
        <v>1131</v>
      </c>
      <c r="V1433" t="s">
        <v>1517</v>
      </c>
      <c r="W1433" t="s">
        <v>80</v>
      </c>
      <c r="X1433" t="s">
        <v>1548</v>
      </c>
      <c r="Y1433">
        <v>39.979999999999997</v>
      </c>
      <c r="Z1433">
        <v>29.98</v>
      </c>
      <c r="AA1433">
        <v>1</v>
      </c>
      <c r="AB1433" t="s">
        <v>872</v>
      </c>
      <c r="AC1433" t="s">
        <v>2388</v>
      </c>
      <c r="AH1433" s="4"/>
      <c r="AI1433" s="4"/>
      <c r="AJ1433" t="s">
        <v>67</v>
      </c>
      <c r="AK1433" t="s">
        <v>229</v>
      </c>
      <c r="AL1433" t="s">
        <v>573</v>
      </c>
      <c r="AM1433" t="s">
        <v>1131</v>
      </c>
      <c r="AN1433" t="s">
        <v>1517</v>
      </c>
      <c r="AO1433" t="s">
        <v>80</v>
      </c>
      <c r="AP1433" t="s">
        <v>1548</v>
      </c>
      <c r="AQ1433">
        <f>WebStore68[[#This Row],[unit_price]]*WebStore68[[#This Row],[quantity]]</f>
        <v>39.979999999999997</v>
      </c>
      <c r="AR1433" t="s">
        <v>872</v>
      </c>
      <c r="AS1433" t="s">
        <v>2388</v>
      </c>
      <c r="AT1433" t="str">
        <f t="shared" si="22"/>
        <v>9283994427210noFemale437351YouTube436154383039.9829.9834619.99214.9919</v>
      </c>
      <c r="AU1433">
        <f>COUNTIF(AT$2:AT1433,AT1433)</f>
        <v>1</v>
      </c>
      <c r="AV1433" t="str">
        <f>WebStore68[[#This Row],[country]]&amp;"-"&amp;WebStore68[[#This Row],[item]]</f>
        <v>Germany-Fun And Fancy</v>
      </c>
    </row>
    <row r="1434" spans="1:48" hidden="1" x14ac:dyDescent="0.25">
      <c r="A1434">
        <v>942</v>
      </c>
      <c r="B1434">
        <v>251</v>
      </c>
      <c r="C1434" s="13">
        <v>44281</v>
      </c>
      <c r="D1434" s="14">
        <f>WebStore68[[#This Row],[order_date]]</f>
        <v>44281</v>
      </c>
      <c r="E1434" s="3">
        <f>ROUNDUP(MONTH(WebStore68[[#This Row],[order_date]])/3, 0)</f>
        <v>1</v>
      </c>
      <c r="F1434">
        <v>10</v>
      </c>
      <c r="G1434" t="s">
        <v>42</v>
      </c>
      <c r="H1434" t="s">
        <v>53</v>
      </c>
      <c r="I1434" t="s">
        <v>56</v>
      </c>
      <c r="J1434" t="s">
        <v>58</v>
      </c>
      <c r="K1434" s="4">
        <v>43704</v>
      </c>
      <c r="L1434">
        <v>2</v>
      </c>
      <c r="M1434" t="s">
        <v>60</v>
      </c>
      <c r="N1434" s="4">
        <v>43615</v>
      </c>
      <c r="O1434" s="4">
        <v>43830</v>
      </c>
      <c r="P1434">
        <v>2</v>
      </c>
      <c r="Q1434" t="s">
        <v>177</v>
      </c>
      <c r="R1434" t="s">
        <v>339</v>
      </c>
      <c r="S1434">
        <v>2</v>
      </c>
      <c r="T1434" t="s">
        <v>860</v>
      </c>
      <c r="U1434" t="s">
        <v>1397</v>
      </c>
      <c r="V1434" t="s">
        <v>1913</v>
      </c>
      <c r="W1434" t="s">
        <v>103</v>
      </c>
      <c r="X1434" t="s">
        <v>2030</v>
      </c>
      <c r="Y1434">
        <v>139.96</v>
      </c>
      <c r="Z1434">
        <v>64.959999999999994</v>
      </c>
      <c r="AA1434">
        <v>2</v>
      </c>
      <c r="AB1434" t="s">
        <v>2248</v>
      </c>
      <c r="AC1434" t="s">
        <v>2542</v>
      </c>
      <c r="AH1434" s="4"/>
      <c r="AI1434" s="4"/>
      <c r="AJ1434" t="s">
        <v>65</v>
      </c>
      <c r="AK1434" t="s">
        <v>227</v>
      </c>
      <c r="AL1434" t="s">
        <v>435</v>
      </c>
      <c r="AM1434" t="s">
        <v>997</v>
      </c>
      <c r="AN1434" t="s">
        <v>1529</v>
      </c>
      <c r="AO1434" t="s">
        <v>69</v>
      </c>
      <c r="AP1434" t="s">
        <v>1517</v>
      </c>
      <c r="AQ1434">
        <f>WebStore68[[#This Row],[unit_price]]*WebStore68[[#This Row],[quantity]]</f>
        <v>49.99</v>
      </c>
      <c r="AR1434" t="s">
        <v>431</v>
      </c>
      <c r="AS1434" t="s">
        <v>2326</v>
      </c>
      <c r="AT1434" t="str">
        <f t="shared" si="22"/>
        <v>9422514428110noFemale437042Facebook4361543830139.9664.96102949.99119.9924</v>
      </c>
      <c r="AU1434">
        <f>COUNTIF(AT$2:AT1434,AT1434)</f>
        <v>1</v>
      </c>
      <c r="AV1434" t="str">
        <f>WebStore68[[#This Row],[country]]&amp;"-"&amp;WebStore68[[#This Row],[item]]</f>
        <v>Germany-Cleanser</v>
      </c>
    </row>
    <row r="1435" spans="1:48" hidden="1" x14ac:dyDescent="0.25">
      <c r="A1435">
        <v>942</v>
      </c>
      <c r="B1435">
        <v>251</v>
      </c>
      <c r="C1435" s="13">
        <v>44281</v>
      </c>
      <c r="D1435" s="14">
        <f>WebStore68[[#This Row],[order_date]]</f>
        <v>44281</v>
      </c>
      <c r="E1435" s="3">
        <f>ROUNDUP(MONTH(WebStore68[[#This Row],[order_date]])/3, 0)</f>
        <v>1</v>
      </c>
      <c r="F1435">
        <v>10</v>
      </c>
      <c r="G1435" t="s">
        <v>42</v>
      </c>
      <c r="H1435" t="s">
        <v>53</v>
      </c>
      <c r="I1435" t="s">
        <v>56</v>
      </c>
      <c r="J1435" t="s">
        <v>58</v>
      </c>
      <c r="K1435" s="4">
        <v>43704</v>
      </c>
      <c r="L1435">
        <v>2</v>
      </c>
      <c r="M1435" t="s">
        <v>60</v>
      </c>
      <c r="N1435" s="4">
        <v>43615</v>
      </c>
      <c r="O1435" s="4">
        <v>43830</v>
      </c>
      <c r="P1435">
        <v>2</v>
      </c>
      <c r="Q1435" t="s">
        <v>177</v>
      </c>
      <c r="R1435" t="s">
        <v>339</v>
      </c>
      <c r="S1435">
        <v>2</v>
      </c>
      <c r="T1435" t="s">
        <v>860</v>
      </c>
      <c r="U1435" t="s">
        <v>1397</v>
      </c>
      <c r="V1435" t="s">
        <v>1913</v>
      </c>
      <c r="W1435" t="s">
        <v>103</v>
      </c>
      <c r="X1435" t="s">
        <v>2030</v>
      </c>
      <c r="Y1435">
        <v>139.96</v>
      </c>
      <c r="Z1435">
        <v>64.959999999999994</v>
      </c>
      <c r="AA1435">
        <v>2</v>
      </c>
      <c r="AB1435" t="s">
        <v>2248</v>
      </c>
      <c r="AC1435" t="s">
        <v>2542</v>
      </c>
      <c r="AH1435" s="4"/>
      <c r="AI1435" s="4"/>
      <c r="AJ1435" t="s">
        <v>67</v>
      </c>
      <c r="AK1435" t="s">
        <v>229</v>
      </c>
      <c r="AL1435" t="s">
        <v>636</v>
      </c>
      <c r="AM1435" t="s">
        <v>974</v>
      </c>
      <c r="AN1435" t="s">
        <v>1513</v>
      </c>
      <c r="AO1435" t="s">
        <v>67</v>
      </c>
      <c r="AP1435" t="s">
        <v>1548</v>
      </c>
      <c r="AQ1435">
        <f>WebStore68[[#This Row],[unit_price]]*WebStore68[[#This Row],[quantity]]</f>
        <v>89.97</v>
      </c>
      <c r="AR1435" t="s">
        <v>455</v>
      </c>
      <c r="AS1435" t="s">
        <v>2340</v>
      </c>
      <c r="AT1435" t="str">
        <f t="shared" si="22"/>
        <v>9422514428110noFemale437042Facebook4361543830139.9664.96314129.99314.9915</v>
      </c>
      <c r="AU1435">
        <f>COUNTIF(AT$2:AT1435,AT1435)</f>
        <v>1</v>
      </c>
      <c r="AV1435" t="str">
        <f>WebStore68[[#This Row],[country]]&amp;"-"&amp;WebStore68[[#This Row],[item]]</f>
        <v>Germany-The Secret</v>
      </c>
    </row>
    <row r="1436" spans="1:48" hidden="1" x14ac:dyDescent="0.25">
      <c r="A1436">
        <v>960</v>
      </c>
      <c r="B1436">
        <v>205</v>
      </c>
      <c r="C1436" s="4">
        <v>44290</v>
      </c>
      <c r="D1436" s="14">
        <f>WebStore68[[#This Row],[order_date]]</f>
        <v>44290</v>
      </c>
      <c r="E1436" s="3">
        <f>ROUNDUP(MONTH(WebStore68[[#This Row],[order_date]])/3, 0)</f>
        <v>2</v>
      </c>
      <c r="F1436">
        <v>10</v>
      </c>
      <c r="G1436" t="s">
        <v>42</v>
      </c>
      <c r="H1436" t="s">
        <v>53</v>
      </c>
      <c r="I1436" t="s">
        <v>56</v>
      </c>
      <c r="J1436" t="s">
        <v>58</v>
      </c>
      <c r="K1436" s="4">
        <v>44065</v>
      </c>
      <c r="L1436">
        <v>8</v>
      </c>
      <c r="M1436" t="s">
        <v>60</v>
      </c>
      <c r="N1436" s="4">
        <v>44000</v>
      </c>
      <c r="O1436" s="4">
        <v>44073</v>
      </c>
      <c r="P1436">
        <v>1</v>
      </c>
      <c r="Q1436" t="s">
        <v>70</v>
      </c>
      <c r="R1436" t="s">
        <v>232</v>
      </c>
      <c r="S1436">
        <v>1</v>
      </c>
      <c r="T1436" t="s">
        <v>865</v>
      </c>
      <c r="U1436" t="s">
        <v>1402</v>
      </c>
      <c r="V1436" t="s">
        <v>1859</v>
      </c>
      <c r="W1436" t="s">
        <v>67</v>
      </c>
      <c r="X1436" t="s">
        <v>1517</v>
      </c>
      <c r="Y1436">
        <v>419.97</v>
      </c>
      <c r="Z1436">
        <v>59.97</v>
      </c>
      <c r="AA1436">
        <v>1</v>
      </c>
      <c r="AB1436" t="s">
        <v>640</v>
      </c>
      <c r="AC1436" t="s">
        <v>2393</v>
      </c>
      <c r="AD1436">
        <v>5</v>
      </c>
      <c r="AE1436" t="s">
        <v>2633</v>
      </c>
      <c r="AF1436">
        <v>1324</v>
      </c>
      <c r="AG1436" t="s">
        <v>2639</v>
      </c>
      <c r="AH1436" s="4">
        <v>44235</v>
      </c>
      <c r="AI1436" s="4">
        <v>44299</v>
      </c>
      <c r="AJ1436" t="s">
        <v>70</v>
      </c>
      <c r="AK1436" t="s">
        <v>232</v>
      </c>
      <c r="AL1436" t="s">
        <v>865</v>
      </c>
      <c r="AM1436" t="s">
        <v>1402</v>
      </c>
      <c r="AN1436" t="s">
        <v>1859</v>
      </c>
      <c r="AO1436" t="s">
        <v>67</v>
      </c>
      <c r="AP1436" t="s">
        <v>1517</v>
      </c>
      <c r="AQ1436">
        <f>WebStore68[[#This Row],[unit_price]]*WebStore68[[#This Row],[quantity]]</f>
        <v>419.97</v>
      </c>
      <c r="AR1436" t="s">
        <v>640</v>
      </c>
      <c r="AS1436" t="s">
        <v>2393</v>
      </c>
      <c r="AT1436" t="str">
        <f t="shared" si="22"/>
        <v>9602054429010noFemale440658Facebook4400044073419.9759.975control1324Use a relaxing music in the background4423544299591139.99319.9917</v>
      </c>
      <c r="AU1436">
        <f>COUNTIF(AT$2:AT1436,AT1436)</f>
        <v>1</v>
      </c>
      <c r="AV1436" t="str">
        <f>WebStore68[[#This Row],[country]]&amp;"-"&amp;WebStore68[[#This Row],[item]]</f>
        <v>Germany-Mini Foldable Treadmill Walking Pad Home &amp; Office Gym</v>
      </c>
    </row>
    <row r="1437" spans="1:48" hidden="1" x14ac:dyDescent="0.25">
      <c r="A1437">
        <v>963</v>
      </c>
      <c r="B1437">
        <v>251</v>
      </c>
      <c r="C1437" s="13">
        <v>44291</v>
      </c>
      <c r="D1437" s="14">
        <f>WebStore68[[#This Row],[order_date]]</f>
        <v>44291</v>
      </c>
      <c r="E1437" s="3">
        <f>ROUNDUP(MONTH(WebStore68[[#This Row],[order_date]])/3, 0)</f>
        <v>2</v>
      </c>
      <c r="F1437">
        <v>10</v>
      </c>
      <c r="G1437" t="s">
        <v>42</v>
      </c>
      <c r="H1437" t="s">
        <v>53</v>
      </c>
      <c r="I1437" t="s">
        <v>56</v>
      </c>
      <c r="J1437" t="s">
        <v>58</v>
      </c>
      <c r="K1437" s="4">
        <v>43704</v>
      </c>
      <c r="L1437">
        <v>2</v>
      </c>
      <c r="M1437" t="s">
        <v>60</v>
      </c>
      <c r="N1437" s="4">
        <v>43615</v>
      </c>
      <c r="O1437" s="4">
        <v>43830</v>
      </c>
      <c r="P1437">
        <v>2</v>
      </c>
      <c r="Q1437" t="s">
        <v>118</v>
      </c>
      <c r="R1437" t="s">
        <v>280</v>
      </c>
      <c r="S1437">
        <v>2</v>
      </c>
      <c r="T1437" t="s">
        <v>867</v>
      </c>
      <c r="U1437" t="s">
        <v>1404</v>
      </c>
      <c r="V1437" t="s">
        <v>1919</v>
      </c>
      <c r="W1437" t="s">
        <v>75</v>
      </c>
      <c r="X1437" t="s">
        <v>2039</v>
      </c>
      <c r="Y1437">
        <v>128.35</v>
      </c>
      <c r="Z1437">
        <v>64.95</v>
      </c>
      <c r="AA1437">
        <v>2</v>
      </c>
      <c r="AB1437" t="s">
        <v>2130</v>
      </c>
      <c r="AC1437" t="s">
        <v>2405</v>
      </c>
      <c r="AH1437" s="4"/>
      <c r="AI1437" s="4"/>
      <c r="AJ1437" t="s">
        <v>90</v>
      </c>
      <c r="AK1437" t="s">
        <v>252</v>
      </c>
      <c r="AL1437" t="s">
        <v>449</v>
      </c>
      <c r="AM1437" t="s">
        <v>1011</v>
      </c>
      <c r="AN1437" t="s">
        <v>1541</v>
      </c>
      <c r="AO1437" t="s">
        <v>80</v>
      </c>
      <c r="AP1437" t="s">
        <v>1562</v>
      </c>
      <c r="AQ1437">
        <f>WebStore68[[#This Row],[unit_price]]*WebStore68[[#This Row],[quantity]]</f>
        <v>86.38</v>
      </c>
      <c r="AR1437" t="s">
        <v>410</v>
      </c>
      <c r="AS1437" t="s">
        <v>2359</v>
      </c>
      <c r="AT1437" t="str">
        <f t="shared" si="22"/>
        <v>9632514429110noFemale437042Facebook4361543830128.3564.95614743.1929.9920</v>
      </c>
      <c r="AU1437">
        <f>COUNTIF(AT$2:AT1437,AT1437)</f>
        <v>1</v>
      </c>
      <c r="AV1437" t="str">
        <f>WebStore68[[#This Row],[country]]&amp;"-"&amp;WebStore68[[#This Row],[item]]</f>
        <v>Germany-Transformers G1 Optimus prime reissue brand new action figure MISB Gift</v>
      </c>
    </row>
    <row r="1438" spans="1:48" hidden="1" x14ac:dyDescent="0.25">
      <c r="A1438">
        <v>963</v>
      </c>
      <c r="B1438">
        <v>251</v>
      </c>
      <c r="C1438" s="13">
        <v>44291</v>
      </c>
      <c r="D1438" s="14">
        <f>WebStore68[[#This Row],[order_date]]</f>
        <v>44291</v>
      </c>
      <c r="E1438" s="3">
        <f>ROUNDUP(MONTH(WebStore68[[#This Row],[order_date]])/3, 0)</f>
        <v>2</v>
      </c>
      <c r="F1438">
        <v>10</v>
      </c>
      <c r="G1438" t="s">
        <v>42</v>
      </c>
      <c r="H1438" t="s">
        <v>53</v>
      </c>
      <c r="I1438" t="s">
        <v>56</v>
      </c>
      <c r="J1438" t="s">
        <v>58</v>
      </c>
      <c r="K1438" s="4">
        <v>43704</v>
      </c>
      <c r="L1438">
        <v>2</v>
      </c>
      <c r="M1438" t="s">
        <v>60</v>
      </c>
      <c r="N1438" s="4">
        <v>43615</v>
      </c>
      <c r="O1438" s="4">
        <v>43830</v>
      </c>
      <c r="P1438">
        <v>2</v>
      </c>
      <c r="Q1438" t="s">
        <v>118</v>
      </c>
      <c r="R1438" t="s">
        <v>280</v>
      </c>
      <c r="S1438">
        <v>2</v>
      </c>
      <c r="T1438" t="s">
        <v>867</v>
      </c>
      <c r="U1438" t="s">
        <v>1404</v>
      </c>
      <c r="V1438" t="s">
        <v>1919</v>
      </c>
      <c r="W1438" t="s">
        <v>75</v>
      </c>
      <c r="X1438" t="s">
        <v>2039</v>
      </c>
      <c r="Y1438">
        <v>128.35</v>
      </c>
      <c r="Z1438">
        <v>64.95</v>
      </c>
      <c r="AA1438">
        <v>2</v>
      </c>
      <c r="AB1438" t="s">
        <v>2130</v>
      </c>
      <c r="AC1438" t="s">
        <v>2405</v>
      </c>
      <c r="AH1438" s="4"/>
      <c r="AI1438" s="4"/>
      <c r="AJ1438" t="s">
        <v>79</v>
      </c>
      <c r="AK1438" t="s">
        <v>241</v>
      </c>
      <c r="AL1438" t="s">
        <v>694</v>
      </c>
      <c r="AM1438" t="s">
        <v>1087</v>
      </c>
      <c r="AN1438" t="s">
        <v>1652</v>
      </c>
      <c r="AO1438" t="s">
        <v>67</v>
      </c>
      <c r="AP1438" t="s">
        <v>1548</v>
      </c>
      <c r="AQ1438">
        <f>WebStore68[[#This Row],[unit_price]]*WebStore68[[#This Row],[quantity]]</f>
        <v>41.97</v>
      </c>
      <c r="AR1438" t="s">
        <v>86</v>
      </c>
      <c r="AS1438" t="s">
        <v>2350</v>
      </c>
      <c r="AT1438" t="str">
        <f t="shared" si="22"/>
        <v>9632514429110noFemale437042Facebook4361543830128.3564.95416613.99314.997</v>
      </c>
      <c r="AU1438">
        <f>COUNTIF(AT$2:AT1438,AT1438)</f>
        <v>1</v>
      </c>
      <c r="AV1438" t="str">
        <f>WebStore68[[#This Row],[country]]&amp;"-"&amp;WebStore68[[#This Row],[item]]</f>
        <v>Germany-Yu-Gi-Oh! TCG: Egyptian God Deck: Slifer The Sky Dragon</v>
      </c>
    </row>
    <row r="1439" spans="1:48" hidden="1" x14ac:dyDescent="0.25">
      <c r="A1439">
        <v>966</v>
      </c>
      <c r="B1439">
        <v>227</v>
      </c>
      <c r="C1439" s="13">
        <v>44294</v>
      </c>
      <c r="D1439" s="14">
        <f>WebStore68[[#This Row],[order_date]]</f>
        <v>44294</v>
      </c>
      <c r="E1439" s="3">
        <f>ROUNDUP(MONTH(WebStore68[[#This Row],[order_date]])/3, 0)</f>
        <v>2</v>
      </c>
      <c r="F1439">
        <v>10</v>
      </c>
      <c r="G1439" t="s">
        <v>42</v>
      </c>
      <c r="H1439" t="s">
        <v>53</v>
      </c>
      <c r="I1439" t="s">
        <v>56</v>
      </c>
      <c r="J1439" t="s">
        <v>57</v>
      </c>
      <c r="K1439" s="4">
        <v>43613</v>
      </c>
      <c r="L1439">
        <v>2</v>
      </c>
      <c r="N1439" s="4"/>
      <c r="O1439" s="4"/>
      <c r="P1439">
        <v>2</v>
      </c>
      <c r="Q1439" t="s">
        <v>151</v>
      </c>
      <c r="R1439" t="s">
        <v>313</v>
      </c>
      <c r="S1439">
        <v>2</v>
      </c>
      <c r="T1439" t="s">
        <v>868</v>
      </c>
      <c r="U1439" t="s">
        <v>1405</v>
      </c>
      <c r="V1439" t="s">
        <v>1920</v>
      </c>
      <c r="W1439" t="s">
        <v>180</v>
      </c>
      <c r="X1439" t="s">
        <v>1869</v>
      </c>
      <c r="Y1439">
        <v>145.49</v>
      </c>
      <c r="Z1439">
        <v>44.97</v>
      </c>
      <c r="AA1439">
        <v>2</v>
      </c>
      <c r="AB1439" t="s">
        <v>2237</v>
      </c>
      <c r="AC1439" t="s">
        <v>2530</v>
      </c>
      <c r="AH1439" s="4"/>
      <c r="AI1439" s="4"/>
      <c r="AJ1439" t="s">
        <v>80</v>
      </c>
      <c r="AK1439" t="s">
        <v>242</v>
      </c>
      <c r="AL1439" t="s">
        <v>453</v>
      </c>
      <c r="AM1439" t="s">
        <v>1016</v>
      </c>
      <c r="AN1439" t="s">
        <v>1546</v>
      </c>
      <c r="AO1439" t="s">
        <v>80</v>
      </c>
      <c r="AP1439" t="s">
        <v>1548</v>
      </c>
      <c r="AQ1439">
        <f>WebStore68[[#This Row],[unit_price]]*WebStore68[[#This Row],[quantity]]</f>
        <v>117.5</v>
      </c>
      <c r="AR1439" t="s">
        <v>67</v>
      </c>
      <c r="AS1439" t="s">
        <v>2373</v>
      </c>
      <c r="AT1439" t="str">
        <f t="shared" si="22"/>
        <v>9662274429410noMale436132145.4944.9722658.75214.993</v>
      </c>
      <c r="AU1439">
        <f>COUNTIF(AT$2:AT1439,AT1439)</f>
        <v>1</v>
      </c>
      <c r="AV1439" t="str">
        <f>WebStore68[[#This Row],[country]]&amp;"-"&amp;WebStore68[[#This Row],[item]]</f>
        <v>Germany-Book Week Girls Feisty Fairy AMSCAN Licensed Costume</v>
      </c>
    </row>
    <row r="1440" spans="1:48" hidden="1" x14ac:dyDescent="0.25">
      <c r="A1440">
        <v>966</v>
      </c>
      <c r="B1440">
        <v>227</v>
      </c>
      <c r="C1440" s="13">
        <v>44294</v>
      </c>
      <c r="D1440" s="14">
        <f>WebStore68[[#This Row],[order_date]]</f>
        <v>44294</v>
      </c>
      <c r="E1440" s="3">
        <f>ROUNDUP(MONTH(WebStore68[[#This Row],[order_date]])/3, 0)</f>
        <v>2</v>
      </c>
      <c r="F1440">
        <v>10</v>
      </c>
      <c r="G1440" t="s">
        <v>42</v>
      </c>
      <c r="H1440" t="s">
        <v>53</v>
      </c>
      <c r="I1440" t="s">
        <v>56</v>
      </c>
      <c r="J1440" t="s">
        <v>57</v>
      </c>
      <c r="K1440" s="4">
        <v>43613</v>
      </c>
      <c r="L1440">
        <v>2</v>
      </c>
      <c r="N1440" s="4"/>
      <c r="O1440" s="4"/>
      <c r="P1440">
        <v>2</v>
      </c>
      <c r="Q1440" t="s">
        <v>151</v>
      </c>
      <c r="R1440" t="s">
        <v>313</v>
      </c>
      <c r="S1440">
        <v>2</v>
      </c>
      <c r="T1440" t="s">
        <v>868</v>
      </c>
      <c r="U1440" t="s">
        <v>1405</v>
      </c>
      <c r="V1440" t="s">
        <v>1920</v>
      </c>
      <c r="W1440" t="s">
        <v>180</v>
      </c>
      <c r="X1440" t="s">
        <v>1869</v>
      </c>
      <c r="Y1440">
        <v>145.49</v>
      </c>
      <c r="Z1440">
        <v>44.97</v>
      </c>
      <c r="AA1440">
        <v>2</v>
      </c>
      <c r="AB1440" t="s">
        <v>2237</v>
      </c>
      <c r="AC1440" t="s">
        <v>2530</v>
      </c>
      <c r="AH1440" s="4"/>
      <c r="AI1440" s="4"/>
      <c r="AJ1440" t="s">
        <v>84</v>
      </c>
      <c r="AK1440" t="s">
        <v>246</v>
      </c>
      <c r="AL1440" t="s">
        <v>549</v>
      </c>
      <c r="AM1440" t="s">
        <v>1110</v>
      </c>
      <c r="AN1440" t="s">
        <v>1635</v>
      </c>
      <c r="AO1440" t="s">
        <v>69</v>
      </c>
      <c r="AP1440" t="s">
        <v>1548</v>
      </c>
      <c r="AQ1440">
        <f>WebStore68[[#This Row],[unit_price]]*WebStore68[[#This Row],[quantity]]</f>
        <v>27.99</v>
      </c>
      <c r="AR1440" t="s">
        <v>410</v>
      </c>
      <c r="AS1440" t="s">
        <v>2359</v>
      </c>
      <c r="AT1440" t="str">
        <f t="shared" si="22"/>
        <v>9662274429410noMale436132145.4944.9792227.99114.9920</v>
      </c>
      <c r="AU1440">
        <f>COUNTIF(AT$2:AT1440,AT1440)</f>
        <v>1</v>
      </c>
      <c r="AV1440" t="str">
        <f>WebStore68[[#This Row],[country]]&amp;"-"&amp;WebStore68[[#This Row],[item]]</f>
        <v>Germany-BENGOO G9000 Stereo Gaming Headset</v>
      </c>
    </row>
    <row r="1441" spans="1:48" hidden="1" x14ac:dyDescent="0.25">
      <c r="A1441">
        <v>985</v>
      </c>
      <c r="B1441">
        <v>260</v>
      </c>
      <c r="C1441" s="4">
        <v>44307</v>
      </c>
      <c r="D1441" s="14">
        <f>WebStore68[[#This Row],[order_date]]</f>
        <v>44307</v>
      </c>
      <c r="E1441" s="3">
        <f>ROUNDUP(MONTH(WebStore68[[#This Row],[order_date]])/3, 0)</f>
        <v>2</v>
      </c>
      <c r="F1441">
        <v>10</v>
      </c>
      <c r="G1441" t="s">
        <v>42</v>
      </c>
      <c r="H1441" t="s">
        <v>53</v>
      </c>
      <c r="I1441" t="s">
        <v>56</v>
      </c>
      <c r="J1441" t="s">
        <v>58</v>
      </c>
      <c r="K1441" s="4">
        <v>44038</v>
      </c>
      <c r="L1441">
        <v>9</v>
      </c>
      <c r="M1441" t="s">
        <v>59</v>
      </c>
      <c r="N1441" s="4">
        <v>43952</v>
      </c>
      <c r="O1441" s="4">
        <v>44075</v>
      </c>
      <c r="P1441">
        <v>2</v>
      </c>
      <c r="Q1441" t="s">
        <v>195</v>
      </c>
      <c r="R1441" t="s">
        <v>357</v>
      </c>
      <c r="S1441">
        <v>3</v>
      </c>
      <c r="T1441" t="s">
        <v>880</v>
      </c>
      <c r="U1441" t="s">
        <v>1417</v>
      </c>
      <c r="V1441" t="s">
        <v>1932</v>
      </c>
      <c r="W1441" t="s">
        <v>2000</v>
      </c>
      <c r="X1441" t="s">
        <v>2061</v>
      </c>
      <c r="Y1441">
        <v>131.94</v>
      </c>
      <c r="Z1441">
        <v>99.94</v>
      </c>
      <c r="AA1441">
        <v>2</v>
      </c>
      <c r="AB1441" t="s">
        <v>2292</v>
      </c>
      <c r="AC1441" t="s">
        <v>2595</v>
      </c>
      <c r="AH1441" s="4"/>
      <c r="AI1441" s="4"/>
      <c r="AJ1441" t="s">
        <v>80</v>
      </c>
      <c r="AK1441" t="s">
        <v>242</v>
      </c>
      <c r="AL1441" t="s">
        <v>912</v>
      </c>
      <c r="AM1441" t="s">
        <v>984</v>
      </c>
      <c r="AN1441" t="s">
        <v>1961</v>
      </c>
      <c r="AO1441" t="s">
        <v>67</v>
      </c>
      <c r="AP1441" t="s">
        <v>1548</v>
      </c>
      <c r="AQ1441">
        <f>WebStore68[[#This Row],[unit_price]]*WebStore68[[#This Row],[quantity]]</f>
        <v>53.97</v>
      </c>
      <c r="AR1441" t="s">
        <v>69</v>
      </c>
      <c r="AS1441" t="s">
        <v>2360</v>
      </c>
      <c r="AT1441" t="str">
        <f t="shared" si="22"/>
        <v>9852604430710noFemale440389Google Ads4395244075131.9499.94211917.99314.991</v>
      </c>
      <c r="AU1441">
        <f>COUNTIF(AT$2:AT1441,AT1441)</f>
        <v>1</v>
      </c>
      <c r="AV1441" t="str">
        <f>WebStore68[[#This Row],[country]]&amp;"-"&amp;WebStore68[[#This Row],[item]]</f>
        <v>Germany-Robin Boys Fancy Dress Teen Titans Superhero Comic Book Day Childs Kids Costume</v>
      </c>
    </row>
    <row r="1442" spans="1:48" hidden="1" x14ac:dyDescent="0.25">
      <c r="A1442">
        <v>985</v>
      </c>
      <c r="B1442">
        <v>260</v>
      </c>
      <c r="C1442" s="4">
        <v>44307</v>
      </c>
      <c r="D1442" s="14">
        <f>WebStore68[[#This Row],[order_date]]</f>
        <v>44307</v>
      </c>
      <c r="E1442" s="3">
        <f>ROUNDUP(MONTH(WebStore68[[#This Row],[order_date]])/3, 0)</f>
        <v>2</v>
      </c>
      <c r="F1442">
        <v>10</v>
      </c>
      <c r="G1442" t="s">
        <v>42</v>
      </c>
      <c r="H1442" t="s">
        <v>53</v>
      </c>
      <c r="I1442" t="s">
        <v>56</v>
      </c>
      <c r="J1442" t="s">
        <v>58</v>
      </c>
      <c r="K1442" s="4">
        <v>44038</v>
      </c>
      <c r="L1442">
        <v>9</v>
      </c>
      <c r="M1442" t="s">
        <v>59</v>
      </c>
      <c r="N1442" s="4">
        <v>43952</v>
      </c>
      <c r="O1442" s="4">
        <v>44075</v>
      </c>
      <c r="P1442">
        <v>2</v>
      </c>
      <c r="Q1442" t="s">
        <v>195</v>
      </c>
      <c r="R1442" t="s">
        <v>357</v>
      </c>
      <c r="S1442">
        <v>3</v>
      </c>
      <c r="T1442" t="s">
        <v>880</v>
      </c>
      <c r="U1442" t="s">
        <v>1417</v>
      </c>
      <c r="V1442" t="s">
        <v>1932</v>
      </c>
      <c r="W1442" t="s">
        <v>2000</v>
      </c>
      <c r="X1442" t="s">
        <v>2061</v>
      </c>
      <c r="Y1442">
        <v>131.94</v>
      </c>
      <c r="Z1442">
        <v>99.94</v>
      </c>
      <c r="AA1442">
        <v>2</v>
      </c>
      <c r="AB1442" t="s">
        <v>2292</v>
      </c>
      <c r="AC1442" t="s">
        <v>2595</v>
      </c>
      <c r="AH1442" s="4"/>
      <c r="AI1442" s="4"/>
      <c r="AJ1442" t="s">
        <v>86</v>
      </c>
      <c r="AK1442" t="s">
        <v>248</v>
      </c>
      <c r="AL1442" t="s">
        <v>443</v>
      </c>
      <c r="AM1442" t="s">
        <v>1005</v>
      </c>
      <c r="AN1442" t="s">
        <v>1513</v>
      </c>
      <c r="AO1442" t="s">
        <v>69</v>
      </c>
      <c r="AP1442" t="s">
        <v>1577</v>
      </c>
      <c r="AQ1442">
        <f>WebStore68[[#This Row],[unit_price]]*WebStore68[[#This Row],[quantity]]</f>
        <v>29.99</v>
      </c>
      <c r="AR1442" t="s">
        <v>549</v>
      </c>
      <c r="AS1442" t="s">
        <v>2362</v>
      </c>
      <c r="AT1442" t="str">
        <f t="shared" si="22"/>
        <v>9852604430710noFemale440389Google Ads4395244075131.9499.9477829.99124.9922</v>
      </c>
      <c r="AU1442">
        <f>COUNTIF(AT$2:AT1442,AT1442)</f>
        <v>1</v>
      </c>
      <c r="AV1442" t="str">
        <f>WebStore68[[#This Row],[country]]&amp;"-"&amp;WebStore68[[#This Row],[item]]</f>
        <v>Germany-LITOM 12 LEDs Solar Landscape Spotlights IP67</v>
      </c>
    </row>
    <row r="1443" spans="1:48" hidden="1" x14ac:dyDescent="0.25">
      <c r="A1443">
        <v>985</v>
      </c>
      <c r="B1443">
        <v>260</v>
      </c>
      <c r="C1443" s="4">
        <v>44307</v>
      </c>
      <c r="D1443" s="14">
        <f>WebStore68[[#This Row],[order_date]]</f>
        <v>44307</v>
      </c>
      <c r="E1443" s="3">
        <f>ROUNDUP(MONTH(WebStore68[[#This Row],[order_date]])/3, 0)</f>
        <v>2</v>
      </c>
      <c r="F1443">
        <v>10</v>
      </c>
      <c r="G1443" t="s">
        <v>42</v>
      </c>
      <c r="H1443" t="s">
        <v>53</v>
      </c>
      <c r="I1443" t="s">
        <v>56</v>
      </c>
      <c r="J1443" t="s">
        <v>58</v>
      </c>
      <c r="K1443" s="4">
        <v>44038</v>
      </c>
      <c r="L1443">
        <v>9</v>
      </c>
      <c r="M1443" t="s">
        <v>59</v>
      </c>
      <c r="N1443" s="4">
        <v>43952</v>
      </c>
      <c r="O1443" s="4">
        <v>44075</v>
      </c>
      <c r="P1443">
        <v>2</v>
      </c>
      <c r="Q1443" t="s">
        <v>195</v>
      </c>
      <c r="R1443" t="s">
        <v>357</v>
      </c>
      <c r="S1443">
        <v>3</v>
      </c>
      <c r="T1443" t="s">
        <v>880</v>
      </c>
      <c r="U1443" t="s">
        <v>1417</v>
      </c>
      <c r="V1443" t="s">
        <v>1932</v>
      </c>
      <c r="W1443" t="s">
        <v>2000</v>
      </c>
      <c r="X1443" t="s">
        <v>2061</v>
      </c>
      <c r="Y1443">
        <v>131.94</v>
      </c>
      <c r="Z1443">
        <v>99.94</v>
      </c>
      <c r="AA1443">
        <v>2</v>
      </c>
      <c r="AB1443" t="s">
        <v>2292</v>
      </c>
      <c r="AC1443" t="s">
        <v>2595</v>
      </c>
      <c r="AH1443" s="4"/>
      <c r="AI1443" s="4"/>
      <c r="AJ1443" t="s">
        <v>80</v>
      </c>
      <c r="AK1443" t="s">
        <v>242</v>
      </c>
      <c r="AL1443" t="s">
        <v>507</v>
      </c>
      <c r="AM1443" t="s">
        <v>1070</v>
      </c>
      <c r="AN1443" t="s">
        <v>1597</v>
      </c>
      <c r="AO1443" t="s">
        <v>80</v>
      </c>
      <c r="AP1443" t="s">
        <v>1548</v>
      </c>
      <c r="AQ1443">
        <f>WebStore68[[#This Row],[unit_price]]*WebStore68[[#This Row],[quantity]]</f>
        <v>47.98</v>
      </c>
      <c r="AR1443" t="s">
        <v>69</v>
      </c>
      <c r="AS1443" t="s">
        <v>2360</v>
      </c>
      <c r="AT1443" t="str">
        <f t="shared" si="22"/>
        <v>9852604430710noFemale440389Google Ads4395244075131.9499.9423323.99214.991</v>
      </c>
      <c r="AU1443">
        <f>COUNTIF(AT$2:AT1443,AT1443)</f>
        <v>1</v>
      </c>
      <c r="AV1443" t="str">
        <f>WebStore68[[#This Row],[country]]&amp;"-"&amp;WebStore68[[#This Row],[item]]</f>
        <v>Germany-Dickies Men's Original 874</v>
      </c>
    </row>
    <row r="1444" spans="1:48" hidden="1" x14ac:dyDescent="0.25">
      <c r="A1444">
        <v>988</v>
      </c>
      <c r="B1444">
        <v>366</v>
      </c>
      <c r="C1444" s="4">
        <v>44308</v>
      </c>
      <c r="D1444" s="14">
        <f>WebStore68[[#This Row],[order_date]]</f>
        <v>44308</v>
      </c>
      <c r="E1444" s="3">
        <f>ROUNDUP(MONTH(WebStore68[[#This Row],[order_date]])/3, 0)</f>
        <v>2</v>
      </c>
      <c r="F1444">
        <v>10</v>
      </c>
      <c r="G1444" t="s">
        <v>42</v>
      </c>
      <c r="H1444" t="s">
        <v>53</v>
      </c>
      <c r="I1444" t="s">
        <v>56</v>
      </c>
      <c r="J1444" t="s">
        <v>57</v>
      </c>
      <c r="K1444" s="4">
        <v>43890</v>
      </c>
      <c r="L1444">
        <v>5</v>
      </c>
      <c r="M1444" t="s">
        <v>60</v>
      </c>
      <c r="N1444" s="4">
        <v>43831</v>
      </c>
      <c r="O1444" s="4">
        <v>43921</v>
      </c>
      <c r="P1444">
        <v>1</v>
      </c>
      <c r="Q1444" t="s">
        <v>90</v>
      </c>
      <c r="R1444" t="s">
        <v>252</v>
      </c>
      <c r="S1444">
        <v>1</v>
      </c>
      <c r="T1444" t="s">
        <v>575</v>
      </c>
      <c r="U1444" t="s">
        <v>1133</v>
      </c>
      <c r="V1444" t="s">
        <v>1562</v>
      </c>
      <c r="W1444" t="s">
        <v>80</v>
      </c>
      <c r="X1444" t="s">
        <v>1562</v>
      </c>
      <c r="Y1444">
        <v>19.98</v>
      </c>
      <c r="Z1444">
        <v>19.98</v>
      </c>
      <c r="AA1444">
        <v>1</v>
      </c>
      <c r="AB1444" t="s">
        <v>645</v>
      </c>
      <c r="AC1444" t="s">
        <v>2347</v>
      </c>
      <c r="AH1444" s="4"/>
      <c r="AI1444" s="4"/>
      <c r="AJ1444" t="s">
        <v>90</v>
      </c>
      <c r="AK1444" t="s">
        <v>252</v>
      </c>
      <c r="AL1444" t="s">
        <v>575</v>
      </c>
      <c r="AM1444" t="s">
        <v>1133</v>
      </c>
      <c r="AN1444" t="s">
        <v>1562</v>
      </c>
      <c r="AO1444" t="s">
        <v>80</v>
      </c>
      <c r="AP1444" t="s">
        <v>1562</v>
      </c>
      <c r="AQ1444">
        <f>WebStore68[[#This Row],[unit_price]]*WebStore68[[#This Row],[quantity]]</f>
        <v>19.98</v>
      </c>
      <c r="AR1444" t="s">
        <v>645</v>
      </c>
      <c r="AS1444" t="s">
        <v>2347</v>
      </c>
      <c r="AT1444" t="str">
        <f t="shared" si="22"/>
        <v>9883664430810noMale438905Facebook438314392119.9819.9861499.9929.9913</v>
      </c>
      <c r="AU1444">
        <f>COUNTIF(AT$2:AT1444,AT1444)</f>
        <v>1</v>
      </c>
      <c r="AV1444" t="str">
        <f>WebStore68[[#This Row],[country]]&amp;"-"&amp;WebStore68[[#This Row],[item]]</f>
        <v>Germany-UNO Family Card Game</v>
      </c>
    </row>
    <row r="1445" spans="1:48" hidden="1" x14ac:dyDescent="0.25">
      <c r="A1445">
        <v>992</v>
      </c>
      <c r="B1445">
        <v>94</v>
      </c>
      <c r="C1445" s="4">
        <v>44310</v>
      </c>
      <c r="D1445" s="14">
        <f>WebStore68[[#This Row],[order_date]]</f>
        <v>44310</v>
      </c>
      <c r="E1445" s="3">
        <f>ROUNDUP(MONTH(WebStore68[[#This Row],[order_date]])/3, 0)</f>
        <v>2</v>
      </c>
      <c r="F1445">
        <v>10</v>
      </c>
      <c r="G1445" t="s">
        <v>42</v>
      </c>
      <c r="H1445" t="s">
        <v>53</v>
      </c>
      <c r="I1445" t="s">
        <v>56</v>
      </c>
      <c r="J1445" t="s">
        <v>57</v>
      </c>
      <c r="K1445" s="4">
        <v>43844</v>
      </c>
      <c r="L1445">
        <v>15</v>
      </c>
      <c r="M1445" t="s">
        <v>62</v>
      </c>
      <c r="N1445" s="4">
        <v>43615</v>
      </c>
      <c r="O1445" s="4">
        <v>44413</v>
      </c>
      <c r="P1445">
        <v>2</v>
      </c>
      <c r="Q1445" t="s">
        <v>208</v>
      </c>
      <c r="R1445" t="s">
        <v>370</v>
      </c>
      <c r="S1445">
        <v>2</v>
      </c>
      <c r="T1445" t="s">
        <v>882</v>
      </c>
      <c r="U1445" t="s">
        <v>1419</v>
      </c>
      <c r="V1445" t="s">
        <v>1934</v>
      </c>
      <c r="W1445" t="s">
        <v>2023</v>
      </c>
      <c r="X1445" t="s">
        <v>2072</v>
      </c>
      <c r="Y1445">
        <v>413.94</v>
      </c>
      <c r="Z1445">
        <v>109.94</v>
      </c>
      <c r="AA1445">
        <v>2</v>
      </c>
      <c r="AB1445" t="s">
        <v>2293</v>
      </c>
      <c r="AC1445" t="s">
        <v>2597</v>
      </c>
      <c r="AH1445" s="4"/>
      <c r="AI1445" s="4"/>
      <c r="AJ1445" t="s">
        <v>70</v>
      </c>
      <c r="AK1445" t="s">
        <v>232</v>
      </c>
      <c r="AL1445" t="s">
        <v>719</v>
      </c>
      <c r="AM1445" t="s">
        <v>1261</v>
      </c>
      <c r="AN1445" t="s">
        <v>1779</v>
      </c>
      <c r="AO1445" t="s">
        <v>80</v>
      </c>
      <c r="AP1445" t="s">
        <v>1517</v>
      </c>
      <c r="AQ1445">
        <f>WebStore68[[#This Row],[unit_price]]*WebStore68[[#This Row],[quantity]]</f>
        <v>191.98</v>
      </c>
      <c r="AR1445" t="s">
        <v>432</v>
      </c>
      <c r="AS1445" t="s">
        <v>2331</v>
      </c>
      <c r="AT1445" t="str">
        <f t="shared" si="22"/>
        <v>992944431010noMale4384415Organic4361544413413.94109.94516295.99219.9921</v>
      </c>
      <c r="AU1445">
        <f>COUNTIF(AT$2:AT1445,AT1445)</f>
        <v>1</v>
      </c>
      <c r="AV1445" t="str">
        <f>WebStore68[[#This Row],[country]]&amp;"-"&amp;WebStore68[[#This Row],[item]]</f>
        <v xml:space="preserve">Germany-Yonex Tennis Racket EZONE 98 Alpha Head Light Balanced Racquet </v>
      </c>
    </row>
    <row r="1446" spans="1:48" hidden="1" x14ac:dyDescent="0.25">
      <c r="A1446">
        <v>992</v>
      </c>
      <c r="B1446">
        <v>94</v>
      </c>
      <c r="C1446" s="4">
        <v>44310</v>
      </c>
      <c r="D1446" s="14">
        <f>WebStore68[[#This Row],[order_date]]</f>
        <v>44310</v>
      </c>
      <c r="E1446" s="3">
        <f>ROUNDUP(MONTH(WebStore68[[#This Row],[order_date]])/3, 0)</f>
        <v>2</v>
      </c>
      <c r="F1446">
        <v>10</v>
      </c>
      <c r="G1446" t="s">
        <v>42</v>
      </c>
      <c r="H1446" t="s">
        <v>53</v>
      </c>
      <c r="I1446" t="s">
        <v>56</v>
      </c>
      <c r="J1446" t="s">
        <v>57</v>
      </c>
      <c r="K1446" s="4">
        <v>43844</v>
      </c>
      <c r="L1446">
        <v>15</v>
      </c>
      <c r="M1446" t="s">
        <v>62</v>
      </c>
      <c r="N1446" s="4">
        <v>43615</v>
      </c>
      <c r="O1446" s="4">
        <v>44413</v>
      </c>
      <c r="P1446">
        <v>2</v>
      </c>
      <c r="Q1446" t="s">
        <v>208</v>
      </c>
      <c r="R1446" t="s">
        <v>370</v>
      </c>
      <c r="S1446">
        <v>2</v>
      </c>
      <c r="T1446" t="s">
        <v>882</v>
      </c>
      <c r="U1446" t="s">
        <v>1419</v>
      </c>
      <c r="V1446" t="s">
        <v>1934</v>
      </c>
      <c r="W1446" t="s">
        <v>2023</v>
      </c>
      <c r="X1446" t="s">
        <v>2072</v>
      </c>
      <c r="Y1446">
        <v>413.94</v>
      </c>
      <c r="Z1446">
        <v>109.94</v>
      </c>
      <c r="AA1446">
        <v>2</v>
      </c>
      <c r="AB1446" t="s">
        <v>2293</v>
      </c>
      <c r="AC1446" t="s">
        <v>2597</v>
      </c>
      <c r="AH1446" s="4"/>
      <c r="AI1446" s="4"/>
      <c r="AJ1446" t="s">
        <v>80</v>
      </c>
      <c r="AK1446" t="s">
        <v>242</v>
      </c>
      <c r="AL1446" t="s">
        <v>65</v>
      </c>
      <c r="AM1446" t="s">
        <v>1267</v>
      </c>
      <c r="AN1446" t="s">
        <v>1548</v>
      </c>
      <c r="AO1446" t="s">
        <v>69</v>
      </c>
      <c r="AP1446" t="s">
        <v>1548</v>
      </c>
      <c r="AQ1446">
        <f>WebStore68[[#This Row],[unit_price]]*WebStore68[[#This Row],[quantity]]</f>
        <v>14.99</v>
      </c>
      <c r="AR1446" t="s">
        <v>80</v>
      </c>
      <c r="AS1446" t="s">
        <v>2357</v>
      </c>
      <c r="AT1446" t="str">
        <f t="shared" si="22"/>
        <v>992944431010noMale4384415Organic4361544413413.94109.9421014.99114.992</v>
      </c>
      <c r="AU1446">
        <f>COUNTIF(AT$2:AT1446,AT1446)</f>
        <v>1</v>
      </c>
      <c r="AV1446" t="str">
        <f>WebStore68[[#This Row],[country]]&amp;"-"&amp;WebStore68[[#This Row],[item]]</f>
        <v>Germany-5 Pairs Stud Earrings Set Hypoallergenic Cubic Zirconia 316L</v>
      </c>
    </row>
    <row r="1447" spans="1:48" hidden="1" x14ac:dyDescent="0.25">
      <c r="A1447">
        <v>994</v>
      </c>
      <c r="B1447">
        <v>126</v>
      </c>
      <c r="C1447" s="4">
        <v>44312</v>
      </c>
      <c r="D1447" s="14">
        <f>WebStore68[[#This Row],[order_date]]</f>
        <v>44312</v>
      </c>
      <c r="E1447" s="3">
        <f>ROUNDUP(MONTH(WebStore68[[#This Row],[order_date]])/3, 0)</f>
        <v>2</v>
      </c>
      <c r="F1447">
        <v>10</v>
      </c>
      <c r="G1447" t="s">
        <v>42</v>
      </c>
      <c r="H1447" t="s">
        <v>53</v>
      </c>
      <c r="I1447" t="s">
        <v>56</v>
      </c>
      <c r="J1447" t="s">
        <v>57</v>
      </c>
      <c r="K1447" s="4">
        <v>43975</v>
      </c>
      <c r="L1447">
        <v>9</v>
      </c>
      <c r="M1447" t="s">
        <v>59</v>
      </c>
      <c r="N1447" s="4">
        <v>43952</v>
      </c>
      <c r="O1447" s="4">
        <v>44075</v>
      </c>
      <c r="P1447">
        <v>1</v>
      </c>
      <c r="Q1447" t="s">
        <v>90</v>
      </c>
      <c r="R1447" t="s">
        <v>252</v>
      </c>
      <c r="S1447">
        <v>1</v>
      </c>
      <c r="T1447" t="s">
        <v>501</v>
      </c>
      <c r="U1447" t="s">
        <v>1064</v>
      </c>
      <c r="V1447" t="s">
        <v>1592</v>
      </c>
      <c r="W1447" t="s">
        <v>69</v>
      </c>
      <c r="X1447" t="s">
        <v>1562</v>
      </c>
      <c r="Y1447">
        <v>8.9600000000000009</v>
      </c>
      <c r="Z1447">
        <v>9.99</v>
      </c>
      <c r="AA1447">
        <v>1</v>
      </c>
      <c r="AB1447" t="s">
        <v>410</v>
      </c>
      <c r="AC1447" t="s">
        <v>2359</v>
      </c>
      <c r="AH1447" s="4"/>
      <c r="AI1447" s="4"/>
      <c r="AJ1447" t="s">
        <v>90</v>
      </c>
      <c r="AK1447" t="s">
        <v>252</v>
      </c>
      <c r="AL1447" t="s">
        <v>501</v>
      </c>
      <c r="AM1447" t="s">
        <v>1064</v>
      </c>
      <c r="AN1447" t="s">
        <v>1592</v>
      </c>
      <c r="AO1447" t="s">
        <v>69</v>
      </c>
      <c r="AP1447" t="s">
        <v>1562</v>
      </c>
      <c r="AQ1447">
        <f>WebStore68[[#This Row],[unit_price]]*WebStore68[[#This Row],[quantity]]</f>
        <v>8.9600000000000009</v>
      </c>
      <c r="AR1447" t="s">
        <v>410</v>
      </c>
      <c r="AS1447" t="s">
        <v>2359</v>
      </c>
      <c r="AT1447" t="str">
        <f t="shared" si="22"/>
        <v>9941264431210noMale439759Google Ads43952440758.969.9961618.9619.9920</v>
      </c>
      <c r="AU1447">
        <f>COUNTIF(AT$2:AT1447,AT1447)</f>
        <v>1</v>
      </c>
      <c r="AV1447" t="str">
        <f>WebStore68[[#This Row],[country]]&amp;"-"&amp;WebStore68[[#This Row],[item]]</f>
        <v>Germany-Yahtzee</v>
      </c>
    </row>
    <row r="1448" spans="1:48" hidden="1" x14ac:dyDescent="0.25">
      <c r="A1448">
        <v>998</v>
      </c>
      <c r="B1448">
        <v>313</v>
      </c>
      <c r="C1448" s="4">
        <v>44314</v>
      </c>
      <c r="D1448" s="14">
        <f>WebStore68[[#This Row],[order_date]]</f>
        <v>44314</v>
      </c>
      <c r="E1448" s="3">
        <f>ROUNDUP(MONTH(WebStore68[[#This Row],[order_date]])/3, 0)</f>
        <v>2</v>
      </c>
      <c r="F1448">
        <v>10</v>
      </c>
      <c r="G1448" t="s">
        <v>42</v>
      </c>
      <c r="H1448" t="s">
        <v>53</v>
      </c>
      <c r="I1448" t="s">
        <v>55</v>
      </c>
      <c r="J1448" t="s">
        <v>57</v>
      </c>
      <c r="K1448" s="4">
        <v>44073</v>
      </c>
      <c r="L1448">
        <v>8</v>
      </c>
      <c r="M1448" t="s">
        <v>60</v>
      </c>
      <c r="N1448" s="4">
        <v>44000</v>
      </c>
      <c r="O1448" s="4">
        <v>44073</v>
      </c>
      <c r="P1448">
        <v>1</v>
      </c>
      <c r="Q1448" t="s">
        <v>80</v>
      </c>
      <c r="R1448" t="s">
        <v>242</v>
      </c>
      <c r="S1448">
        <v>1</v>
      </c>
      <c r="T1448" t="s">
        <v>84</v>
      </c>
      <c r="U1448" t="s">
        <v>990</v>
      </c>
      <c r="V1448" t="s">
        <v>1523</v>
      </c>
      <c r="W1448" t="s">
        <v>67</v>
      </c>
      <c r="X1448" t="s">
        <v>1548</v>
      </c>
      <c r="Y1448">
        <v>31.47</v>
      </c>
      <c r="Z1448">
        <v>44.97</v>
      </c>
      <c r="AA1448">
        <v>1</v>
      </c>
      <c r="AB1448" t="s">
        <v>79</v>
      </c>
      <c r="AC1448" t="s">
        <v>2349</v>
      </c>
      <c r="AH1448" s="4"/>
      <c r="AI1448" s="4"/>
      <c r="AJ1448" t="s">
        <v>80</v>
      </c>
      <c r="AK1448" t="s">
        <v>242</v>
      </c>
      <c r="AL1448" t="s">
        <v>84</v>
      </c>
      <c r="AM1448" t="s">
        <v>990</v>
      </c>
      <c r="AN1448" t="s">
        <v>1523</v>
      </c>
      <c r="AO1448" t="s">
        <v>67</v>
      </c>
      <c r="AP1448" t="s">
        <v>1548</v>
      </c>
      <c r="AQ1448">
        <f>WebStore68[[#This Row],[unit_price]]*WebStore68[[#This Row],[quantity]]</f>
        <v>31.47</v>
      </c>
      <c r="AR1448" t="s">
        <v>79</v>
      </c>
      <c r="AS1448" t="s">
        <v>2349</v>
      </c>
      <c r="AT1448" t="str">
        <f t="shared" si="22"/>
        <v>9983134431410yesMale440738Facebook440004407331.4744.972910.49314.994</v>
      </c>
      <c r="AU1448">
        <f>COUNTIF(AT$2:AT1448,AT1448)</f>
        <v>1</v>
      </c>
      <c r="AV1448" t="str">
        <f>WebStore68[[#This Row],[country]]&amp;"-"&amp;WebStore68[[#This Row],[item]]</f>
        <v>Germany-4 Pieces Kids Neck Gaiter Unisex Face Cover Scarf</v>
      </c>
    </row>
    <row r="1449" spans="1:48" hidden="1" x14ac:dyDescent="0.25">
      <c r="A1449">
        <v>1012</v>
      </c>
      <c r="B1449">
        <v>120</v>
      </c>
      <c r="C1449" s="4">
        <v>44320</v>
      </c>
      <c r="D1449" s="14">
        <f>WebStore68[[#This Row],[order_date]]</f>
        <v>44320</v>
      </c>
      <c r="E1449" s="3">
        <f>ROUNDUP(MONTH(WebStore68[[#This Row],[order_date]])/3, 0)</f>
        <v>2</v>
      </c>
      <c r="F1449">
        <v>10</v>
      </c>
      <c r="G1449" t="s">
        <v>42</v>
      </c>
      <c r="H1449" t="s">
        <v>53</v>
      </c>
      <c r="I1449" t="s">
        <v>56</v>
      </c>
      <c r="J1449" t="s">
        <v>57</v>
      </c>
      <c r="K1449" s="4">
        <v>43932</v>
      </c>
      <c r="L1449">
        <v>7</v>
      </c>
      <c r="M1449" t="s">
        <v>61</v>
      </c>
      <c r="N1449" s="4">
        <v>43915</v>
      </c>
      <c r="O1449" s="4">
        <v>44012</v>
      </c>
      <c r="P1449">
        <v>1</v>
      </c>
      <c r="Q1449" t="s">
        <v>79</v>
      </c>
      <c r="R1449" t="s">
        <v>241</v>
      </c>
      <c r="S1449">
        <v>1</v>
      </c>
      <c r="T1449" t="s">
        <v>521</v>
      </c>
      <c r="U1449" t="s">
        <v>1078</v>
      </c>
      <c r="V1449" t="s">
        <v>1611</v>
      </c>
      <c r="W1449" t="s">
        <v>80</v>
      </c>
      <c r="X1449" t="s">
        <v>1548</v>
      </c>
      <c r="Y1449">
        <v>111.38</v>
      </c>
      <c r="Z1449">
        <v>29.98</v>
      </c>
      <c r="AA1449">
        <v>1</v>
      </c>
      <c r="AB1449" t="s">
        <v>455</v>
      </c>
      <c r="AC1449" t="s">
        <v>2340</v>
      </c>
      <c r="AH1449" s="4"/>
      <c r="AI1449" s="4"/>
      <c r="AJ1449" t="s">
        <v>79</v>
      </c>
      <c r="AK1449" t="s">
        <v>241</v>
      </c>
      <c r="AL1449" t="s">
        <v>521</v>
      </c>
      <c r="AM1449" t="s">
        <v>1078</v>
      </c>
      <c r="AN1449" t="s">
        <v>1611</v>
      </c>
      <c r="AO1449" t="s">
        <v>80</v>
      </c>
      <c r="AP1449" t="s">
        <v>1548</v>
      </c>
      <c r="AQ1449">
        <f>WebStore68[[#This Row],[unit_price]]*WebStore68[[#This Row],[quantity]]</f>
        <v>111.38</v>
      </c>
      <c r="AR1449" t="s">
        <v>455</v>
      </c>
      <c r="AS1449" t="s">
        <v>2340</v>
      </c>
      <c r="AT1449" t="str">
        <f t="shared" si="22"/>
        <v>10121204432010noMale439327YouTube4391544012111.3829.98414555.69214.9915</v>
      </c>
      <c r="AU1449">
        <f>COUNTIF(AT$2:AT1449,AT1449)</f>
        <v>1</v>
      </c>
      <c r="AV1449" t="str">
        <f>WebStore68[[#This Row],[country]]&amp;"-"&amp;WebStore68[[#This Row],[item]]</f>
        <v>Germany-Topps 2020 Series 1 Baseball Blaster Box</v>
      </c>
    </row>
    <row r="1450" spans="1:48" hidden="1" x14ac:dyDescent="0.25">
      <c r="A1450">
        <v>1022</v>
      </c>
      <c r="B1450">
        <v>148</v>
      </c>
      <c r="C1450" s="4">
        <v>44323</v>
      </c>
      <c r="D1450" s="14">
        <f>WebStore68[[#This Row],[order_date]]</f>
        <v>44323</v>
      </c>
      <c r="E1450" s="3">
        <f>ROUNDUP(MONTH(WebStore68[[#This Row],[order_date]])/3, 0)</f>
        <v>2</v>
      </c>
      <c r="F1450">
        <v>10</v>
      </c>
      <c r="G1450" t="s">
        <v>42</v>
      </c>
      <c r="H1450" t="s">
        <v>53</v>
      </c>
      <c r="I1450" t="s">
        <v>55</v>
      </c>
      <c r="J1450" t="s">
        <v>58</v>
      </c>
      <c r="K1450" s="4">
        <v>43653</v>
      </c>
      <c r="L1450">
        <v>1</v>
      </c>
      <c r="M1450" t="s">
        <v>61</v>
      </c>
      <c r="N1450" s="4">
        <v>43615</v>
      </c>
      <c r="O1450" s="4">
        <v>43830</v>
      </c>
      <c r="P1450">
        <v>1</v>
      </c>
      <c r="Q1450" t="s">
        <v>80</v>
      </c>
      <c r="R1450" t="s">
        <v>242</v>
      </c>
      <c r="S1450">
        <v>1</v>
      </c>
      <c r="T1450" t="s">
        <v>696</v>
      </c>
      <c r="U1450" t="s">
        <v>1236</v>
      </c>
      <c r="V1450" t="s">
        <v>1758</v>
      </c>
      <c r="W1450" t="s">
        <v>67</v>
      </c>
      <c r="X1450" t="s">
        <v>1548</v>
      </c>
      <c r="Y1450">
        <v>218.97</v>
      </c>
      <c r="Z1450">
        <v>44.97</v>
      </c>
      <c r="AA1450">
        <v>1</v>
      </c>
      <c r="AB1450" t="s">
        <v>80</v>
      </c>
      <c r="AC1450" t="s">
        <v>2357</v>
      </c>
      <c r="AH1450" s="4"/>
      <c r="AI1450" s="4"/>
      <c r="AJ1450" t="s">
        <v>80</v>
      </c>
      <c r="AK1450" t="s">
        <v>242</v>
      </c>
      <c r="AL1450" t="s">
        <v>696</v>
      </c>
      <c r="AM1450" t="s">
        <v>1236</v>
      </c>
      <c r="AN1450" t="s">
        <v>1758</v>
      </c>
      <c r="AO1450" t="s">
        <v>67</v>
      </c>
      <c r="AP1450" t="s">
        <v>1548</v>
      </c>
      <c r="AQ1450">
        <f>WebStore68[[#This Row],[unit_price]]*WebStore68[[#This Row],[quantity]]</f>
        <v>218.96999999999997</v>
      </c>
      <c r="AR1450" t="s">
        <v>80</v>
      </c>
      <c r="AS1450" t="s">
        <v>2357</v>
      </c>
      <c r="AT1450" t="str">
        <f t="shared" si="22"/>
        <v>10221484432310yesFemale436531YouTube4361543830218.9744.97214272.99314.992</v>
      </c>
      <c r="AU1450">
        <f>COUNTIF(AT$2:AT1450,AT1450)</f>
        <v>1</v>
      </c>
      <c r="AV1450" t="str">
        <f>WebStore68[[#This Row],[country]]&amp;"-"&amp;WebStore68[[#This Row],[item]]</f>
        <v>Germany-Timberland Brooklyn Alpine Chukka Black Nubuck Mens</v>
      </c>
    </row>
    <row r="1451" spans="1:48" hidden="1" x14ac:dyDescent="0.25">
      <c r="A1451">
        <v>1029</v>
      </c>
      <c r="B1451">
        <v>120</v>
      </c>
      <c r="C1451" s="4">
        <v>44326</v>
      </c>
      <c r="D1451" s="14">
        <f>WebStore68[[#This Row],[order_date]]</f>
        <v>44326</v>
      </c>
      <c r="E1451" s="3">
        <f>ROUNDUP(MONTH(WebStore68[[#This Row],[order_date]])/3, 0)</f>
        <v>2</v>
      </c>
      <c r="F1451">
        <v>10</v>
      </c>
      <c r="G1451" t="s">
        <v>42</v>
      </c>
      <c r="H1451" t="s">
        <v>53</v>
      </c>
      <c r="I1451" t="s">
        <v>56</v>
      </c>
      <c r="J1451" t="s">
        <v>57</v>
      </c>
      <c r="K1451" s="4">
        <v>43932</v>
      </c>
      <c r="L1451">
        <v>7</v>
      </c>
      <c r="M1451" t="s">
        <v>61</v>
      </c>
      <c r="N1451" s="4">
        <v>43915</v>
      </c>
      <c r="O1451" s="4">
        <v>44012</v>
      </c>
      <c r="P1451">
        <v>1</v>
      </c>
      <c r="Q1451" t="s">
        <v>80</v>
      </c>
      <c r="R1451" t="s">
        <v>242</v>
      </c>
      <c r="S1451">
        <v>1</v>
      </c>
      <c r="T1451" t="s">
        <v>696</v>
      </c>
      <c r="U1451" t="s">
        <v>1236</v>
      </c>
      <c r="V1451" t="s">
        <v>1758</v>
      </c>
      <c r="W1451" t="s">
        <v>67</v>
      </c>
      <c r="X1451" t="s">
        <v>1548</v>
      </c>
      <c r="Y1451">
        <v>218.97</v>
      </c>
      <c r="Z1451">
        <v>44.97</v>
      </c>
      <c r="AA1451">
        <v>1</v>
      </c>
      <c r="AB1451" t="s">
        <v>80</v>
      </c>
      <c r="AC1451" t="s">
        <v>2357</v>
      </c>
      <c r="AH1451" s="4"/>
      <c r="AI1451" s="4"/>
      <c r="AJ1451" t="s">
        <v>80</v>
      </c>
      <c r="AK1451" t="s">
        <v>242</v>
      </c>
      <c r="AL1451" t="s">
        <v>696</v>
      </c>
      <c r="AM1451" t="s">
        <v>1236</v>
      </c>
      <c r="AN1451" t="s">
        <v>1758</v>
      </c>
      <c r="AO1451" t="s">
        <v>67</v>
      </c>
      <c r="AP1451" t="s">
        <v>1548</v>
      </c>
      <c r="AQ1451">
        <f>WebStore68[[#This Row],[unit_price]]*WebStore68[[#This Row],[quantity]]</f>
        <v>218.96999999999997</v>
      </c>
      <c r="AR1451" t="s">
        <v>80</v>
      </c>
      <c r="AS1451" t="s">
        <v>2357</v>
      </c>
      <c r="AT1451" t="str">
        <f t="shared" si="22"/>
        <v>10291204432610noMale439327YouTube4391544012218.9744.97214272.99314.992</v>
      </c>
      <c r="AU1451">
        <f>COUNTIF(AT$2:AT1451,AT1451)</f>
        <v>1</v>
      </c>
      <c r="AV1451" t="str">
        <f>WebStore68[[#This Row],[country]]&amp;"-"&amp;WebStore68[[#This Row],[item]]</f>
        <v>Germany-Timberland Brooklyn Alpine Chukka Black Nubuck Mens</v>
      </c>
    </row>
    <row r="1452" spans="1:48" hidden="1" x14ac:dyDescent="0.25">
      <c r="A1452">
        <v>1107</v>
      </c>
      <c r="B1452">
        <v>200</v>
      </c>
      <c r="C1452" s="4">
        <v>44371</v>
      </c>
      <c r="D1452" s="14">
        <f>WebStore68[[#This Row],[order_date]]</f>
        <v>44371</v>
      </c>
      <c r="E1452" s="3">
        <f>ROUNDUP(MONTH(WebStore68[[#This Row],[order_date]])/3, 0)</f>
        <v>2</v>
      </c>
      <c r="F1452">
        <v>10</v>
      </c>
      <c r="G1452" t="s">
        <v>42</v>
      </c>
      <c r="H1452" t="s">
        <v>53</v>
      </c>
      <c r="I1452" t="s">
        <v>55</v>
      </c>
      <c r="J1452" t="s">
        <v>58</v>
      </c>
      <c r="K1452" s="4">
        <v>44011</v>
      </c>
      <c r="L1452">
        <v>8</v>
      </c>
      <c r="M1452" t="s">
        <v>60</v>
      </c>
      <c r="N1452" s="4">
        <v>44000</v>
      </c>
      <c r="O1452" s="4">
        <v>44073</v>
      </c>
      <c r="P1452">
        <v>2</v>
      </c>
      <c r="Q1452" t="s">
        <v>217</v>
      </c>
      <c r="R1452" t="s">
        <v>379</v>
      </c>
      <c r="S1452">
        <v>2</v>
      </c>
      <c r="T1452" t="s">
        <v>918</v>
      </c>
      <c r="U1452" t="s">
        <v>1452</v>
      </c>
      <c r="V1452" t="s">
        <v>1967</v>
      </c>
      <c r="W1452" t="s">
        <v>207</v>
      </c>
      <c r="X1452" t="s">
        <v>2075</v>
      </c>
      <c r="Y1452">
        <v>125.48</v>
      </c>
      <c r="Z1452">
        <v>59.96</v>
      </c>
      <c r="AA1452">
        <v>2</v>
      </c>
      <c r="AB1452" t="s">
        <v>2312</v>
      </c>
      <c r="AC1452" t="s">
        <v>2618</v>
      </c>
      <c r="AH1452" s="4"/>
      <c r="AI1452" s="4"/>
      <c r="AJ1452" t="s">
        <v>90</v>
      </c>
      <c r="AK1452" t="s">
        <v>252</v>
      </c>
      <c r="AL1452" t="s">
        <v>497</v>
      </c>
      <c r="AM1452" t="s">
        <v>1060</v>
      </c>
      <c r="AN1452" t="s">
        <v>1589</v>
      </c>
      <c r="AO1452" t="s">
        <v>69</v>
      </c>
      <c r="AP1452" t="s">
        <v>1562</v>
      </c>
      <c r="AQ1452">
        <f>WebStore68[[#This Row],[unit_price]]*WebStore68[[#This Row],[quantity]]</f>
        <v>12.75</v>
      </c>
      <c r="AR1452" t="s">
        <v>410</v>
      </c>
      <c r="AS1452" t="s">
        <v>2359</v>
      </c>
      <c r="AT1452" t="str">
        <f t="shared" si="22"/>
        <v>11072004437110yesFemale440118Facebook4400044073125.4859.9666512.7519.9920</v>
      </c>
      <c r="AU1452">
        <f>COUNTIF(AT$2:AT1452,AT1452)</f>
        <v>1</v>
      </c>
      <c r="AV1452" t="str">
        <f>WebStore68[[#This Row],[country]]&amp;"-"&amp;WebStore68[[#This Row],[item]]</f>
        <v>Germany-Jenga Classic Game</v>
      </c>
    </row>
    <row r="1453" spans="1:48" hidden="1" x14ac:dyDescent="0.25">
      <c r="A1453">
        <v>1107</v>
      </c>
      <c r="B1453">
        <v>200</v>
      </c>
      <c r="C1453" s="4">
        <v>44371</v>
      </c>
      <c r="D1453" s="14">
        <f>WebStore68[[#This Row],[order_date]]</f>
        <v>44371</v>
      </c>
      <c r="E1453" s="3">
        <f>ROUNDUP(MONTH(WebStore68[[#This Row],[order_date]])/3, 0)</f>
        <v>2</v>
      </c>
      <c r="F1453">
        <v>10</v>
      </c>
      <c r="G1453" t="s">
        <v>42</v>
      </c>
      <c r="H1453" t="s">
        <v>53</v>
      </c>
      <c r="I1453" t="s">
        <v>55</v>
      </c>
      <c r="J1453" t="s">
        <v>58</v>
      </c>
      <c r="K1453" s="4">
        <v>44011</v>
      </c>
      <c r="L1453">
        <v>8</v>
      </c>
      <c r="M1453" t="s">
        <v>60</v>
      </c>
      <c r="N1453" s="4">
        <v>44000</v>
      </c>
      <c r="O1453" s="4">
        <v>44073</v>
      </c>
      <c r="P1453">
        <v>2</v>
      </c>
      <c r="Q1453" t="s">
        <v>217</v>
      </c>
      <c r="R1453" t="s">
        <v>379</v>
      </c>
      <c r="S1453">
        <v>2</v>
      </c>
      <c r="T1453" t="s">
        <v>918</v>
      </c>
      <c r="U1453" t="s">
        <v>1452</v>
      </c>
      <c r="V1453" t="s">
        <v>1967</v>
      </c>
      <c r="W1453" t="s">
        <v>207</v>
      </c>
      <c r="X1453" t="s">
        <v>2075</v>
      </c>
      <c r="Y1453">
        <v>125.48</v>
      </c>
      <c r="Z1453">
        <v>59.96</v>
      </c>
      <c r="AA1453">
        <v>2</v>
      </c>
      <c r="AB1453" t="s">
        <v>2312</v>
      </c>
      <c r="AC1453" t="s">
        <v>2618</v>
      </c>
      <c r="AH1453" s="4"/>
      <c r="AI1453" s="4"/>
      <c r="AJ1453" t="s">
        <v>65</v>
      </c>
      <c r="AK1453" t="s">
        <v>227</v>
      </c>
      <c r="AL1453" t="s">
        <v>435</v>
      </c>
      <c r="AM1453" t="s">
        <v>997</v>
      </c>
      <c r="AN1453" t="s">
        <v>1529</v>
      </c>
      <c r="AO1453" t="s">
        <v>69</v>
      </c>
      <c r="AP1453" t="s">
        <v>1517</v>
      </c>
      <c r="AQ1453">
        <f>WebStore68[[#This Row],[unit_price]]*WebStore68[[#This Row],[quantity]]</f>
        <v>49.99</v>
      </c>
      <c r="AR1453" t="s">
        <v>431</v>
      </c>
      <c r="AS1453" t="s">
        <v>2326</v>
      </c>
      <c r="AT1453" t="str">
        <f t="shared" si="22"/>
        <v>11072004437110yesFemale440118Facebook4400044073125.4859.96102949.99119.9924</v>
      </c>
      <c r="AU1453">
        <f>COUNTIF(AT$2:AT1453,AT1453)</f>
        <v>1</v>
      </c>
      <c r="AV1453" t="str">
        <f>WebStore68[[#This Row],[country]]&amp;"-"&amp;WebStore68[[#This Row],[item]]</f>
        <v>Germany-Cleanser</v>
      </c>
    </row>
    <row r="1454" spans="1:48" hidden="1" x14ac:dyDescent="0.25">
      <c r="A1454">
        <v>1110</v>
      </c>
      <c r="B1454">
        <v>56</v>
      </c>
      <c r="C1454" s="4">
        <v>44374</v>
      </c>
      <c r="D1454" s="14">
        <f>WebStore68[[#This Row],[order_date]]</f>
        <v>44374</v>
      </c>
      <c r="E1454" s="3">
        <f>ROUNDUP(MONTH(WebStore68[[#This Row],[order_date]])/3, 0)</f>
        <v>2</v>
      </c>
      <c r="F1454">
        <v>10</v>
      </c>
      <c r="G1454" t="s">
        <v>42</v>
      </c>
      <c r="H1454" t="s">
        <v>53</v>
      </c>
      <c r="I1454" t="s">
        <v>55</v>
      </c>
      <c r="J1454" t="s">
        <v>58</v>
      </c>
      <c r="K1454" s="4">
        <v>44243</v>
      </c>
      <c r="L1454">
        <v>11</v>
      </c>
      <c r="M1454" t="s">
        <v>60</v>
      </c>
      <c r="N1454" s="4">
        <v>44148</v>
      </c>
      <c r="O1454" s="4">
        <v>44265</v>
      </c>
      <c r="P1454">
        <v>1</v>
      </c>
      <c r="Q1454" t="s">
        <v>69</v>
      </c>
      <c r="R1454" t="s">
        <v>231</v>
      </c>
      <c r="S1454">
        <v>1</v>
      </c>
      <c r="T1454" t="s">
        <v>878</v>
      </c>
      <c r="U1454" t="s">
        <v>1415</v>
      </c>
      <c r="V1454" t="s">
        <v>1930</v>
      </c>
      <c r="W1454" t="s">
        <v>69</v>
      </c>
      <c r="X1454" t="s">
        <v>1577</v>
      </c>
      <c r="Y1454">
        <v>45.99</v>
      </c>
      <c r="Z1454">
        <v>24.99</v>
      </c>
      <c r="AA1454">
        <v>1</v>
      </c>
      <c r="AB1454" t="s">
        <v>69</v>
      </c>
      <c r="AC1454" t="s">
        <v>2360</v>
      </c>
      <c r="AH1454" s="4"/>
      <c r="AI1454" s="4"/>
      <c r="AJ1454" t="s">
        <v>69</v>
      </c>
      <c r="AK1454" t="s">
        <v>231</v>
      </c>
      <c r="AL1454" t="s">
        <v>878</v>
      </c>
      <c r="AM1454" t="s">
        <v>1415</v>
      </c>
      <c r="AN1454" t="s">
        <v>1930</v>
      </c>
      <c r="AO1454" t="s">
        <v>69</v>
      </c>
      <c r="AP1454" t="s">
        <v>1577</v>
      </c>
      <c r="AQ1454">
        <f>WebStore68[[#This Row],[unit_price]]*WebStore68[[#This Row],[quantity]]</f>
        <v>45.99</v>
      </c>
      <c r="AR1454" t="s">
        <v>69</v>
      </c>
      <c r="AS1454" t="s">
        <v>2360</v>
      </c>
      <c r="AT1454" t="str">
        <f t="shared" si="22"/>
        <v>1110564437410yesFemale4424311Facebook441484426545.9924.99112145.99124.991</v>
      </c>
      <c r="AU1454">
        <f>COUNTIF(AT$2:AT1454,AT1454)</f>
        <v>1</v>
      </c>
      <c r="AV1454" t="str">
        <f>WebStore68[[#This Row],[country]]&amp;"-"&amp;WebStore68[[#This Row],[item]]</f>
        <v>Germany-Roku Streaming Stick With HD/4K/HDR Streaming Device</v>
      </c>
    </row>
    <row r="1455" spans="1:48" hidden="1" x14ac:dyDescent="0.25">
      <c r="A1455">
        <v>1113</v>
      </c>
      <c r="B1455">
        <v>38</v>
      </c>
      <c r="C1455" s="4">
        <v>44377</v>
      </c>
      <c r="D1455" s="14">
        <f>WebStore68[[#This Row],[order_date]]</f>
        <v>44377</v>
      </c>
      <c r="E1455" s="3">
        <f>ROUNDUP(MONTH(WebStore68[[#This Row],[order_date]])/3, 0)</f>
        <v>2</v>
      </c>
      <c r="F1455">
        <v>10</v>
      </c>
      <c r="G1455" t="s">
        <v>42</v>
      </c>
      <c r="H1455" t="s">
        <v>53</v>
      </c>
      <c r="I1455" t="s">
        <v>56</v>
      </c>
      <c r="J1455" t="s">
        <v>57</v>
      </c>
      <c r="K1455" s="4">
        <v>44185</v>
      </c>
      <c r="L1455">
        <v>11</v>
      </c>
      <c r="M1455" t="s">
        <v>60</v>
      </c>
      <c r="N1455" s="4">
        <v>44148</v>
      </c>
      <c r="O1455" s="4">
        <v>44265</v>
      </c>
      <c r="P1455">
        <v>1</v>
      </c>
      <c r="Q1455" t="s">
        <v>67</v>
      </c>
      <c r="R1455" t="s">
        <v>229</v>
      </c>
      <c r="S1455">
        <v>1</v>
      </c>
      <c r="T1455" t="s">
        <v>557</v>
      </c>
      <c r="U1455" t="s">
        <v>1030</v>
      </c>
      <c r="V1455" t="s">
        <v>1513</v>
      </c>
      <c r="W1455" t="s">
        <v>67</v>
      </c>
      <c r="X1455" t="s">
        <v>1548</v>
      </c>
      <c r="Y1455">
        <v>89.97</v>
      </c>
      <c r="Z1455">
        <v>44.97</v>
      </c>
      <c r="AA1455">
        <v>1</v>
      </c>
      <c r="AB1455" t="s">
        <v>652</v>
      </c>
      <c r="AC1455" t="s">
        <v>2352</v>
      </c>
      <c r="AH1455" s="4"/>
      <c r="AI1455" s="4"/>
      <c r="AJ1455" t="s">
        <v>67</v>
      </c>
      <c r="AK1455" t="s">
        <v>229</v>
      </c>
      <c r="AL1455" t="s">
        <v>557</v>
      </c>
      <c r="AM1455" t="s">
        <v>1030</v>
      </c>
      <c r="AN1455" t="s">
        <v>1513</v>
      </c>
      <c r="AO1455" t="s">
        <v>67</v>
      </c>
      <c r="AP1455" t="s">
        <v>1548</v>
      </c>
      <c r="AQ1455">
        <f>WebStore68[[#This Row],[unit_price]]*WebStore68[[#This Row],[quantity]]</f>
        <v>89.97</v>
      </c>
      <c r="AR1455" t="s">
        <v>652</v>
      </c>
      <c r="AS1455" t="s">
        <v>2352</v>
      </c>
      <c r="AT1455" t="str">
        <f t="shared" si="22"/>
        <v>1113384437710noMale4418511Facebook441484426589.9744.97317129.99314.9911</v>
      </c>
      <c r="AU1455">
        <f>COUNTIF(AT$2:AT1455,AT1455)</f>
        <v>1</v>
      </c>
      <c r="AV1455" t="str">
        <f>WebStore68[[#This Row],[country]]&amp;"-"&amp;WebStore68[[#This Row],[item]]</f>
        <v>Germany-The Monk who Sold His Ferrari</v>
      </c>
    </row>
    <row r="1456" spans="1:48" hidden="1" x14ac:dyDescent="0.25">
      <c r="A1456">
        <v>1119</v>
      </c>
      <c r="B1456">
        <v>433</v>
      </c>
      <c r="C1456" s="4">
        <v>44378</v>
      </c>
      <c r="D1456" s="14">
        <f>WebStore68[[#This Row],[order_date]]</f>
        <v>44378</v>
      </c>
      <c r="E1456" s="3">
        <f>ROUNDUP(MONTH(WebStore68[[#This Row],[order_date]])/3, 0)</f>
        <v>3</v>
      </c>
      <c r="F1456">
        <v>10</v>
      </c>
      <c r="G1456" t="s">
        <v>42</v>
      </c>
      <c r="H1456" t="s">
        <v>53</v>
      </c>
      <c r="I1456" t="s">
        <v>55</v>
      </c>
      <c r="J1456" t="s">
        <v>58</v>
      </c>
      <c r="K1456" s="4">
        <v>43680</v>
      </c>
      <c r="L1456">
        <v>1</v>
      </c>
      <c r="M1456" t="s">
        <v>61</v>
      </c>
      <c r="N1456" s="4">
        <v>43615</v>
      </c>
      <c r="O1456" s="4">
        <v>43830</v>
      </c>
      <c r="P1456">
        <v>2</v>
      </c>
      <c r="Q1456" t="s">
        <v>113</v>
      </c>
      <c r="R1456" t="s">
        <v>275</v>
      </c>
      <c r="S1456">
        <v>2</v>
      </c>
      <c r="T1456" t="s">
        <v>925</v>
      </c>
      <c r="U1456" t="s">
        <v>1459</v>
      </c>
      <c r="V1456" t="s">
        <v>1974</v>
      </c>
      <c r="W1456" t="s">
        <v>109</v>
      </c>
      <c r="X1456" t="s">
        <v>2030</v>
      </c>
      <c r="Y1456">
        <v>326.87</v>
      </c>
      <c r="Z1456">
        <v>74.959999999999994</v>
      </c>
      <c r="AA1456">
        <v>2</v>
      </c>
      <c r="AB1456" t="s">
        <v>2124</v>
      </c>
      <c r="AC1456" t="s">
        <v>2399</v>
      </c>
      <c r="AH1456" s="4"/>
      <c r="AI1456" s="4"/>
      <c r="AJ1456" t="s">
        <v>65</v>
      </c>
      <c r="AK1456" t="s">
        <v>227</v>
      </c>
      <c r="AL1456" t="s">
        <v>802</v>
      </c>
      <c r="AM1456" t="s">
        <v>1340</v>
      </c>
      <c r="AN1456" t="s">
        <v>1856</v>
      </c>
      <c r="AO1456" t="s">
        <v>67</v>
      </c>
      <c r="AP1456" t="s">
        <v>1517</v>
      </c>
      <c r="AQ1456">
        <f>WebStore68[[#This Row],[unit_price]]*WebStore68[[#This Row],[quantity]]</f>
        <v>239.96999999999997</v>
      </c>
      <c r="AR1456" t="s">
        <v>431</v>
      </c>
      <c r="AS1456" t="s">
        <v>2326</v>
      </c>
      <c r="AT1456" t="str">
        <f t="shared" si="22"/>
        <v>11194334437810yesFemale436801YouTube4361543830326.8774.96109679.99319.9924</v>
      </c>
      <c r="AU1456">
        <f>COUNTIF(AT$2:AT1456,AT1456)</f>
        <v>1</v>
      </c>
      <c r="AV1456" t="str">
        <f>WebStore68[[#This Row],[country]]&amp;"-"&amp;WebStore68[[#This Row],[item]]</f>
        <v>Germany-Night Cream</v>
      </c>
    </row>
    <row r="1457" spans="1:48" hidden="1" x14ac:dyDescent="0.25">
      <c r="A1457">
        <v>1119</v>
      </c>
      <c r="B1457">
        <v>433</v>
      </c>
      <c r="C1457" s="4">
        <v>44378</v>
      </c>
      <c r="D1457" s="14">
        <f>WebStore68[[#This Row],[order_date]]</f>
        <v>44378</v>
      </c>
      <c r="E1457" s="3">
        <f>ROUNDUP(MONTH(WebStore68[[#This Row],[order_date]])/3, 0)</f>
        <v>3</v>
      </c>
      <c r="F1457">
        <v>10</v>
      </c>
      <c r="G1457" t="s">
        <v>42</v>
      </c>
      <c r="H1457" t="s">
        <v>53</v>
      </c>
      <c r="I1457" t="s">
        <v>55</v>
      </c>
      <c r="J1457" t="s">
        <v>58</v>
      </c>
      <c r="K1457" s="4">
        <v>43680</v>
      </c>
      <c r="L1457">
        <v>1</v>
      </c>
      <c r="M1457" t="s">
        <v>61</v>
      </c>
      <c r="N1457" s="4">
        <v>43615</v>
      </c>
      <c r="O1457" s="4">
        <v>43830</v>
      </c>
      <c r="P1457">
        <v>2</v>
      </c>
      <c r="Q1457" t="s">
        <v>113</v>
      </c>
      <c r="R1457" t="s">
        <v>275</v>
      </c>
      <c r="S1457">
        <v>2</v>
      </c>
      <c r="T1457" t="s">
        <v>925</v>
      </c>
      <c r="U1457" t="s">
        <v>1459</v>
      </c>
      <c r="V1457" t="s">
        <v>1974</v>
      </c>
      <c r="W1457" t="s">
        <v>109</v>
      </c>
      <c r="X1457" t="s">
        <v>2030</v>
      </c>
      <c r="Y1457">
        <v>326.87</v>
      </c>
      <c r="Z1457">
        <v>74.959999999999994</v>
      </c>
      <c r="AA1457">
        <v>2</v>
      </c>
      <c r="AB1457" t="s">
        <v>2124</v>
      </c>
      <c r="AC1457" t="s">
        <v>2399</v>
      </c>
      <c r="AH1457" s="4"/>
      <c r="AI1457" s="4"/>
      <c r="AJ1457" t="s">
        <v>79</v>
      </c>
      <c r="AK1457" t="s">
        <v>241</v>
      </c>
      <c r="AL1457" t="s">
        <v>541</v>
      </c>
      <c r="AM1457" t="s">
        <v>968</v>
      </c>
      <c r="AN1457" t="s">
        <v>1629</v>
      </c>
      <c r="AO1457" t="s">
        <v>69</v>
      </c>
      <c r="AP1457" t="s">
        <v>1548</v>
      </c>
      <c r="AQ1457">
        <f>WebStore68[[#This Row],[unit_price]]*WebStore68[[#This Row],[quantity]]</f>
        <v>86.9</v>
      </c>
      <c r="AR1457" t="s">
        <v>86</v>
      </c>
      <c r="AS1457" t="s">
        <v>2350</v>
      </c>
      <c r="AT1457" t="str">
        <f t="shared" si="22"/>
        <v>11194334437810yesFemale436801YouTube4361543830326.8774.96411186.9114.997</v>
      </c>
      <c r="AU1457">
        <f>COUNTIF(AT$2:AT1457,AT1457)</f>
        <v>1</v>
      </c>
      <c r="AV1457" t="str">
        <f>WebStore68[[#This Row],[country]]&amp;"-"&amp;WebStore68[[#This Row],[item]]</f>
        <v>Germany-Pokemon Ultra Beasts Gx Collectible Cards</v>
      </c>
    </row>
    <row r="1458" spans="1:48" hidden="1" x14ac:dyDescent="0.25">
      <c r="A1458">
        <v>1121</v>
      </c>
      <c r="B1458">
        <v>153</v>
      </c>
      <c r="C1458" s="4">
        <v>44380</v>
      </c>
      <c r="D1458" s="14">
        <f>WebStore68[[#This Row],[order_date]]</f>
        <v>44380</v>
      </c>
      <c r="E1458" s="3">
        <f>ROUNDUP(MONTH(WebStore68[[#This Row],[order_date]])/3, 0)</f>
        <v>3</v>
      </c>
      <c r="F1458">
        <v>10</v>
      </c>
      <c r="G1458" t="s">
        <v>42</v>
      </c>
      <c r="H1458" t="s">
        <v>53</v>
      </c>
      <c r="I1458" t="s">
        <v>56</v>
      </c>
      <c r="J1458" t="s">
        <v>57</v>
      </c>
      <c r="K1458" s="4">
        <v>43739</v>
      </c>
      <c r="L1458">
        <v>3</v>
      </c>
      <c r="M1458" t="s">
        <v>59</v>
      </c>
      <c r="N1458" s="4">
        <v>43615</v>
      </c>
      <c r="O1458" s="4">
        <v>43830</v>
      </c>
      <c r="P1458">
        <v>1</v>
      </c>
      <c r="Q1458" t="s">
        <v>79</v>
      </c>
      <c r="R1458" t="s">
        <v>241</v>
      </c>
      <c r="S1458">
        <v>1</v>
      </c>
      <c r="T1458" t="s">
        <v>541</v>
      </c>
      <c r="U1458" t="s">
        <v>968</v>
      </c>
      <c r="V1458" t="s">
        <v>1629</v>
      </c>
      <c r="W1458" t="s">
        <v>67</v>
      </c>
      <c r="X1458" t="s">
        <v>1548</v>
      </c>
      <c r="Y1458">
        <v>260.7</v>
      </c>
      <c r="Z1458">
        <v>44.97</v>
      </c>
      <c r="AA1458">
        <v>1</v>
      </c>
      <c r="AB1458" t="s">
        <v>86</v>
      </c>
      <c r="AC1458" t="s">
        <v>2350</v>
      </c>
      <c r="AH1458" s="4"/>
      <c r="AI1458" s="4"/>
      <c r="AJ1458" t="s">
        <v>79</v>
      </c>
      <c r="AK1458" t="s">
        <v>241</v>
      </c>
      <c r="AL1458" t="s">
        <v>541</v>
      </c>
      <c r="AM1458" t="s">
        <v>968</v>
      </c>
      <c r="AN1458" t="s">
        <v>1629</v>
      </c>
      <c r="AO1458" t="s">
        <v>67</v>
      </c>
      <c r="AP1458" t="s">
        <v>1548</v>
      </c>
      <c r="AQ1458">
        <f>WebStore68[[#This Row],[unit_price]]*WebStore68[[#This Row],[quantity]]</f>
        <v>260.70000000000005</v>
      </c>
      <c r="AR1458" t="s">
        <v>86</v>
      </c>
      <c r="AS1458" t="s">
        <v>2350</v>
      </c>
      <c r="AT1458" t="str">
        <f t="shared" si="22"/>
        <v>11211534438010noMale437393Google Ads4361543830260.744.97411186.9314.997</v>
      </c>
      <c r="AU1458">
        <f>COUNTIF(AT$2:AT1458,AT1458)</f>
        <v>1</v>
      </c>
      <c r="AV1458" t="str">
        <f>WebStore68[[#This Row],[country]]&amp;"-"&amp;WebStore68[[#This Row],[item]]</f>
        <v>Germany-Pokemon Ultra Beasts Gx Collectible Cards</v>
      </c>
    </row>
    <row r="1459" spans="1:48" hidden="1" x14ac:dyDescent="0.25">
      <c r="A1459">
        <v>1129</v>
      </c>
      <c r="B1459">
        <v>200</v>
      </c>
      <c r="C1459" s="4">
        <v>44383</v>
      </c>
      <c r="D1459" s="14">
        <f>WebStore68[[#This Row],[order_date]]</f>
        <v>44383</v>
      </c>
      <c r="E1459" s="3">
        <f>ROUNDUP(MONTH(WebStore68[[#This Row],[order_date]])/3, 0)</f>
        <v>3</v>
      </c>
      <c r="F1459">
        <v>10</v>
      </c>
      <c r="G1459" t="s">
        <v>42</v>
      </c>
      <c r="H1459" t="s">
        <v>53</v>
      </c>
      <c r="I1459" t="s">
        <v>55</v>
      </c>
      <c r="J1459" t="s">
        <v>58</v>
      </c>
      <c r="K1459" s="4">
        <v>44011</v>
      </c>
      <c r="L1459">
        <v>8</v>
      </c>
      <c r="M1459" t="s">
        <v>60</v>
      </c>
      <c r="N1459" s="4">
        <v>44000</v>
      </c>
      <c r="O1459" s="4">
        <v>44073</v>
      </c>
      <c r="P1459">
        <v>2</v>
      </c>
      <c r="Q1459" t="s">
        <v>219</v>
      </c>
      <c r="R1459" t="s">
        <v>381</v>
      </c>
      <c r="S1459">
        <v>2</v>
      </c>
      <c r="T1459" t="s">
        <v>929</v>
      </c>
      <c r="U1459" t="s">
        <v>1463</v>
      </c>
      <c r="V1459" t="s">
        <v>1978</v>
      </c>
      <c r="W1459" t="s">
        <v>2028</v>
      </c>
      <c r="X1459" t="s">
        <v>2078</v>
      </c>
      <c r="Y1459">
        <v>1509.66</v>
      </c>
      <c r="Z1459">
        <v>189.9</v>
      </c>
      <c r="AA1459">
        <v>2</v>
      </c>
      <c r="AB1459" t="s">
        <v>2316</v>
      </c>
      <c r="AC1459" t="s">
        <v>2624</v>
      </c>
      <c r="AH1459" s="4"/>
      <c r="AI1459" s="4"/>
      <c r="AJ1459" t="s">
        <v>86</v>
      </c>
      <c r="AK1459" t="s">
        <v>248</v>
      </c>
      <c r="AL1459" t="s">
        <v>653</v>
      </c>
      <c r="AM1459" t="s">
        <v>1197</v>
      </c>
      <c r="AN1459" t="s">
        <v>1721</v>
      </c>
      <c r="AO1459" t="s">
        <v>80</v>
      </c>
      <c r="AP1459" t="s">
        <v>1577</v>
      </c>
      <c r="AQ1459">
        <f>WebStore68[[#This Row],[unit_price]]*WebStore68[[#This Row],[quantity]]</f>
        <v>664.98</v>
      </c>
      <c r="AR1459" t="s">
        <v>549</v>
      </c>
      <c r="AS1459" t="s">
        <v>2362</v>
      </c>
      <c r="AT1459" t="str">
        <f t="shared" si="22"/>
        <v>11292004438310yesFemale440118Facebook44000440731509.66189.9784332.49224.9922</v>
      </c>
      <c r="AU1459">
        <f>COUNTIF(AT$2:AT1459,AT1459)</f>
        <v>1</v>
      </c>
      <c r="AV1459" t="str">
        <f>WebStore68[[#This Row],[country]]&amp;"-"&amp;WebStore68[[#This Row],[item]]</f>
        <v>Germany-Makita DLM432Z</v>
      </c>
    </row>
    <row r="1460" spans="1:48" hidden="1" x14ac:dyDescent="0.25">
      <c r="A1460">
        <v>1129</v>
      </c>
      <c r="B1460">
        <v>200</v>
      </c>
      <c r="C1460" s="4">
        <v>44383</v>
      </c>
      <c r="D1460" s="14">
        <f>WebStore68[[#This Row],[order_date]]</f>
        <v>44383</v>
      </c>
      <c r="E1460" s="3">
        <f>ROUNDUP(MONTH(WebStore68[[#This Row],[order_date]])/3, 0)</f>
        <v>3</v>
      </c>
      <c r="F1460">
        <v>10</v>
      </c>
      <c r="G1460" t="s">
        <v>42</v>
      </c>
      <c r="H1460" t="s">
        <v>53</v>
      </c>
      <c r="I1460" t="s">
        <v>55</v>
      </c>
      <c r="J1460" t="s">
        <v>58</v>
      </c>
      <c r="K1460" s="4">
        <v>44011</v>
      </c>
      <c r="L1460">
        <v>8</v>
      </c>
      <c r="M1460" t="s">
        <v>60</v>
      </c>
      <c r="N1460" s="4">
        <v>44000</v>
      </c>
      <c r="O1460" s="4">
        <v>44073</v>
      </c>
      <c r="P1460">
        <v>2</v>
      </c>
      <c r="Q1460" t="s">
        <v>219</v>
      </c>
      <c r="R1460" t="s">
        <v>381</v>
      </c>
      <c r="S1460">
        <v>2</v>
      </c>
      <c r="T1460" t="s">
        <v>929</v>
      </c>
      <c r="U1460" t="s">
        <v>1463</v>
      </c>
      <c r="V1460" t="s">
        <v>1978</v>
      </c>
      <c r="W1460" t="s">
        <v>2028</v>
      </c>
      <c r="X1460" t="s">
        <v>2078</v>
      </c>
      <c r="Y1460">
        <v>1509.66</v>
      </c>
      <c r="Z1460">
        <v>189.9</v>
      </c>
      <c r="AA1460">
        <v>2</v>
      </c>
      <c r="AB1460" t="s">
        <v>2316</v>
      </c>
      <c r="AC1460" t="s">
        <v>2624</v>
      </c>
      <c r="AH1460" s="4"/>
      <c r="AI1460" s="4"/>
      <c r="AJ1460" t="s">
        <v>67</v>
      </c>
      <c r="AK1460" t="s">
        <v>229</v>
      </c>
      <c r="AL1460" t="s">
        <v>391</v>
      </c>
      <c r="AM1460" t="s">
        <v>953</v>
      </c>
      <c r="AN1460" t="s">
        <v>1487</v>
      </c>
      <c r="AO1460" t="s">
        <v>67</v>
      </c>
      <c r="AP1460" t="s">
        <v>1548</v>
      </c>
      <c r="AQ1460">
        <f>WebStore68[[#This Row],[unit_price]]*WebStore68[[#This Row],[quantity]]</f>
        <v>89.85</v>
      </c>
      <c r="AR1460" t="s">
        <v>90</v>
      </c>
      <c r="AS1460" t="s">
        <v>2328</v>
      </c>
      <c r="AT1460" t="str">
        <f t="shared" si="22"/>
        <v>11292004438310yesFemale440118Facebook44000440731509.66189.9313629.95314.996</v>
      </c>
      <c r="AU1460">
        <f>COUNTIF(AT$2:AT1460,AT1460)</f>
        <v>1</v>
      </c>
      <c r="AV1460" t="str">
        <f>WebStore68[[#This Row],[country]]&amp;"-"&amp;WebStore68[[#This Row],[item]]</f>
        <v>Germany-Star Wars: the Old Republic - Legends Ser.: Fatal Alliance</v>
      </c>
    </row>
    <row r="1461" spans="1:48" hidden="1" x14ac:dyDescent="0.25">
      <c r="A1461">
        <v>1130</v>
      </c>
      <c r="B1461">
        <v>313</v>
      </c>
      <c r="C1461" s="4">
        <v>44383</v>
      </c>
      <c r="D1461" s="14">
        <f>WebStore68[[#This Row],[order_date]]</f>
        <v>44383</v>
      </c>
      <c r="E1461" s="3">
        <f>ROUNDUP(MONTH(WebStore68[[#This Row],[order_date]])/3, 0)</f>
        <v>3</v>
      </c>
      <c r="F1461">
        <v>10</v>
      </c>
      <c r="G1461" t="s">
        <v>42</v>
      </c>
      <c r="H1461" t="s">
        <v>53</v>
      </c>
      <c r="I1461" t="s">
        <v>55</v>
      </c>
      <c r="J1461" t="s">
        <v>57</v>
      </c>
      <c r="K1461" s="4">
        <v>44073</v>
      </c>
      <c r="L1461">
        <v>8</v>
      </c>
      <c r="M1461" t="s">
        <v>60</v>
      </c>
      <c r="N1461" s="4">
        <v>44000</v>
      </c>
      <c r="O1461" s="4">
        <v>44073</v>
      </c>
      <c r="P1461">
        <v>2</v>
      </c>
      <c r="Q1461" t="s">
        <v>118</v>
      </c>
      <c r="R1461" t="s">
        <v>280</v>
      </c>
      <c r="S1461">
        <v>2</v>
      </c>
      <c r="T1461" t="s">
        <v>930</v>
      </c>
      <c r="U1461" t="s">
        <v>1464</v>
      </c>
      <c r="V1461" t="s">
        <v>1979</v>
      </c>
      <c r="W1461" t="s">
        <v>83</v>
      </c>
      <c r="X1461" t="s">
        <v>2039</v>
      </c>
      <c r="Y1461">
        <v>66.150000000000006</v>
      </c>
      <c r="Z1461">
        <v>59.95</v>
      </c>
      <c r="AA1461">
        <v>2</v>
      </c>
      <c r="AB1461" t="s">
        <v>2101</v>
      </c>
      <c r="AC1461" t="s">
        <v>2371</v>
      </c>
      <c r="AH1461" s="4"/>
      <c r="AI1461" s="4"/>
      <c r="AJ1461" t="s">
        <v>90</v>
      </c>
      <c r="AK1461" t="s">
        <v>252</v>
      </c>
      <c r="AL1461" t="s">
        <v>497</v>
      </c>
      <c r="AM1461" t="s">
        <v>1060</v>
      </c>
      <c r="AN1461" t="s">
        <v>1589</v>
      </c>
      <c r="AO1461" t="s">
        <v>67</v>
      </c>
      <c r="AP1461" t="s">
        <v>1562</v>
      </c>
      <c r="AQ1461">
        <f>WebStore68[[#This Row],[unit_price]]*WebStore68[[#This Row],[quantity]]</f>
        <v>38.25</v>
      </c>
      <c r="AR1461" t="s">
        <v>410</v>
      </c>
      <c r="AS1461" t="s">
        <v>2359</v>
      </c>
      <c r="AT1461" t="str">
        <f t="shared" si="22"/>
        <v>11303134438310yesMale440738Facebook440004407366.1559.9566512.7539.9920</v>
      </c>
      <c r="AU1461">
        <f>COUNTIF(AT$2:AT1461,AT1461)</f>
        <v>1</v>
      </c>
      <c r="AV1461" t="str">
        <f>WebStore68[[#This Row],[country]]&amp;"-"&amp;WebStore68[[#This Row],[item]]</f>
        <v>Germany-Jenga Classic Game</v>
      </c>
    </row>
    <row r="1462" spans="1:48" hidden="1" x14ac:dyDescent="0.25">
      <c r="A1462">
        <v>1130</v>
      </c>
      <c r="B1462">
        <v>313</v>
      </c>
      <c r="C1462" s="4">
        <v>44383</v>
      </c>
      <c r="D1462" s="14">
        <f>WebStore68[[#This Row],[order_date]]</f>
        <v>44383</v>
      </c>
      <c r="E1462" s="3">
        <f>ROUNDUP(MONTH(WebStore68[[#This Row],[order_date]])/3, 0)</f>
        <v>3</v>
      </c>
      <c r="F1462">
        <v>10</v>
      </c>
      <c r="G1462" t="s">
        <v>42</v>
      </c>
      <c r="H1462" t="s">
        <v>53</v>
      </c>
      <c r="I1462" t="s">
        <v>55</v>
      </c>
      <c r="J1462" t="s">
        <v>57</v>
      </c>
      <c r="K1462" s="4">
        <v>44073</v>
      </c>
      <c r="L1462">
        <v>8</v>
      </c>
      <c r="M1462" t="s">
        <v>60</v>
      </c>
      <c r="N1462" s="4">
        <v>44000</v>
      </c>
      <c r="O1462" s="4">
        <v>44073</v>
      </c>
      <c r="P1462">
        <v>2</v>
      </c>
      <c r="Q1462" t="s">
        <v>118</v>
      </c>
      <c r="R1462" t="s">
        <v>280</v>
      </c>
      <c r="S1462">
        <v>2</v>
      </c>
      <c r="T1462" t="s">
        <v>930</v>
      </c>
      <c r="U1462" t="s">
        <v>1464</v>
      </c>
      <c r="V1462" t="s">
        <v>1979</v>
      </c>
      <c r="W1462" t="s">
        <v>83</v>
      </c>
      <c r="X1462" t="s">
        <v>2039</v>
      </c>
      <c r="Y1462">
        <v>66.150000000000006</v>
      </c>
      <c r="Z1462">
        <v>59.95</v>
      </c>
      <c r="AA1462">
        <v>2</v>
      </c>
      <c r="AB1462" t="s">
        <v>2101</v>
      </c>
      <c r="AC1462" t="s">
        <v>2371</v>
      </c>
      <c r="AH1462" s="4"/>
      <c r="AI1462" s="4"/>
      <c r="AJ1462" t="s">
        <v>79</v>
      </c>
      <c r="AK1462" t="s">
        <v>241</v>
      </c>
      <c r="AL1462" t="s">
        <v>524</v>
      </c>
      <c r="AM1462" t="s">
        <v>1087</v>
      </c>
      <c r="AN1462" t="s">
        <v>1614</v>
      </c>
      <c r="AO1462" t="s">
        <v>80</v>
      </c>
      <c r="AP1462" t="s">
        <v>1548</v>
      </c>
      <c r="AQ1462">
        <f>WebStore68[[#This Row],[unit_price]]*WebStore68[[#This Row],[quantity]]</f>
        <v>27.9</v>
      </c>
      <c r="AR1462" t="s">
        <v>455</v>
      </c>
      <c r="AS1462" t="s">
        <v>2340</v>
      </c>
      <c r="AT1462" t="str">
        <f t="shared" si="22"/>
        <v>11303134438310yesMale440738Facebook440004407366.1559.95416813.95214.9915</v>
      </c>
      <c r="AU1462">
        <f>COUNTIF(AT$2:AT1462,AT1462)</f>
        <v>1</v>
      </c>
      <c r="AV1462" t="str">
        <f>WebStore68[[#This Row],[country]]&amp;"-"&amp;WebStore68[[#This Row],[item]]</f>
        <v>Germany-Yu-Gi-Oh! TCG: Egyptian God Deck: Slifer The Sky Dragon</v>
      </c>
    </row>
    <row r="1463" spans="1:48" hidden="1" x14ac:dyDescent="0.25">
      <c r="A1463">
        <v>1135</v>
      </c>
      <c r="B1463">
        <v>366</v>
      </c>
      <c r="C1463" s="4">
        <v>44385</v>
      </c>
      <c r="D1463" s="14">
        <f>WebStore68[[#This Row],[order_date]]</f>
        <v>44385</v>
      </c>
      <c r="E1463" s="3">
        <f>ROUNDUP(MONTH(WebStore68[[#This Row],[order_date]])/3, 0)</f>
        <v>3</v>
      </c>
      <c r="F1463">
        <v>10</v>
      </c>
      <c r="G1463" t="s">
        <v>42</v>
      </c>
      <c r="H1463" t="s">
        <v>53</v>
      </c>
      <c r="I1463" t="s">
        <v>56</v>
      </c>
      <c r="J1463" t="s">
        <v>57</v>
      </c>
      <c r="K1463" s="4">
        <v>43890</v>
      </c>
      <c r="L1463">
        <v>5</v>
      </c>
      <c r="M1463" t="s">
        <v>60</v>
      </c>
      <c r="N1463" s="4">
        <v>43831</v>
      </c>
      <c r="O1463" s="4">
        <v>43921</v>
      </c>
      <c r="P1463">
        <v>1</v>
      </c>
      <c r="Q1463" t="s">
        <v>78</v>
      </c>
      <c r="R1463" t="s">
        <v>240</v>
      </c>
      <c r="S1463">
        <v>1</v>
      </c>
      <c r="T1463" t="s">
        <v>904</v>
      </c>
      <c r="U1463" t="s">
        <v>1191</v>
      </c>
      <c r="V1463" t="s">
        <v>1490</v>
      </c>
      <c r="W1463" t="s">
        <v>80</v>
      </c>
      <c r="X1463" t="s">
        <v>1548</v>
      </c>
      <c r="Y1463">
        <v>17.98</v>
      </c>
      <c r="Z1463">
        <v>29.98</v>
      </c>
      <c r="AA1463">
        <v>1</v>
      </c>
      <c r="AB1463" t="s">
        <v>469</v>
      </c>
      <c r="AC1463" t="s">
        <v>2339</v>
      </c>
      <c r="AH1463" s="4"/>
      <c r="AI1463" s="4"/>
      <c r="AJ1463" t="s">
        <v>78</v>
      </c>
      <c r="AK1463" t="s">
        <v>240</v>
      </c>
      <c r="AL1463" t="s">
        <v>904</v>
      </c>
      <c r="AM1463" t="s">
        <v>1191</v>
      </c>
      <c r="AN1463" t="s">
        <v>1490</v>
      </c>
      <c r="AO1463" t="s">
        <v>80</v>
      </c>
      <c r="AP1463" t="s">
        <v>1548</v>
      </c>
      <c r="AQ1463">
        <f>WebStore68[[#This Row],[unit_price]]*WebStore68[[#This Row],[quantity]]</f>
        <v>17.98</v>
      </c>
      <c r="AR1463" t="s">
        <v>469</v>
      </c>
      <c r="AS1463" t="s">
        <v>2339</v>
      </c>
      <c r="AT1463" t="str">
        <f t="shared" si="22"/>
        <v>11353664438510noMale438905Facebook438314392117.9829.988868.99214.9923</v>
      </c>
      <c r="AU1463">
        <f>COUNTIF(AT$2:AT1463,AT1463)</f>
        <v>1</v>
      </c>
      <c r="AV1463" t="str">
        <f>WebStore68[[#This Row],[country]]&amp;"-"&amp;WebStore68[[#This Row],[item]]</f>
        <v>Germany-Meat Shredder Barbecue Fork Bear Claw</v>
      </c>
    </row>
    <row r="1464" spans="1:48" hidden="1" x14ac:dyDescent="0.25">
      <c r="A1464">
        <v>1156</v>
      </c>
      <c r="B1464">
        <v>227</v>
      </c>
      <c r="C1464" s="13">
        <v>44399</v>
      </c>
      <c r="D1464" s="14">
        <f>WebStore68[[#This Row],[order_date]]</f>
        <v>44399</v>
      </c>
      <c r="E1464" s="3">
        <f>ROUNDUP(MONTH(WebStore68[[#This Row],[order_date]])/3, 0)</f>
        <v>3</v>
      </c>
      <c r="F1464">
        <v>10</v>
      </c>
      <c r="G1464" t="s">
        <v>42</v>
      </c>
      <c r="H1464" t="s">
        <v>53</v>
      </c>
      <c r="I1464" t="s">
        <v>56</v>
      </c>
      <c r="J1464" t="s">
        <v>57</v>
      </c>
      <c r="K1464" s="4">
        <v>43613</v>
      </c>
      <c r="L1464">
        <v>2</v>
      </c>
      <c r="N1464" s="4"/>
      <c r="O1464" s="4"/>
      <c r="P1464">
        <v>1</v>
      </c>
      <c r="Q1464" t="s">
        <v>67</v>
      </c>
      <c r="R1464" t="s">
        <v>229</v>
      </c>
      <c r="S1464">
        <v>1</v>
      </c>
      <c r="T1464" t="s">
        <v>391</v>
      </c>
      <c r="U1464" t="s">
        <v>953</v>
      </c>
      <c r="V1464" t="s">
        <v>1487</v>
      </c>
      <c r="W1464" t="s">
        <v>67</v>
      </c>
      <c r="X1464" t="s">
        <v>1548</v>
      </c>
      <c r="Y1464">
        <v>89.85</v>
      </c>
      <c r="Z1464">
        <v>44.97</v>
      </c>
      <c r="AA1464">
        <v>1</v>
      </c>
      <c r="AB1464" t="s">
        <v>90</v>
      </c>
      <c r="AC1464" t="s">
        <v>2328</v>
      </c>
      <c r="AH1464" s="4"/>
      <c r="AI1464" s="4"/>
      <c r="AJ1464" t="s">
        <v>67</v>
      </c>
      <c r="AK1464" t="s">
        <v>229</v>
      </c>
      <c r="AL1464" t="s">
        <v>391</v>
      </c>
      <c r="AM1464" t="s">
        <v>953</v>
      </c>
      <c r="AN1464" t="s">
        <v>1487</v>
      </c>
      <c r="AO1464" t="s">
        <v>67</v>
      </c>
      <c r="AP1464" t="s">
        <v>1548</v>
      </c>
      <c r="AQ1464">
        <f>WebStore68[[#This Row],[unit_price]]*WebStore68[[#This Row],[quantity]]</f>
        <v>89.85</v>
      </c>
      <c r="AR1464" t="s">
        <v>90</v>
      </c>
      <c r="AS1464" t="s">
        <v>2328</v>
      </c>
      <c r="AT1464" t="str">
        <f t="shared" si="22"/>
        <v>11562274439910noMale43613289.8544.97313629.95314.996</v>
      </c>
      <c r="AU1464">
        <f>COUNTIF(AT$2:AT1464,AT1464)</f>
        <v>1</v>
      </c>
      <c r="AV1464" t="str">
        <f>WebStore68[[#This Row],[country]]&amp;"-"&amp;WebStore68[[#This Row],[item]]</f>
        <v>Germany-Star Wars: the Old Republic - Legends Ser.: Fatal Alliance</v>
      </c>
    </row>
    <row r="1465" spans="1:48" hidden="1" x14ac:dyDescent="0.25">
      <c r="A1465">
        <v>1163</v>
      </c>
      <c r="B1465">
        <v>414</v>
      </c>
      <c r="C1465" s="4">
        <v>44402</v>
      </c>
      <c r="D1465" s="14">
        <f>WebStore68[[#This Row],[order_date]]</f>
        <v>44402</v>
      </c>
      <c r="E1465" s="3">
        <f>ROUNDUP(MONTH(WebStore68[[#This Row],[order_date]])/3, 0)</f>
        <v>3</v>
      </c>
      <c r="F1465">
        <v>10</v>
      </c>
      <c r="G1465" t="s">
        <v>42</v>
      </c>
      <c r="H1465" t="s">
        <v>53</v>
      </c>
      <c r="I1465" t="s">
        <v>56</v>
      </c>
      <c r="J1465" t="s">
        <v>57</v>
      </c>
      <c r="K1465" s="4">
        <v>44095</v>
      </c>
      <c r="L1465">
        <v>10</v>
      </c>
      <c r="M1465" t="s">
        <v>61</v>
      </c>
      <c r="N1465" s="4">
        <v>44055</v>
      </c>
      <c r="O1465" s="4">
        <v>44196</v>
      </c>
      <c r="P1465">
        <v>1</v>
      </c>
      <c r="Q1465" t="s">
        <v>90</v>
      </c>
      <c r="R1465" t="s">
        <v>252</v>
      </c>
      <c r="S1465">
        <v>1</v>
      </c>
      <c r="T1465" t="s">
        <v>593</v>
      </c>
      <c r="U1465" t="s">
        <v>1149</v>
      </c>
      <c r="V1465" t="s">
        <v>1529</v>
      </c>
      <c r="W1465" t="s">
        <v>69</v>
      </c>
      <c r="X1465" t="s">
        <v>1562</v>
      </c>
      <c r="Y1465">
        <v>49.99</v>
      </c>
      <c r="Z1465">
        <v>9.99</v>
      </c>
      <c r="AA1465">
        <v>1</v>
      </c>
      <c r="AB1465" t="s">
        <v>410</v>
      </c>
      <c r="AC1465" t="s">
        <v>2359</v>
      </c>
      <c r="AH1465" s="4"/>
      <c r="AI1465" s="4"/>
      <c r="AJ1465" t="s">
        <v>90</v>
      </c>
      <c r="AK1465" t="s">
        <v>252</v>
      </c>
      <c r="AL1465" t="s">
        <v>593</v>
      </c>
      <c r="AM1465" t="s">
        <v>1149</v>
      </c>
      <c r="AN1465" t="s">
        <v>1529</v>
      </c>
      <c r="AO1465" t="s">
        <v>69</v>
      </c>
      <c r="AP1465" t="s">
        <v>1562</v>
      </c>
      <c r="AQ1465">
        <f>WebStore68[[#This Row],[unit_price]]*WebStore68[[#This Row],[quantity]]</f>
        <v>49.99</v>
      </c>
      <c r="AR1465" t="s">
        <v>410</v>
      </c>
      <c r="AS1465" t="s">
        <v>2359</v>
      </c>
      <c r="AT1465" t="str">
        <f t="shared" si="22"/>
        <v>11634144440210noMale4409510YouTube440554419649.999.99614649.9919.9920</v>
      </c>
      <c r="AU1465">
        <f>COUNTIF(AT$2:AT1465,AT1465)</f>
        <v>1</v>
      </c>
      <c r="AV1465" t="str">
        <f>WebStore68[[#This Row],[country]]&amp;"-"&amp;WebStore68[[#This Row],[item]]</f>
        <v>Germany-Train Set</v>
      </c>
    </row>
    <row r="1466" spans="1:48" hidden="1" x14ac:dyDescent="0.25">
      <c r="A1466">
        <v>1180</v>
      </c>
      <c r="B1466">
        <v>432</v>
      </c>
      <c r="C1466" s="4">
        <v>44410</v>
      </c>
      <c r="D1466" s="14">
        <f>WebStore68[[#This Row],[order_date]]</f>
        <v>44410</v>
      </c>
      <c r="E1466" s="3">
        <f>ROUNDUP(MONTH(WebStore68[[#This Row],[order_date]])/3, 0)</f>
        <v>3</v>
      </c>
      <c r="F1466">
        <v>10</v>
      </c>
      <c r="G1466" t="s">
        <v>42</v>
      </c>
      <c r="H1466" t="s">
        <v>53</v>
      </c>
      <c r="I1466" t="s">
        <v>55</v>
      </c>
      <c r="J1466" t="s">
        <v>58</v>
      </c>
      <c r="K1466" s="4">
        <v>44173</v>
      </c>
      <c r="L1466">
        <v>10</v>
      </c>
      <c r="M1466" t="s">
        <v>61</v>
      </c>
      <c r="N1466" s="4">
        <v>44055</v>
      </c>
      <c r="O1466" s="4">
        <v>44196</v>
      </c>
      <c r="P1466">
        <v>1</v>
      </c>
      <c r="Q1466" t="s">
        <v>80</v>
      </c>
      <c r="R1466" t="s">
        <v>242</v>
      </c>
      <c r="S1466">
        <v>1</v>
      </c>
      <c r="T1466" t="s">
        <v>486</v>
      </c>
      <c r="U1466" t="s">
        <v>1049</v>
      </c>
      <c r="V1466" t="s">
        <v>1533</v>
      </c>
      <c r="W1466" t="s">
        <v>69</v>
      </c>
      <c r="X1466" t="s">
        <v>1548</v>
      </c>
      <c r="Y1466">
        <v>59.99</v>
      </c>
      <c r="Z1466">
        <v>14.99</v>
      </c>
      <c r="AA1466">
        <v>1</v>
      </c>
      <c r="AB1466" t="s">
        <v>79</v>
      </c>
      <c r="AC1466" t="s">
        <v>2349</v>
      </c>
      <c r="AH1466" s="4"/>
      <c r="AI1466" s="4"/>
      <c r="AJ1466" t="s">
        <v>80</v>
      </c>
      <c r="AK1466" t="s">
        <v>242</v>
      </c>
      <c r="AL1466" t="s">
        <v>486</v>
      </c>
      <c r="AM1466" t="s">
        <v>1049</v>
      </c>
      <c r="AN1466" t="s">
        <v>1533</v>
      </c>
      <c r="AO1466" t="s">
        <v>69</v>
      </c>
      <c r="AP1466" t="s">
        <v>1548</v>
      </c>
      <c r="AQ1466">
        <f>WebStore68[[#This Row],[unit_price]]*WebStore68[[#This Row],[quantity]]</f>
        <v>59.99</v>
      </c>
      <c r="AR1466" t="s">
        <v>79</v>
      </c>
      <c r="AS1466" t="s">
        <v>2349</v>
      </c>
      <c r="AT1466" t="str">
        <f t="shared" si="22"/>
        <v>11804324441010yesFemale4417310YouTube440554419659.9914.99212959.99114.994</v>
      </c>
      <c r="AU1466">
        <f>COUNTIF(AT$2:AT1466,AT1466)</f>
        <v>1</v>
      </c>
      <c r="AV1466" t="str">
        <f>WebStore68[[#This Row],[country]]&amp;"-"&amp;WebStore68[[#This Row],[item]]</f>
        <v>Germany-Skechers Men's Nampa-Groton</v>
      </c>
    </row>
    <row r="1467" spans="1:48" hidden="1" x14ac:dyDescent="0.25">
      <c r="A1467">
        <v>1191</v>
      </c>
      <c r="B1467">
        <v>2</v>
      </c>
      <c r="C1467" s="13">
        <v>44412</v>
      </c>
      <c r="D1467" s="14">
        <f>WebStore68[[#This Row],[order_date]]</f>
        <v>44412</v>
      </c>
      <c r="E1467" s="3">
        <f>ROUNDUP(MONTH(WebStore68[[#This Row],[order_date]])/3, 0)</f>
        <v>3</v>
      </c>
      <c r="F1467">
        <v>10</v>
      </c>
      <c r="G1467" t="s">
        <v>42</v>
      </c>
      <c r="H1467" t="s">
        <v>53</v>
      </c>
      <c r="I1467" t="s">
        <v>55</v>
      </c>
      <c r="J1467" t="s">
        <v>57</v>
      </c>
      <c r="K1467" s="4">
        <v>43739</v>
      </c>
      <c r="L1467">
        <v>2</v>
      </c>
      <c r="M1467" t="s">
        <v>60</v>
      </c>
      <c r="N1467" s="4">
        <v>43615</v>
      </c>
      <c r="O1467" s="4">
        <v>43830</v>
      </c>
      <c r="P1467">
        <v>1</v>
      </c>
      <c r="Q1467" t="s">
        <v>67</v>
      </c>
      <c r="R1467" t="s">
        <v>229</v>
      </c>
      <c r="S1467">
        <v>1</v>
      </c>
      <c r="T1467" t="s">
        <v>476</v>
      </c>
      <c r="U1467" t="s">
        <v>1031</v>
      </c>
      <c r="V1467" t="s">
        <v>1487</v>
      </c>
      <c r="W1467" t="s">
        <v>69</v>
      </c>
      <c r="X1467" t="s">
        <v>1548</v>
      </c>
      <c r="Y1467">
        <v>29.95</v>
      </c>
      <c r="Z1467">
        <v>14.99</v>
      </c>
      <c r="AA1467">
        <v>1</v>
      </c>
      <c r="AB1467" t="s">
        <v>872</v>
      </c>
      <c r="AC1467" t="s">
        <v>2388</v>
      </c>
      <c r="AH1467" s="4"/>
      <c r="AI1467" s="4"/>
      <c r="AJ1467" t="s">
        <v>67</v>
      </c>
      <c r="AK1467" t="s">
        <v>229</v>
      </c>
      <c r="AL1467" t="s">
        <v>476</v>
      </c>
      <c r="AM1467" t="s">
        <v>1031</v>
      </c>
      <c r="AN1467" t="s">
        <v>1487</v>
      </c>
      <c r="AO1467" t="s">
        <v>69</v>
      </c>
      <c r="AP1467" t="s">
        <v>1548</v>
      </c>
      <c r="AQ1467">
        <f>WebStore68[[#This Row],[unit_price]]*WebStore68[[#This Row],[quantity]]</f>
        <v>29.95</v>
      </c>
      <c r="AR1467" t="s">
        <v>872</v>
      </c>
      <c r="AS1467" t="s">
        <v>2388</v>
      </c>
      <c r="AT1467" t="str">
        <f t="shared" si="22"/>
        <v>119124441210yesMale437392Facebook436154383029.9514.9939529.95114.9919</v>
      </c>
      <c r="AU1467">
        <f>COUNTIF(AT$2:AT1467,AT1467)</f>
        <v>1</v>
      </c>
      <c r="AV1467" t="str">
        <f>WebStore68[[#This Row],[country]]&amp;"-"&amp;WebStore68[[#This Row],[item]]</f>
        <v>Germany-Never Split the Difference: Negotiating As If Your Life Depended On It</v>
      </c>
    </row>
    <row r="1468" spans="1:48" hidden="1" x14ac:dyDescent="0.25">
      <c r="A1468">
        <v>1195</v>
      </c>
      <c r="B1468">
        <v>455</v>
      </c>
      <c r="C1468" s="4">
        <v>44412</v>
      </c>
      <c r="D1468" s="14">
        <f>WebStore68[[#This Row],[order_date]]</f>
        <v>44412</v>
      </c>
      <c r="E1468" s="3">
        <f>ROUNDUP(MONTH(WebStore68[[#This Row],[order_date]])/3, 0)</f>
        <v>3</v>
      </c>
      <c r="F1468">
        <v>10</v>
      </c>
      <c r="G1468" t="s">
        <v>42</v>
      </c>
      <c r="H1468" t="s">
        <v>53</v>
      </c>
      <c r="I1468" t="s">
        <v>55</v>
      </c>
      <c r="J1468" t="s">
        <v>57</v>
      </c>
      <c r="K1468" s="4">
        <v>43736</v>
      </c>
      <c r="L1468">
        <v>3</v>
      </c>
      <c r="M1468" t="s">
        <v>59</v>
      </c>
      <c r="N1468" s="4">
        <v>43615</v>
      </c>
      <c r="O1468" s="4">
        <v>43830</v>
      </c>
      <c r="P1468">
        <v>2</v>
      </c>
      <c r="Q1468" t="s">
        <v>103</v>
      </c>
      <c r="R1468" t="s">
        <v>265</v>
      </c>
      <c r="S1468">
        <v>2</v>
      </c>
      <c r="T1468" t="s">
        <v>947</v>
      </c>
      <c r="U1468" t="s">
        <v>1481</v>
      </c>
      <c r="V1468" t="s">
        <v>1995</v>
      </c>
      <c r="W1468" t="s">
        <v>110</v>
      </c>
      <c r="X1468" t="s">
        <v>2037</v>
      </c>
      <c r="Y1468">
        <v>1763.91</v>
      </c>
      <c r="Z1468">
        <v>119.94</v>
      </c>
      <c r="AA1468">
        <v>2</v>
      </c>
      <c r="AB1468" t="s">
        <v>2323</v>
      </c>
      <c r="AC1468" t="s">
        <v>2632</v>
      </c>
      <c r="AH1468" s="4"/>
      <c r="AI1468" s="4"/>
      <c r="AJ1468" t="s">
        <v>69</v>
      </c>
      <c r="AK1468" t="s">
        <v>231</v>
      </c>
      <c r="AL1468" t="s">
        <v>856</v>
      </c>
      <c r="AM1468" t="s">
        <v>1393</v>
      </c>
      <c r="AN1468" t="s">
        <v>1909</v>
      </c>
      <c r="AO1468" t="s">
        <v>67</v>
      </c>
      <c r="AP1468" t="s">
        <v>1577</v>
      </c>
      <c r="AQ1468">
        <f>WebStore68[[#This Row],[unit_price]]*WebStore68[[#This Row],[quantity]]</f>
        <v>1587</v>
      </c>
      <c r="AR1468" t="s">
        <v>67</v>
      </c>
      <c r="AS1468" t="s">
        <v>2373</v>
      </c>
      <c r="AT1468" t="str">
        <f t="shared" si="22"/>
        <v>11954554441210yesMale437363Google Ads43615438301763.91119.94199529324.993</v>
      </c>
      <c r="AU1468">
        <f>COUNTIF(AT$2:AT1468,AT1468)</f>
        <v>1</v>
      </c>
      <c r="AV1468" t="str">
        <f>WebStore68[[#This Row],[country]]&amp;"-"&amp;WebStore68[[#This Row],[item]]</f>
        <v>Germany-Nintendo Switch Pokemon Version</v>
      </c>
    </row>
    <row r="1469" spans="1:48" hidden="1" x14ac:dyDescent="0.25">
      <c r="A1469">
        <v>1195</v>
      </c>
      <c r="B1469">
        <v>455</v>
      </c>
      <c r="C1469" s="4">
        <v>44412</v>
      </c>
      <c r="D1469" s="14">
        <f>WebStore68[[#This Row],[order_date]]</f>
        <v>44412</v>
      </c>
      <c r="E1469" s="3">
        <f>ROUNDUP(MONTH(WebStore68[[#This Row],[order_date]])/3, 0)</f>
        <v>3</v>
      </c>
      <c r="F1469">
        <v>10</v>
      </c>
      <c r="G1469" t="s">
        <v>42</v>
      </c>
      <c r="H1469" t="s">
        <v>53</v>
      </c>
      <c r="I1469" t="s">
        <v>55</v>
      </c>
      <c r="J1469" t="s">
        <v>57</v>
      </c>
      <c r="K1469" s="4">
        <v>43736</v>
      </c>
      <c r="L1469">
        <v>3</v>
      </c>
      <c r="M1469" t="s">
        <v>59</v>
      </c>
      <c r="N1469" s="4">
        <v>43615</v>
      </c>
      <c r="O1469" s="4">
        <v>43830</v>
      </c>
      <c r="P1469">
        <v>2</v>
      </c>
      <c r="Q1469" t="s">
        <v>103</v>
      </c>
      <c r="R1469" t="s">
        <v>265</v>
      </c>
      <c r="S1469">
        <v>2</v>
      </c>
      <c r="T1469" t="s">
        <v>947</v>
      </c>
      <c r="U1469" t="s">
        <v>1481</v>
      </c>
      <c r="V1469" t="s">
        <v>1995</v>
      </c>
      <c r="W1469" t="s">
        <v>110</v>
      </c>
      <c r="X1469" t="s">
        <v>2037</v>
      </c>
      <c r="Y1469">
        <v>1763.91</v>
      </c>
      <c r="Z1469">
        <v>119.94</v>
      </c>
      <c r="AA1469">
        <v>2</v>
      </c>
      <c r="AB1469" t="s">
        <v>2323</v>
      </c>
      <c r="AC1469" t="s">
        <v>2632</v>
      </c>
      <c r="AH1469" s="4"/>
      <c r="AI1469" s="4"/>
      <c r="AJ1469" t="s">
        <v>67</v>
      </c>
      <c r="AK1469" t="s">
        <v>229</v>
      </c>
      <c r="AL1469" t="s">
        <v>744</v>
      </c>
      <c r="AM1469" t="s">
        <v>1001</v>
      </c>
      <c r="AN1469" t="s">
        <v>1801</v>
      </c>
      <c r="AO1469" t="s">
        <v>67</v>
      </c>
      <c r="AP1469" t="s">
        <v>1548</v>
      </c>
      <c r="AQ1469">
        <f>WebStore68[[#This Row],[unit_price]]*WebStore68[[#This Row],[quantity]]</f>
        <v>176.91</v>
      </c>
      <c r="AR1469" t="s">
        <v>652</v>
      </c>
      <c r="AS1469" t="s">
        <v>2352</v>
      </c>
      <c r="AT1469" t="str">
        <f t="shared" si="22"/>
        <v>11954554441210yesMale437363Google Ads43615438301763.91119.94310358.97314.9911</v>
      </c>
      <c r="AU1469">
        <f>COUNTIF(AT$2:AT1469,AT1469)</f>
        <v>1</v>
      </c>
      <c r="AV1469" t="str">
        <f>WebStore68[[#This Row],[country]]&amp;"-"&amp;WebStore68[[#This Row],[item]]</f>
        <v>Germany-One Piece Vol.1 1st Edition - JP</v>
      </c>
    </row>
    <row r="1470" spans="1:48" hidden="1" x14ac:dyDescent="0.25">
      <c r="A1470">
        <v>5</v>
      </c>
      <c r="B1470">
        <v>174</v>
      </c>
      <c r="C1470" s="4">
        <v>43741</v>
      </c>
      <c r="D1470" s="14">
        <f>WebStore68[[#This Row],[order_date]]</f>
        <v>43741</v>
      </c>
      <c r="E1470" s="3">
        <f>ROUNDUP(MONTH(WebStore68[[#This Row],[order_date]])/3, 0)</f>
        <v>4</v>
      </c>
      <c r="F1470">
        <v>11</v>
      </c>
      <c r="G1470" t="s">
        <v>37</v>
      </c>
      <c r="H1470" t="s">
        <v>48</v>
      </c>
      <c r="I1470" t="s">
        <v>56</v>
      </c>
      <c r="J1470" t="s">
        <v>57</v>
      </c>
      <c r="K1470" s="4">
        <v>43732</v>
      </c>
      <c r="L1470">
        <v>3</v>
      </c>
      <c r="M1470" t="s">
        <v>59</v>
      </c>
      <c r="N1470" s="4">
        <v>43615</v>
      </c>
      <c r="O1470" s="4">
        <v>43830</v>
      </c>
      <c r="P1470">
        <v>1</v>
      </c>
      <c r="Q1470" t="s">
        <v>67</v>
      </c>
      <c r="R1470" t="s">
        <v>229</v>
      </c>
      <c r="S1470">
        <v>1</v>
      </c>
      <c r="T1470" t="s">
        <v>391</v>
      </c>
      <c r="U1470" t="s">
        <v>953</v>
      </c>
      <c r="V1470" t="s">
        <v>1487</v>
      </c>
      <c r="W1470" t="s">
        <v>67</v>
      </c>
      <c r="X1470" t="s">
        <v>1548</v>
      </c>
      <c r="Y1470">
        <v>89.85</v>
      </c>
      <c r="Z1470">
        <v>44.97</v>
      </c>
      <c r="AA1470">
        <v>1</v>
      </c>
      <c r="AB1470" t="s">
        <v>90</v>
      </c>
      <c r="AC1470" t="s">
        <v>2328</v>
      </c>
      <c r="AH1470" s="4"/>
      <c r="AI1470" s="4"/>
      <c r="AJ1470" t="s">
        <v>67</v>
      </c>
      <c r="AK1470" t="s">
        <v>229</v>
      </c>
      <c r="AL1470" t="s">
        <v>391</v>
      </c>
      <c r="AM1470" t="s">
        <v>953</v>
      </c>
      <c r="AN1470" t="s">
        <v>1487</v>
      </c>
      <c r="AO1470" t="s">
        <v>67</v>
      </c>
      <c r="AP1470" t="s">
        <v>1548</v>
      </c>
      <c r="AQ1470">
        <f>WebStore68[[#This Row],[unit_price]]*WebStore68[[#This Row],[quantity]]</f>
        <v>89.85</v>
      </c>
      <c r="AR1470" t="s">
        <v>90</v>
      </c>
      <c r="AS1470" t="s">
        <v>2328</v>
      </c>
      <c r="AT1470" t="str">
        <f t="shared" si="22"/>
        <v>51744374111noMale437323Google Ads436154383089.8544.97313629.95314.996</v>
      </c>
      <c r="AU1470">
        <f>COUNTIF(AT$2:AT1470,AT1470)</f>
        <v>1</v>
      </c>
      <c r="AV1470" t="str">
        <f>WebStore68[[#This Row],[country]]&amp;"-"&amp;WebStore68[[#This Row],[item]]</f>
        <v>Other-Star Wars: the Old Republic - Legends Ser.: Fatal Alliance</v>
      </c>
    </row>
    <row r="1471" spans="1:48" hidden="1" x14ac:dyDescent="0.25">
      <c r="A1471">
        <v>8</v>
      </c>
      <c r="B1471">
        <v>191</v>
      </c>
      <c r="C1471" s="4">
        <v>43743</v>
      </c>
      <c r="D1471" s="14">
        <f>WebStore68[[#This Row],[order_date]]</f>
        <v>43743</v>
      </c>
      <c r="E1471" s="3">
        <f>ROUNDUP(MONTH(WebStore68[[#This Row],[order_date]])/3, 0)</f>
        <v>4</v>
      </c>
      <c r="F1471">
        <v>11</v>
      </c>
      <c r="G1471" t="s">
        <v>37</v>
      </c>
      <c r="H1471" t="s">
        <v>48</v>
      </c>
      <c r="I1471" t="s">
        <v>56</v>
      </c>
      <c r="J1471" t="s">
        <v>58</v>
      </c>
      <c r="K1471" s="4">
        <v>43712</v>
      </c>
      <c r="L1471">
        <v>3</v>
      </c>
      <c r="M1471" t="s">
        <v>59</v>
      </c>
      <c r="N1471" s="4">
        <v>43615</v>
      </c>
      <c r="O1471" s="4">
        <v>43830</v>
      </c>
      <c r="P1471">
        <v>1</v>
      </c>
      <c r="Q1471" t="s">
        <v>70</v>
      </c>
      <c r="R1471" t="s">
        <v>232</v>
      </c>
      <c r="S1471">
        <v>1</v>
      </c>
      <c r="T1471" t="s">
        <v>394</v>
      </c>
      <c r="U1471" t="s">
        <v>956</v>
      </c>
      <c r="V1471" t="s">
        <v>1490</v>
      </c>
      <c r="W1471" t="s">
        <v>69</v>
      </c>
      <c r="X1471" t="s">
        <v>1517</v>
      </c>
      <c r="Y1471">
        <v>8.99</v>
      </c>
      <c r="Z1471">
        <v>19.989999999999998</v>
      </c>
      <c r="AA1471">
        <v>1</v>
      </c>
      <c r="AB1471" t="s">
        <v>432</v>
      </c>
      <c r="AC1471" t="s">
        <v>2331</v>
      </c>
      <c r="AD1471">
        <v>1</v>
      </c>
      <c r="AE1471" t="s">
        <v>2633</v>
      </c>
      <c r="AF1471">
        <v>73</v>
      </c>
      <c r="AG1471" t="s">
        <v>2635</v>
      </c>
      <c r="AH1471" s="4">
        <v>43740</v>
      </c>
      <c r="AI1471" s="4">
        <v>43799</v>
      </c>
      <c r="AJ1471" t="s">
        <v>70</v>
      </c>
      <c r="AK1471" t="s">
        <v>232</v>
      </c>
      <c r="AL1471" t="s">
        <v>394</v>
      </c>
      <c r="AM1471" t="s">
        <v>956</v>
      </c>
      <c r="AN1471" t="s">
        <v>1490</v>
      </c>
      <c r="AO1471" t="s">
        <v>69</v>
      </c>
      <c r="AP1471" t="s">
        <v>1517</v>
      </c>
      <c r="AQ1471">
        <f>WebStore68[[#This Row],[unit_price]]*WebStore68[[#This Row],[quantity]]</f>
        <v>8.99</v>
      </c>
      <c r="AR1471" t="s">
        <v>432</v>
      </c>
      <c r="AS1471" t="s">
        <v>2331</v>
      </c>
      <c r="AT1471" t="str">
        <f t="shared" si="22"/>
        <v>81914374311noFemale437123Google Ads43615438308.9919.991control73Changing color of background from blue to green43740437995318.99119.9921</v>
      </c>
      <c r="AU1471">
        <f>COUNTIF(AT$2:AT1471,AT1471)</f>
        <v>1</v>
      </c>
      <c r="AV1471" t="str">
        <f>WebStore68[[#This Row],[country]]&amp;"-"&amp;WebStore68[[#This Row],[item]]</f>
        <v>Other-Dallas Mavericks Bodyguard Pro Youth Mouthguard</v>
      </c>
    </row>
    <row r="1472" spans="1:48" hidden="1" x14ac:dyDescent="0.25">
      <c r="A1472">
        <v>25</v>
      </c>
      <c r="B1472">
        <v>162</v>
      </c>
      <c r="C1472" s="4">
        <v>43750</v>
      </c>
      <c r="D1472" s="14">
        <f>WebStore68[[#This Row],[order_date]]</f>
        <v>43750</v>
      </c>
      <c r="E1472" s="3">
        <f>ROUNDUP(MONTH(WebStore68[[#This Row],[order_date]])/3, 0)</f>
        <v>4</v>
      </c>
      <c r="F1472">
        <v>11</v>
      </c>
      <c r="G1472" t="s">
        <v>37</v>
      </c>
      <c r="H1472" t="s">
        <v>48</v>
      </c>
      <c r="I1472" t="s">
        <v>55</v>
      </c>
      <c r="J1472" t="s">
        <v>58</v>
      </c>
      <c r="K1472" s="4">
        <v>43672</v>
      </c>
      <c r="L1472">
        <v>1</v>
      </c>
      <c r="M1472" t="s">
        <v>61</v>
      </c>
      <c r="N1472" s="4">
        <v>43615</v>
      </c>
      <c r="O1472" s="4">
        <v>43830</v>
      </c>
      <c r="P1472">
        <v>1</v>
      </c>
      <c r="Q1472" t="s">
        <v>70</v>
      </c>
      <c r="R1472" t="s">
        <v>232</v>
      </c>
      <c r="S1472">
        <v>1</v>
      </c>
      <c r="T1472" t="s">
        <v>411</v>
      </c>
      <c r="U1472" t="s">
        <v>973</v>
      </c>
      <c r="V1472" t="s">
        <v>1506</v>
      </c>
      <c r="W1472" t="s">
        <v>67</v>
      </c>
      <c r="X1472" t="s">
        <v>1517</v>
      </c>
      <c r="Y1472">
        <v>287.85000000000002</v>
      </c>
      <c r="Z1472">
        <v>59.97</v>
      </c>
      <c r="AA1472">
        <v>1</v>
      </c>
      <c r="AB1472" t="s">
        <v>673</v>
      </c>
      <c r="AC1472" t="s">
        <v>2348</v>
      </c>
      <c r="AD1472">
        <v>1</v>
      </c>
      <c r="AE1472" t="s">
        <v>2633</v>
      </c>
      <c r="AF1472">
        <v>61</v>
      </c>
      <c r="AG1472" t="s">
        <v>2635</v>
      </c>
      <c r="AH1472" s="4">
        <v>43740</v>
      </c>
      <c r="AI1472" s="4">
        <v>43799</v>
      </c>
      <c r="AJ1472" t="s">
        <v>70</v>
      </c>
      <c r="AK1472" t="s">
        <v>232</v>
      </c>
      <c r="AL1472" t="s">
        <v>411</v>
      </c>
      <c r="AM1472" t="s">
        <v>973</v>
      </c>
      <c r="AN1472" t="s">
        <v>1506</v>
      </c>
      <c r="AO1472" t="s">
        <v>67</v>
      </c>
      <c r="AP1472" t="s">
        <v>1517</v>
      </c>
      <c r="AQ1472">
        <f>WebStore68[[#This Row],[unit_price]]*WebStore68[[#This Row],[quantity]]</f>
        <v>287.85000000000002</v>
      </c>
      <c r="AR1472" t="s">
        <v>673</v>
      </c>
      <c r="AS1472" t="s">
        <v>2348</v>
      </c>
      <c r="AT1472" t="str">
        <f t="shared" si="22"/>
        <v>251624375011yesFemale436721YouTube4361543830287.8559.971control61Changing color of background from blue to green437404379953095.95319.9912</v>
      </c>
      <c r="AU1472">
        <f>COUNTIF(AT$2:AT1472,AT1472)</f>
        <v>1</v>
      </c>
      <c r="AV1472" t="str">
        <f>WebStore68[[#This Row],[country]]&amp;"-"&amp;WebStore68[[#This Row],[item]]</f>
        <v>Other-Cross Trainer Air Walker Glider Home Gym</v>
      </c>
    </row>
    <row r="1473" spans="1:48" hidden="1" x14ac:dyDescent="0.25">
      <c r="A1473">
        <v>36</v>
      </c>
      <c r="B1473">
        <v>350</v>
      </c>
      <c r="C1473" s="13">
        <v>43756</v>
      </c>
      <c r="D1473" s="14">
        <f>WebStore68[[#This Row],[order_date]]</f>
        <v>43756</v>
      </c>
      <c r="E1473" s="3">
        <f>ROUNDUP(MONTH(WebStore68[[#This Row],[order_date]])/3, 0)</f>
        <v>4</v>
      </c>
      <c r="F1473">
        <v>11</v>
      </c>
      <c r="G1473" t="s">
        <v>37</v>
      </c>
      <c r="H1473" t="s">
        <v>48</v>
      </c>
      <c r="I1473" t="s">
        <v>56</v>
      </c>
      <c r="J1473" t="s">
        <v>57</v>
      </c>
      <c r="K1473" s="4">
        <v>43565</v>
      </c>
      <c r="L1473">
        <v>2</v>
      </c>
      <c r="N1473" s="4"/>
      <c r="O1473" s="4"/>
      <c r="P1473">
        <v>2</v>
      </c>
      <c r="Q1473" t="s">
        <v>87</v>
      </c>
      <c r="R1473" t="s">
        <v>249</v>
      </c>
      <c r="S1473">
        <v>2</v>
      </c>
      <c r="T1473" t="s">
        <v>420</v>
      </c>
      <c r="U1473" t="s">
        <v>982</v>
      </c>
      <c r="V1473" t="s">
        <v>1515</v>
      </c>
      <c r="W1473" t="s">
        <v>110</v>
      </c>
      <c r="X1473" t="s">
        <v>2038</v>
      </c>
      <c r="Y1473">
        <v>164.67</v>
      </c>
      <c r="Z1473">
        <v>104.94</v>
      </c>
      <c r="AA1473">
        <v>2</v>
      </c>
      <c r="AB1473" t="s">
        <v>2092</v>
      </c>
      <c r="AC1473" t="s">
        <v>2355</v>
      </c>
      <c r="AD1473">
        <v>1</v>
      </c>
      <c r="AE1473" t="s">
        <v>2633</v>
      </c>
      <c r="AF1473">
        <v>157</v>
      </c>
      <c r="AG1473" t="s">
        <v>2635</v>
      </c>
      <c r="AH1473" s="4">
        <v>43740</v>
      </c>
      <c r="AI1473" s="4">
        <v>43799</v>
      </c>
      <c r="AJ1473" t="s">
        <v>79</v>
      </c>
      <c r="AK1473" t="s">
        <v>241</v>
      </c>
      <c r="AL1473" t="s">
        <v>570</v>
      </c>
      <c r="AM1473" t="s">
        <v>1087</v>
      </c>
      <c r="AN1473" t="s">
        <v>1653</v>
      </c>
      <c r="AO1473" t="s">
        <v>67</v>
      </c>
      <c r="AP1473" t="s">
        <v>1548</v>
      </c>
      <c r="AQ1473">
        <f>WebStore68[[#This Row],[unit_price]]*WebStore68[[#This Row],[quantity]]</f>
        <v>41.67</v>
      </c>
      <c r="AR1473" t="s">
        <v>65</v>
      </c>
      <c r="AS1473" t="s">
        <v>2343</v>
      </c>
      <c r="AT1473" t="str">
        <f t="shared" si="22"/>
        <v>363504375611noMale435652164.67104.941control157Changing color of background from blue to green4374043799416713.89314.9910</v>
      </c>
      <c r="AU1473">
        <f>COUNTIF(AT$2:AT1473,AT1473)</f>
        <v>1</v>
      </c>
      <c r="AV1473" t="str">
        <f>WebStore68[[#This Row],[country]]&amp;"-"&amp;WebStore68[[#This Row],[item]]</f>
        <v>Other-Yu-Gi-Oh! TCG: Egyptian God Deck: Slifer The Sky Dragon</v>
      </c>
    </row>
    <row r="1474" spans="1:48" hidden="1" x14ac:dyDescent="0.25">
      <c r="A1474">
        <v>36</v>
      </c>
      <c r="B1474">
        <v>350</v>
      </c>
      <c r="C1474" s="13">
        <v>43756</v>
      </c>
      <c r="D1474" s="14">
        <f>WebStore68[[#This Row],[order_date]]</f>
        <v>43756</v>
      </c>
      <c r="E1474" s="3">
        <f>ROUNDUP(MONTH(WebStore68[[#This Row],[order_date]])/3, 0)</f>
        <v>4</v>
      </c>
      <c r="F1474">
        <v>11</v>
      </c>
      <c r="G1474" t="s">
        <v>37</v>
      </c>
      <c r="H1474" t="s">
        <v>48</v>
      </c>
      <c r="I1474" t="s">
        <v>56</v>
      </c>
      <c r="J1474" t="s">
        <v>57</v>
      </c>
      <c r="K1474" s="4">
        <v>43565</v>
      </c>
      <c r="L1474">
        <v>2</v>
      </c>
      <c r="N1474" s="4"/>
      <c r="O1474" s="4"/>
      <c r="P1474">
        <v>2</v>
      </c>
      <c r="Q1474" t="s">
        <v>87</v>
      </c>
      <c r="R1474" t="s">
        <v>249</v>
      </c>
      <c r="S1474">
        <v>2</v>
      </c>
      <c r="T1474" t="s">
        <v>420</v>
      </c>
      <c r="U1474" t="s">
        <v>982</v>
      </c>
      <c r="V1474" t="s">
        <v>1515</v>
      </c>
      <c r="W1474" t="s">
        <v>110</v>
      </c>
      <c r="X1474" t="s">
        <v>2038</v>
      </c>
      <c r="Y1474">
        <v>164.67</v>
      </c>
      <c r="Z1474">
        <v>104.94</v>
      </c>
      <c r="AA1474">
        <v>2</v>
      </c>
      <c r="AB1474" t="s">
        <v>2092</v>
      </c>
      <c r="AC1474" t="s">
        <v>2355</v>
      </c>
      <c r="AD1474">
        <v>1</v>
      </c>
      <c r="AE1474" t="s">
        <v>2633</v>
      </c>
      <c r="AF1474">
        <v>157</v>
      </c>
      <c r="AG1474" t="s">
        <v>2635</v>
      </c>
      <c r="AH1474" s="4">
        <v>43740</v>
      </c>
      <c r="AI1474" s="4">
        <v>43799</v>
      </c>
      <c r="AJ1474" t="s">
        <v>70</v>
      </c>
      <c r="AK1474" t="s">
        <v>232</v>
      </c>
      <c r="AL1474" t="s">
        <v>594</v>
      </c>
      <c r="AM1474" t="s">
        <v>1077</v>
      </c>
      <c r="AN1474" t="s">
        <v>519</v>
      </c>
      <c r="AO1474" t="s">
        <v>67</v>
      </c>
      <c r="AP1474" t="s">
        <v>1517</v>
      </c>
      <c r="AQ1474">
        <f>WebStore68[[#This Row],[unit_price]]*WebStore68[[#This Row],[quantity]]</f>
        <v>123</v>
      </c>
      <c r="AR1474" t="s">
        <v>432</v>
      </c>
      <c r="AS1474" t="s">
        <v>2331</v>
      </c>
      <c r="AT1474" t="str">
        <f t="shared" ref="AT1474:AT1537" si="23">CONCATENATE($A1474,$B1474,$C1474,$F1474,$I1474,$J1474,$K1474,$L1474,$M1474,$N1474,$O1474,$Y1474,$Z1474,$AD1474,$AE1474,$AF1474,$AG1474,$AH1474,$AI1474,$AJ1474,$AL1474,$AN1474,$AO1474,$AP1474,$AR1474)</f>
        <v>363504375611noMale435652164.67104.941control157Changing color of background from blue to green4374043799513441319.9921</v>
      </c>
      <c r="AU1474">
        <f>COUNTIF(AT$2:AT1474,AT1474)</f>
        <v>1</v>
      </c>
      <c r="AV1474" t="str">
        <f>WebStore68[[#This Row],[country]]&amp;"-"&amp;WebStore68[[#This Row],[item]]</f>
        <v>Other-Soccer Goal Set</v>
      </c>
    </row>
    <row r="1475" spans="1:48" hidden="1" x14ac:dyDescent="0.25">
      <c r="A1475">
        <v>68</v>
      </c>
      <c r="B1475">
        <v>179</v>
      </c>
      <c r="C1475" s="4">
        <v>43773</v>
      </c>
      <c r="D1475" s="14">
        <f>WebStore68[[#This Row],[order_date]]</f>
        <v>43773</v>
      </c>
      <c r="E1475" s="3">
        <f>ROUNDUP(MONTH(WebStore68[[#This Row],[order_date]])/3, 0)</f>
        <v>4</v>
      </c>
      <c r="F1475">
        <v>11</v>
      </c>
      <c r="G1475" t="s">
        <v>37</v>
      </c>
      <c r="H1475" t="s">
        <v>48</v>
      </c>
      <c r="I1475" t="s">
        <v>56</v>
      </c>
      <c r="J1475" t="s">
        <v>57</v>
      </c>
      <c r="K1475" s="4">
        <v>43706</v>
      </c>
      <c r="L1475">
        <v>3</v>
      </c>
      <c r="M1475" t="s">
        <v>59</v>
      </c>
      <c r="N1475" s="4">
        <v>43615</v>
      </c>
      <c r="O1475" s="4">
        <v>43830</v>
      </c>
      <c r="P1475">
        <v>1</v>
      </c>
      <c r="Q1475" t="s">
        <v>67</v>
      </c>
      <c r="R1475" t="s">
        <v>229</v>
      </c>
      <c r="S1475">
        <v>1</v>
      </c>
      <c r="T1475" t="s">
        <v>445</v>
      </c>
      <c r="U1475" t="s">
        <v>1007</v>
      </c>
      <c r="V1475" t="s">
        <v>1533</v>
      </c>
      <c r="W1475" t="s">
        <v>80</v>
      </c>
      <c r="X1475" t="s">
        <v>1548</v>
      </c>
      <c r="Y1475">
        <v>119.98</v>
      </c>
      <c r="Z1475">
        <v>29.98</v>
      </c>
      <c r="AA1475">
        <v>1</v>
      </c>
      <c r="AB1475" t="s">
        <v>79</v>
      </c>
      <c r="AC1475" t="s">
        <v>2349</v>
      </c>
      <c r="AD1475">
        <v>1</v>
      </c>
      <c r="AE1475" t="s">
        <v>2634</v>
      </c>
      <c r="AF1475">
        <v>68</v>
      </c>
      <c r="AG1475" t="s">
        <v>2635</v>
      </c>
      <c r="AH1475" s="4">
        <v>43740</v>
      </c>
      <c r="AI1475" s="4">
        <v>43799</v>
      </c>
      <c r="AJ1475" t="s">
        <v>67</v>
      </c>
      <c r="AK1475" t="s">
        <v>229</v>
      </c>
      <c r="AL1475" t="s">
        <v>445</v>
      </c>
      <c r="AM1475" t="s">
        <v>1007</v>
      </c>
      <c r="AN1475" t="s">
        <v>1533</v>
      </c>
      <c r="AO1475" t="s">
        <v>80</v>
      </c>
      <c r="AP1475" t="s">
        <v>1548</v>
      </c>
      <c r="AQ1475">
        <f>WebStore68[[#This Row],[unit_price]]*WebStore68[[#This Row],[quantity]]</f>
        <v>119.98</v>
      </c>
      <c r="AR1475" t="s">
        <v>79</v>
      </c>
      <c r="AS1475" t="s">
        <v>2349</v>
      </c>
      <c r="AT1475" t="str">
        <f t="shared" si="23"/>
        <v>681794377311noMale437063Google Ads4361543830119.9829.981test68Changing color of background from blue to green4374043799310459.99214.994</v>
      </c>
      <c r="AU1475">
        <f>COUNTIF(AT$2:AT1475,AT1475)</f>
        <v>1</v>
      </c>
      <c r="AV1475" t="str">
        <f>WebStore68[[#This Row],[country]]&amp;"-"&amp;WebStore68[[#This Row],[item]]</f>
        <v>Other-One Piece Vol.3 1st Edition - JP</v>
      </c>
    </row>
    <row r="1476" spans="1:48" hidden="1" x14ac:dyDescent="0.25">
      <c r="A1476">
        <v>74</v>
      </c>
      <c r="B1476">
        <v>430</v>
      </c>
      <c r="C1476" s="4">
        <v>43777</v>
      </c>
      <c r="D1476" s="14">
        <f>WebStore68[[#This Row],[order_date]]</f>
        <v>43777</v>
      </c>
      <c r="E1476" s="3">
        <f>ROUNDUP(MONTH(WebStore68[[#This Row],[order_date]])/3, 0)</f>
        <v>4</v>
      </c>
      <c r="F1476">
        <v>11</v>
      </c>
      <c r="G1476" t="s">
        <v>37</v>
      </c>
      <c r="H1476" t="s">
        <v>48</v>
      </c>
      <c r="I1476" t="s">
        <v>55</v>
      </c>
      <c r="J1476" t="s">
        <v>58</v>
      </c>
      <c r="K1476" s="4">
        <v>43546</v>
      </c>
      <c r="L1476">
        <v>3</v>
      </c>
      <c r="N1476" s="4"/>
      <c r="O1476" s="4"/>
      <c r="P1476">
        <v>1</v>
      </c>
      <c r="Q1476" t="s">
        <v>67</v>
      </c>
      <c r="R1476" t="s">
        <v>229</v>
      </c>
      <c r="S1476">
        <v>1</v>
      </c>
      <c r="T1476" t="s">
        <v>391</v>
      </c>
      <c r="U1476" t="s">
        <v>953</v>
      </c>
      <c r="V1476" t="s">
        <v>1487</v>
      </c>
      <c r="W1476" t="s">
        <v>69</v>
      </c>
      <c r="X1476" t="s">
        <v>1548</v>
      </c>
      <c r="Y1476">
        <v>29.95</v>
      </c>
      <c r="Z1476">
        <v>14.99</v>
      </c>
      <c r="AA1476">
        <v>1</v>
      </c>
      <c r="AB1476" t="s">
        <v>90</v>
      </c>
      <c r="AC1476" t="s">
        <v>2328</v>
      </c>
      <c r="AD1476">
        <v>1</v>
      </c>
      <c r="AE1476" t="s">
        <v>2634</v>
      </c>
      <c r="AF1476">
        <v>213</v>
      </c>
      <c r="AG1476" t="s">
        <v>2635</v>
      </c>
      <c r="AH1476" s="4">
        <v>43740</v>
      </c>
      <c r="AI1476" s="4">
        <v>43799</v>
      </c>
      <c r="AJ1476" t="s">
        <v>67</v>
      </c>
      <c r="AK1476" t="s">
        <v>229</v>
      </c>
      <c r="AL1476" t="s">
        <v>391</v>
      </c>
      <c r="AM1476" t="s">
        <v>953</v>
      </c>
      <c r="AN1476" t="s">
        <v>1487</v>
      </c>
      <c r="AO1476" t="s">
        <v>69</v>
      </c>
      <c r="AP1476" t="s">
        <v>1548</v>
      </c>
      <c r="AQ1476">
        <f>WebStore68[[#This Row],[unit_price]]*WebStore68[[#This Row],[quantity]]</f>
        <v>29.95</v>
      </c>
      <c r="AR1476" t="s">
        <v>90</v>
      </c>
      <c r="AS1476" t="s">
        <v>2328</v>
      </c>
      <c r="AT1476" t="str">
        <f t="shared" si="23"/>
        <v>744304377711yesFemale43546329.9514.991test213Changing color of background from blue to green4374043799313629.95114.996</v>
      </c>
      <c r="AU1476">
        <f>COUNTIF(AT$2:AT1476,AT1476)</f>
        <v>1</v>
      </c>
      <c r="AV1476" t="str">
        <f>WebStore68[[#This Row],[country]]&amp;"-"&amp;WebStore68[[#This Row],[item]]</f>
        <v>Other-Star Wars: the Old Republic - Legends Ser.: Fatal Alliance</v>
      </c>
    </row>
    <row r="1477" spans="1:48" hidden="1" x14ac:dyDescent="0.25">
      <c r="A1477">
        <v>79</v>
      </c>
      <c r="B1477">
        <v>174</v>
      </c>
      <c r="C1477" s="4">
        <v>43781</v>
      </c>
      <c r="D1477" s="14">
        <f>WebStore68[[#This Row],[order_date]]</f>
        <v>43781</v>
      </c>
      <c r="E1477" s="3">
        <f>ROUNDUP(MONTH(WebStore68[[#This Row],[order_date]])/3, 0)</f>
        <v>4</v>
      </c>
      <c r="F1477">
        <v>11</v>
      </c>
      <c r="G1477" t="s">
        <v>37</v>
      </c>
      <c r="H1477" t="s">
        <v>48</v>
      </c>
      <c r="I1477" t="s">
        <v>56</v>
      </c>
      <c r="J1477" t="s">
        <v>57</v>
      </c>
      <c r="K1477" s="4">
        <v>43732</v>
      </c>
      <c r="L1477">
        <v>3</v>
      </c>
      <c r="M1477" t="s">
        <v>59</v>
      </c>
      <c r="N1477" s="4">
        <v>43615</v>
      </c>
      <c r="O1477" s="4">
        <v>43830</v>
      </c>
      <c r="P1477">
        <v>1</v>
      </c>
      <c r="Q1477" t="s">
        <v>90</v>
      </c>
      <c r="R1477" t="s">
        <v>252</v>
      </c>
      <c r="S1477">
        <v>1</v>
      </c>
      <c r="T1477" t="s">
        <v>69</v>
      </c>
      <c r="U1477" t="s">
        <v>1015</v>
      </c>
      <c r="V1477" t="s">
        <v>1545</v>
      </c>
      <c r="W1477" t="s">
        <v>67</v>
      </c>
      <c r="X1477" t="s">
        <v>1562</v>
      </c>
      <c r="Y1477">
        <v>284.97000000000003</v>
      </c>
      <c r="Z1477">
        <v>29.97</v>
      </c>
      <c r="AA1477">
        <v>1</v>
      </c>
      <c r="AB1477" t="s">
        <v>645</v>
      </c>
      <c r="AC1477" t="s">
        <v>2347</v>
      </c>
      <c r="AD1477">
        <v>1</v>
      </c>
      <c r="AE1477" t="s">
        <v>2634</v>
      </c>
      <c r="AF1477">
        <v>64</v>
      </c>
      <c r="AG1477" t="s">
        <v>2635</v>
      </c>
      <c r="AH1477" s="4">
        <v>43740</v>
      </c>
      <c r="AI1477" s="4">
        <v>43799</v>
      </c>
      <c r="AJ1477" t="s">
        <v>90</v>
      </c>
      <c r="AK1477" t="s">
        <v>252</v>
      </c>
      <c r="AL1477" t="s">
        <v>69</v>
      </c>
      <c r="AM1477" t="s">
        <v>1015</v>
      </c>
      <c r="AN1477" t="s">
        <v>1545</v>
      </c>
      <c r="AO1477" t="s">
        <v>67</v>
      </c>
      <c r="AP1477" t="s">
        <v>1562</v>
      </c>
      <c r="AQ1477">
        <f>WebStore68[[#This Row],[unit_price]]*WebStore68[[#This Row],[quantity]]</f>
        <v>284.96999999999997</v>
      </c>
      <c r="AR1477" t="s">
        <v>645</v>
      </c>
      <c r="AS1477" t="s">
        <v>2347</v>
      </c>
      <c r="AT1477" t="str">
        <f t="shared" si="23"/>
        <v>791744378111noMale437323Google Ads4361543830284.9729.971test64Changing color of background from blue to green43740437996194.9939.9913</v>
      </c>
      <c r="AU1477">
        <f>COUNTIF(AT$2:AT1477,AT1477)</f>
        <v>1</v>
      </c>
      <c r="AV1477" t="str">
        <f>WebStore68[[#This Row],[country]]&amp;"-"&amp;WebStore68[[#This Row],[item]]</f>
        <v>Other-100Pcs Square Poker Chips Set</v>
      </c>
    </row>
    <row r="1478" spans="1:48" hidden="1" x14ac:dyDescent="0.25">
      <c r="A1478">
        <v>80</v>
      </c>
      <c r="B1478">
        <v>202</v>
      </c>
      <c r="C1478" s="13">
        <v>43781</v>
      </c>
      <c r="D1478" s="14">
        <f>WebStore68[[#This Row],[order_date]]</f>
        <v>43781</v>
      </c>
      <c r="E1478" s="3">
        <f>ROUNDUP(MONTH(WebStore68[[#This Row],[order_date]])/3, 0)</f>
        <v>4</v>
      </c>
      <c r="F1478">
        <v>11</v>
      </c>
      <c r="G1478" t="s">
        <v>37</v>
      </c>
      <c r="H1478" t="s">
        <v>48</v>
      </c>
      <c r="I1478" t="s">
        <v>55</v>
      </c>
      <c r="J1478" t="s">
        <v>57</v>
      </c>
      <c r="K1478" s="4">
        <v>43615</v>
      </c>
      <c r="L1478">
        <v>2</v>
      </c>
      <c r="M1478" t="s">
        <v>60</v>
      </c>
      <c r="N1478" s="4">
        <v>43615</v>
      </c>
      <c r="O1478" s="4">
        <v>43830</v>
      </c>
      <c r="P1478">
        <v>1</v>
      </c>
      <c r="Q1478" t="s">
        <v>80</v>
      </c>
      <c r="R1478" t="s">
        <v>242</v>
      </c>
      <c r="S1478">
        <v>1</v>
      </c>
      <c r="T1478" t="s">
        <v>453</v>
      </c>
      <c r="U1478" t="s">
        <v>1016</v>
      </c>
      <c r="V1478" t="s">
        <v>1546</v>
      </c>
      <c r="W1478" t="s">
        <v>69</v>
      </c>
      <c r="X1478" t="s">
        <v>1548</v>
      </c>
      <c r="Y1478">
        <v>58.75</v>
      </c>
      <c r="Z1478">
        <v>14.99</v>
      </c>
      <c r="AA1478">
        <v>1</v>
      </c>
      <c r="AB1478" t="s">
        <v>67</v>
      </c>
      <c r="AC1478" t="s">
        <v>2373</v>
      </c>
      <c r="AD1478">
        <v>1</v>
      </c>
      <c r="AE1478" t="s">
        <v>2633</v>
      </c>
      <c r="AF1478">
        <v>77</v>
      </c>
      <c r="AG1478" t="s">
        <v>2635</v>
      </c>
      <c r="AH1478" s="4">
        <v>43740</v>
      </c>
      <c r="AI1478" s="4">
        <v>43799</v>
      </c>
      <c r="AJ1478" t="s">
        <v>80</v>
      </c>
      <c r="AK1478" t="s">
        <v>242</v>
      </c>
      <c r="AL1478" t="s">
        <v>453</v>
      </c>
      <c r="AM1478" t="s">
        <v>1016</v>
      </c>
      <c r="AN1478" t="s">
        <v>1546</v>
      </c>
      <c r="AO1478" t="s">
        <v>69</v>
      </c>
      <c r="AP1478" t="s">
        <v>1548</v>
      </c>
      <c r="AQ1478">
        <f>WebStore68[[#This Row],[unit_price]]*WebStore68[[#This Row],[quantity]]</f>
        <v>58.75</v>
      </c>
      <c r="AR1478" t="s">
        <v>67</v>
      </c>
      <c r="AS1478" t="s">
        <v>2373</v>
      </c>
      <c r="AT1478" t="str">
        <f t="shared" si="23"/>
        <v>802024378111yesMale436152Facebook436154383058.7514.991control77Changing color of background from blue to green437404379922658.75114.993</v>
      </c>
      <c r="AU1478">
        <f>COUNTIF(AT$2:AT1478,AT1478)</f>
        <v>1</v>
      </c>
      <c r="AV1478" t="str">
        <f>WebStore68[[#This Row],[country]]&amp;"-"&amp;WebStore68[[#This Row],[item]]</f>
        <v>Other-Book Week Girls Feisty Fairy AMSCAN Licensed Costume</v>
      </c>
    </row>
    <row r="1479" spans="1:48" hidden="1" x14ac:dyDescent="0.25">
      <c r="A1479">
        <v>107</v>
      </c>
      <c r="B1479">
        <v>383</v>
      </c>
      <c r="C1479" s="13">
        <v>43798</v>
      </c>
      <c r="D1479" s="14">
        <f>WebStore68[[#This Row],[order_date]]</f>
        <v>43798</v>
      </c>
      <c r="E1479" s="3">
        <f>ROUNDUP(MONTH(WebStore68[[#This Row],[order_date]])/3, 0)</f>
        <v>4</v>
      </c>
      <c r="F1479">
        <v>11</v>
      </c>
      <c r="G1479" t="s">
        <v>37</v>
      </c>
      <c r="H1479" t="s">
        <v>48</v>
      </c>
      <c r="I1479" t="s">
        <v>56</v>
      </c>
      <c r="J1479" t="s">
        <v>57</v>
      </c>
      <c r="K1479" s="4">
        <v>43616</v>
      </c>
      <c r="L1479">
        <v>2</v>
      </c>
      <c r="M1479" t="s">
        <v>60</v>
      </c>
      <c r="N1479" s="4">
        <v>43615</v>
      </c>
      <c r="O1479" s="4">
        <v>43830</v>
      </c>
      <c r="P1479">
        <v>1</v>
      </c>
      <c r="Q1479" t="s">
        <v>70</v>
      </c>
      <c r="R1479" t="s">
        <v>232</v>
      </c>
      <c r="S1479">
        <v>1</v>
      </c>
      <c r="T1479" t="s">
        <v>475</v>
      </c>
      <c r="U1479" t="s">
        <v>1038</v>
      </c>
      <c r="V1479" t="s">
        <v>1527</v>
      </c>
      <c r="W1479" t="s">
        <v>67</v>
      </c>
      <c r="X1479" t="s">
        <v>1517</v>
      </c>
      <c r="Y1479">
        <v>110.97</v>
      </c>
      <c r="Z1479">
        <v>59.97</v>
      </c>
      <c r="AA1479">
        <v>1</v>
      </c>
      <c r="AB1479" t="s">
        <v>673</v>
      </c>
      <c r="AC1479" t="s">
        <v>2348</v>
      </c>
      <c r="AD1479">
        <v>1</v>
      </c>
      <c r="AE1479" t="s">
        <v>2633</v>
      </c>
      <c r="AF1479">
        <v>182</v>
      </c>
      <c r="AG1479" t="s">
        <v>2635</v>
      </c>
      <c r="AH1479" s="4">
        <v>43740</v>
      </c>
      <c r="AI1479" s="4">
        <v>43799</v>
      </c>
      <c r="AJ1479" t="s">
        <v>70</v>
      </c>
      <c r="AK1479" t="s">
        <v>232</v>
      </c>
      <c r="AL1479" t="s">
        <v>475</v>
      </c>
      <c r="AM1479" t="s">
        <v>1038</v>
      </c>
      <c r="AN1479" t="s">
        <v>1527</v>
      </c>
      <c r="AO1479" t="s">
        <v>67</v>
      </c>
      <c r="AP1479" t="s">
        <v>1517</v>
      </c>
      <c r="AQ1479">
        <f>WebStore68[[#This Row],[unit_price]]*WebStore68[[#This Row],[quantity]]</f>
        <v>110.97</v>
      </c>
      <c r="AR1479" t="s">
        <v>673</v>
      </c>
      <c r="AS1479" t="s">
        <v>2348</v>
      </c>
      <c r="AT1479" t="str">
        <f t="shared" si="23"/>
        <v>1073834379811noMale436162Facebook4361543830110.9759.971control182Changing color of background from blue to green4374043799515336.99319.9912</v>
      </c>
      <c r="AU1479">
        <f>COUNTIF(AT$2:AT1479,AT1479)</f>
        <v>1</v>
      </c>
      <c r="AV1479" t="str">
        <f>WebStore68[[#This Row],[country]]&amp;"-"&amp;WebStore68[[#This Row],[item]]</f>
        <v>Other-Wilson A500 Youth Leather Right Hand Throw Catchers Baseball Mitt Glove 32"</v>
      </c>
    </row>
    <row r="1480" spans="1:48" hidden="1" x14ac:dyDescent="0.25">
      <c r="A1480">
        <v>109</v>
      </c>
      <c r="B1480">
        <v>292</v>
      </c>
      <c r="C1480" s="4">
        <v>43799</v>
      </c>
      <c r="D1480" s="14">
        <f>WebStore68[[#This Row],[order_date]]</f>
        <v>43799</v>
      </c>
      <c r="E1480" s="3">
        <f>ROUNDUP(MONTH(WebStore68[[#This Row],[order_date]])/3, 0)</f>
        <v>4</v>
      </c>
      <c r="F1480">
        <v>11</v>
      </c>
      <c r="G1480" t="s">
        <v>37</v>
      </c>
      <c r="H1480" t="s">
        <v>48</v>
      </c>
      <c r="I1480" t="s">
        <v>56</v>
      </c>
      <c r="J1480" t="s">
        <v>58</v>
      </c>
      <c r="K1480" s="4">
        <v>43637</v>
      </c>
      <c r="L1480">
        <v>3</v>
      </c>
      <c r="M1480" t="s">
        <v>59</v>
      </c>
      <c r="N1480" s="4">
        <v>43615</v>
      </c>
      <c r="O1480" s="4">
        <v>43830</v>
      </c>
      <c r="P1480">
        <v>1</v>
      </c>
      <c r="Q1480" t="s">
        <v>78</v>
      </c>
      <c r="R1480" t="s">
        <v>240</v>
      </c>
      <c r="S1480">
        <v>1</v>
      </c>
      <c r="T1480" t="s">
        <v>402</v>
      </c>
      <c r="U1480" t="s">
        <v>964</v>
      </c>
      <c r="V1480" t="s">
        <v>1498</v>
      </c>
      <c r="W1480" t="s">
        <v>80</v>
      </c>
      <c r="X1480" t="s">
        <v>1548</v>
      </c>
      <c r="Y1480">
        <v>157.97999999999999</v>
      </c>
      <c r="Z1480">
        <v>29.98</v>
      </c>
      <c r="AA1480">
        <v>1</v>
      </c>
      <c r="AB1480" t="s">
        <v>469</v>
      </c>
      <c r="AC1480" t="s">
        <v>2339</v>
      </c>
      <c r="AD1480">
        <v>1</v>
      </c>
      <c r="AE1480" t="s">
        <v>2633</v>
      </c>
      <c r="AF1480">
        <v>123</v>
      </c>
      <c r="AG1480" t="s">
        <v>2635</v>
      </c>
      <c r="AH1480" s="4">
        <v>43740</v>
      </c>
      <c r="AI1480" s="4">
        <v>43799</v>
      </c>
      <c r="AJ1480" t="s">
        <v>78</v>
      </c>
      <c r="AK1480" t="s">
        <v>240</v>
      </c>
      <c r="AL1480" t="s">
        <v>402</v>
      </c>
      <c r="AM1480" t="s">
        <v>964</v>
      </c>
      <c r="AN1480" t="s">
        <v>1498</v>
      </c>
      <c r="AO1480" t="s">
        <v>80</v>
      </c>
      <c r="AP1480" t="s">
        <v>1548</v>
      </c>
      <c r="AQ1480">
        <f>WebStore68[[#This Row],[unit_price]]*WebStore68[[#This Row],[quantity]]</f>
        <v>157.97999999999999</v>
      </c>
      <c r="AR1480" t="s">
        <v>469</v>
      </c>
      <c r="AS1480" t="s">
        <v>2339</v>
      </c>
      <c r="AT1480" t="str">
        <f t="shared" si="23"/>
        <v>1092924379911noFemale436373Google Ads4361543830157.9829.981control123Changing color of background from blue to green437404379986978.99214.9923</v>
      </c>
      <c r="AU1480">
        <f>COUNTIF(AT$2:AT1480,AT1480)</f>
        <v>1</v>
      </c>
      <c r="AV1480" t="str">
        <f>WebStore68[[#This Row],[country]]&amp;"-"&amp;WebStore68[[#This Row],[item]]</f>
        <v>Other-Kessaku 8-Inch Chef Knife - Samurai Series - High Carbon 7Cr17MoV Steel</v>
      </c>
    </row>
    <row r="1481" spans="1:48" hidden="1" x14ac:dyDescent="0.25">
      <c r="A1481">
        <v>111</v>
      </c>
      <c r="B1481">
        <v>461</v>
      </c>
      <c r="C1481" s="13">
        <v>43799</v>
      </c>
      <c r="D1481" s="14">
        <f>WebStore68[[#This Row],[order_date]]</f>
        <v>43799</v>
      </c>
      <c r="E1481" s="3">
        <f>ROUNDUP(MONTH(WebStore68[[#This Row],[order_date]])/3, 0)</f>
        <v>4</v>
      </c>
      <c r="F1481">
        <v>11</v>
      </c>
      <c r="G1481" t="s">
        <v>37</v>
      </c>
      <c r="H1481" t="s">
        <v>48</v>
      </c>
      <c r="I1481" t="s">
        <v>56</v>
      </c>
      <c r="J1481" t="s">
        <v>57</v>
      </c>
      <c r="K1481" s="4">
        <v>43644</v>
      </c>
      <c r="L1481">
        <v>2</v>
      </c>
      <c r="M1481" t="s">
        <v>60</v>
      </c>
      <c r="N1481" s="4">
        <v>43615</v>
      </c>
      <c r="O1481" s="4">
        <v>43830</v>
      </c>
      <c r="P1481">
        <v>1</v>
      </c>
      <c r="Q1481" t="s">
        <v>65</v>
      </c>
      <c r="R1481" t="s">
        <v>227</v>
      </c>
      <c r="S1481">
        <v>1</v>
      </c>
      <c r="T1481" t="s">
        <v>429</v>
      </c>
      <c r="U1481" t="s">
        <v>992</v>
      </c>
      <c r="V1481" t="s">
        <v>1510</v>
      </c>
      <c r="W1481" t="s">
        <v>69</v>
      </c>
      <c r="X1481" t="s">
        <v>1517</v>
      </c>
      <c r="Y1481">
        <v>199.99</v>
      </c>
      <c r="Z1481">
        <v>19.989999999999998</v>
      </c>
      <c r="AA1481">
        <v>1</v>
      </c>
      <c r="AB1481" t="s">
        <v>431</v>
      </c>
      <c r="AC1481" t="s">
        <v>2326</v>
      </c>
      <c r="AD1481">
        <v>1</v>
      </c>
      <c r="AE1481" t="s">
        <v>2634</v>
      </c>
      <c r="AF1481">
        <v>229</v>
      </c>
      <c r="AG1481" t="s">
        <v>2635</v>
      </c>
      <c r="AH1481" s="4">
        <v>43740</v>
      </c>
      <c r="AI1481" s="4">
        <v>43799</v>
      </c>
      <c r="AJ1481" t="s">
        <v>65</v>
      </c>
      <c r="AK1481" t="s">
        <v>227</v>
      </c>
      <c r="AL1481" t="s">
        <v>429</v>
      </c>
      <c r="AM1481" t="s">
        <v>992</v>
      </c>
      <c r="AN1481" t="s">
        <v>1510</v>
      </c>
      <c r="AO1481" t="s">
        <v>69</v>
      </c>
      <c r="AP1481" t="s">
        <v>1517</v>
      </c>
      <c r="AQ1481">
        <f>WebStore68[[#This Row],[unit_price]]*WebStore68[[#This Row],[quantity]]</f>
        <v>199.99</v>
      </c>
      <c r="AR1481" t="s">
        <v>431</v>
      </c>
      <c r="AS1481" t="s">
        <v>2326</v>
      </c>
      <c r="AT1481" t="str">
        <f t="shared" si="23"/>
        <v>1114614379911noMale436442Facebook4361543830199.9919.991test229Changing color of background from blue to green43740437991040199.99119.9924</v>
      </c>
      <c r="AU1481">
        <f>COUNTIF(AT$2:AT1481,AT1481)</f>
        <v>1</v>
      </c>
      <c r="AV1481" t="str">
        <f>WebStore68[[#This Row],[country]]&amp;"-"&amp;WebStore68[[#This Row],[item]]</f>
        <v>Other-Eye Serum</v>
      </c>
    </row>
    <row r="1482" spans="1:48" hidden="1" x14ac:dyDescent="0.25">
      <c r="A1482">
        <v>126</v>
      </c>
      <c r="B1482">
        <v>430</v>
      </c>
      <c r="C1482" s="4">
        <v>43811</v>
      </c>
      <c r="D1482" s="14">
        <f>WebStore68[[#This Row],[order_date]]</f>
        <v>43811</v>
      </c>
      <c r="E1482" s="3">
        <f>ROUNDUP(MONTH(WebStore68[[#This Row],[order_date]])/3, 0)</f>
        <v>4</v>
      </c>
      <c r="F1482">
        <v>11</v>
      </c>
      <c r="G1482" t="s">
        <v>37</v>
      </c>
      <c r="H1482" t="s">
        <v>48</v>
      </c>
      <c r="I1482" t="s">
        <v>55</v>
      </c>
      <c r="J1482" t="s">
        <v>58</v>
      </c>
      <c r="K1482" s="4">
        <v>43546</v>
      </c>
      <c r="L1482">
        <v>3</v>
      </c>
      <c r="N1482" s="4"/>
      <c r="O1482" s="4"/>
      <c r="P1482">
        <v>1</v>
      </c>
      <c r="Q1482" t="s">
        <v>80</v>
      </c>
      <c r="R1482" t="s">
        <v>242</v>
      </c>
      <c r="S1482">
        <v>1</v>
      </c>
      <c r="T1482" t="s">
        <v>486</v>
      </c>
      <c r="U1482" t="s">
        <v>1049</v>
      </c>
      <c r="V1482" t="s">
        <v>1533</v>
      </c>
      <c r="W1482" t="s">
        <v>67</v>
      </c>
      <c r="X1482" t="s">
        <v>1548</v>
      </c>
      <c r="Y1482">
        <v>179.97</v>
      </c>
      <c r="Z1482">
        <v>44.97</v>
      </c>
      <c r="AA1482">
        <v>1</v>
      </c>
      <c r="AB1482" t="s">
        <v>79</v>
      </c>
      <c r="AC1482" t="s">
        <v>2349</v>
      </c>
      <c r="AH1482" s="4"/>
      <c r="AI1482" s="4"/>
      <c r="AJ1482" t="s">
        <v>80</v>
      </c>
      <c r="AK1482" t="s">
        <v>242</v>
      </c>
      <c r="AL1482" t="s">
        <v>486</v>
      </c>
      <c r="AM1482" t="s">
        <v>1049</v>
      </c>
      <c r="AN1482" t="s">
        <v>1533</v>
      </c>
      <c r="AO1482" t="s">
        <v>67</v>
      </c>
      <c r="AP1482" t="s">
        <v>1548</v>
      </c>
      <c r="AQ1482">
        <f>WebStore68[[#This Row],[unit_price]]*WebStore68[[#This Row],[quantity]]</f>
        <v>179.97</v>
      </c>
      <c r="AR1482" t="s">
        <v>79</v>
      </c>
      <c r="AS1482" t="s">
        <v>2349</v>
      </c>
      <c r="AT1482" t="str">
        <f t="shared" si="23"/>
        <v>1264304381111yesFemale435463179.9744.97212959.99314.994</v>
      </c>
      <c r="AU1482">
        <f>COUNTIF(AT$2:AT1482,AT1482)</f>
        <v>1</v>
      </c>
      <c r="AV1482" t="str">
        <f>WebStore68[[#This Row],[country]]&amp;"-"&amp;WebStore68[[#This Row],[item]]</f>
        <v>Other-Skechers Men's Nampa-Groton</v>
      </c>
    </row>
    <row r="1483" spans="1:48" hidden="1" x14ac:dyDescent="0.25">
      <c r="A1483">
        <v>127</v>
      </c>
      <c r="B1483">
        <v>106</v>
      </c>
      <c r="C1483" s="4">
        <v>43813</v>
      </c>
      <c r="D1483" s="14">
        <f>WebStore68[[#This Row],[order_date]]</f>
        <v>43813</v>
      </c>
      <c r="E1483" s="3">
        <f>ROUNDUP(MONTH(WebStore68[[#This Row],[order_date]])/3, 0)</f>
        <v>4</v>
      </c>
      <c r="F1483">
        <v>11</v>
      </c>
      <c r="G1483" t="s">
        <v>37</v>
      </c>
      <c r="H1483" t="s">
        <v>48</v>
      </c>
      <c r="I1483" t="s">
        <v>56</v>
      </c>
      <c r="J1483" t="s">
        <v>57</v>
      </c>
      <c r="K1483" s="4">
        <v>43737</v>
      </c>
      <c r="L1483">
        <v>3</v>
      </c>
      <c r="M1483" t="s">
        <v>59</v>
      </c>
      <c r="N1483" s="4">
        <v>43615</v>
      </c>
      <c r="O1483" s="4">
        <v>43830</v>
      </c>
      <c r="P1483">
        <v>1</v>
      </c>
      <c r="Q1483" t="s">
        <v>65</v>
      </c>
      <c r="R1483" t="s">
        <v>227</v>
      </c>
      <c r="S1483">
        <v>1</v>
      </c>
      <c r="T1483" t="s">
        <v>435</v>
      </c>
      <c r="U1483" t="s">
        <v>997</v>
      </c>
      <c r="V1483" t="s">
        <v>1529</v>
      </c>
      <c r="W1483" t="s">
        <v>67</v>
      </c>
      <c r="X1483" t="s">
        <v>1517</v>
      </c>
      <c r="Y1483">
        <v>149.97</v>
      </c>
      <c r="Z1483">
        <v>59.97</v>
      </c>
      <c r="AA1483">
        <v>1</v>
      </c>
      <c r="AB1483" t="s">
        <v>431</v>
      </c>
      <c r="AC1483" t="s">
        <v>2326</v>
      </c>
      <c r="AH1483" s="4"/>
      <c r="AI1483" s="4"/>
      <c r="AJ1483" t="s">
        <v>65</v>
      </c>
      <c r="AK1483" t="s">
        <v>227</v>
      </c>
      <c r="AL1483" t="s">
        <v>435</v>
      </c>
      <c r="AM1483" t="s">
        <v>997</v>
      </c>
      <c r="AN1483" t="s">
        <v>1529</v>
      </c>
      <c r="AO1483" t="s">
        <v>67</v>
      </c>
      <c r="AP1483" t="s">
        <v>1517</v>
      </c>
      <c r="AQ1483">
        <f>WebStore68[[#This Row],[unit_price]]*WebStore68[[#This Row],[quantity]]</f>
        <v>149.97</v>
      </c>
      <c r="AR1483" t="s">
        <v>431</v>
      </c>
      <c r="AS1483" t="s">
        <v>2326</v>
      </c>
      <c r="AT1483" t="str">
        <f t="shared" si="23"/>
        <v>1271064381311noMale437373Google Ads4361543830149.9759.97102949.99319.9924</v>
      </c>
      <c r="AU1483">
        <f>COUNTIF(AT$2:AT1483,AT1483)</f>
        <v>1</v>
      </c>
      <c r="AV1483" t="str">
        <f>WebStore68[[#This Row],[country]]&amp;"-"&amp;WebStore68[[#This Row],[item]]</f>
        <v>Other-Cleanser</v>
      </c>
    </row>
    <row r="1484" spans="1:48" hidden="1" x14ac:dyDescent="0.25">
      <c r="A1484">
        <v>133</v>
      </c>
      <c r="B1484">
        <v>17</v>
      </c>
      <c r="C1484" s="4">
        <v>43817</v>
      </c>
      <c r="D1484" s="14">
        <f>WebStore68[[#This Row],[order_date]]</f>
        <v>43817</v>
      </c>
      <c r="E1484" s="3">
        <f>ROUNDUP(MONTH(WebStore68[[#This Row],[order_date]])/3, 0)</f>
        <v>4</v>
      </c>
      <c r="F1484">
        <v>11</v>
      </c>
      <c r="G1484" t="s">
        <v>37</v>
      </c>
      <c r="H1484" t="s">
        <v>48</v>
      </c>
      <c r="I1484" t="s">
        <v>55</v>
      </c>
      <c r="J1484" t="s">
        <v>58</v>
      </c>
      <c r="K1484" s="4">
        <v>43739</v>
      </c>
      <c r="L1484">
        <v>3</v>
      </c>
      <c r="M1484" t="s">
        <v>59</v>
      </c>
      <c r="N1484" s="4">
        <v>43615</v>
      </c>
      <c r="O1484" s="4">
        <v>43830</v>
      </c>
      <c r="P1484">
        <v>2</v>
      </c>
      <c r="Q1484" t="s">
        <v>112</v>
      </c>
      <c r="R1484" t="s">
        <v>274</v>
      </c>
      <c r="S1484">
        <v>2</v>
      </c>
      <c r="T1484" t="s">
        <v>491</v>
      </c>
      <c r="U1484" t="s">
        <v>1054</v>
      </c>
      <c r="V1484" t="s">
        <v>1583</v>
      </c>
      <c r="W1484" t="s">
        <v>103</v>
      </c>
      <c r="X1484" t="s">
        <v>2031</v>
      </c>
      <c r="Y1484">
        <v>1040.46</v>
      </c>
      <c r="Z1484">
        <v>89.96</v>
      </c>
      <c r="AA1484">
        <v>2</v>
      </c>
      <c r="AB1484" t="s">
        <v>2123</v>
      </c>
      <c r="AC1484" t="s">
        <v>2397</v>
      </c>
      <c r="AH1484" s="4"/>
      <c r="AI1484" s="4"/>
      <c r="AJ1484" t="s">
        <v>67</v>
      </c>
      <c r="AK1484" t="s">
        <v>229</v>
      </c>
      <c r="AL1484" t="s">
        <v>478</v>
      </c>
      <c r="AM1484" t="s">
        <v>1041</v>
      </c>
      <c r="AN1484" t="s">
        <v>1569</v>
      </c>
      <c r="AO1484" t="s">
        <v>69</v>
      </c>
      <c r="AP1484" t="s">
        <v>1548</v>
      </c>
      <c r="AQ1484">
        <f>WebStore68[[#This Row],[unit_price]]*WebStore68[[#This Row],[quantity]]</f>
        <v>42.99</v>
      </c>
      <c r="AR1484" t="s">
        <v>90</v>
      </c>
      <c r="AS1484" t="s">
        <v>2328</v>
      </c>
      <c r="AT1484" t="str">
        <f t="shared" si="23"/>
        <v>133174381711yesFemale437393Google Ads43615438301040.4689.9633242.99114.996</v>
      </c>
      <c r="AU1484">
        <f>COUNTIF(AT$2:AT1484,AT1484)</f>
        <v>1</v>
      </c>
      <c r="AV1484" t="str">
        <f>WebStore68[[#This Row],[country]]&amp;"-"&amp;WebStore68[[#This Row],[item]]</f>
        <v>Other-Desert Gold Grosset ED</v>
      </c>
    </row>
    <row r="1485" spans="1:48" hidden="1" x14ac:dyDescent="0.25">
      <c r="A1485">
        <v>133</v>
      </c>
      <c r="B1485">
        <v>17</v>
      </c>
      <c r="C1485" s="4">
        <v>43817</v>
      </c>
      <c r="D1485" s="14">
        <f>WebStore68[[#This Row],[order_date]]</f>
        <v>43817</v>
      </c>
      <c r="E1485" s="3">
        <f>ROUNDUP(MONTH(WebStore68[[#This Row],[order_date]])/3, 0)</f>
        <v>4</v>
      </c>
      <c r="F1485">
        <v>11</v>
      </c>
      <c r="G1485" t="s">
        <v>37</v>
      </c>
      <c r="H1485" t="s">
        <v>48</v>
      </c>
      <c r="I1485" t="s">
        <v>55</v>
      </c>
      <c r="J1485" t="s">
        <v>58</v>
      </c>
      <c r="K1485" s="4">
        <v>43739</v>
      </c>
      <c r="L1485">
        <v>3</v>
      </c>
      <c r="M1485" t="s">
        <v>59</v>
      </c>
      <c r="N1485" s="4">
        <v>43615</v>
      </c>
      <c r="O1485" s="4">
        <v>43830</v>
      </c>
      <c r="P1485">
        <v>2</v>
      </c>
      <c r="Q1485" t="s">
        <v>112</v>
      </c>
      <c r="R1485" t="s">
        <v>274</v>
      </c>
      <c r="S1485">
        <v>2</v>
      </c>
      <c r="T1485" t="s">
        <v>491</v>
      </c>
      <c r="U1485" t="s">
        <v>1054</v>
      </c>
      <c r="V1485" t="s">
        <v>1583</v>
      </c>
      <c r="W1485" t="s">
        <v>103</v>
      </c>
      <c r="X1485" t="s">
        <v>2031</v>
      </c>
      <c r="Y1485">
        <v>1040.46</v>
      </c>
      <c r="Z1485">
        <v>89.96</v>
      </c>
      <c r="AA1485">
        <v>2</v>
      </c>
      <c r="AB1485" t="s">
        <v>2123</v>
      </c>
      <c r="AC1485" t="s">
        <v>2397</v>
      </c>
      <c r="AH1485" s="4"/>
      <c r="AI1485" s="4"/>
      <c r="AJ1485" t="s">
        <v>86</v>
      </c>
      <c r="AK1485" t="s">
        <v>248</v>
      </c>
      <c r="AL1485" t="s">
        <v>653</v>
      </c>
      <c r="AM1485" t="s">
        <v>1197</v>
      </c>
      <c r="AN1485" t="s">
        <v>1721</v>
      </c>
      <c r="AO1485" t="s">
        <v>67</v>
      </c>
      <c r="AP1485" t="s">
        <v>1577</v>
      </c>
      <c r="AQ1485">
        <f>WebStore68[[#This Row],[unit_price]]*WebStore68[[#This Row],[quantity]]</f>
        <v>997.47</v>
      </c>
      <c r="AR1485" t="s">
        <v>549</v>
      </c>
      <c r="AS1485" t="s">
        <v>2362</v>
      </c>
      <c r="AT1485" t="str">
        <f t="shared" si="23"/>
        <v>133174381711yesFemale437393Google Ads43615438301040.4689.96784332.49324.9922</v>
      </c>
      <c r="AU1485">
        <f>COUNTIF(AT$2:AT1485,AT1485)</f>
        <v>1</v>
      </c>
      <c r="AV1485" t="str">
        <f>WebStore68[[#This Row],[country]]&amp;"-"&amp;WebStore68[[#This Row],[item]]</f>
        <v>Other-Makita DLM432Z</v>
      </c>
    </row>
    <row r="1486" spans="1:48" hidden="1" x14ac:dyDescent="0.25">
      <c r="A1486">
        <v>140</v>
      </c>
      <c r="B1486">
        <v>350</v>
      </c>
      <c r="C1486" s="13">
        <v>43820</v>
      </c>
      <c r="D1486" s="14">
        <f>WebStore68[[#This Row],[order_date]]</f>
        <v>43820</v>
      </c>
      <c r="E1486" s="3">
        <f>ROUNDUP(MONTH(WebStore68[[#This Row],[order_date]])/3, 0)</f>
        <v>4</v>
      </c>
      <c r="F1486">
        <v>11</v>
      </c>
      <c r="G1486" t="s">
        <v>37</v>
      </c>
      <c r="H1486" t="s">
        <v>48</v>
      </c>
      <c r="I1486" t="s">
        <v>56</v>
      </c>
      <c r="J1486" t="s">
        <v>57</v>
      </c>
      <c r="K1486" s="4">
        <v>43565</v>
      </c>
      <c r="L1486">
        <v>2</v>
      </c>
      <c r="N1486" s="4"/>
      <c r="O1486" s="4"/>
      <c r="P1486">
        <v>1</v>
      </c>
      <c r="Q1486" t="s">
        <v>90</v>
      </c>
      <c r="R1486" t="s">
        <v>252</v>
      </c>
      <c r="S1486">
        <v>1</v>
      </c>
      <c r="T1486" t="s">
        <v>497</v>
      </c>
      <c r="U1486" t="s">
        <v>1060</v>
      </c>
      <c r="V1486" t="s">
        <v>1589</v>
      </c>
      <c r="W1486" t="s">
        <v>69</v>
      </c>
      <c r="X1486" t="s">
        <v>1562</v>
      </c>
      <c r="Y1486">
        <v>12.75</v>
      </c>
      <c r="Z1486">
        <v>9.99</v>
      </c>
      <c r="AA1486">
        <v>1</v>
      </c>
      <c r="AB1486" t="s">
        <v>410</v>
      </c>
      <c r="AC1486" t="s">
        <v>2359</v>
      </c>
      <c r="AH1486" s="4"/>
      <c r="AI1486" s="4"/>
      <c r="AJ1486" t="s">
        <v>90</v>
      </c>
      <c r="AK1486" t="s">
        <v>252</v>
      </c>
      <c r="AL1486" t="s">
        <v>497</v>
      </c>
      <c r="AM1486" t="s">
        <v>1060</v>
      </c>
      <c r="AN1486" t="s">
        <v>1589</v>
      </c>
      <c r="AO1486" t="s">
        <v>69</v>
      </c>
      <c r="AP1486" t="s">
        <v>1562</v>
      </c>
      <c r="AQ1486">
        <f>WebStore68[[#This Row],[unit_price]]*WebStore68[[#This Row],[quantity]]</f>
        <v>12.75</v>
      </c>
      <c r="AR1486" t="s">
        <v>410</v>
      </c>
      <c r="AS1486" t="s">
        <v>2359</v>
      </c>
      <c r="AT1486" t="str">
        <f t="shared" si="23"/>
        <v>1403504382011noMale43565212.759.9966512.7519.9920</v>
      </c>
      <c r="AU1486">
        <f>COUNTIF(AT$2:AT1486,AT1486)</f>
        <v>1</v>
      </c>
      <c r="AV1486" t="str">
        <f>WebStore68[[#This Row],[country]]&amp;"-"&amp;WebStore68[[#This Row],[item]]</f>
        <v>Other-Jenga Classic Game</v>
      </c>
    </row>
    <row r="1487" spans="1:48" hidden="1" x14ac:dyDescent="0.25">
      <c r="A1487">
        <v>142</v>
      </c>
      <c r="B1487">
        <v>427</v>
      </c>
      <c r="C1487" s="13">
        <v>43820</v>
      </c>
      <c r="D1487" s="14">
        <f>WebStore68[[#This Row],[order_date]]</f>
        <v>43820</v>
      </c>
      <c r="E1487" s="3">
        <f>ROUNDUP(MONTH(WebStore68[[#This Row],[order_date]])/3, 0)</f>
        <v>4</v>
      </c>
      <c r="F1487">
        <v>11</v>
      </c>
      <c r="G1487" t="s">
        <v>37</v>
      </c>
      <c r="H1487" t="s">
        <v>48</v>
      </c>
      <c r="I1487" t="s">
        <v>56</v>
      </c>
      <c r="J1487" t="s">
        <v>58</v>
      </c>
      <c r="K1487" s="4">
        <v>43621</v>
      </c>
      <c r="L1487">
        <v>2</v>
      </c>
      <c r="M1487" t="s">
        <v>60</v>
      </c>
      <c r="N1487" s="4">
        <v>43615</v>
      </c>
      <c r="O1487" s="4">
        <v>43830</v>
      </c>
      <c r="P1487">
        <v>1</v>
      </c>
      <c r="Q1487" t="s">
        <v>86</v>
      </c>
      <c r="R1487" t="s">
        <v>248</v>
      </c>
      <c r="S1487">
        <v>1</v>
      </c>
      <c r="T1487" t="s">
        <v>499</v>
      </c>
      <c r="U1487" t="s">
        <v>1062</v>
      </c>
      <c r="V1487" t="s">
        <v>1590</v>
      </c>
      <c r="W1487" t="s">
        <v>80</v>
      </c>
      <c r="X1487" t="s">
        <v>1577</v>
      </c>
      <c r="Y1487">
        <v>123.78</v>
      </c>
      <c r="Z1487">
        <v>49.98</v>
      </c>
      <c r="AA1487">
        <v>1</v>
      </c>
      <c r="AB1487" t="s">
        <v>549</v>
      </c>
      <c r="AC1487" t="s">
        <v>2362</v>
      </c>
      <c r="AH1487" s="4"/>
      <c r="AI1487" s="4"/>
      <c r="AJ1487" t="s">
        <v>86</v>
      </c>
      <c r="AK1487" t="s">
        <v>248</v>
      </c>
      <c r="AL1487" t="s">
        <v>499</v>
      </c>
      <c r="AM1487" t="s">
        <v>1062</v>
      </c>
      <c r="AN1487" t="s">
        <v>1590</v>
      </c>
      <c r="AO1487" t="s">
        <v>80</v>
      </c>
      <c r="AP1487" t="s">
        <v>1577</v>
      </c>
      <c r="AQ1487">
        <f>WebStore68[[#This Row],[unit_price]]*WebStore68[[#This Row],[quantity]]</f>
        <v>123.78</v>
      </c>
      <c r="AR1487" t="s">
        <v>549</v>
      </c>
      <c r="AS1487" t="s">
        <v>2362</v>
      </c>
      <c r="AT1487" t="str">
        <f t="shared" si="23"/>
        <v>1424274382011noFemale436212Facebook4361543830123.7849.9878361.89224.9922</v>
      </c>
      <c r="AU1487">
        <f>COUNTIF(AT$2:AT1487,AT1487)</f>
        <v>1</v>
      </c>
      <c r="AV1487" t="str">
        <f>WebStore68[[#This Row],[country]]&amp;"-"&amp;WebStore68[[#This Row],[item]]</f>
        <v>Other-LuxNine memoryfoam Science Contour Pillow</v>
      </c>
    </row>
    <row r="1488" spans="1:48" hidden="1" x14ac:dyDescent="0.25">
      <c r="A1488">
        <v>156</v>
      </c>
      <c r="B1488">
        <v>207</v>
      </c>
      <c r="C1488" s="13">
        <v>43830</v>
      </c>
      <c r="D1488" s="14">
        <f>WebStore68[[#This Row],[order_date]]</f>
        <v>43830</v>
      </c>
      <c r="E1488" s="3">
        <f>ROUNDUP(MONTH(WebStore68[[#This Row],[order_date]])/3, 0)</f>
        <v>4</v>
      </c>
      <c r="F1488">
        <v>11</v>
      </c>
      <c r="G1488" t="s">
        <v>37</v>
      </c>
      <c r="H1488" t="s">
        <v>48</v>
      </c>
      <c r="I1488" t="s">
        <v>56</v>
      </c>
      <c r="J1488" t="s">
        <v>57</v>
      </c>
      <c r="K1488" s="4">
        <v>43682</v>
      </c>
      <c r="L1488">
        <v>2</v>
      </c>
      <c r="M1488" t="s">
        <v>60</v>
      </c>
      <c r="N1488" s="4">
        <v>43615</v>
      </c>
      <c r="O1488" s="4">
        <v>43830</v>
      </c>
      <c r="P1488">
        <v>1</v>
      </c>
      <c r="Q1488" t="s">
        <v>70</v>
      </c>
      <c r="R1488" t="s">
        <v>232</v>
      </c>
      <c r="S1488">
        <v>1</v>
      </c>
      <c r="T1488" t="s">
        <v>484</v>
      </c>
      <c r="U1488" t="s">
        <v>1038</v>
      </c>
      <c r="V1488" t="s">
        <v>1576</v>
      </c>
      <c r="W1488" t="s">
        <v>69</v>
      </c>
      <c r="X1488" t="s">
        <v>1517</v>
      </c>
      <c r="Y1488">
        <v>35.97</v>
      </c>
      <c r="Z1488">
        <v>19.989999999999998</v>
      </c>
      <c r="AA1488">
        <v>1</v>
      </c>
      <c r="AB1488" t="s">
        <v>640</v>
      </c>
      <c r="AC1488" t="s">
        <v>2393</v>
      </c>
      <c r="AH1488" s="4"/>
      <c r="AI1488" s="4"/>
      <c r="AJ1488" t="s">
        <v>70</v>
      </c>
      <c r="AK1488" t="s">
        <v>232</v>
      </c>
      <c r="AL1488" t="s">
        <v>484</v>
      </c>
      <c r="AM1488" t="s">
        <v>1038</v>
      </c>
      <c r="AN1488" t="s">
        <v>1576</v>
      </c>
      <c r="AO1488" t="s">
        <v>69</v>
      </c>
      <c r="AP1488" t="s">
        <v>1517</v>
      </c>
      <c r="AQ1488">
        <f>WebStore68[[#This Row],[unit_price]]*WebStore68[[#This Row],[quantity]]</f>
        <v>35.97</v>
      </c>
      <c r="AR1488" t="s">
        <v>640</v>
      </c>
      <c r="AS1488" t="s">
        <v>2393</v>
      </c>
      <c r="AT1488" t="str">
        <f t="shared" si="23"/>
        <v>1562074383011noMale436822Facebook436154383035.9719.99515435.97119.9917</v>
      </c>
      <c r="AU1488">
        <f>COUNTIF(AT$2:AT1488,AT1488)</f>
        <v>1</v>
      </c>
      <c r="AV1488" t="str">
        <f>WebStore68[[#This Row],[country]]&amp;"-"&amp;WebStore68[[#This Row],[item]]</f>
        <v>Other-Wilson A500 Youth Leather Right Hand Throw Catchers Baseball Mitt Glove 32"</v>
      </c>
    </row>
    <row r="1489" spans="1:48" hidden="1" x14ac:dyDescent="0.25">
      <c r="A1489">
        <v>157</v>
      </c>
      <c r="B1489">
        <v>365</v>
      </c>
      <c r="C1489" s="4">
        <v>43830</v>
      </c>
      <c r="D1489" s="14">
        <f>WebStore68[[#This Row],[order_date]]</f>
        <v>43830</v>
      </c>
      <c r="E1489" s="3">
        <f>ROUNDUP(MONTH(WebStore68[[#This Row],[order_date]])/3, 0)</f>
        <v>4</v>
      </c>
      <c r="F1489">
        <v>11</v>
      </c>
      <c r="G1489" t="s">
        <v>37</v>
      </c>
      <c r="H1489" t="s">
        <v>48</v>
      </c>
      <c r="I1489" t="s">
        <v>56</v>
      </c>
      <c r="J1489" t="s">
        <v>57</v>
      </c>
      <c r="K1489" s="4">
        <v>43567</v>
      </c>
      <c r="L1489">
        <v>1</v>
      </c>
      <c r="N1489" s="4"/>
      <c r="O1489" s="4"/>
      <c r="P1489">
        <v>1</v>
      </c>
      <c r="Q1489" t="s">
        <v>80</v>
      </c>
      <c r="R1489" t="s">
        <v>242</v>
      </c>
      <c r="S1489">
        <v>1</v>
      </c>
      <c r="T1489" t="s">
        <v>509</v>
      </c>
      <c r="U1489" t="s">
        <v>1072</v>
      </c>
      <c r="V1489" t="s">
        <v>1599</v>
      </c>
      <c r="W1489" t="s">
        <v>69</v>
      </c>
      <c r="X1489" t="s">
        <v>1548</v>
      </c>
      <c r="Y1489">
        <v>249.99</v>
      </c>
      <c r="Z1489">
        <v>14.99</v>
      </c>
      <c r="AA1489">
        <v>1</v>
      </c>
      <c r="AB1489" t="s">
        <v>79</v>
      </c>
      <c r="AC1489" t="s">
        <v>2349</v>
      </c>
      <c r="AH1489" s="4"/>
      <c r="AI1489" s="4"/>
      <c r="AJ1489" t="s">
        <v>80</v>
      </c>
      <c r="AK1489" t="s">
        <v>242</v>
      </c>
      <c r="AL1489" t="s">
        <v>509</v>
      </c>
      <c r="AM1489" t="s">
        <v>1072</v>
      </c>
      <c r="AN1489" t="s">
        <v>1599</v>
      </c>
      <c r="AO1489" t="s">
        <v>69</v>
      </c>
      <c r="AP1489" t="s">
        <v>1548</v>
      </c>
      <c r="AQ1489">
        <f>WebStore68[[#This Row],[unit_price]]*WebStore68[[#This Row],[quantity]]</f>
        <v>249.99</v>
      </c>
      <c r="AR1489" t="s">
        <v>79</v>
      </c>
      <c r="AS1489" t="s">
        <v>2349</v>
      </c>
      <c r="AT1489" t="str">
        <f t="shared" si="23"/>
        <v>1573654383011noMale435671249.9914.99285249.99114.994</v>
      </c>
      <c r="AU1489">
        <f>COUNTIF(AT$2:AT1489,AT1489)</f>
        <v>1</v>
      </c>
      <c r="AV1489" t="str">
        <f>WebStore68[[#This Row],[country]]&amp;"-"&amp;WebStore68[[#This Row],[item]]</f>
        <v>Other-MARNI Leather Shoulder Bag K-86058</v>
      </c>
    </row>
    <row r="1490" spans="1:48" hidden="1" x14ac:dyDescent="0.25">
      <c r="A1490">
        <v>166</v>
      </c>
      <c r="B1490">
        <v>427</v>
      </c>
      <c r="C1490" s="13">
        <v>43836</v>
      </c>
      <c r="D1490" s="14">
        <f>WebStore68[[#This Row],[order_date]]</f>
        <v>43836</v>
      </c>
      <c r="E1490" s="3">
        <f>ROUNDUP(MONTH(WebStore68[[#This Row],[order_date]])/3, 0)</f>
        <v>1</v>
      </c>
      <c r="F1490">
        <v>11</v>
      </c>
      <c r="G1490" t="s">
        <v>37</v>
      </c>
      <c r="H1490" t="s">
        <v>48</v>
      </c>
      <c r="I1490" t="s">
        <v>56</v>
      </c>
      <c r="J1490" t="s">
        <v>58</v>
      </c>
      <c r="K1490" s="4">
        <v>43621</v>
      </c>
      <c r="L1490">
        <v>2</v>
      </c>
      <c r="M1490" t="s">
        <v>60</v>
      </c>
      <c r="N1490" s="4">
        <v>43615</v>
      </c>
      <c r="O1490" s="4">
        <v>43830</v>
      </c>
      <c r="P1490">
        <v>3</v>
      </c>
      <c r="Q1490" t="s">
        <v>119</v>
      </c>
      <c r="R1490" t="s">
        <v>281</v>
      </c>
      <c r="S1490">
        <v>3</v>
      </c>
      <c r="T1490" t="s">
        <v>516</v>
      </c>
      <c r="U1490" t="s">
        <v>1079</v>
      </c>
      <c r="V1490" t="s">
        <v>1605</v>
      </c>
      <c r="W1490" t="s">
        <v>2005</v>
      </c>
      <c r="X1490" t="s">
        <v>2049</v>
      </c>
      <c r="Y1490">
        <v>276.25</v>
      </c>
      <c r="Z1490">
        <v>114.93</v>
      </c>
      <c r="AA1490">
        <v>3</v>
      </c>
      <c r="AB1490" t="s">
        <v>2131</v>
      </c>
      <c r="AC1490" t="s">
        <v>2406</v>
      </c>
      <c r="AH1490" s="4"/>
      <c r="AI1490" s="4"/>
      <c r="AJ1490" t="s">
        <v>80</v>
      </c>
      <c r="AK1490" t="s">
        <v>242</v>
      </c>
      <c r="AL1490" t="s">
        <v>696</v>
      </c>
      <c r="AM1490" t="s">
        <v>1236</v>
      </c>
      <c r="AN1490" t="s">
        <v>1758</v>
      </c>
      <c r="AO1490" t="s">
        <v>80</v>
      </c>
      <c r="AP1490" t="s">
        <v>1548</v>
      </c>
      <c r="AQ1490">
        <f>WebStore68[[#This Row],[unit_price]]*WebStore68[[#This Row],[quantity]]</f>
        <v>145.97999999999999</v>
      </c>
      <c r="AR1490" t="s">
        <v>80</v>
      </c>
      <c r="AS1490" t="s">
        <v>2357</v>
      </c>
      <c r="AT1490" t="str">
        <f t="shared" si="23"/>
        <v>1664274383611noFemale436212Facebook4361543830276.25114.93214272.99214.992</v>
      </c>
      <c r="AU1490">
        <f>COUNTIF(AT$2:AT1490,AT1490)</f>
        <v>1</v>
      </c>
      <c r="AV1490" t="str">
        <f>WebStore68[[#This Row],[country]]&amp;"-"&amp;WebStore68[[#This Row],[item]]</f>
        <v>Other-Timberland Brooklyn Alpine Chukka Black Nubuck Mens</v>
      </c>
    </row>
    <row r="1491" spans="1:48" hidden="1" x14ac:dyDescent="0.25">
      <c r="A1491">
        <v>166</v>
      </c>
      <c r="B1491">
        <v>427</v>
      </c>
      <c r="C1491" s="13">
        <v>43836</v>
      </c>
      <c r="D1491" s="14">
        <f>WebStore68[[#This Row],[order_date]]</f>
        <v>43836</v>
      </c>
      <c r="E1491" s="3">
        <f>ROUNDUP(MONTH(WebStore68[[#This Row],[order_date]])/3, 0)</f>
        <v>1</v>
      </c>
      <c r="F1491">
        <v>11</v>
      </c>
      <c r="G1491" t="s">
        <v>37</v>
      </c>
      <c r="H1491" t="s">
        <v>48</v>
      </c>
      <c r="I1491" t="s">
        <v>56</v>
      </c>
      <c r="J1491" t="s">
        <v>58</v>
      </c>
      <c r="K1491" s="4">
        <v>43621</v>
      </c>
      <c r="L1491">
        <v>2</v>
      </c>
      <c r="M1491" t="s">
        <v>60</v>
      </c>
      <c r="N1491" s="4">
        <v>43615</v>
      </c>
      <c r="O1491" s="4">
        <v>43830</v>
      </c>
      <c r="P1491">
        <v>3</v>
      </c>
      <c r="Q1491" t="s">
        <v>119</v>
      </c>
      <c r="R1491" t="s">
        <v>281</v>
      </c>
      <c r="S1491">
        <v>3</v>
      </c>
      <c r="T1491" t="s">
        <v>516</v>
      </c>
      <c r="U1491" t="s">
        <v>1079</v>
      </c>
      <c r="V1491" t="s">
        <v>1605</v>
      </c>
      <c r="W1491" t="s">
        <v>2005</v>
      </c>
      <c r="X1491" t="s">
        <v>2049</v>
      </c>
      <c r="Y1491">
        <v>276.25</v>
      </c>
      <c r="Z1491">
        <v>114.93</v>
      </c>
      <c r="AA1491">
        <v>3</v>
      </c>
      <c r="AB1491" t="s">
        <v>2131</v>
      </c>
      <c r="AC1491" t="s">
        <v>2406</v>
      </c>
      <c r="AH1491" s="4"/>
      <c r="AI1491" s="4"/>
      <c r="AJ1491" t="s">
        <v>79</v>
      </c>
      <c r="AK1491" t="s">
        <v>241</v>
      </c>
      <c r="AL1491" t="s">
        <v>600</v>
      </c>
      <c r="AM1491" t="s">
        <v>980</v>
      </c>
      <c r="AN1491" t="s">
        <v>1677</v>
      </c>
      <c r="AO1491" t="s">
        <v>67</v>
      </c>
      <c r="AP1491" t="s">
        <v>1548</v>
      </c>
      <c r="AQ1491">
        <f>WebStore68[[#This Row],[unit_price]]*WebStore68[[#This Row],[quantity]]</f>
        <v>86.37</v>
      </c>
      <c r="AR1491" t="s">
        <v>86</v>
      </c>
      <c r="AS1491" t="s">
        <v>2350</v>
      </c>
      <c r="AT1491" t="str">
        <f t="shared" si="23"/>
        <v>1664274383611noFemale436212Facebook4361543830276.25114.9344928.79314.997</v>
      </c>
      <c r="AU1491">
        <f>COUNTIF(AT$2:AT1491,AT1491)</f>
        <v>1</v>
      </c>
      <c r="AV1491" t="str">
        <f>WebStore68[[#This Row],[country]]&amp;"-"&amp;WebStore68[[#This Row],[item]]</f>
        <v>Other-Funko Pop! PAIN Glow In The Dark</v>
      </c>
    </row>
    <row r="1492" spans="1:48" hidden="1" x14ac:dyDescent="0.25">
      <c r="A1492">
        <v>166</v>
      </c>
      <c r="B1492">
        <v>427</v>
      </c>
      <c r="C1492" s="13">
        <v>43836</v>
      </c>
      <c r="D1492" s="14">
        <f>WebStore68[[#This Row],[order_date]]</f>
        <v>43836</v>
      </c>
      <c r="E1492" s="3">
        <f>ROUNDUP(MONTH(WebStore68[[#This Row],[order_date]])/3, 0)</f>
        <v>1</v>
      </c>
      <c r="F1492">
        <v>11</v>
      </c>
      <c r="G1492" t="s">
        <v>37</v>
      </c>
      <c r="H1492" t="s">
        <v>48</v>
      </c>
      <c r="I1492" t="s">
        <v>56</v>
      </c>
      <c r="J1492" t="s">
        <v>58</v>
      </c>
      <c r="K1492" s="4">
        <v>43621</v>
      </c>
      <c r="L1492">
        <v>2</v>
      </c>
      <c r="M1492" t="s">
        <v>60</v>
      </c>
      <c r="N1492" s="4">
        <v>43615</v>
      </c>
      <c r="O1492" s="4">
        <v>43830</v>
      </c>
      <c r="P1492">
        <v>3</v>
      </c>
      <c r="Q1492" t="s">
        <v>119</v>
      </c>
      <c r="R1492" t="s">
        <v>281</v>
      </c>
      <c r="S1492">
        <v>3</v>
      </c>
      <c r="T1492" t="s">
        <v>516</v>
      </c>
      <c r="U1492" t="s">
        <v>1079</v>
      </c>
      <c r="V1492" t="s">
        <v>1605</v>
      </c>
      <c r="W1492" t="s">
        <v>2005</v>
      </c>
      <c r="X1492" t="s">
        <v>2049</v>
      </c>
      <c r="Y1492">
        <v>276.25</v>
      </c>
      <c r="Z1492">
        <v>114.93</v>
      </c>
      <c r="AA1492">
        <v>3</v>
      </c>
      <c r="AB1492" t="s">
        <v>2131</v>
      </c>
      <c r="AC1492" t="s">
        <v>2406</v>
      </c>
      <c r="AH1492" s="4"/>
      <c r="AI1492" s="4"/>
      <c r="AJ1492" t="s">
        <v>65</v>
      </c>
      <c r="AK1492" t="s">
        <v>227</v>
      </c>
      <c r="AL1492" t="s">
        <v>389</v>
      </c>
      <c r="AM1492" t="s">
        <v>951</v>
      </c>
      <c r="AN1492" t="s">
        <v>1485</v>
      </c>
      <c r="AO1492" t="s">
        <v>80</v>
      </c>
      <c r="AP1492" t="s">
        <v>1517</v>
      </c>
      <c r="AQ1492">
        <f>WebStore68[[#This Row],[unit_price]]*WebStore68[[#This Row],[quantity]]</f>
        <v>43.9</v>
      </c>
      <c r="AR1492" t="s">
        <v>431</v>
      </c>
      <c r="AS1492" t="s">
        <v>2326</v>
      </c>
      <c r="AT1492" t="str">
        <f t="shared" si="23"/>
        <v>1664274383611noFemale436212Facebook4361543830276.25114.931011621.95219.9924</v>
      </c>
      <c r="AU1492">
        <f>COUNTIF(AT$2:AT1492,AT1492)</f>
        <v>1</v>
      </c>
      <c r="AV1492" t="str">
        <f>WebStore68[[#This Row],[country]]&amp;"-"&amp;WebStore68[[#This Row],[item]]</f>
        <v>Other-Revlon Super Lusrous 3 piece</v>
      </c>
    </row>
    <row r="1493" spans="1:48" hidden="1" x14ac:dyDescent="0.25">
      <c r="A1493">
        <v>167</v>
      </c>
      <c r="B1493">
        <v>192</v>
      </c>
      <c r="C1493" s="13">
        <v>43838</v>
      </c>
      <c r="D1493" s="14">
        <f>WebStore68[[#This Row],[order_date]]</f>
        <v>43838</v>
      </c>
      <c r="E1493" s="3">
        <f>ROUNDUP(MONTH(WebStore68[[#This Row],[order_date]])/3, 0)</f>
        <v>1</v>
      </c>
      <c r="F1493">
        <v>11</v>
      </c>
      <c r="G1493" t="s">
        <v>37</v>
      </c>
      <c r="H1493" t="s">
        <v>48</v>
      </c>
      <c r="I1493" t="s">
        <v>55</v>
      </c>
      <c r="J1493" t="s">
        <v>58</v>
      </c>
      <c r="K1493" s="4">
        <v>43830</v>
      </c>
      <c r="L1493">
        <v>2</v>
      </c>
      <c r="M1493" t="s">
        <v>60</v>
      </c>
      <c r="N1493" s="4">
        <v>43615</v>
      </c>
      <c r="O1493" s="4">
        <v>43830</v>
      </c>
      <c r="P1493">
        <v>1</v>
      </c>
      <c r="Q1493" t="s">
        <v>78</v>
      </c>
      <c r="R1493" t="s">
        <v>240</v>
      </c>
      <c r="S1493">
        <v>1</v>
      </c>
      <c r="T1493" t="s">
        <v>79</v>
      </c>
      <c r="U1493" t="s">
        <v>1080</v>
      </c>
      <c r="V1493" t="s">
        <v>1606</v>
      </c>
      <c r="W1493" t="s">
        <v>67</v>
      </c>
      <c r="X1493" t="s">
        <v>1548</v>
      </c>
      <c r="Y1493">
        <v>77.97</v>
      </c>
      <c r="Z1493">
        <v>44.97</v>
      </c>
      <c r="AA1493">
        <v>1</v>
      </c>
      <c r="AB1493" t="s">
        <v>393</v>
      </c>
      <c r="AC1493" t="s">
        <v>2345</v>
      </c>
      <c r="AD1493">
        <v>2</v>
      </c>
      <c r="AE1493" t="s">
        <v>2634</v>
      </c>
      <c r="AF1493">
        <v>315</v>
      </c>
      <c r="AG1493" t="s">
        <v>2636</v>
      </c>
      <c r="AH1493" s="4">
        <v>43834</v>
      </c>
      <c r="AI1493" s="4">
        <v>43875</v>
      </c>
      <c r="AJ1493" t="s">
        <v>78</v>
      </c>
      <c r="AK1493" t="s">
        <v>240</v>
      </c>
      <c r="AL1493" t="s">
        <v>79</v>
      </c>
      <c r="AM1493" t="s">
        <v>1080</v>
      </c>
      <c r="AN1493" t="s">
        <v>1606</v>
      </c>
      <c r="AO1493" t="s">
        <v>67</v>
      </c>
      <c r="AP1493" t="s">
        <v>1548</v>
      </c>
      <c r="AQ1493">
        <f>WebStore68[[#This Row],[unit_price]]*WebStore68[[#This Row],[quantity]]</f>
        <v>77.97</v>
      </c>
      <c r="AR1493" t="s">
        <v>393</v>
      </c>
      <c r="AS1493" t="s">
        <v>2345</v>
      </c>
      <c r="AT1493" t="str">
        <f t="shared" si="23"/>
        <v>1671924383811yesFemale438302Facebook436154383077.9744.972test315Showing 5 recommendation instead of 3 on each item page43834438758425.99314.9918</v>
      </c>
      <c r="AU1493">
        <f>COUNTIF(AT$2:AT1493,AT1493)</f>
        <v>1</v>
      </c>
      <c r="AV1493" t="str">
        <f>WebStore68[[#This Row],[country]]&amp;"-"&amp;WebStore68[[#This Row],[item]]</f>
        <v>Other-12/14 inch long Aluminum Pizza Shovel With Long Handle</v>
      </c>
    </row>
    <row r="1494" spans="1:48" hidden="1" x14ac:dyDescent="0.25">
      <c r="A1494">
        <v>169</v>
      </c>
      <c r="B1494">
        <v>350</v>
      </c>
      <c r="C1494" s="13">
        <v>43838</v>
      </c>
      <c r="D1494" s="14">
        <f>WebStore68[[#This Row],[order_date]]</f>
        <v>43838</v>
      </c>
      <c r="E1494" s="3">
        <f>ROUNDUP(MONTH(WebStore68[[#This Row],[order_date]])/3, 0)</f>
        <v>1</v>
      </c>
      <c r="F1494">
        <v>11</v>
      </c>
      <c r="G1494" t="s">
        <v>37</v>
      </c>
      <c r="H1494" t="s">
        <v>48</v>
      </c>
      <c r="I1494" t="s">
        <v>56</v>
      </c>
      <c r="J1494" t="s">
        <v>57</v>
      </c>
      <c r="K1494" s="4">
        <v>43565</v>
      </c>
      <c r="L1494">
        <v>2</v>
      </c>
      <c r="N1494" s="4"/>
      <c r="O1494" s="4"/>
      <c r="P1494">
        <v>2</v>
      </c>
      <c r="Q1494" t="s">
        <v>109</v>
      </c>
      <c r="R1494" t="s">
        <v>271</v>
      </c>
      <c r="S1494">
        <v>2</v>
      </c>
      <c r="T1494" t="s">
        <v>518</v>
      </c>
      <c r="U1494" t="s">
        <v>1082</v>
      </c>
      <c r="V1494" t="s">
        <v>1608</v>
      </c>
      <c r="W1494" t="s">
        <v>103</v>
      </c>
      <c r="X1494" t="s">
        <v>2031</v>
      </c>
      <c r="Y1494">
        <v>294.95999999999998</v>
      </c>
      <c r="Z1494">
        <v>89.96</v>
      </c>
      <c r="AA1494">
        <v>2</v>
      </c>
      <c r="AB1494" t="s">
        <v>2132</v>
      </c>
      <c r="AC1494" t="s">
        <v>2407</v>
      </c>
      <c r="AH1494" s="4"/>
      <c r="AI1494" s="4"/>
      <c r="AJ1494" t="s">
        <v>67</v>
      </c>
      <c r="AK1494" t="s">
        <v>229</v>
      </c>
      <c r="AL1494" t="s">
        <v>547</v>
      </c>
      <c r="AM1494" t="s">
        <v>1108</v>
      </c>
      <c r="AN1494" t="s">
        <v>1577</v>
      </c>
      <c r="AO1494" t="s">
        <v>69</v>
      </c>
      <c r="AP1494" t="s">
        <v>1548</v>
      </c>
      <c r="AQ1494">
        <f>WebStore68[[#This Row],[unit_price]]*WebStore68[[#This Row],[quantity]]</f>
        <v>24.99</v>
      </c>
      <c r="AR1494" t="s">
        <v>455</v>
      </c>
      <c r="AS1494" t="s">
        <v>2340</v>
      </c>
      <c r="AT1494" t="str">
        <f t="shared" si="23"/>
        <v>1693504383811noMale435652294.9689.9631424.99114.9915</v>
      </c>
      <c r="AU1494">
        <f>COUNTIF(AT$2:AT1494,AT1494)</f>
        <v>1</v>
      </c>
      <c r="AV1494" t="str">
        <f>WebStore68[[#This Row],[country]]&amp;"-"&amp;WebStore68[[#This Row],[item]]</f>
        <v>Other-Alfred Judd THE YOUNG TREASURE HUNTERS 1924 1st Ed.</v>
      </c>
    </row>
    <row r="1495" spans="1:48" hidden="1" x14ac:dyDescent="0.25">
      <c r="A1495">
        <v>169</v>
      </c>
      <c r="B1495">
        <v>350</v>
      </c>
      <c r="C1495" s="13">
        <v>43838</v>
      </c>
      <c r="D1495" s="14">
        <f>WebStore68[[#This Row],[order_date]]</f>
        <v>43838</v>
      </c>
      <c r="E1495" s="3">
        <f>ROUNDUP(MONTH(WebStore68[[#This Row],[order_date]])/3, 0)</f>
        <v>1</v>
      </c>
      <c r="F1495">
        <v>11</v>
      </c>
      <c r="G1495" t="s">
        <v>37</v>
      </c>
      <c r="H1495" t="s">
        <v>48</v>
      </c>
      <c r="I1495" t="s">
        <v>56</v>
      </c>
      <c r="J1495" t="s">
        <v>57</v>
      </c>
      <c r="K1495" s="4">
        <v>43565</v>
      </c>
      <c r="L1495">
        <v>2</v>
      </c>
      <c r="N1495" s="4"/>
      <c r="O1495" s="4"/>
      <c r="P1495">
        <v>2</v>
      </c>
      <c r="Q1495" t="s">
        <v>109</v>
      </c>
      <c r="R1495" t="s">
        <v>271</v>
      </c>
      <c r="S1495">
        <v>2</v>
      </c>
      <c r="T1495" t="s">
        <v>518</v>
      </c>
      <c r="U1495" t="s">
        <v>1082</v>
      </c>
      <c r="V1495" t="s">
        <v>1608</v>
      </c>
      <c r="W1495" t="s">
        <v>103</v>
      </c>
      <c r="X1495" t="s">
        <v>2031</v>
      </c>
      <c r="Y1495">
        <v>294.95999999999998</v>
      </c>
      <c r="Z1495">
        <v>89.96</v>
      </c>
      <c r="AA1495">
        <v>2</v>
      </c>
      <c r="AB1495" t="s">
        <v>2132</v>
      </c>
      <c r="AC1495" t="s">
        <v>2407</v>
      </c>
      <c r="AH1495" s="4"/>
      <c r="AI1495" s="4"/>
      <c r="AJ1495" t="s">
        <v>69</v>
      </c>
      <c r="AK1495" t="s">
        <v>231</v>
      </c>
      <c r="AL1495" t="s">
        <v>531</v>
      </c>
      <c r="AM1495" t="s">
        <v>1093</v>
      </c>
      <c r="AN1495" t="s">
        <v>1620</v>
      </c>
      <c r="AO1495" t="s">
        <v>67</v>
      </c>
      <c r="AP1495" t="s">
        <v>1577</v>
      </c>
      <c r="AQ1495">
        <f>WebStore68[[#This Row],[unit_price]]*WebStore68[[#This Row],[quantity]]</f>
        <v>269.96999999999997</v>
      </c>
      <c r="AR1495" t="s">
        <v>67</v>
      </c>
      <c r="AS1495" t="s">
        <v>2373</v>
      </c>
      <c r="AT1495" t="str">
        <f t="shared" si="23"/>
        <v>1693504383811noMale435652294.9689.96112789.99324.993</v>
      </c>
      <c r="AU1495">
        <f>COUNTIF(AT$2:AT1495,AT1495)</f>
        <v>1</v>
      </c>
      <c r="AV1495" t="str">
        <f>WebStore68[[#This Row],[country]]&amp;"-"&amp;WebStore68[[#This Row],[item]]</f>
        <v>Other-Shipping Label Printer 4x6</v>
      </c>
    </row>
    <row r="1496" spans="1:48" hidden="1" x14ac:dyDescent="0.25">
      <c r="A1496">
        <v>175</v>
      </c>
      <c r="B1496">
        <v>390</v>
      </c>
      <c r="C1496" s="13">
        <v>43840</v>
      </c>
      <c r="D1496" s="14">
        <f>WebStore68[[#This Row],[order_date]]</f>
        <v>43840</v>
      </c>
      <c r="E1496" s="3">
        <f>ROUNDUP(MONTH(WebStore68[[#This Row],[order_date]])/3, 0)</f>
        <v>1</v>
      </c>
      <c r="F1496">
        <v>11</v>
      </c>
      <c r="G1496" t="s">
        <v>37</v>
      </c>
      <c r="H1496" t="s">
        <v>48</v>
      </c>
      <c r="I1496" t="s">
        <v>55</v>
      </c>
      <c r="J1496" t="s">
        <v>58</v>
      </c>
      <c r="K1496" s="4">
        <v>43641</v>
      </c>
      <c r="L1496">
        <v>2</v>
      </c>
      <c r="M1496" t="s">
        <v>60</v>
      </c>
      <c r="N1496" s="4">
        <v>43615</v>
      </c>
      <c r="O1496" s="4">
        <v>43830</v>
      </c>
      <c r="P1496">
        <v>1</v>
      </c>
      <c r="Q1496" t="s">
        <v>86</v>
      </c>
      <c r="R1496" t="s">
        <v>248</v>
      </c>
      <c r="S1496">
        <v>1</v>
      </c>
      <c r="T1496" t="s">
        <v>513</v>
      </c>
      <c r="U1496" t="s">
        <v>1076</v>
      </c>
      <c r="V1496" t="s">
        <v>1603</v>
      </c>
      <c r="W1496" t="s">
        <v>69</v>
      </c>
      <c r="X1496" t="s">
        <v>1577</v>
      </c>
      <c r="Y1496">
        <v>22.68</v>
      </c>
      <c r="Z1496">
        <v>24.99</v>
      </c>
      <c r="AA1496">
        <v>1</v>
      </c>
      <c r="AB1496" t="s">
        <v>549</v>
      </c>
      <c r="AC1496" t="s">
        <v>2362</v>
      </c>
      <c r="AH1496" s="4"/>
      <c r="AI1496" s="4"/>
      <c r="AJ1496" t="s">
        <v>86</v>
      </c>
      <c r="AK1496" t="s">
        <v>248</v>
      </c>
      <c r="AL1496" t="s">
        <v>513</v>
      </c>
      <c r="AM1496" t="s">
        <v>1076</v>
      </c>
      <c r="AN1496" t="s">
        <v>1603</v>
      </c>
      <c r="AO1496" t="s">
        <v>69</v>
      </c>
      <c r="AP1496" t="s">
        <v>1577</v>
      </c>
      <c r="AQ1496">
        <f>WebStore68[[#This Row],[unit_price]]*WebStore68[[#This Row],[quantity]]</f>
        <v>22.68</v>
      </c>
      <c r="AR1496" t="s">
        <v>549</v>
      </c>
      <c r="AS1496" t="s">
        <v>2362</v>
      </c>
      <c r="AT1496" t="str">
        <f t="shared" si="23"/>
        <v>1753904384011yesFemale436412Facebook436154383022.6824.9976122.68124.9922</v>
      </c>
      <c r="AU1496">
        <f>COUNTIF(AT$2:AT1496,AT1496)</f>
        <v>1</v>
      </c>
      <c r="AV1496" t="str">
        <f>WebStore68[[#This Row],[country]]&amp;"-"&amp;WebStore68[[#This Row],[item]]</f>
        <v>Other-Honey-Can-Do Collapsible Clothes Drying Rack DRY-09065 Grey</v>
      </c>
    </row>
    <row r="1497" spans="1:48" hidden="1" x14ac:dyDescent="0.25">
      <c r="A1497">
        <v>192</v>
      </c>
      <c r="B1497">
        <v>113</v>
      </c>
      <c r="C1497" s="4">
        <v>43855</v>
      </c>
      <c r="D1497" s="14">
        <f>WebStore68[[#This Row],[order_date]]</f>
        <v>43855</v>
      </c>
      <c r="E1497" s="3">
        <f>ROUNDUP(MONTH(WebStore68[[#This Row],[order_date]])/3, 0)</f>
        <v>1</v>
      </c>
      <c r="F1497">
        <v>11</v>
      </c>
      <c r="G1497" t="s">
        <v>37</v>
      </c>
      <c r="H1497" t="s">
        <v>48</v>
      </c>
      <c r="I1497" t="s">
        <v>55</v>
      </c>
      <c r="J1497" t="s">
        <v>58</v>
      </c>
      <c r="K1497" s="4">
        <v>43844</v>
      </c>
      <c r="L1497">
        <v>4</v>
      </c>
      <c r="M1497" t="s">
        <v>61</v>
      </c>
      <c r="N1497" s="4">
        <v>43831</v>
      </c>
      <c r="O1497" s="4">
        <v>43861</v>
      </c>
      <c r="P1497">
        <v>1</v>
      </c>
      <c r="Q1497" t="s">
        <v>69</v>
      </c>
      <c r="R1497" t="s">
        <v>231</v>
      </c>
      <c r="S1497">
        <v>1</v>
      </c>
      <c r="T1497" t="s">
        <v>531</v>
      </c>
      <c r="U1497" t="s">
        <v>1093</v>
      </c>
      <c r="V1497" t="s">
        <v>1620</v>
      </c>
      <c r="W1497" t="s">
        <v>67</v>
      </c>
      <c r="X1497" t="s">
        <v>1577</v>
      </c>
      <c r="Y1497">
        <v>269.97000000000003</v>
      </c>
      <c r="Z1497">
        <v>74.97</v>
      </c>
      <c r="AA1497">
        <v>1</v>
      </c>
      <c r="AB1497" t="s">
        <v>67</v>
      </c>
      <c r="AC1497" t="s">
        <v>2373</v>
      </c>
      <c r="AH1497" s="4"/>
      <c r="AI1497" s="4"/>
      <c r="AJ1497" t="s">
        <v>69</v>
      </c>
      <c r="AK1497" t="s">
        <v>231</v>
      </c>
      <c r="AL1497" t="s">
        <v>531</v>
      </c>
      <c r="AM1497" t="s">
        <v>1093</v>
      </c>
      <c r="AN1497" t="s">
        <v>1620</v>
      </c>
      <c r="AO1497" t="s">
        <v>67</v>
      </c>
      <c r="AP1497" t="s">
        <v>1577</v>
      </c>
      <c r="AQ1497">
        <f>WebStore68[[#This Row],[unit_price]]*WebStore68[[#This Row],[quantity]]</f>
        <v>269.96999999999997</v>
      </c>
      <c r="AR1497" t="s">
        <v>67</v>
      </c>
      <c r="AS1497" t="s">
        <v>2373</v>
      </c>
      <c r="AT1497" t="str">
        <f t="shared" si="23"/>
        <v>1921134385511yesFemale438444YouTube4383143861269.9774.97112789.99324.993</v>
      </c>
      <c r="AU1497">
        <f>COUNTIF(AT$2:AT1497,AT1497)</f>
        <v>1</v>
      </c>
      <c r="AV1497" t="str">
        <f>WebStore68[[#This Row],[country]]&amp;"-"&amp;WebStore68[[#This Row],[item]]</f>
        <v>Other-Shipping Label Printer 4x6</v>
      </c>
    </row>
    <row r="1498" spans="1:48" hidden="1" x14ac:dyDescent="0.25">
      <c r="A1498">
        <v>227</v>
      </c>
      <c r="B1498">
        <v>219</v>
      </c>
      <c r="C1498" s="4">
        <v>43873</v>
      </c>
      <c r="D1498" s="14">
        <f>WebStore68[[#This Row],[order_date]]</f>
        <v>43873</v>
      </c>
      <c r="E1498" s="3">
        <f>ROUNDUP(MONTH(WebStore68[[#This Row],[order_date]])/3, 0)</f>
        <v>1</v>
      </c>
      <c r="F1498">
        <v>11</v>
      </c>
      <c r="G1498" t="s">
        <v>37</v>
      </c>
      <c r="H1498" t="s">
        <v>48</v>
      </c>
      <c r="I1498" t="s">
        <v>56</v>
      </c>
      <c r="J1498" t="s">
        <v>57</v>
      </c>
      <c r="K1498" s="4">
        <v>43814</v>
      </c>
      <c r="L1498">
        <v>3</v>
      </c>
      <c r="M1498" t="s">
        <v>59</v>
      </c>
      <c r="N1498" s="4">
        <v>43615</v>
      </c>
      <c r="O1498" s="4">
        <v>43830</v>
      </c>
      <c r="P1498">
        <v>1</v>
      </c>
      <c r="Q1498" t="s">
        <v>67</v>
      </c>
      <c r="R1498" t="s">
        <v>229</v>
      </c>
      <c r="S1498">
        <v>1</v>
      </c>
      <c r="T1498" t="s">
        <v>485</v>
      </c>
      <c r="U1498" t="s">
        <v>1048</v>
      </c>
      <c r="V1498" t="s">
        <v>1577</v>
      </c>
      <c r="W1498" t="s">
        <v>69</v>
      </c>
      <c r="X1498" t="s">
        <v>1548</v>
      </c>
      <c r="Y1498">
        <v>24.99</v>
      </c>
      <c r="Z1498">
        <v>14.99</v>
      </c>
      <c r="AA1498">
        <v>1</v>
      </c>
      <c r="AB1498" t="s">
        <v>90</v>
      </c>
      <c r="AC1498" t="s">
        <v>2328</v>
      </c>
      <c r="AD1498">
        <v>2</v>
      </c>
      <c r="AE1498" t="s">
        <v>2634</v>
      </c>
      <c r="AF1498">
        <v>328</v>
      </c>
      <c r="AG1498" t="s">
        <v>2636</v>
      </c>
      <c r="AH1498" s="4">
        <v>43834</v>
      </c>
      <c r="AI1498" s="4">
        <v>43875</v>
      </c>
      <c r="AJ1498" t="s">
        <v>67</v>
      </c>
      <c r="AK1498" t="s">
        <v>229</v>
      </c>
      <c r="AL1498" t="s">
        <v>485</v>
      </c>
      <c r="AM1498" t="s">
        <v>1048</v>
      </c>
      <c r="AN1498" t="s">
        <v>1577</v>
      </c>
      <c r="AO1498" t="s">
        <v>69</v>
      </c>
      <c r="AP1498" t="s">
        <v>1548</v>
      </c>
      <c r="AQ1498">
        <f>WebStore68[[#This Row],[unit_price]]*WebStore68[[#This Row],[quantity]]</f>
        <v>24.99</v>
      </c>
      <c r="AR1498" t="s">
        <v>90</v>
      </c>
      <c r="AS1498" t="s">
        <v>2328</v>
      </c>
      <c r="AT1498" t="str">
        <f t="shared" si="23"/>
        <v>2272194387311noMale438143Google Ads436154383024.9914.992test328Showing 5 recommendation instead of 3 on each item page4383443875311324.99114.996</v>
      </c>
      <c r="AU1498">
        <f>COUNTIF(AT$2:AT1498,AT1498)</f>
        <v>1</v>
      </c>
      <c r="AV1498" t="str">
        <f>WebStore68[[#This Row],[country]]&amp;"-"&amp;WebStore68[[#This Row],[item]]</f>
        <v>Other-Power Play</v>
      </c>
    </row>
    <row r="1499" spans="1:48" hidden="1" x14ac:dyDescent="0.25">
      <c r="A1499">
        <v>233</v>
      </c>
      <c r="B1499">
        <v>437</v>
      </c>
      <c r="C1499" s="4">
        <v>43876</v>
      </c>
      <c r="D1499" s="14">
        <f>WebStore68[[#This Row],[order_date]]</f>
        <v>43876</v>
      </c>
      <c r="E1499" s="3">
        <f>ROUNDUP(MONTH(WebStore68[[#This Row],[order_date]])/3, 0)</f>
        <v>1</v>
      </c>
      <c r="F1499">
        <v>11</v>
      </c>
      <c r="G1499" t="s">
        <v>37</v>
      </c>
      <c r="H1499" t="s">
        <v>48</v>
      </c>
      <c r="I1499" t="s">
        <v>56</v>
      </c>
      <c r="J1499" t="s">
        <v>58</v>
      </c>
      <c r="K1499" s="4">
        <v>43652</v>
      </c>
      <c r="L1499">
        <v>1</v>
      </c>
      <c r="M1499" t="s">
        <v>61</v>
      </c>
      <c r="N1499" s="4">
        <v>43615</v>
      </c>
      <c r="O1499" s="4">
        <v>43830</v>
      </c>
      <c r="P1499">
        <v>1</v>
      </c>
      <c r="Q1499" t="s">
        <v>84</v>
      </c>
      <c r="R1499" t="s">
        <v>246</v>
      </c>
      <c r="S1499">
        <v>1</v>
      </c>
      <c r="T1499" t="s">
        <v>410</v>
      </c>
      <c r="U1499" t="s">
        <v>972</v>
      </c>
      <c r="V1499" t="s">
        <v>1505</v>
      </c>
      <c r="W1499" t="s">
        <v>80</v>
      </c>
      <c r="X1499" t="s">
        <v>1548</v>
      </c>
      <c r="Y1499">
        <v>579.9</v>
      </c>
      <c r="Z1499">
        <v>29.98</v>
      </c>
      <c r="AA1499">
        <v>1</v>
      </c>
      <c r="AB1499" t="s">
        <v>645</v>
      </c>
      <c r="AC1499" t="s">
        <v>2347</v>
      </c>
      <c r="AH1499" s="4"/>
      <c r="AI1499" s="4"/>
      <c r="AJ1499" t="s">
        <v>84</v>
      </c>
      <c r="AK1499" t="s">
        <v>246</v>
      </c>
      <c r="AL1499" t="s">
        <v>410</v>
      </c>
      <c r="AM1499" t="s">
        <v>972</v>
      </c>
      <c r="AN1499" t="s">
        <v>1505</v>
      </c>
      <c r="AO1499" t="s">
        <v>80</v>
      </c>
      <c r="AP1499" t="s">
        <v>1548</v>
      </c>
      <c r="AQ1499">
        <f>WebStore68[[#This Row],[unit_price]]*WebStore68[[#This Row],[quantity]]</f>
        <v>579.9</v>
      </c>
      <c r="AR1499" t="s">
        <v>645</v>
      </c>
      <c r="AS1499" t="s">
        <v>2347</v>
      </c>
      <c r="AT1499" t="str">
        <f t="shared" si="23"/>
        <v>2334374387611noFemale436521YouTube4361543830579.929.98920289.95214.9913</v>
      </c>
      <c r="AU1499">
        <f>COUNTIF(AT$2:AT1499,AT1499)</f>
        <v>1</v>
      </c>
      <c r="AV1499" t="str">
        <f>WebStore68[[#This Row],[country]]&amp;"-"&amp;WebStore68[[#This Row],[item]]</f>
        <v>Other-AutoFull Pink Gaming Chair PU Leather With Rabbit Ears</v>
      </c>
    </row>
    <row r="1500" spans="1:48" hidden="1" x14ac:dyDescent="0.25">
      <c r="A1500">
        <v>234</v>
      </c>
      <c r="B1500">
        <v>174</v>
      </c>
      <c r="C1500" s="4">
        <v>43877</v>
      </c>
      <c r="D1500" s="14">
        <f>WebStore68[[#This Row],[order_date]]</f>
        <v>43877</v>
      </c>
      <c r="E1500" s="3">
        <f>ROUNDUP(MONTH(WebStore68[[#This Row],[order_date]])/3, 0)</f>
        <v>1</v>
      </c>
      <c r="F1500">
        <v>11</v>
      </c>
      <c r="G1500" t="s">
        <v>37</v>
      </c>
      <c r="H1500" t="s">
        <v>48</v>
      </c>
      <c r="I1500" t="s">
        <v>56</v>
      </c>
      <c r="J1500" t="s">
        <v>57</v>
      </c>
      <c r="K1500" s="4">
        <v>43732</v>
      </c>
      <c r="L1500">
        <v>3</v>
      </c>
      <c r="M1500" t="s">
        <v>59</v>
      </c>
      <c r="N1500" s="4">
        <v>43615</v>
      </c>
      <c r="O1500" s="4">
        <v>43830</v>
      </c>
      <c r="P1500">
        <v>1</v>
      </c>
      <c r="Q1500" t="s">
        <v>90</v>
      </c>
      <c r="R1500" t="s">
        <v>252</v>
      </c>
      <c r="S1500">
        <v>1</v>
      </c>
      <c r="T1500" t="s">
        <v>501</v>
      </c>
      <c r="U1500" t="s">
        <v>1064</v>
      </c>
      <c r="V1500" t="s">
        <v>1592</v>
      </c>
      <c r="W1500" t="s">
        <v>67</v>
      </c>
      <c r="X1500" t="s">
        <v>1562</v>
      </c>
      <c r="Y1500">
        <v>26.88</v>
      </c>
      <c r="Z1500">
        <v>29.97</v>
      </c>
      <c r="AA1500">
        <v>1</v>
      </c>
      <c r="AB1500" t="s">
        <v>410</v>
      </c>
      <c r="AC1500" t="s">
        <v>2359</v>
      </c>
      <c r="AH1500" s="4"/>
      <c r="AI1500" s="4"/>
      <c r="AJ1500" t="s">
        <v>90</v>
      </c>
      <c r="AK1500" t="s">
        <v>252</v>
      </c>
      <c r="AL1500" t="s">
        <v>501</v>
      </c>
      <c r="AM1500" t="s">
        <v>1064</v>
      </c>
      <c r="AN1500" t="s">
        <v>1592</v>
      </c>
      <c r="AO1500" t="s">
        <v>67</v>
      </c>
      <c r="AP1500" t="s">
        <v>1562</v>
      </c>
      <c r="AQ1500">
        <f>WebStore68[[#This Row],[unit_price]]*WebStore68[[#This Row],[quantity]]</f>
        <v>26.880000000000003</v>
      </c>
      <c r="AR1500" t="s">
        <v>410</v>
      </c>
      <c r="AS1500" t="s">
        <v>2359</v>
      </c>
      <c r="AT1500" t="str">
        <f t="shared" si="23"/>
        <v>2341744387711noMale437323Google Ads436154383026.8829.9761618.9639.9920</v>
      </c>
      <c r="AU1500">
        <f>COUNTIF(AT$2:AT1500,AT1500)</f>
        <v>1</v>
      </c>
      <c r="AV1500" t="str">
        <f>WebStore68[[#This Row],[country]]&amp;"-"&amp;WebStore68[[#This Row],[item]]</f>
        <v>Other-Yahtzee</v>
      </c>
    </row>
    <row r="1501" spans="1:48" hidden="1" x14ac:dyDescent="0.25">
      <c r="A1501">
        <v>240</v>
      </c>
      <c r="B1501">
        <v>17</v>
      </c>
      <c r="C1501" s="4">
        <v>43885</v>
      </c>
      <c r="D1501" s="14">
        <f>WebStore68[[#This Row],[order_date]]</f>
        <v>43885</v>
      </c>
      <c r="E1501" s="3">
        <f>ROUNDUP(MONTH(WebStore68[[#This Row],[order_date]])/3, 0)</f>
        <v>1</v>
      </c>
      <c r="F1501">
        <v>11</v>
      </c>
      <c r="G1501" t="s">
        <v>37</v>
      </c>
      <c r="H1501" t="s">
        <v>48</v>
      </c>
      <c r="I1501" t="s">
        <v>55</v>
      </c>
      <c r="J1501" t="s">
        <v>58</v>
      </c>
      <c r="K1501" s="4">
        <v>43739</v>
      </c>
      <c r="L1501">
        <v>3</v>
      </c>
      <c r="M1501" t="s">
        <v>59</v>
      </c>
      <c r="N1501" s="4">
        <v>43615</v>
      </c>
      <c r="O1501" s="4">
        <v>43830</v>
      </c>
      <c r="P1501">
        <v>1</v>
      </c>
      <c r="Q1501" t="s">
        <v>79</v>
      </c>
      <c r="R1501" t="s">
        <v>241</v>
      </c>
      <c r="S1501">
        <v>1</v>
      </c>
      <c r="T1501" t="s">
        <v>562</v>
      </c>
      <c r="U1501" t="s">
        <v>1078</v>
      </c>
      <c r="V1501" t="s">
        <v>1587</v>
      </c>
      <c r="W1501" t="s">
        <v>80</v>
      </c>
      <c r="X1501" t="s">
        <v>1548</v>
      </c>
      <c r="Y1501">
        <v>109.98</v>
      </c>
      <c r="Z1501">
        <v>29.98</v>
      </c>
      <c r="AA1501">
        <v>1</v>
      </c>
      <c r="AB1501" t="s">
        <v>86</v>
      </c>
      <c r="AC1501" t="s">
        <v>2350</v>
      </c>
      <c r="AH1501" s="4"/>
      <c r="AI1501" s="4"/>
      <c r="AJ1501" t="s">
        <v>79</v>
      </c>
      <c r="AK1501" t="s">
        <v>241</v>
      </c>
      <c r="AL1501" t="s">
        <v>562</v>
      </c>
      <c r="AM1501" t="s">
        <v>1078</v>
      </c>
      <c r="AN1501" t="s">
        <v>1587</v>
      </c>
      <c r="AO1501" t="s">
        <v>80</v>
      </c>
      <c r="AP1501" t="s">
        <v>1548</v>
      </c>
      <c r="AQ1501">
        <f>WebStore68[[#This Row],[unit_price]]*WebStore68[[#This Row],[quantity]]</f>
        <v>109.98</v>
      </c>
      <c r="AR1501" t="s">
        <v>86</v>
      </c>
      <c r="AS1501" t="s">
        <v>2350</v>
      </c>
      <c r="AT1501" t="str">
        <f t="shared" si="23"/>
        <v>240174388511yesFemale437393Google Ads4361543830109.9829.98414454.99214.997</v>
      </c>
      <c r="AU1501">
        <f>COUNTIF(AT$2:AT1501,AT1501)</f>
        <v>1</v>
      </c>
      <c r="AV1501" t="str">
        <f>WebStore68[[#This Row],[country]]&amp;"-"&amp;WebStore68[[#This Row],[item]]</f>
        <v>Other-Topps 2020 Series 1 Baseball Blaster Box</v>
      </c>
    </row>
    <row r="1502" spans="1:48" hidden="1" x14ac:dyDescent="0.25">
      <c r="A1502">
        <v>273</v>
      </c>
      <c r="B1502">
        <v>460</v>
      </c>
      <c r="C1502" s="4">
        <v>43905</v>
      </c>
      <c r="D1502" s="14">
        <f>WebStore68[[#This Row],[order_date]]</f>
        <v>43905</v>
      </c>
      <c r="E1502" s="3">
        <f>ROUNDUP(MONTH(WebStore68[[#This Row],[order_date]])/3, 0)</f>
        <v>1</v>
      </c>
      <c r="F1502">
        <v>11</v>
      </c>
      <c r="G1502" t="s">
        <v>37</v>
      </c>
      <c r="H1502" t="s">
        <v>48</v>
      </c>
      <c r="I1502" t="s">
        <v>56</v>
      </c>
      <c r="J1502" t="s">
        <v>57</v>
      </c>
      <c r="K1502" s="4">
        <v>43836</v>
      </c>
      <c r="L1502">
        <v>4</v>
      </c>
      <c r="M1502" t="s">
        <v>61</v>
      </c>
      <c r="N1502" s="4">
        <v>43831</v>
      </c>
      <c r="O1502" s="4">
        <v>43861</v>
      </c>
      <c r="P1502">
        <v>2</v>
      </c>
      <c r="Q1502" t="s">
        <v>128</v>
      </c>
      <c r="R1502" t="s">
        <v>290</v>
      </c>
      <c r="S1502">
        <v>2</v>
      </c>
      <c r="T1502" t="s">
        <v>585</v>
      </c>
      <c r="U1502" t="s">
        <v>1142</v>
      </c>
      <c r="V1502" t="s">
        <v>1666</v>
      </c>
      <c r="W1502" t="s">
        <v>75</v>
      </c>
      <c r="X1502" t="s">
        <v>2039</v>
      </c>
      <c r="Y1502">
        <v>235.95</v>
      </c>
      <c r="Z1502">
        <v>64.95</v>
      </c>
      <c r="AA1502">
        <v>2</v>
      </c>
      <c r="AB1502" t="s">
        <v>2095</v>
      </c>
      <c r="AC1502" t="s">
        <v>2363</v>
      </c>
      <c r="AD1502">
        <v>3</v>
      </c>
      <c r="AE1502" t="s">
        <v>2633</v>
      </c>
      <c r="AF1502">
        <v>775</v>
      </c>
      <c r="AG1502" t="s">
        <v>2637</v>
      </c>
      <c r="AH1502" s="4">
        <v>43901</v>
      </c>
      <c r="AI1502" s="4">
        <v>43951</v>
      </c>
      <c r="AJ1502" t="s">
        <v>90</v>
      </c>
      <c r="AK1502" t="s">
        <v>252</v>
      </c>
      <c r="AL1502" t="s">
        <v>427</v>
      </c>
      <c r="AM1502" t="s">
        <v>989</v>
      </c>
      <c r="AN1502" t="s">
        <v>1522</v>
      </c>
      <c r="AO1502" t="s">
        <v>80</v>
      </c>
      <c r="AP1502" t="s">
        <v>1562</v>
      </c>
      <c r="AQ1502">
        <f>WebStore68[[#This Row],[unit_price]]*WebStore68[[#This Row],[quantity]]</f>
        <v>163.98</v>
      </c>
      <c r="AR1502" t="s">
        <v>645</v>
      </c>
      <c r="AS1502" t="s">
        <v>2347</v>
      </c>
      <c r="AT1502" t="str">
        <f t="shared" si="23"/>
        <v>2734604390511noMale438364YouTube4383143861235.9564.953control775Showing discount on the products page as well439014395167581.9929.9913</v>
      </c>
      <c r="AU1502">
        <f>COUNTIF(AT$2:AT1502,AT1502)</f>
        <v>1</v>
      </c>
      <c r="AV1502" t="str">
        <f>WebStore68[[#This Row],[country]]&amp;"-"&amp;WebStore68[[#This Row],[item]]</f>
        <v>Other-Lego 71360 Super Mario Starterset</v>
      </c>
    </row>
    <row r="1503" spans="1:48" hidden="1" x14ac:dyDescent="0.25">
      <c r="A1503">
        <v>273</v>
      </c>
      <c r="B1503">
        <v>460</v>
      </c>
      <c r="C1503" s="4">
        <v>43905</v>
      </c>
      <c r="D1503" s="14">
        <f>WebStore68[[#This Row],[order_date]]</f>
        <v>43905</v>
      </c>
      <c r="E1503" s="3">
        <f>ROUNDUP(MONTH(WebStore68[[#This Row],[order_date]])/3, 0)</f>
        <v>1</v>
      </c>
      <c r="F1503">
        <v>11</v>
      </c>
      <c r="G1503" t="s">
        <v>37</v>
      </c>
      <c r="H1503" t="s">
        <v>48</v>
      </c>
      <c r="I1503" t="s">
        <v>56</v>
      </c>
      <c r="J1503" t="s">
        <v>57</v>
      </c>
      <c r="K1503" s="4">
        <v>43836</v>
      </c>
      <c r="L1503">
        <v>4</v>
      </c>
      <c r="M1503" t="s">
        <v>61</v>
      </c>
      <c r="N1503" s="4">
        <v>43831</v>
      </c>
      <c r="O1503" s="4">
        <v>43861</v>
      </c>
      <c r="P1503">
        <v>2</v>
      </c>
      <c r="Q1503" t="s">
        <v>128</v>
      </c>
      <c r="R1503" t="s">
        <v>290</v>
      </c>
      <c r="S1503">
        <v>2</v>
      </c>
      <c r="T1503" t="s">
        <v>585</v>
      </c>
      <c r="U1503" t="s">
        <v>1142</v>
      </c>
      <c r="V1503" t="s">
        <v>1666</v>
      </c>
      <c r="W1503" t="s">
        <v>75</v>
      </c>
      <c r="X1503" t="s">
        <v>2039</v>
      </c>
      <c r="Y1503">
        <v>235.95</v>
      </c>
      <c r="Z1503">
        <v>64.95</v>
      </c>
      <c r="AA1503">
        <v>2</v>
      </c>
      <c r="AB1503" t="s">
        <v>2095</v>
      </c>
      <c r="AC1503" t="s">
        <v>2363</v>
      </c>
      <c r="AD1503">
        <v>3</v>
      </c>
      <c r="AE1503" t="s">
        <v>2633</v>
      </c>
      <c r="AF1503">
        <v>775</v>
      </c>
      <c r="AG1503" t="s">
        <v>2637</v>
      </c>
      <c r="AH1503" s="4">
        <v>43901</v>
      </c>
      <c r="AI1503" s="4">
        <v>43951</v>
      </c>
      <c r="AJ1503" t="s">
        <v>80</v>
      </c>
      <c r="AK1503" t="s">
        <v>242</v>
      </c>
      <c r="AL1503" t="s">
        <v>507</v>
      </c>
      <c r="AM1503" t="s">
        <v>1070</v>
      </c>
      <c r="AN1503" t="s">
        <v>1597</v>
      </c>
      <c r="AO1503" t="s">
        <v>67</v>
      </c>
      <c r="AP1503" t="s">
        <v>1548</v>
      </c>
      <c r="AQ1503">
        <f>WebStore68[[#This Row],[unit_price]]*WebStore68[[#This Row],[quantity]]</f>
        <v>71.97</v>
      </c>
      <c r="AR1503" t="s">
        <v>69</v>
      </c>
      <c r="AS1503" t="s">
        <v>2360</v>
      </c>
      <c r="AT1503" t="str">
        <f t="shared" si="23"/>
        <v>2734604390511noMale438364YouTube4383143861235.9564.953control775Showing discount on the products page as well439014395123323.99314.991</v>
      </c>
      <c r="AU1503">
        <f>COUNTIF(AT$2:AT1503,AT1503)</f>
        <v>1</v>
      </c>
      <c r="AV1503" t="str">
        <f>WebStore68[[#This Row],[country]]&amp;"-"&amp;WebStore68[[#This Row],[item]]</f>
        <v>Other-Dickies Men's Original 874</v>
      </c>
    </row>
    <row r="1504" spans="1:48" hidden="1" x14ac:dyDescent="0.25">
      <c r="A1504">
        <v>317</v>
      </c>
      <c r="B1504">
        <v>308</v>
      </c>
      <c r="C1504" s="4">
        <v>43933</v>
      </c>
      <c r="D1504" s="14">
        <f>WebStore68[[#This Row],[order_date]]</f>
        <v>43933</v>
      </c>
      <c r="E1504" s="3">
        <f>ROUNDUP(MONTH(WebStore68[[#This Row],[order_date]])/3, 0)</f>
        <v>2</v>
      </c>
      <c r="F1504">
        <v>11</v>
      </c>
      <c r="G1504" t="s">
        <v>37</v>
      </c>
      <c r="H1504" t="s">
        <v>48</v>
      </c>
      <c r="I1504" t="s">
        <v>55</v>
      </c>
      <c r="J1504" t="s">
        <v>57</v>
      </c>
      <c r="K1504" s="4">
        <v>43689</v>
      </c>
      <c r="L1504">
        <v>3</v>
      </c>
      <c r="M1504" t="s">
        <v>59</v>
      </c>
      <c r="N1504" s="4">
        <v>43615</v>
      </c>
      <c r="O1504" s="4">
        <v>43830</v>
      </c>
      <c r="P1504">
        <v>2</v>
      </c>
      <c r="Q1504" t="s">
        <v>118</v>
      </c>
      <c r="R1504" t="s">
        <v>280</v>
      </c>
      <c r="S1504">
        <v>2</v>
      </c>
      <c r="T1504" t="s">
        <v>611</v>
      </c>
      <c r="U1504" t="s">
        <v>1144</v>
      </c>
      <c r="V1504" t="s">
        <v>1688</v>
      </c>
      <c r="W1504" t="s">
        <v>83</v>
      </c>
      <c r="X1504" t="s">
        <v>2039</v>
      </c>
      <c r="Y1504">
        <v>264.89999999999998</v>
      </c>
      <c r="Z1504">
        <v>59.95</v>
      </c>
      <c r="AA1504">
        <v>2</v>
      </c>
      <c r="AB1504" t="s">
        <v>2101</v>
      </c>
      <c r="AC1504" t="s">
        <v>2371</v>
      </c>
      <c r="AH1504" s="4"/>
      <c r="AI1504" s="4"/>
      <c r="AJ1504" t="s">
        <v>90</v>
      </c>
      <c r="AK1504" t="s">
        <v>252</v>
      </c>
      <c r="AL1504" t="s">
        <v>669</v>
      </c>
      <c r="AM1504" t="s">
        <v>989</v>
      </c>
      <c r="AN1504" t="s">
        <v>626</v>
      </c>
      <c r="AO1504" t="s">
        <v>67</v>
      </c>
      <c r="AP1504" t="s">
        <v>1562</v>
      </c>
      <c r="AQ1504">
        <f>WebStore68[[#This Row],[unit_price]]*WebStore68[[#This Row],[quantity]]</f>
        <v>237</v>
      </c>
      <c r="AR1504" t="s">
        <v>410</v>
      </c>
      <c r="AS1504" t="s">
        <v>2359</v>
      </c>
      <c r="AT1504" t="str">
        <f t="shared" si="23"/>
        <v>3173084393311yesMale436893Google Ads4361543830264.959.956767939.9920</v>
      </c>
      <c r="AU1504">
        <f>COUNTIF(AT$2:AT1504,AT1504)</f>
        <v>1</v>
      </c>
      <c r="AV1504" t="str">
        <f>WebStore68[[#This Row],[country]]&amp;"-"&amp;WebStore68[[#This Row],[item]]</f>
        <v>Other-Lego 71360 Super Mario Starterset</v>
      </c>
    </row>
    <row r="1505" spans="1:48" hidden="1" x14ac:dyDescent="0.25">
      <c r="A1505">
        <v>317</v>
      </c>
      <c r="B1505">
        <v>308</v>
      </c>
      <c r="C1505" s="4">
        <v>43933</v>
      </c>
      <c r="D1505" s="14">
        <f>WebStore68[[#This Row],[order_date]]</f>
        <v>43933</v>
      </c>
      <c r="E1505" s="3">
        <f>ROUNDUP(MONTH(WebStore68[[#This Row],[order_date]])/3, 0)</f>
        <v>2</v>
      </c>
      <c r="F1505">
        <v>11</v>
      </c>
      <c r="G1505" t="s">
        <v>37</v>
      </c>
      <c r="H1505" t="s">
        <v>48</v>
      </c>
      <c r="I1505" t="s">
        <v>55</v>
      </c>
      <c r="J1505" t="s">
        <v>57</v>
      </c>
      <c r="K1505" s="4">
        <v>43689</v>
      </c>
      <c r="L1505">
        <v>3</v>
      </c>
      <c r="M1505" t="s">
        <v>59</v>
      </c>
      <c r="N1505" s="4">
        <v>43615</v>
      </c>
      <c r="O1505" s="4">
        <v>43830</v>
      </c>
      <c r="P1505">
        <v>2</v>
      </c>
      <c r="Q1505" t="s">
        <v>118</v>
      </c>
      <c r="R1505" t="s">
        <v>280</v>
      </c>
      <c r="S1505">
        <v>2</v>
      </c>
      <c r="T1505" t="s">
        <v>611</v>
      </c>
      <c r="U1505" t="s">
        <v>1144</v>
      </c>
      <c r="V1505" t="s">
        <v>1688</v>
      </c>
      <c r="W1505" t="s">
        <v>83</v>
      </c>
      <c r="X1505" t="s">
        <v>2039</v>
      </c>
      <c r="Y1505">
        <v>264.89999999999998</v>
      </c>
      <c r="Z1505">
        <v>59.95</v>
      </c>
      <c r="AA1505">
        <v>2</v>
      </c>
      <c r="AB1505" t="s">
        <v>2101</v>
      </c>
      <c r="AC1505" t="s">
        <v>2371</v>
      </c>
      <c r="AH1505" s="4"/>
      <c r="AI1505" s="4"/>
      <c r="AJ1505" t="s">
        <v>79</v>
      </c>
      <c r="AK1505" t="s">
        <v>241</v>
      </c>
      <c r="AL1505" t="s">
        <v>524</v>
      </c>
      <c r="AM1505" t="s">
        <v>1087</v>
      </c>
      <c r="AN1505" t="s">
        <v>1614</v>
      </c>
      <c r="AO1505" t="s">
        <v>80</v>
      </c>
      <c r="AP1505" t="s">
        <v>1548</v>
      </c>
      <c r="AQ1505">
        <f>WebStore68[[#This Row],[unit_price]]*WebStore68[[#This Row],[quantity]]</f>
        <v>27.9</v>
      </c>
      <c r="AR1505" t="s">
        <v>455</v>
      </c>
      <c r="AS1505" t="s">
        <v>2340</v>
      </c>
      <c r="AT1505" t="str">
        <f t="shared" si="23"/>
        <v>3173084393311yesMale436893Google Ads4361543830264.959.95416813.95214.9915</v>
      </c>
      <c r="AU1505">
        <f>COUNTIF(AT$2:AT1505,AT1505)</f>
        <v>1</v>
      </c>
      <c r="AV1505" t="str">
        <f>WebStore68[[#This Row],[country]]&amp;"-"&amp;WebStore68[[#This Row],[item]]</f>
        <v>Other-Yu-Gi-Oh! TCG: Egyptian God Deck: Slifer The Sky Dragon</v>
      </c>
    </row>
    <row r="1506" spans="1:48" hidden="1" x14ac:dyDescent="0.25">
      <c r="A1506">
        <v>321</v>
      </c>
      <c r="B1506">
        <v>486</v>
      </c>
      <c r="C1506" s="4">
        <v>43937</v>
      </c>
      <c r="D1506" s="14">
        <f>WebStore68[[#This Row],[order_date]]</f>
        <v>43937</v>
      </c>
      <c r="E1506" s="3">
        <f>ROUNDUP(MONTH(WebStore68[[#This Row],[order_date]])/3, 0)</f>
        <v>2</v>
      </c>
      <c r="F1506">
        <v>11</v>
      </c>
      <c r="G1506" t="s">
        <v>37</v>
      </c>
      <c r="H1506" t="s">
        <v>48</v>
      </c>
      <c r="I1506" t="s">
        <v>55</v>
      </c>
      <c r="J1506" t="s">
        <v>58</v>
      </c>
      <c r="K1506" s="4">
        <v>43893</v>
      </c>
      <c r="L1506">
        <v>15</v>
      </c>
      <c r="M1506" t="s">
        <v>62</v>
      </c>
      <c r="N1506" s="4">
        <v>43615</v>
      </c>
      <c r="O1506" s="4">
        <v>44413</v>
      </c>
      <c r="P1506">
        <v>2</v>
      </c>
      <c r="Q1506" t="s">
        <v>144</v>
      </c>
      <c r="R1506" t="s">
        <v>306</v>
      </c>
      <c r="S1506">
        <v>2</v>
      </c>
      <c r="T1506" t="s">
        <v>614</v>
      </c>
      <c r="U1506" t="s">
        <v>1165</v>
      </c>
      <c r="V1506" t="s">
        <v>1691</v>
      </c>
      <c r="W1506" t="s">
        <v>180</v>
      </c>
      <c r="X1506" t="s">
        <v>1869</v>
      </c>
      <c r="Y1506">
        <v>408.87</v>
      </c>
      <c r="Z1506">
        <v>44.97</v>
      </c>
      <c r="AA1506">
        <v>2</v>
      </c>
      <c r="AB1506" t="s">
        <v>188</v>
      </c>
      <c r="AC1506" t="s">
        <v>2448</v>
      </c>
      <c r="AD1506">
        <v>3</v>
      </c>
      <c r="AE1506" t="s">
        <v>2634</v>
      </c>
      <c r="AF1506">
        <v>785</v>
      </c>
      <c r="AG1506" t="s">
        <v>2637</v>
      </c>
      <c r="AH1506" s="4">
        <v>43901</v>
      </c>
      <c r="AI1506" s="4">
        <v>43951</v>
      </c>
      <c r="AJ1506" t="s">
        <v>84</v>
      </c>
      <c r="AK1506" t="s">
        <v>246</v>
      </c>
      <c r="AL1506" t="s">
        <v>824</v>
      </c>
      <c r="AM1506" t="s">
        <v>1361</v>
      </c>
      <c r="AN1506" t="s">
        <v>1877</v>
      </c>
      <c r="AO1506" t="s">
        <v>80</v>
      </c>
      <c r="AP1506" t="s">
        <v>1548</v>
      </c>
      <c r="AQ1506">
        <f>WebStore68[[#This Row],[unit_price]]*WebStore68[[#This Row],[quantity]]</f>
        <v>379.98</v>
      </c>
      <c r="AR1506" t="s">
        <v>86</v>
      </c>
      <c r="AS1506" t="s">
        <v>2350</v>
      </c>
      <c r="AT1506" t="str">
        <f t="shared" si="23"/>
        <v>3214864393711yesFemale4389315Organic4361544413408.8744.973test785Showing discount on the products page as well4390143951925189.99214.997</v>
      </c>
      <c r="AU1506">
        <f>COUNTIF(AT$2:AT1506,AT1506)</f>
        <v>1</v>
      </c>
      <c r="AV1506" t="str">
        <f>WebStore68[[#This Row],[country]]&amp;"-"&amp;WebStore68[[#This Row],[item]]</f>
        <v xml:space="preserve">Other-Blue Whale Gaming Chair </v>
      </c>
    </row>
    <row r="1507" spans="1:48" hidden="1" x14ac:dyDescent="0.25">
      <c r="A1507">
        <v>321</v>
      </c>
      <c r="B1507">
        <v>486</v>
      </c>
      <c r="C1507" s="4">
        <v>43937</v>
      </c>
      <c r="D1507" s="14">
        <f>WebStore68[[#This Row],[order_date]]</f>
        <v>43937</v>
      </c>
      <c r="E1507" s="3">
        <f>ROUNDUP(MONTH(WebStore68[[#This Row],[order_date]])/3, 0)</f>
        <v>2</v>
      </c>
      <c r="F1507">
        <v>11</v>
      </c>
      <c r="G1507" t="s">
        <v>37</v>
      </c>
      <c r="H1507" t="s">
        <v>48</v>
      </c>
      <c r="I1507" t="s">
        <v>55</v>
      </c>
      <c r="J1507" t="s">
        <v>58</v>
      </c>
      <c r="K1507" s="4">
        <v>43893</v>
      </c>
      <c r="L1507">
        <v>15</v>
      </c>
      <c r="M1507" t="s">
        <v>62</v>
      </c>
      <c r="N1507" s="4">
        <v>43615</v>
      </c>
      <c r="O1507" s="4">
        <v>44413</v>
      </c>
      <c r="P1507">
        <v>2</v>
      </c>
      <c r="Q1507" t="s">
        <v>144</v>
      </c>
      <c r="R1507" t="s">
        <v>306</v>
      </c>
      <c r="S1507">
        <v>2</v>
      </c>
      <c r="T1507" t="s">
        <v>614</v>
      </c>
      <c r="U1507" t="s">
        <v>1165</v>
      </c>
      <c r="V1507" t="s">
        <v>1691</v>
      </c>
      <c r="W1507" t="s">
        <v>180</v>
      </c>
      <c r="X1507" t="s">
        <v>1869</v>
      </c>
      <c r="Y1507">
        <v>408.87</v>
      </c>
      <c r="Z1507">
        <v>44.97</v>
      </c>
      <c r="AA1507">
        <v>2</v>
      </c>
      <c r="AB1507" t="s">
        <v>188</v>
      </c>
      <c r="AC1507" t="s">
        <v>2448</v>
      </c>
      <c r="AD1507">
        <v>3</v>
      </c>
      <c r="AE1507" t="s">
        <v>2634</v>
      </c>
      <c r="AF1507">
        <v>785</v>
      </c>
      <c r="AG1507" t="s">
        <v>2637</v>
      </c>
      <c r="AH1507" s="4">
        <v>43901</v>
      </c>
      <c r="AI1507" s="4">
        <v>43951</v>
      </c>
      <c r="AJ1507" t="s">
        <v>67</v>
      </c>
      <c r="AK1507" t="s">
        <v>229</v>
      </c>
      <c r="AL1507" t="s">
        <v>412</v>
      </c>
      <c r="AM1507" t="s">
        <v>974</v>
      </c>
      <c r="AN1507" t="s">
        <v>1507</v>
      </c>
      <c r="AO1507" t="s">
        <v>69</v>
      </c>
      <c r="AP1507" t="s">
        <v>1548</v>
      </c>
      <c r="AQ1507">
        <f>WebStore68[[#This Row],[unit_price]]*WebStore68[[#This Row],[quantity]]</f>
        <v>28.89</v>
      </c>
      <c r="AR1507" t="s">
        <v>79</v>
      </c>
      <c r="AS1507" t="s">
        <v>2349</v>
      </c>
      <c r="AT1507" t="str">
        <f t="shared" si="23"/>
        <v>3214864393711yesFemale4389315Organic4361544413408.8744.973test785Showing discount on the products page as well4390143951317228.89114.994</v>
      </c>
      <c r="AU1507">
        <f>COUNTIF(AT$2:AT1507,AT1507)</f>
        <v>1</v>
      </c>
      <c r="AV1507" t="str">
        <f>WebStore68[[#This Row],[country]]&amp;"-"&amp;WebStore68[[#This Row],[item]]</f>
        <v>Other-The Secret</v>
      </c>
    </row>
    <row r="1508" spans="1:48" hidden="1" x14ac:dyDescent="0.25">
      <c r="A1508">
        <v>352</v>
      </c>
      <c r="B1508">
        <v>113</v>
      </c>
      <c r="C1508" s="4">
        <v>43952</v>
      </c>
      <c r="D1508" s="14">
        <f>WebStore68[[#This Row],[order_date]]</f>
        <v>43952</v>
      </c>
      <c r="E1508" s="3">
        <f>ROUNDUP(MONTH(WebStore68[[#This Row],[order_date]])/3, 0)</f>
        <v>2</v>
      </c>
      <c r="F1508">
        <v>11</v>
      </c>
      <c r="G1508" t="s">
        <v>37</v>
      </c>
      <c r="H1508" t="s">
        <v>48</v>
      </c>
      <c r="I1508" t="s">
        <v>55</v>
      </c>
      <c r="J1508" t="s">
        <v>58</v>
      </c>
      <c r="K1508" s="4">
        <v>43844</v>
      </c>
      <c r="L1508">
        <v>4</v>
      </c>
      <c r="M1508" t="s">
        <v>61</v>
      </c>
      <c r="N1508" s="4">
        <v>43831</v>
      </c>
      <c r="O1508" s="4">
        <v>43861</v>
      </c>
      <c r="P1508">
        <v>1</v>
      </c>
      <c r="Q1508" t="s">
        <v>80</v>
      </c>
      <c r="R1508" t="s">
        <v>242</v>
      </c>
      <c r="S1508">
        <v>1</v>
      </c>
      <c r="T1508" t="s">
        <v>587</v>
      </c>
      <c r="U1508" t="s">
        <v>1143</v>
      </c>
      <c r="V1508" t="s">
        <v>1668</v>
      </c>
      <c r="W1508" t="s">
        <v>80</v>
      </c>
      <c r="X1508" t="s">
        <v>1548</v>
      </c>
      <c r="Y1508">
        <v>62.58</v>
      </c>
      <c r="Z1508">
        <v>29.98</v>
      </c>
      <c r="AA1508">
        <v>1</v>
      </c>
      <c r="AB1508" t="s">
        <v>79</v>
      </c>
      <c r="AC1508" t="s">
        <v>2349</v>
      </c>
      <c r="AH1508" s="4"/>
      <c r="AI1508" s="4"/>
      <c r="AJ1508" t="s">
        <v>80</v>
      </c>
      <c r="AK1508" t="s">
        <v>242</v>
      </c>
      <c r="AL1508" t="s">
        <v>587</v>
      </c>
      <c r="AM1508" t="s">
        <v>1143</v>
      </c>
      <c r="AN1508" t="s">
        <v>1668</v>
      </c>
      <c r="AO1508" t="s">
        <v>80</v>
      </c>
      <c r="AP1508" t="s">
        <v>1548</v>
      </c>
      <c r="AQ1508">
        <f>WebStore68[[#This Row],[unit_price]]*WebStore68[[#This Row],[quantity]]</f>
        <v>62.58</v>
      </c>
      <c r="AR1508" t="s">
        <v>79</v>
      </c>
      <c r="AS1508" t="s">
        <v>2349</v>
      </c>
      <c r="AT1508" t="str">
        <f t="shared" si="23"/>
        <v>3521134395211yesFemale438444YouTube438314386162.5829.9827431.29214.994</v>
      </c>
      <c r="AU1508">
        <f>COUNTIF(AT$2:AT1508,AT1508)</f>
        <v>1</v>
      </c>
      <c r="AV1508" t="str">
        <f>WebStore68[[#This Row],[country]]&amp;"-"&amp;WebStore68[[#This Row],[item]]</f>
        <v>Other-Lee Men's Dungarees Belted Wyoming Cargo Short</v>
      </c>
    </row>
    <row r="1509" spans="1:48" hidden="1" x14ac:dyDescent="0.25">
      <c r="A1509">
        <v>355</v>
      </c>
      <c r="B1509">
        <v>12</v>
      </c>
      <c r="C1509" s="4">
        <v>43954</v>
      </c>
      <c r="D1509" s="14">
        <f>WebStore68[[#This Row],[order_date]]</f>
        <v>43954</v>
      </c>
      <c r="E1509" s="3">
        <f>ROUNDUP(MONTH(WebStore68[[#This Row],[order_date]])/3, 0)</f>
        <v>2</v>
      </c>
      <c r="F1509">
        <v>11</v>
      </c>
      <c r="G1509" t="s">
        <v>37</v>
      </c>
      <c r="H1509" t="s">
        <v>48</v>
      </c>
      <c r="I1509" t="s">
        <v>55</v>
      </c>
      <c r="J1509" t="s">
        <v>58</v>
      </c>
      <c r="K1509" s="4">
        <v>43713</v>
      </c>
      <c r="L1509">
        <v>1</v>
      </c>
      <c r="M1509" t="s">
        <v>61</v>
      </c>
      <c r="N1509" s="4">
        <v>43615</v>
      </c>
      <c r="O1509" s="4">
        <v>43830</v>
      </c>
      <c r="P1509">
        <v>1</v>
      </c>
      <c r="Q1509" t="s">
        <v>79</v>
      </c>
      <c r="R1509" t="s">
        <v>241</v>
      </c>
      <c r="S1509">
        <v>1</v>
      </c>
      <c r="T1509" t="s">
        <v>634</v>
      </c>
      <c r="U1509" t="s">
        <v>1182</v>
      </c>
      <c r="V1509" t="s">
        <v>1614</v>
      </c>
      <c r="W1509" t="s">
        <v>67</v>
      </c>
      <c r="X1509" t="s">
        <v>1548</v>
      </c>
      <c r="Y1509">
        <v>41.85</v>
      </c>
      <c r="Z1509">
        <v>44.97</v>
      </c>
      <c r="AA1509">
        <v>1</v>
      </c>
      <c r="AB1509" t="s">
        <v>455</v>
      </c>
      <c r="AC1509" t="s">
        <v>2340</v>
      </c>
      <c r="AH1509" s="4"/>
      <c r="AI1509" s="4"/>
      <c r="AJ1509" t="s">
        <v>79</v>
      </c>
      <c r="AK1509" t="s">
        <v>241</v>
      </c>
      <c r="AL1509" t="s">
        <v>634</v>
      </c>
      <c r="AM1509" t="s">
        <v>1182</v>
      </c>
      <c r="AN1509" t="s">
        <v>1614</v>
      </c>
      <c r="AO1509" t="s">
        <v>67</v>
      </c>
      <c r="AP1509" t="s">
        <v>1548</v>
      </c>
      <c r="AQ1509">
        <f>WebStore68[[#This Row],[unit_price]]*WebStore68[[#This Row],[quantity]]</f>
        <v>41.849999999999994</v>
      </c>
      <c r="AR1509" t="s">
        <v>455</v>
      </c>
      <c r="AS1509" t="s">
        <v>2340</v>
      </c>
      <c r="AT1509" t="str">
        <f t="shared" si="23"/>
        <v>355124395411yesFemale437131YouTube436154383041.8544.97416413.95314.9915</v>
      </c>
      <c r="AU1509">
        <f>COUNTIF(AT$2:AT1509,AT1509)</f>
        <v>1</v>
      </c>
      <c r="AV1509" t="str">
        <f>WebStore68[[#This Row],[country]]&amp;"-"&amp;WebStore68[[#This Row],[item]]</f>
        <v>Other-Yu-Gi-Oh! TCG: Egyptian God Deck: Obelisk The Tormentor</v>
      </c>
    </row>
    <row r="1510" spans="1:48" hidden="1" x14ac:dyDescent="0.25">
      <c r="A1510">
        <v>357</v>
      </c>
      <c r="B1510">
        <v>480</v>
      </c>
      <c r="C1510" s="4">
        <v>43954</v>
      </c>
      <c r="D1510" s="14">
        <f>WebStore68[[#This Row],[order_date]]</f>
        <v>43954</v>
      </c>
      <c r="E1510" s="3">
        <f>ROUNDUP(MONTH(WebStore68[[#This Row],[order_date]])/3, 0)</f>
        <v>2</v>
      </c>
      <c r="F1510">
        <v>11</v>
      </c>
      <c r="G1510" t="s">
        <v>37</v>
      </c>
      <c r="H1510" t="s">
        <v>48</v>
      </c>
      <c r="I1510" t="s">
        <v>55</v>
      </c>
      <c r="J1510" t="s">
        <v>57</v>
      </c>
      <c r="K1510" s="4">
        <v>43838</v>
      </c>
      <c r="L1510">
        <v>4</v>
      </c>
      <c r="M1510" t="s">
        <v>61</v>
      </c>
      <c r="N1510" s="4">
        <v>43831</v>
      </c>
      <c r="O1510" s="4">
        <v>43861</v>
      </c>
      <c r="P1510">
        <v>1</v>
      </c>
      <c r="Q1510" t="s">
        <v>67</v>
      </c>
      <c r="R1510" t="s">
        <v>229</v>
      </c>
      <c r="S1510">
        <v>1</v>
      </c>
      <c r="T1510" t="s">
        <v>636</v>
      </c>
      <c r="U1510" t="s">
        <v>974</v>
      </c>
      <c r="V1510" t="s">
        <v>1513</v>
      </c>
      <c r="W1510" t="s">
        <v>69</v>
      </c>
      <c r="X1510" t="s">
        <v>1548</v>
      </c>
      <c r="Y1510">
        <v>29.99</v>
      </c>
      <c r="Z1510">
        <v>14.99</v>
      </c>
      <c r="AA1510">
        <v>1</v>
      </c>
      <c r="AB1510" t="s">
        <v>455</v>
      </c>
      <c r="AC1510" t="s">
        <v>2340</v>
      </c>
      <c r="AH1510" s="4"/>
      <c r="AI1510" s="4"/>
      <c r="AJ1510" t="s">
        <v>67</v>
      </c>
      <c r="AK1510" t="s">
        <v>229</v>
      </c>
      <c r="AL1510" t="s">
        <v>636</v>
      </c>
      <c r="AM1510" t="s">
        <v>974</v>
      </c>
      <c r="AN1510" t="s">
        <v>1513</v>
      </c>
      <c r="AO1510" t="s">
        <v>69</v>
      </c>
      <c r="AP1510" t="s">
        <v>1548</v>
      </c>
      <c r="AQ1510">
        <f>WebStore68[[#This Row],[unit_price]]*WebStore68[[#This Row],[quantity]]</f>
        <v>29.99</v>
      </c>
      <c r="AR1510" t="s">
        <v>455</v>
      </c>
      <c r="AS1510" t="s">
        <v>2340</v>
      </c>
      <c r="AT1510" t="str">
        <f t="shared" si="23"/>
        <v>3574804395411yesMale438384YouTube438314386129.9914.99314129.99114.9915</v>
      </c>
      <c r="AU1510">
        <f>COUNTIF(AT$2:AT1510,AT1510)</f>
        <v>1</v>
      </c>
      <c r="AV1510" t="str">
        <f>WebStore68[[#This Row],[country]]&amp;"-"&amp;WebStore68[[#This Row],[item]]</f>
        <v>Other-The Secret</v>
      </c>
    </row>
    <row r="1511" spans="1:48" hidden="1" x14ac:dyDescent="0.25">
      <c r="A1511">
        <v>368</v>
      </c>
      <c r="B1511">
        <v>480</v>
      </c>
      <c r="C1511" s="4">
        <v>43962</v>
      </c>
      <c r="D1511" s="14">
        <f>WebStore68[[#This Row],[order_date]]</f>
        <v>43962</v>
      </c>
      <c r="E1511" s="3">
        <f>ROUNDUP(MONTH(WebStore68[[#This Row],[order_date]])/3, 0)</f>
        <v>2</v>
      </c>
      <c r="F1511">
        <v>11</v>
      </c>
      <c r="G1511" t="s">
        <v>37</v>
      </c>
      <c r="H1511" t="s">
        <v>48</v>
      </c>
      <c r="I1511" t="s">
        <v>55</v>
      </c>
      <c r="J1511" t="s">
        <v>57</v>
      </c>
      <c r="K1511" s="4">
        <v>43838</v>
      </c>
      <c r="L1511">
        <v>4</v>
      </c>
      <c r="M1511" t="s">
        <v>61</v>
      </c>
      <c r="N1511" s="4">
        <v>43831</v>
      </c>
      <c r="O1511" s="4">
        <v>43861</v>
      </c>
      <c r="P1511">
        <v>2</v>
      </c>
      <c r="Q1511" t="s">
        <v>151</v>
      </c>
      <c r="R1511" t="s">
        <v>313</v>
      </c>
      <c r="S1511">
        <v>2</v>
      </c>
      <c r="T1511" t="s">
        <v>643</v>
      </c>
      <c r="U1511" t="s">
        <v>1190</v>
      </c>
      <c r="V1511" t="s">
        <v>1713</v>
      </c>
      <c r="W1511" t="s">
        <v>88</v>
      </c>
      <c r="X1511" t="s">
        <v>1869</v>
      </c>
      <c r="Y1511">
        <v>303.98</v>
      </c>
      <c r="Z1511">
        <v>59.96</v>
      </c>
      <c r="AA1511">
        <v>2</v>
      </c>
      <c r="AB1511" t="s">
        <v>2128</v>
      </c>
      <c r="AC1511" t="s">
        <v>2403</v>
      </c>
      <c r="AH1511" s="4"/>
      <c r="AI1511" s="4"/>
      <c r="AJ1511" t="s">
        <v>80</v>
      </c>
      <c r="AK1511" t="s">
        <v>242</v>
      </c>
      <c r="AL1511" t="s">
        <v>709</v>
      </c>
      <c r="AM1511" t="s">
        <v>1250</v>
      </c>
      <c r="AN1511" t="s">
        <v>425</v>
      </c>
      <c r="AO1511" t="s">
        <v>80</v>
      </c>
      <c r="AP1511" t="s">
        <v>1548</v>
      </c>
      <c r="AQ1511">
        <f>WebStore68[[#This Row],[unit_price]]*WebStore68[[#This Row],[quantity]]</f>
        <v>250</v>
      </c>
      <c r="AR1511" t="s">
        <v>79</v>
      </c>
      <c r="AS1511" t="s">
        <v>2349</v>
      </c>
      <c r="AT1511" t="str">
        <f t="shared" si="23"/>
        <v>3684804396211yesMale438384YouTube4383143861303.9859.96258125214.994</v>
      </c>
      <c r="AU1511">
        <f>COUNTIF(AT$2:AT1511,AT1511)</f>
        <v>1</v>
      </c>
      <c r="AV1511" t="str">
        <f>WebStore68[[#This Row],[country]]&amp;"-"&amp;WebStore68[[#This Row],[item]]</f>
        <v>Other-Halloween Superhero Costume</v>
      </c>
    </row>
    <row r="1512" spans="1:48" hidden="1" x14ac:dyDescent="0.25">
      <c r="A1512">
        <v>368</v>
      </c>
      <c r="B1512">
        <v>480</v>
      </c>
      <c r="C1512" s="4">
        <v>43962</v>
      </c>
      <c r="D1512" s="14">
        <f>WebStore68[[#This Row],[order_date]]</f>
        <v>43962</v>
      </c>
      <c r="E1512" s="3">
        <f>ROUNDUP(MONTH(WebStore68[[#This Row],[order_date]])/3, 0)</f>
        <v>2</v>
      </c>
      <c r="F1512">
        <v>11</v>
      </c>
      <c r="G1512" t="s">
        <v>37</v>
      </c>
      <c r="H1512" t="s">
        <v>48</v>
      </c>
      <c r="I1512" t="s">
        <v>55</v>
      </c>
      <c r="J1512" t="s">
        <v>57</v>
      </c>
      <c r="K1512" s="4">
        <v>43838</v>
      </c>
      <c r="L1512">
        <v>4</v>
      </c>
      <c r="M1512" t="s">
        <v>61</v>
      </c>
      <c r="N1512" s="4">
        <v>43831</v>
      </c>
      <c r="O1512" s="4">
        <v>43861</v>
      </c>
      <c r="P1512">
        <v>2</v>
      </c>
      <c r="Q1512" t="s">
        <v>151</v>
      </c>
      <c r="R1512" t="s">
        <v>313</v>
      </c>
      <c r="S1512">
        <v>2</v>
      </c>
      <c r="T1512" t="s">
        <v>643</v>
      </c>
      <c r="U1512" t="s">
        <v>1190</v>
      </c>
      <c r="V1512" t="s">
        <v>1713</v>
      </c>
      <c r="W1512" t="s">
        <v>88</v>
      </c>
      <c r="X1512" t="s">
        <v>1869</v>
      </c>
      <c r="Y1512">
        <v>303.98</v>
      </c>
      <c r="Z1512">
        <v>59.96</v>
      </c>
      <c r="AA1512">
        <v>2</v>
      </c>
      <c r="AB1512" t="s">
        <v>2128</v>
      </c>
      <c r="AC1512" t="s">
        <v>2403</v>
      </c>
      <c r="AH1512" s="4"/>
      <c r="AI1512" s="4"/>
      <c r="AJ1512" t="s">
        <v>84</v>
      </c>
      <c r="AK1512" t="s">
        <v>246</v>
      </c>
      <c r="AL1512" t="s">
        <v>687</v>
      </c>
      <c r="AM1512" t="s">
        <v>1104</v>
      </c>
      <c r="AN1512" t="s">
        <v>1750</v>
      </c>
      <c r="AO1512" t="s">
        <v>80</v>
      </c>
      <c r="AP1512" t="s">
        <v>1548</v>
      </c>
      <c r="AQ1512">
        <f>WebStore68[[#This Row],[unit_price]]*WebStore68[[#This Row],[quantity]]</f>
        <v>53.98</v>
      </c>
      <c r="AR1512" t="s">
        <v>410</v>
      </c>
      <c r="AS1512" t="s">
        <v>2359</v>
      </c>
      <c r="AT1512" t="str">
        <f t="shared" si="23"/>
        <v>3684804396211yesMale438384YouTube4383143861303.9859.96915826.99214.9920</v>
      </c>
      <c r="AU1512">
        <f>COUNTIF(AT$2:AT1512,AT1512)</f>
        <v>1</v>
      </c>
      <c r="AV1512" t="str">
        <f>WebStore68[[#This Row],[country]]&amp;"-"&amp;WebStore68[[#This Row],[item]]</f>
        <v>Other-Wireless PS4 Controller</v>
      </c>
    </row>
    <row r="1513" spans="1:48" hidden="1" x14ac:dyDescent="0.25">
      <c r="A1513">
        <v>378</v>
      </c>
      <c r="B1513">
        <v>202</v>
      </c>
      <c r="C1513" s="13">
        <v>43967</v>
      </c>
      <c r="D1513" s="14">
        <f>WebStore68[[#This Row],[order_date]]</f>
        <v>43967</v>
      </c>
      <c r="E1513" s="3">
        <f>ROUNDUP(MONTH(WebStore68[[#This Row],[order_date]])/3, 0)</f>
        <v>2</v>
      </c>
      <c r="F1513">
        <v>11</v>
      </c>
      <c r="G1513" t="s">
        <v>37</v>
      </c>
      <c r="H1513" t="s">
        <v>48</v>
      </c>
      <c r="I1513" t="s">
        <v>55</v>
      </c>
      <c r="J1513" t="s">
        <v>57</v>
      </c>
      <c r="K1513" s="4">
        <v>43615</v>
      </c>
      <c r="L1513">
        <v>2</v>
      </c>
      <c r="M1513" t="s">
        <v>60</v>
      </c>
      <c r="N1513" s="4">
        <v>43615</v>
      </c>
      <c r="O1513" s="4">
        <v>43830</v>
      </c>
      <c r="P1513">
        <v>1</v>
      </c>
      <c r="Q1513" t="s">
        <v>67</v>
      </c>
      <c r="R1513" t="s">
        <v>229</v>
      </c>
      <c r="S1513">
        <v>1</v>
      </c>
      <c r="T1513" t="s">
        <v>467</v>
      </c>
      <c r="U1513" t="s">
        <v>1030</v>
      </c>
      <c r="V1513" t="s">
        <v>1560</v>
      </c>
      <c r="W1513" t="s">
        <v>80</v>
      </c>
      <c r="X1513" t="s">
        <v>1548</v>
      </c>
      <c r="Y1513">
        <v>59.74</v>
      </c>
      <c r="Z1513">
        <v>29.98</v>
      </c>
      <c r="AA1513">
        <v>1</v>
      </c>
      <c r="AB1513" t="s">
        <v>84</v>
      </c>
      <c r="AC1513" t="s">
        <v>2366</v>
      </c>
      <c r="AH1513" s="4"/>
      <c r="AI1513" s="4"/>
      <c r="AJ1513" t="s">
        <v>67</v>
      </c>
      <c r="AK1513" t="s">
        <v>229</v>
      </c>
      <c r="AL1513" t="s">
        <v>467</v>
      </c>
      <c r="AM1513" t="s">
        <v>1030</v>
      </c>
      <c r="AN1513" t="s">
        <v>1560</v>
      </c>
      <c r="AO1513" t="s">
        <v>80</v>
      </c>
      <c r="AP1513" t="s">
        <v>1548</v>
      </c>
      <c r="AQ1513">
        <f>WebStore68[[#This Row],[unit_price]]*WebStore68[[#This Row],[quantity]]</f>
        <v>59.74</v>
      </c>
      <c r="AR1513" t="s">
        <v>84</v>
      </c>
      <c r="AS1513" t="s">
        <v>2366</v>
      </c>
      <c r="AT1513" t="str">
        <f t="shared" si="23"/>
        <v>3782024396711yesMale436152Facebook436154383059.7429.98314029.87214.999</v>
      </c>
      <c r="AU1513">
        <f>COUNTIF(AT$2:AT1513,AT1513)</f>
        <v>1</v>
      </c>
      <c r="AV1513" t="str">
        <f>WebStore68[[#This Row],[country]]&amp;"-"&amp;WebStore68[[#This Row],[item]]</f>
        <v>Other-The Monk who Sold His Ferrari</v>
      </c>
    </row>
    <row r="1514" spans="1:48" hidden="1" x14ac:dyDescent="0.25">
      <c r="A1514">
        <v>390</v>
      </c>
      <c r="B1514">
        <v>52</v>
      </c>
      <c r="C1514" s="4">
        <v>43977</v>
      </c>
      <c r="D1514" s="14">
        <f>WebStore68[[#This Row],[order_date]]</f>
        <v>43977</v>
      </c>
      <c r="E1514" s="3">
        <f>ROUNDUP(MONTH(WebStore68[[#This Row],[order_date]])/3, 0)</f>
        <v>2</v>
      </c>
      <c r="F1514">
        <v>11</v>
      </c>
      <c r="G1514" t="s">
        <v>37</v>
      </c>
      <c r="H1514" t="s">
        <v>48</v>
      </c>
      <c r="I1514" t="s">
        <v>55</v>
      </c>
      <c r="J1514" t="s">
        <v>57</v>
      </c>
      <c r="K1514" s="4">
        <v>43864</v>
      </c>
      <c r="L1514">
        <v>5</v>
      </c>
      <c r="M1514" t="s">
        <v>60</v>
      </c>
      <c r="N1514" s="4">
        <v>43831</v>
      </c>
      <c r="O1514" s="4">
        <v>43921</v>
      </c>
      <c r="P1514">
        <v>2</v>
      </c>
      <c r="Q1514" t="s">
        <v>75</v>
      </c>
      <c r="R1514" t="s">
        <v>237</v>
      </c>
      <c r="S1514">
        <v>2</v>
      </c>
      <c r="T1514" t="s">
        <v>658</v>
      </c>
      <c r="U1514" t="s">
        <v>1202</v>
      </c>
      <c r="V1514" t="s">
        <v>1726</v>
      </c>
      <c r="W1514" t="s">
        <v>85</v>
      </c>
      <c r="X1514" t="s">
        <v>1869</v>
      </c>
      <c r="Y1514">
        <v>50.47</v>
      </c>
      <c r="Z1514">
        <v>44.97</v>
      </c>
      <c r="AA1514">
        <v>2</v>
      </c>
      <c r="AB1514" t="s">
        <v>2184</v>
      </c>
      <c r="AC1514" t="s">
        <v>2466</v>
      </c>
      <c r="AH1514" s="4"/>
      <c r="AI1514" s="4"/>
      <c r="AJ1514" t="s">
        <v>80</v>
      </c>
      <c r="AK1514" t="s">
        <v>242</v>
      </c>
      <c r="AL1514" t="s">
        <v>84</v>
      </c>
      <c r="AM1514" t="s">
        <v>990</v>
      </c>
      <c r="AN1514" t="s">
        <v>1523</v>
      </c>
      <c r="AO1514" t="s">
        <v>69</v>
      </c>
      <c r="AP1514" t="s">
        <v>1548</v>
      </c>
      <c r="AQ1514">
        <f>WebStore68[[#This Row],[unit_price]]*WebStore68[[#This Row],[quantity]]</f>
        <v>10.49</v>
      </c>
      <c r="AR1514" t="s">
        <v>79</v>
      </c>
      <c r="AS1514" t="s">
        <v>2349</v>
      </c>
      <c r="AT1514" t="str">
        <f t="shared" si="23"/>
        <v>390524397711yesMale438645Facebook438314392150.4744.972910.49114.994</v>
      </c>
      <c r="AU1514">
        <f>COUNTIF(AT$2:AT1514,AT1514)</f>
        <v>1</v>
      </c>
      <c r="AV1514" t="str">
        <f>WebStore68[[#This Row],[country]]&amp;"-"&amp;WebStore68[[#This Row],[item]]</f>
        <v>Other-4 Pieces Kids Neck Gaiter Unisex Face Cover Scarf</v>
      </c>
    </row>
    <row r="1515" spans="1:48" hidden="1" x14ac:dyDescent="0.25">
      <c r="A1515">
        <v>390</v>
      </c>
      <c r="B1515">
        <v>52</v>
      </c>
      <c r="C1515" s="4">
        <v>43977</v>
      </c>
      <c r="D1515" s="14">
        <f>WebStore68[[#This Row],[order_date]]</f>
        <v>43977</v>
      </c>
      <c r="E1515" s="3">
        <f>ROUNDUP(MONTH(WebStore68[[#This Row],[order_date]])/3, 0)</f>
        <v>2</v>
      </c>
      <c r="F1515">
        <v>11</v>
      </c>
      <c r="G1515" t="s">
        <v>37</v>
      </c>
      <c r="H1515" t="s">
        <v>48</v>
      </c>
      <c r="I1515" t="s">
        <v>55</v>
      </c>
      <c r="J1515" t="s">
        <v>57</v>
      </c>
      <c r="K1515" s="4">
        <v>43864</v>
      </c>
      <c r="L1515">
        <v>5</v>
      </c>
      <c r="M1515" t="s">
        <v>60</v>
      </c>
      <c r="N1515" s="4">
        <v>43831</v>
      </c>
      <c r="O1515" s="4">
        <v>43921</v>
      </c>
      <c r="P1515">
        <v>2</v>
      </c>
      <c r="Q1515" t="s">
        <v>75</v>
      </c>
      <c r="R1515" t="s">
        <v>237</v>
      </c>
      <c r="S1515">
        <v>2</v>
      </c>
      <c r="T1515" t="s">
        <v>658</v>
      </c>
      <c r="U1515" t="s">
        <v>1202</v>
      </c>
      <c r="V1515" t="s">
        <v>1726</v>
      </c>
      <c r="W1515" t="s">
        <v>85</v>
      </c>
      <c r="X1515" t="s">
        <v>1869</v>
      </c>
      <c r="Y1515">
        <v>50.47</v>
      </c>
      <c r="Z1515">
        <v>44.97</v>
      </c>
      <c r="AA1515">
        <v>2</v>
      </c>
      <c r="AB1515" t="s">
        <v>2184</v>
      </c>
      <c r="AC1515" t="s">
        <v>2466</v>
      </c>
      <c r="AH1515" s="4"/>
      <c r="AI1515" s="4"/>
      <c r="AJ1515" t="s">
        <v>67</v>
      </c>
      <c r="AK1515" t="s">
        <v>229</v>
      </c>
      <c r="AL1515" t="s">
        <v>573</v>
      </c>
      <c r="AM1515" t="s">
        <v>1131</v>
      </c>
      <c r="AN1515" t="s">
        <v>1517</v>
      </c>
      <c r="AO1515" t="s">
        <v>80</v>
      </c>
      <c r="AP1515" t="s">
        <v>1548</v>
      </c>
      <c r="AQ1515">
        <f>WebStore68[[#This Row],[unit_price]]*WebStore68[[#This Row],[quantity]]</f>
        <v>39.979999999999997</v>
      </c>
      <c r="AR1515" t="s">
        <v>872</v>
      </c>
      <c r="AS1515" t="s">
        <v>2388</v>
      </c>
      <c r="AT1515" t="str">
        <f t="shared" si="23"/>
        <v>390524397711yesMale438645Facebook438314392150.4744.9734619.99214.9919</v>
      </c>
      <c r="AU1515">
        <f>COUNTIF(AT$2:AT1515,AT1515)</f>
        <v>1</v>
      </c>
      <c r="AV1515" t="str">
        <f>WebStore68[[#This Row],[country]]&amp;"-"&amp;WebStore68[[#This Row],[item]]</f>
        <v>Other-Fun And Fancy</v>
      </c>
    </row>
    <row r="1516" spans="1:48" hidden="1" x14ac:dyDescent="0.25">
      <c r="A1516">
        <v>423</v>
      </c>
      <c r="B1516">
        <v>350</v>
      </c>
      <c r="C1516" s="13">
        <v>43995</v>
      </c>
      <c r="D1516" s="14">
        <f>WebStore68[[#This Row],[order_date]]</f>
        <v>43995</v>
      </c>
      <c r="E1516" s="3">
        <f>ROUNDUP(MONTH(WebStore68[[#This Row],[order_date]])/3, 0)</f>
        <v>2</v>
      </c>
      <c r="F1516">
        <v>11</v>
      </c>
      <c r="G1516" t="s">
        <v>37</v>
      </c>
      <c r="H1516" t="s">
        <v>48</v>
      </c>
      <c r="I1516" t="s">
        <v>56</v>
      </c>
      <c r="J1516" t="s">
        <v>57</v>
      </c>
      <c r="K1516" s="4">
        <v>43565</v>
      </c>
      <c r="L1516">
        <v>2</v>
      </c>
      <c r="N1516" s="4"/>
      <c r="O1516" s="4"/>
      <c r="P1516">
        <v>1</v>
      </c>
      <c r="Q1516" t="s">
        <v>80</v>
      </c>
      <c r="R1516" t="s">
        <v>242</v>
      </c>
      <c r="S1516">
        <v>1</v>
      </c>
      <c r="T1516" t="s">
        <v>455</v>
      </c>
      <c r="U1516" t="s">
        <v>1018</v>
      </c>
      <c r="V1516" t="s">
        <v>1548</v>
      </c>
      <c r="W1516" t="s">
        <v>69</v>
      </c>
      <c r="X1516" t="s">
        <v>1548</v>
      </c>
      <c r="Y1516">
        <v>14.99</v>
      </c>
      <c r="Z1516">
        <v>14.99</v>
      </c>
      <c r="AA1516">
        <v>1</v>
      </c>
      <c r="AB1516" t="s">
        <v>70</v>
      </c>
      <c r="AC1516" t="s">
        <v>2341</v>
      </c>
      <c r="AH1516" s="4"/>
      <c r="AI1516" s="4"/>
      <c r="AJ1516" t="s">
        <v>80</v>
      </c>
      <c r="AK1516" t="s">
        <v>242</v>
      </c>
      <c r="AL1516" t="s">
        <v>455</v>
      </c>
      <c r="AM1516" t="s">
        <v>1018</v>
      </c>
      <c r="AN1516" t="s">
        <v>1548</v>
      </c>
      <c r="AO1516" t="s">
        <v>69</v>
      </c>
      <c r="AP1516" t="s">
        <v>1548</v>
      </c>
      <c r="AQ1516">
        <f>WebStore68[[#This Row],[unit_price]]*WebStore68[[#This Row],[quantity]]</f>
        <v>14.99</v>
      </c>
      <c r="AR1516" t="s">
        <v>70</v>
      </c>
      <c r="AS1516" t="s">
        <v>2341</v>
      </c>
      <c r="AT1516" t="str">
        <f t="shared" si="23"/>
        <v>4233504399511noMale43565214.9914.9921514.99114.995</v>
      </c>
      <c r="AU1516">
        <f>COUNTIF(AT$2:AT1516,AT1516)</f>
        <v>1</v>
      </c>
      <c r="AV1516" t="str">
        <f>WebStore68[[#This Row],[country]]&amp;"-"&amp;WebStore68[[#This Row],[item]]</f>
        <v>Other-Aluminium HD Polarized Photochromic Sunglasses</v>
      </c>
    </row>
    <row r="1517" spans="1:48" hidden="1" x14ac:dyDescent="0.25">
      <c r="A1517">
        <v>467</v>
      </c>
      <c r="B1517">
        <v>191</v>
      </c>
      <c r="C1517" s="4">
        <v>44020</v>
      </c>
      <c r="D1517" s="14">
        <f>WebStore68[[#This Row],[order_date]]</f>
        <v>44020</v>
      </c>
      <c r="E1517" s="3">
        <f>ROUNDUP(MONTH(WebStore68[[#This Row],[order_date]])/3, 0)</f>
        <v>3</v>
      </c>
      <c r="F1517">
        <v>11</v>
      </c>
      <c r="G1517" t="s">
        <v>37</v>
      </c>
      <c r="H1517" t="s">
        <v>48</v>
      </c>
      <c r="I1517" t="s">
        <v>56</v>
      </c>
      <c r="J1517" t="s">
        <v>58</v>
      </c>
      <c r="K1517" s="4">
        <v>43712</v>
      </c>
      <c r="L1517">
        <v>3</v>
      </c>
      <c r="M1517" t="s">
        <v>59</v>
      </c>
      <c r="N1517" s="4">
        <v>43615</v>
      </c>
      <c r="O1517" s="4">
        <v>43830</v>
      </c>
      <c r="P1517">
        <v>1</v>
      </c>
      <c r="Q1517" t="s">
        <v>80</v>
      </c>
      <c r="R1517" t="s">
        <v>242</v>
      </c>
      <c r="S1517">
        <v>1</v>
      </c>
      <c r="T1517" t="s">
        <v>404</v>
      </c>
      <c r="U1517" t="s">
        <v>966</v>
      </c>
      <c r="V1517" t="s">
        <v>1499</v>
      </c>
      <c r="W1517" t="s">
        <v>69</v>
      </c>
      <c r="X1517" t="s">
        <v>1548</v>
      </c>
      <c r="Y1517">
        <v>21.19</v>
      </c>
      <c r="Z1517">
        <v>14.99</v>
      </c>
      <c r="AA1517">
        <v>1</v>
      </c>
      <c r="AB1517" t="s">
        <v>70</v>
      </c>
      <c r="AC1517" t="s">
        <v>2341</v>
      </c>
      <c r="AH1517" s="4"/>
      <c r="AI1517" s="4"/>
      <c r="AJ1517" t="s">
        <v>80</v>
      </c>
      <c r="AK1517" t="s">
        <v>242</v>
      </c>
      <c r="AL1517" t="s">
        <v>404</v>
      </c>
      <c r="AM1517" t="s">
        <v>966</v>
      </c>
      <c r="AN1517" t="s">
        <v>1499</v>
      </c>
      <c r="AO1517" t="s">
        <v>69</v>
      </c>
      <c r="AP1517" t="s">
        <v>1548</v>
      </c>
      <c r="AQ1517">
        <f>WebStore68[[#This Row],[unit_price]]*WebStore68[[#This Row],[quantity]]</f>
        <v>21.19</v>
      </c>
      <c r="AR1517" t="s">
        <v>70</v>
      </c>
      <c r="AS1517" t="s">
        <v>2341</v>
      </c>
      <c r="AT1517" t="str">
        <f t="shared" si="23"/>
        <v>4671914402011noFemale437123Google Ads436154383021.1914.9927121.19114.995</v>
      </c>
      <c r="AU1517">
        <f>COUNTIF(AT$2:AT1517,AT1517)</f>
        <v>1</v>
      </c>
      <c r="AV1517" t="str">
        <f>WebStore68[[#This Row],[country]]&amp;"-"&amp;WebStore68[[#This Row],[item]]</f>
        <v>Other-Kids Gamer Tee</v>
      </c>
    </row>
    <row r="1518" spans="1:48" hidden="1" x14ac:dyDescent="0.25">
      <c r="A1518">
        <v>473</v>
      </c>
      <c r="B1518">
        <v>307</v>
      </c>
      <c r="C1518" s="13">
        <v>44022</v>
      </c>
      <c r="D1518" s="14">
        <f>WebStore68[[#This Row],[order_date]]</f>
        <v>44022</v>
      </c>
      <c r="E1518" s="3">
        <f>ROUNDUP(MONTH(WebStore68[[#This Row],[order_date]])/3, 0)</f>
        <v>3</v>
      </c>
      <c r="F1518">
        <v>11</v>
      </c>
      <c r="G1518" t="s">
        <v>37</v>
      </c>
      <c r="H1518" t="s">
        <v>48</v>
      </c>
      <c r="I1518" t="s">
        <v>56</v>
      </c>
      <c r="J1518" t="s">
        <v>57</v>
      </c>
      <c r="K1518" s="4">
        <v>43701</v>
      </c>
      <c r="L1518">
        <v>2</v>
      </c>
      <c r="M1518" t="s">
        <v>60</v>
      </c>
      <c r="N1518" s="4">
        <v>43615</v>
      </c>
      <c r="O1518" s="4">
        <v>43830</v>
      </c>
      <c r="P1518">
        <v>1</v>
      </c>
      <c r="Q1518" t="s">
        <v>78</v>
      </c>
      <c r="R1518" t="s">
        <v>240</v>
      </c>
      <c r="S1518">
        <v>1</v>
      </c>
      <c r="T1518" t="s">
        <v>668</v>
      </c>
      <c r="U1518" t="s">
        <v>1212</v>
      </c>
      <c r="V1518" t="s">
        <v>1735</v>
      </c>
      <c r="W1518" t="s">
        <v>69</v>
      </c>
      <c r="X1518" t="s">
        <v>1548</v>
      </c>
      <c r="Y1518">
        <v>149.99</v>
      </c>
      <c r="Z1518">
        <v>14.99</v>
      </c>
      <c r="AA1518">
        <v>1</v>
      </c>
      <c r="AB1518" t="s">
        <v>393</v>
      </c>
      <c r="AC1518" t="s">
        <v>2345</v>
      </c>
      <c r="AH1518" s="4"/>
      <c r="AI1518" s="4"/>
      <c r="AJ1518" t="s">
        <v>78</v>
      </c>
      <c r="AK1518" t="s">
        <v>240</v>
      </c>
      <c r="AL1518" t="s">
        <v>668</v>
      </c>
      <c r="AM1518" t="s">
        <v>1212</v>
      </c>
      <c r="AN1518" t="s">
        <v>1735</v>
      </c>
      <c r="AO1518" t="s">
        <v>69</v>
      </c>
      <c r="AP1518" t="s">
        <v>1548</v>
      </c>
      <c r="AQ1518">
        <f>WebStore68[[#This Row],[unit_price]]*WebStore68[[#This Row],[quantity]]</f>
        <v>149.99</v>
      </c>
      <c r="AR1518" t="s">
        <v>393</v>
      </c>
      <c r="AS1518" t="s">
        <v>2345</v>
      </c>
      <c r="AT1518" t="str">
        <f t="shared" si="23"/>
        <v>4733074402211noMale437012Facebook4361543830149.9914.998138149.99114.9918</v>
      </c>
      <c r="AU1518">
        <f>COUNTIF(AT$2:AT1518,AT1518)</f>
        <v>1</v>
      </c>
      <c r="AV1518" t="str">
        <f>WebStore68[[#This Row],[country]]&amp;"-"&amp;WebStore68[[#This Row],[item]]</f>
        <v>Other-Starrett Professional Butchers Knife Set in Carry Case 11 Piece</v>
      </c>
    </row>
    <row r="1519" spans="1:48" hidden="1" x14ac:dyDescent="0.25">
      <c r="A1519">
        <v>474</v>
      </c>
      <c r="B1519">
        <v>17</v>
      </c>
      <c r="C1519" s="4">
        <v>44023</v>
      </c>
      <c r="D1519" s="14">
        <f>WebStore68[[#This Row],[order_date]]</f>
        <v>44023</v>
      </c>
      <c r="E1519" s="3">
        <f>ROUNDUP(MONTH(WebStore68[[#This Row],[order_date]])/3, 0)</f>
        <v>3</v>
      </c>
      <c r="F1519">
        <v>11</v>
      </c>
      <c r="G1519" t="s">
        <v>37</v>
      </c>
      <c r="H1519" t="s">
        <v>48</v>
      </c>
      <c r="I1519" t="s">
        <v>55</v>
      </c>
      <c r="J1519" t="s">
        <v>58</v>
      </c>
      <c r="K1519" s="4">
        <v>43739</v>
      </c>
      <c r="L1519">
        <v>3</v>
      </c>
      <c r="M1519" t="s">
        <v>59</v>
      </c>
      <c r="N1519" s="4">
        <v>43615</v>
      </c>
      <c r="O1519" s="4">
        <v>43830</v>
      </c>
      <c r="P1519">
        <v>1</v>
      </c>
      <c r="Q1519" t="s">
        <v>84</v>
      </c>
      <c r="R1519" t="s">
        <v>246</v>
      </c>
      <c r="S1519">
        <v>1</v>
      </c>
      <c r="T1519" t="s">
        <v>413</v>
      </c>
      <c r="U1519" t="s">
        <v>975</v>
      </c>
      <c r="V1519" t="s">
        <v>1508</v>
      </c>
      <c r="W1519" t="s">
        <v>69</v>
      </c>
      <c r="X1519" t="s">
        <v>1548</v>
      </c>
      <c r="Y1519">
        <v>10.25</v>
      </c>
      <c r="Z1519">
        <v>14.99</v>
      </c>
      <c r="AA1519">
        <v>1</v>
      </c>
      <c r="AB1519" t="s">
        <v>86</v>
      </c>
      <c r="AC1519" t="s">
        <v>2350</v>
      </c>
      <c r="AH1519" s="4"/>
      <c r="AI1519" s="4"/>
      <c r="AJ1519" t="s">
        <v>84</v>
      </c>
      <c r="AK1519" t="s">
        <v>246</v>
      </c>
      <c r="AL1519" t="s">
        <v>413</v>
      </c>
      <c r="AM1519" t="s">
        <v>975</v>
      </c>
      <c r="AN1519" t="s">
        <v>1508</v>
      </c>
      <c r="AO1519" t="s">
        <v>69</v>
      </c>
      <c r="AP1519" t="s">
        <v>1548</v>
      </c>
      <c r="AQ1519">
        <f>WebStore68[[#This Row],[unit_price]]*WebStore68[[#This Row],[quantity]]</f>
        <v>10.25</v>
      </c>
      <c r="AR1519" t="s">
        <v>86</v>
      </c>
      <c r="AS1519" t="s">
        <v>2350</v>
      </c>
      <c r="AT1519" t="str">
        <f t="shared" si="23"/>
        <v>474174402311yesFemale437393Google Ads436154383010.2514.99911410.25114.997</v>
      </c>
      <c r="AU1519">
        <f>COUNTIF(AT$2:AT1519,AT1519)</f>
        <v>1</v>
      </c>
      <c r="AV1519" t="str">
        <f>WebStore68[[#This Row],[country]]&amp;"-"&amp;WebStore68[[#This Row],[item]]</f>
        <v>Other-Putuo Decor Game Room Decor Do Not Disturb Gamer at Work Metal Tin Sign 12x8</v>
      </c>
    </row>
    <row r="1520" spans="1:48" hidden="1" x14ac:dyDescent="0.25">
      <c r="A1520">
        <v>483</v>
      </c>
      <c r="B1520">
        <v>379</v>
      </c>
      <c r="C1520" s="4">
        <v>44028</v>
      </c>
      <c r="D1520" s="14">
        <f>WebStore68[[#This Row],[order_date]]</f>
        <v>44028</v>
      </c>
      <c r="E1520" s="3">
        <f>ROUNDUP(MONTH(WebStore68[[#This Row],[order_date]])/3, 0)</f>
        <v>3</v>
      </c>
      <c r="F1520">
        <v>11</v>
      </c>
      <c r="G1520" t="s">
        <v>37</v>
      </c>
      <c r="H1520" t="s">
        <v>48</v>
      </c>
      <c r="I1520" t="s">
        <v>56</v>
      </c>
      <c r="J1520" t="s">
        <v>58</v>
      </c>
      <c r="K1520" s="4">
        <v>43849</v>
      </c>
      <c r="L1520">
        <v>5</v>
      </c>
      <c r="M1520" t="s">
        <v>60</v>
      </c>
      <c r="N1520" s="4">
        <v>43831</v>
      </c>
      <c r="O1520" s="4">
        <v>43921</v>
      </c>
      <c r="P1520">
        <v>1</v>
      </c>
      <c r="Q1520" t="s">
        <v>69</v>
      </c>
      <c r="R1520" t="s">
        <v>231</v>
      </c>
      <c r="S1520">
        <v>1</v>
      </c>
      <c r="T1520" t="s">
        <v>425</v>
      </c>
      <c r="U1520" t="s">
        <v>987</v>
      </c>
      <c r="V1520" t="s">
        <v>1520</v>
      </c>
      <c r="W1520" t="s">
        <v>67</v>
      </c>
      <c r="X1520" t="s">
        <v>1577</v>
      </c>
      <c r="Y1520">
        <v>398.97</v>
      </c>
      <c r="Z1520">
        <v>74.97</v>
      </c>
      <c r="AA1520">
        <v>1</v>
      </c>
      <c r="AB1520" t="s">
        <v>78</v>
      </c>
      <c r="AC1520" t="s">
        <v>2330</v>
      </c>
      <c r="AH1520" s="4"/>
      <c r="AI1520" s="4"/>
      <c r="AJ1520" t="s">
        <v>69</v>
      </c>
      <c r="AK1520" t="s">
        <v>231</v>
      </c>
      <c r="AL1520" t="s">
        <v>425</v>
      </c>
      <c r="AM1520" t="s">
        <v>987</v>
      </c>
      <c r="AN1520" t="s">
        <v>1520</v>
      </c>
      <c r="AO1520" t="s">
        <v>67</v>
      </c>
      <c r="AP1520" t="s">
        <v>1577</v>
      </c>
      <c r="AQ1520">
        <f>WebStore68[[#This Row],[unit_price]]*WebStore68[[#This Row],[quantity]]</f>
        <v>398.97</v>
      </c>
      <c r="AR1520" t="s">
        <v>78</v>
      </c>
      <c r="AS1520" t="s">
        <v>2330</v>
      </c>
      <c r="AT1520" t="str">
        <f t="shared" si="23"/>
        <v>4833794402811noFemale438495Facebook4383143921398.9774.971125132.99324.998</v>
      </c>
      <c r="AU1520">
        <f>COUNTIF(AT$2:AT1520,AT1520)</f>
        <v>1</v>
      </c>
      <c r="AV1520" t="str">
        <f>WebStore68[[#This Row],[country]]&amp;"-"&amp;WebStore68[[#This Row],[item]]</f>
        <v>Other-Scanmarker Air Pen Scanner</v>
      </c>
    </row>
    <row r="1521" spans="1:48" hidden="1" x14ac:dyDescent="0.25">
      <c r="A1521">
        <v>485</v>
      </c>
      <c r="B1521">
        <v>350</v>
      </c>
      <c r="C1521" s="13">
        <v>44029</v>
      </c>
      <c r="D1521" s="14">
        <f>WebStore68[[#This Row],[order_date]]</f>
        <v>44029</v>
      </c>
      <c r="E1521" s="3">
        <f>ROUNDUP(MONTH(WebStore68[[#This Row],[order_date]])/3, 0)</f>
        <v>3</v>
      </c>
      <c r="F1521">
        <v>11</v>
      </c>
      <c r="G1521" t="s">
        <v>37</v>
      </c>
      <c r="H1521" t="s">
        <v>48</v>
      </c>
      <c r="I1521" t="s">
        <v>56</v>
      </c>
      <c r="J1521" t="s">
        <v>57</v>
      </c>
      <c r="K1521" s="4">
        <v>43565</v>
      </c>
      <c r="L1521">
        <v>2</v>
      </c>
      <c r="N1521" s="4"/>
      <c r="O1521" s="4"/>
      <c r="P1521">
        <v>1</v>
      </c>
      <c r="Q1521" t="s">
        <v>90</v>
      </c>
      <c r="R1521" t="s">
        <v>252</v>
      </c>
      <c r="S1521">
        <v>1</v>
      </c>
      <c r="T1521" t="s">
        <v>70</v>
      </c>
      <c r="U1521" t="s">
        <v>1040</v>
      </c>
      <c r="V1521" t="s">
        <v>1568</v>
      </c>
      <c r="W1521" t="s">
        <v>69</v>
      </c>
      <c r="X1521" t="s">
        <v>1562</v>
      </c>
      <c r="Y1521">
        <v>198.99</v>
      </c>
      <c r="Z1521">
        <v>9.99</v>
      </c>
      <c r="AA1521">
        <v>1</v>
      </c>
      <c r="AB1521" t="s">
        <v>645</v>
      </c>
      <c r="AC1521" t="s">
        <v>2347</v>
      </c>
      <c r="AH1521" s="4"/>
      <c r="AI1521" s="4"/>
      <c r="AJ1521" t="s">
        <v>90</v>
      </c>
      <c r="AK1521" t="s">
        <v>252</v>
      </c>
      <c r="AL1521" t="s">
        <v>70</v>
      </c>
      <c r="AM1521" t="s">
        <v>1040</v>
      </c>
      <c r="AN1521" t="s">
        <v>1568</v>
      </c>
      <c r="AO1521" t="s">
        <v>69</v>
      </c>
      <c r="AP1521" t="s">
        <v>1562</v>
      </c>
      <c r="AQ1521">
        <f>WebStore68[[#This Row],[unit_price]]*WebStore68[[#This Row],[quantity]]</f>
        <v>198.99</v>
      </c>
      <c r="AR1521" t="s">
        <v>645</v>
      </c>
      <c r="AS1521" t="s">
        <v>2347</v>
      </c>
      <c r="AT1521" t="str">
        <f t="shared" si="23"/>
        <v>4853504402911noMale435652198.999.9965198.9919.9913</v>
      </c>
      <c r="AU1521">
        <f>COUNTIF(AT$2:AT1521,AT1521)</f>
        <v>1</v>
      </c>
      <c r="AV1521" t="str">
        <f>WebStore68[[#This Row],[country]]&amp;"-"&amp;WebStore68[[#This Row],[item]]</f>
        <v>Other-16" Large wood Vintage Premium metal chess set</v>
      </c>
    </row>
    <row r="1522" spans="1:48" hidden="1" x14ac:dyDescent="0.25">
      <c r="A1522">
        <v>492</v>
      </c>
      <c r="B1522">
        <v>430</v>
      </c>
      <c r="C1522" s="4">
        <v>44032</v>
      </c>
      <c r="D1522" s="14">
        <f>WebStore68[[#This Row],[order_date]]</f>
        <v>44032</v>
      </c>
      <c r="E1522" s="3">
        <f>ROUNDUP(MONTH(WebStore68[[#This Row],[order_date]])/3, 0)</f>
        <v>3</v>
      </c>
      <c r="F1522">
        <v>11</v>
      </c>
      <c r="G1522" t="s">
        <v>37</v>
      </c>
      <c r="H1522" t="s">
        <v>48</v>
      </c>
      <c r="I1522" t="s">
        <v>55</v>
      </c>
      <c r="J1522" t="s">
        <v>58</v>
      </c>
      <c r="K1522" s="4">
        <v>43546</v>
      </c>
      <c r="L1522">
        <v>3</v>
      </c>
      <c r="N1522" s="4"/>
      <c r="O1522" s="4"/>
      <c r="P1522">
        <v>1</v>
      </c>
      <c r="Q1522" t="s">
        <v>90</v>
      </c>
      <c r="R1522" t="s">
        <v>252</v>
      </c>
      <c r="S1522">
        <v>1</v>
      </c>
      <c r="T1522" t="s">
        <v>532</v>
      </c>
      <c r="U1522" t="s">
        <v>1094</v>
      </c>
      <c r="V1522" t="s">
        <v>1562</v>
      </c>
      <c r="W1522" t="s">
        <v>67</v>
      </c>
      <c r="X1522" t="s">
        <v>1562</v>
      </c>
      <c r="Y1522">
        <v>29.97</v>
      </c>
      <c r="Z1522">
        <v>29.97</v>
      </c>
      <c r="AA1522">
        <v>1</v>
      </c>
      <c r="AB1522" t="s">
        <v>645</v>
      </c>
      <c r="AC1522" t="s">
        <v>2347</v>
      </c>
      <c r="AH1522" s="4"/>
      <c r="AI1522" s="4"/>
      <c r="AJ1522" t="s">
        <v>90</v>
      </c>
      <c r="AK1522" t="s">
        <v>252</v>
      </c>
      <c r="AL1522" t="s">
        <v>532</v>
      </c>
      <c r="AM1522" t="s">
        <v>1094</v>
      </c>
      <c r="AN1522" t="s">
        <v>1562</v>
      </c>
      <c r="AO1522" t="s">
        <v>67</v>
      </c>
      <c r="AP1522" t="s">
        <v>1562</v>
      </c>
      <c r="AQ1522">
        <f>WebStore68[[#This Row],[unit_price]]*WebStore68[[#This Row],[quantity]]</f>
        <v>29.97</v>
      </c>
      <c r="AR1522" t="s">
        <v>645</v>
      </c>
      <c r="AS1522" t="s">
        <v>2347</v>
      </c>
      <c r="AT1522" t="str">
        <f t="shared" si="23"/>
        <v>4924304403211yesFemale43546329.9729.976729.9939.9913</v>
      </c>
      <c r="AU1522">
        <f>COUNTIF(AT$2:AT1522,AT1522)</f>
        <v>1</v>
      </c>
      <c r="AV1522" t="str">
        <f>WebStore68[[#This Row],[country]]&amp;"-"&amp;WebStore68[[#This Row],[item]]</f>
        <v>Other-Kinetic Sand Scents Ice Cream Treats Playset with 3 Colors of All-Natural Scented Sand and 6 Serving Tools</v>
      </c>
    </row>
    <row r="1523" spans="1:48" hidden="1" x14ac:dyDescent="0.25">
      <c r="A1523">
        <v>494</v>
      </c>
      <c r="B1523">
        <v>350</v>
      </c>
      <c r="C1523" s="13">
        <v>44034</v>
      </c>
      <c r="D1523" s="14">
        <f>WebStore68[[#This Row],[order_date]]</f>
        <v>44034</v>
      </c>
      <c r="E1523" s="3">
        <f>ROUNDUP(MONTH(WebStore68[[#This Row],[order_date]])/3, 0)</f>
        <v>3</v>
      </c>
      <c r="F1523">
        <v>11</v>
      </c>
      <c r="G1523" t="s">
        <v>37</v>
      </c>
      <c r="H1523" t="s">
        <v>48</v>
      </c>
      <c r="I1523" t="s">
        <v>56</v>
      </c>
      <c r="J1523" t="s">
        <v>57</v>
      </c>
      <c r="K1523" s="4">
        <v>43565</v>
      </c>
      <c r="L1523">
        <v>2</v>
      </c>
      <c r="N1523" s="4"/>
      <c r="O1523" s="4"/>
      <c r="P1523">
        <v>1</v>
      </c>
      <c r="Q1523" t="s">
        <v>65</v>
      </c>
      <c r="R1523" t="s">
        <v>227</v>
      </c>
      <c r="S1523">
        <v>1</v>
      </c>
      <c r="T1523" t="s">
        <v>685</v>
      </c>
      <c r="U1523" t="s">
        <v>1227</v>
      </c>
      <c r="V1523" t="s">
        <v>418</v>
      </c>
      <c r="W1523" t="s">
        <v>69</v>
      </c>
      <c r="X1523" t="s">
        <v>1517</v>
      </c>
      <c r="Y1523">
        <v>50</v>
      </c>
      <c r="Z1523">
        <v>19.989999999999998</v>
      </c>
      <c r="AA1523">
        <v>1</v>
      </c>
      <c r="AB1523" t="s">
        <v>431</v>
      </c>
      <c r="AC1523" t="s">
        <v>2326</v>
      </c>
      <c r="AH1523" s="4"/>
      <c r="AI1523" s="4"/>
      <c r="AJ1523" t="s">
        <v>65</v>
      </c>
      <c r="AK1523" t="s">
        <v>227</v>
      </c>
      <c r="AL1523" t="s">
        <v>685</v>
      </c>
      <c r="AM1523" t="s">
        <v>1227</v>
      </c>
      <c r="AN1523" t="s">
        <v>418</v>
      </c>
      <c r="AO1523" t="s">
        <v>69</v>
      </c>
      <c r="AP1523" t="s">
        <v>1517</v>
      </c>
      <c r="AQ1523">
        <f>WebStore68[[#This Row],[unit_price]]*WebStore68[[#This Row],[quantity]]</f>
        <v>50</v>
      </c>
      <c r="AR1523" t="s">
        <v>431</v>
      </c>
      <c r="AS1523" t="s">
        <v>2326</v>
      </c>
      <c r="AT1523" t="str">
        <f t="shared" si="23"/>
        <v>4943504403411noMale4356525019.99109350119.9924</v>
      </c>
      <c r="AU1523">
        <f>COUNTIF(AT$2:AT1523,AT1523)</f>
        <v>1</v>
      </c>
      <c r="AV1523" t="str">
        <f>WebStore68[[#This Row],[country]]&amp;"-"&amp;WebStore68[[#This Row],[item]]</f>
        <v>Other-Nail Polish 10 pieces set</v>
      </c>
    </row>
    <row r="1524" spans="1:48" hidden="1" x14ac:dyDescent="0.25">
      <c r="A1524">
        <v>498</v>
      </c>
      <c r="B1524">
        <v>427</v>
      </c>
      <c r="C1524" s="13">
        <v>44035</v>
      </c>
      <c r="D1524" s="14">
        <f>WebStore68[[#This Row],[order_date]]</f>
        <v>44035</v>
      </c>
      <c r="E1524" s="3">
        <f>ROUNDUP(MONTH(WebStore68[[#This Row],[order_date]])/3, 0)</f>
        <v>3</v>
      </c>
      <c r="F1524">
        <v>11</v>
      </c>
      <c r="G1524" t="s">
        <v>37</v>
      </c>
      <c r="H1524" t="s">
        <v>48</v>
      </c>
      <c r="I1524" t="s">
        <v>56</v>
      </c>
      <c r="J1524" t="s">
        <v>58</v>
      </c>
      <c r="K1524" s="4">
        <v>43621</v>
      </c>
      <c r="L1524">
        <v>2</v>
      </c>
      <c r="M1524" t="s">
        <v>60</v>
      </c>
      <c r="N1524" s="4">
        <v>43615</v>
      </c>
      <c r="O1524" s="4">
        <v>43830</v>
      </c>
      <c r="P1524">
        <v>2</v>
      </c>
      <c r="Q1524" t="s">
        <v>107</v>
      </c>
      <c r="R1524" t="s">
        <v>269</v>
      </c>
      <c r="S1524">
        <v>2</v>
      </c>
      <c r="T1524" t="s">
        <v>707</v>
      </c>
      <c r="U1524" t="s">
        <v>1248</v>
      </c>
      <c r="V1524" t="s">
        <v>1768</v>
      </c>
      <c r="W1524" t="s">
        <v>109</v>
      </c>
      <c r="X1524" t="s">
        <v>2030</v>
      </c>
      <c r="Y1524">
        <v>171.96</v>
      </c>
      <c r="Z1524">
        <v>74.959999999999994</v>
      </c>
      <c r="AA1524">
        <v>2</v>
      </c>
      <c r="AB1524" t="s">
        <v>2208</v>
      </c>
      <c r="AC1524" t="s">
        <v>2497</v>
      </c>
      <c r="AH1524" s="4"/>
      <c r="AI1524" s="4"/>
      <c r="AJ1524" t="s">
        <v>65</v>
      </c>
      <c r="AK1524" t="s">
        <v>227</v>
      </c>
      <c r="AL1524" t="s">
        <v>435</v>
      </c>
      <c r="AM1524" t="s">
        <v>997</v>
      </c>
      <c r="AN1524" t="s">
        <v>1529</v>
      </c>
      <c r="AO1524" t="s">
        <v>67</v>
      </c>
      <c r="AP1524" t="s">
        <v>1517</v>
      </c>
      <c r="AQ1524">
        <f>WebStore68[[#This Row],[unit_price]]*WebStore68[[#This Row],[quantity]]</f>
        <v>149.97</v>
      </c>
      <c r="AR1524" t="s">
        <v>431</v>
      </c>
      <c r="AS1524" t="s">
        <v>2326</v>
      </c>
      <c r="AT1524" t="str">
        <f t="shared" si="23"/>
        <v>4984274403511noFemale436212Facebook4361543830171.9674.96102949.99319.9924</v>
      </c>
      <c r="AU1524">
        <f>COUNTIF(AT$2:AT1524,AT1524)</f>
        <v>1</v>
      </c>
      <c r="AV1524" t="str">
        <f>WebStore68[[#This Row],[country]]&amp;"-"&amp;WebStore68[[#This Row],[item]]</f>
        <v>Other-Cleanser</v>
      </c>
    </row>
    <row r="1525" spans="1:48" hidden="1" x14ac:dyDescent="0.25">
      <c r="A1525">
        <v>498</v>
      </c>
      <c r="B1525">
        <v>427</v>
      </c>
      <c r="C1525" s="13">
        <v>44035</v>
      </c>
      <c r="D1525" s="14">
        <f>WebStore68[[#This Row],[order_date]]</f>
        <v>44035</v>
      </c>
      <c r="E1525" s="3">
        <f>ROUNDUP(MONTH(WebStore68[[#This Row],[order_date]])/3, 0)</f>
        <v>3</v>
      </c>
      <c r="F1525">
        <v>11</v>
      </c>
      <c r="G1525" t="s">
        <v>37</v>
      </c>
      <c r="H1525" t="s">
        <v>48</v>
      </c>
      <c r="I1525" t="s">
        <v>56</v>
      </c>
      <c r="J1525" t="s">
        <v>58</v>
      </c>
      <c r="K1525" s="4">
        <v>43621</v>
      </c>
      <c r="L1525">
        <v>2</v>
      </c>
      <c r="M1525" t="s">
        <v>60</v>
      </c>
      <c r="N1525" s="4">
        <v>43615</v>
      </c>
      <c r="O1525" s="4">
        <v>43830</v>
      </c>
      <c r="P1525">
        <v>2</v>
      </c>
      <c r="Q1525" t="s">
        <v>107</v>
      </c>
      <c r="R1525" t="s">
        <v>269</v>
      </c>
      <c r="S1525">
        <v>2</v>
      </c>
      <c r="T1525" t="s">
        <v>707</v>
      </c>
      <c r="U1525" t="s">
        <v>1248</v>
      </c>
      <c r="V1525" t="s">
        <v>1768</v>
      </c>
      <c r="W1525" t="s">
        <v>109</v>
      </c>
      <c r="X1525" t="s">
        <v>2030</v>
      </c>
      <c r="Y1525">
        <v>171.96</v>
      </c>
      <c r="Z1525">
        <v>74.959999999999994</v>
      </c>
      <c r="AA1525">
        <v>2</v>
      </c>
      <c r="AB1525" t="s">
        <v>2208</v>
      </c>
      <c r="AC1525" t="s">
        <v>2497</v>
      </c>
      <c r="AH1525" s="4"/>
      <c r="AI1525" s="4"/>
      <c r="AJ1525" t="s">
        <v>80</v>
      </c>
      <c r="AK1525" t="s">
        <v>242</v>
      </c>
      <c r="AL1525" t="s">
        <v>586</v>
      </c>
      <c r="AM1525" t="s">
        <v>966</v>
      </c>
      <c r="AN1525" t="s">
        <v>1667</v>
      </c>
      <c r="AO1525" t="s">
        <v>69</v>
      </c>
      <c r="AP1525" t="s">
        <v>1548</v>
      </c>
      <c r="AQ1525">
        <f>WebStore68[[#This Row],[unit_price]]*WebStore68[[#This Row],[quantity]]</f>
        <v>21.99</v>
      </c>
      <c r="AR1525" t="s">
        <v>67</v>
      </c>
      <c r="AS1525" t="s">
        <v>2373</v>
      </c>
      <c r="AT1525" t="str">
        <f t="shared" si="23"/>
        <v>4984274403511noFemale436212Facebook4361543830171.9674.9627021.99114.993</v>
      </c>
      <c r="AU1525">
        <f>COUNTIF(AT$2:AT1525,AT1525)</f>
        <v>1</v>
      </c>
      <c r="AV1525" t="str">
        <f>WebStore68[[#This Row],[country]]&amp;"-"&amp;WebStore68[[#This Row],[item]]</f>
        <v>Other-Kids Gamer Tee</v>
      </c>
    </row>
    <row r="1526" spans="1:48" hidden="1" x14ac:dyDescent="0.25">
      <c r="A1526">
        <v>500</v>
      </c>
      <c r="B1526">
        <v>139</v>
      </c>
      <c r="C1526" s="4">
        <v>44036</v>
      </c>
      <c r="D1526" s="14">
        <f>WebStore68[[#This Row],[order_date]]</f>
        <v>44036</v>
      </c>
      <c r="E1526" s="3">
        <f>ROUNDUP(MONTH(WebStore68[[#This Row],[order_date]])/3, 0)</f>
        <v>3</v>
      </c>
      <c r="F1526">
        <v>11</v>
      </c>
      <c r="G1526" t="s">
        <v>37</v>
      </c>
      <c r="H1526" t="s">
        <v>48</v>
      </c>
      <c r="I1526" t="s">
        <v>56</v>
      </c>
      <c r="J1526" t="s">
        <v>58</v>
      </c>
      <c r="K1526" s="4">
        <v>43982</v>
      </c>
      <c r="L1526">
        <v>9</v>
      </c>
      <c r="M1526" t="s">
        <v>59</v>
      </c>
      <c r="N1526" s="4">
        <v>43952</v>
      </c>
      <c r="O1526" s="4">
        <v>44075</v>
      </c>
      <c r="P1526">
        <v>2</v>
      </c>
      <c r="Q1526" t="s">
        <v>171</v>
      </c>
      <c r="R1526" t="s">
        <v>333</v>
      </c>
      <c r="S1526">
        <v>2</v>
      </c>
      <c r="T1526" t="s">
        <v>708</v>
      </c>
      <c r="U1526" t="s">
        <v>1249</v>
      </c>
      <c r="V1526" t="s">
        <v>1769</v>
      </c>
      <c r="W1526" t="s">
        <v>88</v>
      </c>
      <c r="X1526" t="s">
        <v>2039</v>
      </c>
      <c r="Y1526">
        <v>567.96</v>
      </c>
      <c r="Z1526">
        <v>49.96</v>
      </c>
      <c r="AA1526">
        <v>2</v>
      </c>
      <c r="AB1526" t="s">
        <v>2180</v>
      </c>
      <c r="AC1526" t="s">
        <v>2462</v>
      </c>
      <c r="AH1526" s="4"/>
      <c r="AI1526" s="4"/>
      <c r="AJ1526" t="s">
        <v>90</v>
      </c>
      <c r="AK1526" t="s">
        <v>252</v>
      </c>
      <c r="AL1526" t="s">
        <v>70</v>
      </c>
      <c r="AM1526" t="s">
        <v>1040</v>
      </c>
      <c r="AN1526" t="s">
        <v>1568</v>
      </c>
      <c r="AO1526" t="s">
        <v>80</v>
      </c>
      <c r="AP1526" t="s">
        <v>1562</v>
      </c>
      <c r="AQ1526">
        <f>WebStore68[[#This Row],[unit_price]]*WebStore68[[#This Row],[quantity]]</f>
        <v>397.98</v>
      </c>
      <c r="AR1526" t="s">
        <v>645</v>
      </c>
      <c r="AS1526" t="s">
        <v>2347</v>
      </c>
      <c r="AT1526" t="str">
        <f t="shared" si="23"/>
        <v>5001394403611noFemale439829Google Ads4395244075567.9649.9665198.9929.9913</v>
      </c>
      <c r="AU1526">
        <f>COUNTIF(AT$2:AT1526,AT1526)</f>
        <v>1</v>
      </c>
      <c r="AV1526" t="str">
        <f>WebStore68[[#This Row],[country]]&amp;"-"&amp;WebStore68[[#This Row],[item]]</f>
        <v>Other-16" Large wood Vintage Premium metal chess set</v>
      </c>
    </row>
    <row r="1527" spans="1:48" hidden="1" x14ac:dyDescent="0.25">
      <c r="A1527">
        <v>500</v>
      </c>
      <c r="B1527">
        <v>139</v>
      </c>
      <c r="C1527" s="4">
        <v>44036</v>
      </c>
      <c r="D1527" s="14">
        <f>WebStore68[[#This Row],[order_date]]</f>
        <v>44036</v>
      </c>
      <c r="E1527" s="3">
        <f>ROUNDUP(MONTH(WebStore68[[#This Row],[order_date]])/3, 0)</f>
        <v>3</v>
      </c>
      <c r="F1527">
        <v>11</v>
      </c>
      <c r="G1527" t="s">
        <v>37</v>
      </c>
      <c r="H1527" t="s">
        <v>48</v>
      </c>
      <c r="I1527" t="s">
        <v>56</v>
      </c>
      <c r="J1527" t="s">
        <v>58</v>
      </c>
      <c r="K1527" s="4">
        <v>43982</v>
      </c>
      <c r="L1527">
        <v>9</v>
      </c>
      <c r="M1527" t="s">
        <v>59</v>
      </c>
      <c r="N1527" s="4">
        <v>43952</v>
      </c>
      <c r="O1527" s="4">
        <v>44075</v>
      </c>
      <c r="P1527">
        <v>2</v>
      </c>
      <c r="Q1527" t="s">
        <v>171</v>
      </c>
      <c r="R1527" t="s">
        <v>333</v>
      </c>
      <c r="S1527">
        <v>2</v>
      </c>
      <c r="T1527" t="s">
        <v>708</v>
      </c>
      <c r="U1527" t="s">
        <v>1249</v>
      </c>
      <c r="V1527" t="s">
        <v>1769</v>
      </c>
      <c r="W1527" t="s">
        <v>88</v>
      </c>
      <c r="X1527" t="s">
        <v>2039</v>
      </c>
      <c r="Y1527">
        <v>567.96</v>
      </c>
      <c r="Z1527">
        <v>49.96</v>
      </c>
      <c r="AA1527">
        <v>2</v>
      </c>
      <c r="AB1527" t="s">
        <v>2180</v>
      </c>
      <c r="AC1527" t="s">
        <v>2462</v>
      </c>
      <c r="AH1527" s="4"/>
      <c r="AI1527" s="4"/>
      <c r="AJ1527" t="s">
        <v>84</v>
      </c>
      <c r="AK1527" t="s">
        <v>246</v>
      </c>
      <c r="AL1527" t="s">
        <v>714</v>
      </c>
      <c r="AM1527" t="s">
        <v>1255</v>
      </c>
      <c r="AN1527" t="s">
        <v>1773</v>
      </c>
      <c r="AO1527" t="s">
        <v>80</v>
      </c>
      <c r="AP1527" t="s">
        <v>1548</v>
      </c>
      <c r="AQ1527">
        <f>WebStore68[[#This Row],[unit_price]]*WebStore68[[#This Row],[quantity]]</f>
        <v>169.98</v>
      </c>
      <c r="AR1527" t="s">
        <v>410</v>
      </c>
      <c r="AS1527" t="s">
        <v>2359</v>
      </c>
      <c r="AT1527" t="str">
        <f t="shared" si="23"/>
        <v>5001394403611noFemale439829Google Ads4395244075567.9649.9695284.99214.9920</v>
      </c>
      <c r="AU1527">
        <f>COUNTIF(AT$2:AT1527,AT1527)</f>
        <v>1</v>
      </c>
      <c r="AV1527" t="str">
        <f>WebStore68[[#This Row],[country]]&amp;"-"&amp;WebStore68[[#This Row],[item]]</f>
        <v>Other-GK61s Mechanical Gaming Keyboard</v>
      </c>
    </row>
    <row r="1528" spans="1:48" hidden="1" x14ac:dyDescent="0.25">
      <c r="A1528">
        <v>501</v>
      </c>
      <c r="B1528">
        <v>262</v>
      </c>
      <c r="C1528" s="4">
        <v>44036</v>
      </c>
      <c r="D1528" s="14">
        <f>WebStore68[[#This Row],[order_date]]</f>
        <v>44036</v>
      </c>
      <c r="E1528" s="3">
        <f>ROUNDUP(MONTH(WebStore68[[#This Row],[order_date]])/3, 0)</f>
        <v>3</v>
      </c>
      <c r="F1528">
        <v>11</v>
      </c>
      <c r="G1528" t="s">
        <v>37</v>
      </c>
      <c r="H1528" t="s">
        <v>48</v>
      </c>
      <c r="I1528" t="s">
        <v>56</v>
      </c>
      <c r="J1528" t="s">
        <v>58</v>
      </c>
      <c r="K1528" s="4">
        <v>43929</v>
      </c>
      <c r="L1528">
        <v>7</v>
      </c>
      <c r="M1528" t="s">
        <v>61</v>
      </c>
      <c r="N1528" s="4">
        <v>43915</v>
      </c>
      <c r="O1528" s="4">
        <v>44012</v>
      </c>
      <c r="P1528">
        <v>1</v>
      </c>
      <c r="Q1528" t="s">
        <v>80</v>
      </c>
      <c r="R1528" t="s">
        <v>242</v>
      </c>
      <c r="S1528">
        <v>1</v>
      </c>
      <c r="T1528" t="s">
        <v>548</v>
      </c>
      <c r="U1528" t="s">
        <v>1109</v>
      </c>
      <c r="V1528" t="s">
        <v>1634</v>
      </c>
      <c r="W1528" t="s">
        <v>80</v>
      </c>
      <c r="X1528" t="s">
        <v>1548</v>
      </c>
      <c r="Y1528">
        <v>55.96</v>
      </c>
      <c r="Z1528">
        <v>29.98</v>
      </c>
      <c r="AA1528">
        <v>1</v>
      </c>
      <c r="AB1528" t="s">
        <v>67</v>
      </c>
      <c r="AC1528" t="s">
        <v>2373</v>
      </c>
      <c r="AH1528" s="4"/>
      <c r="AI1528" s="4"/>
      <c r="AJ1528" t="s">
        <v>80</v>
      </c>
      <c r="AK1528" t="s">
        <v>242</v>
      </c>
      <c r="AL1528" t="s">
        <v>548</v>
      </c>
      <c r="AM1528" t="s">
        <v>1109</v>
      </c>
      <c r="AN1528" t="s">
        <v>1634</v>
      </c>
      <c r="AO1528" t="s">
        <v>80</v>
      </c>
      <c r="AP1528" t="s">
        <v>1548</v>
      </c>
      <c r="AQ1528">
        <f>WebStore68[[#This Row],[unit_price]]*WebStore68[[#This Row],[quantity]]</f>
        <v>55.96</v>
      </c>
      <c r="AR1528" t="s">
        <v>67</v>
      </c>
      <c r="AS1528" t="s">
        <v>2373</v>
      </c>
      <c r="AT1528" t="str">
        <f t="shared" si="23"/>
        <v>5012624403611noFemale439297YouTube439154401255.9629.9823627.98214.993</v>
      </c>
      <c r="AU1528">
        <f>COUNTIF(AT$2:AT1528,AT1528)</f>
        <v>1</v>
      </c>
      <c r="AV1528" t="str">
        <f>WebStore68[[#This Row],[country]]&amp;"-"&amp;WebStore68[[#This Row],[item]]</f>
        <v>Other-Dokotoo Womens Spring Summer Deep V Neck Ruffle Long Sleeve Floral Print Mini Dress</v>
      </c>
    </row>
    <row r="1529" spans="1:48" hidden="1" x14ac:dyDescent="0.25">
      <c r="A1529">
        <v>503</v>
      </c>
      <c r="B1529">
        <v>113</v>
      </c>
      <c r="C1529" s="4">
        <v>44037</v>
      </c>
      <c r="D1529" s="14">
        <f>WebStore68[[#This Row],[order_date]]</f>
        <v>44037</v>
      </c>
      <c r="E1529" s="3">
        <f>ROUNDUP(MONTH(WebStore68[[#This Row],[order_date]])/3, 0)</f>
        <v>3</v>
      </c>
      <c r="F1529">
        <v>11</v>
      </c>
      <c r="G1529" t="s">
        <v>37</v>
      </c>
      <c r="H1529" t="s">
        <v>48</v>
      </c>
      <c r="I1529" t="s">
        <v>55</v>
      </c>
      <c r="J1529" t="s">
        <v>58</v>
      </c>
      <c r="K1529" s="4">
        <v>43844</v>
      </c>
      <c r="L1529">
        <v>4</v>
      </c>
      <c r="M1529" t="s">
        <v>61</v>
      </c>
      <c r="N1529" s="4">
        <v>43831</v>
      </c>
      <c r="O1529" s="4">
        <v>43861</v>
      </c>
      <c r="P1529">
        <v>1</v>
      </c>
      <c r="Q1529" t="s">
        <v>80</v>
      </c>
      <c r="R1529" t="s">
        <v>242</v>
      </c>
      <c r="S1529">
        <v>1</v>
      </c>
      <c r="T1529" t="s">
        <v>649</v>
      </c>
      <c r="U1529" t="s">
        <v>1193</v>
      </c>
      <c r="V1529" t="s">
        <v>1717</v>
      </c>
      <c r="W1529" t="s">
        <v>80</v>
      </c>
      <c r="X1529" t="s">
        <v>1548</v>
      </c>
      <c r="Y1529">
        <v>65.900000000000006</v>
      </c>
      <c r="Z1529">
        <v>29.98</v>
      </c>
      <c r="AA1529">
        <v>1</v>
      </c>
      <c r="AB1529" t="s">
        <v>70</v>
      </c>
      <c r="AC1529" t="s">
        <v>2341</v>
      </c>
      <c r="AH1529" s="4"/>
      <c r="AI1529" s="4"/>
      <c r="AJ1529" t="s">
        <v>80</v>
      </c>
      <c r="AK1529" t="s">
        <v>242</v>
      </c>
      <c r="AL1529" t="s">
        <v>649</v>
      </c>
      <c r="AM1529" t="s">
        <v>1193</v>
      </c>
      <c r="AN1529" t="s">
        <v>1717</v>
      </c>
      <c r="AO1529" t="s">
        <v>80</v>
      </c>
      <c r="AP1529" t="s">
        <v>1548</v>
      </c>
      <c r="AQ1529">
        <f>WebStore68[[#This Row],[unit_price]]*WebStore68[[#This Row],[quantity]]</f>
        <v>65.900000000000006</v>
      </c>
      <c r="AR1529" t="s">
        <v>70</v>
      </c>
      <c r="AS1529" t="s">
        <v>2341</v>
      </c>
      <c r="AT1529" t="str">
        <f t="shared" si="23"/>
        <v>5031134403711yesFemale438444YouTube438314386165.929.9825432.95214.995</v>
      </c>
      <c r="AU1529">
        <f>COUNTIF(AT$2:AT1529,AT1529)</f>
        <v>1</v>
      </c>
      <c r="AV1529" t="str">
        <f>WebStore68[[#This Row],[country]]&amp;"-"&amp;WebStore68[[#This Row],[item]]</f>
        <v>Other-GOSOPIN Women Ripped Slim Fit Jeans</v>
      </c>
    </row>
    <row r="1530" spans="1:48" hidden="1" x14ac:dyDescent="0.25">
      <c r="A1530">
        <v>508</v>
      </c>
      <c r="B1530">
        <v>54</v>
      </c>
      <c r="C1530" s="4">
        <v>44040</v>
      </c>
      <c r="D1530" s="14">
        <f>WebStore68[[#This Row],[order_date]]</f>
        <v>44040</v>
      </c>
      <c r="E1530" s="3">
        <f>ROUNDUP(MONTH(WebStore68[[#This Row],[order_date]])/3, 0)</f>
        <v>3</v>
      </c>
      <c r="F1530">
        <v>11</v>
      </c>
      <c r="G1530" t="s">
        <v>37</v>
      </c>
      <c r="H1530" t="s">
        <v>48</v>
      </c>
      <c r="I1530" t="s">
        <v>56</v>
      </c>
      <c r="J1530" t="s">
        <v>57</v>
      </c>
      <c r="K1530" s="4">
        <v>43891</v>
      </c>
      <c r="L1530">
        <v>5</v>
      </c>
      <c r="M1530" t="s">
        <v>60</v>
      </c>
      <c r="N1530" s="4">
        <v>43831</v>
      </c>
      <c r="O1530" s="4">
        <v>43921</v>
      </c>
      <c r="P1530">
        <v>1</v>
      </c>
      <c r="Q1530" t="s">
        <v>80</v>
      </c>
      <c r="R1530" t="s">
        <v>242</v>
      </c>
      <c r="S1530">
        <v>1</v>
      </c>
      <c r="T1530" t="s">
        <v>709</v>
      </c>
      <c r="U1530" t="s">
        <v>1250</v>
      </c>
      <c r="V1530" t="s">
        <v>425</v>
      </c>
      <c r="W1530" t="s">
        <v>69</v>
      </c>
      <c r="X1530" t="s">
        <v>1548</v>
      </c>
      <c r="Y1530">
        <v>125</v>
      </c>
      <c r="Z1530">
        <v>14.99</v>
      </c>
      <c r="AA1530">
        <v>1</v>
      </c>
      <c r="AB1530" t="s">
        <v>79</v>
      </c>
      <c r="AC1530" t="s">
        <v>2349</v>
      </c>
      <c r="AH1530" s="4"/>
      <c r="AI1530" s="4"/>
      <c r="AJ1530" t="s">
        <v>80</v>
      </c>
      <c r="AK1530" t="s">
        <v>242</v>
      </c>
      <c r="AL1530" t="s">
        <v>709</v>
      </c>
      <c r="AM1530" t="s">
        <v>1250</v>
      </c>
      <c r="AN1530" t="s">
        <v>425</v>
      </c>
      <c r="AO1530" t="s">
        <v>69</v>
      </c>
      <c r="AP1530" t="s">
        <v>1548</v>
      </c>
      <c r="AQ1530">
        <f>WebStore68[[#This Row],[unit_price]]*WebStore68[[#This Row],[quantity]]</f>
        <v>125</v>
      </c>
      <c r="AR1530" t="s">
        <v>79</v>
      </c>
      <c r="AS1530" t="s">
        <v>2349</v>
      </c>
      <c r="AT1530" t="str">
        <f t="shared" si="23"/>
        <v>508544404011noMale438915Facebook438314392112514.99258125114.994</v>
      </c>
      <c r="AU1530">
        <f>COUNTIF(AT$2:AT1530,AT1530)</f>
        <v>1</v>
      </c>
      <c r="AV1530" t="str">
        <f>WebStore68[[#This Row],[country]]&amp;"-"&amp;WebStore68[[#This Row],[item]]</f>
        <v>Other-Halloween Superhero Costume</v>
      </c>
    </row>
    <row r="1531" spans="1:48" hidden="1" x14ac:dyDescent="0.25">
      <c r="A1531">
        <v>526</v>
      </c>
      <c r="B1531">
        <v>73</v>
      </c>
      <c r="C1531" s="4">
        <v>44049</v>
      </c>
      <c r="D1531" s="14">
        <f>WebStore68[[#This Row],[order_date]]</f>
        <v>44049</v>
      </c>
      <c r="E1531" s="3">
        <f>ROUNDUP(MONTH(WebStore68[[#This Row],[order_date]])/3, 0)</f>
        <v>3</v>
      </c>
      <c r="F1531">
        <v>11</v>
      </c>
      <c r="G1531" t="s">
        <v>37</v>
      </c>
      <c r="H1531" t="s">
        <v>48</v>
      </c>
      <c r="I1531" t="s">
        <v>56</v>
      </c>
      <c r="J1531" t="s">
        <v>58</v>
      </c>
      <c r="K1531" s="4">
        <v>43916</v>
      </c>
      <c r="L1531">
        <v>7</v>
      </c>
      <c r="M1531" t="s">
        <v>61</v>
      </c>
      <c r="N1531" s="4">
        <v>43915</v>
      </c>
      <c r="O1531" s="4">
        <v>44012</v>
      </c>
      <c r="P1531">
        <v>1</v>
      </c>
      <c r="Q1531" t="s">
        <v>84</v>
      </c>
      <c r="R1531" t="s">
        <v>246</v>
      </c>
      <c r="S1531">
        <v>1</v>
      </c>
      <c r="T1531" t="s">
        <v>714</v>
      </c>
      <c r="U1531" t="s">
        <v>1255</v>
      </c>
      <c r="V1531" t="s">
        <v>1773</v>
      </c>
      <c r="W1531" t="s">
        <v>80</v>
      </c>
      <c r="X1531" t="s">
        <v>1548</v>
      </c>
      <c r="Y1531">
        <v>169.98</v>
      </c>
      <c r="Z1531">
        <v>29.98</v>
      </c>
      <c r="AA1531">
        <v>1</v>
      </c>
      <c r="AB1531" t="s">
        <v>410</v>
      </c>
      <c r="AC1531" t="s">
        <v>2359</v>
      </c>
      <c r="AH1531" s="4"/>
      <c r="AI1531" s="4"/>
      <c r="AJ1531" t="s">
        <v>84</v>
      </c>
      <c r="AK1531" t="s">
        <v>246</v>
      </c>
      <c r="AL1531" t="s">
        <v>714</v>
      </c>
      <c r="AM1531" t="s">
        <v>1255</v>
      </c>
      <c r="AN1531" t="s">
        <v>1773</v>
      </c>
      <c r="AO1531" t="s">
        <v>80</v>
      </c>
      <c r="AP1531" t="s">
        <v>1548</v>
      </c>
      <c r="AQ1531">
        <f>WebStore68[[#This Row],[unit_price]]*WebStore68[[#This Row],[quantity]]</f>
        <v>169.98</v>
      </c>
      <c r="AR1531" t="s">
        <v>410</v>
      </c>
      <c r="AS1531" t="s">
        <v>2359</v>
      </c>
      <c r="AT1531" t="str">
        <f t="shared" si="23"/>
        <v>526734404911noFemale439167YouTube4391544012169.9829.9895284.99214.9920</v>
      </c>
      <c r="AU1531">
        <f>COUNTIF(AT$2:AT1531,AT1531)</f>
        <v>1</v>
      </c>
      <c r="AV1531" t="str">
        <f>WebStore68[[#This Row],[country]]&amp;"-"&amp;WebStore68[[#This Row],[item]]</f>
        <v>Other-GK61s Mechanical Gaming Keyboard</v>
      </c>
    </row>
    <row r="1532" spans="1:48" hidden="1" x14ac:dyDescent="0.25">
      <c r="A1532">
        <v>533</v>
      </c>
      <c r="B1532">
        <v>54</v>
      </c>
      <c r="C1532" s="4">
        <v>44051</v>
      </c>
      <c r="D1532" s="14">
        <f>WebStore68[[#This Row],[order_date]]</f>
        <v>44051</v>
      </c>
      <c r="E1532" s="3">
        <f>ROUNDUP(MONTH(WebStore68[[#This Row],[order_date]])/3, 0)</f>
        <v>3</v>
      </c>
      <c r="F1532">
        <v>11</v>
      </c>
      <c r="G1532" t="s">
        <v>37</v>
      </c>
      <c r="H1532" t="s">
        <v>48</v>
      </c>
      <c r="I1532" t="s">
        <v>56</v>
      </c>
      <c r="J1532" t="s">
        <v>57</v>
      </c>
      <c r="K1532" s="4">
        <v>43891</v>
      </c>
      <c r="L1532">
        <v>5</v>
      </c>
      <c r="M1532" t="s">
        <v>60</v>
      </c>
      <c r="N1532" s="4">
        <v>43831</v>
      </c>
      <c r="O1532" s="4">
        <v>43921</v>
      </c>
      <c r="P1532">
        <v>3</v>
      </c>
      <c r="Q1532" t="s">
        <v>174</v>
      </c>
      <c r="R1532" t="s">
        <v>336</v>
      </c>
      <c r="S1532">
        <v>3</v>
      </c>
      <c r="T1532" t="s">
        <v>718</v>
      </c>
      <c r="U1532" t="s">
        <v>1260</v>
      </c>
      <c r="V1532" t="s">
        <v>1778</v>
      </c>
      <c r="W1532" t="s">
        <v>2013</v>
      </c>
      <c r="X1532" t="s">
        <v>2061</v>
      </c>
      <c r="Y1532">
        <v>473.08</v>
      </c>
      <c r="Z1532">
        <v>99.94</v>
      </c>
      <c r="AA1532">
        <v>3</v>
      </c>
      <c r="AB1532" t="s">
        <v>2212</v>
      </c>
      <c r="AC1532" t="s">
        <v>2501</v>
      </c>
      <c r="AH1532" s="4"/>
      <c r="AI1532" s="4"/>
      <c r="AJ1532" t="s">
        <v>79</v>
      </c>
      <c r="AK1532" t="s">
        <v>241</v>
      </c>
      <c r="AL1532" t="s">
        <v>542</v>
      </c>
      <c r="AM1532" t="s">
        <v>1103</v>
      </c>
      <c r="AN1532" t="s">
        <v>1630</v>
      </c>
      <c r="AO1532" t="s">
        <v>80</v>
      </c>
      <c r="AP1532" t="s">
        <v>1548</v>
      </c>
      <c r="AQ1532">
        <f>WebStore68[[#This Row],[unit_price]]*WebStore68[[#This Row],[quantity]]</f>
        <v>9.14</v>
      </c>
      <c r="AR1532" t="s">
        <v>86</v>
      </c>
      <c r="AS1532" t="s">
        <v>2350</v>
      </c>
      <c r="AT1532" t="str">
        <f t="shared" si="23"/>
        <v>533544405111noMale438915Facebook4383143921473.0899.9441484.57214.997</v>
      </c>
      <c r="AU1532">
        <f>COUNTIF(AT$2:AT1532,AT1532)</f>
        <v>1</v>
      </c>
      <c r="AV1532" t="str">
        <f>WebStore68[[#This Row],[country]]&amp;"-"&amp;WebStore68[[#This Row],[item]]</f>
        <v>Other-Ultra Pro 81147 2-Piece 150 Count Clear Card Storage Box</v>
      </c>
    </row>
    <row r="1533" spans="1:48" hidden="1" x14ac:dyDescent="0.25">
      <c r="A1533">
        <v>533</v>
      </c>
      <c r="B1533">
        <v>54</v>
      </c>
      <c r="C1533" s="4">
        <v>44051</v>
      </c>
      <c r="D1533" s="14">
        <f>WebStore68[[#This Row],[order_date]]</f>
        <v>44051</v>
      </c>
      <c r="E1533" s="3">
        <f>ROUNDUP(MONTH(WebStore68[[#This Row],[order_date]])/3, 0)</f>
        <v>3</v>
      </c>
      <c r="F1533">
        <v>11</v>
      </c>
      <c r="G1533" t="s">
        <v>37</v>
      </c>
      <c r="H1533" t="s">
        <v>48</v>
      </c>
      <c r="I1533" t="s">
        <v>56</v>
      </c>
      <c r="J1533" t="s">
        <v>57</v>
      </c>
      <c r="K1533" s="4">
        <v>43891</v>
      </c>
      <c r="L1533">
        <v>5</v>
      </c>
      <c r="M1533" t="s">
        <v>60</v>
      </c>
      <c r="N1533" s="4">
        <v>43831</v>
      </c>
      <c r="O1533" s="4">
        <v>43921</v>
      </c>
      <c r="P1533">
        <v>3</v>
      </c>
      <c r="Q1533" t="s">
        <v>174</v>
      </c>
      <c r="R1533" t="s">
        <v>336</v>
      </c>
      <c r="S1533">
        <v>3</v>
      </c>
      <c r="T1533" t="s">
        <v>718</v>
      </c>
      <c r="U1533" t="s">
        <v>1260</v>
      </c>
      <c r="V1533" t="s">
        <v>1778</v>
      </c>
      <c r="W1533" t="s">
        <v>2013</v>
      </c>
      <c r="X1533" t="s">
        <v>2061</v>
      </c>
      <c r="Y1533">
        <v>473.08</v>
      </c>
      <c r="Z1533">
        <v>99.94</v>
      </c>
      <c r="AA1533">
        <v>3</v>
      </c>
      <c r="AB1533" t="s">
        <v>2212</v>
      </c>
      <c r="AC1533" t="s">
        <v>2501</v>
      </c>
      <c r="AH1533" s="4"/>
      <c r="AI1533" s="4"/>
      <c r="AJ1533" t="s">
        <v>86</v>
      </c>
      <c r="AK1533" t="s">
        <v>248</v>
      </c>
      <c r="AL1533" t="s">
        <v>584</v>
      </c>
      <c r="AM1533" t="s">
        <v>1062</v>
      </c>
      <c r="AN1533" t="s">
        <v>1665</v>
      </c>
      <c r="AO1533" t="s">
        <v>69</v>
      </c>
      <c r="AP1533" t="s">
        <v>1577</v>
      </c>
      <c r="AQ1533">
        <f>WebStore68[[#This Row],[unit_price]]*WebStore68[[#This Row],[quantity]]</f>
        <v>61.97</v>
      </c>
      <c r="AR1533" t="s">
        <v>530</v>
      </c>
      <c r="AS1533" t="s">
        <v>2367</v>
      </c>
      <c r="AT1533" t="str">
        <f t="shared" si="23"/>
        <v>533544405111noMale438915Facebook4383143921473.0899.9478261.97124.9916</v>
      </c>
      <c r="AU1533">
        <f>COUNTIF(AT$2:AT1533,AT1533)</f>
        <v>1</v>
      </c>
      <c r="AV1533" t="str">
        <f>WebStore68[[#This Row],[country]]&amp;"-"&amp;WebStore68[[#This Row],[item]]</f>
        <v>Other-LuxNine memoryfoam Science Contour Pillow</v>
      </c>
    </row>
    <row r="1534" spans="1:48" hidden="1" x14ac:dyDescent="0.25">
      <c r="A1534">
        <v>533</v>
      </c>
      <c r="B1534">
        <v>54</v>
      </c>
      <c r="C1534" s="4">
        <v>44051</v>
      </c>
      <c r="D1534" s="14">
        <f>WebStore68[[#This Row],[order_date]]</f>
        <v>44051</v>
      </c>
      <c r="E1534" s="3">
        <f>ROUNDUP(MONTH(WebStore68[[#This Row],[order_date]])/3, 0)</f>
        <v>3</v>
      </c>
      <c r="F1534">
        <v>11</v>
      </c>
      <c r="G1534" t="s">
        <v>37</v>
      </c>
      <c r="H1534" t="s">
        <v>48</v>
      </c>
      <c r="I1534" t="s">
        <v>56</v>
      </c>
      <c r="J1534" t="s">
        <v>57</v>
      </c>
      <c r="K1534" s="4">
        <v>43891</v>
      </c>
      <c r="L1534">
        <v>5</v>
      </c>
      <c r="M1534" t="s">
        <v>60</v>
      </c>
      <c r="N1534" s="4">
        <v>43831</v>
      </c>
      <c r="O1534" s="4">
        <v>43921</v>
      </c>
      <c r="P1534">
        <v>3</v>
      </c>
      <c r="Q1534" t="s">
        <v>174</v>
      </c>
      <c r="R1534" t="s">
        <v>336</v>
      </c>
      <c r="S1534">
        <v>3</v>
      </c>
      <c r="T1534" t="s">
        <v>718</v>
      </c>
      <c r="U1534" t="s">
        <v>1260</v>
      </c>
      <c r="V1534" t="s">
        <v>1778</v>
      </c>
      <c r="W1534" t="s">
        <v>2013</v>
      </c>
      <c r="X1534" t="s">
        <v>2061</v>
      </c>
      <c r="Y1534">
        <v>473.08</v>
      </c>
      <c r="Z1534">
        <v>99.94</v>
      </c>
      <c r="AA1534">
        <v>3</v>
      </c>
      <c r="AB1534" t="s">
        <v>2212</v>
      </c>
      <c r="AC1534" t="s">
        <v>2501</v>
      </c>
      <c r="AH1534" s="4"/>
      <c r="AI1534" s="4"/>
      <c r="AJ1534" t="s">
        <v>84</v>
      </c>
      <c r="AK1534" t="s">
        <v>246</v>
      </c>
      <c r="AL1534" t="s">
        <v>438</v>
      </c>
      <c r="AM1534" t="s">
        <v>1000</v>
      </c>
      <c r="AN1534" t="s">
        <v>1532</v>
      </c>
      <c r="AO1534" t="s">
        <v>67</v>
      </c>
      <c r="AP1534" t="s">
        <v>1548</v>
      </c>
      <c r="AQ1534">
        <f>WebStore68[[#This Row],[unit_price]]*WebStore68[[#This Row],[quantity]]</f>
        <v>401.97</v>
      </c>
      <c r="AR1534" t="s">
        <v>645</v>
      </c>
      <c r="AS1534" t="s">
        <v>2347</v>
      </c>
      <c r="AT1534" t="str">
        <f t="shared" si="23"/>
        <v>533544405111noMale438915Facebook4383143921473.0899.94981133.99314.9913</v>
      </c>
      <c r="AU1534">
        <f>COUNTIF(AT$2:AT1534,AT1534)</f>
        <v>1</v>
      </c>
      <c r="AV1534" t="str">
        <f>WebStore68[[#This Row],[country]]&amp;"-"&amp;WebStore68[[#This Row],[item]]</f>
        <v>Other-Logitech G733 LIGHTSPEED Wireless Gaming Headset</v>
      </c>
    </row>
    <row r="1535" spans="1:48" hidden="1" x14ac:dyDescent="0.25">
      <c r="A1535">
        <v>535</v>
      </c>
      <c r="B1535">
        <v>157</v>
      </c>
      <c r="C1535" s="4">
        <v>44052</v>
      </c>
      <c r="D1535" s="14">
        <f>WebStore68[[#This Row],[order_date]]</f>
        <v>44052</v>
      </c>
      <c r="E1535" s="3">
        <f>ROUNDUP(MONTH(WebStore68[[#This Row],[order_date]])/3, 0)</f>
        <v>3</v>
      </c>
      <c r="F1535">
        <v>11</v>
      </c>
      <c r="G1535" t="s">
        <v>37</v>
      </c>
      <c r="H1535" t="s">
        <v>48</v>
      </c>
      <c r="I1535" t="s">
        <v>56</v>
      </c>
      <c r="J1535" t="s">
        <v>58</v>
      </c>
      <c r="K1535" s="4">
        <v>43937</v>
      </c>
      <c r="L1535">
        <v>7</v>
      </c>
      <c r="M1535" t="s">
        <v>61</v>
      </c>
      <c r="N1535" s="4">
        <v>43915</v>
      </c>
      <c r="O1535" s="4">
        <v>44012</v>
      </c>
      <c r="P1535">
        <v>1</v>
      </c>
      <c r="Q1535" t="s">
        <v>80</v>
      </c>
      <c r="R1535" t="s">
        <v>242</v>
      </c>
      <c r="S1535">
        <v>1</v>
      </c>
      <c r="T1535" t="s">
        <v>558</v>
      </c>
      <c r="U1535" t="s">
        <v>1118</v>
      </c>
      <c r="V1535" t="s">
        <v>1548</v>
      </c>
      <c r="W1535" t="s">
        <v>80</v>
      </c>
      <c r="X1535" t="s">
        <v>1548</v>
      </c>
      <c r="Y1535">
        <v>29.98</v>
      </c>
      <c r="Z1535">
        <v>29.98</v>
      </c>
      <c r="AA1535">
        <v>1</v>
      </c>
      <c r="AB1535" t="s">
        <v>79</v>
      </c>
      <c r="AC1535" t="s">
        <v>2349</v>
      </c>
      <c r="AH1535" s="4"/>
      <c r="AI1535" s="4"/>
      <c r="AJ1535" t="s">
        <v>80</v>
      </c>
      <c r="AK1535" t="s">
        <v>242</v>
      </c>
      <c r="AL1535" t="s">
        <v>558</v>
      </c>
      <c r="AM1535" t="s">
        <v>1118</v>
      </c>
      <c r="AN1535" t="s">
        <v>1548</v>
      </c>
      <c r="AO1535" t="s">
        <v>80</v>
      </c>
      <c r="AP1535" t="s">
        <v>1548</v>
      </c>
      <c r="AQ1535">
        <f>WebStore68[[#This Row],[unit_price]]*WebStore68[[#This Row],[quantity]]</f>
        <v>29.98</v>
      </c>
      <c r="AR1535" t="s">
        <v>79</v>
      </c>
      <c r="AS1535" t="s">
        <v>2349</v>
      </c>
      <c r="AT1535" t="str">
        <f t="shared" si="23"/>
        <v>5351574405211noFemale439377YouTube439154401229.9829.9823414.99214.994</v>
      </c>
      <c r="AU1535">
        <f>COUNTIF(AT$2:AT1535,AT1535)</f>
        <v>1</v>
      </c>
      <c r="AV1535" t="str">
        <f>WebStore68[[#This Row],[country]]&amp;"-"&amp;WebStore68[[#This Row],[item]]</f>
        <v>Other-Disney Princess T-Shirt</v>
      </c>
    </row>
    <row r="1536" spans="1:48" hidden="1" x14ac:dyDescent="0.25">
      <c r="A1536">
        <v>541</v>
      </c>
      <c r="B1536">
        <v>307</v>
      </c>
      <c r="C1536" s="13">
        <v>44055</v>
      </c>
      <c r="D1536" s="14">
        <f>WebStore68[[#This Row],[order_date]]</f>
        <v>44055</v>
      </c>
      <c r="E1536" s="3">
        <f>ROUNDUP(MONTH(WebStore68[[#This Row],[order_date]])/3, 0)</f>
        <v>3</v>
      </c>
      <c r="F1536">
        <v>11</v>
      </c>
      <c r="G1536" t="s">
        <v>37</v>
      </c>
      <c r="H1536" t="s">
        <v>48</v>
      </c>
      <c r="I1536" t="s">
        <v>56</v>
      </c>
      <c r="J1536" t="s">
        <v>57</v>
      </c>
      <c r="K1536" s="4">
        <v>43701</v>
      </c>
      <c r="L1536">
        <v>2</v>
      </c>
      <c r="M1536" t="s">
        <v>60</v>
      </c>
      <c r="N1536" s="4">
        <v>43615</v>
      </c>
      <c r="O1536" s="4">
        <v>43830</v>
      </c>
      <c r="P1536">
        <v>1</v>
      </c>
      <c r="Q1536" t="s">
        <v>79</v>
      </c>
      <c r="R1536" t="s">
        <v>241</v>
      </c>
      <c r="S1536">
        <v>1</v>
      </c>
      <c r="T1536" t="s">
        <v>541</v>
      </c>
      <c r="U1536" t="s">
        <v>968</v>
      </c>
      <c r="V1536" t="s">
        <v>1629</v>
      </c>
      <c r="W1536" t="s">
        <v>80</v>
      </c>
      <c r="X1536" t="s">
        <v>1548</v>
      </c>
      <c r="Y1536">
        <v>173.8</v>
      </c>
      <c r="Z1536">
        <v>29.98</v>
      </c>
      <c r="AA1536">
        <v>1</v>
      </c>
      <c r="AB1536" t="s">
        <v>86</v>
      </c>
      <c r="AC1536" t="s">
        <v>2350</v>
      </c>
      <c r="AH1536" s="4"/>
      <c r="AI1536" s="4"/>
      <c r="AJ1536" t="s">
        <v>79</v>
      </c>
      <c r="AK1536" t="s">
        <v>241</v>
      </c>
      <c r="AL1536" t="s">
        <v>541</v>
      </c>
      <c r="AM1536" t="s">
        <v>968</v>
      </c>
      <c r="AN1536" t="s">
        <v>1629</v>
      </c>
      <c r="AO1536" t="s">
        <v>80</v>
      </c>
      <c r="AP1536" t="s">
        <v>1548</v>
      </c>
      <c r="AQ1536">
        <f>WebStore68[[#This Row],[unit_price]]*WebStore68[[#This Row],[quantity]]</f>
        <v>173.8</v>
      </c>
      <c r="AR1536" t="s">
        <v>86</v>
      </c>
      <c r="AS1536" t="s">
        <v>2350</v>
      </c>
      <c r="AT1536" t="str">
        <f t="shared" si="23"/>
        <v>5413074405511noMale437012Facebook4361543830173.829.98411186.9214.997</v>
      </c>
      <c r="AU1536">
        <f>COUNTIF(AT$2:AT1536,AT1536)</f>
        <v>1</v>
      </c>
      <c r="AV1536" t="str">
        <f>WebStore68[[#This Row],[country]]&amp;"-"&amp;WebStore68[[#This Row],[item]]</f>
        <v>Other-Pokemon Ultra Beasts Gx Collectible Cards</v>
      </c>
    </row>
    <row r="1537" spans="1:48" hidden="1" x14ac:dyDescent="0.25">
      <c r="A1537">
        <v>566</v>
      </c>
      <c r="B1537">
        <v>383</v>
      </c>
      <c r="C1537" s="13">
        <v>44067</v>
      </c>
      <c r="D1537" s="14">
        <f>WebStore68[[#This Row],[order_date]]</f>
        <v>44067</v>
      </c>
      <c r="E1537" s="3">
        <f>ROUNDUP(MONTH(WebStore68[[#This Row],[order_date]])/3, 0)</f>
        <v>3</v>
      </c>
      <c r="F1537">
        <v>11</v>
      </c>
      <c r="G1537" t="s">
        <v>37</v>
      </c>
      <c r="H1537" t="s">
        <v>48</v>
      </c>
      <c r="I1537" t="s">
        <v>56</v>
      </c>
      <c r="J1537" t="s">
        <v>57</v>
      </c>
      <c r="K1537" s="4">
        <v>43616</v>
      </c>
      <c r="L1537">
        <v>2</v>
      </c>
      <c r="M1537" t="s">
        <v>60</v>
      </c>
      <c r="N1537" s="4">
        <v>43615</v>
      </c>
      <c r="O1537" s="4">
        <v>43830</v>
      </c>
      <c r="P1537">
        <v>2</v>
      </c>
      <c r="Q1537" t="s">
        <v>179</v>
      </c>
      <c r="R1537" t="s">
        <v>341</v>
      </c>
      <c r="S1537">
        <v>2</v>
      </c>
      <c r="T1537" t="s">
        <v>734</v>
      </c>
      <c r="U1537" t="s">
        <v>1276</v>
      </c>
      <c r="V1537" t="s">
        <v>1793</v>
      </c>
      <c r="W1537" t="s">
        <v>110</v>
      </c>
      <c r="X1537" t="s">
        <v>1869</v>
      </c>
      <c r="Y1537">
        <v>287.94</v>
      </c>
      <c r="Z1537">
        <v>89.94</v>
      </c>
      <c r="AA1537">
        <v>2</v>
      </c>
      <c r="AB1537" t="s">
        <v>113</v>
      </c>
      <c r="AC1537" t="s">
        <v>2511</v>
      </c>
      <c r="AH1537" s="4"/>
      <c r="AI1537" s="4"/>
      <c r="AJ1537" t="s">
        <v>79</v>
      </c>
      <c r="AK1537" t="s">
        <v>241</v>
      </c>
      <c r="AL1537" t="s">
        <v>566</v>
      </c>
      <c r="AM1537" t="s">
        <v>1067</v>
      </c>
      <c r="AN1537" t="s">
        <v>1649</v>
      </c>
      <c r="AO1537" t="s">
        <v>67</v>
      </c>
      <c r="AP1537" t="s">
        <v>1548</v>
      </c>
      <c r="AQ1537">
        <f>WebStore68[[#This Row],[unit_price]]*WebStore68[[#This Row],[quantity]]</f>
        <v>107.97</v>
      </c>
      <c r="AR1537" t="s">
        <v>65</v>
      </c>
      <c r="AS1537" t="s">
        <v>2343</v>
      </c>
      <c r="AT1537" t="str">
        <f t="shared" si="23"/>
        <v>5663834406711noMale436162Facebook4361543830287.9489.94410835.99314.9910</v>
      </c>
      <c r="AU1537">
        <f>COUNTIF(AT$2:AT1537,AT1537)</f>
        <v>1</v>
      </c>
      <c r="AV1537" t="str">
        <f>WebStore68[[#This Row],[country]]&amp;"-"&amp;WebStore68[[#This Row],[item]]</f>
        <v>Other-Pokemon Sword &amp; Shield Vivid Voltage Booster Box</v>
      </c>
    </row>
    <row r="1538" spans="1:48" hidden="1" x14ac:dyDescent="0.25">
      <c r="A1538">
        <v>566</v>
      </c>
      <c r="B1538">
        <v>383</v>
      </c>
      <c r="C1538" s="13">
        <v>44067</v>
      </c>
      <c r="D1538" s="14">
        <f>WebStore68[[#This Row],[order_date]]</f>
        <v>44067</v>
      </c>
      <c r="E1538" s="3">
        <f>ROUNDUP(MONTH(WebStore68[[#This Row],[order_date]])/3, 0)</f>
        <v>3</v>
      </c>
      <c r="F1538">
        <v>11</v>
      </c>
      <c r="G1538" t="s">
        <v>37</v>
      </c>
      <c r="H1538" t="s">
        <v>48</v>
      </c>
      <c r="I1538" t="s">
        <v>56</v>
      </c>
      <c r="J1538" t="s">
        <v>57</v>
      </c>
      <c r="K1538" s="4">
        <v>43616</v>
      </c>
      <c r="L1538">
        <v>2</v>
      </c>
      <c r="M1538" t="s">
        <v>60</v>
      </c>
      <c r="N1538" s="4">
        <v>43615</v>
      </c>
      <c r="O1538" s="4">
        <v>43830</v>
      </c>
      <c r="P1538">
        <v>2</v>
      </c>
      <c r="Q1538" t="s">
        <v>179</v>
      </c>
      <c r="R1538" t="s">
        <v>341</v>
      </c>
      <c r="S1538">
        <v>2</v>
      </c>
      <c r="T1538" t="s">
        <v>734</v>
      </c>
      <c r="U1538" t="s">
        <v>1276</v>
      </c>
      <c r="V1538" t="s">
        <v>1793</v>
      </c>
      <c r="W1538" t="s">
        <v>110</v>
      </c>
      <c r="X1538" t="s">
        <v>1869</v>
      </c>
      <c r="Y1538">
        <v>287.94</v>
      </c>
      <c r="Z1538">
        <v>89.94</v>
      </c>
      <c r="AA1538">
        <v>2</v>
      </c>
      <c r="AB1538" t="s">
        <v>113</v>
      </c>
      <c r="AC1538" t="s">
        <v>2511</v>
      </c>
      <c r="AH1538" s="4"/>
      <c r="AI1538" s="4"/>
      <c r="AJ1538" t="s">
        <v>67</v>
      </c>
      <c r="AK1538" t="s">
        <v>229</v>
      </c>
      <c r="AL1538" t="s">
        <v>445</v>
      </c>
      <c r="AM1538" t="s">
        <v>1007</v>
      </c>
      <c r="AN1538" t="s">
        <v>1533</v>
      </c>
      <c r="AO1538" t="s">
        <v>67</v>
      </c>
      <c r="AP1538" t="s">
        <v>1548</v>
      </c>
      <c r="AQ1538">
        <f>WebStore68[[#This Row],[unit_price]]*WebStore68[[#This Row],[quantity]]</f>
        <v>179.97</v>
      </c>
      <c r="AR1538" t="s">
        <v>79</v>
      </c>
      <c r="AS1538" t="s">
        <v>2349</v>
      </c>
      <c r="AT1538" t="str">
        <f t="shared" ref="AT1538:AT1601" si="24">CONCATENATE($A1538,$B1538,$C1538,$F1538,$I1538,$J1538,$K1538,$L1538,$M1538,$N1538,$O1538,$Y1538,$Z1538,$AD1538,$AE1538,$AF1538,$AG1538,$AH1538,$AI1538,$AJ1538,$AL1538,$AN1538,$AO1538,$AP1538,$AR1538)</f>
        <v>5663834406711noMale436162Facebook4361543830287.9489.94310459.99314.994</v>
      </c>
      <c r="AU1538">
        <f>COUNTIF(AT$2:AT1538,AT1538)</f>
        <v>1</v>
      </c>
      <c r="AV1538" t="str">
        <f>WebStore68[[#This Row],[country]]&amp;"-"&amp;WebStore68[[#This Row],[item]]</f>
        <v>Other-One Piece Vol.3 1st Edition - JP</v>
      </c>
    </row>
    <row r="1539" spans="1:48" hidden="1" x14ac:dyDescent="0.25">
      <c r="A1539">
        <v>577</v>
      </c>
      <c r="B1539">
        <v>31</v>
      </c>
      <c r="C1539" s="4">
        <v>44073</v>
      </c>
      <c r="D1539" s="14">
        <f>WebStore68[[#This Row],[order_date]]</f>
        <v>44073</v>
      </c>
      <c r="E1539" s="3">
        <f>ROUNDUP(MONTH(WebStore68[[#This Row],[order_date]])/3, 0)</f>
        <v>3</v>
      </c>
      <c r="F1539">
        <v>11</v>
      </c>
      <c r="G1539" t="s">
        <v>37</v>
      </c>
      <c r="H1539" t="s">
        <v>48</v>
      </c>
      <c r="I1539" t="s">
        <v>56</v>
      </c>
      <c r="J1539" t="s">
        <v>57</v>
      </c>
      <c r="K1539" s="4">
        <v>44053</v>
      </c>
      <c r="L1539">
        <v>9</v>
      </c>
      <c r="M1539" t="s">
        <v>59</v>
      </c>
      <c r="N1539" s="4">
        <v>43952</v>
      </c>
      <c r="O1539" s="4">
        <v>44075</v>
      </c>
      <c r="P1539">
        <v>2</v>
      </c>
      <c r="Q1539" t="s">
        <v>63</v>
      </c>
      <c r="R1539" t="s">
        <v>225</v>
      </c>
      <c r="S1539">
        <v>2</v>
      </c>
      <c r="T1539" t="s">
        <v>741</v>
      </c>
      <c r="U1539" t="s">
        <v>1282</v>
      </c>
      <c r="V1539" t="s">
        <v>1799</v>
      </c>
      <c r="W1539" t="s">
        <v>75</v>
      </c>
      <c r="X1539" t="s">
        <v>2030</v>
      </c>
      <c r="Y1539">
        <v>73.61</v>
      </c>
      <c r="Z1539">
        <v>84.95</v>
      </c>
      <c r="AA1539">
        <v>2</v>
      </c>
      <c r="AB1539" t="s">
        <v>2080</v>
      </c>
      <c r="AC1539" t="s">
        <v>2324</v>
      </c>
      <c r="AH1539" s="4"/>
      <c r="AI1539" s="4"/>
      <c r="AJ1539" t="s">
        <v>70</v>
      </c>
      <c r="AK1539" t="s">
        <v>232</v>
      </c>
      <c r="AL1539" t="s">
        <v>727</v>
      </c>
      <c r="AM1539" t="s">
        <v>1270</v>
      </c>
      <c r="AN1539" t="s">
        <v>1487</v>
      </c>
      <c r="AO1539" t="s">
        <v>80</v>
      </c>
      <c r="AP1539" t="s">
        <v>1517</v>
      </c>
      <c r="AQ1539">
        <f>WebStore68[[#This Row],[unit_price]]*WebStore68[[#This Row],[quantity]]</f>
        <v>59.9</v>
      </c>
      <c r="AR1539" t="s">
        <v>432</v>
      </c>
      <c r="AS1539" t="s">
        <v>2331</v>
      </c>
      <c r="AT1539" t="str">
        <f t="shared" si="24"/>
        <v>577314407311noMale440539Google Ads439524407573.6184.9552829.95219.9921</v>
      </c>
      <c r="AU1539">
        <f>COUNTIF(AT$2:AT1539,AT1539)</f>
        <v>1</v>
      </c>
      <c r="AV1539" t="str">
        <f>WebStore68[[#This Row],[country]]&amp;"-"&amp;WebStore68[[#This Row],[item]]</f>
        <v>Other-Bridgestone Golf e12 Contact Golf Balls</v>
      </c>
    </row>
    <row r="1540" spans="1:48" hidden="1" x14ac:dyDescent="0.25">
      <c r="A1540">
        <v>577</v>
      </c>
      <c r="B1540">
        <v>31</v>
      </c>
      <c r="C1540" s="4">
        <v>44073</v>
      </c>
      <c r="D1540" s="14">
        <f>WebStore68[[#This Row],[order_date]]</f>
        <v>44073</v>
      </c>
      <c r="E1540" s="3">
        <f>ROUNDUP(MONTH(WebStore68[[#This Row],[order_date]])/3, 0)</f>
        <v>3</v>
      </c>
      <c r="F1540">
        <v>11</v>
      </c>
      <c r="G1540" t="s">
        <v>37</v>
      </c>
      <c r="H1540" t="s">
        <v>48</v>
      </c>
      <c r="I1540" t="s">
        <v>56</v>
      </c>
      <c r="J1540" t="s">
        <v>57</v>
      </c>
      <c r="K1540" s="4">
        <v>44053</v>
      </c>
      <c r="L1540">
        <v>9</v>
      </c>
      <c r="M1540" t="s">
        <v>59</v>
      </c>
      <c r="N1540" s="4">
        <v>43952</v>
      </c>
      <c r="O1540" s="4">
        <v>44075</v>
      </c>
      <c r="P1540">
        <v>2</v>
      </c>
      <c r="Q1540" t="s">
        <v>63</v>
      </c>
      <c r="R1540" t="s">
        <v>225</v>
      </c>
      <c r="S1540">
        <v>2</v>
      </c>
      <c r="T1540" t="s">
        <v>741</v>
      </c>
      <c r="U1540" t="s">
        <v>1282</v>
      </c>
      <c r="V1540" t="s">
        <v>1799</v>
      </c>
      <c r="W1540" t="s">
        <v>75</v>
      </c>
      <c r="X1540" t="s">
        <v>2030</v>
      </c>
      <c r="Y1540">
        <v>73.61</v>
      </c>
      <c r="Z1540">
        <v>84.95</v>
      </c>
      <c r="AA1540">
        <v>2</v>
      </c>
      <c r="AB1540" t="s">
        <v>2080</v>
      </c>
      <c r="AC1540" t="s">
        <v>2324</v>
      </c>
      <c r="AH1540" s="4"/>
      <c r="AI1540" s="4"/>
      <c r="AJ1540" t="s">
        <v>79</v>
      </c>
      <c r="AK1540" t="s">
        <v>241</v>
      </c>
      <c r="AL1540" t="s">
        <v>542</v>
      </c>
      <c r="AM1540" t="s">
        <v>1103</v>
      </c>
      <c r="AN1540" t="s">
        <v>1630</v>
      </c>
      <c r="AO1540" t="s">
        <v>67</v>
      </c>
      <c r="AP1540" t="s">
        <v>1548</v>
      </c>
      <c r="AQ1540">
        <f>WebStore68[[#This Row],[unit_price]]*WebStore68[[#This Row],[quantity]]</f>
        <v>13.71</v>
      </c>
      <c r="AR1540" t="s">
        <v>86</v>
      </c>
      <c r="AS1540" t="s">
        <v>2350</v>
      </c>
      <c r="AT1540" t="str">
        <f t="shared" si="24"/>
        <v>577314407311noMale440539Google Ads439524407573.6184.9541484.57314.997</v>
      </c>
      <c r="AU1540">
        <f>COUNTIF(AT$2:AT1540,AT1540)</f>
        <v>1</v>
      </c>
      <c r="AV1540" t="str">
        <f>WebStore68[[#This Row],[country]]&amp;"-"&amp;WebStore68[[#This Row],[item]]</f>
        <v>Other-Ultra Pro 81147 2-Piece 150 Count Clear Card Storage Box</v>
      </c>
    </row>
    <row r="1541" spans="1:48" hidden="1" x14ac:dyDescent="0.25">
      <c r="A1541">
        <v>587</v>
      </c>
      <c r="B1541">
        <v>390</v>
      </c>
      <c r="C1541" s="13">
        <v>44077</v>
      </c>
      <c r="D1541" s="14">
        <f>WebStore68[[#This Row],[order_date]]</f>
        <v>44077</v>
      </c>
      <c r="E1541" s="3">
        <f>ROUNDUP(MONTH(WebStore68[[#This Row],[order_date]])/3, 0)</f>
        <v>3</v>
      </c>
      <c r="F1541">
        <v>11</v>
      </c>
      <c r="G1541" t="s">
        <v>37</v>
      </c>
      <c r="H1541" t="s">
        <v>48</v>
      </c>
      <c r="I1541" t="s">
        <v>55</v>
      </c>
      <c r="J1541" t="s">
        <v>58</v>
      </c>
      <c r="K1541" s="4">
        <v>43641</v>
      </c>
      <c r="L1541">
        <v>2</v>
      </c>
      <c r="M1541" t="s">
        <v>60</v>
      </c>
      <c r="N1541" s="4">
        <v>43615</v>
      </c>
      <c r="O1541" s="4">
        <v>43830</v>
      </c>
      <c r="P1541">
        <v>1</v>
      </c>
      <c r="Q1541" t="s">
        <v>80</v>
      </c>
      <c r="R1541" t="s">
        <v>242</v>
      </c>
      <c r="S1541">
        <v>1</v>
      </c>
      <c r="T1541" t="s">
        <v>598</v>
      </c>
      <c r="U1541" t="s">
        <v>1118</v>
      </c>
      <c r="V1541" t="s">
        <v>1675</v>
      </c>
      <c r="W1541" t="s">
        <v>67</v>
      </c>
      <c r="X1541" t="s">
        <v>1548</v>
      </c>
      <c r="Y1541">
        <v>43.35</v>
      </c>
      <c r="Z1541">
        <v>44.97</v>
      </c>
      <c r="AA1541">
        <v>1</v>
      </c>
      <c r="AB1541" t="s">
        <v>70</v>
      </c>
      <c r="AC1541" t="s">
        <v>2341</v>
      </c>
      <c r="AH1541" s="4"/>
      <c r="AI1541" s="4"/>
      <c r="AJ1541" t="s">
        <v>80</v>
      </c>
      <c r="AK1541" t="s">
        <v>242</v>
      </c>
      <c r="AL1541" t="s">
        <v>598</v>
      </c>
      <c r="AM1541" t="s">
        <v>1118</v>
      </c>
      <c r="AN1541" t="s">
        <v>1675</v>
      </c>
      <c r="AO1541" t="s">
        <v>67</v>
      </c>
      <c r="AP1541" t="s">
        <v>1548</v>
      </c>
      <c r="AQ1541">
        <f>WebStore68[[#This Row],[unit_price]]*WebStore68[[#This Row],[quantity]]</f>
        <v>43.349999999999994</v>
      </c>
      <c r="AR1541" t="s">
        <v>70</v>
      </c>
      <c r="AS1541" t="s">
        <v>2341</v>
      </c>
      <c r="AT1541" t="str">
        <f t="shared" si="24"/>
        <v>5873904407711yesFemale436412Facebook436154383043.3544.9723514.45314.995</v>
      </c>
      <c r="AU1541">
        <f>COUNTIF(AT$2:AT1541,AT1541)</f>
        <v>1</v>
      </c>
      <c r="AV1541" t="str">
        <f>WebStore68[[#This Row],[country]]&amp;"-"&amp;WebStore68[[#This Row],[item]]</f>
        <v>Other-Disney Princess T-Shirt</v>
      </c>
    </row>
    <row r="1542" spans="1:48" hidden="1" x14ac:dyDescent="0.25">
      <c r="A1542">
        <v>623</v>
      </c>
      <c r="B1542">
        <v>179</v>
      </c>
      <c r="C1542" s="4">
        <v>44098</v>
      </c>
      <c r="D1542" s="14">
        <f>WebStore68[[#This Row],[order_date]]</f>
        <v>44098</v>
      </c>
      <c r="E1542" s="3">
        <f>ROUNDUP(MONTH(WebStore68[[#This Row],[order_date]])/3, 0)</f>
        <v>3</v>
      </c>
      <c r="F1542">
        <v>11</v>
      </c>
      <c r="G1542" t="s">
        <v>37</v>
      </c>
      <c r="H1542" t="s">
        <v>48</v>
      </c>
      <c r="I1542" t="s">
        <v>56</v>
      </c>
      <c r="J1542" t="s">
        <v>57</v>
      </c>
      <c r="K1542" s="4">
        <v>43706</v>
      </c>
      <c r="L1542">
        <v>3</v>
      </c>
      <c r="M1542" t="s">
        <v>59</v>
      </c>
      <c r="N1542" s="4">
        <v>43615</v>
      </c>
      <c r="O1542" s="4">
        <v>43830</v>
      </c>
      <c r="P1542">
        <v>1</v>
      </c>
      <c r="Q1542" t="s">
        <v>79</v>
      </c>
      <c r="R1542" t="s">
        <v>241</v>
      </c>
      <c r="S1542">
        <v>1</v>
      </c>
      <c r="T1542" t="s">
        <v>566</v>
      </c>
      <c r="U1542" t="s">
        <v>1067</v>
      </c>
      <c r="V1542" t="s">
        <v>1649</v>
      </c>
      <c r="W1542" t="s">
        <v>80</v>
      </c>
      <c r="X1542" t="s">
        <v>1548</v>
      </c>
      <c r="Y1542">
        <v>71.98</v>
      </c>
      <c r="Z1542">
        <v>29.98</v>
      </c>
      <c r="AA1542">
        <v>1</v>
      </c>
      <c r="AB1542" t="s">
        <v>65</v>
      </c>
      <c r="AC1542" t="s">
        <v>2343</v>
      </c>
      <c r="AH1542" s="4"/>
      <c r="AI1542" s="4"/>
      <c r="AJ1542" t="s">
        <v>79</v>
      </c>
      <c r="AK1542" t="s">
        <v>241</v>
      </c>
      <c r="AL1542" t="s">
        <v>566</v>
      </c>
      <c r="AM1542" t="s">
        <v>1067</v>
      </c>
      <c r="AN1542" t="s">
        <v>1649</v>
      </c>
      <c r="AO1542" t="s">
        <v>80</v>
      </c>
      <c r="AP1542" t="s">
        <v>1548</v>
      </c>
      <c r="AQ1542">
        <f>WebStore68[[#This Row],[unit_price]]*WebStore68[[#This Row],[quantity]]</f>
        <v>71.98</v>
      </c>
      <c r="AR1542" t="s">
        <v>65</v>
      </c>
      <c r="AS1542" t="s">
        <v>2343</v>
      </c>
      <c r="AT1542" t="str">
        <f t="shared" si="24"/>
        <v>6231794409811noMale437063Google Ads436154383071.9829.98410835.99214.9910</v>
      </c>
      <c r="AU1542">
        <f>COUNTIF(AT$2:AT1542,AT1542)</f>
        <v>1</v>
      </c>
      <c r="AV1542" t="str">
        <f>WebStore68[[#This Row],[country]]&amp;"-"&amp;WebStore68[[#This Row],[item]]</f>
        <v>Other-Pokemon Sword &amp; Shield Vivid Voltage Booster Box</v>
      </c>
    </row>
    <row r="1543" spans="1:48" hidden="1" x14ac:dyDescent="0.25">
      <c r="A1543">
        <v>629</v>
      </c>
      <c r="B1543">
        <v>460</v>
      </c>
      <c r="C1543" s="4">
        <v>44101</v>
      </c>
      <c r="D1543" s="14">
        <f>WebStore68[[#This Row],[order_date]]</f>
        <v>44101</v>
      </c>
      <c r="E1543" s="3">
        <f>ROUNDUP(MONTH(WebStore68[[#This Row],[order_date]])/3, 0)</f>
        <v>3</v>
      </c>
      <c r="F1543">
        <v>11</v>
      </c>
      <c r="G1543" t="s">
        <v>37</v>
      </c>
      <c r="H1543" t="s">
        <v>48</v>
      </c>
      <c r="I1543" t="s">
        <v>56</v>
      </c>
      <c r="J1543" t="s">
        <v>57</v>
      </c>
      <c r="K1543" s="4">
        <v>43836</v>
      </c>
      <c r="L1543">
        <v>4</v>
      </c>
      <c r="M1543" t="s">
        <v>61</v>
      </c>
      <c r="N1543" s="4">
        <v>43831</v>
      </c>
      <c r="O1543" s="4">
        <v>43861</v>
      </c>
      <c r="P1543">
        <v>2</v>
      </c>
      <c r="Q1543" t="s">
        <v>64</v>
      </c>
      <c r="R1543" t="s">
        <v>226</v>
      </c>
      <c r="S1543">
        <v>2</v>
      </c>
      <c r="T1543" t="s">
        <v>759</v>
      </c>
      <c r="U1543" t="s">
        <v>1298</v>
      </c>
      <c r="V1543" t="s">
        <v>1815</v>
      </c>
      <c r="W1543" t="s">
        <v>103</v>
      </c>
      <c r="X1543" t="s">
        <v>2030</v>
      </c>
      <c r="Y1543">
        <v>265.95999999999998</v>
      </c>
      <c r="Z1543">
        <v>64.959999999999994</v>
      </c>
      <c r="AA1543">
        <v>2</v>
      </c>
      <c r="AB1543" t="s">
        <v>2231</v>
      </c>
      <c r="AC1543" t="s">
        <v>2523</v>
      </c>
      <c r="AH1543" s="4"/>
      <c r="AI1543" s="4"/>
      <c r="AJ1543" t="s">
        <v>70</v>
      </c>
      <c r="AK1543" t="s">
        <v>232</v>
      </c>
      <c r="AL1543" t="s">
        <v>865</v>
      </c>
      <c r="AM1543" t="s">
        <v>1402</v>
      </c>
      <c r="AN1543" t="s">
        <v>1859</v>
      </c>
      <c r="AO1543" t="s">
        <v>69</v>
      </c>
      <c r="AP1543" t="s">
        <v>1517</v>
      </c>
      <c r="AQ1543">
        <f>WebStore68[[#This Row],[unit_price]]*WebStore68[[#This Row],[quantity]]</f>
        <v>139.99</v>
      </c>
      <c r="AR1543" t="s">
        <v>640</v>
      </c>
      <c r="AS1543" t="s">
        <v>2393</v>
      </c>
      <c r="AT1543" t="str">
        <f t="shared" si="24"/>
        <v>6294604410111noMale438364YouTube4383143861265.9664.96591139.99119.9917</v>
      </c>
      <c r="AU1543">
        <f>COUNTIF(AT$2:AT1543,AT1543)</f>
        <v>1</v>
      </c>
      <c r="AV1543" t="str">
        <f>WebStore68[[#This Row],[country]]&amp;"-"&amp;WebStore68[[#This Row],[item]]</f>
        <v>Other-Mini Foldable Treadmill Walking Pad Home &amp; Office Gym</v>
      </c>
    </row>
    <row r="1544" spans="1:48" hidden="1" x14ac:dyDescent="0.25">
      <c r="A1544">
        <v>629</v>
      </c>
      <c r="B1544">
        <v>460</v>
      </c>
      <c r="C1544" s="4">
        <v>44101</v>
      </c>
      <c r="D1544" s="14">
        <f>WebStore68[[#This Row],[order_date]]</f>
        <v>44101</v>
      </c>
      <c r="E1544" s="3">
        <f>ROUNDUP(MONTH(WebStore68[[#This Row],[order_date]])/3, 0)</f>
        <v>3</v>
      </c>
      <c r="F1544">
        <v>11</v>
      </c>
      <c r="G1544" t="s">
        <v>37</v>
      </c>
      <c r="H1544" t="s">
        <v>48</v>
      </c>
      <c r="I1544" t="s">
        <v>56</v>
      </c>
      <c r="J1544" t="s">
        <v>57</v>
      </c>
      <c r="K1544" s="4">
        <v>43836</v>
      </c>
      <c r="L1544">
        <v>4</v>
      </c>
      <c r="M1544" t="s">
        <v>61</v>
      </c>
      <c r="N1544" s="4">
        <v>43831</v>
      </c>
      <c r="O1544" s="4">
        <v>43861</v>
      </c>
      <c r="P1544">
        <v>2</v>
      </c>
      <c r="Q1544" t="s">
        <v>64</v>
      </c>
      <c r="R1544" t="s">
        <v>226</v>
      </c>
      <c r="S1544">
        <v>2</v>
      </c>
      <c r="T1544" t="s">
        <v>759</v>
      </c>
      <c r="U1544" t="s">
        <v>1298</v>
      </c>
      <c r="V1544" t="s">
        <v>1815</v>
      </c>
      <c r="W1544" t="s">
        <v>103</v>
      </c>
      <c r="X1544" t="s">
        <v>2030</v>
      </c>
      <c r="Y1544">
        <v>265.95999999999998</v>
      </c>
      <c r="Z1544">
        <v>64.959999999999994</v>
      </c>
      <c r="AA1544">
        <v>2</v>
      </c>
      <c r="AB1544" t="s">
        <v>2231</v>
      </c>
      <c r="AC1544" t="s">
        <v>2523</v>
      </c>
      <c r="AH1544" s="4"/>
      <c r="AI1544" s="4"/>
      <c r="AJ1544" t="s">
        <v>84</v>
      </c>
      <c r="AK1544" t="s">
        <v>246</v>
      </c>
      <c r="AL1544" t="s">
        <v>426</v>
      </c>
      <c r="AM1544" t="s">
        <v>988</v>
      </c>
      <c r="AN1544" t="s">
        <v>1521</v>
      </c>
      <c r="AO1544" t="s">
        <v>67</v>
      </c>
      <c r="AP1544" t="s">
        <v>1548</v>
      </c>
      <c r="AQ1544">
        <f>WebStore68[[#This Row],[unit_price]]*WebStore68[[#This Row],[quantity]]</f>
        <v>125.97</v>
      </c>
      <c r="AR1544" t="s">
        <v>410</v>
      </c>
      <c r="AS1544" t="s">
        <v>2359</v>
      </c>
      <c r="AT1544" t="str">
        <f t="shared" si="24"/>
        <v>6294604410111noMale438364YouTube4383143861265.9664.9698041.99314.9920</v>
      </c>
      <c r="AU1544">
        <f>COUNTIF(AT$2:AT1544,AT1544)</f>
        <v>1</v>
      </c>
      <c r="AV1544" t="str">
        <f>WebStore68[[#This Row],[country]]&amp;"-"&amp;WebStore68[[#This Row],[item]]</f>
        <v>Other-Logitech G502 HERO Wired Gaming Mouse</v>
      </c>
    </row>
    <row r="1545" spans="1:48" hidden="1" x14ac:dyDescent="0.25">
      <c r="A1545">
        <v>630</v>
      </c>
      <c r="B1545">
        <v>483</v>
      </c>
      <c r="C1545" s="4">
        <v>44101</v>
      </c>
      <c r="D1545" s="14">
        <f>WebStore68[[#This Row],[order_date]]</f>
        <v>44101</v>
      </c>
      <c r="E1545" s="3">
        <f>ROUNDUP(MONTH(WebStore68[[#This Row],[order_date]])/3, 0)</f>
        <v>3</v>
      </c>
      <c r="F1545">
        <v>11</v>
      </c>
      <c r="G1545" t="s">
        <v>37</v>
      </c>
      <c r="H1545" t="s">
        <v>48</v>
      </c>
      <c r="I1545" t="s">
        <v>56</v>
      </c>
      <c r="J1545" t="s">
        <v>57</v>
      </c>
      <c r="K1545" s="4">
        <v>44084</v>
      </c>
      <c r="L1545">
        <v>10</v>
      </c>
      <c r="M1545" t="s">
        <v>61</v>
      </c>
      <c r="N1545" s="4">
        <v>44055</v>
      </c>
      <c r="O1545" s="4">
        <v>44196</v>
      </c>
      <c r="P1545">
        <v>1</v>
      </c>
      <c r="Q1545" t="s">
        <v>65</v>
      </c>
      <c r="R1545" t="s">
        <v>227</v>
      </c>
      <c r="S1545">
        <v>1</v>
      </c>
      <c r="T1545" t="s">
        <v>545</v>
      </c>
      <c r="U1545" t="s">
        <v>1106</v>
      </c>
      <c r="V1545" t="s">
        <v>1632</v>
      </c>
      <c r="W1545" t="s">
        <v>67</v>
      </c>
      <c r="X1545" t="s">
        <v>1517</v>
      </c>
      <c r="Y1545">
        <v>960</v>
      </c>
      <c r="Z1545">
        <v>59.97</v>
      </c>
      <c r="AA1545">
        <v>1</v>
      </c>
      <c r="AB1545" t="s">
        <v>431</v>
      </c>
      <c r="AC1545" t="s">
        <v>2326</v>
      </c>
      <c r="AH1545" s="4"/>
      <c r="AI1545" s="4"/>
      <c r="AJ1545" t="s">
        <v>65</v>
      </c>
      <c r="AK1545" t="s">
        <v>227</v>
      </c>
      <c r="AL1545" t="s">
        <v>545</v>
      </c>
      <c r="AM1545" t="s">
        <v>1106</v>
      </c>
      <c r="AN1545" t="s">
        <v>1632</v>
      </c>
      <c r="AO1545" t="s">
        <v>67</v>
      </c>
      <c r="AP1545" t="s">
        <v>1517</v>
      </c>
      <c r="AQ1545">
        <f>WebStore68[[#This Row],[unit_price]]*WebStore68[[#This Row],[quantity]]</f>
        <v>960</v>
      </c>
      <c r="AR1545" t="s">
        <v>431</v>
      </c>
      <c r="AS1545" t="s">
        <v>2326</v>
      </c>
      <c r="AT1545" t="str">
        <f t="shared" si="24"/>
        <v>6304834410111noMale4408410YouTube440554419696059.971042320319.9924</v>
      </c>
      <c r="AU1545">
        <f>COUNTIF(AT$2:AT1545,AT1545)</f>
        <v>1</v>
      </c>
      <c r="AV1545" t="str">
        <f>WebStore68[[#This Row],[country]]&amp;"-"&amp;WebStore68[[#This Row],[item]]</f>
        <v>Other-Face Mask</v>
      </c>
    </row>
    <row r="1546" spans="1:48" hidden="1" x14ac:dyDescent="0.25">
      <c r="A1546">
        <v>653</v>
      </c>
      <c r="B1546">
        <v>162</v>
      </c>
      <c r="C1546" s="4">
        <v>44115</v>
      </c>
      <c r="D1546" s="14">
        <f>WebStore68[[#This Row],[order_date]]</f>
        <v>44115</v>
      </c>
      <c r="E1546" s="3">
        <f>ROUNDUP(MONTH(WebStore68[[#This Row],[order_date]])/3, 0)</f>
        <v>4</v>
      </c>
      <c r="F1546">
        <v>11</v>
      </c>
      <c r="G1546" t="s">
        <v>37</v>
      </c>
      <c r="H1546" t="s">
        <v>48</v>
      </c>
      <c r="I1546" t="s">
        <v>55</v>
      </c>
      <c r="J1546" t="s">
        <v>58</v>
      </c>
      <c r="K1546" s="4">
        <v>43672</v>
      </c>
      <c r="L1546">
        <v>1</v>
      </c>
      <c r="M1546" t="s">
        <v>61</v>
      </c>
      <c r="N1546" s="4">
        <v>43615</v>
      </c>
      <c r="O1546" s="4">
        <v>43830</v>
      </c>
      <c r="P1546">
        <v>1</v>
      </c>
      <c r="Q1546" t="s">
        <v>71</v>
      </c>
      <c r="R1546" t="s">
        <v>233</v>
      </c>
      <c r="S1546">
        <v>1</v>
      </c>
      <c r="T1546" t="s">
        <v>771</v>
      </c>
      <c r="U1546" t="s">
        <v>1309</v>
      </c>
      <c r="V1546" t="s">
        <v>1826</v>
      </c>
      <c r="W1546" t="s">
        <v>180</v>
      </c>
      <c r="X1546" t="s">
        <v>2032</v>
      </c>
      <c r="Y1546">
        <v>20.97</v>
      </c>
      <c r="Z1546">
        <v>74.97</v>
      </c>
      <c r="AA1546">
        <v>1</v>
      </c>
      <c r="AB1546" t="s">
        <v>71</v>
      </c>
      <c r="AC1546" t="s">
        <v>2512</v>
      </c>
      <c r="AH1546" s="4"/>
      <c r="AI1546" s="4"/>
      <c r="AJ1546" t="s">
        <v>69</v>
      </c>
      <c r="AK1546" t="s">
        <v>231</v>
      </c>
      <c r="AL1546" t="s">
        <v>448</v>
      </c>
      <c r="AM1546" t="s">
        <v>1010</v>
      </c>
      <c r="AN1546" t="s">
        <v>1540</v>
      </c>
      <c r="AO1546" t="s">
        <v>80</v>
      </c>
      <c r="AP1546" t="s">
        <v>1577</v>
      </c>
      <c r="AQ1546">
        <f>WebStore68[[#This Row],[unit_price]]*WebStore68[[#This Row],[quantity]]</f>
        <v>13.98</v>
      </c>
      <c r="AR1546" t="s">
        <v>69</v>
      </c>
      <c r="AS1546" t="s">
        <v>2360</v>
      </c>
      <c r="AT1546" t="str">
        <f t="shared" si="24"/>
        <v>6531624411511yesFemale436721YouTube436154383020.9774.9711506.99224.991</v>
      </c>
      <c r="AU1546">
        <f>COUNTIF(AT$2:AT1546,AT1546)</f>
        <v>1</v>
      </c>
      <c r="AV1546" t="str">
        <f>WebStore68[[#This Row],[country]]&amp;"-"&amp;WebStore68[[#This Row],[item]]</f>
        <v>Other-USB 3.0 Flash Drive 2TB High-Speed Data Memory Storage Thumb Stick</v>
      </c>
    </row>
    <row r="1547" spans="1:48" hidden="1" x14ac:dyDescent="0.25">
      <c r="A1547">
        <v>653</v>
      </c>
      <c r="B1547">
        <v>162</v>
      </c>
      <c r="C1547" s="4">
        <v>44115</v>
      </c>
      <c r="D1547" s="14">
        <f>WebStore68[[#This Row],[order_date]]</f>
        <v>44115</v>
      </c>
      <c r="E1547" s="3">
        <f>ROUNDUP(MONTH(WebStore68[[#This Row],[order_date]])/3, 0)</f>
        <v>4</v>
      </c>
      <c r="F1547">
        <v>11</v>
      </c>
      <c r="G1547" t="s">
        <v>37</v>
      </c>
      <c r="H1547" t="s">
        <v>48</v>
      </c>
      <c r="I1547" t="s">
        <v>55</v>
      </c>
      <c r="J1547" t="s">
        <v>58</v>
      </c>
      <c r="K1547" s="4">
        <v>43672</v>
      </c>
      <c r="L1547">
        <v>1</v>
      </c>
      <c r="M1547" t="s">
        <v>61</v>
      </c>
      <c r="N1547" s="4">
        <v>43615</v>
      </c>
      <c r="O1547" s="4">
        <v>43830</v>
      </c>
      <c r="P1547">
        <v>1</v>
      </c>
      <c r="Q1547" t="s">
        <v>71</v>
      </c>
      <c r="R1547" t="s">
        <v>233</v>
      </c>
      <c r="S1547">
        <v>1</v>
      </c>
      <c r="T1547" t="s">
        <v>771</v>
      </c>
      <c r="U1547" t="s">
        <v>1309</v>
      </c>
      <c r="V1547" t="s">
        <v>1826</v>
      </c>
      <c r="W1547" t="s">
        <v>180</v>
      </c>
      <c r="X1547" t="s">
        <v>2032</v>
      </c>
      <c r="Y1547">
        <v>20.97</v>
      </c>
      <c r="Z1547">
        <v>74.97</v>
      </c>
      <c r="AA1547">
        <v>1</v>
      </c>
      <c r="AB1547" t="s">
        <v>71</v>
      </c>
      <c r="AC1547" t="s">
        <v>2512</v>
      </c>
      <c r="AH1547" s="4"/>
      <c r="AI1547" s="4"/>
      <c r="AJ1547" t="s">
        <v>69</v>
      </c>
      <c r="AK1547" t="s">
        <v>231</v>
      </c>
      <c r="AL1547" t="s">
        <v>448</v>
      </c>
      <c r="AM1547" t="s">
        <v>1010</v>
      </c>
      <c r="AN1547" t="s">
        <v>1540</v>
      </c>
      <c r="AO1547" t="s">
        <v>69</v>
      </c>
      <c r="AP1547" t="s">
        <v>1577</v>
      </c>
      <c r="AQ1547">
        <f>WebStore68[[#This Row],[unit_price]]*WebStore68[[#This Row],[quantity]]</f>
        <v>6.99</v>
      </c>
      <c r="AR1547" t="s">
        <v>69</v>
      </c>
      <c r="AS1547" t="s">
        <v>2360</v>
      </c>
      <c r="AT1547" t="str">
        <f t="shared" si="24"/>
        <v>6531624411511yesFemale436721YouTube436154383020.9774.9711506.99124.991</v>
      </c>
      <c r="AU1547">
        <f>COUNTIF(AT$2:AT1547,AT1547)</f>
        <v>1</v>
      </c>
      <c r="AV1547" t="str">
        <f>WebStore68[[#This Row],[country]]&amp;"-"&amp;WebStore68[[#This Row],[item]]</f>
        <v>Other-USB 3.0 Flash Drive 2TB High-Speed Data Memory Storage Thumb Stick</v>
      </c>
    </row>
    <row r="1548" spans="1:48" hidden="1" x14ac:dyDescent="0.25">
      <c r="A1548">
        <v>662</v>
      </c>
      <c r="B1548">
        <v>113</v>
      </c>
      <c r="C1548" s="4">
        <v>44120</v>
      </c>
      <c r="D1548" s="14">
        <f>WebStore68[[#This Row],[order_date]]</f>
        <v>44120</v>
      </c>
      <c r="E1548" s="3">
        <f>ROUNDUP(MONTH(WebStore68[[#This Row],[order_date]])/3, 0)</f>
        <v>4</v>
      </c>
      <c r="F1548">
        <v>11</v>
      </c>
      <c r="G1548" t="s">
        <v>37</v>
      </c>
      <c r="H1548" t="s">
        <v>48</v>
      </c>
      <c r="I1548" t="s">
        <v>55</v>
      </c>
      <c r="J1548" t="s">
        <v>58</v>
      </c>
      <c r="K1548" s="4">
        <v>43844</v>
      </c>
      <c r="L1548">
        <v>4</v>
      </c>
      <c r="M1548" t="s">
        <v>61</v>
      </c>
      <c r="N1548" s="4">
        <v>43831</v>
      </c>
      <c r="O1548" s="4">
        <v>43861</v>
      </c>
      <c r="P1548">
        <v>1</v>
      </c>
      <c r="Q1548" t="s">
        <v>80</v>
      </c>
      <c r="R1548" t="s">
        <v>242</v>
      </c>
      <c r="S1548">
        <v>1</v>
      </c>
      <c r="T1548" t="s">
        <v>65</v>
      </c>
      <c r="U1548" t="s">
        <v>1267</v>
      </c>
      <c r="V1548" t="s">
        <v>1548</v>
      </c>
      <c r="W1548" t="s">
        <v>69</v>
      </c>
      <c r="X1548" t="s">
        <v>1548</v>
      </c>
      <c r="Y1548">
        <v>14.99</v>
      </c>
      <c r="Z1548">
        <v>14.99</v>
      </c>
      <c r="AA1548">
        <v>1</v>
      </c>
      <c r="AB1548" t="s">
        <v>80</v>
      </c>
      <c r="AC1548" t="s">
        <v>2357</v>
      </c>
      <c r="AH1548" s="4"/>
      <c r="AI1548" s="4"/>
      <c r="AJ1548" t="s">
        <v>80</v>
      </c>
      <c r="AK1548" t="s">
        <v>242</v>
      </c>
      <c r="AL1548" t="s">
        <v>65</v>
      </c>
      <c r="AM1548" t="s">
        <v>1267</v>
      </c>
      <c r="AN1548" t="s">
        <v>1548</v>
      </c>
      <c r="AO1548" t="s">
        <v>69</v>
      </c>
      <c r="AP1548" t="s">
        <v>1548</v>
      </c>
      <c r="AQ1548">
        <f>WebStore68[[#This Row],[unit_price]]*WebStore68[[#This Row],[quantity]]</f>
        <v>14.99</v>
      </c>
      <c r="AR1548" t="s">
        <v>80</v>
      </c>
      <c r="AS1548" t="s">
        <v>2357</v>
      </c>
      <c r="AT1548" t="str">
        <f t="shared" si="24"/>
        <v>6621134412011yesFemale438444YouTube438314386114.9914.9921014.99114.992</v>
      </c>
      <c r="AU1548">
        <f>COUNTIF(AT$2:AT1548,AT1548)</f>
        <v>1</v>
      </c>
      <c r="AV1548" t="str">
        <f>WebStore68[[#This Row],[country]]&amp;"-"&amp;WebStore68[[#This Row],[item]]</f>
        <v>Other-5 Pairs Stud Earrings Set Hypoallergenic Cubic Zirconia 316L</v>
      </c>
    </row>
    <row r="1549" spans="1:48" hidden="1" x14ac:dyDescent="0.25">
      <c r="A1549">
        <v>665</v>
      </c>
      <c r="B1549">
        <v>292</v>
      </c>
      <c r="C1549" s="4">
        <v>44122</v>
      </c>
      <c r="D1549" s="14">
        <f>WebStore68[[#This Row],[order_date]]</f>
        <v>44122</v>
      </c>
      <c r="E1549" s="3">
        <f>ROUNDUP(MONTH(WebStore68[[#This Row],[order_date]])/3, 0)</f>
        <v>4</v>
      </c>
      <c r="F1549">
        <v>11</v>
      </c>
      <c r="G1549" t="s">
        <v>37</v>
      </c>
      <c r="H1549" t="s">
        <v>48</v>
      </c>
      <c r="I1549" t="s">
        <v>56</v>
      </c>
      <c r="J1549" t="s">
        <v>58</v>
      </c>
      <c r="K1549" s="4">
        <v>43637</v>
      </c>
      <c r="L1549">
        <v>3</v>
      </c>
      <c r="M1549" t="s">
        <v>59</v>
      </c>
      <c r="N1549" s="4">
        <v>43615</v>
      </c>
      <c r="O1549" s="4">
        <v>43830</v>
      </c>
      <c r="P1549">
        <v>1</v>
      </c>
      <c r="Q1549" t="s">
        <v>78</v>
      </c>
      <c r="R1549" t="s">
        <v>240</v>
      </c>
      <c r="S1549">
        <v>1</v>
      </c>
      <c r="T1549" t="s">
        <v>67</v>
      </c>
      <c r="U1549" t="s">
        <v>1120</v>
      </c>
      <c r="V1549" t="s">
        <v>1643</v>
      </c>
      <c r="W1549" t="s">
        <v>69</v>
      </c>
      <c r="X1549" t="s">
        <v>1548</v>
      </c>
      <c r="Y1549">
        <v>3.99</v>
      </c>
      <c r="Z1549">
        <v>14.99</v>
      </c>
      <c r="AA1549">
        <v>1</v>
      </c>
      <c r="AB1549" t="s">
        <v>469</v>
      </c>
      <c r="AC1549" t="s">
        <v>2339</v>
      </c>
      <c r="AH1549" s="4"/>
      <c r="AI1549" s="4"/>
      <c r="AJ1549" t="s">
        <v>78</v>
      </c>
      <c r="AK1549" t="s">
        <v>240</v>
      </c>
      <c r="AL1549" t="s">
        <v>67</v>
      </c>
      <c r="AM1549" t="s">
        <v>1120</v>
      </c>
      <c r="AN1549" t="s">
        <v>1643</v>
      </c>
      <c r="AO1549" t="s">
        <v>69</v>
      </c>
      <c r="AP1549" t="s">
        <v>1548</v>
      </c>
      <c r="AQ1549">
        <f>WebStore68[[#This Row],[unit_price]]*WebStore68[[#This Row],[quantity]]</f>
        <v>3.99</v>
      </c>
      <c r="AR1549" t="s">
        <v>469</v>
      </c>
      <c r="AS1549" t="s">
        <v>2339</v>
      </c>
      <c r="AT1549" t="str">
        <f t="shared" si="24"/>
        <v>6652924412211noFemale436373Google Ads43615438303.9914.99833.99114.9923</v>
      </c>
      <c r="AU1549">
        <f>COUNTIF(AT$2:AT1549,AT1549)</f>
        <v>1</v>
      </c>
      <c r="AV1549" t="str">
        <f>WebStore68[[#This Row],[country]]&amp;"-"&amp;WebStore68[[#This Row],[item]]</f>
        <v>Other-10pcs Bento Cute Animal Food Fruit Picks Forks Lunch Box Accessory Decor Tool</v>
      </c>
    </row>
    <row r="1550" spans="1:48" hidden="1" x14ac:dyDescent="0.25">
      <c r="A1550">
        <v>675</v>
      </c>
      <c r="B1550">
        <v>12</v>
      </c>
      <c r="C1550" s="4">
        <v>44128</v>
      </c>
      <c r="D1550" s="14">
        <f>WebStore68[[#This Row],[order_date]]</f>
        <v>44128</v>
      </c>
      <c r="E1550" s="3">
        <f>ROUNDUP(MONTH(WebStore68[[#This Row],[order_date]])/3, 0)</f>
        <v>4</v>
      </c>
      <c r="F1550">
        <v>11</v>
      </c>
      <c r="G1550" t="s">
        <v>37</v>
      </c>
      <c r="H1550" t="s">
        <v>48</v>
      </c>
      <c r="I1550" t="s">
        <v>55</v>
      </c>
      <c r="J1550" t="s">
        <v>58</v>
      </c>
      <c r="K1550" s="4">
        <v>43713</v>
      </c>
      <c r="L1550">
        <v>1</v>
      </c>
      <c r="M1550" t="s">
        <v>61</v>
      </c>
      <c r="N1550" s="4">
        <v>43615</v>
      </c>
      <c r="O1550" s="4">
        <v>43830</v>
      </c>
      <c r="P1550">
        <v>2</v>
      </c>
      <c r="Q1550" t="s">
        <v>179</v>
      </c>
      <c r="R1550" t="s">
        <v>341</v>
      </c>
      <c r="S1550">
        <v>2</v>
      </c>
      <c r="T1550" t="s">
        <v>780</v>
      </c>
      <c r="U1550" t="s">
        <v>1318</v>
      </c>
      <c r="V1550" t="s">
        <v>1835</v>
      </c>
      <c r="W1550" t="s">
        <v>75</v>
      </c>
      <c r="X1550" t="s">
        <v>1869</v>
      </c>
      <c r="Y1550">
        <v>72.11</v>
      </c>
      <c r="Z1550">
        <v>74.95</v>
      </c>
      <c r="AA1550">
        <v>2</v>
      </c>
      <c r="AB1550" t="s">
        <v>2243</v>
      </c>
      <c r="AC1550" t="s">
        <v>2536</v>
      </c>
      <c r="AH1550" s="4"/>
      <c r="AI1550" s="4"/>
      <c r="AJ1550" t="s">
        <v>79</v>
      </c>
      <c r="AK1550" t="s">
        <v>241</v>
      </c>
      <c r="AL1550" t="s">
        <v>542</v>
      </c>
      <c r="AM1550" t="s">
        <v>1103</v>
      </c>
      <c r="AN1550" t="s">
        <v>1630</v>
      </c>
      <c r="AO1550" t="s">
        <v>80</v>
      </c>
      <c r="AP1550" t="s">
        <v>1548</v>
      </c>
      <c r="AQ1550">
        <f>WebStore68[[#This Row],[unit_price]]*WebStore68[[#This Row],[quantity]]</f>
        <v>9.14</v>
      </c>
      <c r="AR1550" t="s">
        <v>86</v>
      </c>
      <c r="AS1550" t="s">
        <v>2350</v>
      </c>
      <c r="AT1550" t="str">
        <f t="shared" si="24"/>
        <v>675124412811yesFemale437131YouTube436154383072.1174.9541484.57214.997</v>
      </c>
      <c r="AU1550">
        <f>COUNTIF(AT$2:AT1550,AT1550)</f>
        <v>1</v>
      </c>
      <c r="AV1550" t="str">
        <f>WebStore68[[#This Row],[country]]&amp;"-"&amp;WebStore68[[#This Row],[item]]</f>
        <v>Other-Ultra Pro 81147 2-Piece 150 Count Clear Card Storage Box</v>
      </c>
    </row>
    <row r="1551" spans="1:48" hidden="1" x14ac:dyDescent="0.25">
      <c r="A1551">
        <v>675</v>
      </c>
      <c r="B1551">
        <v>12</v>
      </c>
      <c r="C1551" s="4">
        <v>44128</v>
      </c>
      <c r="D1551" s="14">
        <f>WebStore68[[#This Row],[order_date]]</f>
        <v>44128</v>
      </c>
      <c r="E1551" s="3">
        <f>ROUNDUP(MONTH(WebStore68[[#This Row],[order_date]])/3, 0)</f>
        <v>4</v>
      </c>
      <c r="F1551">
        <v>11</v>
      </c>
      <c r="G1551" t="s">
        <v>37</v>
      </c>
      <c r="H1551" t="s">
        <v>48</v>
      </c>
      <c r="I1551" t="s">
        <v>55</v>
      </c>
      <c r="J1551" t="s">
        <v>58</v>
      </c>
      <c r="K1551" s="4">
        <v>43713</v>
      </c>
      <c r="L1551">
        <v>1</v>
      </c>
      <c r="M1551" t="s">
        <v>61</v>
      </c>
      <c r="N1551" s="4">
        <v>43615</v>
      </c>
      <c r="O1551" s="4">
        <v>43830</v>
      </c>
      <c r="P1551">
        <v>2</v>
      </c>
      <c r="Q1551" t="s">
        <v>179</v>
      </c>
      <c r="R1551" t="s">
        <v>341</v>
      </c>
      <c r="S1551">
        <v>2</v>
      </c>
      <c r="T1551" t="s">
        <v>780</v>
      </c>
      <c r="U1551" t="s">
        <v>1318</v>
      </c>
      <c r="V1551" t="s">
        <v>1835</v>
      </c>
      <c r="W1551" t="s">
        <v>75</v>
      </c>
      <c r="X1551" t="s">
        <v>1869</v>
      </c>
      <c r="Y1551">
        <v>72.11</v>
      </c>
      <c r="Z1551">
        <v>74.95</v>
      </c>
      <c r="AA1551">
        <v>2</v>
      </c>
      <c r="AB1551" t="s">
        <v>2243</v>
      </c>
      <c r="AC1551" t="s">
        <v>2536</v>
      </c>
      <c r="AH1551" s="4"/>
      <c r="AI1551" s="4"/>
      <c r="AJ1551" t="s">
        <v>67</v>
      </c>
      <c r="AK1551" t="s">
        <v>229</v>
      </c>
      <c r="AL1551" t="s">
        <v>847</v>
      </c>
      <c r="AM1551" t="s">
        <v>1384</v>
      </c>
      <c r="AN1551" t="s">
        <v>1900</v>
      </c>
      <c r="AO1551" t="s">
        <v>67</v>
      </c>
      <c r="AP1551" t="s">
        <v>1548</v>
      </c>
      <c r="AQ1551">
        <f>WebStore68[[#This Row],[unit_price]]*WebStore68[[#This Row],[quantity]]</f>
        <v>62.97</v>
      </c>
      <c r="AR1551" t="s">
        <v>872</v>
      </c>
      <c r="AS1551" t="s">
        <v>2388</v>
      </c>
      <c r="AT1551" t="str">
        <f t="shared" si="24"/>
        <v>675124412811yesFemale437131YouTube436154383072.1174.9535720.99314.9919</v>
      </c>
      <c r="AU1551">
        <f>COUNTIF(AT$2:AT1551,AT1551)</f>
        <v>1</v>
      </c>
      <c r="AV1551" t="str">
        <f>WebStore68[[#This Row],[country]]&amp;"-"&amp;WebStore68[[#This Row],[item]]</f>
        <v>Other-Hail Mary 1st Edition</v>
      </c>
    </row>
    <row r="1552" spans="1:48" hidden="1" x14ac:dyDescent="0.25">
      <c r="A1552">
        <v>678</v>
      </c>
      <c r="B1552">
        <v>54</v>
      </c>
      <c r="C1552" s="4">
        <v>44129</v>
      </c>
      <c r="D1552" s="14">
        <f>WebStore68[[#This Row],[order_date]]</f>
        <v>44129</v>
      </c>
      <c r="E1552" s="3">
        <f>ROUNDUP(MONTH(WebStore68[[#This Row],[order_date]])/3, 0)</f>
        <v>4</v>
      </c>
      <c r="F1552">
        <v>11</v>
      </c>
      <c r="G1552" t="s">
        <v>37</v>
      </c>
      <c r="H1552" t="s">
        <v>48</v>
      </c>
      <c r="I1552" t="s">
        <v>56</v>
      </c>
      <c r="J1552" t="s">
        <v>57</v>
      </c>
      <c r="K1552" s="4">
        <v>43891</v>
      </c>
      <c r="L1552">
        <v>5</v>
      </c>
      <c r="M1552" t="s">
        <v>60</v>
      </c>
      <c r="N1552" s="4">
        <v>43831</v>
      </c>
      <c r="O1552" s="4">
        <v>43921</v>
      </c>
      <c r="P1552">
        <v>1</v>
      </c>
      <c r="Q1552" t="s">
        <v>84</v>
      </c>
      <c r="R1552" t="s">
        <v>246</v>
      </c>
      <c r="S1552">
        <v>1</v>
      </c>
      <c r="T1552" t="s">
        <v>687</v>
      </c>
      <c r="U1552" t="s">
        <v>1104</v>
      </c>
      <c r="V1552" t="s">
        <v>1750</v>
      </c>
      <c r="W1552" t="s">
        <v>69</v>
      </c>
      <c r="X1552" t="s">
        <v>1548</v>
      </c>
      <c r="Y1552">
        <v>26.99</v>
      </c>
      <c r="Z1552">
        <v>14.99</v>
      </c>
      <c r="AA1552">
        <v>1</v>
      </c>
      <c r="AB1552" t="s">
        <v>410</v>
      </c>
      <c r="AC1552" t="s">
        <v>2359</v>
      </c>
      <c r="AH1552" s="4"/>
      <c r="AI1552" s="4"/>
      <c r="AJ1552" t="s">
        <v>84</v>
      </c>
      <c r="AK1552" t="s">
        <v>246</v>
      </c>
      <c r="AL1552" t="s">
        <v>687</v>
      </c>
      <c r="AM1552" t="s">
        <v>1104</v>
      </c>
      <c r="AN1552" t="s">
        <v>1750</v>
      </c>
      <c r="AO1552" t="s">
        <v>69</v>
      </c>
      <c r="AP1552" t="s">
        <v>1548</v>
      </c>
      <c r="AQ1552">
        <f>WebStore68[[#This Row],[unit_price]]*WebStore68[[#This Row],[quantity]]</f>
        <v>26.99</v>
      </c>
      <c r="AR1552" t="s">
        <v>410</v>
      </c>
      <c r="AS1552" t="s">
        <v>2359</v>
      </c>
      <c r="AT1552" t="str">
        <f t="shared" si="24"/>
        <v>678544412911noMale438915Facebook438314392126.9914.99915826.99114.9920</v>
      </c>
      <c r="AU1552">
        <f>COUNTIF(AT$2:AT1552,AT1552)</f>
        <v>1</v>
      </c>
      <c r="AV1552" t="str">
        <f>WebStore68[[#This Row],[country]]&amp;"-"&amp;WebStore68[[#This Row],[item]]</f>
        <v>Other-Wireless PS4 Controller</v>
      </c>
    </row>
    <row r="1553" spans="1:48" hidden="1" x14ac:dyDescent="0.25">
      <c r="A1553">
        <v>679</v>
      </c>
      <c r="B1553">
        <v>103</v>
      </c>
      <c r="C1553" s="4">
        <v>44129</v>
      </c>
      <c r="D1553" s="14">
        <f>WebStore68[[#This Row],[order_date]]</f>
        <v>44129</v>
      </c>
      <c r="E1553" s="3">
        <f>ROUNDUP(MONTH(WebStore68[[#This Row],[order_date]])/3, 0)</f>
        <v>4</v>
      </c>
      <c r="F1553">
        <v>11</v>
      </c>
      <c r="G1553" t="s">
        <v>37</v>
      </c>
      <c r="H1553" t="s">
        <v>48</v>
      </c>
      <c r="I1553" t="s">
        <v>56</v>
      </c>
      <c r="J1553" t="s">
        <v>57</v>
      </c>
      <c r="K1553" s="4">
        <v>44000</v>
      </c>
      <c r="L1553">
        <v>8</v>
      </c>
      <c r="M1553" t="s">
        <v>60</v>
      </c>
      <c r="N1553" s="4">
        <v>44000</v>
      </c>
      <c r="O1553" s="4">
        <v>44073</v>
      </c>
      <c r="P1553">
        <v>1</v>
      </c>
      <c r="Q1553" t="s">
        <v>90</v>
      </c>
      <c r="R1553" t="s">
        <v>252</v>
      </c>
      <c r="S1553">
        <v>1</v>
      </c>
      <c r="T1553" t="s">
        <v>69</v>
      </c>
      <c r="U1553" t="s">
        <v>1015</v>
      </c>
      <c r="V1553" t="s">
        <v>1545</v>
      </c>
      <c r="W1553" t="s">
        <v>80</v>
      </c>
      <c r="X1553" t="s">
        <v>1562</v>
      </c>
      <c r="Y1553">
        <v>189.98</v>
      </c>
      <c r="Z1553">
        <v>19.98</v>
      </c>
      <c r="AA1553">
        <v>1</v>
      </c>
      <c r="AB1553" t="s">
        <v>645</v>
      </c>
      <c r="AC1553" t="s">
        <v>2347</v>
      </c>
      <c r="AH1553" s="4"/>
      <c r="AI1553" s="4"/>
      <c r="AJ1553" t="s">
        <v>90</v>
      </c>
      <c r="AK1553" t="s">
        <v>252</v>
      </c>
      <c r="AL1553" t="s">
        <v>69</v>
      </c>
      <c r="AM1553" t="s">
        <v>1015</v>
      </c>
      <c r="AN1553" t="s">
        <v>1545</v>
      </c>
      <c r="AO1553" t="s">
        <v>80</v>
      </c>
      <c r="AP1553" t="s">
        <v>1562</v>
      </c>
      <c r="AQ1553">
        <f>WebStore68[[#This Row],[unit_price]]*WebStore68[[#This Row],[quantity]]</f>
        <v>189.98</v>
      </c>
      <c r="AR1553" t="s">
        <v>645</v>
      </c>
      <c r="AS1553" t="s">
        <v>2347</v>
      </c>
      <c r="AT1553" t="str">
        <f t="shared" si="24"/>
        <v>6791034412911noMale440008Facebook4400044073189.9819.986194.9929.9913</v>
      </c>
      <c r="AU1553">
        <f>COUNTIF(AT$2:AT1553,AT1553)</f>
        <v>1</v>
      </c>
      <c r="AV1553" t="str">
        <f>WebStore68[[#This Row],[country]]&amp;"-"&amp;WebStore68[[#This Row],[item]]</f>
        <v>Other-100Pcs Square Poker Chips Set</v>
      </c>
    </row>
    <row r="1554" spans="1:48" hidden="1" x14ac:dyDescent="0.25">
      <c r="A1554">
        <v>688</v>
      </c>
      <c r="B1554">
        <v>261</v>
      </c>
      <c r="C1554" s="4">
        <v>44132</v>
      </c>
      <c r="D1554" s="14">
        <f>WebStore68[[#This Row],[order_date]]</f>
        <v>44132</v>
      </c>
      <c r="E1554" s="3">
        <f>ROUNDUP(MONTH(WebStore68[[#This Row],[order_date]])/3, 0)</f>
        <v>4</v>
      </c>
      <c r="F1554">
        <v>11</v>
      </c>
      <c r="G1554" t="s">
        <v>37</v>
      </c>
      <c r="H1554" t="s">
        <v>48</v>
      </c>
      <c r="I1554" t="s">
        <v>56</v>
      </c>
      <c r="J1554" t="s">
        <v>58</v>
      </c>
      <c r="K1554" s="4">
        <v>43957</v>
      </c>
      <c r="L1554">
        <v>9</v>
      </c>
      <c r="M1554" t="s">
        <v>59</v>
      </c>
      <c r="N1554" s="4">
        <v>43952</v>
      </c>
      <c r="O1554" s="4">
        <v>44075</v>
      </c>
      <c r="P1554">
        <v>2</v>
      </c>
      <c r="Q1554" t="s">
        <v>177</v>
      </c>
      <c r="R1554" t="s">
        <v>339</v>
      </c>
      <c r="S1554">
        <v>2</v>
      </c>
      <c r="T1554" t="s">
        <v>783</v>
      </c>
      <c r="U1554" t="s">
        <v>1321</v>
      </c>
      <c r="V1554" t="s">
        <v>1785</v>
      </c>
      <c r="W1554" t="s">
        <v>71</v>
      </c>
      <c r="X1554" t="s">
        <v>2030</v>
      </c>
      <c r="Y1554">
        <v>109.94</v>
      </c>
      <c r="Z1554">
        <v>34.979999999999997</v>
      </c>
      <c r="AA1554">
        <v>2</v>
      </c>
      <c r="AB1554" t="s">
        <v>2246</v>
      </c>
      <c r="AC1554" t="s">
        <v>2539</v>
      </c>
      <c r="AH1554" s="4"/>
      <c r="AI1554" s="4"/>
      <c r="AJ1554" t="s">
        <v>65</v>
      </c>
      <c r="AK1554" t="s">
        <v>227</v>
      </c>
      <c r="AL1554" t="s">
        <v>802</v>
      </c>
      <c r="AM1554" t="s">
        <v>1340</v>
      </c>
      <c r="AN1554" t="s">
        <v>1856</v>
      </c>
      <c r="AO1554" t="s">
        <v>69</v>
      </c>
      <c r="AP1554" t="s">
        <v>1517</v>
      </c>
      <c r="AQ1554">
        <f>WebStore68[[#This Row],[unit_price]]*WebStore68[[#This Row],[quantity]]</f>
        <v>79.989999999999995</v>
      </c>
      <c r="AR1554" t="s">
        <v>431</v>
      </c>
      <c r="AS1554" t="s">
        <v>2326</v>
      </c>
      <c r="AT1554" t="str">
        <f t="shared" si="24"/>
        <v>6882614413211noFemale439579Google Ads4395244075109.9434.98109679.99119.9924</v>
      </c>
      <c r="AU1554">
        <f>COUNTIF(AT$2:AT1554,AT1554)</f>
        <v>1</v>
      </c>
      <c r="AV1554" t="str">
        <f>WebStore68[[#This Row],[country]]&amp;"-"&amp;WebStore68[[#This Row],[item]]</f>
        <v>Other-Night Cream</v>
      </c>
    </row>
    <row r="1555" spans="1:48" hidden="1" x14ac:dyDescent="0.25">
      <c r="A1555">
        <v>688</v>
      </c>
      <c r="B1555">
        <v>261</v>
      </c>
      <c r="C1555" s="4">
        <v>44132</v>
      </c>
      <c r="D1555" s="14">
        <f>WebStore68[[#This Row],[order_date]]</f>
        <v>44132</v>
      </c>
      <c r="E1555" s="3">
        <f>ROUNDUP(MONTH(WebStore68[[#This Row],[order_date]])/3, 0)</f>
        <v>4</v>
      </c>
      <c r="F1555">
        <v>11</v>
      </c>
      <c r="G1555" t="s">
        <v>37</v>
      </c>
      <c r="H1555" t="s">
        <v>48</v>
      </c>
      <c r="I1555" t="s">
        <v>56</v>
      </c>
      <c r="J1555" t="s">
        <v>58</v>
      </c>
      <c r="K1555" s="4">
        <v>43957</v>
      </c>
      <c r="L1555">
        <v>9</v>
      </c>
      <c r="M1555" t="s">
        <v>59</v>
      </c>
      <c r="N1555" s="4">
        <v>43952</v>
      </c>
      <c r="O1555" s="4">
        <v>44075</v>
      </c>
      <c r="P1555">
        <v>2</v>
      </c>
      <c r="Q1555" t="s">
        <v>177</v>
      </c>
      <c r="R1555" t="s">
        <v>339</v>
      </c>
      <c r="S1555">
        <v>2</v>
      </c>
      <c r="T1555" t="s">
        <v>783</v>
      </c>
      <c r="U1555" t="s">
        <v>1321</v>
      </c>
      <c r="V1555" t="s">
        <v>1785</v>
      </c>
      <c r="W1555" t="s">
        <v>71</v>
      </c>
      <c r="X1555" t="s">
        <v>2030</v>
      </c>
      <c r="Y1555">
        <v>109.94</v>
      </c>
      <c r="Z1555">
        <v>34.979999999999997</v>
      </c>
      <c r="AA1555">
        <v>2</v>
      </c>
      <c r="AB1555" t="s">
        <v>2246</v>
      </c>
      <c r="AC1555" t="s">
        <v>2539</v>
      </c>
      <c r="AH1555" s="4"/>
      <c r="AI1555" s="4"/>
      <c r="AJ1555" t="s">
        <v>67</v>
      </c>
      <c r="AK1555" t="s">
        <v>229</v>
      </c>
      <c r="AL1555" t="s">
        <v>476</v>
      </c>
      <c r="AM1555" t="s">
        <v>1031</v>
      </c>
      <c r="AN1555" t="s">
        <v>1487</v>
      </c>
      <c r="AO1555" t="s">
        <v>69</v>
      </c>
      <c r="AP1555" t="s">
        <v>1548</v>
      </c>
      <c r="AQ1555">
        <f>WebStore68[[#This Row],[unit_price]]*WebStore68[[#This Row],[quantity]]</f>
        <v>29.95</v>
      </c>
      <c r="AR1555" t="s">
        <v>872</v>
      </c>
      <c r="AS1555" t="s">
        <v>2388</v>
      </c>
      <c r="AT1555" t="str">
        <f t="shared" si="24"/>
        <v>6882614413211noFemale439579Google Ads4395244075109.9434.9839529.95114.9919</v>
      </c>
      <c r="AU1555">
        <f>COUNTIF(AT$2:AT1555,AT1555)</f>
        <v>1</v>
      </c>
      <c r="AV1555" t="str">
        <f>WebStore68[[#This Row],[country]]&amp;"-"&amp;WebStore68[[#This Row],[item]]</f>
        <v>Other-Never Split the Difference: Negotiating As If Your Life Depended On It</v>
      </c>
    </row>
    <row r="1556" spans="1:48" hidden="1" x14ac:dyDescent="0.25">
      <c r="A1556">
        <v>707</v>
      </c>
      <c r="B1556">
        <v>113</v>
      </c>
      <c r="C1556" s="4">
        <v>44143</v>
      </c>
      <c r="D1556" s="14">
        <f>WebStore68[[#This Row],[order_date]]</f>
        <v>44143</v>
      </c>
      <c r="E1556" s="3">
        <f>ROUNDUP(MONTH(WebStore68[[#This Row],[order_date]])/3, 0)</f>
        <v>4</v>
      </c>
      <c r="F1556">
        <v>11</v>
      </c>
      <c r="G1556" t="s">
        <v>37</v>
      </c>
      <c r="H1556" t="s">
        <v>48</v>
      </c>
      <c r="I1556" t="s">
        <v>55</v>
      </c>
      <c r="J1556" t="s">
        <v>58</v>
      </c>
      <c r="K1556" s="4">
        <v>43844</v>
      </c>
      <c r="L1556">
        <v>4</v>
      </c>
      <c r="M1556" t="s">
        <v>61</v>
      </c>
      <c r="N1556" s="4">
        <v>43831</v>
      </c>
      <c r="O1556" s="4">
        <v>43861</v>
      </c>
      <c r="P1556">
        <v>2</v>
      </c>
      <c r="Q1556" t="s">
        <v>190</v>
      </c>
      <c r="R1556" t="s">
        <v>352</v>
      </c>
      <c r="S1556">
        <v>3</v>
      </c>
      <c r="T1556" t="s">
        <v>793</v>
      </c>
      <c r="U1556" t="s">
        <v>1331</v>
      </c>
      <c r="V1556" t="s">
        <v>1847</v>
      </c>
      <c r="W1556" t="s">
        <v>122</v>
      </c>
      <c r="X1556" t="s">
        <v>2041</v>
      </c>
      <c r="Y1556">
        <v>886.41</v>
      </c>
      <c r="Z1556">
        <v>134.91</v>
      </c>
      <c r="AA1556">
        <v>3</v>
      </c>
      <c r="AB1556" t="s">
        <v>2251</v>
      </c>
      <c r="AC1556" t="s">
        <v>2545</v>
      </c>
      <c r="AH1556" s="4"/>
      <c r="AI1556" s="4"/>
      <c r="AJ1556" t="s">
        <v>80</v>
      </c>
      <c r="AK1556" t="s">
        <v>242</v>
      </c>
      <c r="AL1556" t="s">
        <v>507</v>
      </c>
      <c r="AM1556" t="s">
        <v>1070</v>
      </c>
      <c r="AN1556" t="s">
        <v>1597</v>
      </c>
      <c r="AO1556" t="s">
        <v>67</v>
      </c>
      <c r="AP1556" t="s">
        <v>1548</v>
      </c>
      <c r="AQ1556">
        <f>WebStore68[[#This Row],[unit_price]]*WebStore68[[#This Row],[quantity]]</f>
        <v>71.97</v>
      </c>
      <c r="AR1556" t="s">
        <v>69</v>
      </c>
      <c r="AS1556" t="s">
        <v>2360</v>
      </c>
      <c r="AT1556" t="str">
        <f t="shared" si="24"/>
        <v>7071134414311yesFemale438444YouTube4383143861886.41134.9123323.99314.991</v>
      </c>
      <c r="AU1556">
        <f>COUNTIF(AT$2:AT1556,AT1556)</f>
        <v>1</v>
      </c>
      <c r="AV1556" t="str">
        <f>WebStore68[[#This Row],[country]]&amp;"-"&amp;WebStore68[[#This Row],[item]]</f>
        <v>Other-Dickies Men's Original 874</v>
      </c>
    </row>
    <row r="1557" spans="1:48" hidden="1" x14ac:dyDescent="0.25">
      <c r="A1557">
        <v>707</v>
      </c>
      <c r="B1557">
        <v>113</v>
      </c>
      <c r="C1557" s="4">
        <v>44143</v>
      </c>
      <c r="D1557" s="14">
        <f>WebStore68[[#This Row],[order_date]]</f>
        <v>44143</v>
      </c>
      <c r="E1557" s="3">
        <f>ROUNDUP(MONTH(WebStore68[[#This Row],[order_date]])/3, 0)</f>
        <v>4</v>
      </c>
      <c r="F1557">
        <v>11</v>
      </c>
      <c r="G1557" t="s">
        <v>37</v>
      </c>
      <c r="H1557" t="s">
        <v>48</v>
      </c>
      <c r="I1557" t="s">
        <v>55</v>
      </c>
      <c r="J1557" t="s">
        <v>58</v>
      </c>
      <c r="K1557" s="4">
        <v>43844</v>
      </c>
      <c r="L1557">
        <v>4</v>
      </c>
      <c r="M1557" t="s">
        <v>61</v>
      </c>
      <c r="N1557" s="4">
        <v>43831</v>
      </c>
      <c r="O1557" s="4">
        <v>43861</v>
      </c>
      <c r="P1557">
        <v>2</v>
      </c>
      <c r="Q1557" t="s">
        <v>190</v>
      </c>
      <c r="R1557" t="s">
        <v>352</v>
      </c>
      <c r="S1557">
        <v>3</v>
      </c>
      <c r="T1557" t="s">
        <v>793</v>
      </c>
      <c r="U1557" t="s">
        <v>1331</v>
      </c>
      <c r="V1557" t="s">
        <v>1847</v>
      </c>
      <c r="W1557" t="s">
        <v>122</v>
      </c>
      <c r="X1557" t="s">
        <v>2041</v>
      </c>
      <c r="Y1557">
        <v>886.41</v>
      </c>
      <c r="Z1557">
        <v>134.91</v>
      </c>
      <c r="AA1557">
        <v>3</v>
      </c>
      <c r="AB1557" t="s">
        <v>2251</v>
      </c>
      <c r="AC1557" t="s">
        <v>2545</v>
      </c>
      <c r="AH1557" s="4"/>
      <c r="AI1557" s="4"/>
      <c r="AJ1557" t="s">
        <v>80</v>
      </c>
      <c r="AK1557" t="s">
        <v>242</v>
      </c>
      <c r="AL1557" t="s">
        <v>509</v>
      </c>
      <c r="AM1557" t="s">
        <v>1072</v>
      </c>
      <c r="AN1557" t="s">
        <v>1599</v>
      </c>
      <c r="AO1557" t="s">
        <v>67</v>
      </c>
      <c r="AP1557" t="s">
        <v>1548</v>
      </c>
      <c r="AQ1557">
        <f>WebStore68[[#This Row],[unit_price]]*WebStore68[[#This Row],[quantity]]</f>
        <v>749.97</v>
      </c>
      <c r="AR1557" t="s">
        <v>79</v>
      </c>
      <c r="AS1557" t="s">
        <v>2349</v>
      </c>
      <c r="AT1557" t="str">
        <f t="shared" si="24"/>
        <v>7071134414311yesFemale438444YouTube4383143861886.41134.91285249.99314.994</v>
      </c>
      <c r="AU1557">
        <f>COUNTIF(AT$2:AT1557,AT1557)</f>
        <v>1</v>
      </c>
      <c r="AV1557" t="str">
        <f>WebStore68[[#This Row],[country]]&amp;"-"&amp;WebStore68[[#This Row],[item]]</f>
        <v>Other-MARNI Leather Shoulder Bag K-86058</v>
      </c>
    </row>
    <row r="1558" spans="1:48" hidden="1" x14ac:dyDescent="0.25">
      <c r="A1558">
        <v>707</v>
      </c>
      <c r="B1558">
        <v>113</v>
      </c>
      <c r="C1558" s="4">
        <v>44143</v>
      </c>
      <c r="D1558" s="14">
        <f>WebStore68[[#This Row],[order_date]]</f>
        <v>44143</v>
      </c>
      <c r="E1558" s="3">
        <f>ROUNDUP(MONTH(WebStore68[[#This Row],[order_date]])/3, 0)</f>
        <v>4</v>
      </c>
      <c r="F1558">
        <v>11</v>
      </c>
      <c r="G1558" t="s">
        <v>37</v>
      </c>
      <c r="H1558" t="s">
        <v>48</v>
      </c>
      <c r="I1558" t="s">
        <v>55</v>
      </c>
      <c r="J1558" t="s">
        <v>58</v>
      </c>
      <c r="K1558" s="4">
        <v>43844</v>
      </c>
      <c r="L1558">
        <v>4</v>
      </c>
      <c r="M1558" t="s">
        <v>61</v>
      </c>
      <c r="N1558" s="4">
        <v>43831</v>
      </c>
      <c r="O1558" s="4">
        <v>43861</v>
      </c>
      <c r="P1558">
        <v>2</v>
      </c>
      <c r="Q1558" t="s">
        <v>190</v>
      </c>
      <c r="R1558" t="s">
        <v>352</v>
      </c>
      <c r="S1558">
        <v>3</v>
      </c>
      <c r="T1558" t="s">
        <v>793</v>
      </c>
      <c r="U1558" t="s">
        <v>1331</v>
      </c>
      <c r="V1558" t="s">
        <v>1847</v>
      </c>
      <c r="W1558" t="s">
        <v>122</v>
      </c>
      <c r="X1558" t="s">
        <v>2041</v>
      </c>
      <c r="Y1558">
        <v>886.41</v>
      </c>
      <c r="Z1558">
        <v>134.91</v>
      </c>
      <c r="AA1558">
        <v>3</v>
      </c>
      <c r="AB1558" t="s">
        <v>2251</v>
      </c>
      <c r="AC1558" t="s">
        <v>2545</v>
      </c>
      <c r="AH1558" s="4"/>
      <c r="AI1558" s="4"/>
      <c r="AJ1558" t="s">
        <v>79</v>
      </c>
      <c r="AK1558" t="s">
        <v>241</v>
      </c>
      <c r="AL1558" t="s">
        <v>463</v>
      </c>
      <c r="AM1558" t="s">
        <v>1026</v>
      </c>
      <c r="AN1558" t="s">
        <v>1556</v>
      </c>
      <c r="AO1558" t="s">
        <v>67</v>
      </c>
      <c r="AP1558" t="s">
        <v>1548</v>
      </c>
      <c r="AQ1558">
        <f>WebStore68[[#This Row],[unit_price]]*WebStore68[[#This Row],[quantity]]</f>
        <v>64.47</v>
      </c>
      <c r="AR1558" t="s">
        <v>455</v>
      </c>
      <c r="AS1558" t="s">
        <v>2340</v>
      </c>
      <c r="AT1558" t="str">
        <f t="shared" si="24"/>
        <v>7071134414311yesFemale438444YouTube4383143861886.41134.9144721.49314.9915</v>
      </c>
      <c r="AU1558">
        <f>COUNTIF(AT$2:AT1558,AT1558)</f>
        <v>1</v>
      </c>
      <c r="AV1558" t="str">
        <f>WebStore68[[#This Row],[country]]&amp;"-"&amp;WebStore68[[#This Row],[item]]</f>
        <v>Other-FUNKO POP MY HERO ACADEMIA MEI HATSUME #681 EXCLUSIVE</v>
      </c>
    </row>
    <row r="1559" spans="1:48" hidden="1" x14ac:dyDescent="0.25">
      <c r="A1559">
        <v>718</v>
      </c>
      <c r="B1559">
        <v>207</v>
      </c>
      <c r="C1559" s="13">
        <v>44152</v>
      </c>
      <c r="D1559" s="14">
        <f>WebStore68[[#This Row],[order_date]]</f>
        <v>44152</v>
      </c>
      <c r="E1559" s="3">
        <f>ROUNDUP(MONTH(WebStore68[[#This Row],[order_date]])/3, 0)</f>
        <v>4</v>
      </c>
      <c r="F1559">
        <v>11</v>
      </c>
      <c r="G1559" t="s">
        <v>37</v>
      </c>
      <c r="H1559" t="s">
        <v>48</v>
      </c>
      <c r="I1559" t="s">
        <v>56</v>
      </c>
      <c r="J1559" t="s">
        <v>57</v>
      </c>
      <c r="K1559" s="4">
        <v>43682</v>
      </c>
      <c r="L1559">
        <v>2</v>
      </c>
      <c r="M1559" t="s">
        <v>60</v>
      </c>
      <c r="N1559" s="4">
        <v>43615</v>
      </c>
      <c r="O1559" s="4">
        <v>43830</v>
      </c>
      <c r="P1559">
        <v>1</v>
      </c>
      <c r="Q1559" t="s">
        <v>70</v>
      </c>
      <c r="R1559" t="s">
        <v>232</v>
      </c>
      <c r="S1559">
        <v>1</v>
      </c>
      <c r="T1559" t="s">
        <v>628</v>
      </c>
      <c r="U1559" t="s">
        <v>1178</v>
      </c>
      <c r="V1559" t="s">
        <v>1501</v>
      </c>
      <c r="W1559" t="s">
        <v>67</v>
      </c>
      <c r="X1559" t="s">
        <v>1517</v>
      </c>
      <c r="Y1559">
        <v>260.85000000000002</v>
      </c>
      <c r="Z1559">
        <v>59.97</v>
      </c>
      <c r="AA1559">
        <v>1</v>
      </c>
      <c r="AB1559" t="s">
        <v>640</v>
      </c>
      <c r="AC1559" t="s">
        <v>2393</v>
      </c>
      <c r="AH1559" s="4"/>
      <c r="AI1559" s="4"/>
      <c r="AJ1559" t="s">
        <v>70</v>
      </c>
      <c r="AK1559" t="s">
        <v>232</v>
      </c>
      <c r="AL1559" t="s">
        <v>628</v>
      </c>
      <c r="AM1559" t="s">
        <v>1178</v>
      </c>
      <c r="AN1559" t="s">
        <v>1501</v>
      </c>
      <c r="AO1559" t="s">
        <v>67</v>
      </c>
      <c r="AP1559" t="s">
        <v>1517</v>
      </c>
      <c r="AQ1559">
        <f>WebStore68[[#This Row],[unit_price]]*WebStore68[[#This Row],[quantity]]</f>
        <v>260.85000000000002</v>
      </c>
      <c r="AR1559" t="s">
        <v>640</v>
      </c>
      <c r="AS1559" t="s">
        <v>2393</v>
      </c>
      <c r="AT1559" t="str">
        <f t="shared" si="24"/>
        <v>7182074415211noMale436822Facebook4361543830260.8559.9755686.95319.9917</v>
      </c>
      <c r="AU1559">
        <f>COUNTIF(AT$2:AT1559,AT1559)</f>
        <v>1</v>
      </c>
      <c r="AV1559" t="str">
        <f>WebStore68[[#This Row],[country]]&amp;"-"&amp;WebStore68[[#This Row],[item]]</f>
        <v>Other-GoSports Football Training Target Net 6x6</v>
      </c>
    </row>
    <row r="1560" spans="1:48" hidden="1" x14ac:dyDescent="0.25">
      <c r="A1560">
        <v>722</v>
      </c>
      <c r="B1560">
        <v>430</v>
      </c>
      <c r="C1560" s="4">
        <v>44153</v>
      </c>
      <c r="D1560" s="14">
        <f>WebStore68[[#This Row],[order_date]]</f>
        <v>44153</v>
      </c>
      <c r="E1560" s="3">
        <f>ROUNDUP(MONTH(WebStore68[[#This Row],[order_date]])/3, 0)</f>
        <v>4</v>
      </c>
      <c r="F1560">
        <v>11</v>
      </c>
      <c r="G1560" t="s">
        <v>37</v>
      </c>
      <c r="H1560" t="s">
        <v>48</v>
      </c>
      <c r="I1560" t="s">
        <v>55</v>
      </c>
      <c r="J1560" t="s">
        <v>58</v>
      </c>
      <c r="K1560" s="4">
        <v>43546</v>
      </c>
      <c r="L1560">
        <v>3</v>
      </c>
      <c r="N1560" s="4"/>
      <c r="O1560" s="4"/>
      <c r="P1560">
        <v>2</v>
      </c>
      <c r="Q1560" t="s">
        <v>131</v>
      </c>
      <c r="R1560" t="s">
        <v>293</v>
      </c>
      <c r="S1560">
        <v>3</v>
      </c>
      <c r="T1560" t="s">
        <v>799</v>
      </c>
      <c r="U1560" t="s">
        <v>1337</v>
      </c>
      <c r="V1560" t="s">
        <v>1853</v>
      </c>
      <c r="W1560" t="s">
        <v>160</v>
      </c>
      <c r="X1560" t="s">
        <v>2051</v>
      </c>
      <c r="Y1560">
        <v>423.94</v>
      </c>
      <c r="Z1560">
        <v>109.94</v>
      </c>
      <c r="AA1560">
        <v>3</v>
      </c>
      <c r="AB1560" t="s">
        <v>2254</v>
      </c>
      <c r="AC1560" t="s">
        <v>2550</v>
      </c>
      <c r="AH1560" s="4"/>
      <c r="AI1560" s="4"/>
      <c r="AJ1560" t="s">
        <v>79</v>
      </c>
      <c r="AK1560" t="s">
        <v>241</v>
      </c>
      <c r="AL1560" t="s">
        <v>515</v>
      </c>
      <c r="AM1560" t="s">
        <v>1078</v>
      </c>
      <c r="AN1560" t="s">
        <v>1587</v>
      </c>
      <c r="AO1560" t="s">
        <v>79</v>
      </c>
      <c r="AP1560" t="s">
        <v>1548</v>
      </c>
      <c r="AQ1560">
        <f>WebStore68[[#This Row],[unit_price]]*WebStore68[[#This Row],[quantity]]</f>
        <v>219.96</v>
      </c>
      <c r="AR1560" t="s">
        <v>86</v>
      </c>
      <c r="AS1560" t="s">
        <v>2350</v>
      </c>
      <c r="AT1560" t="str">
        <f t="shared" si="24"/>
        <v>7224304415311yesFemale435463423.94109.94414354.99414.997</v>
      </c>
      <c r="AU1560">
        <f>COUNTIF(AT$2:AT1560,AT1560)</f>
        <v>1</v>
      </c>
      <c r="AV1560" t="str">
        <f>WebStore68[[#This Row],[country]]&amp;"-"&amp;WebStore68[[#This Row],[item]]</f>
        <v>Other-Topps 2020 Series 1 Baseball Blaster Box</v>
      </c>
    </row>
    <row r="1561" spans="1:48" hidden="1" x14ac:dyDescent="0.25">
      <c r="A1561">
        <v>722</v>
      </c>
      <c r="B1561">
        <v>430</v>
      </c>
      <c r="C1561" s="4">
        <v>44153</v>
      </c>
      <c r="D1561" s="14">
        <f>WebStore68[[#This Row],[order_date]]</f>
        <v>44153</v>
      </c>
      <c r="E1561" s="3">
        <f>ROUNDUP(MONTH(WebStore68[[#This Row],[order_date]])/3, 0)</f>
        <v>4</v>
      </c>
      <c r="F1561">
        <v>11</v>
      </c>
      <c r="G1561" t="s">
        <v>37</v>
      </c>
      <c r="H1561" t="s">
        <v>48</v>
      </c>
      <c r="I1561" t="s">
        <v>55</v>
      </c>
      <c r="J1561" t="s">
        <v>58</v>
      </c>
      <c r="K1561" s="4">
        <v>43546</v>
      </c>
      <c r="L1561">
        <v>3</v>
      </c>
      <c r="N1561" s="4"/>
      <c r="O1561" s="4"/>
      <c r="P1561">
        <v>2</v>
      </c>
      <c r="Q1561" t="s">
        <v>131</v>
      </c>
      <c r="R1561" t="s">
        <v>293</v>
      </c>
      <c r="S1561">
        <v>3</v>
      </c>
      <c r="T1561" t="s">
        <v>799</v>
      </c>
      <c r="U1561" t="s">
        <v>1337</v>
      </c>
      <c r="V1561" t="s">
        <v>1853</v>
      </c>
      <c r="W1561" t="s">
        <v>160</v>
      </c>
      <c r="X1561" t="s">
        <v>2051</v>
      </c>
      <c r="Y1561">
        <v>423.94</v>
      </c>
      <c r="Z1561">
        <v>109.94</v>
      </c>
      <c r="AA1561">
        <v>3</v>
      </c>
      <c r="AB1561" t="s">
        <v>2254</v>
      </c>
      <c r="AC1561" t="s">
        <v>2550</v>
      </c>
      <c r="AH1561" s="4"/>
      <c r="AI1561" s="4"/>
      <c r="AJ1561" t="s">
        <v>86</v>
      </c>
      <c r="AK1561" t="s">
        <v>248</v>
      </c>
      <c r="AL1561" t="s">
        <v>454</v>
      </c>
      <c r="AM1561" t="s">
        <v>1017</v>
      </c>
      <c r="AN1561" t="s">
        <v>1547</v>
      </c>
      <c r="AO1561" t="s">
        <v>69</v>
      </c>
      <c r="AP1561" t="s">
        <v>1577</v>
      </c>
      <c r="AQ1561">
        <f>WebStore68[[#This Row],[unit_price]]*WebStore68[[#This Row],[quantity]]</f>
        <v>159.99</v>
      </c>
      <c r="AR1561" t="s">
        <v>547</v>
      </c>
      <c r="AS1561" t="s">
        <v>2354</v>
      </c>
      <c r="AT1561" t="str">
        <f t="shared" si="24"/>
        <v>7224304415311yesFemale435463423.94109.94790159.99124.9914</v>
      </c>
      <c r="AU1561">
        <f>COUNTIF(AT$2:AT1561,AT1561)</f>
        <v>1</v>
      </c>
      <c r="AV1561" t="str">
        <f>WebStore68[[#This Row],[country]]&amp;"-"&amp;WebStore68[[#This Row],[item]]</f>
        <v>Other-Milwaukee 2724-20 M18</v>
      </c>
    </row>
    <row r="1562" spans="1:48" hidden="1" x14ac:dyDescent="0.25">
      <c r="A1562">
        <v>722</v>
      </c>
      <c r="B1562">
        <v>430</v>
      </c>
      <c r="C1562" s="4">
        <v>44153</v>
      </c>
      <c r="D1562" s="14">
        <f>WebStore68[[#This Row],[order_date]]</f>
        <v>44153</v>
      </c>
      <c r="E1562" s="3">
        <f>ROUNDUP(MONTH(WebStore68[[#This Row],[order_date]])/3, 0)</f>
        <v>4</v>
      </c>
      <c r="F1562">
        <v>11</v>
      </c>
      <c r="G1562" t="s">
        <v>37</v>
      </c>
      <c r="H1562" t="s">
        <v>48</v>
      </c>
      <c r="I1562" t="s">
        <v>55</v>
      </c>
      <c r="J1562" t="s">
        <v>58</v>
      </c>
      <c r="K1562" s="4">
        <v>43546</v>
      </c>
      <c r="L1562">
        <v>3</v>
      </c>
      <c r="N1562" s="4"/>
      <c r="O1562" s="4"/>
      <c r="P1562">
        <v>2</v>
      </c>
      <c r="Q1562" t="s">
        <v>131</v>
      </c>
      <c r="R1562" t="s">
        <v>293</v>
      </c>
      <c r="S1562">
        <v>3</v>
      </c>
      <c r="T1562" t="s">
        <v>799</v>
      </c>
      <c r="U1562" t="s">
        <v>1337</v>
      </c>
      <c r="V1562" t="s">
        <v>1853</v>
      </c>
      <c r="W1562" t="s">
        <v>160</v>
      </c>
      <c r="X1562" t="s">
        <v>2051</v>
      </c>
      <c r="Y1562">
        <v>423.94</v>
      </c>
      <c r="Z1562">
        <v>109.94</v>
      </c>
      <c r="AA1562">
        <v>3</v>
      </c>
      <c r="AB1562" t="s">
        <v>2254</v>
      </c>
      <c r="AC1562" t="s">
        <v>2550</v>
      </c>
      <c r="AH1562" s="4"/>
      <c r="AI1562" s="4"/>
      <c r="AJ1562" t="s">
        <v>86</v>
      </c>
      <c r="AK1562" t="s">
        <v>248</v>
      </c>
      <c r="AL1562" t="s">
        <v>441</v>
      </c>
      <c r="AM1562" t="s">
        <v>2640</v>
      </c>
      <c r="AN1562" t="s">
        <v>1535</v>
      </c>
      <c r="AO1562" t="s">
        <v>69</v>
      </c>
      <c r="AP1562" t="s">
        <v>1577</v>
      </c>
      <c r="AQ1562">
        <f>WebStore68[[#This Row],[unit_price]]*WebStore68[[#This Row],[quantity]]</f>
        <v>43.99</v>
      </c>
      <c r="AR1562" t="s">
        <v>530</v>
      </c>
      <c r="AS1562" t="s">
        <v>2367</v>
      </c>
      <c r="AT1562" t="str">
        <f t="shared" si="24"/>
        <v>7224304415311yesFemale435463423.94109.94710643.99124.9916</v>
      </c>
      <c r="AU1562">
        <f>COUNTIF(AT$2:AT1562,AT1562)</f>
        <v>1</v>
      </c>
      <c r="AV1562" t="str">
        <f>WebStore68[[#This Row],[country]]&amp;"-"&amp;WebStore68[[#This Row],[item]]</f>
        <v>Other-PharMeDoc Pregnancy Pillow</v>
      </c>
    </row>
    <row r="1563" spans="1:48" hidden="1" x14ac:dyDescent="0.25">
      <c r="A1563">
        <v>733</v>
      </c>
      <c r="B1563">
        <v>162</v>
      </c>
      <c r="C1563" s="4">
        <v>44162</v>
      </c>
      <c r="D1563" s="14">
        <f>WebStore68[[#This Row],[order_date]]</f>
        <v>44162</v>
      </c>
      <c r="E1563" s="3">
        <f>ROUNDUP(MONTH(WebStore68[[#This Row],[order_date]])/3, 0)</f>
        <v>4</v>
      </c>
      <c r="F1563">
        <v>11</v>
      </c>
      <c r="G1563" t="s">
        <v>37</v>
      </c>
      <c r="H1563" t="s">
        <v>48</v>
      </c>
      <c r="I1563" t="s">
        <v>55</v>
      </c>
      <c r="J1563" t="s">
        <v>58</v>
      </c>
      <c r="K1563" s="4">
        <v>43672</v>
      </c>
      <c r="L1563">
        <v>1</v>
      </c>
      <c r="M1563" t="s">
        <v>61</v>
      </c>
      <c r="N1563" s="4">
        <v>43615</v>
      </c>
      <c r="O1563" s="4">
        <v>43830</v>
      </c>
      <c r="P1563">
        <v>1</v>
      </c>
      <c r="Q1563" t="s">
        <v>80</v>
      </c>
      <c r="R1563" t="s">
        <v>242</v>
      </c>
      <c r="S1563">
        <v>1</v>
      </c>
      <c r="T1563" t="s">
        <v>619</v>
      </c>
      <c r="U1563" t="s">
        <v>1016</v>
      </c>
      <c r="V1563" t="s">
        <v>1695</v>
      </c>
      <c r="W1563" t="s">
        <v>80</v>
      </c>
      <c r="X1563" t="s">
        <v>1548</v>
      </c>
      <c r="Y1563">
        <v>123.98</v>
      </c>
      <c r="Z1563">
        <v>29.98</v>
      </c>
      <c r="AA1563">
        <v>1</v>
      </c>
      <c r="AB1563" t="s">
        <v>70</v>
      </c>
      <c r="AC1563" t="s">
        <v>2341</v>
      </c>
      <c r="AH1563" s="4"/>
      <c r="AI1563" s="4"/>
      <c r="AJ1563" t="s">
        <v>80</v>
      </c>
      <c r="AK1563" t="s">
        <v>242</v>
      </c>
      <c r="AL1563" t="s">
        <v>619</v>
      </c>
      <c r="AM1563" t="s">
        <v>1016</v>
      </c>
      <c r="AN1563" t="s">
        <v>1695</v>
      </c>
      <c r="AO1563" t="s">
        <v>80</v>
      </c>
      <c r="AP1563" t="s">
        <v>1548</v>
      </c>
      <c r="AQ1563">
        <f>WebStore68[[#This Row],[unit_price]]*WebStore68[[#This Row],[quantity]]</f>
        <v>123.98</v>
      </c>
      <c r="AR1563" t="s">
        <v>70</v>
      </c>
      <c r="AS1563" t="s">
        <v>2341</v>
      </c>
      <c r="AT1563" t="str">
        <f t="shared" si="24"/>
        <v>7331624416211yesFemale436721YouTube4361543830123.9829.9822761.99214.995</v>
      </c>
      <c r="AU1563">
        <f>COUNTIF(AT$2:AT1563,AT1563)</f>
        <v>1</v>
      </c>
      <c r="AV1563" t="str">
        <f>WebStore68[[#This Row],[country]]&amp;"-"&amp;WebStore68[[#This Row],[item]]</f>
        <v>Other-Book Week Girls Feisty Fairy AMSCAN Licensed Costume</v>
      </c>
    </row>
    <row r="1564" spans="1:48" hidden="1" x14ac:dyDescent="0.25">
      <c r="A1564">
        <v>734</v>
      </c>
      <c r="B1564">
        <v>171</v>
      </c>
      <c r="C1564" s="4">
        <v>44162</v>
      </c>
      <c r="D1564" s="14">
        <f>WebStore68[[#This Row],[order_date]]</f>
        <v>44162</v>
      </c>
      <c r="E1564" s="3">
        <f>ROUNDUP(MONTH(WebStore68[[#This Row],[order_date]])/3, 0)</f>
        <v>4</v>
      </c>
      <c r="F1564">
        <v>11</v>
      </c>
      <c r="G1564" t="s">
        <v>37</v>
      </c>
      <c r="H1564" t="s">
        <v>48</v>
      </c>
      <c r="I1564" t="s">
        <v>55</v>
      </c>
      <c r="J1564" t="s">
        <v>58</v>
      </c>
      <c r="K1564" s="4">
        <v>44132</v>
      </c>
      <c r="L1564">
        <v>10</v>
      </c>
      <c r="M1564" t="s">
        <v>61</v>
      </c>
      <c r="N1564" s="4">
        <v>44055</v>
      </c>
      <c r="O1564" s="4">
        <v>44196</v>
      </c>
      <c r="P1564">
        <v>1</v>
      </c>
      <c r="Q1564" t="s">
        <v>90</v>
      </c>
      <c r="R1564" t="s">
        <v>252</v>
      </c>
      <c r="S1564">
        <v>1</v>
      </c>
      <c r="T1564" t="s">
        <v>427</v>
      </c>
      <c r="U1564" t="s">
        <v>989</v>
      </c>
      <c r="V1564" t="s">
        <v>1522</v>
      </c>
      <c r="W1564" t="s">
        <v>69</v>
      </c>
      <c r="X1564" t="s">
        <v>1562</v>
      </c>
      <c r="Y1564">
        <v>81.99</v>
      </c>
      <c r="Z1564">
        <v>9.99</v>
      </c>
      <c r="AA1564">
        <v>1</v>
      </c>
      <c r="AB1564" t="s">
        <v>645</v>
      </c>
      <c r="AC1564" t="s">
        <v>2347</v>
      </c>
      <c r="AH1564" s="4"/>
      <c r="AI1564" s="4"/>
      <c r="AJ1564" t="s">
        <v>90</v>
      </c>
      <c r="AK1564" t="s">
        <v>252</v>
      </c>
      <c r="AL1564" t="s">
        <v>427</v>
      </c>
      <c r="AM1564" t="s">
        <v>989</v>
      </c>
      <c r="AN1564" t="s">
        <v>1522</v>
      </c>
      <c r="AO1564" t="s">
        <v>69</v>
      </c>
      <c r="AP1564" t="s">
        <v>1562</v>
      </c>
      <c r="AQ1564">
        <f>WebStore68[[#This Row],[unit_price]]*WebStore68[[#This Row],[quantity]]</f>
        <v>81.99</v>
      </c>
      <c r="AR1564" t="s">
        <v>645</v>
      </c>
      <c r="AS1564" t="s">
        <v>2347</v>
      </c>
      <c r="AT1564" t="str">
        <f t="shared" si="24"/>
        <v>7341714416211yesFemale4413210YouTube440554419681.999.9967581.9919.9913</v>
      </c>
      <c r="AU1564">
        <f>COUNTIF(AT$2:AT1564,AT1564)</f>
        <v>1</v>
      </c>
      <c r="AV1564" t="str">
        <f>WebStore68[[#This Row],[country]]&amp;"-"&amp;WebStore68[[#This Row],[item]]</f>
        <v>Other-Lego 71360 Super Mario Starterset</v>
      </c>
    </row>
    <row r="1565" spans="1:48" hidden="1" x14ac:dyDescent="0.25">
      <c r="A1565">
        <v>749</v>
      </c>
      <c r="B1565">
        <v>192</v>
      </c>
      <c r="C1565" s="13">
        <v>44170</v>
      </c>
      <c r="D1565" s="14">
        <f>WebStore68[[#This Row],[order_date]]</f>
        <v>44170</v>
      </c>
      <c r="E1565" s="3">
        <f>ROUNDUP(MONTH(WebStore68[[#This Row],[order_date]])/3, 0)</f>
        <v>4</v>
      </c>
      <c r="F1565">
        <v>11</v>
      </c>
      <c r="G1565" t="s">
        <v>37</v>
      </c>
      <c r="H1565" t="s">
        <v>48</v>
      </c>
      <c r="I1565" t="s">
        <v>55</v>
      </c>
      <c r="J1565" t="s">
        <v>58</v>
      </c>
      <c r="K1565" s="4">
        <v>43830</v>
      </c>
      <c r="L1565">
        <v>2</v>
      </c>
      <c r="M1565" t="s">
        <v>60</v>
      </c>
      <c r="N1565" s="4">
        <v>43615</v>
      </c>
      <c r="O1565" s="4">
        <v>43830</v>
      </c>
      <c r="P1565">
        <v>1</v>
      </c>
      <c r="Q1565" t="s">
        <v>79</v>
      </c>
      <c r="R1565" t="s">
        <v>241</v>
      </c>
      <c r="S1565">
        <v>1</v>
      </c>
      <c r="T1565" t="s">
        <v>86</v>
      </c>
      <c r="U1565" t="s">
        <v>1044</v>
      </c>
      <c r="V1565" t="s">
        <v>1572</v>
      </c>
      <c r="W1565" t="s">
        <v>67</v>
      </c>
      <c r="X1565" t="s">
        <v>1548</v>
      </c>
      <c r="Y1565">
        <v>194.97</v>
      </c>
      <c r="Z1565">
        <v>44.97</v>
      </c>
      <c r="AA1565">
        <v>1</v>
      </c>
      <c r="AB1565" t="s">
        <v>86</v>
      </c>
      <c r="AC1565" t="s">
        <v>2350</v>
      </c>
      <c r="AH1565" s="4"/>
      <c r="AI1565" s="4"/>
      <c r="AJ1565" t="s">
        <v>79</v>
      </c>
      <c r="AK1565" t="s">
        <v>241</v>
      </c>
      <c r="AL1565" t="s">
        <v>86</v>
      </c>
      <c r="AM1565" t="s">
        <v>1044</v>
      </c>
      <c r="AN1565" t="s">
        <v>1572</v>
      </c>
      <c r="AO1565" t="s">
        <v>67</v>
      </c>
      <c r="AP1565" t="s">
        <v>1548</v>
      </c>
      <c r="AQ1565">
        <f>WebStore68[[#This Row],[unit_price]]*WebStore68[[#This Row],[quantity]]</f>
        <v>194.96999999999997</v>
      </c>
      <c r="AR1565" t="s">
        <v>86</v>
      </c>
      <c r="AS1565" t="s">
        <v>2350</v>
      </c>
      <c r="AT1565" t="str">
        <f t="shared" si="24"/>
        <v>7491924417011yesFemale438302Facebook4361543830194.9744.974764.99314.997</v>
      </c>
      <c r="AU1565">
        <f>COUNTIF(AT$2:AT1565,AT1565)</f>
        <v>1</v>
      </c>
      <c r="AV1565" t="str">
        <f>WebStore68[[#This Row],[country]]&amp;"-"&amp;WebStore68[[#This Row],[item]]</f>
        <v>Other-2019/20 Panini Contenders NBA Basketball BLASTER box (40 cards incl. ONE Memorabilia or Autograph card/bx)</v>
      </c>
    </row>
    <row r="1566" spans="1:48" hidden="1" x14ac:dyDescent="0.25">
      <c r="A1566">
        <v>803</v>
      </c>
      <c r="B1566">
        <v>480</v>
      </c>
      <c r="C1566" s="4">
        <v>44200</v>
      </c>
      <c r="D1566" s="14">
        <f>WebStore68[[#This Row],[order_date]]</f>
        <v>44200</v>
      </c>
      <c r="E1566" s="3">
        <f>ROUNDUP(MONTH(WebStore68[[#This Row],[order_date]])/3, 0)</f>
        <v>1</v>
      </c>
      <c r="F1566">
        <v>11</v>
      </c>
      <c r="G1566" t="s">
        <v>37</v>
      </c>
      <c r="H1566" t="s">
        <v>48</v>
      </c>
      <c r="I1566" t="s">
        <v>55</v>
      </c>
      <c r="J1566" t="s">
        <v>57</v>
      </c>
      <c r="K1566" s="4">
        <v>43838</v>
      </c>
      <c r="L1566">
        <v>4</v>
      </c>
      <c r="M1566" t="s">
        <v>61</v>
      </c>
      <c r="N1566" s="4">
        <v>43831</v>
      </c>
      <c r="O1566" s="4">
        <v>43861</v>
      </c>
      <c r="P1566">
        <v>1</v>
      </c>
      <c r="Q1566" t="s">
        <v>67</v>
      </c>
      <c r="R1566" t="s">
        <v>229</v>
      </c>
      <c r="S1566">
        <v>1</v>
      </c>
      <c r="T1566" t="s">
        <v>467</v>
      </c>
      <c r="U1566" t="s">
        <v>1030</v>
      </c>
      <c r="V1566" t="s">
        <v>1560</v>
      </c>
      <c r="W1566" t="s">
        <v>80</v>
      </c>
      <c r="X1566" t="s">
        <v>1548</v>
      </c>
      <c r="Y1566">
        <v>59.74</v>
      </c>
      <c r="Z1566">
        <v>29.98</v>
      </c>
      <c r="AA1566">
        <v>1</v>
      </c>
      <c r="AB1566" t="s">
        <v>84</v>
      </c>
      <c r="AC1566" t="s">
        <v>2366</v>
      </c>
      <c r="AH1566" s="4"/>
      <c r="AI1566" s="4"/>
      <c r="AJ1566" t="s">
        <v>67</v>
      </c>
      <c r="AK1566" t="s">
        <v>229</v>
      </c>
      <c r="AL1566" t="s">
        <v>467</v>
      </c>
      <c r="AM1566" t="s">
        <v>1030</v>
      </c>
      <c r="AN1566" t="s">
        <v>1560</v>
      </c>
      <c r="AO1566" t="s">
        <v>80</v>
      </c>
      <c r="AP1566" t="s">
        <v>1548</v>
      </c>
      <c r="AQ1566">
        <f>WebStore68[[#This Row],[unit_price]]*WebStore68[[#This Row],[quantity]]</f>
        <v>59.74</v>
      </c>
      <c r="AR1566" t="s">
        <v>84</v>
      </c>
      <c r="AS1566" t="s">
        <v>2366</v>
      </c>
      <c r="AT1566" t="str">
        <f t="shared" si="24"/>
        <v>8034804420011yesMale438384YouTube438314386159.7429.98314029.87214.999</v>
      </c>
      <c r="AU1566">
        <f>COUNTIF(AT$2:AT1566,AT1566)</f>
        <v>1</v>
      </c>
      <c r="AV1566" t="str">
        <f>WebStore68[[#This Row],[country]]&amp;"-"&amp;WebStore68[[#This Row],[item]]</f>
        <v>Other-The Monk who Sold His Ferrari</v>
      </c>
    </row>
    <row r="1567" spans="1:48" hidden="1" x14ac:dyDescent="0.25">
      <c r="A1567">
        <v>807</v>
      </c>
      <c r="B1567">
        <v>78</v>
      </c>
      <c r="C1567" s="4">
        <v>44203</v>
      </c>
      <c r="D1567" s="14">
        <f>WebStore68[[#This Row],[order_date]]</f>
        <v>44203</v>
      </c>
      <c r="E1567" s="3">
        <f>ROUNDUP(MONTH(WebStore68[[#This Row],[order_date]])/3, 0)</f>
        <v>1</v>
      </c>
      <c r="F1567">
        <v>11</v>
      </c>
      <c r="G1567" t="s">
        <v>37</v>
      </c>
      <c r="H1567" t="s">
        <v>48</v>
      </c>
      <c r="I1567" t="s">
        <v>55</v>
      </c>
      <c r="J1567" t="s">
        <v>57</v>
      </c>
      <c r="K1567" s="4">
        <v>44108</v>
      </c>
      <c r="L1567">
        <v>10</v>
      </c>
      <c r="M1567" t="s">
        <v>61</v>
      </c>
      <c r="N1567" s="4">
        <v>44055</v>
      </c>
      <c r="O1567" s="4">
        <v>44196</v>
      </c>
      <c r="P1567">
        <v>1</v>
      </c>
      <c r="Q1567" t="s">
        <v>84</v>
      </c>
      <c r="R1567" t="s">
        <v>246</v>
      </c>
      <c r="S1567">
        <v>1</v>
      </c>
      <c r="T1567" t="s">
        <v>824</v>
      </c>
      <c r="U1567" t="s">
        <v>1361</v>
      </c>
      <c r="V1567" t="s">
        <v>1877</v>
      </c>
      <c r="W1567" t="s">
        <v>69</v>
      </c>
      <c r="X1567" t="s">
        <v>1548</v>
      </c>
      <c r="Y1567">
        <v>189.99</v>
      </c>
      <c r="Z1567">
        <v>14.99</v>
      </c>
      <c r="AA1567">
        <v>1</v>
      </c>
      <c r="AB1567" t="s">
        <v>86</v>
      </c>
      <c r="AC1567" t="s">
        <v>2350</v>
      </c>
      <c r="AH1567" s="4"/>
      <c r="AI1567" s="4"/>
      <c r="AJ1567" t="s">
        <v>84</v>
      </c>
      <c r="AK1567" t="s">
        <v>246</v>
      </c>
      <c r="AL1567" t="s">
        <v>824</v>
      </c>
      <c r="AM1567" t="s">
        <v>1361</v>
      </c>
      <c r="AN1567" t="s">
        <v>1877</v>
      </c>
      <c r="AO1567" t="s">
        <v>69</v>
      </c>
      <c r="AP1567" t="s">
        <v>1548</v>
      </c>
      <c r="AQ1567">
        <f>WebStore68[[#This Row],[unit_price]]*WebStore68[[#This Row],[quantity]]</f>
        <v>189.99</v>
      </c>
      <c r="AR1567" t="s">
        <v>86</v>
      </c>
      <c r="AS1567" t="s">
        <v>2350</v>
      </c>
      <c r="AT1567" t="str">
        <f t="shared" si="24"/>
        <v>807784420311yesMale4410810YouTube4405544196189.9914.99925189.99114.997</v>
      </c>
      <c r="AU1567">
        <f>COUNTIF(AT$2:AT1567,AT1567)</f>
        <v>1</v>
      </c>
      <c r="AV1567" t="str">
        <f>WebStore68[[#This Row],[country]]&amp;"-"&amp;WebStore68[[#This Row],[item]]</f>
        <v xml:space="preserve">Other-Blue Whale Gaming Chair </v>
      </c>
    </row>
    <row r="1568" spans="1:48" hidden="1" x14ac:dyDescent="0.25">
      <c r="A1568">
        <v>812</v>
      </c>
      <c r="B1568">
        <v>192</v>
      </c>
      <c r="C1568" s="13">
        <v>44205</v>
      </c>
      <c r="D1568" s="14">
        <f>WebStore68[[#This Row],[order_date]]</f>
        <v>44205</v>
      </c>
      <c r="E1568" s="3">
        <f>ROUNDUP(MONTH(WebStore68[[#This Row],[order_date]])/3, 0)</f>
        <v>1</v>
      </c>
      <c r="F1568">
        <v>11</v>
      </c>
      <c r="G1568" t="s">
        <v>37</v>
      </c>
      <c r="H1568" t="s">
        <v>48</v>
      </c>
      <c r="I1568" t="s">
        <v>55</v>
      </c>
      <c r="J1568" t="s">
        <v>58</v>
      </c>
      <c r="K1568" s="4">
        <v>43830</v>
      </c>
      <c r="L1568">
        <v>2</v>
      </c>
      <c r="M1568" t="s">
        <v>60</v>
      </c>
      <c r="N1568" s="4">
        <v>43615</v>
      </c>
      <c r="O1568" s="4">
        <v>43830</v>
      </c>
      <c r="P1568">
        <v>1</v>
      </c>
      <c r="Q1568" t="s">
        <v>78</v>
      </c>
      <c r="R1568" t="s">
        <v>240</v>
      </c>
      <c r="S1568">
        <v>1</v>
      </c>
      <c r="T1568" t="s">
        <v>610</v>
      </c>
      <c r="U1568" t="s">
        <v>1162</v>
      </c>
      <c r="V1568" t="s">
        <v>67</v>
      </c>
      <c r="W1568" t="s">
        <v>69</v>
      </c>
      <c r="X1568" t="s">
        <v>1548</v>
      </c>
      <c r="Y1568">
        <v>3</v>
      </c>
      <c r="Z1568">
        <v>14.99</v>
      </c>
      <c r="AA1568">
        <v>1</v>
      </c>
      <c r="AB1568" t="s">
        <v>393</v>
      </c>
      <c r="AC1568" t="s">
        <v>2345</v>
      </c>
      <c r="AH1568" s="4"/>
      <c r="AI1568" s="4"/>
      <c r="AJ1568" t="s">
        <v>78</v>
      </c>
      <c r="AK1568" t="s">
        <v>240</v>
      </c>
      <c r="AL1568" t="s">
        <v>610</v>
      </c>
      <c r="AM1568" t="s">
        <v>1162</v>
      </c>
      <c r="AN1568" t="s">
        <v>67</v>
      </c>
      <c r="AO1568" t="s">
        <v>69</v>
      </c>
      <c r="AP1568" t="s">
        <v>1548</v>
      </c>
      <c r="AQ1568">
        <f>WebStore68[[#This Row],[unit_price]]*WebStore68[[#This Row],[quantity]]</f>
        <v>3</v>
      </c>
      <c r="AR1568" t="s">
        <v>393</v>
      </c>
      <c r="AS1568" t="s">
        <v>2345</v>
      </c>
      <c r="AT1568" t="str">
        <f t="shared" si="24"/>
        <v>8121924420511yesFemale438302Facebook4361543830314.9981013114.9918</v>
      </c>
      <c r="AU1568">
        <f>COUNTIF(AT$2:AT1568,AT1568)</f>
        <v>1</v>
      </c>
      <c r="AV1568" t="str">
        <f>WebStore68[[#This Row],[country]]&amp;"-"&amp;WebStore68[[#This Row],[item]]</f>
        <v>Other-Non Stick Burger Press Hamburger Maker Beef Patty Meat BBQ Grill 12cm</v>
      </c>
    </row>
    <row r="1569" spans="1:48" hidden="1" x14ac:dyDescent="0.25">
      <c r="A1569">
        <v>823</v>
      </c>
      <c r="B1569">
        <v>390</v>
      </c>
      <c r="C1569" s="13">
        <v>44210</v>
      </c>
      <c r="D1569" s="14">
        <f>WebStore68[[#This Row],[order_date]]</f>
        <v>44210</v>
      </c>
      <c r="E1569" s="3">
        <f>ROUNDUP(MONTH(WebStore68[[#This Row],[order_date]])/3, 0)</f>
        <v>1</v>
      </c>
      <c r="F1569">
        <v>11</v>
      </c>
      <c r="G1569" t="s">
        <v>37</v>
      </c>
      <c r="H1569" t="s">
        <v>48</v>
      </c>
      <c r="I1569" t="s">
        <v>55</v>
      </c>
      <c r="J1569" t="s">
        <v>58</v>
      </c>
      <c r="K1569" s="4">
        <v>43641</v>
      </c>
      <c r="L1569">
        <v>2</v>
      </c>
      <c r="M1569" t="s">
        <v>60</v>
      </c>
      <c r="N1569" s="4">
        <v>43615</v>
      </c>
      <c r="O1569" s="4">
        <v>43830</v>
      </c>
      <c r="P1569">
        <v>2</v>
      </c>
      <c r="Q1569" t="s">
        <v>139</v>
      </c>
      <c r="R1569" t="s">
        <v>301</v>
      </c>
      <c r="S1569">
        <v>2</v>
      </c>
      <c r="T1569" t="s">
        <v>831</v>
      </c>
      <c r="U1569" t="s">
        <v>1368</v>
      </c>
      <c r="V1569" t="s">
        <v>1884</v>
      </c>
      <c r="W1569" t="s">
        <v>71</v>
      </c>
      <c r="X1569" t="s">
        <v>1869</v>
      </c>
      <c r="Y1569">
        <v>75.680000000000007</v>
      </c>
      <c r="Z1569">
        <v>29.98</v>
      </c>
      <c r="AA1569">
        <v>2</v>
      </c>
      <c r="AB1569" t="s">
        <v>2267</v>
      </c>
      <c r="AC1569" t="s">
        <v>2567</v>
      </c>
      <c r="AH1569" s="4"/>
      <c r="AI1569" s="4"/>
      <c r="AJ1569" t="s">
        <v>67</v>
      </c>
      <c r="AK1569" t="s">
        <v>229</v>
      </c>
      <c r="AL1569" t="s">
        <v>573</v>
      </c>
      <c r="AM1569" t="s">
        <v>1131</v>
      </c>
      <c r="AN1569" t="s">
        <v>1517</v>
      </c>
      <c r="AO1569" t="s">
        <v>69</v>
      </c>
      <c r="AP1569" t="s">
        <v>1548</v>
      </c>
      <c r="AQ1569">
        <f>WebStore68[[#This Row],[unit_price]]*WebStore68[[#This Row],[quantity]]</f>
        <v>19.989999999999998</v>
      </c>
      <c r="AR1569" t="s">
        <v>872</v>
      </c>
      <c r="AS1569" t="s">
        <v>2388</v>
      </c>
      <c r="AT1569" t="str">
        <f t="shared" si="24"/>
        <v>8233904421011yesFemale436412Facebook436154383075.6829.9834619.99114.9919</v>
      </c>
      <c r="AU1569">
        <f>COUNTIF(AT$2:AT1569,AT1569)</f>
        <v>1</v>
      </c>
      <c r="AV1569" t="str">
        <f>WebStore68[[#This Row],[country]]&amp;"-"&amp;WebStore68[[#This Row],[item]]</f>
        <v>Other-Fun And Fancy</v>
      </c>
    </row>
    <row r="1570" spans="1:48" hidden="1" x14ac:dyDescent="0.25">
      <c r="A1570">
        <v>823</v>
      </c>
      <c r="B1570">
        <v>390</v>
      </c>
      <c r="C1570" s="13">
        <v>44210</v>
      </c>
      <c r="D1570" s="14">
        <f>WebStore68[[#This Row],[order_date]]</f>
        <v>44210</v>
      </c>
      <c r="E1570" s="3">
        <f>ROUNDUP(MONTH(WebStore68[[#This Row],[order_date]])/3, 0)</f>
        <v>1</v>
      </c>
      <c r="F1570">
        <v>11</v>
      </c>
      <c r="G1570" t="s">
        <v>37</v>
      </c>
      <c r="H1570" t="s">
        <v>48</v>
      </c>
      <c r="I1570" t="s">
        <v>55</v>
      </c>
      <c r="J1570" t="s">
        <v>58</v>
      </c>
      <c r="K1570" s="4">
        <v>43641</v>
      </c>
      <c r="L1570">
        <v>2</v>
      </c>
      <c r="M1570" t="s">
        <v>60</v>
      </c>
      <c r="N1570" s="4">
        <v>43615</v>
      </c>
      <c r="O1570" s="4">
        <v>43830</v>
      </c>
      <c r="P1570">
        <v>2</v>
      </c>
      <c r="Q1570" t="s">
        <v>139</v>
      </c>
      <c r="R1570" t="s">
        <v>301</v>
      </c>
      <c r="S1570">
        <v>2</v>
      </c>
      <c r="T1570" t="s">
        <v>831</v>
      </c>
      <c r="U1570" t="s">
        <v>1368</v>
      </c>
      <c r="V1570" t="s">
        <v>1884</v>
      </c>
      <c r="W1570" t="s">
        <v>71</v>
      </c>
      <c r="X1570" t="s">
        <v>1869</v>
      </c>
      <c r="Y1570">
        <v>75.680000000000007</v>
      </c>
      <c r="Z1570">
        <v>29.98</v>
      </c>
      <c r="AA1570">
        <v>2</v>
      </c>
      <c r="AB1570" t="s">
        <v>2267</v>
      </c>
      <c r="AC1570" t="s">
        <v>2567</v>
      </c>
      <c r="AH1570" s="4"/>
      <c r="AI1570" s="4"/>
      <c r="AJ1570" t="s">
        <v>79</v>
      </c>
      <c r="AK1570" t="s">
        <v>241</v>
      </c>
      <c r="AL1570" t="s">
        <v>521</v>
      </c>
      <c r="AM1570" t="s">
        <v>1078</v>
      </c>
      <c r="AN1570" t="s">
        <v>1611</v>
      </c>
      <c r="AO1570" t="s">
        <v>69</v>
      </c>
      <c r="AP1570" t="s">
        <v>1548</v>
      </c>
      <c r="AQ1570">
        <f>WebStore68[[#This Row],[unit_price]]*WebStore68[[#This Row],[quantity]]</f>
        <v>55.69</v>
      </c>
      <c r="AR1570" t="s">
        <v>455</v>
      </c>
      <c r="AS1570" t="s">
        <v>2340</v>
      </c>
      <c r="AT1570" t="str">
        <f t="shared" si="24"/>
        <v>8233904421011yesFemale436412Facebook436154383075.6829.98414555.69114.9915</v>
      </c>
      <c r="AU1570">
        <f>COUNTIF(AT$2:AT1570,AT1570)</f>
        <v>1</v>
      </c>
      <c r="AV1570" t="str">
        <f>WebStore68[[#This Row],[country]]&amp;"-"&amp;WebStore68[[#This Row],[item]]</f>
        <v>Other-Topps 2020 Series 1 Baseball Blaster Box</v>
      </c>
    </row>
    <row r="1571" spans="1:48" hidden="1" x14ac:dyDescent="0.25">
      <c r="A1571">
        <v>857</v>
      </c>
      <c r="B1571">
        <v>463</v>
      </c>
      <c r="C1571" s="4">
        <v>44228</v>
      </c>
      <c r="D1571" s="14">
        <f>WebStore68[[#This Row],[order_date]]</f>
        <v>44228</v>
      </c>
      <c r="E1571" s="3">
        <f>ROUNDUP(MONTH(WebStore68[[#This Row],[order_date]])/3, 0)</f>
        <v>1</v>
      </c>
      <c r="F1571">
        <v>11</v>
      </c>
      <c r="G1571" t="s">
        <v>37</v>
      </c>
      <c r="H1571" t="s">
        <v>48</v>
      </c>
      <c r="I1571" t="s">
        <v>55</v>
      </c>
      <c r="J1571" t="s">
        <v>58</v>
      </c>
      <c r="K1571" s="4">
        <v>44117</v>
      </c>
      <c r="L1571">
        <v>15</v>
      </c>
      <c r="M1571" t="s">
        <v>62</v>
      </c>
      <c r="N1571" s="4">
        <v>43615</v>
      </c>
      <c r="O1571" s="4">
        <v>44413</v>
      </c>
      <c r="P1571">
        <v>1</v>
      </c>
      <c r="Q1571" t="s">
        <v>67</v>
      </c>
      <c r="R1571" t="s">
        <v>229</v>
      </c>
      <c r="S1571">
        <v>1</v>
      </c>
      <c r="T1571" t="s">
        <v>478</v>
      </c>
      <c r="U1571" t="s">
        <v>1041</v>
      </c>
      <c r="V1571" t="s">
        <v>1569</v>
      </c>
      <c r="W1571" t="s">
        <v>80</v>
      </c>
      <c r="X1571" t="s">
        <v>1548</v>
      </c>
      <c r="Y1571">
        <v>85.98</v>
      </c>
      <c r="Z1571">
        <v>29.98</v>
      </c>
      <c r="AA1571">
        <v>1</v>
      </c>
      <c r="AB1571" t="s">
        <v>90</v>
      </c>
      <c r="AC1571" t="s">
        <v>2328</v>
      </c>
      <c r="AH1571" s="4"/>
      <c r="AI1571" s="4"/>
      <c r="AJ1571" t="s">
        <v>67</v>
      </c>
      <c r="AK1571" t="s">
        <v>229</v>
      </c>
      <c r="AL1571" t="s">
        <v>478</v>
      </c>
      <c r="AM1571" t="s">
        <v>1041</v>
      </c>
      <c r="AN1571" t="s">
        <v>1569</v>
      </c>
      <c r="AO1571" t="s">
        <v>80</v>
      </c>
      <c r="AP1571" t="s">
        <v>1548</v>
      </c>
      <c r="AQ1571">
        <f>WebStore68[[#This Row],[unit_price]]*WebStore68[[#This Row],[quantity]]</f>
        <v>85.98</v>
      </c>
      <c r="AR1571" t="s">
        <v>90</v>
      </c>
      <c r="AS1571" t="s">
        <v>2328</v>
      </c>
      <c r="AT1571" t="str">
        <f t="shared" si="24"/>
        <v>8574634422811yesFemale4411715Organic436154441385.9829.9833242.99214.996</v>
      </c>
      <c r="AU1571">
        <f>COUNTIF(AT$2:AT1571,AT1571)</f>
        <v>1</v>
      </c>
      <c r="AV1571" t="str">
        <f>WebStore68[[#This Row],[country]]&amp;"-"&amp;WebStore68[[#This Row],[item]]</f>
        <v>Other-Desert Gold Grosset ED</v>
      </c>
    </row>
    <row r="1572" spans="1:48" hidden="1" x14ac:dyDescent="0.25">
      <c r="A1572">
        <v>865</v>
      </c>
      <c r="B1572">
        <v>219</v>
      </c>
      <c r="C1572" s="4">
        <v>44233</v>
      </c>
      <c r="D1572" s="14">
        <f>WebStore68[[#This Row],[order_date]]</f>
        <v>44233</v>
      </c>
      <c r="E1572" s="3">
        <f>ROUNDUP(MONTH(WebStore68[[#This Row],[order_date]])/3, 0)</f>
        <v>1</v>
      </c>
      <c r="F1572">
        <v>11</v>
      </c>
      <c r="G1572" t="s">
        <v>37</v>
      </c>
      <c r="H1572" t="s">
        <v>48</v>
      </c>
      <c r="I1572" t="s">
        <v>56</v>
      </c>
      <c r="J1572" t="s">
        <v>57</v>
      </c>
      <c r="K1572" s="4">
        <v>43814</v>
      </c>
      <c r="L1572">
        <v>3</v>
      </c>
      <c r="M1572" t="s">
        <v>59</v>
      </c>
      <c r="N1572" s="4">
        <v>43615</v>
      </c>
      <c r="O1572" s="4">
        <v>43830</v>
      </c>
      <c r="P1572">
        <v>1</v>
      </c>
      <c r="Q1572" t="s">
        <v>79</v>
      </c>
      <c r="R1572" t="s">
        <v>241</v>
      </c>
      <c r="S1572">
        <v>1</v>
      </c>
      <c r="T1572" t="s">
        <v>694</v>
      </c>
      <c r="U1572" t="s">
        <v>1087</v>
      </c>
      <c r="V1572" t="s">
        <v>1652</v>
      </c>
      <c r="W1572" t="s">
        <v>67</v>
      </c>
      <c r="X1572" t="s">
        <v>1548</v>
      </c>
      <c r="Y1572">
        <v>41.97</v>
      </c>
      <c r="Z1572">
        <v>44.97</v>
      </c>
      <c r="AA1572">
        <v>1</v>
      </c>
      <c r="AB1572" t="s">
        <v>86</v>
      </c>
      <c r="AC1572" t="s">
        <v>2350</v>
      </c>
      <c r="AH1572" s="4"/>
      <c r="AI1572" s="4"/>
      <c r="AJ1572" t="s">
        <v>79</v>
      </c>
      <c r="AK1572" t="s">
        <v>241</v>
      </c>
      <c r="AL1572" t="s">
        <v>694</v>
      </c>
      <c r="AM1572" t="s">
        <v>1087</v>
      </c>
      <c r="AN1572" t="s">
        <v>1652</v>
      </c>
      <c r="AO1572" t="s">
        <v>67</v>
      </c>
      <c r="AP1572" t="s">
        <v>1548</v>
      </c>
      <c r="AQ1572">
        <f>WebStore68[[#This Row],[unit_price]]*WebStore68[[#This Row],[quantity]]</f>
        <v>41.97</v>
      </c>
      <c r="AR1572" t="s">
        <v>86</v>
      </c>
      <c r="AS1572" t="s">
        <v>2350</v>
      </c>
      <c r="AT1572" t="str">
        <f t="shared" si="24"/>
        <v>8652194423311noMale438143Google Ads436154383041.9744.97416613.99314.997</v>
      </c>
      <c r="AU1572">
        <f>COUNTIF(AT$2:AT1572,AT1572)</f>
        <v>1</v>
      </c>
      <c r="AV1572" t="str">
        <f>WebStore68[[#This Row],[country]]&amp;"-"&amp;WebStore68[[#This Row],[item]]</f>
        <v>Other-Yu-Gi-Oh! TCG: Egyptian God Deck: Slifer The Sky Dragon</v>
      </c>
    </row>
    <row r="1573" spans="1:48" hidden="1" x14ac:dyDescent="0.25">
      <c r="A1573">
        <v>872</v>
      </c>
      <c r="B1573">
        <v>460</v>
      </c>
      <c r="C1573" s="4">
        <v>44235</v>
      </c>
      <c r="D1573" s="14">
        <f>WebStore68[[#This Row],[order_date]]</f>
        <v>44235</v>
      </c>
      <c r="E1573" s="3">
        <f>ROUNDUP(MONTH(WebStore68[[#This Row],[order_date]])/3, 0)</f>
        <v>1</v>
      </c>
      <c r="F1573">
        <v>11</v>
      </c>
      <c r="G1573" t="s">
        <v>37</v>
      </c>
      <c r="H1573" t="s">
        <v>48</v>
      </c>
      <c r="I1573" t="s">
        <v>56</v>
      </c>
      <c r="J1573" t="s">
        <v>57</v>
      </c>
      <c r="K1573" s="4">
        <v>43836</v>
      </c>
      <c r="L1573">
        <v>4</v>
      </c>
      <c r="M1573" t="s">
        <v>61</v>
      </c>
      <c r="N1573" s="4">
        <v>43831</v>
      </c>
      <c r="O1573" s="4">
        <v>43861</v>
      </c>
      <c r="P1573">
        <v>1</v>
      </c>
      <c r="Q1573" t="s">
        <v>78</v>
      </c>
      <c r="R1573" t="s">
        <v>240</v>
      </c>
      <c r="S1573">
        <v>1</v>
      </c>
      <c r="T1573" t="s">
        <v>578</v>
      </c>
      <c r="U1573" t="s">
        <v>1136</v>
      </c>
      <c r="V1573" t="s">
        <v>1659</v>
      </c>
      <c r="W1573" t="s">
        <v>80</v>
      </c>
      <c r="X1573" t="s">
        <v>1548</v>
      </c>
      <c r="Y1573">
        <v>9.98</v>
      </c>
      <c r="Z1573">
        <v>29.98</v>
      </c>
      <c r="AA1573">
        <v>1</v>
      </c>
      <c r="AB1573" t="s">
        <v>393</v>
      </c>
      <c r="AC1573" t="s">
        <v>2345</v>
      </c>
      <c r="AH1573" s="4"/>
      <c r="AI1573" s="4"/>
      <c r="AJ1573" t="s">
        <v>78</v>
      </c>
      <c r="AK1573" t="s">
        <v>240</v>
      </c>
      <c r="AL1573" t="s">
        <v>578</v>
      </c>
      <c r="AM1573" t="s">
        <v>1136</v>
      </c>
      <c r="AN1573" t="s">
        <v>1659</v>
      </c>
      <c r="AO1573" t="s">
        <v>80</v>
      </c>
      <c r="AP1573" t="s">
        <v>1548</v>
      </c>
      <c r="AQ1573">
        <f>WebStore68[[#This Row],[unit_price]]*WebStore68[[#This Row],[quantity]]</f>
        <v>9.98</v>
      </c>
      <c r="AR1573" t="s">
        <v>393</v>
      </c>
      <c r="AS1573" t="s">
        <v>2345</v>
      </c>
      <c r="AT1573" t="str">
        <f t="shared" si="24"/>
        <v>8724604423511noMale438364YouTube43831438619.9829.9881004.99214.9918</v>
      </c>
      <c r="AU1573">
        <f>COUNTIF(AT$2:AT1573,AT1573)</f>
        <v>1</v>
      </c>
      <c r="AV1573" t="str">
        <f>WebStore68[[#This Row],[country]]&amp;"-"&amp;WebStore68[[#This Row],[item]]</f>
        <v>Other-Non - Stick Omlet Turner</v>
      </c>
    </row>
    <row r="1574" spans="1:48" hidden="1" x14ac:dyDescent="0.25">
      <c r="A1574">
        <v>874</v>
      </c>
      <c r="B1574">
        <v>113</v>
      </c>
      <c r="C1574" s="4">
        <v>44236</v>
      </c>
      <c r="D1574" s="14">
        <f>WebStore68[[#This Row],[order_date]]</f>
        <v>44236</v>
      </c>
      <c r="E1574" s="3">
        <f>ROUNDUP(MONTH(WebStore68[[#This Row],[order_date]])/3, 0)</f>
        <v>1</v>
      </c>
      <c r="F1574">
        <v>11</v>
      </c>
      <c r="G1574" t="s">
        <v>37</v>
      </c>
      <c r="H1574" t="s">
        <v>48</v>
      </c>
      <c r="I1574" t="s">
        <v>55</v>
      </c>
      <c r="J1574" t="s">
        <v>58</v>
      </c>
      <c r="K1574" s="4">
        <v>43844</v>
      </c>
      <c r="L1574">
        <v>4</v>
      </c>
      <c r="M1574" t="s">
        <v>61</v>
      </c>
      <c r="N1574" s="4">
        <v>43831</v>
      </c>
      <c r="O1574" s="4">
        <v>43861</v>
      </c>
      <c r="P1574">
        <v>2</v>
      </c>
      <c r="Q1574" t="s">
        <v>140</v>
      </c>
      <c r="R1574" t="s">
        <v>302</v>
      </c>
      <c r="S1574">
        <v>2</v>
      </c>
      <c r="T1574" t="s">
        <v>848</v>
      </c>
      <c r="U1574" t="s">
        <v>1385</v>
      </c>
      <c r="V1574" t="s">
        <v>1901</v>
      </c>
      <c r="W1574" t="s">
        <v>75</v>
      </c>
      <c r="X1574" t="s">
        <v>1869</v>
      </c>
      <c r="Y1574">
        <v>67.55</v>
      </c>
      <c r="Z1574">
        <v>74.95</v>
      </c>
      <c r="AA1574">
        <v>2</v>
      </c>
      <c r="AB1574" t="s">
        <v>2279</v>
      </c>
      <c r="AC1574" t="s">
        <v>2580</v>
      </c>
      <c r="AH1574" s="4"/>
      <c r="AI1574" s="4"/>
      <c r="AJ1574" t="s">
        <v>80</v>
      </c>
      <c r="AK1574" t="s">
        <v>242</v>
      </c>
      <c r="AL1574" t="s">
        <v>422</v>
      </c>
      <c r="AM1574" t="s">
        <v>984</v>
      </c>
      <c r="AN1574" t="s">
        <v>1517</v>
      </c>
      <c r="AO1574" t="s">
        <v>80</v>
      </c>
      <c r="AP1574" t="s">
        <v>1548</v>
      </c>
      <c r="AQ1574">
        <f>WebStore68[[#This Row],[unit_price]]*WebStore68[[#This Row],[quantity]]</f>
        <v>39.979999999999997</v>
      </c>
      <c r="AR1574" t="s">
        <v>80</v>
      </c>
      <c r="AS1574" t="s">
        <v>2357</v>
      </c>
      <c r="AT1574" t="str">
        <f t="shared" si="24"/>
        <v>8741134423611yesFemale438444YouTube438314386167.5574.95212019.99214.992</v>
      </c>
      <c r="AU1574">
        <f>COUNTIF(AT$2:AT1574,AT1574)</f>
        <v>1</v>
      </c>
      <c r="AV1574" t="str">
        <f>WebStore68[[#This Row],[country]]&amp;"-"&amp;WebStore68[[#This Row],[item]]</f>
        <v>Other-Robin Boys Fancy Dress Teen Titans Superhero Comic Book Day Childs Kids Costume</v>
      </c>
    </row>
    <row r="1575" spans="1:48" hidden="1" x14ac:dyDescent="0.25">
      <c r="A1575">
        <v>874</v>
      </c>
      <c r="B1575">
        <v>113</v>
      </c>
      <c r="C1575" s="4">
        <v>44236</v>
      </c>
      <c r="D1575" s="14">
        <f>WebStore68[[#This Row],[order_date]]</f>
        <v>44236</v>
      </c>
      <c r="E1575" s="3">
        <f>ROUNDUP(MONTH(WebStore68[[#This Row],[order_date]])/3, 0)</f>
        <v>1</v>
      </c>
      <c r="F1575">
        <v>11</v>
      </c>
      <c r="G1575" t="s">
        <v>37</v>
      </c>
      <c r="H1575" t="s">
        <v>48</v>
      </c>
      <c r="I1575" t="s">
        <v>55</v>
      </c>
      <c r="J1575" t="s">
        <v>58</v>
      </c>
      <c r="K1575" s="4">
        <v>43844</v>
      </c>
      <c r="L1575">
        <v>4</v>
      </c>
      <c r="M1575" t="s">
        <v>61</v>
      </c>
      <c r="N1575" s="4">
        <v>43831</v>
      </c>
      <c r="O1575" s="4">
        <v>43861</v>
      </c>
      <c r="P1575">
        <v>2</v>
      </c>
      <c r="Q1575" t="s">
        <v>140</v>
      </c>
      <c r="R1575" t="s">
        <v>302</v>
      </c>
      <c r="S1575">
        <v>2</v>
      </c>
      <c r="T1575" t="s">
        <v>848</v>
      </c>
      <c r="U1575" t="s">
        <v>1385</v>
      </c>
      <c r="V1575" t="s">
        <v>1901</v>
      </c>
      <c r="W1575" t="s">
        <v>75</v>
      </c>
      <c r="X1575" t="s">
        <v>1869</v>
      </c>
      <c r="Y1575">
        <v>67.55</v>
      </c>
      <c r="Z1575">
        <v>74.95</v>
      </c>
      <c r="AA1575">
        <v>2</v>
      </c>
      <c r="AB1575" t="s">
        <v>2279</v>
      </c>
      <c r="AC1575" t="s">
        <v>2580</v>
      </c>
      <c r="AH1575" s="4"/>
      <c r="AI1575" s="4"/>
      <c r="AJ1575" t="s">
        <v>78</v>
      </c>
      <c r="AK1575" t="s">
        <v>240</v>
      </c>
      <c r="AL1575" t="s">
        <v>644</v>
      </c>
      <c r="AM1575" t="s">
        <v>1191</v>
      </c>
      <c r="AN1575" t="s">
        <v>1714</v>
      </c>
      <c r="AO1575" t="s">
        <v>67</v>
      </c>
      <c r="AP1575" t="s">
        <v>1548</v>
      </c>
      <c r="AQ1575">
        <f>WebStore68[[#This Row],[unit_price]]*WebStore68[[#This Row],[quantity]]</f>
        <v>27.57</v>
      </c>
      <c r="AR1575" t="s">
        <v>393</v>
      </c>
      <c r="AS1575" t="s">
        <v>2345</v>
      </c>
      <c r="AT1575" t="str">
        <f t="shared" si="24"/>
        <v>8741134423611yesFemale438444YouTube438314386167.5574.9581749.19314.9918</v>
      </c>
      <c r="AU1575">
        <f>COUNTIF(AT$2:AT1575,AT1575)</f>
        <v>1</v>
      </c>
      <c r="AV1575" t="str">
        <f>WebStore68[[#This Row],[country]]&amp;"-"&amp;WebStore68[[#This Row],[item]]</f>
        <v>Other-Meat Shredder Barbecue Fork Bear Claw</v>
      </c>
    </row>
    <row r="1576" spans="1:48" hidden="1" x14ac:dyDescent="0.25">
      <c r="A1576">
        <v>883</v>
      </c>
      <c r="B1576">
        <v>202</v>
      </c>
      <c r="C1576" s="13">
        <v>44243</v>
      </c>
      <c r="D1576" s="14">
        <f>WebStore68[[#This Row],[order_date]]</f>
        <v>44243</v>
      </c>
      <c r="E1576" s="3">
        <f>ROUNDUP(MONTH(WebStore68[[#This Row],[order_date]])/3, 0)</f>
        <v>1</v>
      </c>
      <c r="F1576">
        <v>11</v>
      </c>
      <c r="G1576" t="s">
        <v>37</v>
      </c>
      <c r="H1576" t="s">
        <v>48</v>
      </c>
      <c r="I1576" t="s">
        <v>55</v>
      </c>
      <c r="J1576" t="s">
        <v>57</v>
      </c>
      <c r="K1576" s="4">
        <v>43615</v>
      </c>
      <c r="L1576">
        <v>2</v>
      </c>
      <c r="M1576" t="s">
        <v>60</v>
      </c>
      <c r="N1576" s="4">
        <v>43615</v>
      </c>
      <c r="O1576" s="4">
        <v>43830</v>
      </c>
      <c r="P1576">
        <v>1</v>
      </c>
      <c r="Q1576" t="s">
        <v>79</v>
      </c>
      <c r="R1576" t="s">
        <v>241</v>
      </c>
      <c r="S1576">
        <v>1</v>
      </c>
      <c r="T1576" t="s">
        <v>562</v>
      </c>
      <c r="U1576" t="s">
        <v>1078</v>
      </c>
      <c r="V1576" t="s">
        <v>1587</v>
      </c>
      <c r="W1576" t="s">
        <v>67</v>
      </c>
      <c r="X1576" t="s">
        <v>1548</v>
      </c>
      <c r="Y1576">
        <v>164.97</v>
      </c>
      <c r="Z1576">
        <v>44.97</v>
      </c>
      <c r="AA1576">
        <v>1</v>
      </c>
      <c r="AB1576" t="s">
        <v>86</v>
      </c>
      <c r="AC1576" t="s">
        <v>2350</v>
      </c>
      <c r="AH1576" s="4"/>
      <c r="AI1576" s="4"/>
      <c r="AJ1576" t="s">
        <v>79</v>
      </c>
      <c r="AK1576" t="s">
        <v>241</v>
      </c>
      <c r="AL1576" t="s">
        <v>562</v>
      </c>
      <c r="AM1576" t="s">
        <v>1078</v>
      </c>
      <c r="AN1576" t="s">
        <v>1587</v>
      </c>
      <c r="AO1576" t="s">
        <v>67</v>
      </c>
      <c r="AP1576" t="s">
        <v>1548</v>
      </c>
      <c r="AQ1576">
        <f>WebStore68[[#This Row],[unit_price]]*WebStore68[[#This Row],[quantity]]</f>
        <v>164.97</v>
      </c>
      <c r="AR1576" t="s">
        <v>86</v>
      </c>
      <c r="AS1576" t="s">
        <v>2350</v>
      </c>
      <c r="AT1576" t="str">
        <f t="shared" si="24"/>
        <v>8832024424311yesMale436152Facebook4361543830164.9744.97414454.99314.997</v>
      </c>
      <c r="AU1576">
        <f>COUNTIF(AT$2:AT1576,AT1576)</f>
        <v>1</v>
      </c>
      <c r="AV1576" t="str">
        <f>WebStore68[[#This Row],[country]]&amp;"-"&amp;WebStore68[[#This Row],[item]]</f>
        <v>Other-Topps 2020 Series 1 Baseball Blaster Box</v>
      </c>
    </row>
    <row r="1577" spans="1:48" hidden="1" x14ac:dyDescent="0.25">
      <c r="A1577">
        <v>885</v>
      </c>
      <c r="B1577">
        <v>487</v>
      </c>
      <c r="C1577" s="4">
        <v>44243</v>
      </c>
      <c r="D1577" s="14">
        <f>WebStore68[[#This Row],[order_date]]</f>
        <v>44243</v>
      </c>
      <c r="E1577" s="3">
        <f>ROUNDUP(MONTH(WebStore68[[#This Row],[order_date]])/3, 0)</f>
        <v>1</v>
      </c>
      <c r="F1577">
        <v>11</v>
      </c>
      <c r="G1577" t="s">
        <v>37</v>
      </c>
      <c r="H1577" t="s">
        <v>48</v>
      </c>
      <c r="I1577" t="s">
        <v>55</v>
      </c>
      <c r="J1577" t="s">
        <v>58</v>
      </c>
      <c r="K1577" s="4">
        <v>44140</v>
      </c>
      <c r="L1577">
        <v>10</v>
      </c>
      <c r="M1577" t="s">
        <v>61</v>
      </c>
      <c r="N1577" s="4">
        <v>44055</v>
      </c>
      <c r="O1577" s="4">
        <v>44196</v>
      </c>
      <c r="P1577">
        <v>1</v>
      </c>
      <c r="Q1577" t="s">
        <v>69</v>
      </c>
      <c r="R1577" t="s">
        <v>231</v>
      </c>
      <c r="S1577">
        <v>1</v>
      </c>
      <c r="T1577" t="s">
        <v>565</v>
      </c>
      <c r="U1577" t="s">
        <v>1125</v>
      </c>
      <c r="V1577" t="s">
        <v>1648</v>
      </c>
      <c r="W1577" t="s">
        <v>80</v>
      </c>
      <c r="X1577" t="s">
        <v>1577</v>
      </c>
      <c r="Y1577">
        <v>1010</v>
      </c>
      <c r="Z1577">
        <v>49.98</v>
      </c>
      <c r="AA1577">
        <v>1</v>
      </c>
      <c r="AB1577" t="s">
        <v>78</v>
      </c>
      <c r="AC1577" t="s">
        <v>2330</v>
      </c>
      <c r="AD1577">
        <v>5</v>
      </c>
      <c r="AE1577" t="s">
        <v>2633</v>
      </c>
      <c r="AF1577">
        <v>1575</v>
      </c>
      <c r="AG1577" t="s">
        <v>2639</v>
      </c>
      <c r="AH1577" s="4">
        <v>44235</v>
      </c>
      <c r="AI1577" s="4">
        <v>44299</v>
      </c>
      <c r="AJ1577" t="s">
        <v>69</v>
      </c>
      <c r="AK1577" t="s">
        <v>231</v>
      </c>
      <c r="AL1577" t="s">
        <v>565</v>
      </c>
      <c r="AM1577" t="s">
        <v>1125</v>
      </c>
      <c r="AN1577" t="s">
        <v>1648</v>
      </c>
      <c r="AO1577" t="s">
        <v>80</v>
      </c>
      <c r="AP1577" t="s">
        <v>1577</v>
      </c>
      <c r="AQ1577">
        <f>WebStore68[[#This Row],[unit_price]]*WebStore68[[#This Row],[quantity]]</f>
        <v>1010</v>
      </c>
      <c r="AR1577" t="s">
        <v>78</v>
      </c>
      <c r="AS1577" t="s">
        <v>2330</v>
      </c>
      <c r="AT1577" t="str">
        <f t="shared" si="24"/>
        <v>8854874424311yesFemale4414010YouTube4405544196101049.985control1575Use a relaxing music in the background44235442991107505224.998</v>
      </c>
      <c r="AU1577">
        <f>COUNTIF(AT$2:AT1577,AT1577)</f>
        <v>1</v>
      </c>
      <c r="AV1577" t="str">
        <f>WebStore68[[#This Row],[country]]&amp;"-"&amp;WebStore68[[#This Row],[item]]</f>
        <v>Other-PlayStation 4 500GB Console</v>
      </c>
    </row>
    <row r="1578" spans="1:48" hidden="1" x14ac:dyDescent="0.25">
      <c r="A1578">
        <v>911</v>
      </c>
      <c r="B1578">
        <v>207</v>
      </c>
      <c r="C1578" s="13">
        <v>44259</v>
      </c>
      <c r="D1578" s="14">
        <f>WebStore68[[#This Row],[order_date]]</f>
        <v>44259</v>
      </c>
      <c r="E1578" s="3">
        <f>ROUNDUP(MONTH(WebStore68[[#This Row],[order_date]])/3, 0)</f>
        <v>1</v>
      </c>
      <c r="F1578">
        <v>11</v>
      </c>
      <c r="G1578" t="s">
        <v>37</v>
      </c>
      <c r="H1578" t="s">
        <v>48</v>
      </c>
      <c r="I1578" t="s">
        <v>56</v>
      </c>
      <c r="J1578" t="s">
        <v>57</v>
      </c>
      <c r="K1578" s="4">
        <v>43682</v>
      </c>
      <c r="L1578">
        <v>2</v>
      </c>
      <c r="M1578" t="s">
        <v>60</v>
      </c>
      <c r="N1578" s="4">
        <v>43615</v>
      </c>
      <c r="O1578" s="4">
        <v>43830</v>
      </c>
      <c r="P1578">
        <v>1</v>
      </c>
      <c r="Q1578" t="s">
        <v>90</v>
      </c>
      <c r="R1578" t="s">
        <v>252</v>
      </c>
      <c r="S1578">
        <v>1</v>
      </c>
      <c r="T1578" t="s">
        <v>80</v>
      </c>
      <c r="U1578" t="s">
        <v>1015</v>
      </c>
      <c r="V1578" t="s">
        <v>1578</v>
      </c>
      <c r="W1578" t="s">
        <v>69</v>
      </c>
      <c r="X1578" t="s">
        <v>1562</v>
      </c>
      <c r="Y1578">
        <v>99.99</v>
      </c>
      <c r="Z1578">
        <v>9.99</v>
      </c>
      <c r="AA1578">
        <v>1</v>
      </c>
      <c r="AB1578" t="s">
        <v>410</v>
      </c>
      <c r="AC1578" t="s">
        <v>2359</v>
      </c>
      <c r="AH1578" s="4"/>
      <c r="AI1578" s="4"/>
      <c r="AJ1578" t="s">
        <v>90</v>
      </c>
      <c r="AK1578" t="s">
        <v>252</v>
      </c>
      <c r="AL1578" t="s">
        <v>80</v>
      </c>
      <c r="AM1578" t="s">
        <v>1015</v>
      </c>
      <c r="AN1578" t="s">
        <v>1578</v>
      </c>
      <c r="AO1578" t="s">
        <v>69</v>
      </c>
      <c r="AP1578" t="s">
        <v>1562</v>
      </c>
      <c r="AQ1578">
        <f>WebStore68[[#This Row],[unit_price]]*WebStore68[[#This Row],[quantity]]</f>
        <v>99.99</v>
      </c>
      <c r="AR1578" t="s">
        <v>410</v>
      </c>
      <c r="AS1578" t="s">
        <v>2359</v>
      </c>
      <c r="AT1578" t="str">
        <f t="shared" si="24"/>
        <v>9112074425911noMale436822Facebook436154383099.999.996299.9919.9920</v>
      </c>
      <c r="AU1578">
        <f>COUNTIF(AT$2:AT1578,AT1578)</f>
        <v>1</v>
      </c>
      <c r="AV1578" t="str">
        <f>WebStore68[[#This Row],[country]]&amp;"-"&amp;WebStore68[[#This Row],[item]]</f>
        <v>Other-100Pcs Square Poker Chips Set</v>
      </c>
    </row>
    <row r="1579" spans="1:48" hidden="1" x14ac:dyDescent="0.25">
      <c r="A1579">
        <v>925</v>
      </c>
      <c r="B1579">
        <v>157</v>
      </c>
      <c r="C1579" s="4">
        <v>44270</v>
      </c>
      <c r="D1579" s="14">
        <f>WebStore68[[#This Row],[order_date]]</f>
        <v>44270</v>
      </c>
      <c r="E1579" s="3">
        <f>ROUNDUP(MONTH(WebStore68[[#This Row],[order_date]])/3, 0)</f>
        <v>1</v>
      </c>
      <c r="F1579">
        <v>11</v>
      </c>
      <c r="G1579" t="s">
        <v>37</v>
      </c>
      <c r="H1579" t="s">
        <v>48</v>
      </c>
      <c r="I1579" t="s">
        <v>56</v>
      </c>
      <c r="J1579" t="s">
        <v>58</v>
      </c>
      <c r="K1579" s="4">
        <v>43937</v>
      </c>
      <c r="L1579">
        <v>7</v>
      </c>
      <c r="M1579" t="s">
        <v>61</v>
      </c>
      <c r="N1579" s="4">
        <v>43915</v>
      </c>
      <c r="O1579" s="4">
        <v>44012</v>
      </c>
      <c r="P1579">
        <v>1</v>
      </c>
      <c r="Q1579" t="s">
        <v>90</v>
      </c>
      <c r="R1579" t="s">
        <v>252</v>
      </c>
      <c r="S1579">
        <v>1</v>
      </c>
      <c r="T1579" t="s">
        <v>449</v>
      </c>
      <c r="U1579" t="s">
        <v>1011</v>
      </c>
      <c r="V1579" t="s">
        <v>1541</v>
      </c>
      <c r="W1579" t="s">
        <v>67</v>
      </c>
      <c r="X1579" t="s">
        <v>1562</v>
      </c>
      <c r="Y1579">
        <v>129.57</v>
      </c>
      <c r="Z1579">
        <v>29.97</v>
      </c>
      <c r="AA1579">
        <v>1</v>
      </c>
      <c r="AB1579" t="s">
        <v>410</v>
      </c>
      <c r="AC1579" t="s">
        <v>2359</v>
      </c>
      <c r="AH1579" s="4"/>
      <c r="AI1579" s="4"/>
      <c r="AJ1579" t="s">
        <v>90</v>
      </c>
      <c r="AK1579" t="s">
        <v>252</v>
      </c>
      <c r="AL1579" t="s">
        <v>449</v>
      </c>
      <c r="AM1579" t="s">
        <v>1011</v>
      </c>
      <c r="AN1579" t="s">
        <v>1541</v>
      </c>
      <c r="AO1579" t="s">
        <v>67</v>
      </c>
      <c r="AP1579" t="s">
        <v>1562</v>
      </c>
      <c r="AQ1579">
        <f>WebStore68[[#This Row],[unit_price]]*WebStore68[[#This Row],[quantity]]</f>
        <v>129.57</v>
      </c>
      <c r="AR1579" t="s">
        <v>410</v>
      </c>
      <c r="AS1579" t="s">
        <v>2359</v>
      </c>
      <c r="AT1579" t="str">
        <f t="shared" si="24"/>
        <v>9251574427011noFemale439377YouTube4391544012129.5729.97614743.1939.9920</v>
      </c>
      <c r="AU1579">
        <f>COUNTIF(AT$2:AT1579,AT1579)</f>
        <v>1</v>
      </c>
      <c r="AV1579" t="str">
        <f>WebStore68[[#This Row],[country]]&amp;"-"&amp;WebStore68[[#This Row],[item]]</f>
        <v>Other-Transformers G1 Optimus prime reissue brand new action figure MISB Gift</v>
      </c>
    </row>
    <row r="1580" spans="1:48" hidden="1" x14ac:dyDescent="0.25">
      <c r="A1580">
        <v>929</v>
      </c>
      <c r="B1580">
        <v>460</v>
      </c>
      <c r="C1580" s="4">
        <v>44272</v>
      </c>
      <c r="D1580" s="14">
        <f>WebStore68[[#This Row],[order_date]]</f>
        <v>44272</v>
      </c>
      <c r="E1580" s="3">
        <f>ROUNDUP(MONTH(WebStore68[[#This Row],[order_date]])/3, 0)</f>
        <v>1</v>
      </c>
      <c r="F1580">
        <v>11</v>
      </c>
      <c r="G1580" t="s">
        <v>37</v>
      </c>
      <c r="H1580" t="s">
        <v>48</v>
      </c>
      <c r="I1580" t="s">
        <v>56</v>
      </c>
      <c r="J1580" t="s">
        <v>57</v>
      </c>
      <c r="K1580" s="4">
        <v>43836</v>
      </c>
      <c r="L1580">
        <v>4</v>
      </c>
      <c r="M1580" t="s">
        <v>61</v>
      </c>
      <c r="N1580" s="4">
        <v>43831</v>
      </c>
      <c r="O1580" s="4">
        <v>43861</v>
      </c>
      <c r="P1580">
        <v>1</v>
      </c>
      <c r="Q1580" t="s">
        <v>86</v>
      </c>
      <c r="R1580" t="s">
        <v>248</v>
      </c>
      <c r="S1580">
        <v>1</v>
      </c>
      <c r="T1580" t="s">
        <v>441</v>
      </c>
      <c r="U1580" t="s">
        <v>1003</v>
      </c>
      <c r="V1580" t="s">
        <v>1535</v>
      </c>
      <c r="W1580" t="s">
        <v>69</v>
      </c>
      <c r="X1580" t="s">
        <v>1577</v>
      </c>
      <c r="Y1580">
        <v>43.99</v>
      </c>
      <c r="Z1580">
        <v>24.99</v>
      </c>
      <c r="AA1580">
        <v>1</v>
      </c>
      <c r="AB1580" t="s">
        <v>530</v>
      </c>
      <c r="AC1580" t="s">
        <v>2367</v>
      </c>
      <c r="AH1580" s="4"/>
      <c r="AI1580" s="4"/>
      <c r="AJ1580" t="s">
        <v>86</v>
      </c>
      <c r="AK1580" t="s">
        <v>248</v>
      </c>
      <c r="AL1580" t="s">
        <v>441</v>
      </c>
      <c r="AM1580" t="s">
        <v>2640</v>
      </c>
      <c r="AN1580" t="s">
        <v>1535</v>
      </c>
      <c r="AO1580" t="s">
        <v>69</v>
      </c>
      <c r="AP1580" t="s">
        <v>1577</v>
      </c>
      <c r="AQ1580">
        <f>WebStore68[[#This Row],[unit_price]]*WebStore68[[#This Row],[quantity]]</f>
        <v>43.99</v>
      </c>
      <c r="AR1580" t="s">
        <v>530</v>
      </c>
      <c r="AS1580" t="s">
        <v>2367</v>
      </c>
      <c r="AT1580" t="str">
        <f t="shared" si="24"/>
        <v>9294604427211noMale438364YouTube438314386143.9924.99710643.99124.9916</v>
      </c>
      <c r="AU1580">
        <f>COUNTIF(AT$2:AT1580,AT1580)</f>
        <v>1</v>
      </c>
      <c r="AV1580" t="str">
        <f>WebStore68[[#This Row],[country]]&amp;"-"&amp;WebStore68[[#This Row],[item]]</f>
        <v>Other-PharMeDoc Pregnancy Pillow</v>
      </c>
    </row>
    <row r="1581" spans="1:48" hidden="1" x14ac:dyDescent="0.25">
      <c r="A1581">
        <v>931</v>
      </c>
      <c r="B1581">
        <v>191</v>
      </c>
      <c r="C1581" s="4">
        <v>44274</v>
      </c>
      <c r="D1581" s="14">
        <f>WebStore68[[#This Row],[order_date]]</f>
        <v>44274</v>
      </c>
      <c r="E1581" s="3">
        <f>ROUNDUP(MONTH(WebStore68[[#This Row],[order_date]])/3, 0)</f>
        <v>1</v>
      </c>
      <c r="F1581">
        <v>11</v>
      </c>
      <c r="G1581" t="s">
        <v>37</v>
      </c>
      <c r="H1581" t="s">
        <v>48</v>
      </c>
      <c r="I1581" t="s">
        <v>56</v>
      </c>
      <c r="J1581" t="s">
        <v>58</v>
      </c>
      <c r="K1581" s="4">
        <v>43712</v>
      </c>
      <c r="L1581">
        <v>3</v>
      </c>
      <c r="M1581" t="s">
        <v>59</v>
      </c>
      <c r="N1581" s="4">
        <v>43615</v>
      </c>
      <c r="O1581" s="4">
        <v>43830</v>
      </c>
      <c r="P1581">
        <v>2</v>
      </c>
      <c r="Q1581" t="s">
        <v>116</v>
      </c>
      <c r="R1581" t="s">
        <v>278</v>
      </c>
      <c r="S1581">
        <v>2</v>
      </c>
      <c r="T1581" t="s">
        <v>858</v>
      </c>
      <c r="U1581" t="s">
        <v>1395</v>
      </c>
      <c r="V1581" t="s">
        <v>1911</v>
      </c>
      <c r="W1581" t="s">
        <v>103</v>
      </c>
      <c r="X1581" t="s">
        <v>2042</v>
      </c>
      <c r="Y1581">
        <v>260.95</v>
      </c>
      <c r="Z1581">
        <v>44.96</v>
      </c>
      <c r="AA1581">
        <v>2</v>
      </c>
      <c r="AB1581" t="s">
        <v>2171</v>
      </c>
      <c r="AC1581" t="s">
        <v>2452</v>
      </c>
      <c r="AH1581" s="4"/>
      <c r="AI1581" s="4"/>
      <c r="AJ1581" t="s">
        <v>67</v>
      </c>
      <c r="AK1581" t="s">
        <v>229</v>
      </c>
      <c r="AL1581" t="s">
        <v>416</v>
      </c>
      <c r="AM1581" t="s">
        <v>978</v>
      </c>
      <c r="AN1581" t="s">
        <v>1511</v>
      </c>
      <c r="AO1581" t="s">
        <v>69</v>
      </c>
      <c r="AP1581" t="s">
        <v>1548</v>
      </c>
      <c r="AQ1581">
        <f>WebStore68[[#This Row],[unit_price]]*WebStore68[[#This Row],[quantity]]</f>
        <v>23.95</v>
      </c>
      <c r="AR1581" t="s">
        <v>652</v>
      </c>
      <c r="AS1581" t="s">
        <v>2352</v>
      </c>
      <c r="AT1581" t="str">
        <f t="shared" si="24"/>
        <v>9311914427411noFemale437123Google Ads4361543830260.9544.96311723.95114.9911</v>
      </c>
      <c r="AU1581">
        <f>COUNTIF(AT$2:AT1581,AT1581)</f>
        <v>1</v>
      </c>
      <c r="AV1581" t="str">
        <f>WebStore68[[#This Row],[country]]&amp;"-"&amp;WebStore68[[#This Row],[item]]</f>
        <v>Other-Rich Dad</v>
      </c>
    </row>
    <row r="1582" spans="1:48" hidden="1" x14ac:dyDescent="0.25">
      <c r="A1582">
        <v>931</v>
      </c>
      <c r="B1582">
        <v>191</v>
      </c>
      <c r="C1582" s="4">
        <v>44274</v>
      </c>
      <c r="D1582" s="14">
        <f>WebStore68[[#This Row],[order_date]]</f>
        <v>44274</v>
      </c>
      <c r="E1582" s="3">
        <f>ROUNDUP(MONTH(WebStore68[[#This Row],[order_date]])/3, 0)</f>
        <v>1</v>
      </c>
      <c r="F1582">
        <v>11</v>
      </c>
      <c r="G1582" t="s">
        <v>37</v>
      </c>
      <c r="H1582" t="s">
        <v>48</v>
      </c>
      <c r="I1582" t="s">
        <v>56</v>
      </c>
      <c r="J1582" t="s">
        <v>58</v>
      </c>
      <c r="K1582" s="4">
        <v>43712</v>
      </c>
      <c r="L1582">
        <v>3</v>
      </c>
      <c r="M1582" t="s">
        <v>59</v>
      </c>
      <c r="N1582" s="4">
        <v>43615</v>
      </c>
      <c r="O1582" s="4">
        <v>43830</v>
      </c>
      <c r="P1582">
        <v>2</v>
      </c>
      <c r="Q1582" t="s">
        <v>116</v>
      </c>
      <c r="R1582" t="s">
        <v>278</v>
      </c>
      <c r="S1582">
        <v>2</v>
      </c>
      <c r="T1582" t="s">
        <v>858</v>
      </c>
      <c r="U1582" t="s">
        <v>1395</v>
      </c>
      <c r="V1582" t="s">
        <v>1911</v>
      </c>
      <c r="W1582" t="s">
        <v>103</v>
      </c>
      <c r="X1582" t="s">
        <v>2042</v>
      </c>
      <c r="Y1582">
        <v>260.95</v>
      </c>
      <c r="Z1582">
        <v>44.96</v>
      </c>
      <c r="AA1582">
        <v>2</v>
      </c>
      <c r="AB1582" t="s">
        <v>2171</v>
      </c>
      <c r="AC1582" t="s">
        <v>2452</v>
      </c>
      <c r="AH1582" s="4"/>
      <c r="AI1582" s="4"/>
      <c r="AJ1582" t="s">
        <v>90</v>
      </c>
      <c r="AK1582" t="s">
        <v>252</v>
      </c>
      <c r="AL1582" t="s">
        <v>669</v>
      </c>
      <c r="AM1582" t="s">
        <v>989</v>
      </c>
      <c r="AN1582" t="s">
        <v>626</v>
      </c>
      <c r="AO1582" t="s">
        <v>67</v>
      </c>
      <c r="AP1582" t="s">
        <v>1562</v>
      </c>
      <c r="AQ1582">
        <f>WebStore68[[#This Row],[unit_price]]*WebStore68[[#This Row],[quantity]]</f>
        <v>237</v>
      </c>
      <c r="AR1582" t="s">
        <v>410</v>
      </c>
      <c r="AS1582" t="s">
        <v>2359</v>
      </c>
      <c r="AT1582" t="str">
        <f t="shared" si="24"/>
        <v>9311914427411noFemale437123Google Ads4361543830260.9544.966767939.9920</v>
      </c>
      <c r="AU1582">
        <f>COUNTIF(AT$2:AT1582,AT1582)</f>
        <v>1</v>
      </c>
      <c r="AV1582" t="str">
        <f>WebStore68[[#This Row],[country]]&amp;"-"&amp;WebStore68[[#This Row],[item]]</f>
        <v>Other-Lego 71360 Super Mario Starterset</v>
      </c>
    </row>
    <row r="1583" spans="1:48" hidden="1" x14ac:dyDescent="0.25">
      <c r="A1583">
        <v>945</v>
      </c>
      <c r="B1583">
        <v>171</v>
      </c>
      <c r="C1583" s="4">
        <v>44283</v>
      </c>
      <c r="D1583" s="14">
        <f>WebStore68[[#This Row],[order_date]]</f>
        <v>44283</v>
      </c>
      <c r="E1583" s="3">
        <f>ROUNDUP(MONTH(WebStore68[[#This Row],[order_date]])/3, 0)</f>
        <v>1</v>
      </c>
      <c r="F1583">
        <v>11</v>
      </c>
      <c r="G1583" t="s">
        <v>37</v>
      </c>
      <c r="H1583" t="s">
        <v>48</v>
      </c>
      <c r="I1583" t="s">
        <v>55</v>
      </c>
      <c r="J1583" t="s">
        <v>58</v>
      </c>
      <c r="K1583" s="4">
        <v>44132</v>
      </c>
      <c r="L1583">
        <v>10</v>
      </c>
      <c r="M1583" t="s">
        <v>61</v>
      </c>
      <c r="N1583" s="4">
        <v>44055</v>
      </c>
      <c r="O1583" s="4">
        <v>44196</v>
      </c>
      <c r="P1583">
        <v>1</v>
      </c>
      <c r="Q1583" t="s">
        <v>79</v>
      </c>
      <c r="R1583" t="s">
        <v>241</v>
      </c>
      <c r="S1583">
        <v>1</v>
      </c>
      <c r="T1583" t="s">
        <v>566</v>
      </c>
      <c r="U1583" t="s">
        <v>1067</v>
      </c>
      <c r="V1583" t="s">
        <v>1649</v>
      </c>
      <c r="W1583" t="s">
        <v>69</v>
      </c>
      <c r="X1583" t="s">
        <v>1548</v>
      </c>
      <c r="Y1583">
        <v>35.99</v>
      </c>
      <c r="Z1583">
        <v>14.99</v>
      </c>
      <c r="AA1583">
        <v>1</v>
      </c>
      <c r="AB1583" t="s">
        <v>65</v>
      </c>
      <c r="AC1583" t="s">
        <v>2343</v>
      </c>
      <c r="AD1583">
        <v>5</v>
      </c>
      <c r="AE1583" t="s">
        <v>2633</v>
      </c>
      <c r="AF1583">
        <v>1294</v>
      </c>
      <c r="AG1583" t="s">
        <v>2639</v>
      </c>
      <c r="AH1583" s="4">
        <v>44235</v>
      </c>
      <c r="AI1583" s="4">
        <v>44299</v>
      </c>
      <c r="AJ1583" t="s">
        <v>79</v>
      </c>
      <c r="AK1583" t="s">
        <v>241</v>
      </c>
      <c r="AL1583" t="s">
        <v>566</v>
      </c>
      <c r="AM1583" t="s">
        <v>1067</v>
      </c>
      <c r="AN1583" t="s">
        <v>1649</v>
      </c>
      <c r="AO1583" t="s">
        <v>69</v>
      </c>
      <c r="AP1583" t="s">
        <v>1548</v>
      </c>
      <c r="AQ1583">
        <f>WebStore68[[#This Row],[unit_price]]*WebStore68[[#This Row],[quantity]]</f>
        <v>35.99</v>
      </c>
      <c r="AR1583" t="s">
        <v>65</v>
      </c>
      <c r="AS1583" t="s">
        <v>2343</v>
      </c>
      <c r="AT1583" t="str">
        <f t="shared" si="24"/>
        <v>9451714428311yesFemale4413210YouTube440554419635.9914.995control1294Use a relaxing music in the background4423544299410835.99114.9910</v>
      </c>
      <c r="AU1583">
        <f>COUNTIF(AT$2:AT1583,AT1583)</f>
        <v>1</v>
      </c>
      <c r="AV1583" t="str">
        <f>WebStore68[[#This Row],[country]]&amp;"-"&amp;WebStore68[[#This Row],[item]]</f>
        <v>Other-Pokemon Sword &amp; Shield Vivid Voltage Booster Box</v>
      </c>
    </row>
    <row r="1584" spans="1:48" hidden="1" x14ac:dyDescent="0.25">
      <c r="A1584">
        <v>950</v>
      </c>
      <c r="B1584">
        <v>383</v>
      </c>
      <c r="C1584" s="13">
        <v>44284</v>
      </c>
      <c r="D1584" s="14">
        <f>WebStore68[[#This Row],[order_date]]</f>
        <v>44284</v>
      </c>
      <c r="E1584" s="3">
        <f>ROUNDUP(MONTH(WebStore68[[#This Row],[order_date]])/3, 0)</f>
        <v>1</v>
      </c>
      <c r="F1584">
        <v>11</v>
      </c>
      <c r="G1584" t="s">
        <v>37</v>
      </c>
      <c r="H1584" t="s">
        <v>48</v>
      </c>
      <c r="I1584" t="s">
        <v>56</v>
      </c>
      <c r="J1584" t="s">
        <v>57</v>
      </c>
      <c r="K1584" s="4">
        <v>43616</v>
      </c>
      <c r="L1584">
        <v>2</v>
      </c>
      <c r="M1584" t="s">
        <v>60</v>
      </c>
      <c r="N1584" s="4">
        <v>43615</v>
      </c>
      <c r="O1584" s="4">
        <v>43830</v>
      </c>
      <c r="P1584">
        <v>1</v>
      </c>
      <c r="Q1584" t="s">
        <v>80</v>
      </c>
      <c r="R1584" t="s">
        <v>242</v>
      </c>
      <c r="S1584">
        <v>1</v>
      </c>
      <c r="T1584" t="s">
        <v>453</v>
      </c>
      <c r="U1584" t="s">
        <v>1016</v>
      </c>
      <c r="V1584" t="s">
        <v>1546</v>
      </c>
      <c r="W1584" t="s">
        <v>67</v>
      </c>
      <c r="X1584" t="s">
        <v>1548</v>
      </c>
      <c r="Y1584">
        <v>176.25</v>
      </c>
      <c r="Z1584">
        <v>44.97</v>
      </c>
      <c r="AA1584">
        <v>1</v>
      </c>
      <c r="AB1584" t="s">
        <v>67</v>
      </c>
      <c r="AC1584" t="s">
        <v>2373</v>
      </c>
      <c r="AH1584" s="4"/>
      <c r="AI1584" s="4"/>
      <c r="AJ1584" t="s">
        <v>80</v>
      </c>
      <c r="AK1584" t="s">
        <v>242</v>
      </c>
      <c r="AL1584" t="s">
        <v>453</v>
      </c>
      <c r="AM1584" t="s">
        <v>1016</v>
      </c>
      <c r="AN1584" t="s">
        <v>1546</v>
      </c>
      <c r="AO1584" t="s">
        <v>67</v>
      </c>
      <c r="AP1584" t="s">
        <v>1548</v>
      </c>
      <c r="AQ1584">
        <f>WebStore68[[#This Row],[unit_price]]*WebStore68[[#This Row],[quantity]]</f>
        <v>176.25</v>
      </c>
      <c r="AR1584" t="s">
        <v>67</v>
      </c>
      <c r="AS1584" t="s">
        <v>2373</v>
      </c>
      <c r="AT1584" t="str">
        <f t="shared" si="24"/>
        <v>9503834428411noMale436162Facebook4361543830176.2544.9722658.75314.993</v>
      </c>
      <c r="AU1584">
        <f>COUNTIF(AT$2:AT1584,AT1584)</f>
        <v>1</v>
      </c>
      <c r="AV1584" t="str">
        <f>WebStore68[[#This Row],[country]]&amp;"-"&amp;WebStore68[[#This Row],[item]]</f>
        <v>Other-Book Week Girls Feisty Fairy AMSCAN Licensed Costume</v>
      </c>
    </row>
    <row r="1585" spans="1:48" hidden="1" x14ac:dyDescent="0.25">
      <c r="A1585">
        <v>961</v>
      </c>
      <c r="B1585">
        <v>106</v>
      </c>
      <c r="C1585" s="4">
        <v>44291</v>
      </c>
      <c r="D1585" s="14">
        <f>WebStore68[[#This Row],[order_date]]</f>
        <v>44291</v>
      </c>
      <c r="E1585" s="3">
        <f>ROUNDUP(MONTH(WebStore68[[#This Row],[order_date]])/3, 0)</f>
        <v>2</v>
      </c>
      <c r="F1585">
        <v>11</v>
      </c>
      <c r="G1585" t="s">
        <v>37</v>
      </c>
      <c r="H1585" t="s">
        <v>48</v>
      </c>
      <c r="I1585" t="s">
        <v>56</v>
      </c>
      <c r="J1585" t="s">
        <v>57</v>
      </c>
      <c r="K1585" s="4">
        <v>43737</v>
      </c>
      <c r="L1585">
        <v>3</v>
      </c>
      <c r="M1585" t="s">
        <v>59</v>
      </c>
      <c r="N1585" s="4">
        <v>43615</v>
      </c>
      <c r="O1585" s="4">
        <v>43830</v>
      </c>
      <c r="P1585">
        <v>2</v>
      </c>
      <c r="Q1585" t="s">
        <v>96</v>
      </c>
      <c r="R1585" t="s">
        <v>258</v>
      </c>
      <c r="S1585">
        <v>2</v>
      </c>
      <c r="T1585" t="s">
        <v>866</v>
      </c>
      <c r="U1585" t="s">
        <v>1403</v>
      </c>
      <c r="V1585" t="s">
        <v>1918</v>
      </c>
      <c r="W1585" t="s">
        <v>110</v>
      </c>
      <c r="X1585" t="s">
        <v>1869</v>
      </c>
      <c r="Y1585">
        <v>911.7</v>
      </c>
      <c r="Z1585">
        <v>89.94</v>
      </c>
      <c r="AA1585">
        <v>2</v>
      </c>
      <c r="AB1585" t="s">
        <v>2160</v>
      </c>
      <c r="AC1585" t="s">
        <v>2440</v>
      </c>
      <c r="AH1585" s="4"/>
      <c r="AI1585" s="4"/>
      <c r="AJ1585" t="s">
        <v>84</v>
      </c>
      <c r="AK1585" t="s">
        <v>246</v>
      </c>
      <c r="AL1585" t="s">
        <v>410</v>
      </c>
      <c r="AM1585" t="s">
        <v>972</v>
      </c>
      <c r="AN1585" t="s">
        <v>1505</v>
      </c>
      <c r="AO1585" t="s">
        <v>67</v>
      </c>
      <c r="AP1585" t="s">
        <v>1548</v>
      </c>
      <c r="AQ1585">
        <f>WebStore68[[#This Row],[unit_price]]*WebStore68[[#This Row],[quantity]]</f>
        <v>869.84999999999991</v>
      </c>
      <c r="AR1585" t="s">
        <v>645</v>
      </c>
      <c r="AS1585" t="s">
        <v>2347</v>
      </c>
      <c r="AT1585" t="str">
        <f t="shared" si="24"/>
        <v>9611064429111noMale437373Google Ads4361543830911.789.94920289.95314.9913</v>
      </c>
      <c r="AU1585">
        <f>COUNTIF(AT$2:AT1585,AT1585)</f>
        <v>1</v>
      </c>
      <c r="AV1585" t="str">
        <f>WebStore68[[#This Row],[country]]&amp;"-"&amp;WebStore68[[#This Row],[item]]</f>
        <v>Other-AutoFull Pink Gaming Chair PU Leather With Rabbit Ears</v>
      </c>
    </row>
    <row r="1586" spans="1:48" hidden="1" x14ac:dyDescent="0.25">
      <c r="A1586">
        <v>961</v>
      </c>
      <c r="B1586">
        <v>106</v>
      </c>
      <c r="C1586" s="4">
        <v>44291</v>
      </c>
      <c r="D1586" s="14">
        <f>WebStore68[[#This Row],[order_date]]</f>
        <v>44291</v>
      </c>
      <c r="E1586" s="3">
        <f>ROUNDUP(MONTH(WebStore68[[#This Row],[order_date]])/3, 0)</f>
        <v>2</v>
      </c>
      <c r="F1586">
        <v>11</v>
      </c>
      <c r="G1586" t="s">
        <v>37</v>
      </c>
      <c r="H1586" t="s">
        <v>48</v>
      </c>
      <c r="I1586" t="s">
        <v>56</v>
      </c>
      <c r="J1586" t="s">
        <v>57</v>
      </c>
      <c r="K1586" s="4">
        <v>43737</v>
      </c>
      <c r="L1586">
        <v>3</v>
      </c>
      <c r="M1586" t="s">
        <v>59</v>
      </c>
      <c r="N1586" s="4">
        <v>43615</v>
      </c>
      <c r="O1586" s="4">
        <v>43830</v>
      </c>
      <c r="P1586">
        <v>2</v>
      </c>
      <c r="Q1586" t="s">
        <v>96</v>
      </c>
      <c r="R1586" t="s">
        <v>258</v>
      </c>
      <c r="S1586">
        <v>2</v>
      </c>
      <c r="T1586" t="s">
        <v>866</v>
      </c>
      <c r="U1586" t="s">
        <v>1403</v>
      </c>
      <c r="V1586" t="s">
        <v>1918</v>
      </c>
      <c r="W1586" t="s">
        <v>110</v>
      </c>
      <c r="X1586" t="s">
        <v>1869</v>
      </c>
      <c r="Y1586">
        <v>911.7</v>
      </c>
      <c r="Z1586">
        <v>89.94</v>
      </c>
      <c r="AA1586">
        <v>2</v>
      </c>
      <c r="AB1586" t="s">
        <v>2160</v>
      </c>
      <c r="AC1586" t="s">
        <v>2440</v>
      </c>
      <c r="AH1586" s="4"/>
      <c r="AI1586" s="4"/>
      <c r="AJ1586" t="s">
        <v>79</v>
      </c>
      <c r="AK1586" t="s">
        <v>241</v>
      </c>
      <c r="AL1586" t="s">
        <v>524</v>
      </c>
      <c r="AM1586" t="s">
        <v>1087</v>
      </c>
      <c r="AN1586" t="s">
        <v>1614</v>
      </c>
      <c r="AO1586" t="s">
        <v>67</v>
      </c>
      <c r="AP1586" t="s">
        <v>1548</v>
      </c>
      <c r="AQ1586">
        <f>WebStore68[[#This Row],[unit_price]]*WebStore68[[#This Row],[quantity]]</f>
        <v>41.849999999999994</v>
      </c>
      <c r="AR1586" t="s">
        <v>455</v>
      </c>
      <c r="AS1586" t="s">
        <v>2340</v>
      </c>
      <c r="AT1586" t="str">
        <f t="shared" si="24"/>
        <v>9611064429111noMale437373Google Ads4361543830911.789.94416813.95314.9915</v>
      </c>
      <c r="AU1586">
        <f>COUNTIF(AT$2:AT1586,AT1586)</f>
        <v>1</v>
      </c>
      <c r="AV1586" t="str">
        <f>WebStore68[[#This Row],[country]]&amp;"-"&amp;WebStore68[[#This Row],[item]]</f>
        <v>Other-Yu-Gi-Oh! TCG: Egyptian God Deck: Slifer The Sky Dragon</v>
      </c>
    </row>
    <row r="1587" spans="1:48" hidden="1" x14ac:dyDescent="0.25">
      <c r="A1587">
        <v>962</v>
      </c>
      <c r="B1587">
        <v>207</v>
      </c>
      <c r="C1587" s="13">
        <v>44291</v>
      </c>
      <c r="D1587" s="14">
        <f>WebStore68[[#This Row],[order_date]]</f>
        <v>44291</v>
      </c>
      <c r="E1587" s="3">
        <f>ROUNDUP(MONTH(WebStore68[[#This Row],[order_date]])/3, 0)</f>
        <v>2</v>
      </c>
      <c r="F1587">
        <v>11</v>
      </c>
      <c r="G1587" t="s">
        <v>37</v>
      </c>
      <c r="H1587" t="s">
        <v>48</v>
      </c>
      <c r="I1587" t="s">
        <v>56</v>
      </c>
      <c r="J1587" t="s">
        <v>57</v>
      </c>
      <c r="K1587" s="4">
        <v>43682</v>
      </c>
      <c r="L1587">
        <v>2</v>
      </c>
      <c r="M1587" t="s">
        <v>60</v>
      </c>
      <c r="N1587" s="4">
        <v>43615</v>
      </c>
      <c r="O1587" s="4">
        <v>43830</v>
      </c>
      <c r="P1587">
        <v>1</v>
      </c>
      <c r="Q1587" t="s">
        <v>90</v>
      </c>
      <c r="R1587" t="s">
        <v>252</v>
      </c>
      <c r="S1587">
        <v>1</v>
      </c>
      <c r="T1587" t="s">
        <v>593</v>
      </c>
      <c r="U1587" t="s">
        <v>1149</v>
      </c>
      <c r="V1587" t="s">
        <v>1529</v>
      </c>
      <c r="W1587" t="s">
        <v>69</v>
      </c>
      <c r="X1587" t="s">
        <v>1562</v>
      </c>
      <c r="Y1587">
        <v>49.99</v>
      </c>
      <c r="Z1587">
        <v>9.99</v>
      </c>
      <c r="AA1587">
        <v>1</v>
      </c>
      <c r="AB1587" t="s">
        <v>410</v>
      </c>
      <c r="AC1587" t="s">
        <v>2359</v>
      </c>
      <c r="AH1587" s="4"/>
      <c r="AI1587" s="4"/>
      <c r="AJ1587" t="s">
        <v>90</v>
      </c>
      <c r="AK1587" t="s">
        <v>252</v>
      </c>
      <c r="AL1587" t="s">
        <v>593</v>
      </c>
      <c r="AM1587" t="s">
        <v>1149</v>
      </c>
      <c r="AN1587" t="s">
        <v>1529</v>
      </c>
      <c r="AO1587" t="s">
        <v>69</v>
      </c>
      <c r="AP1587" t="s">
        <v>1562</v>
      </c>
      <c r="AQ1587">
        <f>WebStore68[[#This Row],[unit_price]]*WebStore68[[#This Row],[quantity]]</f>
        <v>49.99</v>
      </c>
      <c r="AR1587" t="s">
        <v>410</v>
      </c>
      <c r="AS1587" t="s">
        <v>2359</v>
      </c>
      <c r="AT1587" t="str">
        <f t="shared" si="24"/>
        <v>9622074429111noMale436822Facebook436154383049.999.99614649.9919.9920</v>
      </c>
      <c r="AU1587">
        <f>COUNTIF(AT$2:AT1587,AT1587)</f>
        <v>1</v>
      </c>
      <c r="AV1587" t="str">
        <f>WebStore68[[#This Row],[country]]&amp;"-"&amp;WebStore68[[#This Row],[item]]</f>
        <v>Other-Train Set</v>
      </c>
    </row>
    <row r="1588" spans="1:48" hidden="1" x14ac:dyDescent="0.25">
      <c r="A1588">
        <v>967</v>
      </c>
      <c r="B1588">
        <v>292</v>
      </c>
      <c r="C1588" s="4">
        <v>44294</v>
      </c>
      <c r="D1588" s="14">
        <f>WebStore68[[#This Row],[order_date]]</f>
        <v>44294</v>
      </c>
      <c r="E1588" s="3">
        <f>ROUNDUP(MONTH(WebStore68[[#This Row],[order_date]])/3, 0)</f>
        <v>2</v>
      </c>
      <c r="F1588">
        <v>11</v>
      </c>
      <c r="G1588" t="s">
        <v>37</v>
      </c>
      <c r="H1588" t="s">
        <v>48</v>
      </c>
      <c r="I1588" t="s">
        <v>56</v>
      </c>
      <c r="J1588" t="s">
        <v>58</v>
      </c>
      <c r="K1588" s="4">
        <v>43637</v>
      </c>
      <c r="L1588">
        <v>3</v>
      </c>
      <c r="M1588" t="s">
        <v>59</v>
      </c>
      <c r="N1588" s="4">
        <v>43615</v>
      </c>
      <c r="O1588" s="4">
        <v>43830</v>
      </c>
      <c r="P1588">
        <v>1</v>
      </c>
      <c r="Q1588" t="s">
        <v>65</v>
      </c>
      <c r="R1588" t="s">
        <v>227</v>
      </c>
      <c r="S1588">
        <v>1</v>
      </c>
      <c r="T1588" t="s">
        <v>429</v>
      </c>
      <c r="U1588" t="s">
        <v>992</v>
      </c>
      <c r="V1588" t="s">
        <v>1510</v>
      </c>
      <c r="W1588" t="s">
        <v>67</v>
      </c>
      <c r="X1588" t="s">
        <v>1517</v>
      </c>
      <c r="Y1588">
        <v>599.97</v>
      </c>
      <c r="Z1588">
        <v>59.97</v>
      </c>
      <c r="AA1588">
        <v>1</v>
      </c>
      <c r="AB1588" t="s">
        <v>431</v>
      </c>
      <c r="AC1588" t="s">
        <v>2326</v>
      </c>
      <c r="AH1588" s="4"/>
      <c r="AI1588" s="4"/>
      <c r="AJ1588" t="s">
        <v>65</v>
      </c>
      <c r="AK1588" t="s">
        <v>227</v>
      </c>
      <c r="AL1588" t="s">
        <v>429</v>
      </c>
      <c r="AM1588" t="s">
        <v>992</v>
      </c>
      <c r="AN1588" t="s">
        <v>1510</v>
      </c>
      <c r="AO1588" t="s">
        <v>67</v>
      </c>
      <c r="AP1588" t="s">
        <v>1517</v>
      </c>
      <c r="AQ1588">
        <f>WebStore68[[#This Row],[unit_price]]*WebStore68[[#This Row],[quantity]]</f>
        <v>599.97</v>
      </c>
      <c r="AR1588" t="s">
        <v>431</v>
      </c>
      <c r="AS1588" t="s">
        <v>2326</v>
      </c>
      <c r="AT1588" t="str">
        <f t="shared" si="24"/>
        <v>9672924429411noFemale436373Google Ads4361543830599.9759.971040199.99319.9924</v>
      </c>
      <c r="AU1588">
        <f>COUNTIF(AT$2:AT1588,AT1588)</f>
        <v>1</v>
      </c>
      <c r="AV1588" t="str">
        <f>WebStore68[[#This Row],[country]]&amp;"-"&amp;WebStore68[[#This Row],[item]]</f>
        <v>Other-Eye Serum</v>
      </c>
    </row>
    <row r="1589" spans="1:48" hidden="1" x14ac:dyDescent="0.25">
      <c r="A1589">
        <v>968</v>
      </c>
      <c r="B1589">
        <v>239</v>
      </c>
      <c r="C1589" s="4">
        <v>44295</v>
      </c>
      <c r="D1589" s="14">
        <f>WebStore68[[#This Row],[order_date]]</f>
        <v>44295</v>
      </c>
      <c r="E1589" s="3">
        <f>ROUNDUP(MONTH(WebStore68[[#This Row],[order_date]])/3, 0)</f>
        <v>2</v>
      </c>
      <c r="F1589">
        <v>11</v>
      </c>
      <c r="G1589" t="s">
        <v>37</v>
      </c>
      <c r="H1589" t="s">
        <v>48</v>
      </c>
      <c r="I1589" t="s">
        <v>56</v>
      </c>
      <c r="J1589" t="s">
        <v>58</v>
      </c>
      <c r="K1589" s="4">
        <v>44091</v>
      </c>
      <c r="L1589">
        <v>10</v>
      </c>
      <c r="M1589" t="s">
        <v>61</v>
      </c>
      <c r="N1589" s="4">
        <v>44055</v>
      </c>
      <c r="O1589" s="4">
        <v>44196</v>
      </c>
      <c r="P1589">
        <v>2</v>
      </c>
      <c r="Q1589" t="s">
        <v>89</v>
      </c>
      <c r="R1589" t="s">
        <v>251</v>
      </c>
      <c r="S1589">
        <v>2</v>
      </c>
      <c r="T1589" t="s">
        <v>869</v>
      </c>
      <c r="U1589" t="s">
        <v>1406</v>
      </c>
      <c r="V1589" t="s">
        <v>1921</v>
      </c>
      <c r="W1589" t="s">
        <v>88</v>
      </c>
      <c r="X1589" t="s">
        <v>2039</v>
      </c>
      <c r="Y1589">
        <v>79.88</v>
      </c>
      <c r="Z1589">
        <v>49.96</v>
      </c>
      <c r="AA1589">
        <v>2</v>
      </c>
      <c r="AB1589" t="s">
        <v>2288</v>
      </c>
      <c r="AC1589" t="s">
        <v>2590</v>
      </c>
      <c r="AD1589">
        <v>5</v>
      </c>
      <c r="AE1589" t="s">
        <v>2633</v>
      </c>
      <c r="AF1589">
        <v>1352</v>
      </c>
      <c r="AG1589" t="s">
        <v>2639</v>
      </c>
      <c r="AH1589" s="4">
        <v>44235</v>
      </c>
      <c r="AI1589" s="4">
        <v>44299</v>
      </c>
      <c r="AJ1589" t="s">
        <v>90</v>
      </c>
      <c r="AK1589" t="s">
        <v>252</v>
      </c>
      <c r="AL1589" t="s">
        <v>575</v>
      </c>
      <c r="AM1589" t="s">
        <v>1133</v>
      </c>
      <c r="AN1589" t="s">
        <v>1562</v>
      </c>
      <c r="AO1589" t="s">
        <v>80</v>
      </c>
      <c r="AP1589" t="s">
        <v>1562</v>
      </c>
      <c r="AQ1589">
        <f>WebStore68[[#This Row],[unit_price]]*WebStore68[[#This Row],[quantity]]</f>
        <v>19.98</v>
      </c>
      <c r="AR1589" t="s">
        <v>645</v>
      </c>
      <c r="AS1589" t="s">
        <v>2347</v>
      </c>
      <c r="AT1589" t="str">
        <f t="shared" si="24"/>
        <v>9682394429511noFemale4409110YouTube440554419679.8849.965control1352Use a relaxing music in the background442354429961499.9929.9913</v>
      </c>
      <c r="AU1589">
        <f>COUNTIF(AT$2:AT1589,AT1589)</f>
        <v>1</v>
      </c>
      <c r="AV1589" t="str">
        <f>WebStore68[[#This Row],[country]]&amp;"-"&amp;WebStore68[[#This Row],[item]]</f>
        <v>Other-UNO Family Card Game</v>
      </c>
    </row>
    <row r="1590" spans="1:48" hidden="1" x14ac:dyDescent="0.25">
      <c r="A1590">
        <v>968</v>
      </c>
      <c r="B1590">
        <v>239</v>
      </c>
      <c r="C1590" s="4">
        <v>44295</v>
      </c>
      <c r="D1590" s="14">
        <f>WebStore68[[#This Row],[order_date]]</f>
        <v>44295</v>
      </c>
      <c r="E1590" s="3">
        <f>ROUNDUP(MONTH(WebStore68[[#This Row],[order_date]])/3, 0)</f>
        <v>2</v>
      </c>
      <c r="F1590">
        <v>11</v>
      </c>
      <c r="G1590" t="s">
        <v>37</v>
      </c>
      <c r="H1590" t="s">
        <v>48</v>
      </c>
      <c r="I1590" t="s">
        <v>56</v>
      </c>
      <c r="J1590" t="s">
        <v>58</v>
      </c>
      <c r="K1590" s="4">
        <v>44091</v>
      </c>
      <c r="L1590">
        <v>10</v>
      </c>
      <c r="M1590" t="s">
        <v>61</v>
      </c>
      <c r="N1590" s="4">
        <v>44055</v>
      </c>
      <c r="O1590" s="4">
        <v>44196</v>
      </c>
      <c r="P1590">
        <v>2</v>
      </c>
      <c r="Q1590" t="s">
        <v>89</v>
      </c>
      <c r="R1590" t="s">
        <v>251</v>
      </c>
      <c r="S1590">
        <v>2</v>
      </c>
      <c r="T1590" t="s">
        <v>869</v>
      </c>
      <c r="U1590" t="s">
        <v>1406</v>
      </c>
      <c r="V1590" t="s">
        <v>1921</v>
      </c>
      <c r="W1590" t="s">
        <v>88</v>
      </c>
      <c r="X1590" t="s">
        <v>2039</v>
      </c>
      <c r="Y1590">
        <v>79.88</v>
      </c>
      <c r="Z1590">
        <v>49.96</v>
      </c>
      <c r="AA1590">
        <v>2</v>
      </c>
      <c r="AB1590" t="s">
        <v>2288</v>
      </c>
      <c r="AC1590" t="s">
        <v>2590</v>
      </c>
      <c r="AD1590">
        <v>5</v>
      </c>
      <c r="AE1590" t="s">
        <v>2633</v>
      </c>
      <c r="AF1590">
        <v>1352</v>
      </c>
      <c r="AG1590" t="s">
        <v>2639</v>
      </c>
      <c r="AH1590" s="4">
        <v>44235</v>
      </c>
      <c r="AI1590" s="4">
        <v>44299</v>
      </c>
      <c r="AJ1590" t="s">
        <v>67</v>
      </c>
      <c r="AK1590" t="s">
        <v>229</v>
      </c>
      <c r="AL1590" t="s">
        <v>476</v>
      </c>
      <c r="AM1590" t="s">
        <v>1031</v>
      </c>
      <c r="AN1590" t="s">
        <v>1487</v>
      </c>
      <c r="AO1590" t="s">
        <v>80</v>
      </c>
      <c r="AP1590" t="s">
        <v>1548</v>
      </c>
      <c r="AQ1590">
        <f>WebStore68[[#This Row],[unit_price]]*WebStore68[[#This Row],[quantity]]</f>
        <v>59.9</v>
      </c>
      <c r="AR1590" t="s">
        <v>872</v>
      </c>
      <c r="AS1590" t="s">
        <v>2388</v>
      </c>
      <c r="AT1590" t="str">
        <f t="shared" si="24"/>
        <v>9682394429511noFemale4409110YouTube440554419679.8849.965control1352Use a relaxing music in the background442354429939529.95214.9919</v>
      </c>
      <c r="AU1590">
        <f>COUNTIF(AT$2:AT1590,AT1590)</f>
        <v>1</v>
      </c>
      <c r="AV1590" t="str">
        <f>WebStore68[[#This Row],[country]]&amp;"-"&amp;WebStore68[[#This Row],[item]]</f>
        <v>Other-Never Split the Difference: Negotiating As If Your Life Depended On It</v>
      </c>
    </row>
    <row r="1591" spans="1:48" hidden="1" x14ac:dyDescent="0.25">
      <c r="A1591">
        <v>971</v>
      </c>
      <c r="B1591">
        <v>52</v>
      </c>
      <c r="C1591" s="4">
        <v>44297</v>
      </c>
      <c r="D1591" s="14">
        <f>WebStore68[[#This Row],[order_date]]</f>
        <v>44297</v>
      </c>
      <c r="E1591" s="3">
        <f>ROUNDUP(MONTH(WebStore68[[#This Row],[order_date]])/3, 0)</f>
        <v>2</v>
      </c>
      <c r="F1591">
        <v>11</v>
      </c>
      <c r="G1591" t="s">
        <v>37</v>
      </c>
      <c r="H1591" t="s">
        <v>48</v>
      </c>
      <c r="I1591" t="s">
        <v>55</v>
      </c>
      <c r="J1591" t="s">
        <v>57</v>
      </c>
      <c r="K1591" s="4">
        <v>43864</v>
      </c>
      <c r="L1591">
        <v>5</v>
      </c>
      <c r="M1591" t="s">
        <v>60</v>
      </c>
      <c r="N1591" s="4">
        <v>43831</v>
      </c>
      <c r="O1591" s="4">
        <v>43921</v>
      </c>
      <c r="P1591">
        <v>1</v>
      </c>
      <c r="Q1591" t="s">
        <v>86</v>
      </c>
      <c r="R1591" t="s">
        <v>248</v>
      </c>
      <c r="S1591">
        <v>1</v>
      </c>
      <c r="T1591" t="s">
        <v>872</v>
      </c>
      <c r="U1591" t="s">
        <v>1409</v>
      </c>
      <c r="V1591" t="s">
        <v>1924</v>
      </c>
      <c r="W1591" t="s">
        <v>67</v>
      </c>
      <c r="X1591" t="s">
        <v>1577</v>
      </c>
      <c r="Y1591">
        <v>113.97</v>
      </c>
      <c r="Z1591">
        <v>74.97</v>
      </c>
      <c r="AA1591">
        <v>1</v>
      </c>
      <c r="AB1591" t="s">
        <v>530</v>
      </c>
      <c r="AC1591" t="s">
        <v>2367</v>
      </c>
      <c r="AH1591" s="4"/>
      <c r="AI1591" s="4"/>
      <c r="AJ1591" t="s">
        <v>86</v>
      </c>
      <c r="AK1591" t="s">
        <v>248</v>
      </c>
      <c r="AL1591" t="s">
        <v>872</v>
      </c>
      <c r="AM1591" t="s">
        <v>1409</v>
      </c>
      <c r="AN1591" t="s">
        <v>1924</v>
      </c>
      <c r="AO1591" t="s">
        <v>67</v>
      </c>
      <c r="AP1591" t="s">
        <v>1577</v>
      </c>
      <c r="AQ1591">
        <f>WebStore68[[#This Row],[unit_price]]*WebStore68[[#This Row],[quantity]]</f>
        <v>113.97</v>
      </c>
      <c r="AR1591" t="s">
        <v>530</v>
      </c>
      <c r="AS1591" t="s">
        <v>2367</v>
      </c>
      <c r="AT1591" t="str">
        <f t="shared" si="24"/>
        <v>971524429711yesMale438645Facebook4383143921113.9774.9771937.99324.9916</v>
      </c>
      <c r="AU1591">
        <f>COUNTIF(AT$2:AT1591,AT1591)</f>
        <v>1</v>
      </c>
      <c r="AV1591" t="str">
        <f>WebStore68[[#This Row],[country]]&amp;"-"&amp;WebStore68[[#This Row],[item]]</f>
        <v>Other-Artificial Colored Feather Parrots Garden Ornament</v>
      </c>
    </row>
    <row r="1592" spans="1:48" hidden="1" x14ac:dyDescent="0.25">
      <c r="A1592">
        <v>981</v>
      </c>
      <c r="B1592">
        <v>395</v>
      </c>
      <c r="C1592" s="4">
        <v>44302</v>
      </c>
      <c r="D1592" s="14">
        <f>WebStore68[[#This Row],[order_date]]</f>
        <v>44302</v>
      </c>
      <c r="E1592" s="3">
        <f>ROUNDUP(MONTH(WebStore68[[#This Row],[order_date]])/3, 0)</f>
        <v>2</v>
      </c>
      <c r="F1592">
        <v>11</v>
      </c>
      <c r="G1592" t="s">
        <v>37</v>
      </c>
      <c r="H1592" t="s">
        <v>48</v>
      </c>
      <c r="I1592" t="s">
        <v>55</v>
      </c>
      <c r="J1592" t="s">
        <v>58</v>
      </c>
      <c r="K1592" s="4">
        <v>44002</v>
      </c>
      <c r="L1592">
        <v>8</v>
      </c>
      <c r="M1592" t="s">
        <v>60</v>
      </c>
      <c r="N1592" s="4">
        <v>44000</v>
      </c>
      <c r="O1592" s="4">
        <v>44073</v>
      </c>
      <c r="P1592">
        <v>1</v>
      </c>
      <c r="Q1592" t="s">
        <v>69</v>
      </c>
      <c r="R1592" t="s">
        <v>231</v>
      </c>
      <c r="S1592">
        <v>1</v>
      </c>
      <c r="T1592" t="s">
        <v>565</v>
      </c>
      <c r="U1592" t="s">
        <v>1125</v>
      </c>
      <c r="V1592" t="s">
        <v>1648</v>
      </c>
      <c r="W1592" t="s">
        <v>80</v>
      </c>
      <c r="X1592" t="s">
        <v>1577</v>
      </c>
      <c r="Y1592">
        <v>1010</v>
      </c>
      <c r="Z1592">
        <v>49.98</v>
      </c>
      <c r="AA1592">
        <v>1</v>
      </c>
      <c r="AB1592" t="s">
        <v>78</v>
      </c>
      <c r="AC1592" t="s">
        <v>2330</v>
      </c>
      <c r="AH1592" s="4"/>
      <c r="AI1592" s="4"/>
      <c r="AJ1592" t="s">
        <v>69</v>
      </c>
      <c r="AK1592" t="s">
        <v>231</v>
      </c>
      <c r="AL1592" t="s">
        <v>565</v>
      </c>
      <c r="AM1592" t="s">
        <v>1125</v>
      </c>
      <c r="AN1592" t="s">
        <v>1648</v>
      </c>
      <c r="AO1592" t="s">
        <v>80</v>
      </c>
      <c r="AP1592" t="s">
        <v>1577</v>
      </c>
      <c r="AQ1592">
        <f>WebStore68[[#This Row],[unit_price]]*WebStore68[[#This Row],[quantity]]</f>
        <v>1010</v>
      </c>
      <c r="AR1592" t="s">
        <v>78</v>
      </c>
      <c r="AS1592" t="s">
        <v>2330</v>
      </c>
      <c r="AT1592" t="str">
        <f t="shared" si="24"/>
        <v>9813954430211yesFemale440028Facebook4400044073101049.981107505224.998</v>
      </c>
      <c r="AU1592">
        <f>COUNTIF(AT$2:AT1592,AT1592)</f>
        <v>1</v>
      </c>
      <c r="AV1592" t="str">
        <f>WebStore68[[#This Row],[country]]&amp;"-"&amp;WebStore68[[#This Row],[item]]</f>
        <v>Other-PlayStation 4 500GB Console</v>
      </c>
    </row>
    <row r="1593" spans="1:48" hidden="1" x14ac:dyDescent="0.25">
      <c r="A1593">
        <v>990</v>
      </c>
      <c r="B1593">
        <v>78</v>
      </c>
      <c r="C1593" s="4">
        <v>44310</v>
      </c>
      <c r="D1593" s="14">
        <f>WebStore68[[#This Row],[order_date]]</f>
        <v>44310</v>
      </c>
      <c r="E1593" s="3">
        <f>ROUNDUP(MONTH(WebStore68[[#This Row],[order_date]])/3, 0)</f>
        <v>2</v>
      </c>
      <c r="F1593">
        <v>11</v>
      </c>
      <c r="G1593" t="s">
        <v>37</v>
      </c>
      <c r="H1593" t="s">
        <v>48</v>
      </c>
      <c r="I1593" t="s">
        <v>55</v>
      </c>
      <c r="J1593" t="s">
        <v>57</v>
      </c>
      <c r="K1593" s="4">
        <v>44108</v>
      </c>
      <c r="L1593">
        <v>10</v>
      </c>
      <c r="M1593" t="s">
        <v>61</v>
      </c>
      <c r="N1593" s="4">
        <v>44055</v>
      </c>
      <c r="O1593" s="4">
        <v>44196</v>
      </c>
      <c r="P1593">
        <v>1</v>
      </c>
      <c r="Q1593" t="s">
        <v>69</v>
      </c>
      <c r="R1593" t="s">
        <v>231</v>
      </c>
      <c r="S1593">
        <v>1</v>
      </c>
      <c r="T1593" t="s">
        <v>856</v>
      </c>
      <c r="U1593" t="s">
        <v>1393</v>
      </c>
      <c r="V1593" t="s">
        <v>1909</v>
      </c>
      <c r="W1593" t="s">
        <v>80</v>
      </c>
      <c r="X1593" t="s">
        <v>1577</v>
      </c>
      <c r="Y1593">
        <v>1058</v>
      </c>
      <c r="Z1593">
        <v>49.98</v>
      </c>
      <c r="AA1593">
        <v>1</v>
      </c>
      <c r="AB1593" t="s">
        <v>67</v>
      </c>
      <c r="AC1593" t="s">
        <v>2373</v>
      </c>
      <c r="AH1593" s="4"/>
      <c r="AI1593" s="4"/>
      <c r="AJ1593" t="s">
        <v>69</v>
      </c>
      <c r="AK1593" t="s">
        <v>231</v>
      </c>
      <c r="AL1593" t="s">
        <v>856</v>
      </c>
      <c r="AM1593" t="s">
        <v>1393</v>
      </c>
      <c r="AN1593" t="s">
        <v>1909</v>
      </c>
      <c r="AO1593" t="s">
        <v>80</v>
      </c>
      <c r="AP1593" t="s">
        <v>1577</v>
      </c>
      <c r="AQ1593">
        <f>WebStore68[[#This Row],[unit_price]]*WebStore68[[#This Row],[quantity]]</f>
        <v>1058</v>
      </c>
      <c r="AR1593" t="s">
        <v>67</v>
      </c>
      <c r="AS1593" t="s">
        <v>2373</v>
      </c>
      <c r="AT1593" t="str">
        <f t="shared" si="24"/>
        <v>990784431011yesMale4410810YouTube4405544196105849.98199529224.993</v>
      </c>
      <c r="AU1593">
        <f>COUNTIF(AT$2:AT1593,AT1593)</f>
        <v>1</v>
      </c>
      <c r="AV1593" t="str">
        <f>WebStore68[[#This Row],[country]]&amp;"-"&amp;WebStore68[[#This Row],[item]]</f>
        <v>Other-Nintendo Switch Pokemon Version</v>
      </c>
    </row>
    <row r="1594" spans="1:48" hidden="1" x14ac:dyDescent="0.25">
      <c r="A1594">
        <v>1010</v>
      </c>
      <c r="B1594">
        <v>207</v>
      </c>
      <c r="C1594" s="13">
        <v>44319</v>
      </c>
      <c r="D1594" s="14">
        <f>WebStore68[[#This Row],[order_date]]</f>
        <v>44319</v>
      </c>
      <c r="E1594" s="3">
        <f>ROUNDUP(MONTH(WebStore68[[#This Row],[order_date]])/3, 0)</f>
        <v>2</v>
      </c>
      <c r="F1594">
        <v>11</v>
      </c>
      <c r="G1594" t="s">
        <v>37</v>
      </c>
      <c r="H1594" t="s">
        <v>48</v>
      </c>
      <c r="I1594" t="s">
        <v>56</v>
      </c>
      <c r="J1594" t="s">
        <v>57</v>
      </c>
      <c r="K1594" s="4">
        <v>43682</v>
      </c>
      <c r="L1594">
        <v>2</v>
      </c>
      <c r="M1594" t="s">
        <v>60</v>
      </c>
      <c r="N1594" s="4">
        <v>43615</v>
      </c>
      <c r="O1594" s="4">
        <v>43830</v>
      </c>
      <c r="P1594">
        <v>1</v>
      </c>
      <c r="Q1594" t="s">
        <v>67</v>
      </c>
      <c r="R1594" t="s">
        <v>229</v>
      </c>
      <c r="S1594">
        <v>1</v>
      </c>
      <c r="T1594" t="s">
        <v>391</v>
      </c>
      <c r="U1594" t="s">
        <v>953</v>
      </c>
      <c r="V1594" t="s">
        <v>1487</v>
      </c>
      <c r="W1594" t="s">
        <v>67</v>
      </c>
      <c r="X1594" t="s">
        <v>1548</v>
      </c>
      <c r="Y1594">
        <v>89.85</v>
      </c>
      <c r="Z1594">
        <v>44.97</v>
      </c>
      <c r="AA1594">
        <v>1</v>
      </c>
      <c r="AB1594" t="s">
        <v>90</v>
      </c>
      <c r="AC1594" t="s">
        <v>2328</v>
      </c>
      <c r="AH1594" s="4"/>
      <c r="AI1594" s="4"/>
      <c r="AJ1594" t="s">
        <v>67</v>
      </c>
      <c r="AK1594" t="s">
        <v>229</v>
      </c>
      <c r="AL1594" t="s">
        <v>391</v>
      </c>
      <c r="AM1594" t="s">
        <v>953</v>
      </c>
      <c r="AN1594" t="s">
        <v>1487</v>
      </c>
      <c r="AO1594" t="s">
        <v>67</v>
      </c>
      <c r="AP1594" t="s">
        <v>1548</v>
      </c>
      <c r="AQ1594">
        <f>WebStore68[[#This Row],[unit_price]]*WebStore68[[#This Row],[quantity]]</f>
        <v>89.85</v>
      </c>
      <c r="AR1594" t="s">
        <v>90</v>
      </c>
      <c r="AS1594" t="s">
        <v>2328</v>
      </c>
      <c r="AT1594" t="str">
        <f t="shared" si="24"/>
        <v>10102074431911noMale436822Facebook436154383089.8544.97313629.95314.996</v>
      </c>
      <c r="AU1594">
        <f>COUNTIF(AT$2:AT1594,AT1594)</f>
        <v>1</v>
      </c>
      <c r="AV1594" t="str">
        <f>WebStore68[[#This Row],[country]]&amp;"-"&amp;WebStore68[[#This Row],[item]]</f>
        <v>Other-Star Wars: the Old Republic - Legends Ser.: Fatal Alliance</v>
      </c>
    </row>
    <row r="1595" spans="1:48" hidden="1" x14ac:dyDescent="0.25">
      <c r="A1595">
        <v>1020</v>
      </c>
      <c r="B1595">
        <v>379</v>
      </c>
      <c r="C1595" s="4">
        <v>44322</v>
      </c>
      <c r="D1595" s="14">
        <f>WebStore68[[#This Row],[order_date]]</f>
        <v>44322</v>
      </c>
      <c r="E1595" s="3">
        <f>ROUNDUP(MONTH(WebStore68[[#This Row],[order_date]])/3, 0)</f>
        <v>2</v>
      </c>
      <c r="F1595">
        <v>11</v>
      </c>
      <c r="G1595" t="s">
        <v>37</v>
      </c>
      <c r="H1595" t="s">
        <v>48</v>
      </c>
      <c r="I1595" t="s">
        <v>56</v>
      </c>
      <c r="J1595" t="s">
        <v>58</v>
      </c>
      <c r="K1595" s="4">
        <v>43849</v>
      </c>
      <c r="L1595">
        <v>5</v>
      </c>
      <c r="M1595" t="s">
        <v>60</v>
      </c>
      <c r="N1595" s="4">
        <v>43831</v>
      </c>
      <c r="O1595" s="4">
        <v>43921</v>
      </c>
      <c r="P1595">
        <v>1</v>
      </c>
      <c r="Q1595" t="s">
        <v>90</v>
      </c>
      <c r="R1595" t="s">
        <v>252</v>
      </c>
      <c r="S1595">
        <v>1</v>
      </c>
      <c r="T1595" t="s">
        <v>70</v>
      </c>
      <c r="U1595" t="s">
        <v>1040</v>
      </c>
      <c r="V1595" t="s">
        <v>1568</v>
      </c>
      <c r="W1595" t="s">
        <v>67</v>
      </c>
      <c r="X1595" t="s">
        <v>1562</v>
      </c>
      <c r="Y1595">
        <v>596.97</v>
      </c>
      <c r="Z1595">
        <v>29.97</v>
      </c>
      <c r="AA1595">
        <v>1</v>
      </c>
      <c r="AB1595" t="s">
        <v>645</v>
      </c>
      <c r="AC1595" t="s">
        <v>2347</v>
      </c>
      <c r="AH1595" s="4"/>
      <c r="AI1595" s="4"/>
      <c r="AJ1595" t="s">
        <v>90</v>
      </c>
      <c r="AK1595" t="s">
        <v>252</v>
      </c>
      <c r="AL1595" t="s">
        <v>70</v>
      </c>
      <c r="AM1595" t="s">
        <v>1040</v>
      </c>
      <c r="AN1595" t="s">
        <v>1568</v>
      </c>
      <c r="AO1595" t="s">
        <v>67</v>
      </c>
      <c r="AP1595" t="s">
        <v>1562</v>
      </c>
      <c r="AQ1595">
        <f>WebStore68[[#This Row],[unit_price]]*WebStore68[[#This Row],[quantity]]</f>
        <v>596.97</v>
      </c>
      <c r="AR1595" t="s">
        <v>645</v>
      </c>
      <c r="AS1595" t="s">
        <v>2347</v>
      </c>
      <c r="AT1595" t="str">
        <f t="shared" si="24"/>
        <v>10203794432211noFemale438495Facebook4383143921596.9729.9765198.9939.9913</v>
      </c>
      <c r="AU1595">
        <f>COUNTIF(AT$2:AT1595,AT1595)</f>
        <v>1</v>
      </c>
      <c r="AV1595" t="str">
        <f>WebStore68[[#This Row],[country]]&amp;"-"&amp;WebStore68[[#This Row],[item]]</f>
        <v>Other-16" Large wood Vintage Premium metal chess set</v>
      </c>
    </row>
    <row r="1596" spans="1:48" hidden="1" x14ac:dyDescent="0.25">
      <c r="A1596">
        <v>1021</v>
      </c>
      <c r="B1596">
        <v>73</v>
      </c>
      <c r="C1596" s="4">
        <v>44323</v>
      </c>
      <c r="D1596" s="14">
        <f>WebStore68[[#This Row],[order_date]]</f>
        <v>44323</v>
      </c>
      <c r="E1596" s="3">
        <f>ROUNDUP(MONTH(WebStore68[[#This Row],[order_date]])/3, 0)</f>
        <v>2</v>
      </c>
      <c r="F1596">
        <v>11</v>
      </c>
      <c r="G1596" t="s">
        <v>37</v>
      </c>
      <c r="H1596" t="s">
        <v>48</v>
      </c>
      <c r="I1596" t="s">
        <v>56</v>
      </c>
      <c r="J1596" t="s">
        <v>58</v>
      </c>
      <c r="K1596" s="4">
        <v>43916</v>
      </c>
      <c r="L1596">
        <v>7</v>
      </c>
      <c r="M1596" t="s">
        <v>61</v>
      </c>
      <c r="N1596" s="4">
        <v>43915</v>
      </c>
      <c r="O1596" s="4">
        <v>44012</v>
      </c>
      <c r="P1596">
        <v>1</v>
      </c>
      <c r="Q1596" t="s">
        <v>79</v>
      </c>
      <c r="R1596" t="s">
        <v>241</v>
      </c>
      <c r="S1596">
        <v>1</v>
      </c>
      <c r="T1596" t="s">
        <v>403</v>
      </c>
      <c r="U1596" t="s">
        <v>965</v>
      </c>
      <c r="V1596" t="s">
        <v>422</v>
      </c>
      <c r="W1596" t="s">
        <v>67</v>
      </c>
      <c r="X1596" t="s">
        <v>1548</v>
      </c>
      <c r="Y1596">
        <v>360</v>
      </c>
      <c r="Z1596">
        <v>44.97</v>
      </c>
      <c r="AA1596">
        <v>1</v>
      </c>
      <c r="AB1596" t="s">
        <v>455</v>
      </c>
      <c r="AC1596" t="s">
        <v>2340</v>
      </c>
      <c r="AH1596" s="4"/>
      <c r="AI1596" s="4"/>
      <c r="AJ1596" t="s">
        <v>79</v>
      </c>
      <c r="AK1596" t="s">
        <v>241</v>
      </c>
      <c r="AL1596" t="s">
        <v>403</v>
      </c>
      <c r="AM1596" t="s">
        <v>965</v>
      </c>
      <c r="AN1596" t="s">
        <v>422</v>
      </c>
      <c r="AO1596" t="s">
        <v>67</v>
      </c>
      <c r="AP1596" t="s">
        <v>1548</v>
      </c>
      <c r="AQ1596">
        <f>WebStore68[[#This Row],[unit_price]]*WebStore68[[#This Row],[quantity]]</f>
        <v>360</v>
      </c>
      <c r="AR1596" t="s">
        <v>455</v>
      </c>
      <c r="AS1596" t="s">
        <v>2340</v>
      </c>
      <c r="AT1596" t="str">
        <f t="shared" si="24"/>
        <v>1021734432311noFemale439167YouTube439154401236044.97438120314.9915</v>
      </c>
      <c r="AU1596">
        <f>COUNTIF(AT$2:AT1596,AT1596)</f>
        <v>1</v>
      </c>
      <c r="AV1596" t="str">
        <f>WebStore68[[#This Row],[country]]&amp;"-"&amp;WebStore68[[#This Row],[item]]</f>
        <v>Other-Dragon Ball Z - Officially Licensed Dragon Ball Collector's Set</v>
      </c>
    </row>
    <row r="1597" spans="1:48" hidden="1" x14ac:dyDescent="0.25">
      <c r="A1597">
        <v>1026</v>
      </c>
      <c r="B1597">
        <v>486</v>
      </c>
      <c r="C1597" s="4">
        <v>44324</v>
      </c>
      <c r="D1597" s="14">
        <f>WebStore68[[#This Row],[order_date]]</f>
        <v>44324</v>
      </c>
      <c r="E1597" s="3">
        <f>ROUNDUP(MONTH(WebStore68[[#This Row],[order_date]])/3, 0)</f>
        <v>2</v>
      </c>
      <c r="F1597">
        <v>11</v>
      </c>
      <c r="G1597" t="s">
        <v>37</v>
      </c>
      <c r="H1597" t="s">
        <v>48</v>
      </c>
      <c r="I1597" t="s">
        <v>55</v>
      </c>
      <c r="J1597" t="s">
        <v>58</v>
      </c>
      <c r="K1597" s="4">
        <v>43893</v>
      </c>
      <c r="L1597">
        <v>15</v>
      </c>
      <c r="M1597" t="s">
        <v>62</v>
      </c>
      <c r="N1597" s="4">
        <v>43615</v>
      </c>
      <c r="O1597" s="4">
        <v>44413</v>
      </c>
      <c r="P1597">
        <v>1</v>
      </c>
      <c r="Q1597" t="s">
        <v>67</v>
      </c>
      <c r="R1597" t="s">
        <v>229</v>
      </c>
      <c r="S1597">
        <v>1</v>
      </c>
      <c r="T1597" t="s">
        <v>468</v>
      </c>
      <c r="U1597" t="s">
        <v>1031</v>
      </c>
      <c r="V1597" t="s">
        <v>1561</v>
      </c>
      <c r="W1597" t="s">
        <v>69</v>
      </c>
      <c r="X1597" t="s">
        <v>1548</v>
      </c>
      <c r="Y1597">
        <v>32.99</v>
      </c>
      <c r="Z1597">
        <v>14.99</v>
      </c>
      <c r="AA1597">
        <v>1</v>
      </c>
      <c r="AB1597" t="s">
        <v>90</v>
      </c>
      <c r="AC1597" t="s">
        <v>2328</v>
      </c>
      <c r="AH1597" s="4"/>
      <c r="AI1597" s="4"/>
      <c r="AJ1597" t="s">
        <v>67</v>
      </c>
      <c r="AK1597" t="s">
        <v>229</v>
      </c>
      <c r="AL1597" t="s">
        <v>468</v>
      </c>
      <c r="AM1597" t="s">
        <v>1031</v>
      </c>
      <c r="AN1597" t="s">
        <v>1561</v>
      </c>
      <c r="AO1597" t="s">
        <v>69</v>
      </c>
      <c r="AP1597" t="s">
        <v>1548</v>
      </c>
      <c r="AQ1597">
        <f>WebStore68[[#This Row],[unit_price]]*WebStore68[[#This Row],[quantity]]</f>
        <v>32.99</v>
      </c>
      <c r="AR1597" t="s">
        <v>90</v>
      </c>
      <c r="AS1597" t="s">
        <v>2328</v>
      </c>
      <c r="AT1597" t="str">
        <f t="shared" si="24"/>
        <v>10264864432411yesFemale4389315Organic436154441332.9914.9939432.99114.996</v>
      </c>
      <c r="AU1597">
        <f>COUNTIF(AT$2:AT1597,AT1597)</f>
        <v>1</v>
      </c>
      <c r="AV1597" t="str">
        <f>WebStore68[[#This Row],[country]]&amp;"-"&amp;WebStore68[[#This Row],[item]]</f>
        <v>Other-Never Split the Difference: Negotiating As If Your Life Depended On It</v>
      </c>
    </row>
    <row r="1598" spans="1:48" hidden="1" x14ac:dyDescent="0.25">
      <c r="A1598">
        <v>1044</v>
      </c>
      <c r="B1598">
        <v>390</v>
      </c>
      <c r="C1598" s="13">
        <v>44337</v>
      </c>
      <c r="D1598" s="14">
        <f>WebStore68[[#This Row],[order_date]]</f>
        <v>44337</v>
      </c>
      <c r="E1598" s="3">
        <f>ROUNDUP(MONTH(WebStore68[[#This Row],[order_date]])/3, 0)</f>
        <v>2</v>
      </c>
      <c r="F1598">
        <v>11</v>
      </c>
      <c r="G1598" t="s">
        <v>37</v>
      </c>
      <c r="H1598" t="s">
        <v>48</v>
      </c>
      <c r="I1598" t="s">
        <v>55</v>
      </c>
      <c r="J1598" t="s">
        <v>58</v>
      </c>
      <c r="K1598" s="4">
        <v>43641</v>
      </c>
      <c r="L1598">
        <v>2</v>
      </c>
      <c r="M1598" t="s">
        <v>60</v>
      </c>
      <c r="N1598" s="4">
        <v>43615</v>
      </c>
      <c r="O1598" s="4">
        <v>43830</v>
      </c>
      <c r="P1598">
        <v>1</v>
      </c>
      <c r="Q1598" t="s">
        <v>90</v>
      </c>
      <c r="R1598" t="s">
        <v>252</v>
      </c>
      <c r="S1598">
        <v>1</v>
      </c>
      <c r="T1598" t="s">
        <v>69</v>
      </c>
      <c r="U1598" t="s">
        <v>1015</v>
      </c>
      <c r="V1598" t="s">
        <v>1545</v>
      </c>
      <c r="W1598" t="s">
        <v>80</v>
      </c>
      <c r="X1598" t="s">
        <v>1562</v>
      </c>
      <c r="Y1598">
        <v>189.98</v>
      </c>
      <c r="Z1598">
        <v>19.98</v>
      </c>
      <c r="AA1598">
        <v>1</v>
      </c>
      <c r="AB1598" t="s">
        <v>645</v>
      </c>
      <c r="AC1598" t="s">
        <v>2347</v>
      </c>
      <c r="AH1598" s="4"/>
      <c r="AI1598" s="4"/>
      <c r="AJ1598" t="s">
        <v>90</v>
      </c>
      <c r="AK1598" t="s">
        <v>252</v>
      </c>
      <c r="AL1598" t="s">
        <v>69</v>
      </c>
      <c r="AM1598" t="s">
        <v>1015</v>
      </c>
      <c r="AN1598" t="s">
        <v>1545</v>
      </c>
      <c r="AO1598" t="s">
        <v>80</v>
      </c>
      <c r="AP1598" t="s">
        <v>1562</v>
      </c>
      <c r="AQ1598">
        <f>WebStore68[[#This Row],[unit_price]]*WebStore68[[#This Row],[quantity]]</f>
        <v>189.98</v>
      </c>
      <c r="AR1598" t="s">
        <v>645</v>
      </c>
      <c r="AS1598" t="s">
        <v>2347</v>
      </c>
      <c r="AT1598" t="str">
        <f t="shared" si="24"/>
        <v>10443904433711yesFemale436412Facebook4361543830189.9819.986194.9929.9913</v>
      </c>
      <c r="AU1598">
        <f>COUNTIF(AT$2:AT1598,AT1598)</f>
        <v>1</v>
      </c>
      <c r="AV1598" t="str">
        <f>WebStore68[[#This Row],[country]]&amp;"-"&amp;WebStore68[[#This Row],[item]]</f>
        <v>Other-100Pcs Square Poker Chips Set</v>
      </c>
    </row>
    <row r="1599" spans="1:48" hidden="1" x14ac:dyDescent="0.25">
      <c r="A1599">
        <v>1050</v>
      </c>
      <c r="B1599">
        <v>443</v>
      </c>
      <c r="C1599" s="4">
        <v>44343</v>
      </c>
      <c r="D1599" s="14">
        <f>WebStore68[[#This Row],[order_date]]</f>
        <v>44343</v>
      </c>
      <c r="E1599" s="3">
        <f>ROUNDUP(MONTH(WebStore68[[#This Row],[order_date]])/3, 0)</f>
        <v>2</v>
      </c>
      <c r="F1599">
        <v>11</v>
      </c>
      <c r="G1599" t="s">
        <v>37</v>
      </c>
      <c r="H1599" t="s">
        <v>48</v>
      </c>
      <c r="I1599" t="s">
        <v>55</v>
      </c>
      <c r="J1599" t="s">
        <v>58</v>
      </c>
      <c r="K1599" s="4">
        <v>44188</v>
      </c>
      <c r="L1599">
        <v>11</v>
      </c>
      <c r="M1599" t="s">
        <v>60</v>
      </c>
      <c r="N1599" s="4">
        <v>44148</v>
      </c>
      <c r="O1599" s="4">
        <v>44265</v>
      </c>
      <c r="P1599">
        <v>1</v>
      </c>
      <c r="Q1599" t="s">
        <v>86</v>
      </c>
      <c r="R1599" t="s">
        <v>248</v>
      </c>
      <c r="S1599">
        <v>1</v>
      </c>
      <c r="T1599" t="s">
        <v>513</v>
      </c>
      <c r="U1599" t="s">
        <v>1076</v>
      </c>
      <c r="V1599" t="s">
        <v>1603</v>
      </c>
      <c r="W1599" t="s">
        <v>67</v>
      </c>
      <c r="X1599" t="s">
        <v>1577</v>
      </c>
      <c r="Y1599">
        <v>68.040000000000006</v>
      </c>
      <c r="Z1599">
        <v>74.97</v>
      </c>
      <c r="AA1599">
        <v>1</v>
      </c>
      <c r="AB1599" t="s">
        <v>549</v>
      </c>
      <c r="AC1599" t="s">
        <v>2362</v>
      </c>
      <c r="AH1599" s="4"/>
      <c r="AI1599" s="4"/>
      <c r="AJ1599" t="s">
        <v>86</v>
      </c>
      <c r="AK1599" t="s">
        <v>248</v>
      </c>
      <c r="AL1599" t="s">
        <v>513</v>
      </c>
      <c r="AM1599" t="s">
        <v>1076</v>
      </c>
      <c r="AN1599" t="s">
        <v>1603</v>
      </c>
      <c r="AO1599" t="s">
        <v>67</v>
      </c>
      <c r="AP1599" t="s">
        <v>1577</v>
      </c>
      <c r="AQ1599">
        <f>WebStore68[[#This Row],[unit_price]]*WebStore68[[#This Row],[quantity]]</f>
        <v>68.039999999999992</v>
      </c>
      <c r="AR1599" t="s">
        <v>549</v>
      </c>
      <c r="AS1599" t="s">
        <v>2362</v>
      </c>
      <c r="AT1599" t="str">
        <f t="shared" si="24"/>
        <v>10504434434311yesFemale4418811Facebook441484426568.0474.9776122.68324.9922</v>
      </c>
      <c r="AU1599">
        <f>COUNTIF(AT$2:AT1599,AT1599)</f>
        <v>1</v>
      </c>
      <c r="AV1599" t="str">
        <f>WebStore68[[#This Row],[country]]&amp;"-"&amp;WebStore68[[#This Row],[item]]</f>
        <v>Other-Honey-Can-Do Collapsible Clothes Drying Rack DRY-09065 Grey</v>
      </c>
    </row>
    <row r="1600" spans="1:48" hidden="1" x14ac:dyDescent="0.25">
      <c r="A1600">
        <v>1051</v>
      </c>
      <c r="B1600">
        <v>54</v>
      </c>
      <c r="C1600" s="4">
        <v>44344</v>
      </c>
      <c r="D1600" s="14">
        <f>WebStore68[[#This Row],[order_date]]</f>
        <v>44344</v>
      </c>
      <c r="E1600" s="3">
        <f>ROUNDUP(MONTH(WebStore68[[#This Row],[order_date]])/3, 0)</f>
        <v>2</v>
      </c>
      <c r="F1600">
        <v>11</v>
      </c>
      <c r="G1600" t="s">
        <v>37</v>
      </c>
      <c r="H1600" t="s">
        <v>48</v>
      </c>
      <c r="I1600" t="s">
        <v>56</v>
      </c>
      <c r="J1600" t="s">
        <v>57</v>
      </c>
      <c r="K1600" s="4">
        <v>43891</v>
      </c>
      <c r="L1600">
        <v>5</v>
      </c>
      <c r="M1600" t="s">
        <v>60</v>
      </c>
      <c r="N1600" s="4">
        <v>43831</v>
      </c>
      <c r="O1600" s="4">
        <v>43921</v>
      </c>
      <c r="P1600">
        <v>1</v>
      </c>
      <c r="Q1600" t="s">
        <v>70</v>
      </c>
      <c r="R1600" t="s">
        <v>232</v>
      </c>
      <c r="S1600">
        <v>1</v>
      </c>
      <c r="T1600" t="s">
        <v>550</v>
      </c>
      <c r="U1600" t="s">
        <v>1111</v>
      </c>
      <c r="V1600" t="s">
        <v>1631</v>
      </c>
      <c r="W1600" t="s">
        <v>67</v>
      </c>
      <c r="X1600" t="s">
        <v>1517</v>
      </c>
      <c r="Y1600">
        <v>86.97</v>
      </c>
      <c r="Z1600">
        <v>59.97</v>
      </c>
      <c r="AA1600">
        <v>1</v>
      </c>
      <c r="AB1600" t="s">
        <v>673</v>
      </c>
      <c r="AC1600" t="s">
        <v>2348</v>
      </c>
      <c r="AH1600" s="4"/>
      <c r="AI1600" s="4"/>
      <c r="AJ1600" t="s">
        <v>70</v>
      </c>
      <c r="AK1600" t="s">
        <v>232</v>
      </c>
      <c r="AL1600" t="s">
        <v>550</v>
      </c>
      <c r="AM1600" t="s">
        <v>1111</v>
      </c>
      <c r="AN1600" t="s">
        <v>1631</v>
      </c>
      <c r="AO1600" t="s">
        <v>67</v>
      </c>
      <c r="AP1600" t="s">
        <v>1517</v>
      </c>
      <c r="AQ1600">
        <f>WebStore68[[#This Row],[unit_price]]*WebStore68[[#This Row],[quantity]]</f>
        <v>86.97</v>
      </c>
      <c r="AR1600" t="s">
        <v>673</v>
      </c>
      <c r="AS1600" t="s">
        <v>2348</v>
      </c>
      <c r="AT1600" t="str">
        <f t="shared" si="24"/>
        <v>1051544434411noMale438915Facebook438314392186.9759.97517528.99319.9912</v>
      </c>
      <c r="AU1600">
        <f>COUNTIF(AT$2:AT1600,AT1600)</f>
        <v>1</v>
      </c>
      <c r="AV1600" t="str">
        <f>WebStore68[[#This Row],[country]]&amp;"-"&amp;WebStore68[[#This Row],[item]]</f>
        <v xml:space="preserve">Other-Agility Ladder </v>
      </c>
    </row>
    <row r="1601" spans="1:48" hidden="1" x14ac:dyDescent="0.25">
      <c r="A1601">
        <v>1095</v>
      </c>
      <c r="B1601">
        <v>443</v>
      </c>
      <c r="C1601" s="4">
        <v>44366</v>
      </c>
      <c r="D1601" s="14">
        <f>WebStore68[[#This Row],[order_date]]</f>
        <v>44366</v>
      </c>
      <c r="E1601" s="3">
        <f>ROUNDUP(MONTH(WebStore68[[#This Row],[order_date]])/3, 0)</f>
        <v>2</v>
      </c>
      <c r="F1601">
        <v>11</v>
      </c>
      <c r="G1601" t="s">
        <v>37</v>
      </c>
      <c r="H1601" t="s">
        <v>48</v>
      </c>
      <c r="I1601" t="s">
        <v>55</v>
      </c>
      <c r="J1601" t="s">
        <v>58</v>
      </c>
      <c r="K1601" s="4">
        <v>44188</v>
      </c>
      <c r="L1601">
        <v>11</v>
      </c>
      <c r="M1601" t="s">
        <v>60</v>
      </c>
      <c r="N1601" s="4">
        <v>44148</v>
      </c>
      <c r="O1601" s="4">
        <v>44265</v>
      </c>
      <c r="P1601">
        <v>1</v>
      </c>
      <c r="Q1601" t="s">
        <v>80</v>
      </c>
      <c r="R1601" t="s">
        <v>242</v>
      </c>
      <c r="S1601">
        <v>1</v>
      </c>
      <c r="T1601" t="s">
        <v>912</v>
      </c>
      <c r="U1601" t="s">
        <v>984</v>
      </c>
      <c r="V1601" t="s">
        <v>1961</v>
      </c>
      <c r="W1601" t="s">
        <v>69</v>
      </c>
      <c r="X1601" t="s">
        <v>1548</v>
      </c>
      <c r="Y1601">
        <v>17.989999999999998</v>
      </c>
      <c r="Z1601">
        <v>14.99</v>
      </c>
      <c r="AA1601">
        <v>1</v>
      </c>
      <c r="AB1601" t="s">
        <v>69</v>
      </c>
      <c r="AC1601" t="s">
        <v>2360</v>
      </c>
      <c r="AH1601" s="4"/>
      <c r="AI1601" s="4"/>
      <c r="AJ1601" t="s">
        <v>80</v>
      </c>
      <c r="AK1601" t="s">
        <v>242</v>
      </c>
      <c r="AL1601" t="s">
        <v>912</v>
      </c>
      <c r="AM1601" t="s">
        <v>984</v>
      </c>
      <c r="AN1601" t="s">
        <v>1961</v>
      </c>
      <c r="AO1601" t="s">
        <v>69</v>
      </c>
      <c r="AP1601" t="s">
        <v>1548</v>
      </c>
      <c r="AQ1601">
        <f>WebStore68[[#This Row],[unit_price]]*WebStore68[[#This Row],[quantity]]</f>
        <v>17.989999999999998</v>
      </c>
      <c r="AR1601" t="s">
        <v>69</v>
      </c>
      <c r="AS1601" t="s">
        <v>2360</v>
      </c>
      <c r="AT1601" t="str">
        <f t="shared" si="24"/>
        <v>10954434436611yesFemale4418811Facebook441484426517.9914.99211917.99114.991</v>
      </c>
      <c r="AU1601">
        <f>COUNTIF(AT$2:AT1601,AT1601)</f>
        <v>1</v>
      </c>
      <c r="AV1601" t="str">
        <f>WebStore68[[#This Row],[country]]&amp;"-"&amp;WebStore68[[#This Row],[item]]</f>
        <v>Other-Robin Boys Fancy Dress Teen Titans Superhero Comic Book Day Childs Kids Costume</v>
      </c>
    </row>
    <row r="1602" spans="1:48" hidden="1" x14ac:dyDescent="0.25">
      <c r="A1602">
        <v>1096</v>
      </c>
      <c r="B1602">
        <v>31</v>
      </c>
      <c r="C1602" s="4">
        <v>44367</v>
      </c>
      <c r="D1602" s="14">
        <f>WebStore68[[#This Row],[order_date]]</f>
        <v>44367</v>
      </c>
      <c r="E1602" s="3">
        <f>ROUNDUP(MONTH(WebStore68[[#This Row],[order_date]])/3, 0)</f>
        <v>2</v>
      </c>
      <c r="F1602">
        <v>11</v>
      </c>
      <c r="G1602" t="s">
        <v>37</v>
      </c>
      <c r="H1602" t="s">
        <v>48</v>
      </c>
      <c r="I1602" t="s">
        <v>56</v>
      </c>
      <c r="J1602" t="s">
        <v>57</v>
      </c>
      <c r="K1602" s="4">
        <v>44053</v>
      </c>
      <c r="L1602">
        <v>9</v>
      </c>
      <c r="M1602" t="s">
        <v>59</v>
      </c>
      <c r="N1602" s="4">
        <v>43952</v>
      </c>
      <c r="O1602" s="4">
        <v>44075</v>
      </c>
      <c r="P1602">
        <v>3</v>
      </c>
      <c r="Q1602" t="s">
        <v>213</v>
      </c>
      <c r="R1602" t="s">
        <v>375</v>
      </c>
      <c r="S1602">
        <v>3</v>
      </c>
      <c r="T1602" t="s">
        <v>913</v>
      </c>
      <c r="U1602" t="s">
        <v>1447</v>
      </c>
      <c r="V1602" t="s">
        <v>1962</v>
      </c>
      <c r="W1602" t="s">
        <v>2025</v>
      </c>
      <c r="X1602" t="s">
        <v>2041</v>
      </c>
      <c r="Y1602">
        <v>1088.68</v>
      </c>
      <c r="Z1602">
        <v>119.92</v>
      </c>
      <c r="AA1602">
        <v>3</v>
      </c>
      <c r="AB1602" t="s">
        <v>2307</v>
      </c>
      <c r="AC1602" t="s">
        <v>2613</v>
      </c>
      <c r="AH1602" s="4"/>
      <c r="AI1602" s="4"/>
      <c r="AJ1602" t="s">
        <v>84</v>
      </c>
      <c r="AK1602" t="s">
        <v>246</v>
      </c>
      <c r="AL1602" t="s">
        <v>410</v>
      </c>
      <c r="AM1602" t="s">
        <v>972</v>
      </c>
      <c r="AN1602" t="s">
        <v>1505</v>
      </c>
      <c r="AO1602" t="s">
        <v>67</v>
      </c>
      <c r="AP1602" t="s">
        <v>1548</v>
      </c>
      <c r="AQ1602">
        <f>WebStore68[[#This Row],[unit_price]]*WebStore68[[#This Row],[quantity]]</f>
        <v>869.84999999999991</v>
      </c>
      <c r="AR1602" t="s">
        <v>645</v>
      </c>
      <c r="AS1602" t="s">
        <v>2347</v>
      </c>
      <c r="AT1602" t="str">
        <f t="shared" ref="AT1602:AT1618" si="25">CONCATENATE($A1602,$B1602,$C1602,$F1602,$I1602,$J1602,$K1602,$L1602,$M1602,$N1602,$O1602,$Y1602,$Z1602,$AD1602,$AE1602,$AF1602,$AG1602,$AH1602,$AI1602,$AJ1602,$AL1602,$AN1602,$AO1602,$AP1602,$AR1602)</f>
        <v>1096314436711noMale440539Google Ads43952440751088.68119.92920289.95314.9913</v>
      </c>
      <c r="AU1602">
        <f>COUNTIF(AT$2:AT1602,AT1602)</f>
        <v>1</v>
      </c>
      <c r="AV1602" t="str">
        <f>WebStore68[[#This Row],[country]]&amp;"-"&amp;WebStore68[[#This Row],[item]]</f>
        <v>Other-AutoFull Pink Gaming Chair PU Leather With Rabbit Ears</v>
      </c>
    </row>
    <row r="1603" spans="1:48" hidden="1" x14ac:dyDescent="0.25">
      <c r="A1603">
        <v>1096</v>
      </c>
      <c r="B1603">
        <v>31</v>
      </c>
      <c r="C1603" s="4">
        <v>44367</v>
      </c>
      <c r="D1603" s="14">
        <f>WebStore68[[#This Row],[order_date]]</f>
        <v>44367</v>
      </c>
      <c r="E1603" s="3">
        <f>ROUNDUP(MONTH(WebStore68[[#This Row],[order_date]])/3, 0)</f>
        <v>2</v>
      </c>
      <c r="F1603">
        <v>11</v>
      </c>
      <c r="G1603" t="s">
        <v>37</v>
      </c>
      <c r="H1603" t="s">
        <v>48</v>
      </c>
      <c r="I1603" t="s">
        <v>56</v>
      </c>
      <c r="J1603" t="s">
        <v>57</v>
      </c>
      <c r="K1603" s="4">
        <v>44053</v>
      </c>
      <c r="L1603">
        <v>9</v>
      </c>
      <c r="M1603" t="s">
        <v>59</v>
      </c>
      <c r="N1603" s="4">
        <v>43952</v>
      </c>
      <c r="O1603" s="4">
        <v>44075</v>
      </c>
      <c r="P1603">
        <v>3</v>
      </c>
      <c r="Q1603" t="s">
        <v>213</v>
      </c>
      <c r="R1603" t="s">
        <v>375</v>
      </c>
      <c r="S1603">
        <v>3</v>
      </c>
      <c r="T1603" t="s">
        <v>913</v>
      </c>
      <c r="U1603" t="s">
        <v>1447</v>
      </c>
      <c r="V1603" t="s">
        <v>1962</v>
      </c>
      <c r="W1603" t="s">
        <v>2025</v>
      </c>
      <c r="X1603" t="s">
        <v>2041</v>
      </c>
      <c r="Y1603">
        <v>1088.68</v>
      </c>
      <c r="Z1603">
        <v>119.92</v>
      </c>
      <c r="AA1603">
        <v>3</v>
      </c>
      <c r="AB1603" t="s">
        <v>2307</v>
      </c>
      <c r="AC1603" t="s">
        <v>2613</v>
      </c>
      <c r="AH1603" s="4"/>
      <c r="AI1603" s="4"/>
      <c r="AJ1603" t="s">
        <v>80</v>
      </c>
      <c r="AK1603" t="s">
        <v>242</v>
      </c>
      <c r="AL1603" t="s">
        <v>649</v>
      </c>
      <c r="AM1603" t="s">
        <v>1193</v>
      </c>
      <c r="AN1603" t="s">
        <v>1717</v>
      </c>
      <c r="AO1603" t="s">
        <v>67</v>
      </c>
      <c r="AP1603" t="s">
        <v>1548</v>
      </c>
      <c r="AQ1603">
        <f>WebStore68[[#This Row],[unit_price]]*WebStore68[[#This Row],[quantity]]</f>
        <v>98.850000000000009</v>
      </c>
      <c r="AR1603" t="s">
        <v>70</v>
      </c>
      <c r="AS1603" t="s">
        <v>2341</v>
      </c>
      <c r="AT1603" t="str">
        <f t="shared" si="25"/>
        <v>1096314436711noMale440539Google Ads43952440751088.68119.9225432.95314.995</v>
      </c>
      <c r="AU1603">
        <f>COUNTIF(AT$2:AT1603,AT1603)</f>
        <v>1</v>
      </c>
      <c r="AV1603" t="str">
        <f>WebStore68[[#This Row],[country]]&amp;"-"&amp;WebStore68[[#This Row],[item]]</f>
        <v>Other-GOSOPIN Women Ripped Slim Fit Jeans</v>
      </c>
    </row>
    <row r="1604" spans="1:48" hidden="1" x14ac:dyDescent="0.25">
      <c r="A1604">
        <v>1096</v>
      </c>
      <c r="B1604">
        <v>31</v>
      </c>
      <c r="C1604" s="4">
        <v>44367</v>
      </c>
      <c r="D1604" s="14">
        <f>WebStore68[[#This Row],[order_date]]</f>
        <v>44367</v>
      </c>
      <c r="E1604" s="3">
        <f>ROUNDUP(MONTH(WebStore68[[#This Row],[order_date]])/3, 0)</f>
        <v>2</v>
      </c>
      <c r="F1604">
        <v>11</v>
      </c>
      <c r="G1604" t="s">
        <v>37</v>
      </c>
      <c r="H1604" t="s">
        <v>48</v>
      </c>
      <c r="I1604" t="s">
        <v>56</v>
      </c>
      <c r="J1604" t="s">
        <v>57</v>
      </c>
      <c r="K1604" s="4">
        <v>44053</v>
      </c>
      <c r="L1604">
        <v>9</v>
      </c>
      <c r="M1604" t="s">
        <v>59</v>
      </c>
      <c r="N1604" s="4">
        <v>43952</v>
      </c>
      <c r="O1604" s="4">
        <v>44075</v>
      </c>
      <c r="P1604">
        <v>3</v>
      </c>
      <c r="Q1604" t="s">
        <v>213</v>
      </c>
      <c r="R1604" t="s">
        <v>375</v>
      </c>
      <c r="S1604">
        <v>3</v>
      </c>
      <c r="T1604" t="s">
        <v>913</v>
      </c>
      <c r="U1604" t="s">
        <v>1447</v>
      </c>
      <c r="V1604" t="s">
        <v>1962</v>
      </c>
      <c r="W1604" t="s">
        <v>2025</v>
      </c>
      <c r="X1604" t="s">
        <v>2041</v>
      </c>
      <c r="Y1604">
        <v>1088.68</v>
      </c>
      <c r="Z1604">
        <v>119.92</v>
      </c>
      <c r="AA1604">
        <v>3</v>
      </c>
      <c r="AB1604" t="s">
        <v>2307</v>
      </c>
      <c r="AC1604" t="s">
        <v>2613</v>
      </c>
      <c r="AH1604" s="4"/>
      <c r="AI1604" s="4"/>
      <c r="AJ1604" t="s">
        <v>67</v>
      </c>
      <c r="AK1604" t="s">
        <v>229</v>
      </c>
      <c r="AL1604" t="s">
        <v>439</v>
      </c>
      <c r="AM1604" t="s">
        <v>1001</v>
      </c>
      <c r="AN1604" t="s">
        <v>1533</v>
      </c>
      <c r="AO1604" t="s">
        <v>80</v>
      </c>
      <c r="AP1604" t="s">
        <v>1548</v>
      </c>
      <c r="AQ1604">
        <f>WebStore68[[#This Row],[unit_price]]*WebStore68[[#This Row],[quantity]]</f>
        <v>119.98</v>
      </c>
      <c r="AR1604" t="s">
        <v>84</v>
      </c>
      <c r="AS1604" t="s">
        <v>2366</v>
      </c>
      <c r="AT1604" t="str">
        <f t="shared" si="25"/>
        <v>1096314436711noMale440539Google Ads43952440751088.68119.92310259.99214.999</v>
      </c>
      <c r="AU1604">
        <f>COUNTIF(AT$2:AT1604,AT1604)</f>
        <v>1</v>
      </c>
      <c r="AV1604" t="str">
        <f>WebStore68[[#This Row],[country]]&amp;"-"&amp;WebStore68[[#This Row],[item]]</f>
        <v>Other-One Piece Vol.1 1st Edition - JP</v>
      </c>
    </row>
    <row r="1605" spans="1:48" hidden="1" x14ac:dyDescent="0.25">
      <c r="A1605">
        <v>1104</v>
      </c>
      <c r="B1605">
        <v>487</v>
      </c>
      <c r="C1605" s="4">
        <v>44368</v>
      </c>
      <c r="D1605" s="14">
        <f>WebStore68[[#This Row],[order_date]]</f>
        <v>44368</v>
      </c>
      <c r="E1605" s="3">
        <f>ROUNDUP(MONTH(WebStore68[[#This Row],[order_date]])/3, 0)</f>
        <v>2</v>
      </c>
      <c r="F1605">
        <v>11</v>
      </c>
      <c r="G1605" t="s">
        <v>37</v>
      </c>
      <c r="H1605" t="s">
        <v>48</v>
      </c>
      <c r="I1605" t="s">
        <v>55</v>
      </c>
      <c r="J1605" t="s">
        <v>58</v>
      </c>
      <c r="K1605" s="4">
        <v>44140</v>
      </c>
      <c r="L1605">
        <v>10</v>
      </c>
      <c r="M1605" t="s">
        <v>61</v>
      </c>
      <c r="N1605" s="4">
        <v>44055</v>
      </c>
      <c r="O1605" s="4">
        <v>44196</v>
      </c>
      <c r="P1605">
        <v>1</v>
      </c>
      <c r="Q1605" t="s">
        <v>67</v>
      </c>
      <c r="R1605" t="s">
        <v>229</v>
      </c>
      <c r="S1605">
        <v>1</v>
      </c>
      <c r="T1605" t="s">
        <v>467</v>
      </c>
      <c r="U1605" t="s">
        <v>1030</v>
      </c>
      <c r="V1605" t="s">
        <v>1560</v>
      </c>
      <c r="W1605" t="s">
        <v>80</v>
      </c>
      <c r="X1605" t="s">
        <v>1548</v>
      </c>
      <c r="Y1605">
        <v>59.74</v>
      </c>
      <c r="Z1605">
        <v>29.98</v>
      </c>
      <c r="AA1605">
        <v>1</v>
      </c>
      <c r="AB1605" t="s">
        <v>84</v>
      </c>
      <c r="AC1605" t="s">
        <v>2366</v>
      </c>
      <c r="AH1605" s="4"/>
      <c r="AI1605" s="4"/>
      <c r="AJ1605" t="s">
        <v>67</v>
      </c>
      <c r="AK1605" t="s">
        <v>229</v>
      </c>
      <c r="AL1605" t="s">
        <v>467</v>
      </c>
      <c r="AM1605" t="s">
        <v>1030</v>
      </c>
      <c r="AN1605" t="s">
        <v>1560</v>
      </c>
      <c r="AO1605" t="s">
        <v>80</v>
      </c>
      <c r="AP1605" t="s">
        <v>1548</v>
      </c>
      <c r="AQ1605">
        <f>WebStore68[[#This Row],[unit_price]]*WebStore68[[#This Row],[quantity]]</f>
        <v>59.74</v>
      </c>
      <c r="AR1605" t="s">
        <v>84</v>
      </c>
      <c r="AS1605" t="s">
        <v>2366</v>
      </c>
      <c r="AT1605" t="str">
        <f t="shared" si="25"/>
        <v>11044874436811yesFemale4414010YouTube440554419659.7429.98314029.87214.999</v>
      </c>
      <c r="AU1605">
        <f>COUNTIF(AT$2:AT1605,AT1605)</f>
        <v>1</v>
      </c>
      <c r="AV1605" t="str">
        <f>WebStore68[[#This Row],[country]]&amp;"-"&amp;WebStore68[[#This Row],[item]]</f>
        <v>Other-The Monk who Sold His Ferrari</v>
      </c>
    </row>
    <row r="1606" spans="1:48" hidden="1" x14ac:dyDescent="0.25">
      <c r="A1606">
        <v>1122</v>
      </c>
      <c r="B1606">
        <v>219</v>
      </c>
      <c r="C1606" s="4">
        <v>44380</v>
      </c>
      <c r="D1606" s="14">
        <f>WebStore68[[#This Row],[order_date]]</f>
        <v>44380</v>
      </c>
      <c r="E1606" s="3">
        <f>ROUNDUP(MONTH(WebStore68[[#This Row],[order_date]])/3, 0)</f>
        <v>3</v>
      </c>
      <c r="F1606">
        <v>11</v>
      </c>
      <c r="G1606" t="s">
        <v>37</v>
      </c>
      <c r="H1606" t="s">
        <v>48</v>
      </c>
      <c r="I1606" t="s">
        <v>56</v>
      </c>
      <c r="J1606" t="s">
        <v>57</v>
      </c>
      <c r="K1606" s="4">
        <v>43814</v>
      </c>
      <c r="L1606">
        <v>3</v>
      </c>
      <c r="M1606" t="s">
        <v>59</v>
      </c>
      <c r="N1606" s="4">
        <v>43615</v>
      </c>
      <c r="O1606" s="4">
        <v>43830</v>
      </c>
      <c r="P1606">
        <v>1</v>
      </c>
      <c r="Q1606" t="s">
        <v>79</v>
      </c>
      <c r="R1606" t="s">
        <v>241</v>
      </c>
      <c r="S1606">
        <v>1</v>
      </c>
      <c r="T1606" t="s">
        <v>463</v>
      </c>
      <c r="U1606" t="s">
        <v>1026</v>
      </c>
      <c r="V1606" t="s">
        <v>1556</v>
      </c>
      <c r="W1606" t="s">
        <v>80</v>
      </c>
      <c r="X1606" t="s">
        <v>1548</v>
      </c>
      <c r="Y1606">
        <v>42.98</v>
      </c>
      <c r="Z1606">
        <v>29.98</v>
      </c>
      <c r="AA1606">
        <v>1</v>
      </c>
      <c r="AB1606" t="s">
        <v>455</v>
      </c>
      <c r="AC1606" t="s">
        <v>2340</v>
      </c>
      <c r="AH1606" s="4"/>
      <c r="AI1606" s="4"/>
      <c r="AJ1606" t="s">
        <v>79</v>
      </c>
      <c r="AK1606" t="s">
        <v>241</v>
      </c>
      <c r="AL1606" t="s">
        <v>463</v>
      </c>
      <c r="AM1606" t="s">
        <v>1026</v>
      </c>
      <c r="AN1606" t="s">
        <v>1556</v>
      </c>
      <c r="AO1606" t="s">
        <v>80</v>
      </c>
      <c r="AP1606" t="s">
        <v>1548</v>
      </c>
      <c r="AQ1606">
        <f>WebStore68[[#This Row],[unit_price]]*WebStore68[[#This Row],[quantity]]</f>
        <v>42.98</v>
      </c>
      <c r="AR1606" t="s">
        <v>455</v>
      </c>
      <c r="AS1606" t="s">
        <v>2340</v>
      </c>
      <c r="AT1606" t="str">
        <f t="shared" si="25"/>
        <v>11222194438011noMale438143Google Ads436154383042.9829.9844721.49214.9915</v>
      </c>
      <c r="AU1606">
        <f>COUNTIF(AT$2:AT1606,AT1606)</f>
        <v>1</v>
      </c>
      <c r="AV1606" t="str">
        <f>WebStore68[[#This Row],[country]]&amp;"-"&amp;WebStore68[[#This Row],[item]]</f>
        <v>Other-FUNKO POP MY HERO ACADEMIA MEI HATSUME #681 EXCLUSIVE</v>
      </c>
    </row>
    <row r="1607" spans="1:48" hidden="1" x14ac:dyDescent="0.25">
      <c r="A1607">
        <v>1128</v>
      </c>
      <c r="B1607">
        <v>427</v>
      </c>
      <c r="C1607" s="13">
        <v>44382</v>
      </c>
      <c r="D1607" s="14">
        <f>WebStore68[[#This Row],[order_date]]</f>
        <v>44382</v>
      </c>
      <c r="E1607" s="3">
        <f>ROUNDUP(MONTH(WebStore68[[#This Row],[order_date]])/3, 0)</f>
        <v>3</v>
      </c>
      <c r="F1607">
        <v>11</v>
      </c>
      <c r="G1607" t="s">
        <v>37</v>
      </c>
      <c r="H1607" t="s">
        <v>48</v>
      </c>
      <c r="I1607" t="s">
        <v>56</v>
      </c>
      <c r="J1607" t="s">
        <v>58</v>
      </c>
      <c r="K1607" s="4">
        <v>43621</v>
      </c>
      <c r="L1607">
        <v>2</v>
      </c>
      <c r="M1607" t="s">
        <v>60</v>
      </c>
      <c r="N1607" s="4">
        <v>43615</v>
      </c>
      <c r="O1607" s="4">
        <v>43830</v>
      </c>
      <c r="P1607">
        <v>1</v>
      </c>
      <c r="Q1607" t="s">
        <v>84</v>
      </c>
      <c r="R1607" t="s">
        <v>246</v>
      </c>
      <c r="S1607">
        <v>1</v>
      </c>
      <c r="T1607" t="s">
        <v>824</v>
      </c>
      <c r="U1607" t="s">
        <v>1361</v>
      </c>
      <c r="V1607" t="s">
        <v>1877</v>
      </c>
      <c r="W1607" t="s">
        <v>80</v>
      </c>
      <c r="X1607" t="s">
        <v>1548</v>
      </c>
      <c r="Y1607">
        <v>379.98</v>
      </c>
      <c r="Z1607">
        <v>29.98</v>
      </c>
      <c r="AA1607">
        <v>1</v>
      </c>
      <c r="AB1607" t="s">
        <v>86</v>
      </c>
      <c r="AC1607" t="s">
        <v>2350</v>
      </c>
      <c r="AH1607" s="4"/>
      <c r="AI1607" s="4"/>
      <c r="AJ1607" t="s">
        <v>84</v>
      </c>
      <c r="AK1607" t="s">
        <v>246</v>
      </c>
      <c r="AL1607" t="s">
        <v>824</v>
      </c>
      <c r="AM1607" t="s">
        <v>1361</v>
      </c>
      <c r="AN1607" t="s">
        <v>1877</v>
      </c>
      <c r="AO1607" t="s">
        <v>80</v>
      </c>
      <c r="AP1607" t="s">
        <v>1548</v>
      </c>
      <c r="AQ1607">
        <f>WebStore68[[#This Row],[unit_price]]*WebStore68[[#This Row],[quantity]]</f>
        <v>379.98</v>
      </c>
      <c r="AR1607" t="s">
        <v>86</v>
      </c>
      <c r="AS1607" t="s">
        <v>2350</v>
      </c>
      <c r="AT1607" t="str">
        <f t="shared" si="25"/>
        <v>11284274438211noFemale436212Facebook4361543830379.9829.98925189.99214.997</v>
      </c>
      <c r="AU1607">
        <f>COUNTIF(AT$2:AT1607,AT1607)</f>
        <v>1</v>
      </c>
      <c r="AV1607" t="str">
        <f>WebStore68[[#This Row],[country]]&amp;"-"&amp;WebStore68[[#This Row],[item]]</f>
        <v xml:space="preserve">Other-Blue Whale Gaming Chair </v>
      </c>
    </row>
    <row r="1608" spans="1:48" hidden="1" x14ac:dyDescent="0.25">
      <c r="A1608">
        <v>1137</v>
      </c>
      <c r="B1608">
        <v>262</v>
      </c>
      <c r="C1608" s="4">
        <v>44386</v>
      </c>
      <c r="D1608" s="14">
        <f>WebStore68[[#This Row],[order_date]]</f>
        <v>44386</v>
      </c>
      <c r="E1608" s="3">
        <f>ROUNDUP(MONTH(WebStore68[[#This Row],[order_date]])/3, 0)</f>
        <v>3</v>
      </c>
      <c r="F1608">
        <v>11</v>
      </c>
      <c r="G1608" t="s">
        <v>37</v>
      </c>
      <c r="H1608" t="s">
        <v>48</v>
      </c>
      <c r="I1608" t="s">
        <v>56</v>
      </c>
      <c r="J1608" t="s">
        <v>58</v>
      </c>
      <c r="K1608" s="4">
        <v>43929</v>
      </c>
      <c r="L1608">
        <v>7</v>
      </c>
      <c r="M1608" t="s">
        <v>61</v>
      </c>
      <c r="N1608" s="4">
        <v>43915</v>
      </c>
      <c r="O1608" s="4">
        <v>44012</v>
      </c>
      <c r="P1608">
        <v>1</v>
      </c>
      <c r="Q1608" t="s">
        <v>69</v>
      </c>
      <c r="R1608" t="s">
        <v>231</v>
      </c>
      <c r="S1608">
        <v>1</v>
      </c>
      <c r="T1608" t="s">
        <v>425</v>
      </c>
      <c r="U1608" t="s">
        <v>987</v>
      </c>
      <c r="V1608" t="s">
        <v>1520</v>
      </c>
      <c r="W1608" t="s">
        <v>80</v>
      </c>
      <c r="X1608" t="s">
        <v>1577</v>
      </c>
      <c r="Y1608">
        <v>265.98</v>
      </c>
      <c r="Z1608">
        <v>49.98</v>
      </c>
      <c r="AA1608">
        <v>1</v>
      </c>
      <c r="AB1608" t="s">
        <v>78</v>
      </c>
      <c r="AC1608" t="s">
        <v>2330</v>
      </c>
      <c r="AH1608" s="4"/>
      <c r="AI1608" s="4"/>
      <c r="AJ1608" t="s">
        <v>69</v>
      </c>
      <c r="AK1608" t="s">
        <v>231</v>
      </c>
      <c r="AL1608" t="s">
        <v>425</v>
      </c>
      <c r="AM1608" t="s">
        <v>987</v>
      </c>
      <c r="AN1608" t="s">
        <v>1520</v>
      </c>
      <c r="AO1608" t="s">
        <v>80</v>
      </c>
      <c r="AP1608" t="s">
        <v>1577</v>
      </c>
      <c r="AQ1608">
        <f>WebStore68[[#This Row],[unit_price]]*WebStore68[[#This Row],[quantity]]</f>
        <v>265.98</v>
      </c>
      <c r="AR1608" t="s">
        <v>78</v>
      </c>
      <c r="AS1608" t="s">
        <v>2330</v>
      </c>
      <c r="AT1608" t="str">
        <f t="shared" si="25"/>
        <v>11372624438611noFemale439297YouTube4391544012265.9849.981125132.99224.998</v>
      </c>
      <c r="AU1608">
        <f>COUNTIF(AT$2:AT1608,AT1608)</f>
        <v>1</v>
      </c>
      <c r="AV1608" t="str">
        <f>WebStore68[[#This Row],[country]]&amp;"-"&amp;WebStore68[[#This Row],[item]]</f>
        <v>Other-Scanmarker Air Pen Scanner</v>
      </c>
    </row>
    <row r="1609" spans="1:48" hidden="1" x14ac:dyDescent="0.25">
      <c r="A1609">
        <v>1145</v>
      </c>
      <c r="B1609">
        <v>192</v>
      </c>
      <c r="C1609" s="13">
        <v>44393</v>
      </c>
      <c r="D1609" s="14">
        <f>WebStore68[[#This Row],[order_date]]</f>
        <v>44393</v>
      </c>
      <c r="E1609" s="3">
        <f>ROUNDUP(MONTH(WebStore68[[#This Row],[order_date]])/3, 0)</f>
        <v>3</v>
      </c>
      <c r="F1609">
        <v>11</v>
      </c>
      <c r="G1609" t="s">
        <v>37</v>
      </c>
      <c r="H1609" t="s">
        <v>48</v>
      </c>
      <c r="I1609" t="s">
        <v>55</v>
      </c>
      <c r="J1609" t="s">
        <v>58</v>
      </c>
      <c r="K1609" s="4">
        <v>43830</v>
      </c>
      <c r="L1609">
        <v>2</v>
      </c>
      <c r="M1609" t="s">
        <v>60</v>
      </c>
      <c r="N1609" s="4">
        <v>43615</v>
      </c>
      <c r="O1609" s="4">
        <v>43830</v>
      </c>
      <c r="P1609">
        <v>1</v>
      </c>
      <c r="Q1609" t="s">
        <v>67</v>
      </c>
      <c r="R1609" t="s">
        <v>229</v>
      </c>
      <c r="S1609">
        <v>1</v>
      </c>
      <c r="T1609" t="s">
        <v>547</v>
      </c>
      <c r="U1609" t="s">
        <v>1108</v>
      </c>
      <c r="V1609" t="s">
        <v>1577</v>
      </c>
      <c r="W1609" t="s">
        <v>80</v>
      </c>
      <c r="X1609" t="s">
        <v>1548</v>
      </c>
      <c r="Y1609">
        <v>49.98</v>
      </c>
      <c r="Z1609">
        <v>29.98</v>
      </c>
      <c r="AA1609">
        <v>1</v>
      </c>
      <c r="AB1609" t="s">
        <v>455</v>
      </c>
      <c r="AC1609" t="s">
        <v>2340</v>
      </c>
      <c r="AH1609" s="4"/>
      <c r="AI1609" s="4"/>
      <c r="AJ1609" t="s">
        <v>67</v>
      </c>
      <c r="AK1609" t="s">
        <v>229</v>
      </c>
      <c r="AL1609" t="s">
        <v>547</v>
      </c>
      <c r="AM1609" t="s">
        <v>1108</v>
      </c>
      <c r="AN1609" t="s">
        <v>1577</v>
      </c>
      <c r="AO1609" t="s">
        <v>80</v>
      </c>
      <c r="AP1609" t="s">
        <v>1548</v>
      </c>
      <c r="AQ1609">
        <f>WebStore68[[#This Row],[unit_price]]*WebStore68[[#This Row],[quantity]]</f>
        <v>49.98</v>
      </c>
      <c r="AR1609" t="s">
        <v>455</v>
      </c>
      <c r="AS1609" t="s">
        <v>2340</v>
      </c>
      <c r="AT1609" t="str">
        <f t="shared" si="25"/>
        <v>11451924439311yesFemale438302Facebook436154383049.9829.9831424.99214.9915</v>
      </c>
      <c r="AU1609">
        <f>COUNTIF(AT$2:AT1609,AT1609)</f>
        <v>1</v>
      </c>
      <c r="AV1609" t="str">
        <f>WebStore68[[#This Row],[country]]&amp;"-"&amp;WebStore68[[#This Row],[item]]</f>
        <v>Other-Alfred Judd THE YOUNG TREASURE HUNTERS 1924 1st Ed.</v>
      </c>
    </row>
    <row r="1610" spans="1:48" hidden="1" x14ac:dyDescent="0.25">
      <c r="A1610">
        <v>1147</v>
      </c>
      <c r="B1610">
        <v>174</v>
      </c>
      <c r="C1610" s="4">
        <v>44394</v>
      </c>
      <c r="D1610" s="14">
        <f>WebStore68[[#This Row],[order_date]]</f>
        <v>44394</v>
      </c>
      <c r="E1610" s="3">
        <f>ROUNDUP(MONTH(WebStore68[[#This Row],[order_date]])/3, 0)</f>
        <v>3</v>
      </c>
      <c r="F1610">
        <v>11</v>
      </c>
      <c r="G1610" t="s">
        <v>37</v>
      </c>
      <c r="H1610" t="s">
        <v>48</v>
      </c>
      <c r="I1610" t="s">
        <v>56</v>
      </c>
      <c r="J1610" t="s">
        <v>57</v>
      </c>
      <c r="K1610" s="4">
        <v>43732</v>
      </c>
      <c r="L1610">
        <v>3</v>
      </c>
      <c r="M1610" t="s">
        <v>59</v>
      </c>
      <c r="N1610" s="4">
        <v>43615</v>
      </c>
      <c r="O1610" s="4">
        <v>43830</v>
      </c>
      <c r="P1610">
        <v>1</v>
      </c>
      <c r="Q1610" t="s">
        <v>90</v>
      </c>
      <c r="R1610" t="s">
        <v>252</v>
      </c>
      <c r="S1610">
        <v>1</v>
      </c>
      <c r="T1610" t="s">
        <v>532</v>
      </c>
      <c r="U1610" t="s">
        <v>1094</v>
      </c>
      <c r="V1610" t="s">
        <v>1562</v>
      </c>
      <c r="W1610" t="s">
        <v>80</v>
      </c>
      <c r="X1610" t="s">
        <v>1562</v>
      </c>
      <c r="Y1610">
        <v>19.98</v>
      </c>
      <c r="Z1610">
        <v>19.98</v>
      </c>
      <c r="AA1610">
        <v>1</v>
      </c>
      <c r="AB1610" t="s">
        <v>645</v>
      </c>
      <c r="AC1610" t="s">
        <v>2347</v>
      </c>
      <c r="AH1610" s="4"/>
      <c r="AI1610" s="4"/>
      <c r="AJ1610" t="s">
        <v>90</v>
      </c>
      <c r="AK1610" t="s">
        <v>252</v>
      </c>
      <c r="AL1610" t="s">
        <v>532</v>
      </c>
      <c r="AM1610" t="s">
        <v>1094</v>
      </c>
      <c r="AN1610" t="s">
        <v>1562</v>
      </c>
      <c r="AO1610" t="s">
        <v>80</v>
      </c>
      <c r="AP1610" t="s">
        <v>1562</v>
      </c>
      <c r="AQ1610">
        <f>WebStore68[[#This Row],[unit_price]]*WebStore68[[#This Row],[quantity]]</f>
        <v>19.98</v>
      </c>
      <c r="AR1610" t="s">
        <v>645</v>
      </c>
      <c r="AS1610" t="s">
        <v>2347</v>
      </c>
      <c r="AT1610" t="str">
        <f t="shared" si="25"/>
        <v>11471744439411noMale437323Google Ads436154383019.9819.986729.9929.9913</v>
      </c>
      <c r="AU1610">
        <f>COUNTIF(AT$2:AT1610,AT1610)</f>
        <v>1</v>
      </c>
      <c r="AV1610" t="str">
        <f>WebStore68[[#This Row],[country]]&amp;"-"&amp;WebStore68[[#This Row],[item]]</f>
        <v>Other-Kinetic Sand Scents Ice Cream Treats Playset with 3 Colors of All-Natural Scented Sand and 6 Serving Tools</v>
      </c>
    </row>
    <row r="1611" spans="1:48" hidden="1" x14ac:dyDescent="0.25">
      <c r="A1611">
        <v>1157</v>
      </c>
      <c r="B1611">
        <v>31</v>
      </c>
      <c r="C1611" s="4">
        <v>44400</v>
      </c>
      <c r="D1611" s="14">
        <f>WebStore68[[#This Row],[order_date]]</f>
        <v>44400</v>
      </c>
      <c r="E1611" s="3">
        <f>ROUNDUP(MONTH(WebStore68[[#This Row],[order_date]])/3, 0)</f>
        <v>3</v>
      </c>
      <c r="F1611">
        <v>11</v>
      </c>
      <c r="G1611" t="s">
        <v>37</v>
      </c>
      <c r="H1611" t="s">
        <v>48</v>
      </c>
      <c r="I1611" t="s">
        <v>56</v>
      </c>
      <c r="J1611" t="s">
        <v>57</v>
      </c>
      <c r="K1611" s="4">
        <v>44053</v>
      </c>
      <c r="L1611">
        <v>9</v>
      </c>
      <c r="M1611" t="s">
        <v>59</v>
      </c>
      <c r="N1611" s="4">
        <v>43952</v>
      </c>
      <c r="O1611" s="4">
        <v>44075</v>
      </c>
      <c r="P1611">
        <v>1</v>
      </c>
      <c r="Q1611" t="s">
        <v>84</v>
      </c>
      <c r="R1611" t="s">
        <v>246</v>
      </c>
      <c r="S1611">
        <v>1</v>
      </c>
      <c r="T1611" t="s">
        <v>426</v>
      </c>
      <c r="U1611" t="s">
        <v>988</v>
      </c>
      <c r="V1611" t="s">
        <v>1521</v>
      </c>
      <c r="W1611" t="s">
        <v>80</v>
      </c>
      <c r="X1611" t="s">
        <v>1548</v>
      </c>
      <c r="Y1611">
        <v>83.98</v>
      </c>
      <c r="Z1611">
        <v>29.98</v>
      </c>
      <c r="AA1611">
        <v>1</v>
      </c>
      <c r="AB1611" t="s">
        <v>410</v>
      </c>
      <c r="AC1611" t="s">
        <v>2359</v>
      </c>
      <c r="AH1611" s="4"/>
      <c r="AI1611" s="4"/>
      <c r="AJ1611" t="s">
        <v>84</v>
      </c>
      <c r="AK1611" t="s">
        <v>246</v>
      </c>
      <c r="AL1611" t="s">
        <v>426</v>
      </c>
      <c r="AM1611" t="s">
        <v>988</v>
      </c>
      <c r="AN1611" t="s">
        <v>1521</v>
      </c>
      <c r="AO1611" t="s">
        <v>80</v>
      </c>
      <c r="AP1611" t="s">
        <v>1548</v>
      </c>
      <c r="AQ1611">
        <f>WebStore68[[#This Row],[unit_price]]*WebStore68[[#This Row],[quantity]]</f>
        <v>83.98</v>
      </c>
      <c r="AR1611" t="s">
        <v>410</v>
      </c>
      <c r="AS1611" t="s">
        <v>2359</v>
      </c>
      <c r="AT1611" t="str">
        <f t="shared" si="25"/>
        <v>1157314440011noMale440539Google Ads439524407583.9829.9898041.99214.9920</v>
      </c>
      <c r="AU1611">
        <f>COUNTIF(AT$2:AT1611,AT1611)</f>
        <v>1</v>
      </c>
      <c r="AV1611" t="str">
        <f>WebStore68[[#This Row],[country]]&amp;"-"&amp;WebStore68[[#This Row],[item]]</f>
        <v>Other-Logitech G502 HERO Wired Gaming Mouse</v>
      </c>
    </row>
    <row r="1612" spans="1:48" hidden="1" x14ac:dyDescent="0.25">
      <c r="A1612">
        <v>1162</v>
      </c>
      <c r="B1612">
        <v>292</v>
      </c>
      <c r="C1612" s="4">
        <v>44402</v>
      </c>
      <c r="D1612" s="14">
        <f>WebStore68[[#This Row],[order_date]]</f>
        <v>44402</v>
      </c>
      <c r="E1612" s="3">
        <f>ROUNDUP(MONTH(WebStore68[[#This Row],[order_date]])/3, 0)</f>
        <v>3</v>
      </c>
      <c r="F1612">
        <v>11</v>
      </c>
      <c r="G1612" t="s">
        <v>37</v>
      </c>
      <c r="H1612" t="s">
        <v>48</v>
      </c>
      <c r="I1612" t="s">
        <v>56</v>
      </c>
      <c r="J1612" t="s">
        <v>58</v>
      </c>
      <c r="K1612" s="4">
        <v>43637</v>
      </c>
      <c r="L1612">
        <v>3</v>
      </c>
      <c r="M1612" t="s">
        <v>59</v>
      </c>
      <c r="N1612" s="4">
        <v>43615</v>
      </c>
      <c r="O1612" s="4">
        <v>43830</v>
      </c>
      <c r="P1612">
        <v>2</v>
      </c>
      <c r="Q1612" t="s">
        <v>109</v>
      </c>
      <c r="R1612" t="s">
        <v>271</v>
      </c>
      <c r="S1612">
        <v>2</v>
      </c>
      <c r="T1612" t="s">
        <v>938</v>
      </c>
      <c r="U1612" t="s">
        <v>1472</v>
      </c>
      <c r="V1612" t="s">
        <v>1986</v>
      </c>
      <c r="W1612" t="s">
        <v>88</v>
      </c>
      <c r="X1612" t="s">
        <v>2031</v>
      </c>
      <c r="Y1612">
        <v>181.96</v>
      </c>
      <c r="Z1612">
        <v>79.959999999999994</v>
      </c>
      <c r="AA1612">
        <v>2</v>
      </c>
      <c r="AB1612" t="s">
        <v>172</v>
      </c>
      <c r="AC1612" t="s">
        <v>2414</v>
      </c>
      <c r="AH1612" s="4"/>
      <c r="AI1612" s="4"/>
      <c r="AJ1612" t="s">
        <v>67</v>
      </c>
      <c r="AK1612" t="s">
        <v>229</v>
      </c>
      <c r="AL1612" t="s">
        <v>527</v>
      </c>
      <c r="AM1612" t="s">
        <v>953</v>
      </c>
      <c r="AN1612" t="s">
        <v>1617</v>
      </c>
      <c r="AO1612" t="s">
        <v>80</v>
      </c>
      <c r="AP1612" t="s">
        <v>1548</v>
      </c>
      <c r="AQ1612">
        <f>WebStore68[[#This Row],[unit_price]]*WebStore68[[#This Row],[quantity]]</f>
        <v>61.98</v>
      </c>
      <c r="AR1612" t="s">
        <v>84</v>
      </c>
      <c r="AS1612" t="s">
        <v>2366</v>
      </c>
      <c r="AT1612" t="str">
        <f t="shared" si="25"/>
        <v>11622924440211noFemale436373Google Ads4361543830181.9679.96313730.99214.999</v>
      </c>
      <c r="AU1612">
        <f>COUNTIF(AT$2:AT1612,AT1612)</f>
        <v>1</v>
      </c>
      <c r="AV1612" t="str">
        <f>WebStore68[[#This Row],[country]]&amp;"-"&amp;WebStore68[[#This Row],[item]]</f>
        <v>Other-Star Wars: the Old Republic - Legends Ser.: Fatal Alliance</v>
      </c>
    </row>
    <row r="1613" spans="1:48" hidden="1" x14ac:dyDescent="0.25">
      <c r="A1613">
        <v>1162</v>
      </c>
      <c r="B1613">
        <v>292</v>
      </c>
      <c r="C1613" s="4">
        <v>44402</v>
      </c>
      <c r="D1613" s="14">
        <f>WebStore68[[#This Row],[order_date]]</f>
        <v>44402</v>
      </c>
      <c r="E1613" s="3">
        <f>ROUNDUP(MONTH(WebStore68[[#This Row],[order_date]])/3, 0)</f>
        <v>3</v>
      </c>
      <c r="F1613">
        <v>11</v>
      </c>
      <c r="G1613" t="s">
        <v>37</v>
      </c>
      <c r="H1613" t="s">
        <v>48</v>
      </c>
      <c r="I1613" t="s">
        <v>56</v>
      </c>
      <c r="J1613" t="s">
        <v>58</v>
      </c>
      <c r="K1613" s="4">
        <v>43637</v>
      </c>
      <c r="L1613">
        <v>3</v>
      </c>
      <c r="M1613" t="s">
        <v>59</v>
      </c>
      <c r="N1613" s="4">
        <v>43615</v>
      </c>
      <c r="O1613" s="4">
        <v>43830</v>
      </c>
      <c r="P1613">
        <v>2</v>
      </c>
      <c r="Q1613" t="s">
        <v>109</v>
      </c>
      <c r="R1613" t="s">
        <v>271</v>
      </c>
      <c r="S1613">
        <v>2</v>
      </c>
      <c r="T1613" t="s">
        <v>938</v>
      </c>
      <c r="U1613" t="s">
        <v>1472</v>
      </c>
      <c r="V1613" t="s">
        <v>1986</v>
      </c>
      <c r="W1613" t="s">
        <v>88</v>
      </c>
      <c r="X1613" t="s">
        <v>2031</v>
      </c>
      <c r="Y1613">
        <v>181.96</v>
      </c>
      <c r="Z1613">
        <v>79.959999999999994</v>
      </c>
      <c r="AA1613">
        <v>2</v>
      </c>
      <c r="AB1613" t="s">
        <v>172</v>
      </c>
      <c r="AC1613" t="s">
        <v>2414</v>
      </c>
      <c r="AH1613" s="4"/>
      <c r="AI1613" s="4"/>
      <c r="AJ1613" t="s">
        <v>69</v>
      </c>
      <c r="AK1613" t="s">
        <v>231</v>
      </c>
      <c r="AL1613" t="s">
        <v>78</v>
      </c>
      <c r="AM1613" t="s">
        <v>1238</v>
      </c>
      <c r="AN1613" t="s">
        <v>1533</v>
      </c>
      <c r="AO1613" t="s">
        <v>80</v>
      </c>
      <c r="AP1613" t="s">
        <v>1577</v>
      </c>
      <c r="AQ1613">
        <f>WebStore68[[#This Row],[unit_price]]*WebStore68[[#This Row],[quantity]]</f>
        <v>119.98</v>
      </c>
      <c r="AR1613" t="s">
        <v>69</v>
      </c>
      <c r="AS1613" t="s">
        <v>2360</v>
      </c>
      <c r="AT1613" t="str">
        <f t="shared" si="25"/>
        <v>11622924440211noFemale436373Google Ads4361543830181.9679.961859.99224.991</v>
      </c>
      <c r="AU1613">
        <f>COUNTIF(AT$2:AT1613,AT1613)</f>
        <v>1</v>
      </c>
      <c r="AV1613" t="str">
        <f>WebStore68[[#This Row],[country]]&amp;"-"&amp;WebStore68[[#This Row],[item]]</f>
        <v>Other-2TB USB 3.0 Portable External Hard Drive Ultra Slim SATA Storage Device</v>
      </c>
    </row>
    <row r="1614" spans="1:48" hidden="1" x14ac:dyDescent="0.25">
      <c r="A1614">
        <v>1167</v>
      </c>
      <c r="B1614">
        <v>157</v>
      </c>
      <c r="C1614" s="4">
        <v>44407</v>
      </c>
      <c r="D1614" s="14">
        <f>WebStore68[[#This Row],[order_date]]</f>
        <v>44407</v>
      </c>
      <c r="E1614" s="3">
        <f>ROUNDUP(MONTH(WebStore68[[#This Row],[order_date]])/3, 0)</f>
        <v>3</v>
      </c>
      <c r="F1614">
        <v>11</v>
      </c>
      <c r="G1614" t="s">
        <v>37</v>
      </c>
      <c r="H1614" t="s">
        <v>48</v>
      </c>
      <c r="I1614" t="s">
        <v>56</v>
      </c>
      <c r="J1614" t="s">
        <v>58</v>
      </c>
      <c r="K1614" s="4">
        <v>43937</v>
      </c>
      <c r="L1614">
        <v>7</v>
      </c>
      <c r="M1614" t="s">
        <v>61</v>
      </c>
      <c r="N1614" s="4">
        <v>43915</v>
      </c>
      <c r="O1614" s="4">
        <v>44012</v>
      </c>
      <c r="P1614">
        <v>1</v>
      </c>
      <c r="Q1614" t="s">
        <v>78</v>
      </c>
      <c r="R1614" t="s">
        <v>240</v>
      </c>
      <c r="S1614">
        <v>1</v>
      </c>
      <c r="T1614" t="s">
        <v>578</v>
      </c>
      <c r="U1614" t="s">
        <v>1136</v>
      </c>
      <c r="V1614" t="s">
        <v>1659</v>
      </c>
      <c r="W1614" t="s">
        <v>80</v>
      </c>
      <c r="X1614" t="s">
        <v>1548</v>
      </c>
      <c r="Y1614">
        <v>9.98</v>
      </c>
      <c r="Z1614">
        <v>29.98</v>
      </c>
      <c r="AA1614">
        <v>1</v>
      </c>
      <c r="AB1614" t="s">
        <v>393</v>
      </c>
      <c r="AC1614" t="s">
        <v>2345</v>
      </c>
      <c r="AH1614" s="4"/>
      <c r="AI1614" s="4"/>
      <c r="AJ1614" t="s">
        <v>78</v>
      </c>
      <c r="AK1614" t="s">
        <v>240</v>
      </c>
      <c r="AL1614" t="s">
        <v>578</v>
      </c>
      <c r="AM1614" t="s">
        <v>1136</v>
      </c>
      <c r="AN1614" t="s">
        <v>1659</v>
      </c>
      <c r="AO1614" t="s">
        <v>80</v>
      </c>
      <c r="AP1614" t="s">
        <v>1548</v>
      </c>
      <c r="AQ1614">
        <f>WebStore68[[#This Row],[unit_price]]*WebStore68[[#This Row],[quantity]]</f>
        <v>9.98</v>
      </c>
      <c r="AR1614" t="s">
        <v>393</v>
      </c>
      <c r="AS1614" t="s">
        <v>2345</v>
      </c>
      <c r="AT1614" t="str">
        <f t="shared" si="25"/>
        <v>11671574440711noFemale439377YouTube43915440129.9829.9881004.99214.9918</v>
      </c>
      <c r="AU1614">
        <f>COUNTIF(AT$2:AT1614,AT1614)</f>
        <v>1</v>
      </c>
      <c r="AV1614" t="str">
        <f>WebStore68[[#This Row],[country]]&amp;"-"&amp;WebStore68[[#This Row],[item]]</f>
        <v>Other-Non - Stick Omlet Turner</v>
      </c>
    </row>
    <row r="1615" spans="1:48" hidden="1" x14ac:dyDescent="0.25">
      <c r="A1615">
        <v>1168</v>
      </c>
      <c r="B1615">
        <v>463</v>
      </c>
      <c r="C1615" s="4">
        <v>44407</v>
      </c>
      <c r="D1615" s="14">
        <f>WebStore68[[#This Row],[order_date]]</f>
        <v>44407</v>
      </c>
      <c r="E1615" s="3">
        <f>ROUNDUP(MONTH(WebStore68[[#This Row],[order_date]])/3, 0)</f>
        <v>3</v>
      </c>
      <c r="F1615">
        <v>11</v>
      </c>
      <c r="G1615" t="s">
        <v>37</v>
      </c>
      <c r="H1615" t="s">
        <v>48</v>
      </c>
      <c r="I1615" t="s">
        <v>55</v>
      </c>
      <c r="J1615" t="s">
        <v>58</v>
      </c>
      <c r="K1615" s="4">
        <v>44117</v>
      </c>
      <c r="L1615">
        <v>15</v>
      </c>
      <c r="M1615" t="s">
        <v>62</v>
      </c>
      <c r="N1615" s="4">
        <v>43615</v>
      </c>
      <c r="O1615" s="4">
        <v>44413</v>
      </c>
      <c r="P1615">
        <v>1</v>
      </c>
      <c r="Q1615" t="s">
        <v>79</v>
      </c>
      <c r="R1615" t="s">
        <v>241</v>
      </c>
      <c r="S1615">
        <v>1</v>
      </c>
      <c r="T1615" t="s">
        <v>472</v>
      </c>
      <c r="U1615" t="s">
        <v>1035</v>
      </c>
      <c r="V1615" t="s">
        <v>1513</v>
      </c>
      <c r="W1615" t="s">
        <v>69</v>
      </c>
      <c r="X1615" t="s">
        <v>1548</v>
      </c>
      <c r="Y1615">
        <v>29.99</v>
      </c>
      <c r="Z1615">
        <v>14.99</v>
      </c>
      <c r="AA1615">
        <v>1</v>
      </c>
      <c r="AB1615" t="s">
        <v>65</v>
      </c>
      <c r="AC1615" t="s">
        <v>2343</v>
      </c>
      <c r="AH1615" s="4"/>
      <c r="AI1615" s="4"/>
      <c r="AJ1615" t="s">
        <v>79</v>
      </c>
      <c r="AK1615" t="s">
        <v>241</v>
      </c>
      <c r="AL1615" t="s">
        <v>472</v>
      </c>
      <c r="AM1615" t="s">
        <v>1035</v>
      </c>
      <c r="AN1615" t="s">
        <v>1513</v>
      </c>
      <c r="AO1615" t="s">
        <v>69</v>
      </c>
      <c r="AP1615" t="s">
        <v>1548</v>
      </c>
      <c r="AQ1615">
        <f>WebStore68[[#This Row],[unit_price]]*WebStore68[[#This Row],[quantity]]</f>
        <v>29.99</v>
      </c>
      <c r="AR1615" t="s">
        <v>65</v>
      </c>
      <c r="AS1615" t="s">
        <v>2343</v>
      </c>
      <c r="AT1615" t="str">
        <f t="shared" si="25"/>
        <v>11684634440711yesFemale4411715Organic436154441329.9914.9945129.99114.9910</v>
      </c>
      <c r="AU1615">
        <f>COUNTIF(AT$2:AT1615,AT1615)</f>
        <v>1</v>
      </c>
      <c r="AV1615" t="str">
        <f>WebStore68[[#This Row],[country]]&amp;"-"&amp;WebStore68[[#This Row],[item]]</f>
        <v>Other-Funko Pop! STAR WARS Darth Revan Exclusive</v>
      </c>
    </row>
    <row r="1616" spans="1:48" hidden="1" x14ac:dyDescent="0.25">
      <c r="A1616">
        <v>1178</v>
      </c>
      <c r="B1616">
        <v>292</v>
      </c>
      <c r="C1616" s="4">
        <v>44410</v>
      </c>
      <c r="D1616" s="14">
        <f>WebStore68[[#This Row],[order_date]]</f>
        <v>44410</v>
      </c>
      <c r="E1616" s="3">
        <f>ROUNDUP(MONTH(WebStore68[[#This Row],[order_date]])/3, 0)</f>
        <v>3</v>
      </c>
      <c r="F1616">
        <v>11</v>
      </c>
      <c r="G1616" t="s">
        <v>37</v>
      </c>
      <c r="H1616" t="s">
        <v>48</v>
      </c>
      <c r="I1616" t="s">
        <v>56</v>
      </c>
      <c r="J1616" t="s">
        <v>58</v>
      </c>
      <c r="K1616" s="4">
        <v>43637</v>
      </c>
      <c r="L1616">
        <v>3</v>
      </c>
      <c r="M1616" t="s">
        <v>59</v>
      </c>
      <c r="N1616" s="4">
        <v>43615</v>
      </c>
      <c r="O1616" s="4">
        <v>43830</v>
      </c>
      <c r="P1616">
        <v>2</v>
      </c>
      <c r="Q1616" t="s">
        <v>74</v>
      </c>
      <c r="R1616" t="s">
        <v>236</v>
      </c>
      <c r="S1616">
        <v>2</v>
      </c>
      <c r="T1616" t="s">
        <v>941</v>
      </c>
      <c r="U1616" t="s">
        <v>1475</v>
      </c>
      <c r="V1616" t="s">
        <v>1989</v>
      </c>
      <c r="W1616" t="s">
        <v>83</v>
      </c>
      <c r="X1616" t="s">
        <v>1902</v>
      </c>
      <c r="Y1616">
        <v>719.95</v>
      </c>
      <c r="Z1616">
        <v>109.95</v>
      </c>
      <c r="AA1616">
        <v>2</v>
      </c>
      <c r="AB1616" t="s">
        <v>2164</v>
      </c>
      <c r="AC1616" t="s">
        <v>2444</v>
      </c>
      <c r="AH1616" s="4"/>
      <c r="AI1616" s="4"/>
      <c r="AJ1616" t="s">
        <v>65</v>
      </c>
      <c r="AK1616" t="s">
        <v>227</v>
      </c>
      <c r="AL1616" t="s">
        <v>429</v>
      </c>
      <c r="AM1616" t="s">
        <v>992</v>
      </c>
      <c r="AN1616" t="s">
        <v>1510</v>
      </c>
      <c r="AO1616" t="s">
        <v>67</v>
      </c>
      <c r="AP1616" t="s">
        <v>1517</v>
      </c>
      <c r="AQ1616">
        <f>WebStore68[[#This Row],[unit_price]]*WebStore68[[#This Row],[quantity]]</f>
        <v>599.97</v>
      </c>
      <c r="AR1616" t="s">
        <v>431</v>
      </c>
      <c r="AS1616" t="s">
        <v>2326</v>
      </c>
      <c r="AT1616" t="str">
        <f t="shared" si="25"/>
        <v>11782924441011noFemale436373Google Ads4361543830719.95109.951040199.99319.9924</v>
      </c>
      <c r="AU1616">
        <f>COUNTIF(AT$2:AT1616,AT1616)</f>
        <v>1</v>
      </c>
      <c r="AV1616" t="str">
        <f>WebStore68[[#This Row],[country]]&amp;"-"&amp;WebStore68[[#This Row],[item]]</f>
        <v>Other-Eye Serum</v>
      </c>
    </row>
    <row r="1617" spans="1:48" hidden="1" x14ac:dyDescent="0.25">
      <c r="A1617">
        <v>1178</v>
      </c>
      <c r="B1617">
        <v>292</v>
      </c>
      <c r="C1617" s="4">
        <v>44410</v>
      </c>
      <c r="D1617" s="14">
        <f>WebStore68[[#This Row],[order_date]]</f>
        <v>44410</v>
      </c>
      <c r="E1617" s="3">
        <f>ROUNDUP(MONTH(WebStore68[[#This Row],[order_date]])/3, 0)</f>
        <v>3</v>
      </c>
      <c r="F1617">
        <v>11</v>
      </c>
      <c r="G1617" t="s">
        <v>37</v>
      </c>
      <c r="H1617" t="s">
        <v>48</v>
      </c>
      <c r="I1617" t="s">
        <v>56</v>
      </c>
      <c r="J1617" t="s">
        <v>58</v>
      </c>
      <c r="K1617" s="4">
        <v>43637</v>
      </c>
      <c r="L1617">
        <v>3</v>
      </c>
      <c r="M1617" t="s">
        <v>59</v>
      </c>
      <c r="N1617" s="4">
        <v>43615</v>
      </c>
      <c r="O1617" s="4">
        <v>43830</v>
      </c>
      <c r="P1617">
        <v>2</v>
      </c>
      <c r="Q1617" t="s">
        <v>74</v>
      </c>
      <c r="R1617" t="s">
        <v>236</v>
      </c>
      <c r="S1617">
        <v>2</v>
      </c>
      <c r="T1617" t="s">
        <v>941</v>
      </c>
      <c r="U1617" t="s">
        <v>1475</v>
      </c>
      <c r="V1617" t="s">
        <v>1989</v>
      </c>
      <c r="W1617" t="s">
        <v>83</v>
      </c>
      <c r="X1617" t="s">
        <v>1902</v>
      </c>
      <c r="Y1617">
        <v>719.95</v>
      </c>
      <c r="Z1617">
        <v>109.95</v>
      </c>
      <c r="AA1617">
        <v>2</v>
      </c>
      <c r="AB1617" t="s">
        <v>2164</v>
      </c>
      <c r="AC1617" t="s">
        <v>2444</v>
      </c>
      <c r="AH1617" s="4"/>
      <c r="AI1617" s="4"/>
      <c r="AJ1617" t="s">
        <v>69</v>
      </c>
      <c r="AK1617" t="s">
        <v>231</v>
      </c>
      <c r="AL1617" t="s">
        <v>78</v>
      </c>
      <c r="AM1617" t="s">
        <v>1238</v>
      </c>
      <c r="AN1617" t="s">
        <v>1533</v>
      </c>
      <c r="AO1617" t="s">
        <v>80</v>
      </c>
      <c r="AP1617" t="s">
        <v>1577</v>
      </c>
      <c r="AQ1617">
        <f>WebStore68[[#This Row],[unit_price]]*WebStore68[[#This Row],[quantity]]</f>
        <v>119.98</v>
      </c>
      <c r="AR1617" t="s">
        <v>69</v>
      </c>
      <c r="AS1617" t="s">
        <v>2360</v>
      </c>
      <c r="AT1617" t="str">
        <f t="shared" si="25"/>
        <v>11782924441011noFemale436373Google Ads4361543830719.95109.951859.99224.991</v>
      </c>
      <c r="AU1617">
        <f>COUNTIF(AT$2:AT1617,AT1617)</f>
        <v>1</v>
      </c>
      <c r="AV1617" t="str">
        <f>WebStore68[[#This Row],[country]]&amp;"-"&amp;WebStore68[[#This Row],[item]]</f>
        <v>Other-2TB USB 3.0 Portable External Hard Drive Ultra Slim SATA Storage Device</v>
      </c>
    </row>
    <row r="1618" spans="1:48" hidden="1" x14ac:dyDescent="0.25">
      <c r="A1618">
        <v>1194</v>
      </c>
      <c r="B1618">
        <v>262</v>
      </c>
      <c r="C1618" s="4">
        <v>44412</v>
      </c>
      <c r="D1618" s="14">
        <f>WebStore68[[#This Row],[order_date]]</f>
        <v>44412</v>
      </c>
      <c r="E1618" s="3">
        <f>ROUNDUP(MONTH(WebStore68[[#This Row],[order_date]])/3, 0)</f>
        <v>3</v>
      </c>
      <c r="F1618">
        <v>11</v>
      </c>
      <c r="G1618" t="s">
        <v>37</v>
      </c>
      <c r="H1618" t="s">
        <v>48</v>
      </c>
      <c r="I1618" t="s">
        <v>56</v>
      </c>
      <c r="J1618" t="s">
        <v>58</v>
      </c>
      <c r="K1618" s="4">
        <v>43929</v>
      </c>
      <c r="L1618">
        <v>7</v>
      </c>
      <c r="M1618" t="s">
        <v>61</v>
      </c>
      <c r="N1618" s="4">
        <v>43915</v>
      </c>
      <c r="O1618" s="4">
        <v>44012</v>
      </c>
      <c r="P1618">
        <v>1</v>
      </c>
      <c r="Q1618" t="s">
        <v>67</v>
      </c>
      <c r="R1618" t="s">
        <v>229</v>
      </c>
      <c r="S1618">
        <v>1</v>
      </c>
      <c r="T1618" t="s">
        <v>805</v>
      </c>
      <c r="U1618" t="s">
        <v>1342</v>
      </c>
      <c r="V1618" t="s">
        <v>1859</v>
      </c>
      <c r="W1618" t="s">
        <v>67</v>
      </c>
      <c r="X1618" t="s">
        <v>1548</v>
      </c>
      <c r="Y1618">
        <v>419.97</v>
      </c>
      <c r="Z1618">
        <v>44.97</v>
      </c>
      <c r="AA1618">
        <v>1</v>
      </c>
      <c r="AB1618" t="s">
        <v>872</v>
      </c>
      <c r="AC1618" t="s">
        <v>2388</v>
      </c>
      <c r="AH1618" s="4"/>
      <c r="AI1618" s="4"/>
      <c r="AJ1618" t="s">
        <v>67</v>
      </c>
      <c r="AK1618" t="s">
        <v>229</v>
      </c>
      <c r="AL1618" t="s">
        <v>805</v>
      </c>
      <c r="AM1618" t="s">
        <v>1342</v>
      </c>
      <c r="AN1618" t="s">
        <v>1859</v>
      </c>
      <c r="AO1618" t="s">
        <v>67</v>
      </c>
      <c r="AP1618" t="s">
        <v>1548</v>
      </c>
      <c r="AQ1618">
        <f>WebStore68[[#This Row],[unit_price]]*WebStore68[[#This Row],[quantity]]</f>
        <v>419.97</v>
      </c>
      <c r="AR1618" t="s">
        <v>872</v>
      </c>
      <c r="AS1618" t="s">
        <v>2388</v>
      </c>
      <c r="AT1618" t="str">
        <f t="shared" si="25"/>
        <v>11942624441211noFemale439297YouTube4391544012419.9744.973139139.99314.9919</v>
      </c>
      <c r="AU1618">
        <f>COUNTIF(AT$2:AT1618,AT1618)</f>
        <v>1</v>
      </c>
      <c r="AV1618" t="str">
        <f>WebStore68[[#This Row],[country]]&amp;"-"&amp;WebStore68[[#This Row],[item]]</f>
        <v>Other-The Dangling Man 1st Edition</v>
      </c>
    </row>
  </sheetData>
  <conditionalFormatting sqref="A1:AU1048576">
    <cfRule type="expression" dxfId="8" priority="4">
      <formula>$AU1&gt;1</formula>
    </cfRule>
  </conditionalFormatting>
  <conditionalFormatting sqref="A827:R926 AR827:AU926">
    <cfRule type="expression" dxfId="7" priority="1">
      <formula>$Y827=MAX($Y827:$Y926)</formula>
    </cfRule>
    <cfRule type="expression" dxfId="6" priority="2">
      <formula>Y827=MAX($Y827:$Y926)</formula>
    </cfRule>
  </conditionalFormatting>
  <conditionalFormatting sqref="S827:AQ926">
    <cfRule type="expression" dxfId="5" priority="9">
      <formula>$Y827=MAX($Y827:$Y926)</formula>
    </cfRule>
    <cfRule type="expression" dxfId="4" priority="10">
      <formula>AR827=MAX($Y827:$Y926)</formula>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EE0BD-9C34-4BC0-B721-BC1CBEBD50A9}">
  <dimension ref="A2:Y150"/>
  <sheetViews>
    <sheetView topLeftCell="A136" workbookViewId="0">
      <selection activeCell="D12" sqref="D12"/>
    </sheetView>
  </sheetViews>
  <sheetFormatPr defaultRowHeight="15" x14ac:dyDescent="0.25"/>
  <cols>
    <col min="1" max="1" width="27.7109375" bestFit="1" customWidth="1"/>
    <col min="2" max="2" width="12" bestFit="1" customWidth="1"/>
    <col min="3" max="3" width="11.140625" bestFit="1" customWidth="1"/>
    <col min="4" max="4" width="10.42578125" bestFit="1" customWidth="1"/>
    <col min="5" max="5" width="8.85546875" bestFit="1" customWidth="1"/>
    <col min="6" max="6" width="11.28515625" bestFit="1" customWidth="1"/>
    <col min="7" max="7" width="18.85546875" bestFit="1" customWidth="1"/>
    <col min="8" max="8" width="24.140625" bestFit="1" customWidth="1"/>
    <col min="9" max="9" width="18.85546875" bestFit="1" customWidth="1"/>
    <col min="10" max="10" width="12.85546875" customWidth="1"/>
    <col min="11" max="11" width="12" bestFit="1" customWidth="1"/>
    <col min="12" max="12" width="29.42578125" customWidth="1"/>
    <col min="13" max="13" width="20.5703125" customWidth="1"/>
    <col min="14" max="14" width="24.85546875" customWidth="1"/>
    <col min="15" max="15" width="11.28515625" bestFit="1" customWidth="1"/>
    <col min="16" max="16" width="10.42578125" bestFit="1" customWidth="1"/>
    <col min="17" max="18" width="10.42578125" customWidth="1"/>
    <col min="19" max="20" width="10.42578125" bestFit="1" customWidth="1"/>
    <col min="23" max="24" width="10.42578125" bestFit="1" customWidth="1"/>
  </cols>
  <sheetData>
    <row r="2" spans="1:15" x14ac:dyDescent="0.25">
      <c r="A2" s="7" t="s">
        <v>2688</v>
      </c>
    </row>
    <row r="3" spans="1:15" x14ac:dyDescent="0.25">
      <c r="A3" t="s">
        <v>2689</v>
      </c>
    </row>
    <row r="6" spans="1:15" x14ac:dyDescent="0.25">
      <c r="A6" t="s">
        <v>2696</v>
      </c>
    </row>
    <row r="7" spans="1:15" x14ac:dyDescent="0.25">
      <c r="A7" s="7" t="s">
        <v>2690</v>
      </c>
    </row>
    <row r="9" spans="1:15" x14ac:dyDescent="0.25">
      <c r="A9" s="7" t="s">
        <v>9</v>
      </c>
      <c r="B9" s="7" t="s">
        <v>2691</v>
      </c>
      <c r="C9" s="7" t="s">
        <v>2692</v>
      </c>
      <c r="D9" s="7" t="s">
        <v>2693</v>
      </c>
      <c r="E9" s="7" t="s">
        <v>2694</v>
      </c>
      <c r="F9" s="7" t="s">
        <v>2695</v>
      </c>
      <c r="G9" s="7" t="s">
        <v>2754</v>
      </c>
      <c r="H9" s="7" t="s">
        <v>2698</v>
      </c>
      <c r="J9" s="5" t="s">
        <v>2655</v>
      </c>
      <c r="K9" s="5" t="s">
        <v>2707</v>
      </c>
    </row>
    <row r="10" spans="1:15" x14ac:dyDescent="0.25">
      <c r="A10">
        <v>2</v>
      </c>
      <c r="B10" t="s">
        <v>60</v>
      </c>
      <c r="C10" s="11">
        <v>43615</v>
      </c>
      <c r="D10" s="11">
        <v>43830</v>
      </c>
      <c r="E10" s="4" t="str">
        <f>B10&amp;" ("&amp;TEXT(C10,"YYYY/MM/DD")&amp;"-"&amp;TEXT(D10,"YYY/MM/DD")&amp;")"</f>
        <v>Facebook (2019/05/30-2019/12/31)</v>
      </c>
      <c r="F10">
        <v>15</v>
      </c>
      <c r="G10">
        <f>GETPIVOTDATA("[Measures].[Distinct Count of customer_id]",$J$9,"[WebStore6].[campaign_source]","[WebStore6].[campaign_source].&amp;[Facebook]","[WebStore6].[campaign_start]","[WebStore6].[campaign_start].&amp;[2019-05-30T00:00:00]","[WebStore6].[campaign_end]","[WebStore6].[campaign_end].&amp;[2019-12-31T00:00:00]")</f>
        <v>82</v>
      </c>
      <c r="H10">
        <f>F10*G10</f>
        <v>1230</v>
      </c>
      <c r="J10" s="5" t="s">
        <v>2706</v>
      </c>
      <c r="K10" t="s">
        <v>60</v>
      </c>
      <c r="L10" t="s">
        <v>59</v>
      </c>
      <c r="M10" t="s">
        <v>62</v>
      </c>
      <c r="N10" t="s">
        <v>61</v>
      </c>
      <c r="O10" t="s">
        <v>2654</v>
      </c>
    </row>
    <row r="11" spans="1:15" x14ac:dyDescent="0.25">
      <c r="A11">
        <v>3</v>
      </c>
      <c r="B11" t="s">
        <v>59</v>
      </c>
      <c r="C11" s="11">
        <v>43615</v>
      </c>
      <c r="D11" s="11">
        <v>43830</v>
      </c>
      <c r="E11" s="4" t="str">
        <f t="shared" ref="E11:E24" si="0">B11&amp;" ("&amp;TEXT(C11,"YYYY/MM/DD")&amp;"-"&amp;TEXT(D11,"YYY/MM/DD")&amp;")"</f>
        <v>Google Ads (2019/05/30-2019/12/31)</v>
      </c>
      <c r="F11">
        <v>10</v>
      </c>
      <c r="G11">
        <f>GETPIVOTDATA("[Measures].[Distinct Count of customer_id]",$J$9,"[WebStore6].[campaign_source]","[WebStore6].[campaign_source].&amp;[Google Ads]","[WebStore6].[campaign_start]","[WebStore6].[campaign_start].&amp;[2019-05-30T00:00:00]","[WebStore6].[campaign_end]","[WebStore6].[campaign_end].&amp;[2019-12-31T00:00:00]")</f>
        <v>69</v>
      </c>
      <c r="H11">
        <f t="shared" ref="H11:H24" si="1">F11*G11</f>
        <v>690</v>
      </c>
      <c r="J11" s="12">
        <v>43830</v>
      </c>
      <c r="K11" s="3"/>
      <c r="L11" s="3"/>
      <c r="M11" s="3"/>
      <c r="N11" s="3"/>
      <c r="O11" s="3"/>
    </row>
    <row r="12" spans="1:15" x14ac:dyDescent="0.25">
      <c r="A12">
        <v>15</v>
      </c>
      <c r="B12" t="s">
        <v>62</v>
      </c>
      <c r="C12" s="11">
        <v>43615</v>
      </c>
      <c r="D12" s="11">
        <v>44413</v>
      </c>
      <c r="E12" s="4" t="str">
        <f t="shared" si="0"/>
        <v>Organic (2019/05/30-2021/08/05)</v>
      </c>
      <c r="F12">
        <v>0</v>
      </c>
      <c r="G12">
        <f>GETPIVOTDATA("[Measures].[Distinct Count of customer_id]",$J$9,"[WebStore6].[campaign_source]","[WebStore6].[campaign_source].&amp;[Organic]","[WebStore6].[campaign_start]","[WebStore6].[campaign_start].&amp;[2019-05-30T00:00:00]","[WebStore6].[campaign_end]","[WebStore6].[campaign_end].&amp;[2021-08-05T00:00:00]")</f>
        <v>22</v>
      </c>
      <c r="H12">
        <f t="shared" si="1"/>
        <v>0</v>
      </c>
      <c r="J12" s="10">
        <v>43615</v>
      </c>
      <c r="K12" s="3">
        <v>82</v>
      </c>
      <c r="L12" s="3">
        <v>69</v>
      </c>
      <c r="M12" s="3"/>
      <c r="N12" s="3">
        <v>44</v>
      </c>
      <c r="O12" s="3">
        <v>195</v>
      </c>
    </row>
    <row r="13" spans="1:15" x14ac:dyDescent="0.25">
      <c r="A13">
        <v>1</v>
      </c>
      <c r="B13" t="s">
        <v>61</v>
      </c>
      <c r="C13" s="11">
        <v>43615</v>
      </c>
      <c r="D13" s="11">
        <v>43830</v>
      </c>
      <c r="E13" s="4" t="str">
        <f t="shared" si="0"/>
        <v>YouTube (2019/05/30-2019/12/31)</v>
      </c>
      <c r="F13">
        <v>12</v>
      </c>
      <c r="G13">
        <f>GETPIVOTDATA("[Measures].[Distinct Count of customer_id]",$J$9,"[WebStore6].[campaign_source]","[WebStore6].[campaign_source].&amp;[YouTube]","[WebStore6].[campaign_start]","[WebStore6].[campaign_start].&amp;[2019-05-30T00:00:00]","[WebStore6].[campaign_end]","[WebStore6].[campaign_end].&amp;[2019-12-31T00:00:00]")</f>
        <v>44</v>
      </c>
      <c r="H13">
        <f t="shared" si="1"/>
        <v>528</v>
      </c>
      <c r="J13" s="12">
        <v>43861</v>
      </c>
      <c r="K13" s="3"/>
      <c r="L13" s="3"/>
      <c r="M13" s="3"/>
      <c r="N13" s="3"/>
      <c r="O13" s="3"/>
    </row>
    <row r="14" spans="1:15" x14ac:dyDescent="0.25">
      <c r="A14">
        <v>5</v>
      </c>
      <c r="B14" t="s">
        <v>60</v>
      </c>
      <c r="C14" s="11">
        <v>43831</v>
      </c>
      <c r="D14" s="11">
        <v>43921</v>
      </c>
      <c r="E14" s="4" t="str">
        <f t="shared" si="0"/>
        <v>Facebook (2020/01/01-2020/03/31)</v>
      </c>
      <c r="F14">
        <v>12</v>
      </c>
      <c r="G14">
        <f>GETPIVOTDATA("[Measures].[Distinct Count of customer_id]",$J$9,"[WebStore6].[campaign_source]","[WebStore6].[campaign_source].&amp;[Facebook]","[WebStore6].[campaign_start]","[WebStore6].[campaign_start].&amp;[2020-01-01T00:00:00]","[WebStore6].[campaign_end]","[WebStore6].[campaign_end].&amp;[2020-03-31T00:00:00]")</f>
        <v>21</v>
      </c>
      <c r="H14">
        <f t="shared" si="1"/>
        <v>252</v>
      </c>
      <c r="J14" s="10">
        <v>43831</v>
      </c>
      <c r="K14" s="3"/>
      <c r="L14" s="3"/>
      <c r="M14" s="3"/>
      <c r="N14" s="3">
        <v>9</v>
      </c>
      <c r="O14" s="3">
        <v>9</v>
      </c>
    </row>
    <row r="15" spans="1:15" x14ac:dyDescent="0.25">
      <c r="A15">
        <v>4</v>
      </c>
      <c r="B15" t="s">
        <v>61</v>
      </c>
      <c r="C15" s="11">
        <v>43831</v>
      </c>
      <c r="D15" s="11">
        <v>43861</v>
      </c>
      <c r="E15" s="4" t="str">
        <f t="shared" si="0"/>
        <v>YouTube (2020/01/01-2020/01/31)</v>
      </c>
      <c r="F15">
        <v>9</v>
      </c>
      <c r="G15">
        <f>GETPIVOTDATA("[Measures].[Distinct Count of customer_id]",$J$9,"[WebStore6].[campaign_source]","[WebStore6].[campaign_source].&amp;[YouTube]","[WebStore6].[campaign_start]","[WebStore6].[campaign_start].&amp;[2020-01-01T00:00:00]","[WebStore6].[campaign_end]","[WebStore6].[campaign_end].&amp;[2020-01-31T00:00:00]")</f>
        <v>9</v>
      </c>
      <c r="H15">
        <f t="shared" si="1"/>
        <v>81</v>
      </c>
      <c r="J15" s="12">
        <v>43889</v>
      </c>
      <c r="K15" s="3"/>
      <c r="L15" s="3"/>
      <c r="M15" s="3"/>
      <c r="N15" s="3"/>
      <c r="O15" s="3"/>
    </row>
    <row r="16" spans="1:15" x14ac:dyDescent="0.25">
      <c r="A16">
        <v>6</v>
      </c>
      <c r="B16" t="s">
        <v>59</v>
      </c>
      <c r="C16" s="11">
        <v>43862</v>
      </c>
      <c r="D16" s="11">
        <v>43889</v>
      </c>
      <c r="E16" s="4" t="str">
        <f t="shared" si="0"/>
        <v>Google Ads (2020/02/01-2020/02/28)</v>
      </c>
      <c r="F16">
        <v>13</v>
      </c>
      <c r="G16">
        <f>GETPIVOTDATA("[Measures].[Distinct Count of customer_id]",$J$9,"[WebStore6].[campaign_source]","[WebStore6].[campaign_source].&amp;[Google Ads]","[WebStore6].[campaign_start]","[WebStore6].[campaign_start].&amp;[2020-02-01T00:00:00]","[WebStore6].[campaign_end]","[WebStore6].[campaign_end].&amp;[2020-02-28T00:00:00]")</f>
        <v>12</v>
      </c>
      <c r="H16">
        <f t="shared" si="1"/>
        <v>156</v>
      </c>
      <c r="J16" s="10">
        <v>43862</v>
      </c>
      <c r="K16" s="3"/>
      <c r="L16" s="3">
        <v>12</v>
      </c>
      <c r="M16" s="3"/>
      <c r="N16" s="3"/>
      <c r="O16" s="3">
        <v>12</v>
      </c>
    </row>
    <row r="17" spans="1:15" x14ac:dyDescent="0.25">
      <c r="A17">
        <v>7</v>
      </c>
      <c r="B17" t="s">
        <v>61</v>
      </c>
      <c r="C17" s="11">
        <v>43915</v>
      </c>
      <c r="D17" s="11">
        <v>44012</v>
      </c>
      <c r="E17" s="4" t="str">
        <f t="shared" si="0"/>
        <v>YouTube (2020/03/25-2020/06/30)</v>
      </c>
      <c r="F17">
        <v>15</v>
      </c>
      <c r="G17">
        <f>GETPIVOTDATA("[Measures].[Distinct Count of customer_id]",$J$9,"[WebStore6].[campaign_source]","[WebStore6].[campaign_source].&amp;[YouTube]","[WebStore6].[campaign_start]","[WebStore6].[campaign_start].&amp;[2020-03-25T00:00:00]","[WebStore6].[campaign_end]","[WebStore6].[campaign_end].&amp;[2020-06-30T00:00:00]")</f>
        <v>36</v>
      </c>
      <c r="H17">
        <f t="shared" si="1"/>
        <v>540</v>
      </c>
      <c r="J17" s="12">
        <v>43921</v>
      </c>
      <c r="K17" s="3"/>
      <c r="L17" s="3"/>
      <c r="M17" s="3"/>
      <c r="N17" s="3"/>
      <c r="O17" s="3"/>
    </row>
    <row r="18" spans="1:15" x14ac:dyDescent="0.25">
      <c r="A18">
        <v>9</v>
      </c>
      <c r="B18" t="s">
        <v>59</v>
      </c>
      <c r="C18" s="11">
        <v>43952</v>
      </c>
      <c r="D18" s="11">
        <v>44075</v>
      </c>
      <c r="E18" s="4" t="str">
        <f t="shared" si="0"/>
        <v>Google Ads (2020/05/01-2020/09/01)</v>
      </c>
      <c r="F18">
        <v>18</v>
      </c>
      <c r="G18">
        <f>GETPIVOTDATA("[Measures].[Distinct Count of customer_id]",$J$9,"[WebStore6].[campaign_source]","[WebStore6].[campaign_source].&amp;[Google Ads]","[WebStore6].[campaign_start]","[WebStore6].[campaign_start].&amp;[2020-05-01T00:00:00]","[WebStore6].[campaign_end]","[WebStore6].[campaign_end].&amp;[2020-09-01T00:00:00]")</f>
        <v>27</v>
      </c>
      <c r="H18">
        <f t="shared" si="1"/>
        <v>486</v>
      </c>
      <c r="J18" s="10">
        <v>43831</v>
      </c>
      <c r="K18" s="3">
        <v>21</v>
      </c>
      <c r="L18" s="3"/>
      <c r="M18" s="3"/>
      <c r="N18" s="3"/>
      <c r="O18" s="3">
        <v>21</v>
      </c>
    </row>
    <row r="19" spans="1:15" x14ac:dyDescent="0.25">
      <c r="A19">
        <v>8</v>
      </c>
      <c r="B19" t="s">
        <v>60</v>
      </c>
      <c r="C19" s="11">
        <v>44000</v>
      </c>
      <c r="D19" s="11">
        <v>44073</v>
      </c>
      <c r="E19" s="4" t="str">
        <f t="shared" si="0"/>
        <v>Facebook (2020/06/18-2020/08/30)</v>
      </c>
      <c r="F19">
        <v>16</v>
      </c>
      <c r="G19">
        <f>GETPIVOTDATA("[Measures].[Distinct Count of customer_id]",$J$9,"[WebStore6].[campaign_source]","[WebStore6].[campaign_source].&amp;[Facebook]","[WebStore6].[campaign_start]","[WebStore6].[campaign_start].&amp;[2020-06-18T00:00:00]","[WebStore6].[campaign_end]","[WebStore6].[campaign_end].&amp;[2020-08-30T00:00:00]")</f>
        <v>18</v>
      </c>
      <c r="H19">
        <f t="shared" si="1"/>
        <v>288</v>
      </c>
      <c r="J19" s="12">
        <v>44012</v>
      </c>
      <c r="K19" s="3"/>
      <c r="L19" s="3"/>
      <c r="M19" s="3"/>
      <c r="N19" s="3"/>
      <c r="O19" s="3"/>
    </row>
    <row r="20" spans="1:15" x14ac:dyDescent="0.25">
      <c r="A20">
        <v>10</v>
      </c>
      <c r="B20" t="s">
        <v>61</v>
      </c>
      <c r="C20" s="11">
        <v>44055</v>
      </c>
      <c r="D20" s="11">
        <v>44196</v>
      </c>
      <c r="E20" s="4" t="str">
        <f t="shared" si="0"/>
        <v>YouTube (2020/08/12-2020/12/31)</v>
      </c>
      <c r="F20">
        <v>19</v>
      </c>
      <c r="G20">
        <f>GETPIVOTDATA("[Measures].[Distinct Count of customer_id]",$J$9,"[WebStore6].[campaign_source]","[WebStore6].[campaign_source].&amp;[YouTube]","[WebStore6].[campaign_start]","[WebStore6].[campaign_start].&amp;[2020-08-12T00:00:00]","[WebStore6].[campaign_end]","[WebStore6].[campaign_end].&amp;[2020-12-31T00:00:00]")</f>
        <v>33</v>
      </c>
      <c r="H20">
        <f t="shared" si="1"/>
        <v>627</v>
      </c>
      <c r="J20" s="10">
        <v>43915</v>
      </c>
      <c r="K20" s="3"/>
      <c r="L20" s="3"/>
      <c r="M20" s="3"/>
      <c r="N20" s="3">
        <v>36</v>
      </c>
      <c r="O20" s="3">
        <v>36</v>
      </c>
    </row>
    <row r="21" spans="1:15" x14ac:dyDescent="0.25">
      <c r="A21">
        <v>11</v>
      </c>
      <c r="B21" t="s">
        <v>60</v>
      </c>
      <c r="C21" s="11">
        <v>44148</v>
      </c>
      <c r="D21" s="11">
        <v>44265</v>
      </c>
      <c r="E21" s="4" t="str">
        <f t="shared" si="0"/>
        <v>Facebook (2020/11/13-2021/03/10)</v>
      </c>
      <c r="F21">
        <v>13</v>
      </c>
      <c r="G21">
        <f>GETPIVOTDATA("[Measures].[Distinct Count of customer_id]",$J$9,"[WebStore6].[campaign_source]","[WebStore6].[campaign_source].&amp;[Facebook]","[WebStore6].[campaign_start]","[WebStore6].[campaign_start].&amp;[2020-11-13T00:00:00]","[WebStore6].[campaign_end]","[WebStore6].[campaign_end].&amp;[2021-03-10T00:00:00]")</f>
        <v>16</v>
      </c>
      <c r="H21">
        <f t="shared" si="1"/>
        <v>208</v>
      </c>
      <c r="J21" s="12">
        <v>44073</v>
      </c>
      <c r="K21" s="3"/>
      <c r="L21" s="3"/>
      <c r="M21" s="3"/>
      <c r="N21" s="3"/>
      <c r="O21" s="3"/>
    </row>
    <row r="22" spans="1:15" x14ac:dyDescent="0.25">
      <c r="A22">
        <v>12</v>
      </c>
      <c r="B22" t="s">
        <v>61</v>
      </c>
      <c r="C22" s="11">
        <v>44250</v>
      </c>
      <c r="D22" s="11">
        <v>44377</v>
      </c>
      <c r="E22" s="4" t="str">
        <f t="shared" si="0"/>
        <v>YouTube (2021/02/23-2021/06/30)</v>
      </c>
      <c r="F22">
        <v>11</v>
      </c>
      <c r="G22">
        <f>GETPIVOTDATA("[Measures].[Distinct Count of customer_id]",$J$9,"[WebStore6].[campaign_source]","[WebStore6].[campaign_source].&amp;[YouTube]","[WebStore6].[campaign_start]","[WebStore6].[campaign_start].&amp;[2021-02-23T00:00:00]","[WebStore6].[campaign_end]","[WebStore6].[campaign_end].&amp;[2021-06-30T00:00:00]")</f>
        <v>3</v>
      </c>
      <c r="H22">
        <f t="shared" si="1"/>
        <v>33</v>
      </c>
      <c r="J22" s="10">
        <v>44000</v>
      </c>
      <c r="K22" s="3">
        <v>18</v>
      </c>
      <c r="L22" s="3"/>
      <c r="M22" s="3"/>
      <c r="N22" s="3"/>
      <c r="O22" s="3">
        <v>18</v>
      </c>
    </row>
    <row r="23" spans="1:15" x14ac:dyDescent="0.25">
      <c r="A23">
        <v>14</v>
      </c>
      <c r="B23" t="s">
        <v>59</v>
      </c>
      <c r="C23" s="11">
        <v>44267</v>
      </c>
      <c r="D23" s="11">
        <v>44413</v>
      </c>
      <c r="E23" s="4" t="str">
        <f t="shared" si="0"/>
        <v>Google Ads (2021/03/12-2021/08/05)</v>
      </c>
      <c r="F23">
        <v>11</v>
      </c>
      <c r="G23">
        <f>GETPIVOTDATA("[Measures].[Distinct Count of customer_id]",$J$9,"[WebStore6].[campaign_source]","[WebStore6].[campaign_source].&amp;[Google Ads]","[WebStore6].[campaign_start]","[WebStore6].[campaign_start].&amp;[2021-03-12T00:00:00]","[WebStore6].[campaign_end]","[WebStore6].[campaign_end].&amp;[2021-08-05T00:00:00]")</f>
        <v>3</v>
      </c>
      <c r="H23">
        <f t="shared" si="1"/>
        <v>33</v>
      </c>
      <c r="J23" s="12">
        <v>44075</v>
      </c>
      <c r="K23" s="3"/>
      <c r="L23" s="3"/>
      <c r="M23" s="3"/>
      <c r="N23" s="3"/>
      <c r="O23" s="3"/>
    </row>
    <row r="24" spans="1:15" x14ac:dyDescent="0.25">
      <c r="A24">
        <v>13</v>
      </c>
      <c r="B24" t="s">
        <v>60</v>
      </c>
      <c r="C24" s="11">
        <v>44287</v>
      </c>
      <c r="D24" s="11">
        <v>44389</v>
      </c>
      <c r="E24" s="4" t="str">
        <f t="shared" si="0"/>
        <v>Facebook (2021/04/01-2021/07/12)</v>
      </c>
      <c r="F24">
        <v>10</v>
      </c>
      <c r="G24">
        <f>GETPIVOTDATA("[Measures].[Distinct Count of customer_id]",$J$9,"[WebStore6].[campaign_source]","[WebStore6].[campaign_source].&amp;[Facebook]","[WebStore6].[campaign_start]","[WebStore6].[campaign_start].&amp;[2021-04-01T00:00:00]","[WebStore6].[campaign_end]","[WebStore6].[campaign_end].&amp;[2021-07-12T00:00:00]")</f>
        <v>1</v>
      </c>
      <c r="H24">
        <f t="shared" si="1"/>
        <v>10</v>
      </c>
      <c r="J24" s="10">
        <v>43952</v>
      </c>
      <c r="K24" s="3"/>
      <c r="L24" s="3">
        <v>27</v>
      </c>
      <c r="M24" s="3"/>
      <c r="N24" s="3"/>
      <c r="O24" s="3">
        <v>27</v>
      </c>
    </row>
    <row r="25" spans="1:15" x14ac:dyDescent="0.25">
      <c r="J25" s="12">
        <v>44196</v>
      </c>
      <c r="K25" s="3"/>
      <c r="L25" s="3"/>
      <c r="M25" s="3"/>
      <c r="N25" s="3"/>
      <c r="O25" s="3"/>
    </row>
    <row r="26" spans="1:15" x14ac:dyDescent="0.25">
      <c r="J26" s="10">
        <v>44055</v>
      </c>
      <c r="K26" s="3"/>
      <c r="L26" s="3"/>
      <c r="M26" s="3"/>
      <c r="N26" s="3">
        <v>33</v>
      </c>
      <c r="O26" s="3">
        <v>33</v>
      </c>
    </row>
    <row r="27" spans="1:15" x14ac:dyDescent="0.25">
      <c r="A27" s="7" t="s">
        <v>2708</v>
      </c>
      <c r="J27" s="12">
        <v>44265</v>
      </c>
      <c r="K27" s="3"/>
      <c r="L27" s="3"/>
      <c r="M27" s="3"/>
      <c r="N27" s="3"/>
      <c r="O27" s="3"/>
    </row>
    <row r="28" spans="1:15" x14ac:dyDescent="0.25">
      <c r="A28" s="7" t="s">
        <v>2709</v>
      </c>
      <c r="J28" s="10">
        <v>44148</v>
      </c>
      <c r="K28" s="3">
        <v>16</v>
      </c>
      <c r="L28" s="3"/>
      <c r="M28" s="3"/>
      <c r="N28" s="3"/>
      <c r="O28" s="3">
        <v>16</v>
      </c>
    </row>
    <row r="29" spans="1:15" x14ac:dyDescent="0.25">
      <c r="J29" s="12">
        <v>44377</v>
      </c>
      <c r="K29" s="3"/>
      <c r="L29" s="3"/>
      <c r="M29" s="3"/>
      <c r="N29" s="3"/>
      <c r="O29" s="3"/>
    </row>
    <row r="30" spans="1:15" x14ac:dyDescent="0.25">
      <c r="J30" s="10">
        <v>44250</v>
      </c>
      <c r="K30" s="3"/>
      <c r="L30" s="3"/>
      <c r="M30" s="3"/>
      <c r="N30" s="3">
        <v>3</v>
      </c>
      <c r="O30" s="3">
        <v>3</v>
      </c>
    </row>
    <row r="31" spans="1:15" x14ac:dyDescent="0.25">
      <c r="J31" s="12">
        <v>44389</v>
      </c>
      <c r="K31" s="3"/>
      <c r="L31" s="3"/>
      <c r="M31" s="3"/>
      <c r="N31" s="3"/>
      <c r="O31" s="3"/>
    </row>
    <row r="32" spans="1:15" x14ac:dyDescent="0.25">
      <c r="J32" s="10">
        <v>44287</v>
      </c>
      <c r="K32" s="3">
        <v>1</v>
      </c>
      <c r="L32" s="3"/>
      <c r="M32" s="3"/>
      <c r="N32" s="3"/>
      <c r="O32" s="3">
        <v>1</v>
      </c>
    </row>
    <row r="33" spans="1:15" x14ac:dyDescent="0.25">
      <c r="J33" s="12">
        <v>44413</v>
      </c>
      <c r="K33" s="3"/>
      <c r="L33" s="3"/>
      <c r="M33" s="3"/>
      <c r="N33" s="3"/>
      <c r="O33" s="3"/>
    </row>
    <row r="34" spans="1:15" x14ac:dyDescent="0.25">
      <c r="J34" s="10">
        <v>43615</v>
      </c>
      <c r="K34" s="3"/>
      <c r="L34" s="3"/>
      <c r="M34" s="3">
        <v>22</v>
      </c>
      <c r="N34" s="3"/>
      <c r="O34" s="3">
        <v>22</v>
      </c>
    </row>
    <row r="35" spans="1:15" x14ac:dyDescent="0.25">
      <c r="J35" s="10">
        <v>44267</v>
      </c>
      <c r="K35" s="3"/>
      <c r="L35" s="3">
        <v>3</v>
      </c>
      <c r="M35" s="3"/>
      <c r="N35" s="3"/>
      <c r="O35" s="3">
        <v>3</v>
      </c>
    </row>
    <row r="36" spans="1:15" x14ac:dyDescent="0.25">
      <c r="J36" s="6" t="s">
        <v>2654</v>
      </c>
      <c r="K36" s="3">
        <v>138</v>
      </c>
      <c r="L36" s="3">
        <v>111</v>
      </c>
      <c r="M36" s="3">
        <v>22</v>
      </c>
      <c r="N36" s="3">
        <v>125</v>
      </c>
      <c r="O36" s="3">
        <v>396</v>
      </c>
    </row>
    <row r="48" spans="1:15" x14ac:dyDescent="0.25">
      <c r="A48" s="7" t="s">
        <v>2710</v>
      </c>
      <c r="I48" s="7" t="s">
        <v>2711</v>
      </c>
    </row>
    <row r="72" spans="1:1" x14ac:dyDescent="0.25">
      <c r="A72" s="7" t="s">
        <v>2756</v>
      </c>
    </row>
    <row r="82" spans="9:9" x14ac:dyDescent="0.25">
      <c r="I82" s="7" t="s">
        <v>2755</v>
      </c>
    </row>
    <row r="106" spans="1:25" x14ac:dyDescent="0.25">
      <c r="A106" s="7" t="s">
        <v>2738</v>
      </c>
    </row>
    <row r="107" spans="1:25" x14ac:dyDescent="0.25">
      <c r="A107" s="7"/>
    </row>
    <row r="108" spans="1:25" x14ac:dyDescent="0.25">
      <c r="A108" s="7"/>
    </row>
    <row r="109" spans="1:25" x14ac:dyDescent="0.25">
      <c r="A109" s="7"/>
    </row>
    <row r="110" spans="1:25" x14ac:dyDescent="0.25">
      <c r="A110" s="7"/>
      <c r="Q110" s="7"/>
      <c r="R110" s="7"/>
      <c r="S110" s="7"/>
      <c r="T110" s="7"/>
    </row>
    <row r="111" spans="1:25" x14ac:dyDescent="0.25">
      <c r="R111" s="11"/>
      <c r="S111" s="11"/>
    </row>
    <row r="112" spans="1:25" x14ac:dyDescent="0.25">
      <c r="I112" s="7" t="s">
        <v>2691</v>
      </c>
      <c r="J112" s="7" t="s">
        <v>2692</v>
      </c>
      <c r="K112" s="7" t="s">
        <v>2693</v>
      </c>
      <c r="L112" s="7" t="s">
        <v>2695</v>
      </c>
      <c r="M112" s="7" t="s">
        <v>2754</v>
      </c>
      <c r="N112" s="7" t="s">
        <v>2698</v>
      </c>
      <c r="P112" s="7"/>
      <c r="R112" s="11"/>
      <c r="S112" s="11"/>
      <c r="V112" s="7"/>
      <c r="W112" s="7"/>
      <c r="X112" s="7"/>
      <c r="Y112" s="7"/>
    </row>
    <row r="113" spans="9:24" x14ac:dyDescent="0.25">
      <c r="I113" t="s">
        <v>60</v>
      </c>
      <c r="J113" s="11">
        <v>43615</v>
      </c>
      <c r="K113" s="11">
        <v>43830</v>
      </c>
      <c r="L113">
        <v>15</v>
      </c>
      <c r="M113">
        <f>GETPIVOTDATA("[Measures].[Distinct Count of customer_id]",$J$9,"[WebStore6].[campaign_source]","[WebStore6].[campaign_source].&amp;[Facebook]","[WebStore6].[campaign_start]","[WebStore6].[campaign_start].&amp;[2019-05-30T00:00:00]","[WebStore6].[campaign_end]","[WebStore6].[campaign_end].&amp;[2019-12-31T00:00:00]")</f>
        <v>82</v>
      </c>
      <c r="N113">
        <f>L113*M113</f>
        <v>1230</v>
      </c>
      <c r="P113" s="11"/>
      <c r="R113" s="11"/>
      <c r="S113" s="11"/>
      <c r="W113" s="11"/>
      <c r="X113" s="11"/>
    </row>
    <row r="114" spans="9:24" x14ac:dyDescent="0.25">
      <c r="I114" t="s">
        <v>59</v>
      </c>
      <c r="J114" s="11">
        <v>43615</v>
      </c>
      <c r="K114" s="11">
        <v>43830</v>
      </c>
      <c r="L114">
        <v>10</v>
      </c>
      <c r="M114">
        <f>GETPIVOTDATA("[Measures].[Distinct Count of customer_id]",$J$9,"[WebStore6].[campaign_source]","[WebStore6].[campaign_source].&amp;[Google Ads]","[WebStore6].[campaign_start]","[WebStore6].[campaign_start].&amp;[2019-05-30T00:00:00]","[WebStore6].[campaign_end]","[WebStore6].[campaign_end].&amp;[2019-12-31T00:00:00]")</f>
        <v>69</v>
      </c>
      <c r="N114">
        <f t="shared" ref="N114:N127" si="2">L114*M114</f>
        <v>690</v>
      </c>
      <c r="P114" s="11"/>
      <c r="R114" s="11"/>
      <c r="S114" s="11"/>
      <c r="W114" s="11"/>
      <c r="X114" s="11"/>
    </row>
    <row r="115" spans="9:24" x14ac:dyDescent="0.25">
      <c r="I115" t="s">
        <v>62</v>
      </c>
      <c r="J115" s="11">
        <v>43615</v>
      </c>
      <c r="K115" s="11">
        <v>44413</v>
      </c>
      <c r="L115">
        <v>0</v>
      </c>
      <c r="M115">
        <f>GETPIVOTDATA("[Measures].[Distinct Count of customer_id]",$J$9,"[WebStore6].[campaign_source]","[WebStore6].[campaign_source].&amp;[Organic]","[WebStore6].[campaign_start]","[WebStore6].[campaign_start].&amp;[2019-05-30T00:00:00]","[WebStore6].[campaign_end]","[WebStore6].[campaign_end].&amp;[2021-08-05T00:00:00]")</f>
        <v>22</v>
      </c>
      <c r="N115">
        <f t="shared" si="2"/>
        <v>0</v>
      </c>
      <c r="P115" s="11"/>
      <c r="R115" s="11"/>
      <c r="S115" s="11"/>
      <c r="W115" s="11"/>
      <c r="X115" s="11"/>
    </row>
    <row r="116" spans="9:24" x14ac:dyDescent="0.25">
      <c r="I116" t="s">
        <v>61</v>
      </c>
      <c r="J116" s="11">
        <v>43615</v>
      </c>
      <c r="K116" s="11">
        <v>43830</v>
      </c>
      <c r="L116">
        <v>12</v>
      </c>
      <c r="M116">
        <f>GETPIVOTDATA("[Measures].[Distinct Count of customer_id]",$J$9,"[WebStore6].[campaign_source]","[WebStore6].[campaign_source].&amp;[YouTube]","[WebStore6].[campaign_start]","[WebStore6].[campaign_start].&amp;[2019-05-30T00:00:00]","[WebStore6].[campaign_end]","[WebStore6].[campaign_end].&amp;[2019-12-31T00:00:00]")</f>
        <v>44</v>
      </c>
      <c r="N116">
        <f t="shared" si="2"/>
        <v>528</v>
      </c>
      <c r="P116" s="11"/>
      <c r="R116" s="11"/>
      <c r="S116" s="11"/>
      <c r="W116" s="11"/>
      <c r="X116" s="11"/>
    </row>
    <row r="117" spans="9:24" x14ac:dyDescent="0.25">
      <c r="I117" t="s">
        <v>60</v>
      </c>
      <c r="J117" s="11">
        <v>43831</v>
      </c>
      <c r="K117" s="11">
        <v>43921</v>
      </c>
      <c r="L117">
        <v>12</v>
      </c>
      <c r="M117">
        <f>GETPIVOTDATA("[Measures].[Distinct Count of customer_id]",$J$9,"[WebStore6].[campaign_source]","[WebStore6].[campaign_source].&amp;[Facebook]","[WebStore6].[campaign_start]","[WebStore6].[campaign_start].&amp;[2020-01-01T00:00:00]","[WebStore6].[campaign_end]","[WebStore6].[campaign_end].&amp;[2020-03-31T00:00:00]")</f>
        <v>21</v>
      </c>
      <c r="N117">
        <f t="shared" si="2"/>
        <v>252</v>
      </c>
      <c r="P117" s="11"/>
      <c r="R117" s="11"/>
      <c r="S117" s="11"/>
      <c r="W117" s="11"/>
      <c r="X117" s="11"/>
    </row>
    <row r="118" spans="9:24" x14ac:dyDescent="0.25">
      <c r="I118" t="s">
        <v>61</v>
      </c>
      <c r="J118" s="11">
        <v>43831</v>
      </c>
      <c r="K118" s="11">
        <v>43861</v>
      </c>
      <c r="L118">
        <v>9</v>
      </c>
      <c r="M118">
        <f>GETPIVOTDATA("[Measures].[Distinct Count of customer_id]",$J$9,"[WebStore6].[campaign_source]","[WebStore6].[campaign_source].&amp;[YouTube]","[WebStore6].[campaign_start]","[WebStore6].[campaign_start].&amp;[2020-01-01T00:00:00]","[WebStore6].[campaign_end]","[WebStore6].[campaign_end].&amp;[2020-01-31T00:00:00]")</f>
        <v>9</v>
      </c>
      <c r="N118">
        <f t="shared" si="2"/>
        <v>81</v>
      </c>
      <c r="P118" s="11"/>
      <c r="R118" s="11"/>
      <c r="S118" s="11"/>
      <c r="W118" s="11"/>
      <c r="X118" s="11"/>
    </row>
    <row r="119" spans="9:24" x14ac:dyDescent="0.25">
      <c r="I119" t="s">
        <v>59</v>
      </c>
      <c r="J119" s="11">
        <v>43862</v>
      </c>
      <c r="K119" s="11">
        <v>43889</v>
      </c>
      <c r="L119">
        <v>13</v>
      </c>
      <c r="M119">
        <f>GETPIVOTDATA("[Measures].[Distinct Count of customer_id]",$J$9,"[WebStore6].[campaign_source]","[WebStore6].[campaign_source].&amp;[Google Ads]","[WebStore6].[campaign_start]","[WebStore6].[campaign_start].&amp;[2020-02-01T00:00:00]","[WebStore6].[campaign_end]","[WebStore6].[campaign_end].&amp;[2020-02-28T00:00:00]")</f>
        <v>12</v>
      </c>
      <c r="N119">
        <f t="shared" si="2"/>
        <v>156</v>
      </c>
      <c r="P119" s="11"/>
      <c r="R119" s="11"/>
      <c r="S119" s="11"/>
      <c r="W119" s="11"/>
      <c r="X119" s="11"/>
    </row>
    <row r="120" spans="9:24" x14ac:dyDescent="0.25">
      <c r="I120" t="s">
        <v>61</v>
      </c>
      <c r="J120" s="11">
        <v>43915</v>
      </c>
      <c r="K120" s="11">
        <v>44012</v>
      </c>
      <c r="L120">
        <v>15</v>
      </c>
      <c r="M120">
        <f>GETPIVOTDATA("[Measures].[Distinct Count of customer_id]",$J$9,"[WebStore6].[campaign_source]","[WebStore6].[campaign_source].&amp;[YouTube]","[WebStore6].[campaign_start]","[WebStore6].[campaign_start].&amp;[2020-03-25T00:00:00]","[WebStore6].[campaign_end]","[WebStore6].[campaign_end].&amp;[2020-06-30T00:00:00]")</f>
        <v>36</v>
      </c>
      <c r="N120">
        <f t="shared" si="2"/>
        <v>540</v>
      </c>
      <c r="P120" s="11"/>
      <c r="R120" s="11"/>
      <c r="S120" s="11"/>
      <c r="W120" s="11"/>
      <c r="X120" s="11"/>
    </row>
    <row r="121" spans="9:24" x14ac:dyDescent="0.25">
      <c r="I121" t="s">
        <v>59</v>
      </c>
      <c r="J121" s="11">
        <v>43952</v>
      </c>
      <c r="K121" s="11">
        <v>44075</v>
      </c>
      <c r="L121">
        <v>18</v>
      </c>
      <c r="M121">
        <f>GETPIVOTDATA("[Measures].[Distinct Count of customer_id]",$J$9,"[WebStore6].[campaign_source]","[WebStore6].[campaign_source].&amp;[Google Ads]","[WebStore6].[campaign_start]","[WebStore6].[campaign_start].&amp;[2020-05-01T00:00:00]","[WebStore6].[campaign_end]","[WebStore6].[campaign_end].&amp;[2020-09-01T00:00:00]")</f>
        <v>27</v>
      </c>
      <c r="N121">
        <f t="shared" si="2"/>
        <v>486</v>
      </c>
      <c r="P121" s="11"/>
      <c r="R121" s="11"/>
      <c r="S121" s="11"/>
      <c r="W121" s="11"/>
      <c r="X121" s="11"/>
    </row>
    <row r="122" spans="9:24" x14ac:dyDescent="0.25">
      <c r="I122" t="s">
        <v>60</v>
      </c>
      <c r="J122" s="11">
        <v>44000</v>
      </c>
      <c r="K122" s="11">
        <v>44073</v>
      </c>
      <c r="L122">
        <v>16</v>
      </c>
      <c r="M122">
        <f>GETPIVOTDATA("[Measures].[Distinct Count of customer_id]",$J$9,"[WebStore6].[campaign_source]","[WebStore6].[campaign_source].&amp;[Facebook]","[WebStore6].[campaign_start]","[WebStore6].[campaign_start].&amp;[2020-06-18T00:00:00]","[WebStore6].[campaign_end]","[WebStore6].[campaign_end].&amp;[2020-08-30T00:00:00]")</f>
        <v>18</v>
      </c>
      <c r="N122">
        <f t="shared" si="2"/>
        <v>288</v>
      </c>
      <c r="P122" s="11"/>
      <c r="R122" s="11"/>
      <c r="S122" s="11"/>
      <c r="W122" s="11"/>
      <c r="X122" s="11"/>
    </row>
    <row r="123" spans="9:24" x14ac:dyDescent="0.25">
      <c r="I123" t="s">
        <v>61</v>
      </c>
      <c r="J123" s="11">
        <v>44055</v>
      </c>
      <c r="K123" s="11">
        <v>44196</v>
      </c>
      <c r="L123">
        <v>19</v>
      </c>
      <c r="M123">
        <f>GETPIVOTDATA("[Measures].[Distinct Count of customer_id]",$J$9,"[WebStore6].[campaign_source]","[WebStore6].[campaign_source].&amp;[YouTube]","[WebStore6].[campaign_start]","[WebStore6].[campaign_start].&amp;[2020-08-12T00:00:00]","[WebStore6].[campaign_end]","[WebStore6].[campaign_end].&amp;[2020-12-31T00:00:00]")</f>
        <v>33</v>
      </c>
      <c r="N123">
        <f t="shared" si="2"/>
        <v>627</v>
      </c>
      <c r="P123" s="11"/>
      <c r="R123" s="11"/>
      <c r="S123" s="11"/>
      <c r="W123" s="11"/>
      <c r="X123" s="11"/>
    </row>
    <row r="124" spans="9:24" x14ac:dyDescent="0.25">
      <c r="I124" t="s">
        <v>60</v>
      </c>
      <c r="J124" s="11">
        <v>44148</v>
      </c>
      <c r="K124" s="11">
        <v>44265</v>
      </c>
      <c r="L124">
        <v>13</v>
      </c>
      <c r="M124">
        <f>GETPIVOTDATA("[Measures].[Distinct Count of customer_id]",$J$9,"[WebStore6].[campaign_source]","[WebStore6].[campaign_source].&amp;[Facebook]","[WebStore6].[campaign_start]","[WebStore6].[campaign_start].&amp;[2020-11-13T00:00:00]","[WebStore6].[campaign_end]","[WebStore6].[campaign_end].&amp;[2021-03-10T00:00:00]")</f>
        <v>16</v>
      </c>
      <c r="N124">
        <f t="shared" si="2"/>
        <v>208</v>
      </c>
      <c r="P124" s="11"/>
      <c r="R124" s="11"/>
      <c r="S124" s="11"/>
      <c r="W124" s="11"/>
      <c r="X124" s="11"/>
    </row>
    <row r="125" spans="9:24" x14ac:dyDescent="0.25">
      <c r="I125" t="s">
        <v>61</v>
      </c>
      <c r="J125" s="11">
        <v>44250</v>
      </c>
      <c r="K125" s="11">
        <v>44377</v>
      </c>
      <c r="L125">
        <v>11</v>
      </c>
      <c r="M125">
        <f>GETPIVOTDATA("[Measures].[Distinct Count of customer_id]",$J$9,"[WebStore6].[campaign_source]","[WebStore6].[campaign_source].&amp;[YouTube]","[WebStore6].[campaign_start]","[WebStore6].[campaign_start].&amp;[2021-02-23T00:00:00]","[WebStore6].[campaign_end]","[WebStore6].[campaign_end].&amp;[2021-06-30T00:00:00]")</f>
        <v>3</v>
      </c>
      <c r="N125">
        <f t="shared" si="2"/>
        <v>33</v>
      </c>
      <c r="P125" s="11"/>
      <c r="R125" s="11"/>
      <c r="S125" s="11"/>
      <c r="W125" s="11"/>
      <c r="X125" s="11"/>
    </row>
    <row r="126" spans="9:24" x14ac:dyDescent="0.25">
      <c r="I126" t="s">
        <v>59</v>
      </c>
      <c r="J126" s="11">
        <v>44267</v>
      </c>
      <c r="K126" s="11">
        <v>44413</v>
      </c>
      <c r="L126">
        <v>11</v>
      </c>
      <c r="M126">
        <f>GETPIVOTDATA("[Measures].[Distinct Count of customer_id]",$J$9,"[WebStore6].[campaign_source]","[WebStore6].[campaign_source].&amp;[Google Ads]","[WebStore6].[campaign_start]","[WebStore6].[campaign_start].&amp;[2021-03-12T00:00:00]","[WebStore6].[campaign_end]","[WebStore6].[campaign_end].&amp;[2021-08-05T00:00:00]")</f>
        <v>3</v>
      </c>
      <c r="N126">
        <f t="shared" si="2"/>
        <v>33</v>
      </c>
      <c r="P126" s="11"/>
      <c r="W126" s="11"/>
      <c r="X126" s="11"/>
    </row>
    <row r="127" spans="9:24" x14ac:dyDescent="0.25">
      <c r="I127" t="s">
        <v>60</v>
      </c>
      <c r="J127" s="11">
        <v>44287</v>
      </c>
      <c r="K127" s="11">
        <v>44389</v>
      </c>
      <c r="L127">
        <v>10</v>
      </c>
      <c r="M127">
        <f>GETPIVOTDATA("[Measures].[Distinct Count of customer_id]",$J$9,"[WebStore6].[campaign_source]","[WebStore6].[campaign_source].&amp;[Facebook]","[WebStore6].[campaign_start]","[WebStore6].[campaign_start].&amp;[2021-04-01T00:00:00]","[WebStore6].[campaign_end]","[WebStore6].[campaign_end].&amp;[2021-07-12T00:00:00]")</f>
        <v>1</v>
      </c>
      <c r="N127">
        <f t="shared" si="2"/>
        <v>10</v>
      </c>
      <c r="P127" s="11"/>
      <c r="W127" s="11"/>
      <c r="X127" s="11"/>
    </row>
    <row r="128" spans="9:24" x14ac:dyDescent="0.25">
      <c r="P128" s="11"/>
    </row>
    <row r="129" spans="1:18" x14ac:dyDescent="0.25">
      <c r="J129" s="7" t="s">
        <v>2757</v>
      </c>
      <c r="P129" s="11"/>
    </row>
    <row r="130" spans="1:18" x14ac:dyDescent="0.25">
      <c r="P130" s="11"/>
    </row>
    <row r="131" spans="1:18" x14ac:dyDescent="0.25">
      <c r="P131" s="11"/>
    </row>
    <row r="132" spans="1:18" x14ac:dyDescent="0.25">
      <c r="P132" s="11"/>
    </row>
    <row r="133" spans="1:18" x14ac:dyDescent="0.25">
      <c r="P133" s="11"/>
    </row>
    <row r="134" spans="1:18" x14ac:dyDescent="0.25">
      <c r="P134" s="11"/>
    </row>
    <row r="135" spans="1:18" x14ac:dyDescent="0.25">
      <c r="P135" s="11"/>
    </row>
    <row r="137" spans="1:18" x14ac:dyDescent="0.25">
      <c r="A137" s="5" t="s">
        <v>2655</v>
      </c>
      <c r="B137" s="5" t="s">
        <v>2707</v>
      </c>
    </row>
    <row r="138" spans="1:18" x14ac:dyDescent="0.25">
      <c r="A138" s="5" t="s">
        <v>2706</v>
      </c>
      <c r="B138" t="s">
        <v>60</v>
      </c>
      <c r="C138" t="s">
        <v>59</v>
      </c>
      <c r="D138" t="s">
        <v>62</v>
      </c>
      <c r="E138" t="s">
        <v>61</v>
      </c>
      <c r="F138" t="s">
        <v>2654</v>
      </c>
    </row>
    <row r="139" spans="1:18" x14ac:dyDescent="0.25">
      <c r="A139" s="6" t="s">
        <v>43</v>
      </c>
      <c r="B139" s="3">
        <v>9</v>
      </c>
      <c r="C139" s="3">
        <v>9</v>
      </c>
      <c r="D139" s="3"/>
      <c r="E139" s="3">
        <v>12</v>
      </c>
      <c r="F139" s="3">
        <v>30</v>
      </c>
    </row>
    <row r="140" spans="1:18" x14ac:dyDescent="0.25">
      <c r="A140" s="6" t="s">
        <v>38</v>
      </c>
      <c r="B140" s="3">
        <v>17</v>
      </c>
      <c r="C140" s="3">
        <v>13</v>
      </c>
      <c r="D140" s="3">
        <v>3</v>
      </c>
      <c r="E140" s="3">
        <v>12</v>
      </c>
      <c r="F140" s="3">
        <v>45</v>
      </c>
    </row>
    <row r="141" spans="1:18" x14ac:dyDescent="0.25">
      <c r="A141" s="6" t="s">
        <v>33</v>
      </c>
      <c r="B141" s="3">
        <v>5</v>
      </c>
      <c r="C141" s="3">
        <v>6</v>
      </c>
      <c r="D141" s="3"/>
      <c r="E141" s="3">
        <v>8</v>
      </c>
      <c r="F141" s="3">
        <v>19</v>
      </c>
    </row>
    <row r="142" spans="1:18" x14ac:dyDescent="0.25">
      <c r="A142" s="6" t="s">
        <v>34</v>
      </c>
      <c r="B142" s="3">
        <v>15</v>
      </c>
      <c r="C142" s="3">
        <v>9</v>
      </c>
      <c r="D142" s="3">
        <v>4</v>
      </c>
      <c r="E142" s="3">
        <v>10</v>
      </c>
      <c r="F142" s="3">
        <v>38</v>
      </c>
      <c r="P142" s="11"/>
      <c r="Q142" s="11"/>
      <c r="R142" s="11"/>
    </row>
    <row r="143" spans="1:18" x14ac:dyDescent="0.25">
      <c r="A143" s="6" t="s">
        <v>42</v>
      </c>
      <c r="B143" s="3">
        <v>20</v>
      </c>
      <c r="C143" s="3">
        <v>5</v>
      </c>
      <c r="D143" s="3">
        <v>3</v>
      </c>
      <c r="E143" s="3">
        <v>8</v>
      </c>
      <c r="F143" s="3">
        <v>36</v>
      </c>
    </row>
    <row r="144" spans="1:18" x14ac:dyDescent="0.25">
      <c r="A144" s="6" t="s">
        <v>35</v>
      </c>
      <c r="B144" s="3">
        <v>14</v>
      </c>
      <c r="C144" s="3">
        <v>13</v>
      </c>
      <c r="D144" s="3">
        <v>3</v>
      </c>
      <c r="E144" s="3">
        <v>13</v>
      </c>
      <c r="F144" s="3">
        <v>43</v>
      </c>
    </row>
    <row r="145" spans="1:6" x14ac:dyDescent="0.25">
      <c r="A145" s="6" t="s">
        <v>37</v>
      </c>
      <c r="B145" s="3">
        <v>14</v>
      </c>
      <c r="C145" s="3">
        <v>11</v>
      </c>
      <c r="D145" s="3">
        <v>2</v>
      </c>
      <c r="E145" s="3">
        <v>14</v>
      </c>
      <c r="F145" s="3">
        <v>41</v>
      </c>
    </row>
    <row r="146" spans="1:6" x14ac:dyDescent="0.25">
      <c r="A146" s="6" t="s">
        <v>41</v>
      </c>
      <c r="B146" s="3">
        <v>6</v>
      </c>
      <c r="C146" s="3">
        <v>11</v>
      </c>
      <c r="D146" s="3"/>
      <c r="E146" s="3">
        <v>8</v>
      </c>
      <c r="F146" s="3">
        <v>25</v>
      </c>
    </row>
    <row r="147" spans="1:6" x14ac:dyDescent="0.25">
      <c r="A147" s="6" t="s">
        <v>40</v>
      </c>
      <c r="B147" s="3">
        <v>16</v>
      </c>
      <c r="C147" s="3">
        <v>16</v>
      </c>
      <c r="D147" s="3">
        <v>1</v>
      </c>
      <c r="E147" s="3">
        <v>14</v>
      </c>
      <c r="F147" s="3">
        <v>47</v>
      </c>
    </row>
    <row r="148" spans="1:6" x14ac:dyDescent="0.25">
      <c r="A148" s="6" t="s">
        <v>36</v>
      </c>
      <c r="B148" s="3">
        <v>14</v>
      </c>
      <c r="C148" s="3">
        <v>9</v>
      </c>
      <c r="D148" s="3">
        <v>2</v>
      </c>
      <c r="E148" s="3">
        <v>8</v>
      </c>
      <c r="F148" s="3">
        <v>33</v>
      </c>
    </row>
    <row r="149" spans="1:6" x14ac:dyDescent="0.25">
      <c r="A149" s="6" t="s">
        <v>39</v>
      </c>
      <c r="B149" s="3">
        <v>8</v>
      </c>
      <c r="C149" s="3">
        <v>9</v>
      </c>
      <c r="D149" s="3">
        <v>4</v>
      </c>
      <c r="E149" s="3">
        <v>18</v>
      </c>
      <c r="F149" s="3">
        <v>39</v>
      </c>
    </row>
    <row r="150" spans="1:6" x14ac:dyDescent="0.25">
      <c r="A150" s="6" t="s">
        <v>2654</v>
      </c>
      <c r="B150" s="3">
        <v>138</v>
      </c>
      <c r="C150" s="3">
        <v>111</v>
      </c>
      <c r="D150" s="3">
        <v>22</v>
      </c>
      <c r="E150" s="3">
        <v>125</v>
      </c>
      <c r="F150" s="3">
        <v>396</v>
      </c>
    </row>
  </sheetData>
  <sortState xmlns:xlrd2="http://schemas.microsoft.com/office/spreadsheetml/2017/richdata2" ref="P113:P142">
    <sortCondition ref="P113:P142"/>
  </sortState>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064E6-4A41-4935-9A54-D9FF242E6893}">
  <dimension ref="A1:M162"/>
  <sheetViews>
    <sheetView workbookViewId="0">
      <selection activeCell="F2" sqref="F2"/>
    </sheetView>
  </sheetViews>
  <sheetFormatPr defaultRowHeight="15" x14ac:dyDescent="0.25"/>
  <cols>
    <col min="1" max="1" width="10.85546875" style="24" bestFit="1" customWidth="1"/>
    <col min="2" max="2" width="14.28515625" style="24" bestFit="1" customWidth="1"/>
    <col min="3" max="3" width="13.140625" style="24" bestFit="1" customWidth="1"/>
    <col min="4" max="4" width="8" bestFit="1" customWidth="1"/>
    <col min="5" max="5" width="16.42578125" style="24" bestFit="1" customWidth="1"/>
    <col min="6" max="6" width="12.5703125" bestFit="1" customWidth="1"/>
    <col min="7" max="7" width="11.5703125" bestFit="1" customWidth="1"/>
    <col min="8" max="8" width="13.28515625" style="24" bestFit="1" customWidth="1"/>
    <col min="9" max="9" width="54.5703125" style="24" bestFit="1" customWidth="1"/>
    <col min="10" max="11" width="10.42578125" style="24" bestFit="1" customWidth="1"/>
    <col min="12" max="13" width="9.140625" style="24"/>
  </cols>
  <sheetData>
    <row r="1" spans="1:13" x14ac:dyDescent="0.25">
      <c r="A1" s="22" t="s">
        <v>0</v>
      </c>
      <c r="B1" s="22" t="s">
        <v>1</v>
      </c>
      <c r="C1" s="22" t="s">
        <v>2</v>
      </c>
      <c r="D1" s="3" t="s">
        <v>22</v>
      </c>
      <c r="E1" s="22" t="s">
        <v>23</v>
      </c>
      <c r="F1" s="3" t="s">
        <v>27</v>
      </c>
      <c r="G1" s="3" t="s">
        <v>28</v>
      </c>
      <c r="H1" s="22" t="s">
        <v>29</v>
      </c>
      <c r="I1" s="22" t="s">
        <v>30</v>
      </c>
      <c r="J1" s="22" t="s">
        <v>31</v>
      </c>
      <c r="K1" s="22" t="s">
        <v>32</v>
      </c>
      <c r="L1" s="24" t="s">
        <v>2651</v>
      </c>
      <c r="M1" s="24" t="s">
        <v>2652</v>
      </c>
    </row>
    <row r="2" spans="1:13" x14ac:dyDescent="0.25">
      <c r="A2" s="22">
        <v>2</v>
      </c>
      <c r="B2" s="22">
        <v>459</v>
      </c>
      <c r="C2" s="23">
        <v>43740</v>
      </c>
      <c r="D2" s="3">
        <v>183.97</v>
      </c>
      <c r="E2" s="22">
        <v>49.97</v>
      </c>
      <c r="F2" s="3">
        <v>1</v>
      </c>
      <c r="G2" s="3" t="s">
        <v>2633</v>
      </c>
      <c r="H2" s="22">
        <v>228</v>
      </c>
      <c r="I2" s="22" t="s">
        <v>2635</v>
      </c>
      <c r="J2" s="23">
        <v>43740</v>
      </c>
      <c r="K2" s="23">
        <v>43799</v>
      </c>
      <c r="L2" s="24" t="str">
        <f t="shared" ref="L2:L48" si="0">CONCATENATE($A2,$B2,$C2,$D2,$E2,$F2,$G2,$H2,$I2,$J2,$K2)</f>
        <v>245943740183.9749.971control228Changing color of background from blue to green4374043799</v>
      </c>
      <c r="M2" s="24">
        <f>COUNTIF(L$2:L2,L2)</f>
        <v>1</v>
      </c>
    </row>
    <row r="3" spans="1:13" x14ac:dyDescent="0.25">
      <c r="A3" s="24">
        <v>3</v>
      </c>
      <c r="B3" s="24">
        <v>489</v>
      </c>
      <c r="C3" s="23">
        <v>43740</v>
      </c>
      <c r="D3">
        <v>21.95</v>
      </c>
      <c r="E3" s="24">
        <v>19.989999999999998</v>
      </c>
      <c r="F3">
        <v>1</v>
      </c>
      <c r="G3" t="s">
        <v>2634</v>
      </c>
      <c r="H3" s="24">
        <v>234</v>
      </c>
      <c r="I3" s="24" t="s">
        <v>2635</v>
      </c>
      <c r="J3" s="23">
        <v>43740</v>
      </c>
      <c r="K3" s="23">
        <v>43799</v>
      </c>
      <c r="L3" s="24" t="str">
        <f t="shared" si="0"/>
        <v>34894374021.9519.991test234Changing color of background from blue to green4374043799</v>
      </c>
      <c r="M3" s="24">
        <f>COUNTIF(L$2:L3,L3)</f>
        <v>1</v>
      </c>
    </row>
    <row r="4" spans="1:13" x14ac:dyDescent="0.25">
      <c r="A4" s="24">
        <v>4</v>
      </c>
      <c r="B4" s="24">
        <v>127</v>
      </c>
      <c r="C4" s="23">
        <v>43741</v>
      </c>
      <c r="D4">
        <v>298.33999999999997</v>
      </c>
      <c r="E4" s="24">
        <v>74.959999999999994</v>
      </c>
      <c r="F4">
        <v>1</v>
      </c>
      <c r="G4" t="s">
        <v>2634</v>
      </c>
      <c r="H4" s="24">
        <v>47</v>
      </c>
      <c r="I4" s="24" t="s">
        <v>2635</v>
      </c>
      <c r="J4" s="23">
        <v>43740</v>
      </c>
      <c r="K4" s="23">
        <v>43799</v>
      </c>
      <c r="L4" s="24" t="str">
        <f t="shared" si="0"/>
        <v>412743741298.3474.961test47Changing color of background from blue to green4374043799</v>
      </c>
      <c r="M4" s="24">
        <f>COUNTIF(L$2:L4,L4)</f>
        <v>1</v>
      </c>
    </row>
    <row r="5" spans="1:13" x14ac:dyDescent="0.25">
      <c r="A5" s="24">
        <v>6</v>
      </c>
      <c r="B5" s="24">
        <v>237</v>
      </c>
      <c r="C5" s="23">
        <v>43742</v>
      </c>
      <c r="D5">
        <v>349.47</v>
      </c>
      <c r="E5" s="24">
        <v>64.97</v>
      </c>
      <c r="F5">
        <v>1</v>
      </c>
      <c r="G5" t="s">
        <v>2634</v>
      </c>
      <c r="H5" s="24">
        <v>95</v>
      </c>
      <c r="I5" s="24" t="s">
        <v>2635</v>
      </c>
      <c r="J5" s="23">
        <v>43740</v>
      </c>
      <c r="K5" s="23">
        <v>43799</v>
      </c>
      <c r="L5" s="24" t="str">
        <f t="shared" si="0"/>
        <v>623743742349.4764.971test95Changing color of background from blue to green4374043799</v>
      </c>
      <c r="M5" s="24">
        <f>COUNTIF(L$2:L5,L5)</f>
        <v>1</v>
      </c>
    </row>
    <row r="6" spans="1:13" x14ac:dyDescent="0.25">
      <c r="A6" s="24">
        <v>7</v>
      </c>
      <c r="B6" s="24">
        <v>385</v>
      </c>
      <c r="C6" s="23">
        <v>43742</v>
      </c>
      <c r="D6">
        <v>86.85</v>
      </c>
      <c r="E6" s="24">
        <v>74.97</v>
      </c>
      <c r="F6">
        <v>1</v>
      </c>
      <c r="G6" t="s">
        <v>2634</v>
      </c>
      <c r="H6" s="24">
        <v>184</v>
      </c>
      <c r="I6" s="24" t="s">
        <v>2635</v>
      </c>
      <c r="J6" s="23">
        <v>43740</v>
      </c>
      <c r="K6" s="23">
        <v>43799</v>
      </c>
      <c r="L6" s="24" t="str">
        <f t="shared" si="0"/>
        <v>73854374286.8574.971test184Changing color of background from blue to green4374043799</v>
      </c>
      <c r="M6" s="24">
        <f>COUNTIF(L$2:L6,L6)</f>
        <v>1</v>
      </c>
    </row>
    <row r="7" spans="1:13" x14ac:dyDescent="0.25">
      <c r="A7" s="24">
        <v>8</v>
      </c>
      <c r="B7" s="24">
        <v>191</v>
      </c>
      <c r="C7" s="23">
        <v>43743</v>
      </c>
      <c r="D7">
        <v>8.99</v>
      </c>
      <c r="E7" s="24">
        <v>19.989999999999998</v>
      </c>
      <c r="F7">
        <v>1</v>
      </c>
      <c r="G7" t="s">
        <v>2633</v>
      </c>
      <c r="H7" s="24">
        <v>73</v>
      </c>
      <c r="I7" s="24" t="s">
        <v>2635</v>
      </c>
      <c r="J7" s="23">
        <v>43740</v>
      </c>
      <c r="K7" s="23">
        <v>43799</v>
      </c>
      <c r="L7" s="24" t="str">
        <f t="shared" si="0"/>
        <v>8191437438.9919.991control73Changing color of background from blue to green4374043799</v>
      </c>
      <c r="M7" s="24">
        <f>COUNTIF(L$2:L7,L7)</f>
        <v>1</v>
      </c>
    </row>
    <row r="8" spans="1:13" x14ac:dyDescent="0.25">
      <c r="A8" s="24">
        <v>9</v>
      </c>
      <c r="B8" s="24">
        <v>8</v>
      </c>
      <c r="C8" s="23">
        <v>43744</v>
      </c>
      <c r="D8">
        <v>275.95</v>
      </c>
      <c r="E8" s="24">
        <v>124.95</v>
      </c>
      <c r="F8">
        <v>1</v>
      </c>
      <c r="G8" t="s">
        <v>2633</v>
      </c>
      <c r="H8" s="24">
        <v>7</v>
      </c>
      <c r="I8" s="24" t="s">
        <v>2635</v>
      </c>
      <c r="J8" s="23">
        <v>43740</v>
      </c>
      <c r="K8" s="23">
        <v>43799</v>
      </c>
      <c r="L8" s="24" t="str">
        <f t="shared" si="0"/>
        <v>9843744275.95124.951control7Changing color of background from blue to green4374043799</v>
      </c>
      <c r="M8" s="24">
        <f>COUNTIF(L$2:L8,L8)</f>
        <v>1</v>
      </c>
    </row>
    <row r="9" spans="1:13" x14ac:dyDescent="0.25">
      <c r="A9" s="24">
        <v>10</v>
      </c>
      <c r="B9" s="24">
        <v>149</v>
      </c>
      <c r="C9" s="23">
        <v>43744</v>
      </c>
      <c r="D9">
        <v>261.95</v>
      </c>
      <c r="E9" s="24">
        <v>59.95</v>
      </c>
      <c r="F9">
        <v>1</v>
      </c>
      <c r="G9" t="s">
        <v>2633</v>
      </c>
      <c r="H9" s="24">
        <v>55</v>
      </c>
      <c r="I9" s="24" t="s">
        <v>2635</v>
      </c>
      <c r="J9" s="23">
        <v>43740</v>
      </c>
      <c r="K9" s="23">
        <v>43799</v>
      </c>
      <c r="L9" s="24" t="str">
        <f t="shared" si="0"/>
        <v>1014943744261.9559.951control55Changing color of background from blue to green4374043799</v>
      </c>
      <c r="M9" s="24">
        <f>COUNTIF(L$2:L9,L9)</f>
        <v>1</v>
      </c>
    </row>
    <row r="10" spans="1:13" x14ac:dyDescent="0.25">
      <c r="A10" s="24">
        <v>12</v>
      </c>
      <c r="B10" s="24">
        <v>55</v>
      </c>
      <c r="C10" s="23">
        <v>43745</v>
      </c>
      <c r="D10">
        <v>723.99</v>
      </c>
      <c r="E10" s="24">
        <v>49.96</v>
      </c>
      <c r="F10">
        <v>1</v>
      </c>
      <c r="G10" t="s">
        <v>2634</v>
      </c>
      <c r="H10" s="24">
        <v>26</v>
      </c>
      <c r="I10" s="24" t="s">
        <v>2635</v>
      </c>
      <c r="J10" s="23">
        <v>43740</v>
      </c>
      <c r="K10" s="23">
        <v>43799</v>
      </c>
      <c r="L10" s="24" t="str">
        <f t="shared" si="0"/>
        <v>125543745723.9949.961test26Changing color of background from blue to green4374043799</v>
      </c>
      <c r="M10" s="24">
        <f>COUNTIF(L$2:L10,L10)</f>
        <v>1</v>
      </c>
    </row>
    <row r="11" spans="1:13" x14ac:dyDescent="0.25">
      <c r="A11" s="24">
        <v>13</v>
      </c>
      <c r="B11" s="24">
        <v>122</v>
      </c>
      <c r="C11" s="23">
        <v>43746</v>
      </c>
      <c r="D11">
        <v>149.96</v>
      </c>
      <c r="E11" s="24">
        <v>59.96</v>
      </c>
      <c r="F11">
        <v>1</v>
      </c>
      <c r="G11" t="s">
        <v>2633</v>
      </c>
      <c r="H11" s="24">
        <v>45</v>
      </c>
      <c r="I11" s="24" t="s">
        <v>2635</v>
      </c>
      <c r="J11" s="23">
        <v>43740</v>
      </c>
      <c r="K11" s="23">
        <v>43799</v>
      </c>
      <c r="L11" s="24" t="str">
        <f t="shared" si="0"/>
        <v>1312243746149.9659.961control45Changing color of background from blue to green4374043799</v>
      </c>
      <c r="M11" s="24">
        <f>COUNTIF(L$2:L11,L11)</f>
        <v>1</v>
      </c>
    </row>
    <row r="12" spans="1:13" x14ac:dyDescent="0.25">
      <c r="A12" s="24">
        <v>15</v>
      </c>
      <c r="B12" s="24">
        <v>452</v>
      </c>
      <c r="C12" s="23">
        <v>43747</v>
      </c>
      <c r="D12">
        <v>56.87</v>
      </c>
      <c r="E12" s="24">
        <v>54.97</v>
      </c>
      <c r="F12">
        <v>1</v>
      </c>
      <c r="G12" t="s">
        <v>2634</v>
      </c>
      <c r="H12" s="24">
        <v>226</v>
      </c>
      <c r="I12" s="24" t="s">
        <v>2635</v>
      </c>
      <c r="J12" s="23">
        <v>43740</v>
      </c>
      <c r="K12" s="23">
        <v>43799</v>
      </c>
      <c r="L12" s="24" t="str">
        <f t="shared" si="0"/>
        <v>154524374756.8754.971test226Changing color of background from blue to green4374043799</v>
      </c>
      <c r="M12" s="24">
        <f>COUNTIF(L$2:L12,L12)</f>
        <v>1</v>
      </c>
    </row>
    <row r="13" spans="1:13" x14ac:dyDescent="0.25">
      <c r="A13" s="24">
        <v>16</v>
      </c>
      <c r="B13" s="24">
        <v>9</v>
      </c>
      <c r="C13" s="23">
        <v>43748</v>
      </c>
      <c r="D13">
        <v>157.97999999999999</v>
      </c>
      <c r="E13" s="24">
        <v>29.98</v>
      </c>
      <c r="F13">
        <v>1</v>
      </c>
      <c r="G13" t="s">
        <v>2634</v>
      </c>
      <c r="H13" s="24">
        <v>8</v>
      </c>
      <c r="I13" s="24" t="s">
        <v>2635</v>
      </c>
      <c r="J13" s="23">
        <v>43740</v>
      </c>
      <c r="K13" s="23">
        <v>43799</v>
      </c>
      <c r="L13" s="24" t="str">
        <f t="shared" si="0"/>
        <v>16943748157.9829.981test8Changing color of background from blue to green4374043799</v>
      </c>
      <c r="M13" s="24">
        <f>COUNTIF(L$2:L13,L13)</f>
        <v>1</v>
      </c>
    </row>
    <row r="14" spans="1:13" x14ac:dyDescent="0.25">
      <c r="A14" s="24">
        <v>17</v>
      </c>
      <c r="B14" s="24">
        <v>100</v>
      </c>
      <c r="C14" s="23">
        <v>43748</v>
      </c>
      <c r="D14">
        <v>360</v>
      </c>
      <c r="E14" s="24">
        <v>44.97</v>
      </c>
      <c r="F14">
        <v>1</v>
      </c>
      <c r="G14" t="s">
        <v>2633</v>
      </c>
      <c r="H14" s="24">
        <v>35</v>
      </c>
      <c r="I14" s="24" t="s">
        <v>2635</v>
      </c>
      <c r="J14" s="23">
        <v>43740</v>
      </c>
      <c r="K14" s="23">
        <v>43799</v>
      </c>
      <c r="L14" s="24" t="str">
        <f t="shared" si="0"/>
        <v>171004374836044.971control35Changing color of background from blue to green4374043799</v>
      </c>
      <c r="M14" s="24">
        <f>COUNTIF(L$2:L14,L14)</f>
        <v>1</v>
      </c>
    </row>
    <row r="15" spans="1:13" x14ac:dyDescent="0.25">
      <c r="A15" s="24">
        <v>18</v>
      </c>
      <c r="B15" s="24">
        <v>121</v>
      </c>
      <c r="C15" s="23">
        <v>43748</v>
      </c>
      <c r="D15">
        <v>63.57</v>
      </c>
      <c r="E15" s="24">
        <v>44.97</v>
      </c>
      <c r="F15">
        <v>1</v>
      </c>
      <c r="G15" t="s">
        <v>2633</v>
      </c>
      <c r="H15" s="24">
        <v>44</v>
      </c>
      <c r="I15" s="24" t="s">
        <v>2635</v>
      </c>
      <c r="J15" s="23">
        <v>43740</v>
      </c>
      <c r="K15" s="23">
        <v>43799</v>
      </c>
      <c r="L15" s="24" t="str">
        <f t="shared" si="0"/>
        <v>181214374863.5744.971control44Changing color of background from blue to green4374043799</v>
      </c>
      <c r="M15" s="24">
        <f>COUNTIF(L$2:L15,L15)</f>
        <v>1</v>
      </c>
    </row>
    <row r="16" spans="1:13" x14ac:dyDescent="0.25">
      <c r="A16" s="24">
        <v>19</v>
      </c>
      <c r="B16" s="24">
        <v>181</v>
      </c>
      <c r="C16" s="23">
        <v>43748</v>
      </c>
      <c r="D16">
        <v>354.94</v>
      </c>
      <c r="E16" s="24">
        <v>29.98</v>
      </c>
      <c r="F16">
        <v>1</v>
      </c>
      <c r="G16" t="s">
        <v>2633</v>
      </c>
      <c r="H16" s="24">
        <v>70</v>
      </c>
      <c r="I16" s="24" t="s">
        <v>2635</v>
      </c>
      <c r="J16" s="23">
        <v>43740</v>
      </c>
      <c r="K16" s="23">
        <v>43799</v>
      </c>
      <c r="L16" s="24" t="str">
        <f t="shared" si="0"/>
        <v>1918143748354.9429.981control70Changing color of background from blue to green4374043799</v>
      </c>
      <c r="M16" s="24">
        <f>COUNTIF(L$2:L16,L16)</f>
        <v>1</v>
      </c>
    </row>
    <row r="17" spans="1:13" x14ac:dyDescent="0.25">
      <c r="A17" s="24">
        <v>20</v>
      </c>
      <c r="B17" s="24">
        <v>183</v>
      </c>
      <c r="C17" s="23">
        <v>43748</v>
      </c>
      <c r="D17">
        <v>173.9</v>
      </c>
      <c r="E17" s="24">
        <v>19.98</v>
      </c>
      <c r="F17">
        <v>1</v>
      </c>
      <c r="G17" t="s">
        <v>2634</v>
      </c>
      <c r="H17" s="24">
        <v>71</v>
      </c>
      <c r="I17" s="24" t="s">
        <v>2635</v>
      </c>
      <c r="J17" s="23">
        <v>43740</v>
      </c>
      <c r="K17" s="23">
        <v>43799</v>
      </c>
      <c r="L17" s="24" t="str">
        <f t="shared" si="0"/>
        <v>2018343748173.919.981test71Changing color of background from blue to green4374043799</v>
      </c>
      <c r="M17" s="24">
        <f>COUNTIF(L$2:L17,L17)</f>
        <v>1</v>
      </c>
    </row>
    <row r="18" spans="1:13" x14ac:dyDescent="0.25">
      <c r="A18" s="24">
        <v>21</v>
      </c>
      <c r="B18" s="24">
        <v>201</v>
      </c>
      <c r="C18" s="23">
        <v>43748</v>
      </c>
      <c r="D18">
        <v>179.94</v>
      </c>
      <c r="E18" s="24">
        <v>149.94</v>
      </c>
      <c r="F18">
        <v>1</v>
      </c>
      <c r="G18" t="s">
        <v>2634</v>
      </c>
      <c r="H18" s="24">
        <v>76</v>
      </c>
      <c r="I18" s="24" t="s">
        <v>2635</v>
      </c>
      <c r="J18" s="23">
        <v>43740</v>
      </c>
      <c r="K18" s="23">
        <v>43799</v>
      </c>
      <c r="L18" s="24" t="str">
        <f t="shared" si="0"/>
        <v>2120143748179.94149.941test76Changing color of background from blue to green4374043799</v>
      </c>
      <c r="M18" s="24">
        <f>COUNTIF(L$2:L18,L18)</f>
        <v>1</v>
      </c>
    </row>
    <row r="19" spans="1:13" x14ac:dyDescent="0.25">
      <c r="A19" s="24">
        <v>22</v>
      </c>
      <c r="B19" s="24">
        <v>141</v>
      </c>
      <c r="C19" s="23">
        <v>43749</v>
      </c>
      <c r="D19">
        <v>59.88</v>
      </c>
      <c r="E19" s="24">
        <v>29.98</v>
      </c>
      <c r="F19">
        <v>1</v>
      </c>
      <c r="G19" t="s">
        <v>2634</v>
      </c>
      <c r="H19" s="24">
        <v>50</v>
      </c>
      <c r="I19" s="24" t="s">
        <v>2635</v>
      </c>
      <c r="J19" s="23">
        <v>43740</v>
      </c>
      <c r="K19" s="23">
        <v>43799</v>
      </c>
      <c r="L19" s="24" t="str">
        <f t="shared" si="0"/>
        <v>221414374959.8829.981test50Changing color of background from blue to green4374043799</v>
      </c>
      <c r="M19" s="24">
        <f>COUNTIF(L$2:L19,L19)</f>
        <v>1</v>
      </c>
    </row>
    <row r="20" spans="1:13" x14ac:dyDescent="0.25">
      <c r="A20" s="24">
        <v>23</v>
      </c>
      <c r="B20" s="24">
        <v>375</v>
      </c>
      <c r="C20" s="23">
        <v>43749</v>
      </c>
      <c r="D20">
        <v>94.98</v>
      </c>
      <c r="E20" s="24">
        <v>29.98</v>
      </c>
      <c r="F20">
        <v>1</v>
      </c>
      <c r="G20" t="s">
        <v>2634</v>
      </c>
      <c r="H20" s="24">
        <v>176</v>
      </c>
      <c r="I20" s="24" t="s">
        <v>2635</v>
      </c>
      <c r="J20" s="23">
        <v>43740</v>
      </c>
      <c r="K20" s="23">
        <v>43799</v>
      </c>
      <c r="L20" s="24" t="str">
        <f t="shared" si="0"/>
        <v>233754374994.9829.981test176Changing color of background from blue to green4374043799</v>
      </c>
      <c r="M20" s="24">
        <f>COUNTIF(L$2:L20,L20)</f>
        <v>1</v>
      </c>
    </row>
    <row r="21" spans="1:13" x14ac:dyDescent="0.25">
      <c r="A21" s="24">
        <v>24</v>
      </c>
      <c r="B21" s="24">
        <v>472</v>
      </c>
      <c r="C21" s="23">
        <v>43749</v>
      </c>
      <c r="D21">
        <v>869.85</v>
      </c>
      <c r="E21" s="24">
        <v>44.97</v>
      </c>
      <c r="F21">
        <v>1</v>
      </c>
      <c r="G21" t="s">
        <v>2634</v>
      </c>
      <c r="H21" s="24">
        <v>232</v>
      </c>
      <c r="I21" s="24" t="s">
        <v>2635</v>
      </c>
      <c r="J21" s="23">
        <v>43740</v>
      </c>
      <c r="K21" s="23">
        <v>43799</v>
      </c>
      <c r="L21" s="24" t="str">
        <f t="shared" si="0"/>
        <v>2447243749869.8544.971test232Changing color of background from blue to green4374043799</v>
      </c>
      <c r="M21" s="24">
        <f>COUNTIF(L$2:L21,L21)</f>
        <v>1</v>
      </c>
    </row>
    <row r="22" spans="1:13" x14ac:dyDescent="0.25">
      <c r="A22" s="24">
        <v>25</v>
      </c>
      <c r="B22" s="24">
        <v>162</v>
      </c>
      <c r="C22" s="23">
        <v>43750</v>
      </c>
      <c r="D22">
        <v>287.85000000000002</v>
      </c>
      <c r="E22" s="24">
        <v>59.97</v>
      </c>
      <c r="F22">
        <v>1</v>
      </c>
      <c r="G22" t="s">
        <v>2633</v>
      </c>
      <c r="H22" s="24">
        <v>61</v>
      </c>
      <c r="I22" s="24" t="s">
        <v>2635</v>
      </c>
      <c r="J22" s="23">
        <v>43740</v>
      </c>
      <c r="K22" s="23">
        <v>43799</v>
      </c>
      <c r="L22" s="24" t="str">
        <f t="shared" si="0"/>
        <v>2516243750287.8559.971control61Changing color of background from blue to green4374043799</v>
      </c>
      <c r="M22" s="24">
        <f>COUNTIF(L$2:L22,L22)</f>
        <v>1</v>
      </c>
    </row>
    <row r="23" spans="1:13" x14ac:dyDescent="0.25">
      <c r="A23" s="24">
        <v>26</v>
      </c>
      <c r="B23" s="24">
        <v>178</v>
      </c>
      <c r="C23" s="23">
        <v>43751</v>
      </c>
      <c r="D23">
        <v>57.78</v>
      </c>
      <c r="E23" s="24">
        <v>29.98</v>
      </c>
      <c r="F23">
        <v>1</v>
      </c>
      <c r="G23" t="s">
        <v>2633</v>
      </c>
      <c r="H23" s="24">
        <v>67</v>
      </c>
      <c r="I23" s="24" t="s">
        <v>2635</v>
      </c>
      <c r="J23" s="23">
        <v>43740</v>
      </c>
      <c r="K23" s="23">
        <v>43799</v>
      </c>
      <c r="L23" s="24" t="str">
        <f t="shared" si="0"/>
        <v>261784375157.7829.981control67Changing color of background from blue to green4374043799</v>
      </c>
      <c r="M23" s="24">
        <f>COUNTIF(L$2:L23,L23)</f>
        <v>1</v>
      </c>
    </row>
    <row r="24" spans="1:13" x14ac:dyDescent="0.25">
      <c r="A24" s="24">
        <v>27</v>
      </c>
      <c r="B24" s="24">
        <v>5</v>
      </c>
      <c r="C24" s="23">
        <v>43752</v>
      </c>
      <c r="D24">
        <v>10.25</v>
      </c>
      <c r="E24" s="24">
        <v>14.99</v>
      </c>
      <c r="F24">
        <v>1</v>
      </c>
      <c r="G24" t="s">
        <v>2634</v>
      </c>
      <c r="H24" s="24">
        <v>5</v>
      </c>
      <c r="I24" s="24" t="s">
        <v>2635</v>
      </c>
      <c r="J24" s="23">
        <v>43740</v>
      </c>
      <c r="K24" s="23">
        <v>43799</v>
      </c>
      <c r="L24" s="24" t="str">
        <f t="shared" si="0"/>
        <v>2754375210.2514.991test5Changing color of background from blue to green4374043799</v>
      </c>
      <c r="M24" s="24">
        <f>COUNTIF(L$2:L24,L24)</f>
        <v>1</v>
      </c>
    </row>
    <row r="25" spans="1:13" x14ac:dyDescent="0.25">
      <c r="A25" s="24">
        <v>28</v>
      </c>
      <c r="B25" s="24">
        <v>79</v>
      </c>
      <c r="C25" s="23">
        <v>43752</v>
      </c>
      <c r="D25">
        <v>260.85000000000002</v>
      </c>
      <c r="E25" s="24">
        <v>44.97</v>
      </c>
      <c r="F25">
        <v>1</v>
      </c>
      <c r="G25" t="s">
        <v>2634</v>
      </c>
      <c r="H25" s="24">
        <v>34</v>
      </c>
      <c r="I25" s="24" t="s">
        <v>2635</v>
      </c>
      <c r="J25" s="23">
        <v>43740</v>
      </c>
      <c r="K25" s="23">
        <v>43799</v>
      </c>
      <c r="L25" s="24" t="str">
        <f t="shared" si="0"/>
        <v>287943752260.8544.971test34Changing color of background from blue to green4374043799</v>
      </c>
      <c r="M25" s="24">
        <f>COUNTIF(L$2:L25,L25)</f>
        <v>1</v>
      </c>
    </row>
    <row r="26" spans="1:13" x14ac:dyDescent="0.25">
      <c r="A26" s="24">
        <v>29</v>
      </c>
      <c r="B26" s="24">
        <v>161</v>
      </c>
      <c r="C26" s="23">
        <v>43752</v>
      </c>
      <c r="D26">
        <v>121.34</v>
      </c>
      <c r="E26" s="24">
        <v>99.96</v>
      </c>
      <c r="F26">
        <v>1</v>
      </c>
      <c r="G26" t="s">
        <v>2633</v>
      </c>
      <c r="H26" s="24">
        <v>60</v>
      </c>
      <c r="I26" s="24" t="s">
        <v>2635</v>
      </c>
      <c r="J26" s="23">
        <v>43740</v>
      </c>
      <c r="K26" s="23">
        <v>43799</v>
      </c>
      <c r="L26" s="24" t="str">
        <f t="shared" si="0"/>
        <v>2916143752121.3499.961control60Changing color of background from blue to green4374043799</v>
      </c>
      <c r="M26" s="24">
        <f>COUNTIF(L$2:L26,L26)</f>
        <v>1</v>
      </c>
    </row>
    <row r="27" spans="1:13" x14ac:dyDescent="0.25">
      <c r="A27" s="24">
        <v>30</v>
      </c>
      <c r="B27" s="24">
        <v>411</v>
      </c>
      <c r="C27" s="23">
        <v>43752</v>
      </c>
      <c r="D27">
        <v>399.98</v>
      </c>
      <c r="E27" s="24">
        <v>39.979999999999997</v>
      </c>
      <c r="F27">
        <v>1</v>
      </c>
      <c r="G27" t="s">
        <v>2634</v>
      </c>
      <c r="H27" s="24">
        <v>203</v>
      </c>
      <c r="I27" s="24" t="s">
        <v>2635</v>
      </c>
      <c r="J27" s="23">
        <v>43740</v>
      </c>
      <c r="K27" s="23">
        <v>43799</v>
      </c>
      <c r="L27" s="24" t="str">
        <f t="shared" si="0"/>
        <v>3041143752399.9839.981test203Changing color of background from blue to green4374043799</v>
      </c>
      <c r="M27" s="24">
        <f>COUNTIF(L$2:L27,L27)</f>
        <v>1</v>
      </c>
    </row>
    <row r="28" spans="1:13" x14ac:dyDescent="0.25">
      <c r="A28" s="24">
        <v>32</v>
      </c>
      <c r="B28" s="24">
        <v>102</v>
      </c>
      <c r="C28" s="23">
        <v>43754</v>
      </c>
      <c r="D28">
        <v>1024.99</v>
      </c>
      <c r="E28" s="24">
        <v>64.97</v>
      </c>
      <c r="F28">
        <v>1</v>
      </c>
      <c r="G28" t="s">
        <v>2634</v>
      </c>
      <c r="H28" s="24">
        <v>37</v>
      </c>
      <c r="I28" s="24" t="s">
        <v>2635</v>
      </c>
      <c r="J28" s="23">
        <v>43740</v>
      </c>
      <c r="K28" s="23">
        <v>43799</v>
      </c>
      <c r="L28" s="24" t="str">
        <f t="shared" si="0"/>
        <v>32102437541024.9964.971test37Changing color of background from blue to green4374043799</v>
      </c>
      <c r="M28" s="24">
        <f>COUNTIF(L$2:L28,L28)</f>
        <v>1</v>
      </c>
    </row>
    <row r="29" spans="1:13" x14ac:dyDescent="0.25">
      <c r="A29" s="24">
        <v>33</v>
      </c>
      <c r="B29" s="24">
        <v>435</v>
      </c>
      <c r="C29" s="23">
        <v>43754</v>
      </c>
      <c r="D29">
        <v>89.97</v>
      </c>
      <c r="E29" s="24">
        <v>44.97</v>
      </c>
      <c r="F29">
        <v>1</v>
      </c>
      <c r="G29" t="s">
        <v>2633</v>
      </c>
      <c r="H29" s="24">
        <v>215</v>
      </c>
      <c r="I29" s="24" t="s">
        <v>2635</v>
      </c>
      <c r="J29" s="23">
        <v>43740</v>
      </c>
      <c r="K29" s="23">
        <v>43799</v>
      </c>
      <c r="L29" s="24" t="str">
        <f t="shared" si="0"/>
        <v>334354375489.9744.971control215Changing color of background from blue to green4374043799</v>
      </c>
      <c r="M29" s="24">
        <f>COUNTIF(L$2:L29,L29)</f>
        <v>1</v>
      </c>
    </row>
    <row r="30" spans="1:13" x14ac:dyDescent="0.25">
      <c r="A30" s="24">
        <v>34</v>
      </c>
      <c r="B30" s="24">
        <v>441</v>
      </c>
      <c r="C30" s="23">
        <v>43754</v>
      </c>
      <c r="D30">
        <v>89.82</v>
      </c>
      <c r="E30" s="24">
        <v>44.97</v>
      </c>
      <c r="F30">
        <v>1</v>
      </c>
      <c r="G30" t="s">
        <v>2633</v>
      </c>
      <c r="H30" s="24">
        <v>220</v>
      </c>
      <c r="I30" s="24" t="s">
        <v>2635</v>
      </c>
      <c r="J30" s="23">
        <v>43740</v>
      </c>
      <c r="K30" s="23">
        <v>43799</v>
      </c>
      <c r="L30" s="24" t="str">
        <f t="shared" si="0"/>
        <v>344414375489.8244.971control220Changing color of background from blue to green4374043799</v>
      </c>
      <c r="M30" s="24">
        <f>COUNTIF(L$2:L30,L30)</f>
        <v>1</v>
      </c>
    </row>
    <row r="31" spans="1:13" x14ac:dyDescent="0.25">
      <c r="A31" s="24">
        <v>35</v>
      </c>
      <c r="B31" s="24">
        <v>193</v>
      </c>
      <c r="C31" s="23">
        <v>43755</v>
      </c>
      <c r="D31">
        <v>57.95</v>
      </c>
      <c r="E31" s="24">
        <v>14.99</v>
      </c>
      <c r="F31">
        <v>1</v>
      </c>
      <c r="G31" t="s">
        <v>2633</v>
      </c>
      <c r="H31" s="24">
        <v>74</v>
      </c>
      <c r="I31" s="24" t="s">
        <v>2635</v>
      </c>
      <c r="J31" s="23">
        <v>43740</v>
      </c>
      <c r="K31" s="23">
        <v>43799</v>
      </c>
      <c r="L31" s="24" t="str">
        <f t="shared" si="0"/>
        <v>351934375557.9514.991control74Changing color of background from blue to green4374043799</v>
      </c>
      <c r="M31" s="24">
        <f>COUNTIF(L$2:L31,L31)</f>
        <v>1</v>
      </c>
    </row>
    <row r="32" spans="1:13" x14ac:dyDescent="0.25">
      <c r="A32" s="24">
        <v>36</v>
      </c>
      <c r="B32" s="24">
        <v>350</v>
      </c>
      <c r="C32" s="23">
        <v>43756</v>
      </c>
      <c r="D32">
        <v>164.67</v>
      </c>
      <c r="E32" s="24">
        <v>104.94</v>
      </c>
      <c r="F32">
        <v>1</v>
      </c>
      <c r="G32" t="s">
        <v>2633</v>
      </c>
      <c r="H32" s="24">
        <v>157</v>
      </c>
      <c r="I32" s="24" t="s">
        <v>2635</v>
      </c>
      <c r="J32" s="23">
        <v>43740</v>
      </c>
      <c r="K32" s="23">
        <v>43799</v>
      </c>
      <c r="L32" s="24" t="str">
        <f t="shared" si="0"/>
        <v>3635043756164.67104.941control157Changing color of background from blue to green4374043799</v>
      </c>
      <c r="M32" s="24">
        <f>COUNTIF(L$2:L32,L32)</f>
        <v>1</v>
      </c>
    </row>
    <row r="33" spans="1:13" x14ac:dyDescent="0.25">
      <c r="A33" s="24">
        <v>37</v>
      </c>
      <c r="B33" s="24">
        <v>364</v>
      </c>
      <c r="C33" s="23">
        <v>43756</v>
      </c>
      <c r="D33">
        <v>139.99</v>
      </c>
      <c r="E33" s="24">
        <v>29.98</v>
      </c>
      <c r="F33">
        <v>1</v>
      </c>
      <c r="G33" t="s">
        <v>2634</v>
      </c>
      <c r="H33" s="24">
        <v>168</v>
      </c>
      <c r="I33" s="24" t="s">
        <v>2635</v>
      </c>
      <c r="J33" s="23">
        <v>43740</v>
      </c>
      <c r="K33" s="23">
        <v>43799</v>
      </c>
      <c r="L33" s="24" t="str">
        <f t="shared" si="0"/>
        <v>3736443756139.9929.981test168Changing color of background from blue to green4374043799</v>
      </c>
      <c r="M33" s="24">
        <f>COUNTIF(L$2:L33,L33)</f>
        <v>1</v>
      </c>
    </row>
    <row r="34" spans="1:13" x14ac:dyDescent="0.25">
      <c r="A34" s="24">
        <v>38</v>
      </c>
      <c r="B34" s="24">
        <v>124</v>
      </c>
      <c r="C34" s="23">
        <v>43758</v>
      </c>
      <c r="D34">
        <v>39.979999999999997</v>
      </c>
      <c r="E34" s="24">
        <v>29.98</v>
      </c>
      <c r="F34">
        <v>1</v>
      </c>
      <c r="G34" t="s">
        <v>2634</v>
      </c>
      <c r="H34" s="24">
        <v>46</v>
      </c>
      <c r="I34" s="24" t="s">
        <v>2635</v>
      </c>
      <c r="J34" s="23">
        <v>43740</v>
      </c>
      <c r="K34" s="23">
        <v>43799</v>
      </c>
      <c r="L34" s="24" t="str">
        <f t="shared" si="0"/>
        <v>381244375839.9829.981test46Changing color of background from blue to green4374043799</v>
      </c>
      <c r="M34" s="24">
        <f>COUNTIF(L$2:L34,L34)</f>
        <v>1</v>
      </c>
    </row>
    <row r="35" spans="1:13" x14ac:dyDescent="0.25">
      <c r="A35" s="24">
        <v>39</v>
      </c>
      <c r="B35" s="24">
        <v>109</v>
      </c>
      <c r="C35" s="23">
        <v>43759</v>
      </c>
      <c r="D35">
        <v>85.76</v>
      </c>
      <c r="E35" s="24">
        <v>29.98</v>
      </c>
      <c r="F35">
        <v>1</v>
      </c>
      <c r="G35" t="s">
        <v>2634</v>
      </c>
      <c r="H35" s="24">
        <v>39</v>
      </c>
      <c r="I35" s="24" t="s">
        <v>2635</v>
      </c>
      <c r="J35" s="23">
        <v>43740</v>
      </c>
      <c r="K35" s="23">
        <v>43799</v>
      </c>
      <c r="L35" s="24" t="str">
        <f t="shared" si="0"/>
        <v>391094375985.7629.981test39Changing color of background from blue to green4374043799</v>
      </c>
      <c r="M35" s="24">
        <f>COUNTIF(L$2:L35,L35)</f>
        <v>1</v>
      </c>
    </row>
    <row r="36" spans="1:13" x14ac:dyDescent="0.25">
      <c r="A36" s="24">
        <v>40</v>
      </c>
      <c r="B36" s="24">
        <v>147</v>
      </c>
      <c r="C36" s="23">
        <v>43759</v>
      </c>
      <c r="D36">
        <v>77.98</v>
      </c>
      <c r="E36" s="24">
        <v>24.98</v>
      </c>
      <c r="F36">
        <v>1</v>
      </c>
      <c r="G36" t="s">
        <v>2634</v>
      </c>
      <c r="H36" s="24">
        <v>53</v>
      </c>
      <c r="I36" s="24" t="s">
        <v>2635</v>
      </c>
      <c r="J36" s="23">
        <v>43740</v>
      </c>
      <c r="K36" s="23">
        <v>43799</v>
      </c>
      <c r="L36" s="24" t="str">
        <f t="shared" si="0"/>
        <v>401474375977.9824.981test53Changing color of background from blue to green4374043799</v>
      </c>
      <c r="M36" s="24">
        <f>COUNTIF(L$2:L36,L36)</f>
        <v>1</v>
      </c>
    </row>
    <row r="37" spans="1:13" x14ac:dyDescent="0.25">
      <c r="A37" s="24">
        <v>41</v>
      </c>
      <c r="B37" s="24">
        <v>220</v>
      </c>
      <c r="C37" s="23">
        <v>43759</v>
      </c>
      <c r="D37">
        <v>173.85</v>
      </c>
      <c r="E37" s="24">
        <v>74.97</v>
      </c>
      <c r="F37">
        <v>1</v>
      </c>
      <c r="G37" t="s">
        <v>2633</v>
      </c>
      <c r="H37" s="24">
        <v>86</v>
      </c>
      <c r="I37" s="24" t="s">
        <v>2635</v>
      </c>
      <c r="J37" s="23">
        <v>43740</v>
      </c>
      <c r="K37" s="23">
        <v>43799</v>
      </c>
      <c r="L37" s="24" t="str">
        <f t="shared" si="0"/>
        <v>4122043759173.8574.971control86Changing color of background from blue to green4374043799</v>
      </c>
      <c r="M37" s="24">
        <f>COUNTIF(L$2:L37,L37)</f>
        <v>1</v>
      </c>
    </row>
    <row r="38" spans="1:13" x14ac:dyDescent="0.25">
      <c r="A38" s="24">
        <v>42</v>
      </c>
      <c r="B38" s="24">
        <v>27</v>
      </c>
      <c r="C38" s="23">
        <v>43760</v>
      </c>
      <c r="D38">
        <v>132.99</v>
      </c>
      <c r="E38" s="24">
        <v>24.99</v>
      </c>
      <c r="F38">
        <v>1</v>
      </c>
      <c r="G38" t="s">
        <v>2633</v>
      </c>
      <c r="H38" s="24">
        <v>17</v>
      </c>
      <c r="I38" s="24" t="s">
        <v>2635</v>
      </c>
      <c r="J38" s="23">
        <v>43740</v>
      </c>
      <c r="K38" s="23">
        <v>43799</v>
      </c>
      <c r="L38" s="24" t="str">
        <f t="shared" si="0"/>
        <v>422743760132.9924.991control17Changing color of background from blue to green4374043799</v>
      </c>
      <c r="M38" s="24">
        <f>COUNTIF(L$2:L38,L38)</f>
        <v>1</v>
      </c>
    </row>
    <row r="39" spans="1:13" x14ac:dyDescent="0.25">
      <c r="A39" s="24">
        <v>43</v>
      </c>
      <c r="B39" s="24">
        <v>355</v>
      </c>
      <c r="C39" s="23">
        <v>43760</v>
      </c>
      <c r="D39">
        <v>125.97</v>
      </c>
      <c r="E39" s="24">
        <v>44.97</v>
      </c>
      <c r="F39">
        <v>1</v>
      </c>
      <c r="G39" t="s">
        <v>2633</v>
      </c>
      <c r="H39" s="24">
        <v>160</v>
      </c>
      <c r="I39" s="24" t="s">
        <v>2635</v>
      </c>
      <c r="J39" s="23">
        <v>43740</v>
      </c>
      <c r="K39" s="23">
        <v>43799</v>
      </c>
      <c r="L39" s="24" t="str">
        <f t="shared" si="0"/>
        <v>4335543760125.9744.971control160Changing color of background from blue to green4374043799</v>
      </c>
      <c r="M39" s="24">
        <f>COUNTIF(L$2:L39,L39)</f>
        <v>1</v>
      </c>
    </row>
    <row r="40" spans="1:13" x14ac:dyDescent="0.25">
      <c r="A40" s="24">
        <v>44</v>
      </c>
      <c r="B40" s="24">
        <v>398</v>
      </c>
      <c r="C40" s="23">
        <v>43760</v>
      </c>
      <c r="D40">
        <v>81.99</v>
      </c>
      <c r="E40" s="24">
        <v>9.99</v>
      </c>
      <c r="F40">
        <v>1</v>
      </c>
      <c r="G40" t="s">
        <v>2634</v>
      </c>
      <c r="H40" s="24">
        <v>194</v>
      </c>
      <c r="I40" s="24" t="s">
        <v>2635</v>
      </c>
      <c r="J40" s="23">
        <v>43740</v>
      </c>
      <c r="K40" s="23">
        <v>43799</v>
      </c>
      <c r="L40" s="24" t="str">
        <f t="shared" si="0"/>
        <v>443984376081.999.991test194Changing color of background from blue to green4374043799</v>
      </c>
      <c r="M40" s="24">
        <f>COUNTIF(L$2:L40,L40)</f>
        <v>1</v>
      </c>
    </row>
    <row r="41" spans="1:13" x14ac:dyDescent="0.25">
      <c r="A41" s="24">
        <v>45</v>
      </c>
      <c r="B41" s="24">
        <v>144</v>
      </c>
      <c r="C41" s="23">
        <v>43761</v>
      </c>
      <c r="D41">
        <v>20.98</v>
      </c>
      <c r="E41" s="24">
        <v>29.98</v>
      </c>
      <c r="F41">
        <v>1</v>
      </c>
      <c r="G41" t="s">
        <v>2633</v>
      </c>
      <c r="H41" s="24">
        <v>52</v>
      </c>
      <c r="I41" s="24" t="s">
        <v>2635</v>
      </c>
      <c r="J41" s="23">
        <v>43740</v>
      </c>
      <c r="K41" s="23">
        <v>43799</v>
      </c>
      <c r="L41" s="24" t="str">
        <f t="shared" si="0"/>
        <v>451444376120.9829.981control52Changing color of background from blue to green4374043799</v>
      </c>
      <c r="M41" s="24">
        <f>COUNTIF(L$2:L41,L41)</f>
        <v>1</v>
      </c>
    </row>
    <row r="42" spans="1:13" x14ac:dyDescent="0.25">
      <c r="A42" s="24">
        <v>46</v>
      </c>
      <c r="B42" s="24">
        <v>325</v>
      </c>
      <c r="C42" s="23">
        <v>43761</v>
      </c>
      <c r="D42">
        <v>2789.97</v>
      </c>
      <c r="E42" s="24">
        <v>74.97</v>
      </c>
      <c r="F42">
        <v>1</v>
      </c>
      <c r="G42" t="s">
        <v>2634</v>
      </c>
      <c r="H42" s="24">
        <v>142</v>
      </c>
      <c r="I42" s="24" t="s">
        <v>2635</v>
      </c>
      <c r="J42" s="23">
        <v>43740</v>
      </c>
      <c r="K42" s="23">
        <v>43799</v>
      </c>
      <c r="L42" s="24" t="str">
        <f t="shared" si="0"/>
        <v>46325437612789.9774.971test142Changing color of background from blue to green4374043799</v>
      </c>
      <c r="M42" s="24">
        <f>COUNTIF(L$2:L42,L42)</f>
        <v>1</v>
      </c>
    </row>
    <row r="43" spans="1:13" x14ac:dyDescent="0.25">
      <c r="A43" s="24">
        <v>47</v>
      </c>
      <c r="B43" s="24">
        <v>428</v>
      </c>
      <c r="C43" s="23">
        <v>43763</v>
      </c>
      <c r="D43">
        <v>42.38</v>
      </c>
      <c r="E43" s="24">
        <v>29.98</v>
      </c>
      <c r="F43">
        <v>1</v>
      </c>
      <c r="G43" t="s">
        <v>2634</v>
      </c>
      <c r="H43" s="24">
        <v>212</v>
      </c>
      <c r="I43" s="24" t="s">
        <v>2635</v>
      </c>
      <c r="J43" s="23">
        <v>43740</v>
      </c>
      <c r="K43" s="23">
        <v>43799</v>
      </c>
      <c r="L43" s="24" t="str">
        <f t="shared" si="0"/>
        <v>474284376342.3829.981test212Changing color of background from blue to green4374043799</v>
      </c>
      <c r="M43" s="24">
        <f>COUNTIF(L$2:L43,L43)</f>
        <v>1</v>
      </c>
    </row>
    <row r="44" spans="1:13" x14ac:dyDescent="0.25">
      <c r="A44" s="24">
        <v>48</v>
      </c>
      <c r="B44" s="24">
        <v>64</v>
      </c>
      <c r="C44" s="23">
        <v>43764</v>
      </c>
      <c r="D44">
        <v>199.99</v>
      </c>
      <c r="E44" s="24">
        <v>19.989999999999998</v>
      </c>
      <c r="F44">
        <v>1</v>
      </c>
      <c r="G44" t="s">
        <v>2634</v>
      </c>
      <c r="H44" s="24">
        <v>31</v>
      </c>
      <c r="I44" s="24" t="s">
        <v>2635</v>
      </c>
      <c r="J44" s="23">
        <v>43740</v>
      </c>
      <c r="K44" s="23">
        <v>43799</v>
      </c>
      <c r="L44" s="24" t="str">
        <f t="shared" si="0"/>
        <v>486443764199.9919.991test31Changing color of background from blue to green4374043799</v>
      </c>
      <c r="M44" s="24">
        <f>COUNTIF(L$2:L44,L44)</f>
        <v>1</v>
      </c>
    </row>
    <row r="45" spans="1:13" x14ac:dyDescent="0.25">
      <c r="A45" s="24">
        <v>49</v>
      </c>
      <c r="B45" s="24">
        <v>148</v>
      </c>
      <c r="C45" s="23">
        <v>43765</v>
      </c>
      <c r="D45">
        <v>48.93</v>
      </c>
      <c r="E45" s="24">
        <v>59.97</v>
      </c>
      <c r="F45">
        <v>1</v>
      </c>
      <c r="G45" t="s">
        <v>2634</v>
      </c>
      <c r="H45" s="24">
        <v>54</v>
      </c>
      <c r="I45" s="24" t="s">
        <v>2635</v>
      </c>
      <c r="J45" s="23">
        <v>43740</v>
      </c>
      <c r="K45" s="23">
        <v>43799</v>
      </c>
      <c r="L45" s="24" t="str">
        <f t="shared" si="0"/>
        <v>491484376548.9359.971test54Changing color of background from blue to green4374043799</v>
      </c>
      <c r="M45" s="24">
        <f>COUNTIF(L$2:L45,L45)</f>
        <v>1</v>
      </c>
    </row>
    <row r="46" spans="1:13" x14ac:dyDescent="0.25">
      <c r="A46" s="24">
        <v>51</v>
      </c>
      <c r="B46" s="24">
        <v>203</v>
      </c>
      <c r="C46" s="23">
        <v>43765</v>
      </c>
      <c r="D46">
        <v>110.97</v>
      </c>
      <c r="E46" s="24">
        <v>44.97</v>
      </c>
      <c r="F46">
        <v>1</v>
      </c>
      <c r="G46" t="s">
        <v>2634</v>
      </c>
      <c r="H46" s="24">
        <v>78</v>
      </c>
      <c r="I46" s="24" t="s">
        <v>2635</v>
      </c>
      <c r="J46" s="23">
        <v>43740</v>
      </c>
      <c r="K46" s="23">
        <v>43799</v>
      </c>
      <c r="L46" s="24" t="str">
        <f t="shared" si="0"/>
        <v>5120343765110.9744.971test78Changing color of background from blue to green4374043799</v>
      </c>
      <c r="M46" s="24">
        <f>COUNTIF(L$2:L46,L46)</f>
        <v>1</v>
      </c>
    </row>
    <row r="47" spans="1:13" x14ac:dyDescent="0.25">
      <c r="A47" s="24">
        <v>52</v>
      </c>
      <c r="B47" s="24">
        <v>247</v>
      </c>
      <c r="C47" s="23">
        <v>43765</v>
      </c>
      <c r="D47">
        <v>43.9</v>
      </c>
      <c r="E47" s="24">
        <v>39.979999999999997</v>
      </c>
      <c r="F47">
        <v>1</v>
      </c>
      <c r="G47" t="s">
        <v>2633</v>
      </c>
      <c r="H47" s="24">
        <v>101</v>
      </c>
      <c r="I47" s="24" t="s">
        <v>2635</v>
      </c>
      <c r="J47" s="23">
        <v>43740</v>
      </c>
      <c r="K47" s="23">
        <v>43799</v>
      </c>
      <c r="L47" s="24" t="str">
        <f t="shared" si="0"/>
        <v>522474376543.939.981control101Changing color of background from blue to green4374043799</v>
      </c>
      <c r="M47" s="24">
        <f>COUNTIF(L$2:L47,L47)</f>
        <v>1</v>
      </c>
    </row>
    <row r="48" spans="1:13" x14ac:dyDescent="0.25">
      <c r="A48" s="24">
        <v>53</v>
      </c>
      <c r="B48" s="24">
        <v>299</v>
      </c>
      <c r="C48" s="23">
        <v>43765</v>
      </c>
      <c r="D48">
        <v>164.97</v>
      </c>
      <c r="E48" s="24">
        <v>54.96</v>
      </c>
      <c r="F48">
        <v>1</v>
      </c>
      <c r="G48" t="s">
        <v>2634</v>
      </c>
      <c r="H48" s="24">
        <v>128</v>
      </c>
      <c r="I48" s="24" t="s">
        <v>2635</v>
      </c>
      <c r="J48" s="23">
        <v>43740</v>
      </c>
      <c r="K48" s="23">
        <v>43799</v>
      </c>
      <c r="L48" s="24" t="str">
        <f t="shared" si="0"/>
        <v>5329943765164.9754.961test128Changing color of background from blue to green4374043799</v>
      </c>
      <c r="M48" s="24">
        <f>COUNTIF(L$2:L48,L48)</f>
        <v>1</v>
      </c>
    </row>
    <row r="49" spans="1:13" x14ac:dyDescent="0.25">
      <c r="A49" s="24">
        <v>54</v>
      </c>
      <c r="B49" s="24">
        <v>49</v>
      </c>
      <c r="C49" s="23">
        <v>43766</v>
      </c>
      <c r="D49">
        <v>2789.97</v>
      </c>
      <c r="E49" s="24">
        <v>74.97</v>
      </c>
      <c r="F49">
        <v>1</v>
      </c>
      <c r="G49" t="s">
        <v>2633</v>
      </c>
      <c r="H49" s="24">
        <v>25</v>
      </c>
      <c r="I49" s="24" t="s">
        <v>2635</v>
      </c>
      <c r="J49" s="23">
        <v>43740</v>
      </c>
      <c r="K49" s="23">
        <v>43799</v>
      </c>
      <c r="L49" s="24" t="str">
        <f t="shared" ref="L49:L91" si="1">CONCATENATE($A49,$B49,$C49,$D49,$E49,$F49,$G49,$H49,$I49,$J49,$K49)</f>
        <v>5449437662789.9774.971control25Changing color of background from blue to green4374043799</v>
      </c>
      <c r="M49" s="24">
        <f>COUNTIF(L$2:L49,L49)</f>
        <v>1</v>
      </c>
    </row>
    <row r="50" spans="1:13" x14ac:dyDescent="0.25">
      <c r="A50" s="24">
        <v>55</v>
      </c>
      <c r="B50" s="24">
        <v>159</v>
      </c>
      <c r="C50" s="23">
        <v>43766</v>
      </c>
      <c r="D50">
        <v>149.97</v>
      </c>
      <c r="E50" s="24">
        <v>59.97</v>
      </c>
      <c r="F50">
        <v>1</v>
      </c>
      <c r="G50" t="s">
        <v>2634</v>
      </c>
      <c r="H50" s="24">
        <v>59</v>
      </c>
      <c r="I50" s="24" t="s">
        <v>2635</v>
      </c>
      <c r="J50" s="23">
        <v>43740</v>
      </c>
      <c r="K50" s="23">
        <v>43799</v>
      </c>
      <c r="L50" s="24" t="str">
        <f t="shared" si="1"/>
        <v>5515943766149.9759.971test59Changing color of background from blue to green4374043799</v>
      </c>
      <c r="M50" s="24">
        <f>COUNTIF(L$2:L50,L50)</f>
        <v>1</v>
      </c>
    </row>
    <row r="51" spans="1:13" x14ac:dyDescent="0.25">
      <c r="A51" s="24">
        <v>56</v>
      </c>
      <c r="B51" s="24">
        <v>227</v>
      </c>
      <c r="C51" s="23">
        <v>43766</v>
      </c>
      <c r="D51">
        <v>71.849999999999994</v>
      </c>
      <c r="E51" s="24">
        <v>44.97</v>
      </c>
      <c r="F51">
        <v>1</v>
      </c>
      <c r="G51" t="s">
        <v>2633</v>
      </c>
      <c r="H51" s="24">
        <v>90</v>
      </c>
      <c r="I51" s="24" t="s">
        <v>2635</v>
      </c>
      <c r="J51" s="23">
        <v>43740</v>
      </c>
      <c r="K51" s="23">
        <v>43799</v>
      </c>
      <c r="L51" s="24" t="str">
        <f t="shared" si="1"/>
        <v>562274376671.8544.971control90Changing color of background from blue to green4374043799</v>
      </c>
      <c r="M51" s="24">
        <f>COUNTIF(L$2:L51,L51)</f>
        <v>1</v>
      </c>
    </row>
    <row r="52" spans="1:13" x14ac:dyDescent="0.25">
      <c r="A52" s="24">
        <v>57</v>
      </c>
      <c r="B52" s="24">
        <v>369</v>
      </c>
      <c r="C52" s="23">
        <v>43766</v>
      </c>
      <c r="D52">
        <v>37.909999999999997</v>
      </c>
      <c r="E52" s="24">
        <v>34.979999999999997</v>
      </c>
      <c r="F52">
        <v>1</v>
      </c>
      <c r="G52" t="s">
        <v>2634</v>
      </c>
      <c r="H52" s="24">
        <v>171</v>
      </c>
      <c r="I52" s="24" t="s">
        <v>2635</v>
      </c>
      <c r="J52" s="23">
        <v>43740</v>
      </c>
      <c r="K52" s="23">
        <v>43799</v>
      </c>
      <c r="L52" s="24" t="str">
        <f t="shared" si="1"/>
        <v>573694376637.9134.981test171Changing color of background from blue to green4374043799</v>
      </c>
      <c r="M52" s="24">
        <f>COUNTIF(L$2:L52,L52)</f>
        <v>1</v>
      </c>
    </row>
    <row r="53" spans="1:13" x14ac:dyDescent="0.25">
      <c r="A53" s="24">
        <v>59</v>
      </c>
      <c r="B53" s="24">
        <v>315</v>
      </c>
      <c r="C53" s="23">
        <v>43767</v>
      </c>
      <c r="D53">
        <v>268.89999999999998</v>
      </c>
      <c r="E53" s="24">
        <v>89.94</v>
      </c>
      <c r="F53">
        <v>1</v>
      </c>
      <c r="G53" t="s">
        <v>2634</v>
      </c>
      <c r="H53" s="24">
        <v>135</v>
      </c>
      <c r="I53" s="24" t="s">
        <v>2635</v>
      </c>
      <c r="J53" s="23">
        <v>43740</v>
      </c>
      <c r="K53" s="23">
        <v>43799</v>
      </c>
      <c r="L53" s="24" t="str">
        <f t="shared" si="1"/>
        <v>5931543767268.989.941test135Changing color of background from blue to green4374043799</v>
      </c>
      <c r="M53" s="24">
        <f>COUNTIF(L$2:L53,L53)</f>
        <v>1</v>
      </c>
    </row>
    <row r="54" spans="1:13" x14ac:dyDescent="0.25">
      <c r="A54" s="24">
        <v>60</v>
      </c>
      <c r="B54" s="24">
        <v>135</v>
      </c>
      <c r="C54" s="23">
        <v>43768</v>
      </c>
      <c r="D54">
        <v>267.98</v>
      </c>
      <c r="E54" s="24">
        <v>29.98</v>
      </c>
      <c r="F54">
        <v>1</v>
      </c>
      <c r="G54" t="s">
        <v>2633</v>
      </c>
      <c r="H54" s="24">
        <v>49</v>
      </c>
      <c r="I54" s="24" t="s">
        <v>2635</v>
      </c>
      <c r="J54" s="23">
        <v>43740</v>
      </c>
      <c r="K54" s="23">
        <v>43799</v>
      </c>
      <c r="L54" s="24" t="str">
        <f t="shared" si="1"/>
        <v>6013543768267.9829.981control49Changing color of background from blue to green4374043799</v>
      </c>
      <c r="M54" s="24">
        <f>COUNTIF(L$2:L54,L54)</f>
        <v>1</v>
      </c>
    </row>
    <row r="55" spans="1:13" x14ac:dyDescent="0.25">
      <c r="A55" s="24">
        <v>61</v>
      </c>
      <c r="B55" s="24">
        <v>316</v>
      </c>
      <c r="C55" s="23">
        <v>43768</v>
      </c>
      <c r="D55">
        <v>119.98</v>
      </c>
      <c r="E55" s="24">
        <v>29.98</v>
      </c>
      <c r="F55">
        <v>1</v>
      </c>
      <c r="G55" t="s">
        <v>2633</v>
      </c>
      <c r="H55" s="24">
        <v>136</v>
      </c>
      <c r="I55" s="24" t="s">
        <v>2635</v>
      </c>
      <c r="J55" s="23">
        <v>43740</v>
      </c>
      <c r="K55" s="23">
        <v>43799</v>
      </c>
      <c r="L55" s="24" t="str">
        <f t="shared" si="1"/>
        <v>6131643768119.9829.981control136Changing color of background from blue to green4374043799</v>
      </c>
      <c r="M55" s="24">
        <f>COUNTIF(L$2:L55,L55)</f>
        <v>1</v>
      </c>
    </row>
    <row r="56" spans="1:13" x14ac:dyDescent="0.25">
      <c r="A56" s="24">
        <v>62</v>
      </c>
      <c r="B56" s="24">
        <v>378</v>
      </c>
      <c r="C56" s="23">
        <v>43769</v>
      </c>
      <c r="D56">
        <v>68.849999999999994</v>
      </c>
      <c r="E56" s="24">
        <v>59.97</v>
      </c>
      <c r="F56">
        <v>1</v>
      </c>
      <c r="G56" t="s">
        <v>2633</v>
      </c>
      <c r="H56" s="24">
        <v>178</v>
      </c>
      <c r="I56" s="24" t="s">
        <v>2635</v>
      </c>
      <c r="J56" s="23">
        <v>43740</v>
      </c>
      <c r="K56" s="23">
        <v>43799</v>
      </c>
      <c r="L56" s="24" t="str">
        <f t="shared" si="1"/>
        <v>623784376968.8559.971control178Changing color of background from blue to green4374043799</v>
      </c>
      <c r="M56" s="24">
        <f>COUNTIF(L$2:L56,L56)</f>
        <v>1</v>
      </c>
    </row>
    <row r="57" spans="1:13" x14ac:dyDescent="0.25">
      <c r="A57" s="24">
        <v>63</v>
      </c>
      <c r="B57" s="24">
        <v>129</v>
      </c>
      <c r="C57" s="23">
        <v>43770</v>
      </c>
      <c r="D57">
        <v>43.99</v>
      </c>
      <c r="E57" s="24">
        <v>24.99</v>
      </c>
      <c r="F57">
        <v>1</v>
      </c>
      <c r="G57" t="s">
        <v>2634</v>
      </c>
      <c r="H57" s="24">
        <v>48</v>
      </c>
      <c r="I57" s="24" t="s">
        <v>2635</v>
      </c>
      <c r="J57" s="23">
        <v>43740</v>
      </c>
      <c r="K57" s="23">
        <v>43799</v>
      </c>
      <c r="L57" s="24" t="str">
        <f t="shared" si="1"/>
        <v>631294377043.9924.991test48Changing color of background from blue to green4374043799</v>
      </c>
      <c r="M57" s="24">
        <f>COUNTIF(L$2:L57,L57)</f>
        <v>1</v>
      </c>
    </row>
    <row r="58" spans="1:13" x14ac:dyDescent="0.25">
      <c r="A58" s="24">
        <v>64</v>
      </c>
      <c r="B58" s="24">
        <v>438</v>
      </c>
      <c r="C58" s="23">
        <v>43770</v>
      </c>
      <c r="D58">
        <v>132.94</v>
      </c>
      <c r="E58" s="24">
        <v>44.98</v>
      </c>
      <c r="F58">
        <v>1</v>
      </c>
      <c r="G58" t="s">
        <v>2633</v>
      </c>
      <c r="H58" s="24">
        <v>218</v>
      </c>
      <c r="I58" s="24" t="s">
        <v>2635</v>
      </c>
      <c r="J58" s="23">
        <v>43740</v>
      </c>
      <c r="K58" s="23">
        <v>43799</v>
      </c>
      <c r="L58" s="24" t="str">
        <f t="shared" si="1"/>
        <v>6443843770132.9444.981control218Changing color of background from blue to green4374043799</v>
      </c>
      <c r="M58" s="24">
        <f>COUNTIF(L$2:L58,L58)</f>
        <v>1</v>
      </c>
    </row>
    <row r="59" spans="1:13" x14ac:dyDescent="0.25">
      <c r="A59" s="24">
        <v>65</v>
      </c>
      <c r="B59" s="24">
        <v>15</v>
      </c>
      <c r="C59" s="23">
        <v>43771</v>
      </c>
      <c r="D59">
        <v>59.98</v>
      </c>
      <c r="E59" s="24">
        <v>49.98</v>
      </c>
      <c r="F59">
        <v>1</v>
      </c>
      <c r="G59" t="s">
        <v>2633</v>
      </c>
      <c r="H59" s="24">
        <v>12</v>
      </c>
      <c r="I59" s="24" t="s">
        <v>2635</v>
      </c>
      <c r="J59" s="23">
        <v>43740</v>
      </c>
      <c r="K59" s="23">
        <v>43799</v>
      </c>
      <c r="L59" s="24" t="str">
        <f t="shared" si="1"/>
        <v>65154377159.9849.981control12Changing color of background from blue to green4374043799</v>
      </c>
      <c r="M59" s="24">
        <f>COUNTIF(L$2:L59,L59)</f>
        <v>1</v>
      </c>
    </row>
    <row r="60" spans="1:13" x14ac:dyDescent="0.25">
      <c r="A60" s="24">
        <v>66</v>
      </c>
      <c r="B60" s="24">
        <v>363</v>
      </c>
      <c r="C60" s="23">
        <v>43771</v>
      </c>
      <c r="D60">
        <v>398.97</v>
      </c>
      <c r="E60" s="24">
        <v>74.97</v>
      </c>
      <c r="F60">
        <v>1</v>
      </c>
      <c r="G60" t="s">
        <v>2633</v>
      </c>
      <c r="H60" s="24">
        <v>167</v>
      </c>
      <c r="I60" s="24" t="s">
        <v>2635</v>
      </c>
      <c r="J60" s="23">
        <v>43740</v>
      </c>
      <c r="K60" s="23">
        <v>43799</v>
      </c>
      <c r="L60" s="24" t="str">
        <f t="shared" si="1"/>
        <v>6636343771398.9774.971control167Changing color of background from blue to green4374043799</v>
      </c>
      <c r="M60" s="24">
        <f>COUNTIF(L$2:L60,L60)</f>
        <v>1</v>
      </c>
    </row>
    <row r="61" spans="1:13" x14ac:dyDescent="0.25">
      <c r="A61" s="24">
        <v>67</v>
      </c>
      <c r="B61" s="24">
        <v>48</v>
      </c>
      <c r="C61" s="23">
        <v>43773</v>
      </c>
      <c r="D61">
        <v>31.94</v>
      </c>
      <c r="E61" s="24">
        <v>19.98</v>
      </c>
      <c r="F61">
        <v>1</v>
      </c>
      <c r="G61" t="s">
        <v>2634</v>
      </c>
      <c r="H61" s="24">
        <v>24</v>
      </c>
      <c r="I61" s="24" t="s">
        <v>2635</v>
      </c>
      <c r="J61" s="23">
        <v>43740</v>
      </c>
      <c r="K61" s="23">
        <v>43799</v>
      </c>
      <c r="L61" s="24" t="str">
        <f t="shared" si="1"/>
        <v>67484377331.9419.981test24Changing color of background from blue to green4374043799</v>
      </c>
      <c r="M61" s="24">
        <f>COUNTIF(L$2:L61,L61)</f>
        <v>1</v>
      </c>
    </row>
    <row r="62" spans="1:13" x14ac:dyDescent="0.25">
      <c r="A62" s="24">
        <v>68</v>
      </c>
      <c r="B62" s="24">
        <v>179</v>
      </c>
      <c r="C62" s="23">
        <v>43773</v>
      </c>
      <c r="D62">
        <v>119.98</v>
      </c>
      <c r="E62" s="24">
        <v>29.98</v>
      </c>
      <c r="F62">
        <v>1</v>
      </c>
      <c r="G62" t="s">
        <v>2634</v>
      </c>
      <c r="H62" s="24">
        <v>68</v>
      </c>
      <c r="I62" s="24" t="s">
        <v>2635</v>
      </c>
      <c r="J62" s="23">
        <v>43740</v>
      </c>
      <c r="K62" s="23">
        <v>43799</v>
      </c>
      <c r="L62" s="24" t="str">
        <f t="shared" si="1"/>
        <v>6817943773119.9829.981test68Changing color of background from blue to green4374043799</v>
      </c>
      <c r="M62" s="24">
        <f>COUNTIF(L$2:L62,L62)</f>
        <v>1</v>
      </c>
    </row>
    <row r="63" spans="1:13" x14ac:dyDescent="0.25">
      <c r="A63" s="24">
        <v>69</v>
      </c>
      <c r="B63" s="24">
        <v>368</v>
      </c>
      <c r="C63" s="23">
        <v>43773</v>
      </c>
      <c r="D63">
        <v>276.74</v>
      </c>
      <c r="E63" s="24">
        <v>89.94</v>
      </c>
      <c r="F63">
        <v>1</v>
      </c>
      <c r="G63" t="s">
        <v>2633</v>
      </c>
      <c r="H63" s="24">
        <v>170</v>
      </c>
      <c r="I63" s="24" t="s">
        <v>2635</v>
      </c>
      <c r="J63" s="23">
        <v>43740</v>
      </c>
      <c r="K63" s="23">
        <v>43799</v>
      </c>
      <c r="L63" s="24" t="str">
        <f t="shared" si="1"/>
        <v>6936843773276.7489.941control170Changing color of background from blue to green4374043799</v>
      </c>
      <c r="M63" s="24">
        <f>COUNTIF(L$2:L63,L63)</f>
        <v>1</v>
      </c>
    </row>
    <row r="64" spans="1:13" x14ac:dyDescent="0.25">
      <c r="A64" s="24">
        <v>70</v>
      </c>
      <c r="B64" s="24">
        <v>2</v>
      </c>
      <c r="C64" s="23">
        <v>43775</v>
      </c>
      <c r="D64">
        <v>81.96</v>
      </c>
      <c r="E64" s="24">
        <v>49.96</v>
      </c>
      <c r="F64">
        <v>1</v>
      </c>
      <c r="G64" t="s">
        <v>2634</v>
      </c>
      <c r="H64" s="24">
        <v>2</v>
      </c>
      <c r="I64" s="24" t="s">
        <v>2635</v>
      </c>
      <c r="J64" s="23">
        <v>43740</v>
      </c>
      <c r="K64" s="23">
        <v>43799</v>
      </c>
      <c r="L64" s="24" t="str">
        <f t="shared" si="1"/>
        <v>7024377581.9649.961test2Changing color of background from blue to green4374043799</v>
      </c>
      <c r="M64" s="24">
        <f>COUNTIF(L$2:L64,L64)</f>
        <v>1</v>
      </c>
    </row>
    <row r="65" spans="1:13" x14ac:dyDescent="0.25">
      <c r="A65" s="24">
        <v>71</v>
      </c>
      <c r="B65" s="24">
        <v>153</v>
      </c>
      <c r="C65" s="23">
        <v>43776</v>
      </c>
      <c r="D65">
        <v>13.98</v>
      </c>
      <c r="E65" s="24">
        <v>49.98</v>
      </c>
      <c r="F65">
        <v>1</v>
      </c>
      <c r="G65" t="s">
        <v>2633</v>
      </c>
      <c r="H65" s="24">
        <v>56</v>
      </c>
      <c r="I65" s="24" t="s">
        <v>2635</v>
      </c>
      <c r="J65" s="23">
        <v>43740</v>
      </c>
      <c r="K65" s="23">
        <v>43799</v>
      </c>
      <c r="L65" s="24" t="str">
        <f t="shared" si="1"/>
        <v>711534377613.9849.981control56Changing color of background from blue to green4374043799</v>
      </c>
      <c r="M65" s="24">
        <f>COUNTIF(L$2:L65,L65)</f>
        <v>1</v>
      </c>
    </row>
    <row r="66" spans="1:13" x14ac:dyDescent="0.25">
      <c r="A66" s="24">
        <v>72</v>
      </c>
      <c r="B66" s="24">
        <v>373</v>
      </c>
      <c r="C66" s="23">
        <v>43776</v>
      </c>
      <c r="D66">
        <v>86.38</v>
      </c>
      <c r="E66" s="24">
        <v>19.98</v>
      </c>
      <c r="F66">
        <v>1</v>
      </c>
      <c r="G66" t="s">
        <v>2634</v>
      </c>
      <c r="H66" s="24">
        <v>174</v>
      </c>
      <c r="I66" s="24" t="s">
        <v>2635</v>
      </c>
      <c r="J66" s="23">
        <v>43740</v>
      </c>
      <c r="K66" s="23">
        <v>43799</v>
      </c>
      <c r="L66" s="24" t="str">
        <f t="shared" si="1"/>
        <v>723734377686.3819.981test174Changing color of background from blue to green4374043799</v>
      </c>
      <c r="M66" s="24">
        <f>COUNTIF(L$2:L66,L66)</f>
        <v>1</v>
      </c>
    </row>
    <row r="67" spans="1:13" x14ac:dyDescent="0.25">
      <c r="A67" s="24">
        <v>73</v>
      </c>
      <c r="B67" s="24">
        <v>213</v>
      </c>
      <c r="C67" s="23">
        <v>43777</v>
      </c>
      <c r="D67">
        <v>98.86</v>
      </c>
      <c r="E67" s="24">
        <v>44.97</v>
      </c>
      <c r="F67">
        <v>1</v>
      </c>
      <c r="G67" t="s">
        <v>2633</v>
      </c>
      <c r="H67" s="24">
        <v>81</v>
      </c>
      <c r="I67" s="24" t="s">
        <v>2635</v>
      </c>
      <c r="J67" s="23">
        <v>43740</v>
      </c>
      <c r="K67" s="23">
        <v>43799</v>
      </c>
      <c r="L67" s="24" t="str">
        <f t="shared" si="1"/>
        <v>732134377798.8644.971control81Changing color of background from blue to green4374043799</v>
      </c>
      <c r="M67" s="24">
        <f>COUNTIF(L$2:L67,L67)</f>
        <v>1</v>
      </c>
    </row>
    <row r="68" spans="1:13" x14ac:dyDescent="0.25">
      <c r="A68" s="24">
        <v>74</v>
      </c>
      <c r="B68" s="24">
        <v>430</v>
      </c>
      <c r="C68" s="23">
        <v>43777</v>
      </c>
      <c r="D68">
        <v>29.95</v>
      </c>
      <c r="E68" s="24">
        <v>14.99</v>
      </c>
      <c r="F68">
        <v>1</v>
      </c>
      <c r="G68" t="s">
        <v>2634</v>
      </c>
      <c r="H68" s="24">
        <v>213</v>
      </c>
      <c r="I68" s="24" t="s">
        <v>2635</v>
      </c>
      <c r="J68" s="23">
        <v>43740</v>
      </c>
      <c r="K68" s="23">
        <v>43799</v>
      </c>
      <c r="L68" s="24" t="str">
        <f t="shared" si="1"/>
        <v>744304377729.9514.991test213Changing color of background from blue to green4374043799</v>
      </c>
      <c r="M68" s="24">
        <f>COUNTIF(L$2:L68,L68)</f>
        <v>1</v>
      </c>
    </row>
    <row r="69" spans="1:13" x14ac:dyDescent="0.25">
      <c r="A69" s="24">
        <v>75</v>
      </c>
      <c r="B69" s="24">
        <v>194</v>
      </c>
      <c r="C69" s="23">
        <v>43778</v>
      </c>
      <c r="D69">
        <v>29.94</v>
      </c>
      <c r="E69" s="24">
        <v>14.99</v>
      </c>
      <c r="F69">
        <v>1</v>
      </c>
      <c r="G69" t="s">
        <v>2633</v>
      </c>
      <c r="H69" s="24">
        <v>75</v>
      </c>
      <c r="I69" s="24" t="s">
        <v>2635</v>
      </c>
      <c r="J69" s="23">
        <v>43740</v>
      </c>
      <c r="K69" s="23">
        <v>43799</v>
      </c>
      <c r="L69" s="24" t="str">
        <f t="shared" si="1"/>
        <v>751944377829.9414.991control75Changing color of background from blue to green4374043799</v>
      </c>
      <c r="M69" s="24">
        <f>COUNTIF(L$2:L69,L69)</f>
        <v>1</v>
      </c>
    </row>
    <row r="70" spans="1:13" x14ac:dyDescent="0.25">
      <c r="A70" s="24">
        <v>76</v>
      </c>
      <c r="B70" s="24">
        <v>294</v>
      </c>
      <c r="C70" s="23">
        <v>43778</v>
      </c>
      <c r="D70">
        <v>411.96</v>
      </c>
      <c r="E70" s="24">
        <v>69.959999999999994</v>
      </c>
      <c r="F70">
        <v>1</v>
      </c>
      <c r="G70" t="s">
        <v>2634</v>
      </c>
      <c r="H70" s="24">
        <v>125</v>
      </c>
      <c r="I70" s="24" t="s">
        <v>2635</v>
      </c>
      <c r="J70" s="23">
        <v>43740</v>
      </c>
      <c r="K70" s="23">
        <v>43799</v>
      </c>
      <c r="L70" s="24" t="str">
        <f t="shared" si="1"/>
        <v>7629443778411.9669.961test125Changing color of background from blue to green4374043799</v>
      </c>
      <c r="M70" s="24">
        <f>COUNTIF(L$2:L70,L70)</f>
        <v>1</v>
      </c>
    </row>
    <row r="71" spans="1:13" x14ac:dyDescent="0.25">
      <c r="A71" s="24">
        <v>77</v>
      </c>
      <c r="B71" s="24">
        <v>349</v>
      </c>
      <c r="C71" s="23">
        <v>43780</v>
      </c>
      <c r="D71">
        <v>285.85000000000002</v>
      </c>
      <c r="E71" s="24">
        <v>59.95</v>
      </c>
      <c r="F71">
        <v>1</v>
      </c>
      <c r="G71" t="s">
        <v>2634</v>
      </c>
      <c r="H71" s="24">
        <v>156</v>
      </c>
      <c r="I71" s="24" t="s">
        <v>2635</v>
      </c>
      <c r="J71" s="23">
        <v>43740</v>
      </c>
      <c r="K71" s="23">
        <v>43799</v>
      </c>
      <c r="L71" s="24" t="str">
        <f t="shared" si="1"/>
        <v>7734943780285.8559.951test156Changing color of background from blue to green4374043799</v>
      </c>
      <c r="M71" s="24">
        <f>COUNTIF(L$2:L71,L71)</f>
        <v>1</v>
      </c>
    </row>
    <row r="72" spans="1:13" x14ac:dyDescent="0.25">
      <c r="A72" s="24">
        <v>78</v>
      </c>
      <c r="B72" s="24">
        <v>40</v>
      </c>
      <c r="C72" s="23">
        <v>43781</v>
      </c>
      <c r="D72">
        <v>57.78</v>
      </c>
      <c r="E72" s="24">
        <v>29.98</v>
      </c>
      <c r="F72">
        <v>1</v>
      </c>
      <c r="G72" t="s">
        <v>2634</v>
      </c>
      <c r="H72" s="24">
        <v>19</v>
      </c>
      <c r="I72" s="24" t="s">
        <v>2635</v>
      </c>
      <c r="J72" s="23">
        <v>43740</v>
      </c>
      <c r="K72" s="23">
        <v>43799</v>
      </c>
      <c r="L72" s="24" t="str">
        <f t="shared" si="1"/>
        <v>78404378157.7829.981test19Changing color of background from blue to green4374043799</v>
      </c>
      <c r="M72" s="24">
        <f>COUNTIF(L$2:L72,L72)</f>
        <v>1</v>
      </c>
    </row>
    <row r="73" spans="1:13" x14ac:dyDescent="0.25">
      <c r="A73" s="24">
        <v>79</v>
      </c>
      <c r="B73" s="24">
        <v>174</v>
      </c>
      <c r="C73" s="23">
        <v>43781</v>
      </c>
      <c r="D73">
        <v>284.97000000000003</v>
      </c>
      <c r="E73" s="24">
        <v>29.97</v>
      </c>
      <c r="F73">
        <v>1</v>
      </c>
      <c r="G73" t="s">
        <v>2634</v>
      </c>
      <c r="H73" s="24">
        <v>64</v>
      </c>
      <c r="I73" s="24" t="s">
        <v>2635</v>
      </c>
      <c r="J73" s="23">
        <v>43740</v>
      </c>
      <c r="K73" s="23">
        <v>43799</v>
      </c>
      <c r="L73" s="24" t="str">
        <f t="shared" si="1"/>
        <v>7917443781284.9729.971test64Changing color of background from blue to green4374043799</v>
      </c>
      <c r="M73" s="24">
        <f>COUNTIF(L$2:L73,L73)</f>
        <v>1</v>
      </c>
    </row>
    <row r="74" spans="1:13" x14ac:dyDescent="0.25">
      <c r="A74" s="24">
        <v>80</v>
      </c>
      <c r="B74" s="24">
        <v>202</v>
      </c>
      <c r="C74" s="23">
        <v>43781</v>
      </c>
      <c r="D74">
        <v>58.75</v>
      </c>
      <c r="E74" s="24">
        <v>14.99</v>
      </c>
      <c r="F74">
        <v>1</v>
      </c>
      <c r="G74" t="s">
        <v>2633</v>
      </c>
      <c r="H74" s="24">
        <v>77</v>
      </c>
      <c r="I74" s="24" t="s">
        <v>2635</v>
      </c>
      <c r="J74" s="23">
        <v>43740</v>
      </c>
      <c r="K74" s="23">
        <v>43799</v>
      </c>
      <c r="L74" s="24" t="str">
        <f t="shared" si="1"/>
        <v>802024378158.7514.991control77Changing color of background from blue to green4374043799</v>
      </c>
      <c r="M74" s="24">
        <f>COUNTIF(L$2:L74,L74)</f>
        <v>1</v>
      </c>
    </row>
    <row r="75" spans="1:13" x14ac:dyDescent="0.25">
      <c r="A75" s="24">
        <v>82</v>
      </c>
      <c r="B75" s="24">
        <v>70</v>
      </c>
      <c r="C75" s="23">
        <v>43782</v>
      </c>
      <c r="D75">
        <v>20.5</v>
      </c>
      <c r="E75" s="24">
        <v>29.98</v>
      </c>
      <c r="F75">
        <v>1</v>
      </c>
      <c r="G75" t="s">
        <v>2634</v>
      </c>
      <c r="H75" s="24">
        <v>33</v>
      </c>
      <c r="I75" s="24" t="s">
        <v>2635</v>
      </c>
      <c r="J75" s="23">
        <v>43740</v>
      </c>
      <c r="K75" s="23">
        <v>43799</v>
      </c>
      <c r="L75" s="24" t="str">
        <f t="shared" si="1"/>
        <v>82704378220.529.981test33Changing color of background from blue to green4374043799</v>
      </c>
      <c r="M75" s="24">
        <f>COUNTIF(L$2:L75,L75)</f>
        <v>1</v>
      </c>
    </row>
    <row r="76" spans="1:13" x14ac:dyDescent="0.25">
      <c r="A76" s="24">
        <v>84</v>
      </c>
      <c r="B76" s="24">
        <v>419</v>
      </c>
      <c r="C76" s="23">
        <v>43782</v>
      </c>
      <c r="D76">
        <v>324.95999999999998</v>
      </c>
      <c r="E76" s="24">
        <v>99.93</v>
      </c>
      <c r="F76">
        <v>1</v>
      </c>
      <c r="G76" t="s">
        <v>2633</v>
      </c>
      <c r="H76" s="24">
        <v>206</v>
      </c>
      <c r="I76" s="24" t="s">
        <v>2635</v>
      </c>
      <c r="J76" s="23">
        <v>43740</v>
      </c>
      <c r="K76" s="23">
        <v>43799</v>
      </c>
      <c r="L76" s="24" t="str">
        <f t="shared" si="1"/>
        <v>8441943782324.9699.931control206Changing color of background from blue to green4374043799</v>
      </c>
      <c r="M76" s="24">
        <f>COUNTIF(L$2:L76,L76)</f>
        <v>1</v>
      </c>
    </row>
    <row r="77" spans="1:13" x14ac:dyDescent="0.25">
      <c r="A77" s="24">
        <v>85</v>
      </c>
      <c r="B77" s="24">
        <v>4</v>
      </c>
      <c r="C77" s="23">
        <v>43784</v>
      </c>
      <c r="D77">
        <v>9.98</v>
      </c>
      <c r="E77" s="24">
        <v>29.98</v>
      </c>
      <c r="F77">
        <v>1</v>
      </c>
      <c r="G77" t="s">
        <v>2633</v>
      </c>
      <c r="H77" s="24">
        <v>4</v>
      </c>
      <c r="I77" s="24" t="s">
        <v>2635</v>
      </c>
      <c r="J77" s="23">
        <v>43740</v>
      </c>
      <c r="K77" s="23">
        <v>43799</v>
      </c>
      <c r="L77" s="24" t="str">
        <f t="shared" si="1"/>
        <v>854437849.9829.981control4Changing color of background from blue to green4374043799</v>
      </c>
      <c r="M77" s="24">
        <f>COUNTIF(L$2:L77,L77)</f>
        <v>1</v>
      </c>
    </row>
    <row r="78" spans="1:13" x14ac:dyDescent="0.25">
      <c r="A78" s="24">
        <v>87</v>
      </c>
      <c r="B78" s="24">
        <v>278</v>
      </c>
      <c r="C78" s="23">
        <v>43785</v>
      </c>
      <c r="D78">
        <v>227.94</v>
      </c>
      <c r="E78" s="24">
        <v>124.94</v>
      </c>
      <c r="F78">
        <v>1</v>
      </c>
      <c r="G78" t="s">
        <v>2634</v>
      </c>
      <c r="H78" s="24">
        <v>115</v>
      </c>
      <c r="I78" s="24" t="s">
        <v>2635</v>
      </c>
      <c r="J78" s="23">
        <v>43740</v>
      </c>
      <c r="K78" s="23">
        <v>43799</v>
      </c>
      <c r="L78" s="24" t="str">
        <f t="shared" si="1"/>
        <v>8727843785227.94124.941test115Changing color of background from blue to green4374043799</v>
      </c>
      <c r="M78" s="24">
        <f>COUNTIF(L$2:L78,L78)</f>
        <v>1</v>
      </c>
    </row>
    <row r="79" spans="1:13" x14ac:dyDescent="0.25">
      <c r="A79" s="24">
        <v>88</v>
      </c>
      <c r="B79" s="24">
        <v>322</v>
      </c>
      <c r="C79" s="23">
        <v>43785</v>
      </c>
      <c r="D79">
        <v>104.85</v>
      </c>
      <c r="E79" s="24">
        <v>74.95</v>
      </c>
      <c r="F79">
        <v>1</v>
      </c>
      <c r="G79" t="s">
        <v>2634</v>
      </c>
      <c r="H79" s="24">
        <v>140</v>
      </c>
      <c r="I79" s="24" t="s">
        <v>2635</v>
      </c>
      <c r="J79" s="23">
        <v>43740</v>
      </c>
      <c r="K79" s="23">
        <v>43799</v>
      </c>
      <c r="L79" s="24" t="str">
        <f t="shared" si="1"/>
        <v>8832243785104.8574.951test140Changing color of background from blue to green4374043799</v>
      </c>
      <c r="M79" s="24">
        <f>COUNTIF(L$2:L79,L79)</f>
        <v>1</v>
      </c>
    </row>
    <row r="80" spans="1:13" x14ac:dyDescent="0.25">
      <c r="A80" s="24">
        <v>89</v>
      </c>
      <c r="B80" s="24">
        <v>217</v>
      </c>
      <c r="C80" s="23">
        <v>43786</v>
      </c>
      <c r="D80">
        <v>98.97</v>
      </c>
      <c r="E80" s="24">
        <v>49.97</v>
      </c>
      <c r="F80">
        <v>1</v>
      </c>
      <c r="G80" t="s">
        <v>2634</v>
      </c>
      <c r="H80" s="24">
        <v>84</v>
      </c>
      <c r="I80" s="24" t="s">
        <v>2635</v>
      </c>
      <c r="J80" s="23">
        <v>43740</v>
      </c>
      <c r="K80" s="23">
        <v>43799</v>
      </c>
      <c r="L80" s="24" t="str">
        <f t="shared" si="1"/>
        <v>892174378698.9749.971test84Changing color of background from blue to green4374043799</v>
      </c>
      <c r="M80" s="24">
        <f>COUNTIF(L$2:L80,L80)</f>
        <v>1</v>
      </c>
    </row>
    <row r="81" spans="1:13" x14ac:dyDescent="0.25">
      <c r="A81" s="24">
        <v>90</v>
      </c>
      <c r="B81" s="24">
        <v>288</v>
      </c>
      <c r="C81" s="23">
        <v>43786</v>
      </c>
      <c r="D81">
        <v>58.75</v>
      </c>
      <c r="E81" s="24">
        <v>14.99</v>
      </c>
      <c r="F81">
        <v>1</v>
      </c>
      <c r="G81" t="s">
        <v>2634</v>
      </c>
      <c r="H81" s="24">
        <v>121</v>
      </c>
      <c r="I81" s="24" t="s">
        <v>2635</v>
      </c>
      <c r="J81" s="23">
        <v>43740</v>
      </c>
      <c r="K81" s="23">
        <v>43799</v>
      </c>
      <c r="L81" s="24" t="str">
        <f t="shared" si="1"/>
        <v>902884378658.7514.991test121Changing color of background from blue to green4374043799</v>
      </c>
      <c r="M81" s="24">
        <f>COUNTIF(L$2:L81,L81)</f>
        <v>1</v>
      </c>
    </row>
    <row r="82" spans="1:13" x14ac:dyDescent="0.25">
      <c r="A82" s="24">
        <v>91</v>
      </c>
      <c r="B82" s="24">
        <v>302</v>
      </c>
      <c r="C82" s="23">
        <v>43786</v>
      </c>
      <c r="D82">
        <v>1004.96</v>
      </c>
      <c r="E82" s="24">
        <v>69.959999999999994</v>
      </c>
      <c r="F82">
        <v>1</v>
      </c>
      <c r="G82" t="s">
        <v>2634</v>
      </c>
      <c r="H82" s="24">
        <v>130</v>
      </c>
      <c r="I82" s="24" t="s">
        <v>2635</v>
      </c>
      <c r="J82" s="23">
        <v>43740</v>
      </c>
      <c r="K82" s="23">
        <v>43799</v>
      </c>
      <c r="L82" s="24" t="str">
        <f t="shared" si="1"/>
        <v>91302437861004.9669.961test130Changing color of background from blue to green4374043799</v>
      </c>
      <c r="M82" s="24">
        <f>COUNTIF(L$2:L82,L82)</f>
        <v>1</v>
      </c>
    </row>
    <row r="83" spans="1:13" x14ac:dyDescent="0.25">
      <c r="A83" s="24">
        <v>92</v>
      </c>
      <c r="B83" s="24">
        <v>154</v>
      </c>
      <c r="C83" s="23">
        <v>43787</v>
      </c>
      <c r="D83">
        <v>64.47</v>
      </c>
      <c r="E83" s="24">
        <v>44.97</v>
      </c>
      <c r="F83">
        <v>1</v>
      </c>
      <c r="G83" t="s">
        <v>2633</v>
      </c>
      <c r="H83" s="24">
        <v>57</v>
      </c>
      <c r="I83" s="24" t="s">
        <v>2635</v>
      </c>
      <c r="J83" s="23">
        <v>43740</v>
      </c>
      <c r="K83" s="23">
        <v>43799</v>
      </c>
      <c r="L83" s="24" t="str">
        <f t="shared" si="1"/>
        <v>921544378764.4744.971control57Changing color of background from blue to green4374043799</v>
      </c>
      <c r="M83" s="24">
        <f>COUNTIF(L$2:L83,L83)</f>
        <v>1</v>
      </c>
    </row>
    <row r="84" spans="1:13" x14ac:dyDescent="0.25">
      <c r="A84" s="24">
        <v>93</v>
      </c>
      <c r="B84" s="24">
        <v>214</v>
      </c>
      <c r="C84" s="23">
        <v>43787</v>
      </c>
      <c r="D84">
        <v>84.67</v>
      </c>
      <c r="E84" s="24">
        <v>39.979999999999997</v>
      </c>
      <c r="F84">
        <v>1</v>
      </c>
      <c r="G84" t="s">
        <v>2634</v>
      </c>
      <c r="H84" s="24">
        <v>82</v>
      </c>
      <c r="I84" s="24" t="s">
        <v>2635</v>
      </c>
      <c r="J84" s="23">
        <v>43740</v>
      </c>
      <c r="K84" s="23">
        <v>43799</v>
      </c>
      <c r="L84" s="24" t="str">
        <f t="shared" si="1"/>
        <v>932144378784.6739.981test82Changing color of background from blue to green4374043799</v>
      </c>
      <c r="M84" s="24">
        <f>COUNTIF(L$2:L84,L84)</f>
        <v>1</v>
      </c>
    </row>
    <row r="85" spans="1:13" x14ac:dyDescent="0.25">
      <c r="A85" s="24">
        <v>94</v>
      </c>
      <c r="B85" s="24">
        <v>18</v>
      </c>
      <c r="C85" s="23">
        <v>43788</v>
      </c>
      <c r="D85">
        <v>106.94</v>
      </c>
      <c r="E85" s="24">
        <v>49.97</v>
      </c>
      <c r="F85">
        <v>1</v>
      </c>
      <c r="G85" t="s">
        <v>2633</v>
      </c>
      <c r="H85" s="24">
        <v>14</v>
      </c>
      <c r="I85" s="24" t="s">
        <v>2635</v>
      </c>
      <c r="J85" s="23">
        <v>43740</v>
      </c>
      <c r="K85" s="23">
        <v>43799</v>
      </c>
      <c r="L85" s="24" t="str">
        <f t="shared" si="1"/>
        <v>941843788106.9449.971control14Changing color of background from blue to green4374043799</v>
      </c>
      <c r="M85" s="24">
        <f>COUNTIF(L$2:L85,L85)</f>
        <v>1</v>
      </c>
    </row>
    <row r="86" spans="1:13" x14ac:dyDescent="0.25">
      <c r="A86" s="24">
        <v>96</v>
      </c>
      <c r="B86" s="24">
        <v>117</v>
      </c>
      <c r="C86" s="23">
        <v>43789</v>
      </c>
      <c r="D86">
        <v>199.99</v>
      </c>
      <c r="E86" s="24">
        <v>9.99</v>
      </c>
      <c r="F86">
        <v>1</v>
      </c>
      <c r="G86" t="s">
        <v>2633</v>
      </c>
      <c r="H86" s="24">
        <v>43</v>
      </c>
      <c r="I86" s="24" t="s">
        <v>2635</v>
      </c>
      <c r="J86" s="23">
        <v>43740</v>
      </c>
      <c r="K86" s="23">
        <v>43799</v>
      </c>
      <c r="L86" s="24" t="str">
        <f t="shared" si="1"/>
        <v>9611743789199.999.991control43Changing color of background from blue to green4374043799</v>
      </c>
      <c r="M86" s="24">
        <f>COUNTIF(L$2:L86,L86)</f>
        <v>1</v>
      </c>
    </row>
    <row r="87" spans="1:13" x14ac:dyDescent="0.25">
      <c r="A87" s="24">
        <v>97</v>
      </c>
      <c r="B87" s="24">
        <v>184</v>
      </c>
      <c r="C87" s="23">
        <v>43790</v>
      </c>
      <c r="D87">
        <v>59.74</v>
      </c>
      <c r="E87" s="24">
        <v>29.98</v>
      </c>
      <c r="F87">
        <v>1</v>
      </c>
      <c r="G87" t="s">
        <v>2634</v>
      </c>
      <c r="H87" s="24">
        <v>72</v>
      </c>
      <c r="I87" s="24" t="s">
        <v>2635</v>
      </c>
      <c r="J87" s="23">
        <v>43740</v>
      </c>
      <c r="K87" s="23">
        <v>43799</v>
      </c>
      <c r="L87" s="24" t="str">
        <f t="shared" si="1"/>
        <v>971844379059.7429.981test72Changing color of background from blue to green4374043799</v>
      </c>
      <c r="M87" s="24">
        <f>COUNTIF(L$2:L87,L87)</f>
        <v>1</v>
      </c>
    </row>
    <row r="88" spans="1:13" x14ac:dyDescent="0.25">
      <c r="A88" s="24">
        <v>98</v>
      </c>
      <c r="B88" s="24">
        <v>221</v>
      </c>
      <c r="C88" s="23">
        <v>43790</v>
      </c>
      <c r="D88">
        <v>65.98</v>
      </c>
      <c r="E88" s="24">
        <v>29.98</v>
      </c>
      <c r="F88">
        <v>1</v>
      </c>
      <c r="G88" t="s">
        <v>2634</v>
      </c>
      <c r="H88" s="24">
        <v>87</v>
      </c>
      <c r="I88" s="24" t="s">
        <v>2635</v>
      </c>
      <c r="J88" s="23">
        <v>43740</v>
      </c>
      <c r="K88" s="23">
        <v>43799</v>
      </c>
      <c r="L88" s="24" t="str">
        <f t="shared" si="1"/>
        <v>982214379065.9829.981test87Changing color of background from blue to green4374043799</v>
      </c>
      <c r="M88" s="24">
        <f>COUNTIF(L$2:L88,L88)</f>
        <v>1</v>
      </c>
    </row>
    <row r="89" spans="1:13" x14ac:dyDescent="0.25">
      <c r="A89" s="24">
        <v>99</v>
      </c>
      <c r="B89" s="24">
        <v>455</v>
      </c>
      <c r="C89" s="23">
        <v>43791</v>
      </c>
      <c r="D89">
        <v>9.99</v>
      </c>
      <c r="E89" s="24">
        <v>14.99</v>
      </c>
      <c r="F89">
        <v>1</v>
      </c>
      <c r="G89" t="s">
        <v>2633</v>
      </c>
      <c r="H89" s="24">
        <v>227</v>
      </c>
      <c r="I89" s="24" t="s">
        <v>2635</v>
      </c>
      <c r="J89" s="23">
        <v>43740</v>
      </c>
      <c r="K89" s="23">
        <v>43799</v>
      </c>
      <c r="L89" s="24" t="str">
        <f t="shared" si="1"/>
        <v>99455437919.9914.991control227Changing color of background from blue to green4374043799</v>
      </c>
      <c r="M89" s="24">
        <f>COUNTIF(L$2:L89,L89)</f>
        <v>1</v>
      </c>
    </row>
    <row r="90" spans="1:13" x14ac:dyDescent="0.25">
      <c r="A90" s="24">
        <v>101</v>
      </c>
      <c r="B90" s="24">
        <v>400</v>
      </c>
      <c r="C90" s="23">
        <v>43793</v>
      </c>
      <c r="D90">
        <v>45.9</v>
      </c>
      <c r="E90" s="24">
        <v>39.979999999999997</v>
      </c>
      <c r="F90">
        <v>1</v>
      </c>
      <c r="G90" t="s">
        <v>2633</v>
      </c>
      <c r="H90" s="24">
        <v>196</v>
      </c>
      <c r="I90" s="24" t="s">
        <v>2635</v>
      </c>
      <c r="J90" s="23">
        <v>43740</v>
      </c>
      <c r="K90" s="23">
        <v>43799</v>
      </c>
      <c r="L90" s="24" t="str">
        <f t="shared" si="1"/>
        <v>1014004379345.939.981control196Changing color of background from blue to green4374043799</v>
      </c>
      <c r="M90" s="24">
        <f>COUNTIF(L$2:L90,L90)</f>
        <v>1</v>
      </c>
    </row>
    <row r="91" spans="1:13" x14ac:dyDescent="0.25">
      <c r="A91" s="24">
        <v>102</v>
      </c>
      <c r="B91" s="24">
        <v>1</v>
      </c>
      <c r="C91" s="23">
        <v>43794</v>
      </c>
      <c r="D91">
        <v>187.97</v>
      </c>
      <c r="E91" s="24">
        <v>64.97</v>
      </c>
      <c r="F91">
        <v>1</v>
      </c>
      <c r="G91" t="s">
        <v>2633</v>
      </c>
      <c r="H91" s="24">
        <v>1</v>
      </c>
      <c r="I91" s="24" t="s">
        <v>2635</v>
      </c>
      <c r="J91" s="23">
        <v>43740</v>
      </c>
      <c r="K91" s="23">
        <v>43799</v>
      </c>
      <c r="L91" s="24" t="str">
        <f t="shared" si="1"/>
        <v>102143794187.9764.971control1Changing color of background from blue to green4374043799</v>
      </c>
      <c r="M91" s="24">
        <f>COUNTIF(L$2:L91,L91)</f>
        <v>1</v>
      </c>
    </row>
    <row r="92" spans="1:13" x14ac:dyDescent="0.25">
      <c r="A92" s="24">
        <v>104</v>
      </c>
      <c r="B92" s="24">
        <v>233</v>
      </c>
      <c r="C92" s="23">
        <v>43794</v>
      </c>
      <c r="D92">
        <v>224.98</v>
      </c>
      <c r="E92" s="24">
        <v>54.97</v>
      </c>
      <c r="F92">
        <v>1</v>
      </c>
      <c r="G92" t="s">
        <v>2634</v>
      </c>
      <c r="H92" s="24">
        <v>93</v>
      </c>
      <c r="I92" s="24" t="s">
        <v>2635</v>
      </c>
      <c r="J92" s="23">
        <v>43740</v>
      </c>
      <c r="K92" s="23">
        <v>43799</v>
      </c>
      <c r="L92" s="24" t="str">
        <f t="shared" ref="L92:L136" si="2">CONCATENATE($A92,$B92,$C92,$D92,$E92,$F92,$G92,$H92,$I92,$J92,$K92)</f>
        <v>10423343794224.9854.971test93Changing color of background from blue to green4374043799</v>
      </c>
      <c r="M92" s="24">
        <f>COUNTIF(L$2:L92,L92)</f>
        <v>1</v>
      </c>
    </row>
    <row r="93" spans="1:13" x14ac:dyDescent="0.25">
      <c r="A93" s="24">
        <v>105</v>
      </c>
      <c r="B93" s="24">
        <v>13</v>
      </c>
      <c r="C93" s="23">
        <v>43795</v>
      </c>
      <c r="D93">
        <v>119.98</v>
      </c>
      <c r="E93" s="24">
        <v>29.98</v>
      </c>
      <c r="F93">
        <v>1</v>
      </c>
      <c r="G93" t="s">
        <v>2633</v>
      </c>
      <c r="H93" s="24">
        <v>10</v>
      </c>
      <c r="I93" s="24" t="s">
        <v>2635</v>
      </c>
      <c r="J93" s="23">
        <v>43740</v>
      </c>
      <c r="K93" s="23">
        <v>43799</v>
      </c>
      <c r="L93" s="24" t="str">
        <f t="shared" si="2"/>
        <v>1051343795119.9829.981control10Changing color of background from blue to green4374043799</v>
      </c>
      <c r="M93" s="24">
        <f>COUNTIF(L$2:L93,L93)</f>
        <v>1</v>
      </c>
    </row>
    <row r="94" spans="1:13" x14ac:dyDescent="0.25">
      <c r="A94" s="24">
        <v>106</v>
      </c>
      <c r="B94" s="24">
        <v>359</v>
      </c>
      <c r="C94" s="23">
        <v>43798</v>
      </c>
      <c r="D94">
        <v>52.97</v>
      </c>
      <c r="E94" s="24">
        <v>44.97</v>
      </c>
      <c r="F94">
        <v>1</v>
      </c>
      <c r="G94" t="s">
        <v>2633</v>
      </c>
      <c r="H94" s="24">
        <v>163</v>
      </c>
      <c r="I94" s="24" t="s">
        <v>2635</v>
      </c>
      <c r="J94" s="23">
        <v>43740</v>
      </c>
      <c r="K94" s="23">
        <v>43799</v>
      </c>
      <c r="L94" s="24" t="str">
        <f t="shared" si="2"/>
        <v>1063594379852.9744.971control163Changing color of background from blue to green4374043799</v>
      </c>
      <c r="M94" s="24">
        <f>COUNTIF(L$2:L94,L94)</f>
        <v>1</v>
      </c>
    </row>
    <row r="95" spans="1:13" x14ac:dyDescent="0.25">
      <c r="A95" s="24">
        <v>107</v>
      </c>
      <c r="B95" s="24">
        <v>383</v>
      </c>
      <c r="C95" s="23">
        <v>43798</v>
      </c>
      <c r="D95">
        <v>110.97</v>
      </c>
      <c r="E95" s="24">
        <v>59.97</v>
      </c>
      <c r="F95">
        <v>1</v>
      </c>
      <c r="G95" t="s">
        <v>2633</v>
      </c>
      <c r="H95" s="24">
        <v>182</v>
      </c>
      <c r="I95" s="24" t="s">
        <v>2635</v>
      </c>
      <c r="J95" s="23">
        <v>43740</v>
      </c>
      <c r="K95" s="23">
        <v>43799</v>
      </c>
      <c r="L95" s="24" t="str">
        <f t="shared" si="2"/>
        <v>10738343798110.9759.971control182Changing color of background from blue to green4374043799</v>
      </c>
      <c r="M95" s="24">
        <f>COUNTIF(L$2:L95,L95)</f>
        <v>1</v>
      </c>
    </row>
    <row r="96" spans="1:13" x14ac:dyDescent="0.25">
      <c r="A96" s="24">
        <v>108</v>
      </c>
      <c r="B96" s="24">
        <v>243</v>
      </c>
      <c r="C96" s="23">
        <v>43799</v>
      </c>
      <c r="D96">
        <v>89.85</v>
      </c>
      <c r="E96" s="24">
        <v>44.97</v>
      </c>
      <c r="F96">
        <v>1</v>
      </c>
      <c r="G96" t="s">
        <v>2634</v>
      </c>
      <c r="H96" s="24">
        <v>97</v>
      </c>
      <c r="I96" s="24" t="s">
        <v>2635</v>
      </c>
      <c r="J96" s="23">
        <v>43740</v>
      </c>
      <c r="K96" s="23">
        <v>43799</v>
      </c>
      <c r="L96" s="24" t="str">
        <f t="shared" si="2"/>
        <v>1082434379989.8544.971test97Changing color of background from blue to green4374043799</v>
      </c>
      <c r="M96" s="24">
        <f>COUNTIF(L$2:L96,L96)</f>
        <v>1</v>
      </c>
    </row>
    <row r="97" spans="1:13" x14ac:dyDescent="0.25">
      <c r="A97" s="24">
        <v>109</v>
      </c>
      <c r="B97" s="24">
        <v>292</v>
      </c>
      <c r="C97" s="23">
        <v>43799</v>
      </c>
      <c r="D97">
        <v>157.97999999999999</v>
      </c>
      <c r="E97" s="24">
        <v>29.98</v>
      </c>
      <c r="F97">
        <v>1</v>
      </c>
      <c r="G97" t="s">
        <v>2633</v>
      </c>
      <c r="H97" s="24">
        <v>123</v>
      </c>
      <c r="I97" s="24" t="s">
        <v>2635</v>
      </c>
      <c r="J97" s="23">
        <v>43740</v>
      </c>
      <c r="K97" s="23">
        <v>43799</v>
      </c>
      <c r="L97" s="24" t="str">
        <f t="shared" si="2"/>
        <v>10929243799157.9829.981control123Changing color of background from blue to green4374043799</v>
      </c>
      <c r="M97" s="24">
        <f>COUNTIF(L$2:L97,L97)</f>
        <v>1</v>
      </c>
    </row>
    <row r="98" spans="1:13" x14ac:dyDescent="0.25">
      <c r="A98" s="24">
        <v>110</v>
      </c>
      <c r="B98" s="24">
        <v>326</v>
      </c>
      <c r="C98" s="23">
        <v>43799</v>
      </c>
      <c r="D98">
        <v>59.99</v>
      </c>
      <c r="E98" s="24">
        <v>14.99</v>
      </c>
      <c r="F98">
        <v>1</v>
      </c>
      <c r="G98" t="s">
        <v>2634</v>
      </c>
      <c r="H98" s="24">
        <v>143</v>
      </c>
      <c r="I98" s="24" t="s">
        <v>2635</v>
      </c>
      <c r="J98" s="23">
        <v>43740</v>
      </c>
      <c r="K98" s="23">
        <v>43799</v>
      </c>
      <c r="L98" s="24" t="str">
        <f t="shared" si="2"/>
        <v>1103264379959.9914.991test143Changing color of background from blue to green4374043799</v>
      </c>
      <c r="M98" s="24">
        <f>COUNTIF(L$2:L98,L98)</f>
        <v>1</v>
      </c>
    </row>
    <row r="99" spans="1:13" x14ac:dyDescent="0.25">
      <c r="A99" s="24">
        <v>111</v>
      </c>
      <c r="B99" s="24">
        <v>461</v>
      </c>
      <c r="C99" s="23">
        <v>43799</v>
      </c>
      <c r="D99">
        <v>199.99</v>
      </c>
      <c r="E99" s="24">
        <v>19.989999999999998</v>
      </c>
      <c r="F99">
        <v>1</v>
      </c>
      <c r="G99" t="s">
        <v>2634</v>
      </c>
      <c r="H99" s="24">
        <v>229</v>
      </c>
      <c r="I99" s="24" t="s">
        <v>2635</v>
      </c>
      <c r="J99" s="23">
        <v>43740</v>
      </c>
      <c r="K99" s="23">
        <v>43799</v>
      </c>
      <c r="L99" s="24" t="str">
        <f t="shared" si="2"/>
        <v>11146143799199.9919.991test229Changing color of background from blue to green4374043799</v>
      </c>
      <c r="M99" s="24">
        <f>COUNTIF(L$2:L99,L99)</f>
        <v>1</v>
      </c>
    </row>
    <row r="100" spans="1:13" x14ac:dyDescent="0.25">
      <c r="A100" s="24">
        <v>163</v>
      </c>
      <c r="B100" s="24">
        <v>140</v>
      </c>
      <c r="C100" s="23">
        <v>43836</v>
      </c>
      <c r="D100">
        <v>116.97</v>
      </c>
      <c r="E100" s="24">
        <v>59.97</v>
      </c>
      <c r="F100">
        <v>2</v>
      </c>
      <c r="G100" t="s">
        <v>2633</v>
      </c>
      <c r="H100" s="24">
        <v>287</v>
      </c>
      <c r="I100" s="24" t="s">
        <v>2636</v>
      </c>
      <c r="J100" s="23">
        <v>43834</v>
      </c>
      <c r="K100" s="23">
        <v>43875</v>
      </c>
      <c r="L100" s="24" t="str">
        <f t="shared" si="2"/>
        <v>16314043836116.9759.972control287Showing 5 recommendation instead of 3 on each item page4383443875</v>
      </c>
      <c r="M100" s="24">
        <f>COUNTIF(L$2:L100,L100)</f>
        <v>1</v>
      </c>
    </row>
    <row r="101" spans="1:13" x14ac:dyDescent="0.25">
      <c r="A101" s="24">
        <v>167</v>
      </c>
      <c r="B101" s="24">
        <v>192</v>
      </c>
      <c r="C101" s="23">
        <v>43838</v>
      </c>
      <c r="D101">
        <v>77.97</v>
      </c>
      <c r="E101" s="24">
        <v>44.97</v>
      </c>
      <c r="F101">
        <v>2</v>
      </c>
      <c r="G101" t="s">
        <v>2634</v>
      </c>
      <c r="H101" s="24">
        <v>315</v>
      </c>
      <c r="I101" s="24" t="s">
        <v>2636</v>
      </c>
      <c r="J101" s="23">
        <v>43834</v>
      </c>
      <c r="K101" s="23">
        <v>43875</v>
      </c>
      <c r="L101" s="24" t="str">
        <f t="shared" si="2"/>
        <v>1671924383877.9744.972test315Showing 5 recommendation instead of 3 on each item page4383443875</v>
      </c>
      <c r="M101" s="24">
        <f>COUNTIF(L$2:L101,L101)</f>
        <v>1</v>
      </c>
    </row>
    <row r="102" spans="1:13" x14ac:dyDescent="0.25">
      <c r="A102" s="24">
        <v>185</v>
      </c>
      <c r="B102" s="24">
        <v>90</v>
      </c>
      <c r="C102" s="23">
        <v>43851</v>
      </c>
      <c r="D102">
        <v>191.9</v>
      </c>
      <c r="E102" s="24">
        <v>39.979999999999997</v>
      </c>
      <c r="F102">
        <v>2</v>
      </c>
      <c r="G102" t="s">
        <v>2634</v>
      </c>
      <c r="H102" s="24">
        <v>270</v>
      </c>
      <c r="I102" s="24" t="s">
        <v>2636</v>
      </c>
      <c r="J102" s="23">
        <v>43834</v>
      </c>
      <c r="K102" s="23">
        <v>43875</v>
      </c>
      <c r="L102" s="24" t="str">
        <f t="shared" si="2"/>
        <v>1859043851191.939.982test270Showing 5 recommendation instead of 3 on each item page4383443875</v>
      </c>
      <c r="M102" s="24">
        <f>COUNTIF(L$2:L102,L102)</f>
        <v>1</v>
      </c>
    </row>
    <row r="103" spans="1:13" x14ac:dyDescent="0.25">
      <c r="A103" s="24">
        <v>222</v>
      </c>
      <c r="B103" s="24">
        <v>448</v>
      </c>
      <c r="C103" s="23">
        <v>43870</v>
      </c>
      <c r="D103">
        <v>284.93</v>
      </c>
      <c r="E103" s="24">
        <v>104.93</v>
      </c>
      <c r="F103">
        <v>2</v>
      </c>
      <c r="G103" t="s">
        <v>2634</v>
      </c>
      <c r="H103" s="24">
        <v>473</v>
      </c>
      <c r="I103" s="24" t="s">
        <v>2636</v>
      </c>
      <c r="J103" s="23">
        <v>43834</v>
      </c>
      <c r="K103" s="23">
        <v>43875</v>
      </c>
      <c r="L103" s="24" t="str">
        <f t="shared" si="2"/>
        <v>22244843870284.93104.932test473Showing 5 recommendation instead of 3 on each item page4383443875</v>
      </c>
      <c r="M103" s="24">
        <f>COUNTIF(L$2:L103,L103)</f>
        <v>1</v>
      </c>
    </row>
    <row r="104" spans="1:13" x14ac:dyDescent="0.25">
      <c r="A104" s="24">
        <v>226</v>
      </c>
      <c r="B104" s="24">
        <v>172</v>
      </c>
      <c r="C104" s="23">
        <v>43873</v>
      </c>
      <c r="D104">
        <v>491.05</v>
      </c>
      <c r="E104" s="24">
        <v>74.95</v>
      </c>
      <c r="F104">
        <v>2</v>
      </c>
      <c r="G104" t="s">
        <v>2633</v>
      </c>
      <c r="H104" s="24">
        <v>303</v>
      </c>
      <c r="I104" s="24" t="s">
        <v>2636</v>
      </c>
      <c r="J104" s="23">
        <v>43834</v>
      </c>
      <c r="K104" s="23">
        <v>43875</v>
      </c>
      <c r="L104" s="24" t="str">
        <f t="shared" si="2"/>
        <v>22617243873491.0574.952control303Showing 5 recommendation instead of 3 on each item page4383443875</v>
      </c>
      <c r="M104" s="24">
        <f>COUNTIF(L$2:L104,L104)</f>
        <v>1</v>
      </c>
    </row>
    <row r="105" spans="1:13" x14ac:dyDescent="0.25">
      <c r="A105" s="24">
        <v>227</v>
      </c>
      <c r="B105" s="24">
        <v>219</v>
      </c>
      <c r="C105" s="23">
        <v>43873</v>
      </c>
      <c r="D105">
        <v>24.99</v>
      </c>
      <c r="E105" s="24">
        <v>14.99</v>
      </c>
      <c r="F105">
        <v>2</v>
      </c>
      <c r="G105" t="s">
        <v>2634</v>
      </c>
      <c r="H105" s="24">
        <v>328</v>
      </c>
      <c r="I105" s="24" t="s">
        <v>2636</v>
      </c>
      <c r="J105" s="23">
        <v>43834</v>
      </c>
      <c r="K105" s="23">
        <v>43875</v>
      </c>
      <c r="L105" s="24" t="str">
        <f t="shared" si="2"/>
        <v>2272194387324.9914.992test328Showing 5 recommendation instead of 3 on each item page4383443875</v>
      </c>
      <c r="M105" s="24">
        <f>COUNTIF(L$2:L105,L105)</f>
        <v>1</v>
      </c>
    </row>
    <row r="106" spans="1:13" x14ac:dyDescent="0.25">
      <c r="A106" s="24">
        <v>273</v>
      </c>
      <c r="B106" s="24">
        <v>460</v>
      </c>
      <c r="C106" s="23">
        <v>43905</v>
      </c>
      <c r="D106">
        <v>235.95</v>
      </c>
      <c r="E106" s="24">
        <v>64.95</v>
      </c>
      <c r="F106">
        <v>3</v>
      </c>
      <c r="G106" t="s">
        <v>2633</v>
      </c>
      <c r="H106" s="24">
        <v>775</v>
      </c>
      <c r="I106" s="24" t="s">
        <v>2637</v>
      </c>
      <c r="J106" s="23">
        <v>43901</v>
      </c>
      <c r="K106" s="23">
        <v>43951</v>
      </c>
      <c r="L106" s="24" t="str">
        <f t="shared" si="2"/>
        <v>27346043905235.9564.953control775Showing discount on the products page as well4390143951</v>
      </c>
      <c r="M106" s="24">
        <f>COUNTIF(L$2:L106,L106)</f>
        <v>1</v>
      </c>
    </row>
    <row r="107" spans="1:13" x14ac:dyDescent="0.25">
      <c r="A107" s="24">
        <v>275</v>
      </c>
      <c r="B107" s="24">
        <v>451</v>
      </c>
      <c r="C107" s="23">
        <v>43907</v>
      </c>
      <c r="D107">
        <v>31.29</v>
      </c>
      <c r="E107" s="24">
        <v>14.99</v>
      </c>
      <c r="F107">
        <v>3</v>
      </c>
      <c r="G107" t="s">
        <v>2633</v>
      </c>
      <c r="H107" s="24">
        <v>771</v>
      </c>
      <c r="I107" s="24" t="s">
        <v>2637</v>
      </c>
      <c r="J107" s="23">
        <v>43901</v>
      </c>
      <c r="K107" s="23">
        <v>43951</v>
      </c>
      <c r="L107" s="24" t="str">
        <f t="shared" si="2"/>
        <v>2754514390731.2914.993control771Showing discount on the products page as well4390143951</v>
      </c>
      <c r="M107" s="24">
        <f>COUNTIF(L$2:L107,L107)</f>
        <v>1</v>
      </c>
    </row>
    <row r="108" spans="1:13" x14ac:dyDescent="0.25">
      <c r="A108" s="24">
        <v>277</v>
      </c>
      <c r="B108" s="24">
        <v>26</v>
      </c>
      <c r="C108" s="23">
        <v>43908</v>
      </c>
      <c r="D108">
        <v>70.89</v>
      </c>
      <c r="E108" s="24">
        <v>44.97</v>
      </c>
      <c r="F108">
        <v>3</v>
      </c>
      <c r="G108" t="s">
        <v>2633</v>
      </c>
      <c r="H108" s="24">
        <v>504</v>
      </c>
      <c r="I108" s="24" t="s">
        <v>2637</v>
      </c>
      <c r="J108" s="23">
        <v>43901</v>
      </c>
      <c r="K108" s="23">
        <v>43951</v>
      </c>
      <c r="L108" s="24" t="str">
        <f t="shared" si="2"/>
        <v>277264390870.8944.973control504Showing discount on the products page as well4390143951</v>
      </c>
      <c r="M108" s="24">
        <f>COUNTIF(L$2:L108,L108)</f>
        <v>1</v>
      </c>
    </row>
    <row r="109" spans="1:13" x14ac:dyDescent="0.25">
      <c r="A109" s="24">
        <v>283</v>
      </c>
      <c r="B109" s="24">
        <v>199</v>
      </c>
      <c r="C109" s="23">
        <v>43914</v>
      </c>
      <c r="D109">
        <v>27.99</v>
      </c>
      <c r="E109" s="24">
        <v>14.99</v>
      </c>
      <c r="F109">
        <v>3</v>
      </c>
      <c r="G109" t="s">
        <v>2634</v>
      </c>
      <c r="H109" s="24">
        <v>596</v>
      </c>
      <c r="I109" s="24" t="s">
        <v>2637</v>
      </c>
      <c r="J109" s="23">
        <v>43901</v>
      </c>
      <c r="K109" s="23">
        <v>43951</v>
      </c>
      <c r="L109" s="24" t="str">
        <f t="shared" si="2"/>
        <v>2831994391427.9914.993test596Showing discount on the products page as well4390143951</v>
      </c>
      <c r="M109" s="24">
        <f>COUNTIF(L$2:L109,L109)</f>
        <v>1</v>
      </c>
    </row>
    <row r="110" spans="1:13" x14ac:dyDescent="0.25">
      <c r="A110" s="24">
        <v>293</v>
      </c>
      <c r="B110" s="24">
        <v>81</v>
      </c>
      <c r="C110" s="23">
        <v>43920</v>
      </c>
      <c r="D110">
        <v>19.48</v>
      </c>
      <c r="E110" s="24">
        <v>29.98</v>
      </c>
      <c r="F110">
        <v>3</v>
      </c>
      <c r="G110" t="s">
        <v>2634</v>
      </c>
      <c r="H110" s="24">
        <v>533</v>
      </c>
      <c r="I110" s="24" t="s">
        <v>2637</v>
      </c>
      <c r="J110" s="23">
        <v>43901</v>
      </c>
      <c r="K110" s="23">
        <v>43951</v>
      </c>
      <c r="L110" s="24" t="str">
        <f t="shared" si="2"/>
        <v>293814392019.4829.983test533Showing discount on the products page as well4390143951</v>
      </c>
      <c r="M110" s="24">
        <f>COUNTIF(L$2:L110,L110)</f>
        <v>1</v>
      </c>
    </row>
    <row r="111" spans="1:13" x14ac:dyDescent="0.25">
      <c r="A111" s="24">
        <v>309</v>
      </c>
      <c r="B111" s="24">
        <v>198</v>
      </c>
      <c r="C111" s="23">
        <v>43929</v>
      </c>
      <c r="D111">
        <v>64.989999999999995</v>
      </c>
      <c r="E111" s="24">
        <v>14.99</v>
      </c>
      <c r="F111">
        <v>3</v>
      </c>
      <c r="G111" t="s">
        <v>2633</v>
      </c>
      <c r="H111" s="24">
        <v>595</v>
      </c>
      <c r="I111" s="24" t="s">
        <v>2637</v>
      </c>
      <c r="J111" s="23">
        <v>43901</v>
      </c>
      <c r="K111" s="23">
        <v>43951</v>
      </c>
      <c r="L111" s="24" t="str">
        <f t="shared" si="2"/>
        <v>3091984392964.9914.993control595Showing discount on the products page as well4390143951</v>
      </c>
      <c r="M111" s="24">
        <f>COUNTIF(L$2:L111,L111)</f>
        <v>1</v>
      </c>
    </row>
    <row r="112" spans="1:13" x14ac:dyDescent="0.25">
      <c r="A112" s="24">
        <v>311</v>
      </c>
      <c r="B112" s="24">
        <v>86</v>
      </c>
      <c r="C112" s="23">
        <v>43930</v>
      </c>
      <c r="D112">
        <v>7.98</v>
      </c>
      <c r="E112" s="24">
        <v>29.98</v>
      </c>
      <c r="F112">
        <v>3</v>
      </c>
      <c r="G112" t="s">
        <v>2634</v>
      </c>
      <c r="H112" s="24">
        <v>536</v>
      </c>
      <c r="I112" s="24" t="s">
        <v>2637</v>
      </c>
      <c r="J112" s="23">
        <v>43901</v>
      </c>
      <c r="K112" s="23">
        <v>43951</v>
      </c>
      <c r="L112" s="24" t="str">
        <f t="shared" si="2"/>
        <v>31186439307.9829.983test536Showing discount on the products page as well4390143951</v>
      </c>
      <c r="M112" s="24">
        <f>COUNTIF(L$2:L112,L112)</f>
        <v>1</v>
      </c>
    </row>
    <row r="113" spans="1:13" x14ac:dyDescent="0.25">
      <c r="A113" s="24">
        <v>315</v>
      </c>
      <c r="B113" s="24">
        <v>488</v>
      </c>
      <c r="C113" s="23">
        <v>43932</v>
      </c>
      <c r="D113">
        <v>27.9</v>
      </c>
      <c r="E113" s="24">
        <v>29.98</v>
      </c>
      <c r="F113">
        <v>3</v>
      </c>
      <c r="G113" t="s">
        <v>2634</v>
      </c>
      <c r="H113" s="24">
        <v>786</v>
      </c>
      <c r="I113" s="24" t="s">
        <v>2637</v>
      </c>
      <c r="J113" s="23">
        <v>43901</v>
      </c>
      <c r="K113" s="23">
        <v>43951</v>
      </c>
      <c r="L113" s="24" t="str">
        <f t="shared" si="2"/>
        <v>3154884393227.929.983test786Showing discount on the products page as well4390143951</v>
      </c>
      <c r="M113" s="24">
        <f>COUNTIF(L$2:L113,L113)</f>
        <v>1</v>
      </c>
    </row>
    <row r="114" spans="1:13" x14ac:dyDescent="0.25">
      <c r="A114" s="24">
        <v>318</v>
      </c>
      <c r="B114" s="24">
        <v>97</v>
      </c>
      <c r="C114" s="23">
        <v>43935</v>
      </c>
      <c r="D114">
        <v>173.9</v>
      </c>
      <c r="E114" s="24">
        <v>29.98</v>
      </c>
      <c r="F114">
        <v>3</v>
      </c>
      <c r="G114" t="s">
        <v>2633</v>
      </c>
      <c r="H114" s="24">
        <v>541</v>
      </c>
      <c r="I114" s="24" t="s">
        <v>2637</v>
      </c>
      <c r="J114" s="23">
        <v>43901</v>
      </c>
      <c r="K114" s="23">
        <v>43951</v>
      </c>
      <c r="L114" s="24" t="str">
        <f t="shared" si="2"/>
        <v>3189743935173.929.983control541Showing discount on the products page as well4390143951</v>
      </c>
      <c r="M114" s="24">
        <f>COUNTIF(L$2:L114,L114)</f>
        <v>1</v>
      </c>
    </row>
    <row r="115" spans="1:13" x14ac:dyDescent="0.25">
      <c r="A115" s="24">
        <v>321</v>
      </c>
      <c r="B115" s="24">
        <v>486</v>
      </c>
      <c r="C115" s="23">
        <v>43937</v>
      </c>
      <c r="D115">
        <v>408.87</v>
      </c>
      <c r="E115" s="24">
        <v>44.97</v>
      </c>
      <c r="F115">
        <v>3</v>
      </c>
      <c r="G115" t="s">
        <v>2634</v>
      </c>
      <c r="H115" s="24">
        <v>785</v>
      </c>
      <c r="I115" s="24" t="s">
        <v>2637</v>
      </c>
      <c r="J115" s="23">
        <v>43901</v>
      </c>
      <c r="K115" s="23">
        <v>43951</v>
      </c>
      <c r="L115" s="24" t="str">
        <f t="shared" si="2"/>
        <v>32148643937408.8744.973test785Showing discount on the products page as well4390143951</v>
      </c>
      <c r="M115" s="24">
        <f>COUNTIF(L$2:L115,L115)</f>
        <v>1</v>
      </c>
    </row>
    <row r="116" spans="1:13" x14ac:dyDescent="0.25">
      <c r="A116" s="24">
        <v>322</v>
      </c>
      <c r="B116" s="24">
        <v>7</v>
      </c>
      <c r="C116" s="23">
        <v>43938</v>
      </c>
      <c r="D116">
        <v>13.49</v>
      </c>
      <c r="E116" s="24">
        <v>19.989999999999998</v>
      </c>
      <c r="F116">
        <v>3</v>
      </c>
      <c r="G116" t="s">
        <v>2634</v>
      </c>
      <c r="H116" s="24">
        <v>493</v>
      </c>
      <c r="I116" s="24" t="s">
        <v>2637</v>
      </c>
      <c r="J116" s="23">
        <v>43901</v>
      </c>
      <c r="K116" s="23">
        <v>43951</v>
      </c>
      <c r="L116" s="24" t="str">
        <f t="shared" si="2"/>
        <v>32274393813.4919.993test493Showing discount on the products page as well4390143951</v>
      </c>
      <c r="M116" s="24">
        <f>COUNTIF(L$2:L116,L116)</f>
        <v>1</v>
      </c>
    </row>
    <row r="117" spans="1:13" x14ac:dyDescent="0.25">
      <c r="A117" s="24">
        <v>323</v>
      </c>
      <c r="B117" s="24">
        <v>29</v>
      </c>
      <c r="C117" s="23">
        <v>43938</v>
      </c>
      <c r="D117">
        <v>62.77</v>
      </c>
      <c r="E117" s="24">
        <v>24.97</v>
      </c>
      <c r="F117">
        <v>3</v>
      </c>
      <c r="G117" t="s">
        <v>2633</v>
      </c>
      <c r="H117" s="24">
        <v>506</v>
      </c>
      <c r="I117" s="24" t="s">
        <v>2637</v>
      </c>
      <c r="J117" s="23">
        <v>43901</v>
      </c>
      <c r="K117" s="23">
        <v>43951</v>
      </c>
      <c r="L117" s="24" t="str">
        <f t="shared" si="2"/>
        <v>323294393862.7724.973control506Showing discount on the products page as well4390143951</v>
      </c>
      <c r="M117" s="24">
        <f>COUNTIF(L$2:L117,L117)</f>
        <v>1</v>
      </c>
    </row>
    <row r="118" spans="1:13" x14ac:dyDescent="0.25">
      <c r="A118" s="24">
        <v>340</v>
      </c>
      <c r="B118" s="24">
        <v>82</v>
      </c>
      <c r="C118" s="23">
        <v>43947</v>
      </c>
      <c r="D118">
        <v>139.94</v>
      </c>
      <c r="E118" s="24">
        <v>59.94</v>
      </c>
      <c r="F118">
        <v>3</v>
      </c>
      <c r="G118" t="s">
        <v>2634</v>
      </c>
      <c r="H118" s="24">
        <v>534</v>
      </c>
      <c r="I118" s="24" t="s">
        <v>2637</v>
      </c>
      <c r="J118" s="23">
        <v>43901</v>
      </c>
      <c r="K118" s="23">
        <v>43951</v>
      </c>
      <c r="L118" s="24" t="str">
        <f t="shared" si="2"/>
        <v>3408243947139.9459.943test534Showing discount on the products page as well4390143951</v>
      </c>
      <c r="M118" s="24">
        <f>COUNTIF(L$2:L118,L118)</f>
        <v>1</v>
      </c>
    </row>
    <row r="119" spans="1:13" x14ac:dyDescent="0.25">
      <c r="A119" s="24">
        <v>342</v>
      </c>
      <c r="B119" s="24">
        <v>163</v>
      </c>
      <c r="C119" s="23">
        <v>43948</v>
      </c>
      <c r="D119">
        <v>13.95</v>
      </c>
      <c r="E119" s="24">
        <v>14.99</v>
      </c>
      <c r="F119">
        <v>3</v>
      </c>
      <c r="G119" t="s">
        <v>2634</v>
      </c>
      <c r="H119" s="24">
        <v>576</v>
      </c>
      <c r="I119" s="24" t="s">
        <v>2637</v>
      </c>
      <c r="J119" s="23">
        <v>43901</v>
      </c>
      <c r="K119" s="23">
        <v>43951</v>
      </c>
      <c r="L119" s="24" t="str">
        <f t="shared" si="2"/>
        <v>3421634394813.9514.993test576Showing discount on the products page as well4390143951</v>
      </c>
      <c r="M119" s="24">
        <f>COUNTIF(L$2:L119,L119)</f>
        <v>1</v>
      </c>
    </row>
    <row r="120" spans="1:13" x14ac:dyDescent="0.25">
      <c r="A120" s="24">
        <v>351</v>
      </c>
      <c r="B120" s="24">
        <v>277</v>
      </c>
      <c r="C120" s="23">
        <v>43951</v>
      </c>
      <c r="D120">
        <v>711.92</v>
      </c>
      <c r="E120" s="24">
        <v>119.92</v>
      </c>
      <c r="F120">
        <v>3</v>
      </c>
      <c r="G120" t="s">
        <v>2634</v>
      </c>
      <c r="H120" s="24">
        <v>642</v>
      </c>
      <c r="I120" s="24" t="s">
        <v>2637</v>
      </c>
      <c r="J120" s="23">
        <v>43901</v>
      </c>
      <c r="K120" s="23">
        <v>43951</v>
      </c>
      <c r="L120" s="24" t="str">
        <f t="shared" si="2"/>
        <v>35127743951711.92119.923test642Showing discount on the products page as well4390143951</v>
      </c>
      <c r="M120" s="24">
        <f>COUNTIF(L$2:L120,L120)</f>
        <v>1</v>
      </c>
    </row>
    <row r="121" spans="1:13" x14ac:dyDescent="0.25">
      <c r="A121" s="24">
        <v>406</v>
      </c>
      <c r="B121" s="24">
        <v>118</v>
      </c>
      <c r="C121" s="23">
        <v>43986</v>
      </c>
      <c r="D121">
        <v>13.99</v>
      </c>
      <c r="E121" s="24">
        <v>14.99</v>
      </c>
      <c r="F121">
        <v>4</v>
      </c>
      <c r="G121" t="s">
        <v>2633</v>
      </c>
      <c r="H121" s="24">
        <v>870</v>
      </c>
      <c r="I121" s="24" t="s">
        <v>2638</v>
      </c>
      <c r="J121" s="23">
        <v>43983</v>
      </c>
      <c r="K121" s="23">
        <v>44027</v>
      </c>
      <c r="L121" s="24" t="str">
        <f t="shared" si="2"/>
        <v>4061184398613.9914.994control870Adding a remember me on this device option4398344027</v>
      </c>
      <c r="M121" s="24">
        <f>COUNTIF(L$2:L121,L121)</f>
        <v>1</v>
      </c>
    </row>
    <row r="122" spans="1:13" x14ac:dyDescent="0.25">
      <c r="A122" s="24">
        <v>413</v>
      </c>
      <c r="B122" s="24">
        <v>482</v>
      </c>
      <c r="C122" s="23">
        <v>43988</v>
      </c>
      <c r="D122">
        <v>237</v>
      </c>
      <c r="E122" s="24">
        <v>14.97</v>
      </c>
      <c r="F122">
        <v>4</v>
      </c>
      <c r="G122" t="s">
        <v>2634</v>
      </c>
      <c r="H122" s="24">
        <v>1132</v>
      </c>
      <c r="I122" s="24" t="s">
        <v>2638</v>
      </c>
      <c r="J122" s="23">
        <v>43983</v>
      </c>
      <c r="K122" s="23">
        <v>44027</v>
      </c>
      <c r="L122" s="24" t="str">
        <f t="shared" si="2"/>
        <v>4134824398823714.974test1132Adding a remember me on this device option4398344027</v>
      </c>
      <c r="M122" s="24">
        <f>COUNTIF(L$2:L122,L122)</f>
        <v>1</v>
      </c>
    </row>
    <row r="123" spans="1:13" x14ac:dyDescent="0.25">
      <c r="A123" s="24">
        <v>419</v>
      </c>
      <c r="B123" s="24">
        <v>108</v>
      </c>
      <c r="C123" s="23">
        <v>43994</v>
      </c>
      <c r="D123">
        <v>163.98</v>
      </c>
      <c r="E123" s="24">
        <v>19.98</v>
      </c>
      <c r="F123">
        <v>4</v>
      </c>
      <c r="G123" t="s">
        <v>2634</v>
      </c>
      <c r="H123" s="24">
        <v>862</v>
      </c>
      <c r="I123" s="24" t="s">
        <v>2638</v>
      </c>
      <c r="J123" s="23">
        <v>43983</v>
      </c>
      <c r="K123" s="23">
        <v>44027</v>
      </c>
      <c r="L123" s="24" t="str">
        <f t="shared" si="2"/>
        <v>41910843994163.9819.984test862Adding a remember me on this device option4398344027</v>
      </c>
      <c r="M123" s="24">
        <f>COUNTIF(L$2:L123,L123)</f>
        <v>1</v>
      </c>
    </row>
    <row r="124" spans="1:13" x14ac:dyDescent="0.25">
      <c r="A124" s="24">
        <v>431</v>
      </c>
      <c r="B124" s="24">
        <v>34</v>
      </c>
      <c r="C124" s="23">
        <v>44001</v>
      </c>
      <c r="D124">
        <v>74.97</v>
      </c>
      <c r="E124" s="24">
        <v>44.97</v>
      </c>
      <c r="F124">
        <v>4</v>
      </c>
      <c r="G124" t="s">
        <v>2634</v>
      </c>
      <c r="H124" s="24">
        <v>812</v>
      </c>
      <c r="I124" s="24" t="s">
        <v>2638</v>
      </c>
      <c r="J124" s="23">
        <v>43983</v>
      </c>
      <c r="K124" s="23">
        <v>44027</v>
      </c>
      <c r="L124" s="24" t="str">
        <f t="shared" si="2"/>
        <v>431344400174.9744.974test812Adding a remember me on this device option4398344027</v>
      </c>
      <c r="M124" s="24">
        <f>COUNTIF(L$2:L124,L124)</f>
        <v>1</v>
      </c>
    </row>
    <row r="125" spans="1:13" x14ac:dyDescent="0.25">
      <c r="A125" s="24">
        <v>437</v>
      </c>
      <c r="B125" s="24">
        <v>84</v>
      </c>
      <c r="C125" s="23">
        <v>44004</v>
      </c>
      <c r="D125">
        <v>2825.96</v>
      </c>
      <c r="E125" s="24">
        <v>69.959999999999994</v>
      </c>
      <c r="F125">
        <v>4</v>
      </c>
      <c r="G125" t="s">
        <v>2633</v>
      </c>
      <c r="H125" s="24">
        <v>846</v>
      </c>
      <c r="I125" s="24" t="s">
        <v>2638</v>
      </c>
      <c r="J125" s="23">
        <v>43983</v>
      </c>
      <c r="K125" s="23">
        <v>44027</v>
      </c>
      <c r="L125" s="24" t="str">
        <f t="shared" si="2"/>
        <v>43784440042825.9669.964control846Adding a remember me on this device option4398344027</v>
      </c>
      <c r="M125" s="24">
        <f>COUNTIF(L$2:L125,L125)</f>
        <v>1</v>
      </c>
    </row>
    <row r="126" spans="1:13" x14ac:dyDescent="0.25">
      <c r="A126" s="24">
        <v>443</v>
      </c>
      <c r="B126" s="24">
        <v>228</v>
      </c>
      <c r="C126" s="23">
        <v>44008</v>
      </c>
      <c r="D126">
        <v>164.9</v>
      </c>
      <c r="E126" s="24">
        <v>99.95</v>
      </c>
      <c r="F126">
        <v>4</v>
      </c>
      <c r="G126" t="s">
        <v>2633</v>
      </c>
      <c r="H126" s="24">
        <v>943</v>
      </c>
      <c r="I126" s="24" t="s">
        <v>2638</v>
      </c>
      <c r="J126" s="23">
        <v>43983</v>
      </c>
      <c r="K126" s="23">
        <v>44027</v>
      </c>
      <c r="L126" s="24" t="str">
        <f t="shared" si="2"/>
        <v>44322844008164.999.954control943Adding a remember me on this device option4398344027</v>
      </c>
      <c r="M126" s="24">
        <f>COUNTIF(L$2:L126,L126)</f>
        <v>1</v>
      </c>
    </row>
    <row r="127" spans="1:13" x14ac:dyDescent="0.25">
      <c r="A127" s="24">
        <v>444</v>
      </c>
      <c r="B127" s="24">
        <v>168</v>
      </c>
      <c r="C127" s="23">
        <v>44009</v>
      </c>
      <c r="D127">
        <v>155.97</v>
      </c>
      <c r="E127" s="24">
        <v>104.94</v>
      </c>
      <c r="F127">
        <v>4</v>
      </c>
      <c r="G127" t="s">
        <v>2633</v>
      </c>
      <c r="H127" s="24">
        <v>904</v>
      </c>
      <c r="I127" s="24" t="s">
        <v>2638</v>
      </c>
      <c r="J127" s="23">
        <v>43983</v>
      </c>
      <c r="K127" s="23">
        <v>44027</v>
      </c>
      <c r="L127" s="24" t="str">
        <f t="shared" si="2"/>
        <v>44416844009155.97104.944control904Adding a remember me on this device option4398344027</v>
      </c>
      <c r="M127" s="24">
        <f>COUNTIF(L$2:L127,L127)</f>
        <v>1</v>
      </c>
    </row>
    <row r="128" spans="1:13" x14ac:dyDescent="0.25">
      <c r="A128" s="24">
        <v>446</v>
      </c>
      <c r="B128" s="24">
        <v>456</v>
      </c>
      <c r="C128" s="23">
        <v>44010</v>
      </c>
      <c r="D128">
        <v>100</v>
      </c>
      <c r="E128" s="24">
        <v>19.98</v>
      </c>
      <c r="F128">
        <v>4</v>
      </c>
      <c r="G128" t="s">
        <v>2633</v>
      </c>
      <c r="H128" s="24">
        <v>1117</v>
      </c>
      <c r="I128" s="24" t="s">
        <v>2638</v>
      </c>
      <c r="J128" s="23">
        <v>43983</v>
      </c>
      <c r="K128" s="23">
        <v>44027</v>
      </c>
      <c r="L128" s="24" t="str">
        <f t="shared" si="2"/>
        <v>4464564401010019.984control1117Adding a remember me on this device option4398344027</v>
      </c>
      <c r="M128" s="24">
        <f>COUNTIF(L$2:L128,L128)</f>
        <v>1</v>
      </c>
    </row>
    <row r="129" spans="1:13" x14ac:dyDescent="0.25">
      <c r="A129" s="24">
        <v>447</v>
      </c>
      <c r="B129" s="24">
        <v>158</v>
      </c>
      <c r="C129" s="23">
        <v>44011</v>
      </c>
      <c r="D129">
        <v>57.95</v>
      </c>
      <c r="E129" s="24">
        <v>24.99</v>
      </c>
      <c r="F129">
        <v>4</v>
      </c>
      <c r="G129" t="s">
        <v>2634</v>
      </c>
      <c r="H129" s="24">
        <v>895</v>
      </c>
      <c r="I129" s="24" t="s">
        <v>2638</v>
      </c>
      <c r="J129" s="23">
        <v>43983</v>
      </c>
      <c r="K129" s="23">
        <v>44027</v>
      </c>
      <c r="L129" s="24" t="str">
        <f t="shared" si="2"/>
        <v>4471584401157.9524.994test895Adding a remember me on this device option4398344027</v>
      </c>
      <c r="M129" s="24">
        <f>COUNTIF(L$2:L129,L129)</f>
        <v>1</v>
      </c>
    </row>
    <row r="130" spans="1:13" x14ac:dyDescent="0.25">
      <c r="A130" s="24">
        <v>453</v>
      </c>
      <c r="B130" s="24">
        <v>453</v>
      </c>
      <c r="C130" s="23">
        <v>44012</v>
      </c>
      <c r="D130">
        <v>71.92</v>
      </c>
      <c r="E130" s="24">
        <v>34.979999999999997</v>
      </c>
      <c r="F130">
        <v>4</v>
      </c>
      <c r="G130" t="s">
        <v>2633</v>
      </c>
      <c r="H130" s="24">
        <v>1115</v>
      </c>
      <c r="I130" s="24" t="s">
        <v>2638</v>
      </c>
      <c r="J130" s="23">
        <v>43983</v>
      </c>
      <c r="K130" s="23">
        <v>44027</v>
      </c>
      <c r="L130" s="24" t="str">
        <f t="shared" si="2"/>
        <v>4534534401271.9234.984control1115Adding a remember me on this device option4398344027</v>
      </c>
      <c r="M130" s="24">
        <f>COUNTIF(L$2:L130,L130)</f>
        <v>1</v>
      </c>
    </row>
    <row r="131" spans="1:13" x14ac:dyDescent="0.25">
      <c r="A131" s="24">
        <v>459</v>
      </c>
      <c r="B131" s="24">
        <v>119</v>
      </c>
      <c r="C131" s="23">
        <v>44015</v>
      </c>
      <c r="D131">
        <v>45.36</v>
      </c>
      <c r="E131" s="24">
        <v>49.98</v>
      </c>
      <c r="F131">
        <v>4</v>
      </c>
      <c r="G131" t="s">
        <v>2634</v>
      </c>
      <c r="H131" s="24">
        <v>871</v>
      </c>
      <c r="I131" s="24" t="s">
        <v>2638</v>
      </c>
      <c r="J131" s="23">
        <v>43983</v>
      </c>
      <c r="K131" s="23">
        <v>44027</v>
      </c>
      <c r="L131" s="24" t="str">
        <f t="shared" si="2"/>
        <v>4591194401545.3649.984test871Adding a remember me on this device option4398344027</v>
      </c>
      <c r="M131" s="24">
        <f>COUNTIF(L$2:L131,L131)</f>
        <v>1</v>
      </c>
    </row>
    <row r="132" spans="1:13" x14ac:dyDescent="0.25">
      <c r="A132" s="24">
        <v>462</v>
      </c>
      <c r="B132" s="24">
        <v>134</v>
      </c>
      <c r="C132" s="23">
        <v>44016</v>
      </c>
      <c r="D132">
        <v>27.98</v>
      </c>
      <c r="E132" s="24">
        <v>19.98</v>
      </c>
      <c r="F132">
        <v>4</v>
      </c>
      <c r="G132" t="s">
        <v>2633</v>
      </c>
      <c r="H132" s="24">
        <v>879</v>
      </c>
      <c r="I132" s="24" t="s">
        <v>2638</v>
      </c>
      <c r="J132" s="23">
        <v>43983</v>
      </c>
      <c r="K132" s="23">
        <v>44027</v>
      </c>
      <c r="L132" s="24" t="str">
        <f t="shared" si="2"/>
        <v>4621344401627.9819.984control879Adding a remember me on this device option4398344027</v>
      </c>
      <c r="M132" s="24">
        <f>COUNTIF(L$2:L132,L132)</f>
        <v>1</v>
      </c>
    </row>
    <row r="133" spans="1:13" x14ac:dyDescent="0.25">
      <c r="A133" s="24">
        <v>470</v>
      </c>
      <c r="B133" s="24">
        <v>466</v>
      </c>
      <c r="C133" s="23">
        <v>44020</v>
      </c>
      <c r="D133">
        <v>27.98</v>
      </c>
      <c r="E133" s="24">
        <v>29.98</v>
      </c>
      <c r="F133">
        <v>4</v>
      </c>
      <c r="G133" t="s">
        <v>2634</v>
      </c>
      <c r="H133" s="24">
        <v>1122</v>
      </c>
      <c r="I133" s="24" t="s">
        <v>2638</v>
      </c>
      <c r="J133" s="23">
        <v>43983</v>
      </c>
      <c r="K133" s="23">
        <v>44027</v>
      </c>
      <c r="L133" s="24" t="str">
        <f t="shared" si="2"/>
        <v>4704664402027.9829.984test1122Adding a remember me on this device option4398344027</v>
      </c>
      <c r="M133" s="24">
        <f>COUNTIF(L$2:L133,L133)</f>
        <v>1</v>
      </c>
    </row>
    <row r="134" spans="1:13" x14ac:dyDescent="0.25">
      <c r="A134" s="24">
        <v>472</v>
      </c>
      <c r="B134" s="24">
        <v>206</v>
      </c>
      <c r="C134" s="23">
        <v>44022</v>
      </c>
      <c r="D134">
        <v>89.97</v>
      </c>
      <c r="E134" s="24">
        <v>29.97</v>
      </c>
      <c r="F134">
        <v>4</v>
      </c>
      <c r="G134" t="s">
        <v>2633</v>
      </c>
      <c r="H134" s="24">
        <v>929</v>
      </c>
      <c r="I134" s="24" t="s">
        <v>2638</v>
      </c>
      <c r="J134" s="23">
        <v>43983</v>
      </c>
      <c r="K134" s="23">
        <v>44027</v>
      </c>
      <c r="L134" s="24" t="str">
        <f t="shared" si="2"/>
        <v>4722064402289.9729.974control929Adding a remember me on this device option4398344027</v>
      </c>
      <c r="M134" s="24">
        <f>COUNTIF(L$2:L134,L134)</f>
        <v>1</v>
      </c>
    </row>
    <row r="135" spans="1:13" x14ac:dyDescent="0.25">
      <c r="A135" s="24">
        <v>478</v>
      </c>
      <c r="B135" s="24">
        <v>98</v>
      </c>
      <c r="C135" s="23">
        <v>44025</v>
      </c>
      <c r="D135">
        <v>592.96</v>
      </c>
      <c r="E135" s="24">
        <v>109.94</v>
      </c>
      <c r="F135">
        <v>4</v>
      </c>
      <c r="G135" t="s">
        <v>2633</v>
      </c>
      <c r="H135" s="24">
        <v>856</v>
      </c>
      <c r="I135" s="24" t="s">
        <v>2638</v>
      </c>
      <c r="J135" s="23">
        <v>43983</v>
      </c>
      <c r="K135" s="23">
        <v>44027</v>
      </c>
      <c r="L135" s="24" t="str">
        <f t="shared" si="2"/>
        <v>4789844025592.96109.944control856Adding a remember me on this device option4398344027</v>
      </c>
      <c r="M135" s="24">
        <f>COUNTIF(L$2:L135,L135)</f>
        <v>1</v>
      </c>
    </row>
    <row r="136" spans="1:13" x14ac:dyDescent="0.25">
      <c r="A136" s="24">
        <v>481</v>
      </c>
      <c r="B136" s="24">
        <v>196</v>
      </c>
      <c r="C136" s="23">
        <v>44027</v>
      </c>
      <c r="D136">
        <v>121.96</v>
      </c>
      <c r="E136" s="24">
        <v>59.96</v>
      </c>
      <c r="F136">
        <v>4</v>
      </c>
      <c r="G136" t="s">
        <v>2634</v>
      </c>
      <c r="H136" s="24">
        <v>922</v>
      </c>
      <c r="I136" s="24" t="s">
        <v>2638</v>
      </c>
      <c r="J136" s="23">
        <v>43983</v>
      </c>
      <c r="K136" s="23">
        <v>44027</v>
      </c>
      <c r="L136" s="24" t="str">
        <f t="shared" si="2"/>
        <v>48119644027121.9659.964test922Adding a remember me on this device option4398344027</v>
      </c>
      <c r="M136" s="24">
        <f>COUNTIF(L$2:L136,L136)</f>
        <v>1</v>
      </c>
    </row>
    <row r="137" spans="1:13" x14ac:dyDescent="0.25">
      <c r="A137" s="24">
        <v>871</v>
      </c>
      <c r="B137" s="24">
        <v>21</v>
      </c>
      <c r="C137" s="23">
        <v>44235</v>
      </c>
      <c r="D137">
        <v>20.99</v>
      </c>
      <c r="E137" s="24">
        <v>14.99</v>
      </c>
      <c r="F137">
        <v>5</v>
      </c>
      <c r="G137" t="s">
        <v>2633</v>
      </c>
      <c r="H137" s="24">
        <v>1157</v>
      </c>
      <c r="I137" s="24" t="s">
        <v>2639</v>
      </c>
      <c r="J137" s="23">
        <v>44235</v>
      </c>
      <c r="K137" s="23">
        <v>44299</v>
      </c>
      <c r="L137" s="24" t="str">
        <f t="shared" ref="L137:L162" si="3">CONCATENATE($A137,$B137,$C137,$D137,$E137,$F137,$G137,$H137,$I137,$J137,$K137)</f>
        <v>871214423520.9914.995control1157Use a relaxing music in the background4423544299</v>
      </c>
      <c r="M137" s="24">
        <f>COUNTIF(L$2:L137,L137)</f>
        <v>1</v>
      </c>
    </row>
    <row r="138" spans="1:13" x14ac:dyDescent="0.25">
      <c r="A138" s="24">
        <v>877</v>
      </c>
      <c r="B138" s="24">
        <v>23</v>
      </c>
      <c r="C138" s="23">
        <v>44237</v>
      </c>
      <c r="D138">
        <v>20.5</v>
      </c>
      <c r="E138" s="24">
        <v>29.98</v>
      </c>
      <c r="F138">
        <v>5</v>
      </c>
      <c r="G138" t="s">
        <v>2633</v>
      </c>
      <c r="H138" s="24">
        <v>1159</v>
      </c>
      <c r="I138" s="24" t="s">
        <v>2639</v>
      </c>
      <c r="J138" s="23">
        <v>44235</v>
      </c>
      <c r="K138" s="23">
        <v>44299</v>
      </c>
      <c r="L138" s="24" t="str">
        <f t="shared" si="3"/>
        <v>877234423720.529.985control1159Use a relaxing music in the background4423544299</v>
      </c>
      <c r="M138" s="24">
        <f>COUNTIF(L$2:L138,L138)</f>
        <v>1</v>
      </c>
    </row>
    <row r="139" spans="1:13" x14ac:dyDescent="0.25">
      <c r="A139" s="24">
        <v>879</v>
      </c>
      <c r="B139" s="24">
        <v>104</v>
      </c>
      <c r="C139" s="23">
        <v>44238</v>
      </c>
      <c r="D139">
        <v>83.98</v>
      </c>
      <c r="E139" s="24">
        <v>29.98</v>
      </c>
      <c r="F139">
        <v>5</v>
      </c>
      <c r="G139" t="s">
        <v>2634</v>
      </c>
      <c r="H139" s="24">
        <v>1233</v>
      </c>
      <c r="I139" s="24" t="s">
        <v>2639</v>
      </c>
      <c r="J139" s="23">
        <v>44235</v>
      </c>
      <c r="K139" s="23">
        <v>44299</v>
      </c>
      <c r="L139" s="24" t="str">
        <f t="shared" si="3"/>
        <v>8791044423883.9829.985test1233Use a relaxing music in the background4423544299</v>
      </c>
      <c r="M139" s="24">
        <f>COUNTIF(L$2:L139,L139)</f>
        <v>1</v>
      </c>
    </row>
    <row r="140" spans="1:13" x14ac:dyDescent="0.25">
      <c r="A140" s="24">
        <v>882</v>
      </c>
      <c r="B140" s="24">
        <v>335</v>
      </c>
      <c r="C140" s="23">
        <v>44242</v>
      </c>
      <c r="D140">
        <v>218.97</v>
      </c>
      <c r="E140" s="24">
        <v>44.97</v>
      </c>
      <c r="F140">
        <v>5</v>
      </c>
      <c r="G140" t="s">
        <v>2634</v>
      </c>
      <c r="H140" s="24">
        <v>1432</v>
      </c>
      <c r="I140" s="24" t="s">
        <v>2639</v>
      </c>
      <c r="J140" s="23">
        <v>44235</v>
      </c>
      <c r="K140" s="23">
        <v>44299</v>
      </c>
      <c r="L140" s="24" t="str">
        <f t="shared" si="3"/>
        <v>88233544242218.9744.975test1432Use a relaxing music in the background4423544299</v>
      </c>
      <c r="M140" s="24">
        <f>COUNTIF(L$2:L140,L140)</f>
        <v>1</v>
      </c>
    </row>
    <row r="141" spans="1:13" x14ac:dyDescent="0.25">
      <c r="A141" s="24">
        <v>884</v>
      </c>
      <c r="B141" s="24">
        <v>270</v>
      </c>
      <c r="C141" s="23">
        <v>44243</v>
      </c>
      <c r="D141">
        <v>279.98</v>
      </c>
      <c r="E141" s="24">
        <v>29.98</v>
      </c>
      <c r="F141">
        <v>5</v>
      </c>
      <c r="G141" t="s">
        <v>2633</v>
      </c>
      <c r="H141" s="24">
        <v>1378</v>
      </c>
      <c r="I141" s="24" t="s">
        <v>2639</v>
      </c>
      <c r="J141" s="23">
        <v>44235</v>
      </c>
      <c r="K141" s="23">
        <v>44299</v>
      </c>
      <c r="L141" s="24" t="str">
        <f t="shared" si="3"/>
        <v>88427044243279.9829.985control1378Use a relaxing music in the background4423544299</v>
      </c>
      <c r="M141" s="24">
        <f>COUNTIF(L$2:L141,L141)</f>
        <v>1</v>
      </c>
    </row>
    <row r="142" spans="1:13" x14ac:dyDescent="0.25">
      <c r="A142" s="24">
        <v>885</v>
      </c>
      <c r="B142" s="24">
        <v>487</v>
      </c>
      <c r="C142" s="23">
        <v>44243</v>
      </c>
      <c r="D142">
        <v>1010</v>
      </c>
      <c r="E142" s="24">
        <v>49.98</v>
      </c>
      <c r="F142">
        <v>5</v>
      </c>
      <c r="G142" t="s">
        <v>2633</v>
      </c>
      <c r="H142" s="24">
        <v>1575</v>
      </c>
      <c r="I142" s="24" t="s">
        <v>2639</v>
      </c>
      <c r="J142" s="23">
        <v>44235</v>
      </c>
      <c r="K142" s="23">
        <v>44299</v>
      </c>
      <c r="L142" s="24" t="str">
        <f t="shared" si="3"/>
        <v>88548744243101049.985control1575Use a relaxing music in the background4423544299</v>
      </c>
      <c r="M142" s="24">
        <f>COUNTIF(L$2:L142,L142)</f>
        <v>1</v>
      </c>
    </row>
    <row r="143" spans="1:13" x14ac:dyDescent="0.25">
      <c r="A143" s="24">
        <v>887</v>
      </c>
      <c r="B143" s="24">
        <v>468</v>
      </c>
      <c r="C143" s="23">
        <v>44244</v>
      </c>
      <c r="D143">
        <v>21.95</v>
      </c>
      <c r="E143" s="24">
        <v>19.989999999999998</v>
      </c>
      <c r="F143">
        <v>5</v>
      </c>
      <c r="G143" t="s">
        <v>2634</v>
      </c>
      <c r="H143" s="24">
        <v>1559</v>
      </c>
      <c r="I143" s="24" t="s">
        <v>2639</v>
      </c>
      <c r="J143" s="23">
        <v>44235</v>
      </c>
      <c r="K143" s="23">
        <v>44299</v>
      </c>
      <c r="L143" s="24" t="str">
        <f t="shared" si="3"/>
        <v>8874684424421.9519.995test1559Use a relaxing music in the background4423544299</v>
      </c>
      <c r="M143" s="24">
        <f>COUNTIF(L$2:L143,L143)</f>
        <v>1</v>
      </c>
    </row>
    <row r="144" spans="1:13" x14ac:dyDescent="0.25">
      <c r="A144" s="24">
        <v>891</v>
      </c>
      <c r="B144" s="24">
        <v>313</v>
      </c>
      <c r="C144" s="23">
        <v>44246</v>
      </c>
      <c r="D144">
        <v>14.45</v>
      </c>
      <c r="E144" s="24">
        <v>14.99</v>
      </c>
      <c r="F144">
        <v>5</v>
      </c>
      <c r="G144" t="s">
        <v>2633</v>
      </c>
      <c r="H144" s="24">
        <v>1412</v>
      </c>
      <c r="I144" s="24" t="s">
        <v>2639</v>
      </c>
      <c r="J144" s="23">
        <v>44235</v>
      </c>
      <c r="K144" s="23">
        <v>44299</v>
      </c>
      <c r="L144" s="24" t="str">
        <f t="shared" si="3"/>
        <v>8913134424614.4514.995control1412Use a relaxing music in the background4423544299</v>
      </c>
      <c r="M144" s="24">
        <f>COUNTIF(L$2:L144,L144)</f>
        <v>1</v>
      </c>
    </row>
    <row r="145" spans="1:13" x14ac:dyDescent="0.25">
      <c r="A145" s="24">
        <v>897</v>
      </c>
      <c r="B145" s="24">
        <v>209</v>
      </c>
      <c r="C145" s="23">
        <v>44249</v>
      </c>
      <c r="D145">
        <v>342.98</v>
      </c>
      <c r="E145" s="24">
        <v>39.96</v>
      </c>
      <c r="F145">
        <v>5</v>
      </c>
      <c r="G145" t="s">
        <v>2633</v>
      </c>
      <c r="H145" s="24">
        <v>1328</v>
      </c>
      <c r="I145" s="24" t="s">
        <v>2639</v>
      </c>
      <c r="J145" s="23">
        <v>44235</v>
      </c>
      <c r="K145" s="23">
        <v>44299</v>
      </c>
      <c r="L145" s="24" t="str">
        <f t="shared" si="3"/>
        <v>89720944249342.9839.965control1328Use a relaxing music in the background4423544299</v>
      </c>
      <c r="M145" s="24">
        <f>COUNTIF(L$2:L145,L145)</f>
        <v>1</v>
      </c>
    </row>
    <row r="146" spans="1:13" x14ac:dyDescent="0.25">
      <c r="A146" s="24">
        <v>898</v>
      </c>
      <c r="B146" s="24">
        <v>343</v>
      </c>
      <c r="C146" s="23">
        <v>44249</v>
      </c>
      <c r="D146">
        <v>362.9</v>
      </c>
      <c r="E146" s="24">
        <v>89.95</v>
      </c>
      <c r="F146">
        <v>5</v>
      </c>
      <c r="G146" t="s">
        <v>2633</v>
      </c>
      <c r="H146" s="24">
        <v>1440</v>
      </c>
      <c r="I146" s="24" t="s">
        <v>2639</v>
      </c>
      <c r="J146" s="23">
        <v>44235</v>
      </c>
      <c r="K146" s="23">
        <v>44299</v>
      </c>
      <c r="L146" s="24" t="str">
        <f t="shared" si="3"/>
        <v>89834344249362.989.955control1440Use a relaxing music in the background4423544299</v>
      </c>
      <c r="M146" s="24">
        <f>COUNTIF(L$2:L146,L146)</f>
        <v>1</v>
      </c>
    </row>
    <row r="147" spans="1:13" x14ac:dyDescent="0.25">
      <c r="A147" s="24">
        <v>901</v>
      </c>
      <c r="B147" s="24">
        <v>283</v>
      </c>
      <c r="C147" s="23">
        <v>44252</v>
      </c>
      <c r="D147">
        <v>86.97</v>
      </c>
      <c r="E147" s="24">
        <v>44.97</v>
      </c>
      <c r="F147">
        <v>5</v>
      </c>
      <c r="G147" t="s">
        <v>2633</v>
      </c>
      <c r="H147" s="24">
        <v>1390</v>
      </c>
      <c r="I147" s="24" t="s">
        <v>2639</v>
      </c>
      <c r="J147" s="23">
        <v>44235</v>
      </c>
      <c r="K147" s="23">
        <v>44299</v>
      </c>
      <c r="L147" s="24" t="str">
        <f t="shared" si="3"/>
        <v>9012834425286.9744.975control1390Use a relaxing music in the background4423544299</v>
      </c>
      <c r="M147" s="24">
        <f>COUNTIF(L$2:L147,L147)</f>
        <v>1</v>
      </c>
    </row>
    <row r="148" spans="1:13" x14ac:dyDescent="0.25">
      <c r="A148" s="24">
        <v>904</v>
      </c>
      <c r="B148" s="24">
        <v>114</v>
      </c>
      <c r="C148" s="23">
        <v>44255</v>
      </c>
      <c r="D148">
        <v>301.95999999999998</v>
      </c>
      <c r="E148" s="24">
        <v>59.96</v>
      </c>
      <c r="F148">
        <v>5</v>
      </c>
      <c r="G148" t="s">
        <v>2634</v>
      </c>
      <c r="H148" s="24">
        <v>1242</v>
      </c>
      <c r="I148" s="24" t="s">
        <v>2639</v>
      </c>
      <c r="J148" s="23">
        <v>44235</v>
      </c>
      <c r="K148" s="23">
        <v>44299</v>
      </c>
      <c r="L148" s="24" t="str">
        <f t="shared" si="3"/>
        <v>90411444255301.9659.965test1242Use a relaxing music in the background4423544299</v>
      </c>
      <c r="M148" s="24">
        <f>COUNTIF(L$2:L148,L148)</f>
        <v>1</v>
      </c>
    </row>
    <row r="149" spans="1:13" x14ac:dyDescent="0.25">
      <c r="A149" s="24">
        <v>909</v>
      </c>
      <c r="B149" s="24">
        <v>91</v>
      </c>
      <c r="C149" s="23">
        <v>44259</v>
      </c>
      <c r="D149">
        <v>40.47</v>
      </c>
      <c r="E149" s="24">
        <v>59.97</v>
      </c>
      <c r="F149">
        <v>5</v>
      </c>
      <c r="G149" t="s">
        <v>2633</v>
      </c>
      <c r="H149" s="24">
        <v>1220</v>
      </c>
      <c r="I149" s="24" t="s">
        <v>2639</v>
      </c>
      <c r="J149" s="23">
        <v>44235</v>
      </c>
      <c r="K149" s="23">
        <v>44299</v>
      </c>
      <c r="L149" s="24" t="str">
        <f t="shared" si="3"/>
        <v>909914425940.4759.975control1220Use a relaxing music in the background4423544299</v>
      </c>
      <c r="M149" s="24">
        <f>COUNTIF(L$2:L149,L149)</f>
        <v>1</v>
      </c>
    </row>
    <row r="150" spans="1:13" x14ac:dyDescent="0.25">
      <c r="A150" s="24">
        <v>910</v>
      </c>
      <c r="B150" s="24">
        <v>145</v>
      </c>
      <c r="C150" s="23">
        <v>44259</v>
      </c>
      <c r="D150">
        <v>85.98</v>
      </c>
      <c r="E150" s="24">
        <v>29.98</v>
      </c>
      <c r="F150">
        <v>5</v>
      </c>
      <c r="G150" t="s">
        <v>2633</v>
      </c>
      <c r="H150" s="24">
        <v>1272</v>
      </c>
      <c r="I150" s="24" t="s">
        <v>2639</v>
      </c>
      <c r="J150" s="23">
        <v>44235</v>
      </c>
      <c r="K150" s="23">
        <v>44299</v>
      </c>
      <c r="L150" s="24" t="str">
        <f t="shared" si="3"/>
        <v>9101454425985.9829.985control1272Use a relaxing music in the background4423544299</v>
      </c>
      <c r="M150" s="24">
        <f>COUNTIF(L$2:L150,L150)</f>
        <v>1</v>
      </c>
    </row>
    <row r="151" spans="1:13" x14ac:dyDescent="0.25">
      <c r="A151" s="24">
        <v>915</v>
      </c>
      <c r="B151" s="24">
        <v>30</v>
      </c>
      <c r="C151" s="23">
        <v>44262</v>
      </c>
      <c r="D151">
        <v>100</v>
      </c>
      <c r="E151" s="24">
        <v>39.979999999999997</v>
      </c>
      <c r="F151">
        <v>5</v>
      </c>
      <c r="G151" t="s">
        <v>2634</v>
      </c>
      <c r="H151" s="24">
        <v>1166</v>
      </c>
      <c r="I151" s="24" t="s">
        <v>2639</v>
      </c>
      <c r="J151" s="23">
        <v>44235</v>
      </c>
      <c r="K151" s="23">
        <v>44299</v>
      </c>
      <c r="L151" s="24" t="str">
        <f t="shared" si="3"/>
        <v>915304426210039.985test1166Use a relaxing music in the background4423544299</v>
      </c>
      <c r="M151" s="24">
        <f>COUNTIF(L$2:L151,L151)</f>
        <v>1</v>
      </c>
    </row>
    <row r="152" spans="1:13" x14ac:dyDescent="0.25">
      <c r="A152" s="24">
        <v>918</v>
      </c>
      <c r="B152" s="24">
        <v>484</v>
      </c>
      <c r="C152" s="23">
        <v>44262</v>
      </c>
      <c r="D152">
        <v>323.77</v>
      </c>
      <c r="E152" s="24">
        <v>69.97</v>
      </c>
      <c r="F152">
        <v>5</v>
      </c>
      <c r="G152" t="s">
        <v>2633</v>
      </c>
      <c r="H152" s="24">
        <v>1572</v>
      </c>
      <c r="I152" s="24" t="s">
        <v>2639</v>
      </c>
      <c r="J152" s="23">
        <v>44235</v>
      </c>
      <c r="K152" s="23">
        <v>44299</v>
      </c>
      <c r="L152" s="24" t="str">
        <f t="shared" si="3"/>
        <v>91848444262323.7769.975control1572Use a relaxing music in the background4423544299</v>
      </c>
      <c r="M152" s="24">
        <f>COUNTIF(L$2:L152,L152)</f>
        <v>1</v>
      </c>
    </row>
    <row r="153" spans="1:13" x14ac:dyDescent="0.25">
      <c r="A153" s="24">
        <v>927</v>
      </c>
      <c r="B153" s="24">
        <v>234</v>
      </c>
      <c r="C153" s="23">
        <v>44270</v>
      </c>
      <c r="D153">
        <v>59.99</v>
      </c>
      <c r="E153" s="24">
        <v>14.99</v>
      </c>
      <c r="F153">
        <v>5</v>
      </c>
      <c r="G153" t="s">
        <v>2633</v>
      </c>
      <c r="H153" s="24">
        <v>1348</v>
      </c>
      <c r="I153" s="24" t="s">
        <v>2639</v>
      </c>
      <c r="J153" s="23">
        <v>44235</v>
      </c>
      <c r="K153" s="23">
        <v>44299</v>
      </c>
      <c r="L153" s="24" t="str">
        <f t="shared" si="3"/>
        <v>9272344427059.9914.995control1348Use a relaxing music in the background4423544299</v>
      </c>
      <c r="M153" s="24">
        <f>COUNTIF(L$2:L153,L153)</f>
        <v>1</v>
      </c>
    </row>
    <row r="154" spans="1:13" x14ac:dyDescent="0.25">
      <c r="A154" s="24">
        <v>938</v>
      </c>
      <c r="B154" s="24">
        <v>477</v>
      </c>
      <c r="C154" s="23">
        <v>44279</v>
      </c>
      <c r="D154">
        <v>62.97</v>
      </c>
      <c r="E154" s="24">
        <v>29.97</v>
      </c>
      <c r="F154">
        <v>5</v>
      </c>
      <c r="G154" t="s">
        <v>2633</v>
      </c>
      <c r="H154" s="24">
        <v>1567</v>
      </c>
      <c r="I154" s="24" t="s">
        <v>2639</v>
      </c>
      <c r="J154" s="23">
        <v>44235</v>
      </c>
      <c r="K154" s="23">
        <v>44299</v>
      </c>
      <c r="L154" s="24" t="str">
        <f t="shared" si="3"/>
        <v>9384774427962.9729.975control1567Use a relaxing music in the background4423544299</v>
      </c>
      <c r="M154" s="24">
        <f>COUNTIF(L$2:L154,L154)</f>
        <v>1</v>
      </c>
    </row>
    <row r="155" spans="1:13" x14ac:dyDescent="0.25">
      <c r="A155" s="24">
        <v>945</v>
      </c>
      <c r="B155" s="24">
        <v>171</v>
      </c>
      <c r="C155" s="23">
        <v>44283</v>
      </c>
      <c r="D155">
        <v>35.99</v>
      </c>
      <c r="E155" s="24">
        <v>14.99</v>
      </c>
      <c r="F155">
        <v>5</v>
      </c>
      <c r="G155" t="s">
        <v>2633</v>
      </c>
      <c r="H155" s="24">
        <v>1294</v>
      </c>
      <c r="I155" s="24" t="s">
        <v>2639</v>
      </c>
      <c r="J155" s="23">
        <v>44235</v>
      </c>
      <c r="K155" s="23">
        <v>44299</v>
      </c>
      <c r="L155" s="24" t="str">
        <f t="shared" si="3"/>
        <v>9451714428335.9914.995control1294Use a relaxing music in the background4423544299</v>
      </c>
      <c r="M155" s="24">
        <f>COUNTIF(L$2:L155,L155)</f>
        <v>1</v>
      </c>
    </row>
    <row r="156" spans="1:13" x14ac:dyDescent="0.25">
      <c r="A156" s="24">
        <v>949</v>
      </c>
      <c r="B156" s="24">
        <v>377</v>
      </c>
      <c r="C156" s="23">
        <v>44284</v>
      </c>
      <c r="D156">
        <v>61.89</v>
      </c>
      <c r="E156" s="24">
        <v>14.99</v>
      </c>
      <c r="F156">
        <v>5</v>
      </c>
      <c r="G156" t="s">
        <v>2633</v>
      </c>
      <c r="H156" s="24">
        <v>1474</v>
      </c>
      <c r="I156" s="24" t="s">
        <v>2639</v>
      </c>
      <c r="J156" s="23">
        <v>44235</v>
      </c>
      <c r="K156" s="23">
        <v>44299</v>
      </c>
      <c r="L156" s="24" t="str">
        <f t="shared" si="3"/>
        <v>9493774428461.8914.995control1474Use a relaxing music in the background4423544299</v>
      </c>
      <c r="M156" s="24">
        <f>COUNTIF(L$2:L156,L156)</f>
        <v>1</v>
      </c>
    </row>
    <row r="157" spans="1:13" x14ac:dyDescent="0.25">
      <c r="A157" s="24">
        <v>955</v>
      </c>
      <c r="B157" s="24">
        <v>51</v>
      </c>
      <c r="C157" s="23">
        <v>44288</v>
      </c>
      <c r="D157">
        <v>749.97</v>
      </c>
      <c r="E157" s="24">
        <v>44.97</v>
      </c>
      <c r="F157">
        <v>5</v>
      </c>
      <c r="G157" t="s">
        <v>2633</v>
      </c>
      <c r="H157" s="24">
        <v>1186</v>
      </c>
      <c r="I157" s="24" t="s">
        <v>2639</v>
      </c>
      <c r="J157" s="23">
        <v>44235</v>
      </c>
      <c r="K157" s="23">
        <v>44299</v>
      </c>
      <c r="L157" s="24" t="str">
        <f t="shared" si="3"/>
        <v>9555144288749.9744.975control1186Use a relaxing music in the background4423544299</v>
      </c>
      <c r="M157" s="24">
        <f>COUNTIF(L$2:L157,L157)</f>
        <v>1</v>
      </c>
    </row>
    <row r="158" spans="1:13" x14ac:dyDescent="0.25">
      <c r="A158" s="24">
        <v>956</v>
      </c>
      <c r="B158" s="24">
        <v>74</v>
      </c>
      <c r="C158" s="23">
        <v>44288</v>
      </c>
      <c r="D158">
        <v>239.55</v>
      </c>
      <c r="E158" s="24">
        <v>54.96</v>
      </c>
      <c r="F158">
        <v>5</v>
      </c>
      <c r="G158" t="s">
        <v>2633</v>
      </c>
      <c r="H158" s="24">
        <v>1204</v>
      </c>
      <c r="I158" s="24" t="s">
        <v>2639</v>
      </c>
      <c r="J158" s="23">
        <v>44235</v>
      </c>
      <c r="K158" s="23">
        <v>44299</v>
      </c>
      <c r="L158" s="24" t="str">
        <f t="shared" si="3"/>
        <v>9567444288239.5554.965control1204Use a relaxing music in the background4423544299</v>
      </c>
      <c r="M158" s="24">
        <f>COUNTIF(L$2:L158,L158)</f>
        <v>1</v>
      </c>
    </row>
    <row r="159" spans="1:13" x14ac:dyDescent="0.25">
      <c r="A159" s="24">
        <v>958</v>
      </c>
      <c r="B159" s="24">
        <v>413</v>
      </c>
      <c r="C159" s="23">
        <v>44289</v>
      </c>
      <c r="D159">
        <v>14.99</v>
      </c>
      <c r="E159" s="24">
        <v>14.99</v>
      </c>
      <c r="F159">
        <v>5</v>
      </c>
      <c r="G159" t="s">
        <v>2633</v>
      </c>
      <c r="H159" s="24">
        <v>1509</v>
      </c>
      <c r="I159" s="24" t="s">
        <v>2639</v>
      </c>
      <c r="J159" s="23">
        <v>44235</v>
      </c>
      <c r="K159" s="23">
        <v>44299</v>
      </c>
      <c r="L159" s="24" t="str">
        <f t="shared" si="3"/>
        <v>9584134428914.9914.995control1509Use a relaxing music in the background4423544299</v>
      </c>
      <c r="M159" s="24">
        <f>COUNTIF(L$2:L159,L159)</f>
        <v>1</v>
      </c>
    </row>
    <row r="160" spans="1:13" x14ac:dyDescent="0.25">
      <c r="A160" s="24">
        <v>960</v>
      </c>
      <c r="B160" s="24">
        <v>205</v>
      </c>
      <c r="C160" s="23">
        <v>44290</v>
      </c>
      <c r="D160">
        <v>419.97</v>
      </c>
      <c r="E160" s="24">
        <v>59.97</v>
      </c>
      <c r="F160">
        <v>5</v>
      </c>
      <c r="G160" t="s">
        <v>2633</v>
      </c>
      <c r="H160" s="24">
        <v>1324</v>
      </c>
      <c r="I160" s="24" t="s">
        <v>2639</v>
      </c>
      <c r="J160" s="23">
        <v>44235</v>
      </c>
      <c r="K160" s="23">
        <v>44299</v>
      </c>
      <c r="L160" s="24" t="str">
        <f t="shared" si="3"/>
        <v>96020544290419.9759.975control1324Use a relaxing music in the background4423544299</v>
      </c>
      <c r="M160" s="24">
        <f>COUNTIF(L$2:L160,L160)</f>
        <v>1</v>
      </c>
    </row>
    <row r="161" spans="1:13" x14ac:dyDescent="0.25">
      <c r="A161" s="24">
        <v>968</v>
      </c>
      <c r="B161" s="24">
        <v>239</v>
      </c>
      <c r="C161" s="23">
        <v>44295</v>
      </c>
      <c r="D161">
        <v>79.88</v>
      </c>
      <c r="E161" s="24">
        <v>49.96</v>
      </c>
      <c r="F161">
        <v>5</v>
      </c>
      <c r="G161" t="s">
        <v>2633</v>
      </c>
      <c r="H161" s="24">
        <v>1352</v>
      </c>
      <c r="I161" s="24" t="s">
        <v>2639</v>
      </c>
      <c r="J161" s="23">
        <v>44235</v>
      </c>
      <c r="K161" s="23">
        <v>44299</v>
      </c>
      <c r="L161" s="24" t="str">
        <f t="shared" si="3"/>
        <v>9682394429579.8849.965control1352Use a relaxing music in the background4423544299</v>
      </c>
      <c r="M161" s="24">
        <f>COUNTIF(L$2:L161,L161)</f>
        <v>1</v>
      </c>
    </row>
    <row r="162" spans="1:13" x14ac:dyDescent="0.25">
      <c r="A162" s="24">
        <v>969</v>
      </c>
      <c r="B162" s="24">
        <v>446</v>
      </c>
      <c r="C162" s="23">
        <v>44295</v>
      </c>
      <c r="D162">
        <v>281.95999999999998</v>
      </c>
      <c r="E162" s="24">
        <v>69.959999999999994</v>
      </c>
      <c r="F162">
        <v>5</v>
      </c>
      <c r="G162" t="s">
        <v>2633</v>
      </c>
      <c r="H162" s="24">
        <v>1541</v>
      </c>
      <c r="I162" s="24" t="s">
        <v>2639</v>
      </c>
      <c r="J162" s="23">
        <v>44235</v>
      </c>
      <c r="K162" s="23">
        <v>44299</v>
      </c>
      <c r="L162" s="24" t="str">
        <f t="shared" si="3"/>
        <v>96944644295281.9669.965control1541Use a relaxing music in the background4423544299</v>
      </c>
      <c r="M162" s="24">
        <f>COUNTIF(L$2:L162,L162)</f>
        <v>1</v>
      </c>
    </row>
  </sheetData>
  <conditionalFormatting sqref="A1:M1048576">
    <cfRule type="expression" dxfId="3" priority="1">
      <formula>$M1&gt;1</formula>
    </cfRule>
  </conditionalFormatting>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E490C-B75C-4C8A-9E91-5D381C91842E}">
  <dimension ref="A2:X203"/>
  <sheetViews>
    <sheetView topLeftCell="A199" workbookViewId="0">
      <selection activeCell="D27" sqref="D27"/>
    </sheetView>
  </sheetViews>
  <sheetFormatPr defaultRowHeight="15" x14ac:dyDescent="0.25"/>
  <cols>
    <col min="1" max="1" width="20.5703125" bestFit="1" customWidth="1"/>
    <col min="2" max="2" width="10.28515625" bestFit="1" customWidth="1"/>
    <col min="3" max="3" width="8" bestFit="1" customWidth="1"/>
    <col min="4" max="4" width="13.140625" bestFit="1" customWidth="1"/>
    <col min="5" max="5" width="11.28515625" bestFit="1" customWidth="1"/>
    <col min="6" max="6" width="6.28515625" bestFit="1" customWidth="1"/>
    <col min="7" max="7" width="11.42578125" bestFit="1" customWidth="1"/>
    <col min="8" max="8" width="10.5703125" bestFit="1" customWidth="1"/>
    <col min="9" max="10" width="7.85546875" bestFit="1" customWidth="1"/>
    <col min="11" max="11" width="15.42578125" bestFit="1" customWidth="1"/>
    <col min="12" max="12" width="7.7109375" bestFit="1" customWidth="1"/>
    <col min="13" max="13" width="14.7109375" bestFit="1" customWidth="1"/>
    <col min="14" max="14" width="14.85546875" bestFit="1" customWidth="1"/>
    <col min="15" max="15" width="11.28515625" bestFit="1" customWidth="1"/>
  </cols>
  <sheetData>
    <row r="2" spans="1:15" x14ac:dyDescent="0.25">
      <c r="A2" s="7" t="s">
        <v>2656</v>
      </c>
    </row>
    <row r="4" spans="1:15" x14ac:dyDescent="0.25">
      <c r="A4" s="5" t="s">
        <v>2659</v>
      </c>
      <c r="B4" t="s">
        <v>2657</v>
      </c>
      <c r="D4" s="5" t="s">
        <v>2657</v>
      </c>
      <c r="E4" s="5" t="s">
        <v>2660</v>
      </c>
    </row>
    <row r="5" spans="1:15" x14ac:dyDescent="0.25">
      <c r="A5" s="6" t="s">
        <v>43</v>
      </c>
      <c r="B5" s="3">
        <v>69</v>
      </c>
      <c r="D5" s="5" t="s">
        <v>2659</v>
      </c>
      <c r="E5" t="s">
        <v>227</v>
      </c>
      <c r="F5" t="s">
        <v>229</v>
      </c>
      <c r="G5" t="s">
        <v>241</v>
      </c>
      <c r="H5" t="s">
        <v>231</v>
      </c>
      <c r="I5" t="s">
        <v>242</v>
      </c>
      <c r="J5" t="s">
        <v>246</v>
      </c>
      <c r="K5" t="s">
        <v>248</v>
      </c>
      <c r="L5" t="s">
        <v>240</v>
      </c>
      <c r="M5" t="s">
        <v>232</v>
      </c>
      <c r="N5" t="s">
        <v>252</v>
      </c>
      <c r="O5" t="s">
        <v>2654</v>
      </c>
    </row>
    <row r="6" spans="1:15" x14ac:dyDescent="0.25">
      <c r="A6" s="6" t="s">
        <v>38</v>
      </c>
      <c r="B6" s="3">
        <v>106</v>
      </c>
      <c r="D6" s="6" t="s">
        <v>43</v>
      </c>
      <c r="E6" s="3">
        <v>5</v>
      </c>
      <c r="F6" s="3">
        <v>9</v>
      </c>
      <c r="G6" s="3">
        <v>8</v>
      </c>
      <c r="H6" s="3">
        <v>5</v>
      </c>
      <c r="I6" s="3">
        <v>12</v>
      </c>
      <c r="J6" s="3">
        <v>5</v>
      </c>
      <c r="K6" s="3">
        <v>3</v>
      </c>
      <c r="L6" s="3">
        <v>7</v>
      </c>
      <c r="M6" s="3">
        <v>8</v>
      </c>
      <c r="N6" s="3">
        <v>7</v>
      </c>
      <c r="O6" s="3">
        <v>69</v>
      </c>
    </row>
    <row r="7" spans="1:15" x14ac:dyDescent="0.25">
      <c r="A7" s="6" t="s">
        <v>33</v>
      </c>
      <c r="B7" s="3">
        <v>67</v>
      </c>
      <c r="D7" s="6" t="s">
        <v>38</v>
      </c>
      <c r="E7" s="3">
        <v>6</v>
      </c>
      <c r="F7" s="3">
        <v>12</v>
      </c>
      <c r="G7" s="3">
        <v>15</v>
      </c>
      <c r="H7" s="3">
        <v>8</v>
      </c>
      <c r="I7" s="3">
        <v>14</v>
      </c>
      <c r="J7" s="3">
        <v>6</v>
      </c>
      <c r="K7" s="3">
        <v>9</v>
      </c>
      <c r="L7" s="3">
        <v>8</v>
      </c>
      <c r="M7" s="3">
        <v>15</v>
      </c>
      <c r="N7" s="3">
        <v>13</v>
      </c>
      <c r="O7" s="3">
        <v>106</v>
      </c>
    </row>
    <row r="8" spans="1:15" x14ac:dyDescent="0.25">
      <c r="A8" s="6" t="s">
        <v>34</v>
      </c>
      <c r="B8" s="3">
        <v>92</v>
      </c>
      <c r="D8" s="6" t="s">
        <v>33</v>
      </c>
      <c r="E8" s="3"/>
      <c r="F8" s="3">
        <v>12</v>
      </c>
      <c r="G8" s="3">
        <v>10</v>
      </c>
      <c r="H8" s="3">
        <v>7</v>
      </c>
      <c r="I8" s="3">
        <v>10</v>
      </c>
      <c r="J8" s="3">
        <v>5</v>
      </c>
      <c r="K8" s="3">
        <v>5</v>
      </c>
      <c r="L8" s="3">
        <v>6</v>
      </c>
      <c r="M8" s="3">
        <v>7</v>
      </c>
      <c r="N8" s="3">
        <v>5</v>
      </c>
      <c r="O8" s="3">
        <v>67</v>
      </c>
    </row>
    <row r="9" spans="1:15" x14ac:dyDescent="0.25">
      <c r="A9" s="6" t="s">
        <v>42</v>
      </c>
      <c r="B9" s="3">
        <v>87</v>
      </c>
      <c r="D9" s="6" t="s">
        <v>34</v>
      </c>
      <c r="E9" s="3">
        <v>5</v>
      </c>
      <c r="F9" s="3">
        <v>12</v>
      </c>
      <c r="G9" s="3">
        <v>10</v>
      </c>
      <c r="H9" s="3">
        <v>9</v>
      </c>
      <c r="I9" s="3">
        <v>17</v>
      </c>
      <c r="J9" s="3">
        <v>7</v>
      </c>
      <c r="K9" s="3">
        <v>7</v>
      </c>
      <c r="L9" s="3">
        <v>7</v>
      </c>
      <c r="M9" s="3">
        <v>9</v>
      </c>
      <c r="N9" s="3">
        <v>9</v>
      </c>
      <c r="O9" s="3">
        <v>92</v>
      </c>
    </row>
    <row r="10" spans="1:15" x14ac:dyDescent="0.25">
      <c r="A10" s="6" t="s">
        <v>35</v>
      </c>
      <c r="B10" s="3">
        <v>97</v>
      </c>
      <c r="D10" s="6" t="s">
        <v>42</v>
      </c>
      <c r="E10" s="3">
        <v>6</v>
      </c>
      <c r="F10" s="3">
        <v>13</v>
      </c>
      <c r="G10" s="3">
        <v>8</v>
      </c>
      <c r="H10" s="3">
        <v>8</v>
      </c>
      <c r="I10" s="3">
        <v>13</v>
      </c>
      <c r="J10" s="3">
        <v>8</v>
      </c>
      <c r="K10" s="3">
        <v>6</v>
      </c>
      <c r="L10" s="3">
        <v>4</v>
      </c>
      <c r="M10" s="3">
        <v>11</v>
      </c>
      <c r="N10" s="3">
        <v>10</v>
      </c>
      <c r="O10" s="3">
        <v>87</v>
      </c>
    </row>
    <row r="11" spans="1:15" x14ac:dyDescent="0.25">
      <c r="A11" s="6" t="s">
        <v>37</v>
      </c>
      <c r="B11" s="3">
        <v>88</v>
      </c>
      <c r="D11" s="6" t="s">
        <v>35</v>
      </c>
      <c r="E11" s="3">
        <v>5</v>
      </c>
      <c r="F11" s="3">
        <v>12</v>
      </c>
      <c r="G11" s="3">
        <v>15</v>
      </c>
      <c r="H11" s="3">
        <v>11</v>
      </c>
      <c r="I11" s="3">
        <v>15</v>
      </c>
      <c r="J11" s="3">
        <v>7</v>
      </c>
      <c r="K11" s="3">
        <v>8</v>
      </c>
      <c r="L11" s="3">
        <v>4</v>
      </c>
      <c r="M11" s="3">
        <v>11</v>
      </c>
      <c r="N11" s="3">
        <v>9</v>
      </c>
      <c r="O11" s="3">
        <v>97</v>
      </c>
    </row>
    <row r="12" spans="1:15" x14ac:dyDescent="0.25">
      <c r="A12" s="6" t="s">
        <v>41</v>
      </c>
      <c r="B12" s="3">
        <v>81</v>
      </c>
      <c r="D12" s="6" t="s">
        <v>37</v>
      </c>
      <c r="E12" s="3">
        <v>6</v>
      </c>
      <c r="F12" s="3">
        <v>13</v>
      </c>
      <c r="G12" s="3">
        <v>11</v>
      </c>
      <c r="H12" s="3">
        <v>6</v>
      </c>
      <c r="I12" s="3">
        <v>15</v>
      </c>
      <c r="J12" s="3">
        <v>7</v>
      </c>
      <c r="K12" s="3">
        <v>6</v>
      </c>
      <c r="L12" s="3">
        <v>7</v>
      </c>
      <c r="M12" s="3">
        <v>8</v>
      </c>
      <c r="N12" s="3">
        <v>9</v>
      </c>
      <c r="O12" s="3">
        <v>88</v>
      </c>
    </row>
    <row r="13" spans="1:15" x14ac:dyDescent="0.25">
      <c r="A13" s="6" t="s">
        <v>40</v>
      </c>
      <c r="B13" s="3">
        <v>99</v>
      </c>
      <c r="D13" s="6" t="s">
        <v>41</v>
      </c>
      <c r="E13" s="3">
        <v>3</v>
      </c>
      <c r="F13" s="3">
        <v>13</v>
      </c>
      <c r="G13" s="3">
        <v>8</v>
      </c>
      <c r="H13" s="3">
        <v>8</v>
      </c>
      <c r="I13" s="3">
        <v>13</v>
      </c>
      <c r="J13" s="3">
        <v>4</v>
      </c>
      <c r="K13" s="3">
        <v>6</v>
      </c>
      <c r="L13" s="3">
        <v>5</v>
      </c>
      <c r="M13" s="3">
        <v>13</v>
      </c>
      <c r="N13" s="3">
        <v>8</v>
      </c>
      <c r="O13" s="3">
        <v>81</v>
      </c>
    </row>
    <row r="14" spans="1:15" x14ac:dyDescent="0.25">
      <c r="A14" s="6" t="s">
        <v>36</v>
      </c>
      <c r="B14" s="3">
        <v>87</v>
      </c>
      <c r="D14" s="6" t="s">
        <v>40</v>
      </c>
      <c r="E14" s="3">
        <v>5</v>
      </c>
      <c r="F14" s="3">
        <v>11</v>
      </c>
      <c r="G14" s="3">
        <v>12</v>
      </c>
      <c r="H14" s="3">
        <v>9</v>
      </c>
      <c r="I14" s="3">
        <v>18</v>
      </c>
      <c r="J14" s="3">
        <v>7</v>
      </c>
      <c r="K14" s="3">
        <v>7</v>
      </c>
      <c r="L14" s="3">
        <v>8</v>
      </c>
      <c r="M14" s="3">
        <v>11</v>
      </c>
      <c r="N14" s="3">
        <v>11</v>
      </c>
      <c r="O14" s="3">
        <v>99</v>
      </c>
    </row>
    <row r="15" spans="1:15" x14ac:dyDescent="0.25">
      <c r="A15" s="6" t="s">
        <v>39</v>
      </c>
      <c r="B15" s="3">
        <v>90</v>
      </c>
      <c r="D15" s="6" t="s">
        <v>36</v>
      </c>
      <c r="E15" s="3">
        <v>4</v>
      </c>
      <c r="F15" s="3">
        <v>14</v>
      </c>
      <c r="G15" s="3">
        <v>13</v>
      </c>
      <c r="H15" s="3">
        <v>7</v>
      </c>
      <c r="I15" s="3">
        <v>13</v>
      </c>
      <c r="J15" s="3">
        <v>5</v>
      </c>
      <c r="K15" s="3">
        <v>5</v>
      </c>
      <c r="L15" s="3">
        <v>4</v>
      </c>
      <c r="M15" s="3">
        <v>10</v>
      </c>
      <c r="N15" s="3">
        <v>12</v>
      </c>
      <c r="O15" s="3">
        <v>87</v>
      </c>
    </row>
    <row r="16" spans="1:15" x14ac:dyDescent="0.25">
      <c r="A16" s="6" t="s">
        <v>2654</v>
      </c>
      <c r="B16" s="3">
        <v>138</v>
      </c>
      <c r="D16" s="6" t="s">
        <v>39</v>
      </c>
      <c r="E16" s="3">
        <v>5</v>
      </c>
      <c r="F16" s="3">
        <v>13</v>
      </c>
      <c r="G16" s="3">
        <v>15</v>
      </c>
      <c r="H16" s="3">
        <v>6</v>
      </c>
      <c r="I16" s="3">
        <v>15</v>
      </c>
      <c r="J16" s="3">
        <v>5</v>
      </c>
      <c r="K16" s="3">
        <v>5</v>
      </c>
      <c r="L16" s="3">
        <v>5</v>
      </c>
      <c r="M16" s="3">
        <v>11</v>
      </c>
      <c r="N16" s="3">
        <v>10</v>
      </c>
      <c r="O16" s="3">
        <v>90</v>
      </c>
    </row>
    <row r="17" spans="1:15" x14ac:dyDescent="0.25">
      <c r="D17" s="6" t="s">
        <v>2654</v>
      </c>
      <c r="E17" s="3">
        <v>8</v>
      </c>
      <c r="F17" s="3">
        <v>18</v>
      </c>
      <c r="G17" s="3">
        <v>17</v>
      </c>
      <c r="H17" s="3">
        <v>14</v>
      </c>
      <c r="I17" s="3">
        <v>21</v>
      </c>
      <c r="J17" s="3">
        <v>11</v>
      </c>
      <c r="K17" s="3">
        <v>9</v>
      </c>
      <c r="L17" s="3">
        <v>9</v>
      </c>
      <c r="M17" s="3">
        <v>17</v>
      </c>
      <c r="N17" s="3">
        <v>15</v>
      </c>
      <c r="O17" s="3">
        <v>138</v>
      </c>
    </row>
    <row r="19" spans="1:15" x14ac:dyDescent="0.25">
      <c r="D19" s="6" t="s">
        <v>2661</v>
      </c>
    </row>
    <row r="22" spans="1:15" x14ac:dyDescent="0.25">
      <c r="A22" s="7" t="s">
        <v>2662</v>
      </c>
    </row>
    <row r="24" spans="1:15" x14ac:dyDescent="0.25">
      <c r="A24" s="5" t="s">
        <v>2659</v>
      </c>
      <c r="B24" t="s">
        <v>2657</v>
      </c>
    </row>
    <row r="25" spans="1:15" x14ac:dyDescent="0.25">
      <c r="A25" s="6" t="s">
        <v>43</v>
      </c>
      <c r="B25" s="8">
        <v>0.5</v>
      </c>
    </row>
    <row r="26" spans="1:15" x14ac:dyDescent="0.25">
      <c r="A26" s="6" t="s">
        <v>38</v>
      </c>
      <c r="B26" s="8">
        <v>0.76811594202898548</v>
      </c>
    </row>
    <row r="27" spans="1:15" x14ac:dyDescent="0.25">
      <c r="A27" s="6" t="s">
        <v>33</v>
      </c>
      <c r="B27" s="8">
        <v>0.48550724637681159</v>
      </c>
    </row>
    <row r="28" spans="1:15" x14ac:dyDescent="0.25">
      <c r="A28" s="6" t="s">
        <v>34</v>
      </c>
      <c r="B28" s="8">
        <v>0.66666666666666663</v>
      </c>
    </row>
    <row r="29" spans="1:15" x14ac:dyDescent="0.25">
      <c r="A29" s="6" t="s">
        <v>42</v>
      </c>
      <c r="B29" s="8">
        <v>0.63043478260869568</v>
      </c>
    </row>
    <row r="30" spans="1:15" x14ac:dyDescent="0.25">
      <c r="A30" s="6" t="s">
        <v>35</v>
      </c>
      <c r="B30" s="8">
        <v>0.70289855072463769</v>
      </c>
    </row>
    <row r="31" spans="1:15" x14ac:dyDescent="0.25">
      <c r="A31" s="6" t="s">
        <v>37</v>
      </c>
      <c r="B31" s="8">
        <v>0.6376811594202898</v>
      </c>
    </row>
    <row r="32" spans="1:15" x14ac:dyDescent="0.25">
      <c r="A32" s="6" t="s">
        <v>41</v>
      </c>
      <c r="B32" s="8">
        <v>0.58695652173913049</v>
      </c>
    </row>
    <row r="33" spans="1:2" x14ac:dyDescent="0.25">
      <c r="A33" s="6" t="s">
        <v>40</v>
      </c>
      <c r="B33" s="8">
        <v>0.71739130434782605</v>
      </c>
    </row>
    <row r="34" spans="1:2" x14ac:dyDescent="0.25">
      <c r="A34" s="6" t="s">
        <v>36</v>
      </c>
      <c r="B34" s="8">
        <v>0.63043478260869568</v>
      </c>
    </row>
    <row r="35" spans="1:2" x14ac:dyDescent="0.25">
      <c r="A35" s="6" t="s">
        <v>39</v>
      </c>
      <c r="B35" s="8">
        <v>0.65217391304347827</v>
      </c>
    </row>
    <row r="36" spans="1:2" x14ac:dyDescent="0.25">
      <c r="A36" s="6" t="s">
        <v>2654</v>
      </c>
      <c r="B36" s="8">
        <v>1</v>
      </c>
    </row>
    <row r="39" spans="1:2" x14ac:dyDescent="0.25">
      <c r="A39" s="9" t="s">
        <v>2663</v>
      </c>
    </row>
    <row r="41" spans="1:2" x14ac:dyDescent="0.25">
      <c r="A41" s="5" t="s">
        <v>2659</v>
      </c>
      <c r="B41" t="s">
        <v>2657</v>
      </c>
    </row>
    <row r="42" spans="1:2" x14ac:dyDescent="0.25">
      <c r="A42" s="6" t="s">
        <v>38</v>
      </c>
      <c r="B42" s="8">
        <v>0.82170542635658916</v>
      </c>
    </row>
    <row r="43" spans="1:2" x14ac:dyDescent="0.25">
      <c r="A43" s="6" t="s">
        <v>33</v>
      </c>
      <c r="B43" s="8">
        <v>0.51937984496124034</v>
      </c>
    </row>
    <row r="44" spans="1:2" x14ac:dyDescent="0.25">
      <c r="A44" s="6" t="s">
        <v>39</v>
      </c>
      <c r="B44" s="8">
        <v>0.69767441860465118</v>
      </c>
    </row>
    <row r="45" spans="1:2" x14ac:dyDescent="0.25">
      <c r="A45" s="6" t="s">
        <v>2654</v>
      </c>
      <c r="B45" s="8">
        <v>1</v>
      </c>
    </row>
    <row r="48" spans="1:2" x14ac:dyDescent="0.25">
      <c r="A48" s="9" t="s">
        <v>2664</v>
      </c>
    </row>
    <row r="50" spans="1:7" x14ac:dyDescent="0.25">
      <c r="A50" s="5" t="s">
        <v>2657</v>
      </c>
      <c r="B50" s="5" t="s">
        <v>2659</v>
      </c>
    </row>
    <row r="51" spans="1:7" x14ac:dyDescent="0.25">
      <c r="A51" s="5" t="s">
        <v>2659</v>
      </c>
      <c r="B51" t="s">
        <v>38</v>
      </c>
      <c r="C51" t="s">
        <v>33</v>
      </c>
      <c r="D51" t="s">
        <v>39</v>
      </c>
      <c r="E51" t="s">
        <v>2654</v>
      </c>
    </row>
    <row r="52" spans="1:7" x14ac:dyDescent="0.25">
      <c r="A52" s="6" t="s">
        <v>60</v>
      </c>
      <c r="B52" s="8"/>
      <c r="C52" s="8"/>
      <c r="D52" s="8"/>
      <c r="E52" s="8"/>
      <c r="G52" t="s">
        <v>2666</v>
      </c>
    </row>
    <row r="53" spans="1:7" x14ac:dyDescent="0.25">
      <c r="A53" s="10">
        <v>43615</v>
      </c>
      <c r="B53" s="8">
        <v>0.70129870129870131</v>
      </c>
      <c r="C53" s="8">
        <v>0.14285714285714285</v>
      </c>
      <c r="D53" s="8">
        <v>0.25974025974025972</v>
      </c>
      <c r="E53" s="8">
        <v>0.87012987012987009</v>
      </c>
    </row>
    <row r="54" spans="1:7" x14ac:dyDescent="0.25">
      <c r="A54" s="10">
        <v>43831</v>
      </c>
      <c r="B54" s="8">
        <v>5.1948051948051951E-2</v>
      </c>
      <c r="C54" s="8">
        <v>0</v>
      </c>
      <c r="D54" s="8">
        <v>0</v>
      </c>
      <c r="E54" s="8">
        <v>5.1948051948051951E-2</v>
      </c>
    </row>
    <row r="55" spans="1:7" x14ac:dyDescent="0.25">
      <c r="A55" s="10">
        <v>44000</v>
      </c>
      <c r="B55" s="8">
        <v>0.1038961038961039</v>
      </c>
      <c r="C55" s="8">
        <v>1.2987012987012988E-2</v>
      </c>
      <c r="D55" s="8">
        <v>0.11688311688311688</v>
      </c>
      <c r="E55" s="8">
        <v>0.20779220779220781</v>
      </c>
    </row>
    <row r="56" spans="1:7" x14ac:dyDescent="0.25">
      <c r="A56" s="10">
        <v>44148</v>
      </c>
      <c r="B56" s="8">
        <v>0</v>
      </c>
      <c r="C56" s="8">
        <v>1.2987012987012988E-2</v>
      </c>
      <c r="D56" s="8">
        <v>2.5974025974025976E-2</v>
      </c>
      <c r="E56" s="8">
        <v>3.896103896103896E-2</v>
      </c>
    </row>
    <row r="57" spans="1:7" x14ac:dyDescent="0.25">
      <c r="A57" s="6" t="s">
        <v>2654</v>
      </c>
      <c r="B57" s="8">
        <v>0.76623376623376627</v>
      </c>
      <c r="C57" s="8">
        <v>0.15584415584415584</v>
      </c>
      <c r="D57" s="8">
        <v>0.37662337662337664</v>
      </c>
      <c r="E57" s="8">
        <v>1</v>
      </c>
    </row>
    <row r="64" spans="1:7" x14ac:dyDescent="0.25">
      <c r="A64" s="7" t="s">
        <v>2667</v>
      </c>
    </row>
    <row r="66" spans="1:8" x14ac:dyDescent="0.25">
      <c r="A66" s="7" t="s">
        <v>2704</v>
      </c>
      <c r="G66" s="7" t="s">
        <v>2668</v>
      </c>
    </row>
    <row r="67" spans="1:8" x14ac:dyDescent="0.25">
      <c r="A67" s="7" t="s">
        <v>2669</v>
      </c>
      <c r="B67" s="7" t="s">
        <v>2670</v>
      </c>
      <c r="G67" s="7" t="s">
        <v>2669</v>
      </c>
      <c r="H67" s="7" t="s">
        <v>2671</v>
      </c>
    </row>
    <row r="68" spans="1:8" x14ac:dyDescent="0.25">
      <c r="A68" t="s">
        <v>58</v>
      </c>
      <c r="B68">
        <v>241</v>
      </c>
      <c r="G68" t="s">
        <v>58</v>
      </c>
      <c r="H68">
        <v>122</v>
      </c>
    </row>
    <row r="69" spans="1:8" x14ac:dyDescent="0.25">
      <c r="A69" t="s">
        <v>57</v>
      </c>
      <c r="B69">
        <v>218</v>
      </c>
      <c r="G69" t="s">
        <v>57</v>
      </c>
      <c r="H69">
        <v>99</v>
      </c>
    </row>
    <row r="70" spans="1:8" x14ac:dyDescent="0.25">
      <c r="B70">
        <f>SUM(B68:B69)</f>
        <v>459</v>
      </c>
    </row>
    <row r="86" spans="1:9" x14ac:dyDescent="0.25">
      <c r="A86" t="s">
        <v>2705</v>
      </c>
    </row>
    <row r="90" spans="1:9" x14ac:dyDescent="0.25">
      <c r="A90" s="7" t="s">
        <v>2672</v>
      </c>
    </row>
    <row r="92" spans="1:9" x14ac:dyDescent="0.25">
      <c r="A92" s="7" t="s">
        <v>4</v>
      </c>
      <c r="B92" s="7" t="s">
        <v>7</v>
      </c>
      <c r="C92" s="7" t="s">
        <v>2673</v>
      </c>
      <c r="E92" s="5" t="s">
        <v>2675</v>
      </c>
      <c r="F92" s="5" t="s">
        <v>2658</v>
      </c>
    </row>
    <row r="93" spans="1:9" x14ac:dyDescent="0.25">
      <c r="A93" t="s">
        <v>43</v>
      </c>
      <c r="B93" t="s">
        <v>58</v>
      </c>
      <c r="C93">
        <v>47.06</v>
      </c>
      <c r="E93" s="5" t="s">
        <v>2653</v>
      </c>
      <c r="F93" t="s">
        <v>58</v>
      </c>
      <c r="G93" t="s">
        <v>57</v>
      </c>
      <c r="H93" t="s">
        <v>2665</v>
      </c>
      <c r="I93" t="s">
        <v>2654</v>
      </c>
    </row>
    <row r="94" spans="1:9" x14ac:dyDescent="0.25">
      <c r="A94" t="s">
        <v>43</v>
      </c>
      <c r="B94" t="s">
        <v>57</v>
      </c>
      <c r="C94">
        <v>52.94</v>
      </c>
      <c r="E94" s="6" t="s">
        <v>43</v>
      </c>
      <c r="F94" s="3">
        <v>47.06</v>
      </c>
      <c r="G94" s="3">
        <v>52.94</v>
      </c>
      <c r="H94" s="3"/>
      <c r="I94" s="3">
        <v>100</v>
      </c>
    </row>
    <row r="95" spans="1:9" x14ac:dyDescent="0.25">
      <c r="A95" t="s">
        <v>38</v>
      </c>
      <c r="B95" t="s">
        <v>58</v>
      </c>
      <c r="C95">
        <v>50.94</v>
      </c>
      <c r="E95" s="6" t="s">
        <v>38</v>
      </c>
      <c r="F95" s="3">
        <v>50.94</v>
      </c>
      <c r="G95" s="3">
        <v>49.06</v>
      </c>
      <c r="H95" s="3"/>
      <c r="I95" s="3">
        <v>100</v>
      </c>
    </row>
    <row r="96" spans="1:9" x14ac:dyDescent="0.25">
      <c r="A96" t="s">
        <v>38</v>
      </c>
      <c r="B96" t="s">
        <v>57</v>
      </c>
      <c r="C96">
        <v>49.06</v>
      </c>
      <c r="E96" s="6" t="s">
        <v>33</v>
      </c>
      <c r="F96" s="3">
        <v>45.83</v>
      </c>
      <c r="G96" s="3">
        <v>54.17</v>
      </c>
      <c r="H96" s="3"/>
      <c r="I96" s="3">
        <v>100</v>
      </c>
    </row>
    <row r="97" spans="1:9" x14ac:dyDescent="0.25">
      <c r="A97" t="s">
        <v>33</v>
      </c>
      <c r="B97" t="s">
        <v>58</v>
      </c>
      <c r="C97">
        <v>45.83</v>
      </c>
      <c r="E97" s="6" t="s">
        <v>34</v>
      </c>
      <c r="F97" s="3">
        <v>59.52</v>
      </c>
      <c r="G97" s="3">
        <v>40.479999999999997</v>
      </c>
      <c r="H97" s="3"/>
      <c r="I97" s="3">
        <v>100</v>
      </c>
    </row>
    <row r="98" spans="1:9" x14ac:dyDescent="0.25">
      <c r="A98" t="s">
        <v>33</v>
      </c>
      <c r="B98" t="s">
        <v>57</v>
      </c>
      <c r="C98">
        <v>54.17</v>
      </c>
      <c r="E98" s="6" t="s">
        <v>42</v>
      </c>
      <c r="F98" s="3">
        <v>36.590000000000003</v>
      </c>
      <c r="G98" s="3">
        <v>63.41</v>
      </c>
      <c r="H98" s="3"/>
      <c r="I98" s="3">
        <v>100</v>
      </c>
    </row>
    <row r="99" spans="1:9" x14ac:dyDescent="0.25">
      <c r="A99" t="s">
        <v>34</v>
      </c>
      <c r="B99" t="s">
        <v>58</v>
      </c>
      <c r="C99">
        <v>59.52</v>
      </c>
      <c r="E99" s="6" t="s">
        <v>35</v>
      </c>
      <c r="F99" s="3">
        <v>56.25</v>
      </c>
      <c r="G99" s="3">
        <v>43.75</v>
      </c>
      <c r="H99" s="3"/>
      <c r="I99" s="3">
        <v>100</v>
      </c>
    </row>
    <row r="100" spans="1:9" x14ac:dyDescent="0.25">
      <c r="A100" t="s">
        <v>34</v>
      </c>
      <c r="B100" t="s">
        <v>57</v>
      </c>
      <c r="C100">
        <v>40.479999999999997</v>
      </c>
      <c r="E100" s="6" t="s">
        <v>37</v>
      </c>
      <c r="F100" s="3">
        <v>55.56</v>
      </c>
      <c r="G100" s="3">
        <v>44.44</v>
      </c>
      <c r="H100" s="3"/>
      <c r="I100" s="3">
        <v>100</v>
      </c>
    </row>
    <row r="101" spans="1:9" x14ac:dyDescent="0.25">
      <c r="A101" t="s">
        <v>42</v>
      </c>
      <c r="B101" t="s">
        <v>58</v>
      </c>
      <c r="C101">
        <v>36.590000000000003</v>
      </c>
      <c r="E101" s="6" t="s">
        <v>41</v>
      </c>
      <c r="F101" s="3">
        <v>41.67</v>
      </c>
      <c r="G101" s="3">
        <v>58.33</v>
      </c>
      <c r="H101" s="3"/>
      <c r="I101" s="3">
        <v>100</v>
      </c>
    </row>
    <row r="102" spans="1:9" x14ac:dyDescent="0.25">
      <c r="A102" t="s">
        <v>42</v>
      </c>
      <c r="B102" t="s">
        <v>57</v>
      </c>
      <c r="C102">
        <v>63.41</v>
      </c>
      <c r="E102" s="6" t="s">
        <v>40</v>
      </c>
      <c r="F102" s="3">
        <v>68.63</v>
      </c>
      <c r="G102" s="3">
        <v>31.37</v>
      </c>
      <c r="H102" s="3"/>
      <c r="I102" s="3">
        <v>100</v>
      </c>
    </row>
    <row r="103" spans="1:9" x14ac:dyDescent="0.25">
      <c r="A103" t="s">
        <v>35</v>
      </c>
      <c r="B103" t="s">
        <v>58</v>
      </c>
      <c r="C103">
        <v>56.25</v>
      </c>
      <c r="E103" s="6" t="s">
        <v>36</v>
      </c>
      <c r="F103" s="3">
        <v>52.5</v>
      </c>
      <c r="G103" s="3">
        <v>47.5</v>
      </c>
      <c r="H103" s="3"/>
      <c r="I103" s="3">
        <v>100</v>
      </c>
    </row>
    <row r="104" spans="1:9" x14ac:dyDescent="0.25">
      <c r="A104" t="s">
        <v>35</v>
      </c>
      <c r="B104" t="s">
        <v>57</v>
      </c>
      <c r="C104">
        <v>43.75</v>
      </c>
      <c r="E104" s="6" t="s">
        <v>39</v>
      </c>
      <c r="F104" s="3">
        <v>53.33</v>
      </c>
      <c r="G104" s="3">
        <v>46.67</v>
      </c>
      <c r="H104" s="3"/>
      <c r="I104" s="3">
        <v>100</v>
      </c>
    </row>
    <row r="105" spans="1:9" x14ac:dyDescent="0.25">
      <c r="A105" t="s">
        <v>37</v>
      </c>
      <c r="B105" t="s">
        <v>58</v>
      </c>
      <c r="C105">
        <v>55.56</v>
      </c>
      <c r="E105" s="6" t="s">
        <v>2665</v>
      </c>
      <c r="F105" s="3"/>
      <c r="G105" s="3"/>
      <c r="H105" s="3"/>
      <c r="I105" s="3"/>
    </row>
    <row r="106" spans="1:9" x14ac:dyDescent="0.25">
      <c r="A106" t="s">
        <v>37</v>
      </c>
      <c r="B106" t="s">
        <v>57</v>
      </c>
      <c r="C106">
        <v>44.44</v>
      </c>
      <c r="E106" s="6" t="s">
        <v>2654</v>
      </c>
      <c r="F106" s="3">
        <v>567.88</v>
      </c>
      <c r="G106" s="3">
        <v>532.12</v>
      </c>
      <c r="H106" s="3"/>
      <c r="I106" s="3">
        <v>1100</v>
      </c>
    </row>
    <row r="107" spans="1:9" x14ac:dyDescent="0.25">
      <c r="A107" t="s">
        <v>41</v>
      </c>
      <c r="B107" t="s">
        <v>58</v>
      </c>
      <c r="C107">
        <v>41.67</v>
      </c>
    </row>
    <row r="108" spans="1:9" x14ac:dyDescent="0.25">
      <c r="A108" t="s">
        <v>41</v>
      </c>
      <c r="B108" t="s">
        <v>57</v>
      </c>
      <c r="C108">
        <v>58.33</v>
      </c>
    </row>
    <row r="109" spans="1:9" x14ac:dyDescent="0.25">
      <c r="A109" t="s">
        <v>40</v>
      </c>
      <c r="B109" t="s">
        <v>58</v>
      </c>
      <c r="C109">
        <v>68.63</v>
      </c>
    </row>
    <row r="110" spans="1:9" x14ac:dyDescent="0.25">
      <c r="A110" t="s">
        <v>40</v>
      </c>
      <c r="B110" t="s">
        <v>57</v>
      </c>
      <c r="C110">
        <v>31.37</v>
      </c>
    </row>
    <row r="111" spans="1:9" x14ac:dyDescent="0.25">
      <c r="A111" t="s">
        <v>36</v>
      </c>
      <c r="B111" t="s">
        <v>58</v>
      </c>
      <c r="C111">
        <v>52.5</v>
      </c>
    </row>
    <row r="112" spans="1:9" x14ac:dyDescent="0.25">
      <c r="A112" t="s">
        <v>36</v>
      </c>
      <c r="B112" t="s">
        <v>57</v>
      </c>
      <c r="C112">
        <v>47.5</v>
      </c>
    </row>
    <row r="113" spans="1:24" x14ac:dyDescent="0.25">
      <c r="A113" t="s">
        <v>39</v>
      </c>
      <c r="B113" t="s">
        <v>58</v>
      </c>
      <c r="C113">
        <v>53.33</v>
      </c>
    </row>
    <row r="114" spans="1:24" x14ac:dyDescent="0.25">
      <c r="A114" t="s">
        <v>39</v>
      </c>
      <c r="B114" t="s">
        <v>57</v>
      </c>
      <c r="C114">
        <v>46.67</v>
      </c>
    </row>
    <row r="118" spans="1:24" x14ac:dyDescent="0.25">
      <c r="A118" s="7" t="s">
        <v>2676</v>
      </c>
    </row>
    <row r="120" spans="1:24" x14ac:dyDescent="0.25">
      <c r="A120" s="7" t="s">
        <v>4</v>
      </c>
      <c r="B120" s="7" t="s">
        <v>7</v>
      </c>
      <c r="C120" s="7" t="s">
        <v>2673</v>
      </c>
      <c r="F120" s="5" t="s">
        <v>2674</v>
      </c>
      <c r="G120" s="5" t="s">
        <v>2669</v>
      </c>
      <c r="K120" s="7" t="s">
        <v>2677</v>
      </c>
      <c r="S120" s="5" t="s">
        <v>2669</v>
      </c>
      <c r="T120" s="5"/>
    </row>
    <row r="121" spans="1:24" x14ac:dyDescent="0.25">
      <c r="A121" t="s">
        <v>43</v>
      </c>
      <c r="B121" t="s">
        <v>58</v>
      </c>
      <c r="C121">
        <v>16</v>
      </c>
      <c r="F121" s="5" t="s">
        <v>2659</v>
      </c>
      <c r="G121" t="s">
        <v>58</v>
      </c>
      <c r="H121" t="s">
        <v>57</v>
      </c>
      <c r="I121" t="s">
        <v>2654</v>
      </c>
      <c r="S121" t="s">
        <v>58</v>
      </c>
      <c r="U121" t="s">
        <v>57</v>
      </c>
      <c r="W121" t="s">
        <v>2680</v>
      </c>
      <c r="X121" t="s">
        <v>2681</v>
      </c>
    </row>
    <row r="122" spans="1:24" x14ac:dyDescent="0.25">
      <c r="A122" t="s">
        <v>43</v>
      </c>
      <c r="B122" t="s">
        <v>57</v>
      </c>
      <c r="C122">
        <v>18</v>
      </c>
      <c r="F122" s="6" t="s">
        <v>43</v>
      </c>
      <c r="G122">
        <v>16</v>
      </c>
      <c r="H122">
        <v>18</v>
      </c>
      <c r="I122">
        <v>34</v>
      </c>
      <c r="K122" s="7" t="s">
        <v>4</v>
      </c>
      <c r="L122" s="7" t="s">
        <v>7</v>
      </c>
      <c r="M122" s="7" t="s">
        <v>2678</v>
      </c>
      <c r="N122" s="7" t="s">
        <v>2679</v>
      </c>
      <c r="R122" s="5" t="s">
        <v>2659</v>
      </c>
      <c r="S122" t="s">
        <v>2682</v>
      </c>
      <c r="T122" t="s">
        <v>2683</v>
      </c>
      <c r="U122" t="s">
        <v>2682</v>
      </c>
      <c r="V122" t="s">
        <v>2683</v>
      </c>
    </row>
    <row r="123" spans="1:24" x14ac:dyDescent="0.25">
      <c r="A123" t="s">
        <v>38</v>
      </c>
      <c r="B123" t="s">
        <v>58</v>
      </c>
      <c r="C123">
        <v>27</v>
      </c>
      <c r="F123" s="6" t="s">
        <v>38</v>
      </c>
      <c r="G123">
        <v>27</v>
      </c>
      <c r="H123">
        <v>26</v>
      </c>
      <c r="I123">
        <v>53</v>
      </c>
      <c r="K123" t="s">
        <v>43</v>
      </c>
      <c r="L123" t="s">
        <v>58</v>
      </c>
      <c r="M123">
        <v>7</v>
      </c>
      <c r="N123">
        <v>9</v>
      </c>
      <c r="R123" s="6" t="s">
        <v>43</v>
      </c>
      <c r="S123">
        <v>7</v>
      </c>
      <c r="T123">
        <v>9</v>
      </c>
      <c r="U123">
        <v>9</v>
      </c>
      <c r="V123">
        <v>9</v>
      </c>
      <c r="W123">
        <v>16</v>
      </c>
      <c r="X123">
        <v>18</v>
      </c>
    </row>
    <row r="124" spans="1:24" x14ac:dyDescent="0.25">
      <c r="A124" t="s">
        <v>38</v>
      </c>
      <c r="B124" t="s">
        <v>57</v>
      </c>
      <c r="C124">
        <v>26</v>
      </c>
      <c r="F124" s="6" t="s">
        <v>33</v>
      </c>
      <c r="G124">
        <v>11</v>
      </c>
      <c r="H124">
        <v>13</v>
      </c>
      <c r="I124">
        <v>24</v>
      </c>
      <c r="K124" t="s">
        <v>43</v>
      </c>
      <c r="L124" t="s">
        <v>57</v>
      </c>
      <c r="M124">
        <v>9</v>
      </c>
      <c r="N124">
        <v>9</v>
      </c>
      <c r="R124" s="6" t="s">
        <v>38</v>
      </c>
      <c r="S124">
        <v>13</v>
      </c>
      <c r="T124">
        <v>14</v>
      </c>
      <c r="U124">
        <v>13</v>
      </c>
      <c r="V124">
        <v>13</v>
      </c>
      <c r="W124">
        <v>26</v>
      </c>
      <c r="X124">
        <v>27</v>
      </c>
    </row>
    <row r="125" spans="1:24" x14ac:dyDescent="0.25">
      <c r="A125" t="s">
        <v>33</v>
      </c>
      <c r="B125" t="s">
        <v>58</v>
      </c>
      <c r="C125">
        <v>11</v>
      </c>
      <c r="F125" s="6" t="s">
        <v>34</v>
      </c>
      <c r="G125">
        <v>25</v>
      </c>
      <c r="H125">
        <v>17</v>
      </c>
      <c r="I125">
        <v>42</v>
      </c>
      <c r="K125" t="s">
        <v>38</v>
      </c>
      <c r="L125" t="s">
        <v>58</v>
      </c>
      <c r="M125">
        <v>13</v>
      </c>
      <c r="N125">
        <v>14</v>
      </c>
      <c r="R125" s="6" t="s">
        <v>33</v>
      </c>
      <c r="S125">
        <v>8</v>
      </c>
      <c r="T125">
        <v>3</v>
      </c>
      <c r="U125">
        <v>7</v>
      </c>
      <c r="V125">
        <v>6</v>
      </c>
      <c r="W125">
        <v>15</v>
      </c>
      <c r="X125">
        <v>9</v>
      </c>
    </row>
    <row r="126" spans="1:24" x14ac:dyDescent="0.25">
      <c r="A126" t="s">
        <v>33</v>
      </c>
      <c r="B126" t="s">
        <v>57</v>
      </c>
      <c r="C126">
        <v>13</v>
      </c>
      <c r="F126" s="6" t="s">
        <v>42</v>
      </c>
      <c r="G126">
        <v>15</v>
      </c>
      <c r="H126">
        <v>26</v>
      </c>
      <c r="I126">
        <v>41</v>
      </c>
      <c r="K126" t="s">
        <v>38</v>
      </c>
      <c r="L126" t="s">
        <v>57</v>
      </c>
      <c r="M126">
        <v>13</v>
      </c>
      <c r="N126">
        <v>13</v>
      </c>
      <c r="R126" s="6" t="s">
        <v>34</v>
      </c>
      <c r="S126">
        <v>13</v>
      </c>
      <c r="T126">
        <v>12</v>
      </c>
      <c r="U126">
        <v>9</v>
      </c>
      <c r="V126">
        <v>8</v>
      </c>
      <c r="W126">
        <v>22</v>
      </c>
      <c r="X126">
        <v>20</v>
      </c>
    </row>
    <row r="127" spans="1:24" x14ac:dyDescent="0.25">
      <c r="A127" t="s">
        <v>34</v>
      </c>
      <c r="B127" t="s">
        <v>58</v>
      </c>
      <c r="C127">
        <v>25</v>
      </c>
      <c r="F127" s="6" t="s">
        <v>35</v>
      </c>
      <c r="G127">
        <v>27</v>
      </c>
      <c r="H127">
        <v>21</v>
      </c>
      <c r="I127">
        <v>48</v>
      </c>
      <c r="K127" t="s">
        <v>33</v>
      </c>
      <c r="L127" t="s">
        <v>58</v>
      </c>
      <c r="M127">
        <v>8</v>
      </c>
      <c r="N127">
        <v>3</v>
      </c>
      <c r="R127" s="6" t="s">
        <v>42</v>
      </c>
      <c r="S127">
        <v>9</v>
      </c>
      <c r="T127">
        <v>6</v>
      </c>
      <c r="U127">
        <v>11</v>
      </c>
      <c r="V127">
        <v>15</v>
      </c>
      <c r="W127">
        <v>20</v>
      </c>
      <c r="X127">
        <v>21</v>
      </c>
    </row>
    <row r="128" spans="1:24" x14ac:dyDescent="0.25">
      <c r="A128" t="s">
        <v>34</v>
      </c>
      <c r="B128" t="s">
        <v>57</v>
      </c>
      <c r="C128">
        <v>17</v>
      </c>
      <c r="F128" s="6" t="s">
        <v>37</v>
      </c>
      <c r="G128">
        <v>25</v>
      </c>
      <c r="H128">
        <v>20</v>
      </c>
      <c r="I128">
        <v>45</v>
      </c>
      <c r="K128" t="s">
        <v>33</v>
      </c>
      <c r="L128" t="s">
        <v>57</v>
      </c>
      <c r="M128">
        <v>7</v>
      </c>
      <c r="N128">
        <v>6</v>
      </c>
      <c r="R128" s="6" t="s">
        <v>35</v>
      </c>
      <c r="S128">
        <v>14</v>
      </c>
      <c r="T128">
        <v>13</v>
      </c>
      <c r="U128">
        <v>8</v>
      </c>
      <c r="V128">
        <v>13</v>
      </c>
      <c r="W128">
        <v>22</v>
      </c>
      <c r="X128">
        <v>26</v>
      </c>
    </row>
    <row r="129" spans="1:24" x14ac:dyDescent="0.25">
      <c r="A129" t="s">
        <v>42</v>
      </c>
      <c r="B129" t="s">
        <v>58</v>
      </c>
      <c r="C129">
        <v>15</v>
      </c>
      <c r="F129" s="6" t="s">
        <v>41</v>
      </c>
      <c r="G129">
        <v>15</v>
      </c>
      <c r="H129">
        <v>21</v>
      </c>
      <c r="I129">
        <v>36</v>
      </c>
      <c r="K129" t="s">
        <v>34</v>
      </c>
      <c r="L129" t="s">
        <v>58</v>
      </c>
      <c r="M129">
        <v>13</v>
      </c>
      <c r="N129">
        <v>12</v>
      </c>
      <c r="R129" s="6" t="s">
        <v>37</v>
      </c>
      <c r="S129">
        <v>13</v>
      </c>
      <c r="T129">
        <v>12</v>
      </c>
      <c r="U129">
        <v>5</v>
      </c>
      <c r="V129">
        <v>15</v>
      </c>
      <c r="W129">
        <v>18</v>
      </c>
      <c r="X129">
        <v>27</v>
      </c>
    </row>
    <row r="130" spans="1:24" x14ac:dyDescent="0.25">
      <c r="A130" t="s">
        <v>42</v>
      </c>
      <c r="B130" t="s">
        <v>57</v>
      </c>
      <c r="C130">
        <v>26</v>
      </c>
      <c r="F130" s="6" t="s">
        <v>40</v>
      </c>
      <c r="G130">
        <v>35</v>
      </c>
      <c r="H130">
        <v>16</v>
      </c>
      <c r="I130">
        <v>51</v>
      </c>
      <c r="K130" t="s">
        <v>34</v>
      </c>
      <c r="L130" t="s">
        <v>57</v>
      </c>
      <c r="M130">
        <v>9</v>
      </c>
      <c r="N130">
        <v>8</v>
      </c>
      <c r="R130" s="6" t="s">
        <v>41</v>
      </c>
      <c r="S130">
        <v>6</v>
      </c>
      <c r="T130">
        <v>9</v>
      </c>
      <c r="U130">
        <v>9</v>
      </c>
      <c r="V130">
        <v>12</v>
      </c>
      <c r="W130">
        <v>15</v>
      </c>
      <c r="X130">
        <v>21</v>
      </c>
    </row>
    <row r="131" spans="1:24" x14ac:dyDescent="0.25">
      <c r="A131" t="s">
        <v>35</v>
      </c>
      <c r="B131" t="s">
        <v>58</v>
      </c>
      <c r="C131">
        <v>27</v>
      </c>
      <c r="F131" s="6" t="s">
        <v>36</v>
      </c>
      <c r="G131">
        <v>21</v>
      </c>
      <c r="H131">
        <v>19</v>
      </c>
      <c r="I131">
        <v>40</v>
      </c>
      <c r="K131" t="s">
        <v>42</v>
      </c>
      <c r="L131" t="s">
        <v>58</v>
      </c>
      <c r="M131">
        <v>9</v>
      </c>
      <c r="N131">
        <v>6</v>
      </c>
      <c r="R131" s="6" t="s">
        <v>40</v>
      </c>
      <c r="S131">
        <v>17</v>
      </c>
      <c r="T131">
        <v>18</v>
      </c>
      <c r="U131">
        <v>9</v>
      </c>
      <c r="V131">
        <v>7</v>
      </c>
      <c r="W131">
        <v>26</v>
      </c>
      <c r="X131">
        <v>25</v>
      </c>
    </row>
    <row r="132" spans="1:24" x14ac:dyDescent="0.25">
      <c r="A132" t="s">
        <v>35</v>
      </c>
      <c r="B132" t="s">
        <v>57</v>
      </c>
      <c r="C132">
        <v>21</v>
      </c>
      <c r="F132" s="6" t="s">
        <v>39</v>
      </c>
      <c r="G132">
        <v>24</v>
      </c>
      <c r="H132">
        <v>21</v>
      </c>
      <c r="I132">
        <v>45</v>
      </c>
      <c r="K132" t="s">
        <v>42</v>
      </c>
      <c r="L132" t="s">
        <v>57</v>
      </c>
      <c r="M132">
        <v>11</v>
      </c>
      <c r="N132">
        <v>15</v>
      </c>
      <c r="R132" s="6" t="s">
        <v>36</v>
      </c>
      <c r="S132">
        <v>12</v>
      </c>
      <c r="T132">
        <v>9</v>
      </c>
      <c r="U132">
        <v>9</v>
      </c>
      <c r="V132">
        <v>10</v>
      </c>
      <c r="W132">
        <v>21</v>
      </c>
      <c r="X132">
        <v>19</v>
      </c>
    </row>
    <row r="133" spans="1:24" x14ac:dyDescent="0.25">
      <c r="A133" t="s">
        <v>37</v>
      </c>
      <c r="B133" t="s">
        <v>58</v>
      </c>
      <c r="C133">
        <v>25</v>
      </c>
      <c r="F133" s="6" t="s">
        <v>2654</v>
      </c>
      <c r="G133">
        <v>241</v>
      </c>
      <c r="H133">
        <v>218</v>
      </c>
      <c r="I133">
        <v>459</v>
      </c>
      <c r="K133" t="s">
        <v>35</v>
      </c>
      <c r="L133" t="s">
        <v>58</v>
      </c>
      <c r="M133">
        <v>14</v>
      </c>
      <c r="N133">
        <v>13</v>
      </c>
      <c r="R133" s="6" t="s">
        <v>39</v>
      </c>
      <c r="S133">
        <v>10</v>
      </c>
      <c r="T133">
        <v>14</v>
      </c>
      <c r="U133">
        <v>10</v>
      </c>
      <c r="V133">
        <v>11</v>
      </c>
      <c r="W133">
        <v>20</v>
      </c>
      <c r="X133">
        <v>25</v>
      </c>
    </row>
    <row r="134" spans="1:24" x14ac:dyDescent="0.25">
      <c r="A134" t="s">
        <v>37</v>
      </c>
      <c r="B134" t="s">
        <v>57</v>
      </c>
      <c r="C134">
        <v>20</v>
      </c>
      <c r="K134" t="s">
        <v>35</v>
      </c>
      <c r="L134" t="s">
        <v>57</v>
      </c>
      <c r="M134">
        <v>8</v>
      </c>
      <c r="N134">
        <v>13</v>
      </c>
      <c r="R134" s="6" t="s">
        <v>2654</v>
      </c>
      <c r="S134">
        <v>122</v>
      </c>
      <c r="T134">
        <v>119</v>
      </c>
      <c r="U134">
        <v>99</v>
      </c>
      <c r="V134">
        <v>119</v>
      </c>
      <c r="W134">
        <v>221</v>
      </c>
      <c r="X134">
        <v>238</v>
      </c>
    </row>
    <row r="135" spans="1:24" x14ac:dyDescent="0.25">
      <c r="A135" t="s">
        <v>41</v>
      </c>
      <c r="B135" t="s">
        <v>58</v>
      </c>
      <c r="C135">
        <v>15</v>
      </c>
      <c r="K135" t="s">
        <v>37</v>
      </c>
      <c r="L135" t="s">
        <v>58</v>
      </c>
      <c r="M135">
        <v>13</v>
      </c>
      <c r="N135">
        <v>12</v>
      </c>
    </row>
    <row r="136" spans="1:24" x14ac:dyDescent="0.25">
      <c r="A136" t="s">
        <v>41</v>
      </c>
      <c r="B136" t="s">
        <v>57</v>
      </c>
      <c r="C136">
        <v>21</v>
      </c>
      <c r="K136" t="s">
        <v>37</v>
      </c>
      <c r="L136" t="s">
        <v>57</v>
      </c>
      <c r="M136">
        <v>5</v>
      </c>
      <c r="N136">
        <v>15</v>
      </c>
    </row>
    <row r="137" spans="1:24" x14ac:dyDescent="0.25">
      <c r="A137" t="s">
        <v>40</v>
      </c>
      <c r="B137" t="s">
        <v>58</v>
      </c>
      <c r="C137">
        <v>35</v>
      </c>
      <c r="K137" t="s">
        <v>41</v>
      </c>
      <c r="L137" t="s">
        <v>58</v>
      </c>
      <c r="M137">
        <v>6</v>
      </c>
      <c r="N137">
        <v>9</v>
      </c>
    </row>
    <row r="138" spans="1:24" x14ac:dyDescent="0.25">
      <c r="A138" t="s">
        <v>40</v>
      </c>
      <c r="B138" t="s">
        <v>57</v>
      </c>
      <c r="C138">
        <v>16</v>
      </c>
      <c r="K138" t="s">
        <v>41</v>
      </c>
      <c r="L138" t="s">
        <v>57</v>
      </c>
      <c r="M138">
        <v>9</v>
      </c>
      <c r="N138">
        <v>12</v>
      </c>
    </row>
    <row r="139" spans="1:24" x14ac:dyDescent="0.25">
      <c r="A139" t="s">
        <v>36</v>
      </c>
      <c r="B139" t="s">
        <v>58</v>
      </c>
      <c r="C139">
        <v>21</v>
      </c>
      <c r="K139" t="s">
        <v>40</v>
      </c>
      <c r="L139" t="s">
        <v>58</v>
      </c>
      <c r="M139">
        <v>17</v>
      </c>
      <c r="N139">
        <v>18</v>
      </c>
    </row>
    <row r="140" spans="1:24" x14ac:dyDescent="0.25">
      <c r="A140" t="s">
        <v>36</v>
      </c>
      <c r="B140" t="s">
        <v>57</v>
      </c>
      <c r="C140">
        <v>19</v>
      </c>
      <c r="K140" t="s">
        <v>40</v>
      </c>
      <c r="L140" t="s">
        <v>57</v>
      </c>
      <c r="M140">
        <v>9</v>
      </c>
      <c r="N140">
        <v>7</v>
      </c>
    </row>
    <row r="141" spans="1:24" x14ac:dyDescent="0.25">
      <c r="A141" t="s">
        <v>39</v>
      </c>
      <c r="B141" t="s">
        <v>58</v>
      </c>
      <c r="C141">
        <v>24</v>
      </c>
      <c r="K141" t="s">
        <v>36</v>
      </c>
      <c r="L141" t="s">
        <v>58</v>
      </c>
      <c r="M141">
        <v>12</v>
      </c>
      <c r="N141">
        <v>9</v>
      </c>
    </row>
    <row r="142" spans="1:24" x14ac:dyDescent="0.25">
      <c r="A142" t="s">
        <v>39</v>
      </c>
      <c r="B142" t="s">
        <v>57</v>
      </c>
      <c r="C142">
        <v>21</v>
      </c>
      <c r="K142" t="s">
        <v>36</v>
      </c>
      <c r="L142" t="s">
        <v>57</v>
      </c>
      <c r="M142">
        <v>9</v>
      </c>
      <c r="N142">
        <v>10</v>
      </c>
    </row>
    <row r="143" spans="1:24" x14ac:dyDescent="0.25">
      <c r="K143" t="s">
        <v>39</v>
      </c>
      <c r="L143" t="s">
        <v>58</v>
      </c>
      <c r="M143">
        <v>10</v>
      </c>
      <c r="N143">
        <v>14</v>
      </c>
    </row>
    <row r="144" spans="1:24" x14ac:dyDescent="0.25">
      <c r="K144" t="s">
        <v>39</v>
      </c>
      <c r="L144" t="s">
        <v>57</v>
      </c>
      <c r="M144">
        <v>10</v>
      </c>
      <c r="N144">
        <v>11</v>
      </c>
    </row>
    <row r="168" spans="1:2" x14ac:dyDescent="0.25">
      <c r="A168" s="7" t="s">
        <v>2684</v>
      </c>
    </row>
    <row r="169" spans="1:2" x14ac:dyDescent="0.25">
      <c r="A169" s="7"/>
    </row>
    <row r="170" spans="1:2" x14ac:dyDescent="0.25">
      <c r="A170" s="7" t="s">
        <v>2660</v>
      </c>
      <c r="B170" s="7" t="s">
        <v>2685</v>
      </c>
    </row>
    <row r="171" spans="1:2" x14ac:dyDescent="0.25">
      <c r="A171" t="s">
        <v>227</v>
      </c>
      <c r="B171">
        <v>8</v>
      </c>
    </row>
    <row r="172" spans="1:2" x14ac:dyDescent="0.25">
      <c r="A172" t="s">
        <v>229</v>
      </c>
      <c r="B172">
        <v>18</v>
      </c>
    </row>
    <row r="173" spans="1:2" x14ac:dyDescent="0.25">
      <c r="A173" t="s">
        <v>241</v>
      </c>
      <c r="B173">
        <v>17</v>
      </c>
    </row>
    <row r="174" spans="1:2" x14ac:dyDescent="0.25">
      <c r="A174" t="s">
        <v>231</v>
      </c>
      <c r="B174">
        <v>13</v>
      </c>
    </row>
    <row r="175" spans="1:2" x14ac:dyDescent="0.25">
      <c r="A175" t="s">
        <v>242</v>
      </c>
      <c r="B175">
        <v>21</v>
      </c>
    </row>
    <row r="176" spans="1:2" x14ac:dyDescent="0.25">
      <c r="A176" t="s">
        <v>246</v>
      </c>
      <c r="B176">
        <v>11</v>
      </c>
    </row>
    <row r="177" spans="1:2" x14ac:dyDescent="0.25">
      <c r="A177" t="s">
        <v>248</v>
      </c>
      <c r="B177">
        <v>9</v>
      </c>
    </row>
    <row r="178" spans="1:2" x14ac:dyDescent="0.25">
      <c r="A178" t="s">
        <v>240</v>
      </c>
      <c r="B178">
        <v>9</v>
      </c>
    </row>
    <row r="179" spans="1:2" x14ac:dyDescent="0.25">
      <c r="A179" t="s">
        <v>232</v>
      </c>
      <c r="B179">
        <v>16</v>
      </c>
    </row>
    <row r="180" spans="1:2" x14ac:dyDescent="0.25">
      <c r="A180" t="s">
        <v>252</v>
      </c>
      <c r="B180">
        <v>15</v>
      </c>
    </row>
    <row r="189" spans="1:2" x14ac:dyDescent="0.25">
      <c r="A189" s="7" t="s">
        <v>2686</v>
      </c>
    </row>
    <row r="191" spans="1:2" x14ac:dyDescent="0.25">
      <c r="A191" s="7" t="s">
        <v>2659</v>
      </c>
      <c r="B191" s="7" t="s">
        <v>2687</v>
      </c>
    </row>
    <row r="192" spans="1:2" x14ac:dyDescent="0.25">
      <c r="A192" t="s">
        <v>43</v>
      </c>
      <c r="B192">
        <v>75</v>
      </c>
    </row>
    <row r="193" spans="1:2" x14ac:dyDescent="0.25">
      <c r="A193" t="s">
        <v>38</v>
      </c>
      <c r="B193">
        <v>152</v>
      </c>
    </row>
    <row r="194" spans="1:2" x14ac:dyDescent="0.25">
      <c r="A194" t="s">
        <v>33</v>
      </c>
      <c r="B194">
        <v>71</v>
      </c>
    </row>
    <row r="195" spans="1:2" x14ac:dyDescent="0.25">
      <c r="A195" t="s">
        <v>34</v>
      </c>
      <c r="B195">
        <v>119</v>
      </c>
    </row>
    <row r="196" spans="1:2" x14ac:dyDescent="0.25">
      <c r="A196" t="s">
        <v>42</v>
      </c>
      <c r="B196">
        <v>109</v>
      </c>
    </row>
    <row r="197" spans="1:2" x14ac:dyDescent="0.25">
      <c r="A197" t="s">
        <v>35</v>
      </c>
      <c r="B197">
        <v>123</v>
      </c>
    </row>
    <row r="198" spans="1:2" x14ac:dyDescent="0.25">
      <c r="A198" t="s">
        <v>37</v>
      </c>
      <c r="B198">
        <v>116</v>
      </c>
    </row>
    <row r="199" spans="1:2" x14ac:dyDescent="0.25">
      <c r="A199" t="s">
        <v>41</v>
      </c>
      <c r="B199">
        <v>98</v>
      </c>
    </row>
    <row r="200" spans="1:2" x14ac:dyDescent="0.25">
      <c r="A200" t="s">
        <v>40</v>
      </c>
      <c r="B200">
        <v>124</v>
      </c>
    </row>
    <row r="201" spans="1:2" x14ac:dyDescent="0.25">
      <c r="A201" t="s">
        <v>36</v>
      </c>
      <c r="B201">
        <v>98</v>
      </c>
    </row>
    <row r="202" spans="1:2" x14ac:dyDescent="0.25">
      <c r="A202" t="s">
        <v>39</v>
      </c>
      <c r="B202">
        <v>115</v>
      </c>
    </row>
    <row r="203" spans="1:2" x14ac:dyDescent="0.25">
      <c r="B203">
        <f>SUM(B192:B202)</f>
        <v>1200</v>
      </c>
    </row>
  </sheetData>
  <conditionalFormatting pivot="1" sqref="E6:O16">
    <cfRule type="expression" dxfId="2" priority="1">
      <formula>E6=MAX($E6:$N6)</formula>
    </cfRule>
  </conditionalFormatting>
  <pageMargins left="0.7" right="0.7" top="0.75" bottom="0.75" header="0.3" footer="0.3"/>
  <drawing r:id="rId9"/>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BDCA1-D704-484C-880C-3E32C4835CA7}">
  <dimension ref="A3:B16"/>
  <sheetViews>
    <sheetView workbookViewId="0">
      <selection activeCell="E26" sqref="E26"/>
    </sheetView>
  </sheetViews>
  <sheetFormatPr defaultRowHeight="15" x14ac:dyDescent="0.25"/>
  <cols>
    <col min="1" max="1" width="13.140625" bestFit="1" customWidth="1"/>
    <col min="2" max="2" width="24.7109375" bestFit="1" customWidth="1"/>
    <col min="3" max="3" width="20.5703125" bestFit="1" customWidth="1"/>
    <col min="4" max="4" width="13.28515625" bestFit="1" customWidth="1"/>
  </cols>
  <sheetData>
    <row r="3" spans="1:2" x14ac:dyDescent="0.25">
      <c r="A3" t="s">
        <v>2699</v>
      </c>
    </row>
    <row r="4" spans="1:2" x14ac:dyDescent="0.25">
      <c r="A4" s="3">
        <v>1200</v>
      </c>
      <c r="B4" t="s">
        <v>2700</v>
      </c>
    </row>
    <row r="7" spans="1:2" x14ac:dyDescent="0.25">
      <c r="A7" t="s">
        <v>2655</v>
      </c>
    </row>
    <row r="8" spans="1:2" x14ac:dyDescent="0.25">
      <c r="A8" s="3">
        <v>453</v>
      </c>
      <c r="B8" t="s">
        <v>2700</v>
      </c>
    </row>
    <row r="11" spans="1:2" x14ac:dyDescent="0.25">
      <c r="A11" t="s">
        <v>2657</v>
      </c>
    </row>
    <row r="12" spans="1:2" x14ac:dyDescent="0.25">
      <c r="A12" s="3">
        <v>138</v>
      </c>
      <c r="B12" t="s">
        <v>2702</v>
      </c>
    </row>
    <row r="15" spans="1:2" x14ac:dyDescent="0.25">
      <c r="A15" t="s">
        <v>2701</v>
      </c>
    </row>
    <row r="16" spans="1:2" x14ac:dyDescent="0.25">
      <c r="A16" s="3">
        <v>162</v>
      </c>
      <c r="B16" t="s">
        <v>2703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353B5-D10D-4324-B7D3-227FB0001CA5}">
  <dimension ref="A1:AR1618"/>
  <sheetViews>
    <sheetView workbookViewId="0">
      <selection activeCell="F1" sqref="F1:F1048576"/>
    </sheetView>
  </sheetViews>
  <sheetFormatPr defaultRowHeight="15" x14ac:dyDescent="0.25"/>
  <cols>
    <col min="1" max="1" width="10.85546875" bestFit="1" customWidth="1"/>
    <col min="2" max="2" width="14.28515625" bestFit="1" customWidth="1"/>
    <col min="3" max="3" width="13.140625" bestFit="1" customWidth="1"/>
    <col min="4" max="4" width="12.7109375" bestFit="1" customWidth="1"/>
    <col min="5" max="5" width="12.85546875" bestFit="1" customWidth="1"/>
    <col min="6" max="6" width="9.7109375" bestFit="1" customWidth="1"/>
    <col min="7" max="7" width="14.5703125" bestFit="1" customWidth="1"/>
    <col min="8" max="8" width="9.5703125" bestFit="1" customWidth="1"/>
    <col min="9" max="9" width="11.140625" bestFit="1" customWidth="1"/>
    <col min="10" max="10" width="14.42578125" bestFit="1" customWidth="1"/>
    <col min="11" max="11" width="18.7109375" bestFit="1" customWidth="1"/>
    <col min="12" max="12" width="16.85546875" bestFit="1" customWidth="1"/>
    <col min="13" max="13" width="16.28515625" bestFit="1" customWidth="1"/>
    <col min="14" max="14" width="14.5703125" bestFit="1" customWidth="1"/>
    <col min="15" max="15" width="14.42578125" bestFit="1" customWidth="1"/>
    <col min="16" max="16" width="60.5703125" bestFit="1" customWidth="1"/>
    <col min="17" max="17" width="10.42578125" bestFit="1" customWidth="1"/>
    <col min="18" max="18" width="20.28515625" bestFit="1" customWidth="1"/>
    <col min="19" max="19" width="81.140625" bestFit="1" customWidth="1"/>
    <col min="20" max="20" width="33" bestFit="1" customWidth="1"/>
    <col min="21" max="21" width="12.28515625" bestFit="1" customWidth="1"/>
    <col min="22" max="22" width="34.28515625" bestFit="1" customWidth="1"/>
    <col min="23" max="23" width="8" bestFit="1" customWidth="1"/>
    <col min="24" max="24" width="16.42578125" bestFit="1" customWidth="1"/>
    <col min="25" max="25" width="12.5703125" bestFit="1" customWidth="1"/>
    <col min="26" max="26" width="16.140625" bestFit="1" customWidth="1"/>
    <col min="27" max="27" width="81.140625" bestFit="1" customWidth="1"/>
    <col min="28" max="28" width="12.5703125" bestFit="1" customWidth="1"/>
    <col min="29" max="29" width="11.5703125" bestFit="1" customWidth="1"/>
    <col min="30" max="30" width="13.28515625" bestFit="1" customWidth="1"/>
    <col min="31" max="31" width="54.5703125" bestFit="1" customWidth="1"/>
    <col min="32" max="33" width="10.42578125" bestFit="1" customWidth="1"/>
    <col min="34" max="34" width="11.140625" bestFit="1" customWidth="1"/>
    <col min="35" max="35" width="15.140625" bestFit="1" customWidth="1"/>
    <col min="36" max="36" width="11.140625" bestFit="1" customWidth="1"/>
    <col min="37" max="37" width="81.140625" bestFit="1" customWidth="1"/>
    <col min="38" max="41" width="11.140625" bestFit="1" customWidth="1"/>
    <col min="42" max="42" width="20.7109375" bestFit="1" customWidth="1"/>
    <col min="43" max="43" width="20.42578125" customWidth="1"/>
  </cols>
  <sheetData>
    <row r="1" spans="1:44"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2642</v>
      </c>
      <c r="AI1" s="3" t="s">
        <v>2643</v>
      </c>
      <c r="AJ1" s="3" t="s">
        <v>2644</v>
      </c>
      <c r="AK1" s="3" t="s">
        <v>2645</v>
      </c>
      <c r="AL1" s="3" t="s">
        <v>2646</v>
      </c>
      <c r="AM1" s="3" t="s">
        <v>2647</v>
      </c>
      <c r="AN1" s="3" t="s">
        <v>2648</v>
      </c>
      <c r="AO1" s="3" t="s">
        <v>2649</v>
      </c>
      <c r="AP1" s="3" t="s">
        <v>2650</v>
      </c>
      <c r="AQ1" t="s">
        <v>2651</v>
      </c>
      <c r="AR1" t="s">
        <v>2652</v>
      </c>
    </row>
    <row r="2" spans="1:44" x14ac:dyDescent="0.25">
      <c r="A2" s="3">
        <v>1</v>
      </c>
      <c r="B2" s="3">
        <v>214</v>
      </c>
      <c r="C2" s="4">
        <v>43740</v>
      </c>
      <c r="D2" s="3">
        <v>6</v>
      </c>
      <c r="E2" s="3" t="s">
        <v>33</v>
      </c>
      <c r="F2" s="3" t="s">
        <v>44</v>
      </c>
      <c r="G2" s="3" t="s">
        <v>55</v>
      </c>
      <c r="H2" s="3" t="s">
        <v>57</v>
      </c>
      <c r="I2" s="4">
        <v>43631</v>
      </c>
      <c r="J2" s="3">
        <v>3</v>
      </c>
      <c r="K2" s="3" t="s">
        <v>59</v>
      </c>
      <c r="L2" s="4">
        <v>43615</v>
      </c>
      <c r="M2" s="4">
        <v>43830</v>
      </c>
      <c r="N2" s="3">
        <v>2</v>
      </c>
      <c r="O2" s="3" t="s">
        <v>63</v>
      </c>
      <c r="P2" s="3" t="s">
        <v>225</v>
      </c>
      <c r="Q2" s="3">
        <v>2</v>
      </c>
      <c r="R2" s="3" t="s">
        <v>387</v>
      </c>
      <c r="S2" s="3" t="s">
        <v>949</v>
      </c>
      <c r="T2" s="3" t="s">
        <v>1483</v>
      </c>
      <c r="U2" s="3" t="s">
        <v>110</v>
      </c>
      <c r="V2" s="3" t="s">
        <v>2030</v>
      </c>
      <c r="W2" s="3">
        <v>401.82</v>
      </c>
      <c r="X2" s="3">
        <v>104.94</v>
      </c>
      <c r="Y2" s="3">
        <v>2</v>
      </c>
      <c r="Z2" s="3" t="s">
        <v>2080</v>
      </c>
      <c r="AA2" s="3" t="s">
        <v>2324</v>
      </c>
      <c r="AB2" s="3"/>
      <c r="AC2" s="3"/>
      <c r="AD2" s="3"/>
      <c r="AE2" s="3"/>
      <c r="AF2" s="4"/>
      <c r="AG2" s="4"/>
      <c r="AH2" s="3" t="s">
        <v>70</v>
      </c>
      <c r="AI2" s="3" t="s">
        <v>232</v>
      </c>
      <c r="AJ2" s="3" t="s">
        <v>737</v>
      </c>
      <c r="AK2" s="3" t="s">
        <v>1185</v>
      </c>
      <c r="AL2" s="3" t="s">
        <v>1652</v>
      </c>
      <c r="AM2" s="3" t="s">
        <v>67</v>
      </c>
      <c r="AN2" s="3" t="s">
        <v>1517</v>
      </c>
      <c r="AO2" s="3" t="s">
        <v>432</v>
      </c>
      <c r="AP2" s="3" t="s">
        <v>2331</v>
      </c>
      <c r="AQ2" t="str">
        <f t="shared" ref="AQ2:AQ64" si="0">CONCATENATE($A2,$B2,$C2,$D2,$G2,$H2,$I2,$J2,$K2,$L2,$M2,$W2,$X2,$AB2,$AC2,$AD2,$AE2,$AF2,$AG2,$AH2,$AJ2,$AL2,$AM2,$AN2,$AO2)</f>
        <v>1214437406yesMale436313Google Ads4361543830401.82104.94515613.99319.9921</v>
      </c>
      <c r="AR2">
        <f>COUNTIF(AQ$2:AQ2,AQ2)</f>
        <v>1</v>
      </c>
    </row>
    <row r="3" spans="1:44" x14ac:dyDescent="0.25">
      <c r="A3" s="3">
        <v>1</v>
      </c>
      <c r="B3" s="3">
        <v>214</v>
      </c>
      <c r="C3" s="4">
        <v>43740</v>
      </c>
      <c r="D3" s="3">
        <v>6</v>
      </c>
      <c r="E3" s="3" t="s">
        <v>33</v>
      </c>
      <c r="F3" s="3" t="s">
        <v>44</v>
      </c>
      <c r="G3" s="3" t="s">
        <v>55</v>
      </c>
      <c r="H3" s="3" t="s">
        <v>57</v>
      </c>
      <c r="I3" s="4">
        <v>43631</v>
      </c>
      <c r="J3" s="3">
        <v>3</v>
      </c>
      <c r="K3" s="3" t="s">
        <v>59</v>
      </c>
      <c r="L3" s="4">
        <v>43615</v>
      </c>
      <c r="M3" s="4">
        <v>43830</v>
      </c>
      <c r="N3" s="3">
        <v>2</v>
      </c>
      <c r="O3" s="3" t="s">
        <v>63</v>
      </c>
      <c r="P3" s="3" t="s">
        <v>225</v>
      </c>
      <c r="Q3" s="3">
        <v>2</v>
      </c>
      <c r="R3" s="3" t="s">
        <v>387</v>
      </c>
      <c r="S3" s="3" t="s">
        <v>949</v>
      </c>
      <c r="T3" s="3" t="s">
        <v>1483</v>
      </c>
      <c r="U3" s="3" t="s">
        <v>110</v>
      </c>
      <c r="V3" s="3" t="s">
        <v>2030</v>
      </c>
      <c r="W3" s="3">
        <v>401.82</v>
      </c>
      <c r="X3" s="3">
        <v>104.94</v>
      </c>
      <c r="Y3" s="3">
        <v>2</v>
      </c>
      <c r="Z3" s="3" t="s">
        <v>2080</v>
      </c>
      <c r="AA3" s="3" t="s">
        <v>2324</v>
      </c>
      <c r="AB3" s="3"/>
      <c r="AC3" s="3"/>
      <c r="AD3" s="3"/>
      <c r="AE3" s="3"/>
      <c r="AF3" s="4"/>
      <c r="AG3" s="4"/>
      <c r="AH3" s="3" t="s">
        <v>79</v>
      </c>
      <c r="AI3" s="3" t="s">
        <v>241</v>
      </c>
      <c r="AJ3" s="3" t="s">
        <v>629</v>
      </c>
      <c r="AK3" s="3" t="s">
        <v>965</v>
      </c>
      <c r="AL3" s="3" t="s">
        <v>1703</v>
      </c>
      <c r="AM3" s="3" t="s">
        <v>67</v>
      </c>
      <c r="AN3" s="3" t="s">
        <v>1548</v>
      </c>
      <c r="AO3" s="3" t="s">
        <v>86</v>
      </c>
      <c r="AP3" s="3" t="s">
        <v>2350</v>
      </c>
      <c r="AQ3" t="str">
        <f t="shared" si="0"/>
        <v>1214437406yesMale436313Google Ads4361543830401.82104.94437119.95314.997</v>
      </c>
      <c r="AR3">
        <f>COUNTIF(AQ$2:AQ3,AQ3)</f>
        <v>1</v>
      </c>
    </row>
    <row r="4" spans="1:44" x14ac:dyDescent="0.25">
      <c r="A4" s="3">
        <v>2</v>
      </c>
      <c r="B4" s="3">
        <v>459</v>
      </c>
      <c r="C4" s="4">
        <v>43740</v>
      </c>
      <c r="D4" s="3">
        <v>3</v>
      </c>
      <c r="E4" s="3" t="s">
        <v>34</v>
      </c>
      <c r="F4" s="3" t="s">
        <v>45</v>
      </c>
      <c r="G4" s="3" t="s">
        <v>55</v>
      </c>
      <c r="H4" s="3" t="s">
        <v>58</v>
      </c>
      <c r="I4" s="4">
        <v>43645</v>
      </c>
      <c r="J4" s="3">
        <v>2</v>
      </c>
      <c r="K4" s="3" t="s">
        <v>60</v>
      </c>
      <c r="L4" s="4">
        <v>43615</v>
      </c>
      <c r="M4" s="4">
        <v>43830</v>
      </c>
      <c r="N4" s="3">
        <v>2</v>
      </c>
      <c r="O4" s="3" t="s">
        <v>64</v>
      </c>
      <c r="P4" s="3" t="s">
        <v>226</v>
      </c>
      <c r="Q4" s="3">
        <v>2</v>
      </c>
      <c r="R4" s="3" t="s">
        <v>388</v>
      </c>
      <c r="S4" s="3" t="s">
        <v>950</v>
      </c>
      <c r="T4" s="3" t="s">
        <v>1484</v>
      </c>
      <c r="U4" s="3" t="s">
        <v>85</v>
      </c>
      <c r="V4" s="3" t="s">
        <v>2030</v>
      </c>
      <c r="W4" s="3">
        <v>183.97</v>
      </c>
      <c r="X4" s="3">
        <v>49.97</v>
      </c>
      <c r="Y4" s="3">
        <v>2</v>
      </c>
      <c r="Z4" s="3" t="s">
        <v>2081</v>
      </c>
      <c r="AA4" s="3" t="s">
        <v>2325</v>
      </c>
      <c r="AB4" s="3">
        <v>1</v>
      </c>
      <c r="AC4" s="3" t="s">
        <v>2633</v>
      </c>
      <c r="AD4" s="3">
        <v>228</v>
      </c>
      <c r="AE4" s="3" t="s">
        <v>2635</v>
      </c>
      <c r="AF4" s="4">
        <v>43740</v>
      </c>
      <c r="AG4" s="4">
        <v>43799</v>
      </c>
      <c r="AH4" s="3" t="s">
        <v>70</v>
      </c>
      <c r="AI4" s="3" t="s">
        <v>232</v>
      </c>
      <c r="AJ4" s="3" t="s">
        <v>673</v>
      </c>
      <c r="AK4" s="3" t="s">
        <v>1216</v>
      </c>
      <c r="AL4" s="3" t="s">
        <v>1652</v>
      </c>
      <c r="AM4" s="3" t="s">
        <v>69</v>
      </c>
      <c r="AN4" s="3" t="s">
        <v>1517</v>
      </c>
      <c r="AO4" s="3" t="s">
        <v>432</v>
      </c>
      <c r="AP4" s="3" t="s">
        <v>2331</v>
      </c>
      <c r="AQ4" t="str">
        <f t="shared" si="0"/>
        <v>2459437403yesFemale436452Facebook4361543830183.9749.971control228Changing color of background from blue to green437404379951213.99119.9921</v>
      </c>
      <c r="AR4">
        <f>COUNTIF(AQ$2:AQ4,AQ4)</f>
        <v>1</v>
      </c>
    </row>
    <row r="5" spans="1:44" x14ac:dyDescent="0.25">
      <c r="A5">
        <v>2</v>
      </c>
      <c r="B5">
        <v>459</v>
      </c>
      <c r="C5" s="4">
        <v>43740</v>
      </c>
      <c r="D5">
        <v>3</v>
      </c>
      <c r="E5" t="s">
        <v>34</v>
      </c>
      <c r="F5" t="s">
        <v>45</v>
      </c>
      <c r="G5" t="s">
        <v>55</v>
      </c>
      <c r="H5" t="s">
        <v>58</v>
      </c>
      <c r="I5" s="4">
        <v>43645</v>
      </c>
      <c r="J5">
        <v>2</v>
      </c>
      <c r="K5" t="s">
        <v>60</v>
      </c>
      <c r="L5" s="4">
        <v>43615</v>
      </c>
      <c r="M5" s="4">
        <v>43830</v>
      </c>
      <c r="N5">
        <v>2</v>
      </c>
      <c r="O5" t="s">
        <v>64</v>
      </c>
      <c r="P5" t="s">
        <v>226</v>
      </c>
      <c r="Q5">
        <v>2</v>
      </c>
      <c r="R5" t="s">
        <v>388</v>
      </c>
      <c r="S5" t="s">
        <v>950</v>
      </c>
      <c r="T5" t="s">
        <v>1484</v>
      </c>
      <c r="U5" t="s">
        <v>85</v>
      </c>
      <c r="V5" t="s">
        <v>2030</v>
      </c>
      <c r="W5">
        <v>183.97</v>
      </c>
      <c r="X5">
        <v>49.97</v>
      </c>
      <c r="Y5">
        <v>2</v>
      </c>
      <c r="Z5" t="s">
        <v>2081</v>
      </c>
      <c r="AA5" t="s">
        <v>2325</v>
      </c>
      <c r="AB5">
        <v>1</v>
      </c>
      <c r="AC5" t="s">
        <v>2633</v>
      </c>
      <c r="AD5">
        <v>228</v>
      </c>
      <c r="AE5" t="s">
        <v>2635</v>
      </c>
      <c r="AF5" s="4">
        <v>43740</v>
      </c>
      <c r="AG5" s="4">
        <v>43799</v>
      </c>
      <c r="AH5" t="s">
        <v>84</v>
      </c>
      <c r="AI5" t="s">
        <v>246</v>
      </c>
      <c r="AJ5" t="s">
        <v>714</v>
      </c>
      <c r="AK5" t="s">
        <v>1255</v>
      </c>
      <c r="AL5" t="s">
        <v>1773</v>
      </c>
      <c r="AM5" t="s">
        <v>80</v>
      </c>
      <c r="AN5" t="s">
        <v>1548</v>
      </c>
      <c r="AO5" t="s">
        <v>410</v>
      </c>
      <c r="AP5" t="s">
        <v>2359</v>
      </c>
      <c r="AQ5" t="str">
        <f t="shared" si="0"/>
        <v>2459437403yesFemale436452Facebook4361543830183.9749.971control228Changing color of background from blue to green437404379995284.99214.9920</v>
      </c>
      <c r="AR5">
        <f>COUNTIF(AQ$2:AQ5,AQ5)</f>
        <v>1</v>
      </c>
    </row>
    <row r="6" spans="1:44" x14ac:dyDescent="0.25">
      <c r="A6">
        <v>3</v>
      </c>
      <c r="B6">
        <v>489</v>
      </c>
      <c r="C6" s="4">
        <v>43740</v>
      </c>
      <c r="D6">
        <v>7</v>
      </c>
      <c r="E6" t="s">
        <v>35</v>
      </c>
      <c r="F6" t="s">
        <v>46</v>
      </c>
      <c r="G6" t="s">
        <v>56</v>
      </c>
      <c r="H6" t="s">
        <v>57</v>
      </c>
      <c r="I6" s="4">
        <v>43614</v>
      </c>
      <c r="J6">
        <v>1</v>
      </c>
      <c r="L6" s="4"/>
      <c r="M6" s="4"/>
      <c r="N6">
        <v>1</v>
      </c>
      <c r="O6" t="s">
        <v>65</v>
      </c>
      <c r="P6" t="s">
        <v>227</v>
      </c>
      <c r="Q6">
        <v>1</v>
      </c>
      <c r="R6" t="s">
        <v>389</v>
      </c>
      <c r="S6" t="s">
        <v>951</v>
      </c>
      <c r="T6" t="s">
        <v>1485</v>
      </c>
      <c r="U6" t="s">
        <v>69</v>
      </c>
      <c r="V6" t="s">
        <v>1517</v>
      </c>
      <c r="W6">
        <v>21.95</v>
      </c>
      <c r="X6">
        <v>19.989999999999998</v>
      </c>
      <c r="Y6">
        <v>1</v>
      </c>
      <c r="Z6" t="s">
        <v>431</v>
      </c>
      <c r="AA6" t="s">
        <v>2326</v>
      </c>
      <c r="AB6">
        <v>1</v>
      </c>
      <c r="AC6" t="s">
        <v>2634</v>
      </c>
      <c r="AD6">
        <v>234</v>
      </c>
      <c r="AE6" t="s">
        <v>2635</v>
      </c>
      <c r="AF6" s="4">
        <v>43740</v>
      </c>
      <c r="AG6" s="4">
        <v>43799</v>
      </c>
      <c r="AH6" t="s">
        <v>65</v>
      </c>
      <c r="AI6" t="s">
        <v>227</v>
      </c>
      <c r="AJ6" t="s">
        <v>389</v>
      </c>
      <c r="AK6" t="s">
        <v>951</v>
      </c>
      <c r="AL6" t="s">
        <v>1485</v>
      </c>
      <c r="AM6" t="s">
        <v>69</v>
      </c>
      <c r="AN6" t="s">
        <v>1517</v>
      </c>
      <c r="AO6" t="s">
        <v>431</v>
      </c>
      <c r="AP6" t="s">
        <v>2326</v>
      </c>
      <c r="AQ6" t="str">
        <f t="shared" si="0"/>
        <v>3489437407noMale43614121.9519.991test234Changing color of background from blue to green43740437991011621.95119.9924</v>
      </c>
      <c r="AR6">
        <f>COUNTIF(AQ$2:AQ6,AQ6)</f>
        <v>1</v>
      </c>
    </row>
    <row r="7" spans="1:44" x14ac:dyDescent="0.25">
      <c r="A7">
        <v>4</v>
      </c>
      <c r="B7">
        <v>127</v>
      </c>
      <c r="C7" s="4">
        <v>43741</v>
      </c>
      <c r="D7">
        <v>5</v>
      </c>
      <c r="E7" t="s">
        <v>36</v>
      </c>
      <c r="F7" t="s">
        <v>47</v>
      </c>
      <c r="G7" t="s">
        <v>55</v>
      </c>
      <c r="H7" t="s">
        <v>58</v>
      </c>
      <c r="I7" s="4">
        <v>43587</v>
      </c>
      <c r="J7">
        <v>2</v>
      </c>
      <c r="L7" s="4"/>
      <c r="M7" s="4"/>
      <c r="N7">
        <v>2</v>
      </c>
      <c r="O7" t="s">
        <v>66</v>
      </c>
      <c r="P7" t="s">
        <v>228</v>
      </c>
      <c r="Q7">
        <v>2</v>
      </c>
      <c r="R7" t="s">
        <v>390</v>
      </c>
      <c r="S7" t="s">
        <v>952</v>
      </c>
      <c r="T7" t="s">
        <v>1486</v>
      </c>
      <c r="U7" t="s">
        <v>109</v>
      </c>
      <c r="V7" t="s">
        <v>2030</v>
      </c>
      <c r="W7">
        <v>298.33999999999997</v>
      </c>
      <c r="X7">
        <v>74.959999999999994</v>
      </c>
      <c r="Y7">
        <v>2</v>
      </c>
      <c r="Z7" t="s">
        <v>2082</v>
      </c>
      <c r="AA7" t="s">
        <v>2327</v>
      </c>
      <c r="AB7">
        <v>1</v>
      </c>
      <c r="AC7" t="s">
        <v>2634</v>
      </c>
      <c r="AD7">
        <v>47</v>
      </c>
      <c r="AE7" t="s">
        <v>2635</v>
      </c>
      <c r="AF7" s="4">
        <v>43740</v>
      </c>
      <c r="AG7" s="4">
        <v>43799</v>
      </c>
      <c r="AH7" t="s">
        <v>70</v>
      </c>
      <c r="AI7" t="s">
        <v>232</v>
      </c>
      <c r="AJ7" t="s">
        <v>411</v>
      </c>
      <c r="AK7" t="s">
        <v>973</v>
      </c>
      <c r="AL7" t="s">
        <v>1506</v>
      </c>
      <c r="AM7" t="s">
        <v>67</v>
      </c>
      <c r="AN7" t="s">
        <v>1517</v>
      </c>
      <c r="AO7" t="s">
        <v>673</v>
      </c>
      <c r="AP7" t="s">
        <v>2348</v>
      </c>
      <c r="AQ7" t="str">
        <f t="shared" si="0"/>
        <v>4127437415yesFemale435872298.3474.961test47Changing color of background from blue to green437404379953095.95319.9912</v>
      </c>
      <c r="AR7">
        <f>COUNTIF(AQ$2:AQ7,AQ7)</f>
        <v>1</v>
      </c>
    </row>
    <row r="8" spans="1:44" x14ac:dyDescent="0.25">
      <c r="A8">
        <v>4</v>
      </c>
      <c r="B8">
        <v>127</v>
      </c>
      <c r="C8" s="4">
        <v>43741</v>
      </c>
      <c r="D8">
        <v>5</v>
      </c>
      <c r="E8" t="s">
        <v>36</v>
      </c>
      <c r="F8" t="s">
        <v>47</v>
      </c>
      <c r="G8" t="s">
        <v>55</v>
      </c>
      <c r="H8" t="s">
        <v>58</v>
      </c>
      <c r="I8" s="4">
        <v>43587</v>
      </c>
      <c r="J8">
        <v>2</v>
      </c>
      <c r="L8" s="4"/>
      <c r="M8" s="4"/>
      <c r="N8">
        <v>2</v>
      </c>
      <c r="O8" t="s">
        <v>66</v>
      </c>
      <c r="P8" t="s">
        <v>228</v>
      </c>
      <c r="Q8">
        <v>2</v>
      </c>
      <c r="R8" t="s">
        <v>390</v>
      </c>
      <c r="S8" t="s">
        <v>952</v>
      </c>
      <c r="T8" t="s">
        <v>1486</v>
      </c>
      <c r="U8" t="s">
        <v>109</v>
      </c>
      <c r="V8" t="s">
        <v>2030</v>
      </c>
      <c r="W8">
        <v>298.33999999999997</v>
      </c>
      <c r="X8">
        <v>74.959999999999994</v>
      </c>
      <c r="Y8">
        <v>2</v>
      </c>
      <c r="Z8" t="s">
        <v>2082</v>
      </c>
      <c r="AA8" t="s">
        <v>2327</v>
      </c>
      <c r="AB8">
        <v>1</v>
      </c>
      <c r="AC8" t="s">
        <v>2634</v>
      </c>
      <c r="AD8">
        <v>47</v>
      </c>
      <c r="AE8" t="s">
        <v>2635</v>
      </c>
      <c r="AF8" s="4">
        <v>43740</v>
      </c>
      <c r="AG8" s="4">
        <v>43799</v>
      </c>
      <c r="AH8" t="s">
        <v>80</v>
      </c>
      <c r="AI8" t="s">
        <v>242</v>
      </c>
      <c r="AJ8" t="s">
        <v>84</v>
      </c>
      <c r="AK8" t="s">
        <v>990</v>
      </c>
      <c r="AL8" t="s">
        <v>1523</v>
      </c>
      <c r="AM8" t="s">
        <v>69</v>
      </c>
      <c r="AN8" t="s">
        <v>1548</v>
      </c>
      <c r="AO8" t="s">
        <v>79</v>
      </c>
      <c r="AP8" t="s">
        <v>2349</v>
      </c>
      <c r="AQ8" t="str">
        <f t="shared" si="0"/>
        <v>4127437415yesFemale435872298.3474.961test47Changing color of background from blue to green43740437992910.49114.994</v>
      </c>
      <c r="AR8">
        <f>COUNTIF(AQ$2:AQ8,AQ8)</f>
        <v>1</v>
      </c>
    </row>
    <row r="9" spans="1:44" x14ac:dyDescent="0.25">
      <c r="A9">
        <v>5</v>
      </c>
      <c r="B9">
        <v>174</v>
      </c>
      <c r="C9" s="4">
        <v>43741</v>
      </c>
      <c r="D9">
        <v>11</v>
      </c>
      <c r="E9" t="s">
        <v>37</v>
      </c>
      <c r="F9" t="s">
        <v>48</v>
      </c>
      <c r="G9" t="s">
        <v>56</v>
      </c>
      <c r="H9" t="s">
        <v>57</v>
      </c>
      <c r="I9" s="4">
        <v>43732</v>
      </c>
      <c r="J9">
        <v>3</v>
      </c>
      <c r="K9" t="s">
        <v>59</v>
      </c>
      <c r="L9" s="4">
        <v>43615</v>
      </c>
      <c r="M9" s="4">
        <v>43830</v>
      </c>
      <c r="N9">
        <v>1</v>
      </c>
      <c r="O9" t="s">
        <v>67</v>
      </c>
      <c r="P9" t="s">
        <v>229</v>
      </c>
      <c r="Q9">
        <v>1</v>
      </c>
      <c r="R9" t="s">
        <v>391</v>
      </c>
      <c r="S9" t="s">
        <v>953</v>
      </c>
      <c r="T9" t="s">
        <v>1487</v>
      </c>
      <c r="U9" t="s">
        <v>67</v>
      </c>
      <c r="V9" t="s">
        <v>1548</v>
      </c>
      <c r="W9">
        <v>89.85</v>
      </c>
      <c r="X9">
        <v>44.97</v>
      </c>
      <c r="Y9">
        <v>1</v>
      </c>
      <c r="Z9" t="s">
        <v>90</v>
      </c>
      <c r="AA9" t="s">
        <v>2328</v>
      </c>
      <c r="AF9" s="4"/>
      <c r="AG9" s="4"/>
      <c r="AH9" t="s">
        <v>67</v>
      </c>
      <c r="AI9" t="s">
        <v>229</v>
      </c>
      <c r="AJ9" t="s">
        <v>391</v>
      </c>
      <c r="AK9" t="s">
        <v>953</v>
      </c>
      <c r="AL9" t="s">
        <v>1487</v>
      </c>
      <c r="AM9" t="s">
        <v>67</v>
      </c>
      <c r="AN9" t="s">
        <v>1548</v>
      </c>
      <c r="AO9" t="s">
        <v>90</v>
      </c>
      <c r="AP9" t="s">
        <v>2328</v>
      </c>
      <c r="AQ9" t="str">
        <f t="shared" si="0"/>
        <v>51744374111noMale437323Google Ads436154383089.8544.97313629.95314.996</v>
      </c>
      <c r="AR9">
        <f>COUNTIF(AQ$2:AQ9,AQ9)</f>
        <v>1</v>
      </c>
    </row>
    <row r="10" spans="1:44" x14ac:dyDescent="0.25">
      <c r="A10">
        <v>6</v>
      </c>
      <c r="B10">
        <v>237</v>
      </c>
      <c r="C10" s="4">
        <v>43742</v>
      </c>
      <c r="D10">
        <v>5</v>
      </c>
      <c r="E10" t="s">
        <v>36</v>
      </c>
      <c r="F10" t="s">
        <v>47</v>
      </c>
      <c r="G10" t="s">
        <v>55</v>
      </c>
      <c r="H10" t="s">
        <v>58</v>
      </c>
      <c r="I10" s="4">
        <v>43564</v>
      </c>
      <c r="J10">
        <v>3</v>
      </c>
      <c r="L10" s="4"/>
      <c r="M10" s="4"/>
      <c r="N10">
        <v>2</v>
      </c>
      <c r="O10" t="s">
        <v>68</v>
      </c>
      <c r="P10" t="s">
        <v>230</v>
      </c>
      <c r="Q10">
        <v>2</v>
      </c>
      <c r="R10" t="s">
        <v>392</v>
      </c>
      <c r="S10" t="s">
        <v>954</v>
      </c>
      <c r="T10" t="s">
        <v>1488</v>
      </c>
      <c r="U10" t="s">
        <v>85</v>
      </c>
      <c r="V10" t="s">
        <v>2031</v>
      </c>
      <c r="W10">
        <v>349.47</v>
      </c>
      <c r="X10">
        <v>64.97</v>
      </c>
      <c r="Y10">
        <v>2</v>
      </c>
      <c r="Z10" t="s">
        <v>2083</v>
      </c>
      <c r="AA10" t="s">
        <v>2329</v>
      </c>
      <c r="AB10">
        <v>1</v>
      </c>
      <c r="AC10" t="s">
        <v>2634</v>
      </c>
      <c r="AD10">
        <v>95</v>
      </c>
      <c r="AE10" t="s">
        <v>2635</v>
      </c>
      <c r="AF10" s="4">
        <v>43740</v>
      </c>
      <c r="AG10" s="4">
        <v>43799</v>
      </c>
      <c r="AH10" t="s">
        <v>79</v>
      </c>
      <c r="AI10" t="s">
        <v>241</v>
      </c>
      <c r="AJ10" t="s">
        <v>571</v>
      </c>
      <c r="AK10" t="s">
        <v>1129</v>
      </c>
      <c r="AL10" t="s">
        <v>1654</v>
      </c>
      <c r="AM10" t="s">
        <v>69</v>
      </c>
      <c r="AN10" t="s">
        <v>1548</v>
      </c>
      <c r="AO10" t="s">
        <v>455</v>
      </c>
      <c r="AP10" t="s">
        <v>2340</v>
      </c>
      <c r="AQ10" t="str">
        <f t="shared" si="0"/>
        <v>6237437425yesFemale435643349.4764.971test95Changing color of background from blue to green437404379944829.49114.9915</v>
      </c>
      <c r="AR10">
        <f>COUNTIF(AQ$2:AQ10,AQ10)</f>
        <v>1</v>
      </c>
    </row>
    <row r="11" spans="1:44" x14ac:dyDescent="0.25">
      <c r="A11">
        <v>6</v>
      </c>
      <c r="B11">
        <v>237</v>
      </c>
      <c r="C11" s="4">
        <v>43742</v>
      </c>
      <c r="D11">
        <v>5</v>
      </c>
      <c r="E11" t="s">
        <v>36</v>
      </c>
      <c r="F11" t="s">
        <v>47</v>
      </c>
      <c r="G11" t="s">
        <v>55</v>
      </c>
      <c r="H11" t="s">
        <v>58</v>
      </c>
      <c r="I11" s="4">
        <v>43564</v>
      </c>
      <c r="J11">
        <v>3</v>
      </c>
      <c r="L11" s="4"/>
      <c r="M11" s="4"/>
      <c r="N11">
        <v>2</v>
      </c>
      <c r="O11" t="s">
        <v>68</v>
      </c>
      <c r="P11" t="s">
        <v>230</v>
      </c>
      <c r="Q11">
        <v>2</v>
      </c>
      <c r="R11" t="s">
        <v>392</v>
      </c>
      <c r="S11" t="s">
        <v>954</v>
      </c>
      <c r="T11" t="s">
        <v>1488</v>
      </c>
      <c r="U11" t="s">
        <v>85</v>
      </c>
      <c r="V11" t="s">
        <v>2031</v>
      </c>
      <c r="W11">
        <v>349.47</v>
      </c>
      <c r="X11">
        <v>64.97</v>
      </c>
      <c r="Y11">
        <v>2</v>
      </c>
      <c r="Z11" t="s">
        <v>2083</v>
      </c>
      <c r="AA11" t="s">
        <v>2329</v>
      </c>
      <c r="AB11">
        <v>1</v>
      </c>
      <c r="AC11" t="s">
        <v>2634</v>
      </c>
      <c r="AD11">
        <v>95</v>
      </c>
      <c r="AE11" t="s">
        <v>2635</v>
      </c>
      <c r="AF11" s="4">
        <v>43740</v>
      </c>
      <c r="AG11" s="4">
        <v>43799</v>
      </c>
      <c r="AH11" t="s">
        <v>86</v>
      </c>
      <c r="AI11" t="s">
        <v>248</v>
      </c>
      <c r="AJ11" t="s">
        <v>633</v>
      </c>
      <c r="AK11" t="s">
        <v>1017</v>
      </c>
      <c r="AL11" t="s">
        <v>1547</v>
      </c>
      <c r="AM11" t="s">
        <v>80</v>
      </c>
      <c r="AN11" t="s">
        <v>1577</v>
      </c>
      <c r="AO11" t="s">
        <v>547</v>
      </c>
      <c r="AP11" t="s">
        <v>2354</v>
      </c>
      <c r="AQ11" t="str">
        <f t="shared" si="0"/>
        <v>6237437425yesFemale435643349.4764.971test95Changing color of background from blue to green4374043799789159.99224.9914</v>
      </c>
      <c r="AR11">
        <f>COUNTIF(AQ$2:AQ11,AQ11)</f>
        <v>1</v>
      </c>
    </row>
    <row r="12" spans="1:44" x14ac:dyDescent="0.25">
      <c r="A12">
        <v>7</v>
      </c>
      <c r="B12">
        <v>385</v>
      </c>
      <c r="C12" s="4">
        <v>43742</v>
      </c>
      <c r="D12">
        <v>6</v>
      </c>
      <c r="E12" t="s">
        <v>33</v>
      </c>
      <c r="F12" t="s">
        <v>44</v>
      </c>
      <c r="G12" t="s">
        <v>56</v>
      </c>
      <c r="H12" t="s">
        <v>57</v>
      </c>
      <c r="I12" s="4">
        <v>43553</v>
      </c>
      <c r="J12">
        <v>1</v>
      </c>
      <c r="L12" s="4"/>
      <c r="M12" s="4"/>
      <c r="N12">
        <v>1</v>
      </c>
      <c r="O12" t="s">
        <v>69</v>
      </c>
      <c r="P12" t="s">
        <v>231</v>
      </c>
      <c r="Q12">
        <v>1</v>
      </c>
      <c r="R12" t="s">
        <v>393</v>
      </c>
      <c r="S12" t="s">
        <v>955</v>
      </c>
      <c r="T12" t="s">
        <v>1489</v>
      </c>
      <c r="U12" t="s">
        <v>67</v>
      </c>
      <c r="V12" t="s">
        <v>1577</v>
      </c>
      <c r="W12">
        <v>86.85</v>
      </c>
      <c r="X12">
        <v>74.97</v>
      </c>
      <c r="Y12">
        <v>1</v>
      </c>
      <c r="Z12" t="s">
        <v>78</v>
      </c>
      <c r="AA12" t="s">
        <v>2330</v>
      </c>
      <c r="AB12">
        <v>1</v>
      </c>
      <c r="AC12" t="s">
        <v>2634</v>
      </c>
      <c r="AD12">
        <v>184</v>
      </c>
      <c r="AE12" t="s">
        <v>2635</v>
      </c>
      <c r="AF12" s="4">
        <v>43740</v>
      </c>
      <c r="AG12" s="4">
        <v>43799</v>
      </c>
      <c r="AH12" t="s">
        <v>69</v>
      </c>
      <c r="AI12" t="s">
        <v>231</v>
      </c>
      <c r="AJ12" t="s">
        <v>393</v>
      </c>
      <c r="AK12" t="s">
        <v>955</v>
      </c>
      <c r="AL12" t="s">
        <v>1489</v>
      </c>
      <c r="AM12" t="s">
        <v>67</v>
      </c>
      <c r="AN12" t="s">
        <v>1577</v>
      </c>
      <c r="AO12" t="s">
        <v>78</v>
      </c>
      <c r="AP12" t="s">
        <v>2330</v>
      </c>
      <c r="AQ12" t="str">
        <f t="shared" si="0"/>
        <v>7385437426noMale43553186.8574.971test184Changing color of background from blue to green437404379911828.95324.998</v>
      </c>
      <c r="AR12">
        <f>COUNTIF(AQ$2:AQ12,AQ12)</f>
        <v>1</v>
      </c>
    </row>
    <row r="13" spans="1:44" x14ac:dyDescent="0.25">
      <c r="A13">
        <v>8</v>
      </c>
      <c r="B13">
        <v>191</v>
      </c>
      <c r="C13" s="4">
        <v>43743</v>
      </c>
      <c r="D13">
        <v>11</v>
      </c>
      <c r="E13" t="s">
        <v>37</v>
      </c>
      <c r="F13" t="s">
        <v>48</v>
      </c>
      <c r="G13" t="s">
        <v>56</v>
      </c>
      <c r="H13" t="s">
        <v>58</v>
      </c>
      <c r="I13" s="4">
        <v>43712</v>
      </c>
      <c r="J13">
        <v>3</v>
      </c>
      <c r="K13" t="s">
        <v>59</v>
      </c>
      <c r="L13" s="4">
        <v>43615</v>
      </c>
      <c r="M13" s="4">
        <v>43830</v>
      </c>
      <c r="N13">
        <v>1</v>
      </c>
      <c r="O13" t="s">
        <v>70</v>
      </c>
      <c r="P13" t="s">
        <v>232</v>
      </c>
      <c r="Q13">
        <v>1</v>
      </c>
      <c r="R13" t="s">
        <v>394</v>
      </c>
      <c r="S13" t="s">
        <v>956</v>
      </c>
      <c r="T13" t="s">
        <v>1490</v>
      </c>
      <c r="U13" t="s">
        <v>69</v>
      </c>
      <c r="V13" t="s">
        <v>1517</v>
      </c>
      <c r="W13">
        <v>8.99</v>
      </c>
      <c r="X13">
        <v>19.989999999999998</v>
      </c>
      <c r="Y13">
        <v>1</v>
      </c>
      <c r="Z13" t="s">
        <v>432</v>
      </c>
      <c r="AA13" t="s">
        <v>2331</v>
      </c>
      <c r="AB13">
        <v>1</v>
      </c>
      <c r="AC13" t="s">
        <v>2633</v>
      </c>
      <c r="AD13">
        <v>73</v>
      </c>
      <c r="AE13" t="s">
        <v>2635</v>
      </c>
      <c r="AF13" s="4">
        <v>43740</v>
      </c>
      <c r="AG13" s="4">
        <v>43799</v>
      </c>
      <c r="AH13" t="s">
        <v>70</v>
      </c>
      <c r="AI13" t="s">
        <v>232</v>
      </c>
      <c r="AJ13" t="s">
        <v>394</v>
      </c>
      <c r="AK13" t="s">
        <v>956</v>
      </c>
      <c r="AL13" t="s">
        <v>1490</v>
      </c>
      <c r="AM13" t="s">
        <v>69</v>
      </c>
      <c r="AN13" t="s">
        <v>1517</v>
      </c>
      <c r="AO13" t="s">
        <v>432</v>
      </c>
      <c r="AP13" t="s">
        <v>2331</v>
      </c>
      <c r="AQ13" t="str">
        <f t="shared" si="0"/>
        <v>81914374311noFemale437123Google Ads43615438308.9919.991control73Changing color of background from blue to green43740437995318.99119.9921</v>
      </c>
      <c r="AR13">
        <f>COUNTIF(AQ$2:AQ13,AQ13)</f>
        <v>1</v>
      </c>
    </row>
    <row r="14" spans="1:44" x14ac:dyDescent="0.25">
      <c r="A14">
        <v>9</v>
      </c>
      <c r="B14">
        <v>8</v>
      </c>
      <c r="C14" s="4">
        <v>43744</v>
      </c>
      <c r="D14">
        <v>2</v>
      </c>
      <c r="E14" t="s">
        <v>38</v>
      </c>
      <c r="F14" t="s">
        <v>49</v>
      </c>
      <c r="G14" t="s">
        <v>55</v>
      </c>
      <c r="H14" t="s">
        <v>57</v>
      </c>
      <c r="I14" s="4">
        <v>43667</v>
      </c>
      <c r="J14">
        <v>2</v>
      </c>
      <c r="K14" t="s">
        <v>60</v>
      </c>
      <c r="L14" s="4">
        <v>43615</v>
      </c>
      <c r="M14" s="4">
        <v>43830</v>
      </c>
      <c r="N14">
        <v>1</v>
      </c>
      <c r="O14" t="s">
        <v>71</v>
      </c>
      <c r="P14" t="s">
        <v>233</v>
      </c>
      <c r="Q14">
        <v>2</v>
      </c>
      <c r="R14" t="s">
        <v>395</v>
      </c>
      <c r="S14" t="s">
        <v>957</v>
      </c>
      <c r="T14" t="s">
        <v>1491</v>
      </c>
      <c r="U14" t="s">
        <v>83</v>
      </c>
      <c r="V14" t="s">
        <v>2032</v>
      </c>
      <c r="W14">
        <v>275.95</v>
      </c>
      <c r="X14">
        <v>124.95</v>
      </c>
      <c r="Y14">
        <v>2</v>
      </c>
      <c r="Z14" t="s">
        <v>103</v>
      </c>
      <c r="AA14" t="s">
        <v>2332</v>
      </c>
      <c r="AB14">
        <v>1</v>
      </c>
      <c r="AC14" t="s">
        <v>2633</v>
      </c>
      <c r="AD14">
        <v>7</v>
      </c>
      <c r="AE14" t="s">
        <v>2635</v>
      </c>
      <c r="AF14" s="4">
        <v>43740</v>
      </c>
      <c r="AG14" s="4">
        <v>43799</v>
      </c>
      <c r="AH14" t="s">
        <v>69</v>
      </c>
      <c r="AI14" t="s">
        <v>231</v>
      </c>
      <c r="AJ14" t="s">
        <v>78</v>
      </c>
      <c r="AK14" t="s">
        <v>1238</v>
      </c>
      <c r="AL14" t="s">
        <v>1533</v>
      </c>
      <c r="AM14" t="s">
        <v>67</v>
      </c>
      <c r="AN14" t="s">
        <v>1577</v>
      </c>
      <c r="AO14" t="s">
        <v>69</v>
      </c>
      <c r="AP14" t="s">
        <v>2360</v>
      </c>
      <c r="AQ14" t="str">
        <f t="shared" si="0"/>
        <v>98437442yesMale436672Facebook4361543830275.95124.951control7Changing color of background from blue to green43740437991859.99324.991</v>
      </c>
      <c r="AR14">
        <f>COUNTIF(AQ$2:AQ14,AQ14)</f>
        <v>1</v>
      </c>
    </row>
    <row r="15" spans="1:44" x14ac:dyDescent="0.25">
      <c r="A15">
        <v>9</v>
      </c>
      <c r="B15">
        <v>8</v>
      </c>
      <c r="C15" s="4">
        <v>43744</v>
      </c>
      <c r="D15">
        <v>2</v>
      </c>
      <c r="E15" t="s">
        <v>38</v>
      </c>
      <c r="F15" t="s">
        <v>49</v>
      </c>
      <c r="G15" t="s">
        <v>55</v>
      </c>
      <c r="H15" t="s">
        <v>57</v>
      </c>
      <c r="I15" s="4">
        <v>43667</v>
      </c>
      <c r="J15">
        <v>2</v>
      </c>
      <c r="K15" t="s">
        <v>60</v>
      </c>
      <c r="L15" s="4">
        <v>43615</v>
      </c>
      <c r="M15" s="4">
        <v>43830</v>
      </c>
      <c r="N15">
        <v>1</v>
      </c>
      <c r="O15" t="s">
        <v>71</v>
      </c>
      <c r="P15" t="s">
        <v>233</v>
      </c>
      <c r="Q15">
        <v>2</v>
      </c>
      <c r="R15" t="s">
        <v>395</v>
      </c>
      <c r="S15" t="s">
        <v>957</v>
      </c>
      <c r="T15" t="s">
        <v>1491</v>
      </c>
      <c r="U15" t="s">
        <v>83</v>
      </c>
      <c r="V15" t="s">
        <v>2032</v>
      </c>
      <c r="W15">
        <v>275.95</v>
      </c>
      <c r="X15">
        <v>124.95</v>
      </c>
      <c r="Y15">
        <v>2</v>
      </c>
      <c r="Z15" t="s">
        <v>103</v>
      </c>
      <c r="AA15" t="s">
        <v>2332</v>
      </c>
      <c r="AB15">
        <v>1</v>
      </c>
      <c r="AC15" t="s">
        <v>2633</v>
      </c>
      <c r="AD15">
        <v>7</v>
      </c>
      <c r="AE15" t="s">
        <v>2635</v>
      </c>
      <c r="AF15" s="4">
        <v>43740</v>
      </c>
      <c r="AG15" s="4">
        <v>43799</v>
      </c>
      <c r="AH15" t="s">
        <v>69</v>
      </c>
      <c r="AI15" t="s">
        <v>231</v>
      </c>
      <c r="AJ15" t="s">
        <v>720</v>
      </c>
      <c r="AK15" t="s">
        <v>1262</v>
      </c>
      <c r="AL15" t="s">
        <v>1780</v>
      </c>
      <c r="AM15" t="s">
        <v>80</v>
      </c>
      <c r="AN15" t="s">
        <v>1577</v>
      </c>
      <c r="AO15" t="s">
        <v>67</v>
      </c>
      <c r="AP15" t="s">
        <v>2373</v>
      </c>
      <c r="AQ15" t="str">
        <f t="shared" si="0"/>
        <v>98437442yesMale436672Facebook4361543830275.95124.951control7Changing color of background from blue to green4374043799115947.99224.993</v>
      </c>
      <c r="AR15">
        <f>COUNTIF(AQ$2:AQ15,AQ15)</f>
        <v>1</v>
      </c>
    </row>
    <row r="16" spans="1:44" x14ac:dyDescent="0.25">
      <c r="A16">
        <v>10</v>
      </c>
      <c r="B16">
        <v>149</v>
      </c>
      <c r="C16" s="4">
        <v>43744</v>
      </c>
      <c r="D16">
        <v>7</v>
      </c>
      <c r="E16" t="s">
        <v>35</v>
      </c>
      <c r="F16" t="s">
        <v>46</v>
      </c>
      <c r="G16" t="s">
        <v>56</v>
      </c>
      <c r="H16" t="s">
        <v>58</v>
      </c>
      <c r="I16" s="4">
        <v>43673</v>
      </c>
      <c r="J16">
        <v>2</v>
      </c>
      <c r="K16" t="s">
        <v>60</v>
      </c>
      <c r="L16" s="4">
        <v>43615</v>
      </c>
      <c r="M16" s="4">
        <v>43830</v>
      </c>
      <c r="N16">
        <v>3</v>
      </c>
      <c r="O16" t="s">
        <v>72</v>
      </c>
      <c r="P16" t="s">
        <v>234</v>
      </c>
      <c r="Q16">
        <v>3</v>
      </c>
      <c r="R16" t="s">
        <v>396</v>
      </c>
      <c r="S16" t="s">
        <v>958</v>
      </c>
      <c r="T16" t="s">
        <v>1492</v>
      </c>
      <c r="U16" t="s">
        <v>1997</v>
      </c>
      <c r="V16" t="s">
        <v>2033</v>
      </c>
      <c r="W16">
        <v>261.95</v>
      </c>
      <c r="X16">
        <v>59.95</v>
      </c>
      <c r="Y16">
        <v>3</v>
      </c>
      <c r="Z16" t="s">
        <v>2084</v>
      </c>
      <c r="AA16" t="s">
        <v>2333</v>
      </c>
      <c r="AB16">
        <v>1</v>
      </c>
      <c r="AC16" t="s">
        <v>2633</v>
      </c>
      <c r="AD16">
        <v>55</v>
      </c>
      <c r="AE16" t="s">
        <v>2635</v>
      </c>
      <c r="AF16" s="4">
        <v>43740</v>
      </c>
      <c r="AG16" s="4">
        <v>43799</v>
      </c>
      <c r="AH16" t="s">
        <v>79</v>
      </c>
      <c r="AI16" t="s">
        <v>241</v>
      </c>
      <c r="AJ16" t="s">
        <v>566</v>
      </c>
      <c r="AK16" t="s">
        <v>1067</v>
      </c>
      <c r="AL16" t="s">
        <v>1649</v>
      </c>
      <c r="AM16" t="s">
        <v>69</v>
      </c>
      <c r="AN16" t="s">
        <v>1548</v>
      </c>
      <c r="AO16" t="s">
        <v>65</v>
      </c>
      <c r="AP16" t="s">
        <v>2343</v>
      </c>
      <c r="AQ16" t="str">
        <f t="shared" si="0"/>
        <v>10149437447noFemale436732Facebook4361543830261.9559.951control55Changing color of background from blue to green4374043799410835.99114.9910</v>
      </c>
      <c r="AR16">
        <f>COUNTIF(AQ$2:AQ16,AQ16)</f>
        <v>1</v>
      </c>
    </row>
    <row r="17" spans="1:44" x14ac:dyDescent="0.25">
      <c r="A17">
        <v>10</v>
      </c>
      <c r="B17">
        <v>149</v>
      </c>
      <c r="C17" s="4">
        <v>43744</v>
      </c>
      <c r="D17">
        <v>7</v>
      </c>
      <c r="E17" t="s">
        <v>35</v>
      </c>
      <c r="F17" t="s">
        <v>46</v>
      </c>
      <c r="G17" t="s">
        <v>56</v>
      </c>
      <c r="H17" t="s">
        <v>58</v>
      </c>
      <c r="I17" s="4">
        <v>43673</v>
      </c>
      <c r="J17">
        <v>2</v>
      </c>
      <c r="K17" t="s">
        <v>60</v>
      </c>
      <c r="L17" s="4">
        <v>43615</v>
      </c>
      <c r="M17" s="4">
        <v>43830</v>
      </c>
      <c r="N17">
        <v>3</v>
      </c>
      <c r="O17" t="s">
        <v>72</v>
      </c>
      <c r="P17" t="s">
        <v>234</v>
      </c>
      <c r="Q17">
        <v>3</v>
      </c>
      <c r="R17" t="s">
        <v>396</v>
      </c>
      <c r="S17" t="s">
        <v>958</v>
      </c>
      <c r="T17" t="s">
        <v>1492</v>
      </c>
      <c r="U17" t="s">
        <v>1997</v>
      </c>
      <c r="V17" t="s">
        <v>2033</v>
      </c>
      <c r="W17">
        <v>261.95</v>
      </c>
      <c r="X17">
        <v>59.95</v>
      </c>
      <c r="Y17">
        <v>3</v>
      </c>
      <c r="Z17" t="s">
        <v>2084</v>
      </c>
      <c r="AA17" t="s">
        <v>2333</v>
      </c>
      <c r="AB17">
        <v>1</v>
      </c>
      <c r="AC17" t="s">
        <v>2633</v>
      </c>
      <c r="AD17">
        <v>55</v>
      </c>
      <c r="AE17" t="s">
        <v>2635</v>
      </c>
      <c r="AF17" s="4">
        <v>43740</v>
      </c>
      <c r="AG17" s="4">
        <v>43799</v>
      </c>
      <c r="AH17" t="s">
        <v>90</v>
      </c>
      <c r="AI17" t="s">
        <v>252</v>
      </c>
      <c r="AJ17" t="s">
        <v>431</v>
      </c>
      <c r="AK17" t="s">
        <v>994</v>
      </c>
      <c r="AL17" t="s">
        <v>1526</v>
      </c>
      <c r="AM17" t="s">
        <v>67</v>
      </c>
      <c r="AN17" t="s">
        <v>1562</v>
      </c>
      <c r="AO17" t="s">
        <v>410</v>
      </c>
      <c r="AP17" t="s">
        <v>2359</v>
      </c>
      <c r="AQ17" t="str">
        <f t="shared" si="0"/>
        <v>10149437447noFemale436732Facebook4361543830261.9559.951control55Changing color of background from blue to green437404379962434.9939.9920</v>
      </c>
      <c r="AR17">
        <f>COUNTIF(AQ$2:AQ17,AQ17)</f>
        <v>1</v>
      </c>
    </row>
    <row r="18" spans="1:44" x14ac:dyDescent="0.25">
      <c r="A18">
        <v>10</v>
      </c>
      <c r="B18">
        <v>149</v>
      </c>
      <c r="C18" s="4">
        <v>43744</v>
      </c>
      <c r="D18">
        <v>7</v>
      </c>
      <c r="E18" t="s">
        <v>35</v>
      </c>
      <c r="F18" t="s">
        <v>46</v>
      </c>
      <c r="G18" t="s">
        <v>56</v>
      </c>
      <c r="H18" t="s">
        <v>58</v>
      </c>
      <c r="I18" s="4">
        <v>43673</v>
      </c>
      <c r="J18">
        <v>2</v>
      </c>
      <c r="K18" t="s">
        <v>60</v>
      </c>
      <c r="L18" s="4">
        <v>43615</v>
      </c>
      <c r="M18" s="4">
        <v>43830</v>
      </c>
      <c r="N18">
        <v>3</v>
      </c>
      <c r="O18" t="s">
        <v>72</v>
      </c>
      <c r="P18" t="s">
        <v>234</v>
      </c>
      <c r="Q18">
        <v>3</v>
      </c>
      <c r="R18" t="s">
        <v>396</v>
      </c>
      <c r="S18" t="s">
        <v>958</v>
      </c>
      <c r="T18" t="s">
        <v>1492</v>
      </c>
      <c r="U18" t="s">
        <v>1997</v>
      </c>
      <c r="V18" t="s">
        <v>2033</v>
      </c>
      <c r="W18">
        <v>261.95</v>
      </c>
      <c r="X18">
        <v>59.95</v>
      </c>
      <c r="Y18">
        <v>3</v>
      </c>
      <c r="Z18" t="s">
        <v>2084</v>
      </c>
      <c r="AA18" t="s">
        <v>2333</v>
      </c>
      <c r="AB18">
        <v>1</v>
      </c>
      <c r="AC18" t="s">
        <v>2633</v>
      </c>
      <c r="AD18">
        <v>55</v>
      </c>
      <c r="AE18" t="s">
        <v>2635</v>
      </c>
      <c r="AF18" s="4">
        <v>43740</v>
      </c>
      <c r="AG18" s="4">
        <v>43799</v>
      </c>
      <c r="AH18" t="s">
        <v>80</v>
      </c>
      <c r="AI18" t="s">
        <v>242</v>
      </c>
      <c r="AJ18" t="s">
        <v>620</v>
      </c>
      <c r="AK18" t="s">
        <v>1170</v>
      </c>
      <c r="AL18" t="s">
        <v>1696</v>
      </c>
      <c r="AM18" t="s">
        <v>69</v>
      </c>
      <c r="AN18" t="s">
        <v>1548</v>
      </c>
      <c r="AO18" t="s">
        <v>79</v>
      </c>
      <c r="AP18" t="s">
        <v>2349</v>
      </c>
      <c r="AQ18" t="str">
        <f t="shared" si="0"/>
        <v>10149437447noFemale436732Facebook4361543830261.9559.951control55Changing color of background from blue to green4374043799292120.99114.994</v>
      </c>
      <c r="AR18">
        <f>COUNTIF(AQ$2:AQ18,AQ18)</f>
        <v>1</v>
      </c>
    </row>
    <row r="19" spans="1:44" x14ac:dyDescent="0.25">
      <c r="A19">
        <v>11</v>
      </c>
      <c r="B19">
        <v>237</v>
      </c>
      <c r="C19" s="4">
        <v>43744</v>
      </c>
      <c r="D19">
        <v>5</v>
      </c>
      <c r="E19" t="s">
        <v>36</v>
      </c>
      <c r="F19" t="s">
        <v>47</v>
      </c>
      <c r="G19" t="s">
        <v>55</v>
      </c>
      <c r="H19" t="s">
        <v>58</v>
      </c>
      <c r="I19" s="4">
        <v>43564</v>
      </c>
      <c r="J19">
        <v>3</v>
      </c>
      <c r="L19" s="4"/>
      <c r="M19" s="4"/>
      <c r="N19">
        <v>2</v>
      </c>
      <c r="O19" t="s">
        <v>73</v>
      </c>
      <c r="P19" t="s">
        <v>235</v>
      </c>
      <c r="Q19">
        <v>3</v>
      </c>
      <c r="R19" t="s">
        <v>397</v>
      </c>
      <c r="S19" t="s">
        <v>959</v>
      </c>
      <c r="T19" t="s">
        <v>1493</v>
      </c>
      <c r="U19" t="s">
        <v>1998</v>
      </c>
      <c r="V19" t="s">
        <v>2034</v>
      </c>
      <c r="W19">
        <v>184.97</v>
      </c>
      <c r="X19">
        <v>84.95</v>
      </c>
      <c r="Y19">
        <v>3</v>
      </c>
      <c r="Z19" t="s">
        <v>2085</v>
      </c>
      <c r="AA19" t="s">
        <v>2334</v>
      </c>
      <c r="AF19" s="4"/>
      <c r="AG19" s="4"/>
      <c r="AH19" t="s">
        <v>80</v>
      </c>
      <c r="AI19" t="s">
        <v>242</v>
      </c>
      <c r="AJ19" t="s">
        <v>696</v>
      </c>
      <c r="AK19" t="s">
        <v>1236</v>
      </c>
      <c r="AL19" t="s">
        <v>1758</v>
      </c>
      <c r="AM19" t="s">
        <v>69</v>
      </c>
      <c r="AN19" t="s">
        <v>1548</v>
      </c>
      <c r="AO19" t="s">
        <v>80</v>
      </c>
      <c r="AP19" t="s">
        <v>2357</v>
      </c>
      <c r="AQ19" t="str">
        <f t="shared" si="0"/>
        <v>11237437445yesFemale435643184.9784.95214272.99114.992</v>
      </c>
      <c r="AR19">
        <f>COUNTIF(AQ$2:AQ19,AQ19)</f>
        <v>1</v>
      </c>
    </row>
    <row r="20" spans="1:44" x14ac:dyDescent="0.25">
      <c r="A20">
        <v>11</v>
      </c>
      <c r="B20">
        <v>237</v>
      </c>
      <c r="C20" s="4">
        <v>43744</v>
      </c>
      <c r="D20">
        <v>5</v>
      </c>
      <c r="E20" t="s">
        <v>36</v>
      </c>
      <c r="F20" t="s">
        <v>47</v>
      </c>
      <c r="G20" t="s">
        <v>55</v>
      </c>
      <c r="H20" t="s">
        <v>58</v>
      </c>
      <c r="I20" s="4">
        <v>43564</v>
      </c>
      <c r="J20">
        <v>3</v>
      </c>
      <c r="L20" s="4"/>
      <c r="M20" s="4"/>
      <c r="N20">
        <v>2</v>
      </c>
      <c r="O20" t="s">
        <v>73</v>
      </c>
      <c r="P20" t="s">
        <v>235</v>
      </c>
      <c r="Q20">
        <v>3</v>
      </c>
      <c r="R20" t="s">
        <v>397</v>
      </c>
      <c r="S20" t="s">
        <v>959</v>
      </c>
      <c r="T20" t="s">
        <v>1493</v>
      </c>
      <c r="U20" t="s">
        <v>1998</v>
      </c>
      <c r="V20" t="s">
        <v>2034</v>
      </c>
      <c r="W20">
        <v>184.97</v>
      </c>
      <c r="X20">
        <v>84.95</v>
      </c>
      <c r="Y20">
        <v>3</v>
      </c>
      <c r="Z20" t="s">
        <v>2085</v>
      </c>
      <c r="AA20" t="s">
        <v>2334</v>
      </c>
      <c r="AF20" s="4"/>
      <c r="AG20" s="4"/>
      <c r="AH20" t="s">
        <v>70</v>
      </c>
      <c r="AI20" t="s">
        <v>232</v>
      </c>
      <c r="AJ20" t="s">
        <v>594</v>
      </c>
      <c r="AK20" t="s">
        <v>1077</v>
      </c>
      <c r="AL20" t="s">
        <v>519</v>
      </c>
      <c r="AM20" t="s">
        <v>80</v>
      </c>
      <c r="AN20" t="s">
        <v>1517</v>
      </c>
      <c r="AO20" t="s">
        <v>432</v>
      </c>
      <c r="AP20" t="s">
        <v>2331</v>
      </c>
      <c r="AQ20" t="str">
        <f t="shared" si="0"/>
        <v>11237437445yesFemale435643184.9784.95513441219.9921</v>
      </c>
      <c r="AR20">
        <f>COUNTIF(AQ$2:AQ20,AQ20)</f>
        <v>1</v>
      </c>
    </row>
    <row r="21" spans="1:44" x14ac:dyDescent="0.25">
      <c r="A21">
        <v>11</v>
      </c>
      <c r="B21">
        <v>237</v>
      </c>
      <c r="C21" s="4">
        <v>43744</v>
      </c>
      <c r="D21">
        <v>5</v>
      </c>
      <c r="E21" t="s">
        <v>36</v>
      </c>
      <c r="F21" t="s">
        <v>47</v>
      </c>
      <c r="G21" t="s">
        <v>55</v>
      </c>
      <c r="H21" t="s">
        <v>58</v>
      </c>
      <c r="I21" s="4">
        <v>43564</v>
      </c>
      <c r="J21">
        <v>3</v>
      </c>
      <c r="L21" s="4"/>
      <c r="M21" s="4"/>
      <c r="N21">
        <v>2</v>
      </c>
      <c r="O21" t="s">
        <v>73</v>
      </c>
      <c r="P21" t="s">
        <v>235</v>
      </c>
      <c r="Q21">
        <v>3</v>
      </c>
      <c r="R21" t="s">
        <v>397</v>
      </c>
      <c r="S21" t="s">
        <v>959</v>
      </c>
      <c r="T21" t="s">
        <v>1493</v>
      </c>
      <c r="U21" t="s">
        <v>1998</v>
      </c>
      <c r="V21" t="s">
        <v>2034</v>
      </c>
      <c r="W21">
        <v>184.97</v>
      </c>
      <c r="X21">
        <v>84.95</v>
      </c>
      <c r="Y21">
        <v>3</v>
      </c>
      <c r="Z21" t="s">
        <v>2085</v>
      </c>
      <c r="AA21" t="s">
        <v>2334</v>
      </c>
      <c r="AF21" s="4"/>
      <c r="AG21" s="4"/>
      <c r="AH21" t="s">
        <v>80</v>
      </c>
      <c r="AI21" t="s">
        <v>242</v>
      </c>
      <c r="AJ21" t="s">
        <v>558</v>
      </c>
      <c r="AK21" t="s">
        <v>1118</v>
      </c>
      <c r="AL21" t="s">
        <v>1548</v>
      </c>
      <c r="AM21" t="s">
        <v>80</v>
      </c>
      <c r="AN21" t="s">
        <v>1548</v>
      </c>
      <c r="AO21" t="s">
        <v>79</v>
      </c>
      <c r="AP21" t="s">
        <v>2349</v>
      </c>
      <c r="AQ21" t="str">
        <f t="shared" si="0"/>
        <v>11237437445yesFemale435643184.9784.9523414.99214.994</v>
      </c>
      <c r="AR21">
        <f>COUNTIF(AQ$2:AQ21,AQ21)</f>
        <v>1</v>
      </c>
    </row>
    <row r="22" spans="1:44" x14ac:dyDescent="0.25">
      <c r="A22">
        <v>12</v>
      </c>
      <c r="B22">
        <v>55</v>
      </c>
      <c r="C22" s="4">
        <v>43745</v>
      </c>
      <c r="D22">
        <v>1</v>
      </c>
      <c r="E22" t="s">
        <v>39</v>
      </c>
      <c r="F22" t="s">
        <v>50</v>
      </c>
      <c r="G22" t="s">
        <v>55</v>
      </c>
      <c r="H22" t="s">
        <v>58</v>
      </c>
      <c r="I22" s="4">
        <v>43665</v>
      </c>
      <c r="J22">
        <v>3</v>
      </c>
      <c r="K22" t="s">
        <v>59</v>
      </c>
      <c r="L22" s="4">
        <v>43615</v>
      </c>
      <c r="M22" s="4">
        <v>43830</v>
      </c>
      <c r="N22">
        <v>2</v>
      </c>
      <c r="O22" t="s">
        <v>74</v>
      </c>
      <c r="P22" t="s">
        <v>236</v>
      </c>
      <c r="Q22">
        <v>2</v>
      </c>
      <c r="R22" t="s">
        <v>398</v>
      </c>
      <c r="S22" t="s">
        <v>960</v>
      </c>
      <c r="T22" t="s">
        <v>1494</v>
      </c>
      <c r="U22" t="s">
        <v>109</v>
      </c>
      <c r="V22" t="s">
        <v>2035</v>
      </c>
      <c r="W22">
        <v>723.99</v>
      </c>
      <c r="X22">
        <v>49.96</v>
      </c>
      <c r="Y22">
        <v>2</v>
      </c>
      <c r="Z22" t="s">
        <v>2086</v>
      </c>
      <c r="AA22" t="s">
        <v>2335</v>
      </c>
      <c r="AB22">
        <v>1</v>
      </c>
      <c r="AC22" t="s">
        <v>2634</v>
      </c>
      <c r="AD22">
        <v>26</v>
      </c>
      <c r="AE22" t="s">
        <v>2635</v>
      </c>
      <c r="AF22" s="4">
        <v>43740</v>
      </c>
      <c r="AG22" s="4">
        <v>43799</v>
      </c>
      <c r="AH22" t="s">
        <v>65</v>
      </c>
      <c r="AI22" t="s">
        <v>227</v>
      </c>
      <c r="AJ22" t="s">
        <v>685</v>
      </c>
      <c r="AK22" t="s">
        <v>1227</v>
      </c>
      <c r="AL22" t="s">
        <v>418</v>
      </c>
      <c r="AM22" t="s">
        <v>67</v>
      </c>
      <c r="AN22" t="s">
        <v>1562</v>
      </c>
      <c r="AO22" t="s">
        <v>431</v>
      </c>
      <c r="AP22" t="s">
        <v>2326</v>
      </c>
      <c r="AQ22" t="str">
        <f t="shared" si="0"/>
        <v>1255437451yesFemale436653Google Ads4361543830723.9949.961test26Changing color of background from blue to green437404379910935039.9924</v>
      </c>
      <c r="AR22">
        <f>COUNTIF(AQ$2:AQ22,AQ22)</f>
        <v>1</v>
      </c>
    </row>
    <row r="23" spans="1:44" x14ac:dyDescent="0.25">
      <c r="A23">
        <v>12</v>
      </c>
      <c r="B23">
        <v>55</v>
      </c>
      <c r="C23" s="4">
        <v>43745</v>
      </c>
      <c r="D23">
        <v>1</v>
      </c>
      <c r="E23" t="s">
        <v>39</v>
      </c>
      <c r="F23" t="s">
        <v>50</v>
      </c>
      <c r="G23" t="s">
        <v>55</v>
      </c>
      <c r="H23" t="s">
        <v>58</v>
      </c>
      <c r="I23" s="4">
        <v>43665</v>
      </c>
      <c r="J23">
        <v>3</v>
      </c>
      <c r="K23" t="s">
        <v>59</v>
      </c>
      <c r="L23" s="4">
        <v>43615</v>
      </c>
      <c r="M23" s="4">
        <v>43830</v>
      </c>
      <c r="N23">
        <v>2</v>
      </c>
      <c r="O23" t="s">
        <v>74</v>
      </c>
      <c r="P23" t="s">
        <v>236</v>
      </c>
      <c r="Q23">
        <v>2</v>
      </c>
      <c r="R23" t="s">
        <v>398</v>
      </c>
      <c r="S23" t="s">
        <v>960</v>
      </c>
      <c r="T23" t="s">
        <v>1494</v>
      </c>
      <c r="U23" t="s">
        <v>109</v>
      </c>
      <c r="V23" t="s">
        <v>2035</v>
      </c>
      <c r="W23">
        <v>723.99</v>
      </c>
      <c r="X23">
        <v>49.96</v>
      </c>
      <c r="Y23">
        <v>2</v>
      </c>
      <c r="Z23" t="s">
        <v>2086</v>
      </c>
      <c r="AA23" t="s">
        <v>2335</v>
      </c>
      <c r="AB23">
        <v>1</v>
      </c>
      <c r="AC23" t="s">
        <v>2634</v>
      </c>
      <c r="AD23">
        <v>26</v>
      </c>
      <c r="AE23" t="s">
        <v>2635</v>
      </c>
      <c r="AF23" s="4">
        <v>43740</v>
      </c>
      <c r="AG23" s="4">
        <v>43799</v>
      </c>
      <c r="AH23" t="s">
        <v>69</v>
      </c>
      <c r="AI23" t="s">
        <v>231</v>
      </c>
      <c r="AJ23" t="s">
        <v>492</v>
      </c>
      <c r="AK23" t="s">
        <v>1055</v>
      </c>
      <c r="AL23" t="s">
        <v>1584</v>
      </c>
      <c r="AM23" t="s">
        <v>69</v>
      </c>
      <c r="AN23" t="s">
        <v>1517</v>
      </c>
      <c r="AO23" t="s">
        <v>78</v>
      </c>
      <c r="AP23" t="s">
        <v>2330</v>
      </c>
      <c r="AQ23" t="str">
        <f t="shared" si="0"/>
        <v>1255437451yesFemale436653Google Ads4361543830723.9949.961test26Changing color of background from blue to green43740437991135573.99119.998</v>
      </c>
      <c r="AR23">
        <f>COUNTIF(AQ$2:AQ23,AQ23)</f>
        <v>1</v>
      </c>
    </row>
    <row r="24" spans="1:44" x14ac:dyDescent="0.25">
      <c r="A24">
        <v>13</v>
      </c>
      <c r="B24">
        <v>122</v>
      </c>
      <c r="C24" s="4">
        <v>43746</v>
      </c>
      <c r="D24">
        <v>3</v>
      </c>
      <c r="E24" t="s">
        <v>34</v>
      </c>
      <c r="F24" t="s">
        <v>45</v>
      </c>
      <c r="G24" t="s">
        <v>55</v>
      </c>
      <c r="H24" t="s">
        <v>57</v>
      </c>
      <c r="I24" s="4">
        <v>43708</v>
      </c>
      <c r="J24">
        <v>1</v>
      </c>
      <c r="K24" t="s">
        <v>61</v>
      </c>
      <c r="L24" s="4">
        <v>43615</v>
      </c>
      <c r="M24" s="4">
        <v>43830</v>
      </c>
      <c r="N24">
        <v>2</v>
      </c>
      <c r="O24" t="s">
        <v>75</v>
      </c>
      <c r="P24" t="s">
        <v>237</v>
      </c>
      <c r="Q24">
        <v>2</v>
      </c>
      <c r="R24" t="s">
        <v>399</v>
      </c>
      <c r="S24" t="s">
        <v>961</v>
      </c>
      <c r="T24" t="s">
        <v>1495</v>
      </c>
      <c r="U24" t="s">
        <v>88</v>
      </c>
      <c r="V24" t="s">
        <v>1869</v>
      </c>
      <c r="W24">
        <v>149.96</v>
      </c>
      <c r="X24">
        <v>59.96</v>
      </c>
      <c r="Y24">
        <v>2</v>
      </c>
      <c r="Z24" t="s">
        <v>151</v>
      </c>
      <c r="AA24" t="s">
        <v>2336</v>
      </c>
      <c r="AB24">
        <v>1</v>
      </c>
      <c r="AC24" t="s">
        <v>2633</v>
      </c>
      <c r="AD24">
        <v>45</v>
      </c>
      <c r="AE24" t="s">
        <v>2635</v>
      </c>
      <c r="AF24" s="4">
        <v>43740</v>
      </c>
      <c r="AG24" s="4">
        <v>43799</v>
      </c>
      <c r="AH24" t="s">
        <v>80</v>
      </c>
      <c r="AI24" t="s">
        <v>242</v>
      </c>
      <c r="AJ24" t="s">
        <v>65</v>
      </c>
      <c r="AK24" t="s">
        <v>1267</v>
      </c>
      <c r="AL24" t="s">
        <v>1548</v>
      </c>
      <c r="AM24" t="s">
        <v>80</v>
      </c>
      <c r="AN24" t="s">
        <v>1548</v>
      </c>
      <c r="AO24" t="s">
        <v>80</v>
      </c>
      <c r="AP24" t="s">
        <v>2357</v>
      </c>
      <c r="AQ24" t="str">
        <f t="shared" si="0"/>
        <v>13122437463yesMale437081YouTube4361543830149.9659.961control45Changing color of background from blue to green437404379921014.99214.992</v>
      </c>
      <c r="AR24">
        <f>COUNTIF(AQ$2:AQ24,AQ24)</f>
        <v>1</v>
      </c>
    </row>
    <row r="25" spans="1:44" x14ac:dyDescent="0.25">
      <c r="A25">
        <v>13</v>
      </c>
      <c r="B25">
        <v>122</v>
      </c>
      <c r="C25" s="4">
        <v>43746</v>
      </c>
      <c r="D25">
        <v>3</v>
      </c>
      <c r="E25" t="s">
        <v>34</v>
      </c>
      <c r="F25" t="s">
        <v>45</v>
      </c>
      <c r="G25" t="s">
        <v>55</v>
      </c>
      <c r="H25" t="s">
        <v>57</v>
      </c>
      <c r="I25" s="4">
        <v>43708</v>
      </c>
      <c r="J25">
        <v>1</v>
      </c>
      <c r="K25" t="s">
        <v>61</v>
      </c>
      <c r="L25" s="4">
        <v>43615</v>
      </c>
      <c r="M25" s="4">
        <v>43830</v>
      </c>
      <c r="N25">
        <v>2</v>
      </c>
      <c r="O25" t="s">
        <v>75</v>
      </c>
      <c r="P25" t="s">
        <v>237</v>
      </c>
      <c r="Q25">
        <v>2</v>
      </c>
      <c r="R25" t="s">
        <v>399</v>
      </c>
      <c r="S25" t="s">
        <v>961</v>
      </c>
      <c r="T25" t="s">
        <v>1495</v>
      </c>
      <c r="U25" t="s">
        <v>88</v>
      </c>
      <c r="V25" t="s">
        <v>1869</v>
      </c>
      <c r="W25">
        <v>149.96</v>
      </c>
      <c r="X25">
        <v>59.96</v>
      </c>
      <c r="Y25">
        <v>2</v>
      </c>
      <c r="Z25" t="s">
        <v>151</v>
      </c>
      <c r="AA25" t="s">
        <v>2336</v>
      </c>
      <c r="AB25">
        <v>1</v>
      </c>
      <c r="AC25" t="s">
        <v>2633</v>
      </c>
      <c r="AD25">
        <v>45</v>
      </c>
      <c r="AE25" t="s">
        <v>2635</v>
      </c>
      <c r="AF25" s="4">
        <v>43740</v>
      </c>
      <c r="AG25" s="4">
        <v>43799</v>
      </c>
      <c r="AH25" t="s">
        <v>67</v>
      </c>
      <c r="AI25" t="s">
        <v>229</v>
      </c>
      <c r="AJ25" t="s">
        <v>439</v>
      </c>
      <c r="AK25" t="s">
        <v>1001</v>
      </c>
      <c r="AL25" t="s">
        <v>1533</v>
      </c>
      <c r="AM25" t="s">
        <v>80</v>
      </c>
      <c r="AN25" t="s">
        <v>1548</v>
      </c>
      <c r="AO25" t="s">
        <v>84</v>
      </c>
      <c r="AP25" t="s">
        <v>2366</v>
      </c>
      <c r="AQ25" t="str">
        <f t="shared" si="0"/>
        <v>13122437463yesMale437081YouTube4361543830149.9659.961control45Changing color of background from blue to green4374043799310259.99214.999</v>
      </c>
      <c r="AR25">
        <f>COUNTIF(AQ$2:AQ25,AQ25)</f>
        <v>1</v>
      </c>
    </row>
    <row r="26" spans="1:44" x14ac:dyDescent="0.25">
      <c r="A26">
        <v>14</v>
      </c>
      <c r="B26">
        <v>18</v>
      </c>
      <c r="C26" s="4">
        <v>43747</v>
      </c>
      <c r="D26">
        <v>4</v>
      </c>
      <c r="E26" t="s">
        <v>40</v>
      </c>
      <c r="F26" t="s">
        <v>51</v>
      </c>
      <c r="G26" t="s">
        <v>56</v>
      </c>
      <c r="H26" t="s">
        <v>57</v>
      </c>
      <c r="I26" s="4">
        <v>43660</v>
      </c>
      <c r="J26">
        <v>3</v>
      </c>
      <c r="K26" t="s">
        <v>59</v>
      </c>
      <c r="L26" s="4">
        <v>43615</v>
      </c>
      <c r="M26" s="4">
        <v>43830</v>
      </c>
      <c r="N26">
        <v>2</v>
      </c>
      <c r="O26" t="s">
        <v>76</v>
      </c>
      <c r="P26" t="s">
        <v>238</v>
      </c>
      <c r="Q26">
        <v>2</v>
      </c>
      <c r="R26" t="s">
        <v>400</v>
      </c>
      <c r="S26" t="s">
        <v>962</v>
      </c>
      <c r="T26" t="s">
        <v>1496</v>
      </c>
      <c r="U26" t="s">
        <v>75</v>
      </c>
      <c r="V26" t="s">
        <v>2036</v>
      </c>
      <c r="W26">
        <v>58.87</v>
      </c>
      <c r="X26">
        <v>94.95</v>
      </c>
      <c r="Y26">
        <v>2</v>
      </c>
      <c r="Z26" t="s">
        <v>2087</v>
      </c>
      <c r="AA26" t="s">
        <v>2337</v>
      </c>
      <c r="AF26" s="4"/>
      <c r="AG26" s="4"/>
      <c r="AH26" t="s">
        <v>90</v>
      </c>
      <c r="AI26" t="s">
        <v>252</v>
      </c>
      <c r="AJ26" t="s">
        <v>489</v>
      </c>
      <c r="AK26" t="s">
        <v>1052</v>
      </c>
      <c r="AL26" t="s">
        <v>1581</v>
      </c>
      <c r="AM26" t="s">
        <v>80</v>
      </c>
      <c r="AN26" t="s">
        <v>1562</v>
      </c>
      <c r="AO26" t="s">
        <v>410</v>
      </c>
      <c r="AP26" t="s">
        <v>2359</v>
      </c>
      <c r="AQ26" t="str">
        <f t="shared" si="0"/>
        <v>1418437474noMale436603Google Ads436154383058.8794.95612618.9529.9920</v>
      </c>
      <c r="AR26">
        <f>COUNTIF(AQ$2:AQ26,AQ26)</f>
        <v>1</v>
      </c>
    </row>
    <row r="27" spans="1:44" x14ac:dyDescent="0.25">
      <c r="A27">
        <v>14</v>
      </c>
      <c r="B27">
        <v>18</v>
      </c>
      <c r="C27" s="4">
        <v>43747</v>
      </c>
      <c r="D27">
        <v>4</v>
      </c>
      <c r="E27" t="s">
        <v>40</v>
      </c>
      <c r="F27" t="s">
        <v>51</v>
      </c>
      <c r="G27" t="s">
        <v>56</v>
      </c>
      <c r="H27" t="s">
        <v>57</v>
      </c>
      <c r="I27" s="4">
        <v>43660</v>
      </c>
      <c r="J27">
        <v>3</v>
      </c>
      <c r="K27" t="s">
        <v>59</v>
      </c>
      <c r="L27" s="4">
        <v>43615</v>
      </c>
      <c r="M27" s="4">
        <v>43830</v>
      </c>
      <c r="N27">
        <v>2</v>
      </c>
      <c r="O27" t="s">
        <v>76</v>
      </c>
      <c r="P27" t="s">
        <v>238</v>
      </c>
      <c r="Q27">
        <v>2</v>
      </c>
      <c r="R27" t="s">
        <v>400</v>
      </c>
      <c r="S27" t="s">
        <v>962</v>
      </c>
      <c r="T27" t="s">
        <v>1496</v>
      </c>
      <c r="U27" t="s">
        <v>75</v>
      </c>
      <c r="V27" t="s">
        <v>2036</v>
      </c>
      <c r="W27">
        <v>58.87</v>
      </c>
      <c r="X27">
        <v>94.95</v>
      </c>
      <c r="Y27">
        <v>2</v>
      </c>
      <c r="Z27" t="s">
        <v>2087</v>
      </c>
      <c r="AA27" t="s">
        <v>2337</v>
      </c>
      <c r="AF27" s="4"/>
      <c r="AG27" s="4"/>
      <c r="AH27" t="s">
        <v>69</v>
      </c>
      <c r="AI27" t="s">
        <v>231</v>
      </c>
      <c r="AJ27" t="s">
        <v>448</v>
      </c>
      <c r="AK27" t="s">
        <v>1010</v>
      </c>
      <c r="AL27" t="s">
        <v>1540</v>
      </c>
      <c r="AM27" t="s">
        <v>67</v>
      </c>
      <c r="AN27" t="s">
        <v>1577</v>
      </c>
      <c r="AO27" t="s">
        <v>69</v>
      </c>
      <c r="AP27" t="s">
        <v>2360</v>
      </c>
      <c r="AQ27" t="str">
        <f t="shared" si="0"/>
        <v>1418437474noMale436603Google Ads436154383058.8794.9511506.99324.991</v>
      </c>
      <c r="AR27">
        <f>COUNTIF(AQ$2:AQ27,AQ27)</f>
        <v>1</v>
      </c>
    </row>
    <row r="28" spans="1:44" x14ac:dyDescent="0.25">
      <c r="A28">
        <v>15</v>
      </c>
      <c r="B28">
        <v>452</v>
      </c>
      <c r="C28" s="4">
        <v>43747</v>
      </c>
      <c r="D28">
        <v>9</v>
      </c>
      <c r="E28" t="s">
        <v>41</v>
      </c>
      <c r="F28" t="s">
        <v>52</v>
      </c>
      <c r="G28" t="s">
        <v>55</v>
      </c>
      <c r="H28" t="s">
        <v>58</v>
      </c>
      <c r="I28" s="4">
        <v>43598</v>
      </c>
      <c r="J28">
        <v>3</v>
      </c>
      <c r="L28" s="4"/>
      <c r="M28" s="4"/>
      <c r="N28">
        <v>2</v>
      </c>
      <c r="O28" t="s">
        <v>77</v>
      </c>
      <c r="P28" t="s">
        <v>239</v>
      </c>
      <c r="Q28">
        <v>2</v>
      </c>
      <c r="R28" t="s">
        <v>401</v>
      </c>
      <c r="S28" t="s">
        <v>963</v>
      </c>
      <c r="T28" t="s">
        <v>1497</v>
      </c>
      <c r="U28" t="s">
        <v>180</v>
      </c>
      <c r="V28" t="s">
        <v>2030</v>
      </c>
      <c r="W28">
        <v>56.87</v>
      </c>
      <c r="X28">
        <v>54.97</v>
      </c>
      <c r="Y28">
        <v>2</v>
      </c>
      <c r="Z28" t="s">
        <v>2088</v>
      </c>
      <c r="AA28" t="s">
        <v>2338</v>
      </c>
      <c r="AB28">
        <v>1</v>
      </c>
      <c r="AC28" t="s">
        <v>2634</v>
      </c>
      <c r="AD28">
        <v>226</v>
      </c>
      <c r="AE28" t="s">
        <v>2635</v>
      </c>
      <c r="AF28" s="4">
        <v>43740</v>
      </c>
      <c r="AG28" s="4">
        <v>43799</v>
      </c>
      <c r="AH28" t="s">
        <v>70</v>
      </c>
      <c r="AI28" t="s">
        <v>232</v>
      </c>
      <c r="AJ28" t="s">
        <v>737</v>
      </c>
      <c r="AK28" t="s">
        <v>1185</v>
      </c>
      <c r="AL28" t="s">
        <v>1652</v>
      </c>
      <c r="AM28" t="s">
        <v>80</v>
      </c>
      <c r="AN28" t="s">
        <v>1517</v>
      </c>
      <c r="AO28" t="s">
        <v>432</v>
      </c>
      <c r="AP28" t="s">
        <v>2331</v>
      </c>
      <c r="AQ28" t="str">
        <f t="shared" si="0"/>
        <v>15452437479yesFemale43598356.8754.971test226Changing color of background from blue to green4374043799515613.99219.9921</v>
      </c>
      <c r="AR28">
        <f>COUNTIF(AQ$2:AQ28,AQ28)</f>
        <v>1</v>
      </c>
    </row>
    <row r="29" spans="1:44" x14ac:dyDescent="0.25">
      <c r="A29">
        <v>15</v>
      </c>
      <c r="B29">
        <v>452</v>
      </c>
      <c r="C29" s="4">
        <v>43747</v>
      </c>
      <c r="D29">
        <v>9</v>
      </c>
      <c r="E29" t="s">
        <v>41</v>
      </c>
      <c r="F29" t="s">
        <v>52</v>
      </c>
      <c r="G29" t="s">
        <v>55</v>
      </c>
      <c r="H29" t="s">
        <v>58</v>
      </c>
      <c r="I29" s="4">
        <v>43598</v>
      </c>
      <c r="J29">
        <v>3</v>
      </c>
      <c r="L29" s="4"/>
      <c r="M29" s="4"/>
      <c r="N29">
        <v>2</v>
      </c>
      <c r="O29" t="s">
        <v>77</v>
      </c>
      <c r="P29" t="s">
        <v>239</v>
      </c>
      <c r="Q29">
        <v>2</v>
      </c>
      <c r="R29" t="s">
        <v>401</v>
      </c>
      <c r="S29" t="s">
        <v>963</v>
      </c>
      <c r="T29" t="s">
        <v>1497</v>
      </c>
      <c r="U29" t="s">
        <v>180</v>
      </c>
      <c r="V29" t="s">
        <v>2030</v>
      </c>
      <c r="W29">
        <v>56.87</v>
      </c>
      <c r="X29">
        <v>54.97</v>
      </c>
      <c r="Y29">
        <v>2</v>
      </c>
      <c r="Z29" t="s">
        <v>2088</v>
      </c>
      <c r="AA29" t="s">
        <v>2338</v>
      </c>
      <c r="AB29">
        <v>1</v>
      </c>
      <c r="AC29" t="s">
        <v>2634</v>
      </c>
      <c r="AD29">
        <v>226</v>
      </c>
      <c r="AE29" t="s">
        <v>2635</v>
      </c>
      <c r="AF29" s="4">
        <v>43740</v>
      </c>
      <c r="AG29" s="4">
        <v>43799</v>
      </c>
      <c r="AH29" t="s">
        <v>67</v>
      </c>
      <c r="AI29" t="s">
        <v>229</v>
      </c>
      <c r="AJ29" t="s">
        <v>412</v>
      </c>
      <c r="AK29" t="s">
        <v>974</v>
      </c>
      <c r="AL29" t="s">
        <v>1507</v>
      </c>
      <c r="AM29" t="s">
        <v>69</v>
      </c>
      <c r="AN29" t="s">
        <v>1548</v>
      </c>
      <c r="AO29" t="s">
        <v>79</v>
      </c>
      <c r="AP29" t="s">
        <v>2349</v>
      </c>
      <c r="AQ29" t="str">
        <f t="shared" si="0"/>
        <v>15452437479yesFemale43598356.8754.971test226Changing color of background from blue to green4374043799317228.89114.994</v>
      </c>
      <c r="AR29">
        <f>COUNTIF(AQ$2:AQ29,AQ29)</f>
        <v>1</v>
      </c>
    </row>
    <row r="30" spans="1:44" x14ac:dyDescent="0.25">
      <c r="A30">
        <v>16</v>
      </c>
      <c r="B30">
        <v>9</v>
      </c>
      <c r="C30" s="4">
        <v>43748</v>
      </c>
      <c r="D30">
        <v>7</v>
      </c>
      <c r="E30" t="s">
        <v>35</v>
      </c>
      <c r="F30" t="s">
        <v>46</v>
      </c>
      <c r="G30" t="s">
        <v>55</v>
      </c>
      <c r="H30" t="s">
        <v>57</v>
      </c>
      <c r="I30" s="4">
        <v>43581</v>
      </c>
      <c r="J30">
        <v>2</v>
      </c>
      <c r="L30" s="4"/>
      <c r="M30" s="4"/>
      <c r="N30">
        <v>1</v>
      </c>
      <c r="O30" t="s">
        <v>78</v>
      </c>
      <c r="P30" t="s">
        <v>240</v>
      </c>
      <c r="Q30">
        <v>1</v>
      </c>
      <c r="R30" t="s">
        <v>402</v>
      </c>
      <c r="S30" t="s">
        <v>964</v>
      </c>
      <c r="T30" t="s">
        <v>1498</v>
      </c>
      <c r="U30" t="s">
        <v>80</v>
      </c>
      <c r="V30" t="s">
        <v>1548</v>
      </c>
      <c r="W30">
        <v>157.97999999999999</v>
      </c>
      <c r="X30">
        <v>29.98</v>
      </c>
      <c r="Y30">
        <v>1</v>
      </c>
      <c r="Z30" t="s">
        <v>469</v>
      </c>
      <c r="AA30" t="s">
        <v>2339</v>
      </c>
      <c r="AB30">
        <v>1</v>
      </c>
      <c r="AC30" t="s">
        <v>2634</v>
      </c>
      <c r="AD30">
        <v>8</v>
      </c>
      <c r="AE30" t="s">
        <v>2635</v>
      </c>
      <c r="AF30" s="4">
        <v>43740</v>
      </c>
      <c r="AG30" s="4">
        <v>43799</v>
      </c>
      <c r="AH30" t="s">
        <v>78</v>
      </c>
      <c r="AI30" t="s">
        <v>240</v>
      </c>
      <c r="AJ30" t="s">
        <v>402</v>
      </c>
      <c r="AK30" t="s">
        <v>964</v>
      </c>
      <c r="AL30" t="s">
        <v>1498</v>
      </c>
      <c r="AM30" t="s">
        <v>80</v>
      </c>
      <c r="AN30" t="s">
        <v>1548</v>
      </c>
      <c r="AO30" t="s">
        <v>469</v>
      </c>
      <c r="AP30" t="s">
        <v>2339</v>
      </c>
      <c r="AQ30" t="str">
        <f t="shared" si="0"/>
        <v>169437487yesMale435812157.9829.981test8Changing color of background from blue to green437404379986978.99214.9923</v>
      </c>
      <c r="AR30">
        <f>COUNTIF(AQ$2:AQ30,AQ30)</f>
        <v>1</v>
      </c>
    </row>
    <row r="31" spans="1:44" x14ac:dyDescent="0.25">
      <c r="A31">
        <v>17</v>
      </c>
      <c r="B31">
        <v>100</v>
      </c>
      <c r="C31" s="4">
        <v>43748</v>
      </c>
      <c r="D31">
        <v>4</v>
      </c>
      <c r="E31" t="s">
        <v>40</v>
      </c>
      <c r="F31" t="s">
        <v>51</v>
      </c>
      <c r="G31" t="s">
        <v>55</v>
      </c>
      <c r="H31" t="s">
        <v>57</v>
      </c>
      <c r="I31" s="4">
        <v>43692</v>
      </c>
      <c r="J31">
        <v>3</v>
      </c>
      <c r="K31" t="s">
        <v>59</v>
      </c>
      <c r="L31" s="4">
        <v>43615</v>
      </c>
      <c r="M31" s="4">
        <v>43830</v>
      </c>
      <c r="N31">
        <v>1</v>
      </c>
      <c r="O31" t="s">
        <v>79</v>
      </c>
      <c r="P31" t="s">
        <v>241</v>
      </c>
      <c r="Q31">
        <v>1</v>
      </c>
      <c r="R31" t="s">
        <v>403</v>
      </c>
      <c r="S31" t="s">
        <v>965</v>
      </c>
      <c r="T31" t="s">
        <v>422</v>
      </c>
      <c r="U31" t="s">
        <v>67</v>
      </c>
      <c r="V31" t="s">
        <v>1548</v>
      </c>
      <c r="W31">
        <v>360</v>
      </c>
      <c r="X31">
        <v>44.97</v>
      </c>
      <c r="Y31">
        <v>1</v>
      </c>
      <c r="Z31" t="s">
        <v>455</v>
      </c>
      <c r="AA31" t="s">
        <v>2340</v>
      </c>
      <c r="AB31">
        <v>1</v>
      </c>
      <c r="AC31" t="s">
        <v>2633</v>
      </c>
      <c r="AD31">
        <v>35</v>
      </c>
      <c r="AE31" t="s">
        <v>2635</v>
      </c>
      <c r="AF31" s="4">
        <v>43740</v>
      </c>
      <c r="AG31" s="4">
        <v>43799</v>
      </c>
      <c r="AH31" t="s">
        <v>79</v>
      </c>
      <c r="AI31" t="s">
        <v>241</v>
      </c>
      <c r="AJ31" t="s">
        <v>403</v>
      </c>
      <c r="AK31" t="s">
        <v>965</v>
      </c>
      <c r="AL31" t="s">
        <v>422</v>
      </c>
      <c r="AM31" t="s">
        <v>67</v>
      </c>
      <c r="AN31" t="s">
        <v>1548</v>
      </c>
      <c r="AO31" t="s">
        <v>455</v>
      </c>
      <c r="AP31" t="s">
        <v>2340</v>
      </c>
      <c r="AQ31" t="str">
        <f t="shared" si="0"/>
        <v>17100437484yesMale436923Google Ads436154383036044.971control35Changing color of background from blue to green4374043799438120314.9915</v>
      </c>
      <c r="AR31">
        <f>COUNTIF(AQ$2:AQ31,AQ31)</f>
        <v>1</v>
      </c>
    </row>
    <row r="32" spans="1:44" x14ac:dyDescent="0.25">
      <c r="A32">
        <v>18</v>
      </c>
      <c r="B32">
        <v>121</v>
      </c>
      <c r="C32" s="4">
        <v>43748</v>
      </c>
      <c r="D32">
        <v>3</v>
      </c>
      <c r="E32" t="s">
        <v>34</v>
      </c>
      <c r="F32" t="s">
        <v>45</v>
      </c>
      <c r="G32" t="s">
        <v>56</v>
      </c>
      <c r="H32" t="s">
        <v>58</v>
      </c>
      <c r="I32" s="4">
        <v>43690</v>
      </c>
      <c r="J32">
        <v>2</v>
      </c>
      <c r="K32" t="s">
        <v>60</v>
      </c>
      <c r="L32" s="4">
        <v>43615</v>
      </c>
      <c r="M32" s="4">
        <v>43830</v>
      </c>
      <c r="N32">
        <v>1</v>
      </c>
      <c r="O32" t="s">
        <v>80</v>
      </c>
      <c r="P32" t="s">
        <v>242</v>
      </c>
      <c r="Q32">
        <v>1</v>
      </c>
      <c r="R32" t="s">
        <v>404</v>
      </c>
      <c r="S32" t="s">
        <v>966</v>
      </c>
      <c r="T32" t="s">
        <v>1499</v>
      </c>
      <c r="U32" t="s">
        <v>67</v>
      </c>
      <c r="V32" t="s">
        <v>1548</v>
      </c>
      <c r="W32">
        <v>63.57</v>
      </c>
      <c r="X32">
        <v>44.97</v>
      </c>
      <c r="Y32">
        <v>1</v>
      </c>
      <c r="Z32" t="s">
        <v>70</v>
      </c>
      <c r="AA32" t="s">
        <v>2341</v>
      </c>
      <c r="AB32">
        <v>1</v>
      </c>
      <c r="AC32" t="s">
        <v>2633</v>
      </c>
      <c r="AD32">
        <v>44</v>
      </c>
      <c r="AE32" t="s">
        <v>2635</v>
      </c>
      <c r="AF32" s="4">
        <v>43740</v>
      </c>
      <c r="AG32" s="4">
        <v>43799</v>
      </c>
      <c r="AH32" t="s">
        <v>80</v>
      </c>
      <c r="AI32" t="s">
        <v>242</v>
      </c>
      <c r="AJ32" t="s">
        <v>404</v>
      </c>
      <c r="AK32" t="s">
        <v>966</v>
      </c>
      <c r="AL32" t="s">
        <v>1499</v>
      </c>
      <c r="AM32" t="s">
        <v>67</v>
      </c>
      <c r="AN32" t="s">
        <v>1548</v>
      </c>
      <c r="AO32" t="s">
        <v>70</v>
      </c>
      <c r="AP32" t="s">
        <v>2341</v>
      </c>
      <c r="AQ32" t="str">
        <f t="shared" si="0"/>
        <v>18121437483noFemale436902Facebook436154383063.5744.971control44Changing color of background from blue to green437404379927121.19314.995</v>
      </c>
      <c r="AR32">
        <f>COUNTIF(AQ$2:AQ32,AQ32)</f>
        <v>1</v>
      </c>
    </row>
    <row r="33" spans="1:44" x14ac:dyDescent="0.25">
      <c r="A33">
        <v>19</v>
      </c>
      <c r="B33">
        <v>181</v>
      </c>
      <c r="C33" s="4">
        <v>43748</v>
      </c>
      <c r="D33">
        <v>2</v>
      </c>
      <c r="E33" t="s">
        <v>38</v>
      </c>
      <c r="F33" t="s">
        <v>49</v>
      </c>
      <c r="G33" t="s">
        <v>56</v>
      </c>
      <c r="H33" t="s">
        <v>57</v>
      </c>
      <c r="I33" s="4">
        <v>43629</v>
      </c>
      <c r="J33">
        <v>3</v>
      </c>
      <c r="K33" t="s">
        <v>59</v>
      </c>
      <c r="L33" s="4">
        <v>43615</v>
      </c>
      <c r="M33" s="4">
        <v>43830</v>
      </c>
      <c r="N33">
        <v>2</v>
      </c>
      <c r="O33" t="s">
        <v>81</v>
      </c>
      <c r="P33" t="s">
        <v>243</v>
      </c>
      <c r="Q33">
        <v>2</v>
      </c>
      <c r="R33" t="s">
        <v>405</v>
      </c>
      <c r="S33" t="s">
        <v>967</v>
      </c>
      <c r="T33" t="s">
        <v>1500</v>
      </c>
      <c r="U33" t="s">
        <v>71</v>
      </c>
      <c r="V33" t="s">
        <v>1869</v>
      </c>
      <c r="W33">
        <v>354.94</v>
      </c>
      <c r="X33">
        <v>29.98</v>
      </c>
      <c r="Y33">
        <v>2</v>
      </c>
      <c r="Z33" t="s">
        <v>2089</v>
      </c>
      <c r="AA33" t="s">
        <v>2342</v>
      </c>
      <c r="AB33">
        <v>1</v>
      </c>
      <c r="AC33" t="s">
        <v>2633</v>
      </c>
      <c r="AD33">
        <v>70</v>
      </c>
      <c r="AE33" t="s">
        <v>2635</v>
      </c>
      <c r="AF33" s="4">
        <v>43740</v>
      </c>
      <c r="AG33" s="4">
        <v>43799</v>
      </c>
      <c r="AH33" t="s">
        <v>79</v>
      </c>
      <c r="AI33" t="s">
        <v>241</v>
      </c>
      <c r="AJ33" t="s">
        <v>86</v>
      </c>
      <c r="AK33" t="s">
        <v>1044</v>
      </c>
      <c r="AL33" t="s">
        <v>1572</v>
      </c>
      <c r="AM33" t="s">
        <v>69</v>
      </c>
      <c r="AN33" t="s">
        <v>1548</v>
      </c>
      <c r="AO33" t="s">
        <v>86</v>
      </c>
      <c r="AP33" t="s">
        <v>2350</v>
      </c>
      <c r="AQ33" t="str">
        <f t="shared" si="0"/>
        <v>19181437482noMale436293Google Ads4361543830354.9429.981control70Changing color of background from blue to green43740437994764.99114.997</v>
      </c>
      <c r="AR33">
        <f>COUNTIF(AQ$2:AQ33,AQ33)</f>
        <v>1</v>
      </c>
    </row>
    <row r="34" spans="1:44" x14ac:dyDescent="0.25">
      <c r="A34">
        <v>19</v>
      </c>
      <c r="B34">
        <v>181</v>
      </c>
      <c r="C34" s="4">
        <v>43748</v>
      </c>
      <c r="D34">
        <v>2</v>
      </c>
      <c r="E34" t="s">
        <v>38</v>
      </c>
      <c r="F34" t="s">
        <v>49</v>
      </c>
      <c r="G34" t="s">
        <v>56</v>
      </c>
      <c r="H34" t="s">
        <v>57</v>
      </c>
      <c r="I34" s="4">
        <v>43629</v>
      </c>
      <c r="J34">
        <v>3</v>
      </c>
      <c r="K34" t="s">
        <v>59</v>
      </c>
      <c r="L34" s="4">
        <v>43615</v>
      </c>
      <c r="M34" s="4">
        <v>43830</v>
      </c>
      <c r="N34">
        <v>2</v>
      </c>
      <c r="O34" t="s">
        <v>81</v>
      </c>
      <c r="P34" t="s">
        <v>243</v>
      </c>
      <c r="Q34">
        <v>2</v>
      </c>
      <c r="R34" t="s">
        <v>405</v>
      </c>
      <c r="S34" t="s">
        <v>967</v>
      </c>
      <c r="T34" t="s">
        <v>1500</v>
      </c>
      <c r="U34" t="s">
        <v>71</v>
      </c>
      <c r="V34" t="s">
        <v>1869</v>
      </c>
      <c r="W34">
        <v>354.94</v>
      </c>
      <c r="X34">
        <v>29.98</v>
      </c>
      <c r="Y34">
        <v>2</v>
      </c>
      <c r="Z34" t="s">
        <v>2089</v>
      </c>
      <c r="AA34" t="s">
        <v>2342</v>
      </c>
      <c r="AB34">
        <v>1</v>
      </c>
      <c r="AC34" t="s">
        <v>2633</v>
      </c>
      <c r="AD34">
        <v>70</v>
      </c>
      <c r="AE34" t="s">
        <v>2635</v>
      </c>
      <c r="AF34" s="4">
        <v>43740</v>
      </c>
      <c r="AG34" s="4">
        <v>43799</v>
      </c>
      <c r="AH34" t="s">
        <v>84</v>
      </c>
      <c r="AI34" t="s">
        <v>246</v>
      </c>
      <c r="AJ34" t="s">
        <v>410</v>
      </c>
      <c r="AK34" t="s">
        <v>972</v>
      </c>
      <c r="AL34" t="s">
        <v>1505</v>
      </c>
      <c r="AM34" t="s">
        <v>69</v>
      </c>
      <c r="AN34" t="s">
        <v>1548</v>
      </c>
      <c r="AO34" t="s">
        <v>645</v>
      </c>
      <c r="AP34" t="s">
        <v>2347</v>
      </c>
      <c r="AQ34" t="str">
        <f t="shared" si="0"/>
        <v>19181437482noMale436293Google Ads4361543830354.9429.981control70Changing color of background from blue to green4374043799920289.95114.9913</v>
      </c>
      <c r="AR34">
        <f>COUNTIF(AQ$2:AQ34,AQ34)</f>
        <v>1</v>
      </c>
    </row>
    <row r="35" spans="1:44" x14ac:dyDescent="0.25">
      <c r="A35">
        <v>20</v>
      </c>
      <c r="B35">
        <v>183</v>
      </c>
      <c r="C35" s="4">
        <v>43748</v>
      </c>
      <c r="D35">
        <v>1</v>
      </c>
      <c r="E35" t="s">
        <v>39</v>
      </c>
      <c r="F35" t="s">
        <v>50</v>
      </c>
      <c r="G35" t="s">
        <v>56</v>
      </c>
      <c r="H35" t="s">
        <v>58</v>
      </c>
      <c r="I35" s="4">
        <v>43597</v>
      </c>
      <c r="J35">
        <v>3</v>
      </c>
      <c r="L35" s="4"/>
      <c r="M35" s="4"/>
      <c r="N35">
        <v>1</v>
      </c>
      <c r="O35" t="s">
        <v>79</v>
      </c>
      <c r="P35" t="s">
        <v>241</v>
      </c>
      <c r="Q35">
        <v>1</v>
      </c>
      <c r="R35" t="s">
        <v>406</v>
      </c>
      <c r="S35" t="s">
        <v>968</v>
      </c>
      <c r="T35" t="s">
        <v>1501</v>
      </c>
      <c r="U35" t="s">
        <v>80</v>
      </c>
      <c r="V35" t="s">
        <v>1562</v>
      </c>
      <c r="W35">
        <v>173.9</v>
      </c>
      <c r="X35">
        <v>19.98</v>
      </c>
      <c r="Y35">
        <v>1</v>
      </c>
      <c r="Z35" t="s">
        <v>65</v>
      </c>
      <c r="AA35" t="s">
        <v>2343</v>
      </c>
      <c r="AB35">
        <v>1</v>
      </c>
      <c r="AC35" t="s">
        <v>2634</v>
      </c>
      <c r="AD35">
        <v>71</v>
      </c>
      <c r="AE35" t="s">
        <v>2635</v>
      </c>
      <c r="AF35" s="4">
        <v>43740</v>
      </c>
      <c r="AG35" s="4">
        <v>43799</v>
      </c>
      <c r="AH35" t="s">
        <v>79</v>
      </c>
      <c r="AI35" t="s">
        <v>241</v>
      </c>
      <c r="AJ35" t="s">
        <v>406</v>
      </c>
      <c r="AK35" t="s">
        <v>968</v>
      </c>
      <c r="AL35" t="s">
        <v>1501</v>
      </c>
      <c r="AM35" t="s">
        <v>80</v>
      </c>
      <c r="AN35" t="s">
        <v>1562</v>
      </c>
      <c r="AO35" t="s">
        <v>65</v>
      </c>
      <c r="AP35" t="s">
        <v>2343</v>
      </c>
      <c r="AQ35" t="str">
        <f t="shared" si="0"/>
        <v>20183437481noFemale435973173.919.981test71Changing color of background from blue to green4374043799411286.9529.9910</v>
      </c>
      <c r="AR35">
        <f>COUNTIF(AQ$2:AQ35,AQ35)</f>
        <v>1</v>
      </c>
    </row>
    <row r="36" spans="1:44" x14ac:dyDescent="0.25">
      <c r="A36">
        <v>21</v>
      </c>
      <c r="B36">
        <v>201</v>
      </c>
      <c r="C36" s="4">
        <v>43748</v>
      </c>
      <c r="D36">
        <v>7</v>
      </c>
      <c r="E36" t="s">
        <v>35</v>
      </c>
      <c r="F36" t="s">
        <v>46</v>
      </c>
      <c r="G36" t="s">
        <v>55</v>
      </c>
      <c r="H36" t="s">
        <v>58</v>
      </c>
      <c r="I36" s="4">
        <v>43728</v>
      </c>
      <c r="J36">
        <v>1</v>
      </c>
      <c r="K36" t="s">
        <v>61</v>
      </c>
      <c r="L36" s="4">
        <v>43615</v>
      </c>
      <c r="M36" s="4">
        <v>43830</v>
      </c>
      <c r="N36">
        <v>1</v>
      </c>
      <c r="O36" t="s">
        <v>82</v>
      </c>
      <c r="P36" t="s">
        <v>244</v>
      </c>
      <c r="Q36">
        <v>1</v>
      </c>
      <c r="R36" t="s">
        <v>407</v>
      </c>
      <c r="S36" t="s">
        <v>969</v>
      </c>
      <c r="T36" t="s">
        <v>1502</v>
      </c>
      <c r="U36" t="s">
        <v>110</v>
      </c>
      <c r="V36" t="s">
        <v>2032</v>
      </c>
      <c r="W36">
        <v>179.94</v>
      </c>
      <c r="X36">
        <v>149.94</v>
      </c>
      <c r="Y36">
        <v>1</v>
      </c>
      <c r="Z36" t="s">
        <v>2090</v>
      </c>
      <c r="AA36" t="s">
        <v>2344</v>
      </c>
      <c r="AB36">
        <v>1</v>
      </c>
      <c r="AC36" t="s">
        <v>2634</v>
      </c>
      <c r="AD36">
        <v>76</v>
      </c>
      <c r="AE36" t="s">
        <v>2635</v>
      </c>
      <c r="AF36" s="4">
        <v>43740</v>
      </c>
      <c r="AG36" s="4">
        <v>43799</v>
      </c>
      <c r="AH36" t="s">
        <v>86</v>
      </c>
      <c r="AI36" t="s">
        <v>248</v>
      </c>
      <c r="AJ36" t="s">
        <v>443</v>
      </c>
      <c r="AK36" t="s">
        <v>1005</v>
      </c>
      <c r="AL36" t="s">
        <v>1513</v>
      </c>
      <c r="AM36" t="s">
        <v>67</v>
      </c>
      <c r="AN36" t="s">
        <v>1577</v>
      </c>
      <c r="AO36" t="s">
        <v>549</v>
      </c>
      <c r="AP36" t="s">
        <v>2362</v>
      </c>
      <c r="AQ36" t="str">
        <f t="shared" si="0"/>
        <v>21201437487yesFemale437281YouTube4361543830179.94149.941test76Changing color of background from blue to green437404379977829.99324.9922</v>
      </c>
      <c r="AR36">
        <f>COUNTIF(AQ$2:AQ36,AQ36)</f>
        <v>1</v>
      </c>
    </row>
    <row r="37" spans="1:44" x14ac:dyDescent="0.25">
      <c r="A37">
        <v>22</v>
      </c>
      <c r="B37">
        <v>141</v>
      </c>
      <c r="C37" s="4">
        <v>43749</v>
      </c>
      <c r="D37">
        <v>4</v>
      </c>
      <c r="E37" t="s">
        <v>40</v>
      </c>
      <c r="F37" t="s">
        <v>51</v>
      </c>
      <c r="G37" t="s">
        <v>56</v>
      </c>
      <c r="H37" t="s">
        <v>58</v>
      </c>
      <c r="I37" s="4">
        <v>43634</v>
      </c>
      <c r="J37">
        <v>3</v>
      </c>
      <c r="K37" t="s">
        <v>59</v>
      </c>
      <c r="L37" s="4">
        <v>43615</v>
      </c>
      <c r="M37" s="4">
        <v>43830</v>
      </c>
      <c r="N37">
        <v>1</v>
      </c>
      <c r="O37" t="s">
        <v>78</v>
      </c>
      <c r="P37" t="s">
        <v>240</v>
      </c>
      <c r="Q37">
        <v>1</v>
      </c>
      <c r="R37" t="s">
        <v>408</v>
      </c>
      <c r="S37" t="s">
        <v>970</v>
      </c>
      <c r="T37" t="s">
        <v>1503</v>
      </c>
      <c r="U37" t="s">
        <v>80</v>
      </c>
      <c r="V37" t="s">
        <v>1548</v>
      </c>
      <c r="W37">
        <v>59.88</v>
      </c>
      <c r="X37">
        <v>29.98</v>
      </c>
      <c r="Y37">
        <v>1</v>
      </c>
      <c r="Z37" t="s">
        <v>393</v>
      </c>
      <c r="AA37" t="s">
        <v>2345</v>
      </c>
      <c r="AB37">
        <v>1</v>
      </c>
      <c r="AC37" t="s">
        <v>2634</v>
      </c>
      <c r="AD37">
        <v>50</v>
      </c>
      <c r="AE37" t="s">
        <v>2635</v>
      </c>
      <c r="AF37" s="4">
        <v>43740</v>
      </c>
      <c r="AG37" s="4">
        <v>43799</v>
      </c>
      <c r="AH37" t="s">
        <v>78</v>
      </c>
      <c r="AI37" t="s">
        <v>240</v>
      </c>
      <c r="AJ37" t="s">
        <v>408</v>
      </c>
      <c r="AK37" t="s">
        <v>970</v>
      </c>
      <c r="AL37" t="s">
        <v>1503</v>
      </c>
      <c r="AM37" t="s">
        <v>80</v>
      </c>
      <c r="AN37" t="s">
        <v>1548</v>
      </c>
      <c r="AO37" t="s">
        <v>393</v>
      </c>
      <c r="AP37" t="s">
        <v>2345</v>
      </c>
      <c r="AQ37" t="str">
        <f t="shared" si="0"/>
        <v>22141437494noFemale436343Google Ads436154383059.8829.981test50Changing color of background from blue to green437404379984529.94214.9918</v>
      </c>
      <c r="AR37">
        <f>COUNTIF(AQ$2:AQ37,AQ37)</f>
        <v>1</v>
      </c>
    </row>
    <row r="38" spans="1:44" x14ac:dyDescent="0.25">
      <c r="A38">
        <v>23</v>
      </c>
      <c r="B38">
        <v>375</v>
      </c>
      <c r="C38" s="4">
        <v>43749</v>
      </c>
      <c r="D38">
        <v>9</v>
      </c>
      <c r="E38" t="s">
        <v>41</v>
      </c>
      <c r="F38" t="s">
        <v>52</v>
      </c>
      <c r="G38" t="s">
        <v>56</v>
      </c>
      <c r="H38" t="s">
        <v>57</v>
      </c>
      <c r="I38" s="4">
        <v>43488</v>
      </c>
      <c r="J38">
        <v>3</v>
      </c>
      <c r="L38" s="4"/>
      <c r="M38" s="4"/>
      <c r="N38">
        <v>2</v>
      </c>
      <c r="O38" t="s">
        <v>83</v>
      </c>
      <c r="P38" t="s">
        <v>245</v>
      </c>
      <c r="Q38">
        <v>2</v>
      </c>
      <c r="R38" t="s">
        <v>409</v>
      </c>
      <c r="S38" t="s">
        <v>971</v>
      </c>
      <c r="T38" t="s">
        <v>1504</v>
      </c>
      <c r="U38" t="s">
        <v>71</v>
      </c>
      <c r="V38" t="s">
        <v>1869</v>
      </c>
      <c r="W38">
        <v>94.98</v>
      </c>
      <c r="X38">
        <v>29.98</v>
      </c>
      <c r="Y38">
        <v>1</v>
      </c>
      <c r="Z38" t="s">
        <v>105</v>
      </c>
      <c r="AA38" t="s">
        <v>2346</v>
      </c>
      <c r="AB38">
        <v>1</v>
      </c>
      <c r="AC38" t="s">
        <v>2634</v>
      </c>
      <c r="AD38">
        <v>176</v>
      </c>
      <c r="AE38" t="s">
        <v>2635</v>
      </c>
      <c r="AF38" s="4">
        <v>43740</v>
      </c>
      <c r="AG38" s="4">
        <v>43799</v>
      </c>
      <c r="AH38" t="s">
        <v>67</v>
      </c>
      <c r="AI38" t="s">
        <v>229</v>
      </c>
      <c r="AJ38" t="s">
        <v>445</v>
      </c>
      <c r="AK38" t="s">
        <v>1007</v>
      </c>
      <c r="AL38" t="s">
        <v>1533</v>
      </c>
      <c r="AM38" t="s">
        <v>69</v>
      </c>
      <c r="AN38" t="s">
        <v>1548</v>
      </c>
      <c r="AO38" t="s">
        <v>79</v>
      </c>
      <c r="AP38" t="s">
        <v>2349</v>
      </c>
      <c r="AQ38" t="str">
        <f t="shared" si="0"/>
        <v>23375437499noMale43488394.9829.981test176Changing color of background from blue to green4374043799310459.99114.994</v>
      </c>
      <c r="AR38">
        <f>COUNTIF(AQ$2:AQ38,AQ38)</f>
        <v>1</v>
      </c>
    </row>
    <row r="39" spans="1:44" x14ac:dyDescent="0.25">
      <c r="A39">
        <v>23</v>
      </c>
      <c r="B39">
        <v>375</v>
      </c>
      <c r="C39" s="4">
        <v>43749</v>
      </c>
      <c r="D39">
        <v>9</v>
      </c>
      <c r="E39" t="s">
        <v>41</v>
      </c>
      <c r="F39" t="s">
        <v>52</v>
      </c>
      <c r="G39" t="s">
        <v>56</v>
      </c>
      <c r="H39" t="s">
        <v>57</v>
      </c>
      <c r="I39" s="4">
        <v>43488</v>
      </c>
      <c r="J39">
        <v>3</v>
      </c>
      <c r="L39" s="4"/>
      <c r="M39" s="4"/>
      <c r="N39">
        <v>2</v>
      </c>
      <c r="O39" t="s">
        <v>83</v>
      </c>
      <c r="P39" t="s">
        <v>245</v>
      </c>
      <c r="Q39">
        <v>2</v>
      </c>
      <c r="R39" t="s">
        <v>409</v>
      </c>
      <c r="S39" t="s">
        <v>971</v>
      </c>
      <c r="T39" t="s">
        <v>1504</v>
      </c>
      <c r="U39" t="s">
        <v>71</v>
      </c>
      <c r="V39" t="s">
        <v>1869</v>
      </c>
      <c r="W39">
        <v>94.98</v>
      </c>
      <c r="X39">
        <v>29.98</v>
      </c>
      <c r="Y39">
        <v>1</v>
      </c>
      <c r="Z39" t="s">
        <v>105</v>
      </c>
      <c r="AA39" t="s">
        <v>2346</v>
      </c>
      <c r="AB39">
        <v>1</v>
      </c>
      <c r="AC39" t="s">
        <v>2634</v>
      </c>
      <c r="AD39">
        <v>176</v>
      </c>
      <c r="AE39" t="s">
        <v>2635</v>
      </c>
      <c r="AF39" s="4">
        <v>43740</v>
      </c>
      <c r="AG39" s="4">
        <v>43799</v>
      </c>
      <c r="AH39" t="s">
        <v>80</v>
      </c>
      <c r="AI39" t="s">
        <v>242</v>
      </c>
      <c r="AJ39" t="s">
        <v>811</v>
      </c>
      <c r="AK39" t="s">
        <v>1193</v>
      </c>
      <c r="AL39" t="s">
        <v>1526</v>
      </c>
      <c r="AM39" t="s">
        <v>69</v>
      </c>
      <c r="AN39" t="s">
        <v>1548</v>
      </c>
      <c r="AO39" t="s">
        <v>79</v>
      </c>
      <c r="AP39" t="s">
        <v>2349</v>
      </c>
      <c r="AQ39" t="str">
        <f t="shared" si="0"/>
        <v>23375437499noMale43488394.9829.981test176Changing color of background from blue to green437404379925334.99114.994</v>
      </c>
      <c r="AR39">
        <f>COUNTIF(AQ$2:AQ39,AQ39)</f>
        <v>1</v>
      </c>
    </row>
    <row r="40" spans="1:44" x14ac:dyDescent="0.25">
      <c r="A40">
        <v>24</v>
      </c>
      <c r="B40">
        <v>472</v>
      </c>
      <c r="C40" s="4">
        <v>43749</v>
      </c>
      <c r="D40">
        <v>10</v>
      </c>
      <c r="E40" t="s">
        <v>42</v>
      </c>
      <c r="F40" t="s">
        <v>53</v>
      </c>
      <c r="G40" t="s">
        <v>56</v>
      </c>
      <c r="H40" t="s">
        <v>57</v>
      </c>
      <c r="I40" s="4">
        <v>43655</v>
      </c>
      <c r="J40">
        <v>2</v>
      </c>
      <c r="K40" t="s">
        <v>60</v>
      </c>
      <c r="L40" s="4">
        <v>43615</v>
      </c>
      <c r="M40" s="4">
        <v>43830</v>
      </c>
      <c r="N40">
        <v>1</v>
      </c>
      <c r="O40" t="s">
        <v>84</v>
      </c>
      <c r="P40" t="s">
        <v>246</v>
      </c>
      <c r="Q40">
        <v>1</v>
      </c>
      <c r="R40" t="s">
        <v>410</v>
      </c>
      <c r="S40" t="s">
        <v>972</v>
      </c>
      <c r="T40" t="s">
        <v>1505</v>
      </c>
      <c r="U40" t="s">
        <v>67</v>
      </c>
      <c r="V40" t="s">
        <v>1548</v>
      </c>
      <c r="W40">
        <v>869.85</v>
      </c>
      <c r="X40">
        <v>44.97</v>
      </c>
      <c r="Y40">
        <v>1</v>
      </c>
      <c r="Z40" t="s">
        <v>645</v>
      </c>
      <c r="AA40" t="s">
        <v>2347</v>
      </c>
      <c r="AB40">
        <v>1</v>
      </c>
      <c r="AC40" t="s">
        <v>2634</v>
      </c>
      <c r="AD40">
        <v>232</v>
      </c>
      <c r="AE40" t="s">
        <v>2635</v>
      </c>
      <c r="AF40" s="4">
        <v>43740</v>
      </c>
      <c r="AG40" s="4">
        <v>43799</v>
      </c>
      <c r="AH40" t="s">
        <v>84</v>
      </c>
      <c r="AI40" t="s">
        <v>246</v>
      </c>
      <c r="AJ40" t="s">
        <v>410</v>
      </c>
      <c r="AK40" t="s">
        <v>972</v>
      </c>
      <c r="AL40" t="s">
        <v>1505</v>
      </c>
      <c r="AM40" t="s">
        <v>67</v>
      </c>
      <c r="AN40" t="s">
        <v>1548</v>
      </c>
      <c r="AO40" t="s">
        <v>645</v>
      </c>
      <c r="AP40" t="s">
        <v>2347</v>
      </c>
      <c r="AQ40" t="str">
        <f t="shared" si="0"/>
        <v>244724374910noMale436552Facebook4361543830869.8544.971test232Changing color of background from blue to green4374043799920289.95314.9913</v>
      </c>
      <c r="AR40">
        <f>COUNTIF(AQ$2:AQ40,AQ40)</f>
        <v>1</v>
      </c>
    </row>
    <row r="41" spans="1:44" x14ac:dyDescent="0.25">
      <c r="A41">
        <v>25</v>
      </c>
      <c r="B41">
        <v>162</v>
      </c>
      <c r="C41" s="4">
        <v>43750</v>
      </c>
      <c r="D41">
        <v>11</v>
      </c>
      <c r="E41" t="s">
        <v>37</v>
      </c>
      <c r="F41" t="s">
        <v>48</v>
      </c>
      <c r="G41" t="s">
        <v>55</v>
      </c>
      <c r="H41" t="s">
        <v>58</v>
      </c>
      <c r="I41" s="4">
        <v>43672</v>
      </c>
      <c r="J41">
        <v>1</v>
      </c>
      <c r="K41" t="s">
        <v>61</v>
      </c>
      <c r="L41" s="4">
        <v>43615</v>
      </c>
      <c r="M41" s="4">
        <v>43830</v>
      </c>
      <c r="N41">
        <v>1</v>
      </c>
      <c r="O41" t="s">
        <v>70</v>
      </c>
      <c r="P41" t="s">
        <v>232</v>
      </c>
      <c r="Q41">
        <v>1</v>
      </c>
      <c r="R41" t="s">
        <v>411</v>
      </c>
      <c r="S41" t="s">
        <v>973</v>
      </c>
      <c r="T41" t="s">
        <v>1506</v>
      </c>
      <c r="U41" t="s">
        <v>67</v>
      </c>
      <c r="V41" t="s">
        <v>1517</v>
      </c>
      <c r="W41">
        <v>287.85000000000002</v>
      </c>
      <c r="X41">
        <v>59.97</v>
      </c>
      <c r="Y41">
        <v>1</v>
      </c>
      <c r="Z41" t="s">
        <v>673</v>
      </c>
      <c r="AA41" t="s">
        <v>2348</v>
      </c>
      <c r="AB41">
        <v>1</v>
      </c>
      <c r="AC41" t="s">
        <v>2633</v>
      </c>
      <c r="AD41">
        <v>61</v>
      </c>
      <c r="AE41" t="s">
        <v>2635</v>
      </c>
      <c r="AF41" s="4">
        <v>43740</v>
      </c>
      <c r="AG41" s="4">
        <v>43799</v>
      </c>
      <c r="AH41" t="s">
        <v>70</v>
      </c>
      <c r="AI41" t="s">
        <v>232</v>
      </c>
      <c r="AJ41" t="s">
        <v>411</v>
      </c>
      <c r="AK41" t="s">
        <v>973</v>
      </c>
      <c r="AL41" t="s">
        <v>1506</v>
      </c>
      <c r="AM41" t="s">
        <v>67</v>
      </c>
      <c r="AN41" t="s">
        <v>1517</v>
      </c>
      <c r="AO41" t="s">
        <v>673</v>
      </c>
      <c r="AP41" t="s">
        <v>2348</v>
      </c>
      <c r="AQ41" t="str">
        <f t="shared" si="0"/>
        <v>251624375011yesFemale436721YouTube4361543830287.8559.971control61Changing color of background from blue to green437404379953095.95319.9912</v>
      </c>
      <c r="AR41">
        <f>COUNTIF(AQ$2:AQ41,AQ41)</f>
        <v>1</v>
      </c>
    </row>
    <row r="42" spans="1:44" x14ac:dyDescent="0.25">
      <c r="A42">
        <v>26</v>
      </c>
      <c r="B42">
        <v>178</v>
      </c>
      <c r="C42" s="4">
        <v>43751</v>
      </c>
      <c r="D42">
        <v>4</v>
      </c>
      <c r="E42" t="s">
        <v>40</v>
      </c>
      <c r="F42" t="s">
        <v>51</v>
      </c>
      <c r="G42" t="s">
        <v>55</v>
      </c>
      <c r="H42" t="s">
        <v>57</v>
      </c>
      <c r="I42" s="4">
        <v>43632</v>
      </c>
      <c r="J42">
        <v>2</v>
      </c>
      <c r="K42" t="s">
        <v>60</v>
      </c>
      <c r="L42" s="4">
        <v>43615</v>
      </c>
      <c r="M42" s="4">
        <v>43830</v>
      </c>
      <c r="N42">
        <v>1</v>
      </c>
      <c r="O42" t="s">
        <v>67</v>
      </c>
      <c r="P42" t="s">
        <v>229</v>
      </c>
      <c r="Q42">
        <v>1</v>
      </c>
      <c r="R42" t="s">
        <v>412</v>
      </c>
      <c r="S42" t="s">
        <v>974</v>
      </c>
      <c r="T42" t="s">
        <v>1507</v>
      </c>
      <c r="U42" t="s">
        <v>80</v>
      </c>
      <c r="V42" t="s">
        <v>1548</v>
      </c>
      <c r="W42">
        <v>57.78</v>
      </c>
      <c r="X42">
        <v>29.98</v>
      </c>
      <c r="Y42">
        <v>1</v>
      </c>
      <c r="Z42" t="s">
        <v>79</v>
      </c>
      <c r="AA42" t="s">
        <v>2349</v>
      </c>
      <c r="AB42">
        <v>1</v>
      </c>
      <c r="AC42" t="s">
        <v>2633</v>
      </c>
      <c r="AD42">
        <v>67</v>
      </c>
      <c r="AE42" t="s">
        <v>2635</v>
      </c>
      <c r="AF42" s="4">
        <v>43740</v>
      </c>
      <c r="AG42" s="4">
        <v>43799</v>
      </c>
      <c r="AH42" t="s">
        <v>67</v>
      </c>
      <c r="AI42" t="s">
        <v>229</v>
      </c>
      <c r="AJ42" t="s">
        <v>412</v>
      </c>
      <c r="AK42" t="s">
        <v>974</v>
      </c>
      <c r="AL42" t="s">
        <v>1507</v>
      </c>
      <c r="AM42" t="s">
        <v>80</v>
      </c>
      <c r="AN42" t="s">
        <v>1548</v>
      </c>
      <c r="AO42" t="s">
        <v>79</v>
      </c>
      <c r="AP42" t="s">
        <v>2349</v>
      </c>
      <c r="AQ42" t="str">
        <f t="shared" si="0"/>
        <v>26178437514yesMale436322Facebook436154383057.7829.981control67Changing color of background from blue to green4374043799317228.89214.994</v>
      </c>
      <c r="AR42">
        <f>COUNTIF(AQ$2:AQ42,AQ42)</f>
        <v>1</v>
      </c>
    </row>
    <row r="43" spans="1:44" x14ac:dyDescent="0.25">
      <c r="A43">
        <v>27</v>
      </c>
      <c r="B43">
        <v>5</v>
      </c>
      <c r="C43" s="4">
        <v>43752</v>
      </c>
      <c r="D43">
        <v>7</v>
      </c>
      <c r="E43" t="s">
        <v>35</v>
      </c>
      <c r="F43" t="s">
        <v>46</v>
      </c>
      <c r="G43" t="s">
        <v>56</v>
      </c>
      <c r="H43" t="s">
        <v>57</v>
      </c>
      <c r="I43" s="4">
        <v>43724</v>
      </c>
      <c r="J43">
        <v>2</v>
      </c>
      <c r="K43" t="s">
        <v>60</v>
      </c>
      <c r="L43" s="4">
        <v>43615</v>
      </c>
      <c r="M43" s="4">
        <v>43830</v>
      </c>
      <c r="N43">
        <v>1</v>
      </c>
      <c r="O43" t="s">
        <v>84</v>
      </c>
      <c r="P43" t="s">
        <v>246</v>
      </c>
      <c r="Q43">
        <v>1</v>
      </c>
      <c r="R43" t="s">
        <v>413</v>
      </c>
      <c r="S43" t="s">
        <v>975</v>
      </c>
      <c r="T43" t="s">
        <v>1508</v>
      </c>
      <c r="U43" t="s">
        <v>69</v>
      </c>
      <c r="V43" t="s">
        <v>1548</v>
      </c>
      <c r="W43">
        <v>10.25</v>
      </c>
      <c r="X43">
        <v>14.99</v>
      </c>
      <c r="Y43">
        <v>1</v>
      </c>
      <c r="Z43" t="s">
        <v>86</v>
      </c>
      <c r="AA43" t="s">
        <v>2350</v>
      </c>
      <c r="AB43">
        <v>1</v>
      </c>
      <c r="AC43" t="s">
        <v>2634</v>
      </c>
      <c r="AD43">
        <v>5</v>
      </c>
      <c r="AE43" t="s">
        <v>2635</v>
      </c>
      <c r="AF43" s="4">
        <v>43740</v>
      </c>
      <c r="AG43" s="4">
        <v>43799</v>
      </c>
      <c r="AH43" t="s">
        <v>84</v>
      </c>
      <c r="AI43" t="s">
        <v>246</v>
      </c>
      <c r="AJ43" t="s">
        <v>413</v>
      </c>
      <c r="AK43" t="s">
        <v>975</v>
      </c>
      <c r="AL43" t="s">
        <v>1508</v>
      </c>
      <c r="AM43" t="s">
        <v>69</v>
      </c>
      <c r="AN43" t="s">
        <v>1548</v>
      </c>
      <c r="AO43" t="s">
        <v>86</v>
      </c>
      <c r="AP43" t="s">
        <v>2350</v>
      </c>
      <c r="AQ43" t="str">
        <f t="shared" si="0"/>
        <v>275437527noMale437242Facebook436154383010.2514.991test5Changing color of background from blue to green4374043799911410.25114.997</v>
      </c>
      <c r="AR43">
        <f>COUNTIF(AQ$2:AQ43,AQ43)</f>
        <v>1</v>
      </c>
    </row>
    <row r="44" spans="1:44" x14ac:dyDescent="0.25">
      <c r="A44">
        <v>28</v>
      </c>
      <c r="B44">
        <v>79</v>
      </c>
      <c r="C44" s="4">
        <v>43752</v>
      </c>
      <c r="D44">
        <v>7</v>
      </c>
      <c r="E44" t="s">
        <v>35</v>
      </c>
      <c r="F44" t="s">
        <v>46</v>
      </c>
      <c r="G44" t="s">
        <v>56</v>
      </c>
      <c r="H44" t="s">
        <v>58</v>
      </c>
      <c r="I44" s="4">
        <v>43735</v>
      </c>
      <c r="J44">
        <v>3</v>
      </c>
      <c r="K44" t="s">
        <v>59</v>
      </c>
      <c r="L44" s="4">
        <v>43615</v>
      </c>
      <c r="M44" s="4">
        <v>43830</v>
      </c>
      <c r="N44">
        <v>1</v>
      </c>
      <c r="O44" t="s">
        <v>79</v>
      </c>
      <c r="P44" t="s">
        <v>241</v>
      </c>
      <c r="Q44">
        <v>1</v>
      </c>
      <c r="R44" t="s">
        <v>406</v>
      </c>
      <c r="S44" t="s">
        <v>968</v>
      </c>
      <c r="T44" t="s">
        <v>1501</v>
      </c>
      <c r="U44" t="s">
        <v>67</v>
      </c>
      <c r="V44" t="s">
        <v>1548</v>
      </c>
      <c r="W44">
        <v>260.85000000000002</v>
      </c>
      <c r="X44">
        <v>44.97</v>
      </c>
      <c r="Y44">
        <v>1</v>
      </c>
      <c r="Z44" t="s">
        <v>65</v>
      </c>
      <c r="AA44" t="s">
        <v>2343</v>
      </c>
      <c r="AB44">
        <v>1</v>
      </c>
      <c r="AC44" t="s">
        <v>2634</v>
      </c>
      <c r="AD44">
        <v>34</v>
      </c>
      <c r="AE44" t="s">
        <v>2635</v>
      </c>
      <c r="AF44" s="4">
        <v>43740</v>
      </c>
      <c r="AG44" s="4">
        <v>43799</v>
      </c>
      <c r="AH44" t="s">
        <v>79</v>
      </c>
      <c r="AI44" t="s">
        <v>241</v>
      </c>
      <c r="AJ44" t="s">
        <v>406</v>
      </c>
      <c r="AK44" t="s">
        <v>968</v>
      </c>
      <c r="AL44" t="s">
        <v>1501</v>
      </c>
      <c r="AM44" t="s">
        <v>67</v>
      </c>
      <c r="AN44" t="s">
        <v>1548</v>
      </c>
      <c r="AO44" t="s">
        <v>65</v>
      </c>
      <c r="AP44" t="s">
        <v>2343</v>
      </c>
      <c r="AQ44" t="str">
        <f t="shared" si="0"/>
        <v>2879437527noFemale437353Google Ads4361543830260.8544.971test34Changing color of background from blue to green4374043799411286.95314.9910</v>
      </c>
      <c r="AR44">
        <f>COUNTIF(AQ$2:AQ44,AQ44)</f>
        <v>1</v>
      </c>
    </row>
    <row r="45" spans="1:44" x14ac:dyDescent="0.25">
      <c r="A45">
        <v>29</v>
      </c>
      <c r="B45">
        <v>161</v>
      </c>
      <c r="C45" s="4">
        <v>43752</v>
      </c>
      <c r="D45">
        <v>7</v>
      </c>
      <c r="E45" t="s">
        <v>35</v>
      </c>
      <c r="F45" t="s">
        <v>46</v>
      </c>
      <c r="G45" t="s">
        <v>55</v>
      </c>
      <c r="H45" t="s">
        <v>57</v>
      </c>
      <c r="I45" s="4">
        <v>43732</v>
      </c>
      <c r="J45">
        <v>3</v>
      </c>
      <c r="K45" t="s">
        <v>59</v>
      </c>
      <c r="L45" s="4">
        <v>43615</v>
      </c>
      <c r="M45" s="4">
        <v>43830</v>
      </c>
      <c r="N45">
        <v>1</v>
      </c>
      <c r="O45" t="s">
        <v>82</v>
      </c>
      <c r="P45" t="s">
        <v>244</v>
      </c>
      <c r="Q45">
        <v>2</v>
      </c>
      <c r="R45" t="s">
        <v>414</v>
      </c>
      <c r="S45" t="s">
        <v>976</v>
      </c>
      <c r="T45" t="s">
        <v>1509</v>
      </c>
      <c r="U45" t="s">
        <v>88</v>
      </c>
      <c r="V45" t="s">
        <v>2032</v>
      </c>
      <c r="W45">
        <v>121.34</v>
      </c>
      <c r="X45">
        <v>99.96</v>
      </c>
      <c r="Y45">
        <v>2</v>
      </c>
      <c r="Z45" t="s">
        <v>2091</v>
      </c>
      <c r="AA45" t="s">
        <v>2351</v>
      </c>
      <c r="AB45">
        <v>1</v>
      </c>
      <c r="AC45" t="s">
        <v>2633</v>
      </c>
      <c r="AD45">
        <v>60</v>
      </c>
      <c r="AE45" t="s">
        <v>2635</v>
      </c>
      <c r="AF45" s="4">
        <v>43740</v>
      </c>
      <c r="AG45" s="4">
        <v>43799</v>
      </c>
      <c r="AH45" t="s">
        <v>86</v>
      </c>
      <c r="AI45" t="s">
        <v>248</v>
      </c>
      <c r="AJ45" t="s">
        <v>872</v>
      </c>
      <c r="AK45" t="s">
        <v>1409</v>
      </c>
      <c r="AL45" t="s">
        <v>1924</v>
      </c>
      <c r="AM45" t="s">
        <v>80</v>
      </c>
      <c r="AN45" t="s">
        <v>1577</v>
      </c>
      <c r="AO45" t="s">
        <v>530</v>
      </c>
      <c r="AP45" t="s">
        <v>2367</v>
      </c>
      <c r="AQ45" t="str">
        <f t="shared" si="0"/>
        <v>29161437527yesMale437323Google Ads4361543830121.3499.961control60Changing color of background from blue to green437404379971937.99224.9916</v>
      </c>
      <c r="AR45">
        <f>COUNTIF(AQ$2:AQ45,AQ45)</f>
        <v>1</v>
      </c>
    </row>
    <row r="46" spans="1:44" x14ac:dyDescent="0.25">
      <c r="A46">
        <v>29</v>
      </c>
      <c r="B46">
        <v>161</v>
      </c>
      <c r="C46" s="4">
        <v>43752</v>
      </c>
      <c r="D46">
        <v>7</v>
      </c>
      <c r="E46" t="s">
        <v>35</v>
      </c>
      <c r="F46" t="s">
        <v>46</v>
      </c>
      <c r="G46" t="s">
        <v>55</v>
      </c>
      <c r="H46" t="s">
        <v>57</v>
      </c>
      <c r="I46" s="4">
        <v>43732</v>
      </c>
      <c r="J46">
        <v>3</v>
      </c>
      <c r="K46" t="s">
        <v>59</v>
      </c>
      <c r="L46" s="4">
        <v>43615</v>
      </c>
      <c r="M46" s="4">
        <v>43830</v>
      </c>
      <c r="N46">
        <v>1</v>
      </c>
      <c r="O46" t="s">
        <v>82</v>
      </c>
      <c r="P46" t="s">
        <v>244</v>
      </c>
      <c r="Q46">
        <v>2</v>
      </c>
      <c r="R46" t="s">
        <v>414</v>
      </c>
      <c r="S46" t="s">
        <v>976</v>
      </c>
      <c r="T46" t="s">
        <v>1509</v>
      </c>
      <c r="U46" t="s">
        <v>88</v>
      </c>
      <c r="V46" t="s">
        <v>2032</v>
      </c>
      <c r="W46">
        <v>121.34</v>
      </c>
      <c r="X46">
        <v>99.96</v>
      </c>
      <c r="Y46">
        <v>2</v>
      </c>
      <c r="Z46" t="s">
        <v>2091</v>
      </c>
      <c r="AA46" t="s">
        <v>2351</v>
      </c>
      <c r="AB46">
        <v>1</v>
      </c>
      <c r="AC46" t="s">
        <v>2633</v>
      </c>
      <c r="AD46">
        <v>60</v>
      </c>
      <c r="AE46" t="s">
        <v>2635</v>
      </c>
      <c r="AF46" s="4">
        <v>43740</v>
      </c>
      <c r="AG46" s="4">
        <v>43799</v>
      </c>
      <c r="AH46" t="s">
        <v>86</v>
      </c>
      <c r="AI46" t="s">
        <v>248</v>
      </c>
      <c r="AJ46" t="s">
        <v>513</v>
      </c>
      <c r="AK46" t="s">
        <v>1076</v>
      </c>
      <c r="AL46" t="s">
        <v>1603</v>
      </c>
      <c r="AM46" t="s">
        <v>80</v>
      </c>
      <c r="AN46" t="s">
        <v>1577</v>
      </c>
      <c r="AO46" t="s">
        <v>549</v>
      </c>
      <c r="AP46" t="s">
        <v>2362</v>
      </c>
      <c r="AQ46" t="str">
        <f t="shared" si="0"/>
        <v>29161437527yesMale437323Google Ads4361543830121.3499.961control60Changing color of background from blue to green437404379976122.68224.9922</v>
      </c>
      <c r="AR46">
        <f>COUNTIF(AQ$2:AQ46,AQ46)</f>
        <v>1</v>
      </c>
    </row>
    <row r="47" spans="1:44" x14ac:dyDescent="0.25">
      <c r="A47">
        <v>30</v>
      </c>
      <c r="B47">
        <v>411</v>
      </c>
      <c r="C47" s="4">
        <v>43752</v>
      </c>
      <c r="D47">
        <v>5</v>
      </c>
      <c r="E47" t="s">
        <v>36</v>
      </c>
      <c r="F47" t="s">
        <v>47</v>
      </c>
      <c r="G47" t="s">
        <v>55</v>
      </c>
      <c r="H47" t="s">
        <v>58</v>
      </c>
      <c r="I47" s="4">
        <v>43586</v>
      </c>
      <c r="J47">
        <v>2</v>
      </c>
      <c r="L47" s="4"/>
      <c r="M47" s="4"/>
      <c r="N47">
        <v>1</v>
      </c>
      <c r="O47" t="s">
        <v>65</v>
      </c>
      <c r="P47" t="s">
        <v>227</v>
      </c>
      <c r="Q47">
        <v>1</v>
      </c>
      <c r="R47" t="s">
        <v>415</v>
      </c>
      <c r="S47" t="s">
        <v>977</v>
      </c>
      <c r="T47" t="s">
        <v>1510</v>
      </c>
      <c r="U47" t="s">
        <v>80</v>
      </c>
      <c r="V47" t="s">
        <v>1517</v>
      </c>
      <c r="W47">
        <v>399.98</v>
      </c>
      <c r="X47">
        <v>39.979999999999997</v>
      </c>
      <c r="Y47">
        <v>1</v>
      </c>
      <c r="Z47" t="s">
        <v>431</v>
      </c>
      <c r="AA47" t="s">
        <v>2326</v>
      </c>
      <c r="AB47">
        <v>1</v>
      </c>
      <c r="AC47" t="s">
        <v>2634</v>
      </c>
      <c r="AD47">
        <v>203</v>
      </c>
      <c r="AE47" t="s">
        <v>2635</v>
      </c>
      <c r="AF47" s="4">
        <v>43740</v>
      </c>
      <c r="AG47" s="4">
        <v>43799</v>
      </c>
      <c r="AH47" t="s">
        <v>65</v>
      </c>
      <c r="AI47" t="s">
        <v>227</v>
      </c>
      <c r="AJ47" t="s">
        <v>415</v>
      </c>
      <c r="AK47" t="s">
        <v>977</v>
      </c>
      <c r="AL47" t="s">
        <v>1510</v>
      </c>
      <c r="AM47" t="s">
        <v>80</v>
      </c>
      <c r="AN47" t="s">
        <v>1517</v>
      </c>
      <c r="AO47" t="s">
        <v>431</v>
      </c>
      <c r="AP47" t="s">
        <v>2326</v>
      </c>
      <c r="AQ47" t="str">
        <f t="shared" si="0"/>
        <v>30411437525yesFemale435862399.9839.981test203Changing color of background from blue to green43740437991039199.99219.9924</v>
      </c>
      <c r="AR47">
        <f>COUNTIF(AQ$2:AQ47,AQ47)</f>
        <v>1</v>
      </c>
    </row>
    <row r="48" spans="1:44" x14ac:dyDescent="0.25">
      <c r="A48">
        <v>31</v>
      </c>
      <c r="B48">
        <v>144</v>
      </c>
      <c r="C48" s="4">
        <v>43753</v>
      </c>
      <c r="D48">
        <v>6</v>
      </c>
      <c r="E48" t="s">
        <v>33</v>
      </c>
      <c r="F48" t="s">
        <v>44</v>
      </c>
      <c r="G48" t="s">
        <v>55</v>
      </c>
      <c r="H48" t="s">
        <v>58</v>
      </c>
      <c r="I48" s="4">
        <v>43585</v>
      </c>
      <c r="J48">
        <v>1</v>
      </c>
      <c r="L48" s="4"/>
      <c r="M48" s="4"/>
      <c r="N48">
        <v>1</v>
      </c>
      <c r="O48" t="s">
        <v>67</v>
      </c>
      <c r="P48" t="s">
        <v>229</v>
      </c>
      <c r="Q48">
        <v>1</v>
      </c>
      <c r="R48" t="s">
        <v>416</v>
      </c>
      <c r="S48" t="s">
        <v>978</v>
      </c>
      <c r="T48" t="s">
        <v>1511</v>
      </c>
      <c r="U48" t="s">
        <v>69</v>
      </c>
      <c r="V48" t="s">
        <v>1548</v>
      </c>
      <c r="W48">
        <v>23.95</v>
      </c>
      <c r="X48">
        <v>14.99</v>
      </c>
      <c r="Y48">
        <v>1</v>
      </c>
      <c r="Z48" t="s">
        <v>652</v>
      </c>
      <c r="AA48" t="s">
        <v>2352</v>
      </c>
      <c r="AF48" s="4"/>
      <c r="AG48" s="4"/>
      <c r="AH48" t="s">
        <v>67</v>
      </c>
      <c r="AI48" t="s">
        <v>229</v>
      </c>
      <c r="AJ48" t="s">
        <v>416</v>
      </c>
      <c r="AK48" t="s">
        <v>978</v>
      </c>
      <c r="AL48" t="s">
        <v>1511</v>
      </c>
      <c r="AM48" t="s">
        <v>69</v>
      </c>
      <c r="AN48" t="s">
        <v>1548</v>
      </c>
      <c r="AO48" t="s">
        <v>652</v>
      </c>
      <c r="AP48" t="s">
        <v>2352</v>
      </c>
      <c r="AQ48" t="str">
        <f t="shared" si="0"/>
        <v>31144437536yesFemale43585123.9514.99311723.95114.9911</v>
      </c>
      <c r="AR48">
        <f>COUNTIF(AQ$2:AQ48,AQ48)</f>
        <v>1</v>
      </c>
    </row>
    <row r="49" spans="1:44" x14ac:dyDescent="0.25">
      <c r="A49">
        <v>32</v>
      </c>
      <c r="B49">
        <v>102</v>
      </c>
      <c r="C49" s="4">
        <v>43754</v>
      </c>
      <c r="D49">
        <v>10</v>
      </c>
      <c r="E49" t="s">
        <v>42</v>
      </c>
      <c r="F49" t="s">
        <v>53</v>
      </c>
      <c r="G49" t="s">
        <v>55</v>
      </c>
      <c r="H49" t="s">
        <v>57</v>
      </c>
      <c r="I49" s="4">
        <v>43709</v>
      </c>
      <c r="J49">
        <v>3</v>
      </c>
      <c r="K49" t="s">
        <v>59</v>
      </c>
      <c r="L49" s="4">
        <v>43615</v>
      </c>
      <c r="M49" s="4">
        <v>43830</v>
      </c>
      <c r="N49">
        <v>2</v>
      </c>
      <c r="O49" t="s">
        <v>85</v>
      </c>
      <c r="P49" t="s">
        <v>247</v>
      </c>
      <c r="Q49">
        <v>2</v>
      </c>
      <c r="R49" t="s">
        <v>417</v>
      </c>
      <c r="S49" t="s">
        <v>979</v>
      </c>
      <c r="T49" t="s">
        <v>1512</v>
      </c>
      <c r="U49" t="s">
        <v>180</v>
      </c>
      <c r="V49" t="s">
        <v>2037</v>
      </c>
      <c r="W49">
        <v>1024.99</v>
      </c>
      <c r="X49">
        <v>64.97</v>
      </c>
      <c r="Y49">
        <v>2</v>
      </c>
      <c r="Z49" t="s">
        <v>102</v>
      </c>
      <c r="AA49" t="s">
        <v>2353</v>
      </c>
      <c r="AB49">
        <v>1</v>
      </c>
      <c r="AC49" t="s">
        <v>2634</v>
      </c>
      <c r="AD49">
        <v>37</v>
      </c>
      <c r="AE49" t="s">
        <v>2635</v>
      </c>
      <c r="AF49" s="4">
        <v>43740</v>
      </c>
      <c r="AG49" s="4">
        <v>43799</v>
      </c>
      <c r="AH49" t="s">
        <v>69</v>
      </c>
      <c r="AI49" t="s">
        <v>231</v>
      </c>
      <c r="AJ49" t="s">
        <v>565</v>
      </c>
      <c r="AK49" t="s">
        <v>1125</v>
      </c>
      <c r="AL49" t="s">
        <v>1648</v>
      </c>
      <c r="AM49" t="s">
        <v>80</v>
      </c>
      <c r="AN49" t="s">
        <v>1577</v>
      </c>
      <c r="AO49" t="s">
        <v>78</v>
      </c>
      <c r="AP49" t="s">
        <v>2330</v>
      </c>
      <c r="AQ49" t="str">
        <f t="shared" si="0"/>
        <v>321024375410yesMale437093Google Ads43615438301024.9964.971test37Changing color of background from blue to green43740437991107505224.998</v>
      </c>
      <c r="AR49">
        <f>COUNTIF(AQ$2:AQ49,AQ49)</f>
        <v>1</v>
      </c>
    </row>
    <row r="50" spans="1:44" x14ac:dyDescent="0.25">
      <c r="A50">
        <v>32</v>
      </c>
      <c r="B50">
        <v>102</v>
      </c>
      <c r="C50" s="4">
        <v>43754</v>
      </c>
      <c r="D50">
        <v>10</v>
      </c>
      <c r="E50" t="s">
        <v>42</v>
      </c>
      <c r="F50" t="s">
        <v>53</v>
      </c>
      <c r="G50" t="s">
        <v>55</v>
      </c>
      <c r="H50" t="s">
        <v>57</v>
      </c>
      <c r="I50" s="4">
        <v>43709</v>
      </c>
      <c r="J50">
        <v>3</v>
      </c>
      <c r="K50" t="s">
        <v>59</v>
      </c>
      <c r="L50" s="4">
        <v>43615</v>
      </c>
      <c r="M50" s="4">
        <v>43830</v>
      </c>
      <c r="N50">
        <v>2</v>
      </c>
      <c r="O50" t="s">
        <v>85</v>
      </c>
      <c r="P50" t="s">
        <v>247</v>
      </c>
      <c r="Q50">
        <v>2</v>
      </c>
      <c r="R50" t="s">
        <v>417</v>
      </c>
      <c r="S50" t="s">
        <v>979</v>
      </c>
      <c r="T50" t="s">
        <v>1512</v>
      </c>
      <c r="U50" t="s">
        <v>180</v>
      </c>
      <c r="V50" t="s">
        <v>2037</v>
      </c>
      <c r="W50">
        <v>1024.99</v>
      </c>
      <c r="X50">
        <v>64.97</v>
      </c>
      <c r="Y50">
        <v>2</v>
      </c>
      <c r="Z50" t="s">
        <v>102</v>
      </c>
      <c r="AA50" t="s">
        <v>2353</v>
      </c>
      <c r="AB50">
        <v>1</v>
      </c>
      <c r="AC50" t="s">
        <v>2634</v>
      </c>
      <c r="AD50">
        <v>37</v>
      </c>
      <c r="AE50" t="s">
        <v>2635</v>
      </c>
      <c r="AF50" s="4">
        <v>43740</v>
      </c>
      <c r="AG50" s="4">
        <v>43799</v>
      </c>
      <c r="AH50" t="s">
        <v>80</v>
      </c>
      <c r="AI50" t="s">
        <v>242</v>
      </c>
      <c r="AJ50" t="s">
        <v>65</v>
      </c>
      <c r="AK50" t="s">
        <v>1267</v>
      </c>
      <c r="AL50" t="s">
        <v>1548</v>
      </c>
      <c r="AM50" t="s">
        <v>69</v>
      </c>
      <c r="AN50" t="s">
        <v>1548</v>
      </c>
      <c r="AO50" t="s">
        <v>80</v>
      </c>
      <c r="AP50" t="s">
        <v>2357</v>
      </c>
      <c r="AQ50" t="str">
        <f t="shared" si="0"/>
        <v>321024375410yesMale437093Google Ads43615438301024.9964.971test37Changing color of background from blue to green437404379921014.99114.992</v>
      </c>
      <c r="AR50">
        <f>COUNTIF(AQ$2:AQ50,AQ50)</f>
        <v>1</v>
      </c>
    </row>
    <row r="51" spans="1:44" x14ac:dyDescent="0.25">
      <c r="A51">
        <v>33</v>
      </c>
      <c r="B51">
        <v>435</v>
      </c>
      <c r="C51" s="4">
        <v>43754</v>
      </c>
      <c r="D51">
        <v>4</v>
      </c>
      <c r="E51" t="s">
        <v>40</v>
      </c>
      <c r="F51" t="s">
        <v>51</v>
      </c>
      <c r="G51" t="s">
        <v>55</v>
      </c>
      <c r="H51" t="s">
        <v>58</v>
      </c>
      <c r="I51" s="4">
        <v>43537</v>
      </c>
      <c r="J51">
        <v>1</v>
      </c>
      <c r="L51" s="4"/>
      <c r="M51" s="4"/>
      <c r="N51">
        <v>1</v>
      </c>
      <c r="O51" t="s">
        <v>79</v>
      </c>
      <c r="P51" t="s">
        <v>241</v>
      </c>
      <c r="Q51">
        <v>1</v>
      </c>
      <c r="R51" t="s">
        <v>418</v>
      </c>
      <c r="S51" t="s">
        <v>980</v>
      </c>
      <c r="T51" t="s">
        <v>1513</v>
      </c>
      <c r="U51" t="s">
        <v>67</v>
      </c>
      <c r="V51" t="s">
        <v>1548</v>
      </c>
      <c r="W51">
        <v>89.97</v>
      </c>
      <c r="X51">
        <v>44.97</v>
      </c>
      <c r="Y51">
        <v>1</v>
      </c>
      <c r="Z51" t="s">
        <v>65</v>
      </c>
      <c r="AA51" t="s">
        <v>2343</v>
      </c>
      <c r="AB51">
        <v>1</v>
      </c>
      <c r="AC51" t="s">
        <v>2633</v>
      </c>
      <c r="AD51">
        <v>215</v>
      </c>
      <c r="AE51" t="s">
        <v>2635</v>
      </c>
      <c r="AF51" s="4">
        <v>43740</v>
      </c>
      <c r="AG51" s="4">
        <v>43799</v>
      </c>
      <c r="AH51" t="s">
        <v>79</v>
      </c>
      <c r="AI51" t="s">
        <v>241</v>
      </c>
      <c r="AJ51" t="s">
        <v>418</v>
      </c>
      <c r="AK51" t="s">
        <v>980</v>
      </c>
      <c r="AL51" t="s">
        <v>1513</v>
      </c>
      <c r="AM51" t="s">
        <v>67</v>
      </c>
      <c r="AN51" t="s">
        <v>1548</v>
      </c>
      <c r="AO51" t="s">
        <v>65</v>
      </c>
      <c r="AP51" t="s">
        <v>2343</v>
      </c>
      <c r="AQ51" t="str">
        <f t="shared" si="0"/>
        <v>33435437544yesFemale43537189.9744.971control215Changing color of background from blue to green437404379945029.99314.9910</v>
      </c>
      <c r="AR51">
        <f>COUNTIF(AQ$2:AQ51,AQ51)</f>
        <v>1</v>
      </c>
    </row>
    <row r="52" spans="1:44" x14ac:dyDescent="0.25">
      <c r="A52">
        <v>34</v>
      </c>
      <c r="B52">
        <v>441</v>
      </c>
      <c r="C52" s="4">
        <v>43754</v>
      </c>
      <c r="D52">
        <v>5</v>
      </c>
      <c r="E52" t="s">
        <v>36</v>
      </c>
      <c r="F52" t="s">
        <v>47</v>
      </c>
      <c r="G52" t="s">
        <v>55</v>
      </c>
      <c r="H52" t="s">
        <v>57</v>
      </c>
      <c r="I52" s="4">
        <v>43541</v>
      </c>
      <c r="J52">
        <v>2</v>
      </c>
      <c r="L52" s="4"/>
      <c r="M52" s="4"/>
      <c r="N52">
        <v>1</v>
      </c>
      <c r="O52" t="s">
        <v>78</v>
      </c>
      <c r="P52" t="s">
        <v>240</v>
      </c>
      <c r="Q52">
        <v>1</v>
      </c>
      <c r="R52" t="s">
        <v>408</v>
      </c>
      <c r="S52" t="s">
        <v>970</v>
      </c>
      <c r="T52" t="s">
        <v>1503</v>
      </c>
      <c r="U52" t="s">
        <v>67</v>
      </c>
      <c r="V52" t="s">
        <v>1548</v>
      </c>
      <c r="W52">
        <v>89.82</v>
      </c>
      <c r="X52">
        <v>44.97</v>
      </c>
      <c r="Y52">
        <v>1</v>
      </c>
      <c r="Z52" t="s">
        <v>393</v>
      </c>
      <c r="AA52" t="s">
        <v>2345</v>
      </c>
      <c r="AB52">
        <v>1</v>
      </c>
      <c r="AC52" t="s">
        <v>2633</v>
      </c>
      <c r="AD52">
        <v>220</v>
      </c>
      <c r="AE52" t="s">
        <v>2635</v>
      </c>
      <c r="AF52" s="4">
        <v>43740</v>
      </c>
      <c r="AG52" s="4">
        <v>43799</v>
      </c>
      <c r="AH52" t="s">
        <v>78</v>
      </c>
      <c r="AI52" t="s">
        <v>240</v>
      </c>
      <c r="AJ52" t="s">
        <v>408</v>
      </c>
      <c r="AK52" t="s">
        <v>970</v>
      </c>
      <c r="AL52" t="s">
        <v>1503</v>
      </c>
      <c r="AM52" t="s">
        <v>67</v>
      </c>
      <c r="AN52" t="s">
        <v>1548</v>
      </c>
      <c r="AO52" t="s">
        <v>393</v>
      </c>
      <c r="AP52" t="s">
        <v>2345</v>
      </c>
      <c r="AQ52" t="str">
        <f t="shared" si="0"/>
        <v>34441437545yesMale43541289.8244.971control220Changing color of background from blue to green437404379984529.94314.9918</v>
      </c>
      <c r="AR52">
        <f>COUNTIF(AQ$2:AQ52,AQ52)</f>
        <v>1</v>
      </c>
    </row>
    <row r="53" spans="1:44" x14ac:dyDescent="0.25">
      <c r="A53">
        <v>35</v>
      </c>
      <c r="B53">
        <v>193</v>
      </c>
      <c r="C53" s="4">
        <v>43755</v>
      </c>
      <c r="D53">
        <v>1</v>
      </c>
      <c r="E53" t="s">
        <v>39</v>
      </c>
      <c r="F53" t="s">
        <v>50</v>
      </c>
      <c r="G53" t="s">
        <v>56</v>
      </c>
      <c r="H53" t="s">
        <v>57</v>
      </c>
      <c r="I53" s="4">
        <v>43645</v>
      </c>
      <c r="J53">
        <v>2</v>
      </c>
      <c r="K53" t="s">
        <v>60</v>
      </c>
      <c r="L53" s="4">
        <v>43615</v>
      </c>
      <c r="M53" s="4">
        <v>43830</v>
      </c>
      <c r="N53">
        <v>1</v>
      </c>
      <c r="O53" t="s">
        <v>86</v>
      </c>
      <c r="P53" t="s">
        <v>248</v>
      </c>
      <c r="Q53">
        <v>1</v>
      </c>
      <c r="R53" t="s">
        <v>419</v>
      </c>
      <c r="S53" t="s">
        <v>981</v>
      </c>
      <c r="T53" t="s">
        <v>1514</v>
      </c>
      <c r="U53" t="s">
        <v>69</v>
      </c>
      <c r="V53" t="s">
        <v>1548</v>
      </c>
      <c r="W53">
        <v>57.95</v>
      </c>
      <c r="X53">
        <v>14.99</v>
      </c>
      <c r="Y53">
        <v>1</v>
      </c>
      <c r="Z53" t="s">
        <v>547</v>
      </c>
      <c r="AA53" t="s">
        <v>2354</v>
      </c>
      <c r="AB53">
        <v>1</v>
      </c>
      <c r="AC53" t="s">
        <v>2633</v>
      </c>
      <c r="AD53">
        <v>74</v>
      </c>
      <c r="AE53" t="s">
        <v>2635</v>
      </c>
      <c r="AF53" s="4">
        <v>43740</v>
      </c>
      <c r="AG53" s="4">
        <v>43799</v>
      </c>
      <c r="AH53" t="s">
        <v>86</v>
      </c>
      <c r="AI53" t="s">
        <v>248</v>
      </c>
      <c r="AJ53" t="s">
        <v>419</v>
      </c>
      <c r="AK53" t="s">
        <v>981</v>
      </c>
      <c r="AL53" t="s">
        <v>1514</v>
      </c>
      <c r="AM53" t="s">
        <v>69</v>
      </c>
      <c r="AN53" t="s">
        <v>1548</v>
      </c>
      <c r="AO53" t="s">
        <v>547</v>
      </c>
      <c r="AP53" t="s">
        <v>2354</v>
      </c>
      <c r="AQ53" t="str">
        <f t="shared" si="0"/>
        <v>35193437551noMale436452Facebook436154383057.9514.991control74Changing color of background from blue to green4374043799713057.95114.9914</v>
      </c>
      <c r="AR53">
        <f>COUNTIF(AQ$2:AQ53,AQ53)</f>
        <v>1</v>
      </c>
    </row>
    <row r="54" spans="1:44" x14ac:dyDescent="0.25">
      <c r="A54">
        <v>36</v>
      </c>
      <c r="B54">
        <v>350</v>
      </c>
      <c r="C54" s="4">
        <v>43756</v>
      </c>
      <c r="D54">
        <v>11</v>
      </c>
      <c r="E54" t="s">
        <v>37</v>
      </c>
      <c r="F54" t="s">
        <v>48</v>
      </c>
      <c r="G54" t="s">
        <v>56</v>
      </c>
      <c r="H54" t="s">
        <v>57</v>
      </c>
      <c r="I54" s="4">
        <v>43565</v>
      </c>
      <c r="J54">
        <v>2</v>
      </c>
      <c r="L54" s="4"/>
      <c r="M54" s="4"/>
      <c r="N54">
        <v>2</v>
      </c>
      <c r="O54" t="s">
        <v>87</v>
      </c>
      <c r="P54" t="s">
        <v>249</v>
      </c>
      <c r="Q54">
        <v>2</v>
      </c>
      <c r="R54" t="s">
        <v>420</v>
      </c>
      <c r="S54" t="s">
        <v>982</v>
      </c>
      <c r="T54" t="s">
        <v>1515</v>
      </c>
      <c r="U54" t="s">
        <v>110</v>
      </c>
      <c r="V54" t="s">
        <v>2038</v>
      </c>
      <c r="W54">
        <v>164.67</v>
      </c>
      <c r="X54">
        <v>104.94</v>
      </c>
      <c r="Y54">
        <v>2</v>
      </c>
      <c r="Z54" t="s">
        <v>2092</v>
      </c>
      <c r="AA54" t="s">
        <v>2355</v>
      </c>
      <c r="AB54">
        <v>1</v>
      </c>
      <c r="AC54" t="s">
        <v>2633</v>
      </c>
      <c r="AD54">
        <v>157</v>
      </c>
      <c r="AE54" t="s">
        <v>2635</v>
      </c>
      <c r="AF54" s="4">
        <v>43740</v>
      </c>
      <c r="AG54" s="4">
        <v>43799</v>
      </c>
      <c r="AH54" t="s">
        <v>79</v>
      </c>
      <c r="AI54" t="s">
        <v>241</v>
      </c>
      <c r="AJ54" t="s">
        <v>570</v>
      </c>
      <c r="AK54" t="s">
        <v>1087</v>
      </c>
      <c r="AL54" t="s">
        <v>1653</v>
      </c>
      <c r="AM54" t="s">
        <v>67</v>
      </c>
      <c r="AN54" t="s">
        <v>1548</v>
      </c>
      <c r="AO54" t="s">
        <v>65</v>
      </c>
      <c r="AP54" t="s">
        <v>2343</v>
      </c>
      <c r="AQ54" t="str">
        <f t="shared" si="0"/>
        <v>363504375611noMale435652164.67104.941control157Changing color of background from blue to green4374043799416713.89314.9910</v>
      </c>
      <c r="AR54">
        <f>COUNTIF(AQ$2:AQ54,AQ54)</f>
        <v>1</v>
      </c>
    </row>
    <row r="55" spans="1:44" x14ac:dyDescent="0.25">
      <c r="A55">
        <v>36</v>
      </c>
      <c r="B55">
        <v>350</v>
      </c>
      <c r="C55" s="4">
        <v>43756</v>
      </c>
      <c r="D55">
        <v>11</v>
      </c>
      <c r="E55" t="s">
        <v>37</v>
      </c>
      <c r="F55" t="s">
        <v>48</v>
      </c>
      <c r="G55" t="s">
        <v>56</v>
      </c>
      <c r="H55" t="s">
        <v>57</v>
      </c>
      <c r="I55" s="4">
        <v>43565</v>
      </c>
      <c r="J55">
        <v>2</v>
      </c>
      <c r="L55" s="4"/>
      <c r="M55" s="4"/>
      <c r="N55">
        <v>2</v>
      </c>
      <c r="O55" t="s">
        <v>87</v>
      </c>
      <c r="P55" t="s">
        <v>249</v>
      </c>
      <c r="Q55">
        <v>2</v>
      </c>
      <c r="R55" t="s">
        <v>420</v>
      </c>
      <c r="S55" t="s">
        <v>982</v>
      </c>
      <c r="T55" t="s">
        <v>1515</v>
      </c>
      <c r="U55" t="s">
        <v>110</v>
      </c>
      <c r="V55" t="s">
        <v>2038</v>
      </c>
      <c r="W55">
        <v>164.67</v>
      </c>
      <c r="X55">
        <v>104.94</v>
      </c>
      <c r="Y55">
        <v>2</v>
      </c>
      <c r="Z55" t="s">
        <v>2092</v>
      </c>
      <c r="AA55" t="s">
        <v>2355</v>
      </c>
      <c r="AB55">
        <v>1</v>
      </c>
      <c r="AC55" t="s">
        <v>2633</v>
      </c>
      <c r="AD55">
        <v>157</v>
      </c>
      <c r="AE55" t="s">
        <v>2635</v>
      </c>
      <c r="AF55" s="4">
        <v>43740</v>
      </c>
      <c r="AG55" s="4">
        <v>43799</v>
      </c>
      <c r="AH55" t="s">
        <v>70</v>
      </c>
      <c r="AI55" t="s">
        <v>232</v>
      </c>
      <c r="AJ55" t="s">
        <v>594</v>
      </c>
      <c r="AK55" t="s">
        <v>1077</v>
      </c>
      <c r="AL55" t="s">
        <v>519</v>
      </c>
      <c r="AM55" t="s">
        <v>67</v>
      </c>
      <c r="AN55" t="s">
        <v>1517</v>
      </c>
      <c r="AO55" t="s">
        <v>432</v>
      </c>
      <c r="AP55" t="s">
        <v>2331</v>
      </c>
      <c r="AQ55" t="str">
        <f t="shared" si="0"/>
        <v>363504375611noMale435652164.67104.941control157Changing color of background from blue to green4374043799513441319.9921</v>
      </c>
      <c r="AR55">
        <f>COUNTIF(AQ$2:AQ55,AQ55)</f>
        <v>1</v>
      </c>
    </row>
    <row r="56" spans="1:44" x14ac:dyDescent="0.25">
      <c r="A56">
        <v>37</v>
      </c>
      <c r="B56">
        <v>364</v>
      </c>
      <c r="C56" s="4">
        <v>43756</v>
      </c>
      <c r="D56">
        <v>9</v>
      </c>
      <c r="E56" t="s">
        <v>41</v>
      </c>
      <c r="F56" t="s">
        <v>52</v>
      </c>
      <c r="G56" t="s">
        <v>55</v>
      </c>
      <c r="H56" t="s">
        <v>58</v>
      </c>
      <c r="I56" s="4">
        <v>43577</v>
      </c>
      <c r="J56">
        <v>2</v>
      </c>
      <c r="L56" s="4"/>
      <c r="M56" s="4"/>
      <c r="N56">
        <v>1</v>
      </c>
      <c r="O56" t="s">
        <v>88</v>
      </c>
      <c r="P56" t="s">
        <v>250</v>
      </c>
      <c r="Q56">
        <v>2</v>
      </c>
      <c r="R56" t="s">
        <v>421</v>
      </c>
      <c r="S56" t="s">
        <v>983</v>
      </c>
      <c r="T56" t="s">
        <v>1516</v>
      </c>
      <c r="U56" t="s">
        <v>71</v>
      </c>
      <c r="V56" t="s">
        <v>1869</v>
      </c>
      <c r="W56">
        <v>139.99</v>
      </c>
      <c r="X56">
        <v>29.98</v>
      </c>
      <c r="Y56">
        <v>2</v>
      </c>
      <c r="Z56" t="s">
        <v>167</v>
      </c>
      <c r="AA56" t="s">
        <v>2356</v>
      </c>
      <c r="AB56">
        <v>1</v>
      </c>
      <c r="AC56" t="s">
        <v>2634</v>
      </c>
      <c r="AD56">
        <v>168</v>
      </c>
      <c r="AE56" t="s">
        <v>2635</v>
      </c>
      <c r="AF56" s="4">
        <v>43740</v>
      </c>
      <c r="AG56" s="4">
        <v>43799</v>
      </c>
      <c r="AH56" t="s">
        <v>80</v>
      </c>
      <c r="AI56" t="s">
        <v>242</v>
      </c>
      <c r="AJ56" t="s">
        <v>65</v>
      </c>
      <c r="AK56" t="s">
        <v>1267</v>
      </c>
      <c r="AL56" t="s">
        <v>1548</v>
      </c>
      <c r="AM56" t="s">
        <v>69</v>
      </c>
      <c r="AN56" t="s">
        <v>1548</v>
      </c>
      <c r="AO56" t="s">
        <v>80</v>
      </c>
      <c r="AP56" t="s">
        <v>2357</v>
      </c>
      <c r="AQ56" t="str">
        <f t="shared" si="0"/>
        <v>37364437569yesFemale435772139.9929.981test168Changing color of background from blue to green437404379921014.99114.992</v>
      </c>
      <c r="AR56">
        <f>COUNTIF(AQ$2:AQ56,AQ56)</f>
        <v>1</v>
      </c>
    </row>
    <row r="57" spans="1:44" x14ac:dyDescent="0.25">
      <c r="A57">
        <v>37</v>
      </c>
      <c r="B57">
        <v>364</v>
      </c>
      <c r="C57" s="4">
        <v>43756</v>
      </c>
      <c r="D57">
        <v>9</v>
      </c>
      <c r="E57" t="s">
        <v>41</v>
      </c>
      <c r="F57" t="s">
        <v>52</v>
      </c>
      <c r="G57" t="s">
        <v>55</v>
      </c>
      <c r="H57" t="s">
        <v>58</v>
      </c>
      <c r="I57" s="4">
        <v>43577</v>
      </c>
      <c r="J57">
        <v>2</v>
      </c>
      <c r="L57" s="4"/>
      <c r="M57" s="4"/>
      <c r="N57">
        <v>1</v>
      </c>
      <c r="O57" t="s">
        <v>88</v>
      </c>
      <c r="P57" t="s">
        <v>250</v>
      </c>
      <c r="Q57">
        <v>2</v>
      </c>
      <c r="R57" t="s">
        <v>421</v>
      </c>
      <c r="S57" t="s">
        <v>983</v>
      </c>
      <c r="T57" t="s">
        <v>1516</v>
      </c>
      <c r="U57" t="s">
        <v>71</v>
      </c>
      <c r="V57" t="s">
        <v>1869</v>
      </c>
      <c r="W57">
        <v>139.99</v>
      </c>
      <c r="X57">
        <v>29.98</v>
      </c>
      <c r="Y57">
        <v>2</v>
      </c>
      <c r="Z57" t="s">
        <v>167</v>
      </c>
      <c r="AA57" t="s">
        <v>2356</v>
      </c>
      <c r="AB57">
        <v>1</v>
      </c>
      <c r="AC57" t="s">
        <v>2634</v>
      </c>
      <c r="AD57">
        <v>168</v>
      </c>
      <c r="AE57" t="s">
        <v>2635</v>
      </c>
      <c r="AF57" s="4">
        <v>43740</v>
      </c>
      <c r="AG57" s="4">
        <v>43799</v>
      </c>
      <c r="AH57" t="s">
        <v>80</v>
      </c>
      <c r="AI57" t="s">
        <v>242</v>
      </c>
      <c r="AJ57" t="s">
        <v>709</v>
      </c>
      <c r="AK57" t="s">
        <v>1250</v>
      </c>
      <c r="AL57" t="s">
        <v>425</v>
      </c>
      <c r="AM57" t="s">
        <v>69</v>
      </c>
      <c r="AN57" t="s">
        <v>1548</v>
      </c>
      <c r="AO57" t="s">
        <v>79</v>
      </c>
      <c r="AP57" t="s">
        <v>2349</v>
      </c>
      <c r="AQ57" t="str">
        <f t="shared" si="0"/>
        <v>37364437569yesFemale435772139.9929.981test168Changing color of background from blue to green4374043799258125114.994</v>
      </c>
      <c r="AR57">
        <f>COUNTIF(AQ$2:AQ57,AQ57)</f>
        <v>1</v>
      </c>
    </row>
    <row r="58" spans="1:44" x14ac:dyDescent="0.25">
      <c r="A58">
        <v>38</v>
      </c>
      <c r="B58">
        <v>124</v>
      </c>
      <c r="C58" s="4">
        <v>43758</v>
      </c>
      <c r="D58">
        <v>9</v>
      </c>
      <c r="E58" t="s">
        <v>41</v>
      </c>
      <c r="F58" t="s">
        <v>52</v>
      </c>
      <c r="G58" t="s">
        <v>56</v>
      </c>
      <c r="H58" t="s">
        <v>57</v>
      </c>
      <c r="I58" s="4">
        <v>43721</v>
      </c>
      <c r="J58">
        <v>3</v>
      </c>
      <c r="K58" t="s">
        <v>59</v>
      </c>
      <c r="L58" s="4">
        <v>43615</v>
      </c>
      <c r="M58" s="4">
        <v>43830</v>
      </c>
      <c r="N58">
        <v>1</v>
      </c>
      <c r="O58" t="s">
        <v>80</v>
      </c>
      <c r="P58" t="s">
        <v>242</v>
      </c>
      <c r="Q58">
        <v>1</v>
      </c>
      <c r="R58" t="s">
        <v>422</v>
      </c>
      <c r="S58" t="s">
        <v>984</v>
      </c>
      <c r="T58" t="s">
        <v>1517</v>
      </c>
      <c r="U58" t="s">
        <v>80</v>
      </c>
      <c r="V58" t="s">
        <v>1548</v>
      </c>
      <c r="W58">
        <v>39.979999999999997</v>
      </c>
      <c r="X58">
        <v>29.98</v>
      </c>
      <c r="Y58">
        <v>1</v>
      </c>
      <c r="Z58" t="s">
        <v>80</v>
      </c>
      <c r="AA58" t="s">
        <v>2357</v>
      </c>
      <c r="AB58">
        <v>1</v>
      </c>
      <c r="AC58" t="s">
        <v>2634</v>
      </c>
      <c r="AD58">
        <v>46</v>
      </c>
      <c r="AE58" t="s">
        <v>2635</v>
      </c>
      <c r="AF58" s="4">
        <v>43740</v>
      </c>
      <c r="AG58" s="4">
        <v>43799</v>
      </c>
      <c r="AH58" t="s">
        <v>80</v>
      </c>
      <c r="AI58" t="s">
        <v>242</v>
      </c>
      <c r="AJ58" t="s">
        <v>422</v>
      </c>
      <c r="AK58" t="s">
        <v>984</v>
      </c>
      <c r="AL58" t="s">
        <v>1517</v>
      </c>
      <c r="AM58" t="s">
        <v>80</v>
      </c>
      <c r="AN58" t="s">
        <v>1548</v>
      </c>
      <c r="AO58" t="s">
        <v>80</v>
      </c>
      <c r="AP58" t="s">
        <v>2357</v>
      </c>
      <c r="AQ58" t="str">
        <f t="shared" si="0"/>
        <v>38124437589noMale437213Google Ads436154383039.9829.981test46Changing color of background from blue to green4374043799212019.99214.992</v>
      </c>
      <c r="AR58">
        <f>COUNTIF(AQ$2:AQ58,AQ58)</f>
        <v>1</v>
      </c>
    </row>
    <row r="59" spans="1:44" x14ac:dyDescent="0.25">
      <c r="A59">
        <v>39</v>
      </c>
      <c r="B59">
        <v>109</v>
      </c>
      <c r="C59" s="4">
        <v>43759</v>
      </c>
      <c r="D59">
        <v>6</v>
      </c>
      <c r="E59" t="s">
        <v>33</v>
      </c>
      <c r="F59" t="s">
        <v>44</v>
      </c>
      <c r="G59" t="s">
        <v>56</v>
      </c>
      <c r="H59" t="s">
        <v>57</v>
      </c>
      <c r="I59" s="4">
        <v>43721</v>
      </c>
      <c r="J59">
        <v>3</v>
      </c>
      <c r="K59" t="s">
        <v>59</v>
      </c>
      <c r="L59" s="4">
        <v>43615</v>
      </c>
      <c r="M59" s="4">
        <v>43830</v>
      </c>
      <c r="N59">
        <v>1</v>
      </c>
      <c r="O59" t="s">
        <v>79</v>
      </c>
      <c r="P59" t="s">
        <v>241</v>
      </c>
      <c r="Q59">
        <v>1</v>
      </c>
      <c r="R59" t="s">
        <v>423</v>
      </c>
      <c r="S59" t="s">
        <v>985</v>
      </c>
      <c r="T59" t="s">
        <v>1518</v>
      </c>
      <c r="U59" t="s">
        <v>80</v>
      </c>
      <c r="V59" t="s">
        <v>1548</v>
      </c>
      <c r="W59">
        <v>85.76</v>
      </c>
      <c r="X59">
        <v>29.98</v>
      </c>
      <c r="Y59">
        <v>1</v>
      </c>
      <c r="Z59" t="s">
        <v>455</v>
      </c>
      <c r="AA59" t="s">
        <v>2340</v>
      </c>
      <c r="AB59">
        <v>1</v>
      </c>
      <c r="AC59" t="s">
        <v>2634</v>
      </c>
      <c r="AD59">
        <v>39</v>
      </c>
      <c r="AE59" t="s">
        <v>2635</v>
      </c>
      <c r="AF59" s="4">
        <v>43740</v>
      </c>
      <c r="AG59" s="4">
        <v>43799</v>
      </c>
      <c r="AH59" t="s">
        <v>79</v>
      </c>
      <c r="AI59" t="s">
        <v>241</v>
      </c>
      <c r="AJ59" t="s">
        <v>423</v>
      </c>
      <c r="AK59" t="s">
        <v>985</v>
      </c>
      <c r="AL59" t="s">
        <v>1518</v>
      </c>
      <c r="AM59" t="s">
        <v>80</v>
      </c>
      <c r="AN59" t="s">
        <v>1548</v>
      </c>
      <c r="AO59" t="s">
        <v>455</v>
      </c>
      <c r="AP59" t="s">
        <v>2340</v>
      </c>
      <c r="AQ59" t="str">
        <f t="shared" si="0"/>
        <v>39109437596noMale437213Google Ads436154383085.7629.981test39Changing color of background from blue to green4374043799411042.88214.9915</v>
      </c>
      <c r="AR59">
        <f>COUNTIF(AQ$2:AQ59,AQ59)</f>
        <v>1</v>
      </c>
    </row>
    <row r="60" spans="1:44" x14ac:dyDescent="0.25">
      <c r="A60">
        <v>40</v>
      </c>
      <c r="B60">
        <v>147</v>
      </c>
      <c r="C60" s="4">
        <v>43759</v>
      </c>
      <c r="D60">
        <v>10</v>
      </c>
      <c r="E60" t="s">
        <v>42</v>
      </c>
      <c r="F60" t="s">
        <v>53</v>
      </c>
      <c r="G60" t="s">
        <v>55</v>
      </c>
      <c r="H60" t="s">
        <v>57</v>
      </c>
      <c r="I60" s="4">
        <v>43632</v>
      </c>
      <c r="J60">
        <v>2</v>
      </c>
      <c r="K60" t="s">
        <v>60</v>
      </c>
      <c r="L60" s="4">
        <v>43615</v>
      </c>
      <c r="M60" s="4">
        <v>43830</v>
      </c>
      <c r="N60">
        <v>2</v>
      </c>
      <c r="O60" t="s">
        <v>89</v>
      </c>
      <c r="P60" t="s">
        <v>251</v>
      </c>
      <c r="Q60">
        <v>2</v>
      </c>
      <c r="R60" t="s">
        <v>424</v>
      </c>
      <c r="S60" t="s">
        <v>986</v>
      </c>
      <c r="T60" t="s">
        <v>1519</v>
      </c>
      <c r="U60" t="s">
        <v>71</v>
      </c>
      <c r="V60" t="s">
        <v>2039</v>
      </c>
      <c r="W60">
        <v>77.98</v>
      </c>
      <c r="X60">
        <v>24.98</v>
      </c>
      <c r="Y60">
        <v>2</v>
      </c>
      <c r="Z60" t="s">
        <v>2093</v>
      </c>
      <c r="AA60" t="s">
        <v>2358</v>
      </c>
      <c r="AB60">
        <v>1</v>
      </c>
      <c r="AC60" t="s">
        <v>2634</v>
      </c>
      <c r="AD60">
        <v>53</v>
      </c>
      <c r="AE60" t="s">
        <v>2635</v>
      </c>
      <c r="AF60" s="4">
        <v>43740</v>
      </c>
      <c r="AG60" s="4">
        <v>43799</v>
      </c>
      <c r="AH60" t="s">
        <v>90</v>
      </c>
      <c r="AI60" t="s">
        <v>252</v>
      </c>
      <c r="AJ60" t="s">
        <v>431</v>
      </c>
      <c r="AK60" t="s">
        <v>994</v>
      </c>
      <c r="AL60" t="s">
        <v>1526</v>
      </c>
      <c r="AM60" t="s">
        <v>69</v>
      </c>
      <c r="AN60" t="s">
        <v>1562</v>
      </c>
      <c r="AO60" t="s">
        <v>410</v>
      </c>
      <c r="AP60" t="s">
        <v>2359</v>
      </c>
      <c r="AQ60" t="str">
        <f t="shared" si="0"/>
        <v>401474375910yesMale436322Facebook436154383077.9824.981test53Changing color of background from blue to green437404379962434.9919.9920</v>
      </c>
      <c r="AR60">
        <f>COUNTIF(AQ$2:AQ60,AQ60)</f>
        <v>1</v>
      </c>
    </row>
    <row r="61" spans="1:44" x14ac:dyDescent="0.25">
      <c r="A61">
        <v>40</v>
      </c>
      <c r="B61">
        <v>147</v>
      </c>
      <c r="C61" s="4">
        <v>43759</v>
      </c>
      <c r="D61">
        <v>10</v>
      </c>
      <c r="E61" t="s">
        <v>42</v>
      </c>
      <c r="F61" t="s">
        <v>53</v>
      </c>
      <c r="G61" t="s">
        <v>55</v>
      </c>
      <c r="H61" t="s">
        <v>57</v>
      </c>
      <c r="I61" s="4">
        <v>43632</v>
      </c>
      <c r="J61">
        <v>2</v>
      </c>
      <c r="K61" t="s">
        <v>60</v>
      </c>
      <c r="L61" s="4">
        <v>43615</v>
      </c>
      <c r="M61" s="4">
        <v>43830</v>
      </c>
      <c r="N61">
        <v>2</v>
      </c>
      <c r="O61" t="s">
        <v>89</v>
      </c>
      <c r="P61" t="s">
        <v>251</v>
      </c>
      <c r="Q61">
        <v>2</v>
      </c>
      <c r="R61" t="s">
        <v>424</v>
      </c>
      <c r="S61" t="s">
        <v>986</v>
      </c>
      <c r="T61" t="s">
        <v>1519</v>
      </c>
      <c r="U61" t="s">
        <v>71</v>
      </c>
      <c r="V61" t="s">
        <v>2039</v>
      </c>
      <c r="W61">
        <v>77.98</v>
      </c>
      <c r="X61">
        <v>24.98</v>
      </c>
      <c r="Y61">
        <v>2</v>
      </c>
      <c r="Z61" t="s">
        <v>2093</v>
      </c>
      <c r="AA61" t="s">
        <v>2358</v>
      </c>
      <c r="AB61">
        <v>1</v>
      </c>
      <c r="AC61" t="s">
        <v>2634</v>
      </c>
      <c r="AD61">
        <v>53</v>
      </c>
      <c r="AE61" t="s">
        <v>2635</v>
      </c>
      <c r="AF61" s="4">
        <v>43740</v>
      </c>
      <c r="AG61" s="4">
        <v>43799</v>
      </c>
      <c r="AH61" t="s">
        <v>67</v>
      </c>
      <c r="AI61" t="s">
        <v>229</v>
      </c>
      <c r="AJ61" t="s">
        <v>478</v>
      </c>
      <c r="AK61" t="s">
        <v>1041</v>
      </c>
      <c r="AL61" t="s">
        <v>1569</v>
      </c>
      <c r="AM61" t="s">
        <v>69</v>
      </c>
      <c r="AN61" t="s">
        <v>1548</v>
      </c>
      <c r="AO61" t="s">
        <v>90</v>
      </c>
      <c r="AP61" t="s">
        <v>2328</v>
      </c>
      <c r="AQ61" t="str">
        <f t="shared" si="0"/>
        <v>401474375910yesMale436322Facebook436154383077.9824.981test53Changing color of background from blue to green437404379933242.99114.996</v>
      </c>
      <c r="AR61">
        <f>COUNTIF(AQ$2:AQ61,AQ61)</f>
        <v>1</v>
      </c>
    </row>
    <row r="62" spans="1:44" x14ac:dyDescent="0.25">
      <c r="A62">
        <v>41</v>
      </c>
      <c r="B62">
        <v>220</v>
      </c>
      <c r="C62" s="4">
        <v>43759</v>
      </c>
      <c r="D62">
        <v>6</v>
      </c>
      <c r="E62" t="s">
        <v>33</v>
      </c>
      <c r="F62" t="s">
        <v>44</v>
      </c>
      <c r="G62" t="s">
        <v>55</v>
      </c>
      <c r="H62" t="s">
        <v>57</v>
      </c>
      <c r="I62" s="4">
        <v>43692</v>
      </c>
      <c r="J62">
        <v>1</v>
      </c>
      <c r="K62" t="s">
        <v>61</v>
      </c>
      <c r="L62" s="4">
        <v>43615</v>
      </c>
      <c r="M62" s="4">
        <v>43830</v>
      </c>
      <c r="N62">
        <v>1</v>
      </c>
      <c r="O62" t="s">
        <v>86</v>
      </c>
      <c r="P62" t="s">
        <v>248</v>
      </c>
      <c r="Q62">
        <v>1</v>
      </c>
      <c r="R62" t="s">
        <v>419</v>
      </c>
      <c r="S62" t="s">
        <v>981</v>
      </c>
      <c r="T62" t="s">
        <v>1514</v>
      </c>
      <c r="U62" t="s">
        <v>67</v>
      </c>
      <c r="V62" t="s">
        <v>1577</v>
      </c>
      <c r="W62">
        <v>173.85</v>
      </c>
      <c r="X62">
        <v>74.97</v>
      </c>
      <c r="Y62">
        <v>1</v>
      </c>
      <c r="Z62" t="s">
        <v>547</v>
      </c>
      <c r="AA62" t="s">
        <v>2354</v>
      </c>
      <c r="AB62">
        <v>1</v>
      </c>
      <c r="AC62" t="s">
        <v>2633</v>
      </c>
      <c r="AD62">
        <v>86</v>
      </c>
      <c r="AE62" t="s">
        <v>2635</v>
      </c>
      <c r="AF62" s="4">
        <v>43740</v>
      </c>
      <c r="AG62" s="4">
        <v>43799</v>
      </c>
      <c r="AH62" t="s">
        <v>86</v>
      </c>
      <c r="AI62" t="s">
        <v>248</v>
      </c>
      <c r="AJ62" t="s">
        <v>419</v>
      </c>
      <c r="AK62" t="s">
        <v>981</v>
      </c>
      <c r="AL62" t="s">
        <v>1514</v>
      </c>
      <c r="AM62" t="s">
        <v>67</v>
      </c>
      <c r="AN62" t="s">
        <v>1577</v>
      </c>
      <c r="AO62" t="s">
        <v>547</v>
      </c>
      <c r="AP62" t="s">
        <v>2354</v>
      </c>
      <c r="AQ62" t="str">
        <f t="shared" si="0"/>
        <v>41220437596yesMale436921YouTube4361543830173.8574.971control86Changing color of background from blue to green4374043799713057.95324.9914</v>
      </c>
      <c r="AR62">
        <f>COUNTIF(AQ$2:AQ62,AQ62)</f>
        <v>1</v>
      </c>
    </row>
    <row r="63" spans="1:44" x14ac:dyDescent="0.25">
      <c r="A63">
        <v>42</v>
      </c>
      <c r="B63">
        <v>27</v>
      </c>
      <c r="C63" s="4">
        <v>43760</v>
      </c>
      <c r="D63">
        <v>7</v>
      </c>
      <c r="E63" t="s">
        <v>35</v>
      </c>
      <c r="F63" t="s">
        <v>46</v>
      </c>
      <c r="G63" t="s">
        <v>56</v>
      </c>
      <c r="H63" t="s">
        <v>58</v>
      </c>
      <c r="I63" s="4">
        <v>43629</v>
      </c>
      <c r="J63">
        <v>1</v>
      </c>
      <c r="K63" t="s">
        <v>61</v>
      </c>
      <c r="L63" s="4">
        <v>43615</v>
      </c>
      <c r="M63" s="4">
        <v>43830</v>
      </c>
      <c r="N63">
        <v>1</v>
      </c>
      <c r="O63" t="s">
        <v>69</v>
      </c>
      <c r="P63" t="s">
        <v>231</v>
      </c>
      <c r="Q63">
        <v>1</v>
      </c>
      <c r="R63" t="s">
        <v>425</v>
      </c>
      <c r="S63" t="s">
        <v>987</v>
      </c>
      <c r="T63" t="s">
        <v>1520</v>
      </c>
      <c r="U63" t="s">
        <v>69</v>
      </c>
      <c r="V63" t="s">
        <v>1577</v>
      </c>
      <c r="W63">
        <v>132.99</v>
      </c>
      <c r="X63">
        <v>24.99</v>
      </c>
      <c r="Y63">
        <v>1</v>
      </c>
      <c r="Z63" t="s">
        <v>78</v>
      </c>
      <c r="AA63" t="s">
        <v>2330</v>
      </c>
      <c r="AB63">
        <v>1</v>
      </c>
      <c r="AC63" t="s">
        <v>2633</v>
      </c>
      <c r="AD63">
        <v>17</v>
      </c>
      <c r="AE63" t="s">
        <v>2635</v>
      </c>
      <c r="AF63" s="4">
        <v>43740</v>
      </c>
      <c r="AG63" s="4">
        <v>43799</v>
      </c>
      <c r="AH63" t="s">
        <v>69</v>
      </c>
      <c r="AI63" t="s">
        <v>231</v>
      </c>
      <c r="AJ63" t="s">
        <v>425</v>
      </c>
      <c r="AK63" t="s">
        <v>987</v>
      </c>
      <c r="AL63" t="s">
        <v>1520</v>
      </c>
      <c r="AM63" t="s">
        <v>69</v>
      </c>
      <c r="AN63" t="s">
        <v>1577</v>
      </c>
      <c r="AO63" t="s">
        <v>78</v>
      </c>
      <c r="AP63" t="s">
        <v>2330</v>
      </c>
      <c r="AQ63" t="str">
        <f t="shared" si="0"/>
        <v>4227437607noFemale436291YouTube4361543830132.9924.991control17Changing color of background from blue to green43740437991125132.99124.998</v>
      </c>
      <c r="AR63">
        <f>COUNTIF(AQ$2:AQ63,AQ63)</f>
        <v>1</v>
      </c>
    </row>
    <row r="64" spans="1:44" x14ac:dyDescent="0.25">
      <c r="A64">
        <v>43</v>
      </c>
      <c r="B64">
        <v>355</v>
      </c>
      <c r="C64" s="4">
        <v>43760</v>
      </c>
      <c r="D64">
        <v>10</v>
      </c>
      <c r="E64" t="s">
        <v>42</v>
      </c>
      <c r="F64" t="s">
        <v>53</v>
      </c>
      <c r="G64" t="s">
        <v>56</v>
      </c>
      <c r="H64" t="s">
        <v>57</v>
      </c>
      <c r="I64" s="4">
        <v>43552</v>
      </c>
      <c r="J64">
        <v>2</v>
      </c>
      <c r="L64" s="4"/>
      <c r="M64" s="4"/>
      <c r="N64">
        <v>1</v>
      </c>
      <c r="O64" t="s">
        <v>84</v>
      </c>
      <c r="P64" t="s">
        <v>246</v>
      </c>
      <c r="Q64">
        <v>1</v>
      </c>
      <c r="R64" t="s">
        <v>426</v>
      </c>
      <c r="S64" t="s">
        <v>988</v>
      </c>
      <c r="T64" t="s">
        <v>1521</v>
      </c>
      <c r="U64" t="s">
        <v>67</v>
      </c>
      <c r="V64" t="s">
        <v>1548</v>
      </c>
      <c r="W64">
        <v>125.97</v>
      </c>
      <c r="X64">
        <v>44.97</v>
      </c>
      <c r="Y64">
        <v>1</v>
      </c>
      <c r="Z64" t="s">
        <v>410</v>
      </c>
      <c r="AA64" t="s">
        <v>2359</v>
      </c>
      <c r="AB64">
        <v>1</v>
      </c>
      <c r="AC64" t="s">
        <v>2633</v>
      </c>
      <c r="AD64">
        <v>160</v>
      </c>
      <c r="AE64" t="s">
        <v>2635</v>
      </c>
      <c r="AF64" s="4">
        <v>43740</v>
      </c>
      <c r="AG64" s="4">
        <v>43799</v>
      </c>
      <c r="AH64" t="s">
        <v>84</v>
      </c>
      <c r="AI64" t="s">
        <v>246</v>
      </c>
      <c r="AJ64" t="s">
        <v>426</v>
      </c>
      <c r="AK64" t="s">
        <v>988</v>
      </c>
      <c r="AL64" t="s">
        <v>1521</v>
      </c>
      <c r="AM64" t="s">
        <v>67</v>
      </c>
      <c r="AN64" t="s">
        <v>1548</v>
      </c>
      <c r="AO64" t="s">
        <v>410</v>
      </c>
      <c r="AP64" t="s">
        <v>2359</v>
      </c>
      <c r="AQ64" t="str">
        <f t="shared" si="0"/>
        <v>433554376010noMale435522125.9744.971control160Changing color of background from blue to green437404379998041.99314.9920</v>
      </c>
      <c r="AR64">
        <f>COUNTIF(AQ$2:AQ64,AQ64)</f>
        <v>1</v>
      </c>
    </row>
    <row r="65" spans="1:44" x14ac:dyDescent="0.25">
      <c r="A65">
        <v>44</v>
      </c>
      <c r="B65">
        <v>398</v>
      </c>
      <c r="C65" s="4">
        <v>43760</v>
      </c>
      <c r="D65">
        <v>8</v>
      </c>
      <c r="E65" t="s">
        <v>43</v>
      </c>
      <c r="F65" t="s">
        <v>54</v>
      </c>
      <c r="G65" t="s">
        <v>56</v>
      </c>
      <c r="H65" t="s">
        <v>57</v>
      </c>
      <c r="I65" s="4">
        <v>43579</v>
      </c>
      <c r="J65">
        <v>3</v>
      </c>
      <c r="L65" s="4"/>
      <c r="M65" s="4"/>
      <c r="N65">
        <v>1</v>
      </c>
      <c r="O65" t="s">
        <v>90</v>
      </c>
      <c r="P65" t="s">
        <v>252</v>
      </c>
      <c r="Q65">
        <v>1</v>
      </c>
      <c r="R65" t="s">
        <v>427</v>
      </c>
      <c r="S65" t="s">
        <v>989</v>
      </c>
      <c r="T65" t="s">
        <v>1522</v>
      </c>
      <c r="U65" t="s">
        <v>69</v>
      </c>
      <c r="V65" t="s">
        <v>1562</v>
      </c>
      <c r="W65">
        <v>81.99</v>
      </c>
      <c r="X65">
        <v>9.99</v>
      </c>
      <c r="Y65">
        <v>1</v>
      </c>
      <c r="Z65" t="s">
        <v>645</v>
      </c>
      <c r="AA65" t="s">
        <v>2347</v>
      </c>
      <c r="AB65">
        <v>1</v>
      </c>
      <c r="AC65" t="s">
        <v>2634</v>
      </c>
      <c r="AD65">
        <v>194</v>
      </c>
      <c r="AE65" t="s">
        <v>2635</v>
      </c>
      <c r="AF65" s="4">
        <v>43740</v>
      </c>
      <c r="AG65" s="4">
        <v>43799</v>
      </c>
      <c r="AH65" t="s">
        <v>90</v>
      </c>
      <c r="AI65" t="s">
        <v>252</v>
      </c>
      <c r="AJ65" t="s">
        <v>427</v>
      </c>
      <c r="AK65" t="s">
        <v>989</v>
      </c>
      <c r="AL65" t="s">
        <v>1522</v>
      </c>
      <c r="AM65" t="s">
        <v>69</v>
      </c>
      <c r="AN65" t="s">
        <v>1562</v>
      </c>
      <c r="AO65" t="s">
        <v>645</v>
      </c>
      <c r="AP65" t="s">
        <v>2347</v>
      </c>
      <c r="AQ65" t="str">
        <f t="shared" ref="AQ65:AQ127" si="1">CONCATENATE($A65,$B65,$C65,$D65,$G65,$H65,$I65,$J65,$K65,$L65,$M65,$W65,$X65,$AB65,$AC65,$AD65,$AE65,$AF65,$AG65,$AH65,$AJ65,$AL65,$AM65,$AN65,$AO65)</f>
        <v>44398437608noMale43579381.999.991test194Changing color of background from blue to green437404379967581.9919.9913</v>
      </c>
      <c r="AR65">
        <f>COUNTIF(AQ$2:AQ65,AQ65)</f>
        <v>1</v>
      </c>
    </row>
    <row r="66" spans="1:44" x14ac:dyDescent="0.25">
      <c r="A66">
        <v>45</v>
      </c>
      <c r="B66">
        <v>144</v>
      </c>
      <c r="C66" s="4">
        <v>43761</v>
      </c>
      <c r="D66">
        <v>6</v>
      </c>
      <c r="E66" t="s">
        <v>33</v>
      </c>
      <c r="F66" t="s">
        <v>44</v>
      </c>
      <c r="G66" t="s">
        <v>55</v>
      </c>
      <c r="H66" t="s">
        <v>58</v>
      </c>
      <c r="I66" s="4">
        <v>43585</v>
      </c>
      <c r="J66">
        <v>1</v>
      </c>
      <c r="L66" s="4"/>
      <c r="M66" s="4"/>
      <c r="N66">
        <v>1</v>
      </c>
      <c r="O66" t="s">
        <v>80</v>
      </c>
      <c r="P66" t="s">
        <v>242</v>
      </c>
      <c r="Q66">
        <v>1</v>
      </c>
      <c r="R66" t="s">
        <v>84</v>
      </c>
      <c r="S66" t="s">
        <v>990</v>
      </c>
      <c r="T66" t="s">
        <v>1523</v>
      </c>
      <c r="U66" t="s">
        <v>80</v>
      </c>
      <c r="V66" t="s">
        <v>1548</v>
      </c>
      <c r="W66">
        <v>20.98</v>
      </c>
      <c r="X66">
        <v>29.98</v>
      </c>
      <c r="Y66">
        <v>1</v>
      </c>
      <c r="Z66" t="s">
        <v>79</v>
      </c>
      <c r="AA66" t="s">
        <v>2349</v>
      </c>
      <c r="AB66">
        <v>1</v>
      </c>
      <c r="AC66" t="s">
        <v>2633</v>
      </c>
      <c r="AD66">
        <v>52</v>
      </c>
      <c r="AE66" t="s">
        <v>2635</v>
      </c>
      <c r="AF66" s="4">
        <v>43740</v>
      </c>
      <c r="AG66" s="4">
        <v>43799</v>
      </c>
      <c r="AH66" t="s">
        <v>80</v>
      </c>
      <c r="AI66" t="s">
        <v>242</v>
      </c>
      <c r="AJ66" t="s">
        <v>84</v>
      </c>
      <c r="AK66" t="s">
        <v>990</v>
      </c>
      <c r="AL66" t="s">
        <v>1523</v>
      </c>
      <c r="AM66" t="s">
        <v>80</v>
      </c>
      <c r="AN66" t="s">
        <v>1548</v>
      </c>
      <c r="AO66" t="s">
        <v>79</v>
      </c>
      <c r="AP66" t="s">
        <v>2349</v>
      </c>
      <c r="AQ66" t="str">
        <f t="shared" si="1"/>
        <v>45144437616yesFemale43585120.9829.981control52Changing color of background from blue to green43740437992910.49214.994</v>
      </c>
      <c r="AR66">
        <f>COUNTIF(AQ$2:AQ66,AQ66)</f>
        <v>1</v>
      </c>
    </row>
    <row r="67" spans="1:44" x14ac:dyDescent="0.25">
      <c r="A67">
        <v>46</v>
      </c>
      <c r="B67">
        <v>325</v>
      </c>
      <c r="C67" s="4">
        <v>43761</v>
      </c>
      <c r="D67">
        <v>3</v>
      </c>
      <c r="E67" t="s">
        <v>34</v>
      </c>
      <c r="F67" t="s">
        <v>45</v>
      </c>
      <c r="G67" t="s">
        <v>55</v>
      </c>
      <c r="H67" t="s">
        <v>58</v>
      </c>
      <c r="I67" s="4">
        <v>43491</v>
      </c>
      <c r="J67">
        <v>1</v>
      </c>
      <c r="L67" s="4"/>
      <c r="M67" s="4"/>
      <c r="N67">
        <v>1</v>
      </c>
      <c r="O67" t="s">
        <v>69</v>
      </c>
      <c r="P67" t="s">
        <v>231</v>
      </c>
      <c r="Q67">
        <v>1</v>
      </c>
      <c r="R67" t="s">
        <v>428</v>
      </c>
      <c r="S67" t="s">
        <v>991</v>
      </c>
      <c r="T67" t="s">
        <v>1524</v>
      </c>
      <c r="U67" t="s">
        <v>67</v>
      </c>
      <c r="V67" t="s">
        <v>1577</v>
      </c>
      <c r="W67">
        <v>2789.97</v>
      </c>
      <c r="X67">
        <v>74.97</v>
      </c>
      <c r="Y67">
        <v>1</v>
      </c>
      <c r="Z67" t="s">
        <v>69</v>
      </c>
      <c r="AA67" t="s">
        <v>2360</v>
      </c>
      <c r="AB67">
        <v>1</v>
      </c>
      <c r="AC67" t="s">
        <v>2634</v>
      </c>
      <c r="AD67">
        <v>142</v>
      </c>
      <c r="AE67" t="s">
        <v>2635</v>
      </c>
      <c r="AF67" s="4">
        <v>43740</v>
      </c>
      <c r="AG67" s="4">
        <v>43799</v>
      </c>
      <c r="AH67" t="s">
        <v>69</v>
      </c>
      <c r="AI67" t="s">
        <v>231</v>
      </c>
      <c r="AJ67" t="s">
        <v>428</v>
      </c>
      <c r="AK67" t="s">
        <v>991</v>
      </c>
      <c r="AL67" t="s">
        <v>1524</v>
      </c>
      <c r="AM67" t="s">
        <v>67</v>
      </c>
      <c r="AN67" t="s">
        <v>1577</v>
      </c>
      <c r="AO67" t="s">
        <v>69</v>
      </c>
      <c r="AP67" t="s">
        <v>2360</v>
      </c>
      <c r="AQ67" t="str">
        <f t="shared" si="1"/>
        <v>46325437613yesFemale4349112789.9774.971test142Changing color of background from blue to green43740437991151929.99324.991</v>
      </c>
      <c r="AR67">
        <f>COUNTIF(AQ$2:AQ67,AQ67)</f>
        <v>1</v>
      </c>
    </row>
    <row r="68" spans="1:44" x14ac:dyDescent="0.25">
      <c r="A68">
        <v>47</v>
      </c>
      <c r="B68">
        <v>428</v>
      </c>
      <c r="C68" s="4">
        <v>43763</v>
      </c>
      <c r="D68">
        <v>9</v>
      </c>
      <c r="E68" t="s">
        <v>41</v>
      </c>
      <c r="F68" t="s">
        <v>52</v>
      </c>
      <c r="G68" t="s">
        <v>56</v>
      </c>
      <c r="H68" t="s">
        <v>58</v>
      </c>
      <c r="I68" s="4">
        <v>43587</v>
      </c>
      <c r="J68">
        <v>2</v>
      </c>
      <c r="L68" s="4"/>
      <c r="M68" s="4"/>
      <c r="N68">
        <v>1</v>
      </c>
      <c r="O68" t="s">
        <v>80</v>
      </c>
      <c r="P68" t="s">
        <v>242</v>
      </c>
      <c r="Q68">
        <v>1</v>
      </c>
      <c r="R68" t="s">
        <v>404</v>
      </c>
      <c r="S68" t="s">
        <v>966</v>
      </c>
      <c r="T68" t="s">
        <v>1499</v>
      </c>
      <c r="U68" t="s">
        <v>80</v>
      </c>
      <c r="V68" t="s">
        <v>1548</v>
      </c>
      <c r="W68">
        <v>42.38</v>
      </c>
      <c r="X68">
        <v>29.98</v>
      </c>
      <c r="Y68">
        <v>1</v>
      </c>
      <c r="Z68" t="s">
        <v>70</v>
      </c>
      <c r="AA68" t="s">
        <v>2341</v>
      </c>
      <c r="AB68">
        <v>1</v>
      </c>
      <c r="AC68" t="s">
        <v>2634</v>
      </c>
      <c r="AD68">
        <v>212</v>
      </c>
      <c r="AE68" t="s">
        <v>2635</v>
      </c>
      <c r="AF68" s="4">
        <v>43740</v>
      </c>
      <c r="AG68" s="4">
        <v>43799</v>
      </c>
      <c r="AH68" t="s">
        <v>80</v>
      </c>
      <c r="AI68" t="s">
        <v>242</v>
      </c>
      <c r="AJ68" t="s">
        <v>404</v>
      </c>
      <c r="AK68" t="s">
        <v>966</v>
      </c>
      <c r="AL68" t="s">
        <v>1499</v>
      </c>
      <c r="AM68" t="s">
        <v>80</v>
      </c>
      <c r="AN68" t="s">
        <v>1548</v>
      </c>
      <c r="AO68" t="s">
        <v>70</v>
      </c>
      <c r="AP68" t="s">
        <v>2341</v>
      </c>
      <c r="AQ68" t="str">
        <f t="shared" si="1"/>
        <v>47428437639noFemale43587242.3829.981test212Changing color of background from blue to green437404379927121.19214.995</v>
      </c>
      <c r="AR68">
        <f>COUNTIF(AQ$2:AQ68,AQ68)</f>
        <v>1</v>
      </c>
    </row>
    <row r="69" spans="1:44" x14ac:dyDescent="0.25">
      <c r="A69">
        <v>48</v>
      </c>
      <c r="B69">
        <v>64</v>
      </c>
      <c r="C69" s="4">
        <v>43764</v>
      </c>
      <c r="D69">
        <v>7</v>
      </c>
      <c r="E69" t="s">
        <v>35</v>
      </c>
      <c r="F69" t="s">
        <v>46</v>
      </c>
      <c r="G69" t="s">
        <v>55</v>
      </c>
      <c r="H69" t="s">
        <v>58</v>
      </c>
      <c r="I69" s="4">
        <v>43687</v>
      </c>
      <c r="J69">
        <v>1</v>
      </c>
      <c r="K69" t="s">
        <v>61</v>
      </c>
      <c r="L69" s="4">
        <v>43615</v>
      </c>
      <c r="M69" s="4">
        <v>43830</v>
      </c>
      <c r="N69">
        <v>1</v>
      </c>
      <c r="O69" t="s">
        <v>65</v>
      </c>
      <c r="P69" t="s">
        <v>227</v>
      </c>
      <c r="Q69">
        <v>1</v>
      </c>
      <c r="R69" t="s">
        <v>429</v>
      </c>
      <c r="S69" t="s">
        <v>992</v>
      </c>
      <c r="T69" t="s">
        <v>1510</v>
      </c>
      <c r="U69" t="s">
        <v>69</v>
      </c>
      <c r="V69" t="s">
        <v>1517</v>
      </c>
      <c r="W69">
        <v>199.99</v>
      </c>
      <c r="X69">
        <v>19.989999999999998</v>
      </c>
      <c r="Y69">
        <v>1</v>
      </c>
      <c r="Z69" t="s">
        <v>431</v>
      </c>
      <c r="AA69" t="s">
        <v>2326</v>
      </c>
      <c r="AB69">
        <v>1</v>
      </c>
      <c r="AC69" t="s">
        <v>2634</v>
      </c>
      <c r="AD69">
        <v>31</v>
      </c>
      <c r="AE69" t="s">
        <v>2635</v>
      </c>
      <c r="AF69" s="4">
        <v>43740</v>
      </c>
      <c r="AG69" s="4">
        <v>43799</v>
      </c>
      <c r="AH69" t="s">
        <v>65</v>
      </c>
      <c r="AI69" t="s">
        <v>227</v>
      </c>
      <c r="AJ69" t="s">
        <v>429</v>
      </c>
      <c r="AK69" t="s">
        <v>992</v>
      </c>
      <c r="AL69" t="s">
        <v>1510</v>
      </c>
      <c r="AM69" t="s">
        <v>69</v>
      </c>
      <c r="AN69" t="s">
        <v>1517</v>
      </c>
      <c r="AO69" t="s">
        <v>431</v>
      </c>
      <c r="AP69" t="s">
        <v>2326</v>
      </c>
      <c r="AQ69" t="str">
        <f t="shared" si="1"/>
        <v>4864437647yesFemale436871YouTube4361543830199.9919.991test31Changing color of background from blue to green43740437991040199.99119.9924</v>
      </c>
      <c r="AR69">
        <f>COUNTIF(AQ$2:AQ69,AQ69)</f>
        <v>1</v>
      </c>
    </row>
    <row r="70" spans="1:44" x14ac:dyDescent="0.25">
      <c r="A70">
        <v>49</v>
      </c>
      <c r="B70">
        <v>148</v>
      </c>
      <c r="C70" s="4">
        <v>43765</v>
      </c>
      <c r="D70">
        <v>10</v>
      </c>
      <c r="E70" t="s">
        <v>42</v>
      </c>
      <c r="F70" t="s">
        <v>53</v>
      </c>
      <c r="G70" t="s">
        <v>55</v>
      </c>
      <c r="H70" t="s">
        <v>58</v>
      </c>
      <c r="I70" s="4">
        <v>43653</v>
      </c>
      <c r="J70">
        <v>1</v>
      </c>
      <c r="K70" t="s">
        <v>61</v>
      </c>
      <c r="L70" s="4">
        <v>43615</v>
      </c>
      <c r="M70" s="4">
        <v>43830</v>
      </c>
      <c r="N70">
        <v>1</v>
      </c>
      <c r="O70" t="s">
        <v>91</v>
      </c>
      <c r="P70" t="s">
        <v>253</v>
      </c>
      <c r="Q70">
        <v>2</v>
      </c>
      <c r="R70" t="s">
        <v>430</v>
      </c>
      <c r="S70" t="s">
        <v>993</v>
      </c>
      <c r="T70" t="s">
        <v>1525</v>
      </c>
      <c r="U70" t="s">
        <v>85</v>
      </c>
      <c r="V70" t="s">
        <v>1585</v>
      </c>
      <c r="W70">
        <v>48.93</v>
      </c>
      <c r="X70">
        <v>59.97</v>
      </c>
      <c r="Y70">
        <v>1</v>
      </c>
      <c r="Z70" t="s">
        <v>2094</v>
      </c>
      <c r="AA70" t="s">
        <v>2361</v>
      </c>
      <c r="AB70">
        <v>1</v>
      </c>
      <c r="AC70" t="s">
        <v>2634</v>
      </c>
      <c r="AD70">
        <v>54</v>
      </c>
      <c r="AE70" t="s">
        <v>2635</v>
      </c>
      <c r="AF70" s="4">
        <v>43740</v>
      </c>
      <c r="AG70" s="4">
        <v>43799</v>
      </c>
      <c r="AH70" t="s">
        <v>65</v>
      </c>
      <c r="AI70" t="s">
        <v>227</v>
      </c>
      <c r="AJ70" t="s">
        <v>389</v>
      </c>
      <c r="AK70" t="s">
        <v>951</v>
      </c>
      <c r="AL70" t="s">
        <v>1485</v>
      </c>
      <c r="AM70" t="s">
        <v>69</v>
      </c>
      <c r="AN70" t="s">
        <v>1517</v>
      </c>
      <c r="AO70" t="s">
        <v>431</v>
      </c>
      <c r="AP70" t="s">
        <v>2326</v>
      </c>
      <c r="AQ70" t="str">
        <f t="shared" si="1"/>
        <v>491484376510yesFemale436531YouTube436154383048.9359.971test54Changing color of background from blue to green43740437991011621.95119.9924</v>
      </c>
      <c r="AR70">
        <f>COUNTIF(AQ$2:AQ70,AQ70)</f>
        <v>1</v>
      </c>
    </row>
    <row r="71" spans="1:44" x14ac:dyDescent="0.25">
      <c r="A71">
        <v>49</v>
      </c>
      <c r="B71">
        <v>148</v>
      </c>
      <c r="C71" s="4">
        <v>43765</v>
      </c>
      <c r="D71">
        <v>10</v>
      </c>
      <c r="E71" t="s">
        <v>42</v>
      </c>
      <c r="F71" t="s">
        <v>53</v>
      </c>
      <c r="G71" t="s">
        <v>55</v>
      </c>
      <c r="H71" t="s">
        <v>58</v>
      </c>
      <c r="I71" s="4">
        <v>43653</v>
      </c>
      <c r="J71">
        <v>1</v>
      </c>
      <c r="K71" t="s">
        <v>61</v>
      </c>
      <c r="L71" s="4">
        <v>43615</v>
      </c>
      <c r="M71" s="4">
        <v>43830</v>
      </c>
      <c r="N71">
        <v>1</v>
      </c>
      <c r="O71" t="s">
        <v>91</v>
      </c>
      <c r="P71" t="s">
        <v>253</v>
      </c>
      <c r="Q71">
        <v>2</v>
      </c>
      <c r="R71" t="s">
        <v>430</v>
      </c>
      <c r="S71" t="s">
        <v>993</v>
      </c>
      <c r="T71" t="s">
        <v>1525</v>
      </c>
      <c r="U71" t="s">
        <v>85</v>
      </c>
      <c r="V71" t="s">
        <v>1585</v>
      </c>
      <c r="W71">
        <v>48.93</v>
      </c>
      <c r="X71">
        <v>59.97</v>
      </c>
      <c r="Y71">
        <v>1</v>
      </c>
      <c r="Z71" t="s">
        <v>2094</v>
      </c>
      <c r="AA71" t="s">
        <v>2361</v>
      </c>
      <c r="AB71">
        <v>1</v>
      </c>
      <c r="AC71" t="s">
        <v>2634</v>
      </c>
      <c r="AD71">
        <v>54</v>
      </c>
      <c r="AE71" t="s">
        <v>2635</v>
      </c>
      <c r="AF71" s="4">
        <v>43740</v>
      </c>
      <c r="AG71" s="4">
        <v>43799</v>
      </c>
      <c r="AH71" t="s">
        <v>65</v>
      </c>
      <c r="AI71" t="s">
        <v>227</v>
      </c>
      <c r="AJ71" t="s">
        <v>519</v>
      </c>
      <c r="AK71" t="s">
        <v>1083</v>
      </c>
      <c r="AL71" t="s">
        <v>1609</v>
      </c>
      <c r="AM71" t="s">
        <v>80</v>
      </c>
      <c r="AN71" t="s">
        <v>1517</v>
      </c>
      <c r="AO71" t="s">
        <v>431</v>
      </c>
      <c r="AP71" t="s">
        <v>2326</v>
      </c>
      <c r="AQ71" t="str">
        <f t="shared" si="1"/>
        <v>491484376510yesFemale436531YouTube436154383048.9359.971test54Changing color of background from blue to green4374043799104113.49219.9924</v>
      </c>
      <c r="AR71">
        <f>COUNTIF(AQ$2:AQ71,AQ71)</f>
        <v>1</v>
      </c>
    </row>
    <row r="72" spans="1:44" x14ac:dyDescent="0.25">
      <c r="A72">
        <v>50</v>
      </c>
      <c r="B72">
        <v>178</v>
      </c>
      <c r="C72" s="4">
        <v>43765</v>
      </c>
      <c r="D72">
        <v>4</v>
      </c>
      <c r="E72" t="s">
        <v>40</v>
      </c>
      <c r="F72" t="s">
        <v>51</v>
      </c>
      <c r="G72" t="s">
        <v>55</v>
      </c>
      <c r="H72" t="s">
        <v>57</v>
      </c>
      <c r="I72" s="4">
        <v>43632</v>
      </c>
      <c r="J72">
        <v>2</v>
      </c>
      <c r="K72" t="s">
        <v>60</v>
      </c>
      <c r="L72" s="4">
        <v>43615</v>
      </c>
      <c r="M72" s="4">
        <v>43830</v>
      </c>
      <c r="N72">
        <v>1</v>
      </c>
      <c r="O72" t="s">
        <v>90</v>
      </c>
      <c r="P72" t="s">
        <v>252</v>
      </c>
      <c r="Q72">
        <v>1</v>
      </c>
      <c r="R72" t="s">
        <v>431</v>
      </c>
      <c r="S72" t="s">
        <v>994</v>
      </c>
      <c r="T72" t="s">
        <v>1526</v>
      </c>
      <c r="U72" t="s">
        <v>69</v>
      </c>
      <c r="V72" t="s">
        <v>1562</v>
      </c>
      <c r="W72">
        <v>34.99</v>
      </c>
      <c r="X72">
        <v>9.99</v>
      </c>
      <c r="Y72">
        <v>1</v>
      </c>
      <c r="Z72" t="s">
        <v>410</v>
      </c>
      <c r="AA72" t="s">
        <v>2359</v>
      </c>
      <c r="AF72" s="4"/>
      <c r="AG72" s="4"/>
      <c r="AH72" t="s">
        <v>90</v>
      </c>
      <c r="AI72" t="s">
        <v>252</v>
      </c>
      <c r="AJ72" t="s">
        <v>431</v>
      </c>
      <c r="AK72" t="s">
        <v>994</v>
      </c>
      <c r="AL72" t="s">
        <v>1526</v>
      </c>
      <c r="AM72" t="s">
        <v>69</v>
      </c>
      <c r="AN72" t="s">
        <v>1562</v>
      </c>
      <c r="AO72" t="s">
        <v>410</v>
      </c>
      <c r="AP72" t="s">
        <v>2359</v>
      </c>
      <c r="AQ72" t="str">
        <f t="shared" si="1"/>
        <v>50178437654yesMale436322Facebook436154383034.999.9962434.9919.9920</v>
      </c>
      <c r="AR72">
        <f>COUNTIF(AQ$2:AQ72,AQ72)</f>
        <v>1</v>
      </c>
    </row>
    <row r="73" spans="1:44" x14ac:dyDescent="0.25">
      <c r="A73">
        <v>51</v>
      </c>
      <c r="B73">
        <v>203</v>
      </c>
      <c r="C73" s="4">
        <v>43765</v>
      </c>
      <c r="D73">
        <v>1</v>
      </c>
      <c r="E73" t="s">
        <v>39</v>
      </c>
      <c r="F73" t="s">
        <v>50</v>
      </c>
      <c r="G73" t="s">
        <v>55</v>
      </c>
      <c r="H73" t="s">
        <v>57</v>
      </c>
      <c r="I73" s="4">
        <v>43627</v>
      </c>
      <c r="J73">
        <v>1</v>
      </c>
      <c r="K73" t="s">
        <v>61</v>
      </c>
      <c r="L73" s="4">
        <v>43615</v>
      </c>
      <c r="M73" s="4">
        <v>43830</v>
      </c>
      <c r="N73">
        <v>1</v>
      </c>
      <c r="O73" t="s">
        <v>86</v>
      </c>
      <c r="P73" t="s">
        <v>248</v>
      </c>
      <c r="Q73">
        <v>1</v>
      </c>
      <c r="R73" t="s">
        <v>432</v>
      </c>
      <c r="S73" t="s">
        <v>995</v>
      </c>
      <c r="T73" t="s">
        <v>1527</v>
      </c>
      <c r="U73" t="s">
        <v>67</v>
      </c>
      <c r="V73" t="s">
        <v>1548</v>
      </c>
      <c r="W73">
        <v>110.97</v>
      </c>
      <c r="X73">
        <v>44.97</v>
      </c>
      <c r="Y73">
        <v>1</v>
      </c>
      <c r="Z73" t="s">
        <v>549</v>
      </c>
      <c r="AA73" t="s">
        <v>2362</v>
      </c>
      <c r="AB73">
        <v>1</v>
      </c>
      <c r="AC73" t="s">
        <v>2634</v>
      </c>
      <c r="AD73">
        <v>78</v>
      </c>
      <c r="AE73" t="s">
        <v>2635</v>
      </c>
      <c r="AF73" s="4">
        <v>43740</v>
      </c>
      <c r="AG73" s="4">
        <v>43799</v>
      </c>
      <c r="AH73" t="s">
        <v>86</v>
      </c>
      <c r="AI73" t="s">
        <v>248</v>
      </c>
      <c r="AJ73" t="s">
        <v>432</v>
      </c>
      <c r="AK73" t="s">
        <v>995</v>
      </c>
      <c r="AL73" t="s">
        <v>1527</v>
      </c>
      <c r="AM73" t="s">
        <v>67</v>
      </c>
      <c r="AN73" t="s">
        <v>1548</v>
      </c>
      <c r="AO73" t="s">
        <v>549</v>
      </c>
      <c r="AP73" t="s">
        <v>2362</v>
      </c>
      <c r="AQ73" t="str">
        <f t="shared" si="1"/>
        <v>51203437651yesMale436271YouTube4361543830110.9744.971test78Changing color of background from blue to green437404379972136.99314.9922</v>
      </c>
      <c r="AR73">
        <f>COUNTIF(AQ$2:AQ73,AQ73)</f>
        <v>1</v>
      </c>
    </row>
    <row r="74" spans="1:44" x14ac:dyDescent="0.25">
      <c r="A74">
        <v>52</v>
      </c>
      <c r="B74">
        <v>247</v>
      </c>
      <c r="C74" s="4">
        <v>43765</v>
      </c>
      <c r="D74">
        <v>7</v>
      </c>
      <c r="E74" t="s">
        <v>35</v>
      </c>
      <c r="F74" t="s">
        <v>46</v>
      </c>
      <c r="G74" t="s">
        <v>56</v>
      </c>
      <c r="H74" t="s">
        <v>57</v>
      </c>
      <c r="I74" s="4">
        <v>43476</v>
      </c>
      <c r="J74">
        <v>2</v>
      </c>
      <c r="L74" s="4"/>
      <c r="M74" s="4"/>
      <c r="N74">
        <v>1</v>
      </c>
      <c r="O74" t="s">
        <v>65</v>
      </c>
      <c r="P74" t="s">
        <v>227</v>
      </c>
      <c r="Q74">
        <v>1</v>
      </c>
      <c r="R74" t="s">
        <v>389</v>
      </c>
      <c r="S74" t="s">
        <v>951</v>
      </c>
      <c r="T74" t="s">
        <v>1485</v>
      </c>
      <c r="U74" t="s">
        <v>80</v>
      </c>
      <c r="V74" t="s">
        <v>1517</v>
      </c>
      <c r="W74">
        <v>43.9</v>
      </c>
      <c r="X74">
        <v>39.979999999999997</v>
      </c>
      <c r="Y74">
        <v>1</v>
      </c>
      <c r="Z74" t="s">
        <v>431</v>
      </c>
      <c r="AA74" t="s">
        <v>2326</v>
      </c>
      <c r="AB74">
        <v>1</v>
      </c>
      <c r="AC74" t="s">
        <v>2633</v>
      </c>
      <c r="AD74">
        <v>101</v>
      </c>
      <c r="AE74" t="s">
        <v>2635</v>
      </c>
      <c r="AF74" s="4">
        <v>43740</v>
      </c>
      <c r="AG74" s="4">
        <v>43799</v>
      </c>
      <c r="AH74" t="s">
        <v>65</v>
      </c>
      <c r="AI74" t="s">
        <v>227</v>
      </c>
      <c r="AJ74" t="s">
        <v>389</v>
      </c>
      <c r="AK74" t="s">
        <v>951</v>
      </c>
      <c r="AL74" t="s">
        <v>1485</v>
      </c>
      <c r="AM74" t="s">
        <v>80</v>
      </c>
      <c r="AN74" t="s">
        <v>1517</v>
      </c>
      <c r="AO74" t="s">
        <v>431</v>
      </c>
      <c r="AP74" t="s">
        <v>2326</v>
      </c>
      <c r="AQ74" t="str">
        <f t="shared" si="1"/>
        <v>52247437657noMale43476243.939.981control101Changing color of background from blue to green43740437991011621.95219.9924</v>
      </c>
      <c r="AR74">
        <f>COUNTIF(AQ$2:AQ74,AQ74)</f>
        <v>1</v>
      </c>
    </row>
    <row r="75" spans="1:44" x14ac:dyDescent="0.25">
      <c r="A75">
        <v>53</v>
      </c>
      <c r="B75">
        <v>299</v>
      </c>
      <c r="C75" s="4">
        <v>43765</v>
      </c>
      <c r="D75">
        <v>3</v>
      </c>
      <c r="E75" t="s">
        <v>34</v>
      </c>
      <c r="F75" t="s">
        <v>45</v>
      </c>
      <c r="G75" t="s">
        <v>56</v>
      </c>
      <c r="H75" t="s">
        <v>58</v>
      </c>
      <c r="I75" s="4">
        <v>43567</v>
      </c>
      <c r="J75">
        <v>2</v>
      </c>
      <c r="L75" s="4"/>
      <c r="M75" s="4"/>
      <c r="N75">
        <v>2</v>
      </c>
      <c r="O75" t="s">
        <v>76</v>
      </c>
      <c r="P75" t="s">
        <v>238</v>
      </c>
      <c r="Q75">
        <v>2</v>
      </c>
      <c r="R75" t="s">
        <v>433</v>
      </c>
      <c r="S75" t="s">
        <v>996</v>
      </c>
      <c r="T75" t="s">
        <v>1528</v>
      </c>
      <c r="U75" t="s">
        <v>109</v>
      </c>
      <c r="V75" t="s">
        <v>2036</v>
      </c>
      <c r="W75">
        <v>164.97</v>
      </c>
      <c r="X75">
        <v>54.96</v>
      </c>
      <c r="Y75">
        <v>2</v>
      </c>
      <c r="Z75" t="s">
        <v>2095</v>
      </c>
      <c r="AA75" t="s">
        <v>2363</v>
      </c>
      <c r="AB75">
        <v>1</v>
      </c>
      <c r="AC75" t="s">
        <v>2634</v>
      </c>
      <c r="AD75">
        <v>128</v>
      </c>
      <c r="AE75" t="s">
        <v>2635</v>
      </c>
      <c r="AF75" s="4">
        <v>43740</v>
      </c>
      <c r="AG75" s="4">
        <v>43799</v>
      </c>
      <c r="AH75" t="s">
        <v>90</v>
      </c>
      <c r="AI75" t="s">
        <v>252</v>
      </c>
      <c r="AJ75" t="s">
        <v>532</v>
      </c>
      <c r="AK75" t="s">
        <v>1094</v>
      </c>
      <c r="AL75" t="s">
        <v>1562</v>
      </c>
      <c r="AM75" t="s">
        <v>67</v>
      </c>
      <c r="AN75" t="s">
        <v>1562</v>
      </c>
      <c r="AO75" t="s">
        <v>645</v>
      </c>
      <c r="AP75" t="s">
        <v>2347</v>
      </c>
      <c r="AQ75" t="str">
        <f t="shared" si="1"/>
        <v>53299437653noFemale435672164.9754.961test128Changing color of background from blue to green43740437996729.9939.9913</v>
      </c>
      <c r="AR75">
        <f>COUNTIF(AQ$2:AQ75,AQ75)</f>
        <v>1</v>
      </c>
    </row>
    <row r="76" spans="1:44" x14ac:dyDescent="0.25">
      <c r="A76">
        <v>53</v>
      </c>
      <c r="B76">
        <v>299</v>
      </c>
      <c r="C76" s="4">
        <v>43765</v>
      </c>
      <c r="D76">
        <v>3</v>
      </c>
      <c r="E76" t="s">
        <v>34</v>
      </c>
      <c r="F76" t="s">
        <v>45</v>
      </c>
      <c r="G76" t="s">
        <v>56</v>
      </c>
      <c r="H76" t="s">
        <v>58</v>
      </c>
      <c r="I76" s="4">
        <v>43567</v>
      </c>
      <c r="J76">
        <v>2</v>
      </c>
      <c r="L76" s="4"/>
      <c r="M76" s="4"/>
      <c r="N76">
        <v>2</v>
      </c>
      <c r="O76" t="s">
        <v>76</v>
      </c>
      <c r="P76" t="s">
        <v>238</v>
      </c>
      <c r="Q76">
        <v>2</v>
      </c>
      <c r="R76" t="s">
        <v>433</v>
      </c>
      <c r="S76" t="s">
        <v>996</v>
      </c>
      <c r="T76" t="s">
        <v>1528</v>
      </c>
      <c r="U76" t="s">
        <v>109</v>
      </c>
      <c r="V76" t="s">
        <v>2036</v>
      </c>
      <c r="W76">
        <v>164.97</v>
      </c>
      <c r="X76">
        <v>54.96</v>
      </c>
      <c r="Y76">
        <v>2</v>
      </c>
      <c r="Z76" t="s">
        <v>2095</v>
      </c>
      <c r="AA76" t="s">
        <v>2363</v>
      </c>
      <c r="AB76">
        <v>1</v>
      </c>
      <c r="AC76" t="s">
        <v>2634</v>
      </c>
      <c r="AD76">
        <v>128</v>
      </c>
      <c r="AE76" t="s">
        <v>2635</v>
      </c>
      <c r="AF76" s="4">
        <v>43740</v>
      </c>
      <c r="AG76" s="4">
        <v>43799</v>
      </c>
      <c r="AH76" t="s">
        <v>69</v>
      </c>
      <c r="AI76" t="s">
        <v>231</v>
      </c>
      <c r="AJ76" t="s">
        <v>646</v>
      </c>
      <c r="AK76" t="s">
        <v>987</v>
      </c>
      <c r="AL76" t="s">
        <v>492</v>
      </c>
      <c r="AM76" t="s">
        <v>69</v>
      </c>
      <c r="AN76" t="s">
        <v>1577</v>
      </c>
      <c r="AO76" t="s">
        <v>69</v>
      </c>
      <c r="AP76" t="s">
        <v>2360</v>
      </c>
      <c r="AQ76" t="str">
        <f t="shared" si="1"/>
        <v>53299437653noFemale435672164.9754.961test128Changing color of background from blue to green43740437991124135124.991</v>
      </c>
      <c r="AR76">
        <f>COUNTIF(AQ$2:AQ76,AQ76)</f>
        <v>1</v>
      </c>
    </row>
    <row r="77" spans="1:44" x14ac:dyDescent="0.25">
      <c r="A77">
        <v>54</v>
      </c>
      <c r="B77">
        <v>49</v>
      </c>
      <c r="C77" s="4">
        <v>43766</v>
      </c>
      <c r="D77">
        <v>5</v>
      </c>
      <c r="E77" t="s">
        <v>36</v>
      </c>
      <c r="F77" t="s">
        <v>47</v>
      </c>
      <c r="G77" t="s">
        <v>55</v>
      </c>
      <c r="H77" t="s">
        <v>57</v>
      </c>
      <c r="I77" s="4">
        <v>43640</v>
      </c>
      <c r="J77">
        <v>3</v>
      </c>
      <c r="K77" t="s">
        <v>59</v>
      </c>
      <c r="L77" s="4">
        <v>43615</v>
      </c>
      <c r="M77" s="4">
        <v>43830</v>
      </c>
      <c r="N77">
        <v>1</v>
      </c>
      <c r="O77" t="s">
        <v>69</v>
      </c>
      <c r="P77" t="s">
        <v>231</v>
      </c>
      <c r="Q77">
        <v>1</v>
      </c>
      <c r="R77" t="s">
        <v>434</v>
      </c>
      <c r="S77" t="s">
        <v>991</v>
      </c>
      <c r="T77" t="s">
        <v>1524</v>
      </c>
      <c r="U77" t="s">
        <v>67</v>
      </c>
      <c r="V77" t="s">
        <v>1577</v>
      </c>
      <c r="W77">
        <v>2789.97</v>
      </c>
      <c r="X77">
        <v>74.97</v>
      </c>
      <c r="Y77">
        <v>1</v>
      </c>
      <c r="Z77" t="s">
        <v>69</v>
      </c>
      <c r="AA77" t="s">
        <v>2360</v>
      </c>
      <c r="AB77">
        <v>1</v>
      </c>
      <c r="AC77" t="s">
        <v>2633</v>
      </c>
      <c r="AD77">
        <v>25</v>
      </c>
      <c r="AE77" t="s">
        <v>2635</v>
      </c>
      <c r="AF77" s="4">
        <v>43740</v>
      </c>
      <c r="AG77" s="4">
        <v>43799</v>
      </c>
      <c r="AH77" t="s">
        <v>69</v>
      </c>
      <c r="AI77" t="s">
        <v>231</v>
      </c>
      <c r="AJ77" t="s">
        <v>434</v>
      </c>
      <c r="AK77" t="s">
        <v>991</v>
      </c>
      <c r="AL77" t="s">
        <v>1524</v>
      </c>
      <c r="AM77" t="s">
        <v>67</v>
      </c>
      <c r="AN77" t="s">
        <v>1577</v>
      </c>
      <c r="AO77" t="s">
        <v>69</v>
      </c>
      <c r="AP77" t="s">
        <v>2360</v>
      </c>
      <c r="AQ77" t="str">
        <f t="shared" si="1"/>
        <v>5449437665yesMale436403Google Ads43615438302789.9774.971control25Changing color of background from blue to green43740437991152929.99324.991</v>
      </c>
      <c r="AR77">
        <f>COUNTIF(AQ$2:AQ77,AQ77)</f>
        <v>1</v>
      </c>
    </row>
    <row r="78" spans="1:44" x14ac:dyDescent="0.25">
      <c r="A78">
        <v>55</v>
      </c>
      <c r="B78">
        <v>159</v>
      </c>
      <c r="C78" s="4">
        <v>43766</v>
      </c>
      <c r="D78">
        <v>8</v>
      </c>
      <c r="E78" t="s">
        <v>43</v>
      </c>
      <c r="F78" t="s">
        <v>54</v>
      </c>
      <c r="G78" t="s">
        <v>55</v>
      </c>
      <c r="H78" t="s">
        <v>57</v>
      </c>
      <c r="I78" s="4">
        <v>43621</v>
      </c>
      <c r="J78">
        <v>2</v>
      </c>
      <c r="K78" t="s">
        <v>60</v>
      </c>
      <c r="L78" s="4">
        <v>43615</v>
      </c>
      <c r="M78" s="4">
        <v>43830</v>
      </c>
      <c r="N78">
        <v>1</v>
      </c>
      <c r="O78" t="s">
        <v>65</v>
      </c>
      <c r="P78" t="s">
        <v>227</v>
      </c>
      <c r="Q78">
        <v>1</v>
      </c>
      <c r="R78" t="s">
        <v>435</v>
      </c>
      <c r="S78" t="s">
        <v>997</v>
      </c>
      <c r="T78" t="s">
        <v>1529</v>
      </c>
      <c r="U78" t="s">
        <v>67</v>
      </c>
      <c r="V78" t="s">
        <v>1517</v>
      </c>
      <c r="W78">
        <v>149.97</v>
      </c>
      <c r="X78">
        <v>59.97</v>
      </c>
      <c r="Y78">
        <v>1</v>
      </c>
      <c r="Z78" t="s">
        <v>431</v>
      </c>
      <c r="AA78" t="s">
        <v>2326</v>
      </c>
      <c r="AB78">
        <v>1</v>
      </c>
      <c r="AC78" t="s">
        <v>2634</v>
      </c>
      <c r="AD78">
        <v>59</v>
      </c>
      <c r="AE78" t="s">
        <v>2635</v>
      </c>
      <c r="AF78" s="4">
        <v>43740</v>
      </c>
      <c r="AG78" s="4">
        <v>43799</v>
      </c>
      <c r="AH78" t="s">
        <v>65</v>
      </c>
      <c r="AI78" t="s">
        <v>227</v>
      </c>
      <c r="AJ78" t="s">
        <v>435</v>
      </c>
      <c r="AK78" t="s">
        <v>997</v>
      </c>
      <c r="AL78" t="s">
        <v>1529</v>
      </c>
      <c r="AM78" t="s">
        <v>67</v>
      </c>
      <c r="AN78" t="s">
        <v>1517</v>
      </c>
      <c r="AO78" t="s">
        <v>431</v>
      </c>
      <c r="AP78" t="s">
        <v>2326</v>
      </c>
      <c r="AQ78" t="str">
        <f t="shared" si="1"/>
        <v>55159437668yesMale436212Facebook4361543830149.9759.971test59Changing color of background from blue to green4374043799102949.99319.9924</v>
      </c>
      <c r="AR78">
        <f>COUNTIF(AQ$2:AQ78,AQ78)</f>
        <v>1</v>
      </c>
    </row>
    <row r="79" spans="1:44" x14ac:dyDescent="0.25">
      <c r="A79">
        <v>56</v>
      </c>
      <c r="B79">
        <v>227</v>
      </c>
      <c r="C79" s="4">
        <v>43766</v>
      </c>
      <c r="D79">
        <v>10</v>
      </c>
      <c r="E79" t="s">
        <v>42</v>
      </c>
      <c r="F79" t="s">
        <v>53</v>
      </c>
      <c r="G79" t="s">
        <v>56</v>
      </c>
      <c r="H79" t="s">
        <v>57</v>
      </c>
      <c r="I79" s="4">
        <v>43613</v>
      </c>
      <c r="J79">
        <v>2</v>
      </c>
      <c r="L79" s="4"/>
      <c r="M79" s="4"/>
      <c r="N79">
        <v>1</v>
      </c>
      <c r="O79" t="s">
        <v>67</v>
      </c>
      <c r="P79" t="s">
        <v>229</v>
      </c>
      <c r="Q79">
        <v>1</v>
      </c>
      <c r="R79" t="s">
        <v>416</v>
      </c>
      <c r="S79" t="s">
        <v>978</v>
      </c>
      <c r="T79" t="s">
        <v>1511</v>
      </c>
      <c r="U79" t="s">
        <v>67</v>
      </c>
      <c r="V79" t="s">
        <v>1548</v>
      </c>
      <c r="W79">
        <v>71.849999999999994</v>
      </c>
      <c r="X79">
        <v>44.97</v>
      </c>
      <c r="Y79">
        <v>1</v>
      </c>
      <c r="Z79" t="s">
        <v>652</v>
      </c>
      <c r="AA79" t="s">
        <v>2352</v>
      </c>
      <c r="AB79">
        <v>1</v>
      </c>
      <c r="AC79" t="s">
        <v>2633</v>
      </c>
      <c r="AD79">
        <v>90</v>
      </c>
      <c r="AE79" t="s">
        <v>2635</v>
      </c>
      <c r="AF79" s="4">
        <v>43740</v>
      </c>
      <c r="AG79" s="4">
        <v>43799</v>
      </c>
      <c r="AH79" t="s">
        <v>67</v>
      </c>
      <c r="AI79" t="s">
        <v>229</v>
      </c>
      <c r="AJ79" t="s">
        <v>416</v>
      </c>
      <c r="AK79" t="s">
        <v>978</v>
      </c>
      <c r="AL79" t="s">
        <v>1511</v>
      </c>
      <c r="AM79" t="s">
        <v>67</v>
      </c>
      <c r="AN79" t="s">
        <v>1548</v>
      </c>
      <c r="AO79" t="s">
        <v>652</v>
      </c>
      <c r="AP79" t="s">
        <v>2352</v>
      </c>
      <c r="AQ79" t="str">
        <f t="shared" si="1"/>
        <v>562274376610noMale43613271.8544.971control90Changing color of background from blue to green4374043799311723.95314.9911</v>
      </c>
      <c r="AR79">
        <f>COUNTIF(AQ$2:AQ79,AQ79)</f>
        <v>1</v>
      </c>
    </row>
    <row r="80" spans="1:44" x14ac:dyDescent="0.25">
      <c r="A80">
        <v>57</v>
      </c>
      <c r="B80">
        <v>369</v>
      </c>
      <c r="C80" s="4">
        <v>43766</v>
      </c>
      <c r="D80">
        <v>2</v>
      </c>
      <c r="E80" t="s">
        <v>38</v>
      </c>
      <c r="F80" t="s">
        <v>49</v>
      </c>
      <c r="G80" t="s">
        <v>56</v>
      </c>
      <c r="H80" t="s">
        <v>57</v>
      </c>
      <c r="I80" s="4">
        <v>43590</v>
      </c>
      <c r="J80">
        <v>3</v>
      </c>
      <c r="L80" s="4"/>
      <c r="M80" s="4"/>
      <c r="N80">
        <v>2</v>
      </c>
      <c r="O80" t="s">
        <v>92</v>
      </c>
      <c r="P80" t="s">
        <v>254</v>
      </c>
      <c r="Q80">
        <v>2</v>
      </c>
      <c r="R80" t="s">
        <v>436</v>
      </c>
      <c r="S80" t="s">
        <v>998</v>
      </c>
      <c r="T80" t="s">
        <v>1530</v>
      </c>
      <c r="U80" t="s">
        <v>71</v>
      </c>
      <c r="V80" t="s">
        <v>2040</v>
      </c>
      <c r="W80">
        <v>37.909999999999997</v>
      </c>
      <c r="X80">
        <v>34.979999999999997</v>
      </c>
      <c r="Y80">
        <v>2</v>
      </c>
      <c r="Z80" t="s">
        <v>2096</v>
      </c>
      <c r="AA80" t="s">
        <v>2364</v>
      </c>
      <c r="AB80">
        <v>1</v>
      </c>
      <c r="AC80" t="s">
        <v>2634</v>
      </c>
      <c r="AD80">
        <v>171</v>
      </c>
      <c r="AE80" t="s">
        <v>2635</v>
      </c>
      <c r="AF80" s="4">
        <v>43740</v>
      </c>
      <c r="AG80" s="4">
        <v>43799</v>
      </c>
      <c r="AH80" t="s">
        <v>69</v>
      </c>
      <c r="AI80" t="s">
        <v>231</v>
      </c>
      <c r="AJ80" t="s">
        <v>393</v>
      </c>
      <c r="AK80" t="s">
        <v>955</v>
      </c>
      <c r="AL80" t="s">
        <v>1489</v>
      </c>
      <c r="AM80" t="s">
        <v>69</v>
      </c>
      <c r="AN80" t="s">
        <v>1577</v>
      </c>
      <c r="AO80" t="s">
        <v>78</v>
      </c>
      <c r="AP80" t="s">
        <v>2330</v>
      </c>
      <c r="AQ80" t="str">
        <f t="shared" si="1"/>
        <v>57369437662noMale43590337.9134.981test171Changing color of background from blue to green437404379911828.95124.998</v>
      </c>
      <c r="AR80">
        <f>COUNTIF(AQ$2:AQ80,AQ80)</f>
        <v>1</v>
      </c>
    </row>
    <row r="81" spans="1:44" x14ac:dyDescent="0.25">
      <c r="A81">
        <v>57</v>
      </c>
      <c r="B81">
        <v>369</v>
      </c>
      <c r="C81" s="4">
        <v>43766</v>
      </c>
      <c r="D81">
        <v>2</v>
      </c>
      <c r="E81" t="s">
        <v>38</v>
      </c>
      <c r="F81" t="s">
        <v>49</v>
      </c>
      <c r="G81" t="s">
        <v>56</v>
      </c>
      <c r="H81" t="s">
        <v>57</v>
      </c>
      <c r="I81" s="4">
        <v>43590</v>
      </c>
      <c r="J81">
        <v>3</v>
      </c>
      <c r="L81" s="4"/>
      <c r="M81" s="4"/>
      <c r="N81">
        <v>2</v>
      </c>
      <c r="O81" t="s">
        <v>92</v>
      </c>
      <c r="P81" t="s">
        <v>254</v>
      </c>
      <c r="Q81">
        <v>2</v>
      </c>
      <c r="R81" t="s">
        <v>436</v>
      </c>
      <c r="S81" t="s">
        <v>998</v>
      </c>
      <c r="T81" t="s">
        <v>1530</v>
      </c>
      <c r="U81" t="s">
        <v>71</v>
      </c>
      <c r="V81" t="s">
        <v>2040</v>
      </c>
      <c r="W81">
        <v>37.909999999999997</v>
      </c>
      <c r="X81">
        <v>34.979999999999997</v>
      </c>
      <c r="Y81">
        <v>2</v>
      </c>
      <c r="Z81" t="s">
        <v>2096</v>
      </c>
      <c r="AA81" t="s">
        <v>2364</v>
      </c>
      <c r="AB81">
        <v>1</v>
      </c>
      <c r="AC81" t="s">
        <v>2634</v>
      </c>
      <c r="AD81">
        <v>171</v>
      </c>
      <c r="AE81" t="s">
        <v>2635</v>
      </c>
      <c r="AF81" s="4">
        <v>43740</v>
      </c>
      <c r="AG81" s="4">
        <v>43799</v>
      </c>
      <c r="AH81" t="s">
        <v>90</v>
      </c>
      <c r="AI81" t="s">
        <v>252</v>
      </c>
      <c r="AJ81" t="s">
        <v>501</v>
      </c>
      <c r="AK81" t="s">
        <v>1064</v>
      </c>
      <c r="AL81" t="s">
        <v>1592</v>
      </c>
      <c r="AM81" t="s">
        <v>69</v>
      </c>
      <c r="AN81" t="s">
        <v>1562</v>
      </c>
      <c r="AO81" t="s">
        <v>410</v>
      </c>
      <c r="AP81" t="s">
        <v>2359</v>
      </c>
      <c r="AQ81" t="str">
        <f t="shared" si="1"/>
        <v>57369437662noMale43590337.9134.981test171Changing color of background from blue to green437404379961618.9619.9920</v>
      </c>
      <c r="AR81">
        <f>COUNTIF(AQ$2:AQ81,AQ81)</f>
        <v>1</v>
      </c>
    </row>
    <row r="82" spans="1:44" x14ac:dyDescent="0.25">
      <c r="A82">
        <v>58</v>
      </c>
      <c r="B82">
        <v>64</v>
      </c>
      <c r="C82" s="4">
        <v>43767</v>
      </c>
      <c r="D82">
        <v>7</v>
      </c>
      <c r="E82" t="s">
        <v>35</v>
      </c>
      <c r="F82" t="s">
        <v>46</v>
      </c>
      <c r="G82" t="s">
        <v>55</v>
      </c>
      <c r="H82" t="s">
        <v>58</v>
      </c>
      <c r="I82" s="4">
        <v>43687</v>
      </c>
      <c r="J82">
        <v>1</v>
      </c>
      <c r="K82" t="s">
        <v>61</v>
      </c>
      <c r="L82" s="4">
        <v>43615</v>
      </c>
      <c r="M82" s="4">
        <v>43830</v>
      </c>
      <c r="N82">
        <v>1</v>
      </c>
      <c r="O82" t="s">
        <v>79</v>
      </c>
      <c r="P82" t="s">
        <v>241</v>
      </c>
      <c r="Q82">
        <v>1</v>
      </c>
      <c r="R82" t="s">
        <v>423</v>
      </c>
      <c r="S82" t="s">
        <v>985</v>
      </c>
      <c r="T82" t="s">
        <v>1518</v>
      </c>
      <c r="U82" t="s">
        <v>80</v>
      </c>
      <c r="V82" t="s">
        <v>1548</v>
      </c>
      <c r="W82">
        <v>85.76</v>
      </c>
      <c r="X82">
        <v>29.98</v>
      </c>
      <c r="Y82">
        <v>1</v>
      </c>
      <c r="Z82" t="s">
        <v>455</v>
      </c>
      <c r="AA82" t="s">
        <v>2340</v>
      </c>
      <c r="AF82" s="4"/>
      <c r="AG82" s="4"/>
      <c r="AH82" t="s">
        <v>79</v>
      </c>
      <c r="AI82" t="s">
        <v>241</v>
      </c>
      <c r="AJ82" t="s">
        <v>423</v>
      </c>
      <c r="AK82" t="s">
        <v>985</v>
      </c>
      <c r="AL82" t="s">
        <v>1518</v>
      </c>
      <c r="AM82" t="s">
        <v>80</v>
      </c>
      <c r="AN82" t="s">
        <v>1548</v>
      </c>
      <c r="AO82" t="s">
        <v>455</v>
      </c>
      <c r="AP82" t="s">
        <v>2340</v>
      </c>
      <c r="AQ82" t="str">
        <f t="shared" si="1"/>
        <v>5864437677yesFemale436871YouTube436154383085.7629.98411042.88214.9915</v>
      </c>
      <c r="AR82">
        <f>COUNTIF(AQ$2:AQ82,AQ82)</f>
        <v>1</v>
      </c>
    </row>
    <row r="83" spans="1:44" x14ac:dyDescent="0.25">
      <c r="A83">
        <v>59</v>
      </c>
      <c r="B83">
        <v>315</v>
      </c>
      <c r="C83" s="4">
        <v>43767</v>
      </c>
      <c r="D83">
        <v>7</v>
      </c>
      <c r="E83" t="s">
        <v>35</v>
      </c>
      <c r="F83" t="s">
        <v>46</v>
      </c>
      <c r="G83" t="s">
        <v>56</v>
      </c>
      <c r="H83" t="s">
        <v>57</v>
      </c>
      <c r="I83" s="4">
        <v>43626</v>
      </c>
      <c r="J83">
        <v>2</v>
      </c>
      <c r="K83" t="s">
        <v>60</v>
      </c>
      <c r="L83" s="4">
        <v>43615</v>
      </c>
      <c r="M83" s="4">
        <v>43830</v>
      </c>
      <c r="N83">
        <v>2</v>
      </c>
      <c r="O83" t="s">
        <v>93</v>
      </c>
      <c r="P83" t="s">
        <v>255</v>
      </c>
      <c r="Q83">
        <v>3</v>
      </c>
      <c r="R83" t="s">
        <v>437</v>
      </c>
      <c r="S83" t="s">
        <v>999</v>
      </c>
      <c r="T83" t="s">
        <v>1531</v>
      </c>
      <c r="U83" t="s">
        <v>1999</v>
      </c>
      <c r="V83" t="s">
        <v>2041</v>
      </c>
      <c r="W83">
        <v>268.89999999999998</v>
      </c>
      <c r="X83">
        <v>89.94</v>
      </c>
      <c r="Y83">
        <v>3</v>
      </c>
      <c r="Z83" t="s">
        <v>2097</v>
      </c>
      <c r="AA83" t="s">
        <v>2365</v>
      </c>
      <c r="AB83">
        <v>1</v>
      </c>
      <c r="AC83" t="s">
        <v>2634</v>
      </c>
      <c r="AD83">
        <v>135</v>
      </c>
      <c r="AE83" t="s">
        <v>2635</v>
      </c>
      <c r="AF83" s="4">
        <v>43740</v>
      </c>
      <c r="AG83" s="4">
        <v>43799</v>
      </c>
      <c r="AH83" t="s">
        <v>79</v>
      </c>
      <c r="AI83" t="s">
        <v>241</v>
      </c>
      <c r="AJ83" t="s">
        <v>562</v>
      </c>
      <c r="AK83" t="s">
        <v>1078</v>
      </c>
      <c r="AL83" t="s">
        <v>1587</v>
      </c>
      <c r="AM83" t="s">
        <v>80</v>
      </c>
      <c r="AN83" t="s">
        <v>1548</v>
      </c>
      <c r="AO83" t="s">
        <v>86</v>
      </c>
      <c r="AP83" t="s">
        <v>2350</v>
      </c>
      <c r="AQ83" t="str">
        <f t="shared" si="1"/>
        <v>59315437677noMale436262Facebook4361543830268.989.941test135Changing color of background from blue to green4374043799414454.99214.997</v>
      </c>
      <c r="AR83">
        <f>COUNTIF(AQ$2:AQ83,AQ83)</f>
        <v>1</v>
      </c>
    </row>
    <row r="84" spans="1:44" x14ac:dyDescent="0.25">
      <c r="A84">
        <v>59</v>
      </c>
      <c r="B84">
        <v>315</v>
      </c>
      <c r="C84" s="4">
        <v>43767</v>
      </c>
      <c r="D84">
        <v>7</v>
      </c>
      <c r="E84" t="s">
        <v>35</v>
      </c>
      <c r="F84" t="s">
        <v>46</v>
      </c>
      <c r="G84" t="s">
        <v>56</v>
      </c>
      <c r="H84" t="s">
        <v>57</v>
      </c>
      <c r="I84" s="4">
        <v>43626</v>
      </c>
      <c r="J84">
        <v>2</v>
      </c>
      <c r="K84" t="s">
        <v>60</v>
      </c>
      <c r="L84" s="4">
        <v>43615</v>
      </c>
      <c r="M84" s="4">
        <v>43830</v>
      </c>
      <c r="N84">
        <v>2</v>
      </c>
      <c r="O84" t="s">
        <v>93</v>
      </c>
      <c r="P84" t="s">
        <v>255</v>
      </c>
      <c r="Q84">
        <v>3</v>
      </c>
      <c r="R84" t="s">
        <v>437</v>
      </c>
      <c r="S84" t="s">
        <v>999</v>
      </c>
      <c r="T84" t="s">
        <v>1531</v>
      </c>
      <c r="U84" t="s">
        <v>1999</v>
      </c>
      <c r="V84" t="s">
        <v>2041</v>
      </c>
      <c r="W84">
        <v>268.89999999999998</v>
      </c>
      <c r="X84">
        <v>89.94</v>
      </c>
      <c r="Y84">
        <v>3</v>
      </c>
      <c r="Z84" t="s">
        <v>2097</v>
      </c>
      <c r="AA84" t="s">
        <v>2365</v>
      </c>
      <c r="AB84">
        <v>1</v>
      </c>
      <c r="AC84" t="s">
        <v>2634</v>
      </c>
      <c r="AD84">
        <v>135</v>
      </c>
      <c r="AE84" t="s">
        <v>2635</v>
      </c>
      <c r="AF84" s="4">
        <v>43740</v>
      </c>
      <c r="AG84" s="4">
        <v>43799</v>
      </c>
      <c r="AH84" t="s">
        <v>80</v>
      </c>
      <c r="AI84" t="s">
        <v>242</v>
      </c>
      <c r="AJ84" t="s">
        <v>507</v>
      </c>
      <c r="AK84" t="s">
        <v>1070</v>
      </c>
      <c r="AL84" t="s">
        <v>1597</v>
      </c>
      <c r="AM84" t="s">
        <v>67</v>
      </c>
      <c r="AN84" t="s">
        <v>1548</v>
      </c>
      <c r="AO84" t="s">
        <v>69</v>
      </c>
      <c r="AP84" t="s">
        <v>2360</v>
      </c>
      <c r="AQ84" t="str">
        <f t="shared" si="1"/>
        <v>59315437677noMale436262Facebook4361543830268.989.941test135Changing color of background from blue to green437404379923323.99314.991</v>
      </c>
      <c r="AR84">
        <f>COUNTIF(AQ$2:AQ84,AQ84)</f>
        <v>1</v>
      </c>
    </row>
    <row r="85" spans="1:44" x14ac:dyDescent="0.25">
      <c r="A85">
        <v>59</v>
      </c>
      <c r="B85">
        <v>315</v>
      </c>
      <c r="C85" s="4">
        <v>43767</v>
      </c>
      <c r="D85">
        <v>7</v>
      </c>
      <c r="E85" t="s">
        <v>35</v>
      </c>
      <c r="F85" t="s">
        <v>46</v>
      </c>
      <c r="G85" t="s">
        <v>56</v>
      </c>
      <c r="H85" t="s">
        <v>57</v>
      </c>
      <c r="I85" s="4">
        <v>43626</v>
      </c>
      <c r="J85">
        <v>2</v>
      </c>
      <c r="K85" t="s">
        <v>60</v>
      </c>
      <c r="L85" s="4">
        <v>43615</v>
      </c>
      <c r="M85" s="4">
        <v>43830</v>
      </c>
      <c r="N85">
        <v>2</v>
      </c>
      <c r="O85" t="s">
        <v>93</v>
      </c>
      <c r="P85" t="s">
        <v>255</v>
      </c>
      <c r="Q85">
        <v>3</v>
      </c>
      <c r="R85" t="s">
        <v>437</v>
      </c>
      <c r="S85" t="s">
        <v>999</v>
      </c>
      <c r="T85" t="s">
        <v>1531</v>
      </c>
      <c r="U85" t="s">
        <v>1999</v>
      </c>
      <c r="V85" t="s">
        <v>2041</v>
      </c>
      <c r="W85">
        <v>268.89999999999998</v>
      </c>
      <c r="X85">
        <v>89.94</v>
      </c>
      <c r="Y85">
        <v>3</v>
      </c>
      <c r="Z85" t="s">
        <v>2097</v>
      </c>
      <c r="AA85" t="s">
        <v>2365</v>
      </c>
      <c r="AB85">
        <v>1</v>
      </c>
      <c r="AC85" t="s">
        <v>2634</v>
      </c>
      <c r="AD85">
        <v>135</v>
      </c>
      <c r="AE85" t="s">
        <v>2635</v>
      </c>
      <c r="AF85" s="4">
        <v>43740</v>
      </c>
      <c r="AG85" s="4">
        <v>43799</v>
      </c>
      <c r="AH85" t="s">
        <v>79</v>
      </c>
      <c r="AI85" t="s">
        <v>241</v>
      </c>
      <c r="AJ85" t="s">
        <v>406</v>
      </c>
      <c r="AK85" t="s">
        <v>968</v>
      </c>
      <c r="AL85" t="s">
        <v>1501</v>
      </c>
      <c r="AM85" t="s">
        <v>69</v>
      </c>
      <c r="AN85" t="s">
        <v>1548</v>
      </c>
      <c r="AO85" t="s">
        <v>65</v>
      </c>
      <c r="AP85" t="s">
        <v>2343</v>
      </c>
      <c r="AQ85" t="str">
        <f t="shared" si="1"/>
        <v>59315437677noMale436262Facebook4361543830268.989.941test135Changing color of background from blue to green4374043799411286.95114.9910</v>
      </c>
      <c r="AR85">
        <f>COUNTIF(AQ$2:AQ85,AQ85)</f>
        <v>1</v>
      </c>
    </row>
    <row r="86" spans="1:44" x14ac:dyDescent="0.25">
      <c r="A86">
        <v>60</v>
      </c>
      <c r="B86">
        <v>135</v>
      </c>
      <c r="C86" s="4">
        <v>43768</v>
      </c>
      <c r="D86">
        <v>2</v>
      </c>
      <c r="E86" t="s">
        <v>38</v>
      </c>
      <c r="F86" t="s">
        <v>49</v>
      </c>
      <c r="G86" t="s">
        <v>56</v>
      </c>
      <c r="H86" t="s">
        <v>58</v>
      </c>
      <c r="I86" s="4">
        <v>43715</v>
      </c>
      <c r="J86">
        <v>2</v>
      </c>
      <c r="K86" t="s">
        <v>60</v>
      </c>
      <c r="L86" s="4">
        <v>43615</v>
      </c>
      <c r="M86" s="4">
        <v>43830</v>
      </c>
      <c r="N86">
        <v>1</v>
      </c>
      <c r="O86" t="s">
        <v>84</v>
      </c>
      <c r="P86" t="s">
        <v>246</v>
      </c>
      <c r="Q86">
        <v>1</v>
      </c>
      <c r="R86" t="s">
        <v>438</v>
      </c>
      <c r="S86" t="s">
        <v>1000</v>
      </c>
      <c r="T86" t="s">
        <v>1532</v>
      </c>
      <c r="U86" t="s">
        <v>80</v>
      </c>
      <c r="V86" t="s">
        <v>1548</v>
      </c>
      <c r="W86">
        <v>267.98</v>
      </c>
      <c r="X86">
        <v>29.98</v>
      </c>
      <c r="Y86">
        <v>1</v>
      </c>
      <c r="Z86" t="s">
        <v>645</v>
      </c>
      <c r="AA86" t="s">
        <v>2347</v>
      </c>
      <c r="AB86">
        <v>1</v>
      </c>
      <c r="AC86" t="s">
        <v>2633</v>
      </c>
      <c r="AD86">
        <v>49</v>
      </c>
      <c r="AE86" t="s">
        <v>2635</v>
      </c>
      <c r="AF86" s="4">
        <v>43740</v>
      </c>
      <c r="AG86" s="4">
        <v>43799</v>
      </c>
      <c r="AH86" t="s">
        <v>84</v>
      </c>
      <c r="AI86" t="s">
        <v>246</v>
      </c>
      <c r="AJ86" t="s">
        <v>438</v>
      </c>
      <c r="AK86" t="s">
        <v>1000</v>
      </c>
      <c r="AL86" t="s">
        <v>1532</v>
      </c>
      <c r="AM86" t="s">
        <v>80</v>
      </c>
      <c r="AN86" t="s">
        <v>1548</v>
      </c>
      <c r="AO86" t="s">
        <v>645</v>
      </c>
      <c r="AP86" t="s">
        <v>2347</v>
      </c>
      <c r="AQ86" t="str">
        <f t="shared" si="1"/>
        <v>60135437682noFemale437152Facebook4361543830267.9829.981control49Changing color of background from blue to green4374043799981133.99214.9913</v>
      </c>
      <c r="AR86">
        <f>COUNTIF(AQ$2:AQ86,AQ86)</f>
        <v>1</v>
      </c>
    </row>
    <row r="87" spans="1:44" x14ac:dyDescent="0.25">
      <c r="A87">
        <v>61</v>
      </c>
      <c r="B87">
        <v>316</v>
      </c>
      <c r="C87" s="4">
        <v>43768</v>
      </c>
      <c r="D87">
        <v>6</v>
      </c>
      <c r="E87" t="s">
        <v>33</v>
      </c>
      <c r="F87" t="s">
        <v>44</v>
      </c>
      <c r="G87" t="s">
        <v>55</v>
      </c>
      <c r="H87" t="s">
        <v>58</v>
      </c>
      <c r="I87" s="4">
        <v>43559</v>
      </c>
      <c r="J87">
        <v>2</v>
      </c>
      <c r="L87" s="4"/>
      <c r="M87" s="4"/>
      <c r="N87">
        <v>1</v>
      </c>
      <c r="O87" t="s">
        <v>67</v>
      </c>
      <c r="P87" t="s">
        <v>229</v>
      </c>
      <c r="Q87">
        <v>1</v>
      </c>
      <c r="R87" t="s">
        <v>439</v>
      </c>
      <c r="S87" t="s">
        <v>1001</v>
      </c>
      <c r="T87" t="s">
        <v>1533</v>
      </c>
      <c r="U87" t="s">
        <v>80</v>
      </c>
      <c r="V87" t="s">
        <v>1548</v>
      </c>
      <c r="W87">
        <v>119.98</v>
      </c>
      <c r="X87">
        <v>29.98</v>
      </c>
      <c r="Y87">
        <v>1</v>
      </c>
      <c r="Z87" t="s">
        <v>84</v>
      </c>
      <c r="AA87" t="s">
        <v>2366</v>
      </c>
      <c r="AB87">
        <v>1</v>
      </c>
      <c r="AC87" t="s">
        <v>2633</v>
      </c>
      <c r="AD87">
        <v>136</v>
      </c>
      <c r="AE87" t="s">
        <v>2635</v>
      </c>
      <c r="AF87" s="4">
        <v>43740</v>
      </c>
      <c r="AG87" s="4">
        <v>43799</v>
      </c>
      <c r="AH87" t="s">
        <v>67</v>
      </c>
      <c r="AI87" t="s">
        <v>229</v>
      </c>
      <c r="AJ87" t="s">
        <v>439</v>
      </c>
      <c r="AK87" t="s">
        <v>1001</v>
      </c>
      <c r="AL87" t="s">
        <v>1533</v>
      </c>
      <c r="AM87" t="s">
        <v>80</v>
      </c>
      <c r="AN87" t="s">
        <v>1548</v>
      </c>
      <c r="AO87" t="s">
        <v>84</v>
      </c>
      <c r="AP87" t="s">
        <v>2366</v>
      </c>
      <c r="AQ87" t="str">
        <f t="shared" si="1"/>
        <v>61316437686yesFemale435592119.9829.981control136Changing color of background from blue to green4374043799310259.99214.999</v>
      </c>
      <c r="AR87">
        <f>COUNTIF(AQ$2:AQ87,AQ87)</f>
        <v>1</v>
      </c>
    </row>
    <row r="88" spans="1:44" x14ac:dyDescent="0.25">
      <c r="A88">
        <v>62</v>
      </c>
      <c r="B88">
        <v>378</v>
      </c>
      <c r="C88" s="4">
        <v>43769</v>
      </c>
      <c r="D88">
        <v>4</v>
      </c>
      <c r="E88" t="s">
        <v>40</v>
      </c>
      <c r="F88" t="s">
        <v>51</v>
      </c>
      <c r="G88" t="s">
        <v>56</v>
      </c>
      <c r="H88" t="s">
        <v>57</v>
      </c>
      <c r="I88" s="4">
        <v>43537</v>
      </c>
      <c r="J88">
        <v>2</v>
      </c>
      <c r="L88" s="4"/>
      <c r="M88" s="4"/>
      <c r="N88">
        <v>1</v>
      </c>
      <c r="O88" t="s">
        <v>70</v>
      </c>
      <c r="P88" t="s">
        <v>232</v>
      </c>
      <c r="Q88">
        <v>1</v>
      </c>
      <c r="R88" t="s">
        <v>440</v>
      </c>
      <c r="S88" t="s">
        <v>1002</v>
      </c>
      <c r="T88" t="s">
        <v>1534</v>
      </c>
      <c r="U88" t="s">
        <v>67</v>
      </c>
      <c r="V88" t="s">
        <v>1517</v>
      </c>
      <c r="W88">
        <v>68.849999999999994</v>
      </c>
      <c r="X88">
        <v>59.97</v>
      </c>
      <c r="Y88">
        <v>1</v>
      </c>
      <c r="Z88" t="s">
        <v>432</v>
      </c>
      <c r="AA88" t="s">
        <v>2331</v>
      </c>
      <c r="AB88">
        <v>1</v>
      </c>
      <c r="AC88" t="s">
        <v>2633</v>
      </c>
      <c r="AD88">
        <v>178</v>
      </c>
      <c r="AE88" t="s">
        <v>2635</v>
      </c>
      <c r="AF88" s="4">
        <v>43740</v>
      </c>
      <c r="AG88" s="4">
        <v>43799</v>
      </c>
      <c r="AH88" t="s">
        <v>70</v>
      </c>
      <c r="AI88" t="s">
        <v>232</v>
      </c>
      <c r="AJ88" t="s">
        <v>440</v>
      </c>
      <c r="AK88" t="s">
        <v>1002</v>
      </c>
      <c r="AL88" t="s">
        <v>1534</v>
      </c>
      <c r="AM88" t="s">
        <v>67</v>
      </c>
      <c r="AN88" t="s">
        <v>1517</v>
      </c>
      <c r="AO88" t="s">
        <v>432</v>
      </c>
      <c r="AP88" t="s">
        <v>2331</v>
      </c>
      <c r="AQ88" t="str">
        <f t="shared" si="1"/>
        <v>62378437694noMale43537268.8559.971control178Changing color of background from blue to green4374043799517022.95319.9921</v>
      </c>
      <c r="AR88">
        <f>COUNTIF(AQ$2:AQ88,AQ88)</f>
        <v>1</v>
      </c>
    </row>
    <row r="89" spans="1:44" x14ac:dyDescent="0.25">
      <c r="A89">
        <v>63</v>
      </c>
      <c r="B89">
        <v>129</v>
      </c>
      <c r="C89" s="4">
        <v>43770</v>
      </c>
      <c r="D89">
        <v>2</v>
      </c>
      <c r="E89" t="s">
        <v>38</v>
      </c>
      <c r="F89" t="s">
        <v>49</v>
      </c>
      <c r="G89" t="s">
        <v>56</v>
      </c>
      <c r="H89" t="s">
        <v>58</v>
      </c>
      <c r="I89" s="4">
        <v>43622</v>
      </c>
      <c r="J89">
        <v>3</v>
      </c>
      <c r="K89" t="s">
        <v>59</v>
      </c>
      <c r="L89" s="4">
        <v>43615</v>
      </c>
      <c r="M89" s="4">
        <v>43830</v>
      </c>
      <c r="N89">
        <v>1</v>
      </c>
      <c r="O89" t="s">
        <v>86</v>
      </c>
      <c r="P89" t="s">
        <v>248</v>
      </c>
      <c r="Q89">
        <v>1</v>
      </c>
      <c r="R89" t="s">
        <v>441</v>
      </c>
      <c r="S89" t="s">
        <v>1003</v>
      </c>
      <c r="T89" t="s">
        <v>1535</v>
      </c>
      <c r="U89" t="s">
        <v>69</v>
      </c>
      <c r="V89" t="s">
        <v>1577</v>
      </c>
      <c r="W89">
        <v>43.99</v>
      </c>
      <c r="X89">
        <v>24.99</v>
      </c>
      <c r="Y89">
        <v>1</v>
      </c>
      <c r="Z89" t="s">
        <v>530</v>
      </c>
      <c r="AA89" t="s">
        <v>2367</v>
      </c>
      <c r="AB89">
        <v>1</v>
      </c>
      <c r="AC89" t="s">
        <v>2634</v>
      </c>
      <c r="AD89">
        <v>48</v>
      </c>
      <c r="AE89" t="s">
        <v>2635</v>
      </c>
      <c r="AF89" s="4">
        <v>43740</v>
      </c>
      <c r="AG89" s="4">
        <v>43799</v>
      </c>
      <c r="AH89" t="s">
        <v>86</v>
      </c>
      <c r="AI89" t="s">
        <v>248</v>
      </c>
      <c r="AJ89" t="s">
        <v>441</v>
      </c>
      <c r="AK89" t="s">
        <v>2640</v>
      </c>
      <c r="AL89" t="s">
        <v>1535</v>
      </c>
      <c r="AM89" t="s">
        <v>69</v>
      </c>
      <c r="AN89" t="s">
        <v>1577</v>
      </c>
      <c r="AO89" t="s">
        <v>530</v>
      </c>
      <c r="AP89" t="s">
        <v>2367</v>
      </c>
      <c r="AQ89" t="str">
        <f t="shared" si="1"/>
        <v>63129437702noFemale436223Google Ads436154383043.9924.991test48Changing color of background from blue to green4374043799710643.99124.9916</v>
      </c>
      <c r="AR89">
        <f>COUNTIF(AQ$2:AQ89,AQ89)</f>
        <v>1</v>
      </c>
    </row>
    <row r="90" spans="1:44" x14ac:dyDescent="0.25">
      <c r="A90">
        <v>64</v>
      </c>
      <c r="B90">
        <v>438</v>
      </c>
      <c r="C90" s="4">
        <v>43770</v>
      </c>
      <c r="D90">
        <v>3</v>
      </c>
      <c r="E90" t="s">
        <v>34</v>
      </c>
      <c r="F90" t="s">
        <v>45</v>
      </c>
      <c r="G90" t="s">
        <v>56</v>
      </c>
      <c r="H90" t="s">
        <v>58</v>
      </c>
      <c r="I90" s="4">
        <v>43583</v>
      </c>
      <c r="J90">
        <v>2</v>
      </c>
      <c r="L90" s="4"/>
      <c r="M90" s="4"/>
      <c r="N90">
        <v>2</v>
      </c>
      <c r="O90" t="s">
        <v>94</v>
      </c>
      <c r="P90" t="s">
        <v>256</v>
      </c>
      <c r="Q90">
        <v>2</v>
      </c>
      <c r="R90" t="s">
        <v>442</v>
      </c>
      <c r="S90" t="s">
        <v>1004</v>
      </c>
      <c r="T90" t="s">
        <v>1536</v>
      </c>
      <c r="U90" t="s">
        <v>71</v>
      </c>
      <c r="V90" t="s">
        <v>1902</v>
      </c>
      <c r="W90">
        <v>132.94</v>
      </c>
      <c r="X90">
        <v>44.98</v>
      </c>
      <c r="Y90">
        <v>2</v>
      </c>
      <c r="Z90" t="s">
        <v>2098</v>
      </c>
      <c r="AA90" t="s">
        <v>2368</v>
      </c>
      <c r="AB90">
        <v>1</v>
      </c>
      <c r="AC90" t="s">
        <v>2633</v>
      </c>
      <c r="AD90">
        <v>218</v>
      </c>
      <c r="AE90" t="s">
        <v>2635</v>
      </c>
      <c r="AF90" s="4">
        <v>43740</v>
      </c>
      <c r="AG90" s="4">
        <v>43799</v>
      </c>
      <c r="AH90" t="s">
        <v>70</v>
      </c>
      <c r="AI90" t="s">
        <v>232</v>
      </c>
      <c r="AJ90" t="s">
        <v>411</v>
      </c>
      <c r="AK90" t="s">
        <v>973</v>
      </c>
      <c r="AL90" t="s">
        <v>1506</v>
      </c>
      <c r="AM90" t="s">
        <v>69</v>
      </c>
      <c r="AN90" t="s">
        <v>1517</v>
      </c>
      <c r="AO90" t="s">
        <v>673</v>
      </c>
      <c r="AP90" t="s">
        <v>2348</v>
      </c>
      <c r="AQ90" t="str">
        <f t="shared" si="1"/>
        <v>64438437703noFemale435832132.9444.981control218Changing color of background from blue to green437404379953095.95119.9912</v>
      </c>
      <c r="AR90">
        <f>COUNTIF(AQ$2:AQ90,AQ90)</f>
        <v>1</v>
      </c>
    </row>
    <row r="91" spans="1:44" x14ac:dyDescent="0.25">
      <c r="A91">
        <v>64</v>
      </c>
      <c r="B91">
        <v>438</v>
      </c>
      <c r="C91" s="4">
        <v>43770</v>
      </c>
      <c r="D91">
        <v>3</v>
      </c>
      <c r="E91" t="s">
        <v>34</v>
      </c>
      <c r="F91" t="s">
        <v>45</v>
      </c>
      <c r="G91" t="s">
        <v>56</v>
      </c>
      <c r="H91" t="s">
        <v>58</v>
      </c>
      <c r="I91" s="4">
        <v>43583</v>
      </c>
      <c r="J91">
        <v>2</v>
      </c>
      <c r="L91" s="4"/>
      <c r="M91" s="4"/>
      <c r="N91">
        <v>2</v>
      </c>
      <c r="O91" t="s">
        <v>94</v>
      </c>
      <c r="P91" t="s">
        <v>256</v>
      </c>
      <c r="Q91">
        <v>2</v>
      </c>
      <c r="R91" t="s">
        <v>442</v>
      </c>
      <c r="S91" t="s">
        <v>1004</v>
      </c>
      <c r="T91" t="s">
        <v>1536</v>
      </c>
      <c r="U91" t="s">
        <v>71</v>
      </c>
      <c r="V91" t="s">
        <v>1902</v>
      </c>
      <c r="W91">
        <v>132.94</v>
      </c>
      <c r="X91">
        <v>44.98</v>
      </c>
      <c r="Y91">
        <v>2</v>
      </c>
      <c r="Z91" t="s">
        <v>2098</v>
      </c>
      <c r="AA91" t="s">
        <v>2368</v>
      </c>
      <c r="AB91">
        <v>1</v>
      </c>
      <c r="AC91" t="s">
        <v>2633</v>
      </c>
      <c r="AD91">
        <v>218</v>
      </c>
      <c r="AE91" t="s">
        <v>2635</v>
      </c>
      <c r="AF91" s="4">
        <v>43740</v>
      </c>
      <c r="AG91" s="4">
        <v>43799</v>
      </c>
      <c r="AH91" t="s">
        <v>86</v>
      </c>
      <c r="AI91" t="s">
        <v>248</v>
      </c>
      <c r="AJ91" t="s">
        <v>432</v>
      </c>
      <c r="AK91" t="s">
        <v>995</v>
      </c>
      <c r="AL91" t="s">
        <v>1527</v>
      </c>
      <c r="AM91" t="s">
        <v>69</v>
      </c>
      <c r="AN91" t="s">
        <v>1577</v>
      </c>
      <c r="AO91" t="s">
        <v>549</v>
      </c>
      <c r="AP91" t="s">
        <v>2362</v>
      </c>
      <c r="AQ91" t="str">
        <f t="shared" si="1"/>
        <v>64438437703noFemale435832132.9444.981control218Changing color of background from blue to green437404379972136.99124.9922</v>
      </c>
      <c r="AR91">
        <f>COUNTIF(AQ$2:AQ91,AQ91)</f>
        <v>1</v>
      </c>
    </row>
    <row r="92" spans="1:44" x14ac:dyDescent="0.25">
      <c r="A92">
        <v>65</v>
      </c>
      <c r="B92">
        <v>15</v>
      </c>
      <c r="C92" s="4">
        <v>43771</v>
      </c>
      <c r="D92">
        <v>2</v>
      </c>
      <c r="E92" t="s">
        <v>38</v>
      </c>
      <c r="F92" t="s">
        <v>49</v>
      </c>
      <c r="G92" t="s">
        <v>55</v>
      </c>
      <c r="H92" t="s">
        <v>58</v>
      </c>
      <c r="I92" s="4">
        <v>43739</v>
      </c>
      <c r="J92">
        <v>1</v>
      </c>
      <c r="K92" t="s">
        <v>61</v>
      </c>
      <c r="L92" s="4">
        <v>43615</v>
      </c>
      <c r="M92" s="4">
        <v>43830</v>
      </c>
      <c r="N92">
        <v>1</v>
      </c>
      <c r="O92" t="s">
        <v>86</v>
      </c>
      <c r="P92" t="s">
        <v>248</v>
      </c>
      <c r="Q92">
        <v>1</v>
      </c>
      <c r="R92" t="s">
        <v>443</v>
      </c>
      <c r="S92" t="s">
        <v>1005</v>
      </c>
      <c r="T92" t="s">
        <v>1513</v>
      </c>
      <c r="U92" t="s">
        <v>80</v>
      </c>
      <c r="V92" t="s">
        <v>1577</v>
      </c>
      <c r="W92">
        <v>59.98</v>
      </c>
      <c r="X92">
        <v>49.98</v>
      </c>
      <c r="Y92">
        <v>1</v>
      </c>
      <c r="Z92" t="s">
        <v>549</v>
      </c>
      <c r="AA92" t="s">
        <v>2362</v>
      </c>
      <c r="AB92">
        <v>1</v>
      </c>
      <c r="AC92" t="s">
        <v>2633</v>
      </c>
      <c r="AD92">
        <v>12</v>
      </c>
      <c r="AE92" t="s">
        <v>2635</v>
      </c>
      <c r="AF92" s="4">
        <v>43740</v>
      </c>
      <c r="AG92" s="4">
        <v>43799</v>
      </c>
      <c r="AH92" t="s">
        <v>86</v>
      </c>
      <c r="AI92" t="s">
        <v>248</v>
      </c>
      <c r="AJ92" t="s">
        <v>443</v>
      </c>
      <c r="AK92" t="s">
        <v>1005</v>
      </c>
      <c r="AL92" t="s">
        <v>1513</v>
      </c>
      <c r="AM92" t="s">
        <v>80</v>
      </c>
      <c r="AN92" t="s">
        <v>1577</v>
      </c>
      <c r="AO92" t="s">
        <v>549</v>
      </c>
      <c r="AP92" t="s">
        <v>2362</v>
      </c>
      <c r="AQ92" t="str">
        <f t="shared" si="1"/>
        <v>6515437712yesFemale437391YouTube436154383059.9849.981control12Changing color of background from blue to green437404379977829.99224.9922</v>
      </c>
      <c r="AR92">
        <f>COUNTIF(AQ$2:AQ92,AQ92)</f>
        <v>1</v>
      </c>
    </row>
    <row r="93" spans="1:44" x14ac:dyDescent="0.25">
      <c r="A93">
        <v>66</v>
      </c>
      <c r="B93">
        <v>363</v>
      </c>
      <c r="C93" s="4">
        <v>43771</v>
      </c>
      <c r="D93">
        <v>2</v>
      </c>
      <c r="E93" t="s">
        <v>38</v>
      </c>
      <c r="F93" t="s">
        <v>49</v>
      </c>
      <c r="G93" t="s">
        <v>55</v>
      </c>
      <c r="H93" t="s">
        <v>57</v>
      </c>
      <c r="I93" s="4">
        <v>43682</v>
      </c>
      <c r="J93">
        <v>3</v>
      </c>
      <c r="K93" t="s">
        <v>59</v>
      </c>
      <c r="L93" s="4">
        <v>43615</v>
      </c>
      <c r="M93" s="4">
        <v>43830</v>
      </c>
      <c r="N93">
        <v>1</v>
      </c>
      <c r="O93" t="s">
        <v>69</v>
      </c>
      <c r="P93" t="s">
        <v>231</v>
      </c>
      <c r="Q93">
        <v>1</v>
      </c>
      <c r="R93" t="s">
        <v>425</v>
      </c>
      <c r="S93" t="s">
        <v>987</v>
      </c>
      <c r="T93" t="s">
        <v>1520</v>
      </c>
      <c r="U93" t="s">
        <v>67</v>
      </c>
      <c r="V93" t="s">
        <v>1577</v>
      </c>
      <c r="W93">
        <v>398.97</v>
      </c>
      <c r="X93">
        <v>74.97</v>
      </c>
      <c r="Y93">
        <v>1</v>
      </c>
      <c r="Z93" t="s">
        <v>78</v>
      </c>
      <c r="AA93" t="s">
        <v>2330</v>
      </c>
      <c r="AB93">
        <v>1</v>
      </c>
      <c r="AC93" t="s">
        <v>2633</v>
      </c>
      <c r="AD93">
        <v>167</v>
      </c>
      <c r="AE93" t="s">
        <v>2635</v>
      </c>
      <c r="AF93" s="4">
        <v>43740</v>
      </c>
      <c r="AG93" s="4">
        <v>43799</v>
      </c>
      <c r="AH93" t="s">
        <v>69</v>
      </c>
      <c r="AI93" t="s">
        <v>231</v>
      </c>
      <c r="AJ93" t="s">
        <v>425</v>
      </c>
      <c r="AK93" t="s">
        <v>987</v>
      </c>
      <c r="AL93" t="s">
        <v>1520</v>
      </c>
      <c r="AM93" t="s">
        <v>67</v>
      </c>
      <c r="AN93" t="s">
        <v>1577</v>
      </c>
      <c r="AO93" t="s">
        <v>78</v>
      </c>
      <c r="AP93" t="s">
        <v>2330</v>
      </c>
      <c r="AQ93" t="str">
        <f t="shared" si="1"/>
        <v>66363437712yesMale436823Google Ads4361543830398.9774.971control167Changing color of background from blue to green43740437991125132.99324.998</v>
      </c>
      <c r="AR93">
        <f>COUNTIF(AQ$2:AQ93,AQ93)</f>
        <v>1</v>
      </c>
    </row>
    <row r="94" spans="1:44" x14ac:dyDescent="0.25">
      <c r="A94">
        <v>67</v>
      </c>
      <c r="B94">
        <v>48</v>
      </c>
      <c r="C94" s="4">
        <v>43773</v>
      </c>
      <c r="D94">
        <v>7</v>
      </c>
      <c r="E94" t="s">
        <v>35</v>
      </c>
      <c r="F94" t="s">
        <v>46</v>
      </c>
      <c r="G94" t="s">
        <v>55</v>
      </c>
      <c r="H94" t="s">
        <v>58</v>
      </c>
      <c r="I94" s="4">
        <v>43728</v>
      </c>
      <c r="J94">
        <v>1</v>
      </c>
      <c r="K94" t="s">
        <v>61</v>
      </c>
      <c r="L94" s="4">
        <v>43615</v>
      </c>
      <c r="M94" s="4">
        <v>43830</v>
      </c>
      <c r="N94">
        <v>1</v>
      </c>
      <c r="O94" t="s">
        <v>90</v>
      </c>
      <c r="P94" t="s">
        <v>252</v>
      </c>
      <c r="Q94">
        <v>1</v>
      </c>
      <c r="R94" t="s">
        <v>444</v>
      </c>
      <c r="S94" t="s">
        <v>1006</v>
      </c>
      <c r="T94" t="s">
        <v>1537</v>
      </c>
      <c r="U94" t="s">
        <v>80</v>
      </c>
      <c r="V94" t="s">
        <v>1562</v>
      </c>
      <c r="W94">
        <v>31.94</v>
      </c>
      <c r="X94">
        <v>19.98</v>
      </c>
      <c r="Y94">
        <v>1</v>
      </c>
      <c r="Z94" t="s">
        <v>645</v>
      </c>
      <c r="AA94" t="s">
        <v>2347</v>
      </c>
      <c r="AB94">
        <v>1</v>
      </c>
      <c r="AC94" t="s">
        <v>2634</v>
      </c>
      <c r="AD94">
        <v>24</v>
      </c>
      <c r="AE94" t="s">
        <v>2635</v>
      </c>
      <c r="AF94" s="4">
        <v>43740</v>
      </c>
      <c r="AG94" s="4">
        <v>43799</v>
      </c>
      <c r="AH94" t="s">
        <v>90</v>
      </c>
      <c r="AI94" t="s">
        <v>252</v>
      </c>
      <c r="AJ94" t="s">
        <v>444</v>
      </c>
      <c r="AK94" t="s">
        <v>1006</v>
      </c>
      <c r="AL94" t="s">
        <v>1537</v>
      </c>
      <c r="AM94" t="s">
        <v>80</v>
      </c>
      <c r="AN94" t="s">
        <v>1562</v>
      </c>
      <c r="AO94" t="s">
        <v>645</v>
      </c>
      <c r="AP94" t="s">
        <v>2347</v>
      </c>
      <c r="AQ94" t="str">
        <f t="shared" si="1"/>
        <v>6748437737yesFemale437281YouTube436154383031.9419.981test24Changing color of background from blue to green4374043799612215.9729.9913</v>
      </c>
      <c r="AR94">
        <f>COUNTIF(AQ$2:AQ94,AQ94)</f>
        <v>1</v>
      </c>
    </row>
    <row r="95" spans="1:44" x14ac:dyDescent="0.25">
      <c r="A95">
        <v>68</v>
      </c>
      <c r="B95">
        <v>179</v>
      </c>
      <c r="C95" s="4">
        <v>43773</v>
      </c>
      <c r="D95">
        <v>11</v>
      </c>
      <c r="E95" t="s">
        <v>37</v>
      </c>
      <c r="F95" t="s">
        <v>48</v>
      </c>
      <c r="G95" t="s">
        <v>56</v>
      </c>
      <c r="H95" t="s">
        <v>57</v>
      </c>
      <c r="I95" s="4">
        <v>43706</v>
      </c>
      <c r="J95">
        <v>3</v>
      </c>
      <c r="K95" t="s">
        <v>59</v>
      </c>
      <c r="L95" s="4">
        <v>43615</v>
      </c>
      <c r="M95" s="4">
        <v>43830</v>
      </c>
      <c r="N95">
        <v>1</v>
      </c>
      <c r="O95" t="s">
        <v>67</v>
      </c>
      <c r="P95" t="s">
        <v>229</v>
      </c>
      <c r="Q95">
        <v>1</v>
      </c>
      <c r="R95" t="s">
        <v>445</v>
      </c>
      <c r="S95" t="s">
        <v>1007</v>
      </c>
      <c r="T95" t="s">
        <v>1533</v>
      </c>
      <c r="U95" t="s">
        <v>80</v>
      </c>
      <c r="V95" t="s">
        <v>1548</v>
      </c>
      <c r="W95">
        <v>119.98</v>
      </c>
      <c r="X95">
        <v>29.98</v>
      </c>
      <c r="Y95">
        <v>1</v>
      </c>
      <c r="Z95" t="s">
        <v>79</v>
      </c>
      <c r="AA95" t="s">
        <v>2349</v>
      </c>
      <c r="AB95">
        <v>1</v>
      </c>
      <c r="AC95" t="s">
        <v>2634</v>
      </c>
      <c r="AD95">
        <v>68</v>
      </c>
      <c r="AE95" t="s">
        <v>2635</v>
      </c>
      <c r="AF95" s="4">
        <v>43740</v>
      </c>
      <c r="AG95" s="4">
        <v>43799</v>
      </c>
      <c r="AH95" t="s">
        <v>67</v>
      </c>
      <c r="AI95" t="s">
        <v>229</v>
      </c>
      <c r="AJ95" t="s">
        <v>445</v>
      </c>
      <c r="AK95" t="s">
        <v>1007</v>
      </c>
      <c r="AL95" t="s">
        <v>1533</v>
      </c>
      <c r="AM95" t="s">
        <v>80</v>
      </c>
      <c r="AN95" t="s">
        <v>1548</v>
      </c>
      <c r="AO95" t="s">
        <v>79</v>
      </c>
      <c r="AP95" t="s">
        <v>2349</v>
      </c>
      <c r="AQ95" t="str">
        <f t="shared" si="1"/>
        <v>681794377311noMale437063Google Ads4361543830119.9829.981test68Changing color of background from blue to green4374043799310459.99214.994</v>
      </c>
      <c r="AR95">
        <f>COUNTIF(AQ$2:AQ95,AQ95)</f>
        <v>1</v>
      </c>
    </row>
    <row r="96" spans="1:44" x14ac:dyDescent="0.25">
      <c r="A96">
        <v>69</v>
      </c>
      <c r="B96">
        <v>368</v>
      </c>
      <c r="C96" s="4">
        <v>43773</v>
      </c>
      <c r="D96">
        <v>5</v>
      </c>
      <c r="E96" t="s">
        <v>36</v>
      </c>
      <c r="F96" t="s">
        <v>47</v>
      </c>
      <c r="G96" t="s">
        <v>56</v>
      </c>
      <c r="H96" t="s">
        <v>57</v>
      </c>
      <c r="I96" s="4">
        <v>43583</v>
      </c>
      <c r="J96">
        <v>2</v>
      </c>
      <c r="L96" s="4"/>
      <c r="M96" s="4"/>
      <c r="N96">
        <v>2</v>
      </c>
      <c r="O96" t="s">
        <v>95</v>
      </c>
      <c r="P96" t="s">
        <v>257</v>
      </c>
      <c r="Q96">
        <v>3</v>
      </c>
      <c r="R96" t="s">
        <v>446</v>
      </c>
      <c r="S96" t="s">
        <v>1008</v>
      </c>
      <c r="T96" t="s">
        <v>1538</v>
      </c>
      <c r="U96" t="s">
        <v>2000</v>
      </c>
      <c r="V96" t="s">
        <v>2041</v>
      </c>
      <c r="W96">
        <v>276.74</v>
      </c>
      <c r="X96">
        <v>89.94</v>
      </c>
      <c r="Y96">
        <v>3</v>
      </c>
      <c r="Z96" t="s">
        <v>2099</v>
      </c>
      <c r="AA96" t="s">
        <v>2369</v>
      </c>
      <c r="AB96">
        <v>1</v>
      </c>
      <c r="AC96" t="s">
        <v>2633</v>
      </c>
      <c r="AD96">
        <v>170</v>
      </c>
      <c r="AE96" t="s">
        <v>2635</v>
      </c>
      <c r="AF96" s="4">
        <v>43740</v>
      </c>
      <c r="AG96" s="4">
        <v>43799</v>
      </c>
      <c r="AH96" t="s">
        <v>67</v>
      </c>
      <c r="AI96" t="s">
        <v>229</v>
      </c>
      <c r="AJ96" t="s">
        <v>416</v>
      </c>
      <c r="AK96" t="s">
        <v>978</v>
      </c>
      <c r="AL96" t="s">
        <v>1511</v>
      </c>
      <c r="AM96" t="s">
        <v>67</v>
      </c>
      <c r="AN96" t="s">
        <v>1548</v>
      </c>
      <c r="AO96" t="s">
        <v>652</v>
      </c>
      <c r="AP96" t="s">
        <v>2352</v>
      </c>
      <c r="AQ96" t="str">
        <f t="shared" si="1"/>
        <v>69368437735noMale435832276.7489.941control170Changing color of background from blue to green4374043799311723.95314.9911</v>
      </c>
      <c r="AR96">
        <f>COUNTIF(AQ$2:AQ96,AQ96)</f>
        <v>1</v>
      </c>
    </row>
    <row r="97" spans="1:44" x14ac:dyDescent="0.25">
      <c r="A97">
        <v>69</v>
      </c>
      <c r="B97">
        <v>368</v>
      </c>
      <c r="C97" s="4">
        <v>43773</v>
      </c>
      <c r="D97">
        <v>5</v>
      </c>
      <c r="E97" t="s">
        <v>36</v>
      </c>
      <c r="F97" t="s">
        <v>47</v>
      </c>
      <c r="G97" t="s">
        <v>56</v>
      </c>
      <c r="H97" t="s">
        <v>57</v>
      </c>
      <c r="I97" s="4">
        <v>43583</v>
      </c>
      <c r="J97">
        <v>2</v>
      </c>
      <c r="L97" s="4"/>
      <c r="M97" s="4"/>
      <c r="N97">
        <v>2</v>
      </c>
      <c r="O97" t="s">
        <v>95</v>
      </c>
      <c r="P97" t="s">
        <v>257</v>
      </c>
      <c r="Q97">
        <v>3</v>
      </c>
      <c r="R97" t="s">
        <v>446</v>
      </c>
      <c r="S97" t="s">
        <v>1008</v>
      </c>
      <c r="T97" t="s">
        <v>1538</v>
      </c>
      <c r="U97" t="s">
        <v>2000</v>
      </c>
      <c r="V97" t="s">
        <v>2041</v>
      </c>
      <c r="W97">
        <v>276.74</v>
      </c>
      <c r="X97">
        <v>89.94</v>
      </c>
      <c r="Y97">
        <v>3</v>
      </c>
      <c r="Z97" t="s">
        <v>2099</v>
      </c>
      <c r="AA97" t="s">
        <v>2369</v>
      </c>
      <c r="AB97">
        <v>1</v>
      </c>
      <c r="AC97" t="s">
        <v>2633</v>
      </c>
      <c r="AD97">
        <v>170</v>
      </c>
      <c r="AE97" t="s">
        <v>2635</v>
      </c>
      <c r="AF97" s="4">
        <v>43740</v>
      </c>
      <c r="AG97" s="4">
        <v>43799</v>
      </c>
      <c r="AH97" t="s">
        <v>67</v>
      </c>
      <c r="AI97" t="s">
        <v>229</v>
      </c>
      <c r="AJ97" t="s">
        <v>527</v>
      </c>
      <c r="AK97" t="s">
        <v>953</v>
      </c>
      <c r="AL97" t="s">
        <v>1617</v>
      </c>
      <c r="AM97" t="s">
        <v>69</v>
      </c>
      <c r="AN97" t="s">
        <v>1548</v>
      </c>
      <c r="AO97" t="s">
        <v>84</v>
      </c>
      <c r="AP97" t="s">
        <v>2366</v>
      </c>
      <c r="AQ97" t="str">
        <f t="shared" si="1"/>
        <v>69368437735noMale435832276.7489.941control170Changing color of background from blue to green4374043799313730.99114.999</v>
      </c>
      <c r="AR97">
        <f>COUNTIF(AQ$2:AQ97,AQ97)</f>
        <v>1</v>
      </c>
    </row>
    <row r="98" spans="1:44" x14ac:dyDescent="0.25">
      <c r="A98">
        <v>69</v>
      </c>
      <c r="B98">
        <v>368</v>
      </c>
      <c r="C98" s="4">
        <v>43773</v>
      </c>
      <c r="D98">
        <v>5</v>
      </c>
      <c r="E98" t="s">
        <v>36</v>
      </c>
      <c r="F98" t="s">
        <v>47</v>
      </c>
      <c r="G98" t="s">
        <v>56</v>
      </c>
      <c r="H98" t="s">
        <v>57</v>
      </c>
      <c r="I98" s="4">
        <v>43583</v>
      </c>
      <c r="J98">
        <v>2</v>
      </c>
      <c r="L98" s="4"/>
      <c r="M98" s="4"/>
      <c r="N98">
        <v>2</v>
      </c>
      <c r="O98" t="s">
        <v>95</v>
      </c>
      <c r="P98" t="s">
        <v>257</v>
      </c>
      <c r="Q98">
        <v>3</v>
      </c>
      <c r="R98" t="s">
        <v>446</v>
      </c>
      <c r="S98" t="s">
        <v>1008</v>
      </c>
      <c r="T98" t="s">
        <v>1538</v>
      </c>
      <c r="U98" t="s">
        <v>2000</v>
      </c>
      <c r="V98" t="s">
        <v>2041</v>
      </c>
      <c r="W98">
        <v>276.74</v>
      </c>
      <c r="X98">
        <v>89.94</v>
      </c>
      <c r="Y98">
        <v>3</v>
      </c>
      <c r="Z98" t="s">
        <v>2099</v>
      </c>
      <c r="AA98" t="s">
        <v>2369</v>
      </c>
      <c r="AB98">
        <v>1</v>
      </c>
      <c r="AC98" t="s">
        <v>2633</v>
      </c>
      <c r="AD98">
        <v>170</v>
      </c>
      <c r="AE98" t="s">
        <v>2635</v>
      </c>
      <c r="AF98" s="4">
        <v>43740</v>
      </c>
      <c r="AG98" s="4">
        <v>43799</v>
      </c>
      <c r="AH98" t="s">
        <v>79</v>
      </c>
      <c r="AI98" t="s">
        <v>241</v>
      </c>
      <c r="AJ98" t="s">
        <v>406</v>
      </c>
      <c r="AK98" t="s">
        <v>968</v>
      </c>
      <c r="AL98" t="s">
        <v>1501</v>
      </c>
      <c r="AM98" t="s">
        <v>80</v>
      </c>
      <c r="AN98" t="s">
        <v>1548</v>
      </c>
      <c r="AO98" t="s">
        <v>65</v>
      </c>
      <c r="AP98" t="s">
        <v>2343</v>
      </c>
      <c r="AQ98" t="str">
        <f t="shared" si="1"/>
        <v>69368437735noMale435832276.7489.941control170Changing color of background from blue to green4374043799411286.95214.9910</v>
      </c>
      <c r="AR98">
        <f>COUNTIF(AQ$2:AQ98,AQ98)</f>
        <v>1</v>
      </c>
    </row>
    <row r="99" spans="1:44" x14ac:dyDescent="0.25">
      <c r="A99">
        <v>70</v>
      </c>
      <c r="B99">
        <v>2</v>
      </c>
      <c r="C99" s="4">
        <v>43775</v>
      </c>
      <c r="D99">
        <v>10</v>
      </c>
      <c r="E99" t="s">
        <v>42</v>
      </c>
      <c r="F99" t="s">
        <v>53</v>
      </c>
      <c r="G99" t="s">
        <v>55</v>
      </c>
      <c r="H99" t="s">
        <v>57</v>
      </c>
      <c r="I99" s="4">
        <v>43739</v>
      </c>
      <c r="J99">
        <v>2</v>
      </c>
      <c r="K99" t="s">
        <v>60</v>
      </c>
      <c r="L99" s="4">
        <v>43615</v>
      </c>
      <c r="M99" s="4">
        <v>43830</v>
      </c>
      <c r="N99">
        <v>2</v>
      </c>
      <c r="O99" t="s">
        <v>89</v>
      </c>
      <c r="P99" t="s">
        <v>251</v>
      </c>
      <c r="Q99">
        <v>2</v>
      </c>
      <c r="R99" t="s">
        <v>447</v>
      </c>
      <c r="S99" t="s">
        <v>1009</v>
      </c>
      <c r="T99" t="s">
        <v>1539</v>
      </c>
      <c r="U99" t="s">
        <v>88</v>
      </c>
      <c r="V99" t="s">
        <v>2039</v>
      </c>
      <c r="W99">
        <v>81.96</v>
      </c>
      <c r="X99">
        <v>49.96</v>
      </c>
      <c r="Y99">
        <v>2</v>
      </c>
      <c r="Z99" t="s">
        <v>2100</v>
      </c>
      <c r="AA99" t="s">
        <v>2370</v>
      </c>
      <c r="AB99">
        <v>1</v>
      </c>
      <c r="AC99" t="s">
        <v>2634</v>
      </c>
      <c r="AD99">
        <v>2</v>
      </c>
      <c r="AE99" t="s">
        <v>2635</v>
      </c>
      <c r="AF99" s="4">
        <v>43740</v>
      </c>
      <c r="AG99" s="4">
        <v>43799</v>
      </c>
      <c r="AH99" t="s">
        <v>90</v>
      </c>
      <c r="AI99" t="s">
        <v>252</v>
      </c>
      <c r="AJ99" t="s">
        <v>532</v>
      </c>
      <c r="AK99" t="s">
        <v>1094</v>
      </c>
      <c r="AL99" t="s">
        <v>1562</v>
      </c>
      <c r="AM99" t="s">
        <v>80</v>
      </c>
      <c r="AN99" t="s">
        <v>1562</v>
      </c>
      <c r="AO99" t="s">
        <v>645</v>
      </c>
      <c r="AP99" t="s">
        <v>2347</v>
      </c>
      <c r="AQ99" t="str">
        <f t="shared" si="1"/>
        <v>7024377510yesMale437392Facebook436154383081.9649.961test2Changing color of background from blue to green43740437996729.9929.9913</v>
      </c>
      <c r="AR99">
        <f>COUNTIF(AQ$2:AQ99,AQ99)</f>
        <v>1</v>
      </c>
    </row>
    <row r="100" spans="1:44" x14ac:dyDescent="0.25">
      <c r="A100">
        <v>70</v>
      </c>
      <c r="B100">
        <v>2</v>
      </c>
      <c r="C100" s="4">
        <v>43775</v>
      </c>
      <c r="D100">
        <v>10</v>
      </c>
      <c r="E100" t="s">
        <v>42</v>
      </c>
      <c r="F100" t="s">
        <v>53</v>
      </c>
      <c r="G100" t="s">
        <v>55</v>
      </c>
      <c r="H100" t="s">
        <v>57</v>
      </c>
      <c r="I100" s="4">
        <v>43739</v>
      </c>
      <c r="J100">
        <v>2</v>
      </c>
      <c r="K100" t="s">
        <v>60</v>
      </c>
      <c r="L100" s="4">
        <v>43615</v>
      </c>
      <c r="M100" s="4">
        <v>43830</v>
      </c>
      <c r="N100">
        <v>2</v>
      </c>
      <c r="O100" t="s">
        <v>89</v>
      </c>
      <c r="P100" t="s">
        <v>251</v>
      </c>
      <c r="Q100">
        <v>2</v>
      </c>
      <c r="R100" t="s">
        <v>447</v>
      </c>
      <c r="S100" t="s">
        <v>1009</v>
      </c>
      <c r="T100" t="s">
        <v>1539</v>
      </c>
      <c r="U100" t="s">
        <v>88</v>
      </c>
      <c r="V100" t="s">
        <v>2039</v>
      </c>
      <c r="W100">
        <v>81.96</v>
      </c>
      <c r="X100">
        <v>49.96</v>
      </c>
      <c r="Y100">
        <v>2</v>
      </c>
      <c r="Z100" t="s">
        <v>2100</v>
      </c>
      <c r="AA100" t="s">
        <v>2370</v>
      </c>
      <c r="AB100">
        <v>1</v>
      </c>
      <c r="AC100" t="s">
        <v>2634</v>
      </c>
      <c r="AD100">
        <v>2</v>
      </c>
      <c r="AE100" t="s">
        <v>2635</v>
      </c>
      <c r="AF100" s="4">
        <v>43740</v>
      </c>
      <c r="AG100" s="4">
        <v>43799</v>
      </c>
      <c r="AH100" t="s">
        <v>67</v>
      </c>
      <c r="AI100" t="s">
        <v>229</v>
      </c>
      <c r="AJ100" t="s">
        <v>527</v>
      </c>
      <c r="AK100" t="s">
        <v>953</v>
      </c>
      <c r="AL100" t="s">
        <v>1617</v>
      </c>
      <c r="AM100" t="s">
        <v>80</v>
      </c>
      <c r="AN100" t="s">
        <v>1548</v>
      </c>
      <c r="AO100" t="s">
        <v>84</v>
      </c>
      <c r="AP100" t="s">
        <v>2366</v>
      </c>
      <c r="AQ100" t="str">
        <f t="shared" si="1"/>
        <v>7024377510yesMale437392Facebook436154383081.9649.961test2Changing color of background from blue to green4374043799313730.99214.999</v>
      </c>
      <c r="AR100">
        <f>COUNTIF(AQ$2:AQ100,AQ100)</f>
        <v>1</v>
      </c>
    </row>
    <row r="101" spans="1:44" x14ac:dyDescent="0.25">
      <c r="A101">
        <v>71</v>
      </c>
      <c r="B101">
        <v>153</v>
      </c>
      <c r="C101" s="4">
        <v>43776</v>
      </c>
      <c r="D101">
        <v>10</v>
      </c>
      <c r="E101" t="s">
        <v>42</v>
      </c>
      <c r="F101" t="s">
        <v>53</v>
      </c>
      <c r="G101" t="s">
        <v>56</v>
      </c>
      <c r="H101" t="s">
        <v>57</v>
      </c>
      <c r="I101" s="4">
        <v>43739</v>
      </c>
      <c r="J101">
        <v>3</v>
      </c>
      <c r="K101" t="s">
        <v>59</v>
      </c>
      <c r="L101" s="4">
        <v>43615</v>
      </c>
      <c r="M101" s="4">
        <v>43830</v>
      </c>
      <c r="N101">
        <v>1</v>
      </c>
      <c r="O101" t="s">
        <v>69</v>
      </c>
      <c r="P101" t="s">
        <v>231</v>
      </c>
      <c r="Q101">
        <v>1</v>
      </c>
      <c r="R101" t="s">
        <v>448</v>
      </c>
      <c r="S101" t="s">
        <v>1010</v>
      </c>
      <c r="T101" t="s">
        <v>1540</v>
      </c>
      <c r="U101" t="s">
        <v>80</v>
      </c>
      <c r="V101" t="s">
        <v>1577</v>
      </c>
      <c r="W101">
        <v>13.98</v>
      </c>
      <c r="X101">
        <v>49.98</v>
      </c>
      <c r="Y101">
        <v>1</v>
      </c>
      <c r="Z101" t="s">
        <v>69</v>
      </c>
      <c r="AA101" t="s">
        <v>2360</v>
      </c>
      <c r="AB101">
        <v>1</v>
      </c>
      <c r="AC101" t="s">
        <v>2633</v>
      </c>
      <c r="AD101">
        <v>56</v>
      </c>
      <c r="AE101" t="s">
        <v>2635</v>
      </c>
      <c r="AF101" s="4">
        <v>43740</v>
      </c>
      <c r="AG101" s="4">
        <v>43799</v>
      </c>
      <c r="AH101" t="s">
        <v>69</v>
      </c>
      <c r="AI101" t="s">
        <v>231</v>
      </c>
      <c r="AJ101" t="s">
        <v>448</v>
      </c>
      <c r="AK101" t="s">
        <v>1010</v>
      </c>
      <c r="AL101" t="s">
        <v>1540</v>
      </c>
      <c r="AM101" t="s">
        <v>80</v>
      </c>
      <c r="AN101" t="s">
        <v>1577</v>
      </c>
      <c r="AO101" t="s">
        <v>69</v>
      </c>
      <c r="AP101" t="s">
        <v>2360</v>
      </c>
      <c r="AQ101" t="str">
        <f t="shared" si="1"/>
        <v>711534377610noMale437393Google Ads436154383013.9849.981control56Changing color of background from blue to green437404379911506.99224.991</v>
      </c>
      <c r="AR101">
        <f>COUNTIF(AQ$2:AQ101,AQ101)</f>
        <v>1</v>
      </c>
    </row>
    <row r="102" spans="1:44" x14ac:dyDescent="0.25">
      <c r="A102">
        <v>72</v>
      </c>
      <c r="B102">
        <v>373</v>
      </c>
      <c r="C102" s="4">
        <v>43776</v>
      </c>
      <c r="D102">
        <v>2</v>
      </c>
      <c r="E102" t="s">
        <v>38</v>
      </c>
      <c r="F102" t="s">
        <v>49</v>
      </c>
      <c r="G102" t="s">
        <v>55</v>
      </c>
      <c r="H102" t="s">
        <v>58</v>
      </c>
      <c r="I102" s="4">
        <v>43668</v>
      </c>
      <c r="J102">
        <v>3</v>
      </c>
      <c r="K102" t="s">
        <v>59</v>
      </c>
      <c r="L102" s="4">
        <v>43615</v>
      </c>
      <c r="M102" s="4">
        <v>43830</v>
      </c>
      <c r="N102">
        <v>1</v>
      </c>
      <c r="O102" t="s">
        <v>90</v>
      </c>
      <c r="P102" t="s">
        <v>252</v>
      </c>
      <c r="Q102">
        <v>1</v>
      </c>
      <c r="R102" t="s">
        <v>449</v>
      </c>
      <c r="S102" t="s">
        <v>1011</v>
      </c>
      <c r="T102" t="s">
        <v>1541</v>
      </c>
      <c r="U102" t="s">
        <v>80</v>
      </c>
      <c r="V102" t="s">
        <v>1562</v>
      </c>
      <c r="W102">
        <v>86.38</v>
      </c>
      <c r="X102">
        <v>19.98</v>
      </c>
      <c r="Y102">
        <v>1</v>
      </c>
      <c r="Z102" t="s">
        <v>410</v>
      </c>
      <c r="AA102" t="s">
        <v>2359</v>
      </c>
      <c r="AB102">
        <v>1</v>
      </c>
      <c r="AC102" t="s">
        <v>2634</v>
      </c>
      <c r="AD102">
        <v>174</v>
      </c>
      <c r="AE102" t="s">
        <v>2635</v>
      </c>
      <c r="AF102" s="4">
        <v>43740</v>
      </c>
      <c r="AG102" s="4">
        <v>43799</v>
      </c>
      <c r="AH102" t="s">
        <v>90</v>
      </c>
      <c r="AI102" t="s">
        <v>252</v>
      </c>
      <c r="AJ102" t="s">
        <v>449</v>
      </c>
      <c r="AK102" t="s">
        <v>1011</v>
      </c>
      <c r="AL102" t="s">
        <v>1541</v>
      </c>
      <c r="AM102" t="s">
        <v>80</v>
      </c>
      <c r="AN102" t="s">
        <v>1562</v>
      </c>
      <c r="AO102" t="s">
        <v>410</v>
      </c>
      <c r="AP102" t="s">
        <v>2359</v>
      </c>
      <c r="AQ102" t="str">
        <f t="shared" si="1"/>
        <v>72373437762yesFemale436683Google Ads436154383086.3819.981test174Changing color of background from blue to green4374043799614743.1929.9920</v>
      </c>
      <c r="AR102">
        <f>COUNTIF(AQ$2:AQ102,AQ102)</f>
        <v>1</v>
      </c>
    </row>
    <row r="103" spans="1:44" x14ac:dyDescent="0.25">
      <c r="A103">
        <v>73</v>
      </c>
      <c r="B103">
        <v>213</v>
      </c>
      <c r="C103" s="4">
        <v>43777</v>
      </c>
      <c r="D103">
        <v>2</v>
      </c>
      <c r="E103" t="s">
        <v>38</v>
      </c>
      <c r="F103" t="s">
        <v>49</v>
      </c>
      <c r="G103" t="s">
        <v>55</v>
      </c>
      <c r="H103" t="s">
        <v>57</v>
      </c>
      <c r="I103" s="4">
        <v>43672</v>
      </c>
      <c r="J103">
        <v>2</v>
      </c>
      <c r="K103" t="s">
        <v>60</v>
      </c>
      <c r="L103" s="4">
        <v>43615</v>
      </c>
      <c r="M103" s="4">
        <v>43830</v>
      </c>
      <c r="N103">
        <v>2</v>
      </c>
      <c r="O103" t="s">
        <v>96</v>
      </c>
      <c r="P103" t="s">
        <v>258</v>
      </c>
      <c r="Q103">
        <v>2</v>
      </c>
      <c r="R103" t="s">
        <v>450</v>
      </c>
      <c r="S103" t="s">
        <v>1012</v>
      </c>
      <c r="T103" t="s">
        <v>1542</v>
      </c>
      <c r="U103" t="s">
        <v>180</v>
      </c>
      <c r="V103" t="s">
        <v>1869</v>
      </c>
      <c r="W103">
        <v>98.86</v>
      </c>
      <c r="X103">
        <v>44.97</v>
      </c>
      <c r="Y103">
        <v>2</v>
      </c>
      <c r="Z103" t="s">
        <v>2101</v>
      </c>
      <c r="AA103" t="s">
        <v>2371</v>
      </c>
      <c r="AB103">
        <v>1</v>
      </c>
      <c r="AC103" t="s">
        <v>2633</v>
      </c>
      <c r="AD103">
        <v>81</v>
      </c>
      <c r="AE103" t="s">
        <v>2635</v>
      </c>
      <c r="AF103" s="4">
        <v>43740</v>
      </c>
      <c r="AG103" s="4">
        <v>43799</v>
      </c>
      <c r="AH103" t="s">
        <v>84</v>
      </c>
      <c r="AI103" t="s">
        <v>246</v>
      </c>
      <c r="AJ103" t="s">
        <v>549</v>
      </c>
      <c r="AK103" t="s">
        <v>1110</v>
      </c>
      <c r="AL103" t="s">
        <v>1635</v>
      </c>
      <c r="AM103" t="s">
        <v>80</v>
      </c>
      <c r="AN103" t="s">
        <v>1548</v>
      </c>
      <c r="AO103" t="s">
        <v>410</v>
      </c>
      <c r="AP103" t="s">
        <v>2359</v>
      </c>
      <c r="AQ103" t="str">
        <f t="shared" si="1"/>
        <v>73213437772yesMale436722Facebook436154383098.8644.971control81Changing color of background from blue to green437404379992227.99214.9920</v>
      </c>
      <c r="AR103">
        <f>COUNTIF(AQ$2:AQ103,AQ103)</f>
        <v>1</v>
      </c>
    </row>
    <row r="104" spans="1:44" x14ac:dyDescent="0.25">
      <c r="A104">
        <v>73</v>
      </c>
      <c r="B104">
        <v>213</v>
      </c>
      <c r="C104" s="4">
        <v>43777</v>
      </c>
      <c r="D104">
        <v>2</v>
      </c>
      <c r="E104" t="s">
        <v>38</v>
      </c>
      <c r="F104" t="s">
        <v>49</v>
      </c>
      <c r="G104" t="s">
        <v>55</v>
      </c>
      <c r="H104" t="s">
        <v>57</v>
      </c>
      <c r="I104" s="4">
        <v>43672</v>
      </c>
      <c r="J104">
        <v>2</v>
      </c>
      <c r="K104" t="s">
        <v>60</v>
      </c>
      <c r="L104" s="4">
        <v>43615</v>
      </c>
      <c r="M104" s="4">
        <v>43830</v>
      </c>
      <c r="N104">
        <v>2</v>
      </c>
      <c r="O104" t="s">
        <v>96</v>
      </c>
      <c r="P104" t="s">
        <v>258</v>
      </c>
      <c r="Q104">
        <v>2</v>
      </c>
      <c r="R104" t="s">
        <v>450</v>
      </c>
      <c r="S104" t="s">
        <v>1012</v>
      </c>
      <c r="T104" t="s">
        <v>1542</v>
      </c>
      <c r="U104" t="s">
        <v>180</v>
      </c>
      <c r="V104" t="s">
        <v>1869</v>
      </c>
      <c r="W104">
        <v>98.86</v>
      </c>
      <c r="X104">
        <v>44.97</v>
      </c>
      <c r="Y104">
        <v>2</v>
      </c>
      <c r="Z104" t="s">
        <v>2101</v>
      </c>
      <c r="AA104" t="s">
        <v>2371</v>
      </c>
      <c r="AB104">
        <v>1</v>
      </c>
      <c r="AC104" t="s">
        <v>2633</v>
      </c>
      <c r="AD104">
        <v>81</v>
      </c>
      <c r="AE104" t="s">
        <v>2635</v>
      </c>
      <c r="AF104" s="4">
        <v>43740</v>
      </c>
      <c r="AG104" s="4">
        <v>43799</v>
      </c>
      <c r="AH104" t="s">
        <v>79</v>
      </c>
      <c r="AI104" t="s">
        <v>241</v>
      </c>
      <c r="AJ104" t="s">
        <v>423</v>
      </c>
      <c r="AK104" t="s">
        <v>985</v>
      </c>
      <c r="AL104" t="s">
        <v>1518</v>
      </c>
      <c r="AM104" t="s">
        <v>69</v>
      </c>
      <c r="AN104" t="s">
        <v>1548</v>
      </c>
      <c r="AO104" t="s">
        <v>455</v>
      </c>
      <c r="AP104" t="s">
        <v>2340</v>
      </c>
      <c r="AQ104" t="str">
        <f t="shared" si="1"/>
        <v>73213437772yesMale436722Facebook436154383098.8644.971control81Changing color of background from blue to green4374043799411042.88114.9915</v>
      </c>
      <c r="AR104">
        <f>COUNTIF(AQ$2:AQ104,AQ104)</f>
        <v>1</v>
      </c>
    </row>
    <row r="105" spans="1:44" x14ac:dyDescent="0.25">
      <c r="A105">
        <v>74</v>
      </c>
      <c r="B105">
        <v>430</v>
      </c>
      <c r="C105" s="4">
        <v>43777</v>
      </c>
      <c r="D105">
        <v>11</v>
      </c>
      <c r="E105" t="s">
        <v>37</v>
      </c>
      <c r="F105" t="s">
        <v>48</v>
      </c>
      <c r="G105" t="s">
        <v>55</v>
      </c>
      <c r="H105" t="s">
        <v>58</v>
      </c>
      <c r="I105" s="4">
        <v>43546</v>
      </c>
      <c r="J105">
        <v>3</v>
      </c>
      <c r="L105" s="4"/>
      <c r="M105" s="4"/>
      <c r="N105">
        <v>1</v>
      </c>
      <c r="O105" t="s">
        <v>67</v>
      </c>
      <c r="P105" t="s">
        <v>229</v>
      </c>
      <c r="Q105">
        <v>1</v>
      </c>
      <c r="R105" t="s">
        <v>391</v>
      </c>
      <c r="S105" t="s">
        <v>953</v>
      </c>
      <c r="T105" t="s">
        <v>1487</v>
      </c>
      <c r="U105" t="s">
        <v>69</v>
      </c>
      <c r="V105" t="s">
        <v>1548</v>
      </c>
      <c r="W105">
        <v>29.95</v>
      </c>
      <c r="X105">
        <v>14.99</v>
      </c>
      <c r="Y105">
        <v>1</v>
      </c>
      <c r="Z105" t="s">
        <v>90</v>
      </c>
      <c r="AA105" t="s">
        <v>2328</v>
      </c>
      <c r="AB105">
        <v>1</v>
      </c>
      <c r="AC105" t="s">
        <v>2634</v>
      </c>
      <c r="AD105">
        <v>213</v>
      </c>
      <c r="AE105" t="s">
        <v>2635</v>
      </c>
      <c r="AF105" s="4">
        <v>43740</v>
      </c>
      <c r="AG105" s="4">
        <v>43799</v>
      </c>
      <c r="AH105" t="s">
        <v>67</v>
      </c>
      <c r="AI105" t="s">
        <v>229</v>
      </c>
      <c r="AJ105" t="s">
        <v>391</v>
      </c>
      <c r="AK105" t="s">
        <v>953</v>
      </c>
      <c r="AL105" t="s">
        <v>1487</v>
      </c>
      <c r="AM105" t="s">
        <v>69</v>
      </c>
      <c r="AN105" t="s">
        <v>1548</v>
      </c>
      <c r="AO105" t="s">
        <v>90</v>
      </c>
      <c r="AP105" t="s">
        <v>2328</v>
      </c>
      <c r="AQ105" t="str">
        <f t="shared" si="1"/>
        <v>744304377711yesFemale43546329.9514.991test213Changing color of background from blue to green4374043799313629.95114.996</v>
      </c>
      <c r="AR105">
        <f>COUNTIF(AQ$2:AQ105,AQ105)</f>
        <v>1</v>
      </c>
    </row>
    <row r="106" spans="1:44" x14ac:dyDescent="0.25">
      <c r="A106">
        <v>75</v>
      </c>
      <c r="B106">
        <v>194</v>
      </c>
      <c r="C106" s="4">
        <v>43778</v>
      </c>
      <c r="D106">
        <v>3</v>
      </c>
      <c r="E106" t="s">
        <v>34</v>
      </c>
      <c r="F106" t="s">
        <v>45</v>
      </c>
      <c r="G106" t="s">
        <v>55</v>
      </c>
      <c r="H106" t="s">
        <v>57</v>
      </c>
      <c r="I106" s="4">
        <v>43702</v>
      </c>
      <c r="J106">
        <v>3</v>
      </c>
      <c r="K106" t="s">
        <v>59</v>
      </c>
      <c r="L106" s="4">
        <v>43615</v>
      </c>
      <c r="M106" s="4">
        <v>43830</v>
      </c>
      <c r="N106">
        <v>1</v>
      </c>
      <c r="O106" t="s">
        <v>78</v>
      </c>
      <c r="P106" t="s">
        <v>240</v>
      </c>
      <c r="Q106">
        <v>1</v>
      </c>
      <c r="R106" t="s">
        <v>408</v>
      </c>
      <c r="S106" t="s">
        <v>970</v>
      </c>
      <c r="T106" t="s">
        <v>1503</v>
      </c>
      <c r="U106" t="s">
        <v>69</v>
      </c>
      <c r="V106" t="s">
        <v>1548</v>
      </c>
      <c r="W106">
        <v>29.94</v>
      </c>
      <c r="X106">
        <v>14.99</v>
      </c>
      <c r="Y106">
        <v>1</v>
      </c>
      <c r="Z106" t="s">
        <v>393</v>
      </c>
      <c r="AA106" t="s">
        <v>2345</v>
      </c>
      <c r="AB106">
        <v>1</v>
      </c>
      <c r="AC106" t="s">
        <v>2633</v>
      </c>
      <c r="AD106">
        <v>75</v>
      </c>
      <c r="AE106" t="s">
        <v>2635</v>
      </c>
      <c r="AF106" s="4">
        <v>43740</v>
      </c>
      <c r="AG106" s="4">
        <v>43799</v>
      </c>
      <c r="AH106" t="s">
        <v>78</v>
      </c>
      <c r="AI106" t="s">
        <v>240</v>
      </c>
      <c r="AJ106" t="s">
        <v>408</v>
      </c>
      <c r="AK106" t="s">
        <v>970</v>
      </c>
      <c r="AL106" t="s">
        <v>1503</v>
      </c>
      <c r="AM106" t="s">
        <v>69</v>
      </c>
      <c r="AN106" t="s">
        <v>1548</v>
      </c>
      <c r="AO106" t="s">
        <v>393</v>
      </c>
      <c r="AP106" t="s">
        <v>2345</v>
      </c>
      <c r="AQ106" t="str">
        <f t="shared" si="1"/>
        <v>75194437783yesMale437023Google Ads436154383029.9414.991control75Changing color of background from blue to green437404379984529.94114.9918</v>
      </c>
      <c r="AR106">
        <f>COUNTIF(AQ$2:AQ106,AQ106)</f>
        <v>1</v>
      </c>
    </row>
    <row r="107" spans="1:44" x14ac:dyDescent="0.25">
      <c r="A107">
        <v>76</v>
      </c>
      <c r="B107">
        <v>294</v>
      </c>
      <c r="C107" s="4">
        <v>43778</v>
      </c>
      <c r="D107">
        <v>2</v>
      </c>
      <c r="E107" t="s">
        <v>38</v>
      </c>
      <c r="F107" t="s">
        <v>49</v>
      </c>
      <c r="G107" t="s">
        <v>56</v>
      </c>
      <c r="H107" t="s">
        <v>58</v>
      </c>
      <c r="I107" s="4">
        <v>43635</v>
      </c>
      <c r="J107">
        <v>3</v>
      </c>
      <c r="K107" t="s">
        <v>59</v>
      </c>
      <c r="L107" s="4">
        <v>43615</v>
      </c>
      <c r="M107" s="4">
        <v>43830</v>
      </c>
      <c r="N107">
        <v>2</v>
      </c>
      <c r="O107" t="s">
        <v>97</v>
      </c>
      <c r="P107" t="s">
        <v>259</v>
      </c>
      <c r="Q107">
        <v>2</v>
      </c>
      <c r="R107" t="s">
        <v>451</v>
      </c>
      <c r="S107" t="s">
        <v>1013</v>
      </c>
      <c r="T107" t="s">
        <v>1543</v>
      </c>
      <c r="U107" t="s">
        <v>88</v>
      </c>
      <c r="V107" t="s">
        <v>2030</v>
      </c>
      <c r="W107">
        <v>411.96</v>
      </c>
      <c r="X107">
        <v>69.959999999999994</v>
      </c>
      <c r="Y107">
        <v>2</v>
      </c>
      <c r="Z107" t="s">
        <v>2102</v>
      </c>
      <c r="AA107" t="s">
        <v>2372</v>
      </c>
      <c r="AB107">
        <v>1</v>
      </c>
      <c r="AC107" t="s">
        <v>2634</v>
      </c>
      <c r="AD107">
        <v>125</v>
      </c>
      <c r="AE107" t="s">
        <v>2635</v>
      </c>
      <c r="AF107" s="4">
        <v>43740</v>
      </c>
      <c r="AG107" s="4">
        <v>43799</v>
      </c>
      <c r="AH107" t="s">
        <v>65</v>
      </c>
      <c r="AI107" t="s">
        <v>227</v>
      </c>
      <c r="AJ107" t="s">
        <v>429</v>
      </c>
      <c r="AK107" t="s">
        <v>992</v>
      </c>
      <c r="AL107" t="s">
        <v>1510</v>
      </c>
      <c r="AM107" t="s">
        <v>80</v>
      </c>
      <c r="AN107" t="s">
        <v>1517</v>
      </c>
      <c r="AO107" t="s">
        <v>431</v>
      </c>
      <c r="AP107" t="s">
        <v>2326</v>
      </c>
      <c r="AQ107" t="str">
        <f t="shared" si="1"/>
        <v>76294437782noFemale436353Google Ads4361543830411.9669.961test125Changing color of background from blue to green43740437991040199.99219.9924</v>
      </c>
      <c r="AR107">
        <f>COUNTIF(AQ$2:AQ107,AQ107)</f>
        <v>1</v>
      </c>
    </row>
    <row r="108" spans="1:44" x14ac:dyDescent="0.25">
      <c r="A108">
        <v>76</v>
      </c>
      <c r="B108">
        <v>294</v>
      </c>
      <c r="C108" s="4">
        <v>43778</v>
      </c>
      <c r="D108">
        <v>2</v>
      </c>
      <c r="E108" t="s">
        <v>38</v>
      </c>
      <c r="F108" t="s">
        <v>49</v>
      </c>
      <c r="G108" t="s">
        <v>56</v>
      </c>
      <c r="H108" t="s">
        <v>58</v>
      </c>
      <c r="I108" s="4">
        <v>43635</v>
      </c>
      <c r="J108">
        <v>3</v>
      </c>
      <c r="K108" t="s">
        <v>59</v>
      </c>
      <c r="L108" s="4">
        <v>43615</v>
      </c>
      <c r="M108" s="4">
        <v>43830</v>
      </c>
      <c r="N108">
        <v>2</v>
      </c>
      <c r="O108" t="s">
        <v>97</v>
      </c>
      <c r="P108" t="s">
        <v>259</v>
      </c>
      <c r="Q108">
        <v>2</v>
      </c>
      <c r="R108" t="s">
        <v>451</v>
      </c>
      <c r="S108" t="s">
        <v>1013</v>
      </c>
      <c r="T108" t="s">
        <v>1543</v>
      </c>
      <c r="U108" t="s">
        <v>88</v>
      </c>
      <c r="V108" t="s">
        <v>2030</v>
      </c>
      <c r="W108">
        <v>411.96</v>
      </c>
      <c r="X108">
        <v>69.959999999999994</v>
      </c>
      <c r="Y108">
        <v>2</v>
      </c>
      <c r="Z108" t="s">
        <v>2102</v>
      </c>
      <c r="AA108" t="s">
        <v>2372</v>
      </c>
      <c r="AB108">
        <v>1</v>
      </c>
      <c r="AC108" t="s">
        <v>2634</v>
      </c>
      <c r="AD108">
        <v>125</v>
      </c>
      <c r="AE108" t="s">
        <v>2635</v>
      </c>
      <c r="AF108" s="4">
        <v>43740</v>
      </c>
      <c r="AG108" s="4">
        <v>43799</v>
      </c>
      <c r="AH108" t="s">
        <v>78</v>
      </c>
      <c r="AI108" t="s">
        <v>240</v>
      </c>
      <c r="AJ108" t="s">
        <v>871</v>
      </c>
      <c r="AK108" t="s">
        <v>1408</v>
      </c>
      <c r="AL108" t="s">
        <v>1923</v>
      </c>
      <c r="AM108" t="s">
        <v>80</v>
      </c>
      <c r="AN108" t="s">
        <v>1548</v>
      </c>
      <c r="AO108" t="s">
        <v>393</v>
      </c>
      <c r="AP108" t="s">
        <v>2345</v>
      </c>
      <c r="AQ108" t="str">
        <f t="shared" si="1"/>
        <v>76294437782noFemale436353Google Ads4361543830411.9669.961test125Changing color of background from blue to green437404379981285.99214.9918</v>
      </c>
      <c r="AR108">
        <f>COUNTIF(AQ$2:AQ108,AQ108)</f>
        <v>1</v>
      </c>
    </row>
    <row r="109" spans="1:44" x14ac:dyDescent="0.25">
      <c r="A109">
        <v>77</v>
      </c>
      <c r="B109">
        <v>349</v>
      </c>
      <c r="C109" s="4">
        <v>43780</v>
      </c>
      <c r="D109">
        <v>1</v>
      </c>
      <c r="E109" t="s">
        <v>39</v>
      </c>
      <c r="F109" t="s">
        <v>50</v>
      </c>
      <c r="G109" t="s">
        <v>55</v>
      </c>
      <c r="H109" t="s">
        <v>57</v>
      </c>
      <c r="I109" s="4">
        <v>43494</v>
      </c>
      <c r="J109">
        <v>1</v>
      </c>
      <c r="L109" s="4"/>
      <c r="M109" s="4"/>
      <c r="N109">
        <v>2</v>
      </c>
      <c r="O109" t="s">
        <v>66</v>
      </c>
      <c r="P109" t="s">
        <v>228</v>
      </c>
      <c r="Q109">
        <v>2</v>
      </c>
      <c r="R109" t="s">
        <v>452</v>
      </c>
      <c r="S109" t="s">
        <v>1014</v>
      </c>
      <c r="T109" t="s">
        <v>1544</v>
      </c>
      <c r="U109" t="s">
        <v>75</v>
      </c>
      <c r="V109" t="s">
        <v>2042</v>
      </c>
      <c r="W109">
        <v>285.85000000000002</v>
      </c>
      <c r="X109">
        <v>59.95</v>
      </c>
      <c r="Y109">
        <v>2</v>
      </c>
      <c r="Z109" t="s">
        <v>2088</v>
      </c>
      <c r="AA109" t="s">
        <v>2338</v>
      </c>
      <c r="AB109">
        <v>1</v>
      </c>
      <c r="AC109" t="s">
        <v>2634</v>
      </c>
      <c r="AD109">
        <v>156</v>
      </c>
      <c r="AE109" t="s">
        <v>2635</v>
      </c>
      <c r="AF109" s="4">
        <v>43740</v>
      </c>
      <c r="AG109" s="4">
        <v>43799</v>
      </c>
      <c r="AH109" t="s">
        <v>70</v>
      </c>
      <c r="AI109" t="s">
        <v>232</v>
      </c>
      <c r="AJ109" t="s">
        <v>719</v>
      </c>
      <c r="AK109" t="s">
        <v>1261</v>
      </c>
      <c r="AL109" t="s">
        <v>1779</v>
      </c>
      <c r="AM109" t="s">
        <v>80</v>
      </c>
      <c r="AN109" t="s">
        <v>1548</v>
      </c>
      <c r="AO109" t="s">
        <v>432</v>
      </c>
      <c r="AP109" t="s">
        <v>2331</v>
      </c>
      <c r="AQ109" t="str">
        <f t="shared" si="1"/>
        <v>77349437801yesMale434941285.8559.951test156Changing color of background from blue to green4374043799516295.99214.9921</v>
      </c>
      <c r="AR109">
        <f>COUNTIF(AQ$2:AQ109,AQ109)</f>
        <v>1</v>
      </c>
    </row>
    <row r="110" spans="1:44" x14ac:dyDescent="0.25">
      <c r="A110">
        <v>77</v>
      </c>
      <c r="B110">
        <v>349</v>
      </c>
      <c r="C110" s="4">
        <v>43780</v>
      </c>
      <c r="D110">
        <v>1</v>
      </c>
      <c r="E110" t="s">
        <v>39</v>
      </c>
      <c r="F110" t="s">
        <v>50</v>
      </c>
      <c r="G110" t="s">
        <v>55</v>
      </c>
      <c r="H110" t="s">
        <v>57</v>
      </c>
      <c r="I110" s="4">
        <v>43494</v>
      </c>
      <c r="J110">
        <v>1</v>
      </c>
      <c r="L110" s="4"/>
      <c r="M110" s="4"/>
      <c r="N110">
        <v>2</v>
      </c>
      <c r="O110" t="s">
        <v>66</v>
      </c>
      <c r="P110" t="s">
        <v>228</v>
      </c>
      <c r="Q110">
        <v>2</v>
      </c>
      <c r="R110" t="s">
        <v>452</v>
      </c>
      <c r="S110" t="s">
        <v>1014</v>
      </c>
      <c r="T110" t="s">
        <v>1544</v>
      </c>
      <c r="U110" t="s">
        <v>75</v>
      </c>
      <c r="V110" t="s">
        <v>2042</v>
      </c>
      <c r="W110">
        <v>285.85000000000002</v>
      </c>
      <c r="X110">
        <v>59.95</v>
      </c>
      <c r="Y110">
        <v>2</v>
      </c>
      <c r="Z110" t="s">
        <v>2088</v>
      </c>
      <c r="AA110" t="s">
        <v>2338</v>
      </c>
      <c r="AB110">
        <v>1</v>
      </c>
      <c r="AC110" t="s">
        <v>2634</v>
      </c>
      <c r="AD110">
        <v>156</v>
      </c>
      <c r="AE110" t="s">
        <v>2635</v>
      </c>
      <c r="AF110" s="4">
        <v>43740</v>
      </c>
      <c r="AG110" s="4">
        <v>43799</v>
      </c>
      <c r="AH110" t="s">
        <v>80</v>
      </c>
      <c r="AI110" t="s">
        <v>242</v>
      </c>
      <c r="AJ110" t="s">
        <v>587</v>
      </c>
      <c r="AK110" t="s">
        <v>1143</v>
      </c>
      <c r="AL110" t="s">
        <v>1668</v>
      </c>
      <c r="AM110" t="s">
        <v>67</v>
      </c>
      <c r="AN110" t="s">
        <v>1562</v>
      </c>
      <c r="AO110" t="s">
        <v>79</v>
      </c>
      <c r="AP110" t="s">
        <v>2349</v>
      </c>
      <c r="AQ110" t="str">
        <f t="shared" si="1"/>
        <v>77349437801yesMale434941285.8559.951test156Changing color of background from blue to green437404379927431.2939.994</v>
      </c>
      <c r="AR110">
        <f>COUNTIF(AQ$2:AQ110,AQ110)</f>
        <v>1</v>
      </c>
    </row>
    <row r="111" spans="1:44" x14ac:dyDescent="0.25">
      <c r="A111">
        <v>78</v>
      </c>
      <c r="B111">
        <v>40</v>
      </c>
      <c r="C111" s="4">
        <v>43781</v>
      </c>
      <c r="D111">
        <v>2</v>
      </c>
      <c r="E111" t="s">
        <v>38</v>
      </c>
      <c r="F111" t="s">
        <v>49</v>
      </c>
      <c r="G111" t="s">
        <v>55</v>
      </c>
      <c r="H111" t="s">
        <v>58</v>
      </c>
      <c r="I111" s="4">
        <v>43675</v>
      </c>
      <c r="J111">
        <v>2</v>
      </c>
      <c r="K111" t="s">
        <v>60</v>
      </c>
      <c r="L111" s="4">
        <v>43615</v>
      </c>
      <c r="M111" s="4">
        <v>43830</v>
      </c>
      <c r="N111">
        <v>1</v>
      </c>
      <c r="O111" t="s">
        <v>67</v>
      </c>
      <c r="P111" t="s">
        <v>229</v>
      </c>
      <c r="Q111">
        <v>1</v>
      </c>
      <c r="R111" t="s">
        <v>412</v>
      </c>
      <c r="S111" t="s">
        <v>974</v>
      </c>
      <c r="T111" t="s">
        <v>1507</v>
      </c>
      <c r="U111" t="s">
        <v>80</v>
      </c>
      <c r="V111" t="s">
        <v>1548</v>
      </c>
      <c r="W111">
        <v>57.78</v>
      </c>
      <c r="X111">
        <v>29.98</v>
      </c>
      <c r="Y111">
        <v>1</v>
      </c>
      <c r="Z111" t="s">
        <v>79</v>
      </c>
      <c r="AA111" t="s">
        <v>2349</v>
      </c>
      <c r="AB111">
        <v>1</v>
      </c>
      <c r="AC111" t="s">
        <v>2634</v>
      </c>
      <c r="AD111">
        <v>19</v>
      </c>
      <c r="AE111" t="s">
        <v>2635</v>
      </c>
      <c r="AF111" s="4">
        <v>43740</v>
      </c>
      <c r="AG111" s="4">
        <v>43799</v>
      </c>
      <c r="AH111" t="s">
        <v>67</v>
      </c>
      <c r="AI111" t="s">
        <v>229</v>
      </c>
      <c r="AJ111" t="s">
        <v>412</v>
      </c>
      <c r="AK111" t="s">
        <v>974</v>
      </c>
      <c r="AL111" t="s">
        <v>1507</v>
      </c>
      <c r="AM111" t="s">
        <v>80</v>
      </c>
      <c r="AN111" t="s">
        <v>1548</v>
      </c>
      <c r="AO111" t="s">
        <v>79</v>
      </c>
      <c r="AP111" t="s">
        <v>2349</v>
      </c>
      <c r="AQ111" t="str">
        <f t="shared" si="1"/>
        <v>7840437812yesFemale436752Facebook436154383057.7829.981test19Changing color of background from blue to green4374043799317228.89214.994</v>
      </c>
      <c r="AR111">
        <f>COUNTIF(AQ$2:AQ111,AQ111)</f>
        <v>1</v>
      </c>
    </row>
    <row r="112" spans="1:44" x14ac:dyDescent="0.25">
      <c r="A112">
        <v>79</v>
      </c>
      <c r="B112">
        <v>174</v>
      </c>
      <c r="C112" s="4">
        <v>43781</v>
      </c>
      <c r="D112">
        <v>11</v>
      </c>
      <c r="E112" t="s">
        <v>37</v>
      </c>
      <c r="F112" t="s">
        <v>48</v>
      </c>
      <c r="G112" t="s">
        <v>56</v>
      </c>
      <c r="H112" t="s">
        <v>57</v>
      </c>
      <c r="I112" s="4">
        <v>43732</v>
      </c>
      <c r="J112">
        <v>3</v>
      </c>
      <c r="K112" t="s">
        <v>59</v>
      </c>
      <c r="L112" s="4">
        <v>43615</v>
      </c>
      <c r="M112" s="4">
        <v>43830</v>
      </c>
      <c r="N112">
        <v>1</v>
      </c>
      <c r="O112" t="s">
        <v>90</v>
      </c>
      <c r="P112" t="s">
        <v>252</v>
      </c>
      <c r="Q112">
        <v>1</v>
      </c>
      <c r="R112" t="s">
        <v>69</v>
      </c>
      <c r="S112" t="s">
        <v>1015</v>
      </c>
      <c r="T112" t="s">
        <v>1545</v>
      </c>
      <c r="U112" t="s">
        <v>67</v>
      </c>
      <c r="V112" t="s">
        <v>1562</v>
      </c>
      <c r="W112">
        <v>284.97000000000003</v>
      </c>
      <c r="X112">
        <v>29.97</v>
      </c>
      <c r="Y112">
        <v>1</v>
      </c>
      <c r="Z112" t="s">
        <v>645</v>
      </c>
      <c r="AA112" t="s">
        <v>2347</v>
      </c>
      <c r="AB112">
        <v>1</v>
      </c>
      <c r="AC112" t="s">
        <v>2634</v>
      </c>
      <c r="AD112">
        <v>64</v>
      </c>
      <c r="AE112" t="s">
        <v>2635</v>
      </c>
      <c r="AF112" s="4">
        <v>43740</v>
      </c>
      <c r="AG112" s="4">
        <v>43799</v>
      </c>
      <c r="AH112" t="s">
        <v>90</v>
      </c>
      <c r="AI112" t="s">
        <v>252</v>
      </c>
      <c r="AJ112" t="s">
        <v>69</v>
      </c>
      <c r="AK112" t="s">
        <v>1015</v>
      </c>
      <c r="AL112" t="s">
        <v>1545</v>
      </c>
      <c r="AM112" t="s">
        <v>67</v>
      </c>
      <c r="AN112" t="s">
        <v>1562</v>
      </c>
      <c r="AO112" t="s">
        <v>645</v>
      </c>
      <c r="AP112" t="s">
        <v>2347</v>
      </c>
      <c r="AQ112" t="str">
        <f t="shared" si="1"/>
        <v>791744378111noMale437323Google Ads4361543830284.9729.971test64Changing color of background from blue to green43740437996194.9939.9913</v>
      </c>
      <c r="AR112">
        <f>COUNTIF(AQ$2:AQ112,AQ112)</f>
        <v>1</v>
      </c>
    </row>
    <row r="113" spans="1:44" x14ac:dyDescent="0.25">
      <c r="A113">
        <v>80</v>
      </c>
      <c r="B113">
        <v>202</v>
      </c>
      <c r="C113" s="4">
        <v>43781</v>
      </c>
      <c r="D113">
        <v>11</v>
      </c>
      <c r="E113" t="s">
        <v>37</v>
      </c>
      <c r="F113" t="s">
        <v>48</v>
      </c>
      <c r="G113" t="s">
        <v>55</v>
      </c>
      <c r="H113" t="s">
        <v>57</v>
      </c>
      <c r="I113" s="4">
        <v>43615</v>
      </c>
      <c r="J113">
        <v>2</v>
      </c>
      <c r="K113" t="s">
        <v>60</v>
      </c>
      <c r="L113" s="4">
        <v>43615</v>
      </c>
      <c r="M113" s="4">
        <v>43830</v>
      </c>
      <c r="N113">
        <v>1</v>
      </c>
      <c r="O113" t="s">
        <v>80</v>
      </c>
      <c r="P113" t="s">
        <v>242</v>
      </c>
      <c r="Q113">
        <v>1</v>
      </c>
      <c r="R113" t="s">
        <v>453</v>
      </c>
      <c r="S113" t="s">
        <v>1016</v>
      </c>
      <c r="T113" t="s">
        <v>1546</v>
      </c>
      <c r="U113" t="s">
        <v>69</v>
      </c>
      <c r="V113" t="s">
        <v>1548</v>
      </c>
      <c r="W113">
        <v>58.75</v>
      </c>
      <c r="X113">
        <v>14.99</v>
      </c>
      <c r="Y113">
        <v>1</v>
      </c>
      <c r="Z113" t="s">
        <v>67</v>
      </c>
      <c r="AA113" t="s">
        <v>2373</v>
      </c>
      <c r="AB113">
        <v>1</v>
      </c>
      <c r="AC113" t="s">
        <v>2633</v>
      </c>
      <c r="AD113">
        <v>77</v>
      </c>
      <c r="AE113" t="s">
        <v>2635</v>
      </c>
      <c r="AF113" s="4">
        <v>43740</v>
      </c>
      <c r="AG113" s="4">
        <v>43799</v>
      </c>
      <c r="AH113" t="s">
        <v>80</v>
      </c>
      <c r="AI113" t="s">
        <v>242</v>
      </c>
      <c r="AJ113" t="s">
        <v>453</v>
      </c>
      <c r="AK113" t="s">
        <v>1016</v>
      </c>
      <c r="AL113" t="s">
        <v>1546</v>
      </c>
      <c r="AM113" t="s">
        <v>69</v>
      </c>
      <c r="AN113" t="s">
        <v>1548</v>
      </c>
      <c r="AO113" t="s">
        <v>67</v>
      </c>
      <c r="AP113" t="s">
        <v>2373</v>
      </c>
      <c r="AQ113" t="str">
        <f t="shared" si="1"/>
        <v>802024378111yesMale436152Facebook436154383058.7514.991control77Changing color of background from blue to green437404379922658.75114.993</v>
      </c>
      <c r="AR113">
        <f>COUNTIF(AQ$2:AQ113,AQ113)</f>
        <v>1</v>
      </c>
    </row>
    <row r="114" spans="1:44" x14ac:dyDescent="0.25">
      <c r="A114">
        <v>81</v>
      </c>
      <c r="B114">
        <v>364</v>
      </c>
      <c r="C114" s="4">
        <v>43781</v>
      </c>
      <c r="D114">
        <v>9</v>
      </c>
      <c r="E114" t="s">
        <v>41</v>
      </c>
      <c r="F114" t="s">
        <v>52</v>
      </c>
      <c r="G114" t="s">
        <v>55</v>
      </c>
      <c r="H114" t="s">
        <v>58</v>
      </c>
      <c r="I114" s="4">
        <v>43577</v>
      </c>
      <c r="J114">
        <v>2</v>
      </c>
      <c r="L114" s="4"/>
      <c r="M114" s="4"/>
      <c r="N114">
        <v>1</v>
      </c>
      <c r="O114" t="s">
        <v>86</v>
      </c>
      <c r="P114" t="s">
        <v>248</v>
      </c>
      <c r="Q114">
        <v>1</v>
      </c>
      <c r="R114" t="s">
        <v>454</v>
      </c>
      <c r="S114" t="s">
        <v>1017</v>
      </c>
      <c r="T114" t="s">
        <v>1547</v>
      </c>
      <c r="U114" t="s">
        <v>67</v>
      </c>
      <c r="V114" t="s">
        <v>1577</v>
      </c>
      <c r="W114">
        <v>479.97</v>
      </c>
      <c r="X114">
        <v>74.97</v>
      </c>
      <c r="Y114">
        <v>1</v>
      </c>
      <c r="Z114" t="s">
        <v>547</v>
      </c>
      <c r="AA114" t="s">
        <v>2354</v>
      </c>
      <c r="AF114" s="4"/>
      <c r="AG114" s="4"/>
      <c r="AH114" t="s">
        <v>86</v>
      </c>
      <c r="AI114" t="s">
        <v>248</v>
      </c>
      <c r="AJ114" t="s">
        <v>454</v>
      </c>
      <c r="AK114" t="s">
        <v>1017</v>
      </c>
      <c r="AL114" t="s">
        <v>1547</v>
      </c>
      <c r="AM114" t="s">
        <v>67</v>
      </c>
      <c r="AN114" t="s">
        <v>1577</v>
      </c>
      <c r="AO114" t="s">
        <v>547</v>
      </c>
      <c r="AP114" t="s">
        <v>2354</v>
      </c>
      <c r="AQ114" t="str">
        <f t="shared" si="1"/>
        <v>81364437819yesFemale435772479.9774.97790159.99324.9914</v>
      </c>
      <c r="AR114">
        <f>COUNTIF(AQ$2:AQ114,AQ114)</f>
        <v>1</v>
      </c>
    </row>
    <row r="115" spans="1:44" x14ac:dyDescent="0.25">
      <c r="A115">
        <v>82</v>
      </c>
      <c r="B115">
        <v>70</v>
      </c>
      <c r="C115" s="4">
        <v>43782</v>
      </c>
      <c r="D115">
        <v>3</v>
      </c>
      <c r="E115" t="s">
        <v>34</v>
      </c>
      <c r="F115" t="s">
        <v>45</v>
      </c>
      <c r="G115" t="s">
        <v>55</v>
      </c>
      <c r="H115" t="s">
        <v>58</v>
      </c>
      <c r="I115" s="4">
        <v>43733</v>
      </c>
      <c r="J115">
        <v>3</v>
      </c>
      <c r="K115" t="s">
        <v>59</v>
      </c>
      <c r="L115" s="4">
        <v>43615</v>
      </c>
      <c r="M115" s="4">
        <v>43830</v>
      </c>
      <c r="N115">
        <v>1</v>
      </c>
      <c r="O115" t="s">
        <v>84</v>
      </c>
      <c r="P115" t="s">
        <v>246</v>
      </c>
      <c r="Q115">
        <v>1</v>
      </c>
      <c r="R115" t="s">
        <v>413</v>
      </c>
      <c r="S115" t="s">
        <v>975</v>
      </c>
      <c r="T115" t="s">
        <v>1508</v>
      </c>
      <c r="U115" t="s">
        <v>80</v>
      </c>
      <c r="V115" t="s">
        <v>1548</v>
      </c>
      <c r="W115">
        <v>20.5</v>
      </c>
      <c r="X115">
        <v>29.98</v>
      </c>
      <c r="Y115">
        <v>1</v>
      </c>
      <c r="Z115" t="s">
        <v>86</v>
      </c>
      <c r="AA115" t="s">
        <v>2350</v>
      </c>
      <c r="AB115">
        <v>1</v>
      </c>
      <c r="AC115" t="s">
        <v>2634</v>
      </c>
      <c r="AD115">
        <v>33</v>
      </c>
      <c r="AE115" t="s">
        <v>2635</v>
      </c>
      <c r="AF115" s="4">
        <v>43740</v>
      </c>
      <c r="AG115" s="4">
        <v>43799</v>
      </c>
      <c r="AH115" t="s">
        <v>84</v>
      </c>
      <c r="AI115" t="s">
        <v>246</v>
      </c>
      <c r="AJ115" t="s">
        <v>413</v>
      </c>
      <c r="AK115" t="s">
        <v>975</v>
      </c>
      <c r="AL115" t="s">
        <v>1508</v>
      </c>
      <c r="AM115" t="s">
        <v>80</v>
      </c>
      <c r="AN115" t="s">
        <v>1548</v>
      </c>
      <c r="AO115" t="s">
        <v>86</v>
      </c>
      <c r="AP115" t="s">
        <v>2350</v>
      </c>
      <c r="AQ115" t="str">
        <f t="shared" si="1"/>
        <v>8270437823yesFemale437333Google Ads436154383020.529.981test33Changing color of background from blue to green4374043799911410.25214.997</v>
      </c>
      <c r="AR115">
        <f>COUNTIF(AQ$2:AQ115,AQ115)</f>
        <v>1</v>
      </c>
    </row>
    <row r="116" spans="1:44" x14ac:dyDescent="0.25">
      <c r="A116">
        <v>83</v>
      </c>
      <c r="B116">
        <v>178</v>
      </c>
      <c r="C116" s="4">
        <v>43782</v>
      </c>
      <c r="D116">
        <v>4</v>
      </c>
      <c r="E116" t="s">
        <v>40</v>
      </c>
      <c r="F116" t="s">
        <v>51</v>
      </c>
      <c r="G116" t="s">
        <v>55</v>
      </c>
      <c r="H116" t="s">
        <v>57</v>
      </c>
      <c r="I116" s="4">
        <v>43632</v>
      </c>
      <c r="J116">
        <v>2</v>
      </c>
      <c r="K116" t="s">
        <v>60</v>
      </c>
      <c r="L116" s="4">
        <v>43615</v>
      </c>
      <c r="M116" s="4">
        <v>43830</v>
      </c>
      <c r="N116">
        <v>1</v>
      </c>
      <c r="O116" t="s">
        <v>80</v>
      </c>
      <c r="P116" t="s">
        <v>242</v>
      </c>
      <c r="Q116">
        <v>1</v>
      </c>
      <c r="R116" t="s">
        <v>455</v>
      </c>
      <c r="S116" t="s">
        <v>1018</v>
      </c>
      <c r="T116" t="s">
        <v>1548</v>
      </c>
      <c r="U116" t="s">
        <v>80</v>
      </c>
      <c r="V116" t="s">
        <v>1548</v>
      </c>
      <c r="W116">
        <v>29.98</v>
      </c>
      <c r="X116">
        <v>29.98</v>
      </c>
      <c r="Y116">
        <v>1</v>
      </c>
      <c r="Z116" t="s">
        <v>70</v>
      </c>
      <c r="AA116" t="s">
        <v>2341</v>
      </c>
      <c r="AF116" s="4"/>
      <c r="AG116" s="4"/>
      <c r="AH116" t="s">
        <v>80</v>
      </c>
      <c r="AI116" t="s">
        <v>242</v>
      </c>
      <c r="AJ116" t="s">
        <v>455</v>
      </c>
      <c r="AK116" t="s">
        <v>1018</v>
      </c>
      <c r="AL116" t="s">
        <v>1548</v>
      </c>
      <c r="AM116" t="s">
        <v>80</v>
      </c>
      <c r="AN116" t="s">
        <v>1548</v>
      </c>
      <c r="AO116" t="s">
        <v>70</v>
      </c>
      <c r="AP116" t="s">
        <v>2341</v>
      </c>
      <c r="AQ116" t="str">
        <f t="shared" si="1"/>
        <v>83178437824yesMale436322Facebook436154383029.9829.9821514.99214.995</v>
      </c>
      <c r="AR116">
        <f>COUNTIF(AQ$2:AQ116,AQ116)</f>
        <v>1</v>
      </c>
    </row>
    <row r="117" spans="1:44" x14ac:dyDescent="0.25">
      <c r="A117">
        <v>84</v>
      </c>
      <c r="B117">
        <v>419</v>
      </c>
      <c r="C117" s="4">
        <v>43782</v>
      </c>
      <c r="D117">
        <v>2</v>
      </c>
      <c r="E117" t="s">
        <v>38</v>
      </c>
      <c r="F117" t="s">
        <v>49</v>
      </c>
      <c r="G117" t="s">
        <v>55</v>
      </c>
      <c r="H117" t="s">
        <v>58</v>
      </c>
      <c r="I117" s="4">
        <v>43583</v>
      </c>
      <c r="J117">
        <v>3</v>
      </c>
      <c r="L117" s="4"/>
      <c r="M117" s="4"/>
      <c r="N117">
        <v>3</v>
      </c>
      <c r="O117" t="s">
        <v>98</v>
      </c>
      <c r="P117" t="s">
        <v>260</v>
      </c>
      <c r="Q117">
        <v>3</v>
      </c>
      <c r="R117" t="s">
        <v>456</v>
      </c>
      <c r="S117" t="s">
        <v>1019</v>
      </c>
      <c r="T117" t="s">
        <v>1549</v>
      </c>
      <c r="U117" t="s">
        <v>2001</v>
      </c>
      <c r="V117" t="s">
        <v>2043</v>
      </c>
      <c r="W117">
        <v>324.95999999999998</v>
      </c>
      <c r="X117">
        <v>99.93</v>
      </c>
      <c r="Y117">
        <v>3</v>
      </c>
      <c r="Z117" t="s">
        <v>2103</v>
      </c>
      <c r="AA117" t="s">
        <v>2374</v>
      </c>
      <c r="AB117">
        <v>1</v>
      </c>
      <c r="AC117" t="s">
        <v>2633</v>
      </c>
      <c r="AD117">
        <v>206</v>
      </c>
      <c r="AE117" t="s">
        <v>2635</v>
      </c>
      <c r="AF117" s="4">
        <v>43740</v>
      </c>
      <c r="AG117" s="4">
        <v>43799</v>
      </c>
      <c r="AH117" t="s">
        <v>90</v>
      </c>
      <c r="AI117" t="s">
        <v>252</v>
      </c>
      <c r="AJ117" t="s">
        <v>669</v>
      </c>
      <c r="AK117" t="s">
        <v>989</v>
      </c>
      <c r="AL117" t="s">
        <v>626</v>
      </c>
      <c r="AM117" t="s">
        <v>67</v>
      </c>
      <c r="AN117" t="s">
        <v>1562</v>
      </c>
      <c r="AO117" t="s">
        <v>410</v>
      </c>
      <c r="AP117" t="s">
        <v>2359</v>
      </c>
      <c r="AQ117" t="str">
        <f t="shared" si="1"/>
        <v>84419437822yesFemale435833324.9699.931control206Changing color of background from blue to green43740437996767939.9920</v>
      </c>
      <c r="AR117">
        <f>COUNTIF(AQ$2:AQ117,AQ117)</f>
        <v>1</v>
      </c>
    </row>
    <row r="118" spans="1:44" x14ac:dyDescent="0.25">
      <c r="A118">
        <v>84</v>
      </c>
      <c r="B118">
        <v>419</v>
      </c>
      <c r="C118" s="4">
        <v>43782</v>
      </c>
      <c r="D118">
        <v>2</v>
      </c>
      <c r="E118" t="s">
        <v>38</v>
      </c>
      <c r="F118" t="s">
        <v>49</v>
      </c>
      <c r="G118" t="s">
        <v>55</v>
      </c>
      <c r="H118" t="s">
        <v>58</v>
      </c>
      <c r="I118" s="4">
        <v>43583</v>
      </c>
      <c r="J118">
        <v>3</v>
      </c>
      <c r="L118" s="4"/>
      <c r="M118" s="4"/>
      <c r="N118">
        <v>3</v>
      </c>
      <c r="O118" t="s">
        <v>98</v>
      </c>
      <c r="P118" t="s">
        <v>260</v>
      </c>
      <c r="Q118">
        <v>3</v>
      </c>
      <c r="R118" t="s">
        <v>456</v>
      </c>
      <c r="S118" t="s">
        <v>1019</v>
      </c>
      <c r="T118" t="s">
        <v>1549</v>
      </c>
      <c r="U118" t="s">
        <v>2001</v>
      </c>
      <c r="V118" t="s">
        <v>2043</v>
      </c>
      <c r="W118">
        <v>324.95999999999998</v>
      </c>
      <c r="X118">
        <v>99.93</v>
      </c>
      <c r="Y118">
        <v>3</v>
      </c>
      <c r="Z118" t="s">
        <v>2103</v>
      </c>
      <c r="AA118" t="s">
        <v>2374</v>
      </c>
      <c r="AB118">
        <v>1</v>
      </c>
      <c r="AC118" t="s">
        <v>2633</v>
      </c>
      <c r="AD118">
        <v>206</v>
      </c>
      <c r="AE118" t="s">
        <v>2635</v>
      </c>
      <c r="AF118" s="4">
        <v>43740</v>
      </c>
      <c r="AG118" s="4">
        <v>43799</v>
      </c>
      <c r="AH118" t="s">
        <v>80</v>
      </c>
      <c r="AI118" t="s">
        <v>242</v>
      </c>
      <c r="AJ118" t="s">
        <v>665</v>
      </c>
      <c r="AK118" t="s">
        <v>1209</v>
      </c>
      <c r="AL118" t="s">
        <v>1652</v>
      </c>
      <c r="AM118" t="s">
        <v>67</v>
      </c>
      <c r="AN118" t="s">
        <v>1548</v>
      </c>
      <c r="AO118" t="s">
        <v>79</v>
      </c>
      <c r="AP118" t="s">
        <v>2349</v>
      </c>
      <c r="AQ118" t="str">
        <f t="shared" si="1"/>
        <v>84419437822yesFemale435833324.9699.931control206Changing color of background from blue to green437404379926413.99314.994</v>
      </c>
      <c r="AR118">
        <f>COUNTIF(AQ$2:AQ118,AQ118)</f>
        <v>1</v>
      </c>
    </row>
    <row r="119" spans="1:44" x14ac:dyDescent="0.25">
      <c r="A119">
        <v>84</v>
      </c>
      <c r="B119">
        <v>419</v>
      </c>
      <c r="C119" s="4">
        <v>43782</v>
      </c>
      <c r="D119">
        <v>2</v>
      </c>
      <c r="E119" t="s">
        <v>38</v>
      </c>
      <c r="F119" t="s">
        <v>49</v>
      </c>
      <c r="G119" t="s">
        <v>55</v>
      </c>
      <c r="H119" t="s">
        <v>58</v>
      </c>
      <c r="I119" s="4">
        <v>43583</v>
      </c>
      <c r="J119">
        <v>3</v>
      </c>
      <c r="L119" s="4"/>
      <c r="M119" s="4"/>
      <c r="N119">
        <v>3</v>
      </c>
      <c r="O119" t="s">
        <v>98</v>
      </c>
      <c r="P119" t="s">
        <v>260</v>
      </c>
      <c r="Q119">
        <v>3</v>
      </c>
      <c r="R119" t="s">
        <v>456</v>
      </c>
      <c r="S119" t="s">
        <v>1019</v>
      </c>
      <c r="T119" t="s">
        <v>1549</v>
      </c>
      <c r="U119" t="s">
        <v>2001</v>
      </c>
      <c r="V119" t="s">
        <v>2043</v>
      </c>
      <c r="W119">
        <v>324.95999999999998</v>
      </c>
      <c r="X119">
        <v>99.93</v>
      </c>
      <c r="Y119">
        <v>3</v>
      </c>
      <c r="Z119" t="s">
        <v>2103</v>
      </c>
      <c r="AA119" t="s">
        <v>2374</v>
      </c>
      <c r="AB119">
        <v>1</v>
      </c>
      <c r="AC119" t="s">
        <v>2633</v>
      </c>
      <c r="AD119">
        <v>206</v>
      </c>
      <c r="AE119" t="s">
        <v>2635</v>
      </c>
      <c r="AF119" s="4">
        <v>43740</v>
      </c>
      <c r="AG119" s="4">
        <v>43799</v>
      </c>
      <c r="AH119" t="s">
        <v>69</v>
      </c>
      <c r="AI119" t="s">
        <v>231</v>
      </c>
      <c r="AJ119" t="s">
        <v>878</v>
      </c>
      <c r="AK119" t="s">
        <v>1415</v>
      </c>
      <c r="AL119" t="s">
        <v>1930</v>
      </c>
      <c r="AM119" t="s">
        <v>69</v>
      </c>
      <c r="AN119" t="s">
        <v>1577</v>
      </c>
      <c r="AO119" t="s">
        <v>69</v>
      </c>
      <c r="AP119" t="s">
        <v>2360</v>
      </c>
      <c r="AQ119" t="str">
        <f t="shared" si="1"/>
        <v>84419437822yesFemale435833324.9699.931control206Changing color of background from blue to green4374043799112145.99124.991</v>
      </c>
      <c r="AR119">
        <f>COUNTIF(AQ$2:AQ119,AQ119)</f>
        <v>1</v>
      </c>
    </row>
    <row r="120" spans="1:44" x14ac:dyDescent="0.25">
      <c r="A120">
        <v>85</v>
      </c>
      <c r="B120">
        <v>4</v>
      </c>
      <c r="C120" s="4">
        <v>43784</v>
      </c>
      <c r="D120">
        <v>6</v>
      </c>
      <c r="E120" t="s">
        <v>33</v>
      </c>
      <c r="F120" t="s">
        <v>44</v>
      </c>
      <c r="G120" t="s">
        <v>56</v>
      </c>
      <c r="H120" t="s">
        <v>57</v>
      </c>
      <c r="I120" s="4">
        <v>43732</v>
      </c>
      <c r="J120">
        <v>2</v>
      </c>
      <c r="K120" t="s">
        <v>60</v>
      </c>
      <c r="L120" s="4">
        <v>43615</v>
      </c>
      <c r="M120" s="4">
        <v>43830</v>
      </c>
      <c r="N120">
        <v>1</v>
      </c>
      <c r="O120" t="s">
        <v>99</v>
      </c>
      <c r="P120" t="s">
        <v>261</v>
      </c>
      <c r="Q120">
        <v>1</v>
      </c>
      <c r="R120" t="s">
        <v>457</v>
      </c>
      <c r="S120" t="s">
        <v>1020</v>
      </c>
      <c r="T120" t="s">
        <v>1550</v>
      </c>
      <c r="U120" t="s">
        <v>71</v>
      </c>
      <c r="V120" t="s">
        <v>1869</v>
      </c>
      <c r="W120">
        <v>9.98</v>
      </c>
      <c r="X120">
        <v>29.98</v>
      </c>
      <c r="Y120">
        <v>1</v>
      </c>
      <c r="Z120" t="s">
        <v>2104</v>
      </c>
      <c r="AA120" t="s">
        <v>2375</v>
      </c>
      <c r="AB120">
        <v>1</v>
      </c>
      <c r="AC120" t="s">
        <v>2633</v>
      </c>
      <c r="AD120">
        <v>4</v>
      </c>
      <c r="AE120" t="s">
        <v>2635</v>
      </c>
      <c r="AF120" s="4">
        <v>43740</v>
      </c>
      <c r="AG120" s="4">
        <v>43799</v>
      </c>
      <c r="AH120" t="s">
        <v>78</v>
      </c>
      <c r="AI120" t="s">
        <v>240</v>
      </c>
      <c r="AJ120" t="s">
        <v>578</v>
      </c>
      <c r="AK120" t="s">
        <v>1136</v>
      </c>
      <c r="AL120" t="s">
        <v>1659</v>
      </c>
      <c r="AM120" t="s">
        <v>69</v>
      </c>
      <c r="AN120" t="s">
        <v>1548</v>
      </c>
      <c r="AO120" t="s">
        <v>393</v>
      </c>
      <c r="AP120" t="s">
        <v>2345</v>
      </c>
      <c r="AQ120" t="str">
        <f t="shared" si="1"/>
        <v>854437846noMale437322Facebook43615438309.9829.981control4Changing color of background from blue to green437404379981004.99114.9918</v>
      </c>
      <c r="AR120">
        <f>COUNTIF(AQ$2:AQ120,AQ120)</f>
        <v>1</v>
      </c>
    </row>
    <row r="121" spans="1:44" x14ac:dyDescent="0.25">
      <c r="A121">
        <v>86</v>
      </c>
      <c r="B121">
        <v>40</v>
      </c>
      <c r="C121" s="4">
        <v>43785</v>
      </c>
      <c r="D121">
        <v>2</v>
      </c>
      <c r="E121" t="s">
        <v>38</v>
      </c>
      <c r="F121" t="s">
        <v>49</v>
      </c>
      <c r="G121" t="s">
        <v>55</v>
      </c>
      <c r="H121" t="s">
        <v>58</v>
      </c>
      <c r="I121" s="4">
        <v>43675</v>
      </c>
      <c r="J121">
        <v>2</v>
      </c>
      <c r="K121" t="s">
        <v>60</v>
      </c>
      <c r="L121" s="4">
        <v>43615</v>
      </c>
      <c r="M121" s="4">
        <v>43830</v>
      </c>
      <c r="N121">
        <v>3</v>
      </c>
      <c r="O121" t="s">
        <v>100</v>
      </c>
      <c r="P121" t="s">
        <v>262</v>
      </c>
      <c r="Q121">
        <v>3</v>
      </c>
      <c r="R121" t="s">
        <v>458</v>
      </c>
      <c r="S121" t="s">
        <v>1021</v>
      </c>
      <c r="T121" t="s">
        <v>1551</v>
      </c>
      <c r="U121" t="s">
        <v>2002</v>
      </c>
      <c r="V121" t="s">
        <v>2044</v>
      </c>
      <c r="W121">
        <v>685.1</v>
      </c>
      <c r="X121">
        <v>74.94</v>
      </c>
      <c r="Y121">
        <v>3</v>
      </c>
      <c r="Z121" t="s">
        <v>2105</v>
      </c>
      <c r="AA121" t="s">
        <v>2376</v>
      </c>
      <c r="AF121" s="4"/>
      <c r="AG121" s="4"/>
      <c r="AH121" t="s">
        <v>90</v>
      </c>
      <c r="AI121" t="s">
        <v>252</v>
      </c>
      <c r="AJ121" t="s">
        <v>70</v>
      </c>
      <c r="AK121" t="s">
        <v>1040</v>
      </c>
      <c r="AL121" t="s">
        <v>1568</v>
      </c>
      <c r="AM121" t="s">
        <v>67</v>
      </c>
      <c r="AN121" t="s">
        <v>1562</v>
      </c>
      <c r="AO121" t="s">
        <v>645</v>
      </c>
      <c r="AP121" t="s">
        <v>2347</v>
      </c>
      <c r="AQ121" t="str">
        <f t="shared" si="1"/>
        <v>8640437852yesFemale436752Facebook4361543830685.174.9465198.9939.9913</v>
      </c>
      <c r="AR121">
        <f>COUNTIF(AQ$2:AQ121,AQ121)</f>
        <v>1</v>
      </c>
    </row>
    <row r="122" spans="1:44" x14ac:dyDescent="0.25">
      <c r="A122">
        <v>86</v>
      </c>
      <c r="B122">
        <v>40</v>
      </c>
      <c r="C122" s="4">
        <v>43785</v>
      </c>
      <c r="D122">
        <v>2</v>
      </c>
      <c r="E122" t="s">
        <v>38</v>
      </c>
      <c r="F122" t="s">
        <v>49</v>
      </c>
      <c r="G122" t="s">
        <v>55</v>
      </c>
      <c r="H122" t="s">
        <v>58</v>
      </c>
      <c r="I122" s="4">
        <v>43675</v>
      </c>
      <c r="J122">
        <v>2</v>
      </c>
      <c r="K122" t="s">
        <v>60</v>
      </c>
      <c r="L122" s="4">
        <v>43615</v>
      </c>
      <c r="M122" s="4">
        <v>43830</v>
      </c>
      <c r="N122">
        <v>3</v>
      </c>
      <c r="O122" t="s">
        <v>100</v>
      </c>
      <c r="P122" t="s">
        <v>262</v>
      </c>
      <c r="Q122">
        <v>3</v>
      </c>
      <c r="R122" t="s">
        <v>458</v>
      </c>
      <c r="S122" t="s">
        <v>1021</v>
      </c>
      <c r="T122" t="s">
        <v>1551</v>
      </c>
      <c r="U122" t="s">
        <v>2002</v>
      </c>
      <c r="V122" t="s">
        <v>2044</v>
      </c>
      <c r="W122">
        <v>685.1</v>
      </c>
      <c r="X122">
        <v>74.94</v>
      </c>
      <c r="Y122">
        <v>3</v>
      </c>
      <c r="Z122" t="s">
        <v>2105</v>
      </c>
      <c r="AA122" t="s">
        <v>2376</v>
      </c>
      <c r="AF122" s="4"/>
      <c r="AG122" s="4"/>
      <c r="AH122" t="s">
        <v>79</v>
      </c>
      <c r="AI122" t="s">
        <v>241</v>
      </c>
      <c r="AJ122" t="s">
        <v>542</v>
      </c>
      <c r="AK122" t="s">
        <v>1103</v>
      </c>
      <c r="AL122" t="s">
        <v>1630</v>
      </c>
      <c r="AM122" t="s">
        <v>80</v>
      </c>
      <c r="AN122" t="s">
        <v>1548</v>
      </c>
      <c r="AO122" t="s">
        <v>86</v>
      </c>
      <c r="AP122" t="s">
        <v>2350</v>
      </c>
      <c r="AQ122" t="str">
        <f t="shared" si="1"/>
        <v>8640437852yesFemale436752Facebook4361543830685.174.9441484.57214.997</v>
      </c>
      <c r="AR122">
        <f>COUNTIF(AQ$2:AQ122,AQ122)</f>
        <v>1</v>
      </c>
    </row>
    <row r="123" spans="1:44" x14ac:dyDescent="0.25">
      <c r="A123">
        <v>86</v>
      </c>
      <c r="B123">
        <v>40</v>
      </c>
      <c r="C123" s="4">
        <v>43785</v>
      </c>
      <c r="D123">
        <v>2</v>
      </c>
      <c r="E123" t="s">
        <v>38</v>
      </c>
      <c r="F123" t="s">
        <v>49</v>
      </c>
      <c r="G123" t="s">
        <v>55</v>
      </c>
      <c r="H123" t="s">
        <v>58</v>
      </c>
      <c r="I123" s="4">
        <v>43675</v>
      </c>
      <c r="J123">
        <v>2</v>
      </c>
      <c r="K123" t="s">
        <v>60</v>
      </c>
      <c r="L123" s="4">
        <v>43615</v>
      </c>
      <c r="M123" s="4">
        <v>43830</v>
      </c>
      <c r="N123">
        <v>3</v>
      </c>
      <c r="O123" t="s">
        <v>100</v>
      </c>
      <c r="P123" t="s">
        <v>262</v>
      </c>
      <c r="Q123">
        <v>3</v>
      </c>
      <c r="R123" t="s">
        <v>458</v>
      </c>
      <c r="S123" t="s">
        <v>1021</v>
      </c>
      <c r="T123" t="s">
        <v>1551</v>
      </c>
      <c r="U123" t="s">
        <v>2002</v>
      </c>
      <c r="V123" t="s">
        <v>2044</v>
      </c>
      <c r="W123">
        <v>685.1</v>
      </c>
      <c r="X123">
        <v>74.94</v>
      </c>
      <c r="Y123">
        <v>3</v>
      </c>
      <c r="Z123" t="s">
        <v>2105</v>
      </c>
      <c r="AA123" t="s">
        <v>2376</v>
      </c>
      <c r="AF123" s="4"/>
      <c r="AG123" s="4"/>
      <c r="AH123" t="s">
        <v>78</v>
      </c>
      <c r="AI123" t="s">
        <v>240</v>
      </c>
      <c r="AJ123" t="s">
        <v>402</v>
      </c>
      <c r="AK123" t="s">
        <v>964</v>
      </c>
      <c r="AL123" t="s">
        <v>1498</v>
      </c>
      <c r="AM123" t="s">
        <v>69</v>
      </c>
      <c r="AN123" t="s">
        <v>1548</v>
      </c>
      <c r="AO123" t="s">
        <v>469</v>
      </c>
      <c r="AP123" t="s">
        <v>2339</v>
      </c>
      <c r="AQ123" t="str">
        <f t="shared" si="1"/>
        <v>8640437852yesFemale436752Facebook4361543830685.174.9486978.99114.9923</v>
      </c>
      <c r="AR123">
        <f>COUNTIF(AQ$2:AQ123,AQ123)</f>
        <v>1</v>
      </c>
    </row>
    <row r="124" spans="1:44" x14ac:dyDescent="0.25">
      <c r="A124">
        <v>87</v>
      </c>
      <c r="B124">
        <v>278</v>
      </c>
      <c r="C124" s="4">
        <v>43785</v>
      </c>
      <c r="D124">
        <v>9</v>
      </c>
      <c r="E124" t="s">
        <v>41</v>
      </c>
      <c r="F124" t="s">
        <v>52</v>
      </c>
      <c r="G124" t="s">
        <v>55</v>
      </c>
      <c r="H124" t="s">
        <v>57</v>
      </c>
      <c r="I124" s="4">
        <v>43541</v>
      </c>
      <c r="J124">
        <v>2</v>
      </c>
      <c r="L124" s="4"/>
      <c r="M124" s="4"/>
      <c r="N124">
        <v>3</v>
      </c>
      <c r="O124" t="s">
        <v>101</v>
      </c>
      <c r="P124" t="s">
        <v>263</v>
      </c>
      <c r="Q124">
        <v>3</v>
      </c>
      <c r="R124" t="s">
        <v>459</v>
      </c>
      <c r="S124" t="s">
        <v>1022</v>
      </c>
      <c r="T124" t="s">
        <v>1552</v>
      </c>
      <c r="U124" t="s">
        <v>2003</v>
      </c>
      <c r="V124" t="s">
        <v>2045</v>
      </c>
      <c r="W124">
        <v>227.94</v>
      </c>
      <c r="X124">
        <v>124.94</v>
      </c>
      <c r="Y124">
        <v>3</v>
      </c>
      <c r="Z124" t="s">
        <v>2106</v>
      </c>
      <c r="AA124" t="s">
        <v>2377</v>
      </c>
      <c r="AB124">
        <v>1</v>
      </c>
      <c r="AC124" t="s">
        <v>2634</v>
      </c>
      <c r="AD124">
        <v>115</v>
      </c>
      <c r="AE124" t="s">
        <v>2635</v>
      </c>
      <c r="AF124" s="4">
        <v>43740</v>
      </c>
      <c r="AG124" s="4">
        <v>43799</v>
      </c>
      <c r="AH124" t="s">
        <v>80</v>
      </c>
      <c r="AI124" t="s">
        <v>242</v>
      </c>
      <c r="AJ124" t="s">
        <v>65</v>
      </c>
      <c r="AK124" t="s">
        <v>1267</v>
      </c>
      <c r="AL124" t="s">
        <v>1548</v>
      </c>
      <c r="AM124" t="s">
        <v>69</v>
      </c>
      <c r="AN124" t="s">
        <v>1548</v>
      </c>
      <c r="AO124" t="s">
        <v>80</v>
      </c>
      <c r="AP124" t="s">
        <v>2357</v>
      </c>
      <c r="AQ124" t="str">
        <f t="shared" si="1"/>
        <v>87278437859yesMale435412227.94124.941test115Changing color of background from blue to green437404379921014.99114.992</v>
      </c>
      <c r="AR124">
        <f>COUNTIF(AQ$2:AQ124,AQ124)</f>
        <v>1</v>
      </c>
    </row>
    <row r="125" spans="1:44" x14ac:dyDescent="0.25">
      <c r="A125">
        <v>87</v>
      </c>
      <c r="B125">
        <v>278</v>
      </c>
      <c r="C125" s="4">
        <v>43785</v>
      </c>
      <c r="D125">
        <v>9</v>
      </c>
      <c r="E125" t="s">
        <v>41</v>
      </c>
      <c r="F125" t="s">
        <v>52</v>
      </c>
      <c r="G125" t="s">
        <v>55</v>
      </c>
      <c r="H125" t="s">
        <v>57</v>
      </c>
      <c r="I125" s="4">
        <v>43541</v>
      </c>
      <c r="J125">
        <v>2</v>
      </c>
      <c r="L125" s="4"/>
      <c r="M125" s="4"/>
      <c r="N125">
        <v>3</v>
      </c>
      <c r="O125" t="s">
        <v>101</v>
      </c>
      <c r="P125" t="s">
        <v>263</v>
      </c>
      <c r="Q125">
        <v>3</v>
      </c>
      <c r="R125" t="s">
        <v>459</v>
      </c>
      <c r="S125" t="s">
        <v>1022</v>
      </c>
      <c r="T125" t="s">
        <v>1552</v>
      </c>
      <c r="U125" t="s">
        <v>2003</v>
      </c>
      <c r="V125" t="s">
        <v>2045</v>
      </c>
      <c r="W125">
        <v>227.94</v>
      </c>
      <c r="X125">
        <v>124.94</v>
      </c>
      <c r="Y125">
        <v>3</v>
      </c>
      <c r="Z125" t="s">
        <v>2106</v>
      </c>
      <c r="AA125" t="s">
        <v>2377</v>
      </c>
      <c r="AB125">
        <v>1</v>
      </c>
      <c r="AC125" t="s">
        <v>2634</v>
      </c>
      <c r="AD125">
        <v>115</v>
      </c>
      <c r="AE125" t="s">
        <v>2635</v>
      </c>
      <c r="AF125" s="4">
        <v>43740</v>
      </c>
      <c r="AG125" s="4">
        <v>43799</v>
      </c>
      <c r="AH125" t="s">
        <v>69</v>
      </c>
      <c r="AI125" t="s">
        <v>231</v>
      </c>
      <c r="AJ125" t="s">
        <v>720</v>
      </c>
      <c r="AK125" t="s">
        <v>1262</v>
      </c>
      <c r="AL125" t="s">
        <v>1780</v>
      </c>
      <c r="AM125" t="s">
        <v>80</v>
      </c>
      <c r="AN125" t="s">
        <v>1577</v>
      </c>
      <c r="AO125" t="s">
        <v>67</v>
      </c>
      <c r="AP125" t="s">
        <v>2373</v>
      </c>
      <c r="AQ125" t="str">
        <f t="shared" si="1"/>
        <v>87278437859yesMale435412227.94124.941test115Changing color of background from blue to green4374043799115947.99224.993</v>
      </c>
      <c r="AR125">
        <f>COUNTIF(AQ$2:AQ125,AQ125)</f>
        <v>1</v>
      </c>
    </row>
    <row r="126" spans="1:44" x14ac:dyDescent="0.25">
      <c r="A126">
        <v>87</v>
      </c>
      <c r="B126">
        <v>278</v>
      </c>
      <c r="C126" s="4">
        <v>43785</v>
      </c>
      <c r="D126">
        <v>9</v>
      </c>
      <c r="E126" t="s">
        <v>41</v>
      </c>
      <c r="F126" t="s">
        <v>52</v>
      </c>
      <c r="G126" t="s">
        <v>55</v>
      </c>
      <c r="H126" t="s">
        <v>57</v>
      </c>
      <c r="I126" s="4">
        <v>43541</v>
      </c>
      <c r="J126">
        <v>2</v>
      </c>
      <c r="L126" s="4"/>
      <c r="M126" s="4"/>
      <c r="N126">
        <v>3</v>
      </c>
      <c r="O126" t="s">
        <v>101</v>
      </c>
      <c r="P126" t="s">
        <v>263</v>
      </c>
      <c r="Q126">
        <v>3</v>
      </c>
      <c r="R126" t="s">
        <v>459</v>
      </c>
      <c r="S126" t="s">
        <v>1022</v>
      </c>
      <c r="T126" t="s">
        <v>1552</v>
      </c>
      <c r="U126" t="s">
        <v>2003</v>
      </c>
      <c r="V126" t="s">
        <v>2045</v>
      </c>
      <c r="W126">
        <v>227.94</v>
      </c>
      <c r="X126">
        <v>124.94</v>
      </c>
      <c r="Y126">
        <v>3</v>
      </c>
      <c r="Z126" t="s">
        <v>2106</v>
      </c>
      <c r="AA126" t="s">
        <v>2377</v>
      </c>
      <c r="AB126">
        <v>1</v>
      </c>
      <c r="AC126" t="s">
        <v>2634</v>
      </c>
      <c r="AD126">
        <v>115</v>
      </c>
      <c r="AE126" t="s">
        <v>2635</v>
      </c>
      <c r="AF126" s="4">
        <v>43740</v>
      </c>
      <c r="AG126" s="4">
        <v>43799</v>
      </c>
      <c r="AH126" t="s">
        <v>70</v>
      </c>
      <c r="AI126" t="s">
        <v>232</v>
      </c>
      <c r="AJ126" t="s">
        <v>514</v>
      </c>
      <c r="AK126" t="s">
        <v>1077</v>
      </c>
      <c r="AL126" t="s">
        <v>1604</v>
      </c>
      <c r="AM126" t="s">
        <v>67</v>
      </c>
      <c r="AN126" t="s">
        <v>1517</v>
      </c>
      <c r="AO126" t="s">
        <v>640</v>
      </c>
      <c r="AP126" t="s">
        <v>2393</v>
      </c>
      <c r="AQ126" t="str">
        <f t="shared" si="1"/>
        <v>87278437859yesMale435412227.94124.941test115Changing color of background from blue to green4374043799513338.99319.9917</v>
      </c>
      <c r="AR126">
        <f>COUNTIF(AQ$2:AQ126,AQ126)</f>
        <v>1</v>
      </c>
    </row>
    <row r="127" spans="1:44" x14ac:dyDescent="0.25">
      <c r="A127">
        <v>88</v>
      </c>
      <c r="B127">
        <v>322</v>
      </c>
      <c r="C127" s="4">
        <v>43785</v>
      </c>
      <c r="D127">
        <v>10</v>
      </c>
      <c r="E127" t="s">
        <v>42</v>
      </c>
      <c r="F127" t="s">
        <v>53</v>
      </c>
      <c r="G127" t="s">
        <v>56</v>
      </c>
      <c r="H127" t="s">
        <v>57</v>
      </c>
      <c r="I127" s="4">
        <v>43571</v>
      </c>
      <c r="J127">
        <v>1</v>
      </c>
      <c r="L127" s="4"/>
      <c r="M127" s="4"/>
      <c r="N127">
        <v>2</v>
      </c>
      <c r="O127" t="s">
        <v>102</v>
      </c>
      <c r="P127" t="s">
        <v>264</v>
      </c>
      <c r="Q127">
        <v>2</v>
      </c>
      <c r="R127" t="s">
        <v>460</v>
      </c>
      <c r="S127" t="s">
        <v>1023</v>
      </c>
      <c r="T127" t="s">
        <v>1553</v>
      </c>
      <c r="U127" t="s">
        <v>75</v>
      </c>
      <c r="V127" t="s">
        <v>1869</v>
      </c>
      <c r="W127">
        <v>104.85</v>
      </c>
      <c r="X127">
        <v>74.95</v>
      </c>
      <c r="Y127">
        <v>2</v>
      </c>
      <c r="Z127" t="s">
        <v>2107</v>
      </c>
      <c r="AA127" t="s">
        <v>2378</v>
      </c>
      <c r="AB127">
        <v>1</v>
      </c>
      <c r="AC127" t="s">
        <v>2634</v>
      </c>
      <c r="AD127">
        <v>140</v>
      </c>
      <c r="AE127" t="s">
        <v>2635</v>
      </c>
      <c r="AF127" s="4">
        <v>43740</v>
      </c>
      <c r="AG127" s="4">
        <v>43799</v>
      </c>
      <c r="AH127" t="s">
        <v>78</v>
      </c>
      <c r="AI127" t="s">
        <v>240</v>
      </c>
      <c r="AJ127" t="s">
        <v>408</v>
      </c>
      <c r="AK127" t="s">
        <v>970</v>
      </c>
      <c r="AL127" t="s">
        <v>1503</v>
      </c>
      <c r="AM127" t="s">
        <v>80</v>
      </c>
      <c r="AN127" t="s">
        <v>1548</v>
      </c>
      <c r="AO127" t="s">
        <v>393</v>
      </c>
      <c r="AP127" t="s">
        <v>2345</v>
      </c>
      <c r="AQ127" t="str">
        <f t="shared" si="1"/>
        <v>883224378510noMale435711104.8574.951test140Changing color of background from blue to green437404379984529.94214.9918</v>
      </c>
      <c r="AR127">
        <f>COUNTIF(AQ$2:AQ127,AQ127)</f>
        <v>1</v>
      </c>
    </row>
    <row r="128" spans="1:44" x14ac:dyDescent="0.25">
      <c r="A128">
        <v>88</v>
      </c>
      <c r="B128">
        <v>322</v>
      </c>
      <c r="C128" s="4">
        <v>43785</v>
      </c>
      <c r="D128">
        <v>10</v>
      </c>
      <c r="E128" t="s">
        <v>42</v>
      </c>
      <c r="F128" t="s">
        <v>53</v>
      </c>
      <c r="G128" t="s">
        <v>56</v>
      </c>
      <c r="H128" t="s">
        <v>57</v>
      </c>
      <c r="I128" s="4">
        <v>43571</v>
      </c>
      <c r="J128">
        <v>1</v>
      </c>
      <c r="L128" s="4"/>
      <c r="M128" s="4"/>
      <c r="N128">
        <v>2</v>
      </c>
      <c r="O128" t="s">
        <v>102</v>
      </c>
      <c r="P128" t="s">
        <v>264</v>
      </c>
      <c r="Q128">
        <v>2</v>
      </c>
      <c r="R128" t="s">
        <v>460</v>
      </c>
      <c r="S128" t="s">
        <v>1023</v>
      </c>
      <c r="T128" t="s">
        <v>1553</v>
      </c>
      <c r="U128" t="s">
        <v>75</v>
      </c>
      <c r="V128" t="s">
        <v>1869</v>
      </c>
      <c r="W128">
        <v>104.85</v>
      </c>
      <c r="X128">
        <v>74.95</v>
      </c>
      <c r="Y128">
        <v>2</v>
      </c>
      <c r="Z128" t="s">
        <v>2107</v>
      </c>
      <c r="AA128" t="s">
        <v>2378</v>
      </c>
      <c r="AB128">
        <v>1</v>
      </c>
      <c r="AC128" t="s">
        <v>2634</v>
      </c>
      <c r="AD128">
        <v>140</v>
      </c>
      <c r="AE128" t="s">
        <v>2635</v>
      </c>
      <c r="AF128" s="4">
        <v>43740</v>
      </c>
      <c r="AG128" s="4">
        <v>43799</v>
      </c>
      <c r="AH128" t="s">
        <v>80</v>
      </c>
      <c r="AI128" t="s">
        <v>242</v>
      </c>
      <c r="AJ128" t="s">
        <v>455</v>
      </c>
      <c r="AK128" t="s">
        <v>1018</v>
      </c>
      <c r="AL128" t="s">
        <v>1548</v>
      </c>
      <c r="AM128" t="s">
        <v>67</v>
      </c>
      <c r="AN128" t="s">
        <v>1548</v>
      </c>
      <c r="AO128" t="s">
        <v>70</v>
      </c>
      <c r="AP128" t="s">
        <v>2341</v>
      </c>
      <c r="AQ128" t="str">
        <f t="shared" ref="AQ128:AQ189" si="2">CONCATENATE($A128,$B128,$C128,$D128,$G128,$H128,$I128,$J128,$K128,$L128,$M128,$W128,$X128,$AB128,$AC128,$AD128,$AE128,$AF128,$AG128,$AH128,$AJ128,$AL128,$AM128,$AN128,$AO128)</f>
        <v>883224378510noMale435711104.8574.951test140Changing color of background from blue to green437404379921514.99314.995</v>
      </c>
      <c r="AR128">
        <f>COUNTIF(AQ$2:AQ128,AQ128)</f>
        <v>1</v>
      </c>
    </row>
    <row r="129" spans="1:44" x14ac:dyDescent="0.25">
      <c r="A129">
        <v>89</v>
      </c>
      <c r="B129">
        <v>217</v>
      </c>
      <c r="C129" s="4">
        <v>43786</v>
      </c>
      <c r="D129">
        <v>4</v>
      </c>
      <c r="E129" t="s">
        <v>40</v>
      </c>
      <c r="F129" t="s">
        <v>51</v>
      </c>
      <c r="G129" t="s">
        <v>55</v>
      </c>
      <c r="H129" t="s">
        <v>57</v>
      </c>
      <c r="I129" s="4">
        <v>43670</v>
      </c>
      <c r="J129">
        <v>3</v>
      </c>
      <c r="K129" t="s">
        <v>59</v>
      </c>
      <c r="L129" s="4">
        <v>43615</v>
      </c>
      <c r="M129" s="4">
        <v>43830</v>
      </c>
      <c r="N129">
        <v>2</v>
      </c>
      <c r="O129" t="s">
        <v>77</v>
      </c>
      <c r="P129" t="s">
        <v>239</v>
      </c>
      <c r="Q129">
        <v>2</v>
      </c>
      <c r="R129" t="s">
        <v>461</v>
      </c>
      <c r="S129" t="s">
        <v>1024</v>
      </c>
      <c r="T129" t="s">
        <v>1554</v>
      </c>
      <c r="U129" t="s">
        <v>85</v>
      </c>
      <c r="V129" t="s">
        <v>2030</v>
      </c>
      <c r="W129">
        <v>98.97</v>
      </c>
      <c r="X129">
        <v>49.97</v>
      </c>
      <c r="Y129">
        <v>2</v>
      </c>
      <c r="Z129" t="s">
        <v>2108</v>
      </c>
      <c r="AA129" t="s">
        <v>2379</v>
      </c>
      <c r="AB129">
        <v>1</v>
      </c>
      <c r="AC129" t="s">
        <v>2634</v>
      </c>
      <c r="AD129">
        <v>84</v>
      </c>
      <c r="AE129" t="s">
        <v>2635</v>
      </c>
      <c r="AF129" s="4">
        <v>43740</v>
      </c>
      <c r="AG129" s="4">
        <v>43799</v>
      </c>
      <c r="AH129" t="s">
        <v>70</v>
      </c>
      <c r="AI129" t="s">
        <v>232</v>
      </c>
      <c r="AJ129" t="s">
        <v>514</v>
      </c>
      <c r="AK129" t="s">
        <v>1077</v>
      </c>
      <c r="AL129" t="s">
        <v>1604</v>
      </c>
      <c r="AM129" t="s">
        <v>69</v>
      </c>
      <c r="AN129" t="s">
        <v>1517</v>
      </c>
      <c r="AO129" t="s">
        <v>640</v>
      </c>
      <c r="AP129" t="s">
        <v>2393</v>
      </c>
      <c r="AQ129" t="str">
        <f t="shared" si="2"/>
        <v>89217437864yesMale436703Google Ads436154383098.9749.971test84Changing color of background from blue to green4374043799513338.99119.9917</v>
      </c>
      <c r="AR129">
        <f>COUNTIF(AQ$2:AQ129,AQ129)</f>
        <v>1</v>
      </c>
    </row>
    <row r="130" spans="1:44" x14ac:dyDescent="0.25">
      <c r="A130">
        <v>89</v>
      </c>
      <c r="B130">
        <v>217</v>
      </c>
      <c r="C130" s="4">
        <v>43786</v>
      </c>
      <c r="D130">
        <v>4</v>
      </c>
      <c r="E130" t="s">
        <v>40</v>
      </c>
      <c r="F130" t="s">
        <v>51</v>
      </c>
      <c r="G130" t="s">
        <v>55</v>
      </c>
      <c r="H130" t="s">
        <v>57</v>
      </c>
      <c r="I130" s="4">
        <v>43670</v>
      </c>
      <c r="J130">
        <v>3</v>
      </c>
      <c r="K130" t="s">
        <v>59</v>
      </c>
      <c r="L130" s="4">
        <v>43615</v>
      </c>
      <c r="M130" s="4">
        <v>43830</v>
      </c>
      <c r="N130">
        <v>2</v>
      </c>
      <c r="O130" t="s">
        <v>77</v>
      </c>
      <c r="P130" t="s">
        <v>239</v>
      </c>
      <c r="Q130">
        <v>2</v>
      </c>
      <c r="R130" t="s">
        <v>461</v>
      </c>
      <c r="S130" t="s">
        <v>1024</v>
      </c>
      <c r="T130" t="s">
        <v>1554</v>
      </c>
      <c r="U130" t="s">
        <v>85</v>
      </c>
      <c r="V130" t="s">
        <v>2030</v>
      </c>
      <c r="W130">
        <v>98.97</v>
      </c>
      <c r="X130">
        <v>49.97</v>
      </c>
      <c r="Y130">
        <v>2</v>
      </c>
      <c r="Z130" t="s">
        <v>2108</v>
      </c>
      <c r="AA130" t="s">
        <v>2379</v>
      </c>
      <c r="AB130">
        <v>1</v>
      </c>
      <c r="AC130" t="s">
        <v>2634</v>
      </c>
      <c r="AD130">
        <v>84</v>
      </c>
      <c r="AE130" t="s">
        <v>2635</v>
      </c>
      <c r="AF130" s="4">
        <v>43740</v>
      </c>
      <c r="AG130" s="4">
        <v>43799</v>
      </c>
      <c r="AH130" t="s">
        <v>67</v>
      </c>
      <c r="AI130" t="s">
        <v>229</v>
      </c>
      <c r="AJ130" t="s">
        <v>498</v>
      </c>
      <c r="AK130" t="s">
        <v>1061</v>
      </c>
      <c r="AL130" t="s">
        <v>1513</v>
      </c>
      <c r="AM130" t="s">
        <v>80</v>
      </c>
      <c r="AN130" t="s">
        <v>1548</v>
      </c>
      <c r="AO130" t="s">
        <v>652</v>
      </c>
      <c r="AP130" t="s">
        <v>2352</v>
      </c>
      <c r="AQ130" t="str">
        <f t="shared" si="2"/>
        <v>89217437864yesMale436703Google Ads436154383098.9749.971test84Changing color of background from blue to green437404379935929.99214.9911</v>
      </c>
      <c r="AR130">
        <f>COUNTIF(AQ$2:AQ130,AQ130)</f>
        <v>1</v>
      </c>
    </row>
    <row r="131" spans="1:44" x14ac:dyDescent="0.25">
      <c r="A131">
        <v>90</v>
      </c>
      <c r="B131">
        <v>288</v>
      </c>
      <c r="C131" s="4">
        <v>43786</v>
      </c>
      <c r="D131">
        <v>8</v>
      </c>
      <c r="E131" t="s">
        <v>43</v>
      </c>
      <c r="F131" t="s">
        <v>54</v>
      </c>
      <c r="G131" t="s">
        <v>56</v>
      </c>
      <c r="H131" t="s">
        <v>58</v>
      </c>
      <c r="I131" s="4">
        <v>43610</v>
      </c>
      <c r="J131">
        <v>3</v>
      </c>
      <c r="L131" s="4"/>
      <c r="M131" s="4"/>
      <c r="N131">
        <v>1</v>
      </c>
      <c r="O131" t="s">
        <v>80</v>
      </c>
      <c r="P131" t="s">
        <v>242</v>
      </c>
      <c r="Q131">
        <v>1</v>
      </c>
      <c r="R131" t="s">
        <v>453</v>
      </c>
      <c r="S131" t="s">
        <v>1016</v>
      </c>
      <c r="T131" t="s">
        <v>1546</v>
      </c>
      <c r="U131" t="s">
        <v>69</v>
      </c>
      <c r="V131" t="s">
        <v>1548</v>
      </c>
      <c r="W131">
        <v>58.75</v>
      </c>
      <c r="X131">
        <v>14.99</v>
      </c>
      <c r="Y131">
        <v>1</v>
      </c>
      <c r="Z131" t="s">
        <v>67</v>
      </c>
      <c r="AA131" t="s">
        <v>2373</v>
      </c>
      <c r="AB131">
        <v>1</v>
      </c>
      <c r="AC131" t="s">
        <v>2634</v>
      </c>
      <c r="AD131">
        <v>121</v>
      </c>
      <c r="AE131" t="s">
        <v>2635</v>
      </c>
      <c r="AF131" s="4">
        <v>43740</v>
      </c>
      <c r="AG131" s="4">
        <v>43799</v>
      </c>
      <c r="AH131" t="s">
        <v>80</v>
      </c>
      <c r="AI131" t="s">
        <v>242</v>
      </c>
      <c r="AJ131" t="s">
        <v>453</v>
      </c>
      <c r="AK131" t="s">
        <v>1016</v>
      </c>
      <c r="AL131" t="s">
        <v>1546</v>
      </c>
      <c r="AM131" t="s">
        <v>69</v>
      </c>
      <c r="AN131" t="s">
        <v>1548</v>
      </c>
      <c r="AO131" t="s">
        <v>67</v>
      </c>
      <c r="AP131" t="s">
        <v>2373</v>
      </c>
      <c r="AQ131" t="str">
        <f t="shared" si="2"/>
        <v>90288437868noFemale43610358.7514.991test121Changing color of background from blue to green437404379922658.75114.993</v>
      </c>
      <c r="AR131">
        <f>COUNTIF(AQ$2:AQ131,AQ131)</f>
        <v>1</v>
      </c>
    </row>
    <row r="132" spans="1:44" x14ac:dyDescent="0.25">
      <c r="A132">
        <v>91</v>
      </c>
      <c r="B132">
        <v>302</v>
      </c>
      <c r="C132" s="4">
        <v>43786</v>
      </c>
      <c r="D132">
        <v>2</v>
      </c>
      <c r="E132" t="s">
        <v>38</v>
      </c>
      <c r="F132" t="s">
        <v>49</v>
      </c>
      <c r="G132" t="s">
        <v>55</v>
      </c>
      <c r="H132" t="s">
        <v>58</v>
      </c>
      <c r="I132" s="4">
        <v>43610</v>
      </c>
      <c r="J132">
        <v>2</v>
      </c>
      <c r="L132" s="4"/>
      <c r="M132" s="4"/>
      <c r="N132">
        <v>2</v>
      </c>
      <c r="O132" t="s">
        <v>103</v>
      </c>
      <c r="P132" t="s">
        <v>265</v>
      </c>
      <c r="Q132">
        <v>2</v>
      </c>
      <c r="R132" t="s">
        <v>462</v>
      </c>
      <c r="S132" t="s">
        <v>1025</v>
      </c>
      <c r="T132" t="s">
        <v>1555</v>
      </c>
      <c r="U132" t="s">
        <v>103</v>
      </c>
      <c r="V132" t="s">
        <v>2037</v>
      </c>
      <c r="W132">
        <v>1004.96</v>
      </c>
      <c r="X132">
        <v>69.959999999999994</v>
      </c>
      <c r="Y132">
        <v>2</v>
      </c>
      <c r="Z132" t="s">
        <v>2109</v>
      </c>
      <c r="AA132" t="s">
        <v>2380</v>
      </c>
      <c r="AB132">
        <v>1</v>
      </c>
      <c r="AC132" t="s">
        <v>2634</v>
      </c>
      <c r="AD132">
        <v>130</v>
      </c>
      <c r="AE132" t="s">
        <v>2635</v>
      </c>
      <c r="AF132" s="4">
        <v>43740</v>
      </c>
      <c r="AG132" s="4">
        <v>43799</v>
      </c>
      <c r="AH132" t="s">
        <v>69</v>
      </c>
      <c r="AI132" t="s">
        <v>231</v>
      </c>
      <c r="AJ132" t="s">
        <v>434</v>
      </c>
      <c r="AK132" t="s">
        <v>991</v>
      </c>
      <c r="AL132" t="s">
        <v>1524</v>
      </c>
      <c r="AM132" t="s">
        <v>69</v>
      </c>
      <c r="AN132" t="s">
        <v>1577</v>
      </c>
      <c r="AO132" t="s">
        <v>69</v>
      </c>
      <c r="AP132" t="s">
        <v>2360</v>
      </c>
      <c r="AQ132" t="str">
        <f t="shared" si="2"/>
        <v>91302437862yesFemale4361021004.9669.961test130Changing color of background from blue to green43740437991152929.99124.991</v>
      </c>
      <c r="AR132">
        <f>COUNTIF(AQ$2:AQ132,AQ132)</f>
        <v>1</v>
      </c>
    </row>
    <row r="133" spans="1:44" x14ac:dyDescent="0.25">
      <c r="A133">
        <v>91</v>
      </c>
      <c r="B133">
        <v>302</v>
      </c>
      <c r="C133" s="4">
        <v>43786</v>
      </c>
      <c r="D133">
        <v>2</v>
      </c>
      <c r="E133" t="s">
        <v>38</v>
      </c>
      <c r="F133" t="s">
        <v>49</v>
      </c>
      <c r="G133" t="s">
        <v>55</v>
      </c>
      <c r="H133" t="s">
        <v>58</v>
      </c>
      <c r="I133" s="4">
        <v>43610</v>
      </c>
      <c r="J133">
        <v>2</v>
      </c>
      <c r="L133" s="4"/>
      <c r="M133" s="4"/>
      <c r="N133">
        <v>2</v>
      </c>
      <c r="O133" t="s">
        <v>103</v>
      </c>
      <c r="P133" t="s">
        <v>265</v>
      </c>
      <c r="Q133">
        <v>2</v>
      </c>
      <c r="R133" t="s">
        <v>462</v>
      </c>
      <c r="S133" t="s">
        <v>1025</v>
      </c>
      <c r="T133" t="s">
        <v>1555</v>
      </c>
      <c r="U133" t="s">
        <v>103</v>
      </c>
      <c r="V133" t="s">
        <v>2037</v>
      </c>
      <c r="W133">
        <v>1004.96</v>
      </c>
      <c r="X133">
        <v>69.959999999999994</v>
      </c>
      <c r="Y133">
        <v>2</v>
      </c>
      <c r="Z133" t="s">
        <v>2109</v>
      </c>
      <c r="AA133" t="s">
        <v>2380</v>
      </c>
      <c r="AB133">
        <v>1</v>
      </c>
      <c r="AC133" t="s">
        <v>2634</v>
      </c>
      <c r="AD133">
        <v>130</v>
      </c>
      <c r="AE133" t="s">
        <v>2635</v>
      </c>
      <c r="AF133" s="4">
        <v>43740</v>
      </c>
      <c r="AG133" s="4">
        <v>43799</v>
      </c>
      <c r="AH133" t="s">
        <v>67</v>
      </c>
      <c r="AI133" t="s">
        <v>229</v>
      </c>
      <c r="AJ133" t="s">
        <v>677</v>
      </c>
      <c r="AK133" t="s">
        <v>978</v>
      </c>
      <c r="AL133" t="s">
        <v>1577</v>
      </c>
      <c r="AM133" t="s">
        <v>67</v>
      </c>
      <c r="AN133" t="s">
        <v>1548</v>
      </c>
      <c r="AO133" t="s">
        <v>455</v>
      </c>
      <c r="AP133" t="s">
        <v>2340</v>
      </c>
      <c r="AQ133" t="str">
        <f t="shared" si="2"/>
        <v>91302437862yesFemale4361021004.9669.961test130Changing color of background from blue to green4374043799311824.99314.9915</v>
      </c>
      <c r="AR133">
        <f>COUNTIF(AQ$2:AQ133,AQ133)</f>
        <v>1</v>
      </c>
    </row>
    <row r="134" spans="1:44" x14ac:dyDescent="0.25">
      <c r="A134">
        <v>92</v>
      </c>
      <c r="B134">
        <v>154</v>
      </c>
      <c r="C134" s="4">
        <v>43787</v>
      </c>
      <c r="D134">
        <v>2</v>
      </c>
      <c r="E134" t="s">
        <v>38</v>
      </c>
      <c r="F134" t="s">
        <v>49</v>
      </c>
      <c r="G134" t="s">
        <v>56</v>
      </c>
      <c r="H134" t="s">
        <v>57</v>
      </c>
      <c r="I134" s="4">
        <v>43710</v>
      </c>
      <c r="J134">
        <v>2</v>
      </c>
      <c r="K134" t="s">
        <v>60</v>
      </c>
      <c r="L134" s="4">
        <v>43615</v>
      </c>
      <c r="M134" s="4">
        <v>43830</v>
      </c>
      <c r="N134">
        <v>1</v>
      </c>
      <c r="O134" t="s">
        <v>79</v>
      </c>
      <c r="P134" t="s">
        <v>241</v>
      </c>
      <c r="Q134">
        <v>1</v>
      </c>
      <c r="R134" t="s">
        <v>463</v>
      </c>
      <c r="S134" t="s">
        <v>1026</v>
      </c>
      <c r="T134" t="s">
        <v>1556</v>
      </c>
      <c r="U134" t="s">
        <v>67</v>
      </c>
      <c r="V134" t="s">
        <v>1548</v>
      </c>
      <c r="W134">
        <v>64.47</v>
      </c>
      <c r="X134">
        <v>44.97</v>
      </c>
      <c r="Y134">
        <v>1</v>
      </c>
      <c r="Z134" t="s">
        <v>455</v>
      </c>
      <c r="AA134" t="s">
        <v>2340</v>
      </c>
      <c r="AB134">
        <v>1</v>
      </c>
      <c r="AC134" t="s">
        <v>2633</v>
      </c>
      <c r="AD134">
        <v>57</v>
      </c>
      <c r="AE134" t="s">
        <v>2635</v>
      </c>
      <c r="AF134" s="4">
        <v>43740</v>
      </c>
      <c r="AG134" s="4">
        <v>43799</v>
      </c>
      <c r="AH134" t="s">
        <v>79</v>
      </c>
      <c r="AI134" t="s">
        <v>241</v>
      </c>
      <c r="AJ134" t="s">
        <v>463</v>
      </c>
      <c r="AK134" t="s">
        <v>1026</v>
      </c>
      <c r="AL134" t="s">
        <v>1556</v>
      </c>
      <c r="AM134" t="s">
        <v>67</v>
      </c>
      <c r="AN134" t="s">
        <v>1548</v>
      </c>
      <c r="AO134" t="s">
        <v>455</v>
      </c>
      <c r="AP134" t="s">
        <v>2340</v>
      </c>
      <c r="AQ134" t="str">
        <f t="shared" si="2"/>
        <v>92154437872noMale437102Facebook436154383064.4744.971control57Changing color of background from blue to green437404379944721.49314.9915</v>
      </c>
      <c r="AR134">
        <f>COUNTIF(AQ$2:AQ134,AQ134)</f>
        <v>1</v>
      </c>
    </row>
    <row r="135" spans="1:44" x14ac:dyDescent="0.25">
      <c r="A135">
        <v>93</v>
      </c>
      <c r="B135">
        <v>214</v>
      </c>
      <c r="C135" s="4">
        <v>43787</v>
      </c>
      <c r="D135">
        <v>6</v>
      </c>
      <c r="E135" t="s">
        <v>33</v>
      </c>
      <c r="F135" t="s">
        <v>44</v>
      </c>
      <c r="G135" t="s">
        <v>55</v>
      </c>
      <c r="H135" t="s">
        <v>57</v>
      </c>
      <c r="I135" s="4">
        <v>43631</v>
      </c>
      <c r="J135">
        <v>3</v>
      </c>
      <c r="K135" t="s">
        <v>59</v>
      </c>
      <c r="L135" s="4">
        <v>43615</v>
      </c>
      <c r="M135" s="4">
        <v>43830</v>
      </c>
      <c r="N135">
        <v>2</v>
      </c>
      <c r="O135" t="s">
        <v>104</v>
      </c>
      <c r="P135" t="s">
        <v>266</v>
      </c>
      <c r="Q135">
        <v>2</v>
      </c>
      <c r="R135" t="s">
        <v>464</v>
      </c>
      <c r="S135" t="s">
        <v>1027</v>
      </c>
      <c r="T135" t="s">
        <v>1557</v>
      </c>
      <c r="U135" t="s">
        <v>71</v>
      </c>
      <c r="V135" t="s">
        <v>2031</v>
      </c>
      <c r="W135">
        <v>84.67</v>
      </c>
      <c r="X135">
        <v>39.979999999999997</v>
      </c>
      <c r="Y135">
        <v>2</v>
      </c>
      <c r="Z135" t="s">
        <v>2110</v>
      </c>
      <c r="AA135" t="s">
        <v>2381</v>
      </c>
      <c r="AB135">
        <v>1</v>
      </c>
      <c r="AC135" t="s">
        <v>2634</v>
      </c>
      <c r="AD135">
        <v>82</v>
      </c>
      <c r="AE135" t="s">
        <v>2635</v>
      </c>
      <c r="AF135" s="4">
        <v>43740</v>
      </c>
      <c r="AG135" s="4">
        <v>43799</v>
      </c>
      <c r="AH135" t="s">
        <v>80</v>
      </c>
      <c r="AI135" t="s">
        <v>242</v>
      </c>
      <c r="AJ135" t="s">
        <v>619</v>
      </c>
      <c r="AK135" t="s">
        <v>1016</v>
      </c>
      <c r="AL135" t="s">
        <v>1695</v>
      </c>
      <c r="AM135" t="s">
        <v>69</v>
      </c>
      <c r="AN135" t="s">
        <v>1548</v>
      </c>
      <c r="AO135" t="s">
        <v>70</v>
      </c>
      <c r="AP135" t="s">
        <v>2341</v>
      </c>
      <c r="AQ135" t="str">
        <f t="shared" si="2"/>
        <v>93214437876yesMale436313Google Ads436154383084.6739.981test82Changing color of background from blue to green437404379922761.99114.995</v>
      </c>
      <c r="AR135">
        <f>COUNTIF(AQ$2:AQ135,AQ135)</f>
        <v>1</v>
      </c>
    </row>
    <row r="136" spans="1:44" x14ac:dyDescent="0.25">
      <c r="A136">
        <v>93</v>
      </c>
      <c r="B136">
        <v>214</v>
      </c>
      <c r="C136" s="4">
        <v>43787</v>
      </c>
      <c r="D136">
        <v>6</v>
      </c>
      <c r="E136" t="s">
        <v>33</v>
      </c>
      <c r="F136" t="s">
        <v>44</v>
      </c>
      <c r="G136" t="s">
        <v>55</v>
      </c>
      <c r="H136" t="s">
        <v>57</v>
      </c>
      <c r="I136" s="4">
        <v>43631</v>
      </c>
      <c r="J136">
        <v>3</v>
      </c>
      <c r="K136" t="s">
        <v>59</v>
      </c>
      <c r="L136" s="4">
        <v>43615</v>
      </c>
      <c r="M136" s="4">
        <v>43830</v>
      </c>
      <c r="N136">
        <v>2</v>
      </c>
      <c r="O136" t="s">
        <v>104</v>
      </c>
      <c r="P136" t="s">
        <v>266</v>
      </c>
      <c r="Q136">
        <v>2</v>
      </c>
      <c r="R136" t="s">
        <v>464</v>
      </c>
      <c r="S136" t="s">
        <v>1027</v>
      </c>
      <c r="T136" t="s">
        <v>1557</v>
      </c>
      <c r="U136" t="s">
        <v>71</v>
      </c>
      <c r="V136" t="s">
        <v>2031</v>
      </c>
      <c r="W136">
        <v>84.67</v>
      </c>
      <c r="X136">
        <v>39.979999999999997</v>
      </c>
      <c r="Y136">
        <v>2</v>
      </c>
      <c r="Z136" t="s">
        <v>2110</v>
      </c>
      <c r="AA136" t="s">
        <v>2381</v>
      </c>
      <c r="AB136">
        <v>1</v>
      </c>
      <c r="AC136" t="s">
        <v>2634</v>
      </c>
      <c r="AD136">
        <v>82</v>
      </c>
      <c r="AE136" t="s">
        <v>2635</v>
      </c>
      <c r="AF136" s="4">
        <v>43740</v>
      </c>
      <c r="AG136" s="4">
        <v>43799</v>
      </c>
      <c r="AH136" t="s">
        <v>86</v>
      </c>
      <c r="AI136" t="s">
        <v>248</v>
      </c>
      <c r="AJ136" t="s">
        <v>513</v>
      </c>
      <c r="AK136" t="s">
        <v>1076</v>
      </c>
      <c r="AL136" t="s">
        <v>1603</v>
      </c>
      <c r="AM136" t="s">
        <v>69</v>
      </c>
      <c r="AN136" t="s">
        <v>1577</v>
      </c>
      <c r="AO136" t="s">
        <v>549</v>
      </c>
      <c r="AP136" t="s">
        <v>2362</v>
      </c>
      <c r="AQ136" t="str">
        <f t="shared" si="2"/>
        <v>93214437876yesMale436313Google Ads436154383084.6739.981test82Changing color of background from blue to green437404379976122.68124.9922</v>
      </c>
      <c r="AR136">
        <f>COUNTIF(AQ$2:AQ136,AQ136)</f>
        <v>1</v>
      </c>
    </row>
    <row r="137" spans="1:44" x14ac:dyDescent="0.25">
      <c r="A137">
        <v>94</v>
      </c>
      <c r="B137">
        <v>18</v>
      </c>
      <c r="C137" s="4">
        <v>43788</v>
      </c>
      <c r="D137">
        <v>4</v>
      </c>
      <c r="E137" t="s">
        <v>40</v>
      </c>
      <c r="F137" t="s">
        <v>51</v>
      </c>
      <c r="G137" t="s">
        <v>56</v>
      </c>
      <c r="H137" t="s">
        <v>57</v>
      </c>
      <c r="I137" s="4">
        <v>43660</v>
      </c>
      <c r="J137">
        <v>3</v>
      </c>
      <c r="K137" t="s">
        <v>59</v>
      </c>
      <c r="L137" s="4">
        <v>43615</v>
      </c>
      <c r="M137" s="4">
        <v>43830</v>
      </c>
      <c r="N137">
        <v>2</v>
      </c>
      <c r="O137" t="s">
        <v>87</v>
      </c>
      <c r="P137" t="s">
        <v>249</v>
      </c>
      <c r="Q137">
        <v>2</v>
      </c>
      <c r="R137" t="s">
        <v>465</v>
      </c>
      <c r="S137" t="s">
        <v>1028</v>
      </c>
      <c r="T137" t="s">
        <v>1558</v>
      </c>
      <c r="U137" t="s">
        <v>180</v>
      </c>
      <c r="V137" t="s">
        <v>2038</v>
      </c>
      <c r="W137">
        <v>106.94</v>
      </c>
      <c r="X137">
        <v>49.97</v>
      </c>
      <c r="Y137">
        <v>2</v>
      </c>
      <c r="Z137" t="s">
        <v>2111</v>
      </c>
      <c r="AA137" t="s">
        <v>2382</v>
      </c>
      <c r="AB137">
        <v>1</v>
      </c>
      <c r="AC137" t="s">
        <v>2633</v>
      </c>
      <c r="AD137">
        <v>14</v>
      </c>
      <c r="AE137" t="s">
        <v>2635</v>
      </c>
      <c r="AF137" s="4">
        <v>43740</v>
      </c>
      <c r="AG137" s="4">
        <v>43799</v>
      </c>
      <c r="AH137" t="s">
        <v>79</v>
      </c>
      <c r="AI137" t="s">
        <v>241</v>
      </c>
      <c r="AJ137" t="s">
        <v>504</v>
      </c>
      <c r="AK137" t="s">
        <v>1067</v>
      </c>
      <c r="AL137" t="s">
        <v>1527</v>
      </c>
      <c r="AM137" t="s">
        <v>80</v>
      </c>
      <c r="AN137" t="s">
        <v>1548</v>
      </c>
      <c r="AO137" t="s">
        <v>455</v>
      </c>
      <c r="AP137" t="s">
        <v>2340</v>
      </c>
      <c r="AQ137" t="str">
        <f t="shared" si="2"/>
        <v>9418437884noMale436603Google Ads4361543830106.9449.971control14Changing color of background from blue to green4374043799410936.99214.9915</v>
      </c>
      <c r="AR137">
        <f>COUNTIF(AQ$2:AQ137,AQ137)</f>
        <v>1</v>
      </c>
    </row>
    <row r="138" spans="1:44" x14ac:dyDescent="0.25">
      <c r="A138">
        <v>94</v>
      </c>
      <c r="B138">
        <v>18</v>
      </c>
      <c r="C138" s="4">
        <v>43788</v>
      </c>
      <c r="D138">
        <v>4</v>
      </c>
      <c r="E138" t="s">
        <v>40</v>
      </c>
      <c r="F138" t="s">
        <v>51</v>
      </c>
      <c r="G138" t="s">
        <v>56</v>
      </c>
      <c r="H138" t="s">
        <v>57</v>
      </c>
      <c r="I138" s="4">
        <v>43660</v>
      </c>
      <c r="J138">
        <v>3</v>
      </c>
      <c r="K138" t="s">
        <v>59</v>
      </c>
      <c r="L138" s="4">
        <v>43615</v>
      </c>
      <c r="M138" s="4">
        <v>43830</v>
      </c>
      <c r="N138">
        <v>2</v>
      </c>
      <c r="O138" t="s">
        <v>87</v>
      </c>
      <c r="P138" t="s">
        <v>249</v>
      </c>
      <c r="Q138">
        <v>2</v>
      </c>
      <c r="R138" t="s">
        <v>465</v>
      </c>
      <c r="S138" t="s">
        <v>1028</v>
      </c>
      <c r="T138" t="s">
        <v>1558</v>
      </c>
      <c r="U138" t="s">
        <v>180</v>
      </c>
      <c r="V138" t="s">
        <v>2038</v>
      </c>
      <c r="W138">
        <v>106.94</v>
      </c>
      <c r="X138">
        <v>49.97</v>
      </c>
      <c r="Y138">
        <v>2</v>
      </c>
      <c r="Z138" t="s">
        <v>2111</v>
      </c>
      <c r="AA138" t="s">
        <v>2382</v>
      </c>
      <c r="AB138">
        <v>1</v>
      </c>
      <c r="AC138" t="s">
        <v>2633</v>
      </c>
      <c r="AD138">
        <v>14</v>
      </c>
      <c r="AE138" t="s">
        <v>2635</v>
      </c>
      <c r="AF138" s="4">
        <v>43740</v>
      </c>
      <c r="AG138" s="4">
        <v>43799</v>
      </c>
      <c r="AH138" t="s">
        <v>70</v>
      </c>
      <c r="AI138" t="s">
        <v>232</v>
      </c>
      <c r="AJ138" t="s">
        <v>512</v>
      </c>
      <c r="AK138" t="s">
        <v>1075</v>
      </c>
      <c r="AL138" t="s">
        <v>1602</v>
      </c>
      <c r="AM138" t="s">
        <v>69</v>
      </c>
      <c r="AN138" t="s">
        <v>1517</v>
      </c>
      <c r="AO138" t="s">
        <v>673</v>
      </c>
      <c r="AP138" t="s">
        <v>2348</v>
      </c>
      <c r="AQ138" t="str">
        <f t="shared" si="2"/>
        <v>9418437884noMale436603Google Ads4361543830106.9449.971control14Changing color of background from blue to green437404379956332.96119.9912</v>
      </c>
      <c r="AR138">
        <f>COUNTIF(AQ$2:AQ138,AQ138)</f>
        <v>1</v>
      </c>
    </row>
    <row r="139" spans="1:44" x14ac:dyDescent="0.25">
      <c r="A139">
        <v>95</v>
      </c>
      <c r="B139">
        <v>322</v>
      </c>
      <c r="C139" s="4">
        <v>43788</v>
      </c>
      <c r="D139">
        <v>10</v>
      </c>
      <c r="E139" t="s">
        <v>42</v>
      </c>
      <c r="F139" t="s">
        <v>53</v>
      </c>
      <c r="G139" t="s">
        <v>56</v>
      </c>
      <c r="H139" t="s">
        <v>57</v>
      </c>
      <c r="I139" s="4">
        <v>43571</v>
      </c>
      <c r="J139">
        <v>1</v>
      </c>
      <c r="L139" s="4"/>
      <c r="M139" s="4"/>
      <c r="N139">
        <v>1</v>
      </c>
      <c r="O139" t="s">
        <v>105</v>
      </c>
      <c r="P139" t="s">
        <v>267</v>
      </c>
      <c r="Q139">
        <v>2</v>
      </c>
      <c r="R139" t="s">
        <v>466</v>
      </c>
      <c r="S139" t="s">
        <v>1029</v>
      </c>
      <c r="T139" t="s">
        <v>1559</v>
      </c>
      <c r="U139" t="s">
        <v>71</v>
      </c>
      <c r="V139" t="s">
        <v>1869</v>
      </c>
      <c r="W139">
        <v>116.39</v>
      </c>
      <c r="X139">
        <v>29.98</v>
      </c>
      <c r="Y139">
        <v>2</v>
      </c>
      <c r="Z139" t="s">
        <v>2112</v>
      </c>
      <c r="AA139" t="s">
        <v>2383</v>
      </c>
      <c r="AF139" s="4"/>
      <c r="AG139" s="4"/>
      <c r="AH139" t="s">
        <v>79</v>
      </c>
      <c r="AI139" t="s">
        <v>241</v>
      </c>
      <c r="AJ139" t="s">
        <v>541</v>
      </c>
      <c r="AK139" t="s">
        <v>968</v>
      </c>
      <c r="AL139" t="s">
        <v>1629</v>
      </c>
      <c r="AM139" t="s">
        <v>69</v>
      </c>
      <c r="AN139" t="s">
        <v>1548</v>
      </c>
      <c r="AO139" t="s">
        <v>86</v>
      </c>
      <c r="AP139" t="s">
        <v>2350</v>
      </c>
      <c r="AQ139" t="str">
        <f t="shared" si="2"/>
        <v>953224378810noMale435711116.3929.98411186.9114.997</v>
      </c>
      <c r="AR139">
        <f>COUNTIF(AQ$2:AQ139,AQ139)</f>
        <v>1</v>
      </c>
    </row>
    <row r="140" spans="1:44" x14ac:dyDescent="0.25">
      <c r="A140">
        <v>95</v>
      </c>
      <c r="B140">
        <v>322</v>
      </c>
      <c r="C140" s="4">
        <v>43788</v>
      </c>
      <c r="D140">
        <v>10</v>
      </c>
      <c r="E140" t="s">
        <v>42</v>
      </c>
      <c r="F140" t="s">
        <v>53</v>
      </c>
      <c r="G140" t="s">
        <v>56</v>
      </c>
      <c r="H140" t="s">
        <v>57</v>
      </c>
      <c r="I140" s="4">
        <v>43571</v>
      </c>
      <c r="J140">
        <v>1</v>
      </c>
      <c r="L140" s="4"/>
      <c r="M140" s="4"/>
      <c r="N140">
        <v>1</v>
      </c>
      <c r="O140" t="s">
        <v>105</v>
      </c>
      <c r="P140" t="s">
        <v>267</v>
      </c>
      <c r="Q140">
        <v>2</v>
      </c>
      <c r="R140" t="s">
        <v>466</v>
      </c>
      <c r="S140" t="s">
        <v>1029</v>
      </c>
      <c r="T140" t="s">
        <v>1559</v>
      </c>
      <c r="U140" t="s">
        <v>71</v>
      </c>
      <c r="V140" t="s">
        <v>1869</v>
      </c>
      <c r="W140">
        <v>116.39</v>
      </c>
      <c r="X140">
        <v>29.98</v>
      </c>
      <c r="Y140">
        <v>2</v>
      </c>
      <c r="Z140" t="s">
        <v>2112</v>
      </c>
      <c r="AA140" t="s">
        <v>2383</v>
      </c>
      <c r="AF140" s="4"/>
      <c r="AG140" s="4"/>
      <c r="AH140" t="s">
        <v>79</v>
      </c>
      <c r="AI140" t="s">
        <v>241</v>
      </c>
      <c r="AJ140" t="s">
        <v>571</v>
      </c>
      <c r="AK140" t="s">
        <v>1129</v>
      </c>
      <c r="AL140" t="s">
        <v>1654</v>
      </c>
      <c r="AM140" t="s">
        <v>69</v>
      </c>
      <c r="AN140" t="s">
        <v>1548</v>
      </c>
      <c r="AO140" t="s">
        <v>455</v>
      </c>
      <c r="AP140" t="s">
        <v>2340</v>
      </c>
      <c r="AQ140" t="str">
        <f t="shared" si="2"/>
        <v>953224378810noMale435711116.3929.9844829.49114.9915</v>
      </c>
      <c r="AR140">
        <f>COUNTIF(AQ$2:AQ140,AQ140)</f>
        <v>1</v>
      </c>
    </row>
    <row r="141" spans="1:44" x14ac:dyDescent="0.25">
      <c r="A141">
        <v>96</v>
      </c>
      <c r="B141">
        <v>117</v>
      </c>
      <c r="C141" s="4">
        <v>43789</v>
      </c>
      <c r="D141">
        <v>1</v>
      </c>
      <c r="E141" t="s">
        <v>39</v>
      </c>
      <c r="F141" t="s">
        <v>50</v>
      </c>
      <c r="G141" t="s">
        <v>56</v>
      </c>
      <c r="H141" t="s">
        <v>57</v>
      </c>
      <c r="I141" s="4">
        <v>43689</v>
      </c>
      <c r="J141">
        <v>3</v>
      </c>
      <c r="K141" t="s">
        <v>59</v>
      </c>
      <c r="L141" s="4">
        <v>43615</v>
      </c>
      <c r="M141" s="4">
        <v>43830</v>
      </c>
      <c r="N141">
        <v>1</v>
      </c>
      <c r="O141" t="s">
        <v>65</v>
      </c>
      <c r="P141" t="s">
        <v>227</v>
      </c>
      <c r="Q141">
        <v>1</v>
      </c>
      <c r="R141" t="s">
        <v>429</v>
      </c>
      <c r="S141" t="s">
        <v>992</v>
      </c>
      <c r="T141" t="s">
        <v>1510</v>
      </c>
      <c r="U141" t="s">
        <v>69</v>
      </c>
      <c r="V141" t="s">
        <v>1562</v>
      </c>
      <c r="W141">
        <v>199.99</v>
      </c>
      <c r="X141">
        <v>9.99</v>
      </c>
      <c r="Y141">
        <v>1</v>
      </c>
      <c r="Z141" t="s">
        <v>431</v>
      </c>
      <c r="AA141" t="s">
        <v>2326</v>
      </c>
      <c r="AB141">
        <v>1</v>
      </c>
      <c r="AC141" t="s">
        <v>2633</v>
      </c>
      <c r="AD141">
        <v>43</v>
      </c>
      <c r="AE141" t="s">
        <v>2635</v>
      </c>
      <c r="AF141" s="4">
        <v>43740</v>
      </c>
      <c r="AG141" s="4">
        <v>43799</v>
      </c>
      <c r="AH141" t="s">
        <v>65</v>
      </c>
      <c r="AI141" t="s">
        <v>227</v>
      </c>
      <c r="AJ141" t="s">
        <v>429</v>
      </c>
      <c r="AK141" t="s">
        <v>992</v>
      </c>
      <c r="AL141" t="s">
        <v>1510</v>
      </c>
      <c r="AM141" t="s">
        <v>69</v>
      </c>
      <c r="AN141" t="s">
        <v>1562</v>
      </c>
      <c r="AO141" t="s">
        <v>431</v>
      </c>
      <c r="AP141" t="s">
        <v>2326</v>
      </c>
      <c r="AQ141" t="str">
        <f t="shared" si="2"/>
        <v>96117437891noMale436893Google Ads4361543830199.999.991control43Changing color of background from blue to green43740437991040199.9919.9924</v>
      </c>
      <c r="AR141">
        <f>COUNTIF(AQ$2:AQ141,AQ141)</f>
        <v>1</v>
      </c>
    </row>
    <row r="142" spans="1:44" x14ac:dyDescent="0.25">
      <c r="A142">
        <v>97</v>
      </c>
      <c r="B142">
        <v>184</v>
      </c>
      <c r="C142" s="4">
        <v>43790</v>
      </c>
      <c r="D142">
        <v>3</v>
      </c>
      <c r="E142" t="s">
        <v>34</v>
      </c>
      <c r="F142" t="s">
        <v>45</v>
      </c>
      <c r="G142" t="s">
        <v>55</v>
      </c>
      <c r="H142" t="s">
        <v>58</v>
      </c>
      <c r="I142" s="4">
        <v>43725</v>
      </c>
      <c r="J142">
        <v>3</v>
      </c>
      <c r="K142" t="s">
        <v>59</v>
      </c>
      <c r="L142" s="4">
        <v>43615</v>
      </c>
      <c r="M142" s="4">
        <v>43830</v>
      </c>
      <c r="N142">
        <v>1</v>
      </c>
      <c r="O142" t="s">
        <v>67</v>
      </c>
      <c r="P142" t="s">
        <v>229</v>
      </c>
      <c r="Q142">
        <v>1</v>
      </c>
      <c r="R142" t="s">
        <v>467</v>
      </c>
      <c r="S142" t="s">
        <v>1030</v>
      </c>
      <c r="T142" t="s">
        <v>1560</v>
      </c>
      <c r="U142" t="s">
        <v>80</v>
      </c>
      <c r="V142" t="s">
        <v>1548</v>
      </c>
      <c r="W142">
        <v>59.74</v>
      </c>
      <c r="X142">
        <v>29.98</v>
      </c>
      <c r="Y142">
        <v>1</v>
      </c>
      <c r="Z142" t="s">
        <v>84</v>
      </c>
      <c r="AA142" t="s">
        <v>2366</v>
      </c>
      <c r="AB142">
        <v>1</v>
      </c>
      <c r="AC142" t="s">
        <v>2634</v>
      </c>
      <c r="AD142">
        <v>72</v>
      </c>
      <c r="AE142" t="s">
        <v>2635</v>
      </c>
      <c r="AF142" s="4">
        <v>43740</v>
      </c>
      <c r="AG142" s="4">
        <v>43799</v>
      </c>
      <c r="AH142" t="s">
        <v>67</v>
      </c>
      <c r="AI142" t="s">
        <v>229</v>
      </c>
      <c r="AJ142" t="s">
        <v>467</v>
      </c>
      <c r="AK142" t="s">
        <v>1030</v>
      </c>
      <c r="AL142" t="s">
        <v>1560</v>
      </c>
      <c r="AM142" t="s">
        <v>80</v>
      </c>
      <c r="AN142" t="s">
        <v>1548</v>
      </c>
      <c r="AO142" t="s">
        <v>84</v>
      </c>
      <c r="AP142" t="s">
        <v>2366</v>
      </c>
      <c r="AQ142" t="str">
        <f t="shared" si="2"/>
        <v>97184437903yesFemale437253Google Ads436154383059.7429.981test72Changing color of background from blue to green4374043799314029.87214.999</v>
      </c>
      <c r="AR142">
        <f>COUNTIF(AQ$2:AQ142,AQ142)</f>
        <v>1</v>
      </c>
    </row>
    <row r="143" spans="1:44" x14ac:dyDescent="0.25">
      <c r="A143">
        <v>98</v>
      </c>
      <c r="B143">
        <v>221</v>
      </c>
      <c r="C143" s="4">
        <v>43790</v>
      </c>
      <c r="D143">
        <v>2</v>
      </c>
      <c r="E143" t="s">
        <v>38</v>
      </c>
      <c r="F143" t="s">
        <v>49</v>
      </c>
      <c r="G143" t="s">
        <v>55</v>
      </c>
      <c r="H143" t="s">
        <v>58</v>
      </c>
      <c r="I143" s="4">
        <v>43710</v>
      </c>
      <c r="J143">
        <v>1</v>
      </c>
      <c r="K143" t="s">
        <v>61</v>
      </c>
      <c r="L143" s="4">
        <v>43615</v>
      </c>
      <c r="M143" s="4">
        <v>43830</v>
      </c>
      <c r="N143">
        <v>1</v>
      </c>
      <c r="O143" t="s">
        <v>67</v>
      </c>
      <c r="P143" t="s">
        <v>229</v>
      </c>
      <c r="Q143">
        <v>1</v>
      </c>
      <c r="R143" t="s">
        <v>468</v>
      </c>
      <c r="S143" t="s">
        <v>1031</v>
      </c>
      <c r="T143" t="s">
        <v>1561</v>
      </c>
      <c r="U143" t="s">
        <v>80</v>
      </c>
      <c r="V143" t="s">
        <v>1548</v>
      </c>
      <c r="W143">
        <v>65.98</v>
      </c>
      <c r="X143">
        <v>29.98</v>
      </c>
      <c r="Y143">
        <v>1</v>
      </c>
      <c r="Z143" t="s">
        <v>90</v>
      </c>
      <c r="AA143" t="s">
        <v>2328</v>
      </c>
      <c r="AB143">
        <v>1</v>
      </c>
      <c r="AC143" t="s">
        <v>2634</v>
      </c>
      <c r="AD143">
        <v>87</v>
      </c>
      <c r="AE143" t="s">
        <v>2635</v>
      </c>
      <c r="AF143" s="4">
        <v>43740</v>
      </c>
      <c r="AG143" s="4">
        <v>43799</v>
      </c>
      <c r="AH143" t="s">
        <v>67</v>
      </c>
      <c r="AI143" t="s">
        <v>229</v>
      </c>
      <c r="AJ143" t="s">
        <v>468</v>
      </c>
      <c r="AK143" t="s">
        <v>1031</v>
      </c>
      <c r="AL143" t="s">
        <v>1561</v>
      </c>
      <c r="AM143" t="s">
        <v>80</v>
      </c>
      <c r="AN143" t="s">
        <v>1548</v>
      </c>
      <c r="AO143" t="s">
        <v>90</v>
      </c>
      <c r="AP143" t="s">
        <v>2328</v>
      </c>
      <c r="AQ143" t="str">
        <f t="shared" si="2"/>
        <v>98221437902yesFemale437101YouTube436154383065.9829.981test87Changing color of background from blue to green437404379939432.99214.996</v>
      </c>
      <c r="AR143">
        <f>COUNTIF(AQ$2:AQ143,AQ143)</f>
        <v>1</v>
      </c>
    </row>
    <row r="144" spans="1:44" x14ac:dyDescent="0.25">
      <c r="A144">
        <v>99</v>
      </c>
      <c r="B144">
        <v>455</v>
      </c>
      <c r="C144" s="4">
        <v>43791</v>
      </c>
      <c r="D144">
        <v>10</v>
      </c>
      <c r="E144" t="s">
        <v>42</v>
      </c>
      <c r="F144" t="s">
        <v>53</v>
      </c>
      <c r="G144" t="s">
        <v>55</v>
      </c>
      <c r="H144" t="s">
        <v>57</v>
      </c>
      <c r="I144" s="4">
        <v>43736</v>
      </c>
      <c r="J144">
        <v>3</v>
      </c>
      <c r="K144" t="s">
        <v>59</v>
      </c>
      <c r="L144" s="4">
        <v>43615</v>
      </c>
      <c r="M144" s="4">
        <v>43830</v>
      </c>
      <c r="N144">
        <v>1</v>
      </c>
      <c r="O144" t="s">
        <v>80</v>
      </c>
      <c r="P144" t="s">
        <v>242</v>
      </c>
      <c r="Q144">
        <v>1</v>
      </c>
      <c r="R144" t="s">
        <v>469</v>
      </c>
      <c r="S144" t="s">
        <v>1032</v>
      </c>
      <c r="T144" t="s">
        <v>1562</v>
      </c>
      <c r="U144" t="s">
        <v>69</v>
      </c>
      <c r="V144" t="s">
        <v>1548</v>
      </c>
      <c r="W144">
        <v>9.99</v>
      </c>
      <c r="X144">
        <v>14.99</v>
      </c>
      <c r="Y144">
        <v>1</v>
      </c>
      <c r="Z144" t="s">
        <v>70</v>
      </c>
      <c r="AA144" t="s">
        <v>2341</v>
      </c>
      <c r="AB144">
        <v>1</v>
      </c>
      <c r="AC144" t="s">
        <v>2633</v>
      </c>
      <c r="AD144">
        <v>227</v>
      </c>
      <c r="AE144" t="s">
        <v>2635</v>
      </c>
      <c r="AF144" s="4">
        <v>43740</v>
      </c>
      <c r="AG144" s="4">
        <v>43799</v>
      </c>
      <c r="AH144" t="s">
        <v>80</v>
      </c>
      <c r="AI144" t="s">
        <v>242</v>
      </c>
      <c r="AJ144" t="s">
        <v>469</v>
      </c>
      <c r="AK144" t="s">
        <v>1032</v>
      </c>
      <c r="AL144" t="s">
        <v>1562</v>
      </c>
      <c r="AM144" t="s">
        <v>69</v>
      </c>
      <c r="AN144" t="s">
        <v>1548</v>
      </c>
      <c r="AO144" t="s">
        <v>70</v>
      </c>
      <c r="AP144" t="s">
        <v>2341</v>
      </c>
      <c r="AQ144" t="str">
        <f t="shared" si="2"/>
        <v>994554379110yesMale437363Google Ads43615438309.9914.991control227Changing color of background from blue to green43740437992239.99114.995</v>
      </c>
      <c r="AR144">
        <f>COUNTIF(AQ$2:AQ144,AQ144)</f>
        <v>1</v>
      </c>
    </row>
    <row r="145" spans="1:44" x14ac:dyDescent="0.25">
      <c r="A145">
        <v>100</v>
      </c>
      <c r="B145">
        <v>326</v>
      </c>
      <c r="C145" s="4">
        <v>43792</v>
      </c>
      <c r="D145">
        <v>6</v>
      </c>
      <c r="E145" t="s">
        <v>33</v>
      </c>
      <c r="F145" t="s">
        <v>44</v>
      </c>
      <c r="G145" t="s">
        <v>55</v>
      </c>
      <c r="H145" t="s">
        <v>57</v>
      </c>
      <c r="I145" s="4">
        <v>43471</v>
      </c>
      <c r="J145">
        <v>1</v>
      </c>
      <c r="L145" s="4"/>
      <c r="M145" s="4"/>
      <c r="N145">
        <v>3</v>
      </c>
      <c r="O145" t="s">
        <v>106</v>
      </c>
      <c r="P145" t="s">
        <v>268</v>
      </c>
      <c r="Q145">
        <v>3</v>
      </c>
      <c r="R145" t="s">
        <v>470</v>
      </c>
      <c r="S145" t="s">
        <v>1033</v>
      </c>
      <c r="T145" t="s">
        <v>1563</v>
      </c>
      <c r="U145" t="s">
        <v>2004</v>
      </c>
      <c r="V145" t="s">
        <v>2046</v>
      </c>
      <c r="W145">
        <v>170.95</v>
      </c>
      <c r="X145">
        <v>79.95</v>
      </c>
      <c r="Y145">
        <v>3</v>
      </c>
      <c r="Z145" t="s">
        <v>2113</v>
      </c>
      <c r="AA145" t="s">
        <v>2384</v>
      </c>
      <c r="AF145" s="4"/>
      <c r="AG145" s="4"/>
      <c r="AH145" t="s">
        <v>90</v>
      </c>
      <c r="AI145" t="s">
        <v>252</v>
      </c>
      <c r="AJ145" t="s">
        <v>431</v>
      </c>
      <c r="AK145" t="s">
        <v>994</v>
      </c>
      <c r="AL145" t="s">
        <v>1526</v>
      </c>
      <c r="AM145" t="s">
        <v>69</v>
      </c>
      <c r="AN145" t="s">
        <v>1562</v>
      </c>
      <c r="AO145" t="s">
        <v>410</v>
      </c>
      <c r="AP145" t="s">
        <v>2359</v>
      </c>
      <c r="AQ145" t="str">
        <f t="shared" si="2"/>
        <v>100326437926yesMale434711170.9579.9562434.9919.9920</v>
      </c>
      <c r="AR145">
        <f>COUNTIF(AQ$2:AQ145,AQ145)</f>
        <v>1</v>
      </c>
    </row>
    <row r="146" spans="1:44" x14ac:dyDescent="0.25">
      <c r="A146">
        <v>100</v>
      </c>
      <c r="B146">
        <v>326</v>
      </c>
      <c r="C146" s="4">
        <v>43792</v>
      </c>
      <c r="D146">
        <v>6</v>
      </c>
      <c r="E146" t="s">
        <v>33</v>
      </c>
      <c r="F146" t="s">
        <v>44</v>
      </c>
      <c r="G146" t="s">
        <v>55</v>
      </c>
      <c r="H146" t="s">
        <v>57</v>
      </c>
      <c r="I146" s="4">
        <v>43471</v>
      </c>
      <c r="J146">
        <v>1</v>
      </c>
      <c r="L146" s="4"/>
      <c r="M146" s="4"/>
      <c r="N146">
        <v>3</v>
      </c>
      <c r="O146" t="s">
        <v>106</v>
      </c>
      <c r="P146" t="s">
        <v>268</v>
      </c>
      <c r="Q146">
        <v>3</v>
      </c>
      <c r="R146" t="s">
        <v>470</v>
      </c>
      <c r="S146" t="s">
        <v>1033</v>
      </c>
      <c r="T146" t="s">
        <v>1563</v>
      </c>
      <c r="U146" t="s">
        <v>2004</v>
      </c>
      <c r="V146" t="s">
        <v>2046</v>
      </c>
      <c r="W146">
        <v>170.95</v>
      </c>
      <c r="X146">
        <v>79.95</v>
      </c>
      <c r="Y146">
        <v>3</v>
      </c>
      <c r="Z146" t="s">
        <v>2113</v>
      </c>
      <c r="AA146" t="s">
        <v>2384</v>
      </c>
      <c r="AF146" s="4"/>
      <c r="AG146" s="4"/>
      <c r="AH146" t="s">
        <v>69</v>
      </c>
      <c r="AI146" t="s">
        <v>231</v>
      </c>
      <c r="AJ146" t="s">
        <v>878</v>
      </c>
      <c r="AK146" t="s">
        <v>1415</v>
      </c>
      <c r="AL146" t="s">
        <v>1930</v>
      </c>
      <c r="AM146" t="s">
        <v>69</v>
      </c>
      <c r="AN146" t="s">
        <v>1577</v>
      </c>
      <c r="AO146" t="s">
        <v>69</v>
      </c>
      <c r="AP146" t="s">
        <v>2360</v>
      </c>
      <c r="AQ146" t="str">
        <f t="shared" si="2"/>
        <v>100326437926yesMale434711170.9579.95112145.99124.991</v>
      </c>
      <c r="AR146">
        <f>COUNTIF(AQ$2:AQ146,AQ146)</f>
        <v>1</v>
      </c>
    </row>
    <row r="147" spans="1:44" x14ac:dyDescent="0.25">
      <c r="A147">
        <v>100</v>
      </c>
      <c r="B147">
        <v>326</v>
      </c>
      <c r="C147" s="4">
        <v>43792</v>
      </c>
      <c r="D147">
        <v>6</v>
      </c>
      <c r="E147" t="s">
        <v>33</v>
      </c>
      <c r="F147" t="s">
        <v>44</v>
      </c>
      <c r="G147" t="s">
        <v>55</v>
      </c>
      <c r="H147" t="s">
        <v>57</v>
      </c>
      <c r="I147" s="4">
        <v>43471</v>
      </c>
      <c r="J147">
        <v>1</v>
      </c>
      <c r="L147" s="4"/>
      <c r="M147" s="4"/>
      <c r="N147">
        <v>3</v>
      </c>
      <c r="O147" t="s">
        <v>106</v>
      </c>
      <c r="P147" t="s">
        <v>268</v>
      </c>
      <c r="Q147">
        <v>3</v>
      </c>
      <c r="R147" t="s">
        <v>470</v>
      </c>
      <c r="S147" t="s">
        <v>1033</v>
      </c>
      <c r="T147" t="s">
        <v>1563</v>
      </c>
      <c r="U147" t="s">
        <v>2004</v>
      </c>
      <c r="V147" t="s">
        <v>2046</v>
      </c>
      <c r="W147">
        <v>170.95</v>
      </c>
      <c r="X147">
        <v>79.95</v>
      </c>
      <c r="Y147">
        <v>3</v>
      </c>
      <c r="Z147" t="s">
        <v>2113</v>
      </c>
      <c r="AA147" t="s">
        <v>2384</v>
      </c>
      <c r="AF147" s="4"/>
      <c r="AG147" s="4"/>
      <c r="AH147" t="s">
        <v>67</v>
      </c>
      <c r="AI147" t="s">
        <v>229</v>
      </c>
      <c r="AJ147" t="s">
        <v>498</v>
      </c>
      <c r="AK147" t="s">
        <v>1061</v>
      </c>
      <c r="AL147" t="s">
        <v>1513</v>
      </c>
      <c r="AM147" t="s">
        <v>67</v>
      </c>
      <c r="AN147" t="s">
        <v>1548</v>
      </c>
      <c r="AO147" t="s">
        <v>652</v>
      </c>
      <c r="AP147" t="s">
        <v>2352</v>
      </c>
      <c r="AQ147" t="str">
        <f t="shared" si="2"/>
        <v>100326437926yesMale434711170.9579.9535929.99314.9911</v>
      </c>
      <c r="AR147">
        <f>COUNTIF(AQ$2:AQ147,AQ147)</f>
        <v>1</v>
      </c>
    </row>
    <row r="148" spans="1:44" x14ac:dyDescent="0.25">
      <c r="A148">
        <v>101</v>
      </c>
      <c r="B148">
        <v>400</v>
      </c>
      <c r="C148" s="4">
        <v>43793</v>
      </c>
      <c r="D148">
        <v>8</v>
      </c>
      <c r="E148" t="s">
        <v>43</v>
      </c>
      <c r="F148" t="s">
        <v>54</v>
      </c>
      <c r="G148" t="s">
        <v>56</v>
      </c>
      <c r="H148" t="s">
        <v>58</v>
      </c>
      <c r="I148" s="4">
        <v>43622</v>
      </c>
      <c r="J148">
        <v>2</v>
      </c>
      <c r="K148" t="s">
        <v>60</v>
      </c>
      <c r="L148" s="4">
        <v>43615</v>
      </c>
      <c r="M148" s="4">
        <v>43830</v>
      </c>
      <c r="N148">
        <v>1</v>
      </c>
      <c r="O148" t="s">
        <v>70</v>
      </c>
      <c r="P148" t="s">
        <v>232</v>
      </c>
      <c r="Q148">
        <v>1</v>
      </c>
      <c r="R148" t="s">
        <v>440</v>
      </c>
      <c r="S148" t="s">
        <v>1002</v>
      </c>
      <c r="T148" t="s">
        <v>1534</v>
      </c>
      <c r="U148" t="s">
        <v>80</v>
      </c>
      <c r="V148" t="s">
        <v>1517</v>
      </c>
      <c r="W148">
        <v>45.9</v>
      </c>
      <c r="X148">
        <v>39.979999999999997</v>
      </c>
      <c r="Y148">
        <v>1</v>
      </c>
      <c r="Z148" t="s">
        <v>432</v>
      </c>
      <c r="AA148" t="s">
        <v>2331</v>
      </c>
      <c r="AB148">
        <v>1</v>
      </c>
      <c r="AC148" t="s">
        <v>2633</v>
      </c>
      <c r="AD148">
        <v>196</v>
      </c>
      <c r="AE148" t="s">
        <v>2635</v>
      </c>
      <c r="AF148" s="4">
        <v>43740</v>
      </c>
      <c r="AG148" s="4">
        <v>43799</v>
      </c>
      <c r="AH148" t="s">
        <v>70</v>
      </c>
      <c r="AI148" t="s">
        <v>232</v>
      </c>
      <c r="AJ148" t="s">
        <v>440</v>
      </c>
      <c r="AK148" t="s">
        <v>1002</v>
      </c>
      <c r="AL148" t="s">
        <v>1534</v>
      </c>
      <c r="AM148" t="s">
        <v>80</v>
      </c>
      <c r="AN148" t="s">
        <v>1517</v>
      </c>
      <c r="AO148" t="s">
        <v>432</v>
      </c>
      <c r="AP148" t="s">
        <v>2331</v>
      </c>
      <c r="AQ148" t="str">
        <f t="shared" si="2"/>
        <v>101400437938noFemale436222Facebook436154383045.939.981control196Changing color of background from blue to green4374043799517022.95219.9921</v>
      </c>
      <c r="AR148">
        <f>COUNTIF(AQ$2:AQ148,AQ148)</f>
        <v>1</v>
      </c>
    </row>
    <row r="149" spans="1:44" x14ac:dyDescent="0.25">
      <c r="A149">
        <v>102</v>
      </c>
      <c r="B149">
        <v>1</v>
      </c>
      <c r="C149" s="4">
        <v>43794</v>
      </c>
      <c r="D149">
        <v>5</v>
      </c>
      <c r="E149" t="s">
        <v>36</v>
      </c>
      <c r="F149" t="s">
        <v>47</v>
      </c>
      <c r="G149" t="s">
        <v>56</v>
      </c>
      <c r="H149" t="s">
        <v>58</v>
      </c>
      <c r="I149" s="4">
        <v>43682</v>
      </c>
      <c r="J149">
        <v>1</v>
      </c>
      <c r="K149" t="s">
        <v>61</v>
      </c>
      <c r="L149" s="4">
        <v>43615</v>
      </c>
      <c r="M149" s="4">
        <v>43830</v>
      </c>
      <c r="N149">
        <v>2</v>
      </c>
      <c r="O149" t="s">
        <v>94</v>
      </c>
      <c r="P149" t="s">
        <v>256</v>
      </c>
      <c r="Q149">
        <v>2</v>
      </c>
      <c r="R149" t="s">
        <v>471</v>
      </c>
      <c r="S149" t="s">
        <v>1034</v>
      </c>
      <c r="T149" t="s">
        <v>1564</v>
      </c>
      <c r="U149" t="s">
        <v>180</v>
      </c>
      <c r="V149" t="s">
        <v>1902</v>
      </c>
      <c r="W149">
        <v>187.97</v>
      </c>
      <c r="X149">
        <v>64.97</v>
      </c>
      <c r="Y149">
        <v>2</v>
      </c>
      <c r="Z149" t="s">
        <v>2114</v>
      </c>
      <c r="AA149" t="s">
        <v>2385</v>
      </c>
      <c r="AB149">
        <v>1</v>
      </c>
      <c r="AC149" t="s">
        <v>2633</v>
      </c>
      <c r="AD149">
        <v>1</v>
      </c>
      <c r="AE149" t="s">
        <v>2635</v>
      </c>
      <c r="AF149" s="4">
        <v>43740</v>
      </c>
      <c r="AG149" s="4">
        <v>43799</v>
      </c>
      <c r="AH149" t="s">
        <v>70</v>
      </c>
      <c r="AI149" t="s">
        <v>232</v>
      </c>
      <c r="AJ149" t="s">
        <v>737</v>
      </c>
      <c r="AK149" t="s">
        <v>1185</v>
      </c>
      <c r="AL149" t="s">
        <v>1652</v>
      </c>
      <c r="AM149" t="s">
        <v>80</v>
      </c>
      <c r="AN149" t="s">
        <v>1517</v>
      </c>
      <c r="AO149" t="s">
        <v>432</v>
      </c>
      <c r="AP149" t="s">
        <v>2331</v>
      </c>
      <c r="AQ149" t="str">
        <f t="shared" si="2"/>
        <v>1021437945noFemale436821YouTube4361543830187.9764.971control1Changing color of background from blue to green4374043799515613.99219.9921</v>
      </c>
      <c r="AR149">
        <f>COUNTIF(AQ$2:AQ149,AQ149)</f>
        <v>1</v>
      </c>
    </row>
    <row r="150" spans="1:44" x14ac:dyDescent="0.25">
      <c r="A150">
        <v>102</v>
      </c>
      <c r="B150">
        <v>1</v>
      </c>
      <c r="C150" s="4">
        <v>43794</v>
      </c>
      <c r="D150">
        <v>5</v>
      </c>
      <c r="E150" t="s">
        <v>36</v>
      </c>
      <c r="F150" t="s">
        <v>47</v>
      </c>
      <c r="G150" t="s">
        <v>56</v>
      </c>
      <c r="H150" t="s">
        <v>58</v>
      </c>
      <c r="I150" s="4">
        <v>43682</v>
      </c>
      <c r="J150">
        <v>1</v>
      </c>
      <c r="K150" t="s">
        <v>61</v>
      </c>
      <c r="L150" s="4">
        <v>43615</v>
      </c>
      <c r="M150" s="4">
        <v>43830</v>
      </c>
      <c r="N150">
        <v>2</v>
      </c>
      <c r="O150" t="s">
        <v>94</v>
      </c>
      <c r="P150" t="s">
        <v>256</v>
      </c>
      <c r="Q150">
        <v>2</v>
      </c>
      <c r="R150" t="s">
        <v>471</v>
      </c>
      <c r="S150" t="s">
        <v>1034</v>
      </c>
      <c r="T150" t="s">
        <v>1564</v>
      </c>
      <c r="U150" t="s">
        <v>180</v>
      </c>
      <c r="V150" t="s">
        <v>1902</v>
      </c>
      <c r="W150">
        <v>187.97</v>
      </c>
      <c r="X150">
        <v>64.97</v>
      </c>
      <c r="Y150">
        <v>2</v>
      </c>
      <c r="Z150" t="s">
        <v>2114</v>
      </c>
      <c r="AA150" t="s">
        <v>2385</v>
      </c>
      <c r="AB150">
        <v>1</v>
      </c>
      <c r="AC150" t="s">
        <v>2633</v>
      </c>
      <c r="AD150">
        <v>1</v>
      </c>
      <c r="AE150" t="s">
        <v>2635</v>
      </c>
      <c r="AF150" s="4">
        <v>43740</v>
      </c>
      <c r="AG150" s="4">
        <v>43799</v>
      </c>
      <c r="AH150" t="s">
        <v>86</v>
      </c>
      <c r="AI150" t="s">
        <v>248</v>
      </c>
      <c r="AJ150" t="s">
        <v>633</v>
      </c>
      <c r="AK150" t="s">
        <v>1017</v>
      </c>
      <c r="AL150" t="s">
        <v>1547</v>
      </c>
      <c r="AM150" t="s">
        <v>69</v>
      </c>
      <c r="AN150" t="s">
        <v>1577</v>
      </c>
      <c r="AO150" t="s">
        <v>547</v>
      </c>
      <c r="AP150" t="s">
        <v>2354</v>
      </c>
      <c r="AQ150" t="str">
        <f t="shared" si="2"/>
        <v>1021437945noFemale436821YouTube4361543830187.9764.971control1Changing color of background from blue to green4374043799789159.99124.9914</v>
      </c>
      <c r="AR150">
        <f>COUNTIF(AQ$2:AQ150,AQ150)</f>
        <v>1</v>
      </c>
    </row>
    <row r="151" spans="1:44" x14ac:dyDescent="0.25">
      <c r="A151">
        <v>103</v>
      </c>
      <c r="B151">
        <v>122</v>
      </c>
      <c r="C151" s="4">
        <v>43794</v>
      </c>
      <c r="D151">
        <v>3</v>
      </c>
      <c r="E151" t="s">
        <v>34</v>
      </c>
      <c r="F151" t="s">
        <v>45</v>
      </c>
      <c r="G151" t="s">
        <v>55</v>
      </c>
      <c r="H151" t="s">
        <v>57</v>
      </c>
      <c r="I151" s="4">
        <v>43708</v>
      </c>
      <c r="J151">
        <v>1</v>
      </c>
      <c r="K151" t="s">
        <v>61</v>
      </c>
      <c r="L151" s="4">
        <v>43615</v>
      </c>
      <c r="M151" s="4">
        <v>43830</v>
      </c>
      <c r="N151">
        <v>1</v>
      </c>
      <c r="O151" t="s">
        <v>79</v>
      </c>
      <c r="P151" t="s">
        <v>241</v>
      </c>
      <c r="Q151">
        <v>1</v>
      </c>
      <c r="R151" t="s">
        <v>472</v>
      </c>
      <c r="S151" t="s">
        <v>1035</v>
      </c>
      <c r="T151" t="s">
        <v>1513</v>
      </c>
      <c r="U151" t="s">
        <v>69</v>
      </c>
      <c r="V151" t="s">
        <v>1548</v>
      </c>
      <c r="W151">
        <v>29.99</v>
      </c>
      <c r="X151">
        <v>14.99</v>
      </c>
      <c r="Y151">
        <v>1</v>
      </c>
      <c r="Z151" t="s">
        <v>65</v>
      </c>
      <c r="AA151" t="s">
        <v>2343</v>
      </c>
      <c r="AF151" s="4"/>
      <c r="AG151" s="4"/>
      <c r="AH151" t="s">
        <v>79</v>
      </c>
      <c r="AI151" t="s">
        <v>241</v>
      </c>
      <c r="AJ151" t="s">
        <v>472</v>
      </c>
      <c r="AK151" t="s">
        <v>1035</v>
      </c>
      <c r="AL151" t="s">
        <v>1513</v>
      </c>
      <c r="AM151" t="s">
        <v>69</v>
      </c>
      <c r="AN151" t="s">
        <v>1548</v>
      </c>
      <c r="AO151" t="s">
        <v>65</v>
      </c>
      <c r="AP151" t="s">
        <v>2343</v>
      </c>
      <c r="AQ151" t="str">
        <f t="shared" si="2"/>
        <v>103122437943yesMale437081YouTube436154383029.9914.9945129.99114.9910</v>
      </c>
      <c r="AR151">
        <f>COUNTIF(AQ$2:AQ151,AQ151)</f>
        <v>1</v>
      </c>
    </row>
    <row r="152" spans="1:44" x14ac:dyDescent="0.25">
      <c r="A152">
        <v>104</v>
      </c>
      <c r="B152">
        <v>233</v>
      </c>
      <c r="C152" s="4">
        <v>43794</v>
      </c>
      <c r="D152">
        <v>2</v>
      </c>
      <c r="E152" t="s">
        <v>38</v>
      </c>
      <c r="F152" t="s">
        <v>49</v>
      </c>
      <c r="G152" t="s">
        <v>55</v>
      </c>
      <c r="H152" t="s">
        <v>57</v>
      </c>
      <c r="I152" s="4">
        <v>43719</v>
      </c>
      <c r="J152">
        <v>3</v>
      </c>
      <c r="K152" t="s">
        <v>59</v>
      </c>
      <c r="L152" s="4">
        <v>43615</v>
      </c>
      <c r="M152" s="4">
        <v>43830</v>
      </c>
      <c r="N152">
        <v>2</v>
      </c>
      <c r="O152" t="s">
        <v>107</v>
      </c>
      <c r="P152" t="s">
        <v>269</v>
      </c>
      <c r="Q152">
        <v>2</v>
      </c>
      <c r="R152" t="s">
        <v>473</v>
      </c>
      <c r="S152" t="s">
        <v>1036</v>
      </c>
      <c r="T152" t="s">
        <v>1565</v>
      </c>
      <c r="U152" t="s">
        <v>180</v>
      </c>
      <c r="V152" t="s">
        <v>2030</v>
      </c>
      <c r="W152">
        <v>224.98</v>
      </c>
      <c r="X152">
        <v>54.97</v>
      </c>
      <c r="Y152">
        <v>2</v>
      </c>
      <c r="Z152" t="s">
        <v>2115</v>
      </c>
      <c r="AA152" t="s">
        <v>2386</v>
      </c>
      <c r="AB152">
        <v>1</v>
      </c>
      <c r="AC152" t="s">
        <v>2634</v>
      </c>
      <c r="AD152">
        <v>93</v>
      </c>
      <c r="AE152" t="s">
        <v>2635</v>
      </c>
      <c r="AF152" s="4">
        <v>43740</v>
      </c>
      <c r="AG152" s="4">
        <v>43799</v>
      </c>
      <c r="AH152" t="s">
        <v>65</v>
      </c>
      <c r="AI152" t="s">
        <v>227</v>
      </c>
      <c r="AJ152" t="s">
        <v>435</v>
      </c>
      <c r="AK152" t="s">
        <v>997</v>
      </c>
      <c r="AL152" t="s">
        <v>1529</v>
      </c>
      <c r="AM152" t="s">
        <v>80</v>
      </c>
      <c r="AN152" t="s">
        <v>1517</v>
      </c>
      <c r="AO152" t="s">
        <v>431</v>
      </c>
      <c r="AP152" t="s">
        <v>2326</v>
      </c>
      <c r="AQ152" t="str">
        <f t="shared" si="2"/>
        <v>104233437942yesMale437193Google Ads4361543830224.9854.971test93Changing color of background from blue to green4374043799102949.99219.9924</v>
      </c>
      <c r="AR152">
        <f>COUNTIF(AQ$2:AQ152,AQ152)</f>
        <v>1</v>
      </c>
    </row>
    <row r="153" spans="1:44" x14ac:dyDescent="0.25">
      <c r="A153">
        <v>104</v>
      </c>
      <c r="B153">
        <v>233</v>
      </c>
      <c r="C153" s="4">
        <v>43794</v>
      </c>
      <c r="D153">
        <v>2</v>
      </c>
      <c r="E153" t="s">
        <v>38</v>
      </c>
      <c r="F153" t="s">
        <v>49</v>
      </c>
      <c r="G153" t="s">
        <v>55</v>
      </c>
      <c r="H153" t="s">
        <v>57</v>
      </c>
      <c r="I153" s="4">
        <v>43719</v>
      </c>
      <c r="J153">
        <v>3</v>
      </c>
      <c r="K153" t="s">
        <v>59</v>
      </c>
      <c r="L153" s="4">
        <v>43615</v>
      </c>
      <c r="M153" s="4">
        <v>43830</v>
      </c>
      <c r="N153">
        <v>2</v>
      </c>
      <c r="O153" t="s">
        <v>107</v>
      </c>
      <c r="P153" t="s">
        <v>269</v>
      </c>
      <c r="Q153">
        <v>2</v>
      </c>
      <c r="R153" t="s">
        <v>473</v>
      </c>
      <c r="S153" t="s">
        <v>1036</v>
      </c>
      <c r="T153" t="s">
        <v>1565</v>
      </c>
      <c r="U153" t="s">
        <v>180</v>
      </c>
      <c r="V153" t="s">
        <v>2030</v>
      </c>
      <c r="W153">
        <v>224.98</v>
      </c>
      <c r="X153">
        <v>54.97</v>
      </c>
      <c r="Y153">
        <v>2</v>
      </c>
      <c r="Z153" t="s">
        <v>2115</v>
      </c>
      <c r="AA153" t="s">
        <v>2386</v>
      </c>
      <c r="AB153">
        <v>1</v>
      </c>
      <c r="AC153" t="s">
        <v>2634</v>
      </c>
      <c r="AD153">
        <v>93</v>
      </c>
      <c r="AE153" t="s">
        <v>2635</v>
      </c>
      <c r="AF153" s="4">
        <v>43740</v>
      </c>
      <c r="AG153" s="4">
        <v>43799</v>
      </c>
      <c r="AH153" t="s">
        <v>80</v>
      </c>
      <c r="AI153" t="s">
        <v>242</v>
      </c>
      <c r="AJ153" t="s">
        <v>709</v>
      </c>
      <c r="AK153" t="s">
        <v>1250</v>
      </c>
      <c r="AL153" t="s">
        <v>425</v>
      </c>
      <c r="AM153" t="s">
        <v>69</v>
      </c>
      <c r="AN153" t="s">
        <v>1548</v>
      </c>
      <c r="AO153" t="s">
        <v>79</v>
      </c>
      <c r="AP153" t="s">
        <v>2349</v>
      </c>
      <c r="AQ153" t="str">
        <f t="shared" si="2"/>
        <v>104233437942yesMale437193Google Ads4361543830224.9854.971test93Changing color of background from blue to green4374043799258125114.994</v>
      </c>
      <c r="AR153">
        <f>COUNTIF(AQ$2:AQ153,AQ153)</f>
        <v>1</v>
      </c>
    </row>
    <row r="154" spans="1:44" x14ac:dyDescent="0.25">
      <c r="A154">
        <v>105</v>
      </c>
      <c r="B154">
        <v>13</v>
      </c>
      <c r="C154" s="4">
        <v>43795</v>
      </c>
      <c r="D154">
        <v>3</v>
      </c>
      <c r="E154" t="s">
        <v>34</v>
      </c>
      <c r="F154" t="s">
        <v>45</v>
      </c>
      <c r="G154" t="s">
        <v>56</v>
      </c>
      <c r="H154" t="s">
        <v>58</v>
      </c>
      <c r="I154" s="4">
        <v>43733</v>
      </c>
      <c r="J154">
        <v>1</v>
      </c>
      <c r="K154" t="s">
        <v>61</v>
      </c>
      <c r="L154" s="4">
        <v>43615</v>
      </c>
      <c r="M154" s="4">
        <v>43830</v>
      </c>
      <c r="N154">
        <v>1</v>
      </c>
      <c r="O154" t="s">
        <v>67</v>
      </c>
      <c r="P154" t="s">
        <v>229</v>
      </c>
      <c r="Q154">
        <v>1</v>
      </c>
      <c r="R154" t="s">
        <v>439</v>
      </c>
      <c r="S154" t="s">
        <v>1001</v>
      </c>
      <c r="T154" t="s">
        <v>1533</v>
      </c>
      <c r="U154" t="s">
        <v>80</v>
      </c>
      <c r="V154" t="s">
        <v>1548</v>
      </c>
      <c r="W154">
        <v>119.98</v>
      </c>
      <c r="X154">
        <v>29.98</v>
      </c>
      <c r="Y154">
        <v>1</v>
      </c>
      <c r="Z154" t="s">
        <v>84</v>
      </c>
      <c r="AA154" t="s">
        <v>2366</v>
      </c>
      <c r="AB154">
        <v>1</v>
      </c>
      <c r="AC154" t="s">
        <v>2633</v>
      </c>
      <c r="AD154">
        <v>10</v>
      </c>
      <c r="AE154" t="s">
        <v>2635</v>
      </c>
      <c r="AF154" s="4">
        <v>43740</v>
      </c>
      <c r="AG154" s="4">
        <v>43799</v>
      </c>
      <c r="AH154" t="s">
        <v>67</v>
      </c>
      <c r="AI154" t="s">
        <v>229</v>
      </c>
      <c r="AJ154" t="s">
        <v>439</v>
      </c>
      <c r="AK154" t="s">
        <v>1001</v>
      </c>
      <c r="AL154" t="s">
        <v>1533</v>
      </c>
      <c r="AM154" t="s">
        <v>80</v>
      </c>
      <c r="AN154" t="s">
        <v>1548</v>
      </c>
      <c r="AO154" t="s">
        <v>84</v>
      </c>
      <c r="AP154" t="s">
        <v>2366</v>
      </c>
      <c r="AQ154" t="str">
        <f t="shared" si="2"/>
        <v>10513437953noFemale437331YouTube4361543830119.9829.981control10Changing color of background from blue to green4374043799310259.99214.999</v>
      </c>
      <c r="AR154">
        <f>COUNTIF(AQ$2:AQ154,AQ154)</f>
        <v>1</v>
      </c>
    </row>
    <row r="155" spans="1:44" x14ac:dyDescent="0.25">
      <c r="A155">
        <v>106</v>
      </c>
      <c r="B155">
        <v>359</v>
      </c>
      <c r="C155" s="4">
        <v>43798</v>
      </c>
      <c r="D155">
        <v>4</v>
      </c>
      <c r="E155" t="s">
        <v>40</v>
      </c>
      <c r="F155" t="s">
        <v>51</v>
      </c>
      <c r="G155" t="s">
        <v>56</v>
      </c>
      <c r="H155" t="s">
        <v>58</v>
      </c>
      <c r="I155" s="4">
        <v>43619</v>
      </c>
      <c r="J155">
        <v>3</v>
      </c>
      <c r="K155" t="s">
        <v>59</v>
      </c>
      <c r="L155" s="4">
        <v>43615</v>
      </c>
      <c r="M155" s="4">
        <v>43830</v>
      </c>
      <c r="N155">
        <v>2</v>
      </c>
      <c r="O155" t="s">
        <v>83</v>
      </c>
      <c r="P155" t="s">
        <v>245</v>
      </c>
      <c r="Q155">
        <v>2</v>
      </c>
      <c r="R155" t="s">
        <v>474</v>
      </c>
      <c r="S155" t="s">
        <v>1037</v>
      </c>
      <c r="T155" t="s">
        <v>1566</v>
      </c>
      <c r="U155" t="s">
        <v>85</v>
      </c>
      <c r="V155" t="s">
        <v>1869</v>
      </c>
      <c r="W155">
        <v>52.97</v>
      </c>
      <c r="X155">
        <v>44.97</v>
      </c>
      <c r="Y155">
        <v>2</v>
      </c>
      <c r="Z155" t="s">
        <v>2116</v>
      </c>
      <c r="AA155" t="s">
        <v>2387</v>
      </c>
      <c r="AB155">
        <v>1</v>
      </c>
      <c r="AC155" t="s">
        <v>2633</v>
      </c>
      <c r="AD155">
        <v>163</v>
      </c>
      <c r="AE155" t="s">
        <v>2635</v>
      </c>
      <c r="AF155" s="4">
        <v>43740</v>
      </c>
      <c r="AG155" s="4">
        <v>43799</v>
      </c>
      <c r="AH155" t="s">
        <v>67</v>
      </c>
      <c r="AI155" t="s">
        <v>229</v>
      </c>
      <c r="AJ155" t="s">
        <v>547</v>
      </c>
      <c r="AK155" t="s">
        <v>1108</v>
      </c>
      <c r="AL155" t="s">
        <v>1577</v>
      </c>
      <c r="AM155" t="s">
        <v>69</v>
      </c>
      <c r="AN155" t="s">
        <v>1548</v>
      </c>
      <c r="AO155" t="s">
        <v>455</v>
      </c>
      <c r="AP155" t="s">
        <v>2340</v>
      </c>
      <c r="AQ155" t="str">
        <f t="shared" si="2"/>
        <v>106359437984noFemale436193Google Ads436154383052.9744.971control163Changing color of background from blue to green437404379931424.99114.9915</v>
      </c>
      <c r="AR155">
        <f>COUNTIF(AQ$2:AQ155,AQ155)</f>
        <v>1</v>
      </c>
    </row>
    <row r="156" spans="1:44" x14ac:dyDescent="0.25">
      <c r="A156">
        <v>106</v>
      </c>
      <c r="B156">
        <v>359</v>
      </c>
      <c r="C156" s="4">
        <v>43798</v>
      </c>
      <c r="D156">
        <v>4</v>
      </c>
      <c r="E156" t="s">
        <v>40</v>
      </c>
      <c r="F156" t="s">
        <v>51</v>
      </c>
      <c r="G156" t="s">
        <v>56</v>
      </c>
      <c r="H156" t="s">
        <v>58</v>
      </c>
      <c r="I156" s="4">
        <v>43619</v>
      </c>
      <c r="J156">
        <v>3</v>
      </c>
      <c r="K156" t="s">
        <v>59</v>
      </c>
      <c r="L156" s="4">
        <v>43615</v>
      </c>
      <c r="M156" s="4">
        <v>43830</v>
      </c>
      <c r="N156">
        <v>2</v>
      </c>
      <c r="O156" t="s">
        <v>83</v>
      </c>
      <c r="P156" t="s">
        <v>245</v>
      </c>
      <c r="Q156">
        <v>2</v>
      </c>
      <c r="R156" t="s">
        <v>474</v>
      </c>
      <c r="S156" t="s">
        <v>1037</v>
      </c>
      <c r="T156" t="s">
        <v>1566</v>
      </c>
      <c r="U156" t="s">
        <v>85</v>
      </c>
      <c r="V156" t="s">
        <v>1869</v>
      </c>
      <c r="W156">
        <v>52.97</v>
      </c>
      <c r="X156">
        <v>44.97</v>
      </c>
      <c r="Y156">
        <v>2</v>
      </c>
      <c r="Z156" t="s">
        <v>2116</v>
      </c>
      <c r="AA156" t="s">
        <v>2387</v>
      </c>
      <c r="AB156">
        <v>1</v>
      </c>
      <c r="AC156" t="s">
        <v>2633</v>
      </c>
      <c r="AD156">
        <v>163</v>
      </c>
      <c r="AE156" t="s">
        <v>2635</v>
      </c>
      <c r="AF156" s="4">
        <v>43740</v>
      </c>
      <c r="AG156" s="4">
        <v>43799</v>
      </c>
      <c r="AH156" t="s">
        <v>80</v>
      </c>
      <c r="AI156" t="s">
        <v>242</v>
      </c>
      <c r="AJ156" t="s">
        <v>569</v>
      </c>
      <c r="AK156" t="s">
        <v>1128</v>
      </c>
      <c r="AL156" t="s">
        <v>1652</v>
      </c>
      <c r="AM156" t="s">
        <v>80</v>
      </c>
      <c r="AN156" t="s">
        <v>1548</v>
      </c>
      <c r="AO156" t="s">
        <v>79</v>
      </c>
      <c r="AP156" t="s">
        <v>2349</v>
      </c>
      <c r="AQ156" t="str">
        <f t="shared" si="2"/>
        <v>106359437984noFemale436193Google Ads436154383052.9744.971control163Changing color of background from blue to green437404379928813.99214.994</v>
      </c>
      <c r="AR156">
        <f>COUNTIF(AQ$2:AQ156,AQ156)</f>
        <v>1</v>
      </c>
    </row>
    <row r="157" spans="1:44" x14ac:dyDescent="0.25">
      <c r="A157">
        <v>107</v>
      </c>
      <c r="B157">
        <v>383</v>
      </c>
      <c r="C157" s="4">
        <v>43798</v>
      </c>
      <c r="D157">
        <v>11</v>
      </c>
      <c r="E157" t="s">
        <v>37</v>
      </c>
      <c r="F157" t="s">
        <v>48</v>
      </c>
      <c r="G157" t="s">
        <v>56</v>
      </c>
      <c r="H157" t="s">
        <v>57</v>
      </c>
      <c r="I157" s="4">
        <v>43616</v>
      </c>
      <c r="J157">
        <v>2</v>
      </c>
      <c r="K157" t="s">
        <v>60</v>
      </c>
      <c r="L157" s="4">
        <v>43615</v>
      </c>
      <c r="M157" s="4">
        <v>43830</v>
      </c>
      <c r="N157">
        <v>1</v>
      </c>
      <c r="O157" t="s">
        <v>70</v>
      </c>
      <c r="P157" t="s">
        <v>232</v>
      </c>
      <c r="Q157">
        <v>1</v>
      </c>
      <c r="R157" t="s">
        <v>475</v>
      </c>
      <c r="S157" t="s">
        <v>1038</v>
      </c>
      <c r="T157" t="s">
        <v>1527</v>
      </c>
      <c r="U157" t="s">
        <v>67</v>
      </c>
      <c r="V157" t="s">
        <v>1517</v>
      </c>
      <c r="W157">
        <v>110.97</v>
      </c>
      <c r="X157">
        <v>59.97</v>
      </c>
      <c r="Y157">
        <v>1</v>
      </c>
      <c r="Z157" t="s">
        <v>673</v>
      </c>
      <c r="AA157" t="s">
        <v>2348</v>
      </c>
      <c r="AB157">
        <v>1</v>
      </c>
      <c r="AC157" t="s">
        <v>2633</v>
      </c>
      <c r="AD157">
        <v>182</v>
      </c>
      <c r="AE157" t="s">
        <v>2635</v>
      </c>
      <c r="AF157" s="4">
        <v>43740</v>
      </c>
      <c r="AG157" s="4">
        <v>43799</v>
      </c>
      <c r="AH157" t="s">
        <v>70</v>
      </c>
      <c r="AI157" t="s">
        <v>232</v>
      </c>
      <c r="AJ157" t="s">
        <v>475</v>
      </c>
      <c r="AK157" t="s">
        <v>1038</v>
      </c>
      <c r="AL157" t="s">
        <v>1527</v>
      </c>
      <c r="AM157" t="s">
        <v>67</v>
      </c>
      <c r="AN157" t="s">
        <v>1517</v>
      </c>
      <c r="AO157" t="s">
        <v>673</v>
      </c>
      <c r="AP157" t="s">
        <v>2348</v>
      </c>
      <c r="AQ157" t="str">
        <f t="shared" si="2"/>
        <v>1073834379811noMale436162Facebook4361543830110.9759.971control182Changing color of background from blue to green4374043799515336.99319.9912</v>
      </c>
      <c r="AR157">
        <f>COUNTIF(AQ$2:AQ157,AQ157)</f>
        <v>1</v>
      </c>
    </row>
    <row r="158" spans="1:44" x14ac:dyDescent="0.25">
      <c r="A158">
        <v>108</v>
      </c>
      <c r="B158">
        <v>243</v>
      </c>
      <c r="C158" s="4">
        <v>43799</v>
      </c>
      <c r="D158">
        <v>9</v>
      </c>
      <c r="E158" t="s">
        <v>41</v>
      </c>
      <c r="F158" t="s">
        <v>52</v>
      </c>
      <c r="G158" t="s">
        <v>55</v>
      </c>
      <c r="H158" t="s">
        <v>57</v>
      </c>
      <c r="I158" s="4">
        <v>43616</v>
      </c>
      <c r="J158">
        <v>3</v>
      </c>
      <c r="K158" t="s">
        <v>59</v>
      </c>
      <c r="L158" s="4">
        <v>43615</v>
      </c>
      <c r="M158" s="4">
        <v>43830</v>
      </c>
      <c r="N158">
        <v>1</v>
      </c>
      <c r="O158" t="s">
        <v>67</v>
      </c>
      <c r="P158" t="s">
        <v>229</v>
      </c>
      <c r="Q158">
        <v>1</v>
      </c>
      <c r="R158" t="s">
        <v>476</v>
      </c>
      <c r="S158" t="s">
        <v>1031</v>
      </c>
      <c r="T158" t="s">
        <v>1487</v>
      </c>
      <c r="U158" t="s">
        <v>67</v>
      </c>
      <c r="V158" t="s">
        <v>1548</v>
      </c>
      <c r="W158">
        <v>89.85</v>
      </c>
      <c r="X158">
        <v>44.97</v>
      </c>
      <c r="Y158">
        <v>1</v>
      </c>
      <c r="Z158" t="s">
        <v>872</v>
      </c>
      <c r="AA158" t="s">
        <v>2388</v>
      </c>
      <c r="AB158">
        <v>1</v>
      </c>
      <c r="AC158" t="s">
        <v>2634</v>
      </c>
      <c r="AD158">
        <v>97</v>
      </c>
      <c r="AE158" t="s">
        <v>2635</v>
      </c>
      <c r="AF158" s="4">
        <v>43740</v>
      </c>
      <c r="AG158" s="4">
        <v>43799</v>
      </c>
      <c r="AH158" t="s">
        <v>67</v>
      </c>
      <c r="AI158" t="s">
        <v>229</v>
      </c>
      <c r="AJ158" t="s">
        <v>476</v>
      </c>
      <c r="AK158" t="s">
        <v>1031</v>
      </c>
      <c r="AL158" t="s">
        <v>1487</v>
      </c>
      <c r="AM158" t="s">
        <v>67</v>
      </c>
      <c r="AN158" t="s">
        <v>1548</v>
      </c>
      <c r="AO158" t="s">
        <v>872</v>
      </c>
      <c r="AP158" t="s">
        <v>2388</v>
      </c>
      <c r="AQ158" t="str">
        <f t="shared" si="2"/>
        <v>108243437999yesMale436163Google Ads436154383089.8544.971test97Changing color of background from blue to green437404379939529.95314.9919</v>
      </c>
      <c r="AR158">
        <f>COUNTIF(AQ$2:AQ158,AQ158)</f>
        <v>1</v>
      </c>
    </row>
    <row r="159" spans="1:44" x14ac:dyDescent="0.25">
      <c r="A159">
        <v>109</v>
      </c>
      <c r="B159">
        <v>292</v>
      </c>
      <c r="C159" s="4">
        <v>43799</v>
      </c>
      <c r="D159">
        <v>11</v>
      </c>
      <c r="E159" t="s">
        <v>37</v>
      </c>
      <c r="F159" t="s">
        <v>48</v>
      </c>
      <c r="G159" t="s">
        <v>56</v>
      </c>
      <c r="H159" t="s">
        <v>58</v>
      </c>
      <c r="I159" s="4">
        <v>43637</v>
      </c>
      <c r="J159">
        <v>3</v>
      </c>
      <c r="K159" t="s">
        <v>59</v>
      </c>
      <c r="L159" s="4">
        <v>43615</v>
      </c>
      <c r="M159" s="4">
        <v>43830</v>
      </c>
      <c r="N159">
        <v>1</v>
      </c>
      <c r="O159" t="s">
        <v>78</v>
      </c>
      <c r="P159" t="s">
        <v>240</v>
      </c>
      <c r="Q159">
        <v>1</v>
      </c>
      <c r="R159" t="s">
        <v>402</v>
      </c>
      <c r="S159" t="s">
        <v>964</v>
      </c>
      <c r="T159" t="s">
        <v>1498</v>
      </c>
      <c r="U159" t="s">
        <v>80</v>
      </c>
      <c r="V159" t="s">
        <v>1548</v>
      </c>
      <c r="W159">
        <v>157.97999999999999</v>
      </c>
      <c r="X159">
        <v>29.98</v>
      </c>
      <c r="Y159">
        <v>1</v>
      </c>
      <c r="Z159" t="s">
        <v>469</v>
      </c>
      <c r="AA159" t="s">
        <v>2339</v>
      </c>
      <c r="AB159">
        <v>1</v>
      </c>
      <c r="AC159" t="s">
        <v>2633</v>
      </c>
      <c r="AD159">
        <v>123</v>
      </c>
      <c r="AE159" t="s">
        <v>2635</v>
      </c>
      <c r="AF159" s="4">
        <v>43740</v>
      </c>
      <c r="AG159" s="4">
        <v>43799</v>
      </c>
      <c r="AH159" t="s">
        <v>78</v>
      </c>
      <c r="AI159" t="s">
        <v>240</v>
      </c>
      <c r="AJ159" t="s">
        <v>402</v>
      </c>
      <c r="AK159" t="s">
        <v>964</v>
      </c>
      <c r="AL159" t="s">
        <v>1498</v>
      </c>
      <c r="AM159" t="s">
        <v>80</v>
      </c>
      <c r="AN159" t="s">
        <v>1548</v>
      </c>
      <c r="AO159" t="s">
        <v>469</v>
      </c>
      <c r="AP159" t="s">
        <v>2339</v>
      </c>
      <c r="AQ159" t="str">
        <f t="shared" si="2"/>
        <v>1092924379911noFemale436373Google Ads4361543830157.9829.981control123Changing color of background from blue to green437404379986978.99214.9923</v>
      </c>
      <c r="AR159">
        <f>COUNTIF(AQ$2:AQ159,AQ159)</f>
        <v>1</v>
      </c>
    </row>
    <row r="160" spans="1:44" x14ac:dyDescent="0.25">
      <c r="A160">
        <v>110</v>
      </c>
      <c r="B160">
        <v>326</v>
      </c>
      <c r="C160" s="4">
        <v>43799</v>
      </c>
      <c r="D160">
        <v>6</v>
      </c>
      <c r="E160" t="s">
        <v>33</v>
      </c>
      <c r="F160" t="s">
        <v>44</v>
      </c>
      <c r="G160" t="s">
        <v>55</v>
      </c>
      <c r="H160" t="s">
        <v>57</v>
      </c>
      <c r="I160" s="4">
        <v>43471</v>
      </c>
      <c r="J160">
        <v>1</v>
      </c>
      <c r="L160" s="4"/>
      <c r="M160" s="4"/>
      <c r="N160">
        <v>1</v>
      </c>
      <c r="O160" t="s">
        <v>67</v>
      </c>
      <c r="P160" t="s">
        <v>229</v>
      </c>
      <c r="Q160">
        <v>1</v>
      </c>
      <c r="R160" t="s">
        <v>445</v>
      </c>
      <c r="S160" t="s">
        <v>1007</v>
      </c>
      <c r="T160" t="s">
        <v>1533</v>
      </c>
      <c r="U160" t="s">
        <v>69</v>
      </c>
      <c r="V160" t="s">
        <v>1548</v>
      </c>
      <c r="W160">
        <v>59.99</v>
      </c>
      <c r="X160">
        <v>14.99</v>
      </c>
      <c r="Y160">
        <v>1</v>
      </c>
      <c r="Z160" t="s">
        <v>79</v>
      </c>
      <c r="AA160" t="s">
        <v>2349</v>
      </c>
      <c r="AB160">
        <v>1</v>
      </c>
      <c r="AC160" t="s">
        <v>2634</v>
      </c>
      <c r="AD160">
        <v>143</v>
      </c>
      <c r="AE160" t="s">
        <v>2635</v>
      </c>
      <c r="AF160" s="4">
        <v>43740</v>
      </c>
      <c r="AG160" s="4">
        <v>43799</v>
      </c>
      <c r="AH160" t="s">
        <v>67</v>
      </c>
      <c r="AI160" t="s">
        <v>229</v>
      </c>
      <c r="AJ160" t="s">
        <v>445</v>
      </c>
      <c r="AK160" t="s">
        <v>1007</v>
      </c>
      <c r="AL160" t="s">
        <v>1533</v>
      </c>
      <c r="AM160" t="s">
        <v>69</v>
      </c>
      <c r="AN160" t="s">
        <v>1548</v>
      </c>
      <c r="AO160" t="s">
        <v>79</v>
      </c>
      <c r="AP160" t="s">
        <v>2349</v>
      </c>
      <c r="AQ160" t="str">
        <f t="shared" si="2"/>
        <v>110326437996yesMale43471159.9914.991test143Changing color of background from blue to green4374043799310459.99114.994</v>
      </c>
      <c r="AR160">
        <f>COUNTIF(AQ$2:AQ160,AQ160)</f>
        <v>1</v>
      </c>
    </row>
    <row r="161" spans="1:44" x14ac:dyDescent="0.25">
      <c r="A161">
        <v>111</v>
      </c>
      <c r="B161">
        <v>461</v>
      </c>
      <c r="C161" s="4">
        <v>43799</v>
      </c>
      <c r="D161">
        <v>11</v>
      </c>
      <c r="E161" t="s">
        <v>37</v>
      </c>
      <c r="F161" t="s">
        <v>48</v>
      </c>
      <c r="G161" t="s">
        <v>56</v>
      </c>
      <c r="H161" t="s">
        <v>57</v>
      </c>
      <c r="I161" s="4">
        <v>43644</v>
      </c>
      <c r="J161">
        <v>2</v>
      </c>
      <c r="K161" t="s">
        <v>60</v>
      </c>
      <c r="L161" s="4">
        <v>43615</v>
      </c>
      <c r="M161" s="4">
        <v>43830</v>
      </c>
      <c r="N161">
        <v>1</v>
      </c>
      <c r="O161" t="s">
        <v>65</v>
      </c>
      <c r="P161" t="s">
        <v>227</v>
      </c>
      <c r="Q161">
        <v>1</v>
      </c>
      <c r="R161" t="s">
        <v>429</v>
      </c>
      <c r="S161" t="s">
        <v>992</v>
      </c>
      <c r="T161" t="s">
        <v>1510</v>
      </c>
      <c r="U161" t="s">
        <v>69</v>
      </c>
      <c r="V161" t="s">
        <v>1517</v>
      </c>
      <c r="W161">
        <v>199.99</v>
      </c>
      <c r="X161">
        <v>19.989999999999998</v>
      </c>
      <c r="Y161">
        <v>1</v>
      </c>
      <c r="Z161" t="s">
        <v>431</v>
      </c>
      <c r="AA161" t="s">
        <v>2326</v>
      </c>
      <c r="AB161">
        <v>1</v>
      </c>
      <c r="AC161" t="s">
        <v>2634</v>
      </c>
      <c r="AD161">
        <v>229</v>
      </c>
      <c r="AE161" t="s">
        <v>2635</v>
      </c>
      <c r="AF161" s="4">
        <v>43740</v>
      </c>
      <c r="AG161" s="4">
        <v>43799</v>
      </c>
      <c r="AH161" t="s">
        <v>65</v>
      </c>
      <c r="AI161" t="s">
        <v>227</v>
      </c>
      <c r="AJ161" t="s">
        <v>429</v>
      </c>
      <c r="AK161" t="s">
        <v>992</v>
      </c>
      <c r="AL161" t="s">
        <v>1510</v>
      </c>
      <c r="AM161" t="s">
        <v>69</v>
      </c>
      <c r="AN161" t="s">
        <v>1517</v>
      </c>
      <c r="AO161" t="s">
        <v>431</v>
      </c>
      <c r="AP161" t="s">
        <v>2326</v>
      </c>
      <c r="AQ161" t="str">
        <f t="shared" si="2"/>
        <v>1114614379911noMale436442Facebook4361543830199.9919.991test229Changing color of background from blue to green43740437991040199.99119.9924</v>
      </c>
      <c r="AR161">
        <f>COUNTIF(AQ$2:AQ161,AQ161)</f>
        <v>1</v>
      </c>
    </row>
    <row r="162" spans="1:44" x14ac:dyDescent="0.25">
      <c r="A162">
        <v>112</v>
      </c>
      <c r="B162">
        <v>380</v>
      </c>
      <c r="C162" s="4">
        <v>43800</v>
      </c>
      <c r="D162">
        <v>2</v>
      </c>
      <c r="E162" t="s">
        <v>38</v>
      </c>
      <c r="F162" t="s">
        <v>49</v>
      </c>
      <c r="G162" t="s">
        <v>55</v>
      </c>
      <c r="H162" t="s">
        <v>57</v>
      </c>
      <c r="I162" s="4">
        <v>43599</v>
      </c>
      <c r="J162">
        <v>1</v>
      </c>
      <c r="L162" s="4"/>
      <c r="M162" s="4"/>
      <c r="N162">
        <v>1</v>
      </c>
      <c r="O162" t="s">
        <v>86</v>
      </c>
      <c r="P162" t="s">
        <v>248</v>
      </c>
      <c r="Q162">
        <v>1</v>
      </c>
      <c r="R162" t="s">
        <v>443</v>
      </c>
      <c r="S162" t="s">
        <v>1005</v>
      </c>
      <c r="T162" t="s">
        <v>1513</v>
      </c>
      <c r="U162" t="s">
        <v>80</v>
      </c>
      <c r="V162" t="s">
        <v>1577</v>
      </c>
      <c r="W162">
        <v>59.98</v>
      </c>
      <c r="X162">
        <v>49.98</v>
      </c>
      <c r="Y162">
        <v>1</v>
      </c>
      <c r="Z162" t="s">
        <v>549</v>
      </c>
      <c r="AA162" t="s">
        <v>2362</v>
      </c>
      <c r="AF162" s="4"/>
      <c r="AG162" s="4"/>
      <c r="AH162" t="s">
        <v>86</v>
      </c>
      <c r="AI162" t="s">
        <v>248</v>
      </c>
      <c r="AJ162" t="s">
        <v>443</v>
      </c>
      <c r="AK162" t="s">
        <v>1005</v>
      </c>
      <c r="AL162" t="s">
        <v>1513</v>
      </c>
      <c r="AM162" t="s">
        <v>80</v>
      </c>
      <c r="AN162" t="s">
        <v>1577</v>
      </c>
      <c r="AO162" t="s">
        <v>549</v>
      </c>
      <c r="AP162" t="s">
        <v>2362</v>
      </c>
      <c r="AQ162" t="str">
        <f t="shared" si="2"/>
        <v>112380438002yesMale43599159.9849.9877829.99224.9922</v>
      </c>
      <c r="AR162">
        <f>COUNTIF(AQ$2:AQ162,AQ162)</f>
        <v>1</v>
      </c>
    </row>
    <row r="163" spans="1:44" x14ac:dyDescent="0.25">
      <c r="A163">
        <v>113</v>
      </c>
      <c r="B163">
        <v>6</v>
      </c>
      <c r="C163" s="4">
        <v>43801</v>
      </c>
      <c r="D163">
        <v>9</v>
      </c>
      <c r="E163" t="s">
        <v>41</v>
      </c>
      <c r="F163" t="s">
        <v>52</v>
      </c>
      <c r="G163" t="s">
        <v>55</v>
      </c>
      <c r="H163" t="s">
        <v>57</v>
      </c>
      <c r="I163" s="4">
        <v>43739</v>
      </c>
      <c r="J163">
        <v>2</v>
      </c>
      <c r="K163" t="s">
        <v>60</v>
      </c>
      <c r="L163" s="4">
        <v>43615</v>
      </c>
      <c r="M163" s="4">
        <v>43830</v>
      </c>
      <c r="N163">
        <v>2</v>
      </c>
      <c r="O163" t="s">
        <v>81</v>
      </c>
      <c r="P163" t="s">
        <v>243</v>
      </c>
      <c r="Q163">
        <v>2</v>
      </c>
      <c r="R163" t="s">
        <v>477</v>
      </c>
      <c r="S163" t="s">
        <v>1039</v>
      </c>
      <c r="T163" t="s">
        <v>1567</v>
      </c>
      <c r="U163" t="s">
        <v>103</v>
      </c>
      <c r="V163" t="s">
        <v>1869</v>
      </c>
      <c r="W163">
        <v>225.97</v>
      </c>
      <c r="X163">
        <v>59.96</v>
      </c>
      <c r="Y163">
        <v>2</v>
      </c>
      <c r="Z163" t="s">
        <v>2117</v>
      </c>
      <c r="AA163" t="s">
        <v>2389</v>
      </c>
      <c r="AF163" s="4"/>
      <c r="AG163" s="4"/>
      <c r="AH163" t="s">
        <v>79</v>
      </c>
      <c r="AI163" t="s">
        <v>241</v>
      </c>
      <c r="AJ163" t="s">
        <v>595</v>
      </c>
      <c r="AK163" t="s">
        <v>1045</v>
      </c>
      <c r="AL163" t="s">
        <v>578</v>
      </c>
      <c r="AM163" t="s">
        <v>69</v>
      </c>
      <c r="AN163" t="s">
        <v>1548</v>
      </c>
      <c r="AO163" t="s">
        <v>455</v>
      </c>
      <c r="AP163" t="s">
        <v>2340</v>
      </c>
      <c r="AQ163" t="str">
        <f t="shared" si="2"/>
        <v>1136438019yesMale437392Facebook4361543830225.9759.96467100114.9915</v>
      </c>
      <c r="AR163">
        <f>COUNTIF(AQ$2:AQ163,AQ163)</f>
        <v>1</v>
      </c>
    </row>
    <row r="164" spans="1:44" x14ac:dyDescent="0.25">
      <c r="A164">
        <v>113</v>
      </c>
      <c r="B164">
        <v>6</v>
      </c>
      <c r="C164" s="4">
        <v>43801</v>
      </c>
      <c r="D164">
        <v>9</v>
      </c>
      <c r="E164" t="s">
        <v>41</v>
      </c>
      <c r="F164" t="s">
        <v>52</v>
      </c>
      <c r="G164" t="s">
        <v>55</v>
      </c>
      <c r="H164" t="s">
        <v>57</v>
      </c>
      <c r="I164" s="4">
        <v>43739</v>
      </c>
      <c r="J164">
        <v>2</v>
      </c>
      <c r="K164" t="s">
        <v>60</v>
      </c>
      <c r="L164" s="4">
        <v>43615</v>
      </c>
      <c r="M164" s="4">
        <v>43830</v>
      </c>
      <c r="N164">
        <v>2</v>
      </c>
      <c r="O164" t="s">
        <v>81</v>
      </c>
      <c r="P164" t="s">
        <v>243</v>
      </c>
      <c r="Q164">
        <v>2</v>
      </c>
      <c r="R164" t="s">
        <v>477</v>
      </c>
      <c r="S164" t="s">
        <v>1039</v>
      </c>
      <c r="T164" t="s">
        <v>1567</v>
      </c>
      <c r="U164" t="s">
        <v>103</v>
      </c>
      <c r="V164" t="s">
        <v>1869</v>
      </c>
      <c r="W164">
        <v>225.97</v>
      </c>
      <c r="X164">
        <v>59.96</v>
      </c>
      <c r="Y164">
        <v>2</v>
      </c>
      <c r="Z164" t="s">
        <v>2117</v>
      </c>
      <c r="AA164" t="s">
        <v>2389</v>
      </c>
      <c r="AF164" s="4"/>
      <c r="AG164" s="4"/>
      <c r="AH164" t="s">
        <v>84</v>
      </c>
      <c r="AI164" t="s">
        <v>246</v>
      </c>
      <c r="AJ164" t="s">
        <v>426</v>
      </c>
      <c r="AK164" t="s">
        <v>988</v>
      </c>
      <c r="AL164" t="s">
        <v>1521</v>
      </c>
      <c r="AM164" t="s">
        <v>67</v>
      </c>
      <c r="AN164" t="s">
        <v>1548</v>
      </c>
      <c r="AO164" t="s">
        <v>410</v>
      </c>
      <c r="AP164" t="s">
        <v>2359</v>
      </c>
      <c r="AQ164" t="str">
        <f t="shared" si="2"/>
        <v>1136438019yesMale437392Facebook4361543830225.9759.9698041.99314.9920</v>
      </c>
      <c r="AR164">
        <f>COUNTIF(AQ$2:AQ164,AQ164)</f>
        <v>1</v>
      </c>
    </row>
    <row r="165" spans="1:44" x14ac:dyDescent="0.25">
      <c r="A165">
        <v>114</v>
      </c>
      <c r="B165">
        <v>215</v>
      </c>
      <c r="C165" s="4">
        <v>43801</v>
      </c>
      <c r="D165">
        <v>3</v>
      </c>
      <c r="E165" t="s">
        <v>34</v>
      </c>
      <c r="F165" t="s">
        <v>45</v>
      </c>
      <c r="G165" t="s">
        <v>56</v>
      </c>
      <c r="H165" t="s">
        <v>57</v>
      </c>
      <c r="I165" s="4">
        <v>43639</v>
      </c>
      <c r="J165">
        <v>1</v>
      </c>
      <c r="K165" t="s">
        <v>61</v>
      </c>
      <c r="L165" s="4">
        <v>43615</v>
      </c>
      <c r="M165" s="4">
        <v>43830</v>
      </c>
      <c r="N165">
        <v>1</v>
      </c>
      <c r="O165" t="s">
        <v>79</v>
      </c>
      <c r="P165" t="s">
        <v>241</v>
      </c>
      <c r="Q165">
        <v>1</v>
      </c>
      <c r="R165" t="s">
        <v>403</v>
      </c>
      <c r="S165" t="s">
        <v>965</v>
      </c>
      <c r="T165" t="s">
        <v>422</v>
      </c>
      <c r="U165" t="s">
        <v>69</v>
      </c>
      <c r="V165" t="s">
        <v>1548</v>
      </c>
      <c r="W165">
        <v>120</v>
      </c>
      <c r="X165">
        <v>14.99</v>
      </c>
      <c r="Y165">
        <v>1</v>
      </c>
      <c r="Z165" t="s">
        <v>455</v>
      </c>
      <c r="AA165" t="s">
        <v>2340</v>
      </c>
      <c r="AF165" s="4"/>
      <c r="AG165" s="4"/>
      <c r="AH165" t="s">
        <v>79</v>
      </c>
      <c r="AI165" t="s">
        <v>241</v>
      </c>
      <c r="AJ165" t="s">
        <v>403</v>
      </c>
      <c r="AK165" t="s">
        <v>965</v>
      </c>
      <c r="AL165" t="s">
        <v>422</v>
      </c>
      <c r="AM165" t="s">
        <v>69</v>
      </c>
      <c r="AN165" t="s">
        <v>1548</v>
      </c>
      <c r="AO165" t="s">
        <v>455</v>
      </c>
      <c r="AP165" t="s">
        <v>2340</v>
      </c>
      <c r="AQ165" t="str">
        <f t="shared" si="2"/>
        <v>114215438013noMale436391YouTube436154383012014.99438120114.9915</v>
      </c>
      <c r="AR165">
        <f>COUNTIF(AQ$2:AQ165,AQ165)</f>
        <v>1</v>
      </c>
    </row>
    <row r="166" spans="1:44" x14ac:dyDescent="0.25">
      <c r="A166">
        <v>115</v>
      </c>
      <c r="B166">
        <v>232</v>
      </c>
      <c r="C166" s="4">
        <v>43801</v>
      </c>
      <c r="D166">
        <v>1</v>
      </c>
      <c r="E166" t="s">
        <v>39</v>
      </c>
      <c r="F166" t="s">
        <v>50</v>
      </c>
      <c r="G166" t="s">
        <v>56</v>
      </c>
      <c r="H166" t="s">
        <v>58</v>
      </c>
      <c r="I166" s="4">
        <v>43574</v>
      </c>
      <c r="J166">
        <v>3</v>
      </c>
      <c r="L166" s="4"/>
      <c r="M166" s="4"/>
      <c r="N166">
        <v>1</v>
      </c>
      <c r="O166" t="s">
        <v>90</v>
      </c>
      <c r="P166" t="s">
        <v>252</v>
      </c>
      <c r="Q166">
        <v>1</v>
      </c>
      <c r="R166" t="s">
        <v>70</v>
      </c>
      <c r="S166" t="s">
        <v>1040</v>
      </c>
      <c r="T166" t="s">
        <v>1568</v>
      </c>
      <c r="U166" t="s">
        <v>69</v>
      </c>
      <c r="V166" t="s">
        <v>1659</v>
      </c>
      <c r="W166">
        <v>198.99</v>
      </c>
      <c r="X166">
        <v>4.99</v>
      </c>
      <c r="Y166">
        <v>1</v>
      </c>
      <c r="Z166" t="s">
        <v>645</v>
      </c>
      <c r="AA166" t="s">
        <v>2347</v>
      </c>
      <c r="AF166" s="4"/>
      <c r="AG166" s="4"/>
      <c r="AH166" t="s">
        <v>90</v>
      </c>
      <c r="AI166" t="s">
        <v>252</v>
      </c>
      <c r="AJ166" t="s">
        <v>70</v>
      </c>
      <c r="AK166" t="s">
        <v>1040</v>
      </c>
      <c r="AL166" t="s">
        <v>1568</v>
      </c>
      <c r="AM166" t="s">
        <v>69</v>
      </c>
      <c r="AN166" t="s">
        <v>1659</v>
      </c>
      <c r="AO166" t="s">
        <v>645</v>
      </c>
      <c r="AP166" t="s">
        <v>2347</v>
      </c>
      <c r="AQ166" t="str">
        <f t="shared" si="2"/>
        <v>115232438011noFemale435743198.994.9965198.9914.9913</v>
      </c>
      <c r="AR166">
        <f>COUNTIF(AQ$2:AQ166,AQ166)</f>
        <v>1</v>
      </c>
    </row>
    <row r="167" spans="1:44" x14ac:dyDescent="0.25">
      <c r="A167">
        <v>116</v>
      </c>
      <c r="B167">
        <v>317</v>
      </c>
      <c r="C167" s="4">
        <v>43801</v>
      </c>
      <c r="D167">
        <v>7</v>
      </c>
      <c r="E167" t="s">
        <v>35</v>
      </c>
      <c r="F167" t="s">
        <v>46</v>
      </c>
      <c r="G167" t="s">
        <v>55</v>
      </c>
      <c r="H167" t="s">
        <v>58</v>
      </c>
      <c r="I167" s="4">
        <v>43623</v>
      </c>
      <c r="J167">
        <v>3</v>
      </c>
      <c r="K167" t="s">
        <v>59</v>
      </c>
      <c r="L167" s="4">
        <v>43615</v>
      </c>
      <c r="M167" s="4">
        <v>43830</v>
      </c>
      <c r="N167">
        <v>1</v>
      </c>
      <c r="O167" t="s">
        <v>67</v>
      </c>
      <c r="P167" t="s">
        <v>229</v>
      </c>
      <c r="Q167">
        <v>1</v>
      </c>
      <c r="R167" t="s">
        <v>478</v>
      </c>
      <c r="S167" t="s">
        <v>1041</v>
      </c>
      <c r="T167" t="s">
        <v>1569</v>
      </c>
      <c r="U167" t="s">
        <v>69</v>
      </c>
      <c r="V167" t="s">
        <v>1548</v>
      </c>
      <c r="W167">
        <v>42.99</v>
      </c>
      <c r="X167">
        <v>14.99</v>
      </c>
      <c r="Y167">
        <v>1</v>
      </c>
      <c r="Z167" t="s">
        <v>90</v>
      </c>
      <c r="AA167" t="s">
        <v>2328</v>
      </c>
      <c r="AF167" s="4"/>
      <c r="AG167" s="4"/>
      <c r="AH167" t="s">
        <v>67</v>
      </c>
      <c r="AI167" t="s">
        <v>229</v>
      </c>
      <c r="AJ167" t="s">
        <v>478</v>
      </c>
      <c r="AK167" t="s">
        <v>1041</v>
      </c>
      <c r="AL167" t="s">
        <v>1569</v>
      </c>
      <c r="AM167" t="s">
        <v>69</v>
      </c>
      <c r="AN167" t="s">
        <v>1548</v>
      </c>
      <c r="AO167" t="s">
        <v>90</v>
      </c>
      <c r="AP167" t="s">
        <v>2328</v>
      </c>
      <c r="AQ167" t="str">
        <f t="shared" si="2"/>
        <v>116317438017yesFemale436233Google Ads436154383042.9914.9933242.99114.996</v>
      </c>
      <c r="AR167">
        <f>COUNTIF(AQ$2:AQ167,AQ167)</f>
        <v>1</v>
      </c>
    </row>
    <row r="168" spans="1:44" x14ac:dyDescent="0.25">
      <c r="A168">
        <v>117</v>
      </c>
      <c r="B168">
        <v>166</v>
      </c>
      <c r="C168" s="4">
        <v>43802</v>
      </c>
      <c r="D168">
        <v>4</v>
      </c>
      <c r="E168" t="s">
        <v>40</v>
      </c>
      <c r="F168" t="s">
        <v>51</v>
      </c>
      <c r="G168" t="s">
        <v>56</v>
      </c>
      <c r="H168" t="s">
        <v>57</v>
      </c>
      <c r="I168" s="4">
        <v>43668</v>
      </c>
      <c r="J168">
        <v>1</v>
      </c>
      <c r="K168" t="s">
        <v>61</v>
      </c>
      <c r="L168" s="4">
        <v>43615</v>
      </c>
      <c r="M168" s="4">
        <v>43830</v>
      </c>
      <c r="N168">
        <v>1</v>
      </c>
      <c r="O168" t="s">
        <v>80</v>
      </c>
      <c r="P168" t="s">
        <v>242</v>
      </c>
      <c r="Q168">
        <v>1</v>
      </c>
      <c r="R168" t="s">
        <v>404</v>
      </c>
      <c r="S168" t="s">
        <v>966</v>
      </c>
      <c r="T168" t="s">
        <v>1499</v>
      </c>
      <c r="U168" t="s">
        <v>69</v>
      </c>
      <c r="V168" t="s">
        <v>1548</v>
      </c>
      <c r="W168">
        <v>21.19</v>
      </c>
      <c r="X168">
        <v>14.99</v>
      </c>
      <c r="Y168">
        <v>1</v>
      </c>
      <c r="Z168" t="s">
        <v>70</v>
      </c>
      <c r="AA168" t="s">
        <v>2341</v>
      </c>
      <c r="AF168" s="4"/>
      <c r="AG168" s="4"/>
      <c r="AH168" t="s">
        <v>80</v>
      </c>
      <c r="AI168" t="s">
        <v>242</v>
      </c>
      <c r="AJ168" t="s">
        <v>404</v>
      </c>
      <c r="AK168" t="s">
        <v>966</v>
      </c>
      <c r="AL168" t="s">
        <v>1499</v>
      </c>
      <c r="AM168" t="s">
        <v>69</v>
      </c>
      <c r="AN168" t="s">
        <v>1548</v>
      </c>
      <c r="AO168" t="s">
        <v>70</v>
      </c>
      <c r="AP168" t="s">
        <v>2341</v>
      </c>
      <c r="AQ168" t="str">
        <f t="shared" si="2"/>
        <v>117166438024noMale436681YouTube436154383021.1914.9927121.19114.995</v>
      </c>
      <c r="AR168">
        <f>COUNTIF(AQ$2:AQ168,AQ168)</f>
        <v>1</v>
      </c>
    </row>
    <row r="169" spans="1:44" x14ac:dyDescent="0.25">
      <c r="A169">
        <v>118</v>
      </c>
      <c r="B169">
        <v>35</v>
      </c>
      <c r="C169" s="4">
        <v>43804</v>
      </c>
      <c r="D169">
        <v>4</v>
      </c>
      <c r="E169" t="s">
        <v>40</v>
      </c>
      <c r="F169" t="s">
        <v>51</v>
      </c>
      <c r="G169" t="s">
        <v>55</v>
      </c>
      <c r="H169" t="s">
        <v>58</v>
      </c>
      <c r="I169" s="4">
        <v>43733</v>
      </c>
      <c r="J169">
        <v>2</v>
      </c>
      <c r="K169" t="s">
        <v>60</v>
      </c>
      <c r="L169" s="4">
        <v>43615</v>
      </c>
      <c r="M169" s="4">
        <v>43830</v>
      </c>
      <c r="N169">
        <v>1</v>
      </c>
      <c r="O169" t="s">
        <v>108</v>
      </c>
      <c r="P169" t="s">
        <v>270</v>
      </c>
      <c r="Q169">
        <v>1</v>
      </c>
      <c r="R169" t="s">
        <v>479</v>
      </c>
      <c r="S169" t="s">
        <v>1042</v>
      </c>
      <c r="T169" t="s">
        <v>1570</v>
      </c>
      <c r="U169" t="s">
        <v>88</v>
      </c>
      <c r="V169" t="s">
        <v>1723</v>
      </c>
      <c r="W169">
        <v>75.8</v>
      </c>
      <c r="X169">
        <v>39.96</v>
      </c>
      <c r="Y169">
        <v>1</v>
      </c>
      <c r="Z169" t="s">
        <v>2118</v>
      </c>
      <c r="AA169" t="s">
        <v>2390</v>
      </c>
      <c r="AF169" s="4"/>
      <c r="AG169" s="4"/>
      <c r="AH169" t="s">
        <v>90</v>
      </c>
      <c r="AI169" t="s">
        <v>252</v>
      </c>
      <c r="AJ169" t="s">
        <v>489</v>
      </c>
      <c r="AK169" t="s">
        <v>1052</v>
      </c>
      <c r="AL169" t="s">
        <v>1581</v>
      </c>
      <c r="AM169" t="s">
        <v>80</v>
      </c>
      <c r="AN169" t="s">
        <v>1562</v>
      </c>
      <c r="AO169" t="s">
        <v>410</v>
      </c>
      <c r="AP169" t="s">
        <v>2359</v>
      </c>
      <c r="AQ169" t="str">
        <f t="shared" si="2"/>
        <v>11835438044yesFemale437332Facebook436154383075.839.96612618.9529.9920</v>
      </c>
      <c r="AR169">
        <f>COUNTIF(AQ$2:AQ169,AQ169)</f>
        <v>1</v>
      </c>
    </row>
    <row r="170" spans="1:44" x14ac:dyDescent="0.25">
      <c r="A170">
        <v>119</v>
      </c>
      <c r="B170">
        <v>115</v>
      </c>
      <c r="C170" s="4">
        <v>43804</v>
      </c>
      <c r="D170">
        <v>2</v>
      </c>
      <c r="E170" t="s">
        <v>38</v>
      </c>
      <c r="F170" t="s">
        <v>49</v>
      </c>
      <c r="G170" t="s">
        <v>55</v>
      </c>
      <c r="H170" t="s">
        <v>57</v>
      </c>
      <c r="I170" s="4">
        <v>43732</v>
      </c>
      <c r="J170">
        <v>2</v>
      </c>
      <c r="K170" t="s">
        <v>60</v>
      </c>
      <c r="L170" s="4">
        <v>43615</v>
      </c>
      <c r="M170" s="4">
        <v>43830</v>
      </c>
      <c r="N170">
        <v>1</v>
      </c>
      <c r="O170" t="s">
        <v>88</v>
      </c>
      <c r="P170" t="s">
        <v>250</v>
      </c>
      <c r="Q170">
        <v>1</v>
      </c>
      <c r="R170" t="s">
        <v>480</v>
      </c>
      <c r="S170" t="s">
        <v>1043</v>
      </c>
      <c r="T170" t="s">
        <v>1571</v>
      </c>
      <c r="U170" t="s">
        <v>110</v>
      </c>
      <c r="V170" t="s">
        <v>1869</v>
      </c>
      <c r="W170">
        <v>329.94</v>
      </c>
      <c r="X170">
        <v>89.94</v>
      </c>
      <c r="Y170">
        <v>1</v>
      </c>
      <c r="Z170" t="s">
        <v>105</v>
      </c>
      <c r="AA170" t="s">
        <v>2346</v>
      </c>
      <c r="AF170" s="4"/>
      <c r="AG170" s="4"/>
      <c r="AH170" t="s">
        <v>80</v>
      </c>
      <c r="AI170" t="s">
        <v>242</v>
      </c>
      <c r="AJ170" t="s">
        <v>508</v>
      </c>
      <c r="AK170" t="s">
        <v>1071</v>
      </c>
      <c r="AL170" t="s">
        <v>1587</v>
      </c>
      <c r="AM170" t="s">
        <v>67</v>
      </c>
      <c r="AN170" t="s">
        <v>1548</v>
      </c>
      <c r="AO170" t="s">
        <v>79</v>
      </c>
      <c r="AP170" t="s">
        <v>2349</v>
      </c>
      <c r="AQ170" t="str">
        <f t="shared" si="2"/>
        <v>119115438042yesMale437322Facebook4361543830329.9489.94212354.99314.994</v>
      </c>
      <c r="AR170">
        <f>COUNTIF(AQ$2:AQ170,AQ170)</f>
        <v>1</v>
      </c>
    </row>
    <row r="171" spans="1:44" x14ac:dyDescent="0.25">
      <c r="A171">
        <v>120</v>
      </c>
      <c r="B171">
        <v>397</v>
      </c>
      <c r="C171" s="4">
        <v>43805</v>
      </c>
      <c r="D171">
        <v>5</v>
      </c>
      <c r="E171" t="s">
        <v>36</v>
      </c>
      <c r="F171" t="s">
        <v>47</v>
      </c>
      <c r="G171" t="s">
        <v>56</v>
      </c>
      <c r="H171" t="s">
        <v>57</v>
      </c>
      <c r="I171" s="4">
        <v>43648</v>
      </c>
      <c r="J171">
        <v>1</v>
      </c>
      <c r="K171" t="s">
        <v>61</v>
      </c>
      <c r="L171" s="4">
        <v>43615</v>
      </c>
      <c r="M171" s="4">
        <v>43830</v>
      </c>
      <c r="N171">
        <v>1</v>
      </c>
      <c r="O171" t="s">
        <v>79</v>
      </c>
      <c r="P171" t="s">
        <v>241</v>
      </c>
      <c r="Q171">
        <v>1</v>
      </c>
      <c r="R171" t="s">
        <v>86</v>
      </c>
      <c r="S171" t="s">
        <v>1044</v>
      </c>
      <c r="T171" t="s">
        <v>1572</v>
      </c>
      <c r="U171" t="s">
        <v>80</v>
      </c>
      <c r="V171" t="s">
        <v>1548</v>
      </c>
      <c r="W171">
        <v>129.97999999999999</v>
      </c>
      <c r="X171">
        <v>29.98</v>
      </c>
      <c r="Y171">
        <v>1</v>
      </c>
      <c r="Z171" t="s">
        <v>86</v>
      </c>
      <c r="AA171" t="s">
        <v>2350</v>
      </c>
      <c r="AF171" s="4"/>
      <c r="AG171" s="4"/>
      <c r="AH171" t="s">
        <v>79</v>
      </c>
      <c r="AI171" t="s">
        <v>241</v>
      </c>
      <c r="AJ171" t="s">
        <v>86</v>
      </c>
      <c r="AK171" t="s">
        <v>1044</v>
      </c>
      <c r="AL171" t="s">
        <v>1572</v>
      </c>
      <c r="AM171" t="s">
        <v>80</v>
      </c>
      <c r="AN171" t="s">
        <v>1548</v>
      </c>
      <c r="AO171" t="s">
        <v>86</v>
      </c>
      <c r="AP171" t="s">
        <v>2350</v>
      </c>
      <c r="AQ171" t="str">
        <f t="shared" si="2"/>
        <v>120397438055noMale436481YouTube4361543830129.9829.984764.99214.997</v>
      </c>
      <c r="AR171">
        <f>COUNTIF(AQ$2:AQ171,AQ171)</f>
        <v>1</v>
      </c>
    </row>
    <row r="172" spans="1:44" x14ac:dyDescent="0.25">
      <c r="A172">
        <v>121</v>
      </c>
      <c r="B172">
        <v>14</v>
      </c>
      <c r="C172" s="4">
        <v>43806</v>
      </c>
      <c r="D172">
        <v>2</v>
      </c>
      <c r="E172" t="s">
        <v>38</v>
      </c>
      <c r="F172" t="s">
        <v>49</v>
      </c>
      <c r="G172" t="s">
        <v>56</v>
      </c>
      <c r="H172" t="s">
        <v>57</v>
      </c>
      <c r="I172" s="4">
        <v>43643</v>
      </c>
      <c r="J172">
        <v>1</v>
      </c>
      <c r="K172" t="s">
        <v>61</v>
      </c>
      <c r="L172" s="4">
        <v>43615</v>
      </c>
      <c r="M172" s="4">
        <v>43830</v>
      </c>
      <c r="N172">
        <v>1</v>
      </c>
      <c r="O172" t="s">
        <v>79</v>
      </c>
      <c r="P172" t="s">
        <v>241</v>
      </c>
      <c r="Q172">
        <v>1</v>
      </c>
      <c r="R172" t="s">
        <v>481</v>
      </c>
      <c r="S172" t="s">
        <v>1045</v>
      </c>
      <c r="T172" t="s">
        <v>1573</v>
      </c>
      <c r="U172" t="s">
        <v>67</v>
      </c>
      <c r="V172" t="s">
        <v>1548</v>
      </c>
      <c r="W172">
        <v>299.85000000000002</v>
      </c>
      <c r="X172">
        <v>44.97</v>
      </c>
      <c r="Y172">
        <v>1</v>
      </c>
      <c r="Z172" t="s">
        <v>65</v>
      </c>
      <c r="AA172" t="s">
        <v>2343</v>
      </c>
      <c r="AF172" s="4"/>
      <c r="AG172" s="4"/>
      <c r="AH172" t="s">
        <v>79</v>
      </c>
      <c r="AI172" t="s">
        <v>241</v>
      </c>
      <c r="AJ172" t="s">
        <v>481</v>
      </c>
      <c r="AK172" t="s">
        <v>1045</v>
      </c>
      <c r="AL172" t="s">
        <v>1573</v>
      </c>
      <c r="AM172" t="s">
        <v>67</v>
      </c>
      <c r="AN172" t="s">
        <v>1548</v>
      </c>
      <c r="AO172" t="s">
        <v>65</v>
      </c>
      <c r="AP172" t="s">
        <v>2343</v>
      </c>
      <c r="AQ172" t="str">
        <f t="shared" si="2"/>
        <v>12114438062noMale436431YouTube4361543830299.8544.9746699.95314.9910</v>
      </c>
      <c r="AR172">
        <f>COUNTIF(AQ$2:AQ172,AQ172)</f>
        <v>1</v>
      </c>
    </row>
    <row r="173" spans="1:44" x14ac:dyDescent="0.25">
      <c r="A173">
        <v>122</v>
      </c>
      <c r="B173">
        <v>297</v>
      </c>
      <c r="C173" s="4">
        <v>43807</v>
      </c>
      <c r="D173">
        <v>3</v>
      </c>
      <c r="E173" t="s">
        <v>34</v>
      </c>
      <c r="F173" t="s">
        <v>45</v>
      </c>
      <c r="G173" t="s">
        <v>55</v>
      </c>
      <c r="H173" t="s">
        <v>58</v>
      </c>
      <c r="I173" s="4">
        <v>43628</v>
      </c>
      <c r="J173">
        <v>3</v>
      </c>
      <c r="K173" t="s">
        <v>59</v>
      </c>
      <c r="L173" s="4">
        <v>43615</v>
      </c>
      <c r="M173" s="4">
        <v>43830</v>
      </c>
      <c r="N173">
        <v>2</v>
      </c>
      <c r="O173" t="s">
        <v>109</v>
      </c>
      <c r="P173" t="s">
        <v>271</v>
      </c>
      <c r="Q173">
        <v>2</v>
      </c>
      <c r="R173" t="s">
        <v>482</v>
      </c>
      <c r="S173" t="s">
        <v>1046</v>
      </c>
      <c r="T173" t="s">
        <v>1574</v>
      </c>
      <c r="U173" t="s">
        <v>109</v>
      </c>
      <c r="V173" t="s">
        <v>2031</v>
      </c>
      <c r="W173">
        <v>1004.96</v>
      </c>
      <c r="X173">
        <v>69.959999999999994</v>
      </c>
      <c r="Y173">
        <v>2</v>
      </c>
      <c r="Z173" t="s">
        <v>125</v>
      </c>
      <c r="AA173" t="s">
        <v>2391</v>
      </c>
      <c r="AF173" s="4"/>
      <c r="AG173" s="4"/>
      <c r="AH173" t="s">
        <v>67</v>
      </c>
      <c r="AI173" t="s">
        <v>229</v>
      </c>
      <c r="AJ173" t="s">
        <v>623</v>
      </c>
      <c r="AK173" t="s">
        <v>1173</v>
      </c>
      <c r="AL173" t="s">
        <v>1577</v>
      </c>
      <c r="AM173" t="s">
        <v>67</v>
      </c>
      <c r="AN173" t="s">
        <v>1548</v>
      </c>
      <c r="AO173" t="s">
        <v>79</v>
      </c>
      <c r="AP173" t="s">
        <v>2349</v>
      </c>
      <c r="AQ173" t="str">
        <f t="shared" si="2"/>
        <v>122297438073yesFemale436283Google Ads43615438301004.9669.9639724.99314.994</v>
      </c>
      <c r="AR173">
        <f>COUNTIF(AQ$2:AQ173,AQ173)</f>
        <v>1</v>
      </c>
    </row>
    <row r="174" spans="1:44" x14ac:dyDescent="0.25">
      <c r="A174">
        <v>122</v>
      </c>
      <c r="B174">
        <v>297</v>
      </c>
      <c r="C174" s="4">
        <v>43807</v>
      </c>
      <c r="D174">
        <v>3</v>
      </c>
      <c r="E174" t="s">
        <v>34</v>
      </c>
      <c r="F174" t="s">
        <v>45</v>
      </c>
      <c r="G174" t="s">
        <v>55</v>
      </c>
      <c r="H174" t="s">
        <v>58</v>
      </c>
      <c r="I174" s="4">
        <v>43628</v>
      </c>
      <c r="J174">
        <v>3</v>
      </c>
      <c r="K174" t="s">
        <v>59</v>
      </c>
      <c r="L174" s="4">
        <v>43615</v>
      </c>
      <c r="M174" s="4">
        <v>43830</v>
      </c>
      <c r="N174">
        <v>2</v>
      </c>
      <c r="O174" t="s">
        <v>109</v>
      </c>
      <c r="P174" t="s">
        <v>271</v>
      </c>
      <c r="Q174">
        <v>2</v>
      </c>
      <c r="R174" t="s">
        <v>482</v>
      </c>
      <c r="S174" t="s">
        <v>1046</v>
      </c>
      <c r="T174" t="s">
        <v>1574</v>
      </c>
      <c r="U174" t="s">
        <v>109</v>
      </c>
      <c r="V174" t="s">
        <v>2031</v>
      </c>
      <c r="W174">
        <v>1004.96</v>
      </c>
      <c r="X174">
        <v>69.959999999999994</v>
      </c>
      <c r="Y174">
        <v>2</v>
      </c>
      <c r="Z174" t="s">
        <v>125</v>
      </c>
      <c r="AA174" t="s">
        <v>2391</v>
      </c>
      <c r="AF174" s="4"/>
      <c r="AG174" s="4"/>
      <c r="AH174" t="s">
        <v>69</v>
      </c>
      <c r="AI174" t="s">
        <v>231</v>
      </c>
      <c r="AJ174" t="s">
        <v>428</v>
      </c>
      <c r="AK174" t="s">
        <v>991</v>
      </c>
      <c r="AL174" t="s">
        <v>1524</v>
      </c>
      <c r="AM174" t="s">
        <v>69</v>
      </c>
      <c r="AN174" t="s">
        <v>1577</v>
      </c>
      <c r="AO174" t="s">
        <v>69</v>
      </c>
      <c r="AP174" t="s">
        <v>2360</v>
      </c>
      <c r="AQ174" t="str">
        <f t="shared" si="2"/>
        <v>122297438073yesFemale436283Google Ads43615438301004.9669.961151929.99124.991</v>
      </c>
      <c r="AR174">
        <f>COUNTIF(AQ$2:AQ174,AQ174)</f>
        <v>1</v>
      </c>
    </row>
    <row r="175" spans="1:44" x14ac:dyDescent="0.25">
      <c r="A175">
        <v>123</v>
      </c>
      <c r="B175">
        <v>176</v>
      </c>
      <c r="C175" s="4">
        <v>43808</v>
      </c>
      <c r="D175">
        <v>3</v>
      </c>
      <c r="E175" t="s">
        <v>34</v>
      </c>
      <c r="F175" t="s">
        <v>45</v>
      </c>
      <c r="G175" t="s">
        <v>55</v>
      </c>
      <c r="H175" t="s">
        <v>58</v>
      </c>
      <c r="I175" s="4">
        <v>43639</v>
      </c>
      <c r="J175">
        <v>1</v>
      </c>
      <c r="K175" t="s">
        <v>61</v>
      </c>
      <c r="L175" s="4">
        <v>43615</v>
      </c>
      <c r="M175" s="4">
        <v>43830</v>
      </c>
      <c r="N175">
        <v>1</v>
      </c>
      <c r="O175" t="s">
        <v>110</v>
      </c>
      <c r="P175" t="s">
        <v>272</v>
      </c>
      <c r="Q175">
        <v>2</v>
      </c>
      <c r="R175" t="s">
        <v>483</v>
      </c>
      <c r="S175" t="s">
        <v>1047</v>
      </c>
      <c r="T175" t="s">
        <v>1575</v>
      </c>
      <c r="U175" t="s">
        <v>71</v>
      </c>
      <c r="V175" t="s">
        <v>1869</v>
      </c>
      <c r="W175">
        <v>83.97</v>
      </c>
      <c r="X175">
        <v>29.98</v>
      </c>
      <c r="Y175">
        <v>2</v>
      </c>
      <c r="Z175" t="s">
        <v>2119</v>
      </c>
      <c r="AA175" t="s">
        <v>2392</v>
      </c>
      <c r="AF175" s="4"/>
      <c r="AG175" s="4"/>
      <c r="AH175" t="s">
        <v>67</v>
      </c>
      <c r="AI175" t="s">
        <v>229</v>
      </c>
      <c r="AJ175" t="s">
        <v>744</v>
      </c>
      <c r="AK175" t="s">
        <v>1001</v>
      </c>
      <c r="AL175" t="s">
        <v>1801</v>
      </c>
      <c r="AM175" t="s">
        <v>69</v>
      </c>
      <c r="AN175" t="s">
        <v>1548</v>
      </c>
      <c r="AO175" t="s">
        <v>652</v>
      </c>
      <c r="AP175" t="s">
        <v>2352</v>
      </c>
      <c r="AQ175" t="str">
        <f t="shared" si="2"/>
        <v>123176438083yesFemale436391YouTube436154383083.9729.98310358.97114.9911</v>
      </c>
      <c r="AR175">
        <f>COUNTIF(AQ$2:AQ175,AQ175)</f>
        <v>1</v>
      </c>
    </row>
    <row r="176" spans="1:44" x14ac:dyDescent="0.25">
      <c r="A176">
        <v>123</v>
      </c>
      <c r="B176">
        <v>176</v>
      </c>
      <c r="C176" s="4">
        <v>43808</v>
      </c>
      <c r="D176">
        <v>3</v>
      </c>
      <c r="E176" t="s">
        <v>34</v>
      </c>
      <c r="F176" t="s">
        <v>45</v>
      </c>
      <c r="G176" t="s">
        <v>55</v>
      </c>
      <c r="H176" t="s">
        <v>58</v>
      </c>
      <c r="I176" s="4">
        <v>43639</v>
      </c>
      <c r="J176">
        <v>1</v>
      </c>
      <c r="K176" t="s">
        <v>61</v>
      </c>
      <c r="L176" s="4">
        <v>43615</v>
      </c>
      <c r="M176" s="4">
        <v>43830</v>
      </c>
      <c r="N176">
        <v>1</v>
      </c>
      <c r="O176" t="s">
        <v>110</v>
      </c>
      <c r="P176" t="s">
        <v>272</v>
      </c>
      <c r="Q176">
        <v>2</v>
      </c>
      <c r="R176" t="s">
        <v>483</v>
      </c>
      <c r="S176" t="s">
        <v>1047</v>
      </c>
      <c r="T176" t="s">
        <v>1575</v>
      </c>
      <c r="U176" t="s">
        <v>71</v>
      </c>
      <c r="V176" t="s">
        <v>1869</v>
      </c>
      <c r="W176">
        <v>83.97</v>
      </c>
      <c r="X176">
        <v>29.98</v>
      </c>
      <c r="Y176">
        <v>2</v>
      </c>
      <c r="Z176" t="s">
        <v>2119</v>
      </c>
      <c r="AA176" t="s">
        <v>2392</v>
      </c>
      <c r="AF176" s="4"/>
      <c r="AG176" s="4"/>
      <c r="AH176" t="s">
        <v>67</v>
      </c>
      <c r="AI176" t="s">
        <v>229</v>
      </c>
      <c r="AJ176" t="s">
        <v>544</v>
      </c>
      <c r="AK176" t="s">
        <v>1105</v>
      </c>
      <c r="AL176" t="s">
        <v>824</v>
      </c>
      <c r="AM176" t="s">
        <v>69</v>
      </c>
      <c r="AN176" t="s">
        <v>1548</v>
      </c>
      <c r="AO176" t="s">
        <v>90</v>
      </c>
      <c r="AP176" t="s">
        <v>2328</v>
      </c>
      <c r="AQ176" t="str">
        <f t="shared" si="2"/>
        <v>123176438083yesFemale436391YouTube436154383083.9729.9836825114.996</v>
      </c>
      <c r="AR176">
        <f>COUNTIF(AQ$2:AQ176,AQ176)</f>
        <v>1</v>
      </c>
    </row>
    <row r="177" spans="1:44" x14ac:dyDescent="0.25">
      <c r="A177">
        <v>124</v>
      </c>
      <c r="B177">
        <v>183</v>
      </c>
      <c r="C177" s="4">
        <v>43808</v>
      </c>
      <c r="D177">
        <v>1</v>
      </c>
      <c r="E177" t="s">
        <v>39</v>
      </c>
      <c r="F177" t="s">
        <v>50</v>
      </c>
      <c r="G177" t="s">
        <v>56</v>
      </c>
      <c r="H177" t="s">
        <v>58</v>
      </c>
      <c r="I177" s="4">
        <v>43597</v>
      </c>
      <c r="J177">
        <v>3</v>
      </c>
      <c r="L177" s="4"/>
      <c r="M177" s="4"/>
      <c r="N177">
        <v>1</v>
      </c>
      <c r="O177" t="s">
        <v>70</v>
      </c>
      <c r="P177" t="s">
        <v>232</v>
      </c>
      <c r="Q177">
        <v>1</v>
      </c>
      <c r="R177" t="s">
        <v>484</v>
      </c>
      <c r="S177" t="s">
        <v>1038</v>
      </c>
      <c r="T177" t="s">
        <v>1576</v>
      </c>
      <c r="U177" t="s">
        <v>80</v>
      </c>
      <c r="V177" t="s">
        <v>1548</v>
      </c>
      <c r="W177">
        <v>71.94</v>
      </c>
      <c r="X177">
        <v>29.98</v>
      </c>
      <c r="Y177">
        <v>1</v>
      </c>
      <c r="Z177" t="s">
        <v>640</v>
      </c>
      <c r="AA177" t="s">
        <v>2393</v>
      </c>
      <c r="AF177" s="4"/>
      <c r="AG177" s="4"/>
      <c r="AH177" t="s">
        <v>70</v>
      </c>
      <c r="AI177" t="s">
        <v>232</v>
      </c>
      <c r="AJ177" t="s">
        <v>484</v>
      </c>
      <c r="AK177" t="s">
        <v>1038</v>
      </c>
      <c r="AL177" t="s">
        <v>1576</v>
      </c>
      <c r="AM177" t="s">
        <v>80</v>
      </c>
      <c r="AN177" t="s">
        <v>1548</v>
      </c>
      <c r="AO177" t="s">
        <v>640</v>
      </c>
      <c r="AP177" t="s">
        <v>2393</v>
      </c>
      <c r="AQ177" t="str">
        <f t="shared" si="2"/>
        <v>124183438081noFemale43597371.9429.98515435.97214.9917</v>
      </c>
      <c r="AR177">
        <f>COUNTIF(AQ$2:AQ177,AQ177)</f>
        <v>1</v>
      </c>
    </row>
    <row r="178" spans="1:44" x14ac:dyDescent="0.25">
      <c r="A178">
        <v>125</v>
      </c>
      <c r="B178">
        <v>233</v>
      </c>
      <c r="C178" s="4">
        <v>43808</v>
      </c>
      <c r="D178">
        <v>2</v>
      </c>
      <c r="E178" t="s">
        <v>38</v>
      </c>
      <c r="F178" t="s">
        <v>49</v>
      </c>
      <c r="G178" t="s">
        <v>55</v>
      </c>
      <c r="H178" t="s">
        <v>57</v>
      </c>
      <c r="I178" s="4">
        <v>43719</v>
      </c>
      <c r="J178">
        <v>3</v>
      </c>
      <c r="K178" t="s">
        <v>59</v>
      </c>
      <c r="L178" s="4">
        <v>43615</v>
      </c>
      <c r="M178" s="4">
        <v>43830</v>
      </c>
      <c r="N178">
        <v>1</v>
      </c>
      <c r="O178" t="s">
        <v>67</v>
      </c>
      <c r="P178" t="s">
        <v>229</v>
      </c>
      <c r="Q178">
        <v>1</v>
      </c>
      <c r="R178" t="s">
        <v>485</v>
      </c>
      <c r="S178" t="s">
        <v>1048</v>
      </c>
      <c r="T178" t="s">
        <v>1577</v>
      </c>
      <c r="U178" t="s">
        <v>69</v>
      </c>
      <c r="V178" t="s">
        <v>1548</v>
      </c>
      <c r="W178">
        <v>24.99</v>
      </c>
      <c r="X178">
        <v>14.99</v>
      </c>
      <c r="Y178">
        <v>1</v>
      </c>
      <c r="Z178" t="s">
        <v>90</v>
      </c>
      <c r="AA178" t="s">
        <v>2328</v>
      </c>
      <c r="AF178" s="4"/>
      <c r="AG178" s="4"/>
      <c r="AH178" t="s">
        <v>67</v>
      </c>
      <c r="AI178" t="s">
        <v>229</v>
      </c>
      <c r="AJ178" t="s">
        <v>485</v>
      </c>
      <c r="AK178" t="s">
        <v>1048</v>
      </c>
      <c r="AL178" t="s">
        <v>1577</v>
      </c>
      <c r="AM178" t="s">
        <v>69</v>
      </c>
      <c r="AN178" t="s">
        <v>1548</v>
      </c>
      <c r="AO178" t="s">
        <v>90</v>
      </c>
      <c r="AP178" t="s">
        <v>2328</v>
      </c>
      <c r="AQ178" t="str">
        <f t="shared" si="2"/>
        <v>125233438082yesMale437193Google Ads436154383024.9914.99311324.99114.996</v>
      </c>
      <c r="AR178">
        <f>COUNTIF(AQ$2:AQ178,AQ178)</f>
        <v>1</v>
      </c>
    </row>
    <row r="179" spans="1:44" x14ac:dyDescent="0.25">
      <c r="A179">
        <v>126</v>
      </c>
      <c r="B179">
        <v>430</v>
      </c>
      <c r="C179" s="4">
        <v>43811</v>
      </c>
      <c r="D179">
        <v>11</v>
      </c>
      <c r="E179" t="s">
        <v>37</v>
      </c>
      <c r="F179" t="s">
        <v>48</v>
      </c>
      <c r="G179" t="s">
        <v>55</v>
      </c>
      <c r="H179" t="s">
        <v>58</v>
      </c>
      <c r="I179" s="4">
        <v>43546</v>
      </c>
      <c r="J179">
        <v>3</v>
      </c>
      <c r="L179" s="4"/>
      <c r="M179" s="4"/>
      <c r="N179">
        <v>1</v>
      </c>
      <c r="O179" t="s">
        <v>80</v>
      </c>
      <c r="P179" t="s">
        <v>242</v>
      </c>
      <c r="Q179">
        <v>1</v>
      </c>
      <c r="R179" t="s">
        <v>486</v>
      </c>
      <c r="S179" t="s">
        <v>1049</v>
      </c>
      <c r="T179" t="s">
        <v>1533</v>
      </c>
      <c r="U179" t="s">
        <v>67</v>
      </c>
      <c r="V179" t="s">
        <v>1548</v>
      </c>
      <c r="W179">
        <v>179.97</v>
      </c>
      <c r="X179">
        <v>44.97</v>
      </c>
      <c r="Y179">
        <v>1</v>
      </c>
      <c r="Z179" t="s">
        <v>79</v>
      </c>
      <c r="AA179" t="s">
        <v>2349</v>
      </c>
      <c r="AF179" s="4"/>
      <c r="AG179" s="4"/>
      <c r="AH179" t="s">
        <v>80</v>
      </c>
      <c r="AI179" t="s">
        <v>242</v>
      </c>
      <c r="AJ179" t="s">
        <v>486</v>
      </c>
      <c r="AK179" t="s">
        <v>1049</v>
      </c>
      <c r="AL179" t="s">
        <v>1533</v>
      </c>
      <c r="AM179" t="s">
        <v>67</v>
      </c>
      <c r="AN179" t="s">
        <v>1548</v>
      </c>
      <c r="AO179" t="s">
        <v>79</v>
      </c>
      <c r="AP179" t="s">
        <v>2349</v>
      </c>
      <c r="AQ179" t="str">
        <f t="shared" si="2"/>
        <v>1264304381111yesFemale435463179.9744.97212959.99314.994</v>
      </c>
      <c r="AR179">
        <f>COUNTIF(AQ$2:AQ179,AQ179)</f>
        <v>1</v>
      </c>
    </row>
    <row r="180" spans="1:44" x14ac:dyDescent="0.25">
      <c r="A180">
        <v>127</v>
      </c>
      <c r="B180">
        <v>106</v>
      </c>
      <c r="C180" s="4">
        <v>43813</v>
      </c>
      <c r="D180">
        <v>11</v>
      </c>
      <c r="E180" t="s">
        <v>37</v>
      </c>
      <c r="F180" t="s">
        <v>48</v>
      </c>
      <c r="G180" t="s">
        <v>56</v>
      </c>
      <c r="H180" t="s">
        <v>57</v>
      </c>
      <c r="I180" s="4">
        <v>43737</v>
      </c>
      <c r="J180">
        <v>3</v>
      </c>
      <c r="K180" t="s">
        <v>59</v>
      </c>
      <c r="L180" s="4">
        <v>43615</v>
      </c>
      <c r="M180" s="4">
        <v>43830</v>
      </c>
      <c r="N180">
        <v>1</v>
      </c>
      <c r="O180" t="s">
        <v>65</v>
      </c>
      <c r="P180" t="s">
        <v>227</v>
      </c>
      <c r="Q180">
        <v>1</v>
      </c>
      <c r="R180" t="s">
        <v>435</v>
      </c>
      <c r="S180" t="s">
        <v>997</v>
      </c>
      <c r="T180" t="s">
        <v>1529</v>
      </c>
      <c r="U180" t="s">
        <v>67</v>
      </c>
      <c r="V180" t="s">
        <v>1517</v>
      </c>
      <c r="W180">
        <v>149.97</v>
      </c>
      <c r="X180">
        <v>59.97</v>
      </c>
      <c r="Y180">
        <v>1</v>
      </c>
      <c r="Z180" t="s">
        <v>431</v>
      </c>
      <c r="AA180" t="s">
        <v>2326</v>
      </c>
      <c r="AF180" s="4"/>
      <c r="AG180" s="4"/>
      <c r="AH180" t="s">
        <v>65</v>
      </c>
      <c r="AI180" t="s">
        <v>227</v>
      </c>
      <c r="AJ180" t="s">
        <v>435</v>
      </c>
      <c r="AK180" t="s">
        <v>997</v>
      </c>
      <c r="AL180" t="s">
        <v>1529</v>
      </c>
      <c r="AM180" t="s">
        <v>67</v>
      </c>
      <c r="AN180" t="s">
        <v>1517</v>
      </c>
      <c r="AO180" t="s">
        <v>431</v>
      </c>
      <c r="AP180" t="s">
        <v>2326</v>
      </c>
      <c r="AQ180" t="str">
        <f t="shared" si="2"/>
        <v>1271064381311noMale437373Google Ads4361543830149.9759.97102949.99319.9924</v>
      </c>
      <c r="AR180">
        <f>COUNTIF(AQ$2:AQ180,AQ180)</f>
        <v>1</v>
      </c>
    </row>
    <row r="181" spans="1:44" x14ac:dyDescent="0.25">
      <c r="A181">
        <v>128</v>
      </c>
      <c r="B181">
        <v>71</v>
      </c>
      <c r="C181" s="4">
        <v>43814</v>
      </c>
      <c r="D181">
        <v>2</v>
      </c>
      <c r="E181" t="s">
        <v>38</v>
      </c>
      <c r="F181" t="s">
        <v>49</v>
      </c>
      <c r="G181" t="s">
        <v>56</v>
      </c>
      <c r="H181" t="s">
        <v>58</v>
      </c>
      <c r="I181" s="4">
        <v>43802</v>
      </c>
      <c r="J181">
        <v>3</v>
      </c>
      <c r="K181" t="s">
        <v>59</v>
      </c>
      <c r="L181" s="4">
        <v>43615</v>
      </c>
      <c r="M181" s="4">
        <v>43830</v>
      </c>
      <c r="N181">
        <v>1</v>
      </c>
      <c r="O181" t="s">
        <v>90</v>
      </c>
      <c r="P181" t="s">
        <v>252</v>
      </c>
      <c r="Q181">
        <v>1</v>
      </c>
      <c r="R181" t="s">
        <v>80</v>
      </c>
      <c r="S181" t="s">
        <v>1015</v>
      </c>
      <c r="T181" t="s">
        <v>1578</v>
      </c>
      <c r="U181" t="s">
        <v>80</v>
      </c>
      <c r="V181" t="s">
        <v>1562</v>
      </c>
      <c r="W181">
        <v>199.98</v>
      </c>
      <c r="X181">
        <v>19.98</v>
      </c>
      <c r="Y181">
        <v>1</v>
      </c>
      <c r="Z181" t="s">
        <v>410</v>
      </c>
      <c r="AA181" t="s">
        <v>2359</v>
      </c>
      <c r="AF181" s="4"/>
      <c r="AG181" s="4"/>
      <c r="AH181" t="s">
        <v>90</v>
      </c>
      <c r="AI181" t="s">
        <v>252</v>
      </c>
      <c r="AJ181" t="s">
        <v>80</v>
      </c>
      <c r="AK181" t="s">
        <v>1015</v>
      </c>
      <c r="AL181" t="s">
        <v>1578</v>
      </c>
      <c r="AM181" t="s">
        <v>80</v>
      </c>
      <c r="AN181" t="s">
        <v>1562</v>
      </c>
      <c r="AO181" t="s">
        <v>410</v>
      </c>
      <c r="AP181" t="s">
        <v>2359</v>
      </c>
      <c r="AQ181" t="str">
        <f t="shared" si="2"/>
        <v>12871438142noFemale438023Google Ads4361543830199.9819.986299.9929.9920</v>
      </c>
      <c r="AR181">
        <f>COUNTIF(AQ$2:AQ181,AQ181)</f>
        <v>1</v>
      </c>
    </row>
    <row r="182" spans="1:44" x14ac:dyDescent="0.25">
      <c r="A182">
        <v>129</v>
      </c>
      <c r="B182">
        <v>61</v>
      </c>
      <c r="C182" s="4">
        <v>43815</v>
      </c>
      <c r="D182">
        <v>7</v>
      </c>
      <c r="E182" t="s">
        <v>35</v>
      </c>
      <c r="F182" t="s">
        <v>46</v>
      </c>
      <c r="G182" t="s">
        <v>56</v>
      </c>
      <c r="H182" t="s">
        <v>57</v>
      </c>
      <c r="I182" s="4">
        <v>43703</v>
      </c>
      <c r="J182">
        <v>2</v>
      </c>
      <c r="K182" t="s">
        <v>60</v>
      </c>
      <c r="L182" s="4">
        <v>43615</v>
      </c>
      <c r="M182" s="4">
        <v>43830</v>
      </c>
      <c r="N182">
        <v>1</v>
      </c>
      <c r="O182" t="s">
        <v>105</v>
      </c>
      <c r="P182" t="s">
        <v>267</v>
      </c>
      <c r="Q182">
        <v>2</v>
      </c>
      <c r="R182" t="s">
        <v>487</v>
      </c>
      <c r="S182" t="s">
        <v>1050</v>
      </c>
      <c r="T182" t="s">
        <v>1579</v>
      </c>
      <c r="U182" t="s">
        <v>71</v>
      </c>
      <c r="V182" t="s">
        <v>1869</v>
      </c>
      <c r="W182">
        <v>56.83</v>
      </c>
      <c r="X182">
        <v>29.98</v>
      </c>
      <c r="Y182">
        <v>1</v>
      </c>
      <c r="Z182" t="s">
        <v>2120</v>
      </c>
      <c r="AA182" t="s">
        <v>2394</v>
      </c>
      <c r="AF182" s="4"/>
      <c r="AG182" s="4"/>
      <c r="AH182" t="s">
        <v>79</v>
      </c>
      <c r="AI182" t="s">
        <v>241</v>
      </c>
      <c r="AJ182" t="s">
        <v>423</v>
      </c>
      <c r="AK182" t="s">
        <v>985</v>
      </c>
      <c r="AL182" t="s">
        <v>1518</v>
      </c>
      <c r="AM182" t="s">
        <v>69</v>
      </c>
      <c r="AN182" t="s">
        <v>1548</v>
      </c>
      <c r="AO182" t="s">
        <v>455</v>
      </c>
      <c r="AP182" t="s">
        <v>2340</v>
      </c>
      <c r="AQ182" t="str">
        <f t="shared" si="2"/>
        <v>12961438157noMale437032Facebook436154383056.8329.98411042.88114.9915</v>
      </c>
      <c r="AR182">
        <f>COUNTIF(AQ$2:AQ182,AQ182)</f>
        <v>1</v>
      </c>
    </row>
    <row r="183" spans="1:44" x14ac:dyDescent="0.25">
      <c r="A183">
        <v>129</v>
      </c>
      <c r="B183">
        <v>61</v>
      </c>
      <c r="C183" s="4">
        <v>43815</v>
      </c>
      <c r="D183">
        <v>7</v>
      </c>
      <c r="E183" t="s">
        <v>35</v>
      </c>
      <c r="F183" t="s">
        <v>46</v>
      </c>
      <c r="G183" t="s">
        <v>56</v>
      </c>
      <c r="H183" t="s">
        <v>57</v>
      </c>
      <c r="I183" s="4">
        <v>43703</v>
      </c>
      <c r="J183">
        <v>2</v>
      </c>
      <c r="K183" t="s">
        <v>60</v>
      </c>
      <c r="L183" s="4">
        <v>43615</v>
      </c>
      <c r="M183" s="4">
        <v>43830</v>
      </c>
      <c r="N183">
        <v>1</v>
      </c>
      <c r="O183" t="s">
        <v>105</v>
      </c>
      <c r="P183" t="s">
        <v>267</v>
      </c>
      <c r="Q183">
        <v>2</v>
      </c>
      <c r="R183" t="s">
        <v>487</v>
      </c>
      <c r="S183" t="s">
        <v>1050</v>
      </c>
      <c r="T183" t="s">
        <v>1579</v>
      </c>
      <c r="U183" t="s">
        <v>71</v>
      </c>
      <c r="V183" t="s">
        <v>1869</v>
      </c>
      <c r="W183">
        <v>56.83</v>
      </c>
      <c r="X183">
        <v>29.98</v>
      </c>
      <c r="Y183">
        <v>1</v>
      </c>
      <c r="Z183" t="s">
        <v>2120</v>
      </c>
      <c r="AA183" t="s">
        <v>2394</v>
      </c>
      <c r="AF183" s="4"/>
      <c r="AG183" s="4"/>
      <c r="AH183" t="s">
        <v>79</v>
      </c>
      <c r="AI183" t="s">
        <v>241</v>
      </c>
      <c r="AJ183" t="s">
        <v>770</v>
      </c>
      <c r="AK183" t="s">
        <v>1182</v>
      </c>
      <c r="AL183" t="s">
        <v>1614</v>
      </c>
      <c r="AM183" t="s">
        <v>69</v>
      </c>
      <c r="AN183" t="s">
        <v>1548</v>
      </c>
      <c r="AO183" t="s">
        <v>455</v>
      </c>
      <c r="AP183" t="s">
        <v>2340</v>
      </c>
      <c r="AQ183" t="str">
        <f t="shared" si="2"/>
        <v>12961438157noMale437032Facebook436154383056.8329.98416513.95114.9915</v>
      </c>
      <c r="AR183">
        <f>COUNTIF(AQ$2:AQ183,AQ183)</f>
        <v>1</v>
      </c>
    </row>
    <row r="184" spans="1:44" x14ac:dyDescent="0.25">
      <c r="A184">
        <v>130</v>
      </c>
      <c r="B184">
        <v>408</v>
      </c>
      <c r="C184" s="4">
        <v>43815</v>
      </c>
      <c r="D184">
        <v>9</v>
      </c>
      <c r="E184" t="s">
        <v>41</v>
      </c>
      <c r="F184" t="s">
        <v>52</v>
      </c>
      <c r="G184" t="s">
        <v>55</v>
      </c>
      <c r="H184" t="s">
        <v>57</v>
      </c>
      <c r="I184" s="4">
        <v>43674</v>
      </c>
      <c r="J184">
        <v>3</v>
      </c>
      <c r="K184" t="s">
        <v>59</v>
      </c>
      <c r="L184" s="4">
        <v>43615</v>
      </c>
      <c r="M184" s="4">
        <v>43830</v>
      </c>
      <c r="N184">
        <v>2</v>
      </c>
      <c r="O184" t="s">
        <v>64</v>
      </c>
      <c r="P184" t="s">
        <v>226</v>
      </c>
      <c r="Q184">
        <v>2</v>
      </c>
      <c r="R184" t="s">
        <v>488</v>
      </c>
      <c r="S184" t="s">
        <v>1051</v>
      </c>
      <c r="T184" t="s">
        <v>1580</v>
      </c>
      <c r="U184" t="s">
        <v>103</v>
      </c>
      <c r="V184" t="s">
        <v>2030</v>
      </c>
      <c r="W184">
        <v>160.97</v>
      </c>
      <c r="X184">
        <v>64.959999999999994</v>
      </c>
      <c r="Y184">
        <v>2</v>
      </c>
      <c r="Z184" t="s">
        <v>2121</v>
      </c>
      <c r="AA184" t="s">
        <v>2395</v>
      </c>
      <c r="AF184" s="4"/>
      <c r="AG184" s="4"/>
      <c r="AH184" t="s">
        <v>70</v>
      </c>
      <c r="AI184" t="s">
        <v>232</v>
      </c>
      <c r="AJ184" t="s">
        <v>753</v>
      </c>
      <c r="AK184" t="s">
        <v>1077</v>
      </c>
      <c r="AL184" t="s">
        <v>598</v>
      </c>
      <c r="AM184" t="s">
        <v>69</v>
      </c>
      <c r="AN184" t="s">
        <v>1517</v>
      </c>
      <c r="AO184" t="s">
        <v>673</v>
      </c>
      <c r="AP184" t="s">
        <v>2348</v>
      </c>
      <c r="AQ184" t="str">
        <f t="shared" si="2"/>
        <v>130408438159yesMale436743Google Ads4361543830160.9764.96513235119.9912</v>
      </c>
      <c r="AR184">
        <f>COUNTIF(AQ$2:AQ184,AQ184)</f>
        <v>1</v>
      </c>
    </row>
    <row r="185" spans="1:44" x14ac:dyDescent="0.25">
      <c r="A185">
        <v>130</v>
      </c>
      <c r="B185">
        <v>408</v>
      </c>
      <c r="C185" s="4">
        <v>43815</v>
      </c>
      <c r="D185">
        <v>9</v>
      </c>
      <c r="E185" t="s">
        <v>41</v>
      </c>
      <c r="F185" t="s">
        <v>52</v>
      </c>
      <c r="G185" t="s">
        <v>55</v>
      </c>
      <c r="H185" t="s">
        <v>57</v>
      </c>
      <c r="I185" s="4">
        <v>43674</v>
      </c>
      <c r="J185">
        <v>3</v>
      </c>
      <c r="K185" t="s">
        <v>59</v>
      </c>
      <c r="L185" s="4">
        <v>43615</v>
      </c>
      <c r="M185" s="4">
        <v>43830</v>
      </c>
      <c r="N185">
        <v>2</v>
      </c>
      <c r="O185" t="s">
        <v>64</v>
      </c>
      <c r="P185" t="s">
        <v>226</v>
      </c>
      <c r="Q185">
        <v>2</v>
      </c>
      <c r="R185" t="s">
        <v>488</v>
      </c>
      <c r="S185" t="s">
        <v>1051</v>
      </c>
      <c r="T185" t="s">
        <v>1580</v>
      </c>
      <c r="U185" t="s">
        <v>103</v>
      </c>
      <c r="V185" t="s">
        <v>2030</v>
      </c>
      <c r="W185">
        <v>160.97</v>
      </c>
      <c r="X185">
        <v>64.959999999999994</v>
      </c>
      <c r="Y185">
        <v>2</v>
      </c>
      <c r="Z185" t="s">
        <v>2121</v>
      </c>
      <c r="AA185" t="s">
        <v>2395</v>
      </c>
      <c r="AF185" s="4"/>
      <c r="AG185" s="4"/>
      <c r="AH185" t="s">
        <v>84</v>
      </c>
      <c r="AI185" t="s">
        <v>246</v>
      </c>
      <c r="AJ185" t="s">
        <v>426</v>
      </c>
      <c r="AK185" t="s">
        <v>988</v>
      </c>
      <c r="AL185" t="s">
        <v>1521</v>
      </c>
      <c r="AM185" t="s">
        <v>67</v>
      </c>
      <c r="AN185" t="s">
        <v>1548</v>
      </c>
      <c r="AO185" t="s">
        <v>410</v>
      </c>
      <c r="AP185" t="s">
        <v>2359</v>
      </c>
      <c r="AQ185" t="str">
        <f t="shared" si="2"/>
        <v>130408438159yesMale436743Google Ads4361543830160.9764.9698041.99314.9920</v>
      </c>
      <c r="AR185">
        <f>COUNTIF(AQ$2:AQ185,AQ185)</f>
        <v>1</v>
      </c>
    </row>
    <row r="186" spans="1:44" x14ac:dyDescent="0.25">
      <c r="A186">
        <v>131</v>
      </c>
      <c r="B186">
        <v>101</v>
      </c>
      <c r="C186" s="4">
        <v>43816</v>
      </c>
      <c r="D186">
        <v>9</v>
      </c>
      <c r="E186" t="s">
        <v>41</v>
      </c>
      <c r="F186" t="s">
        <v>52</v>
      </c>
      <c r="G186" t="s">
        <v>55</v>
      </c>
      <c r="H186" t="s">
        <v>57</v>
      </c>
      <c r="I186" s="4">
        <v>43677</v>
      </c>
      <c r="J186">
        <v>3</v>
      </c>
      <c r="K186" t="s">
        <v>59</v>
      </c>
      <c r="L186" s="4">
        <v>43615</v>
      </c>
      <c r="M186" s="4">
        <v>43830</v>
      </c>
      <c r="N186">
        <v>1</v>
      </c>
      <c r="O186" t="s">
        <v>90</v>
      </c>
      <c r="P186" t="s">
        <v>252</v>
      </c>
      <c r="Q186">
        <v>1</v>
      </c>
      <c r="R186" t="s">
        <v>489</v>
      </c>
      <c r="S186" t="s">
        <v>1052</v>
      </c>
      <c r="T186" t="s">
        <v>1581</v>
      </c>
      <c r="U186" t="s">
        <v>80</v>
      </c>
      <c r="V186" t="s">
        <v>1562</v>
      </c>
      <c r="W186">
        <v>37.9</v>
      </c>
      <c r="X186">
        <v>19.98</v>
      </c>
      <c r="Y186">
        <v>1</v>
      </c>
      <c r="Z186" t="s">
        <v>410</v>
      </c>
      <c r="AA186" t="s">
        <v>2359</v>
      </c>
      <c r="AF186" s="4"/>
      <c r="AG186" s="4"/>
      <c r="AH186" t="s">
        <v>90</v>
      </c>
      <c r="AI186" t="s">
        <v>252</v>
      </c>
      <c r="AJ186" t="s">
        <v>489</v>
      </c>
      <c r="AK186" t="s">
        <v>1052</v>
      </c>
      <c r="AL186" t="s">
        <v>1581</v>
      </c>
      <c r="AM186" t="s">
        <v>80</v>
      </c>
      <c r="AN186" t="s">
        <v>1562</v>
      </c>
      <c r="AO186" t="s">
        <v>410</v>
      </c>
      <c r="AP186" t="s">
        <v>2359</v>
      </c>
      <c r="AQ186" t="str">
        <f t="shared" si="2"/>
        <v>131101438169yesMale436773Google Ads436154383037.919.98612618.9529.9920</v>
      </c>
      <c r="AR186">
        <f>COUNTIF(AQ$2:AQ186,AQ186)</f>
        <v>1</v>
      </c>
    </row>
    <row r="187" spans="1:44" x14ac:dyDescent="0.25">
      <c r="A187">
        <v>132</v>
      </c>
      <c r="B187">
        <v>282</v>
      </c>
      <c r="C187" s="4">
        <v>43816</v>
      </c>
      <c r="D187">
        <v>9</v>
      </c>
      <c r="E187" t="s">
        <v>41</v>
      </c>
      <c r="F187" t="s">
        <v>52</v>
      </c>
      <c r="G187" t="s">
        <v>55</v>
      </c>
      <c r="H187" t="s">
        <v>58</v>
      </c>
      <c r="I187" s="4">
        <v>43550</v>
      </c>
      <c r="J187">
        <v>2</v>
      </c>
      <c r="L187" s="4"/>
      <c r="M187" s="4"/>
      <c r="N187">
        <v>2</v>
      </c>
      <c r="O187" t="s">
        <v>111</v>
      </c>
      <c r="P187" t="s">
        <v>273</v>
      </c>
      <c r="Q187">
        <v>2</v>
      </c>
      <c r="R187" t="s">
        <v>490</v>
      </c>
      <c r="S187" t="s">
        <v>1053</v>
      </c>
      <c r="T187" t="s">
        <v>1582</v>
      </c>
      <c r="U187" t="s">
        <v>88</v>
      </c>
      <c r="V187" t="s">
        <v>2030</v>
      </c>
      <c r="W187">
        <v>127.96</v>
      </c>
      <c r="X187">
        <v>69.959999999999994</v>
      </c>
      <c r="Y187">
        <v>2</v>
      </c>
      <c r="Z187" t="s">
        <v>2122</v>
      </c>
      <c r="AA187" t="s">
        <v>2396</v>
      </c>
      <c r="AF187" s="4"/>
      <c r="AG187" s="4"/>
      <c r="AH187" t="s">
        <v>70</v>
      </c>
      <c r="AI187" t="s">
        <v>232</v>
      </c>
      <c r="AJ187" t="s">
        <v>495</v>
      </c>
      <c r="AK187" t="s">
        <v>1058</v>
      </c>
      <c r="AL187" t="s">
        <v>1587</v>
      </c>
      <c r="AM187" t="s">
        <v>80</v>
      </c>
      <c r="AN187" t="s">
        <v>1517</v>
      </c>
      <c r="AO187" t="s">
        <v>673</v>
      </c>
      <c r="AP187" t="s">
        <v>2348</v>
      </c>
      <c r="AQ187" t="str">
        <f t="shared" si="2"/>
        <v>132282438169yesFemale435502127.9669.96511554.99219.9912</v>
      </c>
      <c r="AR187">
        <f>COUNTIF(AQ$2:AQ187,AQ187)</f>
        <v>1</v>
      </c>
    </row>
    <row r="188" spans="1:44" x14ac:dyDescent="0.25">
      <c r="A188">
        <v>132</v>
      </c>
      <c r="B188">
        <v>282</v>
      </c>
      <c r="C188" s="4">
        <v>43816</v>
      </c>
      <c r="D188">
        <v>9</v>
      </c>
      <c r="E188" t="s">
        <v>41</v>
      </c>
      <c r="F188" t="s">
        <v>52</v>
      </c>
      <c r="G188" t="s">
        <v>55</v>
      </c>
      <c r="H188" t="s">
        <v>58</v>
      </c>
      <c r="I188" s="4">
        <v>43550</v>
      </c>
      <c r="J188">
        <v>2</v>
      </c>
      <c r="L188" s="4"/>
      <c r="M188" s="4"/>
      <c r="N188">
        <v>2</v>
      </c>
      <c r="O188" t="s">
        <v>111</v>
      </c>
      <c r="P188" t="s">
        <v>273</v>
      </c>
      <c r="Q188">
        <v>2</v>
      </c>
      <c r="R188" t="s">
        <v>490</v>
      </c>
      <c r="S188" t="s">
        <v>1053</v>
      </c>
      <c r="T188" t="s">
        <v>1582</v>
      </c>
      <c r="U188" t="s">
        <v>88</v>
      </c>
      <c r="V188" t="s">
        <v>2030</v>
      </c>
      <c r="W188">
        <v>127.96</v>
      </c>
      <c r="X188">
        <v>69.959999999999994</v>
      </c>
      <c r="Y188">
        <v>2</v>
      </c>
      <c r="Z188" t="s">
        <v>2122</v>
      </c>
      <c r="AA188" t="s">
        <v>2396</v>
      </c>
      <c r="AF188" s="4"/>
      <c r="AG188" s="4"/>
      <c r="AH188" t="s">
        <v>78</v>
      </c>
      <c r="AI188" t="s">
        <v>240</v>
      </c>
      <c r="AJ188" t="s">
        <v>904</v>
      </c>
      <c r="AK188" t="s">
        <v>1191</v>
      </c>
      <c r="AL188" t="s">
        <v>1490</v>
      </c>
      <c r="AM188" t="s">
        <v>80</v>
      </c>
      <c r="AN188" t="s">
        <v>1548</v>
      </c>
      <c r="AO188" t="s">
        <v>469</v>
      </c>
      <c r="AP188" t="s">
        <v>2339</v>
      </c>
      <c r="AQ188" t="str">
        <f t="shared" si="2"/>
        <v>132282438169yesFemale435502127.9669.968868.99214.9923</v>
      </c>
      <c r="AR188">
        <f>COUNTIF(AQ$2:AQ188,AQ188)</f>
        <v>1</v>
      </c>
    </row>
    <row r="189" spans="1:44" x14ac:dyDescent="0.25">
      <c r="A189">
        <v>133</v>
      </c>
      <c r="B189">
        <v>17</v>
      </c>
      <c r="C189" s="4">
        <v>43817</v>
      </c>
      <c r="D189">
        <v>11</v>
      </c>
      <c r="E189" t="s">
        <v>37</v>
      </c>
      <c r="F189" t="s">
        <v>48</v>
      </c>
      <c r="G189" t="s">
        <v>55</v>
      </c>
      <c r="H189" t="s">
        <v>58</v>
      </c>
      <c r="I189" s="4">
        <v>43739</v>
      </c>
      <c r="J189">
        <v>3</v>
      </c>
      <c r="K189" t="s">
        <v>59</v>
      </c>
      <c r="L189" s="4">
        <v>43615</v>
      </c>
      <c r="M189" s="4">
        <v>43830</v>
      </c>
      <c r="N189">
        <v>2</v>
      </c>
      <c r="O189" t="s">
        <v>112</v>
      </c>
      <c r="P189" t="s">
        <v>274</v>
      </c>
      <c r="Q189">
        <v>2</v>
      </c>
      <c r="R189" t="s">
        <v>491</v>
      </c>
      <c r="S189" t="s">
        <v>1054</v>
      </c>
      <c r="T189" t="s">
        <v>1583</v>
      </c>
      <c r="U189" t="s">
        <v>103</v>
      </c>
      <c r="V189" t="s">
        <v>2031</v>
      </c>
      <c r="W189">
        <v>1040.46</v>
      </c>
      <c r="X189">
        <v>89.96</v>
      </c>
      <c r="Y189">
        <v>2</v>
      </c>
      <c r="Z189" t="s">
        <v>2123</v>
      </c>
      <c r="AA189" t="s">
        <v>2397</v>
      </c>
      <c r="AF189" s="4"/>
      <c r="AG189" s="4"/>
      <c r="AH189" t="s">
        <v>67</v>
      </c>
      <c r="AI189" t="s">
        <v>229</v>
      </c>
      <c r="AJ189" t="s">
        <v>478</v>
      </c>
      <c r="AK189" t="s">
        <v>1041</v>
      </c>
      <c r="AL189" t="s">
        <v>1569</v>
      </c>
      <c r="AM189" t="s">
        <v>69</v>
      </c>
      <c r="AN189" t="s">
        <v>1548</v>
      </c>
      <c r="AO189" t="s">
        <v>90</v>
      </c>
      <c r="AP189" t="s">
        <v>2328</v>
      </c>
      <c r="AQ189" t="str">
        <f t="shared" si="2"/>
        <v>133174381711yesFemale437393Google Ads43615438301040.4689.9633242.99114.996</v>
      </c>
      <c r="AR189">
        <f>COUNTIF(AQ$2:AQ189,AQ189)</f>
        <v>1</v>
      </c>
    </row>
    <row r="190" spans="1:44" x14ac:dyDescent="0.25">
      <c r="A190">
        <v>133</v>
      </c>
      <c r="B190">
        <v>17</v>
      </c>
      <c r="C190" s="4">
        <v>43817</v>
      </c>
      <c r="D190">
        <v>11</v>
      </c>
      <c r="E190" t="s">
        <v>37</v>
      </c>
      <c r="F190" t="s">
        <v>48</v>
      </c>
      <c r="G190" t="s">
        <v>55</v>
      </c>
      <c r="H190" t="s">
        <v>58</v>
      </c>
      <c r="I190" s="4">
        <v>43739</v>
      </c>
      <c r="J190">
        <v>3</v>
      </c>
      <c r="K190" t="s">
        <v>59</v>
      </c>
      <c r="L190" s="4">
        <v>43615</v>
      </c>
      <c r="M190" s="4">
        <v>43830</v>
      </c>
      <c r="N190">
        <v>2</v>
      </c>
      <c r="O190" t="s">
        <v>112</v>
      </c>
      <c r="P190" t="s">
        <v>274</v>
      </c>
      <c r="Q190">
        <v>2</v>
      </c>
      <c r="R190" t="s">
        <v>491</v>
      </c>
      <c r="S190" t="s">
        <v>1054</v>
      </c>
      <c r="T190" t="s">
        <v>1583</v>
      </c>
      <c r="U190" t="s">
        <v>103</v>
      </c>
      <c r="V190" t="s">
        <v>2031</v>
      </c>
      <c r="W190">
        <v>1040.46</v>
      </c>
      <c r="X190">
        <v>89.96</v>
      </c>
      <c r="Y190">
        <v>2</v>
      </c>
      <c r="Z190" t="s">
        <v>2123</v>
      </c>
      <c r="AA190" t="s">
        <v>2397</v>
      </c>
      <c r="AF190" s="4"/>
      <c r="AG190" s="4"/>
      <c r="AH190" t="s">
        <v>86</v>
      </c>
      <c r="AI190" t="s">
        <v>248</v>
      </c>
      <c r="AJ190" t="s">
        <v>653</v>
      </c>
      <c r="AK190" t="s">
        <v>1197</v>
      </c>
      <c r="AL190" t="s">
        <v>1721</v>
      </c>
      <c r="AM190" t="s">
        <v>67</v>
      </c>
      <c r="AN190" t="s">
        <v>1577</v>
      </c>
      <c r="AO190" t="s">
        <v>549</v>
      </c>
      <c r="AP190" t="s">
        <v>2362</v>
      </c>
      <c r="AQ190" t="str">
        <f t="shared" ref="AQ190:AQ251" si="3">CONCATENATE($A190,$B190,$C190,$D190,$G190,$H190,$I190,$J190,$K190,$L190,$M190,$W190,$X190,$AB190,$AC190,$AD190,$AE190,$AF190,$AG190,$AH190,$AJ190,$AL190,$AM190,$AN190,$AO190)</f>
        <v>133174381711yesFemale437393Google Ads43615438301040.4689.96784332.49324.9922</v>
      </c>
      <c r="AR190">
        <f>COUNTIF(AQ$2:AQ190,AQ190)</f>
        <v>1</v>
      </c>
    </row>
    <row r="191" spans="1:44" x14ac:dyDescent="0.25">
      <c r="A191">
        <v>134</v>
      </c>
      <c r="B191">
        <v>27</v>
      </c>
      <c r="C191" s="4">
        <v>43817</v>
      </c>
      <c r="D191">
        <v>7</v>
      </c>
      <c r="E191" t="s">
        <v>35</v>
      </c>
      <c r="F191" t="s">
        <v>46</v>
      </c>
      <c r="G191" t="s">
        <v>56</v>
      </c>
      <c r="H191" t="s">
        <v>58</v>
      </c>
      <c r="I191" s="4">
        <v>43629</v>
      </c>
      <c r="J191">
        <v>1</v>
      </c>
      <c r="K191" t="s">
        <v>61</v>
      </c>
      <c r="L191" s="4">
        <v>43615</v>
      </c>
      <c r="M191" s="4">
        <v>43830</v>
      </c>
      <c r="N191">
        <v>1</v>
      </c>
      <c r="O191" t="s">
        <v>80</v>
      </c>
      <c r="P191" t="s">
        <v>242</v>
      </c>
      <c r="Q191">
        <v>1</v>
      </c>
      <c r="R191" t="s">
        <v>453</v>
      </c>
      <c r="S191" t="s">
        <v>1016</v>
      </c>
      <c r="T191" t="s">
        <v>1546</v>
      </c>
      <c r="U191" t="s">
        <v>67</v>
      </c>
      <c r="V191" t="s">
        <v>1548</v>
      </c>
      <c r="W191">
        <v>176.25</v>
      </c>
      <c r="X191">
        <v>44.97</v>
      </c>
      <c r="Y191">
        <v>1</v>
      </c>
      <c r="Z191" t="s">
        <v>67</v>
      </c>
      <c r="AA191" t="s">
        <v>2373</v>
      </c>
      <c r="AF191" s="4"/>
      <c r="AG191" s="4"/>
      <c r="AH191" t="s">
        <v>80</v>
      </c>
      <c r="AI191" t="s">
        <v>242</v>
      </c>
      <c r="AJ191" t="s">
        <v>453</v>
      </c>
      <c r="AK191" t="s">
        <v>1016</v>
      </c>
      <c r="AL191" t="s">
        <v>1546</v>
      </c>
      <c r="AM191" t="s">
        <v>67</v>
      </c>
      <c r="AN191" t="s">
        <v>1548</v>
      </c>
      <c r="AO191" t="s">
        <v>67</v>
      </c>
      <c r="AP191" t="s">
        <v>2373</v>
      </c>
      <c r="AQ191" t="str">
        <f t="shared" si="3"/>
        <v>13427438177noFemale436291YouTube4361543830176.2544.9722658.75314.993</v>
      </c>
      <c r="AR191">
        <f>COUNTIF(AQ$2:AQ191,AQ191)</f>
        <v>1</v>
      </c>
    </row>
    <row r="192" spans="1:44" x14ac:dyDescent="0.25">
      <c r="A192">
        <v>135</v>
      </c>
      <c r="B192">
        <v>426</v>
      </c>
      <c r="C192" s="4">
        <v>43817</v>
      </c>
      <c r="D192">
        <v>9</v>
      </c>
      <c r="E192" t="s">
        <v>41</v>
      </c>
      <c r="F192" t="s">
        <v>52</v>
      </c>
      <c r="G192" t="s">
        <v>56</v>
      </c>
      <c r="H192" t="s">
        <v>58</v>
      </c>
      <c r="I192" s="4">
        <v>43605</v>
      </c>
      <c r="J192">
        <v>2</v>
      </c>
      <c r="L192" s="4"/>
      <c r="M192" s="4"/>
      <c r="N192">
        <v>1</v>
      </c>
      <c r="O192" t="s">
        <v>69</v>
      </c>
      <c r="P192" t="s">
        <v>231</v>
      </c>
      <c r="Q192">
        <v>1</v>
      </c>
      <c r="R192" t="s">
        <v>492</v>
      </c>
      <c r="S192" t="s">
        <v>1055</v>
      </c>
      <c r="T192" t="s">
        <v>1584</v>
      </c>
      <c r="U192" t="s">
        <v>69</v>
      </c>
      <c r="V192" t="s">
        <v>1577</v>
      </c>
      <c r="W192">
        <v>573.99</v>
      </c>
      <c r="X192">
        <v>24.99</v>
      </c>
      <c r="Y192">
        <v>1</v>
      </c>
      <c r="Z192" t="s">
        <v>78</v>
      </c>
      <c r="AA192" t="s">
        <v>2330</v>
      </c>
      <c r="AF192" s="4"/>
      <c r="AG192" s="4"/>
      <c r="AH192" t="s">
        <v>69</v>
      </c>
      <c r="AI192" t="s">
        <v>231</v>
      </c>
      <c r="AJ192" t="s">
        <v>492</v>
      </c>
      <c r="AK192" t="s">
        <v>1055</v>
      </c>
      <c r="AL192" t="s">
        <v>1584</v>
      </c>
      <c r="AM192" t="s">
        <v>69</v>
      </c>
      <c r="AN192" t="s">
        <v>1577</v>
      </c>
      <c r="AO192" t="s">
        <v>78</v>
      </c>
      <c r="AP192" t="s">
        <v>2330</v>
      </c>
      <c r="AQ192" t="str">
        <f t="shared" si="3"/>
        <v>135426438179noFemale436052573.9924.991135573.99124.998</v>
      </c>
      <c r="AR192">
        <f>COUNTIF(AQ$2:AQ192,AQ192)</f>
        <v>1</v>
      </c>
    </row>
    <row r="193" spans="1:44" x14ac:dyDescent="0.25">
      <c r="A193">
        <v>136</v>
      </c>
      <c r="B193">
        <v>35</v>
      </c>
      <c r="C193" s="4">
        <v>43818</v>
      </c>
      <c r="D193">
        <v>4</v>
      </c>
      <c r="E193" t="s">
        <v>40</v>
      </c>
      <c r="F193" t="s">
        <v>51</v>
      </c>
      <c r="G193" t="s">
        <v>55</v>
      </c>
      <c r="H193" t="s">
        <v>58</v>
      </c>
      <c r="I193" s="4">
        <v>43733</v>
      </c>
      <c r="J193">
        <v>2</v>
      </c>
      <c r="K193" t="s">
        <v>60</v>
      </c>
      <c r="L193" s="4">
        <v>43615</v>
      </c>
      <c r="M193" s="4">
        <v>43830</v>
      </c>
      <c r="N193">
        <v>1</v>
      </c>
      <c r="O193" t="s">
        <v>110</v>
      </c>
      <c r="P193" t="s">
        <v>272</v>
      </c>
      <c r="Q193">
        <v>1</v>
      </c>
      <c r="R193" t="s">
        <v>493</v>
      </c>
      <c r="S193" t="s">
        <v>1056</v>
      </c>
      <c r="T193" t="s">
        <v>1585</v>
      </c>
      <c r="U193" t="s">
        <v>71</v>
      </c>
      <c r="V193" t="s">
        <v>1869</v>
      </c>
      <c r="W193">
        <v>39.979999999999997</v>
      </c>
      <c r="X193">
        <v>29.98</v>
      </c>
      <c r="Y193">
        <v>1</v>
      </c>
      <c r="Z193" t="s">
        <v>108</v>
      </c>
      <c r="AA193" t="s">
        <v>2398</v>
      </c>
      <c r="AF193" s="4"/>
      <c r="AG193" s="4"/>
      <c r="AH193" t="s">
        <v>67</v>
      </c>
      <c r="AI193" t="s">
        <v>229</v>
      </c>
      <c r="AJ193" t="s">
        <v>710</v>
      </c>
      <c r="AK193" t="s">
        <v>1251</v>
      </c>
      <c r="AL193" t="s">
        <v>1517</v>
      </c>
      <c r="AM193" t="s">
        <v>69</v>
      </c>
      <c r="AN193" t="s">
        <v>1548</v>
      </c>
      <c r="AO193" t="s">
        <v>90</v>
      </c>
      <c r="AP193" t="s">
        <v>2328</v>
      </c>
      <c r="AQ193" t="str">
        <f t="shared" si="3"/>
        <v>13635438184yesFemale437332Facebook436154383039.9829.98310519.99114.996</v>
      </c>
      <c r="AR193">
        <f>COUNTIF(AQ$2:AQ193,AQ193)</f>
        <v>1</v>
      </c>
    </row>
    <row r="194" spans="1:44" x14ac:dyDescent="0.25">
      <c r="A194">
        <v>137</v>
      </c>
      <c r="B194">
        <v>449</v>
      </c>
      <c r="C194" s="4">
        <v>43818</v>
      </c>
      <c r="D194">
        <v>9</v>
      </c>
      <c r="E194" t="s">
        <v>41</v>
      </c>
      <c r="F194" t="s">
        <v>52</v>
      </c>
      <c r="G194" t="s">
        <v>56</v>
      </c>
      <c r="H194" t="s">
        <v>57</v>
      </c>
      <c r="I194" s="4">
        <v>43681</v>
      </c>
      <c r="J194">
        <v>3</v>
      </c>
      <c r="K194" t="s">
        <v>59</v>
      </c>
      <c r="L194" s="4">
        <v>43615</v>
      </c>
      <c r="M194" s="4">
        <v>43830</v>
      </c>
      <c r="N194">
        <v>2</v>
      </c>
      <c r="O194" t="s">
        <v>113</v>
      </c>
      <c r="P194" t="s">
        <v>275</v>
      </c>
      <c r="Q194">
        <v>2</v>
      </c>
      <c r="R194" t="s">
        <v>494</v>
      </c>
      <c r="S194" t="s">
        <v>1057</v>
      </c>
      <c r="T194" t="s">
        <v>1586</v>
      </c>
      <c r="U194" t="s">
        <v>109</v>
      </c>
      <c r="V194" t="s">
        <v>2030</v>
      </c>
      <c r="W194">
        <v>163.99</v>
      </c>
      <c r="X194">
        <v>74.959999999999994</v>
      </c>
      <c r="Y194">
        <v>2</v>
      </c>
      <c r="Z194" t="s">
        <v>2124</v>
      </c>
      <c r="AA194" t="s">
        <v>2399</v>
      </c>
      <c r="AF194" s="4"/>
      <c r="AG194" s="4"/>
      <c r="AH194" t="s">
        <v>65</v>
      </c>
      <c r="AI194" t="s">
        <v>227</v>
      </c>
      <c r="AJ194" t="s">
        <v>685</v>
      </c>
      <c r="AK194" t="s">
        <v>1227</v>
      </c>
      <c r="AL194" t="s">
        <v>418</v>
      </c>
      <c r="AM194" t="s">
        <v>67</v>
      </c>
      <c r="AN194" t="s">
        <v>1517</v>
      </c>
      <c r="AO194" t="s">
        <v>431</v>
      </c>
      <c r="AP194" t="s">
        <v>2326</v>
      </c>
      <c r="AQ194" t="str">
        <f t="shared" si="3"/>
        <v>137449438189noMale436813Google Ads4361543830163.9974.96109350319.9924</v>
      </c>
      <c r="AR194">
        <f>COUNTIF(AQ$2:AQ194,AQ194)</f>
        <v>1</v>
      </c>
    </row>
    <row r="195" spans="1:44" x14ac:dyDescent="0.25">
      <c r="A195">
        <v>137</v>
      </c>
      <c r="B195">
        <v>449</v>
      </c>
      <c r="C195" s="4">
        <v>43818</v>
      </c>
      <c r="D195">
        <v>9</v>
      </c>
      <c r="E195" t="s">
        <v>41</v>
      </c>
      <c r="F195" t="s">
        <v>52</v>
      </c>
      <c r="G195" t="s">
        <v>56</v>
      </c>
      <c r="H195" t="s">
        <v>57</v>
      </c>
      <c r="I195" s="4">
        <v>43681</v>
      </c>
      <c r="J195">
        <v>3</v>
      </c>
      <c r="K195" t="s">
        <v>59</v>
      </c>
      <c r="L195" s="4">
        <v>43615</v>
      </c>
      <c r="M195" s="4">
        <v>43830</v>
      </c>
      <c r="N195">
        <v>2</v>
      </c>
      <c r="O195" t="s">
        <v>113</v>
      </c>
      <c r="P195" t="s">
        <v>275</v>
      </c>
      <c r="Q195">
        <v>2</v>
      </c>
      <c r="R195" t="s">
        <v>494</v>
      </c>
      <c r="S195" t="s">
        <v>1057</v>
      </c>
      <c r="T195" t="s">
        <v>1586</v>
      </c>
      <c r="U195" t="s">
        <v>109</v>
      </c>
      <c r="V195" t="s">
        <v>2030</v>
      </c>
      <c r="W195">
        <v>163.99</v>
      </c>
      <c r="X195">
        <v>74.959999999999994</v>
      </c>
      <c r="Y195">
        <v>2</v>
      </c>
      <c r="Z195" t="s">
        <v>2124</v>
      </c>
      <c r="AA195" t="s">
        <v>2399</v>
      </c>
      <c r="AF195" s="4"/>
      <c r="AG195" s="4"/>
      <c r="AH195" t="s">
        <v>79</v>
      </c>
      <c r="AI195" t="s">
        <v>241</v>
      </c>
      <c r="AJ195" t="s">
        <v>694</v>
      </c>
      <c r="AK195" t="s">
        <v>1087</v>
      </c>
      <c r="AL195" t="s">
        <v>1652</v>
      </c>
      <c r="AM195" t="s">
        <v>69</v>
      </c>
      <c r="AN195" t="s">
        <v>1548</v>
      </c>
      <c r="AO195" t="s">
        <v>86</v>
      </c>
      <c r="AP195" t="s">
        <v>2350</v>
      </c>
      <c r="AQ195" t="str">
        <f t="shared" si="3"/>
        <v>137449438189noMale436813Google Ads4361543830163.9974.96416613.99114.997</v>
      </c>
      <c r="AR195">
        <f>COUNTIF(AQ$2:AQ195,AQ195)</f>
        <v>1</v>
      </c>
    </row>
    <row r="196" spans="1:44" x14ac:dyDescent="0.25">
      <c r="A196">
        <v>138</v>
      </c>
      <c r="B196">
        <v>469</v>
      </c>
      <c r="C196" s="4">
        <v>43818</v>
      </c>
      <c r="D196">
        <v>5</v>
      </c>
      <c r="E196" t="s">
        <v>36</v>
      </c>
      <c r="F196" t="s">
        <v>47</v>
      </c>
      <c r="G196" t="s">
        <v>55</v>
      </c>
      <c r="H196" t="s">
        <v>57</v>
      </c>
      <c r="I196" s="4">
        <v>43711</v>
      </c>
      <c r="J196">
        <v>2</v>
      </c>
      <c r="K196" t="s">
        <v>60</v>
      </c>
      <c r="L196" s="4">
        <v>43615</v>
      </c>
      <c r="M196" s="4">
        <v>43830</v>
      </c>
      <c r="N196">
        <v>1</v>
      </c>
      <c r="O196" t="s">
        <v>70</v>
      </c>
      <c r="P196" t="s">
        <v>232</v>
      </c>
      <c r="Q196">
        <v>1</v>
      </c>
      <c r="R196" t="s">
        <v>495</v>
      </c>
      <c r="S196" t="s">
        <v>1058</v>
      </c>
      <c r="T196" t="s">
        <v>1587</v>
      </c>
      <c r="U196" t="s">
        <v>67</v>
      </c>
      <c r="V196" t="s">
        <v>1517</v>
      </c>
      <c r="W196">
        <v>164.97</v>
      </c>
      <c r="X196">
        <v>59.97</v>
      </c>
      <c r="Y196">
        <v>1</v>
      </c>
      <c r="Z196" t="s">
        <v>673</v>
      </c>
      <c r="AA196" t="s">
        <v>2348</v>
      </c>
      <c r="AF196" s="4"/>
      <c r="AG196" s="4"/>
      <c r="AH196" t="s">
        <v>70</v>
      </c>
      <c r="AI196" t="s">
        <v>232</v>
      </c>
      <c r="AJ196" t="s">
        <v>495</v>
      </c>
      <c r="AK196" t="s">
        <v>1058</v>
      </c>
      <c r="AL196" t="s">
        <v>1587</v>
      </c>
      <c r="AM196" t="s">
        <v>67</v>
      </c>
      <c r="AN196" t="s">
        <v>1517</v>
      </c>
      <c r="AO196" t="s">
        <v>673</v>
      </c>
      <c r="AP196" t="s">
        <v>2348</v>
      </c>
      <c r="AQ196" t="str">
        <f t="shared" si="3"/>
        <v>138469438185yesMale437112Facebook4361543830164.9759.97511554.99319.9912</v>
      </c>
      <c r="AR196">
        <f>COUNTIF(AQ$2:AQ196,AQ196)</f>
        <v>1</v>
      </c>
    </row>
    <row r="197" spans="1:44" x14ac:dyDescent="0.25">
      <c r="A197">
        <v>139</v>
      </c>
      <c r="B197">
        <v>175</v>
      </c>
      <c r="C197" s="4">
        <v>43820</v>
      </c>
      <c r="D197">
        <v>1</v>
      </c>
      <c r="E197" t="s">
        <v>39</v>
      </c>
      <c r="F197" t="s">
        <v>50</v>
      </c>
      <c r="G197" t="s">
        <v>56</v>
      </c>
      <c r="H197" t="s">
        <v>58</v>
      </c>
      <c r="I197" s="4">
        <v>43604</v>
      </c>
      <c r="J197">
        <v>2</v>
      </c>
      <c r="L197" s="4"/>
      <c r="M197" s="4"/>
      <c r="N197">
        <v>2</v>
      </c>
      <c r="O197" t="s">
        <v>63</v>
      </c>
      <c r="P197" t="s">
        <v>225</v>
      </c>
      <c r="Q197">
        <v>2</v>
      </c>
      <c r="R197" t="s">
        <v>496</v>
      </c>
      <c r="S197" t="s">
        <v>1059</v>
      </c>
      <c r="T197" t="s">
        <v>1588</v>
      </c>
      <c r="U197" t="s">
        <v>88</v>
      </c>
      <c r="V197" t="s">
        <v>2042</v>
      </c>
      <c r="W197">
        <v>131.66</v>
      </c>
      <c r="X197">
        <v>49.96</v>
      </c>
      <c r="Y197">
        <v>2</v>
      </c>
      <c r="Z197" t="s">
        <v>2125</v>
      </c>
      <c r="AA197" t="s">
        <v>2400</v>
      </c>
      <c r="AF197" s="4"/>
      <c r="AG197" s="4"/>
      <c r="AH197" t="s">
        <v>70</v>
      </c>
      <c r="AI197" t="s">
        <v>232</v>
      </c>
      <c r="AJ197" t="s">
        <v>440</v>
      </c>
      <c r="AK197" t="s">
        <v>1002</v>
      </c>
      <c r="AL197" t="s">
        <v>1534</v>
      </c>
      <c r="AM197" t="s">
        <v>80</v>
      </c>
      <c r="AN197" t="s">
        <v>1548</v>
      </c>
      <c r="AO197" t="s">
        <v>432</v>
      </c>
      <c r="AP197" t="s">
        <v>2331</v>
      </c>
      <c r="AQ197" t="str">
        <f t="shared" si="3"/>
        <v>139175438201noFemale436042131.6649.96517022.95214.9921</v>
      </c>
      <c r="AR197">
        <f>COUNTIF(AQ$2:AQ197,AQ197)</f>
        <v>1</v>
      </c>
    </row>
    <row r="198" spans="1:44" x14ac:dyDescent="0.25">
      <c r="A198">
        <v>139</v>
      </c>
      <c r="B198">
        <v>175</v>
      </c>
      <c r="C198" s="4">
        <v>43820</v>
      </c>
      <c r="D198">
        <v>1</v>
      </c>
      <c r="E198" t="s">
        <v>39</v>
      </c>
      <c r="F198" t="s">
        <v>50</v>
      </c>
      <c r="G198" t="s">
        <v>56</v>
      </c>
      <c r="H198" t="s">
        <v>58</v>
      </c>
      <c r="I198" s="4">
        <v>43604</v>
      </c>
      <c r="J198">
        <v>2</v>
      </c>
      <c r="L198" s="4"/>
      <c r="M198" s="4"/>
      <c r="N198">
        <v>2</v>
      </c>
      <c r="O198" t="s">
        <v>63</v>
      </c>
      <c r="P198" t="s">
        <v>225</v>
      </c>
      <c r="Q198">
        <v>2</v>
      </c>
      <c r="R198" t="s">
        <v>496</v>
      </c>
      <c r="S198" t="s">
        <v>1059</v>
      </c>
      <c r="T198" t="s">
        <v>1588</v>
      </c>
      <c r="U198" t="s">
        <v>88</v>
      </c>
      <c r="V198" t="s">
        <v>2042</v>
      </c>
      <c r="W198">
        <v>131.66</v>
      </c>
      <c r="X198">
        <v>49.96</v>
      </c>
      <c r="Y198">
        <v>2</v>
      </c>
      <c r="Z198" t="s">
        <v>2125</v>
      </c>
      <c r="AA198" t="s">
        <v>2400</v>
      </c>
      <c r="AF198" s="4"/>
      <c r="AG198" s="4"/>
      <c r="AH198" t="s">
        <v>79</v>
      </c>
      <c r="AI198" t="s">
        <v>241</v>
      </c>
      <c r="AJ198" t="s">
        <v>423</v>
      </c>
      <c r="AK198" t="s">
        <v>985</v>
      </c>
      <c r="AL198" t="s">
        <v>1518</v>
      </c>
      <c r="AM198" t="s">
        <v>80</v>
      </c>
      <c r="AN198" t="s">
        <v>1562</v>
      </c>
      <c r="AO198" t="s">
        <v>455</v>
      </c>
      <c r="AP198" t="s">
        <v>2340</v>
      </c>
      <c r="AQ198" t="str">
        <f t="shared" si="3"/>
        <v>139175438201noFemale436042131.6649.96411042.8829.9915</v>
      </c>
      <c r="AR198">
        <f>COUNTIF(AQ$2:AQ198,AQ198)</f>
        <v>1</v>
      </c>
    </row>
    <row r="199" spans="1:44" x14ac:dyDescent="0.25">
      <c r="A199">
        <v>140</v>
      </c>
      <c r="B199">
        <v>350</v>
      </c>
      <c r="C199" s="4">
        <v>43820</v>
      </c>
      <c r="D199">
        <v>11</v>
      </c>
      <c r="E199" t="s">
        <v>37</v>
      </c>
      <c r="F199" t="s">
        <v>48</v>
      </c>
      <c r="G199" t="s">
        <v>56</v>
      </c>
      <c r="H199" t="s">
        <v>57</v>
      </c>
      <c r="I199" s="4">
        <v>43565</v>
      </c>
      <c r="J199">
        <v>2</v>
      </c>
      <c r="L199" s="4"/>
      <c r="M199" s="4"/>
      <c r="N199">
        <v>1</v>
      </c>
      <c r="O199" t="s">
        <v>90</v>
      </c>
      <c r="P199" t="s">
        <v>252</v>
      </c>
      <c r="Q199">
        <v>1</v>
      </c>
      <c r="R199" t="s">
        <v>497</v>
      </c>
      <c r="S199" t="s">
        <v>1060</v>
      </c>
      <c r="T199" t="s">
        <v>1589</v>
      </c>
      <c r="U199" t="s">
        <v>69</v>
      </c>
      <c r="V199" t="s">
        <v>1562</v>
      </c>
      <c r="W199">
        <v>12.75</v>
      </c>
      <c r="X199">
        <v>9.99</v>
      </c>
      <c r="Y199">
        <v>1</v>
      </c>
      <c r="Z199" t="s">
        <v>410</v>
      </c>
      <c r="AA199" t="s">
        <v>2359</v>
      </c>
      <c r="AF199" s="4"/>
      <c r="AG199" s="4"/>
      <c r="AH199" t="s">
        <v>90</v>
      </c>
      <c r="AI199" t="s">
        <v>252</v>
      </c>
      <c r="AJ199" t="s">
        <v>497</v>
      </c>
      <c r="AK199" t="s">
        <v>1060</v>
      </c>
      <c r="AL199" t="s">
        <v>1589</v>
      </c>
      <c r="AM199" t="s">
        <v>69</v>
      </c>
      <c r="AN199" t="s">
        <v>1562</v>
      </c>
      <c r="AO199" t="s">
        <v>410</v>
      </c>
      <c r="AP199" t="s">
        <v>2359</v>
      </c>
      <c r="AQ199" t="str">
        <f t="shared" si="3"/>
        <v>1403504382011noMale43565212.759.9966512.7519.9920</v>
      </c>
      <c r="AR199">
        <f>COUNTIF(AQ$2:AQ199,AQ199)</f>
        <v>1</v>
      </c>
    </row>
    <row r="200" spans="1:44" x14ac:dyDescent="0.25">
      <c r="A200">
        <v>141</v>
      </c>
      <c r="B200">
        <v>400</v>
      </c>
      <c r="C200" s="4">
        <v>43820</v>
      </c>
      <c r="D200">
        <v>8</v>
      </c>
      <c r="E200" t="s">
        <v>43</v>
      </c>
      <c r="F200" t="s">
        <v>54</v>
      </c>
      <c r="G200" t="s">
        <v>56</v>
      </c>
      <c r="H200" t="s">
        <v>58</v>
      </c>
      <c r="I200" s="4">
        <v>43622</v>
      </c>
      <c r="J200">
        <v>2</v>
      </c>
      <c r="K200" t="s">
        <v>60</v>
      </c>
      <c r="L200" s="4">
        <v>43615</v>
      </c>
      <c r="M200" s="4">
        <v>43830</v>
      </c>
      <c r="N200">
        <v>1</v>
      </c>
      <c r="O200" t="s">
        <v>67</v>
      </c>
      <c r="P200" t="s">
        <v>229</v>
      </c>
      <c r="Q200">
        <v>1</v>
      </c>
      <c r="R200" t="s">
        <v>498</v>
      </c>
      <c r="S200" t="s">
        <v>1061</v>
      </c>
      <c r="T200" t="s">
        <v>1513</v>
      </c>
      <c r="U200" t="s">
        <v>69</v>
      </c>
      <c r="V200" t="s">
        <v>1548</v>
      </c>
      <c r="W200">
        <v>29.99</v>
      </c>
      <c r="X200">
        <v>14.99</v>
      </c>
      <c r="Y200">
        <v>1</v>
      </c>
      <c r="Z200" t="s">
        <v>652</v>
      </c>
      <c r="AA200" t="s">
        <v>2352</v>
      </c>
      <c r="AF200" s="4"/>
      <c r="AG200" s="4"/>
      <c r="AH200" t="s">
        <v>67</v>
      </c>
      <c r="AI200" t="s">
        <v>229</v>
      </c>
      <c r="AJ200" t="s">
        <v>498</v>
      </c>
      <c r="AK200" t="s">
        <v>1061</v>
      </c>
      <c r="AL200" t="s">
        <v>1513</v>
      </c>
      <c r="AM200" t="s">
        <v>69</v>
      </c>
      <c r="AN200" t="s">
        <v>1548</v>
      </c>
      <c r="AO200" t="s">
        <v>652</v>
      </c>
      <c r="AP200" t="s">
        <v>2352</v>
      </c>
      <c r="AQ200" t="str">
        <f t="shared" si="3"/>
        <v>141400438208noFemale436222Facebook436154383029.9914.9935929.99114.9911</v>
      </c>
      <c r="AR200">
        <f>COUNTIF(AQ$2:AQ200,AQ200)</f>
        <v>1</v>
      </c>
    </row>
    <row r="201" spans="1:44" x14ac:dyDescent="0.25">
      <c r="A201">
        <v>142</v>
      </c>
      <c r="B201">
        <v>427</v>
      </c>
      <c r="C201" s="4">
        <v>43820</v>
      </c>
      <c r="D201">
        <v>11</v>
      </c>
      <c r="E201" t="s">
        <v>37</v>
      </c>
      <c r="F201" t="s">
        <v>48</v>
      </c>
      <c r="G201" t="s">
        <v>56</v>
      </c>
      <c r="H201" t="s">
        <v>58</v>
      </c>
      <c r="I201" s="4">
        <v>43621</v>
      </c>
      <c r="J201">
        <v>2</v>
      </c>
      <c r="K201" t="s">
        <v>60</v>
      </c>
      <c r="L201" s="4">
        <v>43615</v>
      </c>
      <c r="M201" s="4">
        <v>43830</v>
      </c>
      <c r="N201">
        <v>1</v>
      </c>
      <c r="O201" t="s">
        <v>86</v>
      </c>
      <c r="P201" t="s">
        <v>248</v>
      </c>
      <c r="Q201">
        <v>1</v>
      </c>
      <c r="R201" t="s">
        <v>499</v>
      </c>
      <c r="S201" t="s">
        <v>1062</v>
      </c>
      <c r="T201" t="s">
        <v>1590</v>
      </c>
      <c r="U201" t="s">
        <v>80</v>
      </c>
      <c r="V201" t="s">
        <v>1577</v>
      </c>
      <c r="W201">
        <v>123.78</v>
      </c>
      <c r="X201">
        <v>49.98</v>
      </c>
      <c r="Y201">
        <v>1</v>
      </c>
      <c r="Z201" t="s">
        <v>549</v>
      </c>
      <c r="AA201" t="s">
        <v>2362</v>
      </c>
      <c r="AF201" s="4"/>
      <c r="AG201" s="4"/>
      <c r="AH201" t="s">
        <v>86</v>
      </c>
      <c r="AI201" t="s">
        <v>248</v>
      </c>
      <c r="AJ201" t="s">
        <v>499</v>
      </c>
      <c r="AK201" t="s">
        <v>1062</v>
      </c>
      <c r="AL201" t="s">
        <v>1590</v>
      </c>
      <c r="AM201" t="s">
        <v>80</v>
      </c>
      <c r="AN201" t="s">
        <v>1577</v>
      </c>
      <c r="AO201" t="s">
        <v>549</v>
      </c>
      <c r="AP201" t="s">
        <v>2362</v>
      </c>
      <c r="AQ201" t="str">
        <f t="shared" si="3"/>
        <v>1424274382011noFemale436212Facebook4361543830123.7849.9878361.89224.9922</v>
      </c>
      <c r="AR201">
        <f>COUNTIF(AQ$2:AQ201,AQ201)</f>
        <v>1</v>
      </c>
    </row>
    <row r="202" spans="1:44" x14ac:dyDescent="0.25">
      <c r="A202">
        <v>143</v>
      </c>
      <c r="B202">
        <v>467</v>
      </c>
      <c r="C202" s="4">
        <v>43820</v>
      </c>
      <c r="D202">
        <v>1</v>
      </c>
      <c r="E202" t="s">
        <v>39</v>
      </c>
      <c r="F202" t="s">
        <v>50</v>
      </c>
      <c r="G202" t="s">
        <v>55</v>
      </c>
      <c r="H202" t="s">
        <v>58</v>
      </c>
      <c r="I202" s="4">
        <v>43693</v>
      </c>
      <c r="J202">
        <v>2</v>
      </c>
      <c r="K202" t="s">
        <v>60</v>
      </c>
      <c r="L202" s="4">
        <v>43615</v>
      </c>
      <c r="M202" s="4">
        <v>43830</v>
      </c>
      <c r="N202">
        <v>1</v>
      </c>
      <c r="O202" t="s">
        <v>79</v>
      </c>
      <c r="P202" t="s">
        <v>241</v>
      </c>
      <c r="Q202">
        <v>1</v>
      </c>
      <c r="R202" t="s">
        <v>500</v>
      </c>
      <c r="S202" t="s">
        <v>1063</v>
      </c>
      <c r="T202" t="s">
        <v>1591</v>
      </c>
      <c r="U202" t="s">
        <v>67</v>
      </c>
      <c r="V202" t="s">
        <v>1562</v>
      </c>
      <c r="W202">
        <v>251.85</v>
      </c>
      <c r="X202">
        <v>29.97</v>
      </c>
      <c r="Y202">
        <v>1</v>
      </c>
      <c r="Z202" t="s">
        <v>455</v>
      </c>
      <c r="AA202" t="s">
        <v>2340</v>
      </c>
      <c r="AF202" s="4"/>
      <c r="AG202" s="4"/>
      <c r="AH202" t="s">
        <v>79</v>
      </c>
      <c r="AI202" t="s">
        <v>241</v>
      </c>
      <c r="AJ202" t="s">
        <v>500</v>
      </c>
      <c r="AK202" t="s">
        <v>1063</v>
      </c>
      <c r="AL202" t="s">
        <v>1591</v>
      </c>
      <c r="AM202" t="s">
        <v>67</v>
      </c>
      <c r="AN202" t="s">
        <v>1562</v>
      </c>
      <c r="AO202" t="s">
        <v>455</v>
      </c>
      <c r="AP202" t="s">
        <v>2340</v>
      </c>
      <c r="AQ202" t="str">
        <f t="shared" si="3"/>
        <v>143467438201yesFemale436932Facebook4361543830251.8529.97416383.9539.9915</v>
      </c>
      <c r="AR202">
        <f>COUNTIF(AQ$2:AQ202,AQ202)</f>
        <v>1</v>
      </c>
    </row>
    <row r="203" spans="1:44" x14ac:dyDescent="0.25">
      <c r="A203">
        <v>144</v>
      </c>
      <c r="B203">
        <v>180</v>
      </c>
      <c r="C203" s="4">
        <v>43821</v>
      </c>
      <c r="D203">
        <v>6</v>
      </c>
      <c r="E203" t="s">
        <v>33</v>
      </c>
      <c r="F203" t="s">
        <v>44</v>
      </c>
      <c r="G203" t="s">
        <v>55</v>
      </c>
      <c r="H203" t="s">
        <v>58</v>
      </c>
      <c r="I203" s="4">
        <v>43656</v>
      </c>
      <c r="J203">
        <v>2</v>
      </c>
      <c r="K203" t="s">
        <v>60</v>
      </c>
      <c r="L203" s="4">
        <v>43615</v>
      </c>
      <c r="M203" s="4">
        <v>43830</v>
      </c>
      <c r="N203">
        <v>1</v>
      </c>
      <c r="O203" t="s">
        <v>67</v>
      </c>
      <c r="P203" t="s">
        <v>229</v>
      </c>
      <c r="Q203">
        <v>1</v>
      </c>
      <c r="R203" t="s">
        <v>416</v>
      </c>
      <c r="S203" t="s">
        <v>978</v>
      </c>
      <c r="T203" t="s">
        <v>1511</v>
      </c>
      <c r="U203" t="s">
        <v>80</v>
      </c>
      <c r="V203" t="s">
        <v>1548</v>
      </c>
      <c r="W203">
        <v>47.9</v>
      </c>
      <c r="X203">
        <v>29.98</v>
      </c>
      <c r="Y203">
        <v>1</v>
      </c>
      <c r="Z203" t="s">
        <v>652</v>
      </c>
      <c r="AA203" t="s">
        <v>2352</v>
      </c>
      <c r="AF203" s="4"/>
      <c r="AG203" s="4"/>
      <c r="AH203" t="s">
        <v>67</v>
      </c>
      <c r="AI203" t="s">
        <v>229</v>
      </c>
      <c r="AJ203" t="s">
        <v>416</v>
      </c>
      <c r="AK203" t="s">
        <v>978</v>
      </c>
      <c r="AL203" t="s">
        <v>1511</v>
      </c>
      <c r="AM203" t="s">
        <v>80</v>
      </c>
      <c r="AN203" t="s">
        <v>1548</v>
      </c>
      <c r="AO203" t="s">
        <v>652</v>
      </c>
      <c r="AP203" t="s">
        <v>2352</v>
      </c>
      <c r="AQ203" t="str">
        <f t="shared" si="3"/>
        <v>144180438216yesFemale436562Facebook436154383047.929.98311723.95214.9911</v>
      </c>
      <c r="AR203">
        <f>COUNTIF(AQ$2:AQ203,AQ203)</f>
        <v>1</v>
      </c>
    </row>
    <row r="204" spans="1:44" x14ac:dyDescent="0.25">
      <c r="A204">
        <v>145</v>
      </c>
      <c r="B204">
        <v>100</v>
      </c>
      <c r="C204" s="4">
        <v>43822</v>
      </c>
      <c r="D204">
        <v>4</v>
      </c>
      <c r="E204" t="s">
        <v>40</v>
      </c>
      <c r="F204" t="s">
        <v>51</v>
      </c>
      <c r="G204" t="s">
        <v>55</v>
      </c>
      <c r="H204" t="s">
        <v>57</v>
      </c>
      <c r="I204" s="4">
        <v>43692</v>
      </c>
      <c r="J204">
        <v>3</v>
      </c>
      <c r="K204" t="s">
        <v>59</v>
      </c>
      <c r="L204" s="4">
        <v>43615</v>
      </c>
      <c r="M204" s="4">
        <v>43830</v>
      </c>
      <c r="N204">
        <v>1</v>
      </c>
      <c r="O204" t="s">
        <v>90</v>
      </c>
      <c r="P204" t="s">
        <v>252</v>
      </c>
      <c r="Q204">
        <v>1</v>
      </c>
      <c r="R204" t="s">
        <v>501</v>
      </c>
      <c r="S204" t="s">
        <v>1064</v>
      </c>
      <c r="T204" t="s">
        <v>1592</v>
      </c>
      <c r="U204" t="s">
        <v>80</v>
      </c>
      <c r="V204" t="s">
        <v>1562</v>
      </c>
      <c r="W204">
        <v>17.920000000000002</v>
      </c>
      <c r="X204">
        <v>19.98</v>
      </c>
      <c r="Y204">
        <v>1</v>
      </c>
      <c r="Z204" t="s">
        <v>410</v>
      </c>
      <c r="AA204" t="s">
        <v>2359</v>
      </c>
      <c r="AF204" s="4"/>
      <c r="AG204" s="4"/>
      <c r="AH204" t="s">
        <v>90</v>
      </c>
      <c r="AI204" t="s">
        <v>252</v>
      </c>
      <c r="AJ204" t="s">
        <v>501</v>
      </c>
      <c r="AK204" t="s">
        <v>1064</v>
      </c>
      <c r="AL204" t="s">
        <v>1592</v>
      </c>
      <c r="AM204" t="s">
        <v>80</v>
      </c>
      <c r="AN204" t="s">
        <v>1562</v>
      </c>
      <c r="AO204" t="s">
        <v>410</v>
      </c>
      <c r="AP204" t="s">
        <v>2359</v>
      </c>
      <c r="AQ204" t="str">
        <f t="shared" si="3"/>
        <v>145100438224yesMale436923Google Ads436154383017.9219.9861618.9629.9920</v>
      </c>
      <c r="AR204">
        <f>COUNTIF(AQ$2:AQ204,AQ204)</f>
        <v>1</v>
      </c>
    </row>
    <row r="205" spans="1:44" x14ac:dyDescent="0.25">
      <c r="A205">
        <v>146</v>
      </c>
      <c r="B205">
        <v>110</v>
      </c>
      <c r="C205" s="4">
        <v>43822</v>
      </c>
      <c r="D205">
        <v>1</v>
      </c>
      <c r="E205" t="s">
        <v>39</v>
      </c>
      <c r="F205" t="s">
        <v>50</v>
      </c>
      <c r="G205" t="s">
        <v>55</v>
      </c>
      <c r="H205" t="s">
        <v>58</v>
      </c>
      <c r="I205" s="4">
        <v>43648</v>
      </c>
      <c r="J205">
        <v>2</v>
      </c>
      <c r="K205" t="s">
        <v>60</v>
      </c>
      <c r="L205" s="4">
        <v>43615</v>
      </c>
      <c r="M205" s="4">
        <v>43830</v>
      </c>
      <c r="N205">
        <v>1</v>
      </c>
      <c r="O205" t="s">
        <v>79</v>
      </c>
      <c r="P205" t="s">
        <v>241</v>
      </c>
      <c r="Q205">
        <v>1</v>
      </c>
      <c r="R205" t="s">
        <v>472</v>
      </c>
      <c r="S205" t="s">
        <v>1035</v>
      </c>
      <c r="T205" t="s">
        <v>1513</v>
      </c>
      <c r="U205" t="s">
        <v>80</v>
      </c>
      <c r="V205" t="s">
        <v>1562</v>
      </c>
      <c r="W205">
        <v>59.98</v>
      </c>
      <c r="X205">
        <v>19.98</v>
      </c>
      <c r="Y205">
        <v>1</v>
      </c>
      <c r="Z205" t="s">
        <v>65</v>
      </c>
      <c r="AA205" t="s">
        <v>2343</v>
      </c>
      <c r="AF205" s="4"/>
      <c r="AG205" s="4"/>
      <c r="AH205" t="s">
        <v>79</v>
      </c>
      <c r="AI205" t="s">
        <v>241</v>
      </c>
      <c r="AJ205" t="s">
        <v>472</v>
      </c>
      <c r="AK205" t="s">
        <v>1035</v>
      </c>
      <c r="AL205" t="s">
        <v>1513</v>
      </c>
      <c r="AM205" t="s">
        <v>80</v>
      </c>
      <c r="AN205" t="s">
        <v>1562</v>
      </c>
      <c r="AO205" t="s">
        <v>65</v>
      </c>
      <c r="AP205" t="s">
        <v>2343</v>
      </c>
      <c r="AQ205" t="str">
        <f t="shared" si="3"/>
        <v>146110438221yesFemale436482Facebook436154383059.9819.9845129.9929.9910</v>
      </c>
      <c r="AR205">
        <f>COUNTIF(AQ$2:AQ205,AQ205)</f>
        <v>1</v>
      </c>
    </row>
    <row r="206" spans="1:44" x14ac:dyDescent="0.25">
      <c r="A206">
        <v>147</v>
      </c>
      <c r="B206">
        <v>257</v>
      </c>
      <c r="C206" s="4">
        <v>43823</v>
      </c>
      <c r="D206">
        <v>2</v>
      </c>
      <c r="E206" t="s">
        <v>38</v>
      </c>
      <c r="F206" t="s">
        <v>49</v>
      </c>
      <c r="G206" t="s">
        <v>56</v>
      </c>
      <c r="H206" t="s">
        <v>57</v>
      </c>
      <c r="I206" s="4">
        <v>43662</v>
      </c>
      <c r="J206">
        <v>2</v>
      </c>
      <c r="K206" t="s">
        <v>60</v>
      </c>
      <c r="L206" s="4">
        <v>43615</v>
      </c>
      <c r="M206" s="4">
        <v>43830</v>
      </c>
      <c r="N206">
        <v>2</v>
      </c>
      <c r="O206" t="s">
        <v>114</v>
      </c>
      <c r="P206" t="s">
        <v>276</v>
      </c>
      <c r="Q206">
        <v>2</v>
      </c>
      <c r="R206" t="s">
        <v>502</v>
      </c>
      <c r="S206" t="s">
        <v>1065</v>
      </c>
      <c r="T206" t="s">
        <v>1593</v>
      </c>
      <c r="U206" t="s">
        <v>110</v>
      </c>
      <c r="V206" t="s">
        <v>2031</v>
      </c>
      <c r="W206">
        <v>257.82</v>
      </c>
      <c r="X206">
        <v>119.94</v>
      </c>
      <c r="Y206">
        <v>2</v>
      </c>
      <c r="Z206" t="s">
        <v>2126</v>
      </c>
      <c r="AA206" t="s">
        <v>2401</v>
      </c>
      <c r="AF206" s="4"/>
      <c r="AG206" s="4"/>
      <c r="AH206" t="s">
        <v>84</v>
      </c>
      <c r="AI206" t="s">
        <v>246</v>
      </c>
      <c r="AJ206" t="s">
        <v>549</v>
      </c>
      <c r="AK206" t="s">
        <v>1110</v>
      </c>
      <c r="AL206" t="s">
        <v>1635</v>
      </c>
      <c r="AM206" t="s">
        <v>67</v>
      </c>
      <c r="AN206" t="s">
        <v>1548</v>
      </c>
      <c r="AO206" t="s">
        <v>410</v>
      </c>
      <c r="AP206" t="s">
        <v>2359</v>
      </c>
      <c r="AQ206" t="str">
        <f t="shared" si="3"/>
        <v>147257438232noMale436622Facebook4361543830257.82119.9492227.99314.9920</v>
      </c>
      <c r="AR206">
        <f>COUNTIF(AQ$2:AQ206,AQ206)</f>
        <v>1</v>
      </c>
    </row>
    <row r="207" spans="1:44" x14ac:dyDescent="0.25">
      <c r="A207">
        <v>147</v>
      </c>
      <c r="B207">
        <v>257</v>
      </c>
      <c r="C207" s="4">
        <v>43823</v>
      </c>
      <c r="D207">
        <v>2</v>
      </c>
      <c r="E207" t="s">
        <v>38</v>
      </c>
      <c r="F207" t="s">
        <v>49</v>
      </c>
      <c r="G207" t="s">
        <v>56</v>
      </c>
      <c r="H207" t="s">
        <v>57</v>
      </c>
      <c r="I207" s="4">
        <v>43662</v>
      </c>
      <c r="J207">
        <v>2</v>
      </c>
      <c r="K207" t="s">
        <v>60</v>
      </c>
      <c r="L207" s="4">
        <v>43615</v>
      </c>
      <c r="M207" s="4">
        <v>43830</v>
      </c>
      <c r="N207">
        <v>2</v>
      </c>
      <c r="O207" t="s">
        <v>114</v>
      </c>
      <c r="P207" t="s">
        <v>276</v>
      </c>
      <c r="Q207">
        <v>2</v>
      </c>
      <c r="R207" t="s">
        <v>502</v>
      </c>
      <c r="S207" t="s">
        <v>1065</v>
      </c>
      <c r="T207" t="s">
        <v>1593</v>
      </c>
      <c r="U207" t="s">
        <v>110</v>
      </c>
      <c r="V207" t="s">
        <v>2031</v>
      </c>
      <c r="W207">
        <v>257.82</v>
      </c>
      <c r="X207">
        <v>119.94</v>
      </c>
      <c r="Y207">
        <v>2</v>
      </c>
      <c r="Z207" t="s">
        <v>2126</v>
      </c>
      <c r="AA207" t="s">
        <v>2401</v>
      </c>
      <c r="AF207" s="4"/>
      <c r="AG207" s="4"/>
      <c r="AH207" t="s">
        <v>86</v>
      </c>
      <c r="AI207" t="s">
        <v>248</v>
      </c>
      <c r="AJ207" t="s">
        <v>419</v>
      </c>
      <c r="AK207" t="s">
        <v>981</v>
      </c>
      <c r="AL207" t="s">
        <v>1514</v>
      </c>
      <c r="AM207" t="s">
        <v>67</v>
      </c>
      <c r="AN207" t="s">
        <v>1577</v>
      </c>
      <c r="AO207" t="s">
        <v>547</v>
      </c>
      <c r="AP207" t="s">
        <v>2354</v>
      </c>
      <c r="AQ207" t="str">
        <f t="shared" si="3"/>
        <v>147257438232noMale436622Facebook4361543830257.82119.94713057.95324.9914</v>
      </c>
      <c r="AR207">
        <f>COUNTIF(AQ$2:AQ207,AQ207)</f>
        <v>1</v>
      </c>
    </row>
    <row r="208" spans="1:44" x14ac:dyDescent="0.25">
      <c r="A208">
        <v>148</v>
      </c>
      <c r="B208">
        <v>232</v>
      </c>
      <c r="C208" s="4">
        <v>43826</v>
      </c>
      <c r="D208">
        <v>1</v>
      </c>
      <c r="E208" t="s">
        <v>39</v>
      </c>
      <c r="F208" t="s">
        <v>50</v>
      </c>
      <c r="G208" t="s">
        <v>56</v>
      </c>
      <c r="H208" t="s">
        <v>58</v>
      </c>
      <c r="I208" s="4">
        <v>43574</v>
      </c>
      <c r="J208">
        <v>3</v>
      </c>
      <c r="L208" s="4"/>
      <c r="M208" s="4"/>
      <c r="N208">
        <v>1</v>
      </c>
      <c r="O208" t="s">
        <v>90</v>
      </c>
      <c r="P208" t="s">
        <v>252</v>
      </c>
      <c r="Q208">
        <v>1</v>
      </c>
      <c r="R208" t="s">
        <v>503</v>
      </c>
      <c r="S208" t="s">
        <v>1066</v>
      </c>
      <c r="T208" t="s">
        <v>1594</v>
      </c>
      <c r="U208" t="s">
        <v>69</v>
      </c>
      <c r="V208" t="s">
        <v>1659</v>
      </c>
      <c r="W208">
        <v>9.9499999999999993</v>
      </c>
      <c r="X208">
        <v>4.99</v>
      </c>
      <c r="Y208">
        <v>1</v>
      </c>
      <c r="Z208" t="s">
        <v>410</v>
      </c>
      <c r="AA208" t="s">
        <v>2359</v>
      </c>
      <c r="AF208" s="4"/>
      <c r="AG208" s="4"/>
      <c r="AH208" t="s">
        <v>90</v>
      </c>
      <c r="AI208" t="s">
        <v>252</v>
      </c>
      <c r="AJ208" t="s">
        <v>503</v>
      </c>
      <c r="AK208" t="s">
        <v>1066</v>
      </c>
      <c r="AL208" t="s">
        <v>1594</v>
      </c>
      <c r="AM208" t="s">
        <v>69</v>
      </c>
      <c r="AN208" t="s">
        <v>1659</v>
      </c>
      <c r="AO208" t="s">
        <v>410</v>
      </c>
      <c r="AP208" t="s">
        <v>2359</v>
      </c>
      <c r="AQ208" t="str">
        <f t="shared" si="3"/>
        <v>148232438261noFemale4357439.954.996609.9514.9920</v>
      </c>
      <c r="AR208">
        <f>COUNTIF(AQ$2:AQ208,AQ208)</f>
        <v>1</v>
      </c>
    </row>
    <row r="209" spans="1:44" x14ac:dyDescent="0.25">
      <c r="A209">
        <v>149</v>
      </c>
      <c r="B209">
        <v>425</v>
      </c>
      <c r="C209" s="4">
        <v>43826</v>
      </c>
      <c r="D209">
        <v>5</v>
      </c>
      <c r="E209" t="s">
        <v>36</v>
      </c>
      <c r="F209" t="s">
        <v>47</v>
      </c>
      <c r="G209" t="s">
        <v>56</v>
      </c>
      <c r="H209" t="s">
        <v>57</v>
      </c>
      <c r="I209" s="4">
        <v>43664</v>
      </c>
      <c r="J209">
        <v>2</v>
      </c>
      <c r="K209" t="s">
        <v>60</v>
      </c>
      <c r="L209" s="4">
        <v>43615</v>
      </c>
      <c r="M209" s="4">
        <v>43830</v>
      </c>
      <c r="N209">
        <v>1</v>
      </c>
      <c r="O209" t="s">
        <v>79</v>
      </c>
      <c r="P209" t="s">
        <v>241</v>
      </c>
      <c r="Q209">
        <v>1</v>
      </c>
      <c r="R209" t="s">
        <v>504</v>
      </c>
      <c r="S209" t="s">
        <v>1067</v>
      </c>
      <c r="T209" t="s">
        <v>1527</v>
      </c>
      <c r="U209" t="s">
        <v>67</v>
      </c>
      <c r="V209" t="s">
        <v>1548</v>
      </c>
      <c r="W209">
        <v>110.97</v>
      </c>
      <c r="X209">
        <v>44.97</v>
      </c>
      <c r="Y209">
        <v>1</v>
      </c>
      <c r="Z209" t="s">
        <v>455</v>
      </c>
      <c r="AA209" t="s">
        <v>2340</v>
      </c>
      <c r="AF209" s="4"/>
      <c r="AG209" s="4"/>
      <c r="AH209" t="s">
        <v>79</v>
      </c>
      <c r="AI209" t="s">
        <v>241</v>
      </c>
      <c r="AJ209" t="s">
        <v>504</v>
      </c>
      <c r="AK209" t="s">
        <v>1067</v>
      </c>
      <c r="AL209" t="s">
        <v>1527</v>
      </c>
      <c r="AM209" t="s">
        <v>67</v>
      </c>
      <c r="AN209" t="s">
        <v>1548</v>
      </c>
      <c r="AO209" t="s">
        <v>455</v>
      </c>
      <c r="AP209" t="s">
        <v>2340</v>
      </c>
      <c r="AQ209" t="str">
        <f t="shared" si="3"/>
        <v>149425438265noMale436642Facebook4361543830110.9744.97410936.99314.9915</v>
      </c>
      <c r="AR209">
        <f>COUNTIF(AQ$2:AQ209,AQ209)</f>
        <v>1</v>
      </c>
    </row>
    <row r="210" spans="1:44" x14ac:dyDescent="0.25">
      <c r="A210">
        <v>150</v>
      </c>
      <c r="B210">
        <v>6</v>
      </c>
      <c r="C210" s="4">
        <v>43827</v>
      </c>
      <c r="D210">
        <v>9</v>
      </c>
      <c r="E210" t="s">
        <v>41</v>
      </c>
      <c r="F210" t="s">
        <v>52</v>
      </c>
      <c r="G210" t="s">
        <v>55</v>
      </c>
      <c r="H210" t="s">
        <v>57</v>
      </c>
      <c r="I210" s="4">
        <v>43739</v>
      </c>
      <c r="J210">
        <v>2</v>
      </c>
      <c r="K210" t="s">
        <v>60</v>
      </c>
      <c r="L210" s="4">
        <v>43615</v>
      </c>
      <c r="M210" s="4">
        <v>43830</v>
      </c>
      <c r="N210">
        <v>2</v>
      </c>
      <c r="O210" t="s">
        <v>115</v>
      </c>
      <c r="P210" t="s">
        <v>277</v>
      </c>
      <c r="Q210">
        <v>2</v>
      </c>
      <c r="R210" t="s">
        <v>505</v>
      </c>
      <c r="S210" t="s">
        <v>1068</v>
      </c>
      <c r="T210" t="s">
        <v>1595</v>
      </c>
      <c r="U210" t="s">
        <v>88</v>
      </c>
      <c r="V210" t="s">
        <v>2047</v>
      </c>
      <c r="W210">
        <v>367.96</v>
      </c>
      <c r="X210">
        <v>89.96</v>
      </c>
      <c r="Y210">
        <v>2</v>
      </c>
      <c r="Z210" t="s">
        <v>2127</v>
      </c>
      <c r="AA210" t="s">
        <v>2402</v>
      </c>
      <c r="AF210" s="4"/>
      <c r="AG210" s="4"/>
      <c r="AH210" t="s">
        <v>86</v>
      </c>
      <c r="AI210" t="s">
        <v>248</v>
      </c>
      <c r="AJ210" t="s">
        <v>441</v>
      </c>
      <c r="AK210" t="s">
        <v>2640</v>
      </c>
      <c r="AL210" t="s">
        <v>1535</v>
      </c>
      <c r="AM210" t="s">
        <v>80</v>
      </c>
      <c r="AN210" t="s">
        <v>1577</v>
      </c>
      <c r="AO210" t="s">
        <v>530</v>
      </c>
      <c r="AP210" t="s">
        <v>2367</v>
      </c>
      <c r="AQ210" t="str">
        <f t="shared" si="3"/>
        <v>1506438279yesMale437392Facebook4361543830367.9689.96710643.99224.9916</v>
      </c>
      <c r="AR210">
        <f>COUNTIF(AQ$2:AQ210,AQ210)</f>
        <v>1</v>
      </c>
    </row>
    <row r="211" spans="1:44" x14ac:dyDescent="0.25">
      <c r="A211">
        <v>150</v>
      </c>
      <c r="B211">
        <v>6</v>
      </c>
      <c r="C211" s="4">
        <v>43827</v>
      </c>
      <c r="D211">
        <v>9</v>
      </c>
      <c r="E211" t="s">
        <v>41</v>
      </c>
      <c r="F211" t="s">
        <v>52</v>
      </c>
      <c r="G211" t="s">
        <v>55</v>
      </c>
      <c r="H211" t="s">
        <v>57</v>
      </c>
      <c r="I211" s="4">
        <v>43739</v>
      </c>
      <c r="J211">
        <v>2</v>
      </c>
      <c r="K211" t="s">
        <v>60</v>
      </c>
      <c r="L211" s="4">
        <v>43615</v>
      </c>
      <c r="M211" s="4">
        <v>43830</v>
      </c>
      <c r="N211">
        <v>2</v>
      </c>
      <c r="O211" t="s">
        <v>115</v>
      </c>
      <c r="P211" t="s">
        <v>277</v>
      </c>
      <c r="Q211">
        <v>2</v>
      </c>
      <c r="R211" t="s">
        <v>505</v>
      </c>
      <c r="S211" t="s">
        <v>1068</v>
      </c>
      <c r="T211" t="s">
        <v>1595</v>
      </c>
      <c r="U211" t="s">
        <v>88</v>
      </c>
      <c r="V211" t="s">
        <v>2047</v>
      </c>
      <c r="W211">
        <v>367.96</v>
      </c>
      <c r="X211">
        <v>89.96</v>
      </c>
      <c r="Y211">
        <v>2</v>
      </c>
      <c r="Z211" t="s">
        <v>2127</v>
      </c>
      <c r="AA211" t="s">
        <v>2402</v>
      </c>
      <c r="AF211" s="4"/>
      <c r="AG211" s="4"/>
      <c r="AH211" t="s">
        <v>70</v>
      </c>
      <c r="AI211" t="s">
        <v>232</v>
      </c>
      <c r="AJ211" t="s">
        <v>865</v>
      </c>
      <c r="AK211" t="s">
        <v>2641</v>
      </c>
      <c r="AL211" t="s">
        <v>1859</v>
      </c>
      <c r="AM211" t="s">
        <v>80</v>
      </c>
      <c r="AN211" t="s">
        <v>1517</v>
      </c>
      <c r="AO211" t="s">
        <v>640</v>
      </c>
      <c r="AP211" t="s">
        <v>2393</v>
      </c>
      <c r="AQ211" t="str">
        <f t="shared" si="3"/>
        <v>1506438279yesMale437392Facebook4361543830367.9689.96591139.99219.9917</v>
      </c>
      <c r="AR211">
        <f>COUNTIF(AQ$2:AQ211,AQ211)</f>
        <v>1</v>
      </c>
    </row>
    <row r="212" spans="1:44" x14ac:dyDescent="0.25">
      <c r="A212">
        <v>151</v>
      </c>
      <c r="B212">
        <v>117</v>
      </c>
      <c r="C212" s="4">
        <v>43828</v>
      </c>
      <c r="D212">
        <v>1</v>
      </c>
      <c r="E212" t="s">
        <v>39</v>
      </c>
      <c r="F212" t="s">
        <v>50</v>
      </c>
      <c r="G212" t="s">
        <v>56</v>
      </c>
      <c r="H212" t="s">
        <v>57</v>
      </c>
      <c r="I212" s="4">
        <v>43689</v>
      </c>
      <c r="J212">
        <v>3</v>
      </c>
      <c r="K212" t="s">
        <v>59</v>
      </c>
      <c r="L212" s="4">
        <v>43615</v>
      </c>
      <c r="M212" s="4">
        <v>43830</v>
      </c>
      <c r="N212">
        <v>1</v>
      </c>
      <c r="O212" t="s">
        <v>69</v>
      </c>
      <c r="P212" t="s">
        <v>231</v>
      </c>
      <c r="Q212">
        <v>1</v>
      </c>
      <c r="R212" t="s">
        <v>434</v>
      </c>
      <c r="S212" t="s">
        <v>991</v>
      </c>
      <c r="T212" t="s">
        <v>1524</v>
      </c>
      <c r="U212" t="s">
        <v>69</v>
      </c>
      <c r="V212" t="s">
        <v>1517</v>
      </c>
      <c r="W212">
        <v>929.99</v>
      </c>
      <c r="X212">
        <v>19.989999999999998</v>
      </c>
      <c r="Y212">
        <v>1</v>
      </c>
      <c r="Z212" t="s">
        <v>69</v>
      </c>
      <c r="AA212" t="s">
        <v>2360</v>
      </c>
      <c r="AF212" s="4"/>
      <c r="AG212" s="4"/>
      <c r="AH212" t="s">
        <v>69</v>
      </c>
      <c r="AI212" t="s">
        <v>231</v>
      </c>
      <c r="AJ212" t="s">
        <v>434</v>
      </c>
      <c r="AK212" t="s">
        <v>991</v>
      </c>
      <c r="AL212" t="s">
        <v>1524</v>
      </c>
      <c r="AM212" t="s">
        <v>69</v>
      </c>
      <c r="AN212" t="s">
        <v>1517</v>
      </c>
      <c r="AO212" t="s">
        <v>69</v>
      </c>
      <c r="AP212" t="s">
        <v>2360</v>
      </c>
      <c r="AQ212" t="str">
        <f t="shared" si="3"/>
        <v>151117438281noMale436893Google Ads4361543830929.9919.991152929.99119.991</v>
      </c>
      <c r="AR212">
        <f>COUNTIF(AQ$2:AQ212,AQ212)</f>
        <v>1</v>
      </c>
    </row>
    <row r="213" spans="1:44" x14ac:dyDescent="0.25">
      <c r="A213">
        <v>152</v>
      </c>
      <c r="B213">
        <v>450</v>
      </c>
      <c r="C213" s="4">
        <v>43829</v>
      </c>
      <c r="D213">
        <v>8</v>
      </c>
      <c r="E213" t="s">
        <v>43</v>
      </c>
      <c r="F213" t="s">
        <v>54</v>
      </c>
      <c r="G213" t="s">
        <v>55</v>
      </c>
      <c r="H213" t="s">
        <v>57</v>
      </c>
      <c r="I213" s="4">
        <v>43668</v>
      </c>
      <c r="J213">
        <v>3</v>
      </c>
      <c r="K213" t="s">
        <v>59</v>
      </c>
      <c r="L213" s="4">
        <v>43615</v>
      </c>
      <c r="M213" s="4">
        <v>43830</v>
      </c>
      <c r="N213">
        <v>2</v>
      </c>
      <c r="O213" t="s">
        <v>116</v>
      </c>
      <c r="P213" t="s">
        <v>278</v>
      </c>
      <c r="Q213">
        <v>2</v>
      </c>
      <c r="R213" t="s">
        <v>506</v>
      </c>
      <c r="S213" t="s">
        <v>1069</v>
      </c>
      <c r="T213" t="s">
        <v>1596</v>
      </c>
      <c r="U213" t="s">
        <v>180</v>
      </c>
      <c r="V213" t="s">
        <v>2042</v>
      </c>
      <c r="W213">
        <v>92.77</v>
      </c>
      <c r="X213">
        <v>39.97</v>
      </c>
      <c r="Y213">
        <v>2</v>
      </c>
      <c r="Z213" t="s">
        <v>2128</v>
      </c>
      <c r="AA213" t="s">
        <v>2403</v>
      </c>
      <c r="AF213" s="4"/>
      <c r="AG213" s="4"/>
      <c r="AH213" t="s">
        <v>67</v>
      </c>
      <c r="AI213" t="s">
        <v>229</v>
      </c>
      <c r="AJ213" t="s">
        <v>412</v>
      </c>
      <c r="AK213" t="s">
        <v>974</v>
      </c>
      <c r="AL213" t="s">
        <v>1507</v>
      </c>
      <c r="AM213" t="s">
        <v>80</v>
      </c>
      <c r="AN213" t="s">
        <v>1548</v>
      </c>
      <c r="AO213" t="s">
        <v>79</v>
      </c>
      <c r="AP213" t="s">
        <v>2349</v>
      </c>
      <c r="AQ213" t="str">
        <f t="shared" si="3"/>
        <v>152450438298yesMale436683Google Ads436154383092.7739.97317228.89214.994</v>
      </c>
      <c r="AR213">
        <f>COUNTIF(AQ$2:AQ213,AQ213)</f>
        <v>1</v>
      </c>
    </row>
    <row r="214" spans="1:44" x14ac:dyDescent="0.25">
      <c r="A214">
        <v>152</v>
      </c>
      <c r="B214">
        <v>450</v>
      </c>
      <c r="C214" s="4">
        <v>43829</v>
      </c>
      <c r="D214">
        <v>8</v>
      </c>
      <c r="E214" t="s">
        <v>43</v>
      </c>
      <c r="F214" t="s">
        <v>54</v>
      </c>
      <c r="G214" t="s">
        <v>55</v>
      </c>
      <c r="H214" t="s">
        <v>57</v>
      </c>
      <c r="I214" s="4">
        <v>43668</v>
      </c>
      <c r="J214">
        <v>3</v>
      </c>
      <c r="K214" t="s">
        <v>59</v>
      </c>
      <c r="L214" s="4">
        <v>43615</v>
      </c>
      <c r="M214" s="4">
        <v>43830</v>
      </c>
      <c r="N214">
        <v>2</v>
      </c>
      <c r="O214" t="s">
        <v>116</v>
      </c>
      <c r="P214" t="s">
        <v>278</v>
      </c>
      <c r="Q214">
        <v>2</v>
      </c>
      <c r="R214" t="s">
        <v>506</v>
      </c>
      <c r="S214" t="s">
        <v>1069</v>
      </c>
      <c r="T214" t="s">
        <v>1596</v>
      </c>
      <c r="U214" t="s">
        <v>180</v>
      </c>
      <c r="V214" t="s">
        <v>2042</v>
      </c>
      <c r="W214">
        <v>92.77</v>
      </c>
      <c r="X214">
        <v>39.97</v>
      </c>
      <c r="Y214">
        <v>2</v>
      </c>
      <c r="Z214" t="s">
        <v>2128</v>
      </c>
      <c r="AA214" t="s">
        <v>2403</v>
      </c>
      <c r="AF214" s="4"/>
      <c r="AG214" s="4"/>
      <c r="AH214" t="s">
        <v>90</v>
      </c>
      <c r="AI214" t="s">
        <v>252</v>
      </c>
      <c r="AJ214" t="s">
        <v>431</v>
      </c>
      <c r="AK214" t="s">
        <v>994</v>
      </c>
      <c r="AL214" t="s">
        <v>1526</v>
      </c>
      <c r="AM214" t="s">
        <v>69</v>
      </c>
      <c r="AN214" t="s">
        <v>1562</v>
      </c>
      <c r="AO214" t="s">
        <v>410</v>
      </c>
      <c r="AP214" t="s">
        <v>2359</v>
      </c>
      <c r="AQ214" t="str">
        <f t="shared" si="3"/>
        <v>152450438298yesMale436683Google Ads436154383092.7739.9762434.9919.9920</v>
      </c>
      <c r="AR214">
        <f>COUNTIF(AQ$2:AQ214,AQ214)</f>
        <v>1</v>
      </c>
    </row>
    <row r="215" spans="1:44" x14ac:dyDescent="0.25">
      <c r="A215">
        <v>153</v>
      </c>
      <c r="B215">
        <v>45</v>
      </c>
      <c r="C215" s="4">
        <v>43830</v>
      </c>
      <c r="D215">
        <v>1</v>
      </c>
      <c r="E215" t="s">
        <v>39</v>
      </c>
      <c r="F215" t="s">
        <v>50</v>
      </c>
      <c r="G215" t="s">
        <v>56</v>
      </c>
      <c r="H215" t="s">
        <v>58</v>
      </c>
      <c r="I215" s="4">
        <v>43720</v>
      </c>
      <c r="J215">
        <v>1</v>
      </c>
      <c r="K215" t="s">
        <v>61</v>
      </c>
      <c r="L215" s="4">
        <v>43615</v>
      </c>
      <c r="M215" s="4">
        <v>43830</v>
      </c>
      <c r="N215">
        <v>1</v>
      </c>
      <c r="O215" t="s">
        <v>80</v>
      </c>
      <c r="P215" t="s">
        <v>242</v>
      </c>
      <c r="Q215">
        <v>1</v>
      </c>
      <c r="R215" t="s">
        <v>507</v>
      </c>
      <c r="S215" t="s">
        <v>1070</v>
      </c>
      <c r="T215" t="s">
        <v>1597</v>
      </c>
      <c r="U215" t="s">
        <v>69</v>
      </c>
      <c r="V215" t="s">
        <v>1562</v>
      </c>
      <c r="W215">
        <v>23.99</v>
      </c>
      <c r="X215">
        <v>9.99</v>
      </c>
      <c r="Y215">
        <v>1</v>
      </c>
      <c r="Z215" t="s">
        <v>69</v>
      </c>
      <c r="AA215" t="s">
        <v>2360</v>
      </c>
      <c r="AF215" s="4"/>
      <c r="AG215" s="4"/>
      <c r="AH215" t="s">
        <v>80</v>
      </c>
      <c r="AI215" t="s">
        <v>242</v>
      </c>
      <c r="AJ215" t="s">
        <v>507</v>
      </c>
      <c r="AK215" t="s">
        <v>1070</v>
      </c>
      <c r="AL215" t="s">
        <v>1597</v>
      </c>
      <c r="AM215" t="s">
        <v>69</v>
      </c>
      <c r="AN215" t="s">
        <v>1562</v>
      </c>
      <c r="AO215" t="s">
        <v>69</v>
      </c>
      <c r="AP215" t="s">
        <v>2360</v>
      </c>
      <c r="AQ215" t="str">
        <f t="shared" si="3"/>
        <v>15345438301noFemale437201YouTube436154383023.999.9923323.9919.991</v>
      </c>
      <c r="AR215">
        <f>COUNTIF(AQ$2:AQ215,AQ215)</f>
        <v>1</v>
      </c>
    </row>
    <row r="216" spans="1:44" x14ac:dyDescent="0.25">
      <c r="A216">
        <v>154</v>
      </c>
      <c r="B216">
        <v>62</v>
      </c>
      <c r="C216" s="4">
        <v>43830</v>
      </c>
      <c r="D216">
        <v>3</v>
      </c>
      <c r="E216" t="s">
        <v>34</v>
      </c>
      <c r="F216" t="s">
        <v>45</v>
      </c>
      <c r="G216" t="s">
        <v>56</v>
      </c>
      <c r="H216" t="s">
        <v>58</v>
      </c>
      <c r="I216" s="4">
        <v>43693</v>
      </c>
      <c r="J216">
        <v>1</v>
      </c>
      <c r="K216" t="s">
        <v>61</v>
      </c>
      <c r="L216" s="4">
        <v>43615</v>
      </c>
      <c r="M216" s="4">
        <v>43830</v>
      </c>
      <c r="N216">
        <v>1</v>
      </c>
      <c r="O216" t="s">
        <v>90</v>
      </c>
      <c r="P216" t="s">
        <v>252</v>
      </c>
      <c r="Q216">
        <v>1</v>
      </c>
      <c r="R216" t="s">
        <v>90</v>
      </c>
      <c r="S216" t="s">
        <v>1040</v>
      </c>
      <c r="T216" t="s">
        <v>1598</v>
      </c>
      <c r="U216" t="s">
        <v>69</v>
      </c>
      <c r="V216" t="s">
        <v>1562</v>
      </c>
      <c r="W216">
        <v>219.99</v>
      </c>
      <c r="X216">
        <v>9.99</v>
      </c>
      <c r="Y216">
        <v>1</v>
      </c>
      <c r="Z216" t="s">
        <v>410</v>
      </c>
      <c r="AA216" t="s">
        <v>2359</v>
      </c>
      <c r="AF216" s="4"/>
      <c r="AG216" s="4"/>
      <c r="AH216" t="s">
        <v>90</v>
      </c>
      <c r="AI216" t="s">
        <v>252</v>
      </c>
      <c r="AJ216" t="s">
        <v>90</v>
      </c>
      <c r="AK216" t="s">
        <v>1040</v>
      </c>
      <c r="AL216" t="s">
        <v>1598</v>
      </c>
      <c r="AM216" t="s">
        <v>69</v>
      </c>
      <c r="AN216" t="s">
        <v>1562</v>
      </c>
      <c r="AO216" t="s">
        <v>410</v>
      </c>
      <c r="AP216" t="s">
        <v>2359</v>
      </c>
      <c r="AQ216" t="str">
        <f t="shared" si="3"/>
        <v>15462438303noFemale436931YouTube4361543830219.999.9966219.9919.9920</v>
      </c>
      <c r="AR216">
        <f>COUNTIF(AQ$2:AQ216,AQ216)</f>
        <v>1</v>
      </c>
    </row>
    <row r="217" spans="1:44" x14ac:dyDescent="0.25">
      <c r="A217">
        <v>155</v>
      </c>
      <c r="B217">
        <v>121</v>
      </c>
      <c r="C217" s="4">
        <v>43830</v>
      </c>
      <c r="D217">
        <v>3</v>
      </c>
      <c r="E217" t="s">
        <v>34</v>
      </c>
      <c r="F217" t="s">
        <v>45</v>
      </c>
      <c r="G217" t="s">
        <v>56</v>
      </c>
      <c r="H217" t="s">
        <v>58</v>
      </c>
      <c r="I217" s="4">
        <v>43690</v>
      </c>
      <c r="J217">
        <v>2</v>
      </c>
      <c r="K217" t="s">
        <v>60</v>
      </c>
      <c r="L217" s="4">
        <v>43615</v>
      </c>
      <c r="M217" s="4">
        <v>43830</v>
      </c>
      <c r="N217">
        <v>1</v>
      </c>
      <c r="O217" t="s">
        <v>80</v>
      </c>
      <c r="P217" t="s">
        <v>242</v>
      </c>
      <c r="Q217">
        <v>1</v>
      </c>
      <c r="R217" t="s">
        <v>508</v>
      </c>
      <c r="S217" t="s">
        <v>1071</v>
      </c>
      <c r="T217" t="s">
        <v>1587</v>
      </c>
      <c r="U217" t="s">
        <v>80</v>
      </c>
      <c r="V217" t="s">
        <v>1548</v>
      </c>
      <c r="W217">
        <v>109.98</v>
      </c>
      <c r="X217">
        <v>29.98</v>
      </c>
      <c r="Y217">
        <v>1</v>
      </c>
      <c r="Z217" t="s">
        <v>79</v>
      </c>
      <c r="AA217" t="s">
        <v>2349</v>
      </c>
      <c r="AF217" s="4"/>
      <c r="AG217" s="4"/>
      <c r="AH217" t="s">
        <v>80</v>
      </c>
      <c r="AI217" t="s">
        <v>242</v>
      </c>
      <c r="AJ217" t="s">
        <v>508</v>
      </c>
      <c r="AK217" t="s">
        <v>1071</v>
      </c>
      <c r="AL217" t="s">
        <v>1587</v>
      </c>
      <c r="AM217" t="s">
        <v>80</v>
      </c>
      <c r="AN217" t="s">
        <v>1548</v>
      </c>
      <c r="AO217" t="s">
        <v>79</v>
      </c>
      <c r="AP217" t="s">
        <v>2349</v>
      </c>
      <c r="AQ217" t="str">
        <f t="shared" si="3"/>
        <v>155121438303noFemale436902Facebook4361543830109.9829.98212354.99214.994</v>
      </c>
      <c r="AR217">
        <f>COUNTIF(AQ$2:AQ217,AQ217)</f>
        <v>1</v>
      </c>
    </row>
    <row r="218" spans="1:44" x14ac:dyDescent="0.25">
      <c r="A218">
        <v>156</v>
      </c>
      <c r="B218">
        <v>207</v>
      </c>
      <c r="C218" s="4">
        <v>43830</v>
      </c>
      <c r="D218">
        <v>11</v>
      </c>
      <c r="E218" t="s">
        <v>37</v>
      </c>
      <c r="F218" t="s">
        <v>48</v>
      </c>
      <c r="G218" t="s">
        <v>56</v>
      </c>
      <c r="H218" t="s">
        <v>57</v>
      </c>
      <c r="I218" s="4">
        <v>43682</v>
      </c>
      <c r="J218">
        <v>2</v>
      </c>
      <c r="K218" t="s">
        <v>60</v>
      </c>
      <c r="L218" s="4">
        <v>43615</v>
      </c>
      <c r="M218" s="4">
        <v>43830</v>
      </c>
      <c r="N218">
        <v>1</v>
      </c>
      <c r="O218" t="s">
        <v>70</v>
      </c>
      <c r="P218" t="s">
        <v>232</v>
      </c>
      <c r="Q218">
        <v>1</v>
      </c>
      <c r="R218" t="s">
        <v>484</v>
      </c>
      <c r="S218" t="s">
        <v>1038</v>
      </c>
      <c r="T218" t="s">
        <v>1576</v>
      </c>
      <c r="U218" t="s">
        <v>69</v>
      </c>
      <c r="V218" t="s">
        <v>1517</v>
      </c>
      <c r="W218">
        <v>35.97</v>
      </c>
      <c r="X218">
        <v>19.989999999999998</v>
      </c>
      <c r="Y218">
        <v>1</v>
      </c>
      <c r="Z218" t="s">
        <v>640</v>
      </c>
      <c r="AA218" t="s">
        <v>2393</v>
      </c>
      <c r="AF218" s="4"/>
      <c r="AG218" s="4"/>
      <c r="AH218" t="s">
        <v>70</v>
      </c>
      <c r="AI218" t="s">
        <v>232</v>
      </c>
      <c r="AJ218" t="s">
        <v>484</v>
      </c>
      <c r="AK218" t="s">
        <v>1038</v>
      </c>
      <c r="AL218" t="s">
        <v>1576</v>
      </c>
      <c r="AM218" t="s">
        <v>69</v>
      </c>
      <c r="AN218" t="s">
        <v>1517</v>
      </c>
      <c r="AO218" t="s">
        <v>640</v>
      </c>
      <c r="AP218" t="s">
        <v>2393</v>
      </c>
      <c r="AQ218" t="str">
        <f t="shared" si="3"/>
        <v>1562074383011noMale436822Facebook436154383035.9719.99515435.97119.9917</v>
      </c>
      <c r="AR218">
        <f>COUNTIF(AQ$2:AQ218,AQ218)</f>
        <v>1</v>
      </c>
    </row>
    <row r="219" spans="1:44" x14ac:dyDescent="0.25">
      <c r="A219">
        <v>157</v>
      </c>
      <c r="B219">
        <v>365</v>
      </c>
      <c r="C219" s="4">
        <v>43830</v>
      </c>
      <c r="D219">
        <v>11</v>
      </c>
      <c r="E219" t="s">
        <v>37</v>
      </c>
      <c r="F219" t="s">
        <v>48</v>
      </c>
      <c r="G219" t="s">
        <v>56</v>
      </c>
      <c r="H219" t="s">
        <v>57</v>
      </c>
      <c r="I219" s="4">
        <v>43567</v>
      </c>
      <c r="J219">
        <v>1</v>
      </c>
      <c r="L219" s="4"/>
      <c r="M219" s="4"/>
      <c r="N219">
        <v>1</v>
      </c>
      <c r="O219" t="s">
        <v>80</v>
      </c>
      <c r="P219" t="s">
        <v>242</v>
      </c>
      <c r="Q219">
        <v>1</v>
      </c>
      <c r="R219" t="s">
        <v>509</v>
      </c>
      <c r="S219" t="s">
        <v>1072</v>
      </c>
      <c r="T219" t="s">
        <v>1599</v>
      </c>
      <c r="U219" t="s">
        <v>69</v>
      </c>
      <c r="V219" t="s">
        <v>1548</v>
      </c>
      <c r="W219">
        <v>249.99</v>
      </c>
      <c r="X219">
        <v>14.99</v>
      </c>
      <c r="Y219">
        <v>1</v>
      </c>
      <c r="Z219" t="s">
        <v>79</v>
      </c>
      <c r="AA219" t="s">
        <v>2349</v>
      </c>
      <c r="AF219" s="4"/>
      <c r="AG219" s="4"/>
      <c r="AH219" t="s">
        <v>80</v>
      </c>
      <c r="AI219" t="s">
        <v>242</v>
      </c>
      <c r="AJ219" t="s">
        <v>509</v>
      </c>
      <c r="AK219" t="s">
        <v>1072</v>
      </c>
      <c r="AL219" t="s">
        <v>1599</v>
      </c>
      <c r="AM219" t="s">
        <v>69</v>
      </c>
      <c r="AN219" t="s">
        <v>1548</v>
      </c>
      <c r="AO219" t="s">
        <v>79</v>
      </c>
      <c r="AP219" t="s">
        <v>2349</v>
      </c>
      <c r="AQ219" t="str">
        <f t="shared" si="3"/>
        <v>1573654383011noMale435671249.9914.99285249.99114.994</v>
      </c>
      <c r="AR219">
        <f>COUNTIF(AQ$2:AQ219,AQ219)</f>
        <v>1</v>
      </c>
    </row>
    <row r="220" spans="1:44" x14ac:dyDescent="0.25">
      <c r="A220">
        <v>158</v>
      </c>
      <c r="B220">
        <v>445</v>
      </c>
      <c r="C220" s="4">
        <v>43830</v>
      </c>
      <c r="D220">
        <v>5</v>
      </c>
      <c r="E220" t="s">
        <v>36</v>
      </c>
      <c r="F220" t="s">
        <v>47</v>
      </c>
      <c r="G220" t="s">
        <v>56</v>
      </c>
      <c r="H220" t="s">
        <v>57</v>
      </c>
      <c r="I220" s="4">
        <v>43815</v>
      </c>
      <c r="J220">
        <v>3</v>
      </c>
      <c r="K220" t="s">
        <v>59</v>
      </c>
      <c r="L220" s="4">
        <v>43615</v>
      </c>
      <c r="M220" s="4">
        <v>43830</v>
      </c>
      <c r="N220">
        <v>2</v>
      </c>
      <c r="O220" t="s">
        <v>89</v>
      </c>
      <c r="P220" t="s">
        <v>251</v>
      </c>
      <c r="Q220">
        <v>2</v>
      </c>
      <c r="R220" t="s">
        <v>424</v>
      </c>
      <c r="S220" t="s">
        <v>986</v>
      </c>
      <c r="T220" t="s">
        <v>1519</v>
      </c>
      <c r="U220" t="s">
        <v>88</v>
      </c>
      <c r="V220" t="s">
        <v>2039</v>
      </c>
      <c r="W220">
        <v>155.96</v>
      </c>
      <c r="X220">
        <v>49.96</v>
      </c>
      <c r="Y220">
        <v>2</v>
      </c>
      <c r="Z220" t="s">
        <v>2093</v>
      </c>
      <c r="AA220" t="s">
        <v>2358</v>
      </c>
      <c r="AF220" s="4"/>
      <c r="AG220" s="4"/>
      <c r="AH220" t="s">
        <v>90</v>
      </c>
      <c r="AI220" t="s">
        <v>252</v>
      </c>
      <c r="AJ220" t="s">
        <v>431</v>
      </c>
      <c r="AK220" t="s">
        <v>994</v>
      </c>
      <c r="AL220" t="s">
        <v>1526</v>
      </c>
      <c r="AM220" t="s">
        <v>80</v>
      </c>
      <c r="AN220" t="s">
        <v>1562</v>
      </c>
      <c r="AO220" t="s">
        <v>410</v>
      </c>
      <c r="AP220" t="s">
        <v>2359</v>
      </c>
      <c r="AQ220" t="str">
        <f t="shared" si="3"/>
        <v>158445438305noMale438153Google Ads4361543830155.9649.9662434.9929.9920</v>
      </c>
      <c r="AR220">
        <f>COUNTIF(AQ$2:AQ220,AQ220)</f>
        <v>1</v>
      </c>
    </row>
    <row r="221" spans="1:44" x14ac:dyDescent="0.25">
      <c r="A221">
        <v>158</v>
      </c>
      <c r="B221">
        <v>445</v>
      </c>
      <c r="C221" s="4">
        <v>43830</v>
      </c>
      <c r="D221">
        <v>5</v>
      </c>
      <c r="E221" t="s">
        <v>36</v>
      </c>
      <c r="F221" t="s">
        <v>47</v>
      </c>
      <c r="G221" t="s">
        <v>56</v>
      </c>
      <c r="H221" t="s">
        <v>57</v>
      </c>
      <c r="I221" s="4">
        <v>43815</v>
      </c>
      <c r="J221">
        <v>3</v>
      </c>
      <c r="K221" t="s">
        <v>59</v>
      </c>
      <c r="L221" s="4">
        <v>43615</v>
      </c>
      <c r="M221" s="4">
        <v>43830</v>
      </c>
      <c r="N221">
        <v>2</v>
      </c>
      <c r="O221" t="s">
        <v>89</v>
      </c>
      <c r="P221" t="s">
        <v>251</v>
      </c>
      <c r="Q221">
        <v>2</v>
      </c>
      <c r="R221" t="s">
        <v>424</v>
      </c>
      <c r="S221" t="s">
        <v>986</v>
      </c>
      <c r="T221" t="s">
        <v>1519</v>
      </c>
      <c r="U221" t="s">
        <v>88</v>
      </c>
      <c r="V221" t="s">
        <v>2039</v>
      </c>
      <c r="W221">
        <v>155.96</v>
      </c>
      <c r="X221">
        <v>49.96</v>
      </c>
      <c r="Y221">
        <v>2</v>
      </c>
      <c r="Z221" t="s">
        <v>2093</v>
      </c>
      <c r="AA221" t="s">
        <v>2358</v>
      </c>
      <c r="AF221" s="4"/>
      <c r="AG221" s="4"/>
      <c r="AH221" t="s">
        <v>67</v>
      </c>
      <c r="AI221" t="s">
        <v>229</v>
      </c>
      <c r="AJ221" t="s">
        <v>478</v>
      </c>
      <c r="AK221" t="s">
        <v>1041</v>
      </c>
      <c r="AL221" t="s">
        <v>1569</v>
      </c>
      <c r="AM221" t="s">
        <v>80</v>
      </c>
      <c r="AN221" t="s">
        <v>1548</v>
      </c>
      <c r="AO221" t="s">
        <v>90</v>
      </c>
      <c r="AP221" t="s">
        <v>2328</v>
      </c>
      <c r="AQ221" t="str">
        <f t="shared" si="3"/>
        <v>158445438305noMale438153Google Ads4361543830155.9649.9633242.99214.996</v>
      </c>
      <c r="AR221">
        <f>COUNTIF(AQ$2:AQ221,AQ221)</f>
        <v>1</v>
      </c>
    </row>
    <row r="222" spans="1:44" x14ac:dyDescent="0.25">
      <c r="A222">
        <v>159</v>
      </c>
      <c r="B222">
        <v>253</v>
      </c>
      <c r="C222" s="4">
        <v>43832</v>
      </c>
      <c r="D222">
        <v>6</v>
      </c>
      <c r="E222" t="s">
        <v>33</v>
      </c>
      <c r="F222" t="s">
        <v>44</v>
      </c>
      <c r="G222" t="s">
        <v>55</v>
      </c>
      <c r="H222" t="s">
        <v>57</v>
      </c>
      <c r="I222" s="4">
        <v>43641</v>
      </c>
      <c r="J222">
        <v>3</v>
      </c>
      <c r="K222" t="s">
        <v>59</v>
      </c>
      <c r="L222" s="4">
        <v>43615</v>
      </c>
      <c r="M222" s="4">
        <v>43830</v>
      </c>
      <c r="N222">
        <v>2</v>
      </c>
      <c r="O222" t="s">
        <v>117</v>
      </c>
      <c r="P222" t="s">
        <v>279</v>
      </c>
      <c r="Q222">
        <v>2</v>
      </c>
      <c r="R222" t="s">
        <v>510</v>
      </c>
      <c r="S222" t="s">
        <v>1073</v>
      </c>
      <c r="T222" t="s">
        <v>1600</v>
      </c>
      <c r="U222" t="s">
        <v>85</v>
      </c>
      <c r="V222" t="s">
        <v>2042</v>
      </c>
      <c r="W222">
        <v>99.97</v>
      </c>
      <c r="X222">
        <v>34.97</v>
      </c>
      <c r="Y222">
        <v>2</v>
      </c>
      <c r="Z222" t="s">
        <v>2129</v>
      </c>
      <c r="AA222" t="s">
        <v>2404</v>
      </c>
      <c r="AF222" s="4"/>
      <c r="AG222" s="4"/>
      <c r="AH222" t="s">
        <v>79</v>
      </c>
      <c r="AI222" t="s">
        <v>241</v>
      </c>
      <c r="AJ222" t="s">
        <v>472</v>
      </c>
      <c r="AK222" t="s">
        <v>1035</v>
      </c>
      <c r="AL222" t="s">
        <v>1513</v>
      </c>
      <c r="AM222" t="s">
        <v>69</v>
      </c>
      <c r="AN222" t="s">
        <v>1548</v>
      </c>
      <c r="AO222" t="s">
        <v>65</v>
      </c>
      <c r="AP222" t="s">
        <v>2343</v>
      </c>
      <c r="AQ222" t="str">
        <f t="shared" si="3"/>
        <v>159253438326yesMale436413Google Ads436154383099.9734.9745129.99114.9910</v>
      </c>
      <c r="AR222">
        <f>COUNTIF(AQ$2:AQ222,AQ222)</f>
        <v>1</v>
      </c>
    </row>
    <row r="223" spans="1:44" x14ac:dyDescent="0.25">
      <c r="A223">
        <v>159</v>
      </c>
      <c r="B223">
        <v>253</v>
      </c>
      <c r="C223" s="4">
        <v>43832</v>
      </c>
      <c r="D223">
        <v>6</v>
      </c>
      <c r="E223" t="s">
        <v>33</v>
      </c>
      <c r="F223" t="s">
        <v>44</v>
      </c>
      <c r="G223" t="s">
        <v>55</v>
      </c>
      <c r="H223" t="s">
        <v>57</v>
      </c>
      <c r="I223" s="4">
        <v>43641</v>
      </c>
      <c r="J223">
        <v>3</v>
      </c>
      <c r="K223" t="s">
        <v>59</v>
      </c>
      <c r="L223" s="4">
        <v>43615</v>
      </c>
      <c r="M223" s="4">
        <v>43830</v>
      </c>
      <c r="N223">
        <v>2</v>
      </c>
      <c r="O223" t="s">
        <v>117</v>
      </c>
      <c r="P223" t="s">
        <v>279</v>
      </c>
      <c r="Q223">
        <v>2</v>
      </c>
      <c r="R223" t="s">
        <v>510</v>
      </c>
      <c r="S223" t="s">
        <v>1073</v>
      </c>
      <c r="T223" t="s">
        <v>1600</v>
      </c>
      <c r="U223" t="s">
        <v>85</v>
      </c>
      <c r="V223" t="s">
        <v>2042</v>
      </c>
      <c r="W223">
        <v>99.97</v>
      </c>
      <c r="X223">
        <v>34.97</v>
      </c>
      <c r="Y223">
        <v>2</v>
      </c>
      <c r="Z223" t="s">
        <v>2129</v>
      </c>
      <c r="AA223" t="s">
        <v>2404</v>
      </c>
      <c r="AF223" s="4"/>
      <c r="AG223" s="4"/>
      <c r="AH223" t="s">
        <v>90</v>
      </c>
      <c r="AI223" t="s">
        <v>252</v>
      </c>
      <c r="AJ223" t="s">
        <v>431</v>
      </c>
      <c r="AK223" t="s">
        <v>994</v>
      </c>
      <c r="AL223" t="s">
        <v>1526</v>
      </c>
      <c r="AM223" t="s">
        <v>80</v>
      </c>
      <c r="AN223" t="s">
        <v>1562</v>
      </c>
      <c r="AO223" t="s">
        <v>410</v>
      </c>
      <c r="AP223" t="s">
        <v>2359</v>
      </c>
      <c r="AQ223" t="str">
        <f t="shared" si="3"/>
        <v>159253438326yesMale436413Google Ads436154383099.9734.9762434.9929.9920</v>
      </c>
      <c r="AR223">
        <f>COUNTIF(AQ$2:AQ223,AQ223)</f>
        <v>1</v>
      </c>
    </row>
    <row r="224" spans="1:44" x14ac:dyDescent="0.25">
      <c r="A224">
        <v>160</v>
      </c>
      <c r="B224">
        <v>142</v>
      </c>
      <c r="C224" s="4">
        <v>43833</v>
      </c>
      <c r="D224">
        <v>1</v>
      </c>
      <c r="E224" t="s">
        <v>39</v>
      </c>
      <c r="F224" t="s">
        <v>50</v>
      </c>
      <c r="G224" t="s">
        <v>56</v>
      </c>
      <c r="H224" t="s">
        <v>58</v>
      </c>
      <c r="I224" s="4">
        <v>43739</v>
      </c>
      <c r="J224">
        <v>3</v>
      </c>
      <c r="K224" t="s">
        <v>59</v>
      </c>
      <c r="L224" s="4">
        <v>43615</v>
      </c>
      <c r="M224" s="4">
        <v>43830</v>
      </c>
      <c r="N224">
        <v>2</v>
      </c>
      <c r="O224" t="s">
        <v>118</v>
      </c>
      <c r="P224" t="s">
        <v>280</v>
      </c>
      <c r="Q224">
        <v>2</v>
      </c>
      <c r="R224" t="s">
        <v>511</v>
      </c>
      <c r="S224" t="s">
        <v>1074</v>
      </c>
      <c r="T224" t="s">
        <v>1601</v>
      </c>
      <c r="U224" t="s">
        <v>85</v>
      </c>
      <c r="V224" t="s">
        <v>2048</v>
      </c>
      <c r="W224">
        <v>28.09</v>
      </c>
      <c r="X224">
        <v>24.97</v>
      </c>
      <c r="Y224">
        <v>2</v>
      </c>
      <c r="Z224" t="s">
        <v>2130</v>
      </c>
      <c r="AA224" t="s">
        <v>2405</v>
      </c>
      <c r="AF224" s="4"/>
      <c r="AG224" s="4"/>
      <c r="AH224" t="s">
        <v>90</v>
      </c>
      <c r="AI224" t="s">
        <v>252</v>
      </c>
      <c r="AJ224" t="s">
        <v>489</v>
      </c>
      <c r="AK224" t="s">
        <v>1052</v>
      </c>
      <c r="AL224" t="s">
        <v>1581</v>
      </c>
      <c r="AM224" t="s">
        <v>69</v>
      </c>
      <c r="AN224" t="s">
        <v>1659</v>
      </c>
      <c r="AO224" t="s">
        <v>410</v>
      </c>
      <c r="AP224" t="s">
        <v>2359</v>
      </c>
      <c r="AQ224" t="str">
        <f t="shared" si="3"/>
        <v>160142438331noFemale437393Google Ads436154383028.0924.97612618.9514.9920</v>
      </c>
      <c r="AR224">
        <f>COUNTIF(AQ$2:AQ224,AQ224)</f>
        <v>1</v>
      </c>
    </row>
    <row r="225" spans="1:44" x14ac:dyDescent="0.25">
      <c r="A225">
        <v>160</v>
      </c>
      <c r="B225">
        <v>142</v>
      </c>
      <c r="C225" s="4">
        <v>43833</v>
      </c>
      <c r="D225">
        <v>1</v>
      </c>
      <c r="E225" t="s">
        <v>39</v>
      </c>
      <c r="F225" t="s">
        <v>50</v>
      </c>
      <c r="G225" t="s">
        <v>56</v>
      </c>
      <c r="H225" t="s">
        <v>58</v>
      </c>
      <c r="I225" s="4">
        <v>43739</v>
      </c>
      <c r="J225">
        <v>3</v>
      </c>
      <c r="K225" t="s">
        <v>59</v>
      </c>
      <c r="L225" s="4">
        <v>43615</v>
      </c>
      <c r="M225" s="4">
        <v>43830</v>
      </c>
      <c r="N225">
        <v>2</v>
      </c>
      <c r="O225" t="s">
        <v>118</v>
      </c>
      <c r="P225" t="s">
        <v>280</v>
      </c>
      <c r="Q225">
        <v>2</v>
      </c>
      <c r="R225" t="s">
        <v>511</v>
      </c>
      <c r="S225" t="s">
        <v>1074</v>
      </c>
      <c r="T225" t="s">
        <v>1601</v>
      </c>
      <c r="U225" t="s">
        <v>85</v>
      </c>
      <c r="V225" t="s">
        <v>2048</v>
      </c>
      <c r="W225">
        <v>28.09</v>
      </c>
      <c r="X225">
        <v>24.97</v>
      </c>
      <c r="Y225">
        <v>2</v>
      </c>
      <c r="Z225" t="s">
        <v>2130</v>
      </c>
      <c r="AA225" t="s">
        <v>2405</v>
      </c>
      <c r="AF225" s="4"/>
      <c r="AG225" s="4"/>
      <c r="AH225" t="s">
        <v>79</v>
      </c>
      <c r="AI225" t="s">
        <v>241</v>
      </c>
      <c r="AJ225" t="s">
        <v>542</v>
      </c>
      <c r="AK225" t="s">
        <v>1103</v>
      </c>
      <c r="AL225" t="s">
        <v>1630</v>
      </c>
      <c r="AM225" t="s">
        <v>80</v>
      </c>
      <c r="AN225" t="s">
        <v>1562</v>
      </c>
      <c r="AO225" t="s">
        <v>86</v>
      </c>
      <c r="AP225" t="s">
        <v>2350</v>
      </c>
      <c r="AQ225" t="str">
        <f t="shared" si="3"/>
        <v>160142438331noFemale437393Google Ads436154383028.0924.9741484.5729.997</v>
      </c>
      <c r="AR225">
        <f>COUNTIF(AQ$2:AQ225,AQ225)</f>
        <v>1</v>
      </c>
    </row>
    <row r="226" spans="1:44" x14ac:dyDescent="0.25">
      <c r="A226">
        <v>161</v>
      </c>
      <c r="B226">
        <v>281</v>
      </c>
      <c r="C226" s="4">
        <v>43833</v>
      </c>
      <c r="D226">
        <v>10</v>
      </c>
      <c r="E226" t="s">
        <v>42</v>
      </c>
      <c r="F226" t="s">
        <v>53</v>
      </c>
      <c r="G226" t="s">
        <v>55</v>
      </c>
      <c r="H226" t="s">
        <v>58</v>
      </c>
      <c r="I226" s="4">
        <v>43515</v>
      </c>
      <c r="J226">
        <v>2</v>
      </c>
      <c r="L226" s="4"/>
      <c r="M226" s="4"/>
      <c r="N226">
        <v>1</v>
      </c>
      <c r="O226" t="s">
        <v>70</v>
      </c>
      <c r="P226" t="s">
        <v>232</v>
      </c>
      <c r="Q226">
        <v>1</v>
      </c>
      <c r="R226" t="s">
        <v>512</v>
      </c>
      <c r="S226" t="s">
        <v>1075</v>
      </c>
      <c r="T226" t="s">
        <v>1602</v>
      </c>
      <c r="U226" t="s">
        <v>67</v>
      </c>
      <c r="V226" t="s">
        <v>1517</v>
      </c>
      <c r="W226">
        <v>98.88</v>
      </c>
      <c r="X226">
        <v>59.97</v>
      </c>
      <c r="Y226">
        <v>1</v>
      </c>
      <c r="Z226" t="s">
        <v>673</v>
      </c>
      <c r="AA226" t="s">
        <v>2348</v>
      </c>
      <c r="AF226" s="4"/>
      <c r="AG226" s="4"/>
      <c r="AH226" t="s">
        <v>70</v>
      </c>
      <c r="AI226" t="s">
        <v>232</v>
      </c>
      <c r="AJ226" t="s">
        <v>512</v>
      </c>
      <c r="AK226" t="s">
        <v>1075</v>
      </c>
      <c r="AL226" t="s">
        <v>1602</v>
      </c>
      <c r="AM226" t="s">
        <v>67</v>
      </c>
      <c r="AN226" t="s">
        <v>1517</v>
      </c>
      <c r="AO226" t="s">
        <v>673</v>
      </c>
      <c r="AP226" t="s">
        <v>2348</v>
      </c>
      <c r="AQ226" t="str">
        <f t="shared" si="3"/>
        <v>1612814383310yesFemale43515298.8859.9756332.96319.9912</v>
      </c>
      <c r="AR226">
        <f>COUNTIF(AQ$2:AQ226,AQ226)</f>
        <v>1</v>
      </c>
    </row>
    <row r="227" spans="1:44" x14ac:dyDescent="0.25">
      <c r="A227">
        <v>162</v>
      </c>
      <c r="B227">
        <v>208</v>
      </c>
      <c r="C227" s="4">
        <v>43835</v>
      </c>
      <c r="D227">
        <v>4</v>
      </c>
      <c r="E227" t="s">
        <v>40</v>
      </c>
      <c r="F227" t="s">
        <v>51</v>
      </c>
      <c r="G227" t="s">
        <v>56</v>
      </c>
      <c r="H227" t="s">
        <v>57</v>
      </c>
      <c r="I227" s="4">
        <v>43702</v>
      </c>
      <c r="J227">
        <v>2</v>
      </c>
      <c r="K227" t="s">
        <v>60</v>
      </c>
      <c r="L227" s="4">
        <v>43615</v>
      </c>
      <c r="M227" s="4">
        <v>43830</v>
      </c>
      <c r="N227">
        <v>1</v>
      </c>
      <c r="O227" t="s">
        <v>86</v>
      </c>
      <c r="P227" t="s">
        <v>248</v>
      </c>
      <c r="Q227">
        <v>1</v>
      </c>
      <c r="R227" t="s">
        <v>513</v>
      </c>
      <c r="S227" t="s">
        <v>1076</v>
      </c>
      <c r="T227" t="s">
        <v>1603</v>
      </c>
      <c r="U227" t="s">
        <v>67</v>
      </c>
      <c r="V227" t="s">
        <v>1577</v>
      </c>
      <c r="W227">
        <v>68.040000000000006</v>
      </c>
      <c r="X227">
        <v>74.97</v>
      </c>
      <c r="Y227">
        <v>1</v>
      </c>
      <c r="Z227" t="s">
        <v>549</v>
      </c>
      <c r="AA227" t="s">
        <v>2362</v>
      </c>
      <c r="AF227" s="4"/>
      <c r="AG227" s="4"/>
      <c r="AH227" t="s">
        <v>86</v>
      </c>
      <c r="AI227" t="s">
        <v>248</v>
      </c>
      <c r="AJ227" t="s">
        <v>513</v>
      </c>
      <c r="AK227" t="s">
        <v>1076</v>
      </c>
      <c r="AL227" t="s">
        <v>1603</v>
      </c>
      <c r="AM227" t="s">
        <v>67</v>
      </c>
      <c r="AN227" t="s">
        <v>1577</v>
      </c>
      <c r="AO227" t="s">
        <v>549</v>
      </c>
      <c r="AP227" t="s">
        <v>2362</v>
      </c>
      <c r="AQ227" t="str">
        <f t="shared" si="3"/>
        <v>162208438354noMale437022Facebook436154383068.0474.9776122.68324.9922</v>
      </c>
      <c r="AR227">
        <f>COUNTIF(AQ$2:AQ227,AQ227)</f>
        <v>1</v>
      </c>
    </row>
    <row r="228" spans="1:44" x14ac:dyDescent="0.25">
      <c r="A228">
        <v>163</v>
      </c>
      <c r="B228">
        <v>140</v>
      </c>
      <c r="C228" s="4">
        <v>43836</v>
      </c>
      <c r="D228">
        <v>3</v>
      </c>
      <c r="E228" t="s">
        <v>34</v>
      </c>
      <c r="F228" t="s">
        <v>45</v>
      </c>
      <c r="G228" t="s">
        <v>56</v>
      </c>
      <c r="H228" t="s">
        <v>57</v>
      </c>
      <c r="I228" s="4">
        <v>43800</v>
      </c>
      <c r="J228">
        <v>1</v>
      </c>
      <c r="K228" t="s">
        <v>61</v>
      </c>
      <c r="L228" s="4">
        <v>43615</v>
      </c>
      <c r="M228" s="4">
        <v>43830</v>
      </c>
      <c r="N228">
        <v>1</v>
      </c>
      <c r="O228" t="s">
        <v>70</v>
      </c>
      <c r="P228" t="s">
        <v>232</v>
      </c>
      <c r="Q228">
        <v>1</v>
      </c>
      <c r="R228" t="s">
        <v>514</v>
      </c>
      <c r="S228" t="s">
        <v>1077</v>
      </c>
      <c r="T228" t="s">
        <v>1604</v>
      </c>
      <c r="U228" t="s">
        <v>67</v>
      </c>
      <c r="V228" t="s">
        <v>1517</v>
      </c>
      <c r="W228">
        <v>116.97</v>
      </c>
      <c r="X228">
        <v>59.97</v>
      </c>
      <c r="Y228">
        <v>1</v>
      </c>
      <c r="Z228" t="s">
        <v>640</v>
      </c>
      <c r="AA228" t="s">
        <v>2393</v>
      </c>
      <c r="AB228">
        <v>2</v>
      </c>
      <c r="AC228" t="s">
        <v>2633</v>
      </c>
      <c r="AD228">
        <v>287</v>
      </c>
      <c r="AE228" t="s">
        <v>2636</v>
      </c>
      <c r="AF228" s="4">
        <v>43834</v>
      </c>
      <c r="AG228" s="4">
        <v>43875</v>
      </c>
      <c r="AH228" t="s">
        <v>70</v>
      </c>
      <c r="AI228" t="s">
        <v>232</v>
      </c>
      <c r="AJ228" t="s">
        <v>514</v>
      </c>
      <c r="AK228" t="s">
        <v>1077</v>
      </c>
      <c r="AL228" t="s">
        <v>1604</v>
      </c>
      <c r="AM228" t="s">
        <v>67</v>
      </c>
      <c r="AN228" t="s">
        <v>1517</v>
      </c>
      <c r="AO228" t="s">
        <v>640</v>
      </c>
      <c r="AP228" t="s">
        <v>2393</v>
      </c>
      <c r="AQ228" t="str">
        <f t="shared" si="3"/>
        <v>163140438363noMale438001YouTube4361543830116.9759.972control287Showing 5 recommendation instead of 3 on each item page4383443875513338.99319.9917</v>
      </c>
      <c r="AR228">
        <f>COUNTIF(AQ$2:AQ228,AQ228)</f>
        <v>1</v>
      </c>
    </row>
    <row r="229" spans="1:44" x14ac:dyDescent="0.25">
      <c r="A229">
        <v>164</v>
      </c>
      <c r="B229">
        <v>213</v>
      </c>
      <c r="C229" s="4">
        <v>43836</v>
      </c>
      <c r="D229">
        <v>2</v>
      </c>
      <c r="E229" t="s">
        <v>38</v>
      </c>
      <c r="F229" t="s">
        <v>49</v>
      </c>
      <c r="G229" t="s">
        <v>55</v>
      </c>
      <c r="H229" t="s">
        <v>57</v>
      </c>
      <c r="I229" s="4">
        <v>43672</v>
      </c>
      <c r="J229">
        <v>2</v>
      </c>
      <c r="K229" t="s">
        <v>60</v>
      </c>
      <c r="L229" s="4">
        <v>43615</v>
      </c>
      <c r="M229" s="4">
        <v>43830</v>
      </c>
      <c r="N229">
        <v>1</v>
      </c>
      <c r="O229" t="s">
        <v>79</v>
      </c>
      <c r="P229" t="s">
        <v>241</v>
      </c>
      <c r="Q229">
        <v>1</v>
      </c>
      <c r="R229" t="s">
        <v>481</v>
      </c>
      <c r="S229" t="s">
        <v>1045</v>
      </c>
      <c r="T229" t="s">
        <v>1573</v>
      </c>
      <c r="U229" t="s">
        <v>67</v>
      </c>
      <c r="V229" t="s">
        <v>1548</v>
      </c>
      <c r="W229">
        <v>299.85000000000002</v>
      </c>
      <c r="X229">
        <v>44.97</v>
      </c>
      <c r="Y229">
        <v>1</v>
      </c>
      <c r="Z229" t="s">
        <v>65</v>
      </c>
      <c r="AA229" t="s">
        <v>2343</v>
      </c>
      <c r="AF229" s="4"/>
      <c r="AG229" s="4"/>
      <c r="AH229" t="s">
        <v>79</v>
      </c>
      <c r="AI229" t="s">
        <v>241</v>
      </c>
      <c r="AJ229" t="s">
        <v>481</v>
      </c>
      <c r="AK229" t="s">
        <v>1045</v>
      </c>
      <c r="AL229" t="s">
        <v>1573</v>
      </c>
      <c r="AM229" t="s">
        <v>67</v>
      </c>
      <c r="AN229" t="s">
        <v>1548</v>
      </c>
      <c r="AO229" t="s">
        <v>65</v>
      </c>
      <c r="AP229" t="s">
        <v>2343</v>
      </c>
      <c r="AQ229" t="str">
        <f t="shared" si="3"/>
        <v>164213438362yesMale436722Facebook4361543830299.8544.9746699.95314.9910</v>
      </c>
      <c r="AR229">
        <f>COUNTIF(AQ$2:AQ229,AQ229)</f>
        <v>1</v>
      </c>
    </row>
    <row r="230" spans="1:44" x14ac:dyDescent="0.25">
      <c r="A230">
        <v>165</v>
      </c>
      <c r="B230">
        <v>401</v>
      </c>
      <c r="C230" s="4">
        <v>43836</v>
      </c>
      <c r="D230">
        <v>7</v>
      </c>
      <c r="E230" t="s">
        <v>35</v>
      </c>
      <c r="F230" t="s">
        <v>46</v>
      </c>
      <c r="G230" t="s">
        <v>56</v>
      </c>
      <c r="H230" t="s">
        <v>58</v>
      </c>
      <c r="I230" s="4">
        <v>43609</v>
      </c>
      <c r="J230">
        <v>2</v>
      </c>
      <c r="L230" s="4"/>
      <c r="M230" s="4"/>
      <c r="N230">
        <v>1</v>
      </c>
      <c r="O230" t="s">
        <v>79</v>
      </c>
      <c r="P230" t="s">
        <v>241</v>
      </c>
      <c r="Q230">
        <v>1</v>
      </c>
      <c r="R230" t="s">
        <v>515</v>
      </c>
      <c r="S230" t="s">
        <v>1078</v>
      </c>
      <c r="T230" t="s">
        <v>1587</v>
      </c>
      <c r="U230" t="s">
        <v>67</v>
      </c>
      <c r="V230" t="s">
        <v>1548</v>
      </c>
      <c r="W230">
        <v>164.97</v>
      </c>
      <c r="X230">
        <v>44.97</v>
      </c>
      <c r="Y230">
        <v>1</v>
      </c>
      <c r="Z230" t="s">
        <v>86</v>
      </c>
      <c r="AA230" t="s">
        <v>2350</v>
      </c>
      <c r="AF230" s="4"/>
      <c r="AG230" s="4"/>
      <c r="AH230" t="s">
        <v>79</v>
      </c>
      <c r="AI230" t="s">
        <v>241</v>
      </c>
      <c r="AJ230" t="s">
        <v>515</v>
      </c>
      <c r="AK230" t="s">
        <v>1078</v>
      </c>
      <c r="AL230" t="s">
        <v>1587</v>
      </c>
      <c r="AM230" t="s">
        <v>67</v>
      </c>
      <c r="AN230" t="s">
        <v>1548</v>
      </c>
      <c r="AO230" t="s">
        <v>86</v>
      </c>
      <c r="AP230" t="s">
        <v>2350</v>
      </c>
      <c r="AQ230" t="str">
        <f t="shared" si="3"/>
        <v>165401438367noFemale436092164.9744.97414354.99314.997</v>
      </c>
      <c r="AR230">
        <f>COUNTIF(AQ$2:AQ230,AQ230)</f>
        <v>1</v>
      </c>
    </row>
    <row r="231" spans="1:44" x14ac:dyDescent="0.25">
      <c r="A231">
        <v>166</v>
      </c>
      <c r="B231">
        <v>427</v>
      </c>
      <c r="C231" s="4">
        <v>43836</v>
      </c>
      <c r="D231">
        <v>11</v>
      </c>
      <c r="E231" t="s">
        <v>37</v>
      </c>
      <c r="F231" t="s">
        <v>48</v>
      </c>
      <c r="G231" t="s">
        <v>56</v>
      </c>
      <c r="H231" t="s">
        <v>58</v>
      </c>
      <c r="I231" s="4">
        <v>43621</v>
      </c>
      <c r="J231">
        <v>2</v>
      </c>
      <c r="K231" t="s">
        <v>60</v>
      </c>
      <c r="L231" s="4">
        <v>43615</v>
      </c>
      <c r="M231" s="4">
        <v>43830</v>
      </c>
      <c r="N231">
        <v>3</v>
      </c>
      <c r="O231" t="s">
        <v>119</v>
      </c>
      <c r="P231" t="s">
        <v>281</v>
      </c>
      <c r="Q231">
        <v>3</v>
      </c>
      <c r="R231" t="s">
        <v>516</v>
      </c>
      <c r="S231" t="s">
        <v>1079</v>
      </c>
      <c r="T231" t="s">
        <v>1605</v>
      </c>
      <c r="U231" t="s">
        <v>2005</v>
      </c>
      <c r="V231" t="s">
        <v>2049</v>
      </c>
      <c r="W231">
        <v>276.25</v>
      </c>
      <c r="X231">
        <v>114.93</v>
      </c>
      <c r="Y231">
        <v>3</v>
      </c>
      <c r="Z231" t="s">
        <v>2131</v>
      </c>
      <c r="AA231" t="s">
        <v>2406</v>
      </c>
      <c r="AF231" s="4"/>
      <c r="AG231" s="4"/>
      <c r="AH231" t="s">
        <v>80</v>
      </c>
      <c r="AI231" t="s">
        <v>242</v>
      </c>
      <c r="AJ231" t="s">
        <v>696</v>
      </c>
      <c r="AK231" t="s">
        <v>1236</v>
      </c>
      <c r="AL231" t="s">
        <v>1758</v>
      </c>
      <c r="AM231" t="s">
        <v>80</v>
      </c>
      <c r="AN231" t="s">
        <v>1548</v>
      </c>
      <c r="AO231" t="s">
        <v>80</v>
      </c>
      <c r="AP231" t="s">
        <v>2357</v>
      </c>
      <c r="AQ231" t="str">
        <f t="shared" si="3"/>
        <v>1664274383611noFemale436212Facebook4361543830276.25114.93214272.99214.992</v>
      </c>
      <c r="AR231">
        <f>COUNTIF(AQ$2:AQ231,AQ231)</f>
        <v>1</v>
      </c>
    </row>
    <row r="232" spans="1:44" x14ac:dyDescent="0.25">
      <c r="A232">
        <v>166</v>
      </c>
      <c r="B232">
        <v>427</v>
      </c>
      <c r="C232" s="4">
        <v>43836</v>
      </c>
      <c r="D232">
        <v>11</v>
      </c>
      <c r="E232" t="s">
        <v>37</v>
      </c>
      <c r="F232" t="s">
        <v>48</v>
      </c>
      <c r="G232" t="s">
        <v>56</v>
      </c>
      <c r="H232" t="s">
        <v>58</v>
      </c>
      <c r="I232" s="4">
        <v>43621</v>
      </c>
      <c r="J232">
        <v>2</v>
      </c>
      <c r="K232" t="s">
        <v>60</v>
      </c>
      <c r="L232" s="4">
        <v>43615</v>
      </c>
      <c r="M232" s="4">
        <v>43830</v>
      </c>
      <c r="N232">
        <v>3</v>
      </c>
      <c r="O232" t="s">
        <v>119</v>
      </c>
      <c r="P232" t="s">
        <v>281</v>
      </c>
      <c r="Q232">
        <v>3</v>
      </c>
      <c r="R232" t="s">
        <v>516</v>
      </c>
      <c r="S232" t="s">
        <v>1079</v>
      </c>
      <c r="T232" t="s">
        <v>1605</v>
      </c>
      <c r="U232" t="s">
        <v>2005</v>
      </c>
      <c r="V232" t="s">
        <v>2049</v>
      </c>
      <c r="W232">
        <v>276.25</v>
      </c>
      <c r="X232">
        <v>114.93</v>
      </c>
      <c r="Y232">
        <v>3</v>
      </c>
      <c r="Z232" t="s">
        <v>2131</v>
      </c>
      <c r="AA232" t="s">
        <v>2406</v>
      </c>
      <c r="AF232" s="4"/>
      <c r="AG232" s="4"/>
      <c r="AH232" t="s">
        <v>79</v>
      </c>
      <c r="AI232" t="s">
        <v>241</v>
      </c>
      <c r="AJ232" t="s">
        <v>600</v>
      </c>
      <c r="AK232" t="s">
        <v>980</v>
      </c>
      <c r="AL232" t="s">
        <v>1677</v>
      </c>
      <c r="AM232" t="s">
        <v>67</v>
      </c>
      <c r="AN232" t="s">
        <v>1548</v>
      </c>
      <c r="AO232" t="s">
        <v>86</v>
      </c>
      <c r="AP232" t="s">
        <v>2350</v>
      </c>
      <c r="AQ232" t="str">
        <f t="shared" si="3"/>
        <v>1664274383611noFemale436212Facebook4361543830276.25114.9344928.79314.997</v>
      </c>
      <c r="AR232">
        <f>COUNTIF(AQ$2:AQ232,AQ232)</f>
        <v>1</v>
      </c>
    </row>
    <row r="233" spans="1:44" x14ac:dyDescent="0.25">
      <c r="A233">
        <v>166</v>
      </c>
      <c r="B233">
        <v>427</v>
      </c>
      <c r="C233" s="4">
        <v>43836</v>
      </c>
      <c r="D233">
        <v>11</v>
      </c>
      <c r="E233" t="s">
        <v>37</v>
      </c>
      <c r="F233" t="s">
        <v>48</v>
      </c>
      <c r="G233" t="s">
        <v>56</v>
      </c>
      <c r="H233" t="s">
        <v>58</v>
      </c>
      <c r="I233" s="4">
        <v>43621</v>
      </c>
      <c r="J233">
        <v>2</v>
      </c>
      <c r="K233" t="s">
        <v>60</v>
      </c>
      <c r="L233" s="4">
        <v>43615</v>
      </c>
      <c r="M233" s="4">
        <v>43830</v>
      </c>
      <c r="N233">
        <v>3</v>
      </c>
      <c r="O233" t="s">
        <v>119</v>
      </c>
      <c r="P233" t="s">
        <v>281</v>
      </c>
      <c r="Q233">
        <v>3</v>
      </c>
      <c r="R233" t="s">
        <v>516</v>
      </c>
      <c r="S233" t="s">
        <v>1079</v>
      </c>
      <c r="T233" t="s">
        <v>1605</v>
      </c>
      <c r="U233" t="s">
        <v>2005</v>
      </c>
      <c r="V233" t="s">
        <v>2049</v>
      </c>
      <c r="W233">
        <v>276.25</v>
      </c>
      <c r="X233">
        <v>114.93</v>
      </c>
      <c r="Y233">
        <v>3</v>
      </c>
      <c r="Z233" t="s">
        <v>2131</v>
      </c>
      <c r="AA233" t="s">
        <v>2406</v>
      </c>
      <c r="AF233" s="4"/>
      <c r="AG233" s="4"/>
      <c r="AH233" t="s">
        <v>65</v>
      </c>
      <c r="AI233" t="s">
        <v>227</v>
      </c>
      <c r="AJ233" t="s">
        <v>389</v>
      </c>
      <c r="AK233" t="s">
        <v>951</v>
      </c>
      <c r="AL233" t="s">
        <v>1485</v>
      </c>
      <c r="AM233" t="s">
        <v>80</v>
      </c>
      <c r="AN233" t="s">
        <v>1517</v>
      </c>
      <c r="AO233" t="s">
        <v>431</v>
      </c>
      <c r="AP233" t="s">
        <v>2326</v>
      </c>
      <c r="AQ233" t="str">
        <f t="shared" si="3"/>
        <v>1664274383611noFemale436212Facebook4361543830276.25114.931011621.95219.9924</v>
      </c>
      <c r="AR233">
        <f>COUNTIF(AQ$2:AQ233,AQ233)</f>
        <v>1</v>
      </c>
    </row>
    <row r="234" spans="1:44" x14ac:dyDescent="0.25">
      <c r="A234">
        <v>167</v>
      </c>
      <c r="B234">
        <v>192</v>
      </c>
      <c r="C234" s="4">
        <v>43838</v>
      </c>
      <c r="D234">
        <v>11</v>
      </c>
      <c r="E234" t="s">
        <v>37</v>
      </c>
      <c r="F234" t="s">
        <v>48</v>
      </c>
      <c r="G234" t="s">
        <v>55</v>
      </c>
      <c r="H234" t="s">
        <v>58</v>
      </c>
      <c r="I234" s="4">
        <v>43830</v>
      </c>
      <c r="J234">
        <v>2</v>
      </c>
      <c r="K234" t="s">
        <v>60</v>
      </c>
      <c r="L234" s="4">
        <v>43615</v>
      </c>
      <c r="M234" s="4">
        <v>43830</v>
      </c>
      <c r="N234">
        <v>1</v>
      </c>
      <c r="O234" t="s">
        <v>78</v>
      </c>
      <c r="P234" t="s">
        <v>240</v>
      </c>
      <c r="Q234">
        <v>1</v>
      </c>
      <c r="R234" t="s">
        <v>79</v>
      </c>
      <c r="S234" t="s">
        <v>1080</v>
      </c>
      <c r="T234" t="s">
        <v>1606</v>
      </c>
      <c r="U234" t="s">
        <v>67</v>
      </c>
      <c r="V234" t="s">
        <v>1548</v>
      </c>
      <c r="W234">
        <v>77.97</v>
      </c>
      <c r="X234">
        <v>44.97</v>
      </c>
      <c r="Y234">
        <v>1</v>
      </c>
      <c r="Z234" t="s">
        <v>393</v>
      </c>
      <c r="AA234" t="s">
        <v>2345</v>
      </c>
      <c r="AB234">
        <v>2</v>
      </c>
      <c r="AC234" t="s">
        <v>2634</v>
      </c>
      <c r="AD234">
        <v>315</v>
      </c>
      <c r="AE234" t="s">
        <v>2636</v>
      </c>
      <c r="AF234" s="4">
        <v>43834</v>
      </c>
      <c r="AG234" s="4">
        <v>43875</v>
      </c>
      <c r="AH234" t="s">
        <v>78</v>
      </c>
      <c r="AI234" t="s">
        <v>240</v>
      </c>
      <c r="AJ234" t="s">
        <v>79</v>
      </c>
      <c r="AK234" t="s">
        <v>1080</v>
      </c>
      <c r="AL234" t="s">
        <v>1606</v>
      </c>
      <c r="AM234" t="s">
        <v>67</v>
      </c>
      <c r="AN234" t="s">
        <v>1548</v>
      </c>
      <c r="AO234" t="s">
        <v>393</v>
      </c>
      <c r="AP234" t="s">
        <v>2345</v>
      </c>
      <c r="AQ234" t="str">
        <f t="shared" si="3"/>
        <v>1671924383811yesFemale438302Facebook436154383077.9744.972test315Showing 5 recommendation instead of 3 on each item page43834438758425.99314.9918</v>
      </c>
      <c r="AR234">
        <f>COUNTIF(AQ$2:AQ234,AQ234)</f>
        <v>1</v>
      </c>
    </row>
    <row r="235" spans="1:44" x14ac:dyDescent="0.25">
      <c r="A235">
        <v>168</v>
      </c>
      <c r="B235">
        <v>215</v>
      </c>
      <c r="C235" s="4">
        <v>43838</v>
      </c>
      <c r="D235">
        <v>3</v>
      </c>
      <c r="E235" t="s">
        <v>34</v>
      </c>
      <c r="F235" t="s">
        <v>45</v>
      </c>
      <c r="G235" t="s">
        <v>56</v>
      </c>
      <c r="H235" t="s">
        <v>57</v>
      </c>
      <c r="I235" s="4">
        <v>43639</v>
      </c>
      <c r="J235">
        <v>1</v>
      </c>
      <c r="K235" t="s">
        <v>61</v>
      </c>
      <c r="L235" s="4">
        <v>43615</v>
      </c>
      <c r="M235" s="4">
        <v>43830</v>
      </c>
      <c r="N235">
        <v>2</v>
      </c>
      <c r="O235" t="s">
        <v>112</v>
      </c>
      <c r="P235" t="s">
        <v>274</v>
      </c>
      <c r="Q235">
        <v>2</v>
      </c>
      <c r="R235" t="s">
        <v>517</v>
      </c>
      <c r="S235" t="s">
        <v>1081</v>
      </c>
      <c r="T235" t="s">
        <v>1607</v>
      </c>
      <c r="U235" t="s">
        <v>85</v>
      </c>
      <c r="V235" t="s">
        <v>2031</v>
      </c>
      <c r="W235">
        <v>70.36</v>
      </c>
      <c r="X235">
        <v>64.97</v>
      </c>
      <c r="Y235">
        <v>2</v>
      </c>
      <c r="Z235" t="s">
        <v>2123</v>
      </c>
      <c r="AA235" t="s">
        <v>2397</v>
      </c>
      <c r="AF235" s="4"/>
      <c r="AG235" s="4"/>
      <c r="AH235" t="s">
        <v>67</v>
      </c>
      <c r="AI235" t="s">
        <v>229</v>
      </c>
      <c r="AJ235" t="s">
        <v>544</v>
      </c>
      <c r="AK235" t="s">
        <v>1105</v>
      </c>
      <c r="AL235" t="s">
        <v>824</v>
      </c>
      <c r="AM235" t="s">
        <v>69</v>
      </c>
      <c r="AN235" t="s">
        <v>1548</v>
      </c>
      <c r="AO235" t="s">
        <v>90</v>
      </c>
      <c r="AP235" t="s">
        <v>2328</v>
      </c>
      <c r="AQ235" t="str">
        <f t="shared" si="3"/>
        <v>168215438383noMale436391YouTube436154383070.3664.9736825114.996</v>
      </c>
      <c r="AR235">
        <f>COUNTIF(AQ$2:AQ235,AQ235)</f>
        <v>1</v>
      </c>
    </row>
    <row r="236" spans="1:44" x14ac:dyDescent="0.25">
      <c r="A236">
        <v>168</v>
      </c>
      <c r="B236">
        <v>215</v>
      </c>
      <c r="C236" s="4">
        <v>43838</v>
      </c>
      <c r="D236">
        <v>3</v>
      </c>
      <c r="E236" t="s">
        <v>34</v>
      </c>
      <c r="F236" t="s">
        <v>45</v>
      </c>
      <c r="G236" t="s">
        <v>56</v>
      </c>
      <c r="H236" t="s">
        <v>57</v>
      </c>
      <c r="I236" s="4">
        <v>43639</v>
      </c>
      <c r="J236">
        <v>1</v>
      </c>
      <c r="K236" t="s">
        <v>61</v>
      </c>
      <c r="L236" s="4">
        <v>43615</v>
      </c>
      <c r="M236" s="4">
        <v>43830</v>
      </c>
      <c r="N236">
        <v>2</v>
      </c>
      <c r="O236" t="s">
        <v>112</v>
      </c>
      <c r="P236" t="s">
        <v>274</v>
      </c>
      <c r="Q236">
        <v>2</v>
      </c>
      <c r="R236" t="s">
        <v>517</v>
      </c>
      <c r="S236" t="s">
        <v>1081</v>
      </c>
      <c r="T236" t="s">
        <v>1607</v>
      </c>
      <c r="U236" t="s">
        <v>85</v>
      </c>
      <c r="V236" t="s">
        <v>2031</v>
      </c>
      <c r="W236">
        <v>70.36</v>
      </c>
      <c r="X236">
        <v>64.97</v>
      </c>
      <c r="Y236">
        <v>2</v>
      </c>
      <c r="Z236" t="s">
        <v>2123</v>
      </c>
      <c r="AA236" t="s">
        <v>2397</v>
      </c>
      <c r="AF236" s="4"/>
      <c r="AG236" s="4"/>
      <c r="AH236" t="s">
        <v>86</v>
      </c>
      <c r="AI236" t="s">
        <v>248</v>
      </c>
      <c r="AJ236" t="s">
        <v>513</v>
      </c>
      <c r="AK236" t="s">
        <v>1076</v>
      </c>
      <c r="AL236" t="s">
        <v>1603</v>
      </c>
      <c r="AM236" t="s">
        <v>80</v>
      </c>
      <c r="AN236" t="s">
        <v>1577</v>
      </c>
      <c r="AO236" t="s">
        <v>549</v>
      </c>
      <c r="AP236" t="s">
        <v>2362</v>
      </c>
      <c r="AQ236" t="str">
        <f t="shared" si="3"/>
        <v>168215438383noMale436391YouTube436154383070.3664.9776122.68224.9922</v>
      </c>
      <c r="AR236">
        <f>COUNTIF(AQ$2:AQ236,AQ236)</f>
        <v>1</v>
      </c>
    </row>
    <row r="237" spans="1:44" x14ac:dyDescent="0.25">
      <c r="A237">
        <v>169</v>
      </c>
      <c r="B237">
        <v>350</v>
      </c>
      <c r="C237" s="4">
        <v>43838</v>
      </c>
      <c r="D237">
        <v>11</v>
      </c>
      <c r="E237" t="s">
        <v>37</v>
      </c>
      <c r="F237" t="s">
        <v>48</v>
      </c>
      <c r="G237" t="s">
        <v>56</v>
      </c>
      <c r="H237" t="s">
        <v>57</v>
      </c>
      <c r="I237" s="4">
        <v>43565</v>
      </c>
      <c r="J237">
        <v>2</v>
      </c>
      <c r="L237" s="4"/>
      <c r="M237" s="4"/>
      <c r="N237">
        <v>2</v>
      </c>
      <c r="O237" t="s">
        <v>109</v>
      </c>
      <c r="P237" t="s">
        <v>271</v>
      </c>
      <c r="Q237">
        <v>2</v>
      </c>
      <c r="R237" t="s">
        <v>518</v>
      </c>
      <c r="S237" t="s">
        <v>1082</v>
      </c>
      <c r="T237" t="s">
        <v>1608</v>
      </c>
      <c r="U237" t="s">
        <v>103</v>
      </c>
      <c r="V237" t="s">
        <v>2031</v>
      </c>
      <c r="W237">
        <v>294.95999999999998</v>
      </c>
      <c r="X237">
        <v>89.96</v>
      </c>
      <c r="Y237">
        <v>2</v>
      </c>
      <c r="Z237" t="s">
        <v>2132</v>
      </c>
      <c r="AA237" t="s">
        <v>2407</v>
      </c>
      <c r="AF237" s="4"/>
      <c r="AG237" s="4"/>
      <c r="AH237" t="s">
        <v>67</v>
      </c>
      <c r="AI237" t="s">
        <v>229</v>
      </c>
      <c r="AJ237" t="s">
        <v>547</v>
      </c>
      <c r="AK237" t="s">
        <v>1108</v>
      </c>
      <c r="AL237" t="s">
        <v>1577</v>
      </c>
      <c r="AM237" t="s">
        <v>69</v>
      </c>
      <c r="AN237" t="s">
        <v>1548</v>
      </c>
      <c r="AO237" t="s">
        <v>455</v>
      </c>
      <c r="AP237" t="s">
        <v>2340</v>
      </c>
      <c r="AQ237" t="str">
        <f t="shared" si="3"/>
        <v>1693504383811noMale435652294.9689.9631424.99114.9915</v>
      </c>
      <c r="AR237">
        <f>COUNTIF(AQ$2:AQ237,AQ237)</f>
        <v>1</v>
      </c>
    </row>
    <row r="238" spans="1:44" x14ac:dyDescent="0.25">
      <c r="A238">
        <v>169</v>
      </c>
      <c r="B238">
        <v>350</v>
      </c>
      <c r="C238" s="4">
        <v>43838</v>
      </c>
      <c r="D238">
        <v>11</v>
      </c>
      <c r="E238" t="s">
        <v>37</v>
      </c>
      <c r="F238" t="s">
        <v>48</v>
      </c>
      <c r="G238" t="s">
        <v>56</v>
      </c>
      <c r="H238" t="s">
        <v>57</v>
      </c>
      <c r="I238" s="4">
        <v>43565</v>
      </c>
      <c r="J238">
        <v>2</v>
      </c>
      <c r="L238" s="4"/>
      <c r="M238" s="4"/>
      <c r="N238">
        <v>2</v>
      </c>
      <c r="O238" t="s">
        <v>109</v>
      </c>
      <c r="P238" t="s">
        <v>271</v>
      </c>
      <c r="Q238">
        <v>2</v>
      </c>
      <c r="R238" t="s">
        <v>518</v>
      </c>
      <c r="S238" t="s">
        <v>1082</v>
      </c>
      <c r="T238" t="s">
        <v>1608</v>
      </c>
      <c r="U238" t="s">
        <v>103</v>
      </c>
      <c r="V238" t="s">
        <v>2031</v>
      </c>
      <c r="W238">
        <v>294.95999999999998</v>
      </c>
      <c r="X238">
        <v>89.96</v>
      </c>
      <c r="Y238">
        <v>2</v>
      </c>
      <c r="Z238" t="s">
        <v>2132</v>
      </c>
      <c r="AA238" t="s">
        <v>2407</v>
      </c>
      <c r="AF238" s="4"/>
      <c r="AG238" s="4"/>
      <c r="AH238" t="s">
        <v>69</v>
      </c>
      <c r="AI238" t="s">
        <v>231</v>
      </c>
      <c r="AJ238" t="s">
        <v>531</v>
      </c>
      <c r="AK238" t="s">
        <v>1093</v>
      </c>
      <c r="AL238" t="s">
        <v>1620</v>
      </c>
      <c r="AM238" t="s">
        <v>67</v>
      </c>
      <c r="AN238" t="s">
        <v>1577</v>
      </c>
      <c r="AO238" t="s">
        <v>67</v>
      </c>
      <c r="AP238" t="s">
        <v>2373</v>
      </c>
      <c r="AQ238" t="str">
        <f t="shared" si="3"/>
        <v>1693504383811noMale435652294.9689.96112789.99324.993</v>
      </c>
      <c r="AR238">
        <f>COUNTIF(AQ$2:AQ238,AQ238)</f>
        <v>1</v>
      </c>
    </row>
    <row r="239" spans="1:44" x14ac:dyDescent="0.25">
      <c r="A239">
        <v>170</v>
      </c>
      <c r="B239">
        <v>438</v>
      </c>
      <c r="C239" s="4">
        <v>43838</v>
      </c>
      <c r="D239">
        <v>3</v>
      </c>
      <c r="E239" t="s">
        <v>34</v>
      </c>
      <c r="F239" t="s">
        <v>45</v>
      </c>
      <c r="G239" t="s">
        <v>56</v>
      </c>
      <c r="H239" t="s">
        <v>58</v>
      </c>
      <c r="I239" s="4">
        <v>43583</v>
      </c>
      <c r="J239">
        <v>2</v>
      </c>
      <c r="L239" s="4"/>
      <c r="M239" s="4"/>
      <c r="N239">
        <v>1</v>
      </c>
      <c r="O239" t="s">
        <v>80</v>
      </c>
      <c r="P239" t="s">
        <v>242</v>
      </c>
      <c r="Q239">
        <v>1</v>
      </c>
      <c r="R239" t="s">
        <v>422</v>
      </c>
      <c r="S239" t="s">
        <v>984</v>
      </c>
      <c r="T239" t="s">
        <v>1517</v>
      </c>
      <c r="U239" t="s">
        <v>67</v>
      </c>
      <c r="V239" t="s">
        <v>1548</v>
      </c>
      <c r="W239">
        <v>59.97</v>
      </c>
      <c r="X239">
        <v>44.97</v>
      </c>
      <c r="Y239">
        <v>1</v>
      </c>
      <c r="Z239" t="s">
        <v>80</v>
      </c>
      <c r="AA239" t="s">
        <v>2357</v>
      </c>
      <c r="AF239" s="4"/>
      <c r="AG239" s="4"/>
      <c r="AH239" t="s">
        <v>80</v>
      </c>
      <c r="AI239" t="s">
        <v>242</v>
      </c>
      <c r="AJ239" t="s">
        <v>422</v>
      </c>
      <c r="AK239" t="s">
        <v>984</v>
      </c>
      <c r="AL239" t="s">
        <v>1517</v>
      </c>
      <c r="AM239" t="s">
        <v>67</v>
      </c>
      <c r="AN239" t="s">
        <v>1548</v>
      </c>
      <c r="AO239" t="s">
        <v>80</v>
      </c>
      <c r="AP239" t="s">
        <v>2357</v>
      </c>
      <c r="AQ239" t="str">
        <f t="shared" si="3"/>
        <v>170438438383noFemale43583259.9744.97212019.99314.992</v>
      </c>
      <c r="AR239">
        <f>COUNTIF(AQ$2:AQ239,AQ239)</f>
        <v>1</v>
      </c>
    </row>
    <row r="240" spans="1:44" x14ac:dyDescent="0.25">
      <c r="A240">
        <v>171</v>
      </c>
      <c r="B240">
        <v>14</v>
      </c>
      <c r="C240" s="4">
        <v>43839</v>
      </c>
      <c r="D240">
        <v>2</v>
      </c>
      <c r="E240" t="s">
        <v>38</v>
      </c>
      <c r="F240" t="s">
        <v>49</v>
      </c>
      <c r="G240" t="s">
        <v>56</v>
      </c>
      <c r="H240" t="s">
        <v>57</v>
      </c>
      <c r="I240" s="4">
        <v>43643</v>
      </c>
      <c r="J240">
        <v>1</v>
      </c>
      <c r="K240" t="s">
        <v>61</v>
      </c>
      <c r="L240" s="4">
        <v>43615</v>
      </c>
      <c r="M240" s="4">
        <v>43830</v>
      </c>
      <c r="N240">
        <v>1</v>
      </c>
      <c r="O240" t="s">
        <v>69</v>
      </c>
      <c r="P240" t="s">
        <v>231</v>
      </c>
      <c r="Q240">
        <v>1</v>
      </c>
      <c r="R240" t="s">
        <v>425</v>
      </c>
      <c r="S240" t="s">
        <v>987</v>
      </c>
      <c r="T240" t="s">
        <v>1520</v>
      </c>
      <c r="U240" t="s">
        <v>80</v>
      </c>
      <c r="V240" t="s">
        <v>1577</v>
      </c>
      <c r="W240">
        <v>265.98</v>
      </c>
      <c r="X240">
        <v>49.98</v>
      </c>
      <c r="Y240">
        <v>1</v>
      </c>
      <c r="Z240" t="s">
        <v>78</v>
      </c>
      <c r="AA240" t="s">
        <v>2330</v>
      </c>
      <c r="AF240" s="4"/>
      <c r="AG240" s="4"/>
      <c r="AH240" t="s">
        <v>69</v>
      </c>
      <c r="AI240" t="s">
        <v>231</v>
      </c>
      <c r="AJ240" t="s">
        <v>425</v>
      </c>
      <c r="AK240" t="s">
        <v>987</v>
      </c>
      <c r="AL240" t="s">
        <v>1520</v>
      </c>
      <c r="AM240" t="s">
        <v>80</v>
      </c>
      <c r="AN240" t="s">
        <v>1577</v>
      </c>
      <c r="AO240" t="s">
        <v>78</v>
      </c>
      <c r="AP240" t="s">
        <v>2330</v>
      </c>
      <c r="AQ240" t="str">
        <f t="shared" si="3"/>
        <v>17114438392noMale436431YouTube4361543830265.9849.981125132.99224.998</v>
      </c>
      <c r="AR240">
        <f>COUNTIF(AQ$2:AQ240,AQ240)</f>
        <v>1</v>
      </c>
    </row>
    <row r="241" spans="1:44" x14ac:dyDescent="0.25">
      <c r="A241">
        <v>172</v>
      </c>
      <c r="B241">
        <v>221</v>
      </c>
      <c r="C241" s="4">
        <v>43839</v>
      </c>
      <c r="D241">
        <v>2</v>
      </c>
      <c r="E241" t="s">
        <v>38</v>
      </c>
      <c r="F241" t="s">
        <v>49</v>
      </c>
      <c r="G241" t="s">
        <v>55</v>
      </c>
      <c r="H241" t="s">
        <v>58</v>
      </c>
      <c r="I241" s="4">
        <v>43710</v>
      </c>
      <c r="J241">
        <v>1</v>
      </c>
      <c r="K241" t="s">
        <v>61</v>
      </c>
      <c r="L241" s="4">
        <v>43615</v>
      </c>
      <c r="M241" s="4">
        <v>43830</v>
      </c>
      <c r="N241">
        <v>1</v>
      </c>
      <c r="O241" t="s">
        <v>65</v>
      </c>
      <c r="P241" t="s">
        <v>227</v>
      </c>
      <c r="Q241">
        <v>1</v>
      </c>
      <c r="R241" t="s">
        <v>519</v>
      </c>
      <c r="S241" t="s">
        <v>1083</v>
      </c>
      <c r="T241" t="s">
        <v>1609</v>
      </c>
      <c r="U241" t="s">
        <v>67</v>
      </c>
      <c r="V241" t="s">
        <v>1517</v>
      </c>
      <c r="W241">
        <v>40.47</v>
      </c>
      <c r="X241">
        <v>59.97</v>
      </c>
      <c r="Y241">
        <v>1</v>
      </c>
      <c r="Z241" t="s">
        <v>431</v>
      </c>
      <c r="AA241" t="s">
        <v>2326</v>
      </c>
      <c r="AF241" s="4"/>
      <c r="AG241" s="4"/>
      <c r="AH241" t="s">
        <v>65</v>
      </c>
      <c r="AI241" t="s">
        <v>227</v>
      </c>
      <c r="AJ241" t="s">
        <v>519</v>
      </c>
      <c r="AK241" t="s">
        <v>1083</v>
      </c>
      <c r="AL241" t="s">
        <v>1609</v>
      </c>
      <c r="AM241" t="s">
        <v>67</v>
      </c>
      <c r="AN241" t="s">
        <v>1517</v>
      </c>
      <c r="AO241" t="s">
        <v>431</v>
      </c>
      <c r="AP241" t="s">
        <v>2326</v>
      </c>
      <c r="AQ241" t="str">
        <f t="shared" si="3"/>
        <v>172221438392yesFemale437101YouTube436154383040.4759.97104113.49319.9924</v>
      </c>
      <c r="AR241">
        <f>COUNTIF(AQ$2:AQ241,AQ241)</f>
        <v>1</v>
      </c>
    </row>
    <row r="242" spans="1:44" x14ac:dyDescent="0.25">
      <c r="A242">
        <v>173</v>
      </c>
      <c r="B242">
        <v>124</v>
      </c>
      <c r="C242" s="4">
        <v>43840</v>
      </c>
      <c r="D242">
        <v>9</v>
      </c>
      <c r="E242" t="s">
        <v>41</v>
      </c>
      <c r="F242" t="s">
        <v>52</v>
      </c>
      <c r="G242" t="s">
        <v>56</v>
      </c>
      <c r="H242" t="s">
        <v>57</v>
      </c>
      <c r="I242" s="4">
        <v>43721</v>
      </c>
      <c r="J242">
        <v>3</v>
      </c>
      <c r="K242" t="s">
        <v>59</v>
      </c>
      <c r="L242" s="4">
        <v>43615</v>
      </c>
      <c r="M242" s="4">
        <v>43830</v>
      </c>
      <c r="N242">
        <v>1</v>
      </c>
      <c r="O242" t="s">
        <v>69</v>
      </c>
      <c r="P242" t="s">
        <v>231</v>
      </c>
      <c r="Q242">
        <v>1</v>
      </c>
      <c r="R242" t="s">
        <v>520</v>
      </c>
      <c r="S242" t="s">
        <v>1084</v>
      </c>
      <c r="T242" t="s">
        <v>1610</v>
      </c>
      <c r="U242" t="s">
        <v>69</v>
      </c>
      <c r="V242" t="s">
        <v>1577</v>
      </c>
      <c r="W242">
        <v>12.99</v>
      </c>
      <c r="X242">
        <v>24.99</v>
      </c>
      <c r="Y242">
        <v>1</v>
      </c>
      <c r="Z242" t="s">
        <v>69</v>
      </c>
      <c r="AA242" t="s">
        <v>2360</v>
      </c>
      <c r="AF242" s="4"/>
      <c r="AG242" s="4"/>
      <c r="AH242" t="s">
        <v>69</v>
      </c>
      <c r="AI242" t="s">
        <v>231</v>
      </c>
      <c r="AJ242" t="s">
        <v>520</v>
      </c>
      <c r="AK242" t="s">
        <v>1084</v>
      </c>
      <c r="AL242" t="s">
        <v>1610</v>
      </c>
      <c r="AM242" t="s">
        <v>69</v>
      </c>
      <c r="AN242" t="s">
        <v>1577</v>
      </c>
      <c r="AO242" t="s">
        <v>69</v>
      </c>
      <c r="AP242" t="s">
        <v>2360</v>
      </c>
      <c r="AQ242" t="str">
        <f t="shared" si="3"/>
        <v>173124438409noMale437213Google Ads436154383012.9924.99113112.99124.991</v>
      </c>
      <c r="AR242">
        <f>COUNTIF(AQ$2:AQ242,AQ242)</f>
        <v>1</v>
      </c>
    </row>
    <row r="243" spans="1:44" x14ac:dyDescent="0.25">
      <c r="A243">
        <v>174</v>
      </c>
      <c r="B243">
        <v>176</v>
      </c>
      <c r="C243" s="4">
        <v>43840</v>
      </c>
      <c r="D243">
        <v>3</v>
      </c>
      <c r="E243" t="s">
        <v>34</v>
      </c>
      <c r="F243" t="s">
        <v>45</v>
      </c>
      <c r="G243" t="s">
        <v>55</v>
      </c>
      <c r="H243" t="s">
        <v>58</v>
      </c>
      <c r="I243" s="4">
        <v>43639</v>
      </c>
      <c r="J243">
        <v>1</v>
      </c>
      <c r="K243" t="s">
        <v>61</v>
      </c>
      <c r="L243" s="4">
        <v>43615</v>
      </c>
      <c r="M243" s="4">
        <v>43830</v>
      </c>
      <c r="N243">
        <v>1</v>
      </c>
      <c r="O243" t="s">
        <v>79</v>
      </c>
      <c r="P243" t="s">
        <v>241</v>
      </c>
      <c r="Q243">
        <v>1</v>
      </c>
      <c r="R243" t="s">
        <v>521</v>
      </c>
      <c r="S243" t="s">
        <v>1078</v>
      </c>
      <c r="T243" t="s">
        <v>1611</v>
      </c>
      <c r="U243" t="s">
        <v>67</v>
      </c>
      <c r="V243" t="s">
        <v>1548</v>
      </c>
      <c r="W243">
        <v>167.07</v>
      </c>
      <c r="X243">
        <v>44.97</v>
      </c>
      <c r="Y243">
        <v>1</v>
      </c>
      <c r="Z243" t="s">
        <v>455</v>
      </c>
      <c r="AA243" t="s">
        <v>2340</v>
      </c>
      <c r="AF243" s="4"/>
      <c r="AG243" s="4"/>
      <c r="AH243" t="s">
        <v>79</v>
      </c>
      <c r="AI243" t="s">
        <v>241</v>
      </c>
      <c r="AJ243" t="s">
        <v>521</v>
      </c>
      <c r="AK243" t="s">
        <v>1078</v>
      </c>
      <c r="AL243" t="s">
        <v>1611</v>
      </c>
      <c r="AM243" t="s">
        <v>67</v>
      </c>
      <c r="AN243" t="s">
        <v>1548</v>
      </c>
      <c r="AO243" t="s">
        <v>455</v>
      </c>
      <c r="AP243" t="s">
        <v>2340</v>
      </c>
      <c r="AQ243" t="str">
        <f t="shared" si="3"/>
        <v>174176438403yesFemale436391YouTube4361543830167.0744.97414555.69314.9915</v>
      </c>
      <c r="AR243">
        <f>COUNTIF(AQ$2:AQ243,AQ243)</f>
        <v>1</v>
      </c>
    </row>
    <row r="244" spans="1:44" x14ac:dyDescent="0.25">
      <c r="A244">
        <v>175</v>
      </c>
      <c r="B244">
        <v>390</v>
      </c>
      <c r="C244" s="4">
        <v>43840</v>
      </c>
      <c r="D244">
        <v>11</v>
      </c>
      <c r="E244" t="s">
        <v>37</v>
      </c>
      <c r="F244" t="s">
        <v>48</v>
      </c>
      <c r="G244" t="s">
        <v>55</v>
      </c>
      <c r="H244" t="s">
        <v>58</v>
      </c>
      <c r="I244" s="4">
        <v>43641</v>
      </c>
      <c r="J244">
        <v>2</v>
      </c>
      <c r="K244" t="s">
        <v>60</v>
      </c>
      <c r="L244" s="4">
        <v>43615</v>
      </c>
      <c r="M244" s="4">
        <v>43830</v>
      </c>
      <c r="N244">
        <v>1</v>
      </c>
      <c r="O244" t="s">
        <v>86</v>
      </c>
      <c r="P244" t="s">
        <v>248</v>
      </c>
      <c r="Q244">
        <v>1</v>
      </c>
      <c r="R244" t="s">
        <v>513</v>
      </c>
      <c r="S244" t="s">
        <v>1076</v>
      </c>
      <c r="T244" t="s">
        <v>1603</v>
      </c>
      <c r="U244" t="s">
        <v>69</v>
      </c>
      <c r="V244" t="s">
        <v>1577</v>
      </c>
      <c r="W244">
        <v>22.68</v>
      </c>
      <c r="X244">
        <v>24.99</v>
      </c>
      <c r="Y244">
        <v>1</v>
      </c>
      <c r="Z244" t="s">
        <v>549</v>
      </c>
      <c r="AA244" t="s">
        <v>2362</v>
      </c>
      <c r="AF244" s="4"/>
      <c r="AG244" s="4"/>
      <c r="AH244" t="s">
        <v>86</v>
      </c>
      <c r="AI244" t="s">
        <v>248</v>
      </c>
      <c r="AJ244" t="s">
        <v>513</v>
      </c>
      <c r="AK244" t="s">
        <v>1076</v>
      </c>
      <c r="AL244" t="s">
        <v>1603</v>
      </c>
      <c r="AM244" t="s">
        <v>69</v>
      </c>
      <c r="AN244" t="s">
        <v>1577</v>
      </c>
      <c r="AO244" t="s">
        <v>549</v>
      </c>
      <c r="AP244" t="s">
        <v>2362</v>
      </c>
      <c r="AQ244" t="str">
        <f t="shared" si="3"/>
        <v>1753904384011yesFemale436412Facebook436154383022.6824.9976122.68124.9922</v>
      </c>
      <c r="AR244">
        <f>COUNTIF(AQ$2:AQ244,AQ244)</f>
        <v>1</v>
      </c>
    </row>
    <row r="245" spans="1:44" x14ac:dyDescent="0.25">
      <c r="A245">
        <v>176</v>
      </c>
      <c r="B245">
        <v>27</v>
      </c>
      <c r="C245" s="4">
        <v>43841</v>
      </c>
      <c r="D245">
        <v>7</v>
      </c>
      <c r="E245" t="s">
        <v>35</v>
      </c>
      <c r="F245" t="s">
        <v>46</v>
      </c>
      <c r="G245" t="s">
        <v>56</v>
      </c>
      <c r="H245" t="s">
        <v>58</v>
      </c>
      <c r="I245" s="4">
        <v>43629</v>
      </c>
      <c r="J245">
        <v>1</v>
      </c>
      <c r="K245" t="s">
        <v>61</v>
      </c>
      <c r="L245" s="4">
        <v>43615</v>
      </c>
      <c r="M245" s="4">
        <v>43830</v>
      </c>
      <c r="N245">
        <v>1</v>
      </c>
      <c r="O245" t="s">
        <v>70</v>
      </c>
      <c r="P245" t="s">
        <v>232</v>
      </c>
      <c r="Q245">
        <v>1</v>
      </c>
      <c r="R245" t="s">
        <v>495</v>
      </c>
      <c r="S245" t="s">
        <v>1058</v>
      </c>
      <c r="T245" t="s">
        <v>1587</v>
      </c>
      <c r="U245" t="s">
        <v>67</v>
      </c>
      <c r="V245" t="s">
        <v>1517</v>
      </c>
      <c r="W245">
        <v>164.97</v>
      </c>
      <c r="X245">
        <v>59.97</v>
      </c>
      <c r="Y245">
        <v>1</v>
      </c>
      <c r="Z245" t="s">
        <v>673</v>
      </c>
      <c r="AA245" t="s">
        <v>2348</v>
      </c>
      <c r="AF245" s="4"/>
      <c r="AG245" s="4"/>
      <c r="AH245" t="s">
        <v>70</v>
      </c>
      <c r="AI245" t="s">
        <v>232</v>
      </c>
      <c r="AJ245" t="s">
        <v>495</v>
      </c>
      <c r="AK245" t="s">
        <v>1058</v>
      </c>
      <c r="AL245" t="s">
        <v>1587</v>
      </c>
      <c r="AM245" t="s">
        <v>67</v>
      </c>
      <c r="AN245" t="s">
        <v>1517</v>
      </c>
      <c r="AO245" t="s">
        <v>673</v>
      </c>
      <c r="AP245" t="s">
        <v>2348</v>
      </c>
      <c r="AQ245" t="str">
        <f t="shared" si="3"/>
        <v>17627438417noFemale436291YouTube4361543830164.9759.97511554.99319.9912</v>
      </c>
      <c r="AR245">
        <f>COUNTIF(AQ$2:AQ245,AQ245)</f>
        <v>1</v>
      </c>
    </row>
    <row r="246" spans="1:44" x14ac:dyDescent="0.25">
      <c r="A246">
        <v>177</v>
      </c>
      <c r="B246">
        <v>411</v>
      </c>
      <c r="C246" s="4">
        <v>43843</v>
      </c>
      <c r="D246">
        <v>5</v>
      </c>
      <c r="E246" t="s">
        <v>36</v>
      </c>
      <c r="F246" t="s">
        <v>47</v>
      </c>
      <c r="G246" t="s">
        <v>55</v>
      </c>
      <c r="H246" t="s">
        <v>58</v>
      </c>
      <c r="I246" s="4">
        <v>43586</v>
      </c>
      <c r="J246">
        <v>2</v>
      </c>
      <c r="L246" s="4"/>
      <c r="M246" s="4"/>
      <c r="N246">
        <v>2</v>
      </c>
      <c r="O246" t="s">
        <v>64</v>
      </c>
      <c r="P246" t="s">
        <v>226</v>
      </c>
      <c r="Q246">
        <v>2</v>
      </c>
      <c r="R246" t="s">
        <v>522</v>
      </c>
      <c r="S246" t="s">
        <v>1085</v>
      </c>
      <c r="T246" t="s">
        <v>1612</v>
      </c>
      <c r="U246" t="s">
        <v>83</v>
      </c>
      <c r="V246" t="s">
        <v>2030</v>
      </c>
      <c r="W246">
        <v>224.98</v>
      </c>
      <c r="X246">
        <v>89.95</v>
      </c>
      <c r="Y246">
        <v>2</v>
      </c>
      <c r="Z246" t="s">
        <v>2133</v>
      </c>
      <c r="AA246" t="s">
        <v>2408</v>
      </c>
      <c r="AF246" s="4"/>
      <c r="AG246" s="4"/>
      <c r="AH246" t="s">
        <v>70</v>
      </c>
      <c r="AI246" t="s">
        <v>232</v>
      </c>
      <c r="AJ246" t="s">
        <v>753</v>
      </c>
      <c r="AK246" t="s">
        <v>1077</v>
      </c>
      <c r="AL246" t="s">
        <v>598</v>
      </c>
      <c r="AM246" t="s">
        <v>67</v>
      </c>
      <c r="AN246" t="s">
        <v>1517</v>
      </c>
      <c r="AO246" t="s">
        <v>673</v>
      </c>
      <c r="AP246" t="s">
        <v>2348</v>
      </c>
      <c r="AQ246" t="str">
        <f t="shared" si="3"/>
        <v>177411438435yesFemale435862224.9889.95513235319.9912</v>
      </c>
      <c r="AR246">
        <f>COUNTIF(AQ$2:AQ246,AQ246)</f>
        <v>1</v>
      </c>
    </row>
    <row r="247" spans="1:44" x14ac:dyDescent="0.25">
      <c r="A247">
        <v>177</v>
      </c>
      <c r="B247">
        <v>411</v>
      </c>
      <c r="C247" s="4">
        <v>43843</v>
      </c>
      <c r="D247">
        <v>5</v>
      </c>
      <c r="E247" t="s">
        <v>36</v>
      </c>
      <c r="F247" t="s">
        <v>47</v>
      </c>
      <c r="G247" t="s">
        <v>55</v>
      </c>
      <c r="H247" t="s">
        <v>58</v>
      </c>
      <c r="I247" s="4">
        <v>43586</v>
      </c>
      <c r="J247">
        <v>2</v>
      </c>
      <c r="L247" s="4"/>
      <c r="M247" s="4"/>
      <c r="N247">
        <v>2</v>
      </c>
      <c r="O247" t="s">
        <v>64</v>
      </c>
      <c r="P247" t="s">
        <v>226</v>
      </c>
      <c r="Q247">
        <v>2</v>
      </c>
      <c r="R247" t="s">
        <v>522</v>
      </c>
      <c r="S247" t="s">
        <v>1085</v>
      </c>
      <c r="T247" t="s">
        <v>1612</v>
      </c>
      <c r="U247" t="s">
        <v>83</v>
      </c>
      <c r="V247" t="s">
        <v>2030</v>
      </c>
      <c r="W247">
        <v>224.98</v>
      </c>
      <c r="X247">
        <v>89.95</v>
      </c>
      <c r="Y247">
        <v>2</v>
      </c>
      <c r="Z247" t="s">
        <v>2133</v>
      </c>
      <c r="AA247" t="s">
        <v>2408</v>
      </c>
      <c r="AF247" s="4"/>
      <c r="AG247" s="4"/>
      <c r="AH247" t="s">
        <v>84</v>
      </c>
      <c r="AI247" t="s">
        <v>246</v>
      </c>
      <c r="AJ247" t="s">
        <v>743</v>
      </c>
      <c r="AK247" t="s">
        <v>1284</v>
      </c>
      <c r="AL247" t="s">
        <v>1533</v>
      </c>
      <c r="AM247" t="s">
        <v>80</v>
      </c>
      <c r="AN247" t="s">
        <v>1548</v>
      </c>
      <c r="AO247" t="s">
        <v>645</v>
      </c>
      <c r="AP247" t="s">
        <v>2347</v>
      </c>
      <c r="AQ247" t="str">
        <f t="shared" si="3"/>
        <v>177411438435yesFemale435862224.9889.9596259.99214.9913</v>
      </c>
      <c r="AR247">
        <f>COUNTIF(AQ$2:AQ247,AQ247)</f>
        <v>1</v>
      </c>
    </row>
    <row r="248" spans="1:44" x14ac:dyDescent="0.25">
      <c r="A248">
        <v>178</v>
      </c>
      <c r="B248">
        <v>201</v>
      </c>
      <c r="C248" s="4">
        <v>43844</v>
      </c>
      <c r="D248">
        <v>7</v>
      </c>
      <c r="E248" t="s">
        <v>35</v>
      </c>
      <c r="F248" t="s">
        <v>46</v>
      </c>
      <c r="G248" t="s">
        <v>55</v>
      </c>
      <c r="H248" t="s">
        <v>58</v>
      </c>
      <c r="I248" s="4">
        <v>43728</v>
      </c>
      <c r="J248">
        <v>1</v>
      </c>
      <c r="K248" t="s">
        <v>61</v>
      </c>
      <c r="L248" s="4">
        <v>43615</v>
      </c>
      <c r="M248" s="4">
        <v>43830</v>
      </c>
      <c r="N248">
        <v>1</v>
      </c>
      <c r="O248" t="s">
        <v>105</v>
      </c>
      <c r="P248" t="s">
        <v>267</v>
      </c>
      <c r="Q248">
        <v>1</v>
      </c>
      <c r="R248" t="s">
        <v>523</v>
      </c>
      <c r="S248" t="s">
        <v>1086</v>
      </c>
      <c r="T248" t="s">
        <v>1613</v>
      </c>
      <c r="U248" t="s">
        <v>71</v>
      </c>
      <c r="V248" t="s">
        <v>1869</v>
      </c>
      <c r="W248">
        <v>173.8</v>
      </c>
      <c r="X248">
        <v>29.98</v>
      </c>
      <c r="Y248">
        <v>1</v>
      </c>
      <c r="Z248" t="s">
        <v>82</v>
      </c>
      <c r="AA248" t="s">
        <v>2409</v>
      </c>
      <c r="AF248" s="4"/>
      <c r="AG248" s="4"/>
      <c r="AH248" t="s">
        <v>79</v>
      </c>
      <c r="AI248" t="s">
        <v>241</v>
      </c>
      <c r="AJ248" t="s">
        <v>541</v>
      </c>
      <c r="AK248" t="s">
        <v>968</v>
      </c>
      <c r="AL248" t="s">
        <v>1629</v>
      </c>
      <c r="AM248" t="s">
        <v>69</v>
      </c>
      <c r="AN248" t="s">
        <v>1548</v>
      </c>
      <c r="AO248" t="s">
        <v>86</v>
      </c>
      <c r="AP248" t="s">
        <v>2350</v>
      </c>
      <c r="AQ248" t="str">
        <f t="shared" si="3"/>
        <v>178201438447yesFemale437281YouTube4361543830173.829.98411186.9114.997</v>
      </c>
      <c r="AR248">
        <f>COUNTIF(AQ$2:AQ248,AQ248)</f>
        <v>1</v>
      </c>
    </row>
    <row r="249" spans="1:44" x14ac:dyDescent="0.25">
      <c r="A249">
        <v>179</v>
      </c>
      <c r="B249">
        <v>156</v>
      </c>
      <c r="C249" s="4">
        <v>43845</v>
      </c>
      <c r="D249">
        <v>8</v>
      </c>
      <c r="E249" t="s">
        <v>43</v>
      </c>
      <c r="F249" t="s">
        <v>54</v>
      </c>
      <c r="G249" t="s">
        <v>55</v>
      </c>
      <c r="H249" t="s">
        <v>58</v>
      </c>
      <c r="I249" s="4">
        <v>43738</v>
      </c>
      <c r="J249">
        <v>1</v>
      </c>
      <c r="K249" t="s">
        <v>61</v>
      </c>
      <c r="L249" s="4">
        <v>43615</v>
      </c>
      <c r="M249" s="4">
        <v>43830</v>
      </c>
      <c r="N249">
        <v>1</v>
      </c>
      <c r="O249" t="s">
        <v>79</v>
      </c>
      <c r="P249" t="s">
        <v>241</v>
      </c>
      <c r="Q249">
        <v>1</v>
      </c>
      <c r="R249" t="s">
        <v>524</v>
      </c>
      <c r="S249" t="s">
        <v>1087</v>
      </c>
      <c r="T249" t="s">
        <v>1614</v>
      </c>
      <c r="U249" t="s">
        <v>69</v>
      </c>
      <c r="V249" t="s">
        <v>1548</v>
      </c>
      <c r="W249">
        <v>13.95</v>
      </c>
      <c r="X249">
        <v>14.99</v>
      </c>
      <c r="Y249">
        <v>1</v>
      </c>
      <c r="Z249" t="s">
        <v>455</v>
      </c>
      <c r="AA249" t="s">
        <v>2340</v>
      </c>
      <c r="AF249" s="4"/>
      <c r="AG249" s="4"/>
      <c r="AH249" t="s">
        <v>79</v>
      </c>
      <c r="AI249" t="s">
        <v>241</v>
      </c>
      <c r="AJ249" t="s">
        <v>524</v>
      </c>
      <c r="AK249" t="s">
        <v>1087</v>
      </c>
      <c r="AL249" t="s">
        <v>1614</v>
      </c>
      <c r="AM249" t="s">
        <v>69</v>
      </c>
      <c r="AN249" t="s">
        <v>1548</v>
      </c>
      <c r="AO249" t="s">
        <v>455</v>
      </c>
      <c r="AP249" t="s">
        <v>2340</v>
      </c>
      <c r="AQ249" t="str">
        <f t="shared" si="3"/>
        <v>179156438458yesFemale437381YouTube436154383013.9514.99416813.95114.9915</v>
      </c>
      <c r="AR249">
        <f>COUNTIF(AQ$2:AQ249,AQ249)</f>
        <v>1</v>
      </c>
    </row>
    <row r="250" spans="1:44" x14ac:dyDescent="0.25">
      <c r="A250">
        <v>180</v>
      </c>
      <c r="B250">
        <v>353</v>
      </c>
      <c r="C250" s="4">
        <v>43845</v>
      </c>
      <c r="D250">
        <v>1</v>
      </c>
      <c r="E250" t="s">
        <v>39</v>
      </c>
      <c r="F250" t="s">
        <v>50</v>
      </c>
      <c r="G250" t="s">
        <v>55</v>
      </c>
      <c r="H250" t="s">
        <v>57</v>
      </c>
      <c r="I250" s="4">
        <v>43661</v>
      </c>
      <c r="J250">
        <v>2</v>
      </c>
      <c r="K250" t="s">
        <v>60</v>
      </c>
      <c r="L250" s="4">
        <v>43615</v>
      </c>
      <c r="M250" s="4">
        <v>43830</v>
      </c>
      <c r="N250">
        <v>1</v>
      </c>
      <c r="O250" t="s">
        <v>70</v>
      </c>
      <c r="P250" t="s">
        <v>232</v>
      </c>
      <c r="Q250">
        <v>1</v>
      </c>
      <c r="R250" t="s">
        <v>394</v>
      </c>
      <c r="S250" t="s">
        <v>956</v>
      </c>
      <c r="T250" t="s">
        <v>1490</v>
      </c>
      <c r="U250" t="s">
        <v>80</v>
      </c>
      <c r="V250" t="s">
        <v>1548</v>
      </c>
      <c r="W250">
        <v>17.98</v>
      </c>
      <c r="X250">
        <v>29.98</v>
      </c>
      <c r="Y250">
        <v>1</v>
      </c>
      <c r="Z250" t="s">
        <v>432</v>
      </c>
      <c r="AA250" t="s">
        <v>2331</v>
      </c>
      <c r="AF250" s="4"/>
      <c r="AG250" s="4"/>
      <c r="AH250" t="s">
        <v>70</v>
      </c>
      <c r="AI250" t="s">
        <v>232</v>
      </c>
      <c r="AJ250" t="s">
        <v>394</v>
      </c>
      <c r="AK250" t="s">
        <v>956</v>
      </c>
      <c r="AL250" t="s">
        <v>1490</v>
      </c>
      <c r="AM250" t="s">
        <v>80</v>
      </c>
      <c r="AN250" t="s">
        <v>1548</v>
      </c>
      <c r="AO250" t="s">
        <v>432</v>
      </c>
      <c r="AP250" t="s">
        <v>2331</v>
      </c>
      <c r="AQ250" t="str">
        <f t="shared" si="3"/>
        <v>180353438451yesMale436612Facebook436154383017.9829.985318.99214.9921</v>
      </c>
      <c r="AR250">
        <f>COUNTIF(AQ$2:AQ250,AQ250)</f>
        <v>1</v>
      </c>
    </row>
    <row r="251" spans="1:44" x14ac:dyDescent="0.25">
      <c r="A251">
        <v>181</v>
      </c>
      <c r="B251">
        <v>4</v>
      </c>
      <c r="C251" s="4">
        <v>43846</v>
      </c>
      <c r="D251">
        <v>6</v>
      </c>
      <c r="E251" t="s">
        <v>33</v>
      </c>
      <c r="F251" t="s">
        <v>44</v>
      </c>
      <c r="G251" t="s">
        <v>56</v>
      </c>
      <c r="H251" t="s">
        <v>57</v>
      </c>
      <c r="I251" s="4">
        <v>43732</v>
      </c>
      <c r="J251">
        <v>2</v>
      </c>
      <c r="K251" t="s">
        <v>60</v>
      </c>
      <c r="L251" s="4">
        <v>43615</v>
      </c>
      <c r="M251" s="4">
        <v>43830</v>
      </c>
      <c r="N251">
        <v>1</v>
      </c>
      <c r="O251" t="s">
        <v>71</v>
      </c>
      <c r="P251" t="s">
        <v>233</v>
      </c>
      <c r="Q251">
        <v>1</v>
      </c>
      <c r="R251" t="s">
        <v>525</v>
      </c>
      <c r="S251" t="s">
        <v>1088</v>
      </c>
      <c r="T251" t="s">
        <v>1615</v>
      </c>
      <c r="U251" t="s">
        <v>110</v>
      </c>
      <c r="V251" t="s">
        <v>2032</v>
      </c>
      <c r="W251">
        <v>3174</v>
      </c>
      <c r="X251">
        <v>149.94</v>
      </c>
      <c r="Y251">
        <v>1</v>
      </c>
      <c r="Z251" t="s">
        <v>110</v>
      </c>
      <c r="AA251" t="s">
        <v>2410</v>
      </c>
      <c r="AF251" s="4"/>
      <c r="AG251" s="4"/>
      <c r="AH251" t="s">
        <v>69</v>
      </c>
      <c r="AI251" t="s">
        <v>231</v>
      </c>
      <c r="AJ251" t="s">
        <v>856</v>
      </c>
      <c r="AK251" t="s">
        <v>1393</v>
      </c>
      <c r="AL251" t="s">
        <v>1909</v>
      </c>
      <c r="AM251" t="s">
        <v>67</v>
      </c>
      <c r="AN251" t="s">
        <v>1577</v>
      </c>
      <c r="AO251" t="s">
        <v>67</v>
      </c>
      <c r="AP251" t="s">
        <v>2373</v>
      </c>
      <c r="AQ251" t="str">
        <f t="shared" si="3"/>
        <v>1814438466noMale437322Facebook43615438303174149.94199529324.993</v>
      </c>
      <c r="AR251">
        <f>COUNTIF(AQ$2:AQ251,AQ251)</f>
        <v>1</v>
      </c>
    </row>
    <row r="252" spans="1:44" x14ac:dyDescent="0.25">
      <c r="A252">
        <v>182</v>
      </c>
      <c r="B252">
        <v>249</v>
      </c>
      <c r="C252" s="4">
        <v>43846</v>
      </c>
      <c r="D252">
        <v>1</v>
      </c>
      <c r="E252" t="s">
        <v>39</v>
      </c>
      <c r="F252" t="s">
        <v>50</v>
      </c>
      <c r="G252" t="s">
        <v>55</v>
      </c>
      <c r="H252" t="s">
        <v>57</v>
      </c>
      <c r="I252" s="4">
        <v>43653</v>
      </c>
      <c r="J252">
        <v>1</v>
      </c>
      <c r="K252" t="s">
        <v>61</v>
      </c>
      <c r="L252" s="4">
        <v>43615</v>
      </c>
      <c r="M252" s="4">
        <v>43830</v>
      </c>
      <c r="N252">
        <v>2</v>
      </c>
      <c r="O252" t="s">
        <v>120</v>
      </c>
      <c r="P252" t="s">
        <v>282</v>
      </c>
      <c r="Q252">
        <v>2</v>
      </c>
      <c r="R252" t="s">
        <v>526</v>
      </c>
      <c r="S252" t="s">
        <v>1089</v>
      </c>
      <c r="T252" t="s">
        <v>1616</v>
      </c>
      <c r="U252" t="s">
        <v>2006</v>
      </c>
      <c r="V252" t="s">
        <v>2050</v>
      </c>
      <c r="W252">
        <v>1103.92</v>
      </c>
      <c r="X252">
        <v>79.92</v>
      </c>
      <c r="Y252">
        <v>2</v>
      </c>
      <c r="Z252" t="s">
        <v>2134</v>
      </c>
      <c r="AA252" t="s">
        <v>2411</v>
      </c>
      <c r="AF252" s="4"/>
      <c r="AG252" s="4"/>
      <c r="AH252" t="s">
        <v>78</v>
      </c>
      <c r="AI252" t="s">
        <v>240</v>
      </c>
      <c r="AJ252" t="s">
        <v>668</v>
      </c>
      <c r="AK252" t="s">
        <v>1212</v>
      </c>
      <c r="AL252" t="s">
        <v>1735</v>
      </c>
      <c r="AM252" t="s">
        <v>69</v>
      </c>
      <c r="AN252" t="s">
        <v>1562</v>
      </c>
      <c r="AO252" t="s">
        <v>393</v>
      </c>
      <c r="AP252" t="s">
        <v>2345</v>
      </c>
      <c r="AQ252" t="str">
        <f t="shared" ref="AQ252:AQ311" si="4">CONCATENATE($A252,$B252,$C252,$D252,$G252,$H252,$I252,$J252,$K252,$L252,$M252,$W252,$X252,$AB252,$AC252,$AD252,$AE252,$AF252,$AG252,$AH252,$AJ252,$AL252,$AM252,$AN252,$AO252)</f>
        <v>182249438461yesMale436531YouTube43615438301103.9279.928138149.9919.9918</v>
      </c>
      <c r="AR252">
        <f>COUNTIF(AQ$2:AQ252,AQ252)</f>
        <v>1</v>
      </c>
    </row>
    <row r="253" spans="1:44" x14ac:dyDescent="0.25">
      <c r="A253">
        <v>182</v>
      </c>
      <c r="B253">
        <v>249</v>
      </c>
      <c r="C253" s="4">
        <v>43846</v>
      </c>
      <c r="D253">
        <v>1</v>
      </c>
      <c r="E253" t="s">
        <v>39</v>
      </c>
      <c r="F253" t="s">
        <v>50</v>
      </c>
      <c r="G253" t="s">
        <v>55</v>
      </c>
      <c r="H253" t="s">
        <v>57</v>
      </c>
      <c r="I253" s="4">
        <v>43653</v>
      </c>
      <c r="J253">
        <v>1</v>
      </c>
      <c r="K253" t="s">
        <v>61</v>
      </c>
      <c r="L253" s="4">
        <v>43615</v>
      </c>
      <c r="M253" s="4">
        <v>43830</v>
      </c>
      <c r="N253">
        <v>2</v>
      </c>
      <c r="O253" t="s">
        <v>120</v>
      </c>
      <c r="P253" t="s">
        <v>282</v>
      </c>
      <c r="Q253">
        <v>2</v>
      </c>
      <c r="R253" t="s">
        <v>526</v>
      </c>
      <c r="S253" t="s">
        <v>1089</v>
      </c>
      <c r="T253" t="s">
        <v>1616</v>
      </c>
      <c r="U253" t="s">
        <v>2006</v>
      </c>
      <c r="V253" t="s">
        <v>2050</v>
      </c>
      <c r="W253">
        <v>1103.92</v>
      </c>
      <c r="X253">
        <v>79.92</v>
      </c>
      <c r="Y253">
        <v>2</v>
      </c>
      <c r="Z253" t="s">
        <v>2134</v>
      </c>
      <c r="AA253" t="s">
        <v>2411</v>
      </c>
      <c r="AF253" s="4"/>
      <c r="AG253" s="4"/>
      <c r="AH253" t="s">
        <v>84</v>
      </c>
      <c r="AI253" t="s">
        <v>246</v>
      </c>
      <c r="AJ253" t="s">
        <v>438</v>
      </c>
      <c r="AK253" t="s">
        <v>1000</v>
      </c>
      <c r="AL253" t="s">
        <v>1532</v>
      </c>
      <c r="AM253" t="s">
        <v>67</v>
      </c>
      <c r="AN253" t="s">
        <v>1562</v>
      </c>
      <c r="AO253" t="s">
        <v>645</v>
      </c>
      <c r="AP253" t="s">
        <v>2347</v>
      </c>
      <c r="AQ253" t="str">
        <f t="shared" si="4"/>
        <v>182249438461yesMale436531YouTube43615438301103.9279.92981133.9939.9913</v>
      </c>
      <c r="AR253">
        <f>COUNTIF(AQ$2:AQ253,AQ253)</f>
        <v>1</v>
      </c>
    </row>
    <row r="254" spans="1:44" x14ac:dyDescent="0.25">
      <c r="A254">
        <v>183</v>
      </c>
      <c r="B254">
        <v>18</v>
      </c>
      <c r="C254" s="4">
        <v>43850</v>
      </c>
      <c r="D254">
        <v>4</v>
      </c>
      <c r="E254" t="s">
        <v>40</v>
      </c>
      <c r="F254" t="s">
        <v>51</v>
      </c>
      <c r="G254" t="s">
        <v>56</v>
      </c>
      <c r="H254" t="s">
        <v>57</v>
      </c>
      <c r="I254" s="4">
        <v>43660</v>
      </c>
      <c r="J254">
        <v>3</v>
      </c>
      <c r="K254" t="s">
        <v>59</v>
      </c>
      <c r="L254" s="4">
        <v>43615</v>
      </c>
      <c r="M254" s="4">
        <v>43830</v>
      </c>
      <c r="N254">
        <v>1</v>
      </c>
      <c r="O254" t="s">
        <v>80</v>
      </c>
      <c r="P254" t="s">
        <v>242</v>
      </c>
      <c r="Q254">
        <v>1</v>
      </c>
      <c r="R254" t="s">
        <v>486</v>
      </c>
      <c r="S254" t="s">
        <v>1049</v>
      </c>
      <c r="T254" t="s">
        <v>1533</v>
      </c>
      <c r="U254" t="s">
        <v>69</v>
      </c>
      <c r="V254" t="s">
        <v>1548</v>
      </c>
      <c r="W254">
        <v>59.99</v>
      </c>
      <c r="X254">
        <v>14.99</v>
      </c>
      <c r="Y254">
        <v>1</v>
      </c>
      <c r="Z254" t="s">
        <v>79</v>
      </c>
      <c r="AA254" t="s">
        <v>2349</v>
      </c>
      <c r="AF254" s="4"/>
      <c r="AG254" s="4"/>
      <c r="AH254" t="s">
        <v>80</v>
      </c>
      <c r="AI254" t="s">
        <v>242</v>
      </c>
      <c r="AJ254" t="s">
        <v>486</v>
      </c>
      <c r="AK254" t="s">
        <v>1049</v>
      </c>
      <c r="AL254" t="s">
        <v>1533</v>
      </c>
      <c r="AM254" t="s">
        <v>69</v>
      </c>
      <c r="AN254" t="s">
        <v>1548</v>
      </c>
      <c r="AO254" t="s">
        <v>79</v>
      </c>
      <c r="AP254" t="s">
        <v>2349</v>
      </c>
      <c r="AQ254" t="str">
        <f t="shared" si="4"/>
        <v>18318438504noMale436603Google Ads436154383059.9914.99212959.99114.994</v>
      </c>
      <c r="AR254">
        <f>COUNTIF(AQ$2:AQ254,AQ254)</f>
        <v>1</v>
      </c>
    </row>
    <row r="255" spans="1:44" x14ac:dyDescent="0.25">
      <c r="A255">
        <v>184</v>
      </c>
      <c r="B255">
        <v>60</v>
      </c>
      <c r="C255" s="4">
        <v>43850</v>
      </c>
      <c r="D255">
        <v>4</v>
      </c>
      <c r="E255" t="s">
        <v>40</v>
      </c>
      <c r="F255" t="s">
        <v>51</v>
      </c>
      <c r="G255" t="s">
        <v>55</v>
      </c>
      <c r="H255" t="s">
        <v>57</v>
      </c>
      <c r="I255" s="4">
        <v>43713</v>
      </c>
      <c r="J255">
        <v>3</v>
      </c>
      <c r="K255" t="s">
        <v>59</v>
      </c>
      <c r="L255" s="4">
        <v>43615</v>
      </c>
      <c r="M255" s="4">
        <v>43830</v>
      </c>
      <c r="N255">
        <v>1</v>
      </c>
      <c r="O255" t="s">
        <v>67</v>
      </c>
      <c r="P255" t="s">
        <v>229</v>
      </c>
      <c r="Q255">
        <v>1</v>
      </c>
      <c r="R255" t="s">
        <v>527</v>
      </c>
      <c r="S255" t="s">
        <v>953</v>
      </c>
      <c r="T255" t="s">
        <v>1617</v>
      </c>
      <c r="U255" t="s">
        <v>80</v>
      </c>
      <c r="V255" t="s">
        <v>1548</v>
      </c>
      <c r="W255">
        <v>61.98</v>
      </c>
      <c r="X255">
        <v>29.98</v>
      </c>
      <c r="Y255">
        <v>1</v>
      </c>
      <c r="Z255" t="s">
        <v>84</v>
      </c>
      <c r="AA255" t="s">
        <v>2366</v>
      </c>
      <c r="AF255" s="4"/>
      <c r="AG255" s="4"/>
      <c r="AH255" t="s">
        <v>67</v>
      </c>
      <c r="AI255" t="s">
        <v>229</v>
      </c>
      <c r="AJ255" t="s">
        <v>527</v>
      </c>
      <c r="AK255" t="s">
        <v>953</v>
      </c>
      <c r="AL255" t="s">
        <v>1617</v>
      </c>
      <c r="AM255" t="s">
        <v>80</v>
      </c>
      <c r="AN255" t="s">
        <v>1548</v>
      </c>
      <c r="AO255" t="s">
        <v>84</v>
      </c>
      <c r="AP255" t="s">
        <v>2366</v>
      </c>
      <c r="AQ255" t="str">
        <f t="shared" si="4"/>
        <v>18460438504yesMale437133Google Ads436154383061.9829.98313730.99214.999</v>
      </c>
      <c r="AR255">
        <f>COUNTIF(AQ$2:AQ255,AQ255)</f>
        <v>1</v>
      </c>
    </row>
    <row r="256" spans="1:44" x14ac:dyDescent="0.25">
      <c r="A256">
        <v>185</v>
      </c>
      <c r="B256">
        <v>90</v>
      </c>
      <c r="C256" s="4">
        <v>43851</v>
      </c>
      <c r="D256">
        <v>3</v>
      </c>
      <c r="E256" t="s">
        <v>34</v>
      </c>
      <c r="F256" t="s">
        <v>45</v>
      </c>
      <c r="G256" t="s">
        <v>55</v>
      </c>
      <c r="H256" t="s">
        <v>58</v>
      </c>
      <c r="I256" s="4">
        <v>43824</v>
      </c>
      <c r="J256">
        <v>3</v>
      </c>
      <c r="K256" t="s">
        <v>59</v>
      </c>
      <c r="L256" s="4">
        <v>43615</v>
      </c>
      <c r="M256" s="4">
        <v>43830</v>
      </c>
      <c r="N256">
        <v>1</v>
      </c>
      <c r="O256" t="s">
        <v>70</v>
      </c>
      <c r="P256" t="s">
        <v>232</v>
      </c>
      <c r="Q256">
        <v>1</v>
      </c>
      <c r="R256" t="s">
        <v>411</v>
      </c>
      <c r="S256" t="s">
        <v>973</v>
      </c>
      <c r="T256" t="s">
        <v>1506</v>
      </c>
      <c r="U256" t="s">
        <v>80</v>
      </c>
      <c r="V256" t="s">
        <v>1517</v>
      </c>
      <c r="W256">
        <v>191.9</v>
      </c>
      <c r="X256">
        <v>39.979999999999997</v>
      </c>
      <c r="Y256">
        <v>1</v>
      </c>
      <c r="Z256" t="s">
        <v>673</v>
      </c>
      <c r="AA256" t="s">
        <v>2348</v>
      </c>
      <c r="AB256">
        <v>2</v>
      </c>
      <c r="AC256" t="s">
        <v>2634</v>
      </c>
      <c r="AD256">
        <v>270</v>
      </c>
      <c r="AE256" t="s">
        <v>2636</v>
      </c>
      <c r="AF256" s="4">
        <v>43834</v>
      </c>
      <c r="AG256" s="4">
        <v>43875</v>
      </c>
      <c r="AH256" t="s">
        <v>70</v>
      </c>
      <c r="AI256" t="s">
        <v>232</v>
      </c>
      <c r="AJ256" t="s">
        <v>411</v>
      </c>
      <c r="AK256" t="s">
        <v>973</v>
      </c>
      <c r="AL256" t="s">
        <v>1506</v>
      </c>
      <c r="AM256" t="s">
        <v>80</v>
      </c>
      <c r="AN256" t="s">
        <v>1517</v>
      </c>
      <c r="AO256" t="s">
        <v>673</v>
      </c>
      <c r="AP256" t="s">
        <v>2348</v>
      </c>
      <c r="AQ256" t="str">
        <f t="shared" si="4"/>
        <v>18590438513yesFemale438243Google Ads4361543830191.939.982test270Showing 5 recommendation instead of 3 on each item page438344387553095.95219.9912</v>
      </c>
      <c r="AR256">
        <f>COUNTIF(AQ$2:AQ256,AQ256)</f>
        <v>1</v>
      </c>
    </row>
    <row r="257" spans="1:44" x14ac:dyDescent="0.25">
      <c r="A257">
        <v>186</v>
      </c>
      <c r="B257">
        <v>110</v>
      </c>
      <c r="C257" s="4">
        <v>43851</v>
      </c>
      <c r="D257">
        <v>1</v>
      </c>
      <c r="E257" t="s">
        <v>39</v>
      </c>
      <c r="F257" t="s">
        <v>50</v>
      </c>
      <c r="G257" t="s">
        <v>55</v>
      </c>
      <c r="H257" t="s">
        <v>58</v>
      </c>
      <c r="I257" s="4">
        <v>43648</v>
      </c>
      <c r="J257">
        <v>2</v>
      </c>
      <c r="K257" t="s">
        <v>60</v>
      </c>
      <c r="L257" s="4">
        <v>43615</v>
      </c>
      <c r="M257" s="4">
        <v>43830</v>
      </c>
      <c r="N257">
        <v>2</v>
      </c>
      <c r="O257" t="s">
        <v>66</v>
      </c>
      <c r="P257" t="s">
        <v>228</v>
      </c>
      <c r="Q257">
        <v>2</v>
      </c>
      <c r="R257" t="s">
        <v>528</v>
      </c>
      <c r="S257" t="s">
        <v>1090</v>
      </c>
      <c r="T257" t="s">
        <v>1571</v>
      </c>
      <c r="U257" t="s">
        <v>75</v>
      </c>
      <c r="V257" t="s">
        <v>2042</v>
      </c>
      <c r="W257">
        <v>274.95</v>
      </c>
      <c r="X257">
        <v>59.95</v>
      </c>
      <c r="Y257">
        <v>2</v>
      </c>
      <c r="Z257" t="s">
        <v>2082</v>
      </c>
      <c r="AA257" t="s">
        <v>2327</v>
      </c>
      <c r="AF257" s="4"/>
      <c r="AG257" s="4"/>
      <c r="AH257" t="s">
        <v>70</v>
      </c>
      <c r="AI257" t="s">
        <v>232</v>
      </c>
      <c r="AJ257" t="s">
        <v>495</v>
      </c>
      <c r="AK257" t="s">
        <v>1058</v>
      </c>
      <c r="AL257" t="s">
        <v>1587</v>
      </c>
      <c r="AM257" t="s">
        <v>80</v>
      </c>
      <c r="AN257" t="s">
        <v>1548</v>
      </c>
      <c r="AO257" t="s">
        <v>673</v>
      </c>
      <c r="AP257" t="s">
        <v>2348</v>
      </c>
      <c r="AQ257" t="str">
        <f t="shared" si="4"/>
        <v>186110438511yesFemale436482Facebook4361543830274.9559.95511554.99214.9912</v>
      </c>
      <c r="AR257">
        <f>COUNTIF(AQ$2:AQ257,AQ257)</f>
        <v>1</v>
      </c>
    </row>
    <row r="258" spans="1:44" x14ac:dyDescent="0.25">
      <c r="A258">
        <v>186</v>
      </c>
      <c r="B258">
        <v>110</v>
      </c>
      <c r="C258" s="4">
        <v>43851</v>
      </c>
      <c r="D258">
        <v>1</v>
      </c>
      <c r="E258" t="s">
        <v>39</v>
      </c>
      <c r="F258" t="s">
        <v>50</v>
      </c>
      <c r="G258" t="s">
        <v>55</v>
      </c>
      <c r="H258" t="s">
        <v>58</v>
      </c>
      <c r="I258" s="4">
        <v>43648</v>
      </c>
      <c r="J258">
        <v>2</v>
      </c>
      <c r="K258" t="s">
        <v>60</v>
      </c>
      <c r="L258" s="4">
        <v>43615</v>
      </c>
      <c r="M258" s="4">
        <v>43830</v>
      </c>
      <c r="N258">
        <v>2</v>
      </c>
      <c r="O258" t="s">
        <v>66</v>
      </c>
      <c r="P258" t="s">
        <v>228</v>
      </c>
      <c r="Q258">
        <v>2</v>
      </c>
      <c r="R258" t="s">
        <v>528</v>
      </c>
      <c r="S258" t="s">
        <v>1090</v>
      </c>
      <c r="T258" t="s">
        <v>1571</v>
      </c>
      <c r="U258" t="s">
        <v>75</v>
      </c>
      <c r="V258" t="s">
        <v>2042</v>
      </c>
      <c r="W258">
        <v>274.95</v>
      </c>
      <c r="X258">
        <v>59.95</v>
      </c>
      <c r="Y258">
        <v>2</v>
      </c>
      <c r="Z258" t="s">
        <v>2082</v>
      </c>
      <c r="AA258" t="s">
        <v>2327</v>
      </c>
      <c r="AF258" s="4"/>
      <c r="AG258" s="4"/>
      <c r="AH258" t="s">
        <v>80</v>
      </c>
      <c r="AI258" t="s">
        <v>242</v>
      </c>
      <c r="AJ258" t="s">
        <v>508</v>
      </c>
      <c r="AK258" t="s">
        <v>1071</v>
      </c>
      <c r="AL258" t="s">
        <v>1587</v>
      </c>
      <c r="AM258" t="s">
        <v>67</v>
      </c>
      <c r="AN258" t="s">
        <v>1562</v>
      </c>
      <c r="AO258" t="s">
        <v>79</v>
      </c>
      <c r="AP258" t="s">
        <v>2349</v>
      </c>
      <c r="AQ258" t="str">
        <f t="shared" si="4"/>
        <v>186110438511yesFemale436482Facebook4361543830274.9559.95212354.9939.994</v>
      </c>
      <c r="AR258">
        <f>COUNTIF(AQ$2:AQ258,AQ258)</f>
        <v>1</v>
      </c>
    </row>
    <row r="259" spans="1:44" x14ac:dyDescent="0.25">
      <c r="A259">
        <v>187</v>
      </c>
      <c r="B259">
        <v>243</v>
      </c>
      <c r="C259" s="4">
        <v>43852</v>
      </c>
      <c r="D259">
        <v>9</v>
      </c>
      <c r="E259" t="s">
        <v>41</v>
      </c>
      <c r="F259" t="s">
        <v>52</v>
      </c>
      <c r="G259" t="s">
        <v>55</v>
      </c>
      <c r="H259" t="s">
        <v>57</v>
      </c>
      <c r="I259" s="4">
        <v>43616</v>
      </c>
      <c r="J259">
        <v>3</v>
      </c>
      <c r="K259" t="s">
        <v>59</v>
      </c>
      <c r="L259" s="4">
        <v>43615</v>
      </c>
      <c r="M259" s="4">
        <v>43830</v>
      </c>
      <c r="N259">
        <v>2</v>
      </c>
      <c r="O259" t="s">
        <v>121</v>
      </c>
      <c r="P259" t="s">
        <v>283</v>
      </c>
      <c r="Q259">
        <v>2</v>
      </c>
      <c r="R259" t="s">
        <v>529</v>
      </c>
      <c r="S259" t="s">
        <v>1091</v>
      </c>
      <c r="T259" t="s">
        <v>1618</v>
      </c>
      <c r="U259" t="s">
        <v>75</v>
      </c>
      <c r="V259" t="s">
        <v>1869</v>
      </c>
      <c r="W259">
        <v>244.87</v>
      </c>
      <c r="X259">
        <v>74.95</v>
      </c>
      <c r="Y259">
        <v>2</v>
      </c>
      <c r="Z259" t="s">
        <v>107</v>
      </c>
      <c r="AA259" t="s">
        <v>2412</v>
      </c>
      <c r="AF259" s="4"/>
      <c r="AG259" s="4"/>
      <c r="AH259" t="s">
        <v>79</v>
      </c>
      <c r="AI259" t="s">
        <v>241</v>
      </c>
      <c r="AJ259" t="s">
        <v>481</v>
      </c>
      <c r="AK259" t="s">
        <v>1045</v>
      </c>
      <c r="AL259" t="s">
        <v>1573</v>
      </c>
      <c r="AM259" t="s">
        <v>80</v>
      </c>
      <c r="AN259" t="s">
        <v>1548</v>
      </c>
      <c r="AO259" t="s">
        <v>65</v>
      </c>
      <c r="AP259" t="s">
        <v>2343</v>
      </c>
      <c r="AQ259" t="str">
        <f t="shared" si="4"/>
        <v>187243438529yesMale436163Google Ads4361543830244.8774.9546699.95214.9910</v>
      </c>
      <c r="AR259">
        <f>COUNTIF(AQ$2:AQ259,AQ259)</f>
        <v>1</v>
      </c>
    </row>
    <row r="260" spans="1:44" x14ac:dyDescent="0.25">
      <c r="A260">
        <v>187</v>
      </c>
      <c r="B260">
        <v>243</v>
      </c>
      <c r="C260" s="4">
        <v>43852</v>
      </c>
      <c r="D260">
        <v>9</v>
      </c>
      <c r="E260" t="s">
        <v>41</v>
      </c>
      <c r="F260" t="s">
        <v>52</v>
      </c>
      <c r="G260" t="s">
        <v>55</v>
      </c>
      <c r="H260" t="s">
        <v>57</v>
      </c>
      <c r="I260" s="4">
        <v>43616</v>
      </c>
      <c r="J260">
        <v>3</v>
      </c>
      <c r="K260" t="s">
        <v>59</v>
      </c>
      <c r="L260" s="4">
        <v>43615</v>
      </c>
      <c r="M260" s="4">
        <v>43830</v>
      </c>
      <c r="N260">
        <v>2</v>
      </c>
      <c r="O260" t="s">
        <v>121</v>
      </c>
      <c r="P260" t="s">
        <v>283</v>
      </c>
      <c r="Q260">
        <v>2</v>
      </c>
      <c r="R260" t="s">
        <v>529</v>
      </c>
      <c r="S260" t="s">
        <v>1091</v>
      </c>
      <c r="T260" t="s">
        <v>1618</v>
      </c>
      <c r="U260" t="s">
        <v>75</v>
      </c>
      <c r="V260" t="s">
        <v>1869</v>
      </c>
      <c r="W260">
        <v>244.87</v>
      </c>
      <c r="X260">
        <v>74.95</v>
      </c>
      <c r="Y260">
        <v>2</v>
      </c>
      <c r="Z260" t="s">
        <v>107</v>
      </c>
      <c r="AA260" t="s">
        <v>2412</v>
      </c>
      <c r="AF260" s="4"/>
      <c r="AG260" s="4"/>
      <c r="AH260" t="s">
        <v>80</v>
      </c>
      <c r="AI260" t="s">
        <v>242</v>
      </c>
      <c r="AJ260" t="s">
        <v>65</v>
      </c>
      <c r="AK260" t="s">
        <v>1267</v>
      </c>
      <c r="AL260" t="s">
        <v>1548</v>
      </c>
      <c r="AM260" t="s">
        <v>67</v>
      </c>
      <c r="AN260" t="s">
        <v>1548</v>
      </c>
      <c r="AO260" t="s">
        <v>80</v>
      </c>
      <c r="AP260" t="s">
        <v>2357</v>
      </c>
      <c r="AQ260" t="str">
        <f t="shared" si="4"/>
        <v>187243438529yesMale436163Google Ads4361543830244.8774.9521014.99314.992</v>
      </c>
      <c r="AR260">
        <f>COUNTIF(AQ$2:AQ260,AQ260)</f>
        <v>1</v>
      </c>
    </row>
    <row r="261" spans="1:44" x14ac:dyDescent="0.25">
      <c r="A261">
        <v>188</v>
      </c>
      <c r="B261">
        <v>396</v>
      </c>
      <c r="C261" s="4">
        <v>43852</v>
      </c>
      <c r="D261">
        <v>8</v>
      </c>
      <c r="E261" t="s">
        <v>43</v>
      </c>
      <c r="F261" t="s">
        <v>54</v>
      </c>
      <c r="G261" t="s">
        <v>55</v>
      </c>
      <c r="H261" t="s">
        <v>57</v>
      </c>
      <c r="I261" s="4">
        <v>43593</v>
      </c>
      <c r="J261">
        <v>2</v>
      </c>
      <c r="L261" s="4"/>
      <c r="M261" s="4"/>
      <c r="N261">
        <v>1</v>
      </c>
      <c r="O261" t="s">
        <v>79</v>
      </c>
      <c r="P261" t="s">
        <v>241</v>
      </c>
      <c r="Q261">
        <v>1</v>
      </c>
      <c r="R261" t="s">
        <v>530</v>
      </c>
      <c r="S261" t="s">
        <v>1092</v>
      </c>
      <c r="T261" t="s">
        <v>1619</v>
      </c>
      <c r="U261" t="s">
        <v>67</v>
      </c>
      <c r="V261" t="s">
        <v>1548</v>
      </c>
      <c r="W261">
        <v>188.97</v>
      </c>
      <c r="X261">
        <v>44.97</v>
      </c>
      <c r="Y261">
        <v>1</v>
      </c>
      <c r="Z261" t="s">
        <v>65</v>
      </c>
      <c r="AA261" t="s">
        <v>2343</v>
      </c>
      <c r="AF261" s="4"/>
      <c r="AG261" s="4"/>
      <c r="AH261" t="s">
        <v>79</v>
      </c>
      <c r="AI261" t="s">
        <v>241</v>
      </c>
      <c r="AJ261" t="s">
        <v>530</v>
      </c>
      <c r="AK261" t="s">
        <v>1092</v>
      </c>
      <c r="AL261" t="s">
        <v>1619</v>
      </c>
      <c r="AM261" t="s">
        <v>67</v>
      </c>
      <c r="AN261" t="s">
        <v>1548</v>
      </c>
      <c r="AO261" t="s">
        <v>65</v>
      </c>
      <c r="AP261" t="s">
        <v>2343</v>
      </c>
      <c r="AQ261" t="str">
        <f t="shared" si="4"/>
        <v>188396438528yesMale435932188.9744.9741662.99314.9910</v>
      </c>
      <c r="AR261">
        <f>COUNTIF(AQ$2:AQ261,AQ261)</f>
        <v>1</v>
      </c>
    </row>
    <row r="262" spans="1:44" x14ac:dyDescent="0.25">
      <c r="A262">
        <v>189</v>
      </c>
      <c r="B262">
        <v>452</v>
      </c>
      <c r="C262" s="4">
        <v>43853</v>
      </c>
      <c r="D262">
        <v>9</v>
      </c>
      <c r="E262" t="s">
        <v>41</v>
      </c>
      <c r="F262" t="s">
        <v>52</v>
      </c>
      <c r="G262" t="s">
        <v>55</v>
      </c>
      <c r="H262" t="s">
        <v>58</v>
      </c>
      <c r="I262" s="4">
        <v>43598</v>
      </c>
      <c r="J262">
        <v>3</v>
      </c>
      <c r="L262" s="4"/>
      <c r="M262" s="4"/>
      <c r="N262">
        <v>1</v>
      </c>
      <c r="O262" t="s">
        <v>78</v>
      </c>
      <c r="P262" t="s">
        <v>240</v>
      </c>
      <c r="Q262">
        <v>1</v>
      </c>
      <c r="R262" t="s">
        <v>79</v>
      </c>
      <c r="S262" t="s">
        <v>1080</v>
      </c>
      <c r="T262" t="s">
        <v>1606</v>
      </c>
      <c r="U262" t="s">
        <v>80</v>
      </c>
      <c r="V262" t="s">
        <v>1548</v>
      </c>
      <c r="W262">
        <v>51.98</v>
      </c>
      <c r="X262">
        <v>29.98</v>
      </c>
      <c r="Y262">
        <v>1</v>
      </c>
      <c r="Z262" t="s">
        <v>393</v>
      </c>
      <c r="AA262" t="s">
        <v>2345</v>
      </c>
      <c r="AF262" s="4"/>
      <c r="AG262" s="4"/>
      <c r="AH262" t="s">
        <v>78</v>
      </c>
      <c r="AI262" t="s">
        <v>240</v>
      </c>
      <c r="AJ262" t="s">
        <v>79</v>
      </c>
      <c r="AK262" t="s">
        <v>1080</v>
      </c>
      <c r="AL262" t="s">
        <v>1606</v>
      </c>
      <c r="AM262" t="s">
        <v>80</v>
      </c>
      <c r="AN262" t="s">
        <v>1548</v>
      </c>
      <c r="AO262" t="s">
        <v>393</v>
      </c>
      <c r="AP262" t="s">
        <v>2345</v>
      </c>
      <c r="AQ262" t="str">
        <f t="shared" si="4"/>
        <v>189452438539yesFemale43598351.9829.988425.99214.9918</v>
      </c>
      <c r="AR262">
        <f>COUNTIF(AQ$2:AQ262,AQ262)</f>
        <v>1</v>
      </c>
    </row>
    <row r="263" spans="1:44" x14ac:dyDescent="0.25">
      <c r="A263">
        <v>190</v>
      </c>
      <c r="B263">
        <v>102</v>
      </c>
      <c r="C263" s="4">
        <v>43854</v>
      </c>
      <c r="D263">
        <v>10</v>
      </c>
      <c r="E263" t="s">
        <v>42</v>
      </c>
      <c r="F263" t="s">
        <v>53</v>
      </c>
      <c r="G263" t="s">
        <v>55</v>
      </c>
      <c r="H263" t="s">
        <v>57</v>
      </c>
      <c r="I263" s="4">
        <v>43709</v>
      </c>
      <c r="J263">
        <v>3</v>
      </c>
      <c r="K263" t="s">
        <v>59</v>
      </c>
      <c r="L263" s="4">
        <v>43615</v>
      </c>
      <c r="M263" s="4">
        <v>43830</v>
      </c>
      <c r="N263">
        <v>1</v>
      </c>
      <c r="O263" t="s">
        <v>79</v>
      </c>
      <c r="P263" t="s">
        <v>241</v>
      </c>
      <c r="Q263">
        <v>1</v>
      </c>
      <c r="R263" t="s">
        <v>524</v>
      </c>
      <c r="S263" t="s">
        <v>1087</v>
      </c>
      <c r="T263" t="s">
        <v>1614</v>
      </c>
      <c r="U263" t="s">
        <v>67</v>
      </c>
      <c r="V263" t="s">
        <v>1548</v>
      </c>
      <c r="W263">
        <v>41.85</v>
      </c>
      <c r="X263">
        <v>44.97</v>
      </c>
      <c r="Y263">
        <v>1</v>
      </c>
      <c r="Z263" t="s">
        <v>455</v>
      </c>
      <c r="AA263" t="s">
        <v>2340</v>
      </c>
      <c r="AF263" s="4"/>
      <c r="AG263" s="4"/>
      <c r="AH263" t="s">
        <v>79</v>
      </c>
      <c r="AI263" t="s">
        <v>241</v>
      </c>
      <c r="AJ263" t="s">
        <v>524</v>
      </c>
      <c r="AK263" t="s">
        <v>1087</v>
      </c>
      <c r="AL263" t="s">
        <v>1614</v>
      </c>
      <c r="AM263" t="s">
        <v>67</v>
      </c>
      <c r="AN263" t="s">
        <v>1548</v>
      </c>
      <c r="AO263" t="s">
        <v>455</v>
      </c>
      <c r="AP263" t="s">
        <v>2340</v>
      </c>
      <c r="AQ263" t="str">
        <f t="shared" si="4"/>
        <v>1901024385410yesMale437093Google Ads436154383041.8544.97416813.95314.9915</v>
      </c>
      <c r="AR263">
        <f>COUNTIF(AQ$2:AQ263,AQ263)</f>
        <v>1</v>
      </c>
    </row>
    <row r="264" spans="1:44" x14ac:dyDescent="0.25">
      <c r="A264">
        <v>191</v>
      </c>
      <c r="B264">
        <v>360</v>
      </c>
      <c r="C264" s="4">
        <v>43854</v>
      </c>
      <c r="D264">
        <v>2</v>
      </c>
      <c r="E264" t="s">
        <v>38</v>
      </c>
      <c r="F264" t="s">
        <v>49</v>
      </c>
      <c r="G264" t="s">
        <v>55</v>
      </c>
      <c r="H264" t="s">
        <v>57</v>
      </c>
      <c r="I264" s="4">
        <v>43608</v>
      </c>
      <c r="J264">
        <v>1</v>
      </c>
      <c r="L264" s="4"/>
      <c r="M264" s="4"/>
      <c r="N264">
        <v>1</v>
      </c>
      <c r="O264" t="s">
        <v>67</v>
      </c>
      <c r="P264" t="s">
        <v>229</v>
      </c>
      <c r="Q264">
        <v>1</v>
      </c>
      <c r="R264" t="s">
        <v>527</v>
      </c>
      <c r="S264" t="s">
        <v>953</v>
      </c>
      <c r="T264" t="s">
        <v>1617</v>
      </c>
      <c r="U264" t="s">
        <v>80</v>
      </c>
      <c r="V264" t="s">
        <v>1548</v>
      </c>
      <c r="W264">
        <v>61.98</v>
      </c>
      <c r="X264">
        <v>29.98</v>
      </c>
      <c r="Y264">
        <v>1</v>
      </c>
      <c r="Z264" t="s">
        <v>84</v>
      </c>
      <c r="AA264" t="s">
        <v>2366</v>
      </c>
      <c r="AF264" s="4"/>
      <c r="AG264" s="4"/>
      <c r="AH264" t="s">
        <v>67</v>
      </c>
      <c r="AI264" t="s">
        <v>229</v>
      </c>
      <c r="AJ264" t="s">
        <v>527</v>
      </c>
      <c r="AK264" t="s">
        <v>953</v>
      </c>
      <c r="AL264" t="s">
        <v>1617</v>
      </c>
      <c r="AM264" t="s">
        <v>80</v>
      </c>
      <c r="AN264" t="s">
        <v>1548</v>
      </c>
      <c r="AO264" t="s">
        <v>84</v>
      </c>
      <c r="AP264" t="s">
        <v>2366</v>
      </c>
      <c r="AQ264" t="str">
        <f t="shared" si="4"/>
        <v>191360438542yesMale43608161.9829.98313730.99214.999</v>
      </c>
      <c r="AR264">
        <f>COUNTIF(AQ$2:AQ264,AQ264)</f>
        <v>1</v>
      </c>
    </row>
    <row r="265" spans="1:44" x14ac:dyDescent="0.25">
      <c r="A265">
        <v>192</v>
      </c>
      <c r="B265">
        <v>113</v>
      </c>
      <c r="C265" s="4">
        <v>43855</v>
      </c>
      <c r="D265">
        <v>11</v>
      </c>
      <c r="E265" t="s">
        <v>37</v>
      </c>
      <c r="F265" t="s">
        <v>48</v>
      </c>
      <c r="G265" t="s">
        <v>55</v>
      </c>
      <c r="H265" t="s">
        <v>58</v>
      </c>
      <c r="I265" s="4">
        <v>43844</v>
      </c>
      <c r="J265">
        <v>4</v>
      </c>
      <c r="K265" t="s">
        <v>61</v>
      </c>
      <c r="L265" s="4">
        <v>43831</v>
      </c>
      <c r="M265" s="4">
        <v>43861</v>
      </c>
      <c r="N265">
        <v>1</v>
      </c>
      <c r="O265" t="s">
        <v>69</v>
      </c>
      <c r="P265" t="s">
        <v>231</v>
      </c>
      <c r="Q265">
        <v>1</v>
      </c>
      <c r="R265" t="s">
        <v>531</v>
      </c>
      <c r="S265" t="s">
        <v>1093</v>
      </c>
      <c r="T265" t="s">
        <v>1620</v>
      </c>
      <c r="U265" t="s">
        <v>67</v>
      </c>
      <c r="V265" t="s">
        <v>1577</v>
      </c>
      <c r="W265">
        <v>269.97000000000003</v>
      </c>
      <c r="X265">
        <v>74.97</v>
      </c>
      <c r="Y265">
        <v>1</v>
      </c>
      <c r="Z265" t="s">
        <v>67</v>
      </c>
      <c r="AA265" t="s">
        <v>2373</v>
      </c>
      <c r="AF265" s="4"/>
      <c r="AG265" s="4"/>
      <c r="AH265" t="s">
        <v>69</v>
      </c>
      <c r="AI265" t="s">
        <v>231</v>
      </c>
      <c r="AJ265" t="s">
        <v>531</v>
      </c>
      <c r="AK265" t="s">
        <v>1093</v>
      </c>
      <c r="AL265" t="s">
        <v>1620</v>
      </c>
      <c r="AM265" t="s">
        <v>67</v>
      </c>
      <c r="AN265" t="s">
        <v>1577</v>
      </c>
      <c r="AO265" t="s">
        <v>67</v>
      </c>
      <c r="AP265" t="s">
        <v>2373</v>
      </c>
      <c r="AQ265" t="str">
        <f t="shared" si="4"/>
        <v>1921134385511yesFemale438444YouTube4383143861269.9774.97112789.99324.993</v>
      </c>
      <c r="AR265">
        <f>COUNTIF(AQ$2:AQ265,AQ265)</f>
        <v>1</v>
      </c>
    </row>
    <row r="266" spans="1:44" x14ac:dyDescent="0.25">
      <c r="A266">
        <v>193</v>
      </c>
      <c r="B266">
        <v>342</v>
      </c>
      <c r="C266" s="4">
        <v>43855</v>
      </c>
      <c r="D266">
        <v>1</v>
      </c>
      <c r="E266" t="s">
        <v>39</v>
      </c>
      <c r="F266" t="s">
        <v>50</v>
      </c>
      <c r="G266" t="s">
        <v>56</v>
      </c>
      <c r="H266" t="s">
        <v>57</v>
      </c>
      <c r="I266" s="4">
        <v>43603</v>
      </c>
      <c r="J266">
        <v>1</v>
      </c>
      <c r="L266" s="4"/>
      <c r="M266" s="4"/>
      <c r="N266">
        <v>1</v>
      </c>
      <c r="O266" t="s">
        <v>90</v>
      </c>
      <c r="P266" t="s">
        <v>252</v>
      </c>
      <c r="Q266">
        <v>1</v>
      </c>
      <c r="R266" t="s">
        <v>532</v>
      </c>
      <c r="S266" t="s">
        <v>1094</v>
      </c>
      <c r="T266" t="s">
        <v>1562</v>
      </c>
      <c r="U266" t="s">
        <v>80</v>
      </c>
      <c r="V266" t="s">
        <v>1659</v>
      </c>
      <c r="W266">
        <v>19.98</v>
      </c>
      <c r="X266">
        <v>9.98</v>
      </c>
      <c r="Y266">
        <v>1</v>
      </c>
      <c r="Z266" t="s">
        <v>645</v>
      </c>
      <c r="AA266" t="s">
        <v>2347</v>
      </c>
      <c r="AF266" s="4"/>
      <c r="AG266" s="4"/>
      <c r="AH266" t="s">
        <v>90</v>
      </c>
      <c r="AI266" t="s">
        <v>252</v>
      </c>
      <c r="AJ266" t="s">
        <v>532</v>
      </c>
      <c r="AK266" t="s">
        <v>1094</v>
      </c>
      <c r="AL266" t="s">
        <v>1562</v>
      </c>
      <c r="AM266" t="s">
        <v>80</v>
      </c>
      <c r="AN266" t="s">
        <v>1659</v>
      </c>
      <c r="AO266" t="s">
        <v>645</v>
      </c>
      <c r="AP266" t="s">
        <v>2347</v>
      </c>
      <c r="AQ266" t="str">
        <f t="shared" si="4"/>
        <v>193342438551noMale43603119.989.986729.9924.9913</v>
      </c>
      <c r="AR266">
        <f>COUNTIF(AQ$2:AQ266,AQ266)</f>
        <v>1</v>
      </c>
    </row>
    <row r="267" spans="1:44" x14ac:dyDescent="0.25">
      <c r="A267">
        <v>194</v>
      </c>
      <c r="B267">
        <v>317</v>
      </c>
      <c r="C267" s="4">
        <v>43856</v>
      </c>
      <c r="D267">
        <v>7</v>
      </c>
      <c r="E267" t="s">
        <v>35</v>
      </c>
      <c r="F267" t="s">
        <v>46</v>
      </c>
      <c r="G267" t="s">
        <v>55</v>
      </c>
      <c r="H267" t="s">
        <v>58</v>
      </c>
      <c r="I267" s="4">
        <v>43623</v>
      </c>
      <c r="J267">
        <v>3</v>
      </c>
      <c r="K267" t="s">
        <v>59</v>
      </c>
      <c r="L267" s="4">
        <v>43615</v>
      </c>
      <c r="M267" s="4">
        <v>43830</v>
      </c>
      <c r="N267">
        <v>1</v>
      </c>
      <c r="O267" t="s">
        <v>122</v>
      </c>
      <c r="P267" t="s">
        <v>284</v>
      </c>
      <c r="Q267">
        <v>3</v>
      </c>
      <c r="R267" t="s">
        <v>533</v>
      </c>
      <c r="S267" t="s">
        <v>1095</v>
      </c>
      <c r="T267" t="s">
        <v>1621</v>
      </c>
      <c r="U267" t="s">
        <v>168</v>
      </c>
      <c r="V267" t="s">
        <v>2041</v>
      </c>
      <c r="W267">
        <v>194.81</v>
      </c>
      <c r="X267">
        <v>104.93</v>
      </c>
      <c r="Y267">
        <v>3</v>
      </c>
      <c r="Z267" t="s">
        <v>2135</v>
      </c>
      <c r="AA267" t="s">
        <v>2413</v>
      </c>
      <c r="AF267" s="4"/>
      <c r="AG267" s="4"/>
      <c r="AH267" t="s">
        <v>67</v>
      </c>
      <c r="AI267" t="s">
        <v>229</v>
      </c>
      <c r="AJ267" t="s">
        <v>445</v>
      </c>
      <c r="AK267" t="s">
        <v>1007</v>
      </c>
      <c r="AL267" t="s">
        <v>1533</v>
      </c>
      <c r="AM267" t="s">
        <v>69</v>
      </c>
      <c r="AN267" t="s">
        <v>1548</v>
      </c>
      <c r="AO267" t="s">
        <v>79</v>
      </c>
      <c r="AP267" t="s">
        <v>2349</v>
      </c>
      <c r="AQ267" t="str">
        <f t="shared" si="4"/>
        <v>194317438567yesFemale436233Google Ads4361543830194.81104.93310459.99114.994</v>
      </c>
      <c r="AR267">
        <f>COUNTIF(AQ$2:AQ267,AQ267)</f>
        <v>1</v>
      </c>
    </row>
    <row r="268" spans="1:44" x14ac:dyDescent="0.25">
      <c r="A268">
        <v>194</v>
      </c>
      <c r="B268">
        <v>317</v>
      </c>
      <c r="C268" s="4">
        <v>43856</v>
      </c>
      <c r="D268">
        <v>7</v>
      </c>
      <c r="E268" t="s">
        <v>35</v>
      </c>
      <c r="F268" t="s">
        <v>46</v>
      </c>
      <c r="G268" t="s">
        <v>55</v>
      </c>
      <c r="H268" t="s">
        <v>58</v>
      </c>
      <c r="I268" s="4">
        <v>43623</v>
      </c>
      <c r="J268">
        <v>3</v>
      </c>
      <c r="K268" t="s">
        <v>59</v>
      </c>
      <c r="L268" s="4">
        <v>43615</v>
      </c>
      <c r="M268" s="4">
        <v>43830</v>
      </c>
      <c r="N268">
        <v>1</v>
      </c>
      <c r="O268" t="s">
        <v>122</v>
      </c>
      <c r="P268" t="s">
        <v>284</v>
      </c>
      <c r="Q268">
        <v>3</v>
      </c>
      <c r="R268" t="s">
        <v>533</v>
      </c>
      <c r="S268" t="s">
        <v>1095</v>
      </c>
      <c r="T268" t="s">
        <v>1621</v>
      </c>
      <c r="U268" t="s">
        <v>168</v>
      </c>
      <c r="V268" t="s">
        <v>2041</v>
      </c>
      <c r="W268">
        <v>194.81</v>
      </c>
      <c r="X268">
        <v>104.93</v>
      </c>
      <c r="Y268">
        <v>3</v>
      </c>
      <c r="Z268" t="s">
        <v>2135</v>
      </c>
      <c r="AA268" t="s">
        <v>2413</v>
      </c>
      <c r="AF268" s="4"/>
      <c r="AG268" s="4"/>
      <c r="AH268" t="s">
        <v>67</v>
      </c>
      <c r="AI268" t="s">
        <v>229</v>
      </c>
      <c r="AJ268" t="s">
        <v>847</v>
      </c>
      <c r="AK268" t="s">
        <v>1384</v>
      </c>
      <c r="AL268" t="s">
        <v>1900</v>
      </c>
      <c r="AM268" t="s">
        <v>67</v>
      </c>
      <c r="AN268" t="s">
        <v>1548</v>
      </c>
      <c r="AO268" t="s">
        <v>872</v>
      </c>
      <c r="AP268" t="s">
        <v>2388</v>
      </c>
      <c r="AQ268" t="str">
        <f t="shared" si="4"/>
        <v>194317438567yesFemale436233Google Ads4361543830194.81104.9335720.99314.9919</v>
      </c>
      <c r="AR268">
        <f>COUNTIF(AQ$2:AQ268,AQ268)</f>
        <v>1</v>
      </c>
    </row>
    <row r="269" spans="1:44" x14ac:dyDescent="0.25">
      <c r="A269">
        <v>194</v>
      </c>
      <c r="B269">
        <v>317</v>
      </c>
      <c r="C269" s="4">
        <v>43856</v>
      </c>
      <c r="D269">
        <v>7</v>
      </c>
      <c r="E269" t="s">
        <v>35</v>
      </c>
      <c r="F269" t="s">
        <v>46</v>
      </c>
      <c r="G269" t="s">
        <v>55</v>
      </c>
      <c r="H269" t="s">
        <v>58</v>
      </c>
      <c r="I269" s="4">
        <v>43623</v>
      </c>
      <c r="J269">
        <v>3</v>
      </c>
      <c r="K269" t="s">
        <v>59</v>
      </c>
      <c r="L269" s="4">
        <v>43615</v>
      </c>
      <c r="M269" s="4">
        <v>43830</v>
      </c>
      <c r="N269">
        <v>1</v>
      </c>
      <c r="O269" t="s">
        <v>122</v>
      </c>
      <c r="P269" t="s">
        <v>284</v>
      </c>
      <c r="Q269">
        <v>3</v>
      </c>
      <c r="R269" t="s">
        <v>533</v>
      </c>
      <c r="S269" t="s">
        <v>1095</v>
      </c>
      <c r="T269" t="s">
        <v>1621</v>
      </c>
      <c r="U269" t="s">
        <v>168</v>
      </c>
      <c r="V269" t="s">
        <v>2041</v>
      </c>
      <c r="W269">
        <v>194.81</v>
      </c>
      <c r="X269">
        <v>104.93</v>
      </c>
      <c r="Y269">
        <v>3</v>
      </c>
      <c r="Z269" t="s">
        <v>2135</v>
      </c>
      <c r="AA269" t="s">
        <v>2413</v>
      </c>
      <c r="AF269" s="4"/>
      <c r="AG269" s="4"/>
      <c r="AH269" t="s">
        <v>67</v>
      </c>
      <c r="AI269" t="s">
        <v>229</v>
      </c>
      <c r="AJ269" t="s">
        <v>416</v>
      </c>
      <c r="AK269" t="s">
        <v>978</v>
      </c>
      <c r="AL269" t="s">
        <v>1511</v>
      </c>
      <c r="AM269" t="s">
        <v>67</v>
      </c>
      <c r="AN269" t="s">
        <v>1548</v>
      </c>
      <c r="AO269" t="s">
        <v>652</v>
      </c>
      <c r="AP269" t="s">
        <v>2352</v>
      </c>
      <c r="AQ269" t="str">
        <f t="shared" si="4"/>
        <v>194317438567yesFemale436233Google Ads4361543830194.81104.93311723.95314.9911</v>
      </c>
      <c r="AR269">
        <f>COUNTIF(AQ$2:AQ269,AQ269)</f>
        <v>1</v>
      </c>
    </row>
    <row r="270" spans="1:44" x14ac:dyDescent="0.25">
      <c r="A270">
        <v>195</v>
      </c>
      <c r="B270">
        <v>444</v>
      </c>
      <c r="C270" s="4">
        <v>43857</v>
      </c>
      <c r="D270">
        <v>8</v>
      </c>
      <c r="E270" t="s">
        <v>43</v>
      </c>
      <c r="F270" t="s">
        <v>54</v>
      </c>
      <c r="G270" t="s">
        <v>56</v>
      </c>
      <c r="H270" t="s">
        <v>58</v>
      </c>
      <c r="I270" s="4">
        <v>43720</v>
      </c>
      <c r="J270">
        <v>2</v>
      </c>
      <c r="K270" t="s">
        <v>60</v>
      </c>
      <c r="L270" s="4">
        <v>43615</v>
      </c>
      <c r="M270" s="4">
        <v>43830</v>
      </c>
      <c r="N270">
        <v>2</v>
      </c>
      <c r="O270" t="s">
        <v>83</v>
      </c>
      <c r="P270" t="s">
        <v>245</v>
      </c>
      <c r="Q270">
        <v>2</v>
      </c>
      <c r="R270" t="s">
        <v>534</v>
      </c>
      <c r="S270" t="s">
        <v>1096</v>
      </c>
      <c r="T270" t="s">
        <v>1622</v>
      </c>
      <c r="U270" t="s">
        <v>103</v>
      </c>
      <c r="V270" t="s">
        <v>1869</v>
      </c>
      <c r="W270">
        <v>101.84</v>
      </c>
      <c r="X270">
        <v>59.96</v>
      </c>
      <c r="Y270">
        <v>2</v>
      </c>
      <c r="Z270" t="s">
        <v>172</v>
      </c>
      <c r="AA270" t="s">
        <v>2414</v>
      </c>
      <c r="AF270" s="4"/>
      <c r="AG270" s="4"/>
      <c r="AH270" t="s">
        <v>67</v>
      </c>
      <c r="AI270" t="s">
        <v>229</v>
      </c>
      <c r="AJ270" t="s">
        <v>467</v>
      </c>
      <c r="AK270" t="s">
        <v>1030</v>
      </c>
      <c r="AL270" t="s">
        <v>1560</v>
      </c>
      <c r="AM270" t="s">
        <v>69</v>
      </c>
      <c r="AN270" t="s">
        <v>1548</v>
      </c>
      <c r="AO270" t="s">
        <v>84</v>
      </c>
      <c r="AP270" t="s">
        <v>2366</v>
      </c>
      <c r="AQ270" t="str">
        <f t="shared" si="4"/>
        <v>195444438578noFemale437202Facebook4361543830101.8459.96314029.87114.999</v>
      </c>
      <c r="AR270">
        <f>COUNTIF(AQ$2:AQ270,AQ270)</f>
        <v>1</v>
      </c>
    </row>
    <row r="271" spans="1:44" x14ac:dyDescent="0.25">
      <c r="A271">
        <v>195</v>
      </c>
      <c r="B271">
        <v>444</v>
      </c>
      <c r="C271" s="4">
        <v>43857</v>
      </c>
      <c r="D271">
        <v>8</v>
      </c>
      <c r="E271" t="s">
        <v>43</v>
      </c>
      <c r="F271" t="s">
        <v>54</v>
      </c>
      <c r="G271" t="s">
        <v>56</v>
      </c>
      <c r="H271" t="s">
        <v>58</v>
      </c>
      <c r="I271" s="4">
        <v>43720</v>
      </c>
      <c r="J271">
        <v>2</v>
      </c>
      <c r="K271" t="s">
        <v>60</v>
      </c>
      <c r="L271" s="4">
        <v>43615</v>
      </c>
      <c r="M271" s="4">
        <v>43830</v>
      </c>
      <c r="N271">
        <v>2</v>
      </c>
      <c r="O271" t="s">
        <v>83</v>
      </c>
      <c r="P271" t="s">
        <v>245</v>
      </c>
      <c r="Q271">
        <v>2</v>
      </c>
      <c r="R271" t="s">
        <v>534</v>
      </c>
      <c r="S271" t="s">
        <v>1096</v>
      </c>
      <c r="T271" t="s">
        <v>1622</v>
      </c>
      <c r="U271" t="s">
        <v>103</v>
      </c>
      <c r="V271" t="s">
        <v>1869</v>
      </c>
      <c r="W271">
        <v>101.84</v>
      </c>
      <c r="X271">
        <v>59.96</v>
      </c>
      <c r="Y271">
        <v>2</v>
      </c>
      <c r="Z271" t="s">
        <v>172</v>
      </c>
      <c r="AA271" t="s">
        <v>2414</v>
      </c>
      <c r="AF271" s="4"/>
      <c r="AG271" s="4"/>
      <c r="AH271" t="s">
        <v>80</v>
      </c>
      <c r="AI271" t="s">
        <v>242</v>
      </c>
      <c r="AJ271" t="s">
        <v>507</v>
      </c>
      <c r="AK271" t="s">
        <v>1070</v>
      </c>
      <c r="AL271" t="s">
        <v>1597</v>
      </c>
      <c r="AM271" t="s">
        <v>67</v>
      </c>
      <c r="AN271" t="s">
        <v>1548</v>
      </c>
      <c r="AO271" t="s">
        <v>69</v>
      </c>
      <c r="AP271" t="s">
        <v>2360</v>
      </c>
      <c r="AQ271" t="str">
        <f t="shared" si="4"/>
        <v>195444438578noFemale437202Facebook4361543830101.8459.9623323.99314.991</v>
      </c>
      <c r="AR271">
        <f>COUNTIF(AQ$2:AQ271,AQ271)</f>
        <v>1</v>
      </c>
    </row>
    <row r="272" spans="1:44" x14ac:dyDescent="0.25">
      <c r="A272">
        <v>196</v>
      </c>
      <c r="B272">
        <v>5</v>
      </c>
      <c r="C272" s="4">
        <v>43858</v>
      </c>
      <c r="D272">
        <v>7</v>
      </c>
      <c r="E272" t="s">
        <v>35</v>
      </c>
      <c r="F272" t="s">
        <v>46</v>
      </c>
      <c r="G272" t="s">
        <v>56</v>
      </c>
      <c r="H272" t="s">
        <v>57</v>
      </c>
      <c r="I272" s="4">
        <v>43724</v>
      </c>
      <c r="J272">
        <v>2</v>
      </c>
      <c r="K272" t="s">
        <v>60</v>
      </c>
      <c r="L272" s="4">
        <v>43615</v>
      </c>
      <c r="M272" s="4">
        <v>43830</v>
      </c>
      <c r="N272">
        <v>1</v>
      </c>
      <c r="O272" t="s">
        <v>90</v>
      </c>
      <c r="P272" t="s">
        <v>252</v>
      </c>
      <c r="Q272">
        <v>1</v>
      </c>
      <c r="R272" t="s">
        <v>444</v>
      </c>
      <c r="S272" t="s">
        <v>1006</v>
      </c>
      <c r="T272" t="s">
        <v>1537</v>
      </c>
      <c r="U272" t="s">
        <v>80</v>
      </c>
      <c r="V272" t="s">
        <v>1562</v>
      </c>
      <c r="W272">
        <v>31.94</v>
      </c>
      <c r="X272">
        <v>19.98</v>
      </c>
      <c r="Y272">
        <v>1</v>
      </c>
      <c r="Z272" t="s">
        <v>645</v>
      </c>
      <c r="AA272" t="s">
        <v>2347</v>
      </c>
      <c r="AF272" s="4"/>
      <c r="AG272" s="4"/>
      <c r="AH272" t="s">
        <v>90</v>
      </c>
      <c r="AI272" t="s">
        <v>252</v>
      </c>
      <c r="AJ272" t="s">
        <v>444</v>
      </c>
      <c r="AK272" t="s">
        <v>1006</v>
      </c>
      <c r="AL272" t="s">
        <v>1537</v>
      </c>
      <c r="AM272" t="s">
        <v>80</v>
      </c>
      <c r="AN272" t="s">
        <v>1562</v>
      </c>
      <c r="AO272" t="s">
        <v>645</v>
      </c>
      <c r="AP272" t="s">
        <v>2347</v>
      </c>
      <c r="AQ272" t="str">
        <f t="shared" si="4"/>
        <v>1965438587noMale437242Facebook436154383031.9419.98612215.9729.9913</v>
      </c>
      <c r="AR272">
        <f>COUNTIF(AQ$2:AQ272,AQ272)</f>
        <v>1</v>
      </c>
    </row>
    <row r="273" spans="1:44" x14ac:dyDescent="0.25">
      <c r="A273">
        <v>197</v>
      </c>
      <c r="B273">
        <v>394</v>
      </c>
      <c r="C273" s="4">
        <v>43858</v>
      </c>
      <c r="D273">
        <v>7</v>
      </c>
      <c r="E273" t="s">
        <v>35</v>
      </c>
      <c r="F273" t="s">
        <v>46</v>
      </c>
      <c r="G273" t="s">
        <v>56</v>
      </c>
      <c r="H273" t="s">
        <v>58</v>
      </c>
      <c r="I273" s="4">
        <v>43678</v>
      </c>
      <c r="J273">
        <v>2</v>
      </c>
      <c r="K273" t="s">
        <v>60</v>
      </c>
      <c r="L273" s="4">
        <v>43615</v>
      </c>
      <c r="M273" s="4">
        <v>43830</v>
      </c>
      <c r="N273">
        <v>2</v>
      </c>
      <c r="O273" t="s">
        <v>123</v>
      </c>
      <c r="P273" t="s">
        <v>285</v>
      </c>
      <c r="Q273">
        <v>2</v>
      </c>
      <c r="R273" t="s">
        <v>535</v>
      </c>
      <c r="S273" t="s">
        <v>1097</v>
      </c>
      <c r="T273" t="s">
        <v>1623</v>
      </c>
      <c r="U273" t="s">
        <v>109</v>
      </c>
      <c r="V273" t="s">
        <v>2038</v>
      </c>
      <c r="W273">
        <v>217.25</v>
      </c>
      <c r="X273">
        <v>64.959999999999994</v>
      </c>
      <c r="Y273">
        <v>2</v>
      </c>
      <c r="Z273" t="s">
        <v>2136</v>
      </c>
      <c r="AA273" t="s">
        <v>2415</v>
      </c>
      <c r="AF273" s="4"/>
      <c r="AG273" s="4"/>
      <c r="AH273" t="s">
        <v>80</v>
      </c>
      <c r="AI273" t="s">
        <v>242</v>
      </c>
      <c r="AJ273" t="s">
        <v>453</v>
      </c>
      <c r="AK273" t="s">
        <v>1016</v>
      </c>
      <c r="AL273" t="s">
        <v>1546</v>
      </c>
      <c r="AM273" t="s">
        <v>67</v>
      </c>
      <c r="AN273" t="s">
        <v>1548</v>
      </c>
      <c r="AO273" t="s">
        <v>67</v>
      </c>
      <c r="AP273" t="s">
        <v>2373</v>
      </c>
      <c r="AQ273" t="str">
        <f t="shared" si="4"/>
        <v>197394438587noFemale436782Facebook4361543830217.2564.9622658.75314.993</v>
      </c>
      <c r="AR273">
        <f>COUNTIF(AQ$2:AQ273,AQ273)</f>
        <v>1</v>
      </c>
    </row>
    <row r="274" spans="1:44" x14ac:dyDescent="0.25">
      <c r="A274">
        <v>197</v>
      </c>
      <c r="B274">
        <v>394</v>
      </c>
      <c r="C274" s="4">
        <v>43858</v>
      </c>
      <c r="D274">
        <v>7</v>
      </c>
      <c r="E274" t="s">
        <v>35</v>
      </c>
      <c r="F274" t="s">
        <v>46</v>
      </c>
      <c r="G274" t="s">
        <v>56</v>
      </c>
      <c r="H274" t="s">
        <v>58</v>
      </c>
      <c r="I274" s="4">
        <v>43678</v>
      </c>
      <c r="J274">
        <v>2</v>
      </c>
      <c r="K274" t="s">
        <v>60</v>
      </c>
      <c r="L274" s="4">
        <v>43615</v>
      </c>
      <c r="M274" s="4">
        <v>43830</v>
      </c>
      <c r="N274">
        <v>2</v>
      </c>
      <c r="O274" t="s">
        <v>123</v>
      </c>
      <c r="P274" t="s">
        <v>285</v>
      </c>
      <c r="Q274">
        <v>2</v>
      </c>
      <c r="R274" t="s">
        <v>535</v>
      </c>
      <c r="S274" t="s">
        <v>1097</v>
      </c>
      <c r="T274" t="s">
        <v>1623</v>
      </c>
      <c r="U274" t="s">
        <v>109</v>
      </c>
      <c r="V274" t="s">
        <v>2038</v>
      </c>
      <c r="W274">
        <v>217.25</v>
      </c>
      <c r="X274">
        <v>64.959999999999994</v>
      </c>
      <c r="Y274">
        <v>2</v>
      </c>
      <c r="Z274" t="s">
        <v>2136</v>
      </c>
      <c r="AA274" t="s">
        <v>2415</v>
      </c>
      <c r="AF274" s="4"/>
      <c r="AG274" s="4"/>
      <c r="AH274" t="s">
        <v>70</v>
      </c>
      <c r="AI274" t="s">
        <v>232</v>
      </c>
      <c r="AJ274" t="s">
        <v>594</v>
      </c>
      <c r="AK274" t="s">
        <v>1077</v>
      </c>
      <c r="AL274" t="s">
        <v>519</v>
      </c>
      <c r="AM274" t="s">
        <v>69</v>
      </c>
      <c r="AN274" t="s">
        <v>1517</v>
      </c>
      <c r="AO274" t="s">
        <v>432</v>
      </c>
      <c r="AP274" t="s">
        <v>2331</v>
      </c>
      <c r="AQ274" t="str">
        <f t="shared" si="4"/>
        <v>197394438587noFemale436782Facebook4361543830217.2564.96513441119.9921</v>
      </c>
      <c r="AR274">
        <f>COUNTIF(AQ$2:AQ274,AQ274)</f>
        <v>1</v>
      </c>
    </row>
    <row r="275" spans="1:44" x14ac:dyDescent="0.25">
      <c r="A275">
        <v>198</v>
      </c>
      <c r="B275">
        <v>284</v>
      </c>
      <c r="C275" s="4">
        <v>43859</v>
      </c>
      <c r="D275">
        <v>1</v>
      </c>
      <c r="E275" t="s">
        <v>39</v>
      </c>
      <c r="F275" t="s">
        <v>50</v>
      </c>
      <c r="G275" t="s">
        <v>56</v>
      </c>
      <c r="H275" t="s">
        <v>57</v>
      </c>
      <c r="I275" s="4">
        <v>43588</v>
      </c>
      <c r="J275">
        <v>2</v>
      </c>
      <c r="L275" s="4"/>
      <c r="M275" s="4"/>
      <c r="N275">
        <v>2</v>
      </c>
      <c r="O275" t="s">
        <v>123</v>
      </c>
      <c r="P275" t="s">
        <v>285</v>
      </c>
      <c r="Q275">
        <v>2</v>
      </c>
      <c r="R275" t="s">
        <v>536</v>
      </c>
      <c r="S275" t="s">
        <v>1098</v>
      </c>
      <c r="T275" t="s">
        <v>1624</v>
      </c>
      <c r="U275" t="s">
        <v>180</v>
      </c>
      <c r="V275" t="s">
        <v>2039</v>
      </c>
      <c r="W275">
        <v>72.33</v>
      </c>
      <c r="X275">
        <v>34.97</v>
      </c>
      <c r="Y275">
        <v>2</v>
      </c>
      <c r="Z275" t="s">
        <v>2137</v>
      </c>
      <c r="AA275" t="s">
        <v>2416</v>
      </c>
      <c r="AF275" s="4"/>
      <c r="AG275" s="4"/>
      <c r="AH275" t="s">
        <v>80</v>
      </c>
      <c r="AI275" t="s">
        <v>242</v>
      </c>
      <c r="AJ275" t="s">
        <v>404</v>
      </c>
      <c r="AK275" t="s">
        <v>966</v>
      </c>
      <c r="AL275" t="s">
        <v>1499</v>
      </c>
      <c r="AM275" t="s">
        <v>80</v>
      </c>
      <c r="AN275" t="s">
        <v>1562</v>
      </c>
      <c r="AO275" t="s">
        <v>70</v>
      </c>
      <c r="AP275" t="s">
        <v>2341</v>
      </c>
      <c r="AQ275" t="str">
        <f t="shared" si="4"/>
        <v>198284438591noMale43588272.3334.9727121.1929.995</v>
      </c>
      <c r="AR275">
        <f>COUNTIF(AQ$2:AQ275,AQ275)</f>
        <v>1</v>
      </c>
    </row>
    <row r="276" spans="1:44" x14ac:dyDescent="0.25">
      <c r="A276">
        <v>198</v>
      </c>
      <c r="B276">
        <v>284</v>
      </c>
      <c r="C276" s="4">
        <v>43859</v>
      </c>
      <c r="D276">
        <v>1</v>
      </c>
      <c r="E276" t="s">
        <v>39</v>
      </c>
      <c r="F276" t="s">
        <v>50</v>
      </c>
      <c r="G276" t="s">
        <v>56</v>
      </c>
      <c r="H276" t="s">
        <v>57</v>
      </c>
      <c r="I276" s="4">
        <v>43588</v>
      </c>
      <c r="J276">
        <v>2</v>
      </c>
      <c r="L276" s="4"/>
      <c r="M276" s="4"/>
      <c r="N276">
        <v>2</v>
      </c>
      <c r="O276" t="s">
        <v>123</v>
      </c>
      <c r="P276" t="s">
        <v>285</v>
      </c>
      <c r="Q276">
        <v>2</v>
      </c>
      <c r="R276" t="s">
        <v>536</v>
      </c>
      <c r="S276" t="s">
        <v>1098</v>
      </c>
      <c r="T276" t="s">
        <v>1624</v>
      </c>
      <c r="U276" t="s">
        <v>180</v>
      </c>
      <c r="V276" t="s">
        <v>2039</v>
      </c>
      <c r="W276">
        <v>72.33</v>
      </c>
      <c r="X276">
        <v>34.97</v>
      </c>
      <c r="Y276">
        <v>2</v>
      </c>
      <c r="Z276" t="s">
        <v>2137</v>
      </c>
      <c r="AA276" t="s">
        <v>2416</v>
      </c>
      <c r="AF276" s="4"/>
      <c r="AG276" s="4"/>
      <c r="AH276" t="s">
        <v>70</v>
      </c>
      <c r="AI276" t="s">
        <v>232</v>
      </c>
      <c r="AJ276" t="s">
        <v>727</v>
      </c>
      <c r="AK276" t="s">
        <v>1270</v>
      </c>
      <c r="AL276" t="s">
        <v>1487</v>
      </c>
      <c r="AM276" t="s">
        <v>69</v>
      </c>
      <c r="AN276" t="s">
        <v>1548</v>
      </c>
      <c r="AO276" t="s">
        <v>432</v>
      </c>
      <c r="AP276" t="s">
        <v>2331</v>
      </c>
      <c r="AQ276" t="str">
        <f t="shared" si="4"/>
        <v>198284438591noMale43588272.3334.9752829.95114.9921</v>
      </c>
      <c r="AR276">
        <f>COUNTIF(AQ$2:AQ276,AQ276)</f>
        <v>1</v>
      </c>
    </row>
    <row r="277" spans="1:44" x14ac:dyDescent="0.25">
      <c r="A277">
        <v>199</v>
      </c>
      <c r="B277">
        <v>285</v>
      </c>
      <c r="C277" s="4">
        <v>43859</v>
      </c>
      <c r="D277">
        <v>4</v>
      </c>
      <c r="E277" t="s">
        <v>40</v>
      </c>
      <c r="F277" t="s">
        <v>51</v>
      </c>
      <c r="G277" t="s">
        <v>55</v>
      </c>
      <c r="H277" t="s">
        <v>58</v>
      </c>
      <c r="I277" s="4">
        <v>43619</v>
      </c>
      <c r="J277">
        <v>2</v>
      </c>
      <c r="K277" t="s">
        <v>60</v>
      </c>
      <c r="L277" s="4">
        <v>43615</v>
      </c>
      <c r="M277" s="4">
        <v>43830</v>
      </c>
      <c r="N277">
        <v>2</v>
      </c>
      <c r="O277" t="s">
        <v>124</v>
      </c>
      <c r="P277" t="s">
        <v>286</v>
      </c>
      <c r="Q277">
        <v>2</v>
      </c>
      <c r="R277" t="s">
        <v>537</v>
      </c>
      <c r="S277" t="s">
        <v>1099</v>
      </c>
      <c r="T277" t="s">
        <v>1625</v>
      </c>
      <c r="U277" t="s">
        <v>83</v>
      </c>
      <c r="V277" t="s">
        <v>1869</v>
      </c>
      <c r="W277">
        <v>94.65</v>
      </c>
      <c r="X277">
        <v>74.95</v>
      </c>
      <c r="Y277">
        <v>2</v>
      </c>
      <c r="Z277" t="s">
        <v>2138</v>
      </c>
      <c r="AA277" t="s">
        <v>2417</v>
      </c>
      <c r="AF277" s="4"/>
      <c r="AG277" s="4"/>
      <c r="AH277" t="s">
        <v>67</v>
      </c>
      <c r="AI277" t="s">
        <v>229</v>
      </c>
      <c r="AJ277" t="s">
        <v>412</v>
      </c>
      <c r="AK277" t="s">
        <v>974</v>
      </c>
      <c r="AL277" t="s">
        <v>1507</v>
      </c>
      <c r="AM277" t="s">
        <v>67</v>
      </c>
      <c r="AN277" t="s">
        <v>1548</v>
      </c>
      <c r="AO277" t="s">
        <v>79</v>
      </c>
      <c r="AP277" t="s">
        <v>2349</v>
      </c>
      <c r="AQ277" t="str">
        <f t="shared" si="4"/>
        <v>199285438594yesFemale436192Facebook436154383094.6574.95317228.89314.994</v>
      </c>
      <c r="AR277">
        <f>COUNTIF(AQ$2:AQ277,AQ277)</f>
        <v>1</v>
      </c>
    </row>
    <row r="278" spans="1:44" x14ac:dyDescent="0.25">
      <c r="A278">
        <v>199</v>
      </c>
      <c r="B278">
        <v>285</v>
      </c>
      <c r="C278" s="4">
        <v>43859</v>
      </c>
      <c r="D278">
        <v>4</v>
      </c>
      <c r="E278" t="s">
        <v>40</v>
      </c>
      <c r="F278" t="s">
        <v>51</v>
      </c>
      <c r="G278" t="s">
        <v>55</v>
      </c>
      <c r="H278" t="s">
        <v>58</v>
      </c>
      <c r="I278" s="4">
        <v>43619</v>
      </c>
      <c r="J278">
        <v>2</v>
      </c>
      <c r="K278" t="s">
        <v>60</v>
      </c>
      <c r="L278" s="4">
        <v>43615</v>
      </c>
      <c r="M278" s="4">
        <v>43830</v>
      </c>
      <c r="N278">
        <v>2</v>
      </c>
      <c r="O278" t="s">
        <v>124</v>
      </c>
      <c r="P278" t="s">
        <v>286</v>
      </c>
      <c r="Q278">
        <v>2</v>
      </c>
      <c r="R278" t="s">
        <v>537</v>
      </c>
      <c r="S278" t="s">
        <v>1099</v>
      </c>
      <c r="T278" t="s">
        <v>1625</v>
      </c>
      <c r="U278" t="s">
        <v>83</v>
      </c>
      <c r="V278" t="s">
        <v>1869</v>
      </c>
      <c r="W278">
        <v>94.65</v>
      </c>
      <c r="X278">
        <v>74.95</v>
      </c>
      <c r="Y278">
        <v>2</v>
      </c>
      <c r="Z278" t="s">
        <v>2138</v>
      </c>
      <c r="AA278" t="s">
        <v>2417</v>
      </c>
      <c r="AF278" s="4"/>
      <c r="AG278" s="4"/>
      <c r="AH278" t="s">
        <v>78</v>
      </c>
      <c r="AI278" t="s">
        <v>240</v>
      </c>
      <c r="AJ278" t="s">
        <v>67</v>
      </c>
      <c r="AK278" t="s">
        <v>1120</v>
      </c>
      <c r="AL278" t="s">
        <v>1643</v>
      </c>
      <c r="AM278" t="s">
        <v>80</v>
      </c>
      <c r="AN278" t="s">
        <v>1548</v>
      </c>
      <c r="AO278" t="s">
        <v>469</v>
      </c>
      <c r="AP278" t="s">
        <v>2339</v>
      </c>
      <c r="AQ278" t="str">
        <f t="shared" si="4"/>
        <v>199285438594yesFemale436192Facebook436154383094.6574.95833.99214.9923</v>
      </c>
      <c r="AR278">
        <f>COUNTIF(AQ$2:AQ278,AQ278)</f>
        <v>1</v>
      </c>
    </row>
    <row r="279" spans="1:44" x14ac:dyDescent="0.25">
      <c r="A279">
        <v>200</v>
      </c>
      <c r="B279">
        <v>372</v>
      </c>
      <c r="C279" s="4">
        <v>43859</v>
      </c>
      <c r="D279">
        <v>2</v>
      </c>
      <c r="E279" t="s">
        <v>38</v>
      </c>
      <c r="F279" t="s">
        <v>49</v>
      </c>
      <c r="G279" t="s">
        <v>56</v>
      </c>
      <c r="H279" t="s">
        <v>57</v>
      </c>
      <c r="I279" s="4">
        <v>43591</v>
      </c>
      <c r="J279">
        <v>2</v>
      </c>
      <c r="L279" s="4"/>
      <c r="M279" s="4"/>
      <c r="N279">
        <v>2</v>
      </c>
      <c r="O279" t="s">
        <v>125</v>
      </c>
      <c r="P279" t="s">
        <v>287</v>
      </c>
      <c r="Q279">
        <v>2</v>
      </c>
      <c r="R279" t="s">
        <v>538</v>
      </c>
      <c r="S279" t="s">
        <v>1100</v>
      </c>
      <c r="T279" t="s">
        <v>1626</v>
      </c>
      <c r="U279" t="s">
        <v>180</v>
      </c>
      <c r="V279" t="s">
        <v>2031</v>
      </c>
      <c r="W279">
        <v>372.89</v>
      </c>
      <c r="X279">
        <v>54.97</v>
      </c>
      <c r="Y279">
        <v>2</v>
      </c>
      <c r="Z279" t="s">
        <v>143</v>
      </c>
      <c r="AA279" t="s">
        <v>2418</v>
      </c>
      <c r="AF279" s="4"/>
      <c r="AG279" s="4"/>
      <c r="AH279" t="s">
        <v>79</v>
      </c>
      <c r="AI279" t="s">
        <v>241</v>
      </c>
      <c r="AJ279" t="s">
        <v>629</v>
      </c>
      <c r="AK279" t="s">
        <v>965</v>
      </c>
      <c r="AL279" t="s">
        <v>1703</v>
      </c>
      <c r="AM279" t="s">
        <v>80</v>
      </c>
      <c r="AN279" t="s">
        <v>1548</v>
      </c>
      <c r="AO279" t="s">
        <v>86</v>
      </c>
      <c r="AP279" t="s">
        <v>2350</v>
      </c>
      <c r="AQ279" t="str">
        <f t="shared" si="4"/>
        <v>200372438592noMale435912372.8954.97437119.95214.997</v>
      </c>
      <c r="AR279">
        <f>COUNTIF(AQ$2:AQ279,AQ279)</f>
        <v>1</v>
      </c>
    </row>
    <row r="280" spans="1:44" x14ac:dyDescent="0.25">
      <c r="A280">
        <v>200</v>
      </c>
      <c r="B280">
        <v>372</v>
      </c>
      <c r="C280" s="4">
        <v>43859</v>
      </c>
      <c r="D280">
        <v>2</v>
      </c>
      <c r="E280" t="s">
        <v>38</v>
      </c>
      <c r="F280" t="s">
        <v>49</v>
      </c>
      <c r="G280" t="s">
        <v>56</v>
      </c>
      <c r="H280" t="s">
        <v>57</v>
      </c>
      <c r="I280" s="4">
        <v>43591</v>
      </c>
      <c r="J280">
        <v>2</v>
      </c>
      <c r="L280" s="4"/>
      <c r="M280" s="4"/>
      <c r="N280">
        <v>2</v>
      </c>
      <c r="O280" t="s">
        <v>125</v>
      </c>
      <c r="P280" t="s">
        <v>287</v>
      </c>
      <c r="Q280">
        <v>2</v>
      </c>
      <c r="R280" t="s">
        <v>538</v>
      </c>
      <c r="S280" t="s">
        <v>1100</v>
      </c>
      <c r="T280" t="s">
        <v>1626</v>
      </c>
      <c r="U280" t="s">
        <v>180</v>
      </c>
      <c r="V280" t="s">
        <v>2031</v>
      </c>
      <c r="W280">
        <v>372.89</v>
      </c>
      <c r="X280">
        <v>54.97</v>
      </c>
      <c r="Y280">
        <v>2</v>
      </c>
      <c r="Z280" t="s">
        <v>143</v>
      </c>
      <c r="AA280" t="s">
        <v>2418</v>
      </c>
      <c r="AF280" s="4"/>
      <c r="AG280" s="4"/>
      <c r="AH280" t="s">
        <v>69</v>
      </c>
      <c r="AI280" t="s">
        <v>231</v>
      </c>
      <c r="AJ280" t="s">
        <v>425</v>
      </c>
      <c r="AK280" t="s">
        <v>987</v>
      </c>
      <c r="AL280" t="s">
        <v>1520</v>
      </c>
      <c r="AM280" t="s">
        <v>69</v>
      </c>
      <c r="AN280" t="s">
        <v>1577</v>
      </c>
      <c r="AO280" t="s">
        <v>78</v>
      </c>
      <c r="AP280" t="s">
        <v>2330</v>
      </c>
      <c r="AQ280" t="str">
        <f t="shared" si="4"/>
        <v>200372438592noMale435912372.8954.971125132.99124.998</v>
      </c>
      <c r="AR280">
        <f>COUNTIF(AQ$2:AQ280,AQ280)</f>
        <v>1</v>
      </c>
    </row>
    <row r="281" spans="1:44" x14ac:dyDescent="0.25">
      <c r="A281">
        <v>201</v>
      </c>
      <c r="B281">
        <v>404</v>
      </c>
      <c r="C281" s="4">
        <v>43860</v>
      </c>
      <c r="D281">
        <v>7</v>
      </c>
      <c r="E281" t="s">
        <v>35</v>
      </c>
      <c r="F281" t="s">
        <v>46</v>
      </c>
      <c r="G281" t="s">
        <v>55</v>
      </c>
      <c r="H281" t="s">
        <v>58</v>
      </c>
      <c r="I281" s="4">
        <v>43699</v>
      </c>
      <c r="J281">
        <v>2</v>
      </c>
      <c r="K281" t="s">
        <v>60</v>
      </c>
      <c r="L281" s="4">
        <v>43615</v>
      </c>
      <c r="M281" s="4">
        <v>43830</v>
      </c>
      <c r="N281">
        <v>2</v>
      </c>
      <c r="O281" t="s">
        <v>94</v>
      </c>
      <c r="P281" t="s">
        <v>256</v>
      </c>
      <c r="Q281">
        <v>2</v>
      </c>
      <c r="R281" t="s">
        <v>539</v>
      </c>
      <c r="S281" t="s">
        <v>1101</v>
      </c>
      <c r="T281" t="s">
        <v>1627</v>
      </c>
      <c r="U281" t="s">
        <v>75</v>
      </c>
      <c r="V281" t="s">
        <v>1902</v>
      </c>
      <c r="W281">
        <v>505.95</v>
      </c>
      <c r="X281">
        <v>114.95</v>
      </c>
      <c r="Y281">
        <v>2</v>
      </c>
      <c r="Z281" t="s">
        <v>2139</v>
      </c>
      <c r="AA281" t="s">
        <v>2419</v>
      </c>
      <c r="AF281" s="4"/>
      <c r="AG281" s="4"/>
      <c r="AH281" t="s">
        <v>70</v>
      </c>
      <c r="AI281" t="s">
        <v>232</v>
      </c>
      <c r="AJ281" t="s">
        <v>591</v>
      </c>
      <c r="AK281" t="s">
        <v>1147</v>
      </c>
      <c r="AL281" t="s">
        <v>1610</v>
      </c>
      <c r="AM281" t="s">
        <v>80</v>
      </c>
      <c r="AN281" t="s">
        <v>1517</v>
      </c>
      <c r="AO281" t="s">
        <v>640</v>
      </c>
      <c r="AP281" t="s">
        <v>2393</v>
      </c>
      <c r="AQ281" t="str">
        <f t="shared" si="4"/>
        <v>201404438607yesFemale436992Facebook4361543830505.95114.9554412.99219.9917</v>
      </c>
      <c r="AR281">
        <f>COUNTIF(AQ$2:AQ281,AQ281)</f>
        <v>1</v>
      </c>
    </row>
    <row r="282" spans="1:44" x14ac:dyDescent="0.25">
      <c r="A282">
        <v>201</v>
      </c>
      <c r="B282">
        <v>404</v>
      </c>
      <c r="C282" s="4">
        <v>43860</v>
      </c>
      <c r="D282">
        <v>7</v>
      </c>
      <c r="E282" t="s">
        <v>35</v>
      </c>
      <c r="F282" t="s">
        <v>46</v>
      </c>
      <c r="G282" t="s">
        <v>55</v>
      </c>
      <c r="H282" t="s">
        <v>58</v>
      </c>
      <c r="I282" s="4">
        <v>43699</v>
      </c>
      <c r="J282">
        <v>2</v>
      </c>
      <c r="K282" t="s">
        <v>60</v>
      </c>
      <c r="L282" s="4">
        <v>43615</v>
      </c>
      <c r="M282" s="4">
        <v>43830</v>
      </c>
      <c r="N282">
        <v>2</v>
      </c>
      <c r="O282" t="s">
        <v>94</v>
      </c>
      <c r="P282" t="s">
        <v>256</v>
      </c>
      <c r="Q282">
        <v>2</v>
      </c>
      <c r="R282" t="s">
        <v>539</v>
      </c>
      <c r="S282" t="s">
        <v>1101</v>
      </c>
      <c r="T282" t="s">
        <v>1627</v>
      </c>
      <c r="U282" t="s">
        <v>75</v>
      </c>
      <c r="V282" t="s">
        <v>1902</v>
      </c>
      <c r="W282">
        <v>505.95</v>
      </c>
      <c r="X282">
        <v>114.95</v>
      </c>
      <c r="Y282">
        <v>2</v>
      </c>
      <c r="Z282" t="s">
        <v>2139</v>
      </c>
      <c r="AA282" t="s">
        <v>2419</v>
      </c>
      <c r="AF282" s="4"/>
      <c r="AG282" s="4"/>
      <c r="AH282" t="s">
        <v>86</v>
      </c>
      <c r="AI282" t="s">
        <v>248</v>
      </c>
      <c r="AJ282" t="s">
        <v>633</v>
      </c>
      <c r="AK282" t="s">
        <v>1017</v>
      </c>
      <c r="AL282" t="s">
        <v>1547</v>
      </c>
      <c r="AM282" t="s">
        <v>67</v>
      </c>
      <c r="AN282" t="s">
        <v>1577</v>
      </c>
      <c r="AO282" t="s">
        <v>547</v>
      </c>
      <c r="AP282" t="s">
        <v>2354</v>
      </c>
      <c r="AQ282" t="str">
        <f t="shared" si="4"/>
        <v>201404438607yesFemale436992Facebook4361543830505.95114.95789159.99324.9914</v>
      </c>
      <c r="AR282">
        <f>COUNTIF(AQ$2:AQ282,AQ282)</f>
        <v>1</v>
      </c>
    </row>
    <row r="283" spans="1:44" x14ac:dyDescent="0.25">
      <c r="A283">
        <v>202</v>
      </c>
      <c r="B283">
        <v>436</v>
      </c>
      <c r="C283" s="4">
        <v>43860</v>
      </c>
      <c r="D283">
        <v>5</v>
      </c>
      <c r="E283" t="s">
        <v>36</v>
      </c>
      <c r="F283" t="s">
        <v>47</v>
      </c>
      <c r="G283" t="s">
        <v>56</v>
      </c>
      <c r="H283" t="s">
        <v>57</v>
      </c>
      <c r="I283" s="4">
        <v>43568</v>
      </c>
      <c r="J283">
        <v>1</v>
      </c>
      <c r="L283" s="4"/>
      <c r="M283" s="4"/>
      <c r="N283">
        <v>2</v>
      </c>
      <c r="O283" t="s">
        <v>126</v>
      </c>
      <c r="P283" t="s">
        <v>288</v>
      </c>
      <c r="Q283">
        <v>2</v>
      </c>
      <c r="R283" t="s">
        <v>540</v>
      </c>
      <c r="S283" t="s">
        <v>1102</v>
      </c>
      <c r="T283" t="s">
        <v>1628</v>
      </c>
      <c r="U283" t="s">
        <v>83</v>
      </c>
      <c r="V283" t="s">
        <v>2042</v>
      </c>
      <c r="W283">
        <v>55.87</v>
      </c>
      <c r="X283">
        <v>64.95</v>
      </c>
      <c r="Y283">
        <v>2</v>
      </c>
      <c r="Z283" t="s">
        <v>2140</v>
      </c>
      <c r="AA283" t="s">
        <v>2420</v>
      </c>
      <c r="AF283" s="4"/>
      <c r="AG283" s="4"/>
      <c r="AH283" t="s">
        <v>78</v>
      </c>
      <c r="AI283" t="s">
        <v>240</v>
      </c>
      <c r="AJ283" t="s">
        <v>871</v>
      </c>
      <c r="AK283" t="s">
        <v>1408</v>
      </c>
      <c r="AL283" t="s">
        <v>1923</v>
      </c>
      <c r="AM283" t="s">
        <v>67</v>
      </c>
      <c r="AN283" t="s">
        <v>1548</v>
      </c>
      <c r="AO283" t="s">
        <v>393</v>
      </c>
      <c r="AP283" t="s">
        <v>2345</v>
      </c>
      <c r="AQ283" t="str">
        <f t="shared" si="4"/>
        <v>202436438605noMale43568155.8764.9581285.99314.9918</v>
      </c>
      <c r="AR283">
        <f>COUNTIF(AQ$2:AQ283,AQ283)</f>
        <v>1</v>
      </c>
    </row>
    <row r="284" spans="1:44" x14ac:dyDescent="0.25">
      <c r="A284">
        <v>202</v>
      </c>
      <c r="B284">
        <v>436</v>
      </c>
      <c r="C284" s="4">
        <v>43860</v>
      </c>
      <c r="D284">
        <v>5</v>
      </c>
      <c r="E284" t="s">
        <v>36</v>
      </c>
      <c r="F284" t="s">
        <v>47</v>
      </c>
      <c r="G284" t="s">
        <v>56</v>
      </c>
      <c r="H284" t="s">
        <v>57</v>
      </c>
      <c r="I284" s="4">
        <v>43568</v>
      </c>
      <c r="J284">
        <v>1</v>
      </c>
      <c r="L284" s="4"/>
      <c r="M284" s="4"/>
      <c r="N284">
        <v>2</v>
      </c>
      <c r="O284" t="s">
        <v>126</v>
      </c>
      <c r="P284" t="s">
        <v>288</v>
      </c>
      <c r="Q284">
        <v>2</v>
      </c>
      <c r="R284" t="s">
        <v>540</v>
      </c>
      <c r="S284" t="s">
        <v>1102</v>
      </c>
      <c r="T284" t="s">
        <v>1628</v>
      </c>
      <c r="U284" t="s">
        <v>83</v>
      </c>
      <c r="V284" t="s">
        <v>2042</v>
      </c>
      <c r="W284">
        <v>55.87</v>
      </c>
      <c r="X284">
        <v>64.95</v>
      </c>
      <c r="Y284">
        <v>2</v>
      </c>
      <c r="Z284" t="s">
        <v>2140</v>
      </c>
      <c r="AA284" t="s">
        <v>2420</v>
      </c>
      <c r="AF284" s="4"/>
      <c r="AG284" s="4"/>
      <c r="AH284" t="s">
        <v>90</v>
      </c>
      <c r="AI284" t="s">
        <v>252</v>
      </c>
      <c r="AJ284" t="s">
        <v>489</v>
      </c>
      <c r="AK284" t="s">
        <v>1052</v>
      </c>
      <c r="AL284" t="s">
        <v>1581</v>
      </c>
      <c r="AM284" t="s">
        <v>80</v>
      </c>
      <c r="AN284" t="s">
        <v>1562</v>
      </c>
      <c r="AO284" t="s">
        <v>410</v>
      </c>
      <c r="AP284" t="s">
        <v>2359</v>
      </c>
      <c r="AQ284" t="str">
        <f t="shared" si="4"/>
        <v>202436438605noMale43568155.8764.95612618.9529.9920</v>
      </c>
      <c r="AR284">
        <f>COUNTIF(AQ$2:AQ284,AQ284)</f>
        <v>1</v>
      </c>
    </row>
    <row r="285" spans="1:44" x14ac:dyDescent="0.25">
      <c r="A285">
        <v>203</v>
      </c>
      <c r="B285">
        <v>246</v>
      </c>
      <c r="C285" s="4">
        <v>43861</v>
      </c>
      <c r="D285">
        <v>2</v>
      </c>
      <c r="E285" t="s">
        <v>38</v>
      </c>
      <c r="F285" t="s">
        <v>49</v>
      </c>
      <c r="G285" t="s">
        <v>55</v>
      </c>
      <c r="H285" t="s">
        <v>58</v>
      </c>
      <c r="I285" s="4">
        <v>43587</v>
      </c>
      <c r="J285">
        <v>1</v>
      </c>
      <c r="L285" s="4"/>
      <c r="M285" s="4"/>
      <c r="N285">
        <v>1</v>
      </c>
      <c r="O285" t="s">
        <v>79</v>
      </c>
      <c r="P285" t="s">
        <v>241</v>
      </c>
      <c r="Q285">
        <v>1</v>
      </c>
      <c r="R285" t="s">
        <v>541</v>
      </c>
      <c r="S285" t="s">
        <v>968</v>
      </c>
      <c r="T285" t="s">
        <v>1629</v>
      </c>
      <c r="U285" t="s">
        <v>80</v>
      </c>
      <c r="V285" t="s">
        <v>1548</v>
      </c>
      <c r="W285">
        <v>173.8</v>
      </c>
      <c r="X285">
        <v>29.98</v>
      </c>
      <c r="Y285">
        <v>1</v>
      </c>
      <c r="Z285" t="s">
        <v>86</v>
      </c>
      <c r="AA285" t="s">
        <v>2350</v>
      </c>
      <c r="AF285" s="4"/>
      <c r="AG285" s="4"/>
      <c r="AH285" t="s">
        <v>79</v>
      </c>
      <c r="AI285" t="s">
        <v>241</v>
      </c>
      <c r="AJ285" t="s">
        <v>541</v>
      </c>
      <c r="AK285" t="s">
        <v>968</v>
      </c>
      <c r="AL285" t="s">
        <v>1629</v>
      </c>
      <c r="AM285" t="s">
        <v>80</v>
      </c>
      <c r="AN285" t="s">
        <v>1548</v>
      </c>
      <c r="AO285" t="s">
        <v>86</v>
      </c>
      <c r="AP285" t="s">
        <v>2350</v>
      </c>
      <c r="AQ285" t="str">
        <f t="shared" si="4"/>
        <v>203246438612yesFemale435871173.829.98411186.9214.997</v>
      </c>
      <c r="AR285">
        <f>COUNTIF(AQ$2:AQ285,AQ285)</f>
        <v>1</v>
      </c>
    </row>
    <row r="286" spans="1:44" x14ac:dyDescent="0.25">
      <c r="A286">
        <v>204</v>
      </c>
      <c r="B286">
        <v>264</v>
      </c>
      <c r="C286" s="4">
        <v>43862</v>
      </c>
      <c r="D286">
        <v>3</v>
      </c>
      <c r="E286" t="s">
        <v>34</v>
      </c>
      <c r="F286" t="s">
        <v>45</v>
      </c>
      <c r="G286" t="s">
        <v>55</v>
      </c>
      <c r="H286" t="s">
        <v>58</v>
      </c>
      <c r="I286" s="4">
        <v>43667</v>
      </c>
      <c r="J286">
        <v>2</v>
      </c>
      <c r="K286" t="s">
        <v>60</v>
      </c>
      <c r="L286" s="4">
        <v>43615</v>
      </c>
      <c r="M286" s="4">
        <v>43830</v>
      </c>
      <c r="N286">
        <v>1</v>
      </c>
      <c r="O286" t="s">
        <v>80</v>
      </c>
      <c r="P286" t="s">
        <v>242</v>
      </c>
      <c r="Q286">
        <v>1</v>
      </c>
      <c r="R286" t="s">
        <v>469</v>
      </c>
      <c r="S286" t="s">
        <v>1032</v>
      </c>
      <c r="T286" t="s">
        <v>1562</v>
      </c>
      <c r="U286" t="s">
        <v>67</v>
      </c>
      <c r="V286" t="s">
        <v>1548</v>
      </c>
      <c r="W286">
        <v>29.97</v>
      </c>
      <c r="X286">
        <v>44.97</v>
      </c>
      <c r="Y286">
        <v>1</v>
      </c>
      <c r="Z286" t="s">
        <v>70</v>
      </c>
      <c r="AA286" t="s">
        <v>2341</v>
      </c>
      <c r="AF286" s="4"/>
      <c r="AG286" s="4"/>
      <c r="AH286" t="s">
        <v>80</v>
      </c>
      <c r="AI286" t="s">
        <v>242</v>
      </c>
      <c r="AJ286" t="s">
        <v>469</v>
      </c>
      <c r="AK286" t="s">
        <v>1032</v>
      </c>
      <c r="AL286" t="s">
        <v>1562</v>
      </c>
      <c r="AM286" t="s">
        <v>67</v>
      </c>
      <c r="AN286" t="s">
        <v>1548</v>
      </c>
      <c r="AO286" t="s">
        <v>70</v>
      </c>
      <c r="AP286" t="s">
        <v>2341</v>
      </c>
      <c r="AQ286" t="str">
        <f t="shared" si="4"/>
        <v>204264438623yesFemale436672Facebook436154383029.9744.972239.99314.995</v>
      </c>
      <c r="AR286">
        <f>COUNTIF(AQ$2:AQ286,AQ286)</f>
        <v>1</v>
      </c>
    </row>
    <row r="287" spans="1:44" x14ac:dyDescent="0.25">
      <c r="A287">
        <v>205</v>
      </c>
      <c r="B287">
        <v>42</v>
      </c>
      <c r="C287" s="4">
        <v>43864</v>
      </c>
      <c r="D287">
        <v>5</v>
      </c>
      <c r="E287" t="s">
        <v>36</v>
      </c>
      <c r="F287" t="s">
        <v>47</v>
      </c>
      <c r="G287" t="s">
        <v>56</v>
      </c>
      <c r="H287" t="s">
        <v>58</v>
      </c>
      <c r="I287" s="4">
        <v>43722</v>
      </c>
      <c r="J287">
        <v>2</v>
      </c>
      <c r="K287" t="s">
        <v>60</v>
      </c>
      <c r="L287" s="4">
        <v>43615</v>
      </c>
      <c r="M287" s="4">
        <v>43830</v>
      </c>
      <c r="N287">
        <v>1</v>
      </c>
      <c r="O287" t="s">
        <v>70</v>
      </c>
      <c r="P287" t="s">
        <v>232</v>
      </c>
      <c r="Q287">
        <v>1</v>
      </c>
      <c r="R287" t="s">
        <v>514</v>
      </c>
      <c r="S287" t="s">
        <v>1077</v>
      </c>
      <c r="T287" t="s">
        <v>1604</v>
      </c>
      <c r="U287" t="s">
        <v>69</v>
      </c>
      <c r="V287" t="s">
        <v>1517</v>
      </c>
      <c r="W287">
        <v>38.99</v>
      </c>
      <c r="X287">
        <v>19.989999999999998</v>
      </c>
      <c r="Y287">
        <v>1</v>
      </c>
      <c r="Z287" t="s">
        <v>640</v>
      </c>
      <c r="AA287" t="s">
        <v>2393</v>
      </c>
      <c r="AF287" s="4"/>
      <c r="AG287" s="4"/>
      <c r="AH287" t="s">
        <v>70</v>
      </c>
      <c r="AI287" t="s">
        <v>232</v>
      </c>
      <c r="AJ287" t="s">
        <v>514</v>
      </c>
      <c r="AK287" t="s">
        <v>1077</v>
      </c>
      <c r="AL287" t="s">
        <v>1604</v>
      </c>
      <c r="AM287" t="s">
        <v>69</v>
      </c>
      <c r="AN287" t="s">
        <v>1517</v>
      </c>
      <c r="AO287" t="s">
        <v>640</v>
      </c>
      <c r="AP287" t="s">
        <v>2393</v>
      </c>
      <c r="AQ287" t="str">
        <f t="shared" si="4"/>
        <v>20542438645noFemale437222Facebook436154383038.9919.99513338.99119.9917</v>
      </c>
      <c r="AR287">
        <f>COUNTIF(AQ$2:AQ287,AQ287)</f>
        <v>1</v>
      </c>
    </row>
    <row r="288" spans="1:44" x14ac:dyDescent="0.25">
      <c r="A288">
        <v>206</v>
      </c>
      <c r="B288">
        <v>294</v>
      </c>
      <c r="C288" s="4">
        <v>43864</v>
      </c>
      <c r="D288">
        <v>2</v>
      </c>
      <c r="E288" t="s">
        <v>38</v>
      </c>
      <c r="F288" t="s">
        <v>49</v>
      </c>
      <c r="G288" t="s">
        <v>56</v>
      </c>
      <c r="H288" t="s">
        <v>58</v>
      </c>
      <c r="I288" s="4">
        <v>43635</v>
      </c>
      <c r="J288">
        <v>3</v>
      </c>
      <c r="K288" t="s">
        <v>59</v>
      </c>
      <c r="L288" s="4">
        <v>43615</v>
      </c>
      <c r="M288" s="4">
        <v>43830</v>
      </c>
      <c r="N288">
        <v>1</v>
      </c>
      <c r="O288" t="s">
        <v>79</v>
      </c>
      <c r="P288" t="s">
        <v>241</v>
      </c>
      <c r="Q288">
        <v>1</v>
      </c>
      <c r="R288" t="s">
        <v>542</v>
      </c>
      <c r="S288" t="s">
        <v>1103</v>
      </c>
      <c r="T288" t="s">
        <v>1630</v>
      </c>
      <c r="U288" t="s">
        <v>69</v>
      </c>
      <c r="V288" t="s">
        <v>1548</v>
      </c>
      <c r="W288">
        <v>4.57</v>
      </c>
      <c r="X288">
        <v>14.99</v>
      </c>
      <c r="Y288">
        <v>1</v>
      </c>
      <c r="Z288" t="s">
        <v>86</v>
      </c>
      <c r="AA288" t="s">
        <v>2350</v>
      </c>
      <c r="AF288" s="4"/>
      <c r="AG288" s="4"/>
      <c r="AH288" t="s">
        <v>79</v>
      </c>
      <c r="AI288" t="s">
        <v>241</v>
      </c>
      <c r="AJ288" t="s">
        <v>542</v>
      </c>
      <c r="AK288" t="s">
        <v>1103</v>
      </c>
      <c r="AL288" t="s">
        <v>1630</v>
      </c>
      <c r="AM288" t="s">
        <v>69</v>
      </c>
      <c r="AN288" t="s">
        <v>1548</v>
      </c>
      <c r="AO288" t="s">
        <v>86</v>
      </c>
      <c r="AP288" t="s">
        <v>2350</v>
      </c>
      <c r="AQ288" t="str">
        <f t="shared" si="4"/>
        <v>206294438642noFemale436353Google Ads43615438304.5714.9941484.57114.997</v>
      </c>
      <c r="AR288">
        <f>COUNTIF(AQ$2:AQ288,AQ288)</f>
        <v>1</v>
      </c>
    </row>
    <row r="289" spans="1:44" x14ac:dyDescent="0.25">
      <c r="A289">
        <v>207</v>
      </c>
      <c r="B289">
        <v>472</v>
      </c>
      <c r="C289" s="4">
        <v>43864</v>
      </c>
      <c r="D289">
        <v>10</v>
      </c>
      <c r="E289" t="s">
        <v>42</v>
      </c>
      <c r="F289" t="s">
        <v>53</v>
      </c>
      <c r="G289" t="s">
        <v>56</v>
      </c>
      <c r="H289" t="s">
        <v>57</v>
      </c>
      <c r="I289" s="4">
        <v>43655</v>
      </c>
      <c r="J289">
        <v>2</v>
      </c>
      <c r="K289" t="s">
        <v>60</v>
      </c>
      <c r="L289" s="4">
        <v>43615</v>
      </c>
      <c r="M289" s="4">
        <v>43830</v>
      </c>
      <c r="N289">
        <v>1</v>
      </c>
      <c r="O289" t="s">
        <v>84</v>
      </c>
      <c r="P289" t="s">
        <v>246</v>
      </c>
      <c r="Q289">
        <v>1</v>
      </c>
      <c r="R289" t="s">
        <v>543</v>
      </c>
      <c r="S289" t="s">
        <v>1104</v>
      </c>
      <c r="T289" t="s">
        <v>1631</v>
      </c>
      <c r="U289" t="s">
        <v>80</v>
      </c>
      <c r="V289" t="s">
        <v>1548</v>
      </c>
      <c r="W289">
        <v>57.98</v>
      </c>
      <c r="X289">
        <v>29.98</v>
      </c>
      <c r="Y289">
        <v>1</v>
      </c>
      <c r="Z289" t="s">
        <v>86</v>
      </c>
      <c r="AA289" t="s">
        <v>2350</v>
      </c>
      <c r="AF289" s="4"/>
      <c r="AG289" s="4"/>
      <c r="AH289" t="s">
        <v>84</v>
      </c>
      <c r="AI289" t="s">
        <v>246</v>
      </c>
      <c r="AJ289" t="s">
        <v>543</v>
      </c>
      <c r="AK289" t="s">
        <v>1104</v>
      </c>
      <c r="AL289" t="s">
        <v>1631</v>
      </c>
      <c r="AM289" t="s">
        <v>80</v>
      </c>
      <c r="AN289" t="s">
        <v>1548</v>
      </c>
      <c r="AO289" t="s">
        <v>86</v>
      </c>
      <c r="AP289" t="s">
        <v>2350</v>
      </c>
      <c r="AQ289" t="str">
        <f t="shared" si="4"/>
        <v>2074724386410noMale436552Facebook436154383057.9829.98915728.99214.997</v>
      </c>
      <c r="AR289">
        <f>COUNTIF(AQ$2:AQ289,AQ289)</f>
        <v>1</v>
      </c>
    </row>
    <row r="290" spans="1:44" x14ac:dyDescent="0.25">
      <c r="A290">
        <v>208</v>
      </c>
      <c r="B290">
        <v>218</v>
      </c>
      <c r="C290" s="4">
        <v>43865</v>
      </c>
      <c r="D290">
        <v>8</v>
      </c>
      <c r="E290" t="s">
        <v>43</v>
      </c>
      <c r="F290" t="s">
        <v>54</v>
      </c>
      <c r="G290" t="s">
        <v>55</v>
      </c>
      <c r="H290" t="s">
        <v>58</v>
      </c>
      <c r="I290" s="4">
        <v>43738</v>
      </c>
      <c r="J290">
        <v>3</v>
      </c>
      <c r="K290" t="s">
        <v>59</v>
      </c>
      <c r="L290" s="4">
        <v>43615</v>
      </c>
      <c r="M290" s="4">
        <v>43830</v>
      </c>
      <c r="N290">
        <v>1</v>
      </c>
      <c r="O290" t="s">
        <v>67</v>
      </c>
      <c r="P290" t="s">
        <v>229</v>
      </c>
      <c r="Q290">
        <v>1</v>
      </c>
      <c r="R290" t="s">
        <v>544</v>
      </c>
      <c r="S290" t="s">
        <v>1105</v>
      </c>
      <c r="T290" t="s">
        <v>824</v>
      </c>
      <c r="U290" t="s">
        <v>80</v>
      </c>
      <c r="V290" t="s">
        <v>1548</v>
      </c>
      <c r="W290">
        <v>50</v>
      </c>
      <c r="X290">
        <v>29.98</v>
      </c>
      <c r="Y290">
        <v>1</v>
      </c>
      <c r="Z290" t="s">
        <v>90</v>
      </c>
      <c r="AA290" t="s">
        <v>2328</v>
      </c>
      <c r="AF290" s="4"/>
      <c r="AG290" s="4"/>
      <c r="AH290" t="s">
        <v>67</v>
      </c>
      <c r="AI290" t="s">
        <v>229</v>
      </c>
      <c r="AJ290" t="s">
        <v>544</v>
      </c>
      <c r="AK290" t="s">
        <v>1105</v>
      </c>
      <c r="AL290" t="s">
        <v>824</v>
      </c>
      <c r="AM290" t="s">
        <v>80</v>
      </c>
      <c r="AN290" t="s">
        <v>1548</v>
      </c>
      <c r="AO290" t="s">
        <v>90</v>
      </c>
      <c r="AP290" t="s">
        <v>2328</v>
      </c>
      <c r="AQ290" t="str">
        <f t="shared" si="4"/>
        <v>208218438658yesFemale437383Google Ads43615438305029.9836825214.996</v>
      </c>
      <c r="AR290">
        <f>COUNTIF(AQ$2:AQ290,AQ290)</f>
        <v>1</v>
      </c>
    </row>
    <row r="291" spans="1:44" x14ac:dyDescent="0.25">
      <c r="A291">
        <v>209</v>
      </c>
      <c r="B291">
        <v>408</v>
      </c>
      <c r="C291" s="4">
        <v>43865</v>
      </c>
      <c r="D291">
        <v>9</v>
      </c>
      <c r="E291" t="s">
        <v>41</v>
      </c>
      <c r="F291" t="s">
        <v>52</v>
      </c>
      <c r="G291" t="s">
        <v>55</v>
      </c>
      <c r="H291" t="s">
        <v>57</v>
      </c>
      <c r="I291" s="4">
        <v>43674</v>
      </c>
      <c r="J291">
        <v>3</v>
      </c>
      <c r="K291" t="s">
        <v>59</v>
      </c>
      <c r="L291" s="4">
        <v>43615</v>
      </c>
      <c r="M291" s="4">
        <v>43830</v>
      </c>
      <c r="N291">
        <v>1</v>
      </c>
      <c r="O291" t="s">
        <v>70</v>
      </c>
      <c r="P291" t="s">
        <v>232</v>
      </c>
      <c r="Q291">
        <v>1</v>
      </c>
      <c r="R291" t="s">
        <v>495</v>
      </c>
      <c r="S291" t="s">
        <v>1058</v>
      </c>
      <c r="T291" t="s">
        <v>1587</v>
      </c>
      <c r="U291" t="s">
        <v>67</v>
      </c>
      <c r="V291" t="s">
        <v>1517</v>
      </c>
      <c r="W291">
        <v>164.97</v>
      </c>
      <c r="X291">
        <v>59.97</v>
      </c>
      <c r="Y291">
        <v>1</v>
      </c>
      <c r="Z291" t="s">
        <v>673</v>
      </c>
      <c r="AA291" t="s">
        <v>2348</v>
      </c>
      <c r="AF291" s="4"/>
      <c r="AG291" s="4"/>
      <c r="AH291" t="s">
        <v>70</v>
      </c>
      <c r="AI291" t="s">
        <v>232</v>
      </c>
      <c r="AJ291" t="s">
        <v>495</v>
      </c>
      <c r="AK291" t="s">
        <v>1058</v>
      </c>
      <c r="AL291" t="s">
        <v>1587</v>
      </c>
      <c r="AM291" t="s">
        <v>67</v>
      </c>
      <c r="AN291" t="s">
        <v>1517</v>
      </c>
      <c r="AO291" t="s">
        <v>673</v>
      </c>
      <c r="AP291" t="s">
        <v>2348</v>
      </c>
      <c r="AQ291" t="str">
        <f t="shared" si="4"/>
        <v>209408438659yesMale436743Google Ads4361543830164.9759.97511554.99319.9912</v>
      </c>
      <c r="AR291">
        <f>COUNTIF(AQ$2:AQ291,AQ291)</f>
        <v>1</v>
      </c>
    </row>
    <row r="292" spans="1:44" x14ac:dyDescent="0.25">
      <c r="A292">
        <v>210</v>
      </c>
      <c r="B292">
        <v>26</v>
      </c>
      <c r="C292" s="4">
        <v>43866</v>
      </c>
      <c r="D292">
        <v>5</v>
      </c>
      <c r="E292" t="s">
        <v>36</v>
      </c>
      <c r="F292" t="s">
        <v>47</v>
      </c>
      <c r="G292" t="s">
        <v>56</v>
      </c>
      <c r="H292" t="s">
        <v>58</v>
      </c>
      <c r="I292" s="4">
        <v>43843</v>
      </c>
      <c r="J292">
        <v>5</v>
      </c>
      <c r="K292" t="s">
        <v>60</v>
      </c>
      <c r="L292" s="4">
        <v>43831</v>
      </c>
      <c r="M292" s="4">
        <v>43921</v>
      </c>
      <c r="N292">
        <v>1</v>
      </c>
      <c r="O292" t="s">
        <v>80</v>
      </c>
      <c r="P292" t="s">
        <v>242</v>
      </c>
      <c r="Q292">
        <v>1</v>
      </c>
      <c r="R292" t="s">
        <v>422</v>
      </c>
      <c r="S292" t="s">
        <v>984</v>
      </c>
      <c r="T292" t="s">
        <v>1517</v>
      </c>
      <c r="U292" t="s">
        <v>67</v>
      </c>
      <c r="V292" t="s">
        <v>1548</v>
      </c>
      <c r="W292">
        <v>59.97</v>
      </c>
      <c r="X292">
        <v>44.97</v>
      </c>
      <c r="Y292">
        <v>1</v>
      </c>
      <c r="Z292" t="s">
        <v>80</v>
      </c>
      <c r="AA292" t="s">
        <v>2357</v>
      </c>
      <c r="AF292" s="4"/>
      <c r="AG292" s="4"/>
      <c r="AH292" t="s">
        <v>80</v>
      </c>
      <c r="AI292" t="s">
        <v>242</v>
      </c>
      <c r="AJ292" t="s">
        <v>422</v>
      </c>
      <c r="AK292" t="s">
        <v>984</v>
      </c>
      <c r="AL292" t="s">
        <v>1517</v>
      </c>
      <c r="AM292" t="s">
        <v>67</v>
      </c>
      <c r="AN292" t="s">
        <v>1548</v>
      </c>
      <c r="AO292" t="s">
        <v>80</v>
      </c>
      <c r="AP292" t="s">
        <v>2357</v>
      </c>
      <c r="AQ292" t="str">
        <f t="shared" si="4"/>
        <v>21026438665noFemale438435Facebook438314392159.9744.97212019.99314.992</v>
      </c>
      <c r="AR292">
        <f>COUNTIF(AQ$2:AQ292,AQ292)</f>
        <v>1</v>
      </c>
    </row>
    <row r="293" spans="1:44" x14ac:dyDescent="0.25">
      <c r="A293">
        <v>211</v>
      </c>
      <c r="B293">
        <v>409</v>
      </c>
      <c r="C293" s="4">
        <v>43866</v>
      </c>
      <c r="D293">
        <v>3</v>
      </c>
      <c r="E293" t="s">
        <v>34</v>
      </c>
      <c r="F293" t="s">
        <v>45</v>
      </c>
      <c r="G293" t="s">
        <v>56</v>
      </c>
      <c r="H293" t="s">
        <v>58</v>
      </c>
      <c r="I293" s="4">
        <v>43616</v>
      </c>
      <c r="J293">
        <v>3</v>
      </c>
      <c r="K293" t="s">
        <v>59</v>
      </c>
      <c r="L293" s="4">
        <v>43615</v>
      </c>
      <c r="M293" s="4">
        <v>43830</v>
      </c>
      <c r="N293">
        <v>1</v>
      </c>
      <c r="O293" t="s">
        <v>65</v>
      </c>
      <c r="P293" t="s">
        <v>227</v>
      </c>
      <c r="Q293">
        <v>1</v>
      </c>
      <c r="R293" t="s">
        <v>545</v>
      </c>
      <c r="S293" t="s">
        <v>1106</v>
      </c>
      <c r="T293" t="s">
        <v>1632</v>
      </c>
      <c r="U293" t="s">
        <v>69</v>
      </c>
      <c r="V293" t="s">
        <v>1517</v>
      </c>
      <c r="W293">
        <v>320</v>
      </c>
      <c r="X293">
        <v>19.989999999999998</v>
      </c>
      <c r="Y293">
        <v>1</v>
      </c>
      <c r="Z293" t="s">
        <v>431</v>
      </c>
      <c r="AA293" t="s">
        <v>2326</v>
      </c>
      <c r="AF293" s="4"/>
      <c r="AG293" s="4"/>
      <c r="AH293" t="s">
        <v>65</v>
      </c>
      <c r="AI293" t="s">
        <v>227</v>
      </c>
      <c r="AJ293" t="s">
        <v>545</v>
      </c>
      <c r="AK293" t="s">
        <v>1106</v>
      </c>
      <c r="AL293" t="s">
        <v>1632</v>
      </c>
      <c r="AM293" t="s">
        <v>69</v>
      </c>
      <c r="AN293" t="s">
        <v>1517</v>
      </c>
      <c r="AO293" t="s">
        <v>431</v>
      </c>
      <c r="AP293" t="s">
        <v>2326</v>
      </c>
      <c r="AQ293" t="str">
        <f t="shared" si="4"/>
        <v>211409438663noFemale436163Google Ads436154383032019.991042320119.9924</v>
      </c>
      <c r="AR293">
        <f>COUNTIF(AQ$2:AQ293,AQ293)</f>
        <v>1</v>
      </c>
    </row>
    <row r="294" spans="1:44" x14ac:dyDescent="0.25">
      <c r="A294">
        <v>212</v>
      </c>
      <c r="B294">
        <v>490</v>
      </c>
      <c r="C294" s="4">
        <v>43867</v>
      </c>
      <c r="D294">
        <v>5</v>
      </c>
      <c r="E294" t="s">
        <v>36</v>
      </c>
      <c r="F294" t="s">
        <v>47</v>
      </c>
      <c r="G294" t="s">
        <v>55</v>
      </c>
      <c r="H294" t="s">
        <v>58</v>
      </c>
      <c r="I294" s="4">
        <v>43836</v>
      </c>
      <c r="J294">
        <v>15</v>
      </c>
      <c r="K294" t="s">
        <v>62</v>
      </c>
      <c r="L294" s="4">
        <v>43615</v>
      </c>
      <c r="M294" s="4">
        <v>44413</v>
      </c>
      <c r="N294">
        <v>1</v>
      </c>
      <c r="O294" t="s">
        <v>79</v>
      </c>
      <c r="P294" t="s">
        <v>241</v>
      </c>
      <c r="Q294">
        <v>1</v>
      </c>
      <c r="R294" t="s">
        <v>541</v>
      </c>
      <c r="S294" t="s">
        <v>968</v>
      </c>
      <c r="T294" t="s">
        <v>1629</v>
      </c>
      <c r="U294" t="s">
        <v>67</v>
      </c>
      <c r="V294" t="s">
        <v>1548</v>
      </c>
      <c r="W294">
        <v>260.7</v>
      </c>
      <c r="X294">
        <v>44.97</v>
      </c>
      <c r="Y294">
        <v>1</v>
      </c>
      <c r="Z294" t="s">
        <v>86</v>
      </c>
      <c r="AA294" t="s">
        <v>2350</v>
      </c>
      <c r="AF294" s="4"/>
      <c r="AG294" s="4"/>
      <c r="AH294" t="s">
        <v>79</v>
      </c>
      <c r="AI294" t="s">
        <v>241</v>
      </c>
      <c r="AJ294" t="s">
        <v>541</v>
      </c>
      <c r="AK294" t="s">
        <v>968</v>
      </c>
      <c r="AL294" t="s">
        <v>1629</v>
      </c>
      <c r="AM294" t="s">
        <v>67</v>
      </c>
      <c r="AN294" t="s">
        <v>1548</v>
      </c>
      <c r="AO294" t="s">
        <v>86</v>
      </c>
      <c r="AP294" t="s">
        <v>2350</v>
      </c>
      <c r="AQ294" t="str">
        <f t="shared" si="4"/>
        <v>212490438675yesFemale4383615Organic4361544413260.744.97411186.9314.997</v>
      </c>
      <c r="AR294">
        <f>COUNTIF(AQ$2:AQ294,AQ294)</f>
        <v>1</v>
      </c>
    </row>
    <row r="295" spans="1:44" x14ac:dyDescent="0.25">
      <c r="A295">
        <v>213</v>
      </c>
      <c r="B295">
        <v>37</v>
      </c>
      <c r="C295" s="4">
        <v>43868</v>
      </c>
      <c r="D295">
        <v>5</v>
      </c>
      <c r="E295" t="s">
        <v>36</v>
      </c>
      <c r="F295" t="s">
        <v>47</v>
      </c>
      <c r="G295" t="s">
        <v>56</v>
      </c>
      <c r="H295" t="s">
        <v>58</v>
      </c>
      <c r="I295" s="4">
        <v>43863</v>
      </c>
      <c r="J295">
        <v>6</v>
      </c>
      <c r="K295" t="s">
        <v>59</v>
      </c>
      <c r="L295" s="4">
        <v>43862</v>
      </c>
      <c r="M295" s="4">
        <v>43889</v>
      </c>
      <c r="N295">
        <v>1</v>
      </c>
      <c r="O295" t="s">
        <v>86</v>
      </c>
      <c r="P295" t="s">
        <v>248</v>
      </c>
      <c r="Q295">
        <v>1</v>
      </c>
      <c r="R295" t="s">
        <v>499</v>
      </c>
      <c r="S295" t="s">
        <v>1062</v>
      </c>
      <c r="T295" t="s">
        <v>1590</v>
      </c>
      <c r="U295" t="s">
        <v>67</v>
      </c>
      <c r="V295" t="s">
        <v>1577</v>
      </c>
      <c r="W295">
        <v>185.67</v>
      </c>
      <c r="X295">
        <v>74.97</v>
      </c>
      <c r="Y295">
        <v>1</v>
      </c>
      <c r="Z295" t="s">
        <v>549</v>
      </c>
      <c r="AA295" t="s">
        <v>2362</v>
      </c>
      <c r="AF295" s="4"/>
      <c r="AG295" s="4"/>
      <c r="AH295" t="s">
        <v>86</v>
      </c>
      <c r="AI295" t="s">
        <v>248</v>
      </c>
      <c r="AJ295" t="s">
        <v>499</v>
      </c>
      <c r="AK295" t="s">
        <v>1062</v>
      </c>
      <c r="AL295" t="s">
        <v>1590</v>
      </c>
      <c r="AM295" t="s">
        <v>67</v>
      </c>
      <c r="AN295" t="s">
        <v>1577</v>
      </c>
      <c r="AO295" t="s">
        <v>549</v>
      </c>
      <c r="AP295" t="s">
        <v>2362</v>
      </c>
      <c r="AQ295" t="str">
        <f t="shared" si="4"/>
        <v>21337438685noFemale438636Google Ads4386243889185.6774.9778361.89324.9922</v>
      </c>
      <c r="AR295">
        <f>COUNTIF(AQ$2:AQ295,AQ295)</f>
        <v>1</v>
      </c>
    </row>
    <row r="296" spans="1:44" x14ac:dyDescent="0.25">
      <c r="A296">
        <v>214</v>
      </c>
      <c r="B296">
        <v>254</v>
      </c>
      <c r="C296" s="4">
        <v>43868</v>
      </c>
      <c r="D296">
        <v>1</v>
      </c>
      <c r="E296" t="s">
        <v>39</v>
      </c>
      <c r="F296" t="s">
        <v>50</v>
      </c>
      <c r="G296" t="s">
        <v>56</v>
      </c>
      <c r="H296" t="s">
        <v>58</v>
      </c>
      <c r="I296" s="4">
        <v>43729</v>
      </c>
      <c r="J296">
        <v>2</v>
      </c>
      <c r="K296" t="s">
        <v>60</v>
      </c>
      <c r="L296" s="4">
        <v>43615</v>
      </c>
      <c r="M296" s="4">
        <v>43830</v>
      </c>
      <c r="N296">
        <v>2</v>
      </c>
      <c r="O296" t="s">
        <v>127</v>
      </c>
      <c r="P296" t="s">
        <v>289</v>
      </c>
      <c r="Q296">
        <v>2</v>
      </c>
      <c r="R296" t="s">
        <v>546</v>
      </c>
      <c r="S296" t="s">
        <v>1107</v>
      </c>
      <c r="T296" t="s">
        <v>1633</v>
      </c>
      <c r="U296" t="s">
        <v>71</v>
      </c>
      <c r="V296" t="s">
        <v>2039</v>
      </c>
      <c r="W296">
        <v>108.9</v>
      </c>
      <c r="X296">
        <v>24.98</v>
      </c>
      <c r="Y296">
        <v>2</v>
      </c>
      <c r="Z296" t="s">
        <v>2141</v>
      </c>
      <c r="AA296" t="s">
        <v>2421</v>
      </c>
      <c r="AF296" s="4"/>
      <c r="AG296" s="4"/>
      <c r="AH296" t="s">
        <v>65</v>
      </c>
      <c r="AI296" t="s">
        <v>227</v>
      </c>
      <c r="AJ296" t="s">
        <v>389</v>
      </c>
      <c r="AK296" t="s">
        <v>951</v>
      </c>
      <c r="AL296" t="s">
        <v>1485</v>
      </c>
      <c r="AM296" t="s">
        <v>69</v>
      </c>
      <c r="AN296" t="s">
        <v>1562</v>
      </c>
      <c r="AO296" t="s">
        <v>431</v>
      </c>
      <c r="AP296" t="s">
        <v>2326</v>
      </c>
      <c r="AQ296" t="str">
        <f t="shared" si="4"/>
        <v>214254438681noFemale437292Facebook4361543830108.924.981011621.9519.9924</v>
      </c>
      <c r="AR296">
        <f>COUNTIF(AQ$2:AQ296,AQ296)</f>
        <v>1</v>
      </c>
    </row>
    <row r="297" spans="1:44" x14ac:dyDescent="0.25">
      <c r="A297">
        <v>214</v>
      </c>
      <c r="B297">
        <v>254</v>
      </c>
      <c r="C297" s="4">
        <v>43868</v>
      </c>
      <c r="D297">
        <v>1</v>
      </c>
      <c r="E297" t="s">
        <v>39</v>
      </c>
      <c r="F297" t="s">
        <v>50</v>
      </c>
      <c r="G297" t="s">
        <v>56</v>
      </c>
      <c r="H297" t="s">
        <v>58</v>
      </c>
      <c r="I297" s="4">
        <v>43729</v>
      </c>
      <c r="J297">
        <v>2</v>
      </c>
      <c r="K297" t="s">
        <v>60</v>
      </c>
      <c r="L297" s="4">
        <v>43615</v>
      </c>
      <c r="M297" s="4">
        <v>43830</v>
      </c>
      <c r="N297">
        <v>2</v>
      </c>
      <c r="O297" t="s">
        <v>127</v>
      </c>
      <c r="P297" t="s">
        <v>289</v>
      </c>
      <c r="Q297">
        <v>2</v>
      </c>
      <c r="R297" t="s">
        <v>546</v>
      </c>
      <c r="S297" t="s">
        <v>1107</v>
      </c>
      <c r="T297" t="s">
        <v>1633</v>
      </c>
      <c r="U297" t="s">
        <v>71</v>
      </c>
      <c r="V297" t="s">
        <v>2039</v>
      </c>
      <c r="W297">
        <v>108.9</v>
      </c>
      <c r="X297">
        <v>24.98</v>
      </c>
      <c r="Y297">
        <v>2</v>
      </c>
      <c r="Z297" t="s">
        <v>2141</v>
      </c>
      <c r="AA297" t="s">
        <v>2421</v>
      </c>
      <c r="AF297" s="4"/>
      <c r="AG297" s="4"/>
      <c r="AH297" t="s">
        <v>70</v>
      </c>
      <c r="AI297" t="s">
        <v>232</v>
      </c>
      <c r="AJ297" t="s">
        <v>628</v>
      </c>
      <c r="AK297" t="s">
        <v>1178</v>
      </c>
      <c r="AL297" t="s">
        <v>1501</v>
      </c>
      <c r="AM297" t="s">
        <v>69</v>
      </c>
      <c r="AN297" t="s">
        <v>1548</v>
      </c>
      <c r="AO297" t="s">
        <v>640</v>
      </c>
      <c r="AP297" t="s">
        <v>2393</v>
      </c>
      <c r="AQ297" t="str">
        <f t="shared" si="4"/>
        <v>214254438681noFemale437292Facebook4361543830108.924.9855686.95114.9917</v>
      </c>
      <c r="AR297">
        <f>COUNTIF(AQ$2:AQ297,AQ297)</f>
        <v>1</v>
      </c>
    </row>
    <row r="298" spans="1:44" x14ac:dyDescent="0.25">
      <c r="A298">
        <v>215</v>
      </c>
      <c r="B298">
        <v>396</v>
      </c>
      <c r="C298" s="4">
        <v>43868</v>
      </c>
      <c r="D298">
        <v>8</v>
      </c>
      <c r="E298" t="s">
        <v>43</v>
      </c>
      <c r="F298" t="s">
        <v>54</v>
      </c>
      <c r="G298" t="s">
        <v>55</v>
      </c>
      <c r="H298" t="s">
        <v>57</v>
      </c>
      <c r="I298" s="4">
        <v>43593</v>
      </c>
      <c r="J298">
        <v>2</v>
      </c>
      <c r="L298" s="4"/>
      <c r="M298" s="4"/>
      <c r="N298">
        <v>1</v>
      </c>
      <c r="O298" t="s">
        <v>80</v>
      </c>
      <c r="P298" t="s">
        <v>242</v>
      </c>
      <c r="Q298">
        <v>1</v>
      </c>
      <c r="R298" t="s">
        <v>509</v>
      </c>
      <c r="S298" t="s">
        <v>1072</v>
      </c>
      <c r="T298" t="s">
        <v>1599</v>
      </c>
      <c r="U298" t="s">
        <v>69</v>
      </c>
      <c r="V298" t="s">
        <v>1548</v>
      </c>
      <c r="W298">
        <v>249.99</v>
      </c>
      <c r="X298">
        <v>14.99</v>
      </c>
      <c r="Y298">
        <v>1</v>
      </c>
      <c r="Z298" t="s">
        <v>79</v>
      </c>
      <c r="AA298" t="s">
        <v>2349</v>
      </c>
      <c r="AF298" s="4"/>
      <c r="AG298" s="4"/>
      <c r="AH298" t="s">
        <v>80</v>
      </c>
      <c r="AI298" t="s">
        <v>242</v>
      </c>
      <c r="AJ298" t="s">
        <v>509</v>
      </c>
      <c r="AK298" t="s">
        <v>1072</v>
      </c>
      <c r="AL298" t="s">
        <v>1599</v>
      </c>
      <c r="AM298" t="s">
        <v>69</v>
      </c>
      <c r="AN298" t="s">
        <v>1548</v>
      </c>
      <c r="AO298" t="s">
        <v>79</v>
      </c>
      <c r="AP298" t="s">
        <v>2349</v>
      </c>
      <c r="AQ298" t="str">
        <f t="shared" si="4"/>
        <v>215396438688yesMale435932249.9914.99285249.99114.994</v>
      </c>
      <c r="AR298">
        <f>COUNTIF(AQ$2:AQ298,AQ298)</f>
        <v>1</v>
      </c>
    </row>
    <row r="299" spans="1:44" x14ac:dyDescent="0.25">
      <c r="A299">
        <v>216</v>
      </c>
      <c r="B299">
        <v>416</v>
      </c>
      <c r="C299" s="4">
        <v>43868</v>
      </c>
      <c r="D299">
        <v>10</v>
      </c>
      <c r="E299" t="s">
        <v>42</v>
      </c>
      <c r="F299" t="s">
        <v>53</v>
      </c>
      <c r="G299" t="s">
        <v>56</v>
      </c>
      <c r="H299" t="s">
        <v>58</v>
      </c>
      <c r="I299" s="4">
        <v>43652</v>
      </c>
      <c r="J299">
        <v>2</v>
      </c>
      <c r="K299" t="s">
        <v>60</v>
      </c>
      <c r="L299" s="4">
        <v>43615</v>
      </c>
      <c r="M299" s="4">
        <v>43830</v>
      </c>
      <c r="N299">
        <v>1</v>
      </c>
      <c r="O299" t="s">
        <v>67</v>
      </c>
      <c r="P299" t="s">
        <v>229</v>
      </c>
      <c r="Q299">
        <v>1</v>
      </c>
      <c r="R299" t="s">
        <v>547</v>
      </c>
      <c r="S299" t="s">
        <v>1108</v>
      </c>
      <c r="T299" t="s">
        <v>1577</v>
      </c>
      <c r="U299" t="s">
        <v>80</v>
      </c>
      <c r="V299" t="s">
        <v>1548</v>
      </c>
      <c r="W299">
        <v>49.98</v>
      </c>
      <c r="X299">
        <v>29.98</v>
      </c>
      <c r="Y299">
        <v>1</v>
      </c>
      <c r="Z299" t="s">
        <v>455</v>
      </c>
      <c r="AA299" t="s">
        <v>2340</v>
      </c>
      <c r="AF299" s="4"/>
      <c r="AG299" s="4"/>
      <c r="AH299" t="s">
        <v>67</v>
      </c>
      <c r="AI299" t="s">
        <v>229</v>
      </c>
      <c r="AJ299" t="s">
        <v>547</v>
      </c>
      <c r="AK299" t="s">
        <v>1108</v>
      </c>
      <c r="AL299" t="s">
        <v>1577</v>
      </c>
      <c r="AM299" t="s">
        <v>80</v>
      </c>
      <c r="AN299" t="s">
        <v>1548</v>
      </c>
      <c r="AO299" t="s">
        <v>455</v>
      </c>
      <c r="AP299" t="s">
        <v>2340</v>
      </c>
      <c r="AQ299" t="str">
        <f t="shared" si="4"/>
        <v>2164164386810noFemale436522Facebook436154383049.9829.9831424.99214.9915</v>
      </c>
      <c r="AR299">
        <f>COUNTIF(AQ$2:AQ299,AQ299)</f>
        <v>1</v>
      </c>
    </row>
    <row r="300" spans="1:44" x14ac:dyDescent="0.25">
      <c r="A300">
        <v>217</v>
      </c>
      <c r="B300">
        <v>474</v>
      </c>
      <c r="C300" s="4">
        <v>43868</v>
      </c>
      <c r="D300">
        <v>3</v>
      </c>
      <c r="E300" t="s">
        <v>34</v>
      </c>
      <c r="F300" t="s">
        <v>45</v>
      </c>
      <c r="G300" t="s">
        <v>56</v>
      </c>
      <c r="H300" t="s">
        <v>57</v>
      </c>
      <c r="I300" s="4">
        <v>43700</v>
      </c>
      <c r="J300">
        <v>1</v>
      </c>
      <c r="K300" t="s">
        <v>61</v>
      </c>
      <c r="L300" s="4">
        <v>43615</v>
      </c>
      <c r="M300" s="4">
        <v>43830</v>
      </c>
      <c r="N300">
        <v>1</v>
      </c>
      <c r="O300" t="s">
        <v>80</v>
      </c>
      <c r="P300" t="s">
        <v>242</v>
      </c>
      <c r="Q300">
        <v>1</v>
      </c>
      <c r="R300" t="s">
        <v>548</v>
      </c>
      <c r="S300" t="s">
        <v>1109</v>
      </c>
      <c r="T300" t="s">
        <v>1634</v>
      </c>
      <c r="U300" t="s">
        <v>69</v>
      </c>
      <c r="V300" t="s">
        <v>1548</v>
      </c>
      <c r="W300">
        <v>27.98</v>
      </c>
      <c r="X300">
        <v>14.99</v>
      </c>
      <c r="Y300">
        <v>1</v>
      </c>
      <c r="Z300" t="s">
        <v>67</v>
      </c>
      <c r="AA300" t="s">
        <v>2373</v>
      </c>
      <c r="AF300" s="4"/>
      <c r="AG300" s="4"/>
      <c r="AH300" t="s">
        <v>80</v>
      </c>
      <c r="AI300" t="s">
        <v>242</v>
      </c>
      <c r="AJ300" t="s">
        <v>548</v>
      </c>
      <c r="AK300" t="s">
        <v>1109</v>
      </c>
      <c r="AL300" t="s">
        <v>1634</v>
      </c>
      <c r="AM300" t="s">
        <v>69</v>
      </c>
      <c r="AN300" t="s">
        <v>1548</v>
      </c>
      <c r="AO300" t="s">
        <v>67</v>
      </c>
      <c r="AP300" t="s">
        <v>2373</v>
      </c>
      <c r="AQ300" t="str">
        <f t="shared" si="4"/>
        <v>217474438683noMale437001YouTube436154383027.9814.9923627.98114.993</v>
      </c>
      <c r="AR300">
        <f>COUNTIF(AQ$2:AQ300,AQ300)</f>
        <v>1</v>
      </c>
    </row>
    <row r="301" spans="1:44" x14ac:dyDescent="0.25">
      <c r="A301">
        <v>218</v>
      </c>
      <c r="B301">
        <v>137</v>
      </c>
      <c r="C301" s="4">
        <v>43869</v>
      </c>
      <c r="D301">
        <v>2</v>
      </c>
      <c r="E301" t="s">
        <v>38</v>
      </c>
      <c r="F301" t="s">
        <v>49</v>
      </c>
      <c r="G301" t="s">
        <v>55</v>
      </c>
      <c r="H301" t="s">
        <v>57</v>
      </c>
      <c r="I301" s="4">
        <v>43849</v>
      </c>
      <c r="J301">
        <v>4</v>
      </c>
      <c r="K301" t="s">
        <v>61</v>
      </c>
      <c r="L301" s="4">
        <v>43831</v>
      </c>
      <c r="M301" s="4">
        <v>43861</v>
      </c>
      <c r="N301">
        <v>1</v>
      </c>
      <c r="O301" t="s">
        <v>84</v>
      </c>
      <c r="P301" t="s">
        <v>246</v>
      </c>
      <c r="Q301">
        <v>1</v>
      </c>
      <c r="R301" t="s">
        <v>549</v>
      </c>
      <c r="S301" t="s">
        <v>1110</v>
      </c>
      <c r="T301" t="s">
        <v>1635</v>
      </c>
      <c r="U301" t="s">
        <v>69</v>
      </c>
      <c r="V301" t="s">
        <v>1548</v>
      </c>
      <c r="W301">
        <v>27.99</v>
      </c>
      <c r="X301">
        <v>14.99</v>
      </c>
      <c r="Y301">
        <v>1</v>
      </c>
      <c r="Z301" t="s">
        <v>410</v>
      </c>
      <c r="AA301" t="s">
        <v>2359</v>
      </c>
      <c r="AF301" s="4"/>
      <c r="AG301" s="4"/>
      <c r="AH301" t="s">
        <v>84</v>
      </c>
      <c r="AI301" t="s">
        <v>246</v>
      </c>
      <c r="AJ301" t="s">
        <v>549</v>
      </c>
      <c r="AK301" t="s">
        <v>1110</v>
      </c>
      <c r="AL301" t="s">
        <v>1635</v>
      </c>
      <c r="AM301" t="s">
        <v>69</v>
      </c>
      <c r="AN301" t="s">
        <v>1548</v>
      </c>
      <c r="AO301" t="s">
        <v>410</v>
      </c>
      <c r="AP301" t="s">
        <v>2359</v>
      </c>
      <c r="AQ301" t="str">
        <f t="shared" si="4"/>
        <v>218137438692yesMale438494YouTube438314386127.9914.9992227.99114.9920</v>
      </c>
      <c r="AR301">
        <f>COUNTIF(AQ$2:AQ301,AQ301)</f>
        <v>1</v>
      </c>
    </row>
    <row r="302" spans="1:44" x14ac:dyDescent="0.25">
      <c r="A302">
        <v>219</v>
      </c>
      <c r="B302">
        <v>266</v>
      </c>
      <c r="C302" s="4">
        <v>43869</v>
      </c>
      <c r="D302">
        <v>10</v>
      </c>
      <c r="E302" t="s">
        <v>42</v>
      </c>
      <c r="F302" t="s">
        <v>53</v>
      </c>
      <c r="G302" t="s">
        <v>55</v>
      </c>
      <c r="H302" t="s">
        <v>57</v>
      </c>
      <c r="I302" s="4">
        <v>43673</v>
      </c>
      <c r="J302">
        <v>2</v>
      </c>
      <c r="K302" t="s">
        <v>60</v>
      </c>
      <c r="L302" s="4">
        <v>43615</v>
      </c>
      <c r="M302" s="4">
        <v>43830</v>
      </c>
      <c r="N302">
        <v>1</v>
      </c>
      <c r="O302" t="s">
        <v>70</v>
      </c>
      <c r="P302" t="s">
        <v>232</v>
      </c>
      <c r="Q302">
        <v>1</v>
      </c>
      <c r="R302" t="s">
        <v>550</v>
      </c>
      <c r="S302" t="s">
        <v>1111</v>
      </c>
      <c r="T302" t="s">
        <v>1631</v>
      </c>
      <c r="U302" t="s">
        <v>67</v>
      </c>
      <c r="V302" t="s">
        <v>1517</v>
      </c>
      <c r="W302">
        <v>86.97</v>
      </c>
      <c r="X302">
        <v>59.97</v>
      </c>
      <c r="Y302">
        <v>1</v>
      </c>
      <c r="Z302" t="s">
        <v>673</v>
      </c>
      <c r="AA302" t="s">
        <v>2348</v>
      </c>
      <c r="AF302" s="4"/>
      <c r="AG302" s="4"/>
      <c r="AH302" t="s">
        <v>70</v>
      </c>
      <c r="AI302" t="s">
        <v>232</v>
      </c>
      <c r="AJ302" t="s">
        <v>550</v>
      </c>
      <c r="AK302" t="s">
        <v>1111</v>
      </c>
      <c r="AL302" t="s">
        <v>1631</v>
      </c>
      <c r="AM302" t="s">
        <v>67</v>
      </c>
      <c r="AN302" t="s">
        <v>1517</v>
      </c>
      <c r="AO302" t="s">
        <v>673</v>
      </c>
      <c r="AP302" t="s">
        <v>2348</v>
      </c>
      <c r="AQ302" t="str">
        <f t="shared" si="4"/>
        <v>2192664386910yesMale436732Facebook436154383086.9759.97517528.99319.9912</v>
      </c>
      <c r="AR302">
        <f>COUNTIF(AQ$2:AQ302,AQ302)</f>
        <v>1</v>
      </c>
    </row>
    <row r="303" spans="1:44" x14ac:dyDescent="0.25">
      <c r="A303">
        <v>220</v>
      </c>
      <c r="B303">
        <v>359</v>
      </c>
      <c r="C303" s="4">
        <v>43870</v>
      </c>
      <c r="D303">
        <v>4</v>
      </c>
      <c r="E303" t="s">
        <v>40</v>
      </c>
      <c r="F303" t="s">
        <v>51</v>
      </c>
      <c r="G303" t="s">
        <v>56</v>
      </c>
      <c r="H303" t="s">
        <v>58</v>
      </c>
      <c r="I303" s="4">
        <v>43619</v>
      </c>
      <c r="J303">
        <v>3</v>
      </c>
      <c r="K303" t="s">
        <v>59</v>
      </c>
      <c r="L303" s="4">
        <v>43615</v>
      </c>
      <c r="M303" s="4">
        <v>43830</v>
      </c>
      <c r="N303">
        <v>2</v>
      </c>
      <c r="O303" t="s">
        <v>128</v>
      </c>
      <c r="P303" t="s">
        <v>290</v>
      </c>
      <c r="Q303">
        <v>2</v>
      </c>
      <c r="R303" t="s">
        <v>551</v>
      </c>
      <c r="S303" t="s">
        <v>1112</v>
      </c>
      <c r="T303" t="s">
        <v>1636</v>
      </c>
      <c r="U303" t="s">
        <v>85</v>
      </c>
      <c r="V303" t="s">
        <v>2039</v>
      </c>
      <c r="W303">
        <v>52.94</v>
      </c>
      <c r="X303">
        <v>39.97</v>
      </c>
      <c r="Y303">
        <v>2</v>
      </c>
      <c r="Z303" t="s">
        <v>2142</v>
      </c>
      <c r="AA303" t="s">
        <v>2422</v>
      </c>
      <c r="AF303" s="4"/>
      <c r="AG303" s="4"/>
      <c r="AH303" t="s">
        <v>90</v>
      </c>
      <c r="AI303" t="s">
        <v>252</v>
      </c>
      <c r="AJ303" t="s">
        <v>501</v>
      </c>
      <c r="AK303" t="s">
        <v>1064</v>
      </c>
      <c r="AL303" t="s">
        <v>1592</v>
      </c>
      <c r="AM303" t="s">
        <v>69</v>
      </c>
      <c r="AN303" t="s">
        <v>1562</v>
      </c>
      <c r="AO303" t="s">
        <v>410</v>
      </c>
      <c r="AP303" t="s">
        <v>2359</v>
      </c>
      <c r="AQ303" t="str">
        <f t="shared" si="4"/>
        <v>220359438704noFemale436193Google Ads436154383052.9439.9761618.9619.9920</v>
      </c>
      <c r="AR303">
        <f>COUNTIF(AQ$2:AQ303,AQ303)</f>
        <v>1</v>
      </c>
    </row>
    <row r="304" spans="1:44" x14ac:dyDescent="0.25">
      <c r="A304">
        <v>220</v>
      </c>
      <c r="B304">
        <v>359</v>
      </c>
      <c r="C304" s="4">
        <v>43870</v>
      </c>
      <c r="D304">
        <v>4</v>
      </c>
      <c r="E304" t="s">
        <v>40</v>
      </c>
      <c r="F304" t="s">
        <v>51</v>
      </c>
      <c r="G304" t="s">
        <v>56</v>
      </c>
      <c r="H304" t="s">
        <v>58</v>
      </c>
      <c r="I304" s="4">
        <v>43619</v>
      </c>
      <c r="J304">
        <v>3</v>
      </c>
      <c r="K304" t="s">
        <v>59</v>
      </c>
      <c r="L304" s="4">
        <v>43615</v>
      </c>
      <c r="M304" s="4">
        <v>43830</v>
      </c>
      <c r="N304">
        <v>2</v>
      </c>
      <c r="O304" t="s">
        <v>128</v>
      </c>
      <c r="P304" t="s">
        <v>290</v>
      </c>
      <c r="Q304">
        <v>2</v>
      </c>
      <c r="R304" t="s">
        <v>551</v>
      </c>
      <c r="S304" t="s">
        <v>1112</v>
      </c>
      <c r="T304" t="s">
        <v>1636</v>
      </c>
      <c r="U304" t="s">
        <v>85</v>
      </c>
      <c r="V304" t="s">
        <v>2039</v>
      </c>
      <c r="W304">
        <v>52.94</v>
      </c>
      <c r="X304">
        <v>39.97</v>
      </c>
      <c r="Y304">
        <v>2</v>
      </c>
      <c r="Z304" t="s">
        <v>2142</v>
      </c>
      <c r="AA304" t="s">
        <v>2422</v>
      </c>
      <c r="AF304" s="4"/>
      <c r="AG304" s="4"/>
      <c r="AH304" t="s">
        <v>80</v>
      </c>
      <c r="AI304" t="s">
        <v>242</v>
      </c>
      <c r="AJ304" t="s">
        <v>586</v>
      </c>
      <c r="AK304" t="s">
        <v>966</v>
      </c>
      <c r="AL304" t="s">
        <v>1667</v>
      </c>
      <c r="AM304" t="s">
        <v>80</v>
      </c>
      <c r="AN304" t="s">
        <v>1548</v>
      </c>
      <c r="AO304" t="s">
        <v>67</v>
      </c>
      <c r="AP304" t="s">
        <v>2373</v>
      </c>
      <c r="AQ304" t="str">
        <f t="shared" si="4"/>
        <v>220359438704noFemale436193Google Ads436154383052.9439.9727021.99214.993</v>
      </c>
      <c r="AR304">
        <f>COUNTIF(AQ$2:AQ304,AQ304)</f>
        <v>1</v>
      </c>
    </row>
    <row r="305" spans="1:44" x14ac:dyDescent="0.25">
      <c r="A305">
        <v>221</v>
      </c>
      <c r="B305">
        <v>447</v>
      </c>
      <c r="C305" s="4">
        <v>43870</v>
      </c>
      <c r="D305">
        <v>4</v>
      </c>
      <c r="E305" t="s">
        <v>40</v>
      </c>
      <c r="F305" t="s">
        <v>51</v>
      </c>
      <c r="G305" t="s">
        <v>56</v>
      </c>
      <c r="H305" t="s">
        <v>58</v>
      </c>
      <c r="I305" s="4">
        <v>43723</v>
      </c>
      <c r="J305">
        <v>2</v>
      </c>
      <c r="K305" t="s">
        <v>60</v>
      </c>
      <c r="L305" s="4">
        <v>43615</v>
      </c>
      <c r="M305" s="4">
        <v>43830</v>
      </c>
      <c r="N305">
        <v>1</v>
      </c>
      <c r="O305" t="s">
        <v>129</v>
      </c>
      <c r="P305" t="s">
        <v>291</v>
      </c>
      <c r="Q305">
        <v>1</v>
      </c>
      <c r="R305" t="s">
        <v>552</v>
      </c>
      <c r="S305" t="s">
        <v>1113</v>
      </c>
      <c r="T305" t="s">
        <v>1637</v>
      </c>
      <c r="U305" t="s">
        <v>110</v>
      </c>
      <c r="V305" t="s">
        <v>1869</v>
      </c>
      <c r="W305">
        <v>299.94</v>
      </c>
      <c r="X305">
        <v>89.94</v>
      </c>
      <c r="Y305">
        <v>1</v>
      </c>
      <c r="Z305" t="s">
        <v>2118</v>
      </c>
      <c r="AA305" t="s">
        <v>2390</v>
      </c>
      <c r="AF305" s="4"/>
      <c r="AG305" s="4"/>
      <c r="AH305" t="s">
        <v>84</v>
      </c>
      <c r="AI305" t="s">
        <v>246</v>
      </c>
      <c r="AJ305" t="s">
        <v>640</v>
      </c>
      <c r="AK305" t="s">
        <v>1187</v>
      </c>
      <c r="AL305" t="s">
        <v>1529</v>
      </c>
      <c r="AM305" t="s">
        <v>67</v>
      </c>
      <c r="AN305" t="s">
        <v>1548</v>
      </c>
      <c r="AO305" t="s">
        <v>410</v>
      </c>
      <c r="AP305" t="s">
        <v>2359</v>
      </c>
      <c r="AQ305" t="str">
        <f t="shared" si="4"/>
        <v>221447438704noFemale437232Facebook4361543830299.9489.9491749.99314.9920</v>
      </c>
      <c r="AR305">
        <f>COUNTIF(AQ$2:AQ305,AQ305)</f>
        <v>1</v>
      </c>
    </row>
    <row r="306" spans="1:44" x14ac:dyDescent="0.25">
      <c r="A306">
        <v>222</v>
      </c>
      <c r="B306">
        <v>448</v>
      </c>
      <c r="C306" s="4">
        <v>43870</v>
      </c>
      <c r="D306">
        <v>8</v>
      </c>
      <c r="E306" t="s">
        <v>43</v>
      </c>
      <c r="F306" t="s">
        <v>54</v>
      </c>
      <c r="G306" t="s">
        <v>55</v>
      </c>
      <c r="H306" t="s">
        <v>57</v>
      </c>
      <c r="I306" s="4">
        <v>43823</v>
      </c>
      <c r="J306">
        <v>2</v>
      </c>
      <c r="K306" t="s">
        <v>60</v>
      </c>
      <c r="L306" s="4">
        <v>43615</v>
      </c>
      <c r="M306" s="4">
        <v>43830</v>
      </c>
      <c r="N306">
        <v>2</v>
      </c>
      <c r="O306" t="s">
        <v>83</v>
      </c>
      <c r="P306" t="s">
        <v>245</v>
      </c>
      <c r="Q306">
        <v>2</v>
      </c>
      <c r="R306" t="s">
        <v>553</v>
      </c>
      <c r="S306" t="s">
        <v>1114</v>
      </c>
      <c r="T306" t="s">
        <v>1638</v>
      </c>
      <c r="U306" t="s">
        <v>179</v>
      </c>
      <c r="V306" t="s">
        <v>1869</v>
      </c>
      <c r="W306">
        <v>284.93</v>
      </c>
      <c r="X306">
        <v>104.93</v>
      </c>
      <c r="Y306">
        <v>2</v>
      </c>
      <c r="Z306" t="s">
        <v>2116</v>
      </c>
      <c r="AA306" t="s">
        <v>2387</v>
      </c>
      <c r="AB306">
        <v>2</v>
      </c>
      <c r="AC306" t="s">
        <v>2634</v>
      </c>
      <c r="AD306">
        <v>473</v>
      </c>
      <c r="AE306" t="s">
        <v>2636</v>
      </c>
      <c r="AF306" s="4">
        <v>43834</v>
      </c>
      <c r="AG306" s="4">
        <v>43875</v>
      </c>
      <c r="AH306" t="s">
        <v>67</v>
      </c>
      <c r="AI306" t="s">
        <v>229</v>
      </c>
      <c r="AJ306" t="s">
        <v>636</v>
      </c>
      <c r="AK306" t="s">
        <v>974</v>
      </c>
      <c r="AL306" t="s">
        <v>1513</v>
      </c>
      <c r="AM306" t="s">
        <v>79</v>
      </c>
      <c r="AN306" t="s">
        <v>1548</v>
      </c>
      <c r="AO306" t="s">
        <v>455</v>
      </c>
      <c r="AP306" t="s">
        <v>2340</v>
      </c>
      <c r="AQ306" t="str">
        <f t="shared" si="4"/>
        <v>222448438708yesMale438232Facebook4361543830284.93104.932test473Showing 5 recommendation instead of 3 on each item page4383443875314129.99414.9915</v>
      </c>
      <c r="AR306">
        <f>COUNTIF(AQ$2:AQ306,AQ306)</f>
        <v>1</v>
      </c>
    </row>
    <row r="307" spans="1:44" x14ac:dyDescent="0.25">
      <c r="A307">
        <v>222</v>
      </c>
      <c r="B307">
        <v>448</v>
      </c>
      <c r="C307" s="4">
        <v>43870</v>
      </c>
      <c r="D307">
        <v>8</v>
      </c>
      <c r="E307" t="s">
        <v>43</v>
      </c>
      <c r="F307" t="s">
        <v>54</v>
      </c>
      <c r="G307" t="s">
        <v>55</v>
      </c>
      <c r="H307" t="s">
        <v>57</v>
      </c>
      <c r="I307" s="4">
        <v>43823</v>
      </c>
      <c r="J307">
        <v>2</v>
      </c>
      <c r="K307" t="s">
        <v>60</v>
      </c>
      <c r="L307" s="4">
        <v>43615</v>
      </c>
      <c r="M307" s="4">
        <v>43830</v>
      </c>
      <c r="N307">
        <v>2</v>
      </c>
      <c r="O307" t="s">
        <v>83</v>
      </c>
      <c r="P307" t="s">
        <v>245</v>
      </c>
      <c r="Q307">
        <v>2</v>
      </c>
      <c r="R307" t="s">
        <v>553</v>
      </c>
      <c r="S307" t="s">
        <v>1114</v>
      </c>
      <c r="T307" t="s">
        <v>1638</v>
      </c>
      <c r="U307" t="s">
        <v>179</v>
      </c>
      <c r="V307" t="s">
        <v>1869</v>
      </c>
      <c r="W307">
        <v>284.93</v>
      </c>
      <c r="X307">
        <v>104.93</v>
      </c>
      <c r="Y307">
        <v>2</v>
      </c>
      <c r="Z307" t="s">
        <v>2116</v>
      </c>
      <c r="AA307" t="s">
        <v>2387</v>
      </c>
      <c r="AB307">
        <v>2</v>
      </c>
      <c r="AC307" t="s">
        <v>2634</v>
      </c>
      <c r="AD307">
        <v>473</v>
      </c>
      <c r="AE307" t="s">
        <v>2636</v>
      </c>
      <c r="AF307" s="4">
        <v>43834</v>
      </c>
      <c r="AG307" s="4">
        <v>43875</v>
      </c>
      <c r="AH307" t="s">
        <v>80</v>
      </c>
      <c r="AI307" t="s">
        <v>242</v>
      </c>
      <c r="AJ307" t="s">
        <v>508</v>
      </c>
      <c r="AK307" t="s">
        <v>1071</v>
      </c>
      <c r="AL307" t="s">
        <v>1587</v>
      </c>
      <c r="AM307" t="s">
        <v>67</v>
      </c>
      <c r="AN307" t="s">
        <v>1548</v>
      </c>
      <c r="AO307" t="s">
        <v>79</v>
      </c>
      <c r="AP307" t="s">
        <v>2349</v>
      </c>
      <c r="AQ307" t="str">
        <f t="shared" si="4"/>
        <v>222448438708yesMale438232Facebook4361543830284.93104.932test473Showing 5 recommendation instead of 3 on each item page4383443875212354.99314.994</v>
      </c>
      <c r="AR307">
        <f>COUNTIF(AQ$2:AQ307,AQ307)</f>
        <v>1</v>
      </c>
    </row>
    <row r="308" spans="1:44" x14ac:dyDescent="0.25">
      <c r="A308">
        <v>223</v>
      </c>
      <c r="B308">
        <v>87</v>
      </c>
      <c r="C308" s="4">
        <v>43871</v>
      </c>
      <c r="D308">
        <v>7</v>
      </c>
      <c r="E308" t="s">
        <v>35</v>
      </c>
      <c r="F308" t="s">
        <v>46</v>
      </c>
      <c r="G308" t="s">
        <v>55</v>
      </c>
      <c r="H308" t="s">
        <v>57</v>
      </c>
      <c r="I308" s="4">
        <v>43834</v>
      </c>
      <c r="J308">
        <v>15</v>
      </c>
      <c r="K308" t="s">
        <v>62</v>
      </c>
      <c r="L308" s="4">
        <v>43615</v>
      </c>
      <c r="M308" s="4">
        <v>44413</v>
      </c>
      <c r="N308">
        <v>2</v>
      </c>
      <c r="O308" t="s">
        <v>130</v>
      </c>
      <c r="P308" t="s">
        <v>292</v>
      </c>
      <c r="Q308">
        <v>2</v>
      </c>
      <c r="R308" t="s">
        <v>554</v>
      </c>
      <c r="S308" t="s">
        <v>1115</v>
      </c>
      <c r="T308" t="s">
        <v>1639</v>
      </c>
      <c r="U308" t="s">
        <v>110</v>
      </c>
      <c r="V308" t="s">
        <v>2038</v>
      </c>
      <c r="W308">
        <v>221.94</v>
      </c>
      <c r="X308">
        <v>104.94</v>
      </c>
      <c r="Y308">
        <v>2</v>
      </c>
      <c r="Z308" t="s">
        <v>2143</v>
      </c>
      <c r="AA308" t="s">
        <v>2423</v>
      </c>
      <c r="AF308" s="4"/>
      <c r="AG308" s="4"/>
      <c r="AH308" t="s">
        <v>80</v>
      </c>
      <c r="AI308" t="s">
        <v>242</v>
      </c>
      <c r="AJ308" t="s">
        <v>507</v>
      </c>
      <c r="AK308" t="s">
        <v>1070</v>
      </c>
      <c r="AL308" t="s">
        <v>1597</v>
      </c>
      <c r="AM308" t="s">
        <v>67</v>
      </c>
      <c r="AN308" t="s">
        <v>1548</v>
      </c>
      <c r="AO308" t="s">
        <v>69</v>
      </c>
      <c r="AP308" t="s">
        <v>2360</v>
      </c>
      <c r="AQ308" t="str">
        <f t="shared" si="4"/>
        <v>22387438717yesMale4383415Organic4361544413221.94104.9423323.99314.991</v>
      </c>
      <c r="AR308">
        <f>COUNTIF(AQ$2:AQ308,AQ308)</f>
        <v>1</v>
      </c>
    </row>
    <row r="309" spans="1:44" x14ac:dyDescent="0.25">
      <c r="A309">
        <v>223</v>
      </c>
      <c r="B309">
        <v>87</v>
      </c>
      <c r="C309" s="4">
        <v>43871</v>
      </c>
      <c r="D309">
        <v>7</v>
      </c>
      <c r="E309" t="s">
        <v>35</v>
      </c>
      <c r="F309" t="s">
        <v>46</v>
      </c>
      <c r="G309" t="s">
        <v>55</v>
      </c>
      <c r="H309" t="s">
        <v>57</v>
      </c>
      <c r="I309" s="4">
        <v>43834</v>
      </c>
      <c r="J309">
        <v>15</v>
      </c>
      <c r="K309" t="s">
        <v>62</v>
      </c>
      <c r="L309" s="4">
        <v>43615</v>
      </c>
      <c r="M309" s="4">
        <v>44413</v>
      </c>
      <c r="N309">
        <v>2</v>
      </c>
      <c r="O309" t="s">
        <v>130</v>
      </c>
      <c r="P309" t="s">
        <v>292</v>
      </c>
      <c r="Q309">
        <v>2</v>
      </c>
      <c r="R309" t="s">
        <v>554</v>
      </c>
      <c r="S309" t="s">
        <v>1115</v>
      </c>
      <c r="T309" t="s">
        <v>1639</v>
      </c>
      <c r="U309" t="s">
        <v>110</v>
      </c>
      <c r="V309" t="s">
        <v>2038</v>
      </c>
      <c r="W309">
        <v>221.94</v>
      </c>
      <c r="X309">
        <v>104.94</v>
      </c>
      <c r="Y309">
        <v>2</v>
      </c>
      <c r="Z309" t="s">
        <v>2143</v>
      </c>
      <c r="AA309" t="s">
        <v>2423</v>
      </c>
      <c r="AF309" s="4"/>
      <c r="AG309" s="4"/>
      <c r="AH309" t="s">
        <v>65</v>
      </c>
      <c r="AI309" t="s">
        <v>227</v>
      </c>
      <c r="AJ309" t="s">
        <v>435</v>
      </c>
      <c r="AK309" t="s">
        <v>997</v>
      </c>
      <c r="AL309" t="s">
        <v>1529</v>
      </c>
      <c r="AM309" t="s">
        <v>67</v>
      </c>
      <c r="AN309" t="s">
        <v>1517</v>
      </c>
      <c r="AO309" t="s">
        <v>431</v>
      </c>
      <c r="AP309" t="s">
        <v>2326</v>
      </c>
      <c r="AQ309" t="str">
        <f t="shared" si="4"/>
        <v>22387438717yesMale4383415Organic4361544413221.94104.94102949.99319.9924</v>
      </c>
      <c r="AR309">
        <f>COUNTIF(AQ$2:AQ309,AQ309)</f>
        <v>1</v>
      </c>
    </row>
    <row r="310" spans="1:44" x14ac:dyDescent="0.25">
      <c r="A310">
        <v>224</v>
      </c>
      <c r="B310">
        <v>358</v>
      </c>
      <c r="C310" s="4">
        <v>43871</v>
      </c>
      <c r="D310">
        <v>7</v>
      </c>
      <c r="E310" t="s">
        <v>35</v>
      </c>
      <c r="F310" t="s">
        <v>46</v>
      </c>
      <c r="G310" t="s">
        <v>56</v>
      </c>
      <c r="H310" t="s">
        <v>57</v>
      </c>
      <c r="I310" s="4">
        <v>43654</v>
      </c>
      <c r="J310">
        <v>3</v>
      </c>
      <c r="K310" t="s">
        <v>59</v>
      </c>
      <c r="L310" s="4">
        <v>43615</v>
      </c>
      <c r="M310" s="4">
        <v>43830</v>
      </c>
      <c r="N310">
        <v>2</v>
      </c>
      <c r="O310" t="s">
        <v>131</v>
      </c>
      <c r="P310" t="s">
        <v>293</v>
      </c>
      <c r="Q310">
        <v>3</v>
      </c>
      <c r="R310" t="s">
        <v>555</v>
      </c>
      <c r="S310" t="s">
        <v>1116</v>
      </c>
      <c r="T310" t="s">
        <v>1640</v>
      </c>
      <c r="U310" t="s">
        <v>2007</v>
      </c>
      <c r="V310" t="s">
        <v>2051</v>
      </c>
      <c r="W310">
        <v>190.61</v>
      </c>
      <c r="X310">
        <v>79.959999999999994</v>
      </c>
      <c r="Y310">
        <v>3</v>
      </c>
      <c r="Z310" t="s">
        <v>2144</v>
      </c>
      <c r="AA310" t="s">
        <v>2424</v>
      </c>
      <c r="AF310" s="4"/>
      <c r="AG310" s="4"/>
      <c r="AH310" t="s">
        <v>79</v>
      </c>
      <c r="AI310" t="s">
        <v>241</v>
      </c>
      <c r="AJ310" t="s">
        <v>562</v>
      </c>
      <c r="AK310" t="s">
        <v>1078</v>
      </c>
      <c r="AL310" t="s">
        <v>1587</v>
      </c>
      <c r="AM310" t="s">
        <v>80</v>
      </c>
      <c r="AN310" t="s">
        <v>1548</v>
      </c>
      <c r="AO310" t="s">
        <v>86</v>
      </c>
      <c r="AP310" t="s">
        <v>2350</v>
      </c>
      <c r="AQ310" t="str">
        <f t="shared" si="4"/>
        <v>224358438717noMale436543Google Ads4361543830190.6179.96414454.99214.997</v>
      </c>
      <c r="AR310">
        <f>COUNTIF(AQ$2:AQ310,AQ310)</f>
        <v>1</v>
      </c>
    </row>
    <row r="311" spans="1:44" x14ac:dyDescent="0.25">
      <c r="A311">
        <v>224</v>
      </c>
      <c r="B311">
        <v>358</v>
      </c>
      <c r="C311" s="4">
        <v>43871</v>
      </c>
      <c r="D311">
        <v>7</v>
      </c>
      <c r="E311" t="s">
        <v>35</v>
      </c>
      <c r="F311" t="s">
        <v>46</v>
      </c>
      <c r="G311" t="s">
        <v>56</v>
      </c>
      <c r="H311" t="s">
        <v>57</v>
      </c>
      <c r="I311" s="4">
        <v>43654</v>
      </c>
      <c r="J311">
        <v>3</v>
      </c>
      <c r="K311" t="s">
        <v>59</v>
      </c>
      <c r="L311" s="4">
        <v>43615</v>
      </c>
      <c r="M311" s="4">
        <v>43830</v>
      </c>
      <c r="N311">
        <v>2</v>
      </c>
      <c r="O311" t="s">
        <v>131</v>
      </c>
      <c r="P311" t="s">
        <v>293</v>
      </c>
      <c r="Q311">
        <v>3</v>
      </c>
      <c r="R311" t="s">
        <v>555</v>
      </c>
      <c r="S311" t="s">
        <v>1116</v>
      </c>
      <c r="T311" t="s">
        <v>1640</v>
      </c>
      <c r="U311" t="s">
        <v>2007</v>
      </c>
      <c r="V311" t="s">
        <v>2051</v>
      </c>
      <c r="W311">
        <v>190.61</v>
      </c>
      <c r="X311">
        <v>79.959999999999994</v>
      </c>
      <c r="Y311">
        <v>3</v>
      </c>
      <c r="Z311" t="s">
        <v>2144</v>
      </c>
      <c r="AA311" t="s">
        <v>2424</v>
      </c>
      <c r="AF311" s="4"/>
      <c r="AG311" s="4"/>
      <c r="AH311" t="s">
        <v>86</v>
      </c>
      <c r="AI311" t="s">
        <v>248</v>
      </c>
      <c r="AJ311" t="s">
        <v>513</v>
      </c>
      <c r="AK311" t="s">
        <v>1076</v>
      </c>
      <c r="AL311" t="s">
        <v>1603</v>
      </c>
      <c r="AM311" t="s">
        <v>69</v>
      </c>
      <c r="AN311" t="s">
        <v>1577</v>
      </c>
      <c r="AO311" t="s">
        <v>549</v>
      </c>
      <c r="AP311" t="s">
        <v>2362</v>
      </c>
      <c r="AQ311" t="str">
        <f t="shared" si="4"/>
        <v>224358438717noMale436543Google Ads4361543830190.6179.9676122.68124.9922</v>
      </c>
      <c r="AR311">
        <f>COUNTIF(AQ$2:AQ311,AQ311)</f>
        <v>1</v>
      </c>
    </row>
    <row r="312" spans="1:44" x14ac:dyDescent="0.25">
      <c r="A312">
        <v>224</v>
      </c>
      <c r="B312">
        <v>358</v>
      </c>
      <c r="C312" s="4">
        <v>43871</v>
      </c>
      <c r="D312">
        <v>7</v>
      </c>
      <c r="E312" t="s">
        <v>35</v>
      </c>
      <c r="F312" t="s">
        <v>46</v>
      </c>
      <c r="G312" t="s">
        <v>56</v>
      </c>
      <c r="H312" t="s">
        <v>57</v>
      </c>
      <c r="I312" s="4">
        <v>43654</v>
      </c>
      <c r="J312">
        <v>3</v>
      </c>
      <c r="K312" t="s">
        <v>59</v>
      </c>
      <c r="L312" s="4">
        <v>43615</v>
      </c>
      <c r="M312" s="4">
        <v>43830</v>
      </c>
      <c r="N312">
        <v>2</v>
      </c>
      <c r="O312" t="s">
        <v>131</v>
      </c>
      <c r="P312" t="s">
        <v>293</v>
      </c>
      <c r="Q312">
        <v>3</v>
      </c>
      <c r="R312" t="s">
        <v>555</v>
      </c>
      <c r="S312" t="s">
        <v>1116</v>
      </c>
      <c r="T312" t="s">
        <v>1640</v>
      </c>
      <c r="U312" t="s">
        <v>2007</v>
      </c>
      <c r="V312" t="s">
        <v>2051</v>
      </c>
      <c r="W312">
        <v>190.61</v>
      </c>
      <c r="X312">
        <v>79.959999999999994</v>
      </c>
      <c r="Y312">
        <v>3</v>
      </c>
      <c r="Z312" t="s">
        <v>2144</v>
      </c>
      <c r="AA312" t="s">
        <v>2424</v>
      </c>
      <c r="AF312" s="4"/>
      <c r="AG312" s="4"/>
      <c r="AH312" t="s">
        <v>86</v>
      </c>
      <c r="AI312" t="s">
        <v>248</v>
      </c>
      <c r="AJ312" t="s">
        <v>419</v>
      </c>
      <c r="AK312" t="s">
        <v>981</v>
      </c>
      <c r="AL312" t="s">
        <v>1514</v>
      </c>
      <c r="AM312" t="s">
        <v>69</v>
      </c>
      <c r="AN312" t="s">
        <v>1577</v>
      </c>
      <c r="AO312" t="s">
        <v>547</v>
      </c>
      <c r="AP312" t="s">
        <v>2354</v>
      </c>
      <c r="AQ312" t="str">
        <f t="shared" ref="AQ312:AQ370" si="5">CONCATENATE($A312,$B312,$C312,$D312,$G312,$H312,$I312,$J312,$K312,$L312,$M312,$W312,$X312,$AB312,$AC312,$AD312,$AE312,$AF312,$AG312,$AH312,$AJ312,$AL312,$AM312,$AN312,$AO312)</f>
        <v>224358438717noMale436543Google Ads4361543830190.6179.96713057.95124.9914</v>
      </c>
      <c r="AR312">
        <f>COUNTIF(AQ$2:AQ312,AQ312)</f>
        <v>1</v>
      </c>
    </row>
    <row r="313" spans="1:44" x14ac:dyDescent="0.25">
      <c r="A313">
        <v>225</v>
      </c>
      <c r="B313">
        <v>60</v>
      </c>
      <c r="C313" s="4">
        <v>43873</v>
      </c>
      <c r="D313">
        <v>4</v>
      </c>
      <c r="E313" t="s">
        <v>40</v>
      </c>
      <c r="F313" t="s">
        <v>51</v>
      </c>
      <c r="G313" t="s">
        <v>55</v>
      </c>
      <c r="H313" t="s">
        <v>57</v>
      </c>
      <c r="I313" s="4">
        <v>43713</v>
      </c>
      <c r="J313">
        <v>3</v>
      </c>
      <c r="K313" t="s">
        <v>59</v>
      </c>
      <c r="L313" s="4">
        <v>43615</v>
      </c>
      <c r="M313" s="4">
        <v>43830</v>
      </c>
      <c r="N313">
        <v>1</v>
      </c>
      <c r="O313" t="s">
        <v>79</v>
      </c>
      <c r="P313" t="s">
        <v>241</v>
      </c>
      <c r="Q313">
        <v>1</v>
      </c>
      <c r="R313" t="s">
        <v>515</v>
      </c>
      <c r="S313" t="s">
        <v>1078</v>
      </c>
      <c r="T313" t="s">
        <v>1587</v>
      </c>
      <c r="U313" t="s">
        <v>80</v>
      </c>
      <c r="V313" t="s">
        <v>1548</v>
      </c>
      <c r="W313">
        <v>109.98</v>
      </c>
      <c r="X313">
        <v>29.98</v>
      </c>
      <c r="Y313">
        <v>1</v>
      </c>
      <c r="Z313" t="s">
        <v>86</v>
      </c>
      <c r="AA313" t="s">
        <v>2350</v>
      </c>
      <c r="AF313" s="4"/>
      <c r="AG313" s="4"/>
      <c r="AH313" t="s">
        <v>79</v>
      </c>
      <c r="AI313" t="s">
        <v>241</v>
      </c>
      <c r="AJ313" t="s">
        <v>515</v>
      </c>
      <c r="AK313" t="s">
        <v>1078</v>
      </c>
      <c r="AL313" t="s">
        <v>1587</v>
      </c>
      <c r="AM313" t="s">
        <v>80</v>
      </c>
      <c r="AN313" t="s">
        <v>1548</v>
      </c>
      <c r="AO313" t="s">
        <v>86</v>
      </c>
      <c r="AP313" t="s">
        <v>2350</v>
      </c>
      <c r="AQ313" t="str">
        <f t="shared" si="5"/>
        <v>22560438734yesMale437133Google Ads4361543830109.9829.98414354.99214.997</v>
      </c>
      <c r="AR313">
        <f>COUNTIF(AQ$2:AQ313,AQ313)</f>
        <v>1</v>
      </c>
    </row>
    <row r="314" spans="1:44" x14ac:dyDescent="0.25">
      <c r="A314">
        <v>226</v>
      </c>
      <c r="B314">
        <v>172</v>
      </c>
      <c r="C314" s="4">
        <v>43873</v>
      </c>
      <c r="D314">
        <v>2</v>
      </c>
      <c r="E314" t="s">
        <v>38</v>
      </c>
      <c r="F314" t="s">
        <v>49</v>
      </c>
      <c r="G314" t="s">
        <v>56</v>
      </c>
      <c r="H314" t="s">
        <v>57</v>
      </c>
      <c r="I314" s="4">
        <v>43802</v>
      </c>
      <c r="J314">
        <v>2</v>
      </c>
      <c r="K314" t="s">
        <v>60</v>
      </c>
      <c r="L314" s="4">
        <v>43615</v>
      </c>
      <c r="M314" s="4">
        <v>43830</v>
      </c>
      <c r="N314">
        <v>3</v>
      </c>
      <c r="O314" t="s">
        <v>132</v>
      </c>
      <c r="P314" t="s">
        <v>294</v>
      </c>
      <c r="Q314">
        <v>3</v>
      </c>
      <c r="R314" t="s">
        <v>556</v>
      </c>
      <c r="S314" t="s">
        <v>1117</v>
      </c>
      <c r="T314" t="s">
        <v>1641</v>
      </c>
      <c r="U314" t="s">
        <v>1997</v>
      </c>
      <c r="V314" t="s">
        <v>2052</v>
      </c>
      <c r="W314">
        <v>491.05</v>
      </c>
      <c r="X314">
        <v>74.95</v>
      </c>
      <c r="Y314">
        <v>3</v>
      </c>
      <c r="Z314" t="s">
        <v>2145</v>
      </c>
      <c r="AA314" t="s">
        <v>2425</v>
      </c>
      <c r="AB314">
        <v>2</v>
      </c>
      <c r="AC314" t="s">
        <v>2633</v>
      </c>
      <c r="AD314">
        <v>303</v>
      </c>
      <c r="AE314" t="s">
        <v>2636</v>
      </c>
      <c r="AF314" s="4">
        <v>43834</v>
      </c>
      <c r="AG314" s="4">
        <v>43875</v>
      </c>
      <c r="AH314" t="s">
        <v>70</v>
      </c>
      <c r="AI314" t="s">
        <v>232</v>
      </c>
      <c r="AJ314" t="s">
        <v>550</v>
      </c>
      <c r="AK314" t="s">
        <v>1111</v>
      </c>
      <c r="AL314" t="s">
        <v>1631</v>
      </c>
      <c r="AM314" t="s">
        <v>69</v>
      </c>
      <c r="AN314" t="s">
        <v>1517</v>
      </c>
      <c r="AO314" t="s">
        <v>673</v>
      </c>
      <c r="AP314" t="s">
        <v>2348</v>
      </c>
      <c r="AQ314" t="str">
        <f t="shared" si="5"/>
        <v>226172438732noMale438022Facebook4361543830491.0574.952control303Showing 5 recommendation instead of 3 on each item page4383443875517528.99119.9912</v>
      </c>
      <c r="AR314">
        <f>COUNTIF(AQ$2:AQ314,AQ314)</f>
        <v>1</v>
      </c>
    </row>
    <row r="315" spans="1:44" x14ac:dyDescent="0.25">
      <c r="A315">
        <v>226</v>
      </c>
      <c r="B315">
        <v>172</v>
      </c>
      <c r="C315" s="4">
        <v>43873</v>
      </c>
      <c r="D315">
        <v>2</v>
      </c>
      <c r="E315" t="s">
        <v>38</v>
      </c>
      <c r="F315" t="s">
        <v>49</v>
      </c>
      <c r="G315" t="s">
        <v>56</v>
      </c>
      <c r="H315" t="s">
        <v>57</v>
      </c>
      <c r="I315" s="4">
        <v>43802</v>
      </c>
      <c r="J315">
        <v>2</v>
      </c>
      <c r="K315" t="s">
        <v>60</v>
      </c>
      <c r="L315" s="4">
        <v>43615</v>
      </c>
      <c r="M315" s="4">
        <v>43830</v>
      </c>
      <c r="N315">
        <v>3</v>
      </c>
      <c r="O315" t="s">
        <v>132</v>
      </c>
      <c r="P315" t="s">
        <v>294</v>
      </c>
      <c r="Q315">
        <v>3</v>
      </c>
      <c r="R315" t="s">
        <v>556</v>
      </c>
      <c r="S315" t="s">
        <v>1117</v>
      </c>
      <c r="T315" t="s">
        <v>1641</v>
      </c>
      <c r="U315" t="s">
        <v>1997</v>
      </c>
      <c r="V315" t="s">
        <v>2052</v>
      </c>
      <c r="W315">
        <v>491.05</v>
      </c>
      <c r="X315">
        <v>74.95</v>
      </c>
      <c r="Y315">
        <v>3</v>
      </c>
      <c r="Z315" t="s">
        <v>2145</v>
      </c>
      <c r="AA315" t="s">
        <v>2425</v>
      </c>
      <c r="AB315">
        <v>2</v>
      </c>
      <c r="AC315" t="s">
        <v>2633</v>
      </c>
      <c r="AD315">
        <v>303</v>
      </c>
      <c r="AE315" t="s">
        <v>2636</v>
      </c>
      <c r="AF315" s="4">
        <v>43834</v>
      </c>
      <c r="AG315" s="4">
        <v>43875</v>
      </c>
      <c r="AH315" t="s">
        <v>90</v>
      </c>
      <c r="AI315" t="s">
        <v>252</v>
      </c>
      <c r="AJ315" t="s">
        <v>449</v>
      </c>
      <c r="AK315" t="s">
        <v>1011</v>
      </c>
      <c r="AL315" t="s">
        <v>1541</v>
      </c>
      <c r="AM315" t="s">
        <v>67</v>
      </c>
      <c r="AN315" t="s">
        <v>1562</v>
      </c>
      <c r="AO315" t="s">
        <v>410</v>
      </c>
      <c r="AP315" t="s">
        <v>2359</v>
      </c>
      <c r="AQ315" t="str">
        <f t="shared" si="5"/>
        <v>226172438732noMale438022Facebook4361543830491.0574.952control303Showing 5 recommendation instead of 3 on each item page4383443875614743.1939.9920</v>
      </c>
      <c r="AR315">
        <f>COUNTIF(AQ$2:AQ315,AQ315)</f>
        <v>1</v>
      </c>
    </row>
    <row r="316" spans="1:44" x14ac:dyDescent="0.25">
      <c r="A316">
        <v>226</v>
      </c>
      <c r="B316">
        <v>172</v>
      </c>
      <c r="C316" s="4">
        <v>43873</v>
      </c>
      <c r="D316">
        <v>2</v>
      </c>
      <c r="E316" t="s">
        <v>38</v>
      </c>
      <c r="F316" t="s">
        <v>49</v>
      </c>
      <c r="G316" t="s">
        <v>56</v>
      </c>
      <c r="H316" t="s">
        <v>57</v>
      </c>
      <c r="I316" s="4">
        <v>43802</v>
      </c>
      <c r="J316">
        <v>2</v>
      </c>
      <c r="K316" t="s">
        <v>60</v>
      </c>
      <c r="L316" s="4">
        <v>43615</v>
      </c>
      <c r="M316" s="4">
        <v>43830</v>
      </c>
      <c r="N316">
        <v>3</v>
      </c>
      <c r="O316" t="s">
        <v>132</v>
      </c>
      <c r="P316" t="s">
        <v>294</v>
      </c>
      <c r="Q316">
        <v>3</v>
      </c>
      <c r="R316" t="s">
        <v>556</v>
      </c>
      <c r="S316" t="s">
        <v>1117</v>
      </c>
      <c r="T316" t="s">
        <v>1641</v>
      </c>
      <c r="U316" t="s">
        <v>1997</v>
      </c>
      <c r="V316" t="s">
        <v>2052</v>
      </c>
      <c r="W316">
        <v>491.05</v>
      </c>
      <c r="X316">
        <v>74.95</v>
      </c>
      <c r="Y316">
        <v>3</v>
      </c>
      <c r="Z316" t="s">
        <v>2145</v>
      </c>
      <c r="AA316" t="s">
        <v>2425</v>
      </c>
      <c r="AB316">
        <v>2</v>
      </c>
      <c r="AC316" t="s">
        <v>2633</v>
      </c>
      <c r="AD316">
        <v>303</v>
      </c>
      <c r="AE316" t="s">
        <v>2636</v>
      </c>
      <c r="AF316" s="4">
        <v>43834</v>
      </c>
      <c r="AG316" s="4">
        <v>43875</v>
      </c>
      <c r="AH316" t="s">
        <v>86</v>
      </c>
      <c r="AI316" t="s">
        <v>248</v>
      </c>
      <c r="AJ316" t="s">
        <v>653</v>
      </c>
      <c r="AK316" t="s">
        <v>1197</v>
      </c>
      <c r="AL316" t="s">
        <v>1721</v>
      </c>
      <c r="AM316" t="s">
        <v>69</v>
      </c>
      <c r="AN316" t="s">
        <v>1577</v>
      </c>
      <c r="AO316" t="s">
        <v>549</v>
      </c>
      <c r="AP316" t="s">
        <v>2362</v>
      </c>
      <c r="AQ316" t="str">
        <f t="shared" si="5"/>
        <v>226172438732noMale438022Facebook4361543830491.0574.952control303Showing 5 recommendation instead of 3 on each item page4383443875784332.49124.9922</v>
      </c>
      <c r="AR316">
        <f>COUNTIF(AQ$2:AQ316,AQ316)</f>
        <v>1</v>
      </c>
    </row>
    <row r="317" spans="1:44" x14ac:dyDescent="0.25">
      <c r="A317">
        <v>227</v>
      </c>
      <c r="B317">
        <v>219</v>
      </c>
      <c r="C317" s="4">
        <v>43873</v>
      </c>
      <c r="D317">
        <v>11</v>
      </c>
      <c r="E317" t="s">
        <v>37</v>
      </c>
      <c r="F317" t="s">
        <v>48</v>
      </c>
      <c r="G317" t="s">
        <v>56</v>
      </c>
      <c r="H317" t="s">
        <v>57</v>
      </c>
      <c r="I317" s="4">
        <v>43814</v>
      </c>
      <c r="J317">
        <v>3</v>
      </c>
      <c r="K317" t="s">
        <v>59</v>
      </c>
      <c r="L317" s="4">
        <v>43615</v>
      </c>
      <c r="M317" s="4">
        <v>43830</v>
      </c>
      <c r="N317">
        <v>1</v>
      </c>
      <c r="O317" t="s">
        <v>67</v>
      </c>
      <c r="P317" t="s">
        <v>229</v>
      </c>
      <c r="Q317">
        <v>1</v>
      </c>
      <c r="R317" t="s">
        <v>485</v>
      </c>
      <c r="S317" t="s">
        <v>1048</v>
      </c>
      <c r="T317" t="s">
        <v>1577</v>
      </c>
      <c r="U317" t="s">
        <v>69</v>
      </c>
      <c r="V317" t="s">
        <v>1548</v>
      </c>
      <c r="W317">
        <v>24.99</v>
      </c>
      <c r="X317">
        <v>14.99</v>
      </c>
      <c r="Y317">
        <v>1</v>
      </c>
      <c r="Z317" t="s">
        <v>90</v>
      </c>
      <c r="AA317" t="s">
        <v>2328</v>
      </c>
      <c r="AB317">
        <v>2</v>
      </c>
      <c r="AC317" t="s">
        <v>2634</v>
      </c>
      <c r="AD317">
        <v>328</v>
      </c>
      <c r="AE317" t="s">
        <v>2636</v>
      </c>
      <c r="AF317" s="4">
        <v>43834</v>
      </c>
      <c r="AG317" s="4">
        <v>43875</v>
      </c>
      <c r="AH317" t="s">
        <v>67</v>
      </c>
      <c r="AI317" t="s">
        <v>229</v>
      </c>
      <c r="AJ317" t="s">
        <v>485</v>
      </c>
      <c r="AK317" t="s">
        <v>1048</v>
      </c>
      <c r="AL317" t="s">
        <v>1577</v>
      </c>
      <c r="AM317" t="s">
        <v>69</v>
      </c>
      <c r="AN317" t="s">
        <v>1548</v>
      </c>
      <c r="AO317" t="s">
        <v>90</v>
      </c>
      <c r="AP317" t="s">
        <v>2328</v>
      </c>
      <c r="AQ317" t="str">
        <f t="shared" si="5"/>
        <v>2272194387311noMale438143Google Ads436154383024.9914.992test328Showing 5 recommendation instead of 3 on each item page4383443875311324.99114.996</v>
      </c>
      <c r="AR317">
        <f>COUNTIF(AQ$2:AQ317,AQ317)</f>
        <v>1</v>
      </c>
    </row>
    <row r="318" spans="1:44" x14ac:dyDescent="0.25">
      <c r="A318">
        <v>228</v>
      </c>
      <c r="B318">
        <v>420</v>
      </c>
      <c r="C318" s="4">
        <v>43873</v>
      </c>
      <c r="D318">
        <v>2</v>
      </c>
      <c r="E318" t="s">
        <v>38</v>
      </c>
      <c r="F318" t="s">
        <v>49</v>
      </c>
      <c r="G318" t="s">
        <v>55</v>
      </c>
      <c r="H318" t="s">
        <v>57</v>
      </c>
      <c r="I318" s="4">
        <v>43632</v>
      </c>
      <c r="J318">
        <v>3</v>
      </c>
      <c r="K318" t="s">
        <v>59</v>
      </c>
      <c r="L318" s="4">
        <v>43615</v>
      </c>
      <c r="M318" s="4">
        <v>43830</v>
      </c>
      <c r="N318">
        <v>1</v>
      </c>
      <c r="O318" t="s">
        <v>67</v>
      </c>
      <c r="P318" t="s">
        <v>229</v>
      </c>
      <c r="Q318">
        <v>1</v>
      </c>
      <c r="R318" t="s">
        <v>557</v>
      </c>
      <c r="S318" t="s">
        <v>1030</v>
      </c>
      <c r="T318" t="s">
        <v>1513</v>
      </c>
      <c r="U318" t="s">
        <v>80</v>
      </c>
      <c r="V318" t="s">
        <v>1548</v>
      </c>
      <c r="W318">
        <v>59.98</v>
      </c>
      <c r="X318">
        <v>29.98</v>
      </c>
      <c r="Y318">
        <v>1</v>
      </c>
      <c r="Z318" t="s">
        <v>652</v>
      </c>
      <c r="AA318" t="s">
        <v>2352</v>
      </c>
      <c r="AF318" s="4"/>
      <c r="AG318" s="4"/>
      <c r="AH318" t="s">
        <v>67</v>
      </c>
      <c r="AI318" t="s">
        <v>229</v>
      </c>
      <c r="AJ318" t="s">
        <v>557</v>
      </c>
      <c r="AK318" t="s">
        <v>1030</v>
      </c>
      <c r="AL318" t="s">
        <v>1513</v>
      </c>
      <c r="AM318" t="s">
        <v>80</v>
      </c>
      <c r="AN318" t="s">
        <v>1548</v>
      </c>
      <c r="AO318" t="s">
        <v>652</v>
      </c>
      <c r="AP318" t="s">
        <v>2352</v>
      </c>
      <c r="AQ318" t="str">
        <f t="shared" si="5"/>
        <v>228420438732yesMale436323Google Ads436154383059.9829.98317129.99214.9911</v>
      </c>
      <c r="AR318">
        <f>COUNTIF(AQ$2:AQ318,AQ318)</f>
        <v>1</v>
      </c>
    </row>
    <row r="319" spans="1:44" x14ac:dyDescent="0.25">
      <c r="A319">
        <v>229</v>
      </c>
      <c r="B319">
        <v>386</v>
      </c>
      <c r="C319" s="4">
        <v>43874</v>
      </c>
      <c r="D319">
        <v>4</v>
      </c>
      <c r="E319" t="s">
        <v>40</v>
      </c>
      <c r="F319" t="s">
        <v>51</v>
      </c>
      <c r="G319" t="s">
        <v>55</v>
      </c>
      <c r="H319" t="s">
        <v>58</v>
      </c>
      <c r="I319" s="4">
        <v>43645</v>
      </c>
      <c r="J319">
        <v>1</v>
      </c>
      <c r="K319" t="s">
        <v>61</v>
      </c>
      <c r="L319" s="4">
        <v>43615</v>
      </c>
      <c r="M319" s="4">
        <v>43830</v>
      </c>
      <c r="N319">
        <v>1</v>
      </c>
      <c r="O319" t="s">
        <v>80</v>
      </c>
      <c r="P319" t="s">
        <v>242</v>
      </c>
      <c r="Q319">
        <v>1</v>
      </c>
      <c r="R319" t="s">
        <v>548</v>
      </c>
      <c r="S319" t="s">
        <v>1109</v>
      </c>
      <c r="T319" t="s">
        <v>1634</v>
      </c>
      <c r="U319" t="s">
        <v>67</v>
      </c>
      <c r="V319" t="s">
        <v>1548</v>
      </c>
      <c r="W319">
        <v>83.94</v>
      </c>
      <c r="X319">
        <v>44.97</v>
      </c>
      <c r="Y319">
        <v>1</v>
      </c>
      <c r="Z319" t="s">
        <v>67</v>
      </c>
      <c r="AA319" t="s">
        <v>2373</v>
      </c>
      <c r="AF319" s="4"/>
      <c r="AG319" s="4"/>
      <c r="AH319" t="s">
        <v>80</v>
      </c>
      <c r="AI319" t="s">
        <v>242</v>
      </c>
      <c r="AJ319" t="s">
        <v>548</v>
      </c>
      <c r="AK319" t="s">
        <v>1109</v>
      </c>
      <c r="AL319" t="s">
        <v>1634</v>
      </c>
      <c r="AM319" t="s">
        <v>67</v>
      </c>
      <c r="AN319" t="s">
        <v>1548</v>
      </c>
      <c r="AO319" t="s">
        <v>67</v>
      </c>
      <c r="AP319" t="s">
        <v>2373</v>
      </c>
      <c r="AQ319" t="str">
        <f t="shared" si="5"/>
        <v>229386438744yesFemale436451YouTube436154383083.9444.9723627.98314.993</v>
      </c>
      <c r="AR319">
        <f>COUNTIF(AQ$2:AQ319,AQ319)</f>
        <v>1</v>
      </c>
    </row>
    <row r="320" spans="1:44" x14ac:dyDescent="0.25">
      <c r="A320">
        <v>230</v>
      </c>
      <c r="B320">
        <v>203</v>
      </c>
      <c r="C320" s="4">
        <v>43875</v>
      </c>
      <c r="D320">
        <v>1</v>
      </c>
      <c r="E320" t="s">
        <v>39</v>
      </c>
      <c r="F320" t="s">
        <v>50</v>
      </c>
      <c r="G320" t="s">
        <v>55</v>
      </c>
      <c r="H320" t="s">
        <v>57</v>
      </c>
      <c r="I320" s="4">
        <v>43627</v>
      </c>
      <c r="J320">
        <v>1</v>
      </c>
      <c r="K320" t="s">
        <v>61</v>
      </c>
      <c r="L320" s="4">
        <v>43615</v>
      </c>
      <c r="M320" s="4">
        <v>43830</v>
      </c>
      <c r="N320">
        <v>1</v>
      </c>
      <c r="O320" t="s">
        <v>70</v>
      </c>
      <c r="P320" t="s">
        <v>232</v>
      </c>
      <c r="Q320">
        <v>1</v>
      </c>
      <c r="R320" t="s">
        <v>440</v>
      </c>
      <c r="S320" t="s">
        <v>1002</v>
      </c>
      <c r="T320" t="s">
        <v>1534</v>
      </c>
      <c r="U320" t="s">
        <v>69</v>
      </c>
      <c r="V320" t="s">
        <v>1548</v>
      </c>
      <c r="W320">
        <v>22.95</v>
      </c>
      <c r="X320">
        <v>14.99</v>
      </c>
      <c r="Y320">
        <v>1</v>
      </c>
      <c r="Z320" t="s">
        <v>432</v>
      </c>
      <c r="AA320" t="s">
        <v>2331</v>
      </c>
      <c r="AF320" s="4"/>
      <c r="AG320" s="4"/>
      <c r="AH320" t="s">
        <v>70</v>
      </c>
      <c r="AI320" t="s">
        <v>232</v>
      </c>
      <c r="AJ320" t="s">
        <v>440</v>
      </c>
      <c r="AK320" t="s">
        <v>1002</v>
      </c>
      <c r="AL320" t="s">
        <v>1534</v>
      </c>
      <c r="AM320" t="s">
        <v>69</v>
      </c>
      <c r="AN320" t="s">
        <v>1548</v>
      </c>
      <c r="AO320" t="s">
        <v>432</v>
      </c>
      <c r="AP320" t="s">
        <v>2331</v>
      </c>
      <c r="AQ320" t="str">
        <f t="shared" si="5"/>
        <v>230203438751yesMale436271YouTube436154383022.9514.99517022.95114.9921</v>
      </c>
      <c r="AR320">
        <f>COUNTIF(AQ$2:AQ320,AQ320)</f>
        <v>1</v>
      </c>
    </row>
    <row r="321" spans="1:44" x14ac:dyDescent="0.25">
      <c r="A321">
        <v>231</v>
      </c>
      <c r="B321">
        <v>143</v>
      </c>
      <c r="C321" s="4">
        <v>43876</v>
      </c>
      <c r="D321">
        <v>9</v>
      </c>
      <c r="E321" t="s">
        <v>41</v>
      </c>
      <c r="F321" t="s">
        <v>52</v>
      </c>
      <c r="G321" t="s">
        <v>56</v>
      </c>
      <c r="H321" t="s">
        <v>58</v>
      </c>
      <c r="I321" s="4">
        <v>43825</v>
      </c>
      <c r="J321">
        <v>3</v>
      </c>
      <c r="K321" t="s">
        <v>59</v>
      </c>
      <c r="L321" s="4">
        <v>43615</v>
      </c>
      <c r="M321" s="4">
        <v>43830</v>
      </c>
      <c r="N321">
        <v>1</v>
      </c>
      <c r="O321" t="s">
        <v>80</v>
      </c>
      <c r="P321" t="s">
        <v>242</v>
      </c>
      <c r="Q321">
        <v>1</v>
      </c>
      <c r="R321" t="s">
        <v>558</v>
      </c>
      <c r="S321" t="s">
        <v>1118</v>
      </c>
      <c r="T321" t="s">
        <v>1548</v>
      </c>
      <c r="U321" t="s">
        <v>69</v>
      </c>
      <c r="V321" t="s">
        <v>1548</v>
      </c>
      <c r="W321">
        <v>14.99</v>
      </c>
      <c r="X321">
        <v>14.99</v>
      </c>
      <c r="Y321">
        <v>1</v>
      </c>
      <c r="Z321" t="s">
        <v>79</v>
      </c>
      <c r="AA321" t="s">
        <v>2349</v>
      </c>
      <c r="AF321" s="4"/>
      <c r="AG321" s="4"/>
      <c r="AH321" t="s">
        <v>80</v>
      </c>
      <c r="AI321" t="s">
        <v>242</v>
      </c>
      <c r="AJ321" t="s">
        <v>558</v>
      </c>
      <c r="AK321" t="s">
        <v>1118</v>
      </c>
      <c r="AL321" t="s">
        <v>1548</v>
      </c>
      <c r="AM321" t="s">
        <v>69</v>
      </c>
      <c r="AN321" t="s">
        <v>1548</v>
      </c>
      <c r="AO321" t="s">
        <v>79</v>
      </c>
      <c r="AP321" t="s">
        <v>2349</v>
      </c>
      <c r="AQ321" t="str">
        <f t="shared" si="5"/>
        <v>231143438769noFemale438253Google Ads436154383014.9914.9923414.99114.994</v>
      </c>
      <c r="AR321">
        <f>COUNTIF(AQ$2:AQ321,AQ321)</f>
        <v>1</v>
      </c>
    </row>
    <row r="322" spans="1:44" x14ac:dyDescent="0.25">
      <c r="A322">
        <v>232</v>
      </c>
      <c r="B322">
        <v>282</v>
      </c>
      <c r="C322" s="4">
        <v>43876</v>
      </c>
      <c r="D322">
        <v>9</v>
      </c>
      <c r="E322" t="s">
        <v>41</v>
      </c>
      <c r="F322" t="s">
        <v>52</v>
      </c>
      <c r="G322" t="s">
        <v>55</v>
      </c>
      <c r="H322" t="s">
        <v>58</v>
      </c>
      <c r="I322" s="4">
        <v>43550</v>
      </c>
      <c r="J322">
        <v>2</v>
      </c>
      <c r="L322" s="4"/>
      <c r="M322" s="4"/>
      <c r="N322">
        <v>1</v>
      </c>
      <c r="O322" t="s">
        <v>79</v>
      </c>
      <c r="P322" t="s">
        <v>241</v>
      </c>
      <c r="Q322">
        <v>1</v>
      </c>
      <c r="R322" t="s">
        <v>423</v>
      </c>
      <c r="S322" t="s">
        <v>985</v>
      </c>
      <c r="T322" t="s">
        <v>1518</v>
      </c>
      <c r="U322" t="s">
        <v>80</v>
      </c>
      <c r="V322" t="s">
        <v>1548</v>
      </c>
      <c r="W322">
        <v>85.76</v>
      </c>
      <c r="X322">
        <v>29.98</v>
      </c>
      <c r="Y322">
        <v>1</v>
      </c>
      <c r="Z322" t="s">
        <v>455</v>
      </c>
      <c r="AA322" t="s">
        <v>2340</v>
      </c>
      <c r="AF322" s="4"/>
      <c r="AG322" s="4"/>
      <c r="AH322" t="s">
        <v>79</v>
      </c>
      <c r="AI322" t="s">
        <v>241</v>
      </c>
      <c r="AJ322" t="s">
        <v>423</v>
      </c>
      <c r="AK322" t="s">
        <v>985</v>
      </c>
      <c r="AL322" t="s">
        <v>1518</v>
      </c>
      <c r="AM322" t="s">
        <v>80</v>
      </c>
      <c r="AN322" t="s">
        <v>1548</v>
      </c>
      <c r="AO322" t="s">
        <v>455</v>
      </c>
      <c r="AP322" t="s">
        <v>2340</v>
      </c>
      <c r="AQ322" t="str">
        <f t="shared" si="5"/>
        <v>232282438769yesFemale43550285.7629.98411042.88214.9915</v>
      </c>
      <c r="AR322">
        <f>COUNTIF(AQ$2:AQ322,AQ322)</f>
        <v>1</v>
      </c>
    </row>
    <row r="323" spans="1:44" x14ac:dyDescent="0.25">
      <c r="A323">
        <v>233</v>
      </c>
      <c r="B323">
        <v>437</v>
      </c>
      <c r="C323" s="4">
        <v>43876</v>
      </c>
      <c r="D323">
        <v>11</v>
      </c>
      <c r="E323" t="s">
        <v>37</v>
      </c>
      <c r="F323" t="s">
        <v>48</v>
      </c>
      <c r="G323" t="s">
        <v>56</v>
      </c>
      <c r="H323" t="s">
        <v>58</v>
      </c>
      <c r="I323" s="4">
        <v>43652</v>
      </c>
      <c r="J323">
        <v>1</v>
      </c>
      <c r="K323" t="s">
        <v>61</v>
      </c>
      <c r="L323" s="4">
        <v>43615</v>
      </c>
      <c r="M323" s="4">
        <v>43830</v>
      </c>
      <c r="N323">
        <v>1</v>
      </c>
      <c r="O323" t="s">
        <v>84</v>
      </c>
      <c r="P323" t="s">
        <v>246</v>
      </c>
      <c r="Q323">
        <v>1</v>
      </c>
      <c r="R323" t="s">
        <v>410</v>
      </c>
      <c r="S323" t="s">
        <v>972</v>
      </c>
      <c r="T323" t="s">
        <v>1505</v>
      </c>
      <c r="U323" t="s">
        <v>80</v>
      </c>
      <c r="V323" t="s">
        <v>1548</v>
      </c>
      <c r="W323">
        <v>579.9</v>
      </c>
      <c r="X323">
        <v>29.98</v>
      </c>
      <c r="Y323">
        <v>1</v>
      </c>
      <c r="Z323" t="s">
        <v>645</v>
      </c>
      <c r="AA323" t="s">
        <v>2347</v>
      </c>
      <c r="AF323" s="4"/>
      <c r="AG323" s="4"/>
      <c r="AH323" t="s">
        <v>84</v>
      </c>
      <c r="AI323" t="s">
        <v>246</v>
      </c>
      <c r="AJ323" t="s">
        <v>410</v>
      </c>
      <c r="AK323" t="s">
        <v>972</v>
      </c>
      <c r="AL323" t="s">
        <v>1505</v>
      </c>
      <c r="AM323" t="s">
        <v>80</v>
      </c>
      <c r="AN323" t="s">
        <v>1548</v>
      </c>
      <c r="AO323" t="s">
        <v>645</v>
      </c>
      <c r="AP323" t="s">
        <v>2347</v>
      </c>
      <c r="AQ323" t="str">
        <f t="shared" si="5"/>
        <v>2334374387611noFemale436521YouTube4361543830579.929.98920289.95214.9913</v>
      </c>
      <c r="AR323">
        <f>COUNTIF(AQ$2:AQ323,AQ323)</f>
        <v>1</v>
      </c>
    </row>
    <row r="324" spans="1:44" x14ac:dyDescent="0.25">
      <c r="A324">
        <v>234</v>
      </c>
      <c r="B324">
        <v>174</v>
      </c>
      <c r="C324" s="4">
        <v>43877</v>
      </c>
      <c r="D324">
        <v>11</v>
      </c>
      <c r="E324" t="s">
        <v>37</v>
      </c>
      <c r="F324" t="s">
        <v>48</v>
      </c>
      <c r="G324" t="s">
        <v>56</v>
      </c>
      <c r="H324" t="s">
        <v>57</v>
      </c>
      <c r="I324" s="4">
        <v>43732</v>
      </c>
      <c r="J324">
        <v>3</v>
      </c>
      <c r="K324" t="s">
        <v>59</v>
      </c>
      <c r="L324" s="4">
        <v>43615</v>
      </c>
      <c r="M324" s="4">
        <v>43830</v>
      </c>
      <c r="N324">
        <v>1</v>
      </c>
      <c r="O324" t="s">
        <v>90</v>
      </c>
      <c r="P324" t="s">
        <v>252</v>
      </c>
      <c r="Q324">
        <v>1</v>
      </c>
      <c r="R324" t="s">
        <v>501</v>
      </c>
      <c r="S324" t="s">
        <v>1064</v>
      </c>
      <c r="T324" t="s">
        <v>1592</v>
      </c>
      <c r="U324" t="s">
        <v>67</v>
      </c>
      <c r="V324" t="s">
        <v>1562</v>
      </c>
      <c r="W324">
        <v>26.88</v>
      </c>
      <c r="X324">
        <v>29.97</v>
      </c>
      <c r="Y324">
        <v>1</v>
      </c>
      <c r="Z324" t="s">
        <v>410</v>
      </c>
      <c r="AA324" t="s">
        <v>2359</v>
      </c>
      <c r="AF324" s="4"/>
      <c r="AG324" s="4"/>
      <c r="AH324" t="s">
        <v>90</v>
      </c>
      <c r="AI324" t="s">
        <v>252</v>
      </c>
      <c r="AJ324" t="s">
        <v>501</v>
      </c>
      <c r="AK324" t="s">
        <v>1064</v>
      </c>
      <c r="AL324" t="s">
        <v>1592</v>
      </c>
      <c r="AM324" t="s">
        <v>67</v>
      </c>
      <c r="AN324" t="s">
        <v>1562</v>
      </c>
      <c r="AO324" t="s">
        <v>410</v>
      </c>
      <c r="AP324" t="s">
        <v>2359</v>
      </c>
      <c r="AQ324" t="str">
        <f t="shared" si="5"/>
        <v>2341744387711noMale437323Google Ads436154383026.8829.9761618.9639.9920</v>
      </c>
      <c r="AR324">
        <f>COUNTIF(AQ$2:AQ324,AQ324)</f>
        <v>1</v>
      </c>
    </row>
    <row r="325" spans="1:44" x14ac:dyDescent="0.25">
      <c r="A325">
        <v>235</v>
      </c>
      <c r="B325">
        <v>481</v>
      </c>
      <c r="C325" s="4">
        <v>43877</v>
      </c>
      <c r="D325">
        <v>8</v>
      </c>
      <c r="E325" t="s">
        <v>43</v>
      </c>
      <c r="F325" t="s">
        <v>54</v>
      </c>
      <c r="G325" t="s">
        <v>55</v>
      </c>
      <c r="H325" t="s">
        <v>58</v>
      </c>
      <c r="I325" s="4">
        <v>43839</v>
      </c>
      <c r="J325">
        <v>5</v>
      </c>
      <c r="K325" t="s">
        <v>60</v>
      </c>
      <c r="L325" s="4">
        <v>43831</v>
      </c>
      <c r="M325" s="4">
        <v>43921</v>
      </c>
      <c r="N325">
        <v>1</v>
      </c>
      <c r="O325" t="s">
        <v>133</v>
      </c>
      <c r="P325" t="s">
        <v>295</v>
      </c>
      <c r="Q325">
        <v>2</v>
      </c>
      <c r="R325" t="s">
        <v>559</v>
      </c>
      <c r="S325" t="s">
        <v>1119</v>
      </c>
      <c r="T325" t="s">
        <v>1642</v>
      </c>
      <c r="U325" t="s">
        <v>2008</v>
      </c>
      <c r="V325" t="s">
        <v>2053</v>
      </c>
      <c r="W325">
        <v>453.94</v>
      </c>
      <c r="X325">
        <v>119.94</v>
      </c>
      <c r="Y325">
        <v>1</v>
      </c>
      <c r="Z325" t="s">
        <v>2146</v>
      </c>
      <c r="AA325" t="s">
        <v>2426</v>
      </c>
      <c r="AF325" s="4"/>
      <c r="AG325" s="4"/>
      <c r="AH325" t="s">
        <v>65</v>
      </c>
      <c r="AI325" t="s">
        <v>227</v>
      </c>
      <c r="AJ325" t="s">
        <v>429</v>
      </c>
      <c r="AK325" t="s">
        <v>992</v>
      </c>
      <c r="AL325" t="s">
        <v>1510</v>
      </c>
      <c r="AM325" t="s">
        <v>69</v>
      </c>
      <c r="AN325" t="s">
        <v>1517</v>
      </c>
      <c r="AO325" t="s">
        <v>431</v>
      </c>
      <c r="AP325" t="s">
        <v>2326</v>
      </c>
      <c r="AQ325" t="str">
        <f t="shared" si="5"/>
        <v>235481438778yesFemale438395Facebook4383143921453.94119.941040199.99119.9924</v>
      </c>
      <c r="AR325">
        <f>COUNTIF(AQ$2:AQ325,AQ325)</f>
        <v>1</v>
      </c>
    </row>
    <row r="326" spans="1:44" x14ac:dyDescent="0.25">
      <c r="A326">
        <v>235</v>
      </c>
      <c r="B326">
        <v>481</v>
      </c>
      <c r="C326" s="4">
        <v>43877</v>
      </c>
      <c r="D326">
        <v>8</v>
      </c>
      <c r="E326" t="s">
        <v>43</v>
      </c>
      <c r="F326" t="s">
        <v>54</v>
      </c>
      <c r="G326" t="s">
        <v>55</v>
      </c>
      <c r="H326" t="s">
        <v>58</v>
      </c>
      <c r="I326" s="4">
        <v>43839</v>
      </c>
      <c r="J326">
        <v>5</v>
      </c>
      <c r="K326" t="s">
        <v>60</v>
      </c>
      <c r="L326" s="4">
        <v>43831</v>
      </c>
      <c r="M326" s="4">
        <v>43921</v>
      </c>
      <c r="N326">
        <v>1</v>
      </c>
      <c r="O326" t="s">
        <v>133</v>
      </c>
      <c r="P326" t="s">
        <v>295</v>
      </c>
      <c r="Q326">
        <v>2</v>
      </c>
      <c r="R326" t="s">
        <v>559</v>
      </c>
      <c r="S326" t="s">
        <v>1119</v>
      </c>
      <c r="T326" t="s">
        <v>1642</v>
      </c>
      <c r="U326" t="s">
        <v>2008</v>
      </c>
      <c r="V326" t="s">
        <v>2053</v>
      </c>
      <c r="W326">
        <v>453.94</v>
      </c>
      <c r="X326">
        <v>119.94</v>
      </c>
      <c r="Y326">
        <v>1</v>
      </c>
      <c r="Z326" t="s">
        <v>2146</v>
      </c>
      <c r="AA326" t="s">
        <v>2426</v>
      </c>
      <c r="AF326" s="4"/>
      <c r="AG326" s="4"/>
      <c r="AH326" t="s">
        <v>65</v>
      </c>
      <c r="AI326" t="s">
        <v>227</v>
      </c>
      <c r="AJ326" t="s">
        <v>519</v>
      </c>
      <c r="AK326" t="s">
        <v>1083</v>
      </c>
      <c r="AL326" t="s">
        <v>1609</v>
      </c>
      <c r="AM326" t="s">
        <v>80</v>
      </c>
      <c r="AN326" t="s">
        <v>1517</v>
      </c>
      <c r="AO326" t="s">
        <v>431</v>
      </c>
      <c r="AP326" t="s">
        <v>2326</v>
      </c>
      <c r="AQ326" t="str">
        <f t="shared" si="5"/>
        <v>235481438778yesFemale438395Facebook4383143921453.94119.94104113.49219.9924</v>
      </c>
      <c r="AR326">
        <f>COUNTIF(AQ$2:AQ326,AQ326)</f>
        <v>1</v>
      </c>
    </row>
    <row r="327" spans="1:44" x14ac:dyDescent="0.25">
      <c r="A327">
        <v>236</v>
      </c>
      <c r="B327">
        <v>165</v>
      </c>
      <c r="C327" s="4">
        <v>43879</v>
      </c>
      <c r="D327">
        <v>4</v>
      </c>
      <c r="E327" t="s">
        <v>40</v>
      </c>
      <c r="F327" t="s">
        <v>51</v>
      </c>
      <c r="G327" t="s">
        <v>56</v>
      </c>
      <c r="H327" t="s">
        <v>58</v>
      </c>
      <c r="I327" s="4">
        <v>43699</v>
      </c>
      <c r="J327">
        <v>2</v>
      </c>
      <c r="K327" t="s">
        <v>60</v>
      </c>
      <c r="L327" s="4">
        <v>43615</v>
      </c>
      <c r="M327" s="4">
        <v>43830</v>
      </c>
      <c r="N327">
        <v>1</v>
      </c>
      <c r="O327" t="s">
        <v>78</v>
      </c>
      <c r="P327" t="s">
        <v>240</v>
      </c>
      <c r="Q327">
        <v>1</v>
      </c>
      <c r="R327" t="s">
        <v>67</v>
      </c>
      <c r="S327" t="s">
        <v>1120</v>
      </c>
      <c r="T327" t="s">
        <v>1643</v>
      </c>
      <c r="U327" t="s">
        <v>69</v>
      </c>
      <c r="V327" t="s">
        <v>1548</v>
      </c>
      <c r="W327">
        <v>3.99</v>
      </c>
      <c r="X327">
        <v>14.99</v>
      </c>
      <c r="Y327">
        <v>1</v>
      </c>
      <c r="Z327" t="s">
        <v>469</v>
      </c>
      <c r="AA327" t="s">
        <v>2339</v>
      </c>
      <c r="AF327" s="4"/>
      <c r="AG327" s="4"/>
      <c r="AH327" t="s">
        <v>78</v>
      </c>
      <c r="AI327" t="s">
        <v>240</v>
      </c>
      <c r="AJ327" t="s">
        <v>67</v>
      </c>
      <c r="AK327" t="s">
        <v>1120</v>
      </c>
      <c r="AL327" t="s">
        <v>1643</v>
      </c>
      <c r="AM327" t="s">
        <v>69</v>
      </c>
      <c r="AN327" t="s">
        <v>1548</v>
      </c>
      <c r="AO327" t="s">
        <v>469</v>
      </c>
      <c r="AP327" t="s">
        <v>2339</v>
      </c>
      <c r="AQ327" t="str">
        <f t="shared" si="5"/>
        <v>236165438794noFemale436992Facebook43615438303.9914.99833.99114.9923</v>
      </c>
      <c r="AR327">
        <f>COUNTIF(AQ$2:AQ327,AQ327)</f>
        <v>1</v>
      </c>
    </row>
    <row r="328" spans="1:44" x14ac:dyDescent="0.25">
      <c r="A328">
        <v>237</v>
      </c>
      <c r="B328">
        <v>256</v>
      </c>
      <c r="C328" s="4">
        <v>43879</v>
      </c>
      <c r="D328">
        <v>7</v>
      </c>
      <c r="E328" t="s">
        <v>35</v>
      </c>
      <c r="F328" t="s">
        <v>46</v>
      </c>
      <c r="G328" t="s">
        <v>56</v>
      </c>
      <c r="H328" t="s">
        <v>58</v>
      </c>
      <c r="I328" s="4">
        <v>43629</v>
      </c>
      <c r="J328">
        <v>2</v>
      </c>
      <c r="K328" t="s">
        <v>60</v>
      </c>
      <c r="L328" s="4">
        <v>43615</v>
      </c>
      <c r="M328" s="4">
        <v>43830</v>
      </c>
      <c r="N328">
        <v>2</v>
      </c>
      <c r="O328" t="s">
        <v>75</v>
      </c>
      <c r="P328" t="s">
        <v>237</v>
      </c>
      <c r="Q328">
        <v>2</v>
      </c>
      <c r="R328" t="s">
        <v>560</v>
      </c>
      <c r="S328" t="s">
        <v>1121</v>
      </c>
      <c r="T328" t="s">
        <v>1644</v>
      </c>
      <c r="U328" t="s">
        <v>109</v>
      </c>
      <c r="V328" t="s">
        <v>1869</v>
      </c>
      <c r="W328">
        <v>398.95</v>
      </c>
      <c r="X328">
        <v>59.96</v>
      </c>
      <c r="Y328">
        <v>2</v>
      </c>
      <c r="Z328" t="s">
        <v>2147</v>
      </c>
      <c r="AA328" t="s">
        <v>2427</v>
      </c>
      <c r="AF328" s="4"/>
      <c r="AG328" s="4"/>
      <c r="AH328" t="s">
        <v>80</v>
      </c>
      <c r="AI328" t="s">
        <v>242</v>
      </c>
      <c r="AJ328" t="s">
        <v>709</v>
      </c>
      <c r="AK328" t="s">
        <v>1250</v>
      </c>
      <c r="AL328" t="s">
        <v>425</v>
      </c>
      <c r="AM328" t="s">
        <v>67</v>
      </c>
      <c r="AN328" t="s">
        <v>1548</v>
      </c>
      <c r="AO328" t="s">
        <v>79</v>
      </c>
      <c r="AP328" t="s">
        <v>2349</v>
      </c>
      <c r="AQ328" t="str">
        <f t="shared" si="5"/>
        <v>237256438797noFemale436292Facebook4361543830398.9559.96258125314.994</v>
      </c>
      <c r="AR328">
        <f>COUNTIF(AQ$2:AQ328,AQ328)</f>
        <v>1</v>
      </c>
    </row>
    <row r="329" spans="1:44" x14ac:dyDescent="0.25">
      <c r="A329">
        <v>237</v>
      </c>
      <c r="B329">
        <v>256</v>
      </c>
      <c r="C329" s="4">
        <v>43879</v>
      </c>
      <c r="D329">
        <v>7</v>
      </c>
      <c r="E329" t="s">
        <v>35</v>
      </c>
      <c r="F329" t="s">
        <v>46</v>
      </c>
      <c r="G329" t="s">
        <v>56</v>
      </c>
      <c r="H329" t="s">
        <v>58</v>
      </c>
      <c r="I329" s="4">
        <v>43629</v>
      </c>
      <c r="J329">
        <v>2</v>
      </c>
      <c r="K329" t="s">
        <v>60</v>
      </c>
      <c r="L329" s="4">
        <v>43615</v>
      </c>
      <c r="M329" s="4">
        <v>43830</v>
      </c>
      <c r="N329">
        <v>2</v>
      </c>
      <c r="O329" t="s">
        <v>75</v>
      </c>
      <c r="P329" t="s">
        <v>237</v>
      </c>
      <c r="Q329">
        <v>2</v>
      </c>
      <c r="R329" t="s">
        <v>560</v>
      </c>
      <c r="S329" t="s">
        <v>1121</v>
      </c>
      <c r="T329" t="s">
        <v>1644</v>
      </c>
      <c r="U329" t="s">
        <v>109</v>
      </c>
      <c r="V329" t="s">
        <v>1869</v>
      </c>
      <c r="W329">
        <v>398.95</v>
      </c>
      <c r="X329">
        <v>59.96</v>
      </c>
      <c r="Y329">
        <v>2</v>
      </c>
      <c r="Z329" t="s">
        <v>2147</v>
      </c>
      <c r="AA329" t="s">
        <v>2427</v>
      </c>
      <c r="AF329" s="4"/>
      <c r="AG329" s="4"/>
      <c r="AH329" t="s">
        <v>67</v>
      </c>
      <c r="AI329" t="s">
        <v>229</v>
      </c>
      <c r="AJ329" t="s">
        <v>416</v>
      </c>
      <c r="AK329" t="s">
        <v>978</v>
      </c>
      <c r="AL329" t="s">
        <v>1511</v>
      </c>
      <c r="AM329" t="s">
        <v>69</v>
      </c>
      <c r="AN329" t="s">
        <v>1548</v>
      </c>
      <c r="AO329" t="s">
        <v>652</v>
      </c>
      <c r="AP329" t="s">
        <v>2352</v>
      </c>
      <c r="AQ329" t="str">
        <f t="shared" si="5"/>
        <v>237256438797noFemale436292Facebook4361543830398.9559.96311723.95114.9911</v>
      </c>
      <c r="AR329">
        <f>COUNTIF(AQ$2:AQ329,AQ329)</f>
        <v>1</v>
      </c>
    </row>
    <row r="330" spans="1:44" x14ac:dyDescent="0.25">
      <c r="A330">
        <v>238</v>
      </c>
      <c r="B330">
        <v>215</v>
      </c>
      <c r="C330" s="4">
        <v>43882</v>
      </c>
      <c r="D330">
        <v>3</v>
      </c>
      <c r="E330" t="s">
        <v>34</v>
      </c>
      <c r="F330" t="s">
        <v>45</v>
      </c>
      <c r="G330" t="s">
        <v>56</v>
      </c>
      <c r="H330" t="s">
        <v>57</v>
      </c>
      <c r="I330" s="4">
        <v>43639</v>
      </c>
      <c r="J330">
        <v>1</v>
      </c>
      <c r="K330" t="s">
        <v>61</v>
      </c>
      <c r="L330" s="4">
        <v>43615</v>
      </c>
      <c r="M330" s="4">
        <v>43830</v>
      </c>
      <c r="N330">
        <v>3</v>
      </c>
      <c r="O330" t="s">
        <v>134</v>
      </c>
      <c r="P330" t="s">
        <v>296</v>
      </c>
      <c r="Q330">
        <v>3</v>
      </c>
      <c r="R330" t="s">
        <v>561</v>
      </c>
      <c r="S330" t="s">
        <v>1122</v>
      </c>
      <c r="T330" t="s">
        <v>1645</v>
      </c>
      <c r="U330" t="s">
        <v>2009</v>
      </c>
      <c r="V330" t="s">
        <v>2034</v>
      </c>
      <c r="W330">
        <v>308.95999999999998</v>
      </c>
      <c r="X330">
        <v>69.959999999999994</v>
      </c>
      <c r="Y330">
        <v>3</v>
      </c>
      <c r="Z330" t="s">
        <v>2148</v>
      </c>
      <c r="AA330" t="s">
        <v>2428</v>
      </c>
      <c r="AF330" s="4"/>
      <c r="AG330" s="4"/>
      <c r="AH330" t="s">
        <v>79</v>
      </c>
      <c r="AI330" t="s">
        <v>241</v>
      </c>
      <c r="AJ330" t="s">
        <v>694</v>
      </c>
      <c r="AK330" t="s">
        <v>1087</v>
      </c>
      <c r="AL330" t="s">
        <v>1652</v>
      </c>
      <c r="AM330" t="s">
        <v>69</v>
      </c>
      <c r="AN330" t="s">
        <v>1548</v>
      </c>
      <c r="AO330" t="s">
        <v>86</v>
      </c>
      <c r="AP330" t="s">
        <v>2350</v>
      </c>
      <c r="AQ330" t="str">
        <f t="shared" si="5"/>
        <v>238215438823noMale436391YouTube4361543830308.9669.96416613.99114.997</v>
      </c>
      <c r="AR330">
        <f>COUNTIF(AQ$2:AQ330,AQ330)</f>
        <v>1</v>
      </c>
    </row>
    <row r="331" spans="1:44" x14ac:dyDescent="0.25">
      <c r="A331">
        <v>238</v>
      </c>
      <c r="B331">
        <v>215</v>
      </c>
      <c r="C331" s="4">
        <v>43882</v>
      </c>
      <c r="D331">
        <v>3</v>
      </c>
      <c r="E331" t="s">
        <v>34</v>
      </c>
      <c r="F331" t="s">
        <v>45</v>
      </c>
      <c r="G331" t="s">
        <v>56</v>
      </c>
      <c r="H331" t="s">
        <v>57</v>
      </c>
      <c r="I331" s="4">
        <v>43639</v>
      </c>
      <c r="J331">
        <v>1</v>
      </c>
      <c r="K331" t="s">
        <v>61</v>
      </c>
      <c r="L331" s="4">
        <v>43615</v>
      </c>
      <c r="M331" s="4">
        <v>43830</v>
      </c>
      <c r="N331">
        <v>3</v>
      </c>
      <c r="O331" t="s">
        <v>134</v>
      </c>
      <c r="P331" t="s">
        <v>296</v>
      </c>
      <c r="Q331">
        <v>3</v>
      </c>
      <c r="R331" t="s">
        <v>561</v>
      </c>
      <c r="S331" t="s">
        <v>1122</v>
      </c>
      <c r="T331" t="s">
        <v>1645</v>
      </c>
      <c r="U331" t="s">
        <v>2009</v>
      </c>
      <c r="V331" t="s">
        <v>2034</v>
      </c>
      <c r="W331">
        <v>308.95999999999998</v>
      </c>
      <c r="X331">
        <v>69.959999999999994</v>
      </c>
      <c r="Y331">
        <v>3</v>
      </c>
      <c r="Z331" t="s">
        <v>2148</v>
      </c>
      <c r="AA331" t="s">
        <v>2428</v>
      </c>
      <c r="AF331" s="4"/>
      <c r="AG331" s="4"/>
      <c r="AH331" t="s">
        <v>70</v>
      </c>
      <c r="AI331" t="s">
        <v>232</v>
      </c>
      <c r="AJ331" t="s">
        <v>865</v>
      </c>
      <c r="AK331" t="s">
        <v>1402</v>
      </c>
      <c r="AL331" t="s">
        <v>1859</v>
      </c>
      <c r="AM331" t="s">
        <v>80</v>
      </c>
      <c r="AN331" t="s">
        <v>1517</v>
      </c>
      <c r="AO331" t="s">
        <v>640</v>
      </c>
      <c r="AP331" t="s">
        <v>2393</v>
      </c>
      <c r="AQ331" t="str">
        <f t="shared" si="5"/>
        <v>238215438823noMale436391YouTube4361543830308.9669.96591139.99219.9917</v>
      </c>
      <c r="AR331">
        <f>COUNTIF(AQ$2:AQ331,AQ331)</f>
        <v>1</v>
      </c>
    </row>
    <row r="332" spans="1:44" x14ac:dyDescent="0.25">
      <c r="A332">
        <v>238</v>
      </c>
      <c r="B332">
        <v>215</v>
      </c>
      <c r="C332" s="4">
        <v>43882</v>
      </c>
      <c r="D332">
        <v>3</v>
      </c>
      <c r="E332" t="s">
        <v>34</v>
      </c>
      <c r="F332" t="s">
        <v>45</v>
      </c>
      <c r="G332" t="s">
        <v>56</v>
      </c>
      <c r="H332" t="s">
        <v>57</v>
      </c>
      <c r="I332" s="4">
        <v>43639</v>
      </c>
      <c r="J332">
        <v>1</v>
      </c>
      <c r="K332" t="s">
        <v>61</v>
      </c>
      <c r="L332" s="4">
        <v>43615</v>
      </c>
      <c r="M332" s="4">
        <v>43830</v>
      </c>
      <c r="N332">
        <v>3</v>
      </c>
      <c r="O332" t="s">
        <v>134</v>
      </c>
      <c r="P332" t="s">
        <v>296</v>
      </c>
      <c r="Q332">
        <v>3</v>
      </c>
      <c r="R332" t="s">
        <v>561</v>
      </c>
      <c r="S332" t="s">
        <v>1122</v>
      </c>
      <c r="T332" t="s">
        <v>1645</v>
      </c>
      <c r="U332" t="s">
        <v>2009</v>
      </c>
      <c r="V332" t="s">
        <v>2034</v>
      </c>
      <c r="W332">
        <v>308.95999999999998</v>
      </c>
      <c r="X332">
        <v>69.959999999999994</v>
      </c>
      <c r="Y332">
        <v>3</v>
      </c>
      <c r="Z332" t="s">
        <v>2148</v>
      </c>
      <c r="AA332" t="s">
        <v>2428</v>
      </c>
      <c r="AF332" s="4"/>
      <c r="AG332" s="4"/>
      <c r="AH332" t="s">
        <v>80</v>
      </c>
      <c r="AI332" t="s">
        <v>242</v>
      </c>
      <c r="AJ332" t="s">
        <v>65</v>
      </c>
      <c r="AK332" t="s">
        <v>1267</v>
      </c>
      <c r="AL332" t="s">
        <v>1548</v>
      </c>
      <c r="AM332" t="s">
        <v>69</v>
      </c>
      <c r="AN332" t="s">
        <v>1548</v>
      </c>
      <c r="AO332" t="s">
        <v>80</v>
      </c>
      <c r="AP332" t="s">
        <v>2357</v>
      </c>
      <c r="AQ332" t="str">
        <f t="shared" si="5"/>
        <v>238215438823noMale436391YouTube4361543830308.9669.9621014.99114.992</v>
      </c>
      <c r="AR332">
        <f>COUNTIF(AQ$2:AQ332,AQ332)</f>
        <v>1</v>
      </c>
    </row>
    <row r="333" spans="1:44" x14ac:dyDescent="0.25">
      <c r="A333">
        <v>239</v>
      </c>
      <c r="B333">
        <v>398</v>
      </c>
      <c r="C333" s="4">
        <v>43882</v>
      </c>
      <c r="D333">
        <v>8</v>
      </c>
      <c r="E333" t="s">
        <v>43</v>
      </c>
      <c r="F333" t="s">
        <v>54</v>
      </c>
      <c r="G333" t="s">
        <v>56</v>
      </c>
      <c r="H333" t="s">
        <v>57</v>
      </c>
      <c r="I333" s="4">
        <v>43579</v>
      </c>
      <c r="J333">
        <v>3</v>
      </c>
      <c r="L333" s="4"/>
      <c r="M333" s="4"/>
      <c r="N333">
        <v>1</v>
      </c>
      <c r="O333" t="s">
        <v>79</v>
      </c>
      <c r="P333" t="s">
        <v>241</v>
      </c>
      <c r="Q333">
        <v>1</v>
      </c>
      <c r="R333" t="s">
        <v>406</v>
      </c>
      <c r="S333" t="s">
        <v>968</v>
      </c>
      <c r="T333" t="s">
        <v>1501</v>
      </c>
      <c r="U333" t="s">
        <v>69</v>
      </c>
      <c r="V333" t="s">
        <v>1548</v>
      </c>
      <c r="W333">
        <v>86.95</v>
      </c>
      <c r="X333">
        <v>14.99</v>
      </c>
      <c r="Y333">
        <v>1</v>
      </c>
      <c r="Z333" t="s">
        <v>65</v>
      </c>
      <c r="AA333" t="s">
        <v>2343</v>
      </c>
      <c r="AF333" s="4"/>
      <c r="AG333" s="4"/>
      <c r="AH333" t="s">
        <v>79</v>
      </c>
      <c r="AI333" t="s">
        <v>241</v>
      </c>
      <c r="AJ333" t="s">
        <v>406</v>
      </c>
      <c r="AK333" t="s">
        <v>968</v>
      </c>
      <c r="AL333" t="s">
        <v>1501</v>
      </c>
      <c r="AM333" t="s">
        <v>69</v>
      </c>
      <c r="AN333" t="s">
        <v>1548</v>
      </c>
      <c r="AO333" t="s">
        <v>65</v>
      </c>
      <c r="AP333" t="s">
        <v>2343</v>
      </c>
      <c r="AQ333" t="str">
        <f t="shared" si="5"/>
        <v>239398438828noMale43579386.9514.99411286.95114.9910</v>
      </c>
      <c r="AR333">
        <f>COUNTIF(AQ$2:AQ333,AQ333)</f>
        <v>1</v>
      </c>
    </row>
    <row r="334" spans="1:44" x14ac:dyDescent="0.25">
      <c r="A334">
        <v>240</v>
      </c>
      <c r="B334">
        <v>17</v>
      </c>
      <c r="C334" s="4">
        <v>43885</v>
      </c>
      <c r="D334">
        <v>11</v>
      </c>
      <c r="E334" t="s">
        <v>37</v>
      </c>
      <c r="F334" t="s">
        <v>48</v>
      </c>
      <c r="G334" t="s">
        <v>55</v>
      </c>
      <c r="H334" t="s">
        <v>58</v>
      </c>
      <c r="I334" s="4">
        <v>43739</v>
      </c>
      <c r="J334">
        <v>3</v>
      </c>
      <c r="K334" t="s">
        <v>59</v>
      </c>
      <c r="L334" s="4">
        <v>43615</v>
      </c>
      <c r="M334" s="4">
        <v>43830</v>
      </c>
      <c r="N334">
        <v>1</v>
      </c>
      <c r="O334" t="s">
        <v>79</v>
      </c>
      <c r="P334" t="s">
        <v>241</v>
      </c>
      <c r="Q334">
        <v>1</v>
      </c>
      <c r="R334" t="s">
        <v>562</v>
      </c>
      <c r="S334" t="s">
        <v>1078</v>
      </c>
      <c r="T334" t="s">
        <v>1587</v>
      </c>
      <c r="U334" t="s">
        <v>80</v>
      </c>
      <c r="V334" t="s">
        <v>1548</v>
      </c>
      <c r="W334">
        <v>109.98</v>
      </c>
      <c r="X334">
        <v>29.98</v>
      </c>
      <c r="Y334">
        <v>1</v>
      </c>
      <c r="Z334" t="s">
        <v>86</v>
      </c>
      <c r="AA334" t="s">
        <v>2350</v>
      </c>
      <c r="AF334" s="4"/>
      <c r="AG334" s="4"/>
      <c r="AH334" t="s">
        <v>79</v>
      </c>
      <c r="AI334" t="s">
        <v>241</v>
      </c>
      <c r="AJ334" t="s">
        <v>562</v>
      </c>
      <c r="AK334" t="s">
        <v>1078</v>
      </c>
      <c r="AL334" t="s">
        <v>1587</v>
      </c>
      <c r="AM334" t="s">
        <v>80</v>
      </c>
      <c r="AN334" t="s">
        <v>1548</v>
      </c>
      <c r="AO334" t="s">
        <v>86</v>
      </c>
      <c r="AP334" t="s">
        <v>2350</v>
      </c>
      <c r="AQ334" t="str">
        <f t="shared" si="5"/>
        <v>240174388511yesFemale437393Google Ads4361543830109.9829.98414454.99214.997</v>
      </c>
      <c r="AR334">
        <f>COUNTIF(AQ$2:AQ334,AQ334)</f>
        <v>1</v>
      </c>
    </row>
    <row r="335" spans="1:44" x14ac:dyDescent="0.25">
      <c r="A335">
        <v>241</v>
      </c>
      <c r="B335">
        <v>115</v>
      </c>
      <c r="C335" s="4">
        <v>43885</v>
      </c>
      <c r="D335">
        <v>2</v>
      </c>
      <c r="E335" t="s">
        <v>38</v>
      </c>
      <c r="F335" t="s">
        <v>49</v>
      </c>
      <c r="G335" t="s">
        <v>55</v>
      </c>
      <c r="H335" t="s">
        <v>57</v>
      </c>
      <c r="I335" s="4">
        <v>43732</v>
      </c>
      <c r="J335">
        <v>2</v>
      </c>
      <c r="K335" t="s">
        <v>60</v>
      </c>
      <c r="L335" s="4">
        <v>43615</v>
      </c>
      <c r="M335" s="4">
        <v>43830</v>
      </c>
      <c r="N335">
        <v>1</v>
      </c>
      <c r="O335" t="s">
        <v>91</v>
      </c>
      <c r="P335" t="s">
        <v>253</v>
      </c>
      <c r="Q335">
        <v>1</v>
      </c>
      <c r="R335" t="s">
        <v>563</v>
      </c>
      <c r="S335" t="s">
        <v>1123</v>
      </c>
      <c r="T335" t="s">
        <v>1646</v>
      </c>
      <c r="U335" t="s">
        <v>71</v>
      </c>
      <c r="V335" t="s">
        <v>1585</v>
      </c>
      <c r="W335">
        <v>43.9</v>
      </c>
      <c r="X335">
        <v>39.979999999999997</v>
      </c>
      <c r="Y335">
        <v>1</v>
      </c>
      <c r="Z335" t="s">
        <v>2094</v>
      </c>
      <c r="AA335" t="s">
        <v>2361</v>
      </c>
      <c r="AF335" s="4"/>
      <c r="AG335" s="4"/>
      <c r="AH335" t="s">
        <v>65</v>
      </c>
      <c r="AI335" t="s">
        <v>227</v>
      </c>
      <c r="AJ335" t="s">
        <v>389</v>
      </c>
      <c r="AK335" t="s">
        <v>951</v>
      </c>
      <c r="AL335" t="s">
        <v>1485</v>
      </c>
      <c r="AM335" t="s">
        <v>69</v>
      </c>
      <c r="AN335" t="s">
        <v>1517</v>
      </c>
      <c r="AO335" t="s">
        <v>431</v>
      </c>
      <c r="AP335" t="s">
        <v>2326</v>
      </c>
      <c r="AQ335" t="str">
        <f t="shared" si="5"/>
        <v>241115438852yesMale437322Facebook436154383043.939.981011621.95119.9924</v>
      </c>
      <c r="AR335">
        <f>COUNTIF(AQ$2:AQ335,AQ335)</f>
        <v>1</v>
      </c>
    </row>
    <row r="336" spans="1:44" x14ac:dyDescent="0.25">
      <c r="A336">
        <v>242</v>
      </c>
      <c r="B336">
        <v>3</v>
      </c>
      <c r="C336" s="4">
        <v>43886</v>
      </c>
      <c r="D336">
        <v>5</v>
      </c>
      <c r="E336" t="s">
        <v>36</v>
      </c>
      <c r="F336" t="s">
        <v>47</v>
      </c>
      <c r="G336" t="s">
        <v>55</v>
      </c>
      <c r="H336" t="s">
        <v>58</v>
      </c>
      <c r="I336" s="4">
        <v>43717</v>
      </c>
      <c r="J336">
        <v>3</v>
      </c>
      <c r="K336" t="s">
        <v>59</v>
      </c>
      <c r="L336" s="4">
        <v>43615</v>
      </c>
      <c r="M336" s="4">
        <v>43830</v>
      </c>
      <c r="N336">
        <v>1</v>
      </c>
      <c r="O336" t="s">
        <v>84</v>
      </c>
      <c r="P336" t="s">
        <v>246</v>
      </c>
      <c r="Q336">
        <v>1</v>
      </c>
      <c r="R336" t="s">
        <v>564</v>
      </c>
      <c r="S336" t="s">
        <v>1124</v>
      </c>
      <c r="T336" t="s">
        <v>1647</v>
      </c>
      <c r="U336" t="s">
        <v>67</v>
      </c>
      <c r="V336" t="s">
        <v>1548</v>
      </c>
      <c r="W336">
        <v>839.97</v>
      </c>
      <c r="X336">
        <v>44.97</v>
      </c>
      <c r="Y336">
        <v>1</v>
      </c>
      <c r="Z336" t="s">
        <v>645</v>
      </c>
      <c r="AA336" t="s">
        <v>2347</v>
      </c>
      <c r="AF336" s="4"/>
      <c r="AG336" s="4"/>
      <c r="AH336" t="s">
        <v>84</v>
      </c>
      <c r="AI336" t="s">
        <v>246</v>
      </c>
      <c r="AJ336" t="s">
        <v>564</v>
      </c>
      <c r="AK336" t="s">
        <v>1124</v>
      </c>
      <c r="AL336" t="s">
        <v>1647</v>
      </c>
      <c r="AM336" t="s">
        <v>67</v>
      </c>
      <c r="AN336" t="s">
        <v>1548</v>
      </c>
      <c r="AO336" t="s">
        <v>645</v>
      </c>
      <c r="AP336" t="s">
        <v>2347</v>
      </c>
      <c r="AQ336" t="str">
        <f t="shared" si="5"/>
        <v>2423438865yesFemale437173Google Ads4361543830839.9744.979160279.99314.9913</v>
      </c>
      <c r="AR336">
        <f>COUNTIF(AQ$2:AQ336,AQ336)</f>
        <v>1</v>
      </c>
    </row>
    <row r="337" spans="1:44" x14ac:dyDescent="0.25">
      <c r="A337">
        <v>243</v>
      </c>
      <c r="B337">
        <v>314</v>
      </c>
      <c r="C337" s="4">
        <v>43886</v>
      </c>
      <c r="D337">
        <v>10</v>
      </c>
      <c r="E337" t="s">
        <v>42</v>
      </c>
      <c r="F337" t="s">
        <v>53</v>
      </c>
      <c r="G337" t="s">
        <v>55</v>
      </c>
      <c r="H337" t="s">
        <v>58</v>
      </c>
      <c r="I337" s="4">
        <v>43721</v>
      </c>
      <c r="J337">
        <v>2</v>
      </c>
      <c r="K337" t="s">
        <v>60</v>
      </c>
      <c r="L337" s="4">
        <v>43615</v>
      </c>
      <c r="M337" s="4">
        <v>43830</v>
      </c>
      <c r="N337">
        <v>1</v>
      </c>
      <c r="O337" t="s">
        <v>69</v>
      </c>
      <c r="P337" t="s">
        <v>231</v>
      </c>
      <c r="Q337">
        <v>1</v>
      </c>
      <c r="R337" t="s">
        <v>565</v>
      </c>
      <c r="S337" t="s">
        <v>1125</v>
      </c>
      <c r="T337" t="s">
        <v>1648</v>
      </c>
      <c r="U337" t="s">
        <v>67</v>
      </c>
      <c r="V337" t="s">
        <v>1577</v>
      </c>
      <c r="W337">
        <v>1515</v>
      </c>
      <c r="X337">
        <v>74.97</v>
      </c>
      <c r="Y337">
        <v>1</v>
      </c>
      <c r="Z337" t="s">
        <v>78</v>
      </c>
      <c r="AA337" t="s">
        <v>2330</v>
      </c>
      <c r="AF337" s="4"/>
      <c r="AG337" s="4"/>
      <c r="AH337" t="s">
        <v>69</v>
      </c>
      <c r="AI337" t="s">
        <v>231</v>
      </c>
      <c r="AJ337" t="s">
        <v>565</v>
      </c>
      <c r="AK337" t="s">
        <v>1125</v>
      </c>
      <c r="AL337" t="s">
        <v>1648</v>
      </c>
      <c r="AM337" t="s">
        <v>67</v>
      </c>
      <c r="AN337" t="s">
        <v>1577</v>
      </c>
      <c r="AO337" t="s">
        <v>78</v>
      </c>
      <c r="AP337" t="s">
        <v>2330</v>
      </c>
      <c r="AQ337" t="str">
        <f t="shared" si="5"/>
        <v>2433144388610yesFemale437212Facebook4361543830151574.971107505324.998</v>
      </c>
      <c r="AR337">
        <f>COUNTIF(AQ$2:AQ337,AQ337)</f>
        <v>1</v>
      </c>
    </row>
    <row r="338" spans="1:44" x14ac:dyDescent="0.25">
      <c r="A338">
        <v>244</v>
      </c>
      <c r="B338">
        <v>388</v>
      </c>
      <c r="C338" s="4">
        <v>43886</v>
      </c>
      <c r="D338">
        <v>8</v>
      </c>
      <c r="E338" t="s">
        <v>43</v>
      </c>
      <c r="F338" t="s">
        <v>54</v>
      </c>
      <c r="G338" t="s">
        <v>56</v>
      </c>
      <c r="H338" t="s">
        <v>57</v>
      </c>
      <c r="I338" s="4">
        <v>43630</v>
      </c>
      <c r="J338">
        <v>1</v>
      </c>
      <c r="K338" t="s">
        <v>61</v>
      </c>
      <c r="L338" s="4">
        <v>43615</v>
      </c>
      <c r="M338" s="4">
        <v>43830</v>
      </c>
      <c r="N338">
        <v>1</v>
      </c>
      <c r="O338" t="s">
        <v>79</v>
      </c>
      <c r="P338" t="s">
        <v>241</v>
      </c>
      <c r="Q338">
        <v>1</v>
      </c>
      <c r="R338" t="s">
        <v>566</v>
      </c>
      <c r="S338" t="s">
        <v>1067</v>
      </c>
      <c r="T338" t="s">
        <v>1649</v>
      </c>
      <c r="U338" t="s">
        <v>69</v>
      </c>
      <c r="V338" t="s">
        <v>1548</v>
      </c>
      <c r="W338">
        <v>35.99</v>
      </c>
      <c r="X338">
        <v>14.99</v>
      </c>
      <c r="Y338">
        <v>1</v>
      </c>
      <c r="Z338" t="s">
        <v>65</v>
      </c>
      <c r="AA338" t="s">
        <v>2343</v>
      </c>
      <c r="AF338" s="4"/>
      <c r="AG338" s="4"/>
      <c r="AH338" t="s">
        <v>79</v>
      </c>
      <c r="AI338" t="s">
        <v>241</v>
      </c>
      <c r="AJ338" t="s">
        <v>566</v>
      </c>
      <c r="AK338" t="s">
        <v>1067</v>
      </c>
      <c r="AL338" t="s">
        <v>1649</v>
      </c>
      <c r="AM338" t="s">
        <v>69</v>
      </c>
      <c r="AN338" t="s">
        <v>1548</v>
      </c>
      <c r="AO338" t="s">
        <v>65</v>
      </c>
      <c r="AP338" t="s">
        <v>2343</v>
      </c>
      <c r="AQ338" t="str">
        <f t="shared" si="5"/>
        <v>244388438868noMale436301YouTube436154383035.9914.99410835.99114.9910</v>
      </c>
      <c r="AR338">
        <f>COUNTIF(AQ$2:AQ338,AQ338)</f>
        <v>1</v>
      </c>
    </row>
    <row r="339" spans="1:44" x14ac:dyDescent="0.25">
      <c r="A339">
        <v>245</v>
      </c>
      <c r="B339">
        <v>159</v>
      </c>
      <c r="C339" s="4">
        <v>43887</v>
      </c>
      <c r="D339">
        <v>8</v>
      </c>
      <c r="E339" t="s">
        <v>43</v>
      </c>
      <c r="F339" t="s">
        <v>54</v>
      </c>
      <c r="G339" t="s">
        <v>55</v>
      </c>
      <c r="H339" t="s">
        <v>57</v>
      </c>
      <c r="I339" s="4">
        <v>43621</v>
      </c>
      <c r="J339">
        <v>2</v>
      </c>
      <c r="K339" t="s">
        <v>60</v>
      </c>
      <c r="L339" s="4">
        <v>43615</v>
      </c>
      <c r="M339" s="4">
        <v>43830</v>
      </c>
      <c r="N339">
        <v>2</v>
      </c>
      <c r="O339" t="s">
        <v>103</v>
      </c>
      <c r="P339" t="s">
        <v>265</v>
      </c>
      <c r="Q339">
        <v>2</v>
      </c>
      <c r="R339" t="s">
        <v>567</v>
      </c>
      <c r="S339" t="s">
        <v>1126</v>
      </c>
      <c r="T339" t="s">
        <v>1650</v>
      </c>
      <c r="U339" t="s">
        <v>71</v>
      </c>
      <c r="V339" t="s">
        <v>2037</v>
      </c>
      <c r="W339">
        <v>42.98</v>
      </c>
      <c r="X339">
        <v>39.979999999999997</v>
      </c>
      <c r="Y339">
        <v>2</v>
      </c>
      <c r="Z339" t="s">
        <v>2109</v>
      </c>
      <c r="AA339" t="s">
        <v>2380</v>
      </c>
      <c r="AF339" s="4"/>
      <c r="AG339" s="4"/>
      <c r="AH339" t="s">
        <v>69</v>
      </c>
      <c r="AI339" t="s">
        <v>231</v>
      </c>
      <c r="AJ339" t="s">
        <v>520</v>
      </c>
      <c r="AK339" t="s">
        <v>1084</v>
      </c>
      <c r="AL339" t="s">
        <v>1610</v>
      </c>
      <c r="AM339" t="s">
        <v>69</v>
      </c>
      <c r="AN339" t="s">
        <v>1577</v>
      </c>
      <c r="AO339" t="s">
        <v>69</v>
      </c>
      <c r="AP339" t="s">
        <v>2360</v>
      </c>
      <c r="AQ339" t="str">
        <f t="shared" si="5"/>
        <v>245159438878yesMale436212Facebook436154383042.9839.98113112.99124.991</v>
      </c>
      <c r="AR339">
        <f>COUNTIF(AQ$2:AQ339,AQ339)</f>
        <v>1</v>
      </c>
    </row>
    <row r="340" spans="1:44" x14ac:dyDescent="0.25">
      <c r="A340">
        <v>245</v>
      </c>
      <c r="B340">
        <v>159</v>
      </c>
      <c r="C340" s="4">
        <v>43887</v>
      </c>
      <c r="D340">
        <v>8</v>
      </c>
      <c r="E340" t="s">
        <v>43</v>
      </c>
      <c r="F340" t="s">
        <v>54</v>
      </c>
      <c r="G340" t="s">
        <v>55</v>
      </c>
      <c r="H340" t="s">
        <v>57</v>
      </c>
      <c r="I340" s="4">
        <v>43621</v>
      </c>
      <c r="J340">
        <v>2</v>
      </c>
      <c r="K340" t="s">
        <v>60</v>
      </c>
      <c r="L340" s="4">
        <v>43615</v>
      </c>
      <c r="M340" s="4">
        <v>43830</v>
      </c>
      <c r="N340">
        <v>2</v>
      </c>
      <c r="O340" t="s">
        <v>103</v>
      </c>
      <c r="P340" t="s">
        <v>265</v>
      </c>
      <c r="Q340">
        <v>2</v>
      </c>
      <c r="R340" t="s">
        <v>567</v>
      </c>
      <c r="S340" t="s">
        <v>1126</v>
      </c>
      <c r="T340" t="s">
        <v>1650</v>
      </c>
      <c r="U340" t="s">
        <v>71</v>
      </c>
      <c r="V340" t="s">
        <v>2037</v>
      </c>
      <c r="W340">
        <v>42.98</v>
      </c>
      <c r="X340">
        <v>39.979999999999997</v>
      </c>
      <c r="Y340">
        <v>2</v>
      </c>
      <c r="Z340" t="s">
        <v>2109</v>
      </c>
      <c r="AA340" t="s">
        <v>2380</v>
      </c>
      <c r="AF340" s="4"/>
      <c r="AG340" s="4"/>
      <c r="AH340" t="s">
        <v>67</v>
      </c>
      <c r="AI340" t="s">
        <v>229</v>
      </c>
      <c r="AJ340" t="s">
        <v>636</v>
      </c>
      <c r="AK340" t="s">
        <v>974</v>
      </c>
      <c r="AL340" t="s">
        <v>1513</v>
      </c>
      <c r="AM340" t="s">
        <v>69</v>
      </c>
      <c r="AN340" t="s">
        <v>1548</v>
      </c>
      <c r="AO340" t="s">
        <v>455</v>
      </c>
      <c r="AP340" t="s">
        <v>2340</v>
      </c>
      <c r="AQ340" t="str">
        <f t="shared" si="5"/>
        <v>245159438878yesMale436212Facebook436154383042.9839.98314129.99114.9915</v>
      </c>
      <c r="AR340">
        <f>COUNTIF(AQ$2:AQ340,AQ340)</f>
        <v>1</v>
      </c>
    </row>
    <row r="341" spans="1:44" x14ac:dyDescent="0.25">
      <c r="A341">
        <v>246</v>
      </c>
      <c r="B341">
        <v>244</v>
      </c>
      <c r="C341" s="4">
        <v>43887</v>
      </c>
      <c r="D341">
        <v>2</v>
      </c>
      <c r="E341" t="s">
        <v>38</v>
      </c>
      <c r="F341" t="s">
        <v>49</v>
      </c>
      <c r="G341" t="s">
        <v>55</v>
      </c>
      <c r="H341" t="s">
        <v>57</v>
      </c>
      <c r="I341" s="4">
        <v>43625</v>
      </c>
      <c r="J341">
        <v>2</v>
      </c>
      <c r="K341" t="s">
        <v>60</v>
      </c>
      <c r="L341" s="4">
        <v>43615</v>
      </c>
      <c r="M341" s="4">
        <v>43830</v>
      </c>
      <c r="N341">
        <v>1</v>
      </c>
      <c r="O341" t="s">
        <v>67</v>
      </c>
      <c r="P341" t="s">
        <v>229</v>
      </c>
      <c r="Q341">
        <v>1</v>
      </c>
      <c r="R341" t="s">
        <v>527</v>
      </c>
      <c r="S341" t="s">
        <v>953</v>
      </c>
      <c r="T341" t="s">
        <v>1617</v>
      </c>
      <c r="U341" t="s">
        <v>67</v>
      </c>
      <c r="V341" t="s">
        <v>1548</v>
      </c>
      <c r="W341">
        <v>92.97</v>
      </c>
      <c r="X341">
        <v>44.97</v>
      </c>
      <c r="Y341">
        <v>1</v>
      </c>
      <c r="Z341" t="s">
        <v>84</v>
      </c>
      <c r="AA341" t="s">
        <v>2366</v>
      </c>
      <c r="AF341" s="4"/>
      <c r="AG341" s="4"/>
      <c r="AH341" t="s">
        <v>67</v>
      </c>
      <c r="AI341" t="s">
        <v>229</v>
      </c>
      <c r="AJ341" t="s">
        <v>527</v>
      </c>
      <c r="AK341" t="s">
        <v>953</v>
      </c>
      <c r="AL341" t="s">
        <v>1617</v>
      </c>
      <c r="AM341" t="s">
        <v>67</v>
      </c>
      <c r="AN341" t="s">
        <v>1548</v>
      </c>
      <c r="AO341" t="s">
        <v>84</v>
      </c>
      <c r="AP341" t="s">
        <v>2366</v>
      </c>
      <c r="AQ341" t="str">
        <f t="shared" si="5"/>
        <v>246244438872yesMale436252Facebook436154383092.9744.97313730.99314.999</v>
      </c>
      <c r="AR341">
        <f>COUNTIF(AQ$2:AQ341,AQ341)</f>
        <v>1</v>
      </c>
    </row>
    <row r="342" spans="1:44" x14ac:dyDescent="0.25">
      <c r="A342">
        <v>247</v>
      </c>
      <c r="B342">
        <v>386</v>
      </c>
      <c r="C342" s="4">
        <v>43887</v>
      </c>
      <c r="D342">
        <v>4</v>
      </c>
      <c r="E342" t="s">
        <v>40</v>
      </c>
      <c r="F342" t="s">
        <v>51</v>
      </c>
      <c r="G342" t="s">
        <v>55</v>
      </c>
      <c r="H342" t="s">
        <v>58</v>
      </c>
      <c r="I342" s="4">
        <v>43645</v>
      </c>
      <c r="J342">
        <v>1</v>
      </c>
      <c r="K342" t="s">
        <v>61</v>
      </c>
      <c r="L342" s="4">
        <v>43615</v>
      </c>
      <c r="M342" s="4">
        <v>43830</v>
      </c>
      <c r="N342">
        <v>2</v>
      </c>
      <c r="O342" t="s">
        <v>135</v>
      </c>
      <c r="P342" t="s">
        <v>297</v>
      </c>
      <c r="Q342">
        <v>2</v>
      </c>
      <c r="R342" t="s">
        <v>568</v>
      </c>
      <c r="S342" t="s">
        <v>1127</v>
      </c>
      <c r="T342" t="s">
        <v>1651</v>
      </c>
      <c r="U342" t="s">
        <v>88</v>
      </c>
      <c r="V342" t="s">
        <v>2035</v>
      </c>
      <c r="W342">
        <v>230.88</v>
      </c>
      <c r="X342">
        <v>59.96</v>
      </c>
      <c r="Y342">
        <v>2</v>
      </c>
      <c r="Z342" t="s">
        <v>2149</v>
      </c>
      <c r="AA342" t="s">
        <v>2429</v>
      </c>
      <c r="AF342" s="4"/>
      <c r="AG342" s="4"/>
      <c r="AH342" t="s">
        <v>90</v>
      </c>
      <c r="AI342" t="s">
        <v>252</v>
      </c>
      <c r="AJ342" t="s">
        <v>652</v>
      </c>
      <c r="AK342" t="s">
        <v>1196</v>
      </c>
      <c r="AL342" t="s">
        <v>1720</v>
      </c>
      <c r="AM342" t="s">
        <v>80</v>
      </c>
      <c r="AN342" t="s">
        <v>1562</v>
      </c>
      <c r="AO342" t="s">
        <v>410</v>
      </c>
      <c r="AP342" t="s">
        <v>2359</v>
      </c>
      <c r="AQ342" t="str">
        <f t="shared" si="5"/>
        <v>247386438874yesFemale436451YouTube4361543830230.8859.9661119.4929.9920</v>
      </c>
      <c r="AR342">
        <f>COUNTIF(AQ$2:AQ342,AQ342)</f>
        <v>1</v>
      </c>
    </row>
    <row r="343" spans="1:44" x14ac:dyDescent="0.25">
      <c r="A343">
        <v>247</v>
      </c>
      <c r="B343">
        <v>386</v>
      </c>
      <c r="C343" s="4">
        <v>43887</v>
      </c>
      <c r="D343">
        <v>4</v>
      </c>
      <c r="E343" t="s">
        <v>40</v>
      </c>
      <c r="F343" t="s">
        <v>51</v>
      </c>
      <c r="G343" t="s">
        <v>55</v>
      </c>
      <c r="H343" t="s">
        <v>58</v>
      </c>
      <c r="I343" s="4">
        <v>43645</v>
      </c>
      <c r="J343">
        <v>1</v>
      </c>
      <c r="K343" t="s">
        <v>61</v>
      </c>
      <c r="L343" s="4">
        <v>43615</v>
      </c>
      <c r="M343" s="4">
        <v>43830</v>
      </c>
      <c r="N343">
        <v>2</v>
      </c>
      <c r="O343" t="s">
        <v>135</v>
      </c>
      <c r="P343" t="s">
        <v>297</v>
      </c>
      <c r="Q343">
        <v>2</v>
      </c>
      <c r="R343" t="s">
        <v>568</v>
      </c>
      <c r="S343" t="s">
        <v>1127</v>
      </c>
      <c r="T343" t="s">
        <v>1651</v>
      </c>
      <c r="U343" t="s">
        <v>88</v>
      </c>
      <c r="V343" t="s">
        <v>2035</v>
      </c>
      <c r="W343">
        <v>230.88</v>
      </c>
      <c r="X343">
        <v>59.96</v>
      </c>
      <c r="Y343">
        <v>2</v>
      </c>
      <c r="Z343" t="s">
        <v>2149</v>
      </c>
      <c r="AA343" t="s">
        <v>2429</v>
      </c>
      <c r="AF343" s="4"/>
      <c r="AG343" s="4"/>
      <c r="AH343" t="s">
        <v>70</v>
      </c>
      <c r="AI343" t="s">
        <v>232</v>
      </c>
      <c r="AJ343" t="s">
        <v>411</v>
      </c>
      <c r="AK343" t="s">
        <v>973</v>
      </c>
      <c r="AL343" t="s">
        <v>1506</v>
      </c>
      <c r="AM343" t="s">
        <v>80</v>
      </c>
      <c r="AN343" t="s">
        <v>1517</v>
      </c>
      <c r="AO343" t="s">
        <v>673</v>
      </c>
      <c r="AP343" t="s">
        <v>2348</v>
      </c>
      <c r="AQ343" t="str">
        <f t="shared" si="5"/>
        <v>247386438874yesFemale436451YouTube4361543830230.8859.9653095.95219.9912</v>
      </c>
      <c r="AR343">
        <f>COUNTIF(AQ$2:AQ343,AQ343)</f>
        <v>1</v>
      </c>
    </row>
    <row r="344" spans="1:44" x14ac:dyDescent="0.25">
      <c r="A344">
        <v>248</v>
      </c>
      <c r="B344">
        <v>19</v>
      </c>
      <c r="C344" s="4">
        <v>43888</v>
      </c>
      <c r="D344">
        <v>4</v>
      </c>
      <c r="E344" t="s">
        <v>40</v>
      </c>
      <c r="F344" t="s">
        <v>51</v>
      </c>
      <c r="G344" t="s">
        <v>55</v>
      </c>
      <c r="H344" t="s">
        <v>58</v>
      </c>
      <c r="I344" s="4">
        <v>43739</v>
      </c>
      <c r="J344">
        <v>3</v>
      </c>
      <c r="K344" t="s">
        <v>59</v>
      </c>
      <c r="L344" s="4">
        <v>43615</v>
      </c>
      <c r="M344" s="4">
        <v>43830</v>
      </c>
      <c r="N344">
        <v>1</v>
      </c>
      <c r="O344" t="s">
        <v>80</v>
      </c>
      <c r="P344" t="s">
        <v>242</v>
      </c>
      <c r="Q344">
        <v>1</v>
      </c>
      <c r="R344" t="s">
        <v>569</v>
      </c>
      <c r="S344" t="s">
        <v>1128</v>
      </c>
      <c r="T344" t="s">
        <v>1652</v>
      </c>
      <c r="U344" t="s">
        <v>69</v>
      </c>
      <c r="V344" t="s">
        <v>1548</v>
      </c>
      <c r="W344">
        <v>13.99</v>
      </c>
      <c r="X344">
        <v>14.99</v>
      </c>
      <c r="Y344">
        <v>1</v>
      </c>
      <c r="Z344" t="s">
        <v>79</v>
      </c>
      <c r="AA344" t="s">
        <v>2349</v>
      </c>
      <c r="AF344" s="4"/>
      <c r="AG344" s="4"/>
      <c r="AH344" t="s">
        <v>80</v>
      </c>
      <c r="AI344" t="s">
        <v>242</v>
      </c>
      <c r="AJ344" t="s">
        <v>569</v>
      </c>
      <c r="AK344" t="s">
        <v>1128</v>
      </c>
      <c r="AL344" t="s">
        <v>1652</v>
      </c>
      <c r="AM344" t="s">
        <v>69</v>
      </c>
      <c r="AN344" t="s">
        <v>1548</v>
      </c>
      <c r="AO344" t="s">
        <v>79</v>
      </c>
      <c r="AP344" t="s">
        <v>2349</v>
      </c>
      <c r="AQ344" t="str">
        <f t="shared" si="5"/>
        <v>24819438884yesFemale437393Google Ads436154383013.9914.9928813.99114.994</v>
      </c>
      <c r="AR344">
        <f>COUNTIF(AQ$2:AQ344,AQ344)</f>
        <v>1</v>
      </c>
    </row>
    <row r="345" spans="1:44" x14ac:dyDescent="0.25">
      <c r="A345">
        <v>249</v>
      </c>
      <c r="B345">
        <v>299</v>
      </c>
      <c r="C345" s="4">
        <v>43888</v>
      </c>
      <c r="D345">
        <v>3</v>
      </c>
      <c r="E345" t="s">
        <v>34</v>
      </c>
      <c r="F345" t="s">
        <v>45</v>
      </c>
      <c r="G345" t="s">
        <v>56</v>
      </c>
      <c r="H345" t="s">
        <v>58</v>
      </c>
      <c r="I345" s="4">
        <v>43567</v>
      </c>
      <c r="J345">
        <v>2</v>
      </c>
      <c r="L345" s="4"/>
      <c r="M345" s="4"/>
      <c r="N345">
        <v>1</v>
      </c>
      <c r="O345" t="s">
        <v>79</v>
      </c>
      <c r="P345" t="s">
        <v>241</v>
      </c>
      <c r="Q345">
        <v>1</v>
      </c>
      <c r="R345" t="s">
        <v>500</v>
      </c>
      <c r="S345" t="s">
        <v>1063</v>
      </c>
      <c r="T345" t="s">
        <v>1591</v>
      </c>
      <c r="U345" t="s">
        <v>67</v>
      </c>
      <c r="V345" t="s">
        <v>1548</v>
      </c>
      <c r="W345">
        <v>251.85</v>
      </c>
      <c r="X345">
        <v>44.97</v>
      </c>
      <c r="Y345">
        <v>1</v>
      </c>
      <c r="Z345" t="s">
        <v>455</v>
      </c>
      <c r="AA345" t="s">
        <v>2340</v>
      </c>
      <c r="AF345" s="4"/>
      <c r="AG345" s="4"/>
      <c r="AH345" t="s">
        <v>79</v>
      </c>
      <c r="AI345" t="s">
        <v>241</v>
      </c>
      <c r="AJ345" t="s">
        <v>500</v>
      </c>
      <c r="AK345" t="s">
        <v>1063</v>
      </c>
      <c r="AL345" t="s">
        <v>1591</v>
      </c>
      <c r="AM345" t="s">
        <v>67</v>
      </c>
      <c r="AN345" t="s">
        <v>1548</v>
      </c>
      <c r="AO345" t="s">
        <v>455</v>
      </c>
      <c r="AP345" t="s">
        <v>2340</v>
      </c>
      <c r="AQ345" t="str">
        <f t="shared" si="5"/>
        <v>249299438883noFemale435672251.8544.97416383.95314.9915</v>
      </c>
      <c r="AR345">
        <f>COUNTIF(AQ$2:AQ345,AQ345)</f>
        <v>1</v>
      </c>
    </row>
    <row r="346" spans="1:44" x14ac:dyDescent="0.25">
      <c r="A346">
        <v>250</v>
      </c>
      <c r="B346">
        <v>346</v>
      </c>
      <c r="C346" s="4">
        <v>43888</v>
      </c>
      <c r="D346">
        <v>2</v>
      </c>
      <c r="E346" t="s">
        <v>38</v>
      </c>
      <c r="F346" t="s">
        <v>49</v>
      </c>
      <c r="G346" t="s">
        <v>55</v>
      </c>
      <c r="H346" t="s">
        <v>58</v>
      </c>
      <c r="I346" s="4">
        <v>43682</v>
      </c>
      <c r="J346">
        <v>2</v>
      </c>
      <c r="K346" t="s">
        <v>60</v>
      </c>
      <c r="L346" s="4">
        <v>43615</v>
      </c>
      <c r="M346" s="4">
        <v>43830</v>
      </c>
      <c r="N346">
        <v>1</v>
      </c>
      <c r="O346" t="s">
        <v>79</v>
      </c>
      <c r="P346" t="s">
        <v>241</v>
      </c>
      <c r="Q346">
        <v>1</v>
      </c>
      <c r="R346" t="s">
        <v>570</v>
      </c>
      <c r="S346" t="s">
        <v>1087</v>
      </c>
      <c r="T346" t="s">
        <v>1653</v>
      </c>
      <c r="U346" t="s">
        <v>80</v>
      </c>
      <c r="V346" t="s">
        <v>1548</v>
      </c>
      <c r="W346">
        <v>27.78</v>
      </c>
      <c r="X346">
        <v>29.98</v>
      </c>
      <c r="Y346">
        <v>1</v>
      </c>
      <c r="Z346" t="s">
        <v>65</v>
      </c>
      <c r="AA346" t="s">
        <v>2343</v>
      </c>
      <c r="AF346" s="4"/>
      <c r="AG346" s="4"/>
      <c r="AH346" t="s">
        <v>79</v>
      </c>
      <c r="AI346" t="s">
        <v>241</v>
      </c>
      <c r="AJ346" t="s">
        <v>570</v>
      </c>
      <c r="AK346" t="s">
        <v>1087</v>
      </c>
      <c r="AL346" t="s">
        <v>1653</v>
      </c>
      <c r="AM346" t="s">
        <v>80</v>
      </c>
      <c r="AN346" t="s">
        <v>1548</v>
      </c>
      <c r="AO346" t="s">
        <v>65</v>
      </c>
      <c r="AP346" t="s">
        <v>2343</v>
      </c>
      <c r="AQ346" t="str">
        <f t="shared" si="5"/>
        <v>250346438882yesFemale436822Facebook436154383027.7829.98416713.89214.9910</v>
      </c>
      <c r="AR346">
        <f>COUNTIF(AQ$2:AQ346,AQ346)</f>
        <v>1</v>
      </c>
    </row>
    <row r="347" spans="1:44" x14ac:dyDescent="0.25">
      <c r="A347">
        <v>251</v>
      </c>
      <c r="B347">
        <v>373</v>
      </c>
      <c r="C347" s="4">
        <v>43888</v>
      </c>
      <c r="D347">
        <v>2</v>
      </c>
      <c r="E347" t="s">
        <v>38</v>
      </c>
      <c r="F347" t="s">
        <v>49</v>
      </c>
      <c r="G347" t="s">
        <v>55</v>
      </c>
      <c r="H347" t="s">
        <v>58</v>
      </c>
      <c r="I347" s="4">
        <v>43668</v>
      </c>
      <c r="J347">
        <v>3</v>
      </c>
      <c r="K347" t="s">
        <v>59</v>
      </c>
      <c r="L347" s="4">
        <v>43615</v>
      </c>
      <c r="M347" s="4">
        <v>43830</v>
      </c>
      <c r="N347">
        <v>1</v>
      </c>
      <c r="O347" t="s">
        <v>80</v>
      </c>
      <c r="P347" t="s">
        <v>242</v>
      </c>
      <c r="Q347">
        <v>1</v>
      </c>
      <c r="R347" t="s">
        <v>404</v>
      </c>
      <c r="S347" t="s">
        <v>966</v>
      </c>
      <c r="T347" t="s">
        <v>1499</v>
      </c>
      <c r="U347" t="s">
        <v>69</v>
      </c>
      <c r="V347" t="s">
        <v>1548</v>
      </c>
      <c r="W347">
        <v>21.19</v>
      </c>
      <c r="X347">
        <v>14.99</v>
      </c>
      <c r="Y347">
        <v>1</v>
      </c>
      <c r="Z347" t="s">
        <v>70</v>
      </c>
      <c r="AA347" t="s">
        <v>2341</v>
      </c>
      <c r="AF347" s="4"/>
      <c r="AG347" s="4"/>
      <c r="AH347" t="s">
        <v>80</v>
      </c>
      <c r="AI347" t="s">
        <v>242</v>
      </c>
      <c r="AJ347" t="s">
        <v>404</v>
      </c>
      <c r="AK347" t="s">
        <v>966</v>
      </c>
      <c r="AL347" t="s">
        <v>1499</v>
      </c>
      <c r="AM347" t="s">
        <v>69</v>
      </c>
      <c r="AN347" t="s">
        <v>1548</v>
      </c>
      <c r="AO347" t="s">
        <v>70</v>
      </c>
      <c r="AP347" t="s">
        <v>2341</v>
      </c>
      <c r="AQ347" t="str">
        <f t="shared" si="5"/>
        <v>251373438882yesFemale436683Google Ads436154383021.1914.9927121.19114.995</v>
      </c>
      <c r="AR347">
        <f>COUNTIF(AQ$2:AQ347,AQ347)</f>
        <v>1</v>
      </c>
    </row>
    <row r="348" spans="1:44" x14ac:dyDescent="0.25">
      <c r="A348">
        <v>252</v>
      </c>
      <c r="B348">
        <v>2</v>
      </c>
      <c r="C348" s="4">
        <v>43893</v>
      </c>
      <c r="D348">
        <v>10</v>
      </c>
      <c r="E348" t="s">
        <v>42</v>
      </c>
      <c r="F348" t="s">
        <v>53</v>
      </c>
      <c r="G348" t="s">
        <v>55</v>
      </c>
      <c r="H348" t="s">
        <v>57</v>
      </c>
      <c r="I348" s="4">
        <v>43739</v>
      </c>
      <c r="J348">
        <v>2</v>
      </c>
      <c r="K348" t="s">
        <v>60</v>
      </c>
      <c r="L348" s="4">
        <v>43615</v>
      </c>
      <c r="M348" s="4">
        <v>43830</v>
      </c>
      <c r="N348">
        <v>1</v>
      </c>
      <c r="O348" t="s">
        <v>79</v>
      </c>
      <c r="P348" t="s">
        <v>241</v>
      </c>
      <c r="Q348">
        <v>1</v>
      </c>
      <c r="R348" t="s">
        <v>571</v>
      </c>
      <c r="S348" t="s">
        <v>1129</v>
      </c>
      <c r="T348" t="s">
        <v>1654</v>
      </c>
      <c r="U348" t="s">
        <v>80</v>
      </c>
      <c r="V348" t="s">
        <v>1548</v>
      </c>
      <c r="W348">
        <v>58.98</v>
      </c>
      <c r="X348">
        <v>29.98</v>
      </c>
      <c r="Y348">
        <v>1</v>
      </c>
      <c r="Z348" t="s">
        <v>455</v>
      </c>
      <c r="AA348" t="s">
        <v>2340</v>
      </c>
      <c r="AF348" s="4"/>
      <c r="AG348" s="4"/>
      <c r="AH348" t="s">
        <v>79</v>
      </c>
      <c r="AI348" t="s">
        <v>241</v>
      </c>
      <c r="AJ348" t="s">
        <v>571</v>
      </c>
      <c r="AK348" t="s">
        <v>1129</v>
      </c>
      <c r="AL348" t="s">
        <v>1654</v>
      </c>
      <c r="AM348" t="s">
        <v>80</v>
      </c>
      <c r="AN348" t="s">
        <v>1548</v>
      </c>
      <c r="AO348" t="s">
        <v>455</v>
      </c>
      <c r="AP348" t="s">
        <v>2340</v>
      </c>
      <c r="AQ348" t="str">
        <f t="shared" si="5"/>
        <v>25224389310yesMale437392Facebook436154383058.9829.9844829.49214.9915</v>
      </c>
      <c r="AR348">
        <f>COUNTIF(AQ$2:AQ348,AQ348)</f>
        <v>1</v>
      </c>
    </row>
    <row r="349" spans="1:44" x14ac:dyDescent="0.25">
      <c r="A349">
        <v>253</v>
      </c>
      <c r="B349">
        <v>83</v>
      </c>
      <c r="C349" s="4">
        <v>43893</v>
      </c>
      <c r="D349">
        <v>1</v>
      </c>
      <c r="E349" t="s">
        <v>39</v>
      </c>
      <c r="F349" t="s">
        <v>50</v>
      </c>
      <c r="G349" t="s">
        <v>56</v>
      </c>
      <c r="H349" t="s">
        <v>58</v>
      </c>
      <c r="I349" s="4">
        <v>43883</v>
      </c>
      <c r="J349">
        <v>6</v>
      </c>
      <c r="K349" t="s">
        <v>59</v>
      </c>
      <c r="L349" s="4">
        <v>43862</v>
      </c>
      <c r="M349" s="4">
        <v>43889</v>
      </c>
      <c r="N349">
        <v>2</v>
      </c>
      <c r="O349" t="s">
        <v>96</v>
      </c>
      <c r="P349" t="s">
        <v>258</v>
      </c>
      <c r="Q349">
        <v>2</v>
      </c>
      <c r="R349" t="s">
        <v>572</v>
      </c>
      <c r="S349" t="s">
        <v>1130</v>
      </c>
      <c r="T349" t="s">
        <v>1655</v>
      </c>
      <c r="U349" t="s">
        <v>103</v>
      </c>
      <c r="V349" t="s">
        <v>1723</v>
      </c>
      <c r="W349">
        <v>409.99</v>
      </c>
      <c r="X349">
        <v>39.96</v>
      </c>
      <c r="Y349">
        <v>2</v>
      </c>
      <c r="Z349" t="s">
        <v>2101</v>
      </c>
      <c r="AA349" t="s">
        <v>2371</v>
      </c>
      <c r="AF349" s="4"/>
      <c r="AG349" s="4"/>
      <c r="AH349" t="s">
        <v>84</v>
      </c>
      <c r="AI349" t="s">
        <v>246</v>
      </c>
      <c r="AJ349" t="s">
        <v>640</v>
      </c>
      <c r="AK349" t="s">
        <v>1187</v>
      </c>
      <c r="AL349" t="s">
        <v>1529</v>
      </c>
      <c r="AM349" t="s">
        <v>69</v>
      </c>
      <c r="AN349" t="s">
        <v>1562</v>
      </c>
      <c r="AO349" t="s">
        <v>410</v>
      </c>
      <c r="AP349" t="s">
        <v>2359</v>
      </c>
      <c r="AQ349" t="str">
        <f t="shared" si="5"/>
        <v>25383438931noFemale438836Google Ads4386243889409.9939.9691749.9919.9920</v>
      </c>
      <c r="AR349">
        <f>COUNTIF(AQ$2:AQ349,AQ349)</f>
        <v>1</v>
      </c>
    </row>
    <row r="350" spans="1:44" x14ac:dyDescent="0.25">
      <c r="A350">
        <v>253</v>
      </c>
      <c r="B350">
        <v>83</v>
      </c>
      <c r="C350" s="4">
        <v>43893</v>
      </c>
      <c r="D350">
        <v>1</v>
      </c>
      <c r="E350" t="s">
        <v>39</v>
      </c>
      <c r="F350" t="s">
        <v>50</v>
      </c>
      <c r="G350" t="s">
        <v>56</v>
      </c>
      <c r="H350" t="s">
        <v>58</v>
      </c>
      <c r="I350" s="4">
        <v>43883</v>
      </c>
      <c r="J350">
        <v>6</v>
      </c>
      <c r="K350" t="s">
        <v>59</v>
      </c>
      <c r="L350" s="4">
        <v>43862</v>
      </c>
      <c r="M350" s="4">
        <v>43889</v>
      </c>
      <c r="N350">
        <v>2</v>
      </c>
      <c r="O350" t="s">
        <v>96</v>
      </c>
      <c r="P350" t="s">
        <v>258</v>
      </c>
      <c r="Q350">
        <v>2</v>
      </c>
      <c r="R350" t="s">
        <v>572</v>
      </c>
      <c r="S350" t="s">
        <v>1130</v>
      </c>
      <c r="T350" t="s">
        <v>1655</v>
      </c>
      <c r="U350" t="s">
        <v>103</v>
      </c>
      <c r="V350" t="s">
        <v>1723</v>
      </c>
      <c r="W350">
        <v>409.99</v>
      </c>
      <c r="X350">
        <v>39.96</v>
      </c>
      <c r="Y350">
        <v>2</v>
      </c>
      <c r="Z350" t="s">
        <v>2101</v>
      </c>
      <c r="AA350" t="s">
        <v>2371</v>
      </c>
      <c r="AF350" s="4"/>
      <c r="AG350" s="4"/>
      <c r="AH350" t="s">
        <v>79</v>
      </c>
      <c r="AI350" t="s">
        <v>241</v>
      </c>
      <c r="AJ350" t="s">
        <v>403</v>
      </c>
      <c r="AK350" t="s">
        <v>965</v>
      </c>
      <c r="AL350" t="s">
        <v>422</v>
      </c>
      <c r="AM350" t="s">
        <v>67</v>
      </c>
      <c r="AN350" t="s">
        <v>1562</v>
      </c>
      <c r="AO350" t="s">
        <v>455</v>
      </c>
      <c r="AP350" t="s">
        <v>2340</v>
      </c>
      <c r="AQ350" t="str">
        <f t="shared" si="5"/>
        <v>25383438931noFemale438836Google Ads4386243889409.9939.9643812039.9915</v>
      </c>
      <c r="AR350">
        <f>COUNTIF(AQ$2:AQ350,AQ350)</f>
        <v>1</v>
      </c>
    </row>
    <row r="351" spans="1:44" x14ac:dyDescent="0.25">
      <c r="A351">
        <v>254</v>
      </c>
      <c r="B351">
        <v>345</v>
      </c>
      <c r="C351" s="4">
        <v>43893</v>
      </c>
      <c r="D351">
        <v>1</v>
      </c>
      <c r="E351" t="s">
        <v>39</v>
      </c>
      <c r="F351" t="s">
        <v>50</v>
      </c>
      <c r="G351" t="s">
        <v>55</v>
      </c>
      <c r="H351" t="s">
        <v>57</v>
      </c>
      <c r="I351" s="4">
        <v>43668</v>
      </c>
      <c r="J351">
        <v>1</v>
      </c>
      <c r="K351" t="s">
        <v>61</v>
      </c>
      <c r="L351" s="4">
        <v>43615</v>
      </c>
      <c r="M351" s="4">
        <v>43830</v>
      </c>
      <c r="N351">
        <v>1</v>
      </c>
      <c r="O351" t="s">
        <v>86</v>
      </c>
      <c r="P351" t="s">
        <v>248</v>
      </c>
      <c r="Q351">
        <v>1</v>
      </c>
      <c r="R351" t="s">
        <v>454</v>
      </c>
      <c r="S351" t="s">
        <v>1017</v>
      </c>
      <c r="T351" t="s">
        <v>1547</v>
      </c>
      <c r="U351" t="s">
        <v>69</v>
      </c>
      <c r="V351" t="s">
        <v>1548</v>
      </c>
      <c r="W351">
        <v>159.99</v>
      </c>
      <c r="X351">
        <v>14.99</v>
      </c>
      <c r="Y351">
        <v>1</v>
      </c>
      <c r="Z351" t="s">
        <v>547</v>
      </c>
      <c r="AA351" t="s">
        <v>2354</v>
      </c>
      <c r="AF351" s="4"/>
      <c r="AG351" s="4"/>
      <c r="AH351" t="s">
        <v>86</v>
      </c>
      <c r="AI351" t="s">
        <v>248</v>
      </c>
      <c r="AJ351" t="s">
        <v>454</v>
      </c>
      <c r="AK351" t="s">
        <v>1017</v>
      </c>
      <c r="AL351" t="s">
        <v>1547</v>
      </c>
      <c r="AM351" t="s">
        <v>69</v>
      </c>
      <c r="AN351" t="s">
        <v>1548</v>
      </c>
      <c r="AO351" t="s">
        <v>547</v>
      </c>
      <c r="AP351" t="s">
        <v>2354</v>
      </c>
      <c r="AQ351" t="str">
        <f t="shared" si="5"/>
        <v>254345438931yesMale436681YouTube4361543830159.9914.99790159.99114.9914</v>
      </c>
      <c r="AR351">
        <f>COUNTIF(AQ$2:AQ351,AQ351)</f>
        <v>1</v>
      </c>
    </row>
    <row r="352" spans="1:44" x14ac:dyDescent="0.25">
      <c r="A352">
        <v>255</v>
      </c>
      <c r="B352">
        <v>86</v>
      </c>
      <c r="C352" s="4">
        <v>43894</v>
      </c>
      <c r="D352">
        <v>2</v>
      </c>
      <c r="E352" t="s">
        <v>38</v>
      </c>
      <c r="F352" t="s">
        <v>49</v>
      </c>
      <c r="G352" t="s">
        <v>56</v>
      </c>
      <c r="H352" t="s">
        <v>57</v>
      </c>
      <c r="I352" s="4">
        <v>43878</v>
      </c>
      <c r="J352">
        <v>6</v>
      </c>
      <c r="K352" t="s">
        <v>59</v>
      </c>
      <c r="L352" s="4">
        <v>43862</v>
      </c>
      <c r="M352" s="4">
        <v>43889</v>
      </c>
      <c r="N352">
        <v>1</v>
      </c>
      <c r="O352" t="s">
        <v>67</v>
      </c>
      <c r="P352" t="s">
        <v>229</v>
      </c>
      <c r="Q352">
        <v>1</v>
      </c>
      <c r="R352" t="s">
        <v>412</v>
      </c>
      <c r="S352" t="s">
        <v>974</v>
      </c>
      <c r="T352" t="s">
        <v>1507</v>
      </c>
      <c r="U352" t="s">
        <v>69</v>
      </c>
      <c r="V352" t="s">
        <v>1548</v>
      </c>
      <c r="W352">
        <v>28.89</v>
      </c>
      <c r="X352">
        <v>14.99</v>
      </c>
      <c r="Y352">
        <v>1</v>
      </c>
      <c r="Z352" t="s">
        <v>79</v>
      </c>
      <c r="AA352" t="s">
        <v>2349</v>
      </c>
      <c r="AF352" s="4"/>
      <c r="AG352" s="4"/>
      <c r="AH352" t="s">
        <v>67</v>
      </c>
      <c r="AI352" t="s">
        <v>229</v>
      </c>
      <c r="AJ352" t="s">
        <v>412</v>
      </c>
      <c r="AK352" t="s">
        <v>974</v>
      </c>
      <c r="AL352" t="s">
        <v>1507</v>
      </c>
      <c r="AM352" t="s">
        <v>69</v>
      </c>
      <c r="AN352" t="s">
        <v>1548</v>
      </c>
      <c r="AO352" t="s">
        <v>79</v>
      </c>
      <c r="AP352" t="s">
        <v>2349</v>
      </c>
      <c r="AQ352" t="str">
        <f t="shared" si="5"/>
        <v>25586438942noMale438786Google Ads438624388928.8914.99317228.89114.994</v>
      </c>
      <c r="AR352">
        <f>COUNTIF(AQ$2:AQ352,AQ352)</f>
        <v>1</v>
      </c>
    </row>
    <row r="353" spans="1:44" x14ac:dyDescent="0.25">
      <c r="A353">
        <v>256</v>
      </c>
      <c r="B353">
        <v>452</v>
      </c>
      <c r="C353" s="4">
        <v>43894</v>
      </c>
      <c r="D353">
        <v>9</v>
      </c>
      <c r="E353" t="s">
        <v>41</v>
      </c>
      <c r="F353" t="s">
        <v>52</v>
      </c>
      <c r="G353" t="s">
        <v>55</v>
      </c>
      <c r="H353" t="s">
        <v>58</v>
      </c>
      <c r="I353" s="4">
        <v>43598</v>
      </c>
      <c r="J353">
        <v>3</v>
      </c>
      <c r="L353" s="4"/>
      <c r="M353" s="4"/>
      <c r="N353">
        <v>1</v>
      </c>
      <c r="O353" t="s">
        <v>67</v>
      </c>
      <c r="P353" t="s">
        <v>229</v>
      </c>
      <c r="Q353">
        <v>1</v>
      </c>
      <c r="R353" t="s">
        <v>573</v>
      </c>
      <c r="S353" t="s">
        <v>1131</v>
      </c>
      <c r="T353" t="s">
        <v>1517</v>
      </c>
      <c r="U353" t="s">
        <v>80</v>
      </c>
      <c r="V353" t="s">
        <v>1548</v>
      </c>
      <c r="W353">
        <v>39.979999999999997</v>
      </c>
      <c r="X353">
        <v>29.98</v>
      </c>
      <c r="Y353">
        <v>1</v>
      </c>
      <c r="Z353" t="s">
        <v>872</v>
      </c>
      <c r="AA353" t="s">
        <v>2388</v>
      </c>
      <c r="AF353" s="4"/>
      <c r="AG353" s="4"/>
      <c r="AH353" t="s">
        <v>67</v>
      </c>
      <c r="AI353" t="s">
        <v>229</v>
      </c>
      <c r="AJ353" t="s">
        <v>573</v>
      </c>
      <c r="AK353" t="s">
        <v>1131</v>
      </c>
      <c r="AL353" t="s">
        <v>1517</v>
      </c>
      <c r="AM353" t="s">
        <v>80</v>
      </c>
      <c r="AN353" t="s">
        <v>1548</v>
      </c>
      <c r="AO353" t="s">
        <v>872</v>
      </c>
      <c r="AP353" t="s">
        <v>2388</v>
      </c>
      <c r="AQ353" t="str">
        <f t="shared" si="5"/>
        <v>256452438949yesFemale43598339.9829.9834619.99214.9919</v>
      </c>
      <c r="AR353">
        <f>COUNTIF(AQ$2:AQ353,AQ353)</f>
        <v>1</v>
      </c>
    </row>
    <row r="354" spans="1:44" x14ac:dyDescent="0.25">
      <c r="A354">
        <v>257</v>
      </c>
      <c r="B354">
        <v>13</v>
      </c>
      <c r="C354" s="4">
        <v>43895</v>
      </c>
      <c r="D354">
        <v>3</v>
      </c>
      <c r="E354" t="s">
        <v>34</v>
      </c>
      <c r="F354" t="s">
        <v>45</v>
      </c>
      <c r="G354" t="s">
        <v>56</v>
      </c>
      <c r="H354" t="s">
        <v>58</v>
      </c>
      <c r="I354" s="4">
        <v>43733</v>
      </c>
      <c r="J354">
        <v>1</v>
      </c>
      <c r="K354" t="s">
        <v>61</v>
      </c>
      <c r="L354" s="4">
        <v>43615</v>
      </c>
      <c r="M354" s="4">
        <v>43830</v>
      </c>
      <c r="N354">
        <v>2</v>
      </c>
      <c r="O354" t="s">
        <v>136</v>
      </c>
      <c r="P354" t="s">
        <v>298</v>
      </c>
      <c r="Q354">
        <v>2</v>
      </c>
      <c r="R354" t="s">
        <v>574</v>
      </c>
      <c r="S354" t="s">
        <v>1132</v>
      </c>
      <c r="T354" t="s">
        <v>1656</v>
      </c>
      <c r="U354" t="s">
        <v>88</v>
      </c>
      <c r="V354" t="s">
        <v>1869</v>
      </c>
      <c r="W354">
        <v>629.88</v>
      </c>
      <c r="X354">
        <v>59.96</v>
      </c>
      <c r="Y354">
        <v>2</v>
      </c>
      <c r="Z354" t="s">
        <v>2150</v>
      </c>
      <c r="AA354" t="s">
        <v>2430</v>
      </c>
      <c r="AF354" s="4"/>
      <c r="AG354" s="4"/>
      <c r="AH354" t="s">
        <v>67</v>
      </c>
      <c r="AI354" t="s">
        <v>229</v>
      </c>
      <c r="AJ354" t="s">
        <v>547</v>
      </c>
      <c r="AK354" t="s">
        <v>1108</v>
      </c>
      <c r="AL354" t="s">
        <v>1577</v>
      </c>
      <c r="AM354" t="s">
        <v>80</v>
      </c>
      <c r="AN354" t="s">
        <v>1548</v>
      </c>
      <c r="AO354" t="s">
        <v>455</v>
      </c>
      <c r="AP354" t="s">
        <v>2340</v>
      </c>
      <c r="AQ354" t="str">
        <f t="shared" si="5"/>
        <v>25713438953noFemale437331YouTube4361543830629.8859.9631424.99214.9915</v>
      </c>
      <c r="AR354">
        <f>COUNTIF(AQ$2:AQ354,AQ354)</f>
        <v>1</v>
      </c>
    </row>
    <row r="355" spans="1:44" x14ac:dyDescent="0.25">
      <c r="A355">
        <v>257</v>
      </c>
      <c r="B355">
        <v>13</v>
      </c>
      <c r="C355" s="4">
        <v>43895</v>
      </c>
      <c r="D355">
        <v>3</v>
      </c>
      <c r="E355" t="s">
        <v>34</v>
      </c>
      <c r="F355" t="s">
        <v>45</v>
      </c>
      <c r="G355" t="s">
        <v>56</v>
      </c>
      <c r="H355" t="s">
        <v>58</v>
      </c>
      <c r="I355" s="4">
        <v>43733</v>
      </c>
      <c r="J355">
        <v>1</v>
      </c>
      <c r="K355" t="s">
        <v>61</v>
      </c>
      <c r="L355" s="4">
        <v>43615</v>
      </c>
      <c r="M355" s="4">
        <v>43830</v>
      </c>
      <c r="N355">
        <v>2</v>
      </c>
      <c r="O355" t="s">
        <v>136</v>
      </c>
      <c r="P355" t="s">
        <v>298</v>
      </c>
      <c r="Q355">
        <v>2</v>
      </c>
      <c r="R355" t="s">
        <v>574</v>
      </c>
      <c r="S355" t="s">
        <v>1132</v>
      </c>
      <c r="T355" t="s">
        <v>1656</v>
      </c>
      <c r="U355" t="s">
        <v>88</v>
      </c>
      <c r="V355" t="s">
        <v>1869</v>
      </c>
      <c r="W355">
        <v>629.88</v>
      </c>
      <c r="X355">
        <v>59.96</v>
      </c>
      <c r="Y355">
        <v>2</v>
      </c>
      <c r="Z355" t="s">
        <v>2150</v>
      </c>
      <c r="AA355" t="s">
        <v>2430</v>
      </c>
      <c r="AF355" s="4"/>
      <c r="AG355" s="4"/>
      <c r="AH355" t="s">
        <v>84</v>
      </c>
      <c r="AI355" t="s">
        <v>246</v>
      </c>
      <c r="AJ355" t="s">
        <v>410</v>
      </c>
      <c r="AK355" t="s">
        <v>972</v>
      </c>
      <c r="AL355" t="s">
        <v>1505</v>
      </c>
      <c r="AM355" t="s">
        <v>80</v>
      </c>
      <c r="AN355" t="s">
        <v>1548</v>
      </c>
      <c r="AO355" t="s">
        <v>645</v>
      </c>
      <c r="AP355" t="s">
        <v>2347</v>
      </c>
      <c r="AQ355" t="str">
        <f t="shared" si="5"/>
        <v>25713438953noFemale437331YouTube4361543830629.8859.96920289.95214.9913</v>
      </c>
      <c r="AR355">
        <f>COUNTIF(AQ$2:AQ355,AQ355)</f>
        <v>1</v>
      </c>
    </row>
    <row r="356" spans="1:44" x14ac:dyDescent="0.25">
      <c r="A356">
        <v>258</v>
      </c>
      <c r="B356">
        <v>55</v>
      </c>
      <c r="C356" s="4">
        <v>43895</v>
      </c>
      <c r="D356">
        <v>1</v>
      </c>
      <c r="E356" t="s">
        <v>39</v>
      </c>
      <c r="F356" t="s">
        <v>50</v>
      </c>
      <c r="G356" t="s">
        <v>55</v>
      </c>
      <c r="H356" t="s">
        <v>58</v>
      </c>
      <c r="I356" s="4">
        <v>43665</v>
      </c>
      <c r="J356">
        <v>3</v>
      </c>
      <c r="K356" t="s">
        <v>59</v>
      </c>
      <c r="L356" s="4">
        <v>43615</v>
      </c>
      <c r="M356" s="4">
        <v>43830</v>
      </c>
      <c r="N356">
        <v>1</v>
      </c>
      <c r="O356" t="s">
        <v>78</v>
      </c>
      <c r="P356" t="s">
        <v>240</v>
      </c>
      <c r="Q356">
        <v>1</v>
      </c>
      <c r="R356" t="s">
        <v>79</v>
      </c>
      <c r="S356" t="s">
        <v>1080</v>
      </c>
      <c r="T356" t="s">
        <v>1606</v>
      </c>
      <c r="U356" t="s">
        <v>69</v>
      </c>
      <c r="V356" t="s">
        <v>1562</v>
      </c>
      <c r="W356">
        <v>25.99</v>
      </c>
      <c r="X356">
        <v>9.99</v>
      </c>
      <c r="Y356">
        <v>1</v>
      </c>
      <c r="Z356" t="s">
        <v>393</v>
      </c>
      <c r="AA356" t="s">
        <v>2345</v>
      </c>
      <c r="AF356" s="4"/>
      <c r="AG356" s="4"/>
      <c r="AH356" t="s">
        <v>78</v>
      </c>
      <c r="AI356" t="s">
        <v>240</v>
      </c>
      <c r="AJ356" t="s">
        <v>79</v>
      </c>
      <c r="AK356" t="s">
        <v>1080</v>
      </c>
      <c r="AL356" t="s">
        <v>1606</v>
      </c>
      <c r="AM356" t="s">
        <v>69</v>
      </c>
      <c r="AN356" t="s">
        <v>1562</v>
      </c>
      <c r="AO356" t="s">
        <v>393</v>
      </c>
      <c r="AP356" t="s">
        <v>2345</v>
      </c>
      <c r="AQ356" t="str">
        <f t="shared" si="5"/>
        <v>25855438951yesFemale436653Google Ads436154383025.999.998425.9919.9918</v>
      </c>
      <c r="AR356">
        <f>COUNTIF(AQ$2:AQ356,AQ356)</f>
        <v>1</v>
      </c>
    </row>
    <row r="357" spans="1:44" x14ac:dyDescent="0.25">
      <c r="A357">
        <v>259</v>
      </c>
      <c r="B357">
        <v>83</v>
      </c>
      <c r="C357" s="4">
        <v>43895</v>
      </c>
      <c r="D357">
        <v>1</v>
      </c>
      <c r="E357" t="s">
        <v>39</v>
      </c>
      <c r="F357" t="s">
        <v>50</v>
      </c>
      <c r="G357" t="s">
        <v>56</v>
      </c>
      <c r="H357" t="s">
        <v>58</v>
      </c>
      <c r="I357" s="4">
        <v>43883</v>
      </c>
      <c r="J357">
        <v>6</v>
      </c>
      <c r="K357" t="s">
        <v>59</v>
      </c>
      <c r="L357" s="4">
        <v>43862</v>
      </c>
      <c r="M357" s="4">
        <v>43889</v>
      </c>
      <c r="N357">
        <v>1</v>
      </c>
      <c r="O357" t="s">
        <v>90</v>
      </c>
      <c r="P357" t="s">
        <v>252</v>
      </c>
      <c r="Q357">
        <v>1</v>
      </c>
      <c r="R357" t="s">
        <v>575</v>
      </c>
      <c r="S357" t="s">
        <v>1133</v>
      </c>
      <c r="T357" t="s">
        <v>1562</v>
      </c>
      <c r="U357" t="s">
        <v>80</v>
      </c>
      <c r="V357" t="s">
        <v>1659</v>
      </c>
      <c r="W357">
        <v>19.98</v>
      </c>
      <c r="X357">
        <v>9.98</v>
      </c>
      <c r="Y357">
        <v>1</v>
      </c>
      <c r="Z357" t="s">
        <v>645</v>
      </c>
      <c r="AA357" t="s">
        <v>2347</v>
      </c>
      <c r="AF357" s="4"/>
      <c r="AG357" s="4"/>
      <c r="AH357" t="s">
        <v>90</v>
      </c>
      <c r="AI357" t="s">
        <v>252</v>
      </c>
      <c r="AJ357" t="s">
        <v>575</v>
      </c>
      <c r="AK357" t="s">
        <v>1133</v>
      </c>
      <c r="AL357" t="s">
        <v>1562</v>
      </c>
      <c r="AM357" t="s">
        <v>80</v>
      </c>
      <c r="AN357" t="s">
        <v>1659</v>
      </c>
      <c r="AO357" t="s">
        <v>645</v>
      </c>
      <c r="AP357" t="s">
        <v>2347</v>
      </c>
      <c r="AQ357" t="str">
        <f t="shared" si="5"/>
        <v>25983438951noFemale438836Google Ads438624388919.989.9861499.9924.9913</v>
      </c>
      <c r="AR357">
        <f>COUNTIF(AQ$2:AQ357,AQ357)</f>
        <v>1</v>
      </c>
    </row>
    <row r="358" spans="1:44" x14ac:dyDescent="0.25">
      <c r="A358">
        <v>260</v>
      </c>
      <c r="B358">
        <v>360</v>
      </c>
      <c r="C358" s="4">
        <v>43895</v>
      </c>
      <c r="D358">
        <v>2</v>
      </c>
      <c r="E358" t="s">
        <v>38</v>
      </c>
      <c r="F358" t="s">
        <v>49</v>
      </c>
      <c r="G358" t="s">
        <v>55</v>
      </c>
      <c r="H358" t="s">
        <v>57</v>
      </c>
      <c r="I358" s="4">
        <v>43608</v>
      </c>
      <c r="J358">
        <v>1</v>
      </c>
      <c r="L358" s="4"/>
      <c r="M358" s="4"/>
      <c r="N358">
        <v>1</v>
      </c>
      <c r="O358" t="s">
        <v>80</v>
      </c>
      <c r="P358" t="s">
        <v>242</v>
      </c>
      <c r="Q358">
        <v>1</v>
      </c>
      <c r="R358" t="s">
        <v>569</v>
      </c>
      <c r="S358" t="s">
        <v>1128</v>
      </c>
      <c r="T358" t="s">
        <v>1652</v>
      </c>
      <c r="U358" t="s">
        <v>80</v>
      </c>
      <c r="V358" t="s">
        <v>1548</v>
      </c>
      <c r="W358">
        <v>27.98</v>
      </c>
      <c r="X358">
        <v>29.98</v>
      </c>
      <c r="Y358">
        <v>1</v>
      </c>
      <c r="Z358" t="s">
        <v>79</v>
      </c>
      <c r="AA358" t="s">
        <v>2349</v>
      </c>
      <c r="AF358" s="4"/>
      <c r="AG358" s="4"/>
      <c r="AH358" t="s">
        <v>80</v>
      </c>
      <c r="AI358" t="s">
        <v>242</v>
      </c>
      <c r="AJ358" t="s">
        <v>569</v>
      </c>
      <c r="AK358" t="s">
        <v>1128</v>
      </c>
      <c r="AL358" t="s">
        <v>1652</v>
      </c>
      <c r="AM358" t="s">
        <v>80</v>
      </c>
      <c r="AN358" t="s">
        <v>1548</v>
      </c>
      <c r="AO358" t="s">
        <v>79</v>
      </c>
      <c r="AP358" t="s">
        <v>2349</v>
      </c>
      <c r="AQ358" t="str">
        <f t="shared" si="5"/>
        <v>260360438952yesMale43608127.9829.9828813.99214.994</v>
      </c>
      <c r="AR358">
        <f>COUNTIF(AQ$2:AQ358,AQ358)</f>
        <v>1</v>
      </c>
    </row>
    <row r="359" spans="1:44" x14ac:dyDescent="0.25">
      <c r="A359">
        <v>261</v>
      </c>
      <c r="B359">
        <v>447</v>
      </c>
      <c r="C359" s="4">
        <v>43897</v>
      </c>
      <c r="D359">
        <v>4</v>
      </c>
      <c r="E359" t="s">
        <v>40</v>
      </c>
      <c r="F359" t="s">
        <v>51</v>
      </c>
      <c r="G359" t="s">
        <v>56</v>
      </c>
      <c r="H359" t="s">
        <v>58</v>
      </c>
      <c r="I359" s="4">
        <v>43723</v>
      </c>
      <c r="J359">
        <v>2</v>
      </c>
      <c r="K359" t="s">
        <v>60</v>
      </c>
      <c r="L359" s="4">
        <v>43615</v>
      </c>
      <c r="M359" s="4">
        <v>43830</v>
      </c>
      <c r="N359">
        <v>1</v>
      </c>
      <c r="O359" t="s">
        <v>88</v>
      </c>
      <c r="P359" t="s">
        <v>250</v>
      </c>
      <c r="Q359">
        <v>1</v>
      </c>
      <c r="R359" t="s">
        <v>576</v>
      </c>
      <c r="S359" t="s">
        <v>1134</v>
      </c>
      <c r="T359" t="s">
        <v>1657</v>
      </c>
      <c r="U359" t="s">
        <v>110</v>
      </c>
      <c r="V359" t="s">
        <v>1869</v>
      </c>
      <c r="W359">
        <v>187.74</v>
      </c>
      <c r="X359">
        <v>89.94</v>
      </c>
      <c r="Y359">
        <v>1</v>
      </c>
      <c r="Z359" t="s">
        <v>105</v>
      </c>
      <c r="AA359" t="s">
        <v>2346</v>
      </c>
      <c r="AF359" s="4"/>
      <c r="AG359" s="4"/>
      <c r="AH359" t="s">
        <v>80</v>
      </c>
      <c r="AI359" t="s">
        <v>242</v>
      </c>
      <c r="AJ359" t="s">
        <v>587</v>
      </c>
      <c r="AK359" t="s">
        <v>1143</v>
      </c>
      <c r="AL359" t="s">
        <v>1668</v>
      </c>
      <c r="AM359" t="s">
        <v>67</v>
      </c>
      <c r="AN359" t="s">
        <v>1548</v>
      </c>
      <c r="AO359" t="s">
        <v>79</v>
      </c>
      <c r="AP359" t="s">
        <v>2349</v>
      </c>
      <c r="AQ359" t="str">
        <f t="shared" si="5"/>
        <v>261447438974noFemale437232Facebook4361543830187.7489.9427431.29314.994</v>
      </c>
      <c r="AR359">
        <f>COUNTIF(AQ$2:AQ359,AQ359)</f>
        <v>1</v>
      </c>
    </row>
    <row r="360" spans="1:44" x14ac:dyDescent="0.25">
      <c r="A360">
        <v>262</v>
      </c>
      <c r="B360">
        <v>299</v>
      </c>
      <c r="C360" s="4">
        <v>43898</v>
      </c>
      <c r="D360">
        <v>3</v>
      </c>
      <c r="E360" t="s">
        <v>34</v>
      </c>
      <c r="F360" t="s">
        <v>45</v>
      </c>
      <c r="G360" t="s">
        <v>56</v>
      </c>
      <c r="H360" t="s">
        <v>58</v>
      </c>
      <c r="I360" s="4">
        <v>43567</v>
      </c>
      <c r="J360">
        <v>2</v>
      </c>
      <c r="L360" s="4"/>
      <c r="M360" s="4"/>
      <c r="N360">
        <v>1</v>
      </c>
      <c r="O360" t="s">
        <v>84</v>
      </c>
      <c r="P360" t="s">
        <v>246</v>
      </c>
      <c r="Q360">
        <v>1</v>
      </c>
      <c r="R360" t="s">
        <v>413</v>
      </c>
      <c r="S360" t="s">
        <v>975</v>
      </c>
      <c r="T360" t="s">
        <v>1508</v>
      </c>
      <c r="U360" t="s">
        <v>69</v>
      </c>
      <c r="V360" t="s">
        <v>1548</v>
      </c>
      <c r="W360">
        <v>10.25</v>
      </c>
      <c r="X360">
        <v>14.99</v>
      </c>
      <c r="Y360">
        <v>1</v>
      </c>
      <c r="Z360" t="s">
        <v>86</v>
      </c>
      <c r="AA360" t="s">
        <v>2350</v>
      </c>
      <c r="AF360" s="4"/>
      <c r="AG360" s="4"/>
      <c r="AH360" t="s">
        <v>84</v>
      </c>
      <c r="AI360" t="s">
        <v>246</v>
      </c>
      <c r="AJ360" t="s">
        <v>413</v>
      </c>
      <c r="AK360" t="s">
        <v>975</v>
      </c>
      <c r="AL360" t="s">
        <v>1508</v>
      </c>
      <c r="AM360" t="s">
        <v>69</v>
      </c>
      <c r="AN360" t="s">
        <v>1548</v>
      </c>
      <c r="AO360" t="s">
        <v>86</v>
      </c>
      <c r="AP360" t="s">
        <v>2350</v>
      </c>
      <c r="AQ360" t="str">
        <f t="shared" si="5"/>
        <v>262299438983noFemale43567210.2514.99911410.25114.997</v>
      </c>
      <c r="AR360">
        <f>COUNTIF(AQ$2:AQ360,AQ360)</f>
        <v>1</v>
      </c>
    </row>
    <row r="361" spans="1:44" x14ac:dyDescent="0.25">
      <c r="A361">
        <v>263</v>
      </c>
      <c r="B361">
        <v>115</v>
      </c>
      <c r="C361" s="4">
        <v>43900</v>
      </c>
      <c r="D361">
        <v>2</v>
      </c>
      <c r="E361" t="s">
        <v>38</v>
      </c>
      <c r="F361" t="s">
        <v>49</v>
      </c>
      <c r="G361" t="s">
        <v>55</v>
      </c>
      <c r="H361" t="s">
        <v>57</v>
      </c>
      <c r="I361" s="4">
        <v>43732</v>
      </c>
      <c r="J361">
        <v>2</v>
      </c>
      <c r="K361" t="s">
        <v>60</v>
      </c>
      <c r="L361" s="4">
        <v>43615</v>
      </c>
      <c r="M361" s="4">
        <v>43830</v>
      </c>
      <c r="N361">
        <v>1</v>
      </c>
      <c r="O361" t="s">
        <v>82</v>
      </c>
      <c r="P361" t="s">
        <v>244</v>
      </c>
      <c r="Q361">
        <v>1</v>
      </c>
      <c r="R361" t="s">
        <v>577</v>
      </c>
      <c r="S361" t="s">
        <v>1135</v>
      </c>
      <c r="T361" t="s">
        <v>1658</v>
      </c>
      <c r="U361" t="s">
        <v>71</v>
      </c>
      <c r="V361" t="s">
        <v>2032</v>
      </c>
      <c r="W361">
        <v>75.98</v>
      </c>
      <c r="X361">
        <v>49.98</v>
      </c>
      <c r="Y361">
        <v>1</v>
      </c>
      <c r="Z361" t="s">
        <v>2151</v>
      </c>
      <c r="AA361" t="s">
        <v>2431</v>
      </c>
      <c r="AF361" s="4"/>
      <c r="AG361" s="4"/>
      <c r="AH361" t="s">
        <v>86</v>
      </c>
      <c r="AI361" t="s">
        <v>248</v>
      </c>
      <c r="AJ361" t="s">
        <v>872</v>
      </c>
      <c r="AK361" t="s">
        <v>1409</v>
      </c>
      <c r="AL361" t="s">
        <v>1924</v>
      </c>
      <c r="AM361" t="s">
        <v>69</v>
      </c>
      <c r="AN361" t="s">
        <v>1577</v>
      </c>
      <c r="AO361" t="s">
        <v>530</v>
      </c>
      <c r="AP361" t="s">
        <v>2367</v>
      </c>
      <c r="AQ361" t="str">
        <f t="shared" si="5"/>
        <v>263115439002yesMale437322Facebook436154383075.9849.9871937.99124.9916</v>
      </c>
      <c r="AR361">
        <f>COUNTIF(AQ$2:AQ361,AQ361)</f>
        <v>1</v>
      </c>
    </row>
    <row r="362" spans="1:44" x14ac:dyDescent="0.25">
      <c r="A362">
        <v>264</v>
      </c>
      <c r="B362">
        <v>176</v>
      </c>
      <c r="C362" s="4">
        <v>43900</v>
      </c>
      <c r="D362">
        <v>3</v>
      </c>
      <c r="E362" t="s">
        <v>34</v>
      </c>
      <c r="F362" t="s">
        <v>45</v>
      </c>
      <c r="G362" t="s">
        <v>55</v>
      </c>
      <c r="H362" t="s">
        <v>58</v>
      </c>
      <c r="I362" s="4">
        <v>43639</v>
      </c>
      <c r="J362">
        <v>1</v>
      </c>
      <c r="K362" t="s">
        <v>61</v>
      </c>
      <c r="L362" s="4">
        <v>43615</v>
      </c>
      <c r="M362" s="4">
        <v>43830</v>
      </c>
      <c r="N362">
        <v>1</v>
      </c>
      <c r="O362" t="s">
        <v>78</v>
      </c>
      <c r="P362" t="s">
        <v>240</v>
      </c>
      <c r="Q362">
        <v>1</v>
      </c>
      <c r="R362" t="s">
        <v>578</v>
      </c>
      <c r="S362" t="s">
        <v>1136</v>
      </c>
      <c r="T362" t="s">
        <v>1659</v>
      </c>
      <c r="U362" t="s">
        <v>67</v>
      </c>
      <c r="V362" t="s">
        <v>1548</v>
      </c>
      <c r="W362">
        <v>14.97</v>
      </c>
      <c r="X362">
        <v>44.97</v>
      </c>
      <c r="Y362">
        <v>1</v>
      </c>
      <c r="Z362" t="s">
        <v>393</v>
      </c>
      <c r="AA362" t="s">
        <v>2345</v>
      </c>
      <c r="AF362" s="4"/>
      <c r="AG362" s="4"/>
      <c r="AH362" t="s">
        <v>78</v>
      </c>
      <c r="AI362" t="s">
        <v>240</v>
      </c>
      <c r="AJ362" t="s">
        <v>578</v>
      </c>
      <c r="AK362" t="s">
        <v>1136</v>
      </c>
      <c r="AL362" t="s">
        <v>1659</v>
      </c>
      <c r="AM362" t="s">
        <v>67</v>
      </c>
      <c r="AN362" t="s">
        <v>1548</v>
      </c>
      <c r="AO362" t="s">
        <v>393</v>
      </c>
      <c r="AP362" t="s">
        <v>2345</v>
      </c>
      <c r="AQ362" t="str">
        <f t="shared" si="5"/>
        <v>264176439003yesFemale436391YouTube436154383014.9744.9781004.99314.9918</v>
      </c>
      <c r="AR362">
        <f>COUNTIF(AQ$2:AQ362,AQ362)</f>
        <v>1</v>
      </c>
    </row>
    <row r="363" spans="1:44" x14ac:dyDescent="0.25">
      <c r="A363">
        <v>265</v>
      </c>
      <c r="B363">
        <v>63</v>
      </c>
      <c r="C363" s="4">
        <v>43901</v>
      </c>
      <c r="D363">
        <v>9</v>
      </c>
      <c r="E363" t="s">
        <v>41</v>
      </c>
      <c r="F363" t="s">
        <v>52</v>
      </c>
      <c r="G363" t="s">
        <v>56</v>
      </c>
      <c r="H363" t="s">
        <v>57</v>
      </c>
      <c r="I363" s="4">
        <v>43739</v>
      </c>
      <c r="J363">
        <v>2</v>
      </c>
      <c r="K363" t="s">
        <v>60</v>
      </c>
      <c r="L363" s="4">
        <v>43615</v>
      </c>
      <c r="M363" s="4">
        <v>43830</v>
      </c>
      <c r="N363">
        <v>1</v>
      </c>
      <c r="O363" t="s">
        <v>70</v>
      </c>
      <c r="P363" t="s">
        <v>232</v>
      </c>
      <c r="Q363">
        <v>1</v>
      </c>
      <c r="R363" t="s">
        <v>475</v>
      </c>
      <c r="S363" t="s">
        <v>1038</v>
      </c>
      <c r="T363" t="s">
        <v>1527</v>
      </c>
      <c r="U363" t="s">
        <v>80</v>
      </c>
      <c r="V363" t="s">
        <v>1517</v>
      </c>
      <c r="W363">
        <v>73.98</v>
      </c>
      <c r="X363">
        <v>39.979999999999997</v>
      </c>
      <c r="Y363">
        <v>1</v>
      </c>
      <c r="Z363" t="s">
        <v>673</v>
      </c>
      <c r="AA363" t="s">
        <v>2348</v>
      </c>
      <c r="AF363" s="4"/>
      <c r="AG363" s="4"/>
      <c r="AH363" t="s">
        <v>70</v>
      </c>
      <c r="AI363" t="s">
        <v>232</v>
      </c>
      <c r="AJ363" t="s">
        <v>475</v>
      </c>
      <c r="AK363" t="s">
        <v>1038</v>
      </c>
      <c r="AL363" t="s">
        <v>1527</v>
      </c>
      <c r="AM363" t="s">
        <v>80</v>
      </c>
      <c r="AN363" t="s">
        <v>1517</v>
      </c>
      <c r="AO363" t="s">
        <v>673</v>
      </c>
      <c r="AP363" t="s">
        <v>2348</v>
      </c>
      <c r="AQ363" t="str">
        <f t="shared" si="5"/>
        <v>26563439019noMale437392Facebook436154383073.9839.98515336.99219.9912</v>
      </c>
      <c r="AR363">
        <f>COUNTIF(AQ$2:AQ363,AQ363)</f>
        <v>1</v>
      </c>
    </row>
    <row r="364" spans="1:44" x14ac:dyDescent="0.25">
      <c r="A364">
        <v>266</v>
      </c>
      <c r="B364">
        <v>230</v>
      </c>
      <c r="C364" s="4">
        <v>43901</v>
      </c>
      <c r="D364">
        <v>1</v>
      </c>
      <c r="E364" t="s">
        <v>39</v>
      </c>
      <c r="F364" t="s">
        <v>50</v>
      </c>
      <c r="G364" t="s">
        <v>56</v>
      </c>
      <c r="H364" t="s">
        <v>58</v>
      </c>
      <c r="I364" s="4">
        <v>43661</v>
      </c>
      <c r="J364">
        <v>3</v>
      </c>
      <c r="K364" t="s">
        <v>59</v>
      </c>
      <c r="L364" s="4">
        <v>43615</v>
      </c>
      <c r="M364" s="4">
        <v>43830</v>
      </c>
      <c r="N364">
        <v>2</v>
      </c>
      <c r="O364" t="s">
        <v>103</v>
      </c>
      <c r="P364" t="s">
        <v>265</v>
      </c>
      <c r="Q364">
        <v>2</v>
      </c>
      <c r="R364" t="s">
        <v>579</v>
      </c>
      <c r="S364" t="s">
        <v>1137</v>
      </c>
      <c r="T364" t="s">
        <v>1660</v>
      </c>
      <c r="U364" t="s">
        <v>85</v>
      </c>
      <c r="V364" t="s">
        <v>2054</v>
      </c>
      <c r="W364">
        <v>85.97</v>
      </c>
      <c r="X364">
        <v>39.97</v>
      </c>
      <c r="Y364">
        <v>2</v>
      </c>
      <c r="Z364" t="s">
        <v>2152</v>
      </c>
      <c r="AA364" t="s">
        <v>2432</v>
      </c>
      <c r="AF364" s="4"/>
      <c r="AG364" s="4"/>
      <c r="AH364" t="s">
        <v>69</v>
      </c>
      <c r="AI364" t="s">
        <v>231</v>
      </c>
      <c r="AJ364" t="s">
        <v>878</v>
      </c>
      <c r="AK364" t="s">
        <v>1415</v>
      </c>
      <c r="AL364" t="s">
        <v>1930</v>
      </c>
      <c r="AM364" t="s">
        <v>69</v>
      </c>
      <c r="AN364" t="s">
        <v>1517</v>
      </c>
      <c r="AO364" t="s">
        <v>69</v>
      </c>
      <c r="AP364" t="s">
        <v>2360</v>
      </c>
      <c r="AQ364" t="str">
        <f t="shared" si="5"/>
        <v>266230439011noFemale436613Google Ads436154383085.9739.97112145.99119.991</v>
      </c>
      <c r="AR364">
        <f>COUNTIF(AQ$2:AQ364,AQ364)</f>
        <v>1</v>
      </c>
    </row>
    <row r="365" spans="1:44" x14ac:dyDescent="0.25">
      <c r="A365">
        <v>266</v>
      </c>
      <c r="B365">
        <v>230</v>
      </c>
      <c r="C365" s="4">
        <v>43901</v>
      </c>
      <c r="D365">
        <v>1</v>
      </c>
      <c r="E365" t="s">
        <v>39</v>
      </c>
      <c r="F365" t="s">
        <v>50</v>
      </c>
      <c r="G365" t="s">
        <v>56</v>
      </c>
      <c r="H365" t="s">
        <v>58</v>
      </c>
      <c r="I365" s="4">
        <v>43661</v>
      </c>
      <c r="J365">
        <v>3</v>
      </c>
      <c r="K365" t="s">
        <v>59</v>
      </c>
      <c r="L365" s="4">
        <v>43615</v>
      </c>
      <c r="M365" s="4">
        <v>43830</v>
      </c>
      <c r="N365">
        <v>2</v>
      </c>
      <c r="O365" t="s">
        <v>103</v>
      </c>
      <c r="P365" t="s">
        <v>265</v>
      </c>
      <c r="Q365">
        <v>2</v>
      </c>
      <c r="R365" t="s">
        <v>579</v>
      </c>
      <c r="S365" t="s">
        <v>1137</v>
      </c>
      <c r="T365" t="s">
        <v>1660</v>
      </c>
      <c r="U365" t="s">
        <v>85</v>
      </c>
      <c r="V365" t="s">
        <v>2054</v>
      </c>
      <c r="W365">
        <v>85.97</v>
      </c>
      <c r="X365">
        <v>39.97</v>
      </c>
      <c r="Y365">
        <v>2</v>
      </c>
      <c r="Z365" t="s">
        <v>2152</v>
      </c>
      <c r="AA365" t="s">
        <v>2432</v>
      </c>
      <c r="AF365" s="4"/>
      <c r="AG365" s="4"/>
      <c r="AH365" t="s">
        <v>67</v>
      </c>
      <c r="AI365" t="s">
        <v>229</v>
      </c>
      <c r="AJ365" t="s">
        <v>573</v>
      </c>
      <c r="AK365" t="s">
        <v>1131</v>
      </c>
      <c r="AL365" t="s">
        <v>1517</v>
      </c>
      <c r="AM365" t="s">
        <v>80</v>
      </c>
      <c r="AN365" t="s">
        <v>1562</v>
      </c>
      <c r="AO365" t="s">
        <v>872</v>
      </c>
      <c r="AP365" t="s">
        <v>2388</v>
      </c>
      <c r="AQ365" t="str">
        <f t="shared" si="5"/>
        <v>266230439011noFemale436613Google Ads436154383085.9739.9734619.9929.9919</v>
      </c>
      <c r="AR365">
        <f>COUNTIF(AQ$2:AQ365,AQ365)</f>
        <v>1</v>
      </c>
    </row>
    <row r="366" spans="1:44" x14ac:dyDescent="0.25">
      <c r="A366">
        <v>267</v>
      </c>
      <c r="B366">
        <v>293</v>
      </c>
      <c r="C366" s="4">
        <v>43901</v>
      </c>
      <c r="D366">
        <v>5</v>
      </c>
      <c r="E366" t="s">
        <v>36</v>
      </c>
      <c r="F366" t="s">
        <v>47</v>
      </c>
      <c r="G366" t="s">
        <v>56</v>
      </c>
      <c r="H366" t="s">
        <v>58</v>
      </c>
      <c r="I366" s="4">
        <v>43621</v>
      </c>
      <c r="J366">
        <v>3</v>
      </c>
      <c r="K366" t="s">
        <v>59</v>
      </c>
      <c r="L366" s="4">
        <v>43615</v>
      </c>
      <c r="M366" s="4">
        <v>43830</v>
      </c>
      <c r="N366">
        <v>1</v>
      </c>
      <c r="O366" t="s">
        <v>129</v>
      </c>
      <c r="P366" t="s">
        <v>291</v>
      </c>
      <c r="Q366">
        <v>2</v>
      </c>
      <c r="R366" t="s">
        <v>580</v>
      </c>
      <c r="S366" t="s">
        <v>1138</v>
      </c>
      <c r="T366" t="s">
        <v>1661</v>
      </c>
      <c r="U366" t="s">
        <v>180</v>
      </c>
      <c r="V366" t="s">
        <v>1869</v>
      </c>
      <c r="W366">
        <v>296.97000000000003</v>
      </c>
      <c r="X366">
        <v>44.97</v>
      </c>
      <c r="Y366">
        <v>2</v>
      </c>
      <c r="Z366" t="s">
        <v>2153</v>
      </c>
      <c r="AA366" t="s">
        <v>2433</v>
      </c>
      <c r="AF366" s="4"/>
      <c r="AG366" s="4"/>
      <c r="AH366" t="s">
        <v>84</v>
      </c>
      <c r="AI366" t="s">
        <v>246</v>
      </c>
      <c r="AJ366" t="s">
        <v>438</v>
      </c>
      <c r="AK366" t="s">
        <v>1000</v>
      </c>
      <c r="AL366" t="s">
        <v>1532</v>
      </c>
      <c r="AM366" t="s">
        <v>80</v>
      </c>
      <c r="AN366" t="s">
        <v>1548</v>
      </c>
      <c r="AO366" t="s">
        <v>645</v>
      </c>
      <c r="AP366" t="s">
        <v>2347</v>
      </c>
      <c r="AQ366" t="str">
        <f t="shared" si="5"/>
        <v>267293439015noFemale436213Google Ads4361543830296.9744.97981133.99214.9913</v>
      </c>
      <c r="AR366">
        <f>COUNTIF(AQ$2:AQ366,AQ366)</f>
        <v>1</v>
      </c>
    </row>
    <row r="367" spans="1:44" x14ac:dyDescent="0.25">
      <c r="A367">
        <v>267</v>
      </c>
      <c r="B367">
        <v>293</v>
      </c>
      <c r="C367" s="4">
        <v>43901</v>
      </c>
      <c r="D367">
        <v>5</v>
      </c>
      <c r="E367" t="s">
        <v>36</v>
      </c>
      <c r="F367" t="s">
        <v>47</v>
      </c>
      <c r="G367" t="s">
        <v>56</v>
      </c>
      <c r="H367" t="s">
        <v>58</v>
      </c>
      <c r="I367" s="4">
        <v>43621</v>
      </c>
      <c r="J367">
        <v>3</v>
      </c>
      <c r="K367" t="s">
        <v>59</v>
      </c>
      <c r="L367" s="4">
        <v>43615</v>
      </c>
      <c r="M367" s="4">
        <v>43830</v>
      </c>
      <c r="N367">
        <v>1</v>
      </c>
      <c r="O367" t="s">
        <v>129</v>
      </c>
      <c r="P367" t="s">
        <v>291</v>
      </c>
      <c r="Q367">
        <v>2</v>
      </c>
      <c r="R367" t="s">
        <v>580</v>
      </c>
      <c r="S367" t="s">
        <v>1138</v>
      </c>
      <c r="T367" t="s">
        <v>1661</v>
      </c>
      <c r="U367" t="s">
        <v>180</v>
      </c>
      <c r="V367" t="s">
        <v>1869</v>
      </c>
      <c r="W367">
        <v>296.97000000000003</v>
      </c>
      <c r="X367">
        <v>44.97</v>
      </c>
      <c r="Y367">
        <v>2</v>
      </c>
      <c r="Z367" t="s">
        <v>2153</v>
      </c>
      <c r="AA367" t="s">
        <v>2433</v>
      </c>
      <c r="AF367" s="4"/>
      <c r="AG367" s="4"/>
      <c r="AH367" t="s">
        <v>84</v>
      </c>
      <c r="AI367" t="s">
        <v>246</v>
      </c>
      <c r="AJ367" t="s">
        <v>543</v>
      </c>
      <c r="AK367" t="s">
        <v>1104</v>
      </c>
      <c r="AL367" t="s">
        <v>1631</v>
      </c>
      <c r="AM367" t="s">
        <v>69</v>
      </c>
      <c r="AN367" t="s">
        <v>1548</v>
      </c>
      <c r="AO367" t="s">
        <v>86</v>
      </c>
      <c r="AP367" t="s">
        <v>2350</v>
      </c>
      <c r="AQ367" t="str">
        <f t="shared" si="5"/>
        <v>267293439015noFemale436213Google Ads4361543830296.9744.97915728.99114.997</v>
      </c>
      <c r="AR367">
        <f>COUNTIF(AQ$2:AQ367,AQ367)</f>
        <v>1</v>
      </c>
    </row>
    <row r="368" spans="1:44" x14ac:dyDescent="0.25">
      <c r="A368">
        <v>268</v>
      </c>
      <c r="B368">
        <v>370</v>
      </c>
      <c r="C368" s="4">
        <v>43902</v>
      </c>
      <c r="D368">
        <v>9</v>
      </c>
      <c r="E368" t="s">
        <v>41</v>
      </c>
      <c r="F368" t="s">
        <v>52</v>
      </c>
      <c r="G368" t="s">
        <v>55</v>
      </c>
      <c r="H368" t="s">
        <v>58</v>
      </c>
      <c r="I368" s="4">
        <v>43739</v>
      </c>
      <c r="J368">
        <v>2</v>
      </c>
      <c r="K368" t="s">
        <v>60</v>
      </c>
      <c r="L368" s="4">
        <v>43615</v>
      </c>
      <c r="M368" s="4">
        <v>43830</v>
      </c>
      <c r="N368">
        <v>2</v>
      </c>
      <c r="O368" t="s">
        <v>85</v>
      </c>
      <c r="P368" t="s">
        <v>247</v>
      </c>
      <c r="Q368">
        <v>2</v>
      </c>
      <c r="R368" t="s">
        <v>581</v>
      </c>
      <c r="S368" t="s">
        <v>1139</v>
      </c>
      <c r="T368" t="s">
        <v>1662</v>
      </c>
      <c r="U368" t="s">
        <v>180</v>
      </c>
      <c r="V368" t="s">
        <v>2037</v>
      </c>
      <c r="W368">
        <v>79.89</v>
      </c>
      <c r="X368">
        <v>64.97</v>
      </c>
      <c r="Y368">
        <v>2</v>
      </c>
      <c r="Z368" t="s">
        <v>2154</v>
      </c>
      <c r="AA368" t="s">
        <v>2434</v>
      </c>
      <c r="AF368" s="4"/>
      <c r="AG368" s="4"/>
      <c r="AH368" t="s">
        <v>69</v>
      </c>
      <c r="AI368" t="s">
        <v>231</v>
      </c>
      <c r="AJ368" t="s">
        <v>393</v>
      </c>
      <c r="AK368" t="s">
        <v>955</v>
      </c>
      <c r="AL368" t="s">
        <v>1489</v>
      </c>
      <c r="AM368" t="s">
        <v>80</v>
      </c>
      <c r="AN368" t="s">
        <v>1577</v>
      </c>
      <c r="AO368" t="s">
        <v>78</v>
      </c>
      <c r="AP368" t="s">
        <v>2330</v>
      </c>
      <c r="AQ368" t="str">
        <f t="shared" si="5"/>
        <v>268370439029yesFemale437392Facebook436154383079.8964.9711828.95224.998</v>
      </c>
      <c r="AR368">
        <f>COUNTIF(AQ$2:AQ368,AQ368)</f>
        <v>1</v>
      </c>
    </row>
    <row r="369" spans="1:44" x14ac:dyDescent="0.25">
      <c r="A369">
        <v>268</v>
      </c>
      <c r="B369">
        <v>370</v>
      </c>
      <c r="C369" s="4">
        <v>43902</v>
      </c>
      <c r="D369">
        <v>9</v>
      </c>
      <c r="E369" t="s">
        <v>41</v>
      </c>
      <c r="F369" t="s">
        <v>52</v>
      </c>
      <c r="G369" t="s">
        <v>55</v>
      </c>
      <c r="H369" t="s">
        <v>58</v>
      </c>
      <c r="I369" s="4">
        <v>43739</v>
      </c>
      <c r="J369">
        <v>2</v>
      </c>
      <c r="K369" t="s">
        <v>60</v>
      </c>
      <c r="L369" s="4">
        <v>43615</v>
      </c>
      <c r="M369" s="4">
        <v>43830</v>
      </c>
      <c r="N369">
        <v>2</v>
      </c>
      <c r="O369" t="s">
        <v>85</v>
      </c>
      <c r="P369" t="s">
        <v>247</v>
      </c>
      <c r="Q369">
        <v>2</v>
      </c>
      <c r="R369" t="s">
        <v>581</v>
      </c>
      <c r="S369" t="s">
        <v>1139</v>
      </c>
      <c r="T369" t="s">
        <v>1662</v>
      </c>
      <c r="U369" t="s">
        <v>180</v>
      </c>
      <c r="V369" t="s">
        <v>2037</v>
      </c>
      <c r="W369">
        <v>79.89</v>
      </c>
      <c r="X369">
        <v>64.97</v>
      </c>
      <c r="Y369">
        <v>2</v>
      </c>
      <c r="Z369" t="s">
        <v>2154</v>
      </c>
      <c r="AA369" t="s">
        <v>2434</v>
      </c>
      <c r="AF369" s="4"/>
      <c r="AG369" s="4"/>
      <c r="AH369" t="s">
        <v>80</v>
      </c>
      <c r="AI369" t="s">
        <v>242</v>
      </c>
      <c r="AJ369" t="s">
        <v>586</v>
      </c>
      <c r="AK369" t="s">
        <v>966</v>
      </c>
      <c r="AL369" t="s">
        <v>1667</v>
      </c>
      <c r="AM369" t="s">
        <v>69</v>
      </c>
      <c r="AN369" t="s">
        <v>1548</v>
      </c>
      <c r="AO369" t="s">
        <v>67</v>
      </c>
      <c r="AP369" t="s">
        <v>2373</v>
      </c>
      <c r="AQ369" t="str">
        <f t="shared" si="5"/>
        <v>268370439029yesFemale437392Facebook436154383079.8964.9727021.99114.993</v>
      </c>
      <c r="AR369">
        <f>COUNTIF(AQ$2:AQ369,AQ369)</f>
        <v>1</v>
      </c>
    </row>
    <row r="370" spans="1:44" x14ac:dyDescent="0.25">
      <c r="A370">
        <v>269</v>
      </c>
      <c r="B370">
        <v>324</v>
      </c>
      <c r="C370" s="4">
        <v>43904</v>
      </c>
      <c r="D370">
        <v>1</v>
      </c>
      <c r="E370" t="s">
        <v>39</v>
      </c>
      <c r="F370" t="s">
        <v>50</v>
      </c>
      <c r="G370" t="s">
        <v>56</v>
      </c>
      <c r="H370" t="s">
        <v>58</v>
      </c>
      <c r="I370" s="4">
        <v>43669</v>
      </c>
      <c r="J370">
        <v>1</v>
      </c>
      <c r="K370" t="s">
        <v>61</v>
      </c>
      <c r="L370" s="4">
        <v>43615</v>
      </c>
      <c r="M370" s="4">
        <v>43830</v>
      </c>
      <c r="N370">
        <v>2</v>
      </c>
      <c r="O370" t="s">
        <v>137</v>
      </c>
      <c r="P370" t="s">
        <v>299</v>
      </c>
      <c r="Q370">
        <v>2</v>
      </c>
      <c r="R370" t="s">
        <v>582</v>
      </c>
      <c r="S370" t="s">
        <v>1140</v>
      </c>
      <c r="T370" t="s">
        <v>1663</v>
      </c>
      <c r="U370" t="s">
        <v>88</v>
      </c>
      <c r="V370" t="s">
        <v>1723</v>
      </c>
      <c r="W370">
        <v>343.88</v>
      </c>
      <c r="X370">
        <v>39.96</v>
      </c>
      <c r="Y370">
        <v>2</v>
      </c>
      <c r="Z370" t="s">
        <v>2155</v>
      </c>
      <c r="AA370" t="s">
        <v>2435</v>
      </c>
      <c r="AF370" s="4"/>
      <c r="AG370" s="4"/>
      <c r="AH370" t="s">
        <v>78</v>
      </c>
      <c r="AI370" t="s">
        <v>240</v>
      </c>
      <c r="AJ370" t="s">
        <v>668</v>
      </c>
      <c r="AK370" t="s">
        <v>1212</v>
      </c>
      <c r="AL370" t="s">
        <v>1735</v>
      </c>
      <c r="AM370" t="s">
        <v>80</v>
      </c>
      <c r="AN370" t="s">
        <v>1562</v>
      </c>
      <c r="AO370" t="s">
        <v>393</v>
      </c>
      <c r="AP370" t="s">
        <v>2345</v>
      </c>
      <c r="AQ370" t="str">
        <f t="shared" si="5"/>
        <v>269324439041noFemale436691YouTube4361543830343.8839.968138149.9929.9918</v>
      </c>
      <c r="AR370">
        <f>COUNTIF(AQ$2:AQ370,AQ370)</f>
        <v>1</v>
      </c>
    </row>
    <row r="371" spans="1:44" x14ac:dyDescent="0.25">
      <c r="A371">
        <v>269</v>
      </c>
      <c r="B371">
        <v>324</v>
      </c>
      <c r="C371" s="4">
        <v>43904</v>
      </c>
      <c r="D371">
        <v>1</v>
      </c>
      <c r="E371" t="s">
        <v>39</v>
      </c>
      <c r="F371" t="s">
        <v>50</v>
      </c>
      <c r="G371" t="s">
        <v>56</v>
      </c>
      <c r="H371" t="s">
        <v>58</v>
      </c>
      <c r="I371" s="4">
        <v>43669</v>
      </c>
      <c r="J371">
        <v>1</v>
      </c>
      <c r="K371" t="s">
        <v>61</v>
      </c>
      <c r="L371" s="4">
        <v>43615</v>
      </c>
      <c r="M371" s="4">
        <v>43830</v>
      </c>
      <c r="N371">
        <v>2</v>
      </c>
      <c r="O371" t="s">
        <v>137</v>
      </c>
      <c r="P371" t="s">
        <v>299</v>
      </c>
      <c r="Q371">
        <v>2</v>
      </c>
      <c r="R371" t="s">
        <v>582</v>
      </c>
      <c r="S371" t="s">
        <v>1140</v>
      </c>
      <c r="T371" t="s">
        <v>1663</v>
      </c>
      <c r="U371" t="s">
        <v>88</v>
      </c>
      <c r="V371" t="s">
        <v>1723</v>
      </c>
      <c r="W371">
        <v>343.88</v>
      </c>
      <c r="X371">
        <v>39.96</v>
      </c>
      <c r="Y371">
        <v>2</v>
      </c>
      <c r="Z371" t="s">
        <v>2155</v>
      </c>
      <c r="AA371" t="s">
        <v>2435</v>
      </c>
      <c r="AF371" s="4"/>
      <c r="AG371" s="4"/>
      <c r="AH371" t="s">
        <v>65</v>
      </c>
      <c r="AI371" t="s">
        <v>227</v>
      </c>
      <c r="AJ371" t="s">
        <v>389</v>
      </c>
      <c r="AK371" t="s">
        <v>951</v>
      </c>
      <c r="AL371" t="s">
        <v>1485</v>
      </c>
      <c r="AM371" t="s">
        <v>80</v>
      </c>
      <c r="AN371" t="s">
        <v>1562</v>
      </c>
      <c r="AO371" t="s">
        <v>431</v>
      </c>
      <c r="AP371" t="s">
        <v>2326</v>
      </c>
      <c r="AQ371" t="str">
        <f t="shared" ref="AQ371:AQ432" si="6">CONCATENATE($A371,$B371,$C371,$D371,$G371,$H371,$I371,$J371,$K371,$L371,$M371,$W371,$X371,$AB371,$AC371,$AD371,$AE371,$AF371,$AG371,$AH371,$AJ371,$AL371,$AM371,$AN371,$AO371)</f>
        <v>269324439041noFemale436691YouTube4361543830343.8839.961011621.9529.9924</v>
      </c>
      <c r="AR371">
        <f>COUNTIF(AQ$2:AQ371,AQ371)</f>
        <v>1</v>
      </c>
    </row>
    <row r="372" spans="1:44" x14ac:dyDescent="0.25">
      <c r="A372">
        <v>270</v>
      </c>
      <c r="B372">
        <v>440</v>
      </c>
      <c r="C372" s="4">
        <v>43904</v>
      </c>
      <c r="D372">
        <v>6</v>
      </c>
      <c r="E372" t="s">
        <v>33</v>
      </c>
      <c r="F372" t="s">
        <v>44</v>
      </c>
      <c r="G372" t="s">
        <v>55</v>
      </c>
      <c r="H372" t="s">
        <v>58</v>
      </c>
      <c r="I372" s="4">
        <v>43717</v>
      </c>
      <c r="J372">
        <v>1</v>
      </c>
      <c r="K372" t="s">
        <v>61</v>
      </c>
      <c r="L372" s="4">
        <v>43615</v>
      </c>
      <c r="M372" s="4">
        <v>43830</v>
      </c>
      <c r="N372">
        <v>1</v>
      </c>
      <c r="O372" t="s">
        <v>79</v>
      </c>
      <c r="P372" t="s">
        <v>241</v>
      </c>
      <c r="Q372">
        <v>1</v>
      </c>
      <c r="R372" t="s">
        <v>521</v>
      </c>
      <c r="S372" t="s">
        <v>1078</v>
      </c>
      <c r="T372" t="s">
        <v>1611</v>
      </c>
      <c r="U372" t="s">
        <v>67</v>
      </c>
      <c r="V372" t="s">
        <v>1548</v>
      </c>
      <c r="W372">
        <v>167.07</v>
      </c>
      <c r="X372">
        <v>44.97</v>
      </c>
      <c r="Y372">
        <v>1</v>
      </c>
      <c r="Z372" t="s">
        <v>455</v>
      </c>
      <c r="AA372" t="s">
        <v>2340</v>
      </c>
      <c r="AF372" s="4"/>
      <c r="AG372" s="4"/>
      <c r="AH372" t="s">
        <v>79</v>
      </c>
      <c r="AI372" t="s">
        <v>241</v>
      </c>
      <c r="AJ372" t="s">
        <v>521</v>
      </c>
      <c r="AK372" t="s">
        <v>1078</v>
      </c>
      <c r="AL372" t="s">
        <v>1611</v>
      </c>
      <c r="AM372" t="s">
        <v>67</v>
      </c>
      <c r="AN372" t="s">
        <v>1548</v>
      </c>
      <c r="AO372" t="s">
        <v>455</v>
      </c>
      <c r="AP372" t="s">
        <v>2340</v>
      </c>
      <c r="AQ372" t="str">
        <f t="shared" si="6"/>
        <v>270440439046yesFemale437171YouTube4361543830167.0744.97414555.69314.9915</v>
      </c>
      <c r="AR372">
        <f>COUNTIF(AQ$2:AQ372,AQ372)</f>
        <v>1</v>
      </c>
    </row>
    <row r="373" spans="1:44" x14ac:dyDescent="0.25">
      <c r="A373">
        <v>271</v>
      </c>
      <c r="B373">
        <v>6</v>
      </c>
      <c r="C373" s="4">
        <v>43905</v>
      </c>
      <c r="D373">
        <v>9</v>
      </c>
      <c r="E373" t="s">
        <v>41</v>
      </c>
      <c r="F373" t="s">
        <v>52</v>
      </c>
      <c r="G373" t="s">
        <v>55</v>
      </c>
      <c r="H373" t="s">
        <v>57</v>
      </c>
      <c r="I373" s="4">
        <v>43739</v>
      </c>
      <c r="J373">
        <v>2</v>
      </c>
      <c r="K373" t="s">
        <v>60</v>
      </c>
      <c r="L373" s="4">
        <v>43615</v>
      </c>
      <c r="M373" s="4">
        <v>43830</v>
      </c>
      <c r="N373">
        <v>2</v>
      </c>
      <c r="O373" t="s">
        <v>138</v>
      </c>
      <c r="P373" t="s">
        <v>300</v>
      </c>
      <c r="Q373">
        <v>2</v>
      </c>
      <c r="R373" t="s">
        <v>583</v>
      </c>
      <c r="S373" t="s">
        <v>1141</v>
      </c>
      <c r="T373" t="s">
        <v>1664</v>
      </c>
      <c r="U373" t="s">
        <v>2005</v>
      </c>
      <c r="V373" t="s">
        <v>2055</v>
      </c>
      <c r="W373">
        <v>554.97</v>
      </c>
      <c r="X373">
        <v>144.93</v>
      </c>
      <c r="Y373">
        <v>2</v>
      </c>
      <c r="Z373" t="s">
        <v>2156</v>
      </c>
      <c r="AA373" t="s">
        <v>2436</v>
      </c>
      <c r="AF373" s="4"/>
      <c r="AG373" s="4"/>
      <c r="AH373" t="s">
        <v>69</v>
      </c>
      <c r="AI373" t="s">
        <v>231</v>
      </c>
      <c r="AJ373" t="s">
        <v>646</v>
      </c>
      <c r="AK373" t="s">
        <v>987</v>
      </c>
      <c r="AL373" t="s">
        <v>492</v>
      </c>
      <c r="AM373" t="s">
        <v>80</v>
      </c>
      <c r="AN373" t="s">
        <v>1577</v>
      </c>
      <c r="AO373" t="s">
        <v>69</v>
      </c>
      <c r="AP373" t="s">
        <v>2360</v>
      </c>
      <c r="AQ373" t="str">
        <f t="shared" si="6"/>
        <v>2716439059yesMale437392Facebook4361543830554.97144.931124135224.991</v>
      </c>
      <c r="AR373">
        <f>COUNTIF(AQ$2:AQ373,AQ373)</f>
        <v>1</v>
      </c>
    </row>
    <row r="374" spans="1:44" x14ac:dyDescent="0.25">
      <c r="A374">
        <v>271</v>
      </c>
      <c r="B374">
        <v>6</v>
      </c>
      <c r="C374" s="4">
        <v>43905</v>
      </c>
      <c r="D374">
        <v>9</v>
      </c>
      <c r="E374" t="s">
        <v>41</v>
      </c>
      <c r="F374" t="s">
        <v>52</v>
      </c>
      <c r="G374" t="s">
        <v>55</v>
      </c>
      <c r="H374" t="s">
        <v>57</v>
      </c>
      <c r="I374" s="4">
        <v>43739</v>
      </c>
      <c r="J374">
        <v>2</v>
      </c>
      <c r="K374" t="s">
        <v>60</v>
      </c>
      <c r="L374" s="4">
        <v>43615</v>
      </c>
      <c r="M374" s="4">
        <v>43830</v>
      </c>
      <c r="N374">
        <v>2</v>
      </c>
      <c r="O374" t="s">
        <v>138</v>
      </c>
      <c r="P374" t="s">
        <v>300</v>
      </c>
      <c r="Q374">
        <v>2</v>
      </c>
      <c r="R374" t="s">
        <v>583</v>
      </c>
      <c r="S374" t="s">
        <v>1141</v>
      </c>
      <c r="T374" t="s">
        <v>1664</v>
      </c>
      <c r="U374" t="s">
        <v>2005</v>
      </c>
      <c r="V374" t="s">
        <v>2055</v>
      </c>
      <c r="W374">
        <v>554.97</v>
      </c>
      <c r="X374">
        <v>144.93</v>
      </c>
      <c r="Y374">
        <v>2</v>
      </c>
      <c r="Z374" t="s">
        <v>2156</v>
      </c>
      <c r="AA374" t="s">
        <v>2436</v>
      </c>
      <c r="AF374" s="4"/>
      <c r="AG374" s="4"/>
      <c r="AH374" t="s">
        <v>78</v>
      </c>
      <c r="AI374" t="s">
        <v>240</v>
      </c>
      <c r="AJ374" t="s">
        <v>578</v>
      </c>
      <c r="AK374" t="s">
        <v>1136</v>
      </c>
      <c r="AL374" t="s">
        <v>1659</v>
      </c>
      <c r="AM374" t="s">
        <v>67</v>
      </c>
      <c r="AN374" t="s">
        <v>1548</v>
      </c>
      <c r="AO374" t="s">
        <v>393</v>
      </c>
      <c r="AP374" t="s">
        <v>2345</v>
      </c>
      <c r="AQ374" t="str">
        <f t="shared" si="6"/>
        <v>2716439059yesMale437392Facebook4361543830554.97144.9381004.99314.9918</v>
      </c>
      <c r="AR374">
        <f>COUNTIF(AQ$2:AQ374,AQ374)</f>
        <v>1</v>
      </c>
    </row>
    <row r="375" spans="1:44" x14ac:dyDescent="0.25">
      <c r="A375">
        <v>272</v>
      </c>
      <c r="B375">
        <v>331</v>
      </c>
      <c r="C375" s="4">
        <v>43905</v>
      </c>
      <c r="D375">
        <v>9</v>
      </c>
      <c r="E375" t="s">
        <v>41</v>
      </c>
      <c r="F375" t="s">
        <v>52</v>
      </c>
      <c r="G375" t="s">
        <v>56</v>
      </c>
      <c r="H375" t="s">
        <v>57</v>
      </c>
      <c r="I375" s="4">
        <v>43588</v>
      </c>
      <c r="J375">
        <v>1</v>
      </c>
      <c r="L375" s="4"/>
      <c r="M375" s="4"/>
      <c r="N375">
        <v>1</v>
      </c>
      <c r="O375" t="s">
        <v>86</v>
      </c>
      <c r="P375" t="s">
        <v>248</v>
      </c>
      <c r="Q375">
        <v>1</v>
      </c>
      <c r="R375" t="s">
        <v>584</v>
      </c>
      <c r="S375" t="s">
        <v>1062</v>
      </c>
      <c r="T375" t="s">
        <v>1665</v>
      </c>
      <c r="U375" t="s">
        <v>69</v>
      </c>
      <c r="V375" t="s">
        <v>1577</v>
      </c>
      <c r="W375">
        <v>61.97</v>
      </c>
      <c r="X375">
        <v>24.99</v>
      </c>
      <c r="Y375">
        <v>1</v>
      </c>
      <c r="Z375" t="s">
        <v>530</v>
      </c>
      <c r="AA375" t="s">
        <v>2367</v>
      </c>
      <c r="AF375" s="4"/>
      <c r="AG375" s="4"/>
      <c r="AH375" t="s">
        <v>86</v>
      </c>
      <c r="AI375" t="s">
        <v>248</v>
      </c>
      <c r="AJ375" t="s">
        <v>584</v>
      </c>
      <c r="AK375" t="s">
        <v>1062</v>
      </c>
      <c r="AL375" t="s">
        <v>1665</v>
      </c>
      <c r="AM375" t="s">
        <v>69</v>
      </c>
      <c r="AN375" t="s">
        <v>1577</v>
      </c>
      <c r="AO375" t="s">
        <v>530</v>
      </c>
      <c r="AP375" t="s">
        <v>2367</v>
      </c>
      <c r="AQ375" t="str">
        <f t="shared" si="6"/>
        <v>272331439059noMale43588161.9724.9978261.97124.9916</v>
      </c>
      <c r="AR375">
        <f>COUNTIF(AQ$2:AQ375,AQ375)</f>
        <v>1</v>
      </c>
    </row>
    <row r="376" spans="1:44" x14ac:dyDescent="0.25">
      <c r="A376">
        <v>273</v>
      </c>
      <c r="B376">
        <v>460</v>
      </c>
      <c r="C376" s="4">
        <v>43905</v>
      </c>
      <c r="D376">
        <v>11</v>
      </c>
      <c r="E376" t="s">
        <v>37</v>
      </c>
      <c r="F376" t="s">
        <v>48</v>
      </c>
      <c r="G376" t="s">
        <v>56</v>
      </c>
      <c r="H376" t="s">
        <v>57</v>
      </c>
      <c r="I376" s="4">
        <v>43836</v>
      </c>
      <c r="J376">
        <v>4</v>
      </c>
      <c r="K376" t="s">
        <v>61</v>
      </c>
      <c r="L376" s="4">
        <v>43831</v>
      </c>
      <c r="M376" s="4">
        <v>43861</v>
      </c>
      <c r="N376">
        <v>2</v>
      </c>
      <c r="O376" t="s">
        <v>128</v>
      </c>
      <c r="P376" t="s">
        <v>290</v>
      </c>
      <c r="Q376">
        <v>2</v>
      </c>
      <c r="R376" t="s">
        <v>585</v>
      </c>
      <c r="S376" t="s">
        <v>1142</v>
      </c>
      <c r="T376" t="s">
        <v>1666</v>
      </c>
      <c r="U376" t="s">
        <v>75</v>
      </c>
      <c r="V376" t="s">
        <v>2039</v>
      </c>
      <c r="W376">
        <v>235.95</v>
      </c>
      <c r="X376">
        <v>64.95</v>
      </c>
      <c r="Y376">
        <v>2</v>
      </c>
      <c r="Z376" t="s">
        <v>2095</v>
      </c>
      <c r="AA376" t="s">
        <v>2363</v>
      </c>
      <c r="AB376">
        <v>3</v>
      </c>
      <c r="AC376" t="s">
        <v>2633</v>
      </c>
      <c r="AD376">
        <v>775</v>
      </c>
      <c r="AE376" t="s">
        <v>2637</v>
      </c>
      <c r="AF376" s="4">
        <v>43901</v>
      </c>
      <c r="AG376" s="4">
        <v>43951</v>
      </c>
      <c r="AH376" t="s">
        <v>90</v>
      </c>
      <c r="AI376" t="s">
        <v>252</v>
      </c>
      <c r="AJ376" t="s">
        <v>427</v>
      </c>
      <c r="AK376" t="s">
        <v>989</v>
      </c>
      <c r="AL376" t="s">
        <v>1522</v>
      </c>
      <c r="AM376" t="s">
        <v>80</v>
      </c>
      <c r="AN376" t="s">
        <v>1562</v>
      </c>
      <c r="AO376" t="s">
        <v>645</v>
      </c>
      <c r="AP376" t="s">
        <v>2347</v>
      </c>
      <c r="AQ376" t="str">
        <f t="shared" si="6"/>
        <v>2734604390511noMale438364YouTube4383143861235.9564.953control775Showing discount on the products page as well439014395167581.9929.9913</v>
      </c>
      <c r="AR376">
        <f>COUNTIF(AQ$2:AQ376,AQ376)</f>
        <v>1</v>
      </c>
    </row>
    <row r="377" spans="1:44" x14ac:dyDescent="0.25">
      <c r="A377">
        <v>273</v>
      </c>
      <c r="B377">
        <v>460</v>
      </c>
      <c r="C377" s="4">
        <v>43905</v>
      </c>
      <c r="D377">
        <v>11</v>
      </c>
      <c r="E377" t="s">
        <v>37</v>
      </c>
      <c r="F377" t="s">
        <v>48</v>
      </c>
      <c r="G377" t="s">
        <v>56</v>
      </c>
      <c r="H377" t="s">
        <v>57</v>
      </c>
      <c r="I377" s="4">
        <v>43836</v>
      </c>
      <c r="J377">
        <v>4</v>
      </c>
      <c r="K377" t="s">
        <v>61</v>
      </c>
      <c r="L377" s="4">
        <v>43831</v>
      </c>
      <c r="M377" s="4">
        <v>43861</v>
      </c>
      <c r="N377">
        <v>2</v>
      </c>
      <c r="O377" t="s">
        <v>128</v>
      </c>
      <c r="P377" t="s">
        <v>290</v>
      </c>
      <c r="Q377">
        <v>2</v>
      </c>
      <c r="R377" t="s">
        <v>585</v>
      </c>
      <c r="S377" t="s">
        <v>1142</v>
      </c>
      <c r="T377" t="s">
        <v>1666</v>
      </c>
      <c r="U377" t="s">
        <v>75</v>
      </c>
      <c r="V377" t="s">
        <v>2039</v>
      </c>
      <c r="W377">
        <v>235.95</v>
      </c>
      <c r="X377">
        <v>64.95</v>
      </c>
      <c r="Y377">
        <v>2</v>
      </c>
      <c r="Z377" t="s">
        <v>2095</v>
      </c>
      <c r="AA377" t="s">
        <v>2363</v>
      </c>
      <c r="AB377">
        <v>3</v>
      </c>
      <c r="AC377" t="s">
        <v>2633</v>
      </c>
      <c r="AD377">
        <v>775</v>
      </c>
      <c r="AE377" t="s">
        <v>2637</v>
      </c>
      <c r="AF377" s="4">
        <v>43901</v>
      </c>
      <c r="AG377" s="4">
        <v>43951</v>
      </c>
      <c r="AH377" t="s">
        <v>80</v>
      </c>
      <c r="AI377" t="s">
        <v>242</v>
      </c>
      <c r="AJ377" t="s">
        <v>507</v>
      </c>
      <c r="AK377" t="s">
        <v>1070</v>
      </c>
      <c r="AL377" t="s">
        <v>1597</v>
      </c>
      <c r="AM377" t="s">
        <v>67</v>
      </c>
      <c r="AN377" t="s">
        <v>1548</v>
      </c>
      <c r="AO377" t="s">
        <v>69</v>
      </c>
      <c r="AP377" t="s">
        <v>2360</v>
      </c>
      <c r="AQ377" t="str">
        <f t="shared" si="6"/>
        <v>2734604390511noMale438364YouTube4383143861235.9564.953control775Showing discount on the products page as well439014395123323.99314.991</v>
      </c>
      <c r="AR377">
        <f>COUNTIF(AQ$2:AQ377,AQ377)</f>
        <v>1</v>
      </c>
    </row>
    <row r="378" spans="1:44" x14ac:dyDescent="0.25">
      <c r="A378">
        <v>274</v>
      </c>
      <c r="B378">
        <v>43</v>
      </c>
      <c r="C378" s="4">
        <v>43906</v>
      </c>
      <c r="D378">
        <v>2</v>
      </c>
      <c r="E378" t="s">
        <v>38</v>
      </c>
      <c r="F378" t="s">
        <v>49</v>
      </c>
      <c r="G378" t="s">
        <v>56</v>
      </c>
      <c r="H378" t="s">
        <v>58</v>
      </c>
      <c r="I378" s="4">
        <v>43700</v>
      </c>
      <c r="J378">
        <v>1</v>
      </c>
      <c r="K378" t="s">
        <v>61</v>
      </c>
      <c r="L378" s="4">
        <v>43615</v>
      </c>
      <c r="M378" s="4">
        <v>43830</v>
      </c>
      <c r="N378">
        <v>1</v>
      </c>
      <c r="O378" t="s">
        <v>80</v>
      </c>
      <c r="P378" t="s">
        <v>242</v>
      </c>
      <c r="Q378">
        <v>1</v>
      </c>
      <c r="R378" t="s">
        <v>586</v>
      </c>
      <c r="S378" t="s">
        <v>966</v>
      </c>
      <c r="T378" t="s">
        <v>1667</v>
      </c>
      <c r="U378" t="s">
        <v>80</v>
      </c>
      <c r="V378" t="s">
        <v>1548</v>
      </c>
      <c r="W378">
        <v>43.98</v>
      </c>
      <c r="X378">
        <v>29.98</v>
      </c>
      <c r="Y378">
        <v>1</v>
      </c>
      <c r="Z378" t="s">
        <v>67</v>
      </c>
      <c r="AA378" t="s">
        <v>2373</v>
      </c>
      <c r="AF378" s="4"/>
      <c r="AG378" s="4"/>
      <c r="AH378" t="s">
        <v>80</v>
      </c>
      <c r="AI378" t="s">
        <v>242</v>
      </c>
      <c r="AJ378" t="s">
        <v>586</v>
      </c>
      <c r="AK378" t="s">
        <v>966</v>
      </c>
      <c r="AL378" t="s">
        <v>1667</v>
      </c>
      <c r="AM378" t="s">
        <v>80</v>
      </c>
      <c r="AN378" t="s">
        <v>1548</v>
      </c>
      <c r="AO378" t="s">
        <v>67</v>
      </c>
      <c r="AP378" t="s">
        <v>2373</v>
      </c>
      <c r="AQ378" t="str">
        <f t="shared" si="6"/>
        <v>27443439062noFemale437001YouTube436154383043.9829.9827021.99214.993</v>
      </c>
      <c r="AR378">
        <f>COUNTIF(AQ$2:AQ378,AQ378)</f>
        <v>1</v>
      </c>
    </row>
    <row r="379" spans="1:44" x14ac:dyDescent="0.25">
      <c r="A379">
        <v>275</v>
      </c>
      <c r="B379">
        <v>451</v>
      </c>
      <c r="C379" s="4">
        <v>43907</v>
      </c>
      <c r="D379">
        <v>5</v>
      </c>
      <c r="E379" t="s">
        <v>36</v>
      </c>
      <c r="F379" t="s">
        <v>47</v>
      </c>
      <c r="G379" t="s">
        <v>56</v>
      </c>
      <c r="H379" t="s">
        <v>58</v>
      </c>
      <c r="I379" s="4">
        <v>43890</v>
      </c>
      <c r="J379">
        <v>6</v>
      </c>
      <c r="L379" s="4"/>
      <c r="M379" s="4"/>
      <c r="N379">
        <v>1</v>
      </c>
      <c r="O379" t="s">
        <v>80</v>
      </c>
      <c r="P379" t="s">
        <v>242</v>
      </c>
      <c r="Q379">
        <v>1</v>
      </c>
      <c r="R379" t="s">
        <v>587</v>
      </c>
      <c r="S379" t="s">
        <v>1143</v>
      </c>
      <c r="T379" t="s">
        <v>1668</v>
      </c>
      <c r="U379" t="s">
        <v>69</v>
      </c>
      <c r="V379" t="s">
        <v>1548</v>
      </c>
      <c r="W379">
        <v>31.29</v>
      </c>
      <c r="X379">
        <v>14.99</v>
      </c>
      <c r="Y379">
        <v>1</v>
      </c>
      <c r="Z379" t="s">
        <v>79</v>
      </c>
      <c r="AA379" t="s">
        <v>2349</v>
      </c>
      <c r="AB379">
        <v>3</v>
      </c>
      <c r="AC379" t="s">
        <v>2633</v>
      </c>
      <c r="AD379">
        <v>771</v>
      </c>
      <c r="AE379" t="s">
        <v>2637</v>
      </c>
      <c r="AF379" s="4">
        <v>43901</v>
      </c>
      <c r="AG379" s="4">
        <v>43951</v>
      </c>
      <c r="AH379" t="s">
        <v>80</v>
      </c>
      <c r="AI379" t="s">
        <v>242</v>
      </c>
      <c r="AJ379" t="s">
        <v>587</v>
      </c>
      <c r="AK379" t="s">
        <v>1143</v>
      </c>
      <c r="AL379" t="s">
        <v>1668</v>
      </c>
      <c r="AM379" t="s">
        <v>69</v>
      </c>
      <c r="AN379" t="s">
        <v>1548</v>
      </c>
      <c r="AO379" t="s">
        <v>79</v>
      </c>
      <c r="AP379" t="s">
        <v>2349</v>
      </c>
      <c r="AQ379" t="str">
        <f t="shared" si="6"/>
        <v>275451439075noFemale43890631.2914.993control771Showing discount on the products page as well439014395127431.29114.994</v>
      </c>
      <c r="AR379">
        <f>COUNTIF(AQ$2:AQ379,AQ379)</f>
        <v>1</v>
      </c>
    </row>
    <row r="380" spans="1:44" x14ac:dyDescent="0.25">
      <c r="A380">
        <v>276</v>
      </c>
      <c r="B380">
        <v>488</v>
      </c>
      <c r="C380" s="4">
        <v>43907</v>
      </c>
      <c r="D380">
        <v>6</v>
      </c>
      <c r="E380" t="s">
        <v>33</v>
      </c>
      <c r="F380" t="s">
        <v>44</v>
      </c>
      <c r="G380" t="s">
        <v>56</v>
      </c>
      <c r="H380" t="s">
        <v>58</v>
      </c>
      <c r="I380" s="4">
        <v>43855</v>
      </c>
      <c r="J380">
        <v>4</v>
      </c>
      <c r="K380" t="s">
        <v>61</v>
      </c>
      <c r="L380" s="4">
        <v>43831</v>
      </c>
      <c r="M380" s="4">
        <v>43861</v>
      </c>
      <c r="N380">
        <v>2</v>
      </c>
      <c r="O380" t="s">
        <v>118</v>
      </c>
      <c r="P380" t="s">
        <v>280</v>
      </c>
      <c r="Q380">
        <v>2</v>
      </c>
      <c r="R380" t="s">
        <v>588</v>
      </c>
      <c r="S380" t="s">
        <v>1144</v>
      </c>
      <c r="T380" t="s">
        <v>1669</v>
      </c>
      <c r="U380" t="s">
        <v>85</v>
      </c>
      <c r="V380" t="s">
        <v>2039</v>
      </c>
      <c r="W380">
        <v>109.97</v>
      </c>
      <c r="X380">
        <v>39.97</v>
      </c>
      <c r="Y380">
        <v>2</v>
      </c>
      <c r="Z380" t="s">
        <v>2153</v>
      </c>
      <c r="AA380" t="s">
        <v>2433</v>
      </c>
      <c r="AF380" s="4"/>
      <c r="AG380" s="4"/>
      <c r="AH380" t="s">
        <v>90</v>
      </c>
      <c r="AI380" t="s">
        <v>252</v>
      </c>
      <c r="AJ380" t="s">
        <v>427</v>
      </c>
      <c r="AK380" t="s">
        <v>989</v>
      </c>
      <c r="AL380" t="s">
        <v>1522</v>
      </c>
      <c r="AM380" t="s">
        <v>69</v>
      </c>
      <c r="AN380" t="s">
        <v>1562</v>
      </c>
      <c r="AO380" t="s">
        <v>645</v>
      </c>
      <c r="AP380" t="s">
        <v>2347</v>
      </c>
      <c r="AQ380" t="str">
        <f t="shared" si="6"/>
        <v>276488439076noFemale438554YouTube4383143861109.9739.9767581.9919.9913</v>
      </c>
      <c r="AR380">
        <f>COUNTIF(AQ$2:AQ380,AQ380)</f>
        <v>1</v>
      </c>
    </row>
    <row r="381" spans="1:44" x14ac:dyDescent="0.25">
      <c r="A381">
        <v>276</v>
      </c>
      <c r="B381">
        <v>488</v>
      </c>
      <c r="C381" s="4">
        <v>43907</v>
      </c>
      <c r="D381">
        <v>6</v>
      </c>
      <c r="E381" t="s">
        <v>33</v>
      </c>
      <c r="F381" t="s">
        <v>44</v>
      </c>
      <c r="G381" t="s">
        <v>56</v>
      </c>
      <c r="H381" t="s">
        <v>58</v>
      </c>
      <c r="I381" s="4">
        <v>43855</v>
      </c>
      <c r="J381">
        <v>4</v>
      </c>
      <c r="K381" t="s">
        <v>61</v>
      </c>
      <c r="L381" s="4">
        <v>43831</v>
      </c>
      <c r="M381" s="4">
        <v>43861</v>
      </c>
      <c r="N381">
        <v>2</v>
      </c>
      <c r="O381" t="s">
        <v>118</v>
      </c>
      <c r="P381" t="s">
        <v>280</v>
      </c>
      <c r="Q381">
        <v>2</v>
      </c>
      <c r="R381" t="s">
        <v>588</v>
      </c>
      <c r="S381" t="s">
        <v>1144</v>
      </c>
      <c r="T381" t="s">
        <v>1669</v>
      </c>
      <c r="U381" t="s">
        <v>85</v>
      </c>
      <c r="V381" t="s">
        <v>2039</v>
      </c>
      <c r="W381">
        <v>109.97</v>
      </c>
      <c r="X381">
        <v>39.97</v>
      </c>
      <c r="Y381">
        <v>2</v>
      </c>
      <c r="Z381" t="s">
        <v>2153</v>
      </c>
      <c r="AA381" t="s">
        <v>2433</v>
      </c>
      <c r="AF381" s="4"/>
      <c r="AG381" s="4"/>
      <c r="AH381" t="s">
        <v>79</v>
      </c>
      <c r="AI381" t="s">
        <v>241</v>
      </c>
      <c r="AJ381" t="s">
        <v>694</v>
      </c>
      <c r="AK381" t="s">
        <v>1087</v>
      </c>
      <c r="AL381" t="s">
        <v>1652</v>
      </c>
      <c r="AM381" t="s">
        <v>80</v>
      </c>
      <c r="AN381" t="s">
        <v>1548</v>
      </c>
      <c r="AO381" t="s">
        <v>86</v>
      </c>
      <c r="AP381" t="s">
        <v>2350</v>
      </c>
      <c r="AQ381" t="str">
        <f t="shared" si="6"/>
        <v>276488439076noFemale438554YouTube4383143861109.9739.97416613.99214.997</v>
      </c>
      <c r="AR381">
        <f>COUNTIF(AQ$2:AQ381,AQ381)</f>
        <v>1</v>
      </c>
    </row>
    <row r="382" spans="1:44" x14ac:dyDescent="0.25">
      <c r="A382">
        <v>277</v>
      </c>
      <c r="B382">
        <v>26</v>
      </c>
      <c r="C382" s="4">
        <v>43908</v>
      </c>
      <c r="D382">
        <v>5</v>
      </c>
      <c r="E382" t="s">
        <v>36</v>
      </c>
      <c r="F382" t="s">
        <v>47</v>
      </c>
      <c r="G382" t="s">
        <v>56</v>
      </c>
      <c r="H382" t="s">
        <v>58</v>
      </c>
      <c r="I382" s="4">
        <v>43843</v>
      </c>
      <c r="J382">
        <v>5</v>
      </c>
      <c r="K382" t="s">
        <v>60</v>
      </c>
      <c r="L382" s="4">
        <v>43831</v>
      </c>
      <c r="M382" s="4">
        <v>43921</v>
      </c>
      <c r="N382">
        <v>2</v>
      </c>
      <c r="O382" t="s">
        <v>139</v>
      </c>
      <c r="P382" t="s">
        <v>301</v>
      </c>
      <c r="Q382">
        <v>2</v>
      </c>
      <c r="R382" t="s">
        <v>589</v>
      </c>
      <c r="S382" t="s">
        <v>1145</v>
      </c>
      <c r="T382" t="s">
        <v>1670</v>
      </c>
      <c r="U382" t="s">
        <v>85</v>
      </c>
      <c r="V382" t="s">
        <v>1869</v>
      </c>
      <c r="W382">
        <v>70.89</v>
      </c>
      <c r="X382">
        <v>44.97</v>
      </c>
      <c r="Y382">
        <v>2</v>
      </c>
      <c r="Z382" t="s">
        <v>2157</v>
      </c>
      <c r="AA382" t="s">
        <v>2437</v>
      </c>
      <c r="AB382">
        <v>3</v>
      </c>
      <c r="AC382" t="s">
        <v>2633</v>
      </c>
      <c r="AD382">
        <v>504</v>
      </c>
      <c r="AE382" t="s">
        <v>2637</v>
      </c>
      <c r="AF382" s="4">
        <v>43901</v>
      </c>
      <c r="AG382" s="4">
        <v>43951</v>
      </c>
      <c r="AH382" t="s">
        <v>67</v>
      </c>
      <c r="AI382" t="s">
        <v>229</v>
      </c>
      <c r="AJ382" t="s">
        <v>478</v>
      </c>
      <c r="AK382" t="s">
        <v>1041</v>
      </c>
      <c r="AL382" t="s">
        <v>1569</v>
      </c>
      <c r="AM382" t="s">
        <v>69</v>
      </c>
      <c r="AN382" t="s">
        <v>1548</v>
      </c>
      <c r="AO382" t="s">
        <v>90</v>
      </c>
      <c r="AP382" t="s">
        <v>2328</v>
      </c>
      <c r="AQ382" t="str">
        <f t="shared" si="6"/>
        <v>27726439085noFemale438435Facebook438314392170.8944.973control504Showing discount on the products page as well439014395133242.99114.996</v>
      </c>
      <c r="AR382">
        <f>COUNTIF(AQ$2:AQ382,AQ382)</f>
        <v>1</v>
      </c>
    </row>
    <row r="383" spans="1:44" x14ac:dyDescent="0.25">
      <c r="A383">
        <v>277</v>
      </c>
      <c r="B383">
        <v>26</v>
      </c>
      <c r="C383" s="4">
        <v>43908</v>
      </c>
      <c r="D383">
        <v>5</v>
      </c>
      <c r="E383" t="s">
        <v>36</v>
      </c>
      <c r="F383" t="s">
        <v>47</v>
      </c>
      <c r="G383" t="s">
        <v>56</v>
      </c>
      <c r="H383" t="s">
        <v>58</v>
      </c>
      <c r="I383" s="4">
        <v>43843</v>
      </c>
      <c r="J383">
        <v>5</v>
      </c>
      <c r="K383" t="s">
        <v>60</v>
      </c>
      <c r="L383" s="4">
        <v>43831</v>
      </c>
      <c r="M383" s="4">
        <v>43921</v>
      </c>
      <c r="N383">
        <v>2</v>
      </c>
      <c r="O383" t="s">
        <v>139</v>
      </c>
      <c r="P383" t="s">
        <v>301</v>
      </c>
      <c r="Q383">
        <v>2</v>
      </c>
      <c r="R383" t="s">
        <v>589</v>
      </c>
      <c r="S383" t="s">
        <v>1145</v>
      </c>
      <c r="T383" t="s">
        <v>1670</v>
      </c>
      <c r="U383" t="s">
        <v>85</v>
      </c>
      <c r="V383" t="s">
        <v>1869</v>
      </c>
      <c r="W383">
        <v>70.89</v>
      </c>
      <c r="X383">
        <v>44.97</v>
      </c>
      <c r="Y383">
        <v>2</v>
      </c>
      <c r="Z383" t="s">
        <v>2157</v>
      </c>
      <c r="AA383" t="s">
        <v>2437</v>
      </c>
      <c r="AB383">
        <v>3</v>
      </c>
      <c r="AC383" t="s">
        <v>2633</v>
      </c>
      <c r="AD383">
        <v>504</v>
      </c>
      <c r="AE383" t="s">
        <v>2637</v>
      </c>
      <c r="AF383" s="4">
        <v>43901</v>
      </c>
      <c r="AG383" s="4">
        <v>43951</v>
      </c>
      <c r="AH383" t="s">
        <v>79</v>
      </c>
      <c r="AI383" t="s">
        <v>241</v>
      </c>
      <c r="AJ383" t="s">
        <v>770</v>
      </c>
      <c r="AK383" t="s">
        <v>1182</v>
      </c>
      <c r="AL383" t="s">
        <v>1614</v>
      </c>
      <c r="AM383" t="s">
        <v>80</v>
      </c>
      <c r="AN383" t="s">
        <v>1548</v>
      </c>
      <c r="AO383" t="s">
        <v>455</v>
      </c>
      <c r="AP383" t="s">
        <v>2340</v>
      </c>
      <c r="AQ383" t="str">
        <f t="shared" si="6"/>
        <v>27726439085noFemale438435Facebook438314392170.8944.973control504Showing discount on the products page as well4390143951416513.95214.9915</v>
      </c>
      <c r="AR383">
        <f>COUNTIF(AQ$2:AQ383,AQ383)</f>
        <v>1</v>
      </c>
    </row>
    <row r="384" spans="1:44" x14ac:dyDescent="0.25">
      <c r="A384">
        <v>278</v>
      </c>
      <c r="B384">
        <v>338</v>
      </c>
      <c r="C384" s="4">
        <v>43908</v>
      </c>
      <c r="D384">
        <v>4</v>
      </c>
      <c r="E384" t="s">
        <v>40</v>
      </c>
      <c r="F384" t="s">
        <v>51</v>
      </c>
      <c r="G384" t="s">
        <v>55</v>
      </c>
      <c r="H384" t="s">
        <v>57</v>
      </c>
      <c r="I384" s="4">
        <v>43685</v>
      </c>
      <c r="J384">
        <v>2</v>
      </c>
      <c r="K384" t="s">
        <v>60</v>
      </c>
      <c r="L384" s="4">
        <v>43615</v>
      </c>
      <c r="M384" s="4">
        <v>43830</v>
      </c>
      <c r="N384">
        <v>2</v>
      </c>
      <c r="O384" t="s">
        <v>130</v>
      </c>
      <c r="P384" t="s">
        <v>292</v>
      </c>
      <c r="Q384">
        <v>2</v>
      </c>
      <c r="R384" t="s">
        <v>590</v>
      </c>
      <c r="S384" t="s">
        <v>1146</v>
      </c>
      <c r="T384" t="s">
        <v>1671</v>
      </c>
      <c r="U384" t="s">
        <v>83</v>
      </c>
      <c r="V384" t="s">
        <v>2038</v>
      </c>
      <c r="W384">
        <v>453.95</v>
      </c>
      <c r="X384">
        <v>84.95</v>
      </c>
      <c r="Y384">
        <v>2</v>
      </c>
      <c r="Z384" t="s">
        <v>2143</v>
      </c>
      <c r="AA384" t="s">
        <v>2423</v>
      </c>
      <c r="AF384" s="4"/>
      <c r="AG384" s="4"/>
      <c r="AH384" t="s">
        <v>80</v>
      </c>
      <c r="AI384" t="s">
        <v>242</v>
      </c>
      <c r="AJ384" t="s">
        <v>912</v>
      </c>
      <c r="AK384" t="s">
        <v>984</v>
      </c>
      <c r="AL384" t="s">
        <v>1961</v>
      </c>
      <c r="AM384" t="s">
        <v>67</v>
      </c>
      <c r="AN384" t="s">
        <v>1548</v>
      </c>
      <c r="AO384" t="s">
        <v>69</v>
      </c>
      <c r="AP384" t="s">
        <v>2360</v>
      </c>
      <c r="AQ384" t="str">
        <f t="shared" si="6"/>
        <v>278338439084yesMale436852Facebook4361543830453.9584.95211917.99314.991</v>
      </c>
      <c r="AR384">
        <f>COUNTIF(AQ$2:AQ384,AQ384)</f>
        <v>1</v>
      </c>
    </row>
    <row r="385" spans="1:44" x14ac:dyDescent="0.25">
      <c r="A385">
        <v>278</v>
      </c>
      <c r="B385">
        <v>338</v>
      </c>
      <c r="C385" s="4">
        <v>43908</v>
      </c>
      <c r="D385">
        <v>4</v>
      </c>
      <c r="E385" t="s">
        <v>40</v>
      </c>
      <c r="F385" t="s">
        <v>51</v>
      </c>
      <c r="G385" t="s">
        <v>55</v>
      </c>
      <c r="H385" t="s">
        <v>57</v>
      </c>
      <c r="I385" s="4">
        <v>43685</v>
      </c>
      <c r="J385">
        <v>2</v>
      </c>
      <c r="K385" t="s">
        <v>60</v>
      </c>
      <c r="L385" s="4">
        <v>43615</v>
      </c>
      <c r="M385" s="4">
        <v>43830</v>
      </c>
      <c r="N385">
        <v>2</v>
      </c>
      <c r="O385" t="s">
        <v>130</v>
      </c>
      <c r="P385" t="s">
        <v>292</v>
      </c>
      <c r="Q385">
        <v>2</v>
      </c>
      <c r="R385" t="s">
        <v>590</v>
      </c>
      <c r="S385" t="s">
        <v>1146</v>
      </c>
      <c r="T385" t="s">
        <v>1671</v>
      </c>
      <c r="U385" t="s">
        <v>83</v>
      </c>
      <c r="V385" t="s">
        <v>2038</v>
      </c>
      <c r="W385">
        <v>453.95</v>
      </c>
      <c r="X385">
        <v>84.95</v>
      </c>
      <c r="Y385">
        <v>2</v>
      </c>
      <c r="Z385" t="s">
        <v>2143</v>
      </c>
      <c r="AA385" t="s">
        <v>2423</v>
      </c>
      <c r="AF385" s="4"/>
      <c r="AG385" s="4"/>
      <c r="AH385" t="s">
        <v>65</v>
      </c>
      <c r="AI385" t="s">
        <v>227</v>
      </c>
      <c r="AJ385" t="s">
        <v>429</v>
      </c>
      <c r="AK385" t="s">
        <v>992</v>
      </c>
      <c r="AL385" t="s">
        <v>1510</v>
      </c>
      <c r="AM385" t="s">
        <v>80</v>
      </c>
      <c r="AN385" t="s">
        <v>1517</v>
      </c>
      <c r="AO385" t="s">
        <v>431</v>
      </c>
      <c r="AP385" t="s">
        <v>2326</v>
      </c>
      <c r="AQ385" t="str">
        <f t="shared" si="6"/>
        <v>278338439084yesMale436852Facebook4361543830453.9584.951040199.99219.9924</v>
      </c>
      <c r="AR385">
        <f>COUNTIF(AQ$2:AQ385,AQ385)</f>
        <v>1</v>
      </c>
    </row>
    <row r="386" spans="1:44" x14ac:dyDescent="0.25">
      <c r="A386">
        <v>279</v>
      </c>
      <c r="B386">
        <v>352</v>
      </c>
      <c r="C386" s="4">
        <v>43909</v>
      </c>
      <c r="D386">
        <v>2</v>
      </c>
      <c r="E386" t="s">
        <v>38</v>
      </c>
      <c r="F386" t="s">
        <v>49</v>
      </c>
      <c r="G386" t="s">
        <v>55</v>
      </c>
      <c r="H386" t="s">
        <v>58</v>
      </c>
      <c r="I386" s="4">
        <v>43686</v>
      </c>
      <c r="J386">
        <v>2</v>
      </c>
      <c r="K386" t="s">
        <v>60</v>
      </c>
      <c r="L386" s="4">
        <v>43615</v>
      </c>
      <c r="M386" s="4">
        <v>43830</v>
      </c>
      <c r="N386">
        <v>1</v>
      </c>
      <c r="O386" t="s">
        <v>70</v>
      </c>
      <c r="P386" t="s">
        <v>232</v>
      </c>
      <c r="Q386">
        <v>1</v>
      </c>
      <c r="R386" t="s">
        <v>591</v>
      </c>
      <c r="S386" t="s">
        <v>1147</v>
      </c>
      <c r="T386" t="s">
        <v>1610</v>
      </c>
      <c r="U386" t="s">
        <v>67</v>
      </c>
      <c r="V386" t="s">
        <v>1517</v>
      </c>
      <c r="W386">
        <v>38.97</v>
      </c>
      <c r="X386">
        <v>59.97</v>
      </c>
      <c r="Y386">
        <v>1</v>
      </c>
      <c r="Z386" t="s">
        <v>640</v>
      </c>
      <c r="AA386" t="s">
        <v>2393</v>
      </c>
      <c r="AF386" s="4"/>
      <c r="AG386" s="4"/>
      <c r="AH386" t="s">
        <v>70</v>
      </c>
      <c r="AI386" t="s">
        <v>232</v>
      </c>
      <c r="AJ386" t="s">
        <v>591</v>
      </c>
      <c r="AK386" t="s">
        <v>1147</v>
      </c>
      <c r="AL386" t="s">
        <v>1610</v>
      </c>
      <c r="AM386" t="s">
        <v>67</v>
      </c>
      <c r="AN386" t="s">
        <v>1517</v>
      </c>
      <c r="AO386" t="s">
        <v>640</v>
      </c>
      <c r="AP386" t="s">
        <v>2393</v>
      </c>
      <c r="AQ386" t="str">
        <f t="shared" si="6"/>
        <v>279352439092yesFemale436862Facebook436154383038.9759.9754412.99319.9917</v>
      </c>
      <c r="AR386">
        <f>COUNTIF(AQ$2:AQ386,AQ386)</f>
        <v>1</v>
      </c>
    </row>
    <row r="387" spans="1:44" x14ac:dyDescent="0.25">
      <c r="A387">
        <v>280</v>
      </c>
      <c r="B387">
        <v>242</v>
      </c>
      <c r="C387" s="4">
        <v>43910</v>
      </c>
      <c r="D387">
        <v>6</v>
      </c>
      <c r="E387" t="s">
        <v>33</v>
      </c>
      <c r="F387" t="s">
        <v>44</v>
      </c>
      <c r="G387" t="s">
        <v>56</v>
      </c>
      <c r="H387" t="s">
        <v>57</v>
      </c>
      <c r="I387" s="4">
        <v>43708</v>
      </c>
      <c r="J387">
        <v>2</v>
      </c>
      <c r="K387" t="s">
        <v>60</v>
      </c>
      <c r="L387" s="4">
        <v>43615</v>
      </c>
      <c r="M387" s="4">
        <v>43830</v>
      </c>
      <c r="N387">
        <v>1</v>
      </c>
      <c r="O387" t="s">
        <v>70</v>
      </c>
      <c r="P387" t="s">
        <v>232</v>
      </c>
      <c r="Q387">
        <v>1</v>
      </c>
      <c r="R387" t="s">
        <v>394</v>
      </c>
      <c r="S387" t="s">
        <v>956</v>
      </c>
      <c r="T387" t="s">
        <v>1490</v>
      </c>
      <c r="U387" t="s">
        <v>80</v>
      </c>
      <c r="V387" t="s">
        <v>1517</v>
      </c>
      <c r="W387">
        <v>17.98</v>
      </c>
      <c r="X387">
        <v>39.979999999999997</v>
      </c>
      <c r="Y387">
        <v>1</v>
      </c>
      <c r="Z387" t="s">
        <v>432</v>
      </c>
      <c r="AA387" t="s">
        <v>2331</v>
      </c>
      <c r="AF387" s="4"/>
      <c r="AG387" s="4"/>
      <c r="AH387" t="s">
        <v>70</v>
      </c>
      <c r="AI387" t="s">
        <v>232</v>
      </c>
      <c r="AJ387" t="s">
        <v>394</v>
      </c>
      <c r="AK387" t="s">
        <v>956</v>
      </c>
      <c r="AL387" t="s">
        <v>1490</v>
      </c>
      <c r="AM387" t="s">
        <v>80</v>
      </c>
      <c r="AN387" t="s">
        <v>1517</v>
      </c>
      <c r="AO387" t="s">
        <v>432</v>
      </c>
      <c r="AP387" t="s">
        <v>2331</v>
      </c>
      <c r="AQ387" t="str">
        <f t="shared" si="6"/>
        <v>280242439106noMale437082Facebook436154383017.9839.985318.99219.9921</v>
      </c>
      <c r="AR387">
        <f>COUNTIF(AQ$2:AQ387,AQ387)</f>
        <v>1</v>
      </c>
    </row>
    <row r="388" spans="1:44" x14ac:dyDescent="0.25">
      <c r="A388">
        <v>281</v>
      </c>
      <c r="B388">
        <v>380</v>
      </c>
      <c r="C388" s="4">
        <v>43911</v>
      </c>
      <c r="D388">
        <v>2</v>
      </c>
      <c r="E388" t="s">
        <v>38</v>
      </c>
      <c r="F388" t="s">
        <v>49</v>
      </c>
      <c r="G388" t="s">
        <v>55</v>
      </c>
      <c r="H388" t="s">
        <v>57</v>
      </c>
      <c r="I388" s="4">
        <v>43599</v>
      </c>
      <c r="J388">
        <v>1</v>
      </c>
      <c r="L388" s="4"/>
      <c r="M388" s="4"/>
      <c r="N388">
        <v>2</v>
      </c>
      <c r="O388" t="s">
        <v>111</v>
      </c>
      <c r="P388" t="s">
        <v>273</v>
      </c>
      <c r="Q388">
        <v>2</v>
      </c>
      <c r="R388" t="s">
        <v>592</v>
      </c>
      <c r="S388" t="s">
        <v>1148</v>
      </c>
      <c r="T388" t="s">
        <v>1672</v>
      </c>
      <c r="U388" t="s">
        <v>85</v>
      </c>
      <c r="V388" t="s">
        <v>2030</v>
      </c>
      <c r="W388">
        <v>46.98</v>
      </c>
      <c r="X388">
        <v>49.97</v>
      </c>
      <c r="Y388">
        <v>2</v>
      </c>
      <c r="Z388" t="s">
        <v>2158</v>
      </c>
      <c r="AA388" t="s">
        <v>2438</v>
      </c>
      <c r="AF388" s="4"/>
      <c r="AG388" s="4"/>
      <c r="AH388" t="s">
        <v>70</v>
      </c>
      <c r="AI388" t="s">
        <v>232</v>
      </c>
      <c r="AJ388" t="s">
        <v>753</v>
      </c>
      <c r="AK388" t="s">
        <v>1077</v>
      </c>
      <c r="AL388" t="s">
        <v>598</v>
      </c>
      <c r="AM388" t="s">
        <v>69</v>
      </c>
      <c r="AN388" t="s">
        <v>1517</v>
      </c>
      <c r="AO388" t="s">
        <v>673</v>
      </c>
      <c r="AP388" t="s">
        <v>2348</v>
      </c>
      <c r="AQ388" t="str">
        <f t="shared" si="6"/>
        <v>281380439112yesMale43599146.9849.97513235119.9912</v>
      </c>
      <c r="AR388">
        <f>COUNTIF(AQ$2:AQ388,AQ388)</f>
        <v>1</v>
      </c>
    </row>
    <row r="389" spans="1:44" x14ac:dyDescent="0.25">
      <c r="A389">
        <v>281</v>
      </c>
      <c r="B389">
        <v>380</v>
      </c>
      <c r="C389" s="4">
        <v>43911</v>
      </c>
      <c r="D389">
        <v>2</v>
      </c>
      <c r="E389" t="s">
        <v>38</v>
      </c>
      <c r="F389" t="s">
        <v>49</v>
      </c>
      <c r="G389" t="s">
        <v>55</v>
      </c>
      <c r="H389" t="s">
        <v>57</v>
      </c>
      <c r="I389" s="4">
        <v>43599</v>
      </c>
      <c r="J389">
        <v>1</v>
      </c>
      <c r="L389" s="4"/>
      <c r="M389" s="4"/>
      <c r="N389">
        <v>2</v>
      </c>
      <c r="O389" t="s">
        <v>111</v>
      </c>
      <c r="P389" t="s">
        <v>273</v>
      </c>
      <c r="Q389">
        <v>2</v>
      </c>
      <c r="R389" t="s">
        <v>592</v>
      </c>
      <c r="S389" t="s">
        <v>1148</v>
      </c>
      <c r="T389" t="s">
        <v>1672</v>
      </c>
      <c r="U389" t="s">
        <v>85</v>
      </c>
      <c r="V389" t="s">
        <v>2030</v>
      </c>
      <c r="W389">
        <v>46.98</v>
      </c>
      <c r="X389">
        <v>49.97</v>
      </c>
      <c r="Y389">
        <v>2</v>
      </c>
      <c r="Z389" t="s">
        <v>2158</v>
      </c>
      <c r="AA389" t="s">
        <v>2438</v>
      </c>
      <c r="AF389" s="4"/>
      <c r="AG389" s="4"/>
      <c r="AH389" t="s">
        <v>78</v>
      </c>
      <c r="AI389" t="s">
        <v>240</v>
      </c>
      <c r="AJ389" t="s">
        <v>871</v>
      </c>
      <c r="AK389" t="s">
        <v>1408</v>
      </c>
      <c r="AL389" t="s">
        <v>1923</v>
      </c>
      <c r="AM389" t="s">
        <v>80</v>
      </c>
      <c r="AN389" t="s">
        <v>1548</v>
      </c>
      <c r="AO389" t="s">
        <v>393</v>
      </c>
      <c r="AP389" t="s">
        <v>2345</v>
      </c>
      <c r="AQ389" t="str">
        <f t="shared" si="6"/>
        <v>281380439112yesMale43599146.9849.9781285.99214.9918</v>
      </c>
      <c r="AR389">
        <f>COUNTIF(AQ$2:AQ389,AQ389)</f>
        <v>1</v>
      </c>
    </row>
    <row r="390" spans="1:44" x14ac:dyDescent="0.25">
      <c r="A390">
        <v>282</v>
      </c>
      <c r="B390">
        <v>406</v>
      </c>
      <c r="C390" s="4">
        <v>43911</v>
      </c>
      <c r="D390">
        <v>8</v>
      </c>
      <c r="E390" t="s">
        <v>43</v>
      </c>
      <c r="F390" t="s">
        <v>54</v>
      </c>
      <c r="G390" t="s">
        <v>56</v>
      </c>
      <c r="H390" t="s">
        <v>57</v>
      </c>
      <c r="I390" s="4">
        <v>43729</v>
      </c>
      <c r="J390">
        <v>3</v>
      </c>
      <c r="K390" t="s">
        <v>59</v>
      </c>
      <c r="L390" s="4">
        <v>43615</v>
      </c>
      <c r="M390" s="4">
        <v>43830</v>
      </c>
      <c r="N390">
        <v>1</v>
      </c>
      <c r="O390" t="s">
        <v>90</v>
      </c>
      <c r="P390" t="s">
        <v>252</v>
      </c>
      <c r="Q390">
        <v>1</v>
      </c>
      <c r="R390" t="s">
        <v>593</v>
      </c>
      <c r="S390" t="s">
        <v>1149</v>
      </c>
      <c r="T390" t="s">
        <v>1529</v>
      </c>
      <c r="U390" t="s">
        <v>69</v>
      </c>
      <c r="V390" t="s">
        <v>1562</v>
      </c>
      <c r="W390">
        <v>49.99</v>
      </c>
      <c r="X390">
        <v>9.99</v>
      </c>
      <c r="Y390">
        <v>1</v>
      </c>
      <c r="Z390" t="s">
        <v>410</v>
      </c>
      <c r="AA390" t="s">
        <v>2359</v>
      </c>
      <c r="AF390" s="4"/>
      <c r="AG390" s="4"/>
      <c r="AH390" t="s">
        <v>90</v>
      </c>
      <c r="AI390" t="s">
        <v>252</v>
      </c>
      <c r="AJ390" t="s">
        <v>593</v>
      </c>
      <c r="AK390" t="s">
        <v>1149</v>
      </c>
      <c r="AL390" t="s">
        <v>1529</v>
      </c>
      <c r="AM390" t="s">
        <v>69</v>
      </c>
      <c r="AN390" t="s">
        <v>1562</v>
      </c>
      <c r="AO390" t="s">
        <v>410</v>
      </c>
      <c r="AP390" t="s">
        <v>2359</v>
      </c>
      <c r="AQ390" t="str">
        <f t="shared" si="6"/>
        <v>282406439118noMale437293Google Ads436154383049.999.99614649.9919.9920</v>
      </c>
      <c r="AR390">
        <f>COUNTIF(AQ$2:AQ390,AQ390)</f>
        <v>1</v>
      </c>
    </row>
    <row r="391" spans="1:44" x14ac:dyDescent="0.25">
      <c r="A391">
        <v>283</v>
      </c>
      <c r="B391">
        <v>199</v>
      </c>
      <c r="C391" s="4">
        <v>43914</v>
      </c>
      <c r="D391">
        <v>7</v>
      </c>
      <c r="E391" t="s">
        <v>35</v>
      </c>
      <c r="F391" t="s">
        <v>46</v>
      </c>
      <c r="G391" t="s">
        <v>55</v>
      </c>
      <c r="H391" t="s">
        <v>58</v>
      </c>
      <c r="I391" s="4">
        <v>43861</v>
      </c>
      <c r="J391">
        <v>4</v>
      </c>
      <c r="K391" t="s">
        <v>61</v>
      </c>
      <c r="L391" s="4">
        <v>43831</v>
      </c>
      <c r="M391" s="4">
        <v>43861</v>
      </c>
      <c r="N391">
        <v>1</v>
      </c>
      <c r="O391" t="s">
        <v>84</v>
      </c>
      <c r="P391" t="s">
        <v>246</v>
      </c>
      <c r="Q391">
        <v>1</v>
      </c>
      <c r="R391" t="s">
        <v>549</v>
      </c>
      <c r="S391" t="s">
        <v>1110</v>
      </c>
      <c r="T391" t="s">
        <v>1635</v>
      </c>
      <c r="U391" t="s">
        <v>69</v>
      </c>
      <c r="V391" t="s">
        <v>1548</v>
      </c>
      <c r="W391">
        <v>27.99</v>
      </c>
      <c r="X391">
        <v>14.99</v>
      </c>
      <c r="Y391">
        <v>1</v>
      </c>
      <c r="Z391" t="s">
        <v>410</v>
      </c>
      <c r="AA391" t="s">
        <v>2359</v>
      </c>
      <c r="AB391">
        <v>3</v>
      </c>
      <c r="AC391" t="s">
        <v>2634</v>
      </c>
      <c r="AD391">
        <v>596</v>
      </c>
      <c r="AE391" t="s">
        <v>2637</v>
      </c>
      <c r="AF391" s="4">
        <v>43901</v>
      </c>
      <c r="AG391" s="4">
        <v>43951</v>
      </c>
      <c r="AH391" t="s">
        <v>84</v>
      </c>
      <c r="AI391" t="s">
        <v>246</v>
      </c>
      <c r="AJ391" t="s">
        <v>549</v>
      </c>
      <c r="AK391" t="s">
        <v>1110</v>
      </c>
      <c r="AL391" t="s">
        <v>1635</v>
      </c>
      <c r="AM391" t="s">
        <v>69</v>
      </c>
      <c r="AN391" t="s">
        <v>1548</v>
      </c>
      <c r="AO391" t="s">
        <v>410</v>
      </c>
      <c r="AP391" t="s">
        <v>2359</v>
      </c>
      <c r="AQ391" t="str">
        <f t="shared" si="6"/>
        <v>283199439147yesFemale438614YouTube438314386127.9914.993test596Showing discount on the products page as well439014395192227.99114.9920</v>
      </c>
      <c r="AR391">
        <f>COUNTIF(AQ$2:AQ391,AQ391)</f>
        <v>1</v>
      </c>
    </row>
    <row r="392" spans="1:44" x14ac:dyDescent="0.25">
      <c r="A392">
        <v>284</v>
      </c>
      <c r="B392">
        <v>218</v>
      </c>
      <c r="C392" s="4">
        <v>43914</v>
      </c>
      <c r="D392">
        <v>8</v>
      </c>
      <c r="E392" t="s">
        <v>43</v>
      </c>
      <c r="F392" t="s">
        <v>54</v>
      </c>
      <c r="G392" t="s">
        <v>55</v>
      </c>
      <c r="H392" t="s">
        <v>58</v>
      </c>
      <c r="I392" s="4">
        <v>43738</v>
      </c>
      <c r="J392">
        <v>3</v>
      </c>
      <c r="K392" t="s">
        <v>59</v>
      </c>
      <c r="L392" s="4">
        <v>43615</v>
      </c>
      <c r="M392" s="4">
        <v>43830</v>
      </c>
      <c r="N392">
        <v>1</v>
      </c>
      <c r="O392" t="s">
        <v>70</v>
      </c>
      <c r="P392" t="s">
        <v>232</v>
      </c>
      <c r="Q392">
        <v>1</v>
      </c>
      <c r="R392" t="s">
        <v>594</v>
      </c>
      <c r="S392" t="s">
        <v>1077</v>
      </c>
      <c r="T392" t="s">
        <v>519</v>
      </c>
      <c r="U392" t="s">
        <v>69</v>
      </c>
      <c r="V392" t="s">
        <v>1517</v>
      </c>
      <c r="W392">
        <v>41</v>
      </c>
      <c r="X392">
        <v>19.989999999999998</v>
      </c>
      <c r="Y392">
        <v>1</v>
      </c>
      <c r="Z392" t="s">
        <v>432</v>
      </c>
      <c r="AA392" t="s">
        <v>2331</v>
      </c>
      <c r="AF392" s="4"/>
      <c r="AG392" s="4"/>
      <c r="AH392" t="s">
        <v>70</v>
      </c>
      <c r="AI392" t="s">
        <v>232</v>
      </c>
      <c r="AJ392" t="s">
        <v>594</v>
      </c>
      <c r="AK392" t="s">
        <v>1077</v>
      </c>
      <c r="AL392" t="s">
        <v>519</v>
      </c>
      <c r="AM392" t="s">
        <v>69</v>
      </c>
      <c r="AN392" t="s">
        <v>1517</v>
      </c>
      <c r="AO392" t="s">
        <v>432</v>
      </c>
      <c r="AP392" t="s">
        <v>2331</v>
      </c>
      <c r="AQ392" t="str">
        <f t="shared" si="6"/>
        <v>284218439148yesFemale437383Google Ads43615438304119.99513441119.9921</v>
      </c>
      <c r="AR392">
        <f>COUNTIF(AQ$2:AQ392,AQ392)</f>
        <v>1</v>
      </c>
    </row>
    <row r="393" spans="1:44" x14ac:dyDescent="0.25">
      <c r="A393">
        <v>285</v>
      </c>
      <c r="B393">
        <v>55</v>
      </c>
      <c r="C393" s="4">
        <v>43915</v>
      </c>
      <c r="D393">
        <v>1</v>
      </c>
      <c r="E393" t="s">
        <v>39</v>
      </c>
      <c r="F393" t="s">
        <v>50</v>
      </c>
      <c r="G393" t="s">
        <v>55</v>
      </c>
      <c r="H393" t="s">
        <v>58</v>
      </c>
      <c r="I393" s="4">
        <v>43665</v>
      </c>
      <c r="J393">
        <v>3</v>
      </c>
      <c r="K393" t="s">
        <v>59</v>
      </c>
      <c r="L393" s="4">
        <v>43615</v>
      </c>
      <c r="M393" s="4">
        <v>43830</v>
      </c>
      <c r="N393">
        <v>1</v>
      </c>
      <c r="O393" t="s">
        <v>67</v>
      </c>
      <c r="P393" t="s">
        <v>229</v>
      </c>
      <c r="Q393">
        <v>1</v>
      </c>
      <c r="R393" t="s">
        <v>391</v>
      </c>
      <c r="S393" t="s">
        <v>953</v>
      </c>
      <c r="T393" t="s">
        <v>1487</v>
      </c>
      <c r="U393" t="s">
        <v>80</v>
      </c>
      <c r="V393" t="s">
        <v>1562</v>
      </c>
      <c r="W393">
        <v>59.9</v>
      </c>
      <c r="X393">
        <v>19.98</v>
      </c>
      <c r="Y393">
        <v>1</v>
      </c>
      <c r="Z393" t="s">
        <v>90</v>
      </c>
      <c r="AA393" t="s">
        <v>2328</v>
      </c>
      <c r="AF393" s="4"/>
      <c r="AG393" s="4"/>
      <c r="AH393" t="s">
        <v>67</v>
      </c>
      <c r="AI393" t="s">
        <v>229</v>
      </c>
      <c r="AJ393" t="s">
        <v>391</v>
      </c>
      <c r="AK393" t="s">
        <v>953</v>
      </c>
      <c r="AL393" t="s">
        <v>1487</v>
      </c>
      <c r="AM393" t="s">
        <v>80</v>
      </c>
      <c r="AN393" t="s">
        <v>1562</v>
      </c>
      <c r="AO393" t="s">
        <v>90</v>
      </c>
      <c r="AP393" t="s">
        <v>2328</v>
      </c>
      <c r="AQ393" t="str">
        <f t="shared" si="6"/>
        <v>28555439151yesFemale436653Google Ads436154383059.919.98313629.9529.996</v>
      </c>
      <c r="AR393">
        <f>COUNTIF(AQ$2:AQ393,AQ393)</f>
        <v>1</v>
      </c>
    </row>
    <row r="394" spans="1:44" x14ac:dyDescent="0.25">
      <c r="A394">
        <v>286</v>
      </c>
      <c r="B394">
        <v>65</v>
      </c>
      <c r="C394" s="4">
        <v>43915</v>
      </c>
      <c r="D394">
        <v>7</v>
      </c>
      <c r="E394" t="s">
        <v>35</v>
      </c>
      <c r="F394" t="s">
        <v>46</v>
      </c>
      <c r="G394" t="s">
        <v>56</v>
      </c>
      <c r="H394" t="s">
        <v>57</v>
      </c>
      <c r="I394" s="4">
        <v>43697</v>
      </c>
      <c r="J394">
        <v>3</v>
      </c>
      <c r="K394" t="s">
        <v>59</v>
      </c>
      <c r="L394" s="4">
        <v>43615</v>
      </c>
      <c r="M394" s="4">
        <v>43830</v>
      </c>
      <c r="N394">
        <v>1</v>
      </c>
      <c r="O394" t="s">
        <v>79</v>
      </c>
      <c r="P394" t="s">
        <v>241</v>
      </c>
      <c r="Q394">
        <v>1</v>
      </c>
      <c r="R394" t="s">
        <v>595</v>
      </c>
      <c r="S394" t="s">
        <v>1045</v>
      </c>
      <c r="T394" t="s">
        <v>578</v>
      </c>
      <c r="U394" t="s">
        <v>67</v>
      </c>
      <c r="V394" t="s">
        <v>1548</v>
      </c>
      <c r="W394">
        <v>300</v>
      </c>
      <c r="X394">
        <v>44.97</v>
      </c>
      <c r="Y394">
        <v>1</v>
      </c>
      <c r="Z394" t="s">
        <v>455</v>
      </c>
      <c r="AA394" t="s">
        <v>2340</v>
      </c>
      <c r="AF394" s="4"/>
      <c r="AG394" s="4"/>
      <c r="AH394" t="s">
        <v>79</v>
      </c>
      <c r="AI394" t="s">
        <v>241</v>
      </c>
      <c r="AJ394" t="s">
        <v>595</v>
      </c>
      <c r="AK394" t="s">
        <v>1045</v>
      </c>
      <c r="AL394" t="s">
        <v>578</v>
      </c>
      <c r="AM394" t="s">
        <v>67</v>
      </c>
      <c r="AN394" t="s">
        <v>1548</v>
      </c>
      <c r="AO394" t="s">
        <v>455</v>
      </c>
      <c r="AP394" t="s">
        <v>2340</v>
      </c>
      <c r="AQ394" t="str">
        <f t="shared" si="6"/>
        <v>28665439157noMale436973Google Ads436154383030044.97467100314.9915</v>
      </c>
      <c r="AR394">
        <f>COUNTIF(AQ$2:AQ394,AQ394)</f>
        <v>1</v>
      </c>
    </row>
    <row r="395" spans="1:44" x14ac:dyDescent="0.25">
      <c r="A395">
        <v>287</v>
      </c>
      <c r="B395">
        <v>161</v>
      </c>
      <c r="C395" s="4">
        <v>43916</v>
      </c>
      <c r="D395">
        <v>7</v>
      </c>
      <c r="E395" t="s">
        <v>35</v>
      </c>
      <c r="F395" t="s">
        <v>46</v>
      </c>
      <c r="G395" t="s">
        <v>55</v>
      </c>
      <c r="H395" t="s">
        <v>57</v>
      </c>
      <c r="I395" s="4">
        <v>43732</v>
      </c>
      <c r="J395">
        <v>3</v>
      </c>
      <c r="K395" t="s">
        <v>59</v>
      </c>
      <c r="L395" s="4">
        <v>43615</v>
      </c>
      <c r="M395" s="4">
        <v>43830</v>
      </c>
      <c r="N395">
        <v>1</v>
      </c>
      <c r="O395" t="s">
        <v>90</v>
      </c>
      <c r="P395" t="s">
        <v>252</v>
      </c>
      <c r="Q395">
        <v>1</v>
      </c>
      <c r="R395" t="s">
        <v>427</v>
      </c>
      <c r="S395" t="s">
        <v>989</v>
      </c>
      <c r="T395" t="s">
        <v>1522</v>
      </c>
      <c r="U395" t="s">
        <v>69</v>
      </c>
      <c r="V395" t="s">
        <v>1562</v>
      </c>
      <c r="W395">
        <v>81.99</v>
      </c>
      <c r="X395">
        <v>9.99</v>
      </c>
      <c r="Y395">
        <v>1</v>
      </c>
      <c r="Z395" t="s">
        <v>645</v>
      </c>
      <c r="AA395" t="s">
        <v>2347</v>
      </c>
      <c r="AF395" s="4"/>
      <c r="AG395" s="4"/>
      <c r="AH395" t="s">
        <v>90</v>
      </c>
      <c r="AI395" t="s">
        <v>252</v>
      </c>
      <c r="AJ395" t="s">
        <v>427</v>
      </c>
      <c r="AK395" t="s">
        <v>989</v>
      </c>
      <c r="AL395" t="s">
        <v>1522</v>
      </c>
      <c r="AM395" t="s">
        <v>69</v>
      </c>
      <c r="AN395" t="s">
        <v>1562</v>
      </c>
      <c r="AO395" t="s">
        <v>645</v>
      </c>
      <c r="AP395" t="s">
        <v>2347</v>
      </c>
      <c r="AQ395" t="str">
        <f t="shared" si="6"/>
        <v>287161439167yesMale437323Google Ads436154383081.999.9967581.9919.9913</v>
      </c>
      <c r="AR395">
        <f>COUNTIF(AQ$2:AQ395,AQ395)</f>
        <v>1</v>
      </c>
    </row>
    <row r="396" spans="1:44" x14ac:dyDescent="0.25">
      <c r="A396">
        <v>288</v>
      </c>
      <c r="B396">
        <v>172</v>
      </c>
      <c r="C396" s="4">
        <v>43917</v>
      </c>
      <c r="D396">
        <v>2</v>
      </c>
      <c r="E396" t="s">
        <v>38</v>
      </c>
      <c r="F396" t="s">
        <v>49</v>
      </c>
      <c r="G396" t="s">
        <v>56</v>
      </c>
      <c r="H396" t="s">
        <v>57</v>
      </c>
      <c r="I396" s="4">
        <v>43802</v>
      </c>
      <c r="J396">
        <v>2</v>
      </c>
      <c r="K396" t="s">
        <v>60</v>
      </c>
      <c r="L396" s="4">
        <v>43615</v>
      </c>
      <c r="M396" s="4">
        <v>43830</v>
      </c>
      <c r="N396">
        <v>2</v>
      </c>
      <c r="O396" t="s">
        <v>126</v>
      </c>
      <c r="P396" t="s">
        <v>288</v>
      </c>
      <c r="Q396">
        <v>2</v>
      </c>
      <c r="R396" t="s">
        <v>596</v>
      </c>
      <c r="S396" t="s">
        <v>1150</v>
      </c>
      <c r="T396" t="s">
        <v>1673</v>
      </c>
      <c r="U396" t="s">
        <v>180</v>
      </c>
      <c r="V396" t="s">
        <v>2042</v>
      </c>
      <c r="W396">
        <v>237.97</v>
      </c>
      <c r="X396">
        <v>39.97</v>
      </c>
      <c r="Y396">
        <v>2</v>
      </c>
      <c r="Z396" t="s">
        <v>2159</v>
      </c>
      <c r="AA396" t="s">
        <v>2439</v>
      </c>
      <c r="AF396" s="4"/>
      <c r="AG396" s="4"/>
      <c r="AH396" t="s">
        <v>78</v>
      </c>
      <c r="AI396" t="s">
        <v>240</v>
      </c>
      <c r="AJ396" t="s">
        <v>904</v>
      </c>
      <c r="AK396" t="s">
        <v>1191</v>
      </c>
      <c r="AL396" t="s">
        <v>1490</v>
      </c>
      <c r="AM396" t="s">
        <v>80</v>
      </c>
      <c r="AN396" t="s">
        <v>1548</v>
      </c>
      <c r="AO396" t="s">
        <v>469</v>
      </c>
      <c r="AP396" t="s">
        <v>2339</v>
      </c>
      <c r="AQ396" t="str">
        <f t="shared" si="6"/>
        <v>288172439172noMale438022Facebook4361543830237.9739.978868.99214.9923</v>
      </c>
      <c r="AR396">
        <f>COUNTIF(AQ$2:AQ396,AQ396)</f>
        <v>1</v>
      </c>
    </row>
    <row r="397" spans="1:44" x14ac:dyDescent="0.25">
      <c r="A397">
        <v>288</v>
      </c>
      <c r="B397">
        <v>172</v>
      </c>
      <c r="C397" s="4">
        <v>43917</v>
      </c>
      <c r="D397">
        <v>2</v>
      </c>
      <c r="E397" t="s">
        <v>38</v>
      </c>
      <c r="F397" t="s">
        <v>49</v>
      </c>
      <c r="G397" t="s">
        <v>56</v>
      </c>
      <c r="H397" t="s">
        <v>57</v>
      </c>
      <c r="I397" s="4">
        <v>43802</v>
      </c>
      <c r="J397">
        <v>2</v>
      </c>
      <c r="K397" t="s">
        <v>60</v>
      </c>
      <c r="L397" s="4">
        <v>43615</v>
      </c>
      <c r="M397" s="4">
        <v>43830</v>
      </c>
      <c r="N397">
        <v>2</v>
      </c>
      <c r="O397" t="s">
        <v>126</v>
      </c>
      <c r="P397" t="s">
        <v>288</v>
      </c>
      <c r="Q397">
        <v>2</v>
      </c>
      <c r="R397" t="s">
        <v>596</v>
      </c>
      <c r="S397" t="s">
        <v>1150</v>
      </c>
      <c r="T397" t="s">
        <v>1673</v>
      </c>
      <c r="U397" t="s">
        <v>180</v>
      </c>
      <c r="V397" t="s">
        <v>2042</v>
      </c>
      <c r="W397">
        <v>237.97</v>
      </c>
      <c r="X397">
        <v>39.97</v>
      </c>
      <c r="Y397">
        <v>2</v>
      </c>
      <c r="Z397" t="s">
        <v>2159</v>
      </c>
      <c r="AA397" t="s">
        <v>2439</v>
      </c>
      <c r="AF397" s="4"/>
      <c r="AG397" s="4"/>
      <c r="AH397" t="s">
        <v>90</v>
      </c>
      <c r="AI397" t="s">
        <v>252</v>
      </c>
      <c r="AJ397" t="s">
        <v>90</v>
      </c>
      <c r="AK397" t="s">
        <v>1040</v>
      </c>
      <c r="AL397" t="s">
        <v>1598</v>
      </c>
      <c r="AM397" t="s">
        <v>69</v>
      </c>
      <c r="AN397" t="s">
        <v>1562</v>
      </c>
      <c r="AO397" t="s">
        <v>410</v>
      </c>
      <c r="AP397" t="s">
        <v>2359</v>
      </c>
      <c r="AQ397" t="str">
        <f t="shared" si="6"/>
        <v>288172439172noMale438022Facebook4361543830237.9739.9766219.9919.9920</v>
      </c>
      <c r="AR397">
        <f>COUNTIF(AQ$2:AQ397,AQ397)</f>
        <v>1</v>
      </c>
    </row>
    <row r="398" spans="1:44" x14ac:dyDescent="0.25">
      <c r="A398">
        <v>289</v>
      </c>
      <c r="B398">
        <v>1</v>
      </c>
      <c r="C398" s="4">
        <v>43918</v>
      </c>
      <c r="D398">
        <v>5</v>
      </c>
      <c r="E398" t="s">
        <v>36</v>
      </c>
      <c r="F398" t="s">
        <v>47</v>
      </c>
      <c r="G398" t="s">
        <v>56</v>
      </c>
      <c r="H398" t="s">
        <v>58</v>
      </c>
      <c r="I398" s="4">
        <v>43682</v>
      </c>
      <c r="J398">
        <v>1</v>
      </c>
      <c r="K398" t="s">
        <v>61</v>
      </c>
      <c r="L398" s="4">
        <v>43615</v>
      </c>
      <c r="M398" s="4">
        <v>43830</v>
      </c>
      <c r="N398">
        <v>1</v>
      </c>
      <c r="O398" t="s">
        <v>80</v>
      </c>
      <c r="P398" t="s">
        <v>242</v>
      </c>
      <c r="Q398">
        <v>1</v>
      </c>
      <c r="R398" t="s">
        <v>586</v>
      </c>
      <c r="S398" t="s">
        <v>966</v>
      </c>
      <c r="T398" t="s">
        <v>1667</v>
      </c>
      <c r="U398" t="s">
        <v>80</v>
      </c>
      <c r="V398" t="s">
        <v>1548</v>
      </c>
      <c r="W398">
        <v>43.98</v>
      </c>
      <c r="X398">
        <v>29.98</v>
      </c>
      <c r="Y398">
        <v>1</v>
      </c>
      <c r="Z398" t="s">
        <v>67</v>
      </c>
      <c r="AA398" t="s">
        <v>2373</v>
      </c>
      <c r="AF398" s="4"/>
      <c r="AG398" s="4"/>
      <c r="AH398" t="s">
        <v>80</v>
      </c>
      <c r="AI398" t="s">
        <v>242</v>
      </c>
      <c r="AJ398" t="s">
        <v>586</v>
      </c>
      <c r="AK398" t="s">
        <v>966</v>
      </c>
      <c r="AL398" t="s">
        <v>1667</v>
      </c>
      <c r="AM398" t="s">
        <v>80</v>
      </c>
      <c r="AN398" t="s">
        <v>1548</v>
      </c>
      <c r="AO398" t="s">
        <v>67</v>
      </c>
      <c r="AP398" t="s">
        <v>2373</v>
      </c>
      <c r="AQ398" t="str">
        <f t="shared" si="6"/>
        <v>2891439185noFemale436821YouTube436154383043.9829.9827021.99214.993</v>
      </c>
      <c r="AR398">
        <f>COUNTIF(AQ$2:AQ398,AQ398)</f>
        <v>1</v>
      </c>
    </row>
    <row r="399" spans="1:44" x14ac:dyDescent="0.25">
      <c r="A399">
        <v>290</v>
      </c>
      <c r="B399">
        <v>70</v>
      </c>
      <c r="C399" s="4">
        <v>43918</v>
      </c>
      <c r="D399">
        <v>3</v>
      </c>
      <c r="E399" t="s">
        <v>34</v>
      </c>
      <c r="F399" t="s">
        <v>45</v>
      </c>
      <c r="G399" t="s">
        <v>55</v>
      </c>
      <c r="H399" t="s">
        <v>58</v>
      </c>
      <c r="I399" s="4">
        <v>43733</v>
      </c>
      <c r="J399">
        <v>3</v>
      </c>
      <c r="K399" t="s">
        <v>59</v>
      </c>
      <c r="L399" s="4">
        <v>43615</v>
      </c>
      <c r="M399" s="4">
        <v>43830</v>
      </c>
      <c r="N399">
        <v>1</v>
      </c>
      <c r="O399" t="s">
        <v>79</v>
      </c>
      <c r="P399" t="s">
        <v>241</v>
      </c>
      <c r="Q399">
        <v>1</v>
      </c>
      <c r="R399" t="s">
        <v>481</v>
      </c>
      <c r="S399" t="s">
        <v>1045</v>
      </c>
      <c r="T399" t="s">
        <v>1573</v>
      </c>
      <c r="U399" t="s">
        <v>69</v>
      </c>
      <c r="V399" t="s">
        <v>1548</v>
      </c>
      <c r="W399">
        <v>99.95</v>
      </c>
      <c r="X399">
        <v>14.99</v>
      </c>
      <c r="Y399">
        <v>1</v>
      </c>
      <c r="Z399" t="s">
        <v>65</v>
      </c>
      <c r="AA399" t="s">
        <v>2343</v>
      </c>
      <c r="AF399" s="4"/>
      <c r="AG399" s="4"/>
      <c r="AH399" t="s">
        <v>79</v>
      </c>
      <c r="AI399" t="s">
        <v>241</v>
      </c>
      <c r="AJ399" t="s">
        <v>481</v>
      </c>
      <c r="AK399" t="s">
        <v>1045</v>
      </c>
      <c r="AL399" t="s">
        <v>1573</v>
      </c>
      <c r="AM399" t="s">
        <v>69</v>
      </c>
      <c r="AN399" t="s">
        <v>1548</v>
      </c>
      <c r="AO399" t="s">
        <v>65</v>
      </c>
      <c r="AP399" t="s">
        <v>2343</v>
      </c>
      <c r="AQ399" t="str">
        <f t="shared" si="6"/>
        <v>29070439183yesFemale437333Google Ads436154383099.9514.9946699.95114.9910</v>
      </c>
      <c r="AR399">
        <f>COUNTIF(AQ$2:AQ399,AQ399)</f>
        <v>1</v>
      </c>
    </row>
    <row r="400" spans="1:44" x14ac:dyDescent="0.25">
      <c r="A400">
        <v>291</v>
      </c>
      <c r="B400">
        <v>322</v>
      </c>
      <c r="C400" s="4">
        <v>43919</v>
      </c>
      <c r="D400">
        <v>10</v>
      </c>
      <c r="E400" t="s">
        <v>42</v>
      </c>
      <c r="F400" t="s">
        <v>53</v>
      </c>
      <c r="G400" t="s">
        <v>56</v>
      </c>
      <c r="H400" t="s">
        <v>57</v>
      </c>
      <c r="I400" s="4">
        <v>43571</v>
      </c>
      <c r="J400">
        <v>1</v>
      </c>
      <c r="L400" s="4"/>
      <c r="M400" s="4"/>
      <c r="N400">
        <v>2</v>
      </c>
      <c r="O400" t="s">
        <v>96</v>
      </c>
      <c r="P400" t="s">
        <v>258</v>
      </c>
      <c r="Q400">
        <v>2</v>
      </c>
      <c r="R400" t="s">
        <v>597</v>
      </c>
      <c r="S400" t="s">
        <v>1151</v>
      </c>
      <c r="T400" t="s">
        <v>1674</v>
      </c>
      <c r="U400" t="s">
        <v>180</v>
      </c>
      <c r="V400" t="s">
        <v>1869</v>
      </c>
      <c r="W400">
        <v>596.97</v>
      </c>
      <c r="X400">
        <v>44.97</v>
      </c>
      <c r="Y400">
        <v>2</v>
      </c>
      <c r="Z400" t="s">
        <v>2160</v>
      </c>
      <c r="AA400" t="s">
        <v>2440</v>
      </c>
      <c r="AF400" s="4"/>
      <c r="AG400" s="4"/>
      <c r="AH400" t="s">
        <v>84</v>
      </c>
      <c r="AI400" t="s">
        <v>246</v>
      </c>
      <c r="AJ400" t="s">
        <v>564</v>
      </c>
      <c r="AK400" t="s">
        <v>1124</v>
      </c>
      <c r="AL400" t="s">
        <v>1647</v>
      </c>
      <c r="AM400" t="s">
        <v>80</v>
      </c>
      <c r="AN400" t="s">
        <v>1548</v>
      </c>
      <c r="AO400" t="s">
        <v>645</v>
      </c>
      <c r="AP400" t="s">
        <v>2347</v>
      </c>
      <c r="AQ400" t="str">
        <f t="shared" si="6"/>
        <v>2913224391910noMale435711596.9744.979160279.99214.9913</v>
      </c>
      <c r="AR400">
        <f>COUNTIF(AQ$2:AQ400,AQ400)</f>
        <v>1</v>
      </c>
    </row>
    <row r="401" spans="1:44" x14ac:dyDescent="0.25">
      <c r="A401">
        <v>291</v>
      </c>
      <c r="B401">
        <v>322</v>
      </c>
      <c r="C401" s="4">
        <v>43919</v>
      </c>
      <c r="D401">
        <v>10</v>
      </c>
      <c r="E401" t="s">
        <v>42</v>
      </c>
      <c r="F401" t="s">
        <v>53</v>
      </c>
      <c r="G401" t="s">
        <v>56</v>
      </c>
      <c r="H401" t="s">
        <v>57</v>
      </c>
      <c r="I401" s="4">
        <v>43571</v>
      </c>
      <c r="J401">
        <v>1</v>
      </c>
      <c r="L401" s="4"/>
      <c r="M401" s="4"/>
      <c r="N401">
        <v>2</v>
      </c>
      <c r="O401" t="s">
        <v>96</v>
      </c>
      <c r="P401" t="s">
        <v>258</v>
      </c>
      <c r="Q401">
        <v>2</v>
      </c>
      <c r="R401" t="s">
        <v>597</v>
      </c>
      <c r="S401" t="s">
        <v>1151</v>
      </c>
      <c r="T401" t="s">
        <v>1674</v>
      </c>
      <c r="U401" t="s">
        <v>180</v>
      </c>
      <c r="V401" t="s">
        <v>1869</v>
      </c>
      <c r="W401">
        <v>596.97</v>
      </c>
      <c r="X401">
        <v>44.97</v>
      </c>
      <c r="Y401">
        <v>2</v>
      </c>
      <c r="Z401" t="s">
        <v>2160</v>
      </c>
      <c r="AA401" t="s">
        <v>2440</v>
      </c>
      <c r="AF401" s="4"/>
      <c r="AG401" s="4"/>
      <c r="AH401" t="s">
        <v>79</v>
      </c>
      <c r="AI401" t="s">
        <v>241</v>
      </c>
      <c r="AJ401" t="s">
        <v>504</v>
      </c>
      <c r="AK401" t="s">
        <v>1067</v>
      </c>
      <c r="AL401" t="s">
        <v>1527</v>
      </c>
      <c r="AM401" t="s">
        <v>69</v>
      </c>
      <c r="AN401" t="s">
        <v>1548</v>
      </c>
      <c r="AO401" t="s">
        <v>455</v>
      </c>
      <c r="AP401" t="s">
        <v>2340</v>
      </c>
      <c r="AQ401" t="str">
        <f t="shared" si="6"/>
        <v>2913224391910noMale435711596.9744.97410936.99114.9915</v>
      </c>
      <c r="AR401">
        <f>COUNTIF(AQ$2:AQ401,AQ401)</f>
        <v>1</v>
      </c>
    </row>
    <row r="402" spans="1:44" x14ac:dyDescent="0.25">
      <c r="A402">
        <v>292</v>
      </c>
      <c r="B402">
        <v>415</v>
      </c>
      <c r="C402" s="4">
        <v>43919</v>
      </c>
      <c r="D402">
        <v>4</v>
      </c>
      <c r="E402" t="s">
        <v>40</v>
      </c>
      <c r="F402" t="s">
        <v>51</v>
      </c>
      <c r="G402" t="s">
        <v>55</v>
      </c>
      <c r="H402" t="s">
        <v>58</v>
      </c>
      <c r="I402" s="4">
        <v>43696</v>
      </c>
      <c r="J402">
        <v>1</v>
      </c>
      <c r="K402" t="s">
        <v>61</v>
      </c>
      <c r="L402" s="4">
        <v>43615</v>
      </c>
      <c r="M402" s="4">
        <v>43830</v>
      </c>
      <c r="N402">
        <v>1</v>
      </c>
      <c r="O402" t="s">
        <v>80</v>
      </c>
      <c r="P402" t="s">
        <v>242</v>
      </c>
      <c r="Q402">
        <v>1</v>
      </c>
      <c r="R402" t="s">
        <v>598</v>
      </c>
      <c r="S402" t="s">
        <v>1118</v>
      </c>
      <c r="T402" t="s">
        <v>1675</v>
      </c>
      <c r="U402" t="s">
        <v>69</v>
      </c>
      <c r="V402" t="s">
        <v>1548</v>
      </c>
      <c r="W402">
        <v>14.45</v>
      </c>
      <c r="X402">
        <v>14.99</v>
      </c>
      <c r="Y402">
        <v>1</v>
      </c>
      <c r="Z402" t="s">
        <v>70</v>
      </c>
      <c r="AA402" t="s">
        <v>2341</v>
      </c>
      <c r="AF402" s="4"/>
      <c r="AG402" s="4"/>
      <c r="AH402" t="s">
        <v>80</v>
      </c>
      <c r="AI402" t="s">
        <v>242</v>
      </c>
      <c r="AJ402" t="s">
        <v>598</v>
      </c>
      <c r="AK402" t="s">
        <v>1118</v>
      </c>
      <c r="AL402" t="s">
        <v>1675</v>
      </c>
      <c r="AM402" t="s">
        <v>69</v>
      </c>
      <c r="AN402" t="s">
        <v>1548</v>
      </c>
      <c r="AO402" t="s">
        <v>70</v>
      </c>
      <c r="AP402" t="s">
        <v>2341</v>
      </c>
      <c r="AQ402" t="str">
        <f t="shared" si="6"/>
        <v>292415439194yesFemale436961YouTube436154383014.4514.9923514.45114.995</v>
      </c>
      <c r="AR402">
        <f>COUNTIF(AQ$2:AQ402,AQ402)</f>
        <v>1</v>
      </c>
    </row>
    <row r="403" spans="1:44" x14ac:dyDescent="0.25">
      <c r="A403">
        <v>293</v>
      </c>
      <c r="B403">
        <v>81</v>
      </c>
      <c r="C403" s="4">
        <v>43920</v>
      </c>
      <c r="D403">
        <v>8</v>
      </c>
      <c r="E403" t="s">
        <v>43</v>
      </c>
      <c r="F403" t="s">
        <v>54</v>
      </c>
      <c r="G403" t="s">
        <v>56</v>
      </c>
      <c r="H403" t="s">
        <v>58</v>
      </c>
      <c r="I403" s="4">
        <v>43875</v>
      </c>
      <c r="J403">
        <v>5</v>
      </c>
      <c r="K403" t="s">
        <v>60</v>
      </c>
      <c r="L403" s="4">
        <v>43831</v>
      </c>
      <c r="M403" s="4">
        <v>43921</v>
      </c>
      <c r="N403">
        <v>2</v>
      </c>
      <c r="O403" t="s">
        <v>140</v>
      </c>
      <c r="P403" t="s">
        <v>302</v>
      </c>
      <c r="Q403">
        <v>2</v>
      </c>
      <c r="R403" t="s">
        <v>599</v>
      </c>
      <c r="S403" t="s">
        <v>1152</v>
      </c>
      <c r="T403" t="s">
        <v>1676</v>
      </c>
      <c r="U403" t="s">
        <v>71</v>
      </c>
      <c r="V403" t="s">
        <v>1869</v>
      </c>
      <c r="W403">
        <v>19.48</v>
      </c>
      <c r="X403">
        <v>29.98</v>
      </c>
      <c r="Y403">
        <v>2</v>
      </c>
      <c r="Z403" t="s">
        <v>2138</v>
      </c>
      <c r="AA403" t="s">
        <v>2417</v>
      </c>
      <c r="AB403">
        <v>3</v>
      </c>
      <c r="AC403" t="s">
        <v>2634</v>
      </c>
      <c r="AD403">
        <v>533</v>
      </c>
      <c r="AE403" t="s">
        <v>2637</v>
      </c>
      <c r="AF403" s="4">
        <v>43901</v>
      </c>
      <c r="AG403" s="4">
        <v>43951</v>
      </c>
      <c r="AH403" t="s">
        <v>80</v>
      </c>
      <c r="AI403" t="s">
        <v>242</v>
      </c>
      <c r="AJ403" t="s">
        <v>84</v>
      </c>
      <c r="AK403" t="s">
        <v>990</v>
      </c>
      <c r="AL403" t="s">
        <v>1523</v>
      </c>
      <c r="AM403" t="s">
        <v>69</v>
      </c>
      <c r="AN403" t="s">
        <v>1548</v>
      </c>
      <c r="AO403" t="s">
        <v>79</v>
      </c>
      <c r="AP403" t="s">
        <v>2349</v>
      </c>
      <c r="AQ403" t="str">
        <f t="shared" si="6"/>
        <v>29381439208noFemale438755Facebook438314392119.4829.983test533Showing discount on the products page as well43901439512910.49114.994</v>
      </c>
      <c r="AR403">
        <f>COUNTIF(AQ$2:AQ403,AQ403)</f>
        <v>1</v>
      </c>
    </row>
    <row r="404" spans="1:44" x14ac:dyDescent="0.25">
      <c r="A404">
        <v>293</v>
      </c>
      <c r="B404">
        <v>81</v>
      </c>
      <c r="C404" s="4">
        <v>43920</v>
      </c>
      <c r="D404">
        <v>8</v>
      </c>
      <c r="E404" t="s">
        <v>43</v>
      </c>
      <c r="F404" t="s">
        <v>54</v>
      </c>
      <c r="G404" t="s">
        <v>56</v>
      </c>
      <c r="H404" t="s">
        <v>58</v>
      </c>
      <c r="I404" s="4">
        <v>43875</v>
      </c>
      <c r="J404">
        <v>5</v>
      </c>
      <c r="K404" t="s">
        <v>60</v>
      </c>
      <c r="L404" s="4">
        <v>43831</v>
      </c>
      <c r="M404" s="4">
        <v>43921</v>
      </c>
      <c r="N404">
        <v>2</v>
      </c>
      <c r="O404" t="s">
        <v>140</v>
      </c>
      <c r="P404" t="s">
        <v>302</v>
      </c>
      <c r="Q404">
        <v>2</v>
      </c>
      <c r="R404" t="s">
        <v>599</v>
      </c>
      <c r="S404" t="s">
        <v>1152</v>
      </c>
      <c r="T404" t="s">
        <v>1676</v>
      </c>
      <c r="U404" t="s">
        <v>71</v>
      </c>
      <c r="V404" t="s">
        <v>1869</v>
      </c>
      <c r="W404">
        <v>19.48</v>
      </c>
      <c r="X404">
        <v>29.98</v>
      </c>
      <c r="Y404">
        <v>2</v>
      </c>
      <c r="Z404" t="s">
        <v>2138</v>
      </c>
      <c r="AA404" t="s">
        <v>2417</v>
      </c>
      <c r="AB404">
        <v>3</v>
      </c>
      <c r="AC404" t="s">
        <v>2634</v>
      </c>
      <c r="AD404">
        <v>533</v>
      </c>
      <c r="AE404" t="s">
        <v>2637</v>
      </c>
      <c r="AF404" s="4">
        <v>43901</v>
      </c>
      <c r="AG404" s="4">
        <v>43951</v>
      </c>
      <c r="AH404" t="s">
        <v>78</v>
      </c>
      <c r="AI404" t="s">
        <v>240</v>
      </c>
      <c r="AJ404" t="s">
        <v>904</v>
      </c>
      <c r="AK404" t="s">
        <v>1191</v>
      </c>
      <c r="AL404" t="s">
        <v>1490</v>
      </c>
      <c r="AM404" t="s">
        <v>69</v>
      </c>
      <c r="AN404" t="s">
        <v>1548</v>
      </c>
      <c r="AO404" t="s">
        <v>469</v>
      </c>
      <c r="AP404" t="s">
        <v>2339</v>
      </c>
      <c r="AQ404" t="str">
        <f t="shared" si="6"/>
        <v>29381439208noFemale438755Facebook438314392119.4829.983test533Showing discount on the products page as well43901439518868.99114.9923</v>
      </c>
      <c r="AR404">
        <f>COUNTIF(AQ$2:AQ404,AQ404)</f>
        <v>1</v>
      </c>
    </row>
    <row r="405" spans="1:44" x14ac:dyDescent="0.25">
      <c r="A405">
        <v>294</v>
      </c>
      <c r="B405">
        <v>131</v>
      </c>
      <c r="C405" s="4">
        <v>43920</v>
      </c>
      <c r="D405">
        <v>2</v>
      </c>
      <c r="E405" t="s">
        <v>38</v>
      </c>
      <c r="F405" t="s">
        <v>49</v>
      </c>
      <c r="G405" t="s">
        <v>56</v>
      </c>
      <c r="H405" t="s">
        <v>57</v>
      </c>
      <c r="I405" s="4">
        <v>43813</v>
      </c>
      <c r="J405">
        <v>1</v>
      </c>
      <c r="K405" t="s">
        <v>61</v>
      </c>
      <c r="L405" s="4">
        <v>43615</v>
      </c>
      <c r="M405" s="4">
        <v>43830</v>
      </c>
      <c r="N405">
        <v>1</v>
      </c>
      <c r="O405" t="s">
        <v>79</v>
      </c>
      <c r="P405" t="s">
        <v>241</v>
      </c>
      <c r="Q405">
        <v>1</v>
      </c>
      <c r="R405" t="s">
        <v>600</v>
      </c>
      <c r="S405" t="s">
        <v>980</v>
      </c>
      <c r="T405" t="s">
        <v>1677</v>
      </c>
      <c r="U405" t="s">
        <v>67</v>
      </c>
      <c r="V405" t="s">
        <v>1548</v>
      </c>
      <c r="W405">
        <v>86.37</v>
      </c>
      <c r="X405">
        <v>44.97</v>
      </c>
      <c r="Y405">
        <v>1</v>
      </c>
      <c r="Z405" t="s">
        <v>86</v>
      </c>
      <c r="AA405" t="s">
        <v>2350</v>
      </c>
      <c r="AF405" s="4"/>
      <c r="AG405" s="4"/>
      <c r="AH405" t="s">
        <v>79</v>
      </c>
      <c r="AI405" t="s">
        <v>241</v>
      </c>
      <c r="AJ405" t="s">
        <v>600</v>
      </c>
      <c r="AK405" t="s">
        <v>980</v>
      </c>
      <c r="AL405" t="s">
        <v>1677</v>
      </c>
      <c r="AM405" t="s">
        <v>67</v>
      </c>
      <c r="AN405" t="s">
        <v>1548</v>
      </c>
      <c r="AO405" t="s">
        <v>86</v>
      </c>
      <c r="AP405" t="s">
        <v>2350</v>
      </c>
      <c r="AQ405" t="str">
        <f t="shared" si="6"/>
        <v>294131439202noMale438131YouTube436154383086.3744.9744928.79314.997</v>
      </c>
      <c r="AR405">
        <f>COUNTIF(AQ$2:AQ405,AQ405)</f>
        <v>1</v>
      </c>
    </row>
    <row r="406" spans="1:44" x14ac:dyDescent="0.25">
      <c r="A406">
        <v>295</v>
      </c>
      <c r="B406">
        <v>287</v>
      </c>
      <c r="C406" s="4">
        <v>43920</v>
      </c>
      <c r="D406">
        <v>8</v>
      </c>
      <c r="E406" t="s">
        <v>43</v>
      </c>
      <c r="F406" t="s">
        <v>54</v>
      </c>
      <c r="G406" t="s">
        <v>56</v>
      </c>
      <c r="H406" t="s">
        <v>58</v>
      </c>
      <c r="I406" s="4">
        <v>43632</v>
      </c>
      <c r="J406">
        <v>2</v>
      </c>
      <c r="K406" t="s">
        <v>60</v>
      </c>
      <c r="L406" s="4">
        <v>43615</v>
      </c>
      <c r="M406" s="4">
        <v>43830</v>
      </c>
      <c r="N406">
        <v>1</v>
      </c>
      <c r="O406" t="s">
        <v>105</v>
      </c>
      <c r="P406" t="s">
        <v>267</v>
      </c>
      <c r="Q406">
        <v>1</v>
      </c>
      <c r="R406" t="s">
        <v>82</v>
      </c>
      <c r="S406" t="s">
        <v>1153</v>
      </c>
      <c r="T406" t="s">
        <v>1678</v>
      </c>
      <c r="U406" t="s">
        <v>110</v>
      </c>
      <c r="V406" t="s">
        <v>1869</v>
      </c>
      <c r="W406">
        <v>389.94</v>
      </c>
      <c r="X406">
        <v>89.94</v>
      </c>
      <c r="Y406">
        <v>1</v>
      </c>
      <c r="Z406" t="s">
        <v>82</v>
      </c>
      <c r="AA406" t="s">
        <v>2409</v>
      </c>
      <c r="AF406" s="4"/>
      <c r="AG406" s="4"/>
      <c r="AH406" t="s">
        <v>79</v>
      </c>
      <c r="AI406" t="s">
        <v>241</v>
      </c>
      <c r="AJ406" t="s">
        <v>86</v>
      </c>
      <c r="AK406" t="s">
        <v>1044</v>
      </c>
      <c r="AL406" t="s">
        <v>1572</v>
      </c>
      <c r="AM406" t="s">
        <v>67</v>
      </c>
      <c r="AN406" t="s">
        <v>1548</v>
      </c>
      <c r="AO406" t="s">
        <v>86</v>
      </c>
      <c r="AP406" t="s">
        <v>2350</v>
      </c>
      <c r="AQ406" t="str">
        <f t="shared" si="6"/>
        <v>295287439208noFemale436322Facebook4361543830389.9489.944764.99314.997</v>
      </c>
      <c r="AR406">
        <f>COUNTIF(AQ$2:AQ406,AQ406)</f>
        <v>1</v>
      </c>
    </row>
    <row r="407" spans="1:44" x14ac:dyDescent="0.25">
      <c r="A407">
        <v>296</v>
      </c>
      <c r="B407">
        <v>47</v>
      </c>
      <c r="C407" s="4">
        <v>43921</v>
      </c>
      <c r="D407">
        <v>1</v>
      </c>
      <c r="E407" t="s">
        <v>39</v>
      </c>
      <c r="F407" t="s">
        <v>50</v>
      </c>
      <c r="G407" t="s">
        <v>55</v>
      </c>
      <c r="H407" t="s">
        <v>58</v>
      </c>
      <c r="I407" s="4">
        <v>43732</v>
      </c>
      <c r="J407">
        <v>1</v>
      </c>
      <c r="K407" t="s">
        <v>61</v>
      </c>
      <c r="L407" s="4">
        <v>43615</v>
      </c>
      <c r="M407" s="4">
        <v>43830</v>
      </c>
      <c r="N407">
        <v>1</v>
      </c>
      <c r="O407" t="s">
        <v>67</v>
      </c>
      <c r="P407" t="s">
        <v>229</v>
      </c>
      <c r="Q407">
        <v>1</v>
      </c>
      <c r="R407" t="s">
        <v>391</v>
      </c>
      <c r="S407" t="s">
        <v>953</v>
      </c>
      <c r="T407" t="s">
        <v>1487</v>
      </c>
      <c r="U407" t="s">
        <v>80</v>
      </c>
      <c r="V407" t="s">
        <v>1562</v>
      </c>
      <c r="W407">
        <v>59.9</v>
      </c>
      <c r="X407">
        <v>19.98</v>
      </c>
      <c r="Y407">
        <v>1</v>
      </c>
      <c r="Z407" t="s">
        <v>90</v>
      </c>
      <c r="AA407" t="s">
        <v>2328</v>
      </c>
      <c r="AF407" s="4"/>
      <c r="AG407" s="4"/>
      <c r="AH407" t="s">
        <v>67</v>
      </c>
      <c r="AI407" t="s">
        <v>229</v>
      </c>
      <c r="AJ407" t="s">
        <v>391</v>
      </c>
      <c r="AK407" t="s">
        <v>953</v>
      </c>
      <c r="AL407" t="s">
        <v>1487</v>
      </c>
      <c r="AM407" t="s">
        <v>80</v>
      </c>
      <c r="AN407" t="s">
        <v>1562</v>
      </c>
      <c r="AO407" t="s">
        <v>90</v>
      </c>
      <c r="AP407" t="s">
        <v>2328</v>
      </c>
      <c r="AQ407" t="str">
        <f t="shared" si="6"/>
        <v>29647439211yesFemale437321YouTube436154383059.919.98313629.9529.996</v>
      </c>
      <c r="AR407">
        <f>COUNTIF(AQ$2:AQ407,AQ407)</f>
        <v>1</v>
      </c>
    </row>
    <row r="408" spans="1:44" x14ac:dyDescent="0.25">
      <c r="A408">
        <v>297</v>
      </c>
      <c r="B408">
        <v>301</v>
      </c>
      <c r="C408" s="4">
        <v>43921</v>
      </c>
      <c r="D408">
        <v>4</v>
      </c>
      <c r="E408" t="s">
        <v>40</v>
      </c>
      <c r="F408" t="s">
        <v>51</v>
      </c>
      <c r="G408" t="s">
        <v>56</v>
      </c>
      <c r="H408" t="s">
        <v>58</v>
      </c>
      <c r="I408" s="4">
        <v>43720</v>
      </c>
      <c r="J408">
        <v>3</v>
      </c>
      <c r="K408" t="s">
        <v>59</v>
      </c>
      <c r="L408" s="4">
        <v>43615</v>
      </c>
      <c r="M408" s="4">
        <v>43830</v>
      </c>
      <c r="N408">
        <v>2</v>
      </c>
      <c r="O408" t="s">
        <v>141</v>
      </c>
      <c r="P408" t="s">
        <v>303</v>
      </c>
      <c r="Q408">
        <v>2</v>
      </c>
      <c r="R408" t="s">
        <v>601</v>
      </c>
      <c r="S408" t="s">
        <v>1154</v>
      </c>
      <c r="T408" t="s">
        <v>1679</v>
      </c>
      <c r="U408" t="s">
        <v>109</v>
      </c>
      <c r="V408" t="s">
        <v>2037</v>
      </c>
      <c r="W408">
        <v>504.96</v>
      </c>
      <c r="X408">
        <v>89.96</v>
      </c>
      <c r="Y408">
        <v>2</v>
      </c>
      <c r="Z408" t="s">
        <v>2161</v>
      </c>
      <c r="AA408" t="s">
        <v>2441</v>
      </c>
      <c r="AF408" s="4"/>
      <c r="AG408" s="4"/>
      <c r="AH408" t="s">
        <v>86</v>
      </c>
      <c r="AI408" t="s">
        <v>248</v>
      </c>
      <c r="AJ408" t="s">
        <v>454</v>
      </c>
      <c r="AK408" t="s">
        <v>1017</v>
      </c>
      <c r="AL408" t="s">
        <v>1547</v>
      </c>
      <c r="AM408" t="s">
        <v>67</v>
      </c>
      <c r="AN408" t="s">
        <v>1577</v>
      </c>
      <c r="AO408" t="s">
        <v>547</v>
      </c>
      <c r="AP408" t="s">
        <v>2354</v>
      </c>
      <c r="AQ408" t="str">
        <f t="shared" si="6"/>
        <v>297301439214noFemale437203Google Ads4361543830504.9689.96790159.99324.9914</v>
      </c>
      <c r="AR408">
        <f>COUNTIF(AQ$2:AQ408,AQ408)</f>
        <v>1</v>
      </c>
    </row>
    <row r="409" spans="1:44" x14ac:dyDescent="0.25">
      <c r="A409">
        <v>297</v>
      </c>
      <c r="B409">
        <v>301</v>
      </c>
      <c r="C409" s="4">
        <v>43921</v>
      </c>
      <c r="D409">
        <v>4</v>
      </c>
      <c r="E409" t="s">
        <v>40</v>
      </c>
      <c r="F409" t="s">
        <v>51</v>
      </c>
      <c r="G409" t="s">
        <v>56</v>
      </c>
      <c r="H409" t="s">
        <v>58</v>
      </c>
      <c r="I409" s="4">
        <v>43720</v>
      </c>
      <c r="J409">
        <v>3</v>
      </c>
      <c r="K409" t="s">
        <v>59</v>
      </c>
      <c r="L409" s="4">
        <v>43615</v>
      </c>
      <c r="M409" s="4">
        <v>43830</v>
      </c>
      <c r="N409">
        <v>2</v>
      </c>
      <c r="O409" t="s">
        <v>141</v>
      </c>
      <c r="P409" t="s">
        <v>303</v>
      </c>
      <c r="Q409">
        <v>2</v>
      </c>
      <c r="R409" t="s">
        <v>601</v>
      </c>
      <c r="S409" t="s">
        <v>1154</v>
      </c>
      <c r="T409" t="s">
        <v>1679</v>
      </c>
      <c r="U409" t="s">
        <v>109</v>
      </c>
      <c r="V409" t="s">
        <v>2037</v>
      </c>
      <c r="W409">
        <v>504.96</v>
      </c>
      <c r="X409">
        <v>89.96</v>
      </c>
      <c r="Y409">
        <v>2</v>
      </c>
      <c r="Z409" t="s">
        <v>2161</v>
      </c>
      <c r="AA409" t="s">
        <v>2441</v>
      </c>
      <c r="AF409" s="4"/>
      <c r="AG409" s="4"/>
      <c r="AH409" t="s">
        <v>67</v>
      </c>
      <c r="AI409" t="s">
        <v>229</v>
      </c>
      <c r="AJ409" t="s">
        <v>623</v>
      </c>
      <c r="AK409" t="s">
        <v>1173</v>
      </c>
      <c r="AL409" t="s">
        <v>1577</v>
      </c>
      <c r="AM409" t="s">
        <v>69</v>
      </c>
      <c r="AN409" t="s">
        <v>1548</v>
      </c>
      <c r="AO409" t="s">
        <v>79</v>
      </c>
      <c r="AP409" t="s">
        <v>2349</v>
      </c>
      <c r="AQ409" t="str">
        <f t="shared" si="6"/>
        <v>297301439214noFemale437203Google Ads4361543830504.9689.9639724.99114.994</v>
      </c>
      <c r="AR409">
        <f>COUNTIF(AQ$2:AQ409,AQ409)</f>
        <v>1</v>
      </c>
    </row>
    <row r="410" spans="1:44" x14ac:dyDescent="0.25">
      <c r="A410">
        <v>298</v>
      </c>
      <c r="B410">
        <v>406</v>
      </c>
      <c r="C410" s="4">
        <v>43921</v>
      </c>
      <c r="D410">
        <v>8</v>
      </c>
      <c r="E410" t="s">
        <v>43</v>
      </c>
      <c r="F410" t="s">
        <v>54</v>
      </c>
      <c r="G410" t="s">
        <v>56</v>
      </c>
      <c r="H410" t="s">
        <v>57</v>
      </c>
      <c r="I410" s="4">
        <v>43729</v>
      </c>
      <c r="J410">
        <v>3</v>
      </c>
      <c r="K410" t="s">
        <v>59</v>
      </c>
      <c r="L410" s="4">
        <v>43615</v>
      </c>
      <c r="M410" s="4">
        <v>43830</v>
      </c>
      <c r="N410">
        <v>2</v>
      </c>
      <c r="O410" t="s">
        <v>142</v>
      </c>
      <c r="P410" t="s">
        <v>304</v>
      </c>
      <c r="Q410">
        <v>2</v>
      </c>
      <c r="R410" t="s">
        <v>602</v>
      </c>
      <c r="S410" t="s">
        <v>1155</v>
      </c>
      <c r="T410" t="s">
        <v>1680</v>
      </c>
      <c r="U410" t="s">
        <v>170</v>
      </c>
      <c r="V410" t="s">
        <v>2032</v>
      </c>
      <c r="W410">
        <v>2706.97</v>
      </c>
      <c r="X410">
        <v>149.94</v>
      </c>
      <c r="Y410">
        <v>2</v>
      </c>
      <c r="Z410" t="s">
        <v>2162</v>
      </c>
      <c r="AA410" t="s">
        <v>2442</v>
      </c>
      <c r="AF410" s="4"/>
      <c r="AG410" s="4"/>
      <c r="AH410" t="s">
        <v>86</v>
      </c>
      <c r="AI410" t="s">
        <v>248</v>
      </c>
      <c r="AJ410" t="s">
        <v>584</v>
      </c>
      <c r="AK410" t="s">
        <v>1062</v>
      </c>
      <c r="AL410" t="s">
        <v>1665</v>
      </c>
      <c r="AM410" t="s">
        <v>69</v>
      </c>
      <c r="AN410" t="s">
        <v>1577</v>
      </c>
      <c r="AO410" t="s">
        <v>530</v>
      </c>
      <c r="AP410" t="s">
        <v>2367</v>
      </c>
      <c r="AQ410" t="str">
        <f t="shared" si="6"/>
        <v>298406439218noMale437293Google Ads43615438302706.97149.9478261.97124.9916</v>
      </c>
      <c r="AR410">
        <f>COUNTIF(AQ$2:AQ410,AQ410)</f>
        <v>1</v>
      </c>
    </row>
    <row r="411" spans="1:44" x14ac:dyDescent="0.25">
      <c r="A411">
        <v>298</v>
      </c>
      <c r="B411">
        <v>406</v>
      </c>
      <c r="C411" s="4">
        <v>43921</v>
      </c>
      <c r="D411">
        <v>8</v>
      </c>
      <c r="E411" t="s">
        <v>43</v>
      </c>
      <c r="F411" t="s">
        <v>54</v>
      </c>
      <c r="G411" t="s">
        <v>56</v>
      </c>
      <c r="H411" t="s">
        <v>57</v>
      </c>
      <c r="I411" s="4">
        <v>43729</v>
      </c>
      <c r="J411">
        <v>3</v>
      </c>
      <c r="K411" t="s">
        <v>59</v>
      </c>
      <c r="L411" s="4">
        <v>43615</v>
      </c>
      <c r="M411" s="4">
        <v>43830</v>
      </c>
      <c r="N411">
        <v>2</v>
      </c>
      <c r="O411" t="s">
        <v>142</v>
      </c>
      <c r="P411" t="s">
        <v>304</v>
      </c>
      <c r="Q411">
        <v>2</v>
      </c>
      <c r="R411" t="s">
        <v>602</v>
      </c>
      <c r="S411" t="s">
        <v>1155</v>
      </c>
      <c r="T411" t="s">
        <v>1680</v>
      </c>
      <c r="U411" t="s">
        <v>170</v>
      </c>
      <c r="V411" t="s">
        <v>2032</v>
      </c>
      <c r="W411">
        <v>2706.97</v>
      </c>
      <c r="X411">
        <v>149.94</v>
      </c>
      <c r="Y411">
        <v>2</v>
      </c>
      <c r="Z411" t="s">
        <v>2162</v>
      </c>
      <c r="AA411" t="s">
        <v>2442</v>
      </c>
      <c r="AF411" s="4"/>
      <c r="AG411" s="4"/>
      <c r="AH411" t="s">
        <v>69</v>
      </c>
      <c r="AI411" t="s">
        <v>231</v>
      </c>
      <c r="AJ411" t="s">
        <v>856</v>
      </c>
      <c r="AK411" t="s">
        <v>1393</v>
      </c>
      <c r="AL411" t="s">
        <v>1909</v>
      </c>
      <c r="AM411" t="s">
        <v>70</v>
      </c>
      <c r="AN411" t="s">
        <v>1577</v>
      </c>
      <c r="AO411" t="s">
        <v>67</v>
      </c>
      <c r="AP411" t="s">
        <v>2373</v>
      </c>
      <c r="AQ411" t="str">
        <f t="shared" si="6"/>
        <v>298406439218noMale437293Google Ads43615438302706.97149.94199529524.993</v>
      </c>
      <c r="AR411">
        <f>COUNTIF(AQ$2:AQ411,AQ411)</f>
        <v>1</v>
      </c>
    </row>
    <row r="412" spans="1:44" x14ac:dyDescent="0.25">
      <c r="A412">
        <v>299</v>
      </c>
      <c r="B412">
        <v>433</v>
      </c>
      <c r="C412" s="4">
        <v>43922</v>
      </c>
      <c r="D412">
        <v>10</v>
      </c>
      <c r="E412" t="s">
        <v>42</v>
      </c>
      <c r="F412" t="s">
        <v>53</v>
      </c>
      <c r="G412" t="s">
        <v>55</v>
      </c>
      <c r="H412" t="s">
        <v>58</v>
      </c>
      <c r="I412" s="4">
        <v>43680</v>
      </c>
      <c r="J412">
        <v>1</v>
      </c>
      <c r="K412" t="s">
        <v>61</v>
      </c>
      <c r="L412" s="4">
        <v>43615</v>
      </c>
      <c r="M412" s="4">
        <v>43830</v>
      </c>
      <c r="N412">
        <v>2</v>
      </c>
      <c r="O412" t="s">
        <v>87</v>
      </c>
      <c r="P412" t="s">
        <v>249</v>
      </c>
      <c r="Q412">
        <v>2</v>
      </c>
      <c r="R412" t="s">
        <v>603</v>
      </c>
      <c r="S412" t="s">
        <v>1156</v>
      </c>
      <c r="T412" t="s">
        <v>1681</v>
      </c>
      <c r="U412" t="s">
        <v>103</v>
      </c>
      <c r="V412" t="s">
        <v>2038</v>
      </c>
      <c r="W412">
        <v>170.92</v>
      </c>
      <c r="X412">
        <v>74.959999999999994</v>
      </c>
      <c r="Y412">
        <v>2</v>
      </c>
      <c r="Z412" t="s">
        <v>2111</v>
      </c>
      <c r="AA412" t="s">
        <v>2382</v>
      </c>
      <c r="AF412" s="4"/>
      <c r="AG412" s="4"/>
      <c r="AH412" t="s">
        <v>79</v>
      </c>
      <c r="AI412" t="s">
        <v>241</v>
      </c>
      <c r="AJ412" t="s">
        <v>500</v>
      </c>
      <c r="AK412" t="s">
        <v>1063</v>
      </c>
      <c r="AL412" t="s">
        <v>1591</v>
      </c>
      <c r="AM412" t="s">
        <v>69</v>
      </c>
      <c r="AN412" t="s">
        <v>1548</v>
      </c>
      <c r="AO412" t="s">
        <v>455</v>
      </c>
      <c r="AP412" t="s">
        <v>2340</v>
      </c>
      <c r="AQ412" t="str">
        <f t="shared" si="6"/>
        <v>2994334392210yesFemale436801YouTube4361543830170.9274.96416383.95114.9915</v>
      </c>
      <c r="AR412">
        <f>COUNTIF(AQ$2:AQ412,AQ412)</f>
        <v>1</v>
      </c>
    </row>
    <row r="413" spans="1:44" x14ac:dyDescent="0.25">
      <c r="A413">
        <v>299</v>
      </c>
      <c r="B413">
        <v>433</v>
      </c>
      <c r="C413" s="4">
        <v>43922</v>
      </c>
      <c r="D413">
        <v>10</v>
      </c>
      <c r="E413" t="s">
        <v>42</v>
      </c>
      <c r="F413" t="s">
        <v>53</v>
      </c>
      <c r="G413" t="s">
        <v>55</v>
      </c>
      <c r="H413" t="s">
        <v>58</v>
      </c>
      <c r="I413" s="4">
        <v>43680</v>
      </c>
      <c r="J413">
        <v>1</v>
      </c>
      <c r="K413" t="s">
        <v>61</v>
      </c>
      <c r="L413" s="4">
        <v>43615</v>
      </c>
      <c r="M413" s="4">
        <v>43830</v>
      </c>
      <c r="N413">
        <v>2</v>
      </c>
      <c r="O413" t="s">
        <v>87</v>
      </c>
      <c r="P413" t="s">
        <v>249</v>
      </c>
      <c r="Q413">
        <v>2</v>
      </c>
      <c r="R413" t="s">
        <v>603</v>
      </c>
      <c r="S413" t="s">
        <v>1156</v>
      </c>
      <c r="T413" t="s">
        <v>1681</v>
      </c>
      <c r="U413" t="s">
        <v>103</v>
      </c>
      <c r="V413" t="s">
        <v>2038</v>
      </c>
      <c r="W413">
        <v>170.92</v>
      </c>
      <c r="X413">
        <v>74.959999999999994</v>
      </c>
      <c r="Y413">
        <v>2</v>
      </c>
      <c r="Z413" t="s">
        <v>2111</v>
      </c>
      <c r="AA413" t="s">
        <v>2382</v>
      </c>
      <c r="AF413" s="4"/>
      <c r="AG413" s="4"/>
      <c r="AH413" t="s">
        <v>70</v>
      </c>
      <c r="AI413" t="s">
        <v>232</v>
      </c>
      <c r="AJ413" t="s">
        <v>550</v>
      </c>
      <c r="AK413" t="s">
        <v>1111</v>
      </c>
      <c r="AL413" t="s">
        <v>1631</v>
      </c>
      <c r="AM413" t="s">
        <v>67</v>
      </c>
      <c r="AN413" t="s">
        <v>1517</v>
      </c>
      <c r="AO413" t="s">
        <v>673</v>
      </c>
      <c r="AP413" t="s">
        <v>2348</v>
      </c>
      <c r="AQ413" t="str">
        <f t="shared" si="6"/>
        <v>2994334392210yesFemale436801YouTube4361543830170.9274.96517528.99319.9912</v>
      </c>
      <c r="AR413">
        <f>COUNTIF(AQ$2:AQ413,AQ413)</f>
        <v>1</v>
      </c>
    </row>
    <row r="414" spans="1:44" x14ac:dyDescent="0.25">
      <c r="A414">
        <v>300</v>
      </c>
      <c r="B414">
        <v>398</v>
      </c>
      <c r="C414" s="4">
        <v>43923</v>
      </c>
      <c r="D414">
        <v>8</v>
      </c>
      <c r="E414" t="s">
        <v>43</v>
      </c>
      <c r="F414" t="s">
        <v>54</v>
      </c>
      <c r="G414" t="s">
        <v>56</v>
      </c>
      <c r="H414" t="s">
        <v>57</v>
      </c>
      <c r="I414" s="4">
        <v>43579</v>
      </c>
      <c r="J414">
        <v>3</v>
      </c>
      <c r="L414" s="4"/>
      <c r="M414" s="4"/>
      <c r="N414">
        <v>1</v>
      </c>
      <c r="O414" t="s">
        <v>78</v>
      </c>
      <c r="P414" t="s">
        <v>240</v>
      </c>
      <c r="Q414">
        <v>1</v>
      </c>
      <c r="R414" t="s">
        <v>604</v>
      </c>
      <c r="S414" t="s">
        <v>1136</v>
      </c>
      <c r="T414" t="s">
        <v>1682</v>
      </c>
      <c r="U414" t="s">
        <v>69</v>
      </c>
      <c r="V414" t="s">
        <v>1548</v>
      </c>
      <c r="W414">
        <v>4.75</v>
      </c>
      <c r="X414">
        <v>14.99</v>
      </c>
      <c r="Y414">
        <v>1</v>
      </c>
      <c r="Z414" t="s">
        <v>469</v>
      </c>
      <c r="AA414" t="s">
        <v>2339</v>
      </c>
      <c r="AF414" s="4"/>
      <c r="AG414" s="4"/>
      <c r="AH414" t="s">
        <v>78</v>
      </c>
      <c r="AI414" t="s">
        <v>240</v>
      </c>
      <c r="AJ414" t="s">
        <v>604</v>
      </c>
      <c r="AK414" t="s">
        <v>1136</v>
      </c>
      <c r="AL414" t="s">
        <v>1682</v>
      </c>
      <c r="AM414" t="s">
        <v>69</v>
      </c>
      <c r="AN414" t="s">
        <v>1548</v>
      </c>
      <c r="AO414" t="s">
        <v>469</v>
      </c>
      <c r="AP414" t="s">
        <v>2339</v>
      </c>
      <c r="AQ414" t="str">
        <f t="shared" si="6"/>
        <v>300398439238noMale4357934.7514.9981734.75114.9923</v>
      </c>
      <c r="AR414">
        <f>COUNTIF(AQ$2:AQ414,AQ414)</f>
        <v>1</v>
      </c>
    </row>
    <row r="415" spans="1:44" x14ac:dyDescent="0.25">
      <c r="A415">
        <v>301</v>
      </c>
      <c r="B415">
        <v>67</v>
      </c>
      <c r="C415" s="4">
        <v>43924</v>
      </c>
      <c r="D415">
        <v>7</v>
      </c>
      <c r="E415" t="s">
        <v>35</v>
      </c>
      <c r="F415" t="s">
        <v>46</v>
      </c>
      <c r="G415" t="s">
        <v>56</v>
      </c>
      <c r="H415" t="s">
        <v>58</v>
      </c>
      <c r="I415" s="4">
        <v>43918</v>
      </c>
      <c r="J415">
        <v>7</v>
      </c>
      <c r="K415" t="s">
        <v>61</v>
      </c>
      <c r="L415" s="4">
        <v>43915</v>
      </c>
      <c r="M415" s="4">
        <v>44012</v>
      </c>
      <c r="N415">
        <v>1</v>
      </c>
      <c r="O415" t="s">
        <v>84</v>
      </c>
      <c r="P415" t="s">
        <v>246</v>
      </c>
      <c r="Q415">
        <v>1</v>
      </c>
      <c r="R415" t="s">
        <v>564</v>
      </c>
      <c r="S415" t="s">
        <v>1124</v>
      </c>
      <c r="T415" t="s">
        <v>1647</v>
      </c>
      <c r="U415" t="s">
        <v>69</v>
      </c>
      <c r="V415" t="s">
        <v>1548</v>
      </c>
      <c r="W415">
        <v>279.99</v>
      </c>
      <c r="X415">
        <v>14.99</v>
      </c>
      <c r="Y415">
        <v>1</v>
      </c>
      <c r="Z415" t="s">
        <v>645</v>
      </c>
      <c r="AA415" t="s">
        <v>2347</v>
      </c>
      <c r="AF415" s="4"/>
      <c r="AG415" s="4"/>
      <c r="AH415" t="s">
        <v>84</v>
      </c>
      <c r="AI415" t="s">
        <v>246</v>
      </c>
      <c r="AJ415" t="s">
        <v>564</v>
      </c>
      <c r="AK415" t="s">
        <v>1124</v>
      </c>
      <c r="AL415" t="s">
        <v>1647</v>
      </c>
      <c r="AM415" t="s">
        <v>69</v>
      </c>
      <c r="AN415" t="s">
        <v>1548</v>
      </c>
      <c r="AO415" t="s">
        <v>645</v>
      </c>
      <c r="AP415" t="s">
        <v>2347</v>
      </c>
      <c r="AQ415" t="str">
        <f t="shared" si="6"/>
        <v>30167439247noFemale439187YouTube4391544012279.9914.999160279.99114.9913</v>
      </c>
      <c r="AR415">
        <f>COUNTIF(AQ$2:AQ415,AQ415)</f>
        <v>1</v>
      </c>
    </row>
    <row r="416" spans="1:44" x14ac:dyDescent="0.25">
      <c r="A416">
        <v>302</v>
      </c>
      <c r="B416">
        <v>348</v>
      </c>
      <c r="C416" s="4">
        <v>43924</v>
      </c>
      <c r="D416">
        <v>9</v>
      </c>
      <c r="E416" t="s">
        <v>41</v>
      </c>
      <c r="F416" t="s">
        <v>52</v>
      </c>
      <c r="G416" t="s">
        <v>56</v>
      </c>
      <c r="H416" t="s">
        <v>57</v>
      </c>
      <c r="I416" s="4">
        <v>43602</v>
      </c>
      <c r="J416">
        <v>1</v>
      </c>
      <c r="L416" s="4"/>
      <c r="M416" s="4"/>
      <c r="N416">
        <v>1</v>
      </c>
      <c r="O416" t="s">
        <v>69</v>
      </c>
      <c r="P416" t="s">
        <v>231</v>
      </c>
      <c r="Q416">
        <v>1</v>
      </c>
      <c r="R416" t="s">
        <v>434</v>
      </c>
      <c r="S416" t="s">
        <v>991</v>
      </c>
      <c r="T416" t="s">
        <v>1524</v>
      </c>
      <c r="U416" t="s">
        <v>67</v>
      </c>
      <c r="V416" t="s">
        <v>1577</v>
      </c>
      <c r="W416">
        <v>2789.97</v>
      </c>
      <c r="X416">
        <v>74.97</v>
      </c>
      <c r="Y416">
        <v>1</v>
      </c>
      <c r="Z416" t="s">
        <v>69</v>
      </c>
      <c r="AA416" t="s">
        <v>2360</v>
      </c>
      <c r="AF416" s="4"/>
      <c r="AG416" s="4"/>
      <c r="AH416" t="s">
        <v>69</v>
      </c>
      <c r="AI416" t="s">
        <v>231</v>
      </c>
      <c r="AJ416" t="s">
        <v>434</v>
      </c>
      <c r="AK416" t="s">
        <v>991</v>
      </c>
      <c r="AL416" t="s">
        <v>1524</v>
      </c>
      <c r="AM416" t="s">
        <v>67</v>
      </c>
      <c r="AN416" t="s">
        <v>1577</v>
      </c>
      <c r="AO416" t="s">
        <v>69</v>
      </c>
      <c r="AP416" t="s">
        <v>2360</v>
      </c>
      <c r="AQ416" t="str">
        <f t="shared" si="6"/>
        <v>302348439249noMale4360212789.9774.971152929.99324.991</v>
      </c>
      <c r="AR416">
        <f>COUNTIF(AQ$2:AQ416,AQ416)</f>
        <v>1</v>
      </c>
    </row>
    <row r="417" spans="1:44" x14ac:dyDescent="0.25">
      <c r="A417">
        <v>303</v>
      </c>
      <c r="B417">
        <v>235</v>
      </c>
      <c r="C417" s="4">
        <v>43925</v>
      </c>
      <c r="D417">
        <v>4</v>
      </c>
      <c r="E417" t="s">
        <v>40</v>
      </c>
      <c r="F417" t="s">
        <v>51</v>
      </c>
      <c r="G417" t="s">
        <v>56</v>
      </c>
      <c r="H417" t="s">
        <v>58</v>
      </c>
      <c r="I417" s="4">
        <v>43737</v>
      </c>
      <c r="J417">
        <v>3</v>
      </c>
      <c r="K417" t="s">
        <v>59</v>
      </c>
      <c r="L417" s="4">
        <v>43615</v>
      </c>
      <c r="M417" s="4">
        <v>43830</v>
      </c>
      <c r="N417">
        <v>2</v>
      </c>
      <c r="O417" t="s">
        <v>113</v>
      </c>
      <c r="P417" t="s">
        <v>275</v>
      </c>
      <c r="Q417">
        <v>2</v>
      </c>
      <c r="R417" t="s">
        <v>605</v>
      </c>
      <c r="S417" t="s">
        <v>1157</v>
      </c>
      <c r="T417" t="s">
        <v>1683</v>
      </c>
      <c r="U417" t="s">
        <v>85</v>
      </c>
      <c r="V417" t="s">
        <v>2030</v>
      </c>
      <c r="W417">
        <v>449.98</v>
      </c>
      <c r="X417">
        <v>49.97</v>
      </c>
      <c r="Y417">
        <v>2</v>
      </c>
      <c r="Z417" t="s">
        <v>2124</v>
      </c>
      <c r="AA417" t="s">
        <v>2399</v>
      </c>
      <c r="AF417" s="4"/>
      <c r="AG417" s="4"/>
      <c r="AH417" t="s">
        <v>65</v>
      </c>
      <c r="AI417" t="s">
        <v>227</v>
      </c>
      <c r="AJ417" t="s">
        <v>545</v>
      </c>
      <c r="AK417" t="s">
        <v>1106</v>
      </c>
      <c r="AL417" t="s">
        <v>1632</v>
      </c>
      <c r="AM417" t="s">
        <v>69</v>
      </c>
      <c r="AN417" t="s">
        <v>1517</v>
      </c>
      <c r="AO417" t="s">
        <v>431</v>
      </c>
      <c r="AP417" t="s">
        <v>2326</v>
      </c>
      <c r="AQ417" t="str">
        <f t="shared" si="6"/>
        <v>303235439254noFemale437373Google Ads4361543830449.9849.971042320119.9924</v>
      </c>
      <c r="AR417">
        <f>COUNTIF(AQ$2:AQ417,AQ417)</f>
        <v>1</v>
      </c>
    </row>
    <row r="418" spans="1:44" x14ac:dyDescent="0.25">
      <c r="A418">
        <v>303</v>
      </c>
      <c r="B418">
        <v>235</v>
      </c>
      <c r="C418" s="4">
        <v>43925</v>
      </c>
      <c r="D418">
        <v>4</v>
      </c>
      <c r="E418" t="s">
        <v>40</v>
      </c>
      <c r="F418" t="s">
        <v>51</v>
      </c>
      <c r="G418" t="s">
        <v>56</v>
      </c>
      <c r="H418" t="s">
        <v>58</v>
      </c>
      <c r="I418" s="4">
        <v>43737</v>
      </c>
      <c r="J418">
        <v>3</v>
      </c>
      <c r="K418" t="s">
        <v>59</v>
      </c>
      <c r="L418" s="4">
        <v>43615</v>
      </c>
      <c r="M418" s="4">
        <v>43830</v>
      </c>
      <c r="N418">
        <v>2</v>
      </c>
      <c r="O418" t="s">
        <v>113</v>
      </c>
      <c r="P418" t="s">
        <v>275</v>
      </c>
      <c r="Q418">
        <v>2</v>
      </c>
      <c r="R418" t="s">
        <v>605</v>
      </c>
      <c r="S418" t="s">
        <v>1157</v>
      </c>
      <c r="T418" t="s">
        <v>1683</v>
      </c>
      <c r="U418" t="s">
        <v>85</v>
      </c>
      <c r="V418" t="s">
        <v>2030</v>
      </c>
      <c r="W418">
        <v>449.98</v>
      </c>
      <c r="X418">
        <v>49.97</v>
      </c>
      <c r="Y418">
        <v>2</v>
      </c>
      <c r="Z418" t="s">
        <v>2124</v>
      </c>
      <c r="AA418" t="s">
        <v>2399</v>
      </c>
      <c r="AF418" s="4"/>
      <c r="AG418" s="4"/>
      <c r="AH418" t="s">
        <v>79</v>
      </c>
      <c r="AI418" t="s">
        <v>241</v>
      </c>
      <c r="AJ418" t="s">
        <v>86</v>
      </c>
      <c r="AK418" t="s">
        <v>1044</v>
      </c>
      <c r="AL418" t="s">
        <v>1572</v>
      </c>
      <c r="AM418" t="s">
        <v>80</v>
      </c>
      <c r="AN418" t="s">
        <v>1548</v>
      </c>
      <c r="AO418" t="s">
        <v>86</v>
      </c>
      <c r="AP418" t="s">
        <v>2350</v>
      </c>
      <c r="AQ418" t="str">
        <f t="shared" si="6"/>
        <v>303235439254noFemale437373Google Ads4361543830449.9849.974764.99214.997</v>
      </c>
      <c r="AR418">
        <f>COUNTIF(AQ$2:AQ418,AQ418)</f>
        <v>1</v>
      </c>
    </row>
    <row r="419" spans="1:44" x14ac:dyDescent="0.25">
      <c r="A419">
        <v>304</v>
      </c>
      <c r="B419">
        <v>288</v>
      </c>
      <c r="C419" s="4">
        <v>43926</v>
      </c>
      <c r="D419">
        <v>8</v>
      </c>
      <c r="E419" t="s">
        <v>43</v>
      </c>
      <c r="F419" t="s">
        <v>54</v>
      </c>
      <c r="G419" t="s">
        <v>56</v>
      </c>
      <c r="H419" t="s">
        <v>58</v>
      </c>
      <c r="I419" s="4">
        <v>43610</v>
      </c>
      <c r="J419">
        <v>3</v>
      </c>
      <c r="L419" s="4"/>
      <c r="M419" s="4"/>
      <c r="N419">
        <v>1</v>
      </c>
      <c r="O419" t="s">
        <v>70</v>
      </c>
      <c r="P419" t="s">
        <v>232</v>
      </c>
      <c r="Q419">
        <v>1</v>
      </c>
      <c r="R419" t="s">
        <v>512</v>
      </c>
      <c r="S419" t="s">
        <v>1075</v>
      </c>
      <c r="T419" t="s">
        <v>1602</v>
      </c>
      <c r="U419" t="s">
        <v>67</v>
      </c>
      <c r="V419" t="s">
        <v>1517</v>
      </c>
      <c r="W419">
        <v>98.88</v>
      </c>
      <c r="X419">
        <v>59.97</v>
      </c>
      <c r="Y419">
        <v>1</v>
      </c>
      <c r="Z419" t="s">
        <v>673</v>
      </c>
      <c r="AA419" t="s">
        <v>2348</v>
      </c>
      <c r="AF419" s="4"/>
      <c r="AG419" s="4"/>
      <c r="AH419" t="s">
        <v>70</v>
      </c>
      <c r="AI419" t="s">
        <v>232</v>
      </c>
      <c r="AJ419" t="s">
        <v>512</v>
      </c>
      <c r="AK419" t="s">
        <v>1075</v>
      </c>
      <c r="AL419" t="s">
        <v>1602</v>
      </c>
      <c r="AM419" t="s">
        <v>67</v>
      </c>
      <c r="AN419" t="s">
        <v>1517</v>
      </c>
      <c r="AO419" t="s">
        <v>673</v>
      </c>
      <c r="AP419" t="s">
        <v>2348</v>
      </c>
      <c r="AQ419" t="str">
        <f t="shared" si="6"/>
        <v>304288439268noFemale43610398.8859.9756332.96319.9912</v>
      </c>
      <c r="AR419">
        <f>COUNTIF(AQ$2:AQ419,AQ419)</f>
        <v>1</v>
      </c>
    </row>
    <row r="420" spans="1:44" x14ac:dyDescent="0.25">
      <c r="A420">
        <v>305</v>
      </c>
      <c r="B420">
        <v>293</v>
      </c>
      <c r="C420" s="4">
        <v>43926</v>
      </c>
      <c r="D420">
        <v>5</v>
      </c>
      <c r="E420" t="s">
        <v>36</v>
      </c>
      <c r="F420" t="s">
        <v>47</v>
      </c>
      <c r="G420" t="s">
        <v>56</v>
      </c>
      <c r="H420" t="s">
        <v>58</v>
      </c>
      <c r="I420" s="4">
        <v>43621</v>
      </c>
      <c r="J420">
        <v>3</v>
      </c>
      <c r="K420" t="s">
        <v>59</v>
      </c>
      <c r="L420" s="4">
        <v>43615</v>
      </c>
      <c r="M420" s="4">
        <v>43830</v>
      </c>
      <c r="N420">
        <v>2</v>
      </c>
      <c r="O420" t="s">
        <v>75</v>
      </c>
      <c r="P420" t="s">
        <v>237</v>
      </c>
      <c r="Q420">
        <v>2</v>
      </c>
      <c r="R420" t="s">
        <v>606</v>
      </c>
      <c r="S420" t="s">
        <v>1158</v>
      </c>
      <c r="T420" t="s">
        <v>1684</v>
      </c>
      <c r="U420" t="s">
        <v>85</v>
      </c>
      <c r="V420" t="s">
        <v>1869</v>
      </c>
      <c r="W420">
        <v>130.77000000000001</v>
      </c>
      <c r="X420">
        <v>44.97</v>
      </c>
      <c r="Y420">
        <v>2</v>
      </c>
      <c r="Z420" t="s">
        <v>167</v>
      </c>
      <c r="AA420" t="s">
        <v>2356</v>
      </c>
      <c r="AF420" s="4"/>
      <c r="AG420" s="4"/>
      <c r="AH420" t="s">
        <v>80</v>
      </c>
      <c r="AI420" t="s">
        <v>242</v>
      </c>
      <c r="AJ420" t="s">
        <v>696</v>
      </c>
      <c r="AK420" t="s">
        <v>1236</v>
      </c>
      <c r="AL420" t="s">
        <v>1758</v>
      </c>
      <c r="AM420" t="s">
        <v>69</v>
      </c>
      <c r="AN420" t="s">
        <v>1548</v>
      </c>
      <c r="AO420" t="s">
        <v>80</v>
      </c>
      <c r="AP420" t="s">
        <v>2357</v>
      </c>
      <c r="AQ420" t="str">
        <f t="shared" si="6"/>
        <v>305293439265noFemale436213Google Ads4361543830130.7744.97214272.99114.992</v>
      </c>
      <c r="AR420">
        <f>COUNTIF(AQ$2:AQ420,AQ420)</f>
        <v>1</v>
      </c>
    </row>
    <row r="421" spans="1:44" x14ac:dyDescent="0.25">
      <c r="A421">
        <v>305</v>
      </c>
      <c r="B421">
        <v>293</v>
      </c>
      <c r="C421" s="4">
        <v>43926</v>
      </c>
      <c r="D421">
        <v>5</v>
      </c>
      <c r="E421" t="s">
        <v>36</v>
      </c>
      <c r="F421" t="s">
        <v>47</v>
      </c>
      <c r="G421" t="s">
        <v>56</v>
      </c>
      <c r="H421" t="s">
        <v>58</v>
      </c>
      <c r="I421" s="4">
        <v>43621</v>
      </c>
      <c r="J421">
        <v>3</v>
      </c>
      <c r="K421" t="s">
        <v>59</v>
      </c>
      <c r="L421" s="4">
        <v>43615</v>
      </c>
      <c r="M421" s="4">
        <v>43830</v>
      </c>
      <c r="N421">
        <v>2</v>
      </c>
      <c r="O421" t="s">
        <v>75</v>
      </c>
      <c r="P421" t="s">
        <v>237</v>
      </c>
      <c r="Q421">
        <v>2</v>
      </c>
      <c r="R421" t="s">
        <v>606</v>
      </c>
      <c r="S421" t="s">
        <v>1158</v>
      </c>
      <c r="T421" t="s">
        <v>1684</v>
      </c>
      <c r="U421" t="s">
        <v>85</v>
      </c>
      <c r="V421" t="s">
        <v>1869</v>
      </c>
      <c r="W421">
        <v>130.77000000000001</v>
      </c>
      <c r="X421">
        <v>44.97</v>
      </c>
      <c r="Y421">
        <v>2</v>
      </c>
      <c r="Z421" t="s">
        <v>167</v>
      </c>
      <c r="AA421" t="s">
        <v>2356</v>
      </c>
      <c r="AF421" s="4"/>
      <c r="AG421" s="4"/>
      <c r="AH421" t="s">
        <v>67</v>
      </c>
      <c r="AI421" t="s">
        <v>229</v>
      </c>
      <c r="AJ421" t="s">
        <v>412</v>
      </c>
      <c r="AK421" t="s">
        <v>974</v>
      </c>
      <c r="AL421" t="s">
        <v>1507</v>
      </c>
      <c r="AM421" t="s">
        <v>80</v>
      </c>
      <c r="AN421" t="s">
        <v>1548</v>
      </c>
      <c r="AO421" t="s">
        <v>79</v>
      </c>
      <c r="AP421" t="s">
        <v>2349</v>
      </c>
      <c r="AQ421" t="str">
        <f t="shared" si="6"/>
        <v>305293439265noFemale436213Google Ads4361543830130.7744.97317228.89214.994</v>
      </c>
      <c r="AR421">
        <f>COUNTIF(AQ$2:AQ421,AQ421)</f>
        <v>1</v>
      </c>
    </row>
    <row r="422" spans="1:44" x14ac:dyDescent="0.25">
      <c r="A422">
        <v>306</v>
      </c>
      <c r="B422">
        <v>140</v>
      </c>
      <c r="C422" s="4">
        <v>43927</v>
      </c>
      <c r="D422">
        <v>3</v>
      </c>
      <c r="E422" t="s">
        <v>34</v>
      </c>
      <c r="F422" t="s">
        <v>45</v>
      </c>
      <c r="G422" t="s">
        <v>56</v>
      </c>
      <c r="H422" t="s">
        <v>57</v>
      </c>
      <c r="I422" s="4">
        <v>43800</v>
      </c>
      <c r="J422">
        <v>1</v>
      </c>
      <c r="K422" t="s">
        <v>61</v>
      </c>
      <c r="L422" s="4">
        <v>43615</v>
      </c>
      <c r="M422" s="4">
        <v>43830</v>
      </c>
      <c r="N422">
        <v>1</v>
      </c>
      <c r="O422" t="s">
        <v>84</v>
      </c>
      <c r="P422" t="s">
        <v>246</v>
      </c>
      <c r="Q422">
        <v>1</v>
      </c>
      <c r="R422" t="s">
        <v>413</v>
      </c>
      <c r="S422" t="s">
        <v>975</v>
      </c>
      <c r="T422" t="s">
        <v>1508</v>
      </c>
      <c r="U422" t="s">
        <v>80</v>
      </c>
      <c r="V422" t="s">
        <v>1548</v>
      </c>
      <c r="W422">
        <v>20.5</v>
      </c>
      <c r="X422">
        <v>29.98</v>
      </c>
      <c r="Y422">
        <v>1</v>
      </c>
      <c r="Z422" t="s">
        <v>86</v>
      </c>
      <c r="AA422" t="s">
        <v>2350</v>
      </c>
      <c r="AF422" s="4"/>
      <c r="AG422" s="4"/>
      <c r="AH422" t="s">
        <v>84</v>
      </c>
      <c r="AI422" t="s">
        <v>246</v>
      </c>
      <c r="AJ422" t="s">
        <v>413</v>
      </c>
      <c r="AK422" t="s">
        <v>975</v>
      </c>
      <c r="AL422" t="s">
        <v>1508</v>
      </c>
      <c r="AM422" t="s">
        <v>80</v>
      </c>
      <c r="AN422" t="s">
        <v>1548</v>
      </c>
      <c r="AO422" t="s">
        <v>86</v>
      </c>
      <c r="AP422" t="s">
        <v>2350</v>
      </c>
      <c r="AQ422" t="str">
        <f t="shared" si="6"/>
        <v>306140439273noMale438001YouTube436154383020.529.98911410.25214.997</v>
      </c>
      <c r="AR422">
        <f>COUNTIF(AQ$2:AQ422,AQ422)</f>
        <v>1</v>
      </c>
    </row>
    <row r="423" spans="1:44" x14ac:dyDescent="0.25">
      <c r="A423">
        <v>307</v>
      </c>
      <c r="B423">
        <v>90</v>
      </c>
      <c r="C423" s="4">
        <v>43928</v>
      </c>
      <c r="D423">
        <v>3</v>
      </c>
      <c r="E423" t="s">
        <v>34</v>
      </c>
      <c r="F423" t="s">
        <v>45</v>
      </c>
      <c r="G423" t="s">
        <v>55</v>
      </c>
      <c r="H423" t="s">
        <v>58</v>
      </c>
      <c r="I423" s="4">
        <v>43824</v>
      </c>
      <c r="J423">
        <v>3</v>
      </c>
      <c r="K423" t="s">
        <v>59</v>
      </c>
      <c r="L423" s="4">
        <v>43615</v>
      </c>
      <c r="M423" s="4">
        <v>43830</v>
      </c>
      <c r="N423">
        <v>1</v>
      </c>
      <c r="O423" t="s">
        <v>79</v>
      </c>
      <c r="P423" t="s">
        <v>241</v>
      </c>
      <c r="Q423">
        <v>1</v>
      </c>
      <c r="R423" t="s">
        <v>521</v>
      </c>
      <c r="S423" t="s">
        <v>1078</v>
      </c>
      <c r="T423" t="s">
        <v>1611</v>
      </c>
      <c r="U423" t="s">
        <v>69</v>
      </c>
      <c r="V423" t="s">
        <v>1548</v>
      </c>
      <c r="W423">
        <v>55.69</v>
      </c>
      <c r="X423">
        <v>14.99</v>
      </c>
      <c r="Y423">
        <v>1</v>
      </c>
      <c r="Z423" t="s">
        <v>455</v>
      </c>
      <c r="AA423" t="s">
        <v>2340</v>
      </c>
      <c r="AF423" s="4"/>
      <c r="AG423" s="4"/>
      <c r="AH423" t="s">
        <v>79</v>
      </c>
      <c r="AI423" t="s">
        <v>241</v>
      </c>
      <c r="AJ423" t="s">
        <v>521</v>
      </c>
      <c r="AK423" t="s">
        <v>1078</v>
      </c>
      <c r="AL423" t="s">
        <v>1611</v>
      </c>
      <c r="AM423" t="s">
        <v>69</v>
      </c>
      <c r="AN423" t="s">
        <v>1548</v>
      </c>
      <c r="AO423" t="s">
        <v>455</v>
      </c>
      <c r="AP423" t="s">
        <v>2340</v>
      </c>
      <c r="AQ423" t="str">
        <f t="shared" si="6"/>
        <v>30790439283yesFemale438243Google Ads436154383055.6914.99414555.69114.9915</v>
      </c>
      <c r="AR423">
        <f>COUNTIF(AQ$2:AQ423,AQ423)</f>
        <v>1</v>
      </c>
    </row>
    <row r="424" spans="1:44" x14ac:dyDescent="0.25">
      <c r="A424">
        <v>308</v>
      </c>
      <c r="B424">
        <v>289</v>
      </c>
      <c r="C424" s="4">
        <v>43928</v>
      </c>
      <c r="D424">
        <v>3</v>
      </c>
      <c r="E424" t="s">
        <v>34</v>
      </c>
      <c r="F424" t="s">
        <v>45</v>
      </c>
      <c r="G424" t="s">
        <v>55</v>
      </c>
      <c r="H424" t="s">
        <v>58</v>
      </c>
      <c r="I424" s="4">
        <v>43728</v>
      </c>
      <c r="J424">
        <v>3</v>
      </c>
      <c r="K424" t="s">
        <v>59</v>
      </c>
      <c r="L424" s="4">
        <v>43615</v>
      </c>
      <c r="M424" s="4">
        <v>43830</v>
      </c>
      <c r="N424">
        <v>2</v>
      </c>
      <c r="O424" t="s">
        <v>143</v>
      </c>
      <c r="P424" t="s">
        <v>305</v>
      </c>
      <c r="Q424">
        <v>2</v>
      </c>
      <c r="R424" t="s">
        <v>607</v>
      </c>
      <c r="S424" t="s">
        <v>1159</v>
      </c>
      <c r="T424" t="s">
        <v>1685</v>
      </c>
      <c r="U424" t="s">
        <v>83</v>
      </c>
      <c r="V424" t="s">
        <v>2037</v>
      </c>
      <c r="W424">
        <v>531.95000000000005</v>
      </c>
      <c r="X424">
        <v>104.95</v>
      </c>
      <c r="Y424">
        <v>2</v>
      </c>
      <c r="Z424" t="s">
        <v>2163</v>
      </c>
      <c r="AA424" t="s">
        <v>2443</v>
      </c>
      <c r="AF424" s="4"/>
      <c r="AG424" s="4"/>
      <c r="AH424" t="s">
        <v>86</v>
      </c>
      <c r="AI424" t="s">
        <v>248</v>
      </c>
      <c r="AJ424" t="s">
        <v>454</v>
      </c>
      <c r="AK424" t="s">
        <v>1017</v>
      </c>
      <c r="AL424" t="s">
        <v>1547</v>
      </c>
      <c r="AM424" t="s">
        <v>67</v>
      </c>
      <c r="AN424" t="s">
        <v>1577</v>
      </c>
      <c r="AO424" t="s">
        <v>547</v>
      </c>
      <c r="AP424" t="s">
        <v>2354</v>
      </c>
      <c r="AQ424" t="str">
        <f t="shared" si="6"/>
        <v>308289439283yesFemale437283Google Ads4361543830531.95104.95790159.99324.9914</v>
      </c>
      <c r="AR424">
        <f>COUNTIF(AQ$2:AQ424,AQ424)</f>
        <v>1</v>
      </c>
    </row>
    <row r="425" spans="1:44" x14ac:dyDescent="0.25">
      <c r="A425">
        <v>308</v>
      </c>
      <c r="B425">
        <v>289</v>
      </c>
      <c r="C425" s="4">
        <v>43928</v>
      </c>
      <c r="D425">
        <v>3</v>
      </c>
      <c r="E425" t="s">
        <v>34</v>
      </c>
      <c r="F425" t="s">
        <v>45</v>
      </c>
      <c r="G425" t="s">
        <v>55</v>
      </c>
      <c r="H425" t="s">
        <v>58</v>
      </c>
      <c r="I425" s="4">
        <v>43728</v>
      </c>
      <c r="J425">
        <v>3</v>
      </c>
      <c r="K425" t="s">
        <v>59</v>
      </c>
      <c r="L425" s="4">
        <v>43615</v>
      </c>
      <c r="M425" s="4">
        <v>43830</v>
      </c>
      <c r="N425">
        <v>2</v>
      </c>
      <c r="O425" t="s">
        <v>143</v>
      </c>
      <c r="P425" t="s">
        <v>305</v>
      </c>
      <c r="Q425">
        <v>2</v>
      </c>
      <c r="R425" t="s">
        <v>607</v>
      </c>
      <c r="S425" t="s">
        <v>1159</v>
      </c>
      <c r="T425" t="s">
        <v>1685</v>
      </c>
      <c r="U425" t="s">
        <v>83</v>
      </c>
      <c r="V425" t="s">
        <v>2037</v>
      </c>
      <c r="W425">
        <v>531.95000000000005</v>
      </c>
      <c r="X425">
        <v>104.95</v>
      </c>
      <c r="Y425">
        <v>2</v>
      </c>
      <c r="Z425" t="s">
        <v>2163</v>
      </c>
      <c r="AA425" t="s">
        <v>2443</v>
      </c>
      <c r="AF425" s="4"/>
      <c r="AG425" s="4"/>
      <c r="AH425" t="s">
        <v>78</v>
      </c>
      <c r="AI425" t="s">
        <v>240</v>
      </c>
      <c r="AJ425" t="s">
        <v>79</v>
      </c>
      <c r="AK425" t="s">
        <v>1080</v>
      </c>
      <c r="AL425" t="s">
        <v>1606</v>
      </c>
      <c r="AM425" t="s">
        <v>80</v>
      </c>
      <c r="AN425" t="s">
        <v>1548</v>
      </c>
      <c r="AO425" t="s">
        <v>393</v>
      </c>
      <c r="AP425" t="s">
        <v>2345</v>
      </c>
      <c r="AQ425" t="str">
        <f t="shared" si="6"/>
        <v>308289439283yesFemale437283Google Ads4361543830531.95104.958425.99214.9918</v>
      </c>
      <c r="AR425">
        <f>COUNTIF(AQ$2:AQ425,AQ425)</f>
        <v>1</v>
      </c>
    </row>
    <row r="426" spans="1:44" x14ac:dyDescent="0.25">
      <c r="A426">
        <v>309</v>
      </c>
      <c r="B426">
        <v>198</v>
      </c>
      <c r="C426" s="4">
        <v>43929</v>
      </c>
      <c r="D426">
        <v>9</v>
      </c>
      <c r="E426" t="s">
        <v>41</v>
      </c>
      <c r="F426" t="s">
        <v>52</v>
      </c>
      <c r="G426" t="s">
        <v>56</v>
      </c>
      <c r="H426" t="s">
        <v>58</v>
      </c>
      <c r="I426" s="4">
        <v>43861</v>
      </c>
      <c r="J426">
        <v>4</v>
      </c>
      <c r="K426" t="s">
        <v>61</v>
      </c>
      <c r="L426" s="4">
        <v>43831</v>
      </c>
      <c r="M426" s="4">
        <v>43861</v>
      </c>
      <c r="N426">
        <v>1</v>
      </c>
      <c r="O426" t="s">
        <v>79</v>
      </c>
      <c r="P426" t="s">
        <v>241</v>
      </c>
      <c r="Q426">
        <v>1</v>
      </c>
      <c r="R426" t="s">
        <v>86</v>
      </c>
      <c r="S426" t="s">
        <v>1044</v>
      </c>
      <c r="T426" t="s">
        <v>1572</v>
      </c>
      <c r="U426" t="s">
        <v>69</v>
      </c>
      <c r="V426" t="s">
        <v>1548</v>
      </c>
      <c r="W426">
        <v>64.989999999999995</v>
      </c>
      <c r="X426">
        <v>14.99</v>
      </c>
      <c r="Y426">
        <v>1</v>
      </c>
      <c r="Z426" t="s">
        <v>86</v>
      </c>
      <c r="AA426" t="s">
        <v>2350</v>
      </c>
      <c r="AB426">
        <v>3</v>
      </c>
      <c r="AC426" t="s">
        <v>2633</v>
      </c>
      <c r="AD426">
        <v>595</v>
      </c>
      <c r="AE426" t="s">
        <v>2637</v>
      </c>
      <c r="AF426" s="4">
        <v>43901</v>
      </c>
      <c r="AG426" s="4">
        <v>43951</v>
      </c>
      <c r="AH426" t="s">
        <v>79</v>
      </c>
      <c r="AI426" t="s">
        <v>241</v>
      </c>
      <c r="AJ426" t="s">
        <v>86</v>
      </c>
      <c r="AK426" t="s">
        <v>1044</v>
      </c>
      <c r="AL426" t="s">
        <v>1572</v>
      </c>
      <c r="AM426" t="s">
        <v>69</v>
      </c>
      <c r="AN426" t="s">
        <v>1548</v>
      </c>
      <c r="AO426" t="s">
        <v>86</v>
      </c>
      <c r="AP426" t="s">
        <v>2350</v>
      </c>
      <c r="AQ426" t="str">
        <f t="shared" si="6"/>
        <v>309198439299noFemale438614YouTube438314386164.9914.993control595Showing discount on the products page as well43901439514764.99114.997</v>
      </c>
      <c r="AR426">
        <f>COUNTIF(AQ$2:AQ426,AQ426)</f>
        <v>1</v>
      </c>
    </row>
    <row r="427" spans="1:44" x14ac:dyDescent="0.25">
      <c r="A427">
        <v>310</v>
      </c>
      <c r="B427">
        <v>233</v>
      </c>
      <c r="C427" s="4">
        <v>43929</v>
      </c>
      <c r="D427">
        <v>2</v>
      </c>
      <c r="E427" t="s">
        <v>38</v>
      </c>
      <c r="F427" t="s">
        <v>49</v>
      </c>
      <c r="G427" t="s">
        <v>55</v>
      </c>
      <c r="H427" t="s">
        <v>57</v>
      </c>
      <c r="I427" s="4">
        <v>43719</v>
      </c>
      <c r="J427">
        <v>3</v>
      </c>
      <c r="K427" t="s">
        <v>59</v>
      </c>
      <c r="L427" s="4">
        <v>43615</v>
      </c>
      <c r="M427" s="4">
        <v>43830</v>
      </c>
      <c r="N427">
        <v>2</v>
      </c>
      <c r="O427" t="s">
        <v>74</v>
      </c>
      <c r="P427" t="s">
        <v>236</v>
      </c>
      <c r="Q427">
        <v>2</v>
      </c>
      <c r="R427" t="s">
        <v>608</v>
      </c>
      <c r="S427" t="s">
        <v>1160</v>
      </c>
      <c r="T427" t="s">
        <v>1686</v>
      </c>
      <c r="U427" t="s">
        <v>103</v>
      </c>
      <c r="V427" t="s">
        <v>1902</v>
      </c>
      <c r="W427">
        <v>151.46</v>
      </c>
      <c r="X427">
        <v>94.96</v>
      </c>
      <c r="Y427">
        <v>2</v>
      </c>
      <c r="Z427" t="s">
        <v>2164</v>
      </c>
      <c r="AA427" t="s">
        <v>2444</v>
      </c>
      <c r="AF427" s="4"/>
      <c r="AG427" s="4"/>
      <c r="AH427" t="s">
        <v>65</v>
      </c>
      <c r="AI427" t="s">
        <v>227</v>
      </c>
      <c r="AJ427" t="s">
        <v>519</v>
      </c>
      <c r="AK427" t="s">
        <v>1083</v>
      </c>
      <c r="AL427" t="s">
        <v>1609</v>
      </c>
      <c r="AM427" t="s">
        <v>69</v>
      </c>
      <c r="AN427" t="s">
        <v>1517</v>
      </c>
      <c r="AO427" t="s">
        <v>431</v>
      </c>
      <c r="AP427" t="s">
        <v>2326</v>
      </c>
      <c r="AQ427" t="str">
        <f t="shared" si="6"/>
        <v>310233439292yesMale437193Google Ads4361543830151.4694.96104113.49119.9924</v>
      </c>
      <c r="AR427">
        <f>COUNTIF(AQ$2:AQ427,AQ427)</f>
        <v>1</v>
      </c>
    </row>
    <row r="428" spans="1:44" x14ac:dyDescent="0.25">
      <c r="A428">
        <v>310</v>
      </c>
      <c r="B428">
        <v>233</v>
      </c>
      <c r="C428" s="4">
        <v>43929</v>
      </c>
      <c r="D428">
        <v>2</v>
      </c>
      <c r="E428" t="s">
        <v>38</v>
      </c>
      <c r="F428" t="s">
        <v>49</v>
      </c>
      <c r="G428" t="s">
        <v>55</v>
      </c>
      <c r="H428" t="s">
        <v>57</v>
      </c>
      <c r="I428" s="4">
        <v>43719</v>
      </c>
      <c r="J428">
        <v>3</v>
      </c>
      <c r="K428" t="s">
        <v>59</v>
      </c>
      <c r="L428" s="4">
        <v>43615</v>
      </c>
      <c r="M428" s="4">
        <v>43830</v>
      </c>
      <c r="N428">
        <v>2</v>
      </c>
      <c r="O428" t="s">
        <v>74</v>
      </c>
      <c r="P428" t="s">
        <v>236</v>
      </c>
      <c r="Q428">
        <v>2</v>
      </c>
      <c r="R428" t="s">
        <v>608</v>
      </c>
      <c r="S428" t="s">
        <v>1160</v>
      </c>
      <c r="T428" t="s">
        <v>1686</v>
      </c>
      <c r="U428" t="s">
        <v>103</v>
      </c>
      <c r="V428" t="s">
        <v>1902</v>
      </c>
      <c r="W428">
        <v>151.46</v>
      </c>
      <c r="X428">
        <v>94.96</v>
      </c>
      <c r="Y428">
        <v>2</v>
      </c>
      <c r="Z428" t="s">
        <v>2164</v>
      </c>
      <c r="AA428" t="s">
        <v>2444</v>
      </c>
      <c r="AF428" s="4"/>
      <c r="AG428" s="4"/>
      <c r="AH428" t="s">
        <v>69</v>
      </c>
      <c r="AI428" t="s">
        <v>231</v>
      </c>
      <c r="AJ428" t="s">
        <v>878</v>
      </c>
      <c r="AK428" t="s">
        <v>1415</v>
      </c>
      <c r="AL428" t="s">
        <v>1930</v>
      </c>
      <c r="AM428" t="s">
        <v>67</v>
      </c>
      <c r="AN428" t="s">
        <v>1577</v>
      </c>
      <c r="AO428" t="s">
        <v>69</v>
      </c>
      <c r="AP428" t="s">
        <v>2360</v>
      </c>
      <c r="AQ428" t="str">
        <f t="shared" si="6"/>
        <v>310233439292yesMale437193Google Ads4361543830151.4694.96112145.99324.991</v>
      </c>
      <c r="AR428">
        <f>COUNTIF(AQ$2:AQ428,AQ428)</f>
        <v>1</v>
      </c>
    </row>
    <row r="429" spans="1:44" x14ac:dyDescent="0.25">
      <c r="A429">
        <v>311</v>
      </c>
      <c r="B429">
        <v>86</v>
      </c>
      <c r="C429" s="4">
        <v>43930</v>
      </c>
      <c r="D429">
        <v>2</v>
      </c>
      <c r="E429" t="s">
        <v>38</v>
      </c>
      <c r="F429" t="s">
        <v>49</v>
      </c>
      <c r="G429" t="s">
        <v>56</v>
      </c>
      <c r="H429" t="s">
        <v>57</v>
      </c>
      <c r="I429" s="4">
        <v>43878</v>
      </c>
      <c r="J429">
        <v>6</v>
      </c>
      <c r="K429" t="s">
        <v>59</v>
      </c>
      <c r="L429" s="4">
        <v>43862</v>
      </c>
      <c r="M429" s="4">
        <v>43889</v>
      </c>
      <c r="N429">
        <v>1</v>
      </c>
      <c r="O429" t="s">
        <v>78</v>
      </c>
      <c r="P429" t="s">
        <v>240</v>
      </c>
      <c r="Q429">
        <v>1</v>
      </c>
      <c r="R429" t="s">
        <v>67</v>
      </c>
      <c r="S429" t="s">
        <v>1120</v>
      </c>
      <c r="T429" t="s">
        <v>1643</v>
      </c>
      <c r="U429" t="s">
        <v>80</v>
      </c>
      <c r="V429" t="s">
        <v>1548</v>
      </c>
      <c r="W429">
        <v>7.98</v>
      </c>
      <c r="X429">
        <v>29.98</v>
      </c>
      <c r="Y429">
        <v>1</v>
      </c>
      <c r="Z429" t="s">
        <v>469</v>
      </c>
      <c r="AA429" t="s">
        <v>2339</v>
      </c>
      <c r="AB429">
        <v>3</v>
      </c>
      <c r="AC429" t="s">
        <v>2634</v>
      </c>
      <c r="AD429">
        <v>536</v>
      </c>
      <c r="AE429" t="s">
        <v>2637</v>
      </c>
      <c r="AF429" s="4">
        <v>43901</v>
      </c>
      <c r="AG429" s="4">
        <v>43951</v>
      </c>
      <c r="AH429" t="s">
        <v>78</v>
      </c>
      <c r="AI429" t="s">
        <v>240</v>
      </c>
      <c r="AJ429" t="s">
        <v>67</v>
      </c>
      <c r="AK429" t="s">
        <v>1120</v>
      </c>
      <c r="AL429" t="s">
        <v>1643</v>
      </c>
      <c r="AM429" t="s">
        <v>80</v>
      </c>
      <c r="AN429" t="s">
        <v>1548</v>
      </c>
      <c r="AO429" t="s">
        <v>469</v>
      </c>
      <c r="AP429" t="s">
        <v>2339</v>
      </c>
      <c r="AQ429" t="str">
        <f t="shared" si="6"/>
        <v>31186439302noMale438786Google Ads43862438897.9829.983test536Showing discount on the products page as well4390143951833.99214.9923</v>
      </c>
      <c r="AR429">
        <f>COUNTIF(AQ$2:AQ429,AQ429)</f>
        <v>1</v>
      </c>
    </row>
    <row r="430" spans="1:44" x14ac:dyDescent="0.25">
      <c r="A430">
        <v>312</v>
      </c>
      <c r="B430">
        <v>387</v>
      </c>
      <c r="C430" s="4">
        <v>43930</v>
      </c>
      <c r="D430">
        <v>3</v>
      </c>
      <c r="E430" t="s">
        <v>34</v>
      </c>
      <c r="F430" t="s">
        <v>45</v>
      </c>
      <c r="G430" t="s">
        <v>56</v>
      </c>
      <c r="H430" t="s">
        <v>58</v>
      </c>
      <c r="I430" s="4">
        <v>43610</v>
      </c>
      <c r="J430">
        <v>2</v>
      </c>
      <c r="L430" s="4"/>
      <c r="M430" s="4"/>
      <c r="N430">
        <v>1</v>
      </c>
      <c r="O430" t="s">
        <v>80</v>
      </c>
      <c r="P430" t="s">
        <v>242</v>
      </c>
      <c r="Q430">
        <v>1</v>
      </c>
      <c r="R430" t="s">
        <v>508</v>
      </c>
      <c r="S430" t="s">
        <v>1071</v>
      </c>
      <c r="T430" t="s">
        <v>1587</v>
      </c>
      <c r="U430" t="s">
        <v>69</v>
      </c>
      <c r="V430" t="s">
        <v>1548</v>
      </c>
      <c r="W430">
        <v>54.99</v>
      </c>
      <c r="X430">
        <v>14.99</v>
      </c>
      <c r="Y430">
        <v>1</v>
      </c>
      <c r="Z430" t="s">
        <v>79</v>
      </c>
      <c r="AA430" t="s">
        <v>2349</v>
      </c>
      <c r="AF430" s="4"/>
      <c r="AG430" s="4"/>
      <c r="AH430" t="s">
        <v>80</v>
      </c>
      <c r="AI430" t="s">
        <v>242</v>
      </c>
      <c r="AJ430" t="s">
        <v>508</v>
      </c>
      <c r="AK430" t="s">
        <v>1071</v>
      </c>
      <c r="AL430" t="s">
        <v>1587</v>
      </c>
      <c r="AM430" t="s">
        <v>69</v>
      </c>
      <c r="AN430" t="s">
        <v>1548</v>
      </c>
      <c r="AO430" t="s">
        <v>79</v>
      </c>
      <c r="AP430" t="s">
        <v>2349</v>
      </c>
      <c r="AQ430" t="str">
        <f t="shared" si="6"/>
        <v>312387439303noFemale43610254.9914.99212354.99114.994</v>
      </c>
      <c r="AR430">
        <f>COUNTIF(AQ$2:AQ430,AQ430)</f>
        <v>1</v>
      </c>
    </row>
    <row r="431" spans="1:44" x14ac:dyDescent="0.25">
      <c r="A431">
        <v>313</v>
      </c>
      <c r="B431">
        <v>440</v>
      </c>
      <c r="C431" s="4">
        <v>43931</v>
      </c>
      <c r="D431">
        <v>6</v>
      </c>
      <c r="E431" t="s">
        <v>33</v>
      </c>
      <c r="F431" t="s">
        <v>44</v>
      </c>
      <c r="G431" t="s">
        <v>55</v>
      </c>
      <c r="H431" t="s">
        <v>58</v>
      </c>
      <c r="I431" s="4">
        <v>43717</v>
      </c>
      <c r="J431">
        <v>1</v>
      </c>
      <c r="K431" t="s">
        <v>61</v>
      </c>
      <c r="L431" s="4">
        <v>43615</v>
      </c>
      <c r="M431" s="4">
        <v>43830</v>
      </c>
      <c r="N431">
        <v>2</v>
      </c>
      <c r="O431" t="s">
        <v>140</v>
      </c>
      <c r="P431" t="s">
        <v>302</v>
      </c>
      <c r="Q431">
        <v>2</v>
      </c>
      <c r="R431" t="s">
        <v>609</v>
      </c>
      <c r="S431" t="s">
        <v>1161</v>
      </c>
      <c r="T431" t="s">
        <v>1687</v>
      </c>
      <c r="U431" t="s">
        <v>88</v>
      </c>
      <c r="V431" t="s">
        <v>1869</v>
      </c>
      <c r="W431">
        <v>319.95999999999998</v>
      </c>
      <c r="X431">
        <v>59.96</v>
      </c>
      <c r="Y431">
        <v>2</v>
      </c>
      <c r="Z431" t="s">
        <v>2165</v>
      </c>
      <c r="AA431" t="s">
        <v>2445</v>
      </c>
      <c r="AF431" s="4"/>
      <c r="AG431" s="4"/>
      <c r="AH431" t="s">
        <v>80</v>
      </c>
      <c r="AI431" t="s">
        <v>242</v>
      </c>
      <c r="AJ431" t="s">
        <v>469</v>
      </c>
      <c r="AK431" t="s">
        <v>1032</v>
      </c>
      <c r="AL431" t="s">
        <v>1562</v>
      </c>
      <c r="AM431" t="s">
        <v>80</v>
      </c>
      <c r="AN431" t="s">
        <v>1548</v>
      </c>
      <c r="AO431" t="s">
        <v>70</v>
      </c>
      <c r="AP431" t="s">
        <v>2341</v>
      </c>
      <c r="AQ431" t="str">
        <f t="shared" si="6"/>
        <v>313440439316yesFemale437171YouTube4361543830319.9659.962239.99214.995</v>
      </c>
      <c r="AR431">
        <f>COUNTIF(AQ$2:AQ431,AQ431)</f>
        <v>1</v>
      </c>
    </row>
    <row r="432" spans="1:44" x14ac:dyDescent="0.25">
      <c r="A432">
        <v>313</v>
      </c>
      <c r="B432">
        <v>440</v>
      </c>
      <c r="C432" s="4">
        <v>43931</v>
      </c>
      <c r="D432">
        <v>6</v>
      </c>
      <c r="E432" t="s">
        <v>33</v>
      </c>
      <c r="F432" t="s">
        <v>44</v>
      </c>
      <c r="G432" t="s">
        <v>55</v>
      </c>
      <c r="H432" t="s">
        <v>58</v>
      </c>
      <c r="I432" s="4">
        <v>43717</v>
      </c>
      <c r="J432">
        <v>1</v>
      </c>
      <c r="K432" t="s">
        <v>61</v>
      </c>
      <c r="L432" s="4">
        <v>43615</v>
      </c>
      <c r="M432" s="4">
        <v>43830</v>
      </c>
      <c r="N432">
        <v>2</v>
      </c>
      <c r="O432" t="s">
        <v>140</v>
      </c>
      <c r="P432" t="s">
        <v>302</v>
      </c>
      <c r="Q432">
        <v>2</v>
      </c>
      <c r="R432" t="s">
        <v>609</v>
      </c>
      <c r="S432" t="s">
        <v>1161</v>
      </c>
      <c r="T432" t="s">
        <v>1687</v>
      </c>
      <c r="U432" t="s">
        <v>88</v>
      </c>
      <c r="V432" t="s">
        <v>1869</v>
      </c>
      <c r="W432">
        <v>319.95999999999998</v>
      </c>
      <c r="X432">
        <v>59.96</v>
      </c>
      <c r="Y432">
        <v>2</v>
      </c>
      <c r="Z432" t="s">
        <v>2165</v>
      </c>
      <c r="AA432" t="s">
        <v>2445</v>
      </c>
      <c r="AF432" s="4"/>
      <c r="AG432" s="4"/>
      <c r="AH432" t="s">
        <v>78</v>
      </c>
      <c r="AI432" t="s">
        <v>240</v>
      </c>
      <c r="AJ432" t="s">
        <v>668</v>
      </c>
      <c r="AK432" t="s">
        <v>1212</v>
      </c>
      <c r="AL432" t="s">
        <v>1735</v>
      </c>
      <c r="AM432" t="s">
        <v>80</v>
      </c>
      <c r="AN432" t="s">
        <v>1548</v>
      </c>
      <c r="AO432" t="s">
        <v>393</v>
      </c>
      <c r="AP432" t="s">
        <v>2345</v>
      </c>
      <c r="AQ432" t="str">
        <f t="shared" si="6"/>
        <v>313440439316yesFemale437171YouTube4361543830319.9659.968138149.99214.9918</v>
      </c>
      <c r="AR432">
        <f>COUNTIF(AQ$2:AQ432,AQ432)</f>
        <v>1</v>
      </c>
    </row>
    <row r="433" spans="1:44" x14ac:dyDescent="0.25">
      <c r="A433">
        <v>314</v>
      </c>
      <c r="B433">
        <v>318</v>
      </c>
      <c r="C433" s="4">
        <v>43932</v>
      </c>
      <c r="D433">
        <v>2</v>
      </c>
      <c r="E433" t="s">
        <v>38</v>
      </c>
      <c r="F433" t="s">
        <v>49</v>
      </c>
      <c r="G433" t="s">
        <v>56</v>
      </c>
      <c r="H433" t="s">
        <v>58</v>
      </c>
      <c r="I433" s="4">
        <v>43729</v>
      </c>
      <c r="J433">
        <v>3</v>
      </c>
      <c r="K433" t="s">
        <v>59</v>
      </c>
      <c r="L433" s="4">
        <v>43615</v>
      </c>
      <c r="M433" s="4">
        <v>43830</v>
      </c>
      <c r="N433">
        <v>1</v>
      </c>
      <c r="O433" t="s">
        <v>84</v>
      </c>
      <c r="P433" t="s">
        <v>246</v>
      </c>
      <c r="Q433">
        <v>1</v>
      </c>
      <c r="R433" t="s">
        <v>549</v>
      </c>
      <c r="S433" t="s">
        <v>1110</v>
      </c>
      <c r="T433" t="s">
        <v>1635</v>
      </c>
      <c r="U433" t="s">
        <v>67</v>
      </c>
      <c r="V433" t="s">
        <v>1548</v>
      </c>
      <c r="W433">
        <v>83.97</v>
      </c>
      <c r="X433">
        <v>44.97</v>
      </c>
      <c r="Y433">
        <v>1</v>
      </c>
      <c r="Z433" t="s">
        <v>410</v>
      </c>
      <c r="AA433" t="s">
        <v>2359</v>
      </c>
      <c r="AF433" s="4"/>
      <c r="AG433" s="4"/>
      <c r="AH433" t="s">
        <v>84</v>
      </c>
      <c r="AI433" t="s">
        <v>246</v>
      </c>
      <c r="AJ433" t="s">
        <v>549</v>
      </c>
      <c r="AK433" t="s">
        <v>1110</v>
      </c>
      <c r="AL433" t="s">
        <v>1635</v>
      </c>
      <c r="AM433" t="s">
        <v>67</v>
      </c>
      <c r="AN433" t="s">
        <v>1548</v>
      </c>
      <c r="AO433" t="s">
        <v>410</v>
      </c>
      <c r="AP433" t="s">
        <v>2359</v>
      </c>
      <c r="AQ433" t="str">
        <f t="shared" ref="AQ433:AQ489" si="7">CONCATENATE($A433,$B433,$C433,$D433,$G433,$H433,$I433,$J433,$K433,$L433,$M433,$W433,$X433,$AB433,$AC433,$AD433,$AE433,$AF433,$AG433,$AH433,$AJ433,$AL433,$AM433,$AN433,$AO433)</f>
        <v>314318439322noFemale437293Google Ads436154383083.9744.9792227.99314.9920</v>
      </c>
      <c r="AR433">
        <f>COUNTIF(AQ$2:AQ433,AQ433)</f>
        <v>1</v>
      </c>
    </row>
    <row r="434" spans="1:44" x14ac:dyDescent="0.25">
      <c r="A434">
        <v>315</v>
      </c>
      <c r="B434">
        <v>488</v>
      </c>
      <c r="C434" s="4">
        <v>43932</v>
      </c>
      <c r="D434">
        <v>6</v>
      </c>
      <c r="E434" t="s">
        <v>33</v>
      </c>
      <c r="F434" t="s">
        <v>44</v>
      </c>
      <c r="G434" t="s">
        <v>56</v>
      </c>
      <c r="H434" t="s">
        <v>58</v>
      </c>
      <c r="I434" s="4">
        <v>43855</v>
      </c>
      <c r="J434">
        <v>4</v>
      </c>
      <c r="K434" t="s">
        <v>61</v>
      </c>
      <c r="L434" s="4">
        <v>43831</v>
      </c>
      <c r="M434" s="4">
        <v>43861</v>
      </c>
      <c r="N434">
        <v>1</v>
      </c>
      <c r="O434" t="s">
        <v>79</v>
      </c>
      <c r="P434" t="s">
        <v>241</v>
      </c>
      <c r="Q434">
        <v>1</v>
      </c>
      <c r="R434" t="s">
        <v>524</v>
      </c>
      <c r="S434" t="s">
        <v>1087</v>
      </c>
      <c r="T434" t="s">
        <v>1614</v>
      </c>
      <c r="U434" t="s">
        <v>80</v>
      </c>
      <c r="V434" t="s">
        <v>1548</v>
      </c>
      <c r="W434">
        <v>27.9</v>
      </c>
      <c r="X434">
        <v>29.98</v>
      </c>
      <c r="Y434">
        <v>1</v>
      </c>
      <c r="Z434" t="s">
        <v>455</v>
      </c>
      <c r="AA434" t="s">
        <v>2340</v>
      </c>
      <c r="AB434">
        <v>3</v>
      </c>
      <c r="AC434" t="s">
        <v>2634</v>
      </c>
      <c r="AD434">
        <v>786</v>
      </c>
      <c r="AE434" t="s">
        <v>2637</v>
      </c>
      <c r="AF434" s="4">
        <v>43901</v>
      </c>
      <c r="AG434" s="4">
        <v>43951</v>
      </c>
      <c r="AH434" t="s">
        <v>79</v>
      </c>
      <c r="AI434" t="s">
        <v>241</v>
      </c>
      <c r="AJ434" t="s">
        <v>524</v>
      </c>
      <c r="AK434" t="s">
        <v>1087</v>
      </c>
      <c r="AL434" t="s">
        <v>1614</v>
      </c>
      <c r="AM434" t="s">
        <v>80</v>
      </c>
      <c r="AN434" t="s">
        <v>1548</v>
      </c>
      <c r="AO434" t="s">
        <v>455</v>
      </c>
      <c r="AP434" t="s">
        <v>2340</v>
      </c>
      <c r="AQ434" t="str">
        <f t="shared" si="7"/>
        <v>315488439326noFemale438554YouTube438314386127.929.983test786Showing discount on the products page as well4390143951416813.95214.9915</v>
      </c>
      <c r="AR434">
        <f>COUNTIF(AQ$2:AQ434,AQ434)</f>
        <v>1</v>
      </c>
    </row>
    <row r="435" spans="1:44" x14ac:dyDescent="0.25">
      <c r="A435">
        <v>316</v>
      </c>
      <c r="B435">
        <v>245</v>
      </c>
      <c r="C435" s="4">
        <v>43933</v>
      </c>
      <c r="D435">
        <v>2</v>
      </c>
      <c r="E435" t="s">
        <v>38</v>
      </c>
      <c r="F435" t="s">
        <v>49</v>
      </c>
      <c r="G435" t="s">
        <v>56</v>
      </c>
      <c r="H435" t="s">
        <v>57</v>
      </c>
      <c r="I435" s="4">
        <v>43666</v>
      </c>
      <c r="J435">
        <v>3</v>
      </c>
      <c r="K435" t="s">
        <v>59</v>
      </c>
      <c r="L435" s="4">
        <v>43615</v>
      </c>
      <c r="M435" s="4">
        <v>43830</v>
      </c>
      <c r="N435">
        <v>1</v>
      </c>
      <c r="O435" t="s">
        <v>78</v>
      </c>
      <c r="P435" t="s">
        <v>240</v>
      </c>
      <c r="Q435">
        <v>1</v>
      </c>
      <c r="R435" t="s">
        <v>610</v>
      </c>
      <c r="S435" t="s">
        <v>1162</v>
      </c>
      <c r="T435" t="s">
        <v>67</v>
      </c>
      <c r="U435" t="s">
        <v>80</v>
      </c>
      <c r="V435" t="s">
        <v>1548</v>
      </c>
      <c r="W435">
        <v>6</v>
      </c>
      <c r="X435">
        <v>29.98</v>
      </c>
      <c r="Y435">
        <v>1</v>
      </c>
      <c r="Z435" t="s">
        <v>393</v>
      </c>
      <c r="AA435" t="s">
        <v>2345</v>
      </c>
      <c r="AF435" s="4"/>
      <c r="AG435" s="4"/>
      <c r="AH435" t="s">
        <v>78</v>
      </c>
      <c r="AI435" t="s">
        <v>240</v>
      </c>
      <c r="AJ435" t="s">
        <v>610</v>
      </c>
      <c r="AK435" t="s">
        <v>1162</v>
      </c>
      <c r="AL435" t="s">
        <v>67</v>
      </c>
      <c r="AM435" t="s">
        <v>80</v>
      </c>
      <c r="AN435" t="s">
        <v>1548</v>
      </c>
      <c r="AO435" t="s">
        <v>393</v>
      </c>
      <c r="AP435" t="s">
        <v>2345</v>
      </c>
      <c r="AQ435" t="str">
        <f t="shared" si="7"/>
        <v>316245439332noMale436663Google Ads4361543830629.9881013214.9918</v>
      </c>
      <c r="AR435">
        <f>COUNTIF(AQ$2:AQ435,AQ435)</f>
        <v>1</v>
      </c>
    </row>
    <row r="436" spans="1:44" x14ac:dyDescent="0.25">
      <c r="A436">
        <v>317</v>
      </c>
      <c r="B436">
        <v>308</v>
      </c>
      <c r="C436" s="4">
        <v>43933</v>
      </c>
      <c r="D436">
        <v>11</v>
      </c>
      <c r="E436" t="s">
        <v>37</v>
      </c>
      <c r="F436" t="s">
        <v>48</v>
      </c>
      <c r="G436" t="s">
        <v>55</v>
      </c>
      <c r="H436" t="s">
        <v>57</v>
      </c>
      <c r="I436" s="4">
        <v>43689</v>
      </c>
      <c r="J436">
        <v>3</v>
      </c>
      <c r="K436" t="s">
        <v>59</v>
      </c>
      <c r="L436" s="4">
        <v>43615</v>
      </c>
      <c r="M436" s="4">
        <v>43830</v>
      </c>
      <c r="N436">
        <v>2</v>
      </c>
      <c r="O436" t="s">
        <v>118</v>
      </c>
      <c r="P436" t="s">
        <v>280</v>
      </c>
      <c r="Q436">
        <v>2</v>
      </c>
      <c r="R436" t="s">
        <v>611</v>
      </c>
      <c r="S436" t="s">
        <v>1144</v>
      </c>
      <c r="T436" t="s">
        <v>1688</v>
      </c>
      <c r="U436" t="s">
        <v>83</v>
      </c>
      <c r="V436" t="s">
        <v>2039</v>
      </c>
      <c r="W436">
        <v>264.89999999999998</v>
      </c>
      <c r="X436">
        <v>59.95</v>
      </c>
      <c r="Y436">
        <v>2</v>
      </c>
      <c r="Z436" t="s">
        <v>2101</v>
      </c>
      <c r="AA436" t="s">
        <v>2371</v>
      </c>
      <c r="AF436" s="4"/>
      <c r="AG436" s="4"/>
      <c r="AH436" t="s">
        <v>90</v>
      </c>
      <c r="AI436" t="s">
        <v>252</v>
      </c>
      <c r="AJ436" t="s">
        <v>669</v>
      </c>
      <c r="AK436" t="s">
        <v>989</v>
      </c>
      <c r="AL436" t="s">
        <v>626</v>
      </c>
      <c r="AM436" t="s">
        <v>67</v>
      </c>
      <c r="AN436" t="s">
        <v>1562</v>
      </c>
      <c r="AO436" t="s">
        <v>410</v>
      </c>
      <c r="AP436" t="s">
        <v>2359</v>
      </c>
      <c r="AQ436" t="str">
        <f t="shared" si="7"/>
        <v>3173084393311yesMale436893Google Ads4361543830264.959.956767939.9920</v>
      </c>
      <c r="AR436">
        <f>COUNTIF(AQ$2:AQ436,AQ436)</f>
        <v>1</v>
      </c>
    </row>
    <row r="437" spans="1:44" x14ac:dyDescent="0.25">
      <c r="A437">
        <v>317</v>
      </c>
      <c r="B437">
        <v>308</v>
      </c>
      <c r="C437" s="4">
        <v>43933</v>
      </c>
      <c r="D437">
        <v>11</v>
      </c>
      <c r="E437" t="s">
        <v>37</v>
      </c>
      <c r="F437" t="s">
        <v>48</v>
      </c>
      <c r="G437" t="s">
        <v>55</v>
      </c>
      <c r="H437" t="s">
        <v>57</v>
      </c>
      <c r="I437" s="4">
        <v>43689</v>
      </c>
      <c r="J437">
        <v>3</v>
      </c>
      <c r="K437" t="s">
        <v>59</v>
      </c>
      <c r="L437" s="4">
        <v>43615</v>
      </c>
      <c r="M437" s="4">
        <v>43830</v>
      </c>
      <c r="N437">
        <v>2</v>
      </c>
      <c r="O437" t="s">
        <v>118</v>
      </c>
      <c r="P437" t="s">
        <v>280</v>
      </c>
      <c r="Q437">
        <v>2</v>
      </c>
      <c r="R437" t="s">
        <v>611</v>
      </c>
      <c r="S437" t="s">
        <v>1144</v>
      </c>
      <c r="T437" t="s">
        <v>1688</v>
      </c>
      <c r="U437" t="s">
        <v>83</v>
      </c>
      <c r="V437" t="s">
        <v>2039</v>
      </c>
      <c r="W437">
        <v>264.89999999999998</v>
      </c>
      <c r="X437">
        <v>59.95</v>
      </c>
      <c r="Y437">
        <v>2</v>
      </c>
      <c r="Z437" t="s">
        <v>2101</v>
      </c>
      <c r="AA437" t="s">
        <v>2371</v>
      </c>
      <c r="AF437" s="4"/>
      <c r="AG437" s="4"/>
      <c r="AH437" t="s">
        <v>79</v>
      </c>
      <c r="AI437" t="s">
        <v>241</v>
      </c>
      <c r="AJ437" t="s">
        <v>524</v>
      </c>
      <c r="AK437" t="s">
        <v>1087</v>
      </c>
      <c r="AL437" t="s">
        <v>1614</v>
      </c>
      <c r="AM437" t="s">
        <v>80</v>
      </c>
      <c r="AN437" t="s">
        <v>1548</v>
      </c>
      <c r="AO437" t="s">
        <v>455</v>
      </c>
      <c r="AP437" t="s">
        <v>2340</v>
      </c>
      <c r="AQ437" t="str">
        <f t="shared" si="7"/>
        <v>3173084393311yesMale436893Google Ads4361543830264.959.95416813.95214.9915</v>
      </c>
      <c r="AR437">
        <f>COUNTIF(AQ$2:AQ437,AQ437)</f>
        <v>1</v>
      </c>
    </row>
    <row r="438" spans="1:44" x14ac:dyDescent="0.25">
      <c r="A438">
        <v>318</v>
      </c>
      <c r="B438">
        <v>97</v>
      </c>
      <c r="C438" s="4">
        <v>43935</v>
      </c>
      <c r="D438">
        <v>4</v>
      </c>
      <c r="E438" t="s">
        <v>40</v>
      </c>
      <c r="F438" t="s">
        <v>51</v>
      </c>
      <c r="G438" t="s">
        <v>56</v>
      </c>
      <c r="H438" t="s">
        <v>57</v>
      </c>
      <c r="I438" s="4">
        <v>43874</v>
      </c>
      <c r="J438">
        <v>6</v>
      </c>
      <c r="K438" t="s">
        <v>59</v>
      </c>
      <c r="L438" s="4">
        <v>43862</v>
      </c>
      <c r="M438" s="4">
        <v>43889</v>
      </c>
      <c r="N438">
        <v>1</v>
      </c>
      <c r="O438" t="s">
        <v>79</v>
      </c>
      <c r="P438" t="s">
        <v>241</v>
      </c>
      <c r="Q438">
        <v>1</v>
      </c>
      <c r="R438" t="s">
        <v>406</v>
      </c>
      <c r="S438" t="s">
        <v>968</v>
      </c>
      <c r="T438" t="s">
        <v>1501</v>
      </c>
      <c r="U438" t="s">
        <v>80</v>
      </c>
      <c r="V438" t="s">
        <v>1548</v>
      </c>
      <c r="W438">
        <v>173.9</v>
      </c>
      <c r="X438">
        <v>29.98</v>
      </c>
      <c r="Y438">
        <v>1</v>
      </c>
      <c r="Z438" t="s">
        <v>65</v>
      </c>
      <c r="AA438" t="s">
        <v>2343</v>
      </c>
      <c r="AB438">
        <v>3</v>
      </c>
      <c r="AC438" t="s">
        <v>2633</v>
      </c>
      <c r="AD438">
        <v>541</v>
      </c>
      <c r="AE438" t="s">
        <v>2637</v>
      </c>
      <c r="AF438" s="4">
        <v>43901</v>
      </c>
      <c r="AG438" s="4">
        <v>43951</v>
      </c>
      <c r="AH438" t="s">
        <v>79</v>
      </c>
      <c r="AI438" t="s">
        <v>241</v>
      </c>
      <c r="AJ438" t="s">
        <v>406</v>
      </c>
      <c r="AK438" t="s">
        <v>968</v>
      </c>
      <c r="AL438" t="s">
        <v>1501</v>
      </c>
      <c r="AM438" t="s">
        <v>80</v>
      </c>
      <c r="AN438" t="s">
        <v>1548</v>
      </c>
      <c r="AO438" t="s">
        <v>65</v>
      </c>
      <c r="AP438" t="s">
        <v>2343</v>
      </c>
      <c r="AQ438" t="str">
        <f t="shared" si="7"/>
        <v>31897439354noMale438746Google Ads4386243889173.929.983control541Showing discount on the products page as well4390143951411286.95214.9910</v>
      </c>
      <c r="AR438">
        <f>COUNTIF(AQ$2:AQ438,AQ438)</f>
        <v>1</v>
      </c>
    </row>
    <row r="439" spans="1:44" x14ac:dyDescent="0.25">
      <c r="A439">
        <v>319</v>
      </c>
      <c r="B439">
        <v>275</v>
      </c>
      <c r="C439" s="4">
        <v>43935</v>
      </c>
      <c r="D439">
        <v>5</v>
      </c>
      <c r="E439" t="s">
        <v>36</v>
      </c>
      <c r="F439" t="s">
        <v>47</v>
      </c>
      <c r="G439" t="s">
        <v>55</v>
      </c>
      <c r="H439" t="s">
        <v>58</v>
      </c>
      <c r="I439" s="4">
        <v>43820</v>
      </c>
      <c r="J439">
        <v>2</v>
      </c>
      <c r="K439" t="s">
        <v>60</v>
      </c>
      <c r="L439" s="4">
        <v>43615</v>
      </c>
      <c r="M439" s="4">
        <v>43830</v>
      </c>
      <c r="N439">
        <v>2</v>
      </c>
      <c r="O439" t="s">
        <v>77</v>
      </c>
      <c r="P439" t="s">
        <v>239</v>
      </c>
      <c r="Q439">
        <v>2</v>
      </c>
      <c r="R439" t="s">
        <v>612</v>
      </c>
      <c r="S439" t="s">
        <v>1163</v>
      </c>
      <c r="T439" t="s">
        <v>1689</v>
      </c>
      <c r="U439" t="s">
        <v>88</v>
      </c>
      <c r="V439" t="s">
        <v>2030</v>
      </c>
      <c r="W439">
        <v>83.8</v>
      </c>
      <c r="X439">
        <v>69.959999999999994</v>
      </c>
      <c r="Y439">
        <v>2</v>
      </c>
      <c r="Z439" t="s">
        <v>2166</v>
      </c>
      <c r="AA439" t="s">
        <v>2446</v>
      </c>
      <c r="AF439" s="4"/>
      <c r="AG439" s="4"/>
      <c r="AH439" t="s">
        <v>70</v>
      </c>
      <c r="AI439" t="s">
        <v>232</v>
      </c>
      <c r="AJ439" t="s">
        <v>638</v>
      </c>
      <c r="AK439" t="s">
        <v>1185</v>
      </c>
      <c r="AL439" t="s">
        <v>1709</v>
      </c>
      <c r="AM439" t="s">
        <v>80</v>
      </c>
      <c r="AN439" t="s">
        <v>1517</v>
      </c>
      <c r="AO439" t="s">
        <v>640</v>
      </c>
      <c r="AP439" t="s">
        <v>2393</v>
      </c>
      <c r="AQ439" t="str">
        <f t="shared" si="7"/>
        <v>319275439355yesFemale438202Facebook436154383083.869.96515511.95219.9917</v>
      </c>
      <c r="AR439">
        <f>COUNTIF(AQ$2:AQ439,AQ439)</f>
        <v>1</v>
      </c>
    </row>
    <row r="440" spans="1:44" x14ac:dyDescent="0.25">
      <c r="A440">
        <v>319</v>
      </c>
      <c r="B440">
        <v>275</v>
      </c>
      <c r="C440" s="4">
        <v>43935</v>
      </c>
      <c r="D440">
        <v>5</v>
      </c>
      <c r="E440" t="s">
        <v>36</v>
      </c>
      <c r="F440" t="s">
        <v>47</v>
      </c>
      <c r="G440" t="s">
        <v>55</v>
      </c>
      <c r="H440" t="s">
        <v>58</v>
      </c>
      <c r="I440" s="4">
        <v>43820</v>
      </c>
      <c r="J440">
        <v>2</v>
      </c>
      <c r="K440" t="s">
        <v>60</v>
      </c>
      <c r="L440" s="4">
        <v>43615</v>
      </c>
      <c r="M440" s="4">
        <v>43830</v>
      </c>
      <c r="N440">
        <v>2</v>
      </c>
      <c r="O440" t="s">
        <v>77</v>
      </c>
      <c r="P440" t="s">
        <v>239</v>
      </c>
      <c r="Q440">
        <v>2</v>
      </c>
      <c r="R440" t="s">
        <v>612</v>
      </c>
      <c r="S440" t="s">
        <v>1163</v>
      </c>
      <c r="T440" t="s">
        <v>1689</v>
      </c>
      <c r="U440" t="s">
        <v>88</v>
      </c>
      <c r="V440" t="s">
        <v>2030</v>
      </c>
      <c r="W440">
        <v>83.8</v>
      </c>
      <c r="X440">
        <v>69.959999999999994</v>
      </c>
      <c r="Y440">
        <v>2</v>
      </c>
      <c r="Z440" t="s">
        <v>2166</v>
      </c>
      <c r="AA440" t="s">
        <v>2446</v>
      </c>
      <c r="AF440" s="4"/>
      <c r="AG440" s="4"/>
      <c r="AH440" t="s">
        <v>67</v>
      </c>
      <c r="AI440" t="s">
        <v>229</v>
      </c>
      <c r="AJ440" t="s">
        <v>476</v>
      </c>
      <c r="AK440" t="s">
        <v>1031</v>
      </c>
      <c r="AL440" t="s">
        <v>1487</v>
      </c>
      <c r="AM440" t="s">
        <v>80</v>
      </c>
      <c r="AN440" t="s">
        <v>1548</v>
      </c>
      <c r="AO440" t="s">
        <v>872</v>
      </c>
      <c r="AP440" t="s">
        <v>2388</v>
      </c>
      <c r="AQ440" t="str">
        <f t="shared" si="7"/>
        <v>319275439355yesFemale438202Facebook436154383083.869.9639529.95214.9919</v>
      </c>
      <c r="AR440">
        <f>COUNTIF(AQ$2:AQ440,AQ440)</f>
        <v>1</v>
      </c>
    </row>
    <row r="441" spans="1:44" x14ac:dyDescent="0.25">
      <c r="A441">
        <v>320</v>
      </c>
      <c r="B441">
        <v>297</v>
      </c>
      <c r="C441" s="4">
        <v>43936</v>
      </c>
      <c r="D441">
        <v>3</v>
      </c>
      <c r="E441" t="s">
        <v>34</v>
      </c>
      <c r="F441" t="s">
        <v>45</v>
      </c>
      <c r="G441" t="s">
        <v>55</v>
      </c>
      <c r="H441" t="s">
        <v>58</v>
      </c>
      <c r="I441" s="4">
        <v>43628</v>
      </c>
      <c r="J441">
        <v>3</v>
      </c>
      <c r="K441" t="s">
        <v>59</v>
      </c>
      <c r="L441" s="4">
        <v>43615</v>
      </c>
      <c r="M441" s="4">
        <v>43830</v>
      </c>
      <c r="N441">
        <v>2</v>
      </c>
      <c r="O441" t="s">
        <v>77</v>
      </c>
      <c r="P441" t="s">
        <v>239</v>
      </c>
      <c r="Q441">
        <v>2</v>
      </c>
      <c r="R441" t="s">
        <v>613</v>
      </c>
      <c r="S441" t="s">
        <v>1164</v>
      </c>
      <c r="T441" t="s">
        <v>1690</v>
      </c>
      <c r="U441" t="s">
        <v>103</v>
      </c>
      <c r="V441" t="s">
        <v>2030</v>
      </c>
      <c r="W441">
        <v>109.97</v>
      </c>
      <c r="X441">
        <v>64.959999999999994</v>
      </c>
      <c r="Y441">
        <v>2</v>
      </c>
      <c r="Z441" t="s">
        <v>2167</v>
      </c>
      <c r="AA441" t="s">
        <v>2447</v>
      </c>
      <c r="AF441" s="4"/>
      <c r="AG441" s="4"/>
      <c r="AH441" t="s">
        <v>70</v>
      </c>
      <c r="AI441" t="s">
        <v>232</v>
      </c>
      <c r="AJ441" t="s">
        <v>753</v>
      </c>
      <c r="AK441" t="s">
        <v>1077</v>
      </c>
      <c r="AL441" t="s">
        <v>598</v>
      </c>
      <c r="AM441" t="s">
        <v>69</v>
      </c>
      <c r="AN441" t="s">
        <v>1517</v>
      </c>
      <c r="AO441" t="s">
        <v>673</v>
      </c>
      <c r="AP441" t="s">
        <v>2348</v>
      </c>
      <c r="AQ441" t="str">
        <f t="shared" si="7"/>
        <v>320297439363yesFemale436283Google Ads4361543830109.9764.96513235119.9912</v>
      </c>
      <c r="AR441">
        <f>COUNTIF(AQ$2:AQ441,AQ441)</f>
        <v>1</v>
      </c>
    </row>
    <row r="442" spans="1:44" x14ac:dyDescent="0.25">
      <c r="A442">
        <v>320</v>
      </c>
      <c r="B442">
        <v>297</v>
      </c>
      <c r="C442" s="4">
        <v>43936</v>
      </c>
      <c r="D442">
        <v>3</v>
      </c>
      <c r="E442" t="s">
        <v>34</v>
      </c>
      <c r="F442" t="s">
        <v>45</v>
      </c>
      <c r="G442" t="s">
        <v>55</v>
      </c>
      <c r="H442" t="s">
        <v>58</v>
      </c>
      <c r="I442" s="4">
        <v>43628</v>
      </c>
      <c r="J442">
        <v>3</v>
      </c>
      <c r="K442" t="s">
        <v>59</v>
      </c>
      <c r="L442" s="4">
        <v>43615</v>
      </c>
      <c r="M442" s="4">
        <v>43830</v>
      </c>
      <c r="N442">
        <v>2</v>
      </c>
      <c r="O442" t="s">
        <v>77</v>
      </c>
      <c r="P442" t="s">
        <v>239</v>
      </c>
      <c r="Q442">
        <v>2</v>
      </c>
      <c r="R442" t="s">
        <v>613</v>
      </c>
      <c r="S442" t="s">
        <v>1164</v>
      </c>
      <c r="T442" t="s">
        <v>1690</v>
      </c>
      <c r="U442" t="s">
        <v>103</v>
      </c>
      <c r="V442" t="s">
        <v>2030</v>
      </c>
      <c r="W442">
        <v>109.97</v>
      </c>
      <c r="X442">
        <v>64.959999999999994</v>
      </c>
      <c r="Y442">
        <v>2</v>
      </c>
      <c r="Z442" t="s">
        <v>2167</v>
      </c>
      <c r="AA442" t="s">
        <v>2447</v>
      </c>
      <c r="AF442" s="4"/>
      <c r="AG442" s="4"/>
      <c r="AH442" t="s">
        <v>67</v>
      </c>
      <c r="AI442" t="s">
        <v>229</v>
      </c>
      <c r="AJ442" t="s">
        <v>677</v>
      </c>
      <c r="AK442" t="s">
        <v>978</v>
      </c>
      <c r="AL442" t="s">
        <v>1577</v>
      </c>
      <c r="AM442" t="s">
        <v>67</v>
      </c>
      <c r="AN442" t="s">
        <v>1548</v>
      </c>
      <c r="AO442" t="s">
        <v>455</v>
      </c>
      <c r="AP442" t="s">
        <v>2340</v>
      </c>
      <c r="AQ442" t="str">
        <f t="shared" si="7"/>
        <v>320297439363yesFemale436283Google Ads4361543830109.9764.96311824.99314.9915</v>
      </c>
      <c r="AR442">
        <f>COUNTIF(AQ$2:AQ442,AQ442)</f>
        <v>1</v>
      </c>
    </row>
    <row r="443" spans="1:44" x14ac:dyDescent="0.25">
      <c r="A443">
        <v>321</v>
      </c>
      <c r="B443">
        <v>486</v>
      </c>
      <c r="C443" s="4">
        <v>43937</v>
      </c>
      <c r="D443">
        <v>11</v>
      </c>
      <c r="E443" t="s">
        <v>37</v>
      </c>
      <c r="F443" t="s">
        <v>48</v>
      </c>
      <c r="G443" t="s">
        <v>55</v>
      </c>
      <c r="H443" t="s">
        <v>58</v>
      </c>
      <c r="I443" s="4">
        <v>43893</v>
      </c>
      <c r="J443">
        <v>15</v>
      </c>
      <c r="K443" t="s">
        <v>62</v>
      </c>
      <c r="L443" s="4">
        <v>43615</v>
      </c>
      <c r="M443" s="4">
        <v>44413</v>
      </c>
      <c r="N443">
        <v>2</v>
      </c>
      <c r="O443" t="s">
        <v>144</v>
      </c>
      <c r="P443" t="s">
        <v>306</v>
      </c>
      <c r="Q443">
        <v>2</v>
      </c>
      <c r="R443" t="s">
        <v>614</v>
      </c>
      <c r="S443" t="s">
        <v>1165</v>
      </c>
      <c r="T443" t="s">
        <v>1691</v>
      </c>
      <c r="U443" t="s">
        <v>180</v>
      </c>
      <c r="V443" t="s">
        <v>1869</v>
      </c>
      <c r="W443">
        <v>408.87</v>
      </c>
      <c r="X443">
        <v>44.97</v>
      </c>
      <c r="Y443">
        <v>2</v>
      </c>
      <c r="Z443" t="s">
        <v>188</v>
      </c>
      <c r="AA443" t="s">
        <v>2448</v>
      </c>
      <c r="AB443">
        <v>3</v>
      </c>
      <c r="AC443" t="s">
        <v>2634</v>
      </c>
      <c r="AD443">
        <v>785</v>
      </c>
      <c r="AE443" t="s">
        <v>2637</v>
      </c>
      <c r="AF443" s="4">
        <v>43901</v>
      </c>
      <c r="AG443" s="4">
        <v>43951</v>
      </c>
      <c r="AH443" t="s">
        <v>84</v>
      </c>
      <c r="AI443" t="s">
        <v>246</v>
      </c>
      <c r="AJ443" t="s">
        <v>824</v>
      </c>
      <c r="AK443" t="s">
        <v>1361</v>
      </c>
      <c r="AL443" t="s">
        <v>1877</v>
      </c>
      <c r="AM443" t="s">
        <v>80</v>
      </c>
      <c r="AN443" t="s">
        <v>1548</v>
      </c>
      <c r="AO443" t="s">
        <v>86</v>
      </c>
      <c r="AP443" t="s">
        <v>2350</v>
      </c>
      <c r="AQ443" t="str">
        <f t="shared" si="7"/>
        <v>3214864393711yesFemale4389315Organic4361544413408.8744.973test785Showing discount on the products page as well4390143951925189.99214.997</v>
      </c>
      <c r="AR443">
        <f>COUNTIF(AQ$2:AQ443,AQ443)</f>
        <v>1</v>
      </c>
    </row>
    <row r="444" spans="1:44" x14ac:dyDescent="0.25">
      <c r="A444">
        <v>321</v>
      </c>
      <c r="B444">
        <v>486</v>
      </c>
      <c r="C444" s="4">
        <v>43937</v>
      </c>
      <c r="D444">
        <v>11</v>
      </c>
      <c r="E444" t="s">
        <v>37</v>
      </c>
      <c r="F444" t="s">
        <v>48</v>
      </c>
      <c r="G444" t="s">
        <v>55</v>
      </c>
      <c r="H444" t="s">
        <v>58</v>
      </c>
      <c r="I444" s="4">
        <v>43893</v>
      </c>
      <c r="J444">
        <v>15</v>
      </c>
      <c r="K444" t="s">
        <v>62</v>
      </c>
      <c r="L444" s="4">
        <v>43615</v>
      </c>
      <c r="M444" s="4">
        <v>44413</v>
      </c>
      <c r="N444">
        <v>2</v>
      </c>
      <c r="O444" t="s">
        <v>144</v>
      </c>
      <c r="P444" t="s">
        <v>306</v>
      </c>
      <c r="Q444">
        <v>2</v>
      </c>
      <c r="R444" t="s">
        <v>614</v>
      </c>
      <c r="S444" t="s">
        <v>1165</v>
      </c>
      <c r="T444" t="s">
        <v>1691</v>
      </c>
      <c r="U444" t="s">
        <v>180</v>
      </c>
      <c r="V444" t="s">
        <v>1869</v>
      </c>
      <c r="W444">
        <v>408.87</v>
      </c>
      <c r="X444">
        <v>44.97</v>
      </c>
      <c r="Y444">
        <v>2</v>
      </c>
      <c r="Z444" t="s">
        <v>188</v>
      </c>
      <c r="AA444" t="s">
        <v>2448</v>
      </c>
      <c r="AB444">
        <v>3</v>
      </c>
      <c r="AC444" t="s">
        <v>2634</v>
      </c>
      <c r="AD444">
        <v>785</v>
      </c>
      <c r="AE444" t="s">
        <v>2637</v>
      </c>
      <c r="AF444" s="4">
        <v>43901</v>
      </c>
      <c r="AG444" s="4">
        <v>43951</v>
      </c>
      <c r="AH444" t="s">
        <v>67</v>
      </c>
      <c r="AI444" t="s">
        <v>229</v>
      </c>
      <c r="AJ444" t="s">
        <v>412</v>
      </c>
      <c r="AK444" t="s">
        <v>974</v>
      </c>
      <c r="AL444" t="s">
        <v>1507</v>
      </c>
      <c r="AM444" t="s">
        <v>69</v>
      </c>
      <c r="AN444" t="s">
        <v>1548</v>
      </c>
      <c r="AO444" t="s">
        <v>79</v>
      </c>
      <c r="AP444" t="s">
        <v>2349</v>
      </c>
      <c r="AQ444" t="str">
        <f t="shared" si="7"/>
        <v>3214864393711yesFemale4389315Organic4361544413408.8744.973test785Showing discount on the products page as well4390143951317228.89114.994</v>
      </c>
      <c r="AR444">
        <f>COUNTIF(AQ$2:AQ444,AQ444)</f>
        <v>1</v>
      </c>
    </row>
    <row r="445" spans="1:44" x14ac:dyDescent="0.25">
      <c r="A445">
        <v>322</v>
      </c>
      <c r="B445">
        <v>7</v>
      </c>
      <c r="C445" s="4">
        <v>43938</v>
      </c>
      <c r="D445">
        <v>3</v>
      </c>
      <c r="E445" t="s">
        <v>34</v>
      </c>
      <c r="F445" t="s">
        <v>45</v>
      </c>
      <c r="G445" t="s">
        <v>55</v>
      </c>
      <c r="H445" t="s">
        <v>57</v>
      </c>
      <c r="I445" s="4">
        <v>43876</v>
      </c>
      <c r="J445">
        <v>6</v>
      </c>
      <c r="K445" t="s">
        <v>59</v>
      </c>
      <c r="L445" s="4">
        <v>43862</v>
      </c>
      <c r="M445" s="4">
        <v>43889</v>
      </c>
      <c r="N445">
        <v>1</v>
      </c>
      <c r="O445" t="s">
        <v>65</v>
      </c>
      <c r="P445" t="s">
        <v>227</v>
      </c>
      <c r="Q445">
        <v>1</v>
      </c>
      <c r="R445" t="s">
        <v>519</v>
      </c>
      <c r="S445" t="s">
        <v>1083</v>
      </c>
      <c r="T445" t="s">
        <v>1609</v>
      </c>
      <c r="U445" t="s">
        <v>69</v>
      </c>
      <c r="V445" t="s">
        <v>1517</v>
      </c>
      <c r="W445">
        <v>13.49</v>
      </c>
      <c r="X445">
        <v>19.989999999999998</v>
      </c>
      <c r="Y445">
        <v>1</v>
      </c>
      <c r="Z445" t="s">
        <v>431</v>
      </c>
      <c r="AA445" t="s">
        <v>2326</v>
      </c>
      <c r="AB445">
        <v>3</v>
      </c>
      <c r="AC445" t="s">
        <v>2634</v>
      </c>
      <c r="AD445">
        <v>493</v>
      </c>
      <c r="AE445" t="s">
        <v>2637</v>
      </c>
      <c r="AF445" s="4">
        <v>43901</v>
      </c>
      <c r="AG445" s="4">
        <v>43951</v>
      </c>
      <c r="AH445" t="s">
        <v>65</v>
      </c>
      <c r="AI445" t="s">
        <v>227</v>
      </c>
      <c r="AJ445" t="s">
        <v>519</v>
      </c>
      <c r="AK445" t="s">
        <v>1083</v>
      </c>
      <c r="AL445" t="s">
        <v>1609</v>
      </c>
      <c r="AM445" t="s">
        <v>69</v>
      </c>
      <c r="AN445" t="s">
        <v>1517</v>
      </c>
      <c r="AO445" t="s">
        <v>431</v>
      </c>
      <c r="AP445" t="s">
        <v>2326</v>
      </c>
      <c r="AQ445" t="str">
        <f t="shared" si="7"/>
        <v>3227439383yesMale438766Google Ads438624388913.4919.993test493Showing discount on the products page as well4390143951104113.49119.9924</v>
      </c>
      <c r="AR445">
        <f>COUNTIF(AQ$2:AQ445,AQ445)</f>
        <v>1</v>
      </c>
    </row>
    <row r="446" spans="1:44" x14ac:dyDescent="0.25">
      <c r="A446">
        <v>323</v>
      </c>
      <c r="B446">
        <v>29</v>
      </c>
      <c r="C446" s="4">
        <v>43938</v>
      </c>
      <c r="D446">
        <v>1</v>
      </c>
      <c r="E446" t="s">
        <v>39</v>
      </c>
      <c r="F446" t="s">
        <v>50</v>
      </c>
      <c r="G446" t="s">
        <v>55</v>
      </c>
      <c r="H446" t="s">
        <v>58</v>
      </c>
      <c r="I446" s="4">
        <v>43870</v>
      </c>
      <c r="J446">
        <v>6</v>
      </c>
      <c r="K446" t="s">
        <v>59</v>
      </c>
      <c r="L446" s="4">
        <v>43862</v>
      </c>
      <c r="M446" s="4">
        <v>43889</v>
      </c>
      <c r="N446">
        <v>2</v>
      </c>
      <c r="O446" t="s">
        <v>118</v>
      </c>
      <c r="P446" t="s">
        <v>280</v>
      </c>
      <c r="Q446">
        <v>2</v>
      </c>
      <c r="R446" t="s">
        <v>615</v>
      </c>
      <c r="S446" t="s">
        <v>1166</v>
      </c>
      <c r="T446" t="s">
        <v>1692</v>
      </c>
      <c r="U446" t="s">
        <v>85</v>
      </c>
      <c r="V446" t="s">
        <v>2048</v>
      </c>
      <c r="W446">
        <v>62.77</v>
      </c>
      <c r="X446">
        <v>24.97</v>
      </c>
      <c r="Y446">
        <v>2</v>
      </c>
      <c r="Z446" t="s">
        <v>2168</v>
      </c>
      <c r="AA446" t="s">
        <v>2449</v>
      </c>
      <c r="AB446">
        <v>3</v>
      </c>
      <c r="AC446" t="s">
        <v>2633</v>
      </c>
      <c r="AD446">
        <v>506</v>
      </c>
      <c r="AE446" t="s">
        <v>2637</v>
      </c>
      <c r="AF446" s="4">
        <v>43901</v>
      </c>
      <c r="AG446" s="4">
        <v>43951</v>
      </c>
      <c r="AH446" t="s">
        <v>90</v>
      </c>
      <c r="AI446" t="s">
        <v>252</v>
      </c>
      <c r="AJ446" t="s">
        <v>431</v>
      </c>
      <c r="AK446" t="s">
        <v>994</v>
      </c>
      <c r="AL446" t="s">
        <v>1526</v>
      </c>
      <c r="AM446" t="s">
        <v>69</v>
      </c>
      <c r="AN446" t="s">
        <v>1659</v>
      </c>
      <c r="AO446" t="s">
        <v>410</v>
      </c>
      <c r="AP446" t="s">
        <v>2359</v>
      </c>
      <c r="AQ446" t="str">
        <f t="shared" si="7"/>
        <v>32329439381yesFemale438706Google Ads438624388962.7724.973control506Showing discount on the products page as well439014395162434.9914.9920</v>
      </c>
      <c r="AR446">
        <f>COUNTIF(AQ$2:AQ446,AQ446)</f>
        <v>1</v>
      </c>
    </row>
    <row r="447" spans="1:44" x14ac:dyDescent="0.25">
      <c r="A447">
        <v>323</v>
      </c>
      <c r="B447">
        <v>29</v>
      </c>
      <c r="C447" s="4">
        <v>43938</v>
      </c>
      <c r="D447">
        <v>1</v>
      </c>
      <c r="E447" t="s">
        <v>39</v>
      </c>
      <c r="F447" t="s">
        <v>50</v>
      </c>
      <c r="G447" t="s">
        <v>55</v>
      </c>
      <c r="H447" t="s">
        <v>58</v>
      </c>
      <c r="I447" s="4">
        <v>43870</v>
      </c>
      <c r="J447">
        <v>6</v>
      </c>
      <c r="K447" t="s">
        <v>59</v>
      </c>
      <c r="L447" s="4">
        <v>43862</v>
      </c>
      <c r="M447" s="4">
        <v>43889</v>
      </c>
      <c r="N447">
        <v>2</v>
      </c>
      <c r="O447" t="s">
        <v>118</v>
      </c>
      <c r="P447" t="s">
        <v>280</v>
      </c>
      <c r="Q447">
        <v>2</v>
      </c>
      <c r="R447" t="s">
        <v>615</v>
      </c>
      <c r="S447" t="s">
        <v>1166</v>
      </c>
      <c r="T447" t="s">
        <v>1692</v>
      </c>
      <c r="U447" t="s">
        <v>85</v>
      </c>
      <c r="V447" t="s">
        <v>2048</v>
      </c>
      <c r="W447">
        <v>62.77</v>
      </c>
      <c r="X447">
        <v>24.97</v>
      </c>
      <c r="Y447">
        <v>2</v>
      </c>
      <c r="Z447" t="s">
        <v>2168</v>
      </c>
      <c r="AA447" t="s">
        <v>2449</v>
      </c>
      <c r="AB447">
        <v>3</v>
      </c>
      <c r="AC447" t="s">
        <v>2633</v>
      </c>
      <c r="AD447">
        <v>506</v>
      </c>
      <c r="AE447" t="s">
        <v>2637</v>
      </c>
      <c r="AF447" s="4">
        <v>43901</v>
      </c>
      <c r="AG447" s="4">
        <v>43951</v>
      </c>
      <c r="AH447" t="s">
        <v>79</v>
      </c>
      <c r="AI447" t="s">
        <v>241</v>
      </c>
      <c r="AJ447" t="s">
        <v>570</v>
      </c>
      <c r="AK447" t="s">
        <v>1087</v>
      </c>
      <c r="AL447" t="s">
        <v>1653</v>
      </c>
      <c r="AM447" t="s">
        <v>80</v>
      </c>
      <c r="AN447" t="s">
        <v>1562</v>
      </c>
      <c r="AO447" t="s">
        <v>65</v>
      </c>
      <c r="AP447" t="s">
        <v>2343</v>
      </c>
      <c r="AQ447" t="str">
        <f t="shared" si="7"/>
        <v>32329439381yesFemale438706Google Ads438624388962.7724.973control506Showing discount on the products page as well4390143951416713.8929.9910</v>
      </c>
      <c r="AR447">
        <f>COUNTIF(AQ$2:AQ447,AQ447)</f>
        <v>1</v>
      </c>
    </row>
    <row r="448" spans="1:44" x14ac:dyDescent="0.25">
      <c r="A448">
        <v>324</v>
      </c>
      <c r="B448">
        <v>344</v>
      </c>
      <c r="C448" s="4">
        <v>43938</v>
      </c>
      <c r="D448">
        <v>4</v>
      </c>
      <c r="E448" t="s">
        <v>40</v>
      </c>
      <c r="F448" t="s">
        <v>51</v>
      </c>
      <c r="G448" t="s">
        <v>56</v>
      </c>
      <c r="H448" t="s">
        <v>58</v>
      </c>
      <c r="I448" s="4">
        <v>43722</v>
      </c>
      <c r="J448">
        <v>2</v>
      </c>
      <c r="K448" t="s">
        <v>60</v>
      </c>
      <c r="L448" s="4">
        <v>43615</v>
      </c>
      <c r="M448" s="4">
        <v>43830</v>
      </c>
      <c r="N448">
        <v>2</v>
      </c>
      <c r="O448" t="s">
        <v>144</v>
      </c>
      <c r="P448" t="s">
        <v>306</v>
      </c>
      <c r="Q448">
        <v>2</v>
      </c>
      <c r="R448" t="s">
        <v>616</v>
      </c>
      <c r="S448" t="s">
        <v>1167</v>
      </c>
      <c r="T448" t="s">
        <v>1693</v>
      </c>
      <c r="U448" t="s">
        <v>110</v>
      </c>
      <c r="V448" t="s">
        <v>1869</v>
      </c>
      <c r="W448">
        <v>929.94</v>
      </c>
      <c r="X448">
        <v>89.94</v>
      </c>
      <c r="Y448">
        <v>2</v>
      </c>
      <c r="Z448" t="s">
        <v>2160</v>
      </c>
      <c r="AA448" t="s">
        <v>2440</v>
      </c>
      <c r="AF448" s="4"/>
      <c r="AG448" s="4"/>
      <c r="AH448" t="s">
        <v>84</v>
      </c>
      <c r="AI448" t="s">
        <v>246</v>
      </c>
      <c r="AJ448" t="s">
        <v>564</v>
      </c>
      <c r="AK448" t="s">
        <v>1124</v>
      </c>
      <c r="AL448" t="s">
        <v>1647</v>
      </c>
      <c r="AM448" t="s">
        <v>67</v>
      </c>
      <c r="AN448" t="s">
        <v>1548</v>
      </c>
      <c r="AO448" t="s">
        <v>645</v>
      </c>
      <c r="AP448" t="s">
        <v>2347</v>
      </c>
      <c r="AQ448" t="str">
        <f t="shared" si="7"/>
        <v>324344439384noFemale437222Facebook4361543830929.9489.949160279.99314.9913</v>
      </c>
      <c r="AR448">
        <f>COUNTIF(AQ$2:AQ448,AQ448)</f>
        <v>1</v>
      </c>
    </row>
    <row r="449" spans="1:44" x14ac:dyDescent="0.25">
      <c r="A449">
        <v>324</v>
      </c>
      <c r="B449">
        <v>344</v>
      </c>
      <c r="C449" s="4">
        <v>43938</v>
      </c>
      <c r="D449">
        <v>4</v>
      </c>
      <c r="E449" t="s">
        <v>40</v>
      </c>
      <c r="F449" t="s">
        <v>51</v>
      </c>
      <c r="G449" t="s">
        <v>56</v>
      </c>
      <c r="H449" t="s">
        <v>58</v>
      </c>
      <c r="I449" s="4">
        <v>43722</v>
      </c>
      <c r="J449">
        <v>2</v>
      </c>
      <c r="K449" t="s">
        <v>60</v>
      </c>
      <c r="L449" s="4">
        <v>43615</v>
      </c>
      <c r="M449" s="4">
        <v>43830</v>
      </c>
      <c r="N449">
        <v>2</v>
      </c>
      <c r="O449" t="s">
        <v>144</v>
      </c>
      <c r="P449" t="s">
        <v>306</v>
      </c>
      <c r="Q449">
        <v>2</v>
      </c>
      <c r="R449" t="s">
        <v>616</v>
      </c>
      <c r="S449" t="s">
        <v>1167</v>
      </c>
      <c r="T449" t="s">
        <v>1693</v>
      </c>
      <c r="U449" t="s">
        <v>110</v>
      </c>
      <c r="V449" t="s">
        <v>1869</v>
      </c>
      <c r="W449">
        <v>929.94</v>
      </c>
      <c r="X449">
        <v>89.94</v>
      </c>
      <c r="Y449">
        <v>2</v>
      </c>
      <c r="Z449" t="s">
        <v>2160</v>
      </c>
      <c r="AA449" t="s">
        <v>2440</v>
      </c>
      <c r="AF449" s="4"/>
      <c r="AG449" s="4"/>
      <c r="AH449" t="s">
        <v>67</v>
      </c>
      <c r="AI449" t="s">
        <v>229</v>
      </c>
      <c r="AJ449" t="s">
        <v>636</v>
      </c>
      <c r="AK449" t="s">
        <v>974</v>
      </c>
      <c r="AL449" t="s">
        <v>1513</v>
      </c>
      <c r="AM449" t="s">
        <v>67</v>
      </c>
      <c r="AN449" t="s">
        <v>1548</v>
      </c>
      <c r="AO449" t="s">
        <v>455</v>
      </c>
      <c r="AP449" t="s">
        <v>2340</v>
      </c>
      <c r="AQ449" t="str">
        <f t="shared" si="7"/>
        <v>324344439384noFemale437222Facebook4361543830929.9489.94314129.99314.9915</v>
      </c>
      <c r="AR449">
        <f>COUNTIF(AQ$2:AQ449,AQ449)</f>
        <v>1</v>
      </c>
    </row>
    <row r="450" spans="1:44" x14ac:dyDescent="0.25">
      <c r="A450">
        <v>325</v>
      </c>
      <c r="B450">
        <v>150</v>
      </c>
      <c r="C450" s="4">
        <v>43939</v>
      </c>
      <c r="D450">
        <v>2</v>
      </c>
      <c r="E450" t="s">
        <v>38</v>
      </c>
      <c r="F450" t="s">
        <v>49</v>
      </c>
      <c r="G450" t="s">
        <v>56</v>
      </c>
      <c r="H450" t="s">
        <v>58</v>
      </c>
      <c r="I450" s="4">
        <v>43939</v>
      </c>
      <c r="J450">
        <v>7</v>
      </c>
      <c r="K450" t="s">
        <v>61</v>
      </c>
      <c r="L450" s="4">
        <v>43915</v>
      </c>
      <c r="M450" s="4">
        <v>44012</v>
      </c>
      <c r="N450">
        <v>1</v>
      </c>
      <c r="O450" t="s">
        <v>79</v>
      </c>
      <c r="P450" t="s">
        <v>241</v>
      </c>
      <c r="Q450">
        <v>1</v>
      </c>
      <c r="R450" t="s">
        <v>617</v>
      </c>
      <c r="S450" t="s">
        <v>1168</v>
      </c>
      <c r="T450" t="s">
        <v>1614</v>
      </c>
      <c r="U450" t="s">
        <v>80</v>
      </c>
      <c r="V450" t="s">
        <v>1548</v>
      </c>
      <c r="W450">
        <v>27.9</v>
      </c>
      <c r="X450">
        <v>29.98</v>
      </c>
      <c r="Y450">
        <v>1</v>
      </c>
      <c r="Z450" t="s">
        <v>86</v>
      </c>
      <c r="AA450" t="s">
        <v>2350</v>
      </c>
      <c r="AF450" s="4"/>
      <c r="AG450" s="4"/>
      <c r="AH450" t="s">
        <v>79</v>
      </c>
      <c r="AI450" t="s">
        <v>241</v>
      </c>
      <c r="AJ450" t="s">
        <v>617</v>
      </c>
      <c r="AK450" t="s">
        <v>1168</v>
      </c>
      <c r="AL450" t="s">
        <v>1614</v>
      </c>
      <c r="AM450" t="s">
        <v>80</v>
      </c>
      <c r="AN450" t="s">
        <v>1548</v>
      </c>
      <c r="AO450" t="s">
        <v>86</v>
      </c>
      <c r="AP450" t="s">
        <v>2350</v>
      </c>
      <c r="AQ450" t="str">
        <f t="shared" si="7"/>
        <v>325150439392noFemale439397YouTube439154401227.929.98416913.95214.997</v>
      </c>
      <c r="AR450">
        <f>COUNTIF(AQ$2:AQ450,AQ450)</f>
        <v>1</v>
      </c>
    </row>
    <row r="451" spans="1:44" x14ac:dyDescent="0.25">
      <c r="A451">
        <v>326</v>
      </c>
      <c r="B451">
        <v>166</v>
      </c>
      <c r="C451" s="4">
        <v>43939</v>
      </c>
      <c r="D451">
        <v>4</v>
      </c>
      <c r="E451" t="s">
        <v>40</v>
      </c>
      <c r="F451" t="s">
        <v>51</v>
      </c>
      <c r="G451" t="s">
        <v>56</v>
      </c>
      <c r="H451" t="s">
        <v>57</v>
      </c>
      <c r="I451" s="4">
        <v>43668</v>
      </c>
      <c r="J451">
        <v>1</v>
      </c>
      <c r="K451" t="s">
        <v>61</v>
      </c>
      <c r="L451" s="4">
        <v>43615</v>
      </c>
      <c r="M451" s="4">
        <v>43830</v>
      </c>
      <c r="N451">
        <v>1</v>
      </c>
      <c r="O451" t="s">
        <v>67</v>
      </c>
      <c r="P451" t="s">
        <v>229</v>
      </c>
      <c r="Q451">
        <v>1</v>
      </c>
      <c r="R451" t="s">
        <v>547</v>
      </c>
      <c r="S451" t="s">
        <v>1108</v>
      </c>
      <c r="T451" t="s">
        <v>1577</v>
      </c>
      <c r="U451" t="s">
        <v>69</v>
      </c>
      <c r="V451" t="s">
        <v>1548</v>
      </c>
      <c r="W451">
        <v>24.99</v>
      </c>
      <c r="X451">
        <v>14.99</v>
      </c>
      <c r="Y451">
        <v>1</v>
      </c>
      <c r="Z451" t="s">
        <v>455</v>
      </c>
      <c r="AA451" t="s">
        <v>2340</v>
      </c>
      <c r="AF451" s="4"/>
      <c r="AG451" s="4"/>
      <c r="AH451" t="s">
        <v>67</v>
      </c>
      <c r="AI451" t="s">
        <v>229</v>
      </c>
      <c r="AJ451" t="s">
        <v>547</v>
      </c>
      <c r="AK451" t="s">
        <v>1108</v>
      </c>
      <c r="AL451" t="s">
        <v>1577</v>
      </c>
      <c r="AM451" t="s">
        <v>69</v>
      </c>
      <c r="AN451" t="s">
        <v>1548</v>
      </c>
      <c r="AO451" t="s">
        <v>455</v>
      </c>
      <c r="AP451" t="s">
        <v>2340</v>
      </c>
      <c r="AQ451" t="str">
        <f t="shared" si="7"/>
        <v>326166439394noMale436681YouTube436154383024.9914.9931424.99114.9915</v>
      </c>
      <c r="AR451">
        <f>COUNTIF(AQ$2:AQ451,AQ451)</f>
        <v>1</v>
      </c>
    </row>
    <row r="452" spans="1:44" x14ac:dyDescent="0.25">
      <c r="A452">
        <v>327</v>
      </c>
      <c r="B452">
        <v>358</v>
      </c>
      <c r="C452" s="4">
        <v>43939</v>
      </c>
      <c r="D452">
        <v>7</v>
      </c>
      <c r="E452" t="s">
        <v>35</v>
      </c>
      <c r="F452" t="s">
        <v>46</v>
      </c>
      <c r="G452" t="s">
        <v>56</v>
      </c>
      <c r="H452" t="s">
        <v>57</v>
      </c>
      <c r="I452" s="4">
        <v>43654</v>
      </c>
      <c r="J452">
        <v>3</v>
      </c>
      <c r="K452" t="s">
        <v>59</v>
      </c>
      <c r="L452" s="4">
        <v>43615</v>
      </c>
      <c r="M452" s="4">
        <v>43830</v>
      </c>
      <c r="N452">
        <v>2</v>
      </c>
      <c r="O452" t="s">
        <v>145</v>
      </c>
      <c r="P452" t="s">
        <v>307</v>
      </c>
      <c r="Q452">
        <v>2</v>
      </c>
      <c r="R452" t="s">
        <v>618</v>
      </c>
      <c r="S452" t="s">
        <v>1169</v>
      </c>
      <c r="T452" t="s">
        <v>1694</v>
      </c>
      <c r="U452" t="s">
        <v>71</v>
      </c>
      <c r="V452" t="s">
        <v>1869</v>
      </c>
      <c r="W452">
        <v>96.14</v>
      </c>
      <c r="X452">
        <v>29.98</v>
      </c>
      <c r="Y452">
        <v>2</v>
      </c>
      <c r="Z452" t="s">
        <v>2169</v>
      </c>
      <c r="AA452" t="s">
        <v>2450</v>
      </c>
      <c r="AF452" s="4"/>
      <c r="AG452" s="4"/>
      <c r="AH452" t="s">
        <v>78</v>
      </c>
      <c r="AI452" t="s">
        <v>240</v>
      </c>
      <c r="AJ452" t="s">
        <v>644</v>
      </c>
      <c r="AK452" t="s">
        <v>1191</v>
      </c>
      <c r="AL452" t="s">
        <v>1714</v>
      </c>
      <c r="AM452" t="s">
        <v>69</v>
      </c>
      <c r="AN452" t="s">
        <v>1548</v>
      </c>
      <c r="AO452" t="s">
        <v>393</v>
      </c>
      <c r="AP452" t="s">
        <v>2345</v>
      </c>
      <c r="AQ452" t="str">
        <f t="shared" si="7"/>
        <v>327358439397noMale436543Google Ads436154383096.1429.9881749.19114.9918</v>
      </c>
      <c r="AR452">
        <f>COUNTIF(AQ$2:AQ452,AQ452)</f>
        <v>1</v>
      </c>
    </row>
    <row r="453" spans="1:44" x14ac:dyDescent="0.25">
      <c r="A453">
        <v>327</v>
      </c>
      <c r="B453">
        <v>358</v>
      </c>
      <c r="C453" s="4">
        <v>43939</v>
      </c>
      <c r="D453">
        <v>7</v>
      </c>
      <c r="E453" t="s">
        <v>35</v>
      </c>
      <c r="F453" t="s">
        <v>46</v>
      </c>
      <c r="G453" t="s">
        <v>56</v>
      </c>
      <c r="H453" t="s">
        <v>57</v>
      </c>
      <c r="I453" s="4">
        <v>43654</v>
      </c>
      <c r="J453">
        <v>3</v>
      </c>
      <c r="K453" t="s">
        <v>59</v>
      </c>
      <c r="L453" s="4">
        <v>43615</v>
      </c>
      <c r="M453" s="4">
        <v>43830</v>
      </c>
      <c r="N453">
        <v>2</v>
      </c>
      <c r="O453" t="s">
        <v>145</v>
      </c>
      <c r="P453" t="s">
        <v>307</v>
      </c>
      <c r="Q453">
        <v>2</v>
      </c>
      <c r="R453" t="s">
        <v>618</v>
      </c>
      <c r="S453" t="s">
        <v>1169</v>
      </c>
      <c r="T453" t="s">
        <v>1694</v>
      </c>
      <c r="U453" t="s">
        <v>71</v>
      </c>
      <c r="V453" t="s">
        <v>1869</v>
      </c>
      <c r="W453">
        <v>96.14</v>
      </c>
      <c r="X453">
        <v>29.98</v>
      </c>
      <c r="Y453">
        <v>2</v>
      </c>
      <c r="Z453" t="s">
        <v>2169</v>
      </c>
      <c r="AA453" t="s">
        <v>2450</v>
      </c>
      <c r="AF453" s="4"/>
      <c r="AG453" s="4"/>
      <c r="AH453" t="s">
        <v>79</v>
      </c>
      <c r="AI453" t="s">
        <v>241</v>
      </c>
      <c r="AJ453" t="s">
        <v>406</v>
      </c>
      <c r="AK453" t="s">
        <v>968</v>
      </c>
      <c r="AL453" t="s">
        <v>1501</v>
      </c>
      <c r="AM453" t="s">
        <v>69</v>
      </c>
      <c r="AN453" t="s">
        <v>1548</v>
      </c>
      <c r="AO453" t="s">
        <v>65</v>
      </c>
      <c r="AP453" t="s">
        <v>2343</v>
      </c>
      <c r="AQ453" t="str">
        <f t="shared" si="7"/>
        <v>327358439397noMale436543Google Ads436154383096.1429.98411286.95114.9910</v>
      </c>
      <c r="AR453">
        <f>COUNTIF(AQ$2:AQ453,AQ453)</f>
        <v>1</v>
      </c>
    </row>
    <row r="454" spans="1:44" x14ac:dyDescent="0.25">
      <c r="A454">
        <v>328</v>
      </c>
      <c r="B454">
        <v>186</v>
      </c>
      <c r="C454" s="4">
        <v>43941</v>
      </c>
      <c r="D454">
        <v>5</v>
      </c>
      <c r="E454" t="s">
        <v>36</v>
      </c>
      <c r="F454" t="s">
        <v>47</v>
      </c>
      <c r="G454" t="s">
        <v>56</v>
      </c>
      <c r="H454" t="s">
        <v>58</v>
      </c>
      <c r="I454" s="4">
        <v>43817</v>
      </c>
      <c r="J454">
        <v>2</v>
      </c>
      <c r="K454" t="s">
        <v>60</v>
      </c>
      <c r="L454" s="4">
        <v>43615</v>
      </c>
      <c r="M454" s="4">
        <v>43830</v>
      </c>
      <c r="N454">
        <v>1</v>
      </c>
      <c r="O454" t="s">
        <v>80</v>
      </c>
      <c r="P454" t="s">
        <v>242</v>
      </c>
      <c r="Q454">
        <v>1</v>
      </c>
      <c r="R454" t="s">
        <v>619</v>
      </c>
      <c r="S454" t="s">
        <v>1016</v>
      </c>
      <c r="T454" t="s">
        <v>1695</v>
      </c>
      <c r="U454" t="s">
        <v>67</v>
      </c>
      <c r="V454" t="s">
        <v>1548</v>
      </c>
      <c r="W454">
        <v>185.97</v>
      </c>
      <c r="X454">
        <v>44.97</v>
      </c>
      <c r="Y454">
        <v>1</v>
      </c>
      <c r="Z454" t="s">
        <v>70</v>
      </c>
      <c r="AA454" t="s">
        <v>2341</v>
      </c>
      <c r="AF454" s="4"/>
      <c r="AG454" s="4"/>
      <c r="AH454" t="s">
        <v>80</v>
      </c>
      <c r="AI454" t="s">
        <v>242</v>
      </c>
      <c r="AJ454" t="s">
        <v>619</v>
      </c>
      <c r="AK454" t="s">
        <v>1016</v>
      </c>
      <c r="AL454" t="s">
        <v>1695</v>
      </c>
      <c r="AM454" t="s">
        <v>67</v>
      </c>
      <c r="AN454" t="s">
        <v>1548</v>
      </c>
      <c r="AO454" t="s">
        <v>70</v>
      </c>
      <c r="AP454" t="s">
        <v>2341</v>
      </c>
      <c r="AQ454" t="str">
        <f t="shared" si="7"/>
        <v>328186439415noFemale438172Facebook4361543830185.9744.9722761.99314.995</v>
      </c>
      <c r="AR454">
        <f>COUNTIF(AQ$2:AQ454,AQ454)</f>
        <v>1</v>
      </c>
    </row>
    <row r="455" spans="1:44" x14ac:dyDescent="0.25">
      <c r="A455">
        <v>329</v>
      </c>
      <c r="B455">
        <v>204</v>
      </c>
      <c r="C455" s="4">
        <v>43941</v>
      </c>
      <c r="D455">
        <v>3</v>
      </c>
      <c r="E455" t="s">
        <v>34</v>
      </c>
      <c r="F455" t="s">
        <v>45</v>
      </c>
      <c r="G455" t="s">
        <v>55</v>
      </c>
      <c r="H455" t="s">
        <v>57</v>
      </c>
      <c r="I455" s="4">
        <v>43906</v>
      </c>
      <c r="J455">
        <v>15</v>
      </c>
      <c r="K455" t="s">
        <v>62</v>
      </c>
      <c r="L455" s="4">
        <v>43615</v>
      </c>
      <c r="M455" s="4">
        <v>44413</v>
      </c>
      <c r="N455">
        <v>1</v>
      </c>
      <c r="O455" t="s">
        <v>80</v>
      </c>
      <c r="P455" t="s">
        <v>242</v>
      </c>
      <c r="Q455">
        <v>1</v>
      </c>
      <c r="R455" t="s">
        <v>620</v>
      </c>
      <c r="S455" t="s">
        <v>1170</v>
      </c>
      <c r="T455" t="s">
        <v>1696</v>
      </c>
      <c r="U455" t="s">
        <v>67</v>
      </c>
      <c r="V455" t="s">
        <v>1548</v>
      </c>
      <c r="W455">
        <v>362.97</v>
      </c>
      <c r="X455">
        <v>44.97</v>
      </c>
      <c r="Y455">
        <v>1</v>
      </c>
      <c r="Z455" t="s">
        <v>79</v>
      </c>
      <c r="AA455" t="s">
        <v>2349</v>
      </c>
      <c r="AF455" s="4"/>
      <c r="AG455" s="4"/>
      <c r="AH455" t="s">
        <v>80</v>
      </c>
      <c r="AI455" t="s">
        <v>242</v>
      </c>
      <c r="AJ455" t="s">
        <v>620</v>
      </c>
      <c r="AK455" t="s">
        <v>1170</v>
      </c>
      <c r="AL455" t="s">
        <v>1696</v>
      </c>
      <c r="AM455" t="s">
        <v>67</v>
      </c>
      <c r="AN455" t="s">
        <v>1548</v>
      </c>
      <c r="AO455" t="s">
        <v>79</v>
      </c>
      <c r="AP455" t="s">
        <v>2349</v>
      </c>
      <c r="AQ455" t="str">
        <f t="shared" si="7"/>
        <v>329204439413yesMale4390615Organic4361544413362.9744.97292120.99314.994</v>
      </c>
      <c r="AR455">
        <f>COUNTIF(AQ$2:AQ455,AQ455)</f>
        <v>1</v>
      </c>
    </row>
    <row r="456" spans="1:44" x14ac:dyDescent="0.25">
      <c r="A456">
        <v>330</v>
      </c>
      <c r="B456">
        <v>218</v>
      </c>
      <c r="C456" s="4">
        <v>43941</v>
      </c>
      <c r="D456">
        <v>8</v>
      </c>
      <c r="E456" t="s">
        <v>43</v>
      </c>
      <c r="F456" t="s">
        <v>54</v>
      </c>
      <c r="G456" t="s">
        <v>55</v>
      </c>
      <c r="H456" t="s">
        <v>58</v>
      </c>
      <c r="I456" s="4">
        <v>43738</v>
      </c>
      <c r="J456">
        <v>3</v>
      </c>
      <c r="K456" t="s">
        <v>59</v>
      </c>
      <c r="L456" s="4">
        <v>43615</v>
      </c>
      <c r="M456" s="4">
        <v>43830</v>
      </c>
      <c r="N456">
        <v>1</v>
      </c>
      <c r="O456" t="s">
        <v>79</v>
      </c>
      <c r="P456" t="s">
        <v>241</v>
      </c>
      <c r="Q456">
        <v>1</v>
      </c>
      <c r="R456" t="s">
        <v>515</v>
      </c>
      <c r="S456" t="s">
        <v>1078</v>
      </c>
      <c r="T456" t="s">
        <v>1587</v>
      </c>
      <c r="U456" t="s">
        <v>67</v>
      </c>
      <c r="V456" t="s">
        <v>1548</v>
      </c>
      <c r="W456">
        <v>164.97</v>
      </c>
      <c r="X456">
        <v>44.97</v>
      </c>
      <c r="Y456">
        <v>1</v>
      </c>
      <c r="Z456" t="s">
        <v>86</v>
      </c>
      <c r="AA456" t="s">
        <v>2350</v>
      </c>
      <c r="AF456" s="4"/>
      <c r="AG456" s="4"/>
      <c r="AH456" t="s">
        <v>79</v>
      </c>
      <c r="AI456" t="s">
        <v>241</v>
      </c>
      <c r="AJ456" t="s">
        <v>515</v>
      </c>
      <c r="AK456" t="s">
        <v>1078</v>
      </c>
      <c r="AL456" t="s">
        <v>1587</v>
      </c>
      <c r="AM456" t="s">
        <v>67</v>
      </c>
      <c r="AN456" t="s">
        <v>1548</v>
      </c>
      <c r="AO456" t="s">
        <v>86</v>
      </c>
      <c r="AP456" t="s">
        <v>2350</v>
      </c>
      <c r="AQ456" t="str">
        <f t="shared" si="7"/>
        <v>330218439418yesFemale437383Google Ads4361543830164.9744.97414354.99314.997</v>
      </c>
      <c r="AR456">
        <f>COUNTIF(AQ$2:AQ456,AQ456)</f>
        <v>1</v>
      </c>
    </row>
    <row r="457" spans="1:44" x14ac:dyDescent="0.25">
      <c r="A457">
        <v>331</v>
      </c>
      <c r="B457">
        <v>263</v>
      </c>
      <c r="C457" s="4">
        <v>43941</v>
      </c>
      <c r="D457">
        <v>2</v>
      </c>
      <c r="E457" t="s">
        <v>38</v>
      </c>
      <c r="F457" t="s">
        <v>49</v>
      </c>
      <c r="G457" t="s">
        <v>56</v>
      </c>
      <c r="H457" t="s">
        <v>57</v>
      </c>
      <c r="I457" s="4">
        <v>43734</v>
      </c>
      <c r="J457">
        <v>2</v>
      </c>
      <c r="K457" t="s">
        <v>60</v>
      </c>
      <c r="L457" s="4">
        <v>43615</v>
      </c>
      <c r="M457" s="4">
        <v>43830</v>
      </c>
      <c r="N457">
        <v>1</v>
      </c>
      <c r="O457" t="s">
        <v>105</v>
      </c>
      <c r="P457" t="s">
        <v>267</v>
      </c>
      <c r="Q457">
        <v>1</v>
      </c>
      <c r="R457" t="s">
        <v>621</v>
      </c>
      <c r="S457" t="s">
        <v>1171</v>
      </c>
      <c r="T457" t="s">
        <v>1697</v>
      </c>
      <c r="U457" t="s">
        <v>71</v>
      </c>
      <c r="V457" t="s">
        <v>1869</v>
      </c>
      <c r="W457">
        <v>27.9</v>
      </c>
      <c r="X457">
        <v>29.98</v>
      </c>
      <c r="Y457">
        <v>1</v>
      </c>
      <c r="Z457" t="s">
        <v>2120</v>
      </c>
      <c r="AA457" t="s">
        <v>2394</v>
      </c>
      <c r="AF457" s="4"/>
      <c r="AG457" s="4"/>
      <c r="AH457" t="s">
        <v>79</v>
      </c>
      <c r="AI457" t="s">
        <v>241</v>
      </c>
      <c r="AJ457" t="s">
        <v>770</v>
      </c>
      <c r="AK457" t="s">
        <v>1182</v>
      </c>
      <c r="AL457" t="s">
        <v>1614</v>
      </c>
      <c r="AM457" t="s">
        <v>69</v>
      </c>
      <c r="AN457" t="s">
        <v>1548</v>
      </c>
      <c r="AO457" t="s">
        <v>455</v>
      </c>
      <c r="AP457" t="s">
        <v>2340</v>
      </c>
      <c r="AQ457" t="str">
        <f t="shared" si="7"/>
        <v>331263439412noMale437342Facebook436154383027.929.98416513.95114.9915</v>
      </c>
      <c r="AR457">
        <f>COUNTIF(AQ$2:AQ457,AQ457)</f>
        <v>1</v>
      </c>
    </row>
    <row r="458" spans="1:44" x14ac:dyDescent="0.25">
      <c r="A458">
        <v>332</v>
      </c>
      <c r="B458">
        <v>116</v>
      </c>
      <c r="C458" s="4">
        <v>43942</v>
      </c>
      <c r="D458">
        <v>7</v>
      </c>
      <c r="E458" t="s">
        <v>35</v>
      </c>
      <c r="F458" t="s">
        <v>46</v>
      </c>
      <c r="G458" t="s">
        <v>55</v>
      </c>
      <c r="H458" t="s">
        <v>57</v>
      </c>
      <c r="I458" s="4">
        <v>43662</v>
      </c>
      <c r="J458">
        <v>2</v>
      </c>
      <c r="K458" t="s">
        <v>60</v>
      </c>
      <c r="L458" s="4">
        <v>43615</v>
      </c>
      <c r="M458" s="4">
        <v>43830</v>
      </c>
      <c r="N458">
        <v>3</v>
      </c>
      <c r="O458" t="s">
        <v>146</v>
      </c>
      <c r="P458" t="s">
        <v>308</v>
      </c>
      <c r="Q458">
        <v>3</v>
      </c>
      <c r="R458" t="s">
        <v>622</v>
      </c>
      <c r="S458" t="s">
        <v>1172</v>
      </c>
      <c r="T458" t="s">
        <v>1698</v>
      </c>
      <c r="U458" t="s">
        <v>1998</v>
      </c>
      <c r="V458" t="s">
        <v>2056</v>
      </c>
      <c r="W458">
        <v>305.45</v>
      </c>
      <c r="X458">
        <v>64.95</v>
      </c>
      <c r="Y458">
        <v>3</v>
      </c>
      <c r="Z458" t="s">
        <v>2170</v>
      </c>
      <c r="AA458" t="s">
        <v>2451</v>
      </c>
      <c r="AF458" s="4"/>
      <c r="AG458" s="4"/>
      <c r="AH458" t="s">
        <v>67</v>
      </c>
      <c r="AI458" t="s">
        <v>229</v>
      </c>
      <c r="AJ458" t="s">
        <v>476</v>
      </c>
      <c r="AK458" t="s">
        <v>1031</v>
      </c>
      <c r="AL458" t="s">
        <v>1487</v>
      </c>
      <c r="AM458" t="s">
        <v>69</v>
      </c>
      <c r="AN458" t="s">
        <v>1548</v>
      </c>
      <c r="AO458" t="s">
        <v>872</v>
      </c>
      <c r="AP458" t="s">
        <v>2388</v>
      </c>
      <c r="AQ458" t="str">
        <f t="shared" si="7"/>
        <v>332116439427yesMale436622Facebook4361543830305.4564.9539529.95114.9919</v>
      </c>
      <c r="AR458">
        <f>COUNTIF(AQ$2:AQ458,AQ458)</f>
        <v>1</v>
      </c>
    </row>
    <row r="459" spans="1:44" x14ac:dyDescent="0.25">
      <c r="A459">
        <v>332</v>
      </c>
      <c r="B459">
        <v>116</v>
      </c>
      <c r="C459" s="4">
        <v>43942</v>
      </c>
      <c r="D459">
        <v>7</v>
      </c>
      <c r="E459" t="s">
        <v>35</v>
      </c>
      <c r="F459" t="s">
        <v>46</v>
      </c>
      <c r="G459" t="s">
        <v>55</v>
      </c>
      <c r="H459" t="s">
        <v>57</v>
      </c>
      <c r="I459" s="4">
        <v>43662</v>
      </c>
      <c r="J459">
        <v>2</v>
      </c>
      <c r="K459" t="s">
        <v>60</v>
      </c>
      <c r="L459" s="4">
        <v>43615</v>
      </c>
      <c r="M459" s="4">
        <v>43830</v>
      </c>
      <c r="N459">
        <v>3</v>
      </c>
      <c r="O459" t="s">
        <v>146</v>
      </c>
      <c r="P459" t="s">
        <v>308</v>
      </c>
      <c r="Q459">
        <v>3</v>
      </c>
      <c r="R459" t="s">
        <v>622</v>
      </c>
      <c r="S459" t="s">
        <v>1172</v>
      </c>
      <c r="T459" t="s">
        <v>1698</v>
      </c>
      <c r="U459" t="s">
        <v>1998</v>
      </c>
      <c r="V459" t="s">
        <v>2056</v>
      </c>
      <c r="W459">
        <v>305.45</v>
      </c>
      <c r="X459">
        <v>64.95</v>
      </c>
      <c r="Y459">
        <v>3</v>
      </c>
      <c r="Z459" t="s">
        <v>2170</v>
      </c>
      <c r="AA459" t="s">
        <v>2451</v>
      </c>
      <c r="AF459" s="4"/>
      <c r="AG459" s="4"/>
      <c r="AH459" t="s">
        <v>80</v>
      </c>
      <c r="AI459" t="s">
        <v>242</v>
      </c>
      <c r="AJ459" t="s">
        <v>709</v>
      </c>
      <c r="AK459" t="s">
        <v>1250</v>
      </c>
      <c r="AL459" t="s">
        <v>425</v>
      </c>
      <c r="AM459" t="s">
        <v>80</v>
      </c>
      <c r="AN459" t="s">
        <v>1548</v>
      </c>
      <c r="AO459" t="s">
        <v>79</v>
      </c>
      <c r="AP459" t="s">
        <v>2349</v>
      </c>
      <c r="AQ459" t="str">
        <f t="shared" si="7"/>
        <v>332116439427yesMale436622Facebook4361543830305.4564.95258125214.994</v>
      </c>
      <c r="AR459">
        <f>COUNTIF(AQ$2:AQ459,AQ459)</f>
        <v>1</v>
      </c>
    </row>
    <row r="460" spans="1:44" x14ac:dyDescent="0.25">
      <c r="A460">
        <v>332</v>
      </c>
      <c r="B460">
        <v>116</v>
      </c>
      <c r="C460" s="4">
        <v>43942</v>
      </c>
      <c r="D460">
        <v>7</v>
      </c>
      <c r="E460" t="s">
        <v>35</v>
      </c>
      <c r="F460" t="s">
        <v>46</v>
      </c>
      <c r="G460" t="s">
        <v>55</v>
      </c>
      <c r="H460" t="s">
        <v>57</v>
      </c>
      <c r="I460" s="4">
        <v>43662</v>
      </c>
      <c r="J460">
        <v>2</v>
      </c>
      <c r="K460" t="s">
        <v>60</v>
      </c>
      <c r="L460" s="4">
        <v>43615</v>
      </c>
      <c r="M460" s="4">
        <v>43830</v>
      </c>
      <c r="N460">
        <v>3</v>
      </c>
      <c r="O460" t="s">
        <v>146</v>
      </c>
      <c r="P460" t="s">
        <v>308</v>
      </c>
      <c r="Q460">
        <v>3</v>
      </c>
      <c r="R460" t="s">
        <v>622</v>
      </c>
      <c r="S460" t="s">
        <v>1172</v>
      </c>
      <c r="T460" t="s">
        <v>1698</v>
      </c>
      <c r="U460" t="s">
        <v>1998</v>
      </c>
      <c r="V460" t="s">
        <v>2056</v>
      </c>
      <c r="W460">
        <v>305.45</v>
      </c>
      <c r="X460">
        <v>64.95</v>
      </c>
      <c r="Y460">
        <v>3</v>
      </c>
      <c r="Z460" t="s">
        <v>2170</v>
      </c>
      <c r="AA460" t="s">
        <v>2451</v>
      </c>
      <c r="AF460" s="4"/>
      <c r="AG460" s="4"/>
      <c r="AH460" t="s">
        <v>90</v>
      </c>
      <c r="AI460" t="s">
        <v>252</v>
      </c>
      <c r="AJ460" t="s">
        <v>497</v>
      </c>
      <c r="AK460" t="s">
        <v>1060</v>
      </c>
      <c r="AL460" t="s">
        <v>1589</v>
      </c>
      <c r="AM460" t="s">
        <v>80</v>
      </c>
      <c r="AN460" t="s">
        <v>1562</v>
      </c>
      <c r="AO460" t="s">
        <v>410</v>
      </c>
      <c r="AP460" t="s">
        <v>2359</v>
      </c>
      <c r="AQ460" t="str">
        <f t="shared" si="7"/>
        <v>332116439427yesMale436622Facebook4361543830305.4564.9566512.7529.9920</v>
      </c>
      <c r="AR460">
        <f>COUNTIF(AQ$2:AQ460,AQ460)</f>
        <v>1</v>
      </c>
    </row>
    <row r="461" spans="1:44" x14ac:dyDescent="0.25">
      <c r="A461">
        <v>333</v>
      </c>
      <c r="B461">
        <v>187</v>
      </c>
      <c r="C461" s="4">
        <v>43942</v>
      </c>
      <c r="D461">
        <v>7</v>
      </c>
      <c r="E461" t="s">
        <v>35</v>
      </c>
      <c r="F461" t="s">
        <v>46</v>
      </c>
      <c r="G461" t="s">
        <v>56</v>
      </c>
      <c r="H461" t="s">
        <v>58</v>
      </c>
      <c r="I461" s="4">
        <v>43926</v>
      </c>
      <c r="J461">
        <v>7</v>
      </c>
      <c r="K461" t="s">
        <v>61</v>
      </c>
      <c r="L461" s="4">
        <v>43915</v>
      </c>
      <c r="M461" s="4">
        <v>44012</v>
      </c>
      <c r="N461">
        <v>1</v>
      </c>
      <c r="O461" t="s">
        <v>70</v>
      </c>
      <c r="P461" t="s">
        <v>232</v>
      </c>
      <c r="Q461">
        <v>1</v>
      </c>
      <c r="R461" t="s">
        <v>484</v>
      </c>
      <c r="S461" t="s">
        <v>1038</v>
      </c>
      <c r="T461" t="s">
        <v>1576</v>
      </c>
      <c r="U461" t="s">
        <v>80</v>
      </c>
      <c r="V461" t="s">
        <v>1517</v>
      </c>
      <c r="W461">
        <v>71.94</v>
      </c>
      <c r="X461">
        <v>39.979999999999997</v>
      </c>
      <c r="Y461">
        <v>1</v>
      </c>
      <c r="Z461" t="s">
        <v>640</v>
      </c>
      <c r="AA461" t="s">
        <v>2393</v>
      </c>
      <c r="AF461" s="4"/>
      <c r="AG461" s="4"/>
      <c r="AH461" t="s">
        <v>70</v>
      </c>
      <c r="AI461" t="s">
        <v>232</v>
      </c>
      <c r="AJ461" t="s">
        <v>484</v>
      </c>
      <c r="AK461" t="s">
        <v>1038</v>
      </c>
      <c r="AL461" t="s">
        <v>1576</v>
      </c>
      <c r="AM461" t="s">
        <v>80</v>
      </c>
      <c r="AN461" t="s">
        <v>1517</v>
      </c>
      <c r="AO461" t="s">
        <v>640</v>
      </c>
      <c r="AP461" t="s">
        <v>2393</v>
      </c>
      <c r="AQ461" t="str">
        <f t="shared" si="7"/>
        <v>333187439427noFemale439267YouTube439154401271.9439.98515435.97219.9917</v>
      </c>
      <c r="AR461">
        <f>COUNTIF(AQ$2:AQ461,AQ461)</f>
        <v>1</v>
      </c>
    </row>
    <row r="462" spans="1:44" x14ac:dyDescent="0.25">
      <c r="A462">
        <v>334</v>
      </c>
      <c r="B462">
        <v>282</v>
      </c>
      <c r="C462" s="4">
        <v>43942</v>
      </c>
      <c r="D462">
        <v>9</v>
      </c>
      <c r="E462" t="s">
        <v>41</v>
      </c>
      <c r="F462" t="s">
        <v>52</v>
      </c>
      <c r="G462" t="s">
        <v>55</v>
      </c>
      <c r="H462" t="s">
        <v>58</v>
      </c>
      <c r="I462" s="4">
        <v>43550</v>
      </c>
      <c r="J462">
        <v>2</v>
      </c>
      <c r="L462" s="4"/>
      <c r="M462" s="4"/>
      <c r="N462">
        <v>1</v>
      </c>
      <c r="O462" t="s">
        <v>67</v>
      </c>
      <c r="P462" t="s">
        <v>229</v>
      </c>
      <c r="Q462">
        <v>1</v>
      </c>
      <c r="R462" t="s">
        <v>623</v>
      </c>
      <c r="S462" t="s">
        <v>1173</v>
      </c>
      <c r="T462" t="s">
        <v>1577</v>
      </c>
      <c r="U462" t="s">
        <v>80</v>
      </c>
      <c r="V462" t="s">
        <v>1548</v>
      </c>
      <c r="W462">
        <v>49.98</v>
      </c>
      <c r="X462">
        <v>29.98</v>
      </c>
      <c r="Y462">
        <v>1</v>
      </c>
      <c r="Z462" t="s">
        <v>79</v>
      </c>
      <c r="AA462" t="s">
        <v>2349</v>
      </c>
      <c r="AF462" s="4"/>
      <c r="AG462" s="4"/>
      <c r="AH462" t="s">
        <v>67</v>
      </c>
      <c r="AI462" t="s">
        <v>229</v>
      </c>
      <c r="AJ462" t="s">
        <v>623</v>
      </c>
      <c r="AK462" t="s">
        <v>1173</v>
      </c>
      <c r="AL462" t="s">
        <v>1577</v>
      </c>
      <c r="AM462" t="s">
        <v>80</v>
      </c>
      <c r="AN462" t="s">
        <v>1548</v>
      </c>
      <c r="AO462" t="s">
        <v>79</v>
      </c>
      <c r="AP462" t="s">
        <v>2349</v>
      </c>
      <c r="AQ462" t="str">
        <f t="shared" si="7"/>
        <v>334282439429yesFemale43550249.9829.9839724.99214.994</v>
      </c>
      <c r="AR462">
        <f>COUNTIF(AQ$2:AQ462,AQ462)</f>
        <v>1</v>
      </c>
    </row>
    <row r="463" spans="1:44" x14ac:dyDescent="0.25">
      <c r="A463">
        <v>335</v>
      </c>
      <c r="B463">
        <v>382</v>
      </c>
      <c r="C463" s="4">
        <v>43942</v>
      </c>
      <c r="D463">
        <v>5</v>
      </c>
      <c r="E463" t="s">
        <v>36</v>
      </c>
      <c r="F463" t="s">
        <v>47</v>
      </c>
      <c r="G463" t="s">
        <v>55</v>
      </c>
      <c r="H463" t="s">
        <v>57</v>
      </c>
      <c r="I463" s="4">
        <v>43711</v>
      </c>
      <c r="J463">
        <v>2</v>
      </c>
      <c r="K463" t="s">
        <v>60</v>
      </c>
      <c r="L463" s="4">
        <v>43615</v>
      </c>
      <c r="M463" s="4">
        <v>43830</v>
      </c>
      <c r="N463">
        <v>2</v>
      </c>
      <c r="O463" t="s">
        <v>116</v>
      </c>
      <c r="P463" t="s">
        <v>278</v>
      </c>
      <c r="Q463">
        <v>2</v>
      </c>
      <c r="R463" t="s">
        <v>624</v>
      </c>
      <c r="S463" t="s">
        <v>1174</v>
      </c>
      <c r="T463" t="s">
        <v>1699</v>
      </c>
      <c r="U463" t="s">
        <v>88</v>
      </c>
      <c r="V463" t="s">
        <v>2042</v>
      </c>
      <c r="W463">
        <v>97.88</v>
      </c>
      <c r="X463">
        <v>49.96</v>
      </c>
      <c r="Y463">
        <v>2</v>
      </c>
      <c r="Z463" t="s">
        <v>2171</v>
      </c>
      <c r="AA463" t="s">
        <v>2452</v>
      </c>
      <c r="AF463" s="4"/>
      <c r="AG463" s="4"/>
      <c r="AH463" t="s">
        <v>67</v>
      </c>
      <c r="AI463" t="s">
        <v>229</v>
      </c>
      <c r="AJ463" t="s">
        <v>498</v>
      </c>
      <c r="AK463" t="s">
        <v>1061</v>
      </c>
      <c r="AL463" t="s">
        <v>1513</v>
      </c>
      <c r="AM463" t="s">
        <v>80</v>
      </c>
      <c r="AN463" t="s">
        <v>1548</v>
      </c>
      <c r="AO463" t="s">
        <v>652</v>
      </c>
      <c r="AP463" t="s">
        <v>2352</v>
      </c>
      <c r="AQ463" t="str">
        <f t="shared" si="7"/>
        <v>335382439425yesMale437112Facebook436154383097.8849.9635929.99214.9911</v>
      </c>
      <c r="AR463">
        <f>COUNTIF(AQ$2:AQ463,AQ463)</f>
        <v>1</v>
      </c>
    </row>
    <row r="464" spans="1:44" x14ac:dyDescent="0.25">
      <c r="A464">
        <v>335</v>
      </c>
      <c r="B464">
        <v>382</v>
      </c>
      <c r="C464" s="4">
        <v>43942</v>
      </c>
      <c r="D464">
        <v>5</v>
      </c>
      <c r="E464" t="s">
        <v>36</v>
      </c>
      <c r="F464" t="s">
        <v>47</v>
      </c>
      <c r="G464" t="s">
        <v>55</v>
      </c>
      <c r="H464" t="s">
        <v>57</v>
      </c>
      <c r="I464" s="4">
        <v>43711</v>
      </c>
      <c r="J464">
        <v>2</v>
      </c>
      <c r="K464" t="s">
        <v>60</v>
      </c>
      <c r="L464" s="4">
        <v>43615</v>
      </c>
      <c r="M464" s="4">
        <v>43830</v>
      </c>
      <c r="N464">
        <v>2</v>
      </c>
      <c r="O464" t="s">
        <v>116</v>
      </c>
      <c r="P464" t="s">
        <v>278</v>
      </c>
      <c r="Q464">
        <v>2</v>
      </c>
      <c r="R464" t="s">
        <v>624</v>
      </c>
      <c r="S464" t="s">
        <v>1174</v>
      </c>
      <c r="T464" t="s">
        <v>1699</v>
      </c>
      <c r="U464" t="s">
        <v>88</v>
      </c>
      <c r="V464" t="s">
        <v>2042</v>
      </c>
      <c r="W464">
        <v>97.88</v>
      </c>
      <c r="X464">
        <v>49.96</v>
      </c>
      <c r="Y464">
        <v>2</v>
      </c>
      <c r="Z464" t="s">
        <v>2171</v>
      </c>
      <c r="AA464" t="s">
        <v>2452</v>
      </c>
      <c r="AF464" s="4"/>
      <c r="AG464" s="4"/>
      <c r="AH464" t="s">
        <v>90</v>
      </c>
      <c r="AI464" t="s">
        <v>252</v>
      </c>
      <c r="AJ464" t="s">
        <v>489</v>
      </c>
      <c r="AK464" t="s">
        <v>1052</v>
      </c>
      <c r="AL464" t="s">
        <v>1581</v>
      </c>
      <c r="AM464" t="s">
        <v>80</v>
      </c>
      <c r="AN464" t="s">
        <v>1562</v>
      </c>
      <c r="AO464" t="s">
        <v>410</v>
      </c>
      <c r="AP464" t="s">
        <v>2359</v>
      </c>
      <c r="AQ464" t="str">
        <f t="shared" si="7"/>
        <v>335382439425yesMale437112Facebook436154383097.8849.96612618.9529.9920</v>
      </c>
      <c r="AR464">
        <f>COUNTIF(AQ$2:AQ464,AQ464)</f>
        <v>1</v>
      </c>
    </row>
    <row r="465" spans="1:44" x14ac:dyDescent="0.25">
      <c r="A465">
        <v>336</v>
      </c>
      <c r="B465">
        <v>183</v>
      </c>
      <c r="C465" s="4">
        <v>43943</v>
      </c>
      <c r="D465">
        <v>1</v>
      </c>
      <c r="E465" t="s">
        <v>39</v>
      </c>
      <c r="F465" t="s">
        <v>50</v>
      </c>
      <c r="G465" t="s">
        <v>56</v>
      </c>
      <c r="H465" t="s">
        <v>58</v>
      </c>
      <c r="I465" s="4">
        <v>43597</v>
      </c>
      <c r="J465">
        <v>3</v>
      </c>
      <c r="L465" s="4"/>
      <c r="M465" s="4"/>
      <c r="N465">
        <v>1</v>
      </c>
      <c r="O465" t="s">
        <v>79</v>
      </c>
      <c r="P465" t="s">
        <v>241</v>
      </c>
      <c r="Q465">
        <v>1</v>
      </c>
      <c r="R465" t="s">
        <v>463</v>
      </c>
      <c r="S465" t="s">
        <v>1026</v>
      </c>
      <c r="T465" t="s">
        <v>1556</v>
      </c>
      <c r="U465" t="s">
        <v>67</v>
      </c>
      <c r="V465" t="s">
        <v>1562</v>
      </c>
      <c r="W465">
        <v>64.47</v>
      </c>
      <c r="X465">
        <v>29.97</v>
      </c>
      <c r="Y465">
        <v>1</v>
      </c>
      <c r="Z465" t="s">
        <v>455</v>
      </c>
      <c r="AA465" t="s">
        <v>2340</v>
      </c>
      <c r="AF465" s="4"/>
      <c r="AG465" s="4"/>
      <c r="AH465" t="s">
        <v>79</v>
      </c>
      <c r="AI465" t="s">
        <v>241</v>
      </c>
      <c r="AJ465" t="s">
        <v>463</v>
      </c>
      <c r="AK465" t="s">
        <v>1026</v>
      </c>
      <c r="AL465" t="s">
        <v>1556</v>
      </c>
      <c r="AM465" t="s">
        <v>67</v>
      </c>
      <c r="AN465" t="s">
        <v>1562</v>
      </c>
      <c r="AO465" t="s">
        <v>455</v>
      </c>
      <c r="AP465" t="s">
        <v>2340</v>
      </c>
      <c r="AQ465" t="str">
        <f t="shared" si="7"/>
        <v>336183439431noFemale43597364.4729.9744721.4939.9915</v>
      </c>
      <c r="AR465">
        <f>COUNTIF(AQ$2:AQ465,AQ465)</f>
        <v>1</v>
      </c>
    </row>
    <row r="466" spans="1:44" x14ac:dyDescent="0.25">
      <c r="A466">
        <v>337</v>
      </c>
      <c r="B466">
        <v>199</v>
      </c>
      <c r="C466" s="4">
        <v>43945</v>
      </c>
      <c r="D466">
        <v>7</v>
      </c>
      <c r="E466" t="s">
        <v>35</v>
      </c>
      <c r="F466" t="s">
        <v>46</v>
      </c>
      <c r="G466" t="s">
        <v>55</v>
      </c>
      <c r="H466" t="s">
        <v>58</v>
      </c>
      <c r="I466" s="4">
        <v>43861</v>
      </c>
      <c r="J466">
        <v>4</v>
      </c>
      <c r="K466" t="s">
        <v>61</v>
      </c>
      <c r="L466" s="4">
        <v>43831</v>
      </c>
      <c r="M466" s="4">
        <v>43861</v>
      </c>
      <c r="N466">
        <v>1</v>
      </c>
      <c r="O466" t="s">
        <v>70</v>
      </c>
      <c r="P466" t="s">
        <v>232</v>
      </c>
      <c r="Q466">
        <v>1</v>
      </c>
      <c r="R466" t="s">
        <v>550</v>
      </c>
      <c r="S466" t="s">
        <v>1111</v>
      </c>
      <c r="T466" t="s">
        <v>1631</v>
      </c>
      <c r="U466" t="s">
        <v>69</v>
      </c>
      <c r="V466" t="s">
        <v>1517</v>
      </c>
      <c r="W466">
        <v>28.99</v>
      </c>
      <c r="X466">
        <v>19.989999999999998</v>
      </c>
      <c r="Y466">
        <v>1</v>
      </c>
      <c r="Z466" t="s">
        <v>673</v>
      </c>
      <c r="AA466" t="s">
        <v>2348</v>
      </c>
      <c r="AF466" s="4"/>
      <c r="AG466" s="4"/>
      <c r="AH466" t="s">
        <v>70</v>
      </c>
      <c r="AI466" t="s">
        <v>232</v>
      </c>
      <c r="AJ466" t="s">
        <v>550</v>
      </c>
      <c r="AK466" t="s">
        <v>1111</v>
      </c>
      <c r="AL466" t="s">
        <v>1631</v>
      </c>
      <c r="AM466" t="s">
        <v>69</v>
      </c>
      <c r="AN466" t="s">
        <v>1517</v>
      </c>
      <c r="AO466" t="s">
        <v>673</v>
      </c>
      <c r="AP466" t="s">
        <v>2348</v>
      </c>
      <c r="AQ466" t="str">
        <f t="shared" si="7"/>
        <v>337199439457yesFemale438614YouTube438314386128.9919.99517528.99119.9912</v>
      </c>
      <c r="AR466">
        <f>COUNTIF(AQ$2:AQ466,AQ466)</f>
        <v>1</v>
      </c>
    </row>
    <row r="467" spans="1:44" x14ac:dyDescent="0.25">
      <c r="A467">
        <v>338</v>
      </c>
      <c r="B467">
        <v>276</v>
      </c>
      <c r="C467" s="4">
        <v>43945</v>
      </c>
      <c r="D467">
        <v>1</v>
      </c>
      <c r="E467" t="s">
        <v>39</v>
      </c>
      <c r="F467" t="s">
        <v>50</v>
      </c>
      <c r="G467" t="s">
        <v>55</v>
      </c>
      <c r="H467" t="s">
        <v>58</v>
      </c>
      <c r="I467" s="4">
        <v>43704</v>
      </c>
      <c r="J467">
        <v>2</v>
      </c>
      <c r="K467" t="s">
        <v>60</v>
      </c>
      <c r="L467" s="4">
        <v>43615</v>
      </c>
      <c r="M467" s="4">
        <v>43830</v>
      </c>
      <c r="N467">
        <v>1</v>
      </c>
      <c r="O467" t="s">
        <v>79</v>
      </c>
      <c r="P467" t="s">
        <v>241</v>
      </c>
      <c r="Q467">
        <v>1</v>
      </c>
      <c r="R467" t="s">
        <v>595</v>
      </c>
      <c r="S467" t="s">
        <v>1045</v>
      </c>
      <c r="T467" t="s">
        <v>578</v>
      </c>
      <c r="U467" t="s">
        <v>67</v>
      </c>
      <c r="V467" t="s">
        <v>1562</v>
      </c>
      <c r="W467">
        <v>300</v>
      </c>
      <c r="X467">
        <v>29.97</v>
      </c>
      <c r="Y467">
        <v>1</v>
      </c>
      <c r="Z467" t="s">
        <v>455</v>
      </c>
      <c r="AA467" t="s">
        <v>2340</v>
      </c>
      <c r="AF467" s="4"/>
      <c r="AG467" s="4"/>
      <c r="AH467" t="s">
        <v>79</v>
      </c>
      <c r="AI467" t="s">
        <v>241</v>
      </c>
      <c r="AJ467" t="s">
        <v>595</v>
      </c>
      <c r="AK467" t="s">
        <v>1045</v>
      </c>
      <c r="AL467" t="s">
        <v>578</v>
      </c>
      <c r="AM467" t="s">
        <v>67</v>
      </c>
      <c r="AN467" t="s">
        <v>1562</v>
      </c>
      <c r="AO467" t="s">
        <v>455</v>
      </c>
      <c r="AP467" t="s">
        <v>2340</v>
      </c>
      <c r="AQ467" t="str">
        <f t="shared" si="7"/>
        <v>338276439451yesFemale437042Facebook436154383030029.9746710039.9915</v>
      </c>
      <c r="AR467">
        <f>COUNTIF(AQ$2:AQ467,AQ467)</f>
        <v>1</v>
      </c>
    </row>
    <row r="468" spans="1:44" x14ac:dyDescent="0.25">
      <c r="A468">
        <v>339</v>
      </c>
      <c r="B468">
        <v>361</v>
      </c>
      <c r="C468" s="4">
        <v>43945</v>
      </c>
      <c r="D468">
        <v>7</v>
      </c>
      <c r="E468" t="s">
        <v>35</v>
      </c>
      <c r="F468" t="s">
        <v>46</v>
      </c>
      <c r="G468" t="s">
        <v>55</v>
      </c>
      <c r="H468" t="s">
        <v>58</v>
      </c>
      <c r="I468" s="4">
        <v>43632</v>
      </c>
      <c r="J468">
        <v>1</v>
      </c>
      <c r="K468" t="s">
        <v>61</v>
      </c>
      <c r="L468" s="4">
        <v>43615</v>
      </c>
      <c r="M468" s="4">
        <v>43830</v>
      </c>
      <c r="N468">
        <v>1</v>
      </c>
      <c r="O468" t="s">
        <v>67</v>
      </c>
      <c r="P468" t="s">
        <v>229</v>
      </c>
      <c r="Q468">
        <v>1</v>
      </c>
      <c r="R468" t="s">
        <v>547</v>
      </c>
      <c r="S468" t="s">
        <v>1108</v>
      </c>
      <c r="T468" t="s">
        <v>1577</v>
      </c>
      <c r="U468" t="s">
        <v>67</v>
      </c>
      <c r="V468" t="s">
        <v>1548</v>
      </c>
      <c r="W468">
        <v>74.97</v>
      </c>
      <c r="X468">
        <v>44.97</v>
      </c>
      <c r="Y468">
        <v>1</v>
      </c>
      <c r="Z468" t="s">
        <v>455</v>
      </c>
      <c r="AA468" t="s">
        <v>2340</v>
      </c>
      <c r="AF468" s="4"/>
      <c r="AG468" s="4"/>
      <c r="AH468" t="s">
        <v>67</v>
      </c>
      <c r="AI468" t="s">
        <v>229</v>
      </c>
      <c r="AJ468" t="s">
        <v>547</v>
      </c>
      <c r="AK468" t="s">
        <v>1108</v>
      </c>
      <c r="AL468" t="s">
        <v>1577</v>
      </c>
      <c r="AM468" t="s">
        <v>67</v>
      </c>
      <c r="AN468" t="s">
        <v>1548</v>
      </c>
      <c r="AO468" t="s">
        <v>455</v>
      </c>
      <c r="AP468" t="s">
        <v>2340</v>
      </c>
      <c r="AQ468" t="str">
        <f t="shared" si="7"/>
        <v>339361439457yesFemale436321YouTube436154383074.9744.9731424.99314.9915</v>
      </c>
      <c r="AR468">
        <f>COUNTIF(AQ$2:AQ468,AQ468)</f>
        <v>1</v>
      </c>
    </row>
    <row r="469" spans="1:44" x14ac:dyDescent="0.25">
      <c r="A469">
        <v>340</v>
      </c>
      <c r="B469">
        <v>82</v>
      </c>
      <c r="C469" s="4">
        <v>43947</v>
      </c>
      <c r="D469">
        <v>9</v>
      </c>
      <c r="E469" t="s">
        <v>41</v>
      </c>
      <c r="F469" t="s">
        <v>52</v>
      </c>
      <c r="G469" t="s">
        <v>55</v>
      </c>
      <c r="H469" t="s">
        <v>57</v>
      </c>
      <c r="I469" s="4">
        <v>43862</v>
      </c>
      <c r="J469">
        <v>6</v>
      </c>
      <c r="K469" t="s">
        <v>59</v>
      </c>
      <c r="L469" s="4">
        <v>43862</v>
      </c>
      <c r="M469" s="4">
        <v>43889</v>
      </c>
      <c r="N469">
        <v>1</v>
      </c>
      <c r="O469" t="s">
        <v>147</v>
      </c>
      <c r="P469" t="s">
        <v>309</v>
      </c>
      <c r="Q469">
        <v>2</v>
      </c>
      <c r="R469" t="s">
        <v>625</v>
      </c>
      <c r="S469" t="s">
        <v>1175</v>
      </c>
      <c r="T469" t="s">
        <v>1700</v>
      </c>
      <c r="U469" t="s">
        <v>2008</v>
      </c>
      <c r="V469" t="s">
        <v>2050</v>
      </c>
      <c r="W469">
        <v>139.94</v>
      </c>
      <c r="X469">
        <v>59.94</v>
      </c>
      <c r="Y469">
        <v>2</v>
      </c>
      <c r="Z469" t="s">
        <v>2172</v>
      </c>
      <c r="AA469" t="s">
        <v>2453</v>
      </c>
      <c r="AB469">
        <v>3</v>
      </c>
      <c r="AC469" t="s">
        <v>2634</v>
      </c>
      <c r="AD469">
        <v>534</v>
      </c>
      <c r="AE469" t="s">
        <v>2637</v>
      </c>
      <c r="AF469" s="4">
        <v>43901</v>
      </c>
      <c r="AG469" s="4">
        <v>43951</v>
      </c>
      <c r="AH469" t="s">
        <v>90</v>
      </c>
      <c r="AI469" t="s">
        <v>252</v>
      </c>
      <c r="AJ469" t="s">
        <v>593</v>
      </c>
      <c r="AK469" t="s">
        <v>1149</v>
      </c>
      <c r="AL469" t="s">
        <v>1529</v>
      </c>
      <c r="AM469" t="s">
        <v>69</v>
      </c>
      <c r="AN469" t="s">
        <v>1562</v>
      </c>
      <c r="AO469" t="s">
        <v>410</v>
      </c>
      <c r="AP469" t="s">
        <v>2359</v>
      </c>
      <c r="AQ469" t="str">
        <f t="shared" si="7"/>
        <v>34082439479yesMale438626Google Ads4386243889139.9459.943test534Showing discount on the products page as well4390143951614649.9919.9920</v>
      </c>
      <c r="AR469">
        <f>COUNTIF(AQ$2:AQ469,AQ469)</f>
        <v>1</v>
      </c>
    </row>
    <row r="470" spans="1:44" x14ac:dyDescent="0.25">
      <c r="A470">
        <v>340</v>
      </c>
      <c r="B470">
        <v>82</v>
      </c>
      <c r="C470" s="4">
        <v>43947</v>
      </c>
      <c r="D470">
        <v>9</v>
      </c>
      <c r="E470" t="s">
        <v>41</v>
      </c>
      <c r="F470" t="s">
        <v>52</v>
      </c>
      <c r="G470" t="s">
        <v>55</v>
      </c>
      <c r="H470" t="s">
        <v>57</v>
      </c>
      <c r="I470" s="4">
        <v>43862</v>
      </c>
      <c r="J470">
        <v>6</v>
      </c>
      <c r="K470" t="s">
        <v>59</v>
      </c>
      <c r="L470" s="4">
        <v>43862</v>
      </c>
      <c r="M470" s="4">
        <v>43889</v>
      </c>
      <c r="N470">
        <v>1</v>
      </c>
      <c r="O470" t="s">
        <v>147</v>
      </c>
      <c r="P470" t="s">
        <v>309</v>
      </c>
      <c r="Q470">
        <v>2</v>
      </c>
      <c r="R470" t="s">
        <v>625</v>
      </c>
      <c r="S470" t="s">
        <v>1175</v>
      </c>
      <c r="T470" t="s">
        <v>1700</v>
      </c>
      <c r="U470" t="s">
        <v>2008</v>
      </c>
      <c r="V470" t="s">
        <v>2050</v>
      </c>
      <c r="W470">
        <v>139.94</v>
      </c>
      <c r="X470">
        <v>59.94</v>
      </c>
      <c r="Y470">
        <v>2</v>
      </c>
      <c r="Z470" t="s">
        <v>2172</v>
      </c>
      <c r="AA470" t="s">
        <v>2453</v>
      </c>
      <c r="AB470">
        <v>3</v>
      </c>
      <c r="AC470" t="s">
        <v>2634</v>
      </c>
      <c r="AD470">
        <v>534</v>
      </c>
      <c r="AE470" t="s">
        <v>2637</v>
      </c>
      <c r="AF470" s="4">
        <v>43901</v>
      </c>
      <c r="AG470" s="4">
        <v>43951</v>
      </c>
      <c r="AH470" t="s">
        <v>90</v>
      </c>
      <c r="AI470" t="s">
        <v>252</v>
      </c>
      <c r="AJ470" t="s">
        <v>575</v>
      </c>
      <c r="AK470" t="s">
        <v>1133</v>
      </c>
      <c r="AL470" t="s">
        <v>1562</v>
      </c>
      <c r="AM470" t="s">
        <v>80</v>
      </c>
      <c r="AN470" t="s">
        <v>1562</v>
      </c>
      <c r="AO470" t="s">
        <v>645</v>
      </c>
      <c r="AP470" t="s">
        <v>2347</v>
      </c>
      <c r="AQ470" t="str">
        <f t="shared" si="7"/>
        <v>34082439479yesMale438626Google Ads4386243889139.9459.943test534Showing discount on the products page as well439014395161499.9929.9913</v>
      </c>
      <c r="AR470">
        <f>COUNTIF(AQ$2:AQ470,AQ470)</f>
        <v>1</v>
      </c>
    </row>
    <row r="471" spans="1:44" x14ac:dyDescent="0.25">
      <c r="A471">
        <v>341</v>
      </c>
      <c r="B471">
        <v>405</v>
      </c>
      <c r="C471" s="4">
        <v>43947</v>
      </c>
      <c r="D471">
        <v>8</v>
      </c>
      <c r="E471" t="s">
        <v>43</v>
      </c>
      <c r="F471" t="s">
        <v>54</v>
      </c>
      <c r="G471" t="s">
        <v>56</v>
      </c>
      <c r="H471" t="s">
        <v>57</v>
      </c>
      <c r="I471" s="4">
        <v>43687</v>
      </c>
      <c r="J471">
        <v>3</v>
      </c>
      <c r="K471" t="s">
        <v>59</v>
      </c>
      <c r="L471" s="4">
        <v>43615</v>
      </c>
      <c r="M471" s="4">
        <v>43830</v>
      </c>
      <c r="N471">
        <v>1</v>
      </c>
      <c r="O471" t="s">
        <v>67</v>
      </c>
      <c r="P471" t="s">
        <v>229</v>
      </c>
      <c r="Q471">
        <v>1</v>
      </c>
      <c r="R471" t="s">
        <v>626</v>
      </c>
      <c r="S471" t="s">
        <v>1176</v>
      </c>
      <c r="T471" t="s">
        <v>1701</v>
      </c>
      <c r="U471" t="s">
        <v>80</v>
      </c>
      <c r="V471" t="s">
        <v>1548</v>
      </c>
      <c r="W471">
        <v>21.98</v>
      </c>
      <c r="X471">
        <v>29.98</v>
      </c>
      <c r="Y471">
        <v>1</v>
      </c>
      <c r="Z471" t="s">
        <v>90</v>
      </c>
      <c r="AA471" t="s">
        <v>2328</v>
      </c>
      <c r="AF471" s="4"/>
      <c r="AG471" s="4"/>
      <c r="AH471" t="s">
        <v>67</v>
      </c>
      <c r="AI471" t="s">
        <v>229</v>
      </c>
      <c r="AJ471" t="s">
        <v>626</v>
      </c>
      <c r="AK471" t="s">
        <v>1176</v>
      </c>
      <c r="AL471" t="s">
        <v>1701</v>
      </c>
      <c r="AM471" t="s">
        <v>80</v>
      </c>
      <c r="AN471" t="s">
        <v>1548</v>
      </c>
      <c r="AO471" t="s">
        <v>90</v>
      </c>
      <c r="AP471" t="s">
        <v>2328</v>
      </c>
      <c r="AQ471" t="str">
        <f t="shared" si="7"/>
        <v>341405439478noMale436873Google Ads436154383021.9829.9837910.99214.996</v>
      </c>
      <c r="AR471">
        <f>COUNTIF(AQ$2:AQ471,AQ471)</f>
        <v>1</v>
      </c>
    </row>
    <row r="472" spans="1:44" x14ac:dyDescent="0.25">
      <c r="A472">
        <v>342</v>
      </c>
      <c r="B472">
        <v>163</v>
      </c>
      <c r="C472" s="4">
        <v>43948</v>
      </c>
      <c r="D472">
        <v>7</v>
      </c>
      <c r="E472" t="s">
        <v>35</v>
      </c>
      <c r="F472" t="s">
        <v>46</v>
      </c>
      <c r="G472" t="s">
        <v>55</v>
      </c>
      <c r="H472" t="s">
        <v>58</v>
      </c>
      <c r="I472" s="4">
        <v>43848</v>
      </c>
      <c r="J472">
        <v>15</v>
      </c>
      <c r="K472" t="s">
        <v>62</v>
      </c>
      <c r="L472" s="4">
        <v>43615</v>
      </c>
      <c r="M472" s="4">
        <v>44413</v>
      </c>
      <c r="N472">
        <v>1</v>
      </c>
      <c r="O472" t="s">
        <v>79</v>
      </c>
      <c r="P472" t="s">
        <v>241</v>
      </c>
      <c r="Q472">
        <v>1</v>
      </c>
      <c r="R472" t="s">
        <v>617</v>
      </c>
      <c r="S472" t="s">
        <v>1168</v>
      </c>
      <c r="T472" t="s">
        <v>1614</v>
      </c>
      <c r="U472" t="s">
        <v>69</v>
      </c>
      <c r="V472" t="s">
        <v>1548</v>
      </c>
      <c r="W472">
        <v>13.95</v>
      </c>
      <c r="X472">
        <v>14.99</v>
      </c>
      <c r="Y472">
        <v>1</v>
      </c>
      <c r="Z472" t="s">
        <v>86</v>
      </c>
      <c r="AA472" t="s">
        <v>2350</v>
      </c>
      <c r="AB472">
        <v>3</v>
      </c>
      <c r="AC472" t="s">
        <v>2634</v>
      </c>
      <c r="AD472">
        <v>576</v>
      </c>
      <c r="AE472" t="s">
        <v>2637</v>
      </c>
      <c r="AF472" s="4">
        <v>43901</v>
      </c>
      <c r="AG472" s="4">
        <v>43951</v>
      </c>
      <c r="AH472" t="s">
        <v>79</v>
      </c>
      <c r="AI472" t="s">
        <v>241</v>
      </c>
      <c r="AJ472" t="s">
        <v>617</v>
      </c>
      <c r="AK472" t="s">
        <v>1168</v>
      </c>
      <c r="AL472" t="s">
        <v>1614</v>
      </c>
      <c r="AM472" t="s">
        <v>69</v>
      </c>
      <c r="AN472" t="s">
        <v>1548</v>
      </c>
      <c r="AO472" t="s">
        <v>86</v>
      </c>
      <c r="AP472" t="s">
        <v>2350</v>
      </c>
      <c r="AQ472" t="str">
        <f t="shared" si="7"/>
        <v>342163439487yesFemale4384815Organic436154441313.9514.993test576Showing discount on the products page as well4390143951416913.95114.997</v>
      </c>
      <c r="AR472">
        <f>COUNTIF(AQ$2:AQ472,AQ472)</f>
        <v>1</v>
      </c>
    </row>
    <row r="473" spans="1:44" x14ac:dyDescent="0.25">
      <c r="A473">
        <v>343</v>
      </c>
      <c r="B473">
        <v>438</v>
      </c>
      <c r="C473" s="4">
        <v>43949</v>
      </c>
      <c r="D473">
        <v>3</v>
      </c>
      <c r="E473" t="s">
        <v>34</v>
      </c>
      <c r="F473" t="s">
        <v>45</v>
      </c>
      <c r="G473" t="s">
        <v>56</v>
      </c>
      <c r="H473" t="s">
        <v>58</v>
      </c>
      <c r="I473" s="4">
        <v>43583</v>
      </c>
      <c r="J473">
        <v>2</v>
      </c>
      <c r="L473" s="4"/>
      <c r="M473" s="4"/>
      <c r="N473">
        <v>1</v>
      </c>
      <c r="O473" t="s">
        <v>67</v>
      </c>
      <c r="P473" t="s">
        <v>229</v>
      </c>
      <c r="Q473">
        <v>1</v>
      </c>
      <c r="R473" t="s">
        <v>573</v>
      </c>
      <c r="S473" t="s">
        <v>1131</v>
      </c>
      <c r="T473" t="s">
        <v>1517</v>
      </c>
      <c r="U473" t="s">
        <v>67</v>
      </c>
      <c r="V473" t="s">
        <v>1548</v>
      </c>
      <c r="W473">
        <v>59.97</v>
      </c>
      <c r="X473">
        <v>44.97</v>
      </c>
      <c r="Y473">
        <v>1</v>
      </c>
      <c r="Z473" t="s">
        <v>872</v>
      </c>
      <c r="AA473" t="s">
        <v>2388</v>
      </c>
      <c r="AF473" s="4"/>
      <c r="AG473" s="4"/>
      <c r="AH473" t="s">
        <v>67</v>
      </c>
      <c r="AI473" t="s">
        <v>229</v>
      </c>
      <c r="AJ473" t="s">
        <v>573</v>
      </c>
      <c r="AK473" t="s">
        <v>1131</v>
      </c>
      <c r="AL473" t="s">
        <v>1517</v>
      </c>
      <c r="AM473" t="s">
        <v>67</v>
      </c>
      <c r="AN473" t="s">
        <v>1548</v>
      </c>
      <c r="AO473" t="s">
        <v>872</v>
      </c>
      <c r="AP473" t="s">
        <v>2388</v>
      </c>
      <c r="AQ473" t="str">
        <f t="shared" si="7"/>
        <v>343438439493noFemale43583259.9744.9734619.99314.9919</v>
      </c>
      <c r="AR473">
        <f>COUNTIF(AQ$2:AQ473,AQ473)</f>
        <v>1</v>
      </c>
    </row>
    <row r="474" spans="1:44" x14ac:dyDescent="0.25">
      <c r="A474">
        <v>344</v>
      </c>
      <c r="B474">
        <v>112</v>
      </c>
      <c r="C474" s="4">
        <v>43950</v>
      </c>
      <c r="D474">
        <v>1</v>
      </c>
      <c r="E474" t="s">
        <v>39</v>
      </c>
      <c r="F474" t="s">
        <v>50</v>
      </c>
      <c r="G474" t="s">
        <v>55</v>
      </c>
      <c r="H474" t="s">
        <v>57</v>
      </c>
      <c r="I474" s="4">
        <v>43909</v>
      </c>
      <c r="J474">
        <v>15</v>
      </c>
      <c r="K474" t="s">
        <v>62</v>
      </c>
      <c r="L474" s="4">
        <v>43615</v>
      </c>
      <c r="M474" s="4">
        <v>44413</v>
      </c>
      <c r="N474">
        <v>2</v>
      </c>
      <c r="O474" t="s">
        <v>148</v>
      </c>
      <c r="P474" t="s">
        <v>310</v>
      </c>
      <c r="Q474">
        <v>2</v>
      </c>
      <c r="R474" t="s">
        <v>627</v>
      </c>
      <c r="S474" t="s">
        <v>1177</v>
      </c>
      <c r="T474" t="s">
        <v>1702</v>
      </c>
      <c r="U474" t="s">
        <v>2010</v>
      </c>
      <c r="V474" t="s">
        <v>2050</v>
      </c>
      <c r="W474">
        <v>113.94</v>
      </c>
      <c r="X474">
        <v>59.94</v>
      </c>
      <c r="Y474">
        <v>2</v>
      </c>
      <c r="Z474" t="s">
        <v>2173</v>
      </c>
      <c r="AA474" t="s">
        <v>2454</v>
      </c>
      <c r="AF474" s="4"/>
      <c r="AG474" s="4"/>
      <c r="AH474" t="s">
        <v>65</v>
      </c>
      <c r="AI474" t="s">
        <v>227</v>
      </c>
      <c r="AJ474" t="s">
        <v>519</v>
      </c>
      <c r="AK474" t="s">
        <v>1083</v>
      </c>
      <c r="AL474" t="s">
        <v>1609</v>
      </c>
      <c r="AM474" t="s">
        <v>80</v>
      </c>
      <c r="AN474" t="s">
        <v>1562</v>
      </c>
      <c r="AO474" t="s">
        <v>431</v>
      </c>
      <c r="AP474" t="s">
        <v>2326</v>
      </c>
      <c r="AQ474" t="str">
        <f t="shared" si="7"/>
        <v>344112439501yesMale4390915Organic4361544413113.9459.94104113.4929.9924</v>
      </c>
      <c r="AR474">
        <f>COUNTIF(AQ$2:AQ474,AQ474)</f>
        <v>1</v>
      </c>
    </row>
    <row r="475" spans="1:44" x14ac:dyDescent="0.25">
      <c r="A475">
        <v>344</v>
      </c>
      <c r="B475">
        <v>112</v>
      </c>
      <c r="C475" s="4">
        <v>43950</v>
      </c>
      <c r="D475">
        <v>1</v>
      </c>
      <c r="E475" t="s">
        <v>39</v>
      </c>
      <c r="F475" t="s">
        <v>50</v>
      </c>
      <c r="G475" t="s">
        <v>55</v>
      </c>
      <c r="H475" t="s">
        <v>57</v>
      </c>
      <c r="I475" s="4">
        <v>43909</v>
      </c>
      <c r="J475">
        <v>15</v>
      </c>
      <c r="K475" t="s">
        <v>62</v>
      </c>
      <c r="L475" s="4">
        <v>43615</v>
      </c>
      <c r="M475" s="4">
        <v>44413</v>
      </c>
      <c r="N475">
        <v>2</v>
      </c>
      <c r="O475" t="s">
        <v>148</v>
      </c>
      <c r="P475" t="s">
        <v>310</v>
      </c>
      <c r="Q475">
        <v>2</v>
      </c>
      <c r="R475" t="s">
        <v>627</v>
      </c>
      <c r="S475" t="s">
        <v>1177</v>
      </c>
      <c r="T475" t="s">
        <v>1702</v>
      </c>
      <c r="U475" t="s">
        <v>2010</v>
      </c>
      <c r="V475" t="s">
        <v>2050</v>
      </c>
      <c r="W475">
        <v>113.94</v>
      </c>
      <c r="X475">
        <v>59.94</v>
      </c>
      <c r="Y475">
        <v>2</v>
      </c>
      <c r="Z475" t="s">
        <v>2173</v>
      </c>
      <c r="AA475" t="s">
        <v>2454</v>
      </c>
      <c r="AF475" s="4"/>
      <c r="AG475" s="4"/>
      <c r="AH475" t="s">
        <v>67</v>
      </c>
      <c r="AI475" t="s">
        <v>229</v>
      </c>
      <c r="AJ475" t="s">
        <v>557</v>
      </c>
      <c r="AK475" t="s">
        <v>1030</v>
      </c>
      <c r="AL475" t="s">
        <v>1513</v>
      </c>
      <c r="AM475" t="s">
        <v>69</v>
      </c>
      <c r="AN475" t="s">
        <v>1562</v>
      </c>
      <c r="AO475" t="s">
        <v>652</v>
      </c>
      <c r="AP475" t="s">
        <v>2352</v>
      </c>
      <c r="AQ475" t="str">
        <f t="shared" si="7"/>
        <v>344112439501yesMale4390915Organic4361544413113.9459.94317129.9919.9911</v>
      </c>
      <c r="AR475">
        <f>COUNTIF(AQ$2:AQ475,AQ475)</f>
        <v>1</v>
      </c>
    </row>
    <row r="476" spans="1:44" x14ac:dyDescent="0.25">
      <c r="A476">
        <v>345</v>
      </c>
      <c r="B476">
        <v>222</v>
      </c>
      <c r="C476" s="4">
        <v>43950</v>
      </c>
      <c r="D476">
        <v>9</v>
      </c>
      <c r="E476" t="s">
        <v>41</v>
      </c>
      <c r="F476" t="s">
        <v>52</v>
      </c>
      <c r="G476" t="s">
        <v>55</v>
      </c>
      <c r="H476" t="s">
        <v>57</v>
      </c>
      <c r="I476" s="4">
        <v>43729</v>
      </c>
      <c r="J476">
        <v>1</v>
      </c>
      <c r="K476" t="s">
        <v>61</v>
      </c>
      <c r="L476" s="4">
        <v>43615</v>
      </c>
      <c r="M476" s="4">
        <v>43830</v>
      </c>
      <c r="N476">
        <v>1</v>
      </c>
      <c r="O476" t="s">
        <v>70</v>
      </c>
      <c r="P476" t="s">
        <v>232</v>
      </c>
      <c r="Q476">
        <v>1</v>
      </c>
      <c r="R476" t="s">
        <v>628</v>
      </c>
      <c r="S476" t="s">
        <v>1178</v>
      </c>
      <c r="T476" t="s">
        <v>1501</v>
      </c>
      <c r="U476" t="s">
        <v>80</v>
      </c>
      <c r="V476" t="s">
        <v>1517</v>
      </c>
      <c r="W476">
        <v>173.9</v>
      </c>
      <c r="X476">
        <v>39.979999999999997</v>
      </c>
      <c r="Y476">
        <v>1</v>
      </c>
      <c r="Z476" t="s">
        <v>640</v>
      </c>
      <c r="AA476" t="s">
        <v>2393</v>
      </c>
      <c r="AF476" s="4"/>
      <c r="AG476" s="4"/>
      <c r="AH476" t="s">
        <v>70</v>
      </c>
      <c r="AI476" t="s">
        <v>232</v>
      </c>
      <c r="AJ476" t="s">
        <v>628</v>
      </c>
      <c r="AK476" t="s">
        <v>1178</v>
      </c>
      <c r="AL476" t="s">
        <v>1501</v>
      </c>
      <c r="AM476" t="s">
        <v>80</v>
      </c>
      <c r="AN476" t="s">
        <v>1517</v>
      </c>
      <c r="AO476" t="s">
        <v>640</v>
      </c>
      <c r="AP476" t="s">
        <v>2393</v>
      </c>
      <c r="AQ476" t="str">
        <f t="shared" si="7"/>
        <v>345222439509yesMale437291YouTube4361543830173.939.9855686.95219.9917</v>
      </c>
      <c r="AR476">
        <f>COUNTIF(AQ$2:AQ476,AQ476)</f>
        <v>1</v>
      </c>
    </row>
    <row r="477" spans="1:44" x14ac:dyDescent="0.25">
      <c r="A477">
        <v>346</v>
      </c>
      <c r="B477">
        <v>299</v>
      </c>
      <c r="C477" s="4">
        <v>43950</v>
      </c>
      <c r="D477">
        <v>3</v>
      </c>
      <c r="E477" t="s">
        <v>34</v>
      </c>
      <c r="F477" t="s">
        <v>45</v>
      </c>
      <c r="G477" t="s">
        <v>56</v>
      </c>
      <c r="H477" t="s">
        <v>58</v>
      </c>
      <c r="I477" s="4">
        <v>43567</v>
      </c>
      <c r="J477">
        <v>2</v>
      </c>
      <c r="L477" s="4"/>
      <c r="M477" s="4"/>
      <c r="N477">
        <v>1</v>
      </c>
      <c r="O477" t="s">
        <v>69</v>
      </c>
      <c r="P477" t="s">
        <v>231</v>
      </c>
      <c r="Q477">
        <v>1</v>
      </c>
      <c r="R477" t="s">
        <v>393</v>
      </c>
      <c r="S477" t="s">
        <v>955</v>
      </c>
      <c r="T477" t="s">
        <v>1489</v>
      </c>
      <c r="U477" t="s">
        <v>67</v>
      </c>
      <c r="V477" t="s">
        <v>1577</v>
      </c>
      <c r="W477">
        <v>86.85</v>
      </c>
      <c r="X477">
        <v>74.97</v>
      </c>
      <c r="Y477">
        <v>1</v>
      </c>
      <c r="Z477" t="s">
        <v>78</v>
      </c>
      <c r="AA477" t="s">
        <v>2330</v>
      </c>
      <c r="AF477" s="4"/>
      <c r="AG477" s="4"/>
      <c r="AH477" t="s">
        <v>69</v>
      </c>
      <c r="AI477" t="s">
        <v>231</v>
      </c>
      <c r="AJ477" t="s">
        <v>393</v>
      </c>
      <c r="AK477" t="s">
        <v>955</v>
      </c>
      <c r="AL477" t="s">
        <v>1489</v>
      </c>
      <c r="AM477" t="s">
        <v>67</v>
      </c>
      <c r="AN477" t="s">
        <v>1577</v>
      </c>
      <c r="AO477" t="s">
        <v>78</v>
      </c>
      <c r="AP477" t="s">
        <v>2330</v>
      </c>
      <c r="AQ477" t="str">
        <f t="shared" si="7"/>
        <v>346299439503noFemale43567286.8574.9711828.95324.998</v>
      </c>
      <c r="AR477">
        <f>COUNTIF(AQ$2:AQ477,AQ477)</f>
        <v>1</v>
      </c>
    </row>
    <row r="478" spans="1:44" x14ac:dyDescent="0.25">
      <c r="A478">
        <v>347</v>
      </c>
      <c r="B478">
        <v>332</v>
      </c>
      <c r="C478" s="4">
        <v>43950</v>
      </c>
      <c r="D478">
        <v>3</v>
      </c>
      <c r="E478" t="s">
        <v>34</v>
      </c>
      <c r="F478" t="s">
        <v>45</v>
      </c>
      <c r="G478" t="s">
        <v>55</v>
      </c>
      <c r="H478" t="s">
        <v>58</v>
      </c>
      <c r="I478" s="4">
        <v>43646</v>
      </c>
      <c r="J478">
        <v>2</v>
      </c>
      <c r="K478" t="s">
        <v>60</v>
      </c>
      <c r="L478" s="4">
        <v>43615</v>
      </c>
      <c r="M478" s="4">
        <v>43830</v>
      </c>
      <c r="N478">
        <v>1</v>
      </c>
      <c r="O478" t="s">
        <v>79</v>
      </c>
      <c r="P478" t="s">
        <v>241</v>
      </c>
      <c r="Q478">
        <v>1</v>
      </c>
      <c r="R478" t="s">
        <v>629</v>
      </c>
      <c r="S478" t="s">
        <v>965</v>
      </c>
      <c r="T478" t="s">
        <v>1703</v>
      </c>
      <c r="U478" t="s">
        <v>69</v>
      </c>
      <c r="V478" t="s">
        <v>1548</v>
      </c>
      <c r="W478">
        <v>119.95</v>
      </c>
      <c r="X478">
        <v>14.99</v>
      </c>
      <c r="Y478">
        <v>1</v>
      </c>
      <c r="Z478" t="s">
        <v>86</v>
      </c>
      <c r="AA478" t="s">
        <v>2350</v>
      </c>
      <c r="AF478" s="4"/>
      <c r="AG478" s="4"/>
      <c r="AH478" t="s">
        <v>79</v>
      </c>
      <c r="AI478" t="s">
        <v>241</v>
      </c>
      <c r="AJ478" t="s">
        <v>629</v>
      </c>
      <c r="AK478" t="s">
        <v>965</v>
      </c>
      <c r="AL478" t="s">
        <v>1703</v>
      </c>
      <c r="AM478" t="s">
        <v>69</v>
      </c>
      <c r="AN478" t="s">
        <v>1548</v>
      </c>
      <c r="AO478" t="s">
        <v>86</v>
      </c>
      <c r="AP478" t="s">
        <v>2350</v>
      </c>
      <c r="AQ478" t="str">
        <f t="shared" si="7"/>
        <v>347332439503yesFemale436462Facebook4361543830119.9514.99437119.95114.997</v>
      </c>
      <c r="AR478">
        <f>COUNTIF(AQ$2:AQ478,AQ478)</f>
        <v>1</v>
      </c>
    </row>
    <row r="479" spans="1:44" x14ac:dyDescent="0.25">
      <c r="A479">
        <v>348</v>
      </c>
      <c r="B479">
        <v>442</v>
      </c>
      <c r="C479" s="4">
        <v>43950</v>
      </c>
      <c r="D479">
        <v>2</v>
      </c>
      <c r="E479" t="s">
        <v>38</v>
      </c>
      <c r="F479" t="s">
        <v>49</v>
      </c>
      <c r="G479" t="s">
        <v>55</v>
      </c>
      <c r="H479" t="s">
        <v>58</v>
      </c>
      <c r="I479" s="4">
        <v>43739</v>
      </c>
      <c r="J479">
        <v>1</v>
      </c>
      <c r="K479" t="s">
        <v>61</v>
      </c>
      <c r="L479" s="4">
        <v>43615</v>
      </c>
      <c r="M479" s="4">
        <v>43830</v>
      </c>
      <c r="N479">
        <v>1</v>
      </c>
      <c r="O479" t="s">
        <v>79</v>
      </c>
      <c r="P479" t="s">
        <v>241</v>
      </c>
      <c r="Q479">
        <v>1</v>
      </c>
      <c r="R479" t="s">
        <v>423</v>
      </c>
      <c r="S479" t="s">
        <v>985</v>
      </c>
      <c r="T479" t="s">
        <v>1518</v>
      </c>
      <c r="U479" t="s">
        <v>67</v>
      </c>
      <c r="V479" t="s">
        <v>1548</v>
      </c>
      <c r="W479">
        <v>128.63999999999999</v>
      </c>
      <c r="X479">
        <v>44.97</v>
      </c>
      <c r="Y479">
        <v>1</v>
      </c>
      <c r="Z479" t="s">
        <v>455</v>
      </c>
      <c r="AA479" t="s">
        <v>2340</v>
      </c>
      <c r="AF479" s="4"/>
      <c r="AG479" s="4"/>
      <c r="AH479" t="s">
        <v>79</v>
      </c>
      <c r="AI479" t="s">
        <v>241</v>
      </c>
      <c r="AJ479" t="s">
        <v>423</v>
      </c>
      <c r="AK479" t="s">
        <v>985</v>
      </c>
      <c r="AL479" t="s">
        <v>1518</v>
      </c>
      <c r="AM479" t="s">
        <v>67</v>
      </c>
      <c r="AN479" t="s">
        <v>1548</v>
      </c>
      <c r="AO479" t="s">
        <v>455</v>
      </c>
      <c r="AP479" t="s">
        <v>2340</v>
      </c>
      <c r="AQ479" t="str">
        <f t="shared" si="7"/>
        <v>348442439502yesFemale437391YouTube4361543830128.6444.97411042.88314.9915</v>
      </c>
      <c r="AR479">
        <f>COUNTIF(AQ$2:AQ479,AQ479)</f>
        <v>1</v>
      </c>
    </row>
    <row r="480" spans="1:44" x14ac:dyDescent="0.25">
      <c r="A480">
        <v>349</v>
      </c>
      <c r="B480">
        <v>168</v>
      </c>
      <c r="C480" s="4">
        <v>43951</v>
      </c>
      <c r="D480">
        <v>5</v>
      </c>
      <c r="E480" t="s">
        <v>36</v>
      </c>
      <c r="F480" t="s">
        <v>47</v>
      </c>
      <c r="G480" t="s">
        <v>56</v>
      </c>
      <c r="H480" t="s">
        <v>57</v>
      </c>
      <c r="I480" s="4">
        <v>43941</v>
      </c>
      <c r="J480">
        <v>7</v>
      </c>
      <c r="K480" t="s">
        <v>61</v>
      </c>
      <c r="L480" s="4">
        <v>43915</v>
      </c>
      <c r="M480" s="4">
        <v>44012</v>
      </c>
      <c r="N480">
        <v>2</v>
      </c>
      <c r="O480" t="s">
        <v>145</v>
      </c>
      <c r="P480" t="s">
        <v>307</v>
      </c>
      <c r="Q480">
        <v>2</v>
      </c>
      <c r="R480" t="s">
        <v>630</v>
      </c>
      <c r="S480" t="s">
        <v>1179</v>
      </c>
      <c r="T480" t="s">
        <v>1704</v>
      </c>
      <c r="U480" t="s">
        <v>75</v>
      </c>
      <c r="V480" t="s">
        <v>1869</v>
      </c>
      <c r="W480">
        <v>369.83</v>
      </c>
      <c r="X480">
        <v>74.95</v>
      </c>
      <c r="Y480">
        <v>2</v>
      </c>
      <c r="Z480" t="s">
        <v>2174</v>
      </c>
      <c r="AA480" t="s">
        <v>2455</v>
      </c>
      <c r="AF480" s="4"/>
      <c r="AG480" s="4"/>
      <c r="AH480" t="s">
        <v>78</v>
      </c>
      <c r="AI480" t="s">
        <v>240</v>
      </c>
      <c r="AJ480" t="s">
        <v>578</v>
      </c>
      <c r="AK480" t="s">
        <v>1136</v>
      </c>
      <c r="AL480" t="s">
        <v>1659</v>
      </c>
      <c r="AM480" t="s">
        <v>80</v>
      </c>
      <c r="AN480" t="s">
        <v>1548</v>
      </c>
      <c r="AO480" t="s">
        <v>393</v>
      </c>
      <c r="AP480" t="s">
        <v>2345</v>
      </c>
      <c r="AQ480" t="str">
        <f t="shared" si="7"/>
        <v>349168439515noMale439417YouTube4391544012369.8374.9581004.99214.9918</v>
      </c>
      <c r="AR480">
        <f>COUNTIF(AQ$2:AQ480,AQ480)</f>
        <v>1</v>
      </c>
    </row>
    <row r="481" spans="1:44" x14ac:dyDescent="0.25">
      <c r="A481">
        <v>349</v>
      </c>
      <c r="B481">
        <v>168</v>
      </c>
      <c r="C481" s="4">
        <v>43951</v>
      </c>
      <c r="D481">
        <v>5</v>
      </c>
      <c r="E481" t="s">
        <v>36</v>
      </c>
      <c r="F481" t="s">
        <v>47</v>
      </c>
      <c r="G481" t="s">
        <v>56</v>
      </c>
      <c r="H481" t="s">
        <v>57</v>
      </c>
      <c r="I481" s="4">
        <v>43941</v>
      </c>
      <c r="J481">
        <v>7</v>
      </c>
      <c r="K481" t="s">
        <v>61</v>
      </c>
      <c r="L481" s="4">
        <v>43915</v>
      </c>
      <c r="M481" s="4">
        <v>44012</v>
      </c>
      <c r="N481">
        <v>2</v>
      </c>
      <c r="O481" t="s">
        <v>145</v>
      </c>
      <c r="P481" t="s">
        <v>307</v>
      </c>
      <c r="Q481">
        <v>2</v>
      </c>
      <c r="R481" t="s">
        <v>630</v>
      </c>
      <c r="S481" t="s">
        <v>1179</v>
      </c>
      <c r="T481" t="s">
        <v>1704</v>
      </c>
      <c r="U481" t="s">
        <v>75</v>
      </c>
      <c r="V481" t="s">
        <v>1869</v>
      </c>
      <c r="W481">
        <v>369.83</v>
      </c>
      <c r="X481">
        <v>74.95</v>
      </c>
      <c r="Y481">
        <v>2</v>
      </c>
      <c r="Z481" t="s">
        <v>2174</v>
      </c>
      <c r="AA481" t="s">
        <v>2455</v>
      </c>
      <c r="AF481" s="4"/>
      <c r="AG481" s="4"/>
      <c r="AH481" t="s">
        <v>79</v>
      </c>
      <c r="AI481" t="s">
        <v>241</v>
      </c>
      <c r="AJ481" t="s">
        <v>629</v>
      </c>
      <c r="AK481" t="s">
        <v>965</v>
      </c>
      <c r="AL481" t="s">
        <v>1703</v>
      </c>
      <c r="AM481" t="s">
        <v>67</v>
      </c>
      <c r="AN481" t="s">
        <v>1548</v>
      </c>
      <c r="AO481" t="s">
        <v>86</v>
      </c>
      <c r="AP481" t="s">
        <v>2350</v>
      </c>
      <c r="AQ481" t="str">
        <f t="shared" si="7"/>
        <v>349168439515noMale439417YouTube4391544012369.8374.95437119.95314.997</v>
      </c>
      <c r="AR481">
        <f>COUNTIF(AQ$2:AQ481,AQ481)</f>
        <v>1</v>
      </c>
    </row>
    <row r="482" spans="1:44" x14ac:dyDescent="0.25">
      <c r="A482">
        <v>350</v>
      </c>
      <c r="B482">
        <v>213</v>
      </c>
      <c r="C482" s="4">
        <v>43951</v>
      </c>
      <c r="D482">
        <v>2</v>
      </c>
      <c r="E482" t="s">
        <v>38</v>
      </c>
      <c r="F482" t="s">
        <v>49</v>
      </c>
      <c r="G482" t="s">
        <v>55</v>
      </c>
      <c r="H482" t="s">
        <v>57</v>
      </c>
      <c r="I482" s="4">
        <v>43672</v>
      </c>
      <c r="J482">
        <v>2</v>
      </c>
      <c r="K482" t="s">
        <v>60</v>
      </c>
      <c r="L482" s="4">
        <v>43615</v>
      </c>
      <c r="M482" s="4">
        <v>43830</v>
      </c>
      <c r="N482">
        <v>3</v>
      </c>
      <c r="O482" t="s">
        <v>149</v>
      </c>
      <c r="P482" t="s">
        <v>311</v>
      </c>
      <c r="Q482">
        <v>3</v>
      </c>
      <c r="R482" t="s">
        <v>631</v>
      </c>
      <c r="S482" t="s">
        <v>1180</v>
      </c>
      <c r="T482" t="s">
        <v>1705</v>
      </c>
      <c r="U482" t="s">
        <v>1997</v>
      </c>
      <c r="V482" t="s">
        <v>2033</v>
      </c>
      <c r="W482">
        <v>275.56</v>
      </c>
      <c r="X482">
        <v>59.95</v>
      </c>
      <c r="Y482">
        <v>3</v>
      </c>
      <c r="Z482" t="s">
        <v>2175</v>
      </c>
      <c r="AA482" t="s">
        <v>2456</v>
      </c>
      <c r="AF482" s="4"/>
      <c r="AG482" s="4"/>
      <c r="AH482" t="s">
        <v>78</v>
      </c>
      <c r="AI482" t="s">
        <v>240</v>
      </c>
      <c r="AJ482" t="s">
        <v>79</v>
      </c>
      <c r="AK482" t="s">
        <v>1080</v>
      </c>
      <c r="AL482" t="s">
        <v>1606</v>
      </c>
      <c r="AM482" t="s">
        <v>69</v>
      </c>
      <c r="AN482" t="s">
        <v>1548</v>
      </c>
      <c r="AO482" t="s">
        <v>393</v>
      </c>
      <c r="AP482" t="s">
        <v>2345</v>
      </c>
      <c r="AQ482" t="str">
        <f t="shared" si="7"/>
        <v>350213439512yesMale436722Facebook4361543830275.5659.958425.99114.9918</v>
      </c>
      <c r="AR482">
        <f>COUNTIF(AQ$2:AQ482,AQ482)</f>
        <v>1</v>
      </c>
    </row>
    <row r="483" spans="1:44" x14ac:dyDescent="0.25">
      <c r="A483">
        <v>350</v>
      </c>
      <c r="B483">
        <v>213</v>
      </c>
      <c r="C483" s="4">
        <v>43951</v>
      </c>
      <c r="D483">
        <v>2</v>
      </c>
      <c r="E483" t="s">
        <v>38</v>
      </c>
      <c r="F483" t="s">
        <v>49</v>
      </c>
      <c r="G483" t="s">
        <v>55</v>
      </c>
      <c r="H483" t="s">
        <v>57</v>
      </c>
      <c r="I483" s="4">
        <v>43672</v>
      </c>
      <c r="J483">
        <v>2</v>
      </c>
      <c r="K483" t="s">
        <v>60</v>
      </c>
      <c r="L483" s="4">
        <v>43615</v>
      </c>
      <c r="M483" s="4">
        <v>43830</v>
      </c>
      <c r="N483">
        <v>3</v>
      </c>
      <c r="O483" t="s">
        <v>149</v>
      </c>
      <c r="P483" t="s">
        <v>311</v>
      </c>
      <c r="Q483">
        <v>3</v>
      </c>
      <c r="R483" t="s">
        <v>631</v>
      </c>
      <c r="S483" t="s">
        <v>1180</v>
      </c>
      <c r="T483" t="s">
        <v>1705</v>
      </c>
      <c r="U483" t="s">
        <v>1997</v>
      </c>
      <c r="V483" t="s">
        <v>2033</v>
      </c>
      <c r="W483">
        <v>275.56</v>
      </c>
      <c r="X483">
        <v>59.95</v>
      </c>
      <c r="Y483">
        <v>3</v>
      </c>
      <c r="Z483" t="s">
        <v>2175</v>
      </c>
      <c r="AA483" t="s">
        <v>2456</v>
      </c>
      <c r="AF483" s="4"/>
      <c r="AG483" s="4"/>
      <c r="AH483" t="s">
        <v>90</v>
      </c>
      <c r="AI483" t="s">
        <v>252</v>
      </c>
      <c r="AJ483" t="s">
        <v>449</v>
      </c>
      <c r="AK483" t="s">
        <v>1011</v>
      </c>
      <c r="AL483" t="s">
        <v>1541</v>
      </c>
      <c r="AM483" t="s">
        <v>67</v>
      </c>
      <c r="AN483" t="s">
        <v>1562</v>
      </c>
      <c r="AO483" t="s">
        <v>410</v>
      </c>
      <c r="AP483" t="s">
        <v>2359</v>
      </c>
      <c r="AQ483" t="str">
        <f t="shared" si="7"/>
        <v>350213439512yesMale436722Facebook4361543830275.5659.95614743.1939.9920</v>
      </c>
      <c r="AR483">
        <f>COUNTIF(AQ$2:AQ483,AQ483)</f>
        <v>1</v>
      </c>
    </row>
    <row r="484" spans="1:44" x14ac:dyDescent="0.25">
      <c r="A484">
        <v>350</v>
      </c>
      <c r="B484">
        <v>213</v>
      </c>
      <c r="C484" s="4">
        <v>43951</v>
      </c>
      <c r="D484">
        <v>2</v>
      </c>
      <c r="E484" t="s">
        <v>38</v>
      </c>
      <c r="F484" t="s">
        <v>49</v>
      </c>
      <c r="G484" t="s">
        <v>55</v>
      </c>
      <c r="H484" t="s">
        <v>57</v>
      </c>
      <c r="I484" s="4">
        <v>43672</v>
      </c>
      <c r="J484">
        <v>2</v>
      </c>
      <c r="K484" t="s">
        <v>60</v>
      </c>
      <c r="L484" s="4">
        <v>43615</v>
      </c>
      <c r="M484" s="4">
        <v>43830</v>
      </c>
      <c r="N484">
        <v>3</v>
      </c>
      <c r="O484" t="s">
        <v>149</v>
      </c>
      <c r="P484" t="s">
        <v>311</v>
      </c>
      <c r="Q484">
        <v>3</v>
      </c>
      <c r="R484" t="s">
        <v>631</v>
      </c>
      <c r="S484" t="s">
        <v>1180</v>
      </c>
      <c r="T484" t="s">
        <v>1705</v>
      </c>
      <c r="U484" t="s">
        <v>1997</v>
      </c>
      <c r="V484" t="s">
        <v>2033</v>
      </c>
      <c r="W484">
        <v>275.56</v>
      </c>
      <c r="X484">
        <v>59.95</v>
      </c>
      <c r="Y484">
        <v>3</v>
      </c>
      <c r="Z484" t="s">
        <v>2175</v>
      </c>
      <c r="AA484" t="s">
        <v>2456</v>
      </c>
      <c r="AF484" s="4"/>
      <c r="AG484" s="4"/>
      <c r="AH484" t="s">
        <v>79</v>
      </c>
      <c r="AI484" t="s">
        <v>241</v>
      </c>
      <c r="AJ484" t="s">
        <v>403</v>
      </c>
      <c r="AK484" t="s">
        <v>965</v>
      </c>
      <c r="AL484" t="s">
        <v>422</v>
      </c>
      <c r="AM484" t="s">
        <v>69</v>
      </c>
      <c r="AN484" t="s">
        <v>1548</v>
      </c>
      <c r="AO484" t="s">
        <v>455</v>
      </c>
      <c r="AP484" t="s">
        <v>2340</v>
      </c>
      <c r="AQ484" t="str">
        <f t="shared" si="7"/>
        <v>350213439512yesMale436722Facebook4361543830275.5659.95438120114.9915</v>
      </c>
      <c r="AR484">
        <f>COUNTIF(AQ$2:AQ484,AQ484)</f>
        <v>1</v>
      </c>
    </row>
    <row r="485" spans="1:44" x14ac:dyDescent="0.25">
      <c r="A485">
        <v>351</v>
      </c>
      <c r="B485">
        <v>277</v>
      </c>
      <c r="C485" s="4">
        <v>43951</v>
      </c>
      <c r="D485">
        <v>8</v>
      </c>
      <c r="E485" t="s">
        <v>43</v>
      </c>
      <c r="F485" t="s">
        <v>54</v>
      </c>
      <c r="G485" t="s">
        <v>55</v>
      </c>
      <c r="H485" t="s">
        <v>58</v>
      </c>
      <c r="I485" s="4">
        <v>43856</v>
      </c>
      <c r="J485">
        <v>4</v>
      </c>
      <c r="K485" t="s">
        <v>61</v>
      </c>
      <c r="L485" s="4">
        <v>43831</v>
      </c>
      <c r="M485" s="4">
        <v>43861</v>
      </c>
      <c r="N485">
        <v>2</v>
      </c>
      <c r="O485" t="s">
        <v>150</v>
      </c>
      <c r="P485" t="s">
        <v>312</v>
      </c>
      <c r="Q485">
        <v>2</v>
      </c>
      <c r="R485" t="s">
        <v>632</v>
      </c>
      <c r="S485" t="s">
        <v>1181</v>
      </c>
      <c r="T485" t="s">
        <v>1706</v>
      </c>
      <c r="U485" t="s">
        <v>2011</v>
      </c>
      <c r="V485" t="s">
        <v>2057</v>
      </c>
      <c r="W485">
        <v>711.92</v>
      </c>
      <c r="X485">
        <v>119.92</v>
      </c>
      <c r="Y485">
        <v>2</v>
      </c>
      <c r="Z485" t="s">
        <v>2176</v>
      </c>
      <c r="AA485" t="s">
        <v>2457</v>
      </c>
      <c r="AB485">
        <v>3</v>
      </c>
      <c r="AC485" t="s">
        <v>2634</v>
      </c>
      <c r="AD485">
        <v>642</v>
      </c>
      <c r="AE485" t="s">
        <v>2637</v>
      </c>
      <c r="AF485" s="4">
        <v>43901</v>
      </c>
      <c r="AG485" s="4">
        <v>43951</v>
      </c>
      <c r="AH485" t="s">
        <v>84</v>
      </c>
      <c r="AI485" t="s">
        <v>246</v>
      </c>
      <c r="AJ485" t="s">
        <v>549</v>
      </c>
      <c r="AK485" t="s">
        <v>1110</v>
      </c>
      <c r="AL485" t="s">
        <v>1635</v>
      </c>
      <c r="AM485" t="s">
        <v>80</v>
      </c>
      <c r="AN485" t="s">
        <v>1548</v>
      </c>
      <c r="AO485" t="s">
        <v>410</v>
      </c>
      <c r="AP485" t="s">
        <v>2359</v>
      </c>
      <c r="AQ485" t="str">
        <f t="shared" si="7"/>
        <v>351277439518yesFemale438564YouTube4383143861711.92119.923test642Showing discount on the products page as well439014395192227.99214.9920</v>
      </c>
      <c r="AR485">
        <f>COUNTIF(AQ$2:AQ485,AQ485)</f>
        <v>1</v>
      </c>
    </row>
    <row r="486" spans="1:44" x14ac:dyDescent="0.25">
      <c r="A486">
        <v>351</v>
      </c>
      <c r="B486">
        <v>277</v>
      </c>
      <c r="C486" s="4">
        <v>43951</v>
      </c>
      <c r="D486">
        <v>8</v>
      </c>
      <c r="E486" t="s">
        <v>43</v>
      </c>
      <c r="F486" t="s">
        <v>54</v>
      </c>
      <c r="G486" t="s">
        <v>55</v>
      </c>
      <c r="H486" t="s">
        <v>58</v>
      </c>
      <c r="I486" s="4">
        <v>43856</v>
      </c>
      <c r="J486">
        <v>4</v>
      </c>
      <c r="K486" t="s">
        <v>61</v>
      </c>
      <c r="L486" s="4">
        <v>43831</v>
      </c>
      <c r="M486" s="4">
        <v>43861</v>
      </c>
      <c r="N486">
        <v>2</v>
      </c>
      <c r="O486" t="s">
        <v>150</v>
      </c>
      <c r="P486" t="s">
        <v>312</v>
      </c>
      <c r="Q486">
        <v>2</v>
      </c>
      <c r="R486" t="s">
        <v>632</v>
      </c>
      <c r="S486" t="s">
        <v>1181</v>
      </c>
      <c r="T486" t="s">
        <v>1706</v>
      </c>
      <c r="U486" t="s">
        <v>2011</v>
      </c>
      <c r="V486" t="s">
        <v>2057</v>
      </c>
      <c r="W486">
        <v>711.92</v>
      </c>
      <c r="X486">
        <v>119.92</v>
      </c>
      <c r="Y486">
        <v>2</v>
      </c>
      <c r="Z486" t="s">
        <v>2176</v>
      </c>
      <c r="AA486" t="s">
        <v>2457</v>
      </c>
      <c r="AB486">
        <v>3</v>
      </c>
      <c r="AC486" t="s">
        <v>2634</v>
      </c>
      <c r="AD486">
        <v>642</v>
      </c>
      <c r="AE486" t="s">
        <v>2637</v>
      </c>
      <c r="AF486" s="4">
        <v>43901</v>
      </c>
      <c r="AG486" s="4">
        <v>43951</v>
      </c>
      <c r="AH486" t="s">
        <v>78</v>
      </c>
      <c r="AI486" t="s">
        <v>240</v>
      </c>
      <c r="AJ486" t="s">
        <v>668</v>
      </c>
      <c r="AK486" t="s">
        <v>1212</v>
      </c>
      <c r="AL486" t="s">
        <v>1735</v>
      </c>
      <c r="AM486" t="s">
        <v>80</v>
      </c>
      <c r="AN486" t="s">
        <v>1548</v>
      </c>
      <c r="AO486" t="s">
        <v>393</v>
      </c>
      <c r="AP486" t="s">
        <v>2345</v>
      </c>
      <c r="AQ486" t="str">
        <f t="shared" si="7"/>
        <v>351277439518yesFemale438564YouTube4383143861711.92119.923test642Showing discount on the products page as well43901439518138149.99214.9918</v>
      </c>
      <c r="AR486">
        <f>COUNTIF(AQ$2:AQ486,AQ486)</f>
        <v>1</v>
      </c>
    </row>
    <row r="487" spans="1:44" x14ac:dyDescent="0.25">
      <c r="A487">
        <v>352</v>
      </c>
      <c r="B487">
        <v>113</v>
      </c>
      <c r="C487" s="4">
        <v>43952</v>
      </c>
      <c r="D487">
        <v>11</v>
      </c>
      <c r="E487" t="s">
        <v>37</v>
      </c>
      <c r="F487" t="s">
        <v>48</v>
      </c>
      <c r="G487" t="s">
        <v>55</v>
      </c>
      <c r="H487" t="s">
        <v>58</v>
      </c>
      <c r="I487" s="4">
        <v>43844</v>
      </c>
      <c r="J487">
        <v>4</v>
      </c>
      <c r="K487" t="s">
        <v>61</v>
      </c>
      <c r="L487" s="4">
        <v>43831</v>
      </c>
      <c r="M487" s="4">
        <v>43861</v>
      </c>
      <c r="N487">
        <v>1</v>
      </c>
      <c r="O487" t="s">
        <v>80</v>
      </c>
      <c r="P487" t="s">
        <v>242</v>
      </c>
      <c r="Q487">
        <v>1</v>
      </c>
      <c r="R487" t="s">
        <v>587</v>
      </c>
      <c r="S487" t="s">
        <v>1143</v>
      </c>
      <c r="T487" t="s">
        <v>1668</v>
      </c>
      <c r="U487" t="s">
        <v>80</v>
      </c>
      <c r="V487" t="s">
        <v>1548</v>
      </c>
      <c r="W487">
        <v>62.58</v>
      </c>
      <c r="X487">
        <v>29.98</v>
      </c>
      <c r="Y487">
        <v>1</v>
      </c>
      <c r="Z487" t="s">
        <v>79</v>
      </c>
      <c r="AA487" t="s">
        <v>2349</v>
      </c>
      <c r="AF487" s="4"/>
      <c r="AG487" s="4"/>
      <c r="AH487" t="s">
        <v>80</v>
      </c>
      <c r="AI487" t="s">
        <v>242</v>
      </c>
      <c r="AJ487" t="s">
        <v>587</v>
      </c>
      <c r="AK487" t="s">
        <v>1143</v>
      </c>
      <c r="AL487" t="s">
        <v>1668</v>
      </c>
      <c r="AM487" t="s">
        <v>80</v>
      </c>
      <c r="AN487" t="s">
        <v>1548</v>
      </c>
      <c r="AO487" t="s">
        <v>79</v>
      </c>
      <c r="AP487" t="s">
        <v>2349</v>
      </c>
      <c r="AQ487" t="str">
        <f t="shared" si="7"/>
        <v>3521134395211yesFemale438444YouTube438314386162.5829.9827431.29214.994</v>
      </c>
      <c r="AR487">
        <f>COUNTIF(AQ$2:AQ487,AQ487)</f>
        <v>1</v>
      </c>
    </row>
    <row r="488" spans="1:44" x14ac:dyDescent="0.25">
      <c r="A488">
        <v>353</v>
      </c>
      <c r="B488">
        <v>65</v>
      </c>
      <c r="C488" s="4">
        <v>43953</v>
      </c>
      <c r="D488">
        <v>7</v>
      </c>
      <c r="E488" t="s">
        <v>35</v>
      </c>
      <c r="F488" t="s">
        <v>46</v>
      </c>
      <c r="G488" t="s">
        <v>56</v>
      </c>
      <c r="H488" t="s">
        <v>57</v>
      </c>
      <c r="I488" s="4">
        <v>43697</v>
      </c>
      <c r="J488">
        <v>3</v>
      </c>
      <c r="K488" t="s">
        <v>59</v>
      </c>
      <c r="L488" s="4">
        <v>43615</v>
      </c>
      <c r="M488" s="4">
        <v>43830</v>
      </c>
      <c r="N488">
        <v>1</v>
      </c>
      <c r="O488" t="s">
        <v>86</v>
      </c>
      <c r="P488" t="s">
        <v>248</v>
      </c>
      <c r="Q488">
        <v>1</v>
      </c>
      <c r="R488" t="s">
        <v>633</v>
      </c>
      <c r="S488" t="s">
        <v>1017</v>
      </c>
      <c r="T488" t="s">
        <v>1547</v>
      </c>
      <c r="U488" t="s">
        <v>69</v>
      </c>
      <c r="V488" t="s">
        <v>1577</v>
      </c>
      <c r="W488">
        <v>159.99</v>
      </c>
      <c r="X488">
        <v>24.99</v>
      </c>
      <c r="Y488">
        <v>1</v>
      </c>
      <c r="Z488" t="s">
        <v>547</v>
      </c>
      <c r="AA488" t="s">
        <v>2354</v>
      </c>
      <c r="AF488" s="4"/>
      <c r="AG488" s="4"/>
      <c r="AH488" t="s">
        <v>86</v>
      </c>
      <c r="AI488" t="s">
        <v>248</v>
      </c>
      <c r="AJ488" t="s">
        <v>633</v>
      </c>
      <c r="AK488" t="s">
        <v>1017</v>
      </c>
      <c r="AL488" t="s">
        <v>1547</v>
      </c>
      <c r="AM488" t="s">
        <v>69</v>
      </c>
      <c r="AN488" t="s">
        <v>1577</v>
      </c>
      <c r="AO488" t="s">
        <v>547</v>
      </c>
      <c r="AP488" t="s">
        <v>2354</v>
      </c>
      <c r="AQ488" t="str">
        <f t="shared" si="7"/>
        <v>35365439537noMale436973Google Ads4361543830159.9924.99789159.99124.9914</v>
      </c>
      <c r="AR488">
        <f>COUNTIF(AQ$2:AQ488,AQ488)</f>
        <v>1</v>
      </c>
    </row>
    <row r="489" spans="1:44" x14ac:dyDescent="0.25">
      <c r="A489">
        <v>354</v>
      </c>
      <c r="B489">
        <v>316</v>
      </c>
      <c r="C489" s="4">
        <v>43953</v>
      </c>
      <c r="D489">
        <v>6</v>
      </c>
      <c r="E489" t="s">
        <v>33</v>
      </c>
      <c r="F489" t="s">
        <v>44</v>
      </c>
      <c r="G489" t="s">
        <v>55</v>
      </c>
      <c r="H489" t="s">
        <v>58</v>
      </c>
      <c r="I489" s="4">
        <v>43559</v>
      </c>
      <c r="J489">
        <v>2</v>
      </c>
      <c r="L489" s="4"/>
      <c r="M489" s="4"/>
      <c r="N489">
        <v>1</v>
      </c>
      <c r="O489" t="s">
        <v>79</v>
      </c>
      <c r="P489" t="s">
        <v>241</v>
      </c>
      <c r="Q489">
        <v>1</v>
      </c>
      <c r="R489" t="s">
        <v>481</v>
      </c>
      <c r="S489" t="s">
        <v>1045</v>
      </c>
      <c r="T489" t="s">
        <v>1573</v>
      </c>
      <c r="U489" t="s">
        <v>67</v>
      </c>
      <c r="V489" t="s">
        <v>1548</v>
      </c>
      <c r="W489">
        <v>299.85000000000002</v>
      </c>
      <c r="X489">
        <v>44.97</v>
      </c>
      <c r="Y489">
        <v>1</v>
      </c>
      <c r="Z489" t="s">
        <v>65</v>
      </c>
      <c r="AA489" t="s">
        <v>2343</v>
      </c>
      <c r="AF489" s="4"/>
      <c r="AG489" s="4"/>
      <c r="AH489" t="s">
        <v>79</v>
      </c>
      <c r="AI489" t="s">
        <v>241</v>
      </c>
      <c r="AJ489" t="s">
        <v>481</v>
      </c>
      <c r="AK489" t="s">
        <v>1045</v>
      </c>
      <c r="AL489" t="s">
        <v>1573</v>
      </c>
      <c r="AM489" t="s">
        <v>67</v>
      </c>
      <c r="AN489" t="s">
        <v>1548</v>
      </c>
      <c r="AO489" t="s">
        <v>65</v>
      </c>
      <c r="AP489" t="s">
        <v>2343</v>
      </c>
      <c r="AQ489" t="str">
        <f t="shared" si="7"/>
        <v>354316439536yesFemale435592299.8544.9746699.95314.9910</v>
      </c>
      <c r="AR489">
        <f>COUNTIF(AQ$2:AQ489,AQ489)</f>
        <v>1</v>
      </c>
    </row>
    <row r="490" spans="1:44" x14ac:dyDescent="0.25">
      <c r="A490">
        <v>355</v>
      </c>
      <c r="B490">
        <v>12</v>
      </c>
      <c r="C490" s="4">
        <v>43954</v>
      </c>
      <c r="D490">
        <v>11</v>
      </c>
      <c r="E490" t="s">
        <v>37</v>
      </c>
      <c r="F490" t="s">
        <v>48</v>
      </c>
      <c r="G490" t="s">
        <v>55</v>
      </c>
      <c r="H490" t="s">
        <v>58</v>
      </c>
      <c r="I490" s="4">
        <v>43713</v>
      </c>
      <c r="J490">
        <v>1</v>
      </c>
      <c r="K490" t="s">
        <v>61</v>
      </c>
      <c r="L490" s="4">
        <v>43615</v>
      </c>
      <c r="M490" s="4">
        <v>43830</v>
      </c>
      <c r="N490">
        <v>1</v>
      </c>
      <c r="O490" t="s">
        <v>79</v>
      </c>
      <c r="P490" t="s">
        <v>241</v>
      </c>
      <c r="Q490">
        <v>1</v>
      </c>
      <c r="R490" t="s">
        <v>634</v>
      </c>
      <c r="S490" t="s">
        <v>1182</v>
      </c>
      <c r="T490" t="s">
        <v>1614</v>
      </c>
      <c r="U490" t="s">
        <v>67</v>
      </c>
      <c r="V490" t="s">
        <v>1548</v>
      </c>
      <c r="W490">
        <v>41.85</v>
      </c>
      <c r="X490">
        <v>44.97</v>
      </c>
      <c r="Y490">
        <v>1</v>
      </c>
      <c r="Z490" t="s">
        <v>455</v>
      </c>
      <c r="AA490" t="s">
        <v>2340</v>
      </c>
      <c r="AF490" s="4"/>
      <c r="AG490" s="4"/>
      <c r="AH490" t="s">
        <v>79</v>
      </c>
      <c r="AI490" t="s">
        <v>241</v>
      </c>
      <c r="AJ490" t="s">
        <v>634</v>
      </c>
      <c r="AK490" t="s">
        <v>1182</v>
      </c>
      <c r="AL490" t="s">
        <v>1614</v>
      </c>
      <c r="AM490" t="s">
        <v>67</v>
      </c>
      <c r="AN490" t="s">
        <v>1548</v>
      </c>
      <c r="AO490" t="s">
        <v>455</v>
      </c>
      <c r="AP490" t="s">
        <v>2340</v>
      </c>
      <c r="AQ490" t="str">
        <f t="shared" ref="AQ490:AQ551" si="8">CONCATENATE($A490,$B490,$C490,$D490,$G490,$H490,$I490,$J490,$K490,$L490,$M490,$W490,$X490,$AB490,$AC490,$AD490,$AE490,$AF490,$AG490,$AH490,$AJ490,$AL490,$AM490,$AN490,$AO490)</f>
        <v>355124395411yesFemale437131YouTube436154383041.8544.97416413.95314.9915</v>
      </c>
      <c r="AR490">
        <f>COUNTIF(AQ$2:AQ490,AQ490)</f>
        <v>1</v>
      </c>
    </row>
    <row r="491" spans="1:44" x14ac:dyDescent="0.25">
      <c r="A491">
        <v>356</v>
      </c>
      <c r="B491">
        <v>331</v>
      </c>
      <c r="C491" s="4">
        <v>43954</v>
      </c>
      <c r="D491">
        <v>9</v>
      </c>
      <c r="E491" t="s">
        <v>41</v>
      </c>
      <c r="F491" t="s">
        <v>52</v>
      </c>
      <c r="G491" t="s">
        <v>56</v>
      </c>
      <c r="H491" t="s">
        <v>57</v>
      </c>
      <c r="I491" s="4">
        <v>43588</v>
      </c>
      <c r="J491">
        <v>1</v>
      </c>
      <c r="L491" s="4"/>
      <c r="M491" s="4"/>
      <c r="N491">
        <v>1</v>
      </c>
      <c r="O491" t="s">
        <v>70</v>
      </c>
      <c r="P491" t="s">
        <v>232</v>
      </c>
      <c r="Q491">
        <v>1</v>
      </c>
      <c r="R491" t="s">
        <v>635</v>
      </c>
      <c r="S491" t="s">
        <v>1183</v>
      </c>
      <c r="T491" t="s">
        <v>1707</v>
      </c>
      <c r="U491" t="s">
        <v>80</v>
      </c>
      <c r="V491" t="s">
        <v>1517</v>
      </c>
      <c r="W491">
        <v>45.98</v>
      </c>
      <c r="X491">
        <v>39.979999999999997</v>
      </c>
      <c r="Y491">
        <v>1</v>
      </c>
      <c r="Z491" t="s">
        <v>673</v>
      </c>
      <c r="AA491" t="s">
        <v>2348</v>
      </c>
      <c r="AF491" s="4"/>
      <c r="AG491" s="4"/>
      <c r="AH491" t="s">
        <v>70</v>
      </c>
      <c r="AI491" t="s">
        <v>232</v>
      </c>
      <c r="AJ491" t="s">
        <v>635</v>
      </c>
      <c r="AK491" t="s">
        <v>1183</v>
      </c>
      <c r="AL491" t="s">
        <v>1707</v>
      </c>
      <c r="AM491" t="s">
        <v>80</v>
      </c>
      <c r="AN491" t="s">
        <v>1517</v>
      </c>
      <c r="AO491" t="s">
        <v>673</v>
      </c>
      <c r="AP491" t="s">
        <v>2348</v>
      </c>
      <c r="AQ491" t="str">
        <f t="shared" si="8"/>
        <v>356331439549noMale43588145.9839.9858722.99219.9912</v>
      </c>
      <c r="AR491">
        <f>COUNTIF(AQ$2:AQ491,AQ491)</f>
        <v>1</v>
      </c>
    </row>
    <row r="492" spans="1:44" x14ac:dyDescent="0.25">
      <c r="A492">
        <v>357</v>
      </c>
      <c r="B492">
        <v>480</v>
      </c>
      <c r="C492" s="4">
        <v>43954</v>
      </c>
      <c r="D492">
        <v>11</v>
      </c>
      <c r="E492" t="s">
        <v>37</v>
      </c>
      <c r="F492" t="s">
        <v>48</v>
      </c>
      <c r="G492" t="s">
        <v>55</v>
      </c>
      <c r="H492" t="s">
        <v>57</v>
      </c>
      <c r="I492" s="4">
        <v>43838</v>
      </c>
      <c r="J492">
        <v>4</v>
      </c>
      <c r="K492" t="s">
        <v>61</v>
      </c>
      <c r="L492" s="4">
        <v>43831</v>
      </c>
      <c r="M492" s="4">
        <v>43861</v>
      </c>
      <c r="N492">
        <v>1</v>
      </c>
      <c r="O492" t="s">
        <v>67</v>
      </c>
      <c r="P492" t="s">
        <v>229</v>
      </c>
      <c r="Q492">
        <v>1</v>
      </c>
      <c r="R492" t="s">
        <v>636</v>
      </c>
      <c r="S492" t="s">
        <v>974</v>
      </c>
      <c r="T492" t="s">
        <v>1513</v>
      </c>
      <c r="U492" t="s">
        <v>69</v>
      </c>
      <c r="V492" t="s">
        <v>1548</v>
      </c>
      <c r="W492">
        <v>29.99</v>
      </c>
      <c r="X492">
        <v>14.99</v>
      </c>
      <c r="Y492">
        <v>1</v>
      </c>
      <c r="Z492" t="s">
        <v>455</v>
      </c>
      <c r="AA492" t="s">
        <v>2340</v>
      </c>
      <c r="AF492" s="4"/>
      <c r="AG492" s="4"/>
      <c r="AH492" t="s">
        <v>67</v>
      </c>
      <c r="AI492" t="s">
        <v>229</v>
      </c>
      <c r="AJ492" t="s">
        <v>636</v>
      </c>
      <c r="AK492" t="s">
        <v>974</v>
      </c>
      <c r="AL492" t="s">
        <v>1513</v>
      </c>
      <c r="AM492" t="s">
        <v>69</v>
      </c>
      <c r="AN492" t="s">
        <v>1548</v>
      </c>
      <c r="AO492" t="s">
        <v>455</v>
      </c>
      <c r="AP492" t="s">
        <v>2340</v>
      </c>
      <c r="AQ492" t="str">
        <f t="shared" si="8"/>
        <v>3574804395411yesMale438384YouTube438314386129.9914.99314129.99114.9915</v>
      </c>
      <c r="AR492">
        <f>COUNTIF(AQ$2:AQ492,AQ492)</f>
        <v>1</v>
      </c>
    </row>
    <row r="493" spans="1:44" x14ac:dyDescent="0.25">
      <c r="A493">
        <v>358</v>
      </c>
      <c r="B493">
        <v>129</v>
      </c>
      <c r="C493" s="4">
        <v>43957</v>
      </c>
      <c r="D493">
        <v>2</v>
      </c>
      <c r="E493" t="s">
        <v>38</v>
      </c>
      <c r="F493" t="s">
        <v>49</v>
      </c>
      <c r="G493" t="s">
        <v>56</v>
      </c>
      <c r="H493" t="s">
        <v>58</v>
      </c>
      <c r="I493" s="4">
        <v>43622</v>
      </c>
      <c r="J493">
        <v>3</v>
      </c>
      <c r="K493" t="s">
        <v>59</v>
      </c>
      <c r="L493" s="4">
        <v>43615</v>
      </c>
      <c r="M493" s="4">
        <v>43830</v>
      </c>
      <c r="N493">
        <v>1</v>
      </c>
      <c r="O493" t="s">
        <v>80</v>
      </c>
      <c r="P493" t="s">
        <v>242</v>
      </c>
      <c r="Q493">
        <v>1</v>
      </c>
      <c r="R493" t="s">
        <v>455</v>
      </c>
      <c r="S493" t="s">
        <v>1018</v>
      </c>
      <c r="T493" t="s">
        <v>1548</v>
      </c>
      <c r="U493" t="s">
        <v>69</v>
      </c>
      <c r="V493" t="s">
        <v>1548</v>
      </c>
      <c r="W493">
        <v>14.99</v>
      </c>
      <c r="X493">
        <v>14.99</v>
      </c>
      <c r="Y493">
        <v>1</v>
      </c>
      <c r="Z493" t="s">
        <v>70</v>
      </c>
      <c r="AA493" t="s">
        <v>2341</v>
      </c>
      <c r="AF493" s="4"/>
      <c r="AG493" s="4"/>
      <c r="AH493" t="s">
        <v>80</v>
      </c>
      <c r="AI493" t="s">
        <v>242</v>
      </c>
      <c r="AJ493" t="s">
        <v>455</v>
      </c>
      <c r="AK493" t="s">
        <v>1018</v>
      </c>
      <c r="AL493" t="s">
        <v>1548</v>
      </c>
      <c r="AM493" t="s">
        <v>69</v>
      </c>
      <c r="AN493" t="s">
        <v>1548</v>
      </c>
      <c r="AO493" t="s">
        <v>70</v>
      </c>
      <c r="AP493" t="s">
        <v>2341</v>
      </c>
      <c r="AQ493" t="str">
        <f t="shared" si="8"/>
        <v>358129439572noFemale436223Google Ads436154383014.9914.9921514.99114.995</v>
      </c>
      <c r="AR493">
        <f>COUNTIF(AQ$2:AQ493,AQ493)</f>
        <v>1</v>
      </c>
    </row>
    <row r="494" spans="1:44" x14ac:dyDescent="0.25">
      <c r="A494">
        <v>359</v>
      </c>
      <c r="B494">
        <v>338</v>
      </c>
      <c r="C494" s="4">
        <v>43957</v>
      </c>
      <c r="D494">
        <v>4</v>
      </c>
      <c r="E494" t="s">
        <v>40</v>
      </c>
      <c r="F494" t="s">
        <v>51</v>
      </c>
      <c r="G494" t="s">
        <v>55</v>
      </c>
      <c r="H494" t="s">
        <v>57</v>
      </c>
      <c r="I494" s="4">
        <v>43685</v>
      </c>
      <c r="J494">
        <v>2</v>
      </c>
      <c r="K494" t="s">
        <v>60</v>
      </c>
      <c r="L494" s="4">
        <v>43615</v>
      </c>
      <c r="M494" s="4">
        <v>43830</v>
      </c>
      <c r="N494">
        <v>1</v>
      </c>
      <c r="O494" t="s">
        <v>80</v>
      </c>
      <c r="P494" t="s">
        <v>242</v>
      </c>
      <c r="Q494">
        <v>1</v>
      </c>
      <c r="R494" t="s">
        <v>569</v>
      </c>
      <c r="S494" t="s">
        <v>1128</v>
      </c>
      <c r="T494" t="s">
        <v>1652</v>
      </c>
      <c r="U494" t="s">
        <v>67</v>
      </c>
      <c r="V494" t="s">
        <v>1548</v>
      </c>
      <c r="W494">
        <v>41.97</v>
      </c>
      <c r="X494">
        <v>44.97</v>
      </c>
      <c r="Y494">
        <v>1</v>
      </c>
      <c r="Z494" t="s">
        <v>79</v>
      </c>
      <c r="AA494" t="s">
        <v>2349</v>
      </c>
      <c r="AF494" s="4"/>
      <c r="AG494" s="4"/>
      <c r="AH494" t="s">
        <v>80</v>
      </c>
      <c r="AI494" t="s">
        <v>242</v>
      </c>
      <c r="AJ494" t="s">
        <v>569</v>
      </c>
      <c r="AK494" t="s">
        <v>1128</v>
      </c>
      <c r="AL494" t="s">
        <v>1652</v>
      </c>
      <c r="AM494" t="s">
        <v>67</v>
      </c>
      <c r="AN494" t="s">
        <v>1548</v>
      </c>
      <c r="AO494" t="s">
        <v>79</v>
      </c>
      <c r="AP494" t="s">
        <v>2349</v>
      </c>
      <c r="AQ494" t="str">
        <f t="shared" si="8"/>
        <v>359338439574yesMale436852Facebook436154383041.9744.9728813.99314.994</v>
      </c>
      <c r="AR494">
        <f>COUNTIF(AQ$2:AQ494,AQ494)</f>
        <v>1</v>
      </c>
    </row>
    <row r="495" spans="1:44" x14ac:dyDescent="0.25">
      <c r="A495">
        <v>360</v>
      </c>
      <c r="B495">
        <v>108</v>
      </c>
      <c r="C495" s="4">
        <v>43958</v>
      </c>
      <c r="D495">
        <v>4</v>
      </c>
      <c r="E495" t="s">
        <v>40</v>
      </c>
      <c r="F495" t="s">
        <v>51</v>
      </c>
      <c r="G495" t="s">
        <v>56</v>
      </c>
      <c r="H495" t="s">
        <v>58</v>
      </c>
      <c r="I495" s="4">
        <v>43916</v>
      </c>
      <c r="J495">
        <v>7</v>
      </c>
      <c r="K495" t="s">
        <v>61</v>
      </c>
      <c r="L495" s="4">
        <v>43915</v>
      </c>
      <c r="M495" s="4">
        <v>44012</v>
      </c>
      <c r="N495">
        <v>1</v>
      </c>
      <c r="O495" t="s">
        <v>65</v>
      </c>
      <c r="P495" t="s">
        <v>227</v>
      </c>
      <c r="Q495">
        <v>1</v>
      </c>
      <c r="R495" t="s">
        <v>435</v>
      </c>
      <c r="S495" t="s">
        <v>997</v>
      </c>
      <c r="T495" t="s">
        <v>1529</v>
      </c>
      <c r="U495" t="s">
        <v>67</v>
      </c>
      <c r="V495" t="s">
        <v>1517</v>
      </c>
      <c r="W495">
        <v>149.97</v>
      </c>
      <c r="X495">
        <v>59.97</v>
      </c>
      <c r="Y495">
        <v>1</v>
      </c>
      <c r="Z495" t="s">
        <v>431</v>
      </c>
      <c r="AA495" t="s">
        <v>2326</v>
      </c>
      <c r="AF495" s="4"/>
      <c r="AG495" s="4"/>
      <c r="AH495" t="s">
        <v>65</v>
      </c>
      <c r="AI495" t="s">
        <v>227</v>
      </c>
      <c r="AJ495" t="s">
        <v>435</v>
      </c>
      <c r="AK495" t="s">
        <v>997</v>
      </c>
      <c r="AL495" t="s">
        <v>1529</v>
      </c>
      <c r="AM495" t="s">
        <v>67</v>
      </c>
      <c r="AN495" t="s">
        <v>1517</v>
      </c>
      <c r="AO495" t="s">
        <v>431</v>
      </c>
      <c r="AP495" t="s">
        <v>2326</v>
      </c>
      <c r="AQ495" t="str">
        <f t="shared" si="8"/>
        <v>360108439584noFemale439167YouTube4391544012149.9759.97102949.99319.9924</v>
      </c>
      <c r="AR495">
        <f>COUNTIF(AQ$2:AQ495,AQ495)</f>
        <v>1</v>
      </c>
    </row>
    <row r="496" spans="1:44" x14ac:dyDescent="0.25">
      <c r="A496">
        <v>361</v>
      </c>
      <c r="B496">
        <v>251</v>
      </c>
      <c r="C496" s="4">
        <v>43958</v>
      </c>
      <c r="D496">
        <v>10</v>
      </c>
      <c r="E496" t="s">
        <v>42</v>
      </c>
      <c r="F496" t="s">
        <v>53</v>
      </c>
      <c r="G496" t="s">
        <v>56</v>
      </c>
      <c r="H496" t="s">
        <v>58</v>
      </c>
      <c r="I496" s="4">
        <v>43704</v>
      </c>
      <c r="J496">
        <v>2</v>
      </c>
      <c r="K496" t="s">
        <v>60</v>
      </c>
      <c r="L496" s="4">
        <v>43615</v>
      </c>
      <c r="M496" s="4">
        <v>43830</v>
      </c>
      <c r="N496">
        <v>2</v>
      </c>
      <c r="O496" t="s">
        <v>139</v>
      </c>
      <c r="P496" t="s">
        <v>301</v>
      </c>
      <c r="Q496">
        <v>2</v>
      </c>
      <c r="R496" t="s">
        <v>637</v>
      </c>
      <c r="S496" t="s">
        <v>1184</v>
      </c>
      <c r="T496" t="s">
        <v>1708</v>
      </c>
      <c r="U496" t="s">
        <v>83</v>
      </c>
      <c r="V496" t="s">
        <v>1869</v>
      </c>
      <c r="W496">
        <v>201.35</v>
      </c>
      <c r="X496">
        <v>74.95</v>
      </c>
      <c r="Y496">
        <v>1</v>
      </c>
      <c r="Z496" t="s">
        <v>2120</v>
      </c>
      <c r="AA496" t="s">
        <v>2394</v>
      </c>
      <c r="AF496" s="4"/>
      <c r="AG496" s="4"/>
      <c r="AH496" t="s">
        <v>67</v>
      </c>
      <c r="AI496" t="s">
        <v>229</v>
      </c>
      <c r="AJ496" t="s">
        <v>636</v>
      </c>
      <c r="AK496" t="s">
        <v>974</v>
      </c>
      <c r="AL496" t="s">
        <v>1513</v>
      </c>
      <c r="AM496" t="s">
        <v>67</v>
      </c>
      <c r="AN496" t="s">
        <v>1548</v>
      </c>
      <c r="AO496" t="s">
        <v>455</v>
      </c>
      <c r="AP496" t="s">
        <v>2340</v>
      </c>
      <c r="AQ496" t="str">
        <f t="shared" si="8"/>
        <v>3612514395810noFemale437042Facebook4361543830201.3574.95314129.99314.9915</v>
      </c>
      <c r="AR496">
        <f>COUNTIF(AQ$2:AQ496,AQ496)</f>
        <v>1</v>
      </c>
    </row>
    <row r="497" spans="1:44" x14ac:dyDescent="0.25">
      <c r="A497">
        <v>361</v>
      </c>
      <c r="B497">
        <v>251</v>
      </c>
      <c r="C497" s="4">
        <v>43958</v>
      </c>
      <c r="D497">
        <v>10</v>
      </c>
      <c r="E497" t="s">
        <v>42</v>
      </c>
      <c r="F497" t="s">
        <v>53</v>
      </c>
      <c r="G497" t="s">
        <v>56</v>
      </c>
      <c r="H497" t="s">
        <v>58</v>
      </c>
      <c r="I497" s="4">
        <v>43704</v>
      </c>
      <c r="J497">
        <v>2</v>
      </c>
      <c r="K497" t="s">
        <v>60</v>
      </c>
      <c r="L497" s="4">
        <v>43615</v>
      </c>
      <c r="M497" s="4">
        <v>43830</v>
      </c>
      <c r="N497">
        <v>2</v>
      </c>
      <c r="O497" t="s">
        <v>139</v>
      </c>
      <c r="P497" t="s">
        <v>301</v>
      </c>
      <c r="Q497">
        <v>2</v>
      </c>
      <c r="R497" t="s">
        <v>637</v>
      </c>
      <c r="S497" t="s">
        <v>1184</v>
      </c>
      <c r="T497" t="s">
        <v>1708</v>
      </c>
      <c r="U497" t="s">
        <v>83</v>
      </c>
      <c r="V497" t="s">
        <v>1869</v>
      </c>
      <c r="W497">
        <v>201.35</v>
      </c>
      <c r="X497">
        <v>74.95</v>
      </c>
      <c r="Y497">
        <v>1</v>
      </c>
      <c r="Z497" t="s">
        <v>2120</v>
      </c>
      <c r="AA497" t="s">
        <v>2394</v>
      </c>
      <c r="AF497" s="4"/>
      <c r="AG497" s="4"/>
      <c r="AH497" t="s">
        <v>79</v>
      </c>
      <c r="AI497" t="s">
        <v>241</v>
      </c>
      <c r="AJ497" t="s">
        <v>521</v>
      </c>
      <c r="AK497" t="s">
        <v>1078</v>
      </c>
      <c r="AL497" t="s">
        <v>1611</v>
      </c>
      <c r="AM497" t="s">
        <v>80</v>
      </c>
      <c r="AN497" t="s">
        <v>1548</v>
      </c>
      <c r="AO497" t="s">
        <v>455</v>
      </c>
      <c r="AP497" t="s">
        <v>2340</v>
      </c>
      <c r="AQ497" t="str">
        <f t="shared" si="8"/>
        <v>3612514395810noFemale437042Facebook4361543830201.3574.95414555.69214.9915</v>
      </c>
      <c r="AR497">
        <f>COUNTIF(AQ$2:AQ497,AQ497)</f>
        <v>1</v>
      </c>
    </row>
    <row r="498" spans="1:44" x14ac:dyDescent="0.25">
      <c r="A498">
        <v>362</v>
      </c>
      <c r="B498">
        <v>288</v>
      </c>
      <c r="C498" s="4">
        <v>43959</v>
      </c>
      <c r="D498">
        <v>8</v>
      </c>
      <c r="E498" t="s">
        <v>43</v>
      </c>
      <c r="F498" t="s">
        <v>54</v>
      </c>
      <c r="G498" t="s">
        <v>56</v>
      </c>
      <c r="H498" t="s">
        <v>58</v>
      </c>
      <c r="I498" s="4">
        <v>43610</v>
      </c>
      <c r="J498">
        <v>3</v>
      </c>
      <c r="L498" s="4"/>
      <c r="M498" s="4"/>
      <c r="N498">
        <v>1</v>
      </c>
      <c r="O498" t="s">
        <v>70</v>
      </c>
      <c r="P498" t="s">
        <v>232</v>
      </c>
      <c r="Q498">
        <v>1</v>
      </c>
      <c r="R498" t="s">
        <v>638</v>
      </c>
      <c r="S498" t="s">
        <v>1185</v>
      </c>
      <c r="T498" t="s">
        <v>1709</v>
      </c>
      <c r="U498" t="s">
        <v>80</v>
      </c>
      <c r="V498" t="s">
        <v>1517</v>
      </c>
      <c r="W498">
        <v>23.9</v>
      </c>
      <c r="X498">
        <v>39.979999999999997</v>
      </c>
      <c r="Y498">
        <v>1</v>
      </c>
      <c r="Z498" t="s">
        <v>640</v>
      </c>
      <c r="AA498" t="s">
        <v>2393</v>
      </c>
      <c r="AF498" s="4"/>
      <c r="AG498" s="4"/>
      <c r="AH498" t="s">
        <v>70</v>
      </c>
      <c r="AI498" t="s">
        <v>232</v>
      </c>
      <c r="AJ498" t="s">
        <v>638</v>
      </c>
      <c r="AK498" t="s">
        <v>1185</v>
      </c>
      <c r="AL498" t="s">
        <v>1709</v>
      </c>
      <c r="AM498" t="s">
        <v>80</v>
      </c>
      <c r="AN498" t="s">
        <v>1517</v>
      </c>
      <c r="AO498" t="s">
        <v>640</v>
      </c>
      <c r="AP498" t="s">
        <v>2393</v>
      </c>
      <c r="AQ498" t="str">
        <f t="shared" si="8"/>
        <v>362288439598noFemale43610323.939.98515511.95219.9917</v>
      </c>
      <c r="AR498">
        <f>COUNTIF(AQ$2:AQ498,AQ498)</f>
        <v>1</v>
      </c>
    </row>
    <row r="499" spans="1:44" x14ac:dyDescent="0.25">
      <c r="A499">
        <v>363</v>
      </c>
      <c r="B499">
        <v>340</v>
      </c>
      <c r="C499" s="4">
        <v>43959</v>
      </c>
      <c r="D499">
        <v>7</v>
      </c>
      <c r="E499" t="s">
        <v>35</v>
      </c>
      <c r="F499" t="s">
        <v>46</v>
      </c>
      <c r="G499" t="s">
        <v>55</v>
      </c>
      <c r="H499" t="s">
        <v>58</v>
      </c>
      <c r="I499" s="4">
        <v>43671</v>
      </c>
      <c r="J499">
        <v>2</v>
      </c>
      <c r="K499" t="s">
        <v>60</v>
      </c>
      <c r="L499" s="4">
        <v>43615</v>
      </c>
      <c r="M499" s="4">
        <v>43830</v>
      </c>
      <c r="N499">
        <v>2</v>
      </c>
      <c r="O499" t="s">
        <v>144</v>
      </c>
      <c r="P499" t="s">
        <v>306</v>
      </c>
      <c r="Q499">
        <v>2</v>
      </c>
      <c r="R499" t="s">
        <v>639</v>
      </c>
      <c r="S499" t="s">
        <v>1186</v>
      </c>
      <c r="T499" t="s">
        <v>1710</v>
      </c>
      <c r="U499" t="s">
        <v>71</v>
      </c>
      <c r="V499" t="s">
        <v>1869</v>
      </c>
      <c r="W499">
        <v>127.98</v>
      </c>
      <c r="X499">
        <v>29.98</v>
      </c>
      <c r="Y499">
        <v>2</v>
      </c>
      <c r="Z499" t="s">
        <v>2093</v>
      </c>
      <c r="AA499" t="s">
        <v>2358</v>
      </c>
      <c r="AF499" s="4"/>
      <c r="AG499" s="4"/>
      <c r="AH499" t="s">
        <v>84</v>
      </c>
      <c r="AI499" t="s">
        <v>246</v>
      </c>
      <c r="AJ499" t="s">
        <v>714</v>
      </c>
      <c r="AK499" t="s">
        <v>1255</v>
      </c>
      <c r="AL499" t="s">
        <v>1773</v>
      </c>
      <c r="AM499" t="s">
        <v>69</v>
      </c>
      <c r="AN499" t="s">
        <v>1548</v>
      </c>
      <c r="AO499" t="s">
        <v>410</v>
      </c>
      <c r="AP499" t="s">
        <v>2359</v>
      </c>
      <c r="AQ499" t="str">
        <f t="shared" si="8"/>
        <v>363340439597yesFemale436712Facebook4361543830127.9829.9895284.99114.9920</v>
      </c>
      <c r="AR499">
        <f>COUNTIF(AQ$2:AQ499,AQ499)</f>
        <v>1</v>
      </c>
    </row>
    <row r="500" spans="1:44" x14ac:dyDescent="0.25">
      <c r="A500">
        <v>363</v>
      </c>
      <c r="B500">
        <v>340</v>
      </c>
      <c r="C500" s="4">
        <v>43959</v>
      </c>
      <c r="D500">
        <v>7</v>
      </c>
      <c r="E500" t="s">
        <v>35</v>
      </c>
      <c r="F500" t="s">
        <v>46</v>
      </c>
      <c r="G500" t="s">
        <v>55</v>
      </c>
      <c r="H500" t="s">
        <v>58</v>
      </c>
      <c r="I500" s="4">
        <v>43671</v>
      </c>
      <c r="J500">
        <v>2</v>
      </c>
      <c r="K500" t="s">
        <v>60</v>
      </c>
      <c r="L500" s="4">
        <v>43615</v>
      </c>
      <c r="M500" s="4">
        <v>43830</v>
      </c>
      <c r="N500">
        <v>2</v>
      </c>
      <c r="O500" t="s">
        <v>144</v>
      </c>
      <c r="P500" t="s">
        <v>306</v>
      </c>
      <c r="Q500">
        <v>2</v>
      </c>
      <c r="R500" t="s">
        <v>639</v>
      </c>
      <c r="S500" t="s">
        <v>1186</v>
      </c>
      <c r="T500" t="s">
        <v>1710</v>
      </c>
      <c r="U500" t="s">
        <v>71</v>
      </c>
      <c r="V500" t="s">
        <v>1869</v>
      </c>
      <c r="W500">
        <v>127.98</v>
      </c>
      <c r="X500">
        <v>29.98</v>
      </c>
      <c r="Y500">
        <v>2</v>
      </c>
      <c r="Z500" t="s">
        <v>2093</v>
      </c>
      <c r="AA500" t="s">
        <v>2358</v>
      </c>
      <c r="AF500" s="4"/>
      <c r="AG500" s="4"/>
      <c r="AH500" t="s">
        <v>67</v>
      </c>
      <c r="AI500" t="s">
        <v>229</v>
      </c>
      <c r="AJ500" t="s">
        <v>478</v>
      </c>
      <c r="AK500" t="s">
        <v>1041</v>
      </c>
      <c r="AL500" t="s">
        <v>1569</v>
      </c>
      <c r="AM500" t="s">
        <v>69</v>
      </c>
      <c r="AN500" t="s">
        <v>1548</v>
      </c>
      <c r="AO500" t="s">
        <v>90</v>
      </c>
      <c r="AP500" t="s">
        <v>2328</v>
      </c>
      <c r="AQ500" t="str">
        <f t="shared" si="8"/>
        <v>363340439597yesFemale436712Facebook4361543830127.9829.9833242.99114.996</v>
      </c>
      <c r="AR500">
        <f>COUNTIF(AQ$2:AQ500,AQ500)</f>
        <v>1</v>
      </c>
    </row>
    <row r="501" spans="1:44" x14ac:dyDescent="0.25">
      <c r="A501">
        <v>364</v>
      </c>
      <c r="B501">
        <v>341</v>
      </c>
      <c r="C501" s="4">
        <v>43959</v>
      </c>
      <c r="D501">
        <v>7</v>
      </c>
      <c r="E501" t="s">
        <v>35</v>
      </c>
      <c r="F501" t="s">
        <v>46</v>
      </c>
      <c r="G501" t="s">
        <v>55</v>
      </c>
      <c r="H501" t="s">
        <v>57</v>
      </c>
      <c r="I501" s="4">
        <v>43575</v>
      </c>
      <c r="J501">
        <v>3</v>
      </c>
      <c r="L501" s="4"/>
      <c r="M501" s="4"/>
      <c r="N501">
        <v>1</v>
      </c>
      <c r="O501" t="s">
        <v>84</v>
      </c>
      <c r="P501" t="s">
        <v>246</v>
      </c>
      <c r="Q501">
        <v>1</v>
      </c>
      <c r="R501" t="s">
        <v>640</v>
      </c>
      <c r="S501" t="s">
        <v>1187</v>
      </c>
      <c r="T501" t="s">
        <v>1529</v>
      </c>
      <c r="U501" t="s">
        <v>80</v>
      </c>
      <c r="V501" t="s">
        <v>1548</v>
      </c>
      <c r="W501">
        <v>99.98</v>
      </c>
      <c r="X501">
        <v>29.98</v>
      </c>
      <c r="Y501">
        <v>1</v>
      </c>
      <c r="Z501" t="s">
        <v>410</v>
      </c>
      <c r="AA501" t="s">
        <v>2359</v>
      </c>
      <c r="AF501" s="4"/>
      <c r="AG501" s="4"/>
      <c r="AH501" t="s">
        <v>84</v>
      </c>
      <c r="AI501" t="s">
        <v>246</v>
      </c>
      <c r="AJ501" t="s">
        <v>640</v>
      </c>
      <c r="AK501" t="s">
        <v>1187</v>
      </c>
      <c r="AL501" t="s">
        <v>1529</v>
      </c>
      <c r="AM501" t="s">
        <v>80</v>
      </c>
      <c r="AN501" t="s">
        <v>1548</v>
      </c>
      <c r="AO501" t="s">
        <v>410</v>
      </c>
      <c r="AP501" t="s">
        <v>2359</v>
      </c>
      <c r="AQ501" t="str">
        <f t="shared" si="8"/>
        <v>364341439597yesMale43575399.9829.9891749.99214.9920</v>
      </c>
      <c r="AR501">
        <f>COUNTIF(AQ$2:AQ501,AQ501)</f>
        <v>1</v>
      </c>
    </row>
    <row r="502" spans="1:44" x14ac:dyDescent="0.25">
      <c r="A502">
        <v>365</v>
      </c>
      <c r="B502">
        <v>90</v>
      </c>
      <c r="C502" s="4">
        <v>43960</v>
      </c>
      <c r="D502">
        <v>3</v>
      </c>
      <c r="E502" t="s">
        <v>34</v>
      </c>
      <c r="F502" t="s">
        <v>45</v>
      </c>
      <c r="G502" t="s">
        <v>55</v>
      </c>
      <c r="H502" t="s">
        <v>58</v>
      </c>
      <c r="I502" s="4">
        <v>43824</v>
      </c>
      <c r="J502">
        <v>3</v>
      </c>
      <c r="K502" t="s">
        <v>59</v>
      </c>
      <c r="L502" s="4">
        <v>43615</v>
      </c>
      <c r="M502" s="4">
        <v>43830</v>
      </c>
      <c r="N502">
        <v>2</v>
      </c>
      <c r="O502" t="s">
        <v>151</v>
      </c>
      <c r="P502" t="s">
        <v>313</v>
      </c>
      <c r="Q502">
        <v>2</v>
      </c>
      <c r="R502" t="s">
        <v>641</v>
      </c>
      <c r="S502" t="s">
        <v>1188</v>
      </c>
      <c r="T502" t="s">
        <v>1711</v>
      </c>
      <c r="U502" t="s">
        <v>85</v>
      </c>
      <c r="V502" t="s">
        <v>1869</v>
      </c>
      <c r="W502">
        <v>231.97</v>
      </c>
      <c r="X502">
        <v>44.97</v>
      </c>
      <c r="Y502">
        <v>2</v>
      </c>
      <c r="Z502" t="s">
        <v>2177</v>
      </c>
      <c r="AA502" t="s">
        <v>2458</v>
      </c>
      <c r="AF502" s="4"/>
      <c r="AG502" s="4"/>
      <c r="AH502" t="s">
        <v>80</v>
      </c>
      <c r="AI502" t="s">
        <v>242</v>
      </c>
      <c r="AJ502" t="s">
        <v>619</v>
      </c>
      <c r="AK502" t="s">
        <v>1016</v>
      </c>
      <c r="AL502" t="s">
        <v>1695</v>
      </c>
      <c r="AM502" t="s">
        <v>69</v>
      </c>
      <c r="AN502" t="s">
        <v>1548</v>
      </c>
      <c r="AO502" t="s">
        <v>70</v>
      </c>
      <c r="AP502" t="s">
        <v>2341</v>
      </c>
      <c r="AQ502" t="str">
        <f t="shared" si="8"/>
        <v>36590439603yesFemale438243Google Ads4361543830231.9744.9722761.99114.995</v>
      </c>
      <c r="AR502">
        <f>COUNTIF(AQ$2:AQ502,AQ502)</f>
        <v>1</v>
      </c>
    </row>
    <row r="503" spans="1:44" x14ac:dyDescent="0.25">
      <c r="A503">
        <v>365</v>
      </c>
      <c r="B503">
        <v>90</v>
      </c>
      <c r="C503" s="4">
        <v>43960</v>
      </c>
      <c r="D503">
        <v>3</v>
      </c>
      <c r="E503" t="s">
        <v>34</v>
      </c>
      <c r="F503" t="s">
        <v>45</v>
      </c>
      <c r="G503" t="s">
        <v>55</v>
      </c>
      <c r="H503" t="s">
        <v>58</v>
      </c>
      <c r="I503" s="4">
        <v>43824</v>
      </c>
      <c r="J503">
        <v>3</v>
      </c>
      <c r="K503" t="s">
        <v>59</v>
      </c>
      <c r="L503" s="4">
        <v>43615</v>
      </c>
      <c r="M503" s="4">
        <v>43830</v>
      </c>
      <c r="N503">
        <v>2</v>
      </c>
      <c r="O503" t="s">
        <v>151</v>
      </c>
      <c r="P503" t="s">
        <v>313</v>
      </c>
      <c r="Q503">
        <v>2</v>
      </c>
      <c r="R503" t="s">
        <v>641</v>
      </c>
      <c r="S503" t="s">
        <v>1188</v>
      </c>
      <c r="T503" t="s">
        <v>1711</v>
      </c>
      <c r="U503" t="s">
        <v>85</v>
      </c>
      <c r="V503" t="s">
        <v>1869</v>
      </c>
      <c r="W503">
        <v>231.97</v>
      </c>
      <c r="X503">
        <v>44.97</v>
      </c>
      <c r="Y503">
        <v>2</v>
      </c>
      <c r="Z503" t="s">
        <v>2177</v>
      </c>
      <c r="AA503" t="s">
        <v>2458</v>
      </c>
      <c r="AF503" s="4"/>
      <c r="AG503" s="4"/>
      <c r="AH503" t="s">
        <v>84</v>
      </c>
      <c r="AI503" t="s">
        <v>246</v>
      </c>
      <c r="AJ503" t="s">
        <v>714</v>
      </c>
      <c r="AK503" t="s">
        <v>1255</v>
      </c>
      <c r="AL503" t="s">
        <v>1773</v>
      </c>
      <c r="AM503" t="s">
        <v>80</v>
      </c>
      <c r="AN503" t="s">
        <v>1548</v>
      </c>
      <c r="AO503" t="s">
        <v>410</v>
      </c>
      <c r="AP503" t="s">
        <v>2359</v>
      </c>
      <c r="AQ503" t="str">
        <f t="shared" si="8"/>
        <v>36590439603yesFemale438243Google Ads4361543830231.9744.9795284.99214.9920</v>
      </c>
      <c r="AR503">
        <f>COUNTIF(AQ$2:AQ503,AQ503)</f>
        <v>1</v>
      </c>
    </row>
    <row r="504" spans="1:44" x14ac:dyDescent="0.25">
      <c r="A504">
        <v>366</v>
      </c>
      <c r="B504">
        <v>50</v>
      </c>
      <c r="C504" s="4">
        <v>43961</v>
      </c>
      <c r="D504">
        <v>4</v>
      </c>
      <c r="E504" t="s">
        <v>40</v>
      </c>
      <c r="F504" t="s">
        <v>51</v>
      </c>
      <c r="G504" t="s">
        <v>56</v>
      </c>
      <c r="H504" t="s">
        <v>58</v>
      </c>
      <c r="I504" s="4">
        <v>43857</v>
      </c>
      <c r="J504">
        <v>6</v>
      </c>
      <c r="L504" s="4"/>
      <c r="M504" s="4"/>
      <c r="N504">
        <v>1</v>
      </c>
      <c r="O504" t="s">
        <v>78</v>
      </c>
      <c r="P504" t="s">
        <v>240</v>
      </c>
      <c r="Q504">
        <v>1</v>
      </c>
      <c r="R504" t="s">
        <v>67</v>
      </c>
      <c r="S504" t="s">
        <v>1120</v>
      </c>
      <c r="T504" t="s">
        <v>1643</v>
      </c>
      <c r="U504" t="s">
        <v>80</v>
      </c>
      <c r="V504" t="s">
        <v>1548</v>
      </c>
      <c r="W504">
        <v>7.98</v>
      </c>
      <c r="X504">
        <v>29.98</v>
      </c>
      <c r="Y504">
        <v>1</v>
      </c>
      <c r="Z504" t="s">
        <v>469</v>
      </c>
      <c r="AA504" t="s">
        <v>2339</v>
      </c>
      <c r="AF504" s="4"/>
      <c r="AG504" s="4"/>
      <c r="AH504" t="s">
        <v>78</v>
      </c>
      <c r="AI504" t="s">
        <v>240</v>
      </c>
      <c r="AJ504" t="s">
        <v>67</v>
      </c>
      <c r="AK504" t="s">
        <v>1120</v>
      </c>
      <c r="AL504" t="s">
        <v>1643</v>
      </c>
      <c r="AM504" t="s">
        <v>80</v>
      </c>
      <c r="AN504" t="s">
        <v>1548</v>
      </c>
      <c r="AO504" t="s">
        <v>469</v>
      </c>
      <c r="AP504" t="s">
        <v>2339</v>
      </c>
      <c r="AQ504" t="str">
        <f t="shared" si="8"/>
        <v>36650439614noFemale4385767.9829.98833.99214.9923</v>
      </c>
      <c r="AR504">
        <f>COUNTIF(AQ$2:AQ504,AQ504)</f>
        <v>1</v>
      </c>
    </row>
    <row r="505" spans="1:44" x14ac:dyDescent="0.25">
      <c r="A505">
        <v>367</v>
      </c>
      <c r="B505">
        <v>102</v>
      </c>
      <c r="C505" s="4">
        <v>43962</v>
      </c>
      <c r="D505">
        <v>10</v>
      </c>
      <c r="E505" t="s">
        <v>42</v>
      </c>
      <c r="F505" t="s">
        <v>53</v>
      </c>
      <c r="G505" t="s">
        <v>55</v>
      </c>
      <c r="H505" t="s">
        <v>57</v>
      </c>
      <c r="I505" s="4">
        <v>43709</v>
      </c>
      <c r="J505">
        <v>3</v>
      </c>
      <c r="K505" t="s">
        <v>59</v>
      </c>
      <c r="L505" s="4">
        <v>43615</v>
      </c>
      <c r="M505" s="4">
        <v>43830</v>
      </c>
      <c r="N505">
        <v>2</v>
      </c>
      <c r="O505" t="s">
        <v>152</v>
      </c>
      <c r="P505" t="s">
        <v>314</v>
      </c>
      <c r="Q505">
        <v>2</v>
      </c>
      <c r="R505" t="s">
        <v>642</v>
      </c>
      <c r="S505" t="s">
        <v>1189</v>
      </c>
      <c r="T505" t="s">
        <v>1712</v>
      </c>
      <c r="U505" t="s">
        <v>110</v>
      </c>
      <c r="V505" t="s">
        <v>2037</v>
      </c>
      <c r="W505">
        <v>1847.85</v>
      </c>
      <c r="X505">
        <v>119.94</v>
      </c>
      <c r="Y505">
        <v>2</v>
      </c>
      <c r="Z505" t="s">
        <v>193</v>
      </c>
      <c r="AA505" t="s">
        <v>2459</v>
      </c>
      <c r="AF505" s="4"/>
      <c r="AG505" s="4"/>
      <c r="AH505" t="s">
        <v>69</v>
      </c>
      <c r="AI505" t="s">
        <v>231</v>
      </c>
      <c r="AJ505" t="s">
        <v>856</v>
      </c>
      <c r="AK505" t="s">
        <v>1393</v>
      </c>
      <c r="AL505" t="s">
        <v>1909</v>
      </c>
      <c r="AM505" t="s">
        <v>67</v>
      </c>
      <c r="AN505" t="s">
        <v>1577</v>
      </c>
      <c r="AO505" t="s">
        <v>67</v>
      </c>
      <c r="AP505" t="s">
        <v>2373</v>
      </c>
      <c r="AQ505" t="str">
        <f t="shared" si="8"/>
        <v>3671024396210yesMale437093Google Ads43615438301847.85119.94199529324.993</v>
      </c>
      <c r="AR505">
        <f>COUNTIF(AQ$2:AQ505,AQ505)</f>
        <v>1</v>
      </c>
    </row>
    <row r="506" spans="1:44" x14ac:dyDescent="0.25">
      <c r="A506">
        <v>367</v>
      </c>
      <c r="B506">
        <v>102</v>
      </c>
      <c r="C506" s="4">
        <v>43962</v>
      </c>
      <c r="D506">
        <v>10</v>
      </c>
      <c r="E506" t="s">
        <v>42</v>
      </c>
      <c r="F506" t="s">
        <v>53</v>
      </c>
      <c r="G506" t="s">
        <v>55</v>
      </c>
      <c r="H506" t="s">
        <v>57</v>
      </c>
      <c r="I506" s="4">
        <v>43709</v>
      </c>
      <c r="J506">
        <v>3</v>
      </c>
      <c r="K506" t="s">
        <v>59</v>
      </c>
      <c r="L506" s="4">
        <v>43615</v>
      </c>
      <c r="M506" s="4">
        <v>43830</v>
      </c>
      <c r="N506">
        <v>2</v>
      </c>
      <c r="O506" t="s">
        <v>152</v>
      </c>
      <c r="P506" t="s">
        <v>314</v>
      </c>
      <c r="Q506">
        <v>2</v>
      </c>
      <c r="R506" t="s">
        <v>642</v>
      </c>
      <c r="S506" t="s">
        <v>1189</v>
      </c>
      <c r="T506" t="s">
        <v>1712</v>
      </c>
      <c r="U506" t="s">
        <v>110</v>
      </c>
      <c r="V506" t="s">
        <v>2037</v>
      </c>
      <c r="W506">
        <v>1847.85</v>
      </c>
      <c r="X506">
        <v>119.94</v>
      </c>
      <c r="Y506">
        <v>2</v>
      </c>
      <c r="Z506" t="s">
        <v>193</v>
      </c>
      <c r="AA506" t="s">
        <v>2459</v>
      </c>
      <c r="AF506" s="4"/>
      <c r="AG506" s="4"/>
      <c r="AH506" t="s">
        <v>79</v>
      </c>
      <c r="AI506" t="s">
        <v>241</v>
      </c>
      <c r="AJ506" t="s">
        <v>406</v>
      </c>
      <c r="AK506" t="s">
        <v>968</v>
      </c>
      <c r="AL506" t="s">
        <v>1501</v>
      </c>
      <c r="AM506" t="s">
        <v>67</v>
      </c>
      <c r="AN506" t="s">
        <v>1548</v>
      </c>
      <c r="AO506" t="s">
        <v>65</v>
      </c>
      <c r="AP506" t="s">
        <v>2343</v>
      </c>
      <c r="AQ506" t="str">
        <f t="shared" si="8"/>
        <v>3671024396210yesMale437093Google Ads43615438301847.85119.94411286.95314.9910</v>
      </c>
      <c r="AR506">
        <f>COUNTIF(AQ$2:AQ506,AQ506)</f>
        <v>1</v>
      </c>
    </row>
    <row r="507" spans="1:44" x14ac:dyDescent="0.25">
      <c r="A507">
        <v>368</v>
      </c>
      <c r="B507">
        <v>480</v>
      </c>
      <c r="C507" s="4">
        <v>43962</v>
      </c>
      <c r="D507">
        <v>11</v>
      </c>
      <c r="E507" t="s">
        <v>37</v>
      </c>
      <c r="F507" t="s">
        <v>48</v>
      </c>
      <c r="G507" t="s">
        <v>55</v>
      </c>
      <c r="H507" t="s">
        <v>57</v>
      </c>
      <c r="I507" s="4">
        <v>43838</v>
      </c>
      <c r="J507">
        <v>4</v>
      </c>
      <c r="K507" t="s">
        <v>61</v>
      </c>
      <c r="L507" s="4">
        <v>43831</v>
      </c>
      <c r="M507" s="4">
        <v>43861</v>
      </c>
      <c r="N507">
        <v>2</v>
      </c>
      <c r="O507" t="s">
        <v>151</v>
      </c>
      <c r="P507" t="s">
        <v>313</v>
      </c>
      <c r="Q507">
        <v>2</v>
      </c>
      <c r="R507" t="s">
        <v>643</v>
      </c>
      <c r="S507" t="s">
        <v>1190</v>
      </c>
      <c r="T507" t="s">
        <v>1713</v>
      </c>
      <c r="U507" t="s">
        <v>88</v>
      </c>
      <c r="V507" t="s">
        <v>1869</v>
      </c>
      <c r="W507">
        <v>303.98</v>
      </c>
      <c r="X507">
        <v>59.96</v>
      </c>
      <c r="Y507">
        <v>2</v>
      </c>
      <c r="Z507" t="s">
        <v>2128</v>
      </c>
      <c r="AA507" t="s">
        <v>2403</v>
      </c>
      <c r="AF507" s="4"/>
      <c r="AG507" s="4"/>
      <c r="AH507" t="s">
        <v>80</v>
      </c>
      <c r="AI507" t="s">
        <v>242</v>
      </c>
      <c r="AJ507" t="s">
        <v>709</v>
      </c>
      <c r="AK507" t="s">
        <v>1250</v>
      </c>
      <c r="AL507" t="s">
        <v>425</v>
      </c>
      <c r="AM507" t="s">
        <v>80</v>
      </c>
      <c r="AN507" t="s">
        <v>1548</v>
      </c>
      <c r="AO507" t="s">
        <v>79</v>
      </c>
      <c r="AP507" t="s">
        <v>2349</v>
      </c>
      <c r="AQ507" t="str">
        <f t="shared" si="8"/>
        <v>3684804396211yesMale438384YouTube4383143861303.9859.96258125214.994</v>
      </c>
      <c r="AR507">
        <f>COUNTIF(AQ$2:AQ507,AQ507)</f>
        <v>1</v>
      </c>
    </row>
    <row r="508" spans="1:44" x14ac:dyDescent="0.25">
      <c r="A508">
        <v>368</v>
      </c>
      <c r="B508">
        <v>480</v>
      </c>
      <c r="C508" s="4">
        <v>43962</v>
      </c>
      <c r="D508">
        <v>11</v>
      </c>
      <c r="E508" t="s">
        <v>37</v>
      </c>
      <c r="F508" t="s">
        <v>48</v>
      </c>
      <c r="G508" t="s">
        <v>55</v>
      </c>
      <c r="H508" t="s">
        <v>57</v>
      </c>
      <c r="I508" s="4">
        <v>43838</v>
      </c>
      <c r="J508">
        <v>4</v>
      </c>
      <c r="K508" t="s">
        <v>61</v>
      </c>
      <c r="L508" s="4">
        <v>43831</v>
      </c>
      <c r="M508" s="4">
        <v>43861</v>
      </c>
      <c r="N508">
        <v>2</v>
      </c>
      <c r="O508" t="s">
        <v>151</v>
      </c>
      <c r="P508" t="s">
        <v>313</v>
      </c>
      <c r="Q508">
        <v>2</v>
      </c>
      <c r="R508" t="s">
        <v>643</v>
      </c>
      <c r="S508" t="s">
        <v>1190</v>
      </c>
      <c r="T508" t="s">
        <v>1713</v>
      </c>
      <c r="U508" t="s">
        <v>88</v>
      </c>
      <c r="V508" t="s">
        <v>1869</v>
      </c>
      <c r="W508">
        <v>303.98</v>
      </c>
      <c r="X508">
        <v>59.96</v>
      </c>
      <c r="Y508">
        <v>2</v>
      </c>
      <c r="Z508" t="s">
        <v>2128</v>
      </c>
      <c r="AA508" t="s">
        <v>2403</v>
      </c>
      <c r="AF508" s="4"/>
      <c r="AG508" s="4"/>
      <c r="AH508" t="s">
        <v>84</v>
      </c>
      <c r="AI508" t="s">
        <v>246</v>
      </c>
      <c r="AJ508" t="s">
        <v>687</v>
      </c>
      <c r="AK508" t="s">
        <v>1104</v>
      </c>
      <c r="AL508" t="s">
        <v>1750</v>
      </c>
      <c r="AM508" t="s">
        <v>80</v>
      </c>
      <c r="AN508" t="s">
        <v>1548</v>
      </c>
      <c r="AO508" t="s">
        <v>410</v>
      </c>
      <c r="AP508" t="s">
        <v>2359</v>
      </c>
      <c r="AQ508" t="str">
        <f t="shared" si="8"/>
        <v>3684804396211yesMale438384YouTube4383143861303.9859.96915826.99214.9920</v>
      </c>
      <c r="AR508">
        <f>COUNTIF(AQ$2:AQ508,AQ508)</f>
        <v>1</v>
      </c>
    </row>
    <row r="509" spans="1:44" x14ac:dyDescent="0.25">
      <c r="A509">
        <v>369</v>
      </c>
      <c r="B509">
        <v>85</v>
      </c>
      <c r="C509" s="4">
        <v>43963</v>
      </c>
      <c r="D509">
        <v>2</v>
      </c>
      <c r="E509" t="s">
        <v>38</v>
      </c>
      <c r="F509" t="s">
        <v>49</v>
      </c>
      <c r="G509" t="s">
        <v>56</v>
      </c>
      <c r="H509" t="s">
        <v>58</v>
      </c>
      <c r="I509" s="4">
        <v>43906</v>
      </c>
      <c r="J509">
        <v>5</v>
      </c>
      <c r="K509" t="s">
        <v>60</v>
      </c>
      <c r="L509" s="4">
        <v>43831</v>
      </c>
      <c r="M509" s="4">
        <v>43921</v>
      </c>
      <c r="N509">
        <v>1</v>
      </c>
      <c r="O509" t="s">
        <v>78</v>
      </c>
      <c r="P509" t="s">
        <v>240</v>
      </c>
      <c r="Q509">
        <v>1</v>
      </c>
      <c r="R509" t="s">
        <v>644</v>
      </c>
      <c r="S509" t="s">
        <v>1191</v>
      </c>
      <c r="T509" t="s">
        <v>1714</v>
      </c>
      <c r="U509" t="s">
        <v>67</v>
      </c>
      <c r="V509" t="s">
        <v>1548</v>
      </c>
      <c r="W509">
        <v>27.57</v>
      </c>
      <c r="X509">
        <v>44.97</v>
      </c>
      <c r="Y509">
        <v>1</v>
      </c>
      <c r="Z509" t="s">
        <v>393</v>
      </c>
      <c r="AA509" t="s">
        <v>2345</v>
      </c>
      <c r="AF509" s="4"/>
      <c r="AG509" s="4"/>
      <c r="AH509" t="s">
        <v>78</v>
      </c>
      <c r="AI509" t="s">
        <v>240</v>
      </c>
      <c r="AJ509" t="s">
        <v>644</v>
      </c>
      <c r="AK509" t="s">
        <v>1191</v>
      </c>
      <c r="AL509" t="s">
        <v>1714</v>
      </c>
      <c r="AM509" t="s">
        <v>67</v>
      </c>
      <c r="AN509" t="s">
        <v>1548</v>
      </c>
      <c r="AO509" t="s">
        <v>393</v>
      </c>
      <c r="AP509" t="s">
        <v>2345</v>
      </c>
      <c r="AQ509" t="str">
        <f t="shared" si="8"/>
        <v>36985439632noFemale439065Facebook438314392127.5744.9781749.19314.9918</v>
      </c>
      <c r="AR509">
        <f>COUNTIF(AQ$2:AQ509,AQ509)</f>
        <v>1</v>
      </c>
    </row>
    <row r="510" spans="1:44" x14ac:dyDescent="0.25">
      <c r="A510">
        <v>370</v>
      </c>
      <c r="B510">
        <v>302</v>
      </c>
      <c r="C510" s="4">
        <v>43963</v>
      </c>
      <c r="D510">
        <v>2</v>
      </c>
      <c r="E510" t="s">
        <v>38</v>
      </c>
      <c r="F510" t="s">
        <v>49</v>
      </c>
      <c r="G510" t="s">
        <v>55</v>
      </c>
      <c r="H510" t="s">
        <v>58</v>
      </c>
      <c r="I510" s="4">
        <v>43610</v>
      </c>
      <c r="J510">
        <v>2</v>
      </c>
      <c r="L510" s="4"/>
      <c r="M510" s="4"/>
      <c r="N510">
        <v>1</v>
      </c>
      <c r="O510" t="s">
        <v>70</v>
      </c>
      <c r="P510" t="s">
        <v>232</v>
      </c>
      <c r="Q510">
        <v>1</v>
      </c>
      <c r="R510" t="s">
        <v>645</v>
      </c>
      <c r="S510" t="s">
        <v>1111</v>
      </c>
      <c r="T510" t="s">
        <v>1715</v>
      </c>
      <c r="U510" t="s">
        <v>80</v>
      </c>
      <c r="V510" t="s">
        <v>1517</v>
      </c>
      <c r="W510">
        <v>55</v>
      </c>
      <c r="X510">
        <v>39.979999999999997</v>
      </c>
      <c r="Y510">
        <v>1</v>
      </c>
      <c r="Z510" t="s">
        <v>432</v>
      </c>
      <c r="AA510" t="s">
        <v>2331</v>
      </c>
      <c r="AF510" s="4"/>
      <c r="AG510" s="4"/>
      <c r="AH510" t="s">
        <v>70</v>
      </c>
      <c r="AI510" t="s">
        <v>232</v>
      </c>
      <c r="AJ510" t="s">
        <v>645</v>
      </c>
      <c r="AK510" t="s">
        <v>1111</v>
      </c>
      <c r="AL510" t="s">
        <v>1715</v>
      </c>
      <c r="AM510" t="s">
        <v>80</v>
      </c>
      <c r="AN510" t="s">
        <v>1517</v>
      </c>
      <c r="AO510" t="s">
        <v>432</v>
      </c>
      <c r="AP510" t="s">
        <v>2331</v>
      </c>
      <c r="AQ510" t="str">
        <f t="shared" si="8"/>
        <v>370302439632yesFemale4361025539.9851327.5219.9921</v>
      </c>
      <c r="AR510">
        <f>COUNTIF(AQ$2:AQ510,AQ510)</f>
        <v>1</v>
      </c>
    </row>
    <row r="511" spans="1:44" x14ac:dyDescent="0.25">
      <c r="A511">
        <v>371</v>
      </c>
      <c r="B511">
        <v>168</v>
      </c>
      <c r="C511" s="4">
        <v>43964</v>
      </c>
      <c r="D511">
        <v>5</v>
      </c>
      <c r="E511" t="s">
        <v>36</v>
      </c>
      <c r="F511" t="s">
        <v>47</v>
      </c>
      <c r="G511" t="s">
        <v>56</v>
      </c>
      <c r="H511" t="s">
        <v>57</v>
      </c>
      <c r="I511" s="4">
        <v>43941</v>
      </c>
      <c r="J511">
        <v>7</v>
      </c>
      <c r="K511" t="s">
        <v>61</v>
      </c>
      <c r="L511" s="4">
        <v>43915</v>
      </c>
      <c r="M511" s="4">
        <v>44012</v>
      </c>
      <c r="N511">
        <v>1</v>
      </c>
      <c r="O511" t="s">
        <v>69</v>
      </c>
      <c r="P511" t="s">
        <v>231</v>
      </c>
      <c r="Q511">
        <v>1</v>
      </c>
      <c r="R511" t="s">
        <v>646</v>
      </c>
      <c r="S511" t="s">
        <v>987</v>
      </c>
      <c r="T511" t="s">
        <v>492</v>
      </c>
      <c r="U511" t="s">
        <v>69</v>
      </c>
      <c r="V511" t="s">
        <v>1577</v>
      </c>
      <c r="W511">
        <v>135</v>
      </c>
      <c r="X511">
        <v>24.99</v>
      </c>
      <c r="Y511">
        <v>1</v>
      </c>
      <c r="Z511" t="s">
        <v>69</v>
      </c>
      <c r="AA511" t="s">
        <v>2360</v>
      </c>
      <c r="AF511" s="4"/>
      <c r="AG511" s="4"/>
      <c r="AH511" t="s">
        <v>69</v>
      </c>
      <c r="AI511" t="s">
        <v>231</v>
      </c>
      <c r="AJ511" t="s">
        <v>646</v>
      </c>
      <c r="AK511" t="s">
        <v>987</v>
      </c>
      <c r="AL511" t="s">
        <v>492</v>
      </c>
      <c r="AM511" t="s">
        <v>69</v>
      </c>
      <c r="AN511" t="s">
        <v>1577</v>
      </c>
      <c r="AO511" t="s">
        <v>69</v>
      </c>
      <c r="AP511" t="s">
        <v>2360</v>
      </c>
      <c r="AQ511" t="str">
        <f t="shared" si="8"/>
        <v>371168439645noMale439417YouTube439154401213524.991124135124.991</v>
      </c>
      <c r="AR511">
        <f>COUNTIF(AQ$2:AQ511,AQ511)</f>
        <v>1</v>
      </c>
    </row>
    <row r="512" spans="1:44" x14ac:dyDescent="0.25">
      <c r="A512">
        <v>372</v>
      </c>
      <c r="B512">
        <v>20</v>
      </c>
      <c r="C512" s="4">
        <v>43965</v>
      </c>
      <c r="D512">
        <v>4</v>
      </c>
      <c r="E512" t="s">
        <v>40</v>
      </c>
      <c r="F512" t="s">
        <v>51</v>
      </c>
      <c r="G512" t="s">
        <v>55</v>
      </c>
      <c r="H512" t="s">
        <v>57</v>
      </c>
      <c r="I512" s="4">
        <v>43734</v>
      </c>
      <c r="J512">
        <v>2</v>
      </c>
      <c r="K512" t="s">
        <v>60</v>
      </c>
      <c r="L512" s="4">
        <v>43615</v>
      </c>
      <c r="M512" s="4">
        <v>43830</v>
      </c>
      <c r="N512">
        <v>1</v>
      </c>
      <c r="O512" t="s">
        <v>90</v>
      </c>
      <c r="P512" t="s">
        <v>252</v>
      </c>
      <c r="Q512">
        <v>1</v>
      </c>
      <c r="R512" t="s">
        <v>647</v>
      </c>
      <c r="S512" t="s">
        <v>1094</v>
      </c>
      <c r="T512" t="s">
        <v>1610</v>
      </c>
      <c r="U512" t="s">
        <v>69</v>
      </c>
      <c r="V512" t="s">
        <v>1562</v>
      </c>
      <c r="W512">
        <v>12.99</v>
      </c>
      <c r="X512">
        <v>9.99</v>
      </c>
      <c r="Y512">
        <v>1</v>
      </c>
      <c r="Z512" t="s">
        <v>410</v>
      </c>
      <c r="AA512" t="s">
        <v>2359</v>
      </c>
      <c r="AF512" s="4"/>
      <c r="AG512" s="4"/>
      <c r="AH512" t="s">
        <v>90</v>
      </c>
      <c r="AI512" t="s">
        <v>252</v>
      </c>
      <c r="AJ512" t="s">
        <v>647</v>
      </c>
      <c r="AK512" t="s">
        <v>1094</v>
      </c>
      <c r="AL512" t="s">
        <v>1610</v>
      </c>
      <c r="AM512" t="s">
        <v>69</v>
      </c>
      <c r="AN512" t="s">
        <v>1562</v>
      </c>
      <c r="AO512" t="s">
        <v>410</v>
      </c>
      <c r="AP512" t="s">
        <v>2359</v>
      </c>
      <c r="AQ512" t="str">
        <f t="shared" si="8"/>
        <v>37220439654yesMale437342Facebook436154383012.999.9967312.9919.9920</v>
      </c>
      <c r="AR512">
        <f>COUNTIF(AQ$2:AQ512,AQ512)</f>
        <v>1</v>
      </c>
    </row>
    <row r="513" spans="1:44" x14ac:dyDescent="0.25">
      <c r="A513">
        <v>373</v>
      </c>
      <c r="B513">
        <v>384</v>
      </c>
      <c r="C513" s="4">
        <v>43965</v>
      </c>
      <c r="D513">
        <v>7</v>
      </c>
      <c r="E513" t="s">
        <v>35</v>
      </c>
      <c r="F513" t="s">
        <v>46</v>
      </c>
      <c r="G513" t="s">
        <v>56</v>
      </c>
      <c r="H513" t="s">
        <v>57</v>
      </c>
      <c r="I513" s="4">
        <v>43655</v>
      </c>
      <c r="J513">
        <v>1</v>
      </c>
      <c r="K513" t="s">
        <v>61</v>
      </c>
      <c r="L513" s="4">
        <v>43615</v>
      </c>
      <c r="M513" s="4">
        <v>43830</v>
      </c>
      <c r="N513">
        <v>3</v>
      </c>
      <c r="O513" t="s">
        <v>153</v>
      </c>
      <c r="P513" t="s">
        <v>315</v>
      </c>
      <c r="Q513">
        <v>3</v>
      </c>
      <c r="R513" t="s">
        <v>648</v>
      </c>
      <c r="S513" t="s">
        <v>1192</v>
      </c>
      <c r="T513" t="s">
        <v>1716</v>
      </c>
      <c r="U513" t="s">
        <v>2000</v>
      </c>
      <c r="V513" t="s">
        <v>2046</v>
      </c>
      <c r="W513">
        <v>573.86</v>
      </c>
      <c r="X513">
        <v>84.94</v>
      </c>
      <c r="Y513">
        <v>3</v>
      </c>
      <c r="Z513" t="s">
        <v>2178</v>
      </c>
      <c r="AA513" t="s">
        <v>2460</v>
      </c>
      <c r="AF513" s="4"/>
      <c r="AG513" s="4"/>
      <c r="AH513" t="s">
        <v>90</v>
      </c>
      <c r="AI513" t="s">
        <v>252</v>
      </c>
      <c r="AJ513" t="s">
        <v>501</v>
      </c>
      <c r="AK513" t="s">
        <v>1064</v>
      </c>
      <c r="AL513" t="s">
        <v>1592</v>
      </c>
      <c r="AM513" t="s">
        <v>67</v>
      </c>
      <c r="AN513" t="s">
        <v>1562</v>
      </c>
      <c r="AO513" t="s">
        <v>410</v>
      </c>
      <c r="AP513" t="s">
        <v>2359</v>
      </c>
      <c r="AQ513" t="str">
        <f t="shared" si="8"/>
        <v>373384439657noMale436551YouTube4361543830573.8684.9461618.9639.9920</v>
      </c>
      <c r="AR513">
        <f>COUNTIF(AQ$2:AQ513,AQ513)</f>
        <v>1</v>
      </c>
    </row>
    <row r="514" spans="1:44" x14ac:dyDescent="0.25">
      <c r="A514">
        <v>373</v>
      </c>
      <c r="B514">
        <v>384</v>
      </c>
      <c r="C514" s="4">
        <v>43965</v>
      </c>
      <c r="D514">
        <v>7</v>
      </c>
      <c r="E514" t="s">
        <v>35</v>
      </c>
      <c r="F514" t="s">
        <v>46</v>
      </c>
      <c r="G514" t="s">
        <v>56</v>
      </c>
      <c r="H514" t="s">
        <v>57</v>
      </c>
      <c r="I514" s="4">
        <v>43655</v>
      </c>
      <c r="J514">
        <v>1</v>
      </c>
      <c r="K514" t="s">
        <v>61</v>
      </c>
      <c r="L514" s="4">
        <v>43615</v>
      </c>
      <c r="M514" s="4">
        <v>43830</v>
      </c>
      <c r="N514">
        <v>3</v>
      </c>
      <c r="O514" t="s">
        <v>153</v>
      </c>
      <c r="P514" t="s">
        <v>315</v>
      </c>
      <c r="Q514">
        <v>3</v>
      </c>
      <c r="R514" t="s">
        <v>648</v>
      </c>
      <c r="S514" t="s">
        <v>1192</v>
      </c>
      <c r="T514" t="s">
        <v>1716</v>
      </c>
      <c r="U514" t="s">
        <v>2000</v>
      </c>
      <c r="V514" t="s">
        <v>2046</v>
      </c>
      <c r="W514">
        <v>573.86</v>
      </c>
      <c r="X514">
        <v>84.94</v>
      </c>
      <c r="Y514">
        <v>3</v>
      </c>
      <c r="Z514" t="s">
        <v>2178</v>
      </c>
      <c r="AA514" t="s">
        <v>2460</v>
      </c>
      <c r="AF514" s="4"/>
      <c r="AG514" s="4"/>
      <c r="AH514" t="s">
        <v>69</v>
      </c>
      <c r="AI514" t="s">
        <v>231</v>
      </c>
      <c r="AJ514" t="s">
        <v>856</v>
      </c>
      <c r="AK514" t="s">
        <v>1393</v>
      </c>
      <c r="AL514" t="s">
        <v>1909</v>
      </c>
      <c r="AM514" t="s">
        <v>69</v>
      </c>
      <c r="AN514" t="s">
        <v>1577</v>
      </c>
      <c r="AO514" t="s">
        <v>67</v>
      </c>
      <c r="AP514" t="s">
        <v>2373</v>
      </c>
      <c r="AQ514" t="str">
        <f t="shared" si="8"/>
        <v>373384439657noMale436551YouTube4361543830573.8684.94199529124.993</v>
      </c>
      <c r="AR514">
        <f>COUNTIF(AQ$2:AQ514,AQ514)</f>
        <v>1</v>
      </c>
    </row>
    <row r="515" spans="1:44" x14ac:dyDescent="0.25">
      <c r="A515">
        <v>373</v>
      </c>
      <c r="B515">
        <v>384</v>
      </c>
      <c r="C515" s="4">
        <v>43965</v>
      </c>
      <c r="D515">
        <v>7</v>
      </c>
      <c r="E515" t="s">
        <v>35</v>
      </c>
      <c r="F515" t="s">
        <v>46</v>
      </c>
      <c r="G515" t="s">
        <v>56</v>
      </c>
      <c r="H515" t="s">
        <v>57</v>
      </c>
      <c r="I515" s="4">
        <v>43655</v>
      </c>
      <c r="J515">
        <v>1</v>
      </c>
      <c r="K515" t="s">
        <v>61</v>
      </c>
      <c r="L515" s="4">
        <v>43615</v>
      </c>
      <c r="M515" s="4">
        <v>43830</v>
      </c>
      <c r="N515">
        <v>3</v>
      </c>
      <c r="O515" t="s">
        <v>153</v>
      </c>
      <c r="P515" t="s">
        <v>315</v>
      </c>
      <c r="Q515">
        <v>3</v>
      </c>
      <c r="R515" t="s">
        <v>648</v>
      </c>
      <c r="S515" t="s">
        <v>1192</v>
      </c>
      <c r="T515" t="s">
        <v>1716</v>
      </c>
      <c r="U515" t="s">
        <v>2000</v>
      </c>
      <c r="V515" t="s">
        <v>2046</v>
      </c>
      <c r="W515">
        <v>573.86</v>
      </c>
      <c r="X515">
        <v>84.94</v>
      </c>
      <c r="Y515">
        <v>3</v>
      </c>
      <c r="Z515" t="s">
        <v>2178</v>
      </c>
      <c r="AA515" t="s">
        <v>2460</v>
      </c>
      <c r="AF515" s="4"/>
      <c r="AG515" s="4"/>
      <c r="AH515" t="s">
        <v>78</v>
      </c>
      <c r="AI515" t="s">
        <v>240</v>
      </c>
      <c r="AJ515" t="s">
        <v>904</v>
      </c>
      <c r="AK515" t="s">
        <v>1191</v>
      </c>
      <c r="AL515" t="s">
        <v>1490</v>
      </c>
      <c r="AM515" t="s">
        <v>80</v>
      </c>
      <c r="AN515" t="s">
        <v>1548</v>
      </c>
      <c r="AO515" t="s">
        <v>469</v>
      </c>
      <c r="AP515" t="s">
        <v>2339</v>
      </c>
      <c r="AQ515" t="str">
        <f t="shared" si="8"/>
        <v>373384439657noMale436551YouTube4361543830573.8684.948868.99214.9923</v>
      </c>
      <c r="AR515">
        <f>COUNTIF(AQ$2:AQ515,AQ515)</f>
        <v>1</v>
      </c>
    </row>
    <row r="516" spans="1:44" x14ac:dyDescent="0.25">
      <c r="A516">
        <v>374</v>
      </c>
      <c r="B516">
        <v>225</v>
      </c>
      <c r="C516" s="4">
        <v>43966</v>
      </c>
      <c r="D516">
        <v>10</v>
      </c>
      <c r="E516" t="s">
        <v>42</v>
      </c>
      <c r="F516" t="s">
        <v>53</v>
      </c>
      <c r="G516" t="s">
        <v>56</v>
      </c>
      <c r="H516" t="s">
        <v>57</v>
      </c>
      <c r="I516" s="4">
        <v>43736</v>
      </c>
      <c r="J516">
        <v>2</v>
      </c>
      <c r="K516" t="s">
        <v>60</v>
      </c>
      <c r="L516" s="4">
        <v>43615</v>
      </c>
      <c r="M516" s="4">
        <v>43830</v>
      </c>
      <c r="N516">
        <v>1</v>
      </c>
      <c r="O516" t="s">
        <v>69</v>
      </c>
      <c r="P516" t="s">
        <v>231</v>
      </c>
      <c r="Q516">
        <v>1</v>
      </c>
      <c r="R516" t="s">
        <v>565</v>
      </c>
      <c r="S516" t="s">
        <v>1125</v>
      </c>
      <c r="T516" t="s">
        <v>1648</v>
      </c>
      <c r="U516" t="s">
        <v>80</v>
      </c>
      <c r="V516" t="s">
        <v>1577</v>
      </c>
      <c r="W516">
        <v>1010</v>
      </c>
      <c r="X516">
        <v>49.98</v>
      </c>
      <c r="Y516">
        <v>1</v>
      </c>
      <c r="Z516" t="s">
        <v>78</v>
      </c>
      <c r="AA516" t="s">
        <v>2330</v>
      </c>
      <c r="AF516" s="4"/>
      <c r="AG516" s="4"/>
      <c r="AH516" t="s">
        <v>69</v>
      </c>
      <c r="AI516" t="s">
        <v>231</v>
      </c>
      <c r="AJ516" t="s">
        <v>565</v>
      </c>
      <c r="AK516" t="s">
        <v>1125</v>
      </c>
      <c r="AL516" t="s">
        <v>1648</v>
      </c>
      <c r="AM516" t="s">
        <v>80</v>
      </c>
      <c r="AN516" t="s">
        <v>1577</v>
      </c>
      <c r="AO516" t="s">
        <v>78</v>
      </c>
      <c r="AP516" t="s">
        <v>2330</v>
      </c>
      <c r="AQ516" t="str">
        <f t="shared" si="8"/>
        <v>3742254396610noMale437362Facebook4361543830101049.981107505224.998</v>
      </c>
      <c r="AR516">
        <f>COUNTIF(AQ$2:AQ516,AQ516)</f>
        <v>1</v>
      </c>
    </row>
    <row r="517" spans="1:44" x14ac:dyDescent="0.25">
      <c r="A517">
        <v>375</v>
      </c>
      <c r="B517">
        <v>303</v>
      </c>
      <c r="C517" s="4">
        <v>43966</v>
      </c>
      <c r="D517">
        <v>1</v>
      </c>
      <c r="E517" t="s">
        <v>39</v>
      </c>
      <c r="F517" t="s">
        <v>50</v>
      </c>
      <c r="G517" t="s">
        <v>56</v>
      </c>
      <c r="H517" t="s">
        <v>58</v>
      </c>
      <c r="I517" s="4">
        <v>43714</v>
      </c>
      <c r="J517">
        <v>1</v>
      </c>
      <c r="K517" t="s">
        <v>61</v>
      </c>
      <c r="L517" s="4">
        <v>43615</v>
      </c>
      <c r="M517" s="4">
        <v>43830</v>
      </c>
      <c r="N517">
        <v>1</v>
      </c>
      <c r="O517" t="s">
        <v>80</v>
      </c>
      <c r="P517" t="s">
        <v>242</v>
      </c>
      <c r="Q517">
        <v>1</v>
      </c>
      <c r="R517" t="s">
        <v>649</v>
      </c>
      <c r="S517" t="s">
        <v>1193</v>
      </c>
      <c r="T517" t="s">
        <v>1717</v>
      </c>
      <c r="U517" t="s">
        <v>67</v>
      </c>
      <c r="V517" t="s">
        <v>1562</v>
      </c>
      <c r="W517">
        <v>98.85</v>
      </c>
      <c r="X517">
        <v>29.97</v>
      </c>
      <c r="Y517">
        <v>1</v>
      </c>
      <c r="Z517" t="s">
        <v>70</v>
      </c>
      <c r="AA517" t="s">
        <v>2341</v>
      </c>
      <c r="AF517" s="4"/>
      <c r="AG517" s="4"/>
      <c r="AH517" t="s">
        <v>80</v>
      </c>
      <c r="AI517" t="s">
        <v>242</v>
      </c>
      <c r="AJ517" t="s">
        <v>649</v>
      </c>
      <c r="AK517" t="s">
        <v>1193</v>
      </c>
      <c r="AL517" t="s">
        <v>1717</v>
      </c>
      <c r="AM517" t="s">
        <v>67</v>
      </c>
      <c r="AN517" t="s">
        <v>1562</v>
      </c>
      <c r="AO517" t="s">
        <v>70</v>
      </c>
      <c r="AP517" t="s">
        <v>2341</v>
      </c>
      <c r="AQ517" t="str">
        <f t="shared" si="8"/>
        <v>375303439661noFemale437141YouTube436154383098.8529.9725432.9539.995</v>
      </c>
      <c r="AR517">
        <f>COUNTIF(AQ$2:AQ517,AQ517)</f>
        <v>1</v>
      </c>
    </row>
    <row r="518" spans="1:44" x14ac:dyDescent="0.25">
      <c r="A518">
        <v>376</v>
      </c>
      <c r="B518">
        <v>349</v>
      </c>
      <c r="C518" s="4">
        <v>43966</v>
      </c>
      <c r="D518">
        <v>1</v>
      </c>
      <c r="E518" t="s">
        <v>39</v>
      </c>
      <c r="F518" t="s">
        <v>50</v>
      </c>
      <c r="G518" t="s">
        <v>55</v>
      </c>
      <c r="H518" t="s">
        <v>57</v>
      </c>
      <c r="I518" s="4">
        <v>43494</v>
      </c>
      <c r="J518">
        <v>1</v>
      </c>
      <c r="L518" s="4"/>
      <c r="M518" s="4"/>
      <c r="N518">
        <v>1</v>
      </c>
      <c r="O518" t="s">
        <v>154</v>
      </c>
      <c r="P518" t="s">
        <v>316</v>
      </c>
      <c r="Q518">
        <v>3</v>
      </c>
      <c r="R518" t="s">
        <v>650</v>
      </c>
      <c r="S518" t="s">
        <v>1194</v>
      </c>
      <c r="T518" t="s">
        <v>1718</v>
      </c>
      <c r="U518" t="s">
        <v>2012</v>
      </c>
      <c r="V518" t="s">
        <v>2058</v>
      </c>
      <c r="W518">
        <v>239.52</v>
      </c>
      <c r="X518">
        <v>39.96</v>
      </c>
      <c r="Y518">
        <v>3</v>
      </c>
      <c r="Z518" t="s">
        <v>2179</v>
      </c>
      <c r="AA518" t="s">
        <v>2461</v>
      </c>
      <c r="AF518" s="4"/>
      <c r="AG518" s="4"/>
      <c r="AH518" t="s">
        <v>80</v>
      </c>
      <c r="AI518" t="s">
        <v>242</v>
      </c>
      <c r="AJ518" t="s">
        <v>691</v>
      </c>
      <c r="AK518" t="s">
        <v>1232</v>
      </c>
      <c r="AL518" t="s">
        <v>1754</v>
      </c>
      <c r="AM518" t="s">
        <v>69</v>
      </c>
      <c r="AN518" t="s">
        <v>1562</v>
      </c>
      <c r="AO518" t="s">
        <v>67</v>
      </c>
      <c r="AP518" t="s">
        <v>2373</v>
      </c>
      <c r="AQ518" t="str">
        <f t="shared" si="8"/>
        <v>376349439661yesMale434941239.5239.96243158.9519.993</v>
      </c>
      <c r="AR518">
        <f>COUNTIF(AQ$2:AQ518,AQ518)</f>
        <v>1</v>
      </c>
    </row>
    <row r="519" spans="1:44" x14ac:dyDescent="0.25">
      <c r="A519">
        <v>376</v>
      </c>
      <c r="B519">
        <v>349</v>
      </c>
      <c r="C519" s="4">
        <v>43966</v>
      </c>
      <c r="D519">
        <v>1</v>
      </c>
      <c r="E519" t="s">
        <v>39</v>
      </c>
      <c r="F519" t="s">
        <v>50</v>
      </c>
      <c r="G519" t="s">
        <v>55</v>
      </c>
      <c r="H519" t="s">
        <v>57</v>
      </c>
      <c r="I519" s="4">
        <v>43494</v>
      </c>
      <c r="J519">
        <v>1</v>
      </c>
      <c r="L519" s="4"/>
      <c r="M519" s="4"/>
      <c r="N519">
        <v>1</v>
      </c>
      <c r="O519" t="s">
        <v>154</v>
      </c>
      <c r="P519" t="s">
        <v>316</v>
      </c>
      <c r="Q519">
        <v>3</v>
      </c>
      <c r="R519" t="s">
        <v>650</v>
      </c>
      <c r="S519" t="s">
        <v>1194</v>
      </c>
      <c r="T519" t="s">
        <v>1718</v>
      </c>
      <c r="U519" t="s">
        <v>2012</v>
      </c>
      <c r="V519" t="s">
        <v>2058</v>
      </c>
      <c r="W519">
        <v>239.52</v>
      </c>
      <c r="X519">
        <v>39.96</v>
      </c>
      <c r="Y519">
        <v>3</v>
      </c>
      <c r="Z519" t="s">
        <v>2179</v>
      </c>
      <c r="AA519" t="s">
        <v>2461</v>
      </c>
      <c r="AF519" s="4"/>
      <c r="AG519" s="4"/>
      <c r="AH519" t="s">
        <v>80</v>
      </c>
      <c r="AI519" t="s">
        <v>242</v>
      </c>
      <c r="AJ519" t="s">
        <v>912</v>
      </c>
      <c r="AK519" t="s">
        <v>984</v>
      </c>
      <c r="AL519" t="s">
        <v>1961</v>
      </c>
      <c r="AM519" t="s">
        <v>69</v>
      </c>
      <c r="AN519" t="s">
        <v>1562</v>
      </c>
      <c r="AO519" t="s">
        <v>69</v>
      </c>
      <c r="AP519" t="s">
        <v>2360</v>
      </c>
      <c r="AQ519" t="str">
        <f t="shared" si="8"/>
        <v>376349439661yesMale434941239.5239.96211917.9919.991</v>
      </c>
      <c r="AR519">
        <f>COUNTIF(AQ$2:AQ519,AQ519)</f>
        <v>1</v>
      </c>
    </row>
    <row r="520" spans="1:44" x14ac:dyDescent="0.25">
      <c r="A520">
        <v>376</v>
      </c>
      <c r="B520">
        <v>349</v>
      </c>
      <c r="C520" s="4">
        <v>43966</v>
      </c>
      <c r="D520">
        <v>1</v>
      </c>
      <c r="E520" t="s">
        <v>39</v>
      </c>
      <c r="F520" t="s">
        <v>50</v>
      </c>
      <c r="G520" t="s">
        <v>55</v>
      </c>
      <c r="H520" t="s">
        <v>57</v>
      </c>
      <c r="I520" s="4">
        <v>43494</v>
      </c>
      <c r="J520">
        <v>1</v>
      </c>
      <c r="L520" s="4"/>
      <c r="M520" s="4"/>
      <c r="N520">
        <v>1</v>
      </c>
      <c r="O520" t="s">
        <v>154</v>
      </c>
      <c r="P520" t="s">
        <v>316</v>
      </c>
      <c r="Q520">
        <v>3</v>
      </c>
      <c r="R520" t="s">
        <v>650</v>
      </c>
      <c r="S520" t="s">
        <v>1194</v>
      </c>
      <c r="T520" t="s">
        <v>1718</v>
      </c>
      <c r="U520" t="s">
        <v>2012</v>
      </c>
      <c r="V520" t="s">
        <v>2058</v>
      </c>
      <c r="W520">
        <v>239.52</v>
      </c>
      <c r="X520">
        <v>39.96</v>
      </c>
      <c r="Y520">
        <v>3</v>
      </c>
      <c r="Z520" t="s">
        <v>2179</v>
      </c>
      <c r="AA520" t="s">
        <v>2461</v>
      </c>
      <c r="AF520" s="4"/>
      <c r="AG520" s="4"/>
      <c r="AH520" t="s">
        <v>80</v>
      </c>
      <c r="AI520" t="s">
        <v>242</v>
      </c>
      <c r="AJ520" t="s">
        <v>587</v>
      </c>
      <c r="AK520" t="s">
        <v>1143</v>
      </c>
      <c r="AL520" t="s">
        <v>1668</v>
      </c>
      <c r="AM520" t="s">
        <v>80</v>
      </c>
      <c r="AN520" t="s">
        <v>1562</v>
      </c>
      <c r="AO520" t="s">
        <v>79</v>
      </c>
      <c r="AP520" t="s">
        <v>2349</v>
      </c>
      <c r="AQ520" t="str">
        <f t="shared" si="8"/>
        <v>376349439661yesMale434941239.5239.9627431.2929.994</v>
      </c>
      <c r="AR520">
        <f>COUNTIF(AQ$2:AQ520,AQ520)</f>
        <v>1</v>
      </c>
    </row>
    <row r="521" spans="1:44" x14ac:dyDescent="0.25">
      <c r="A521">
        <v>377</v>
      </c>
      <c r="B521">
        <v>361</v>
      </c>
      <c r="C521" s="4">
        <v>43966</v>
      </c>
      <c r="D521">
        <v>7</v>
      </c>
      <c r="E521" t="s">
        <v>35</v>
      </c>
      <c r="F521" t="s">
        <v>46</v>
      </c>
      <c r="G521" t="s">
        <v>55</v>
      </c>
      <c r="H521" t="s">
        <v>58</v>
      </c>
      <c r="I521" s="4">
        <v>43632</v>
      </c>
      <c r="J521">
        <v>1</v>
      </c>
      <c r="K521" t="s">
        <v>61</v>
      </c>
      <c r="L521" s="4">
        <v>43615</v>
      </c>
      <c r="M521" s="4">
        <v>43830</v>
      </c>
      <c r="N521">
        <v>1</v>
      </c>
      <c r="O521" t="s">
        <v>108</v>
      </c>
      <c r="P521" t="s">
        <v>270</v>
      </c>
      <c r="Q521">
        <v>2</v>
      </c>
      <c r="R521" t="s">
        <v>651</v>
      </c>
      <c r="S521" t="s">
        <v>1195</v>
      </c>
      <c r="T521" t="s">
        <v>1719</v>
      </c>
      <c r="U521" t="s">
        <v>83</v>
      </c>
      <c r="V521" t="s">
        <v>1723</v>
      </c>
      <c r="W521">
        <v>252.4</v>
      </c>
      <c r="X521">
        <v>49.95</v>
      </c>
      <c r="Y521">
        <v>2</v>
      </c>
      <c r="Z521" t="s">
        <v>2180</v>
      </c>
      <c r="AA521" t="s">
        <v>2462</v>
      </c>
      <c r="AF521" s="4"/>
      <c r="AG521" s="4"/>
      <c r="AH521" t="s">
        <v>90</v>
      </c>
      <c r="AI521" t="s">
        <v>252</v>
      </c>
      <c r="AJ521" t="s">
        <v>907</v>
      </c>
      <c r="AK521" t="s">
        <v>1443</v>
      </c>
      <c r="AL521" t="s">
        <v>1956</v>
      </c>
      <c r="AM521" t="s">
        <v>67</v>
      </c>
      <c r="AN521" t="s">
        <v>1562</v>
      </c>
      <c r="AO521" t="s">
        <v>645</v>
      </c>
      <c r="AP521" t="s">
        <v>2347</v>
      </c>
      <c r="AQ521" t="str">
        <f t="shared" si="8"/>
        <v>377361439667yesFemale436321YouTube4361543830252.449.9567777.539.9913</v>
      </c>
      <c r="AR521">
        <f>COUNTIF(AQ$2:AQ521,AQ521)</f>
        <v>1</v>
      </c>
    </row>
    <row r="522" spans="1:44" x14ac:dyDescent="0.25">
      <c r="A522">
        <v>377</v>
      </c>
      <c r="B522">
        <v>361</v>
      </c>
      <c r="C522" s="4">
        <v>43966</v>
      </c>
      <c r="D522">
        <v>7</v>
      </c>
      <c r="E522" t="s">
        <v>35</v>
      </c>
      <c r="F522" t="s">
        <v>46</v>
      </c>
      <c r="G522" t="s">
        <v>55</v>
      </c>
      <c r="H522" t="s">
        <v>58</v>
      </c>
      <c r="I522" s="4">
        <v>43632</v>
      </c>
      <c r="J522">
        <v>1</v>
      </c>
      <c r="K522" t="s">
        <v>61</v>
      </c>
      <c r="L522" s="4">
        <v>43615</v>
      </c>
      <c r="M522" s="4">
        <v>43830</v>
      </c>
      <c r="N522">
        <v>1</v>
      </c>
      <c r="O522" t="s">
        <v>108</v>
      </c>
      <c r="P522" t="s">
        <v>270</v>
      </c>
      <c r="Q522">
        <v>2</v>
      </c>
      <c r="R522" t="s">
        <v>651</v>
      </c>
      <c r="S522" t="s">
        <v>1195</v>
      </c>
      <c r="T522" t="s">
        <v>1719</v>
      </c>
      <c r="U522" t="s">
        <v>83</v>
      </c>
      <c r="V522" t="s">
        <v>1723</v>
      </c>
      <c r="W522">
        <v>252.4</v>
      </c>
      <c r="X522">
        <v>49.95</v>
      </c>
      <c r="Y522">
        <v>2</v>
      </c>
      <c r="Z522" t="s">
        <v>2180</v>
      </c>
      <c r="AA522" t="s">
        <v>2462</v>
      </c>
      <c r="AF522" s="4"/>
      <c r="AG522" s="4"/>
      <c r="AH522" t="s">
        <v>90</v>
      </c>
      <c r="AI522" t="s">
        <v>252</v>
      </c>
      <c r="AJ522" t="s">
        <v>503</v>
      </c>
      <c r="AK522" t="s">
        <v>1066</v>
      </c>
      <c r="AL522" t="s">
        <v>1594</v>
      </c>
      <c r="AM522" t="s">
        <v>80</v>
      </c>
      <c r="AN522" t="s">
        <v>1562</v>
      </c>
      <c r="AO522" t="s">
        <v>410</v>
      </c>
      <c r="AP522" t="s">
        <v>2359</v>
      </c>
      <c r="AQ522" t="str">
        <f t="shared" si="8"/>
        <v>377361439667yesFemale436321YouTube4361543830252.449.956609.9529.9920</v>
      </c>
      <c r="AR522">
        <f>COUNTIF(AQ$2:AQ522,AQ522)</f>
        <v>1</v>
      </c>
    </row>
    <row r="523" spans="1:44" x14ac:dyDescent="0.25">
      <c r="A523">
        <v>378</v>
      </c>
      <c r="B523">
        <v>202</v>
      </c>
      <c r="C523" s="4">
        <v>43967</v>
      </c>
      <c r="D523">
        <v>11</v>
      </c>
      <c r="E523" t="s">
        <v>37</v>
      </c>
      <c r="F523" t="s">
        <v>48</v>
      </c>
      <c r="G523" t="s">
        <v>55</v>
      </c>
      <c r="H523" t="s">
        <v>57</v>
      </c>
      <c r="I523" s="4">
        <v>43615</v>
      </c>
      <c r="J523">
        <v>2</v>
      </c>
      <c r="K523" t="s">
        <v>60</v>
      </c>
      <c r="L523" s="4">
        <v>43615</v>
      </c>
      <c r="M523" s="4">
        <v>43830</v>
      </c>
      <c r="N523">
        <v>1</v>
      </c>
      <c r="O523" t="s">
        <v>67</v>
      </c>
      <c r="P523" t="s">
        <v>229</v>
      </c>
      <c r="Q523">
        <v>1</v>
      </c>
      <c r="R523" t="s">
        <v>467</v>
      </c>
      <c r="S523" t="s">
        <v>1030</v>
      </c>
      <c r="T523" t="s">
        <v>1560</v>
      </c>
      <c r="U523" t="s">
        <v>80</v>
      </c>
      <c r="V523" t="s">
        <v>1548</v>
      </c>
      <c r="W523">
        <v>59.74</v>
      </c>
      <c r="X523">
        <v>29.98</v>
      </c>
      <c r="Y523">
        <v>1</v>
      </c>
      <c r="Z523" t="s">
        <v>84</v>
      </c>
      <c r="AA523" t="s">
        <v>2366</v>
      </c>
      <c r="AF523" s="4"/>
      <c r="AG523" s="4"/>
      <c r="AH523" t="s">
        <v>67</v>
      </c>
      <c r="AI523" t="s">
        <v>229</v>
      </c>
      <c r="AJ523" t="s">
        <v>467</v>
      </c>
      <c r="AK523" t="s">
        <v>1030</v>
      </c>
      <c r="AL523" t="s">
        <v>1560</v>
      </c>
      <c r="AM523" t="s">
        <v>80</v>
      </c>
      <c r="AN523" t="s">
        <v>1548</v>
      </c>
      <c r="AO523" t="s">
        <v>84</v>
      </c>
      <c r="AP523" t="s">
        <v>2366</v>
      </c>
      <c r="AQ523" t="str">
        <f t="shared" si="8"/>
        <v>3782024396711yesMale436152Facebook436154383059.7429.98314029.87214.999</v>
      </c>
      <c r="AR523">
        <f>COUNTIF(AQ$2:AQ523,AQ523)</f>
        <v>1</v>
      </c>
    </row>
    <row r="524" spans="1:44" x14ac:dyDescent="0.25">
      <c r="A524">
        <v>379</v>
      </c>
      <c r="B524">
        <v>369</v>
      </c>
      <c r="C524" s="4">
        <v>43969</v>
      </c>
      <c r="D524">
        <v>2</v>
      </c>
      <c r="E524" t="s">
        <v>38</v>
      </c>
      <c r="F524" t="s">
        <v>49</v>
      </c>
      <c r="G524" t="s">
        <v>56</v>
      </c>
      <c r="H524" t="s">
        <v>57</v>
      </c>
      <c r="I524" s="4">
        <v>43590</v>
      </c>
      <c r="J524">
        <v>3</v>
      </c>
      <c r="L524" s="4"/>
      <c r="M524" s="4"/>
      <c r="N524">
        <v>1</v>
      </c>
      <c r="O524" t="s">
        <v>84</v>
      </c>
      <c r="P524" t="s">
        <v>246</v>
      </c>
      <c r="Q524">
        <v>1</v>
      </c>
      <c r="R524" t="s">
        <v>549</v>
      </c>
      <c r="S524" t="s">
        <v>1110</v>
      </c>
      <c r="T524" t="s">
        <v>1635</v>
      </c>
      <c r="U524" t="s">
        <v>69</v>
      </c>
      <c r="V524" t="s">
        <v>1548</v>
      </c>
      <c r="W524">
        <v>27.99</v>
      </c>
      <c r="X524">
        <v>14.99</v>
      </c>
      <c r="Y524">
        <v>1</v>
      </c>
      <c r="Z524" t="s">
        <v>410</v>
      </c>
      <c r="AA524" t="s">
        <v>2359</v>
      </c>
      <c r="AF524" s="4"/>
      <c r="AG524" s="4"/>
      <c r="AH524" t="s">
        <v>84</v>
      </c>
      <c r="AI524" t="s">
        <v>246</v>
      </c>
      <c r="AJ524" t="s">
        <v>549</v>
      </c>
      <c r="AK524" t="s">
        <v>1110</v>
      </c>
      <c r="AL524" t="s">
        <v>1635</v>
      </c>
      <c r="AM524" t="s">
        <v>69</v>
      </c>
      <c r="AN524" t="s">
        <v>1548</v>
      </c>
      <c r="AO524" t="s">
        <v>410</v>
      </c>
      <c r="AP524" t="s">
        <v>2359</v>
      </c>
      <c r="AQ524" t="str">
        <f t="shared" si="8"/>
        <v>379369439692noMale43590327.9914.9992227.99114.9920</v>
      </c>
      <c r="AR524">
        <f>COUNTIF(AQ$2:AQ524,AQ524)</f>
        <v>1</v>
      </c>
    </row>
    <row r="525" spans="1:44" x14ac:dyDescent="0.25">
      <c r="A525">
        <v>380</v>
      </c>
      <c r="B525">
        <v>213</v>
      </c>
      <c r="C525" s="4">
        <v>43970</v>
      </c>
      <c r="D525">
        <v>2</v>
      </c>
      <c r="E525" t="s">
        <v>38</v>
      </c>
      <c r="F525" t="s">
        <v>49</v>
      </c>
      <c r="G525" t="s">
        <v>55</v>
      </c>
      <c r="H525" t="s">
        <v>57</v>
      </c>
      <c r="I525" s="4">
        <v>43672</v>
      </c>
      <c r="J525">
        <v>2</v>
      </c>
      <c r="K525" t="s">
        <v>60</v>
      </c>
      <c r="L525" s="4">
        <v>43615</v>
      </c>
      <c r="M525" s="4">
        <v>43830</v>
      </c>
      <c r="N525">
        <v>1</v>
      </c>
      <c r="O525" t="s">
        <v>90</v>
      </c>
      <c r="P525" t="s">
        <v>252</v>
      </c>
      <c r="Q525">
        <v>1</v>
      </c>
      <c r="R525" t="s">
        <v>652</v>
      </c>
      <c r="S525" t="s">
        <v>1196</v>
      </c>
      <c r="T525" t="s">
        <v>1720</v>
      </c>
      <c r="U525" t="s">
        <v>67</v>
      </c>
      <c r="V525" t="s">
        <v>1562</v>
      </c>
      <c r="W525">
        <v>58.47</v>
      </c>
      <c r="X525">
        <v>29.97</v>
      </c>
      <c r="Y525">
        <v>1</v>
      </c>
      <c r="Z525" t="s">
        <v>410</v>
      </c>
      <c r="AA525" t="s">
        <v>2359</v>
      </c>
      <c r="AF525" s="4"/>
      <c r="AG525" s="4"/>
      <c r="AH525" t="s">
        <v>90</v>
      </c>
      <c r="AI525" t="s">
        <v>252</v>
      </c>
      <c r="AJ525" t="s">
        <v>652</v>
      </c>
      <c r="AK525" t="s">
        <v>1196</v>
      </c>
      <c r="AL525" t="s">
        <v>1720</v>
      </c>
      <c r="AM525" t="s">
        <v>67</v>
      </c>
      <c r="AN525" t="s">
        <v>1562</v>
      </c>
      <c r="AO525" t="s">
        <v>410</v>
      </c>
      <c r="AP525" t="s">
        <v>2359</v>
      </c>
      <c r="AQ525" t="str">
        <f t="shared" si="8"/>
        <v>380213439702yesMale436722Facebook436154383058.4729.9761119.4939.9920</v>
      </c>
      <c r="AR525">
        <f>COUNTIF(AQ$2:AQ525,AQ525)</f>
        <v>1</v>
      </c>
    </row>
    <row r="526" spans="1:44" x14ac:dyDescent="0.25">
      <c r="A526">
        <v>381</v>
      </c>
      <c r="B526">
        <v>391</v>
      </c>
      <c r="C526" s="4">
        <v>43970</v>
      </c>
      <c r="D526">
        <v>4</v>
      </c>
      <c r="E526" t="s">
        <v>40</v>
      </c>
      <c r="F526" t="s">
        <v>51</v>
      </c>
      <c r="G526" t="s">
        <v>55</v>
      </c>
      <c r="H526" t="s">
        <v>58</v>
      </c>
      <c r="I526" s="4">
        <v>43689</v>
      </c>
      <c r="J526">
        <v>2</v>
      </c>
      <c r="K526" t="s">
        <v>60</v>
      </c>
      <c r="L526" s="4">
        <v>43615</v>
      </c>
      <c r="M526" s="4">
        <v>43830</v>
      </c>
      <c r="N526">
        <v>1</v>
      </c>
      <c r="O526" t="s">
        <v>86</v>
      </c>
      <c r="P526" t="s">
        <v>248</v>
      </c>
      <c r="Q526">
        <v>1</v>
      </c>
      <c r="R526" t="s">
        <v>653</v>
      </c>
      <c r="S526" t="s">
        <v>1197</v>
      </c>
      <c r="T526" t="s">
        <v>1721</v>
      </c>
      <c r="U526" t="s">
        <v>67</v>
      </c>
      <c r="V526" t="s">
        <v>1577</v>
      </c>
      <c r="W526">
        <v>997.47</v>
      </c>
      <c r="X526">
        <v>74.97</v>
      </c>
      <c r="Y526">
        <v>1</v>
      </c>
      <c r="Z526" t="s">
        <v>549</v>
      </c>
      <c r="AA526" t="s">
        <v>2362</v>
      </c>
      <c r="AF526" s="4"/>
      <c r="AG526" s="4"/>
      <c r="AH526" t="s">
        <v>86</v>
      </c>
      <c r="AI526" t="s">
        <v>248</v>
      </c>
      <c r="AJ526" t="s">
        <v>653</v>
      </c>
      <c r="AK526" t="s">
        <v>1197</v>
      </c>
      <c r="AL526" t="s">
        <v>1721</v>
      </c>
      <c r="AM526" t="s">
        <v>67</v>
      </c>
      <c r="AN526" t="s">
        <v>1577</v>
      </c>
      <c r="AO526" t="s">
        <v>549</v>
      </c>
      <c r="AP526" t="s">
        <v>2362</v>
      </c>
      <c r="AQ526" t="str">
        <f t="shared" si="8"/>
        <v>381391439704yesFemale436892Facebook4361543830997.4774.97784332.49324.9922</v>
      </c>
      <c r="AR526">
        <f>COUNTIF(AQ$2:AQ526,AQ526)</f>
        <v>1</v>
      </c>
    </row>
    <row r="527" spans="1:44" x14ac:dyDescent="0.25">
      <c r="A527">
        <v>382</v>
      </c>
      <c r="B527">
        <v>423</v>
      </c>
      <c r="C527" s="4">
        <v>43970</v>
      </c>
      <c r="D527">
        <v>3</v>
      </c>
      <c r="E527" t="s">
        <v>34</v>
      </c>
      <c r="F527" t="s">
        <v>45</v>
      </c>
      <c r="G527" t="s">
        <v>56</v>
      </c>
      <c r="H527" t="s">
        <v>58</v>
      </c>
      <c r="I527" s="4">
        <v>43732</v>
      </c>
      <c r="J527">
        <v>2</v>
      </c>
      <c r="K527" t="s">
        <v>60</v>
      </c>
      <c r="L527" s="4">
        <v>43615</v>
      </c>
      <c r="M527" s="4">
        <v>43830</v>
      </c>
      <c r="N527">
        <v>3</v>
      </c>
      <c r="O527" t="s">
        <v>155</v>
      </c>
      <c r="P527" t="s">
        <v>317</v>
      </c>
      <c r="Q527">
        <v>3</v>
      </c>
      <c r="R527" t="s">
        <v>654</v>
      </c>
      <c r="S527" t="s">
        <v>1198</v>
      </c>
      <c r="T527" t="s">
        <v>1722</v>
      </c>
      <c r="U527" t="s">
        <v>2013</v>
      </c>
      <c r="V527" t="s">
        <v>2041</v>
      </c>
      <c r="W527">
        <v>219.44</v>
      </c>
      <c r="X527">
        <v>89.94</v>
      </c>
      <c r="Y527">
        <v>3</v>
      </c>
      <c r="Z527" t="s">
        <v>2181</v>
      </c>
      <c r="AA527" t="s">
        <v>2463</v>
      </c>
      <c r="AF527" s="4"/>
      <c r="AG527" s="4"/>
      <c r="AH527" t="s">
        <v>79</v>
      </c>
      <c r="AI527" t="s">
        <v>241</v>
      </c>
      <c r="AJ527" t="s">
        <v>515</v>
      </c>
      <c r="AK527" t="s">
        <v>1078</v>
      </c>
      <c r="AL527" t="s">
        <v>1587</v>
      </c>
      <c r="AM527" t="s">
        <v>80</v>
      </c>
      <c r="AN527" t="s">
        <v>1548</v>
      </c>
      <c r="AO527" t="s">
        <v>86</v>
      </c>
      <c r="AP527" t="s">
        <v>2350</v>
      </c>
      <c r="AQ527" t="str">
        <f t="shared" si="8"/>
        <v>382423439703noFemale437322Facebook4361543830219.4489.94414354.99214.997</v>
      </c>
      <c r="AR527">
        <f>COUNTIF(AQ$2:AQ527,AQ527)</f>
        <v>1</v>
      </c>
    </row>
    <row r="528" spans="1:44" x14ac:dyDescent="0.25">
      <c r="A528">
        <v>382</v>
      </c>
      <c r="B528">
        <v>423</v>
      </c>
      <c r="C528" s="4">
        <v>43970</v>
      </c>
      <c r="D528">
        <v>3</v>
      </c>
      <c r="E528" t="s">
        <v>34</v>
      </c>
      <c r="F528" t="s">
        <v>45</v>
      </c>
      <c r="G528" t="s">
        <v>56</v>
      </c>
      <c r="H528" t="s">
        <v>58</v>
      </c>
      <c r="I528" s="4">
        <v>43732</v>
      </c>
      <c r="J528">
        <v>2</v>
      </c>
      <c r="K528" t="s">
        <v>60</v>
      </c>
      <c r="L528" s="4">
        <v>43615</v>
      </c>
      <c r="M528" s="4">
        <v>43830</v>
      </c>
      <c r="N528">
        <v>3</v>
      </c>
      <c r="O528" t="s">
        <v>155</v>
      </c>
      <c r="P528" t="s">
        <v>317</v>
      </c>
      <c r="Q528">
        <v>3</v>
      </c>
      <c r="R528" t="s">
        <v>654</v>
      </c>
      <c r="S528" t="s">
        <v>1198</v>
      </c>
      <c r="T528" t="s">
        <v>1722</v>
      </c>
      <c r="U528" t="s">
        <v>2013</v>
      </c>
      <c r="V528" t="s">
        <v>2041</v>
      </c>
      <c r="W528">
        <v>219.44</v>
      </c>
      <c r="X528">
        <v>89.94</v>
      </c>
      <c r="Y528">
        <v>3</v>
      </c>
      <c r="Z528" t="s">
        <v>2181</v>
      </c>
      <c r="AA528" t="s">
        <v>2463</v>
      </c>
      <c r="AF528" s="4"/>
      <c r="AG528" s="4"/>
      <c r="AH528" t="s">
        <v>80</v>
      </c>
      <c r="AI528" t="s">
        <v>242</v>
      </c>
      <c r="AJ528" t="s">
        <v>84</v>
      </c>
      <c r="AK528" t="s">
        <v>990</v>
      </c>
      <c r="AL528" t="s">
        <v>1523</v>
      </c>
      <c r="AM528" t="s">
        <v>69</v>
      </c>
      <c r="AN528" t="s">
        <v>1548</v>
      </c>
      <c r="AO528" t="s">
        <v>79</v>
      </c>
      <c r="AP528" t="s">
        <v>2349</v>
      </c>
      <c r="AQ528" t="str">
        <f t="shared" si="8"/>
        <v>382423439703noFemale437322Facebook4361543830219.4489.942910.49114.994</v>
      </c>
      <c r="AR528">
        <f>COUNTIF(AQ$2:AQ528,AQ528)</f>
        <v>1</v>
      </c>
    </row>
    <row r="529" spans="1:44" x14ac:dyDescent="0.25">
      <c r="A529">
        <v>382</v>
      </c>
      <c r="B529">
        <v>423</v>
      </c>
      <c r="C529" s="4">
        <v>43970</v>
      </c>
      <c r="D529">
        <v>3</v>
      </c>
      <c r="E529" t="s">
        <v>34</v>
      </c>
      <c r="F529" t="s">
        <v>45</v>
      </c>
      <c r="G529" t="s">
        <v>56</v>
      </c>
      <c r="H529" t="s">
        <v>58</v>
      </c>
      <c r="I529" s="4">
        <v>43732</v>
      </c>
      <c r="J529">
        <v>2</v>
      </c>
      <c r="K529" t="s">
        <v>60</v>
      </c>
      <c r="L529" s="4">
        <v>43615</v>
      </c>
      <c r="M529" s="4">
        <v>43830</v>
      </c>
      <c r="N529">
        <v>3</v>
      </c>
      <c r="O529" t="s">
        <v>155</v>
      </c>
      <c r="P529" t="s">
        <v>317</v>
      </c>
      <c r="Q529">
        <v>3</v>
      </c>
      <c r="R529" t="s">
        <v>654</v>
      </c>
      <c r="S529" t="s">
        <v>1198</v>
      </c>
      <c r="T529" t="s">
        <v>1722</v>
      </c>
      <c r="U529" t="s">
        <v>2013</v>
      </c>
      <c r="V529" t="s">
        <v>2041</v>
      </c>
      <c r="W529">
        <v>219.44</v>
      </c>
      <c r="X529">
        <v>89.94</v>
      </c>
      <c r="Y529">
        <v>3</v>
      </c>
      <c r="Z529" t="s">
        <v>2181</v>
      </c>
      <c r="AA529" t="s">
        <v>2463</v>
      </c>
      <c r="AF529" s="4"/>
      <c r="AG529" s="4"/>
      <c r="AH529" t="s">
        <v>67</v>
      </c>
      <c r="AI529" t="s">
        <v>229</v>
      </c>
      <c r="AJ529" t="s">
        <v>468</v>
      </c>
      <c r="AK529" t="s">
        <v>1031</v>
      </c>
      <c r="AL529" t="s">
        <v>1561</v>
      </c>
      <c r="AM529" t="s">
        <v>67</v>
      </c>
      <c r="AN529" t="s">
        <v>1548</v>
      </c>
      <c r="AO529" t="s">
        <v>90</v>
      </c>
      <c r="AP529" t="s">
        <v>2328</v>
      </c>
      <c r="AQ529" t="str">
        <f t="shared" si="8"/>
        <v>382423439703noFemale437322Facebook4361543830219.4489.9439432.99314.996</v>
      </c>
      <c r="AR529">
        <f>COUNTIF(AQ$2:AQ529,AQ529)</f>
        <v>1</v>
      </c>
    </row>
    <row r="530" spans="1:44" x14ac:dyDescent="0.25">
      <c r="A530">
        <v>383</v>
      </c>
      <c r="B530">
        <v>13</v>
      </c>
      <c r="C530" s="4">
        <v>43972</v>
      </c>
      <c r="D530">
        <v>3</v>
      </c>
      <c r="E530" t="s">
        <v>34</v>
      </c>
      <c r="F530" t="s">
        <v>45</v>
      </c>
      <c r="G530" t="s">
        <v>56</v>
      </c>
      <c r="H530" t="s">
        <v>58</v>
      </c>
      <c r="I530" s="4">
        <v>43733</v>
      </c>
      <c r="J530">
        <v>1</v>
      </c>
      <c r="K530" t="s">
        <v>61</v>
      </c>
      <c r="L530" s="4">
        <v>43615</v>
      </c>
      <c r="M530" s="4">
        <v>43830</v>
      </c>
      <c r="N530">
        <v>1</v>
      </c>
      <c r="O530" t="s">
        <v>67</v>
      </c>
      <c r="P530" t="s">
        <v>229</v>
      </c>
      <c r="Q530">
        <v>1</v>
      </c>
      <c r="R530" t="s">
        <v>544</v>
      </c>
      <c r="S530" t="s">
        <v>1105</v>
      </c>
      <c r="T530" t="s">
        <v>824</v>
      </c>
      <c r="U530" t="s">
        <v>80</v>
      </c>
      <c r="V530" t="s">
        <v>1548</v>
      </c>
      <c r="W530">
        <v>50</v>
      </c>
      <c r="X530">
        <v>29.98</v>
      </c>
      <c r="Y530">
        <v>1</v>
      </c>
      <c r="Z530" t="s">
        <v>90</v>
      </c>
      <c r="AA530" t="s">
        <v>2328</v>
      </c>
      <c r="AF530" s="4"/>
      <c r="AG530" s="4"/>
      <c r="AH530" t="s">
        <v>67</v>
      </c>
      <c r="AI530" t="s">
        <v>229</v>
      </c>
      <c r="AJ530" t="s">
        <v>544</v>
      </c>
      <c r="AK530" t="s">
        <v>1105</v>
      </c>
      <c r="AL530" t="s">
        <v>824</v>
      </c>
      <c r="AM530" t="s">
        <v>80</v>
      </c>
      <c r="AN530" t="s">
        <v>1548</v>
      </c>
      <c r="AO530" t="s">
        <v>90</v>
      </c>
      <c r="AP530" t="s">
        <v>2328</v>
      </c>
      <c r="AQ530" t="str">
        <f t="shared" si="8"/>
        <v>38313439723noFemale437331YouTube43615438305029.9836825214.996</v>
      </c>
      <c r="AR530">
        <f>COUNTIF(AQ$2:AQ530,AQ530)</f>
        <v>1</v>
      </c>
    </row>
    <row r="531" spans="1:44" x14ac:dyDescent="0.25">
      <c r="A531">
        <v>384</v>
      </c>
      <c r="B531">
        <v>36</v>
      </c>
      <c r="C531" s="4">
        <v>43972</v>
      </c>
      <c r="D531">
        <v>3</v>
      </c>
      <c r="E531" t="s">
        <v>34</v>
      </c>
      <c r="F531" t="s">
        <v>45</v>
      </c>
      <c r="G531" t="s">
        <v>56</v>
      </c>
      <c r="H531" t="s">
        <v>57</v>
      </c>
      <c r="I531" s="4">
        <v>43960</v>
      </c>
      <c r="J531">
        <v>9</v>
      </c>
      <c r="K531" t="s">
        <v>59</v>
      </c>
      <c r="L531" s="4">
        <v>43952</v>
      </c>
      <c r="M531" s="4">
        <v>44075</v>
      </c>
      <c r="N531">
        <v>1</v>
      </c>
      <c r="O531" t="s">
        <v>108</v>
      </c>
      <c r="P531" t="s">
        <v>270</v>
      </c>
      <c r="Q531">
        <v>1</v>
      </c>
      <c r="R531" t="s">
        <v>655</v>
      </c>
      <c r="S531" t="s">
        <v>1199</v>
      </c>
      <c r="T531" t="s">
        <v>1723</v>
      </c>
      <c r="U531" t="s">
        <v>88</v>
      </c>
      <c r="V531" t="s">
        <v>1723</v>
      </c>
      <c r="W531">
        <v>39.96</v>
      </c>
      <c r="X531">
        <v>39.96</v>
      </c>
      <c r="Y531">
        <v>1</v>
      </c>
      <c r="Z531" t="s">
        <v>2182</v>
      </c>
      <c r="AA531" t="s">
        <v>2464</v>
      </c>
      <c r="AF531" s="4"/>
      <c r="AG531" s="4"/>
      <c r="AH531" t="s">
        <v>90</v>
      </c>
      <c r="AI531" t="s">
        <v>252</v>
      </c>
      <c r="AJ531" t="s">
        <v>575</v>
      </c>
      <c r="AK531" t="s">
        <v>1133</v>
      </c>
      <c r="AL531" t="s">
        <v>1562</v>
      </c>
      <c r="AM531" t="s">
        <v>80</v>
      </c>
      <c r="AN531" t="s">
        <v>1562</v>
      </c>
      <c r="AO531" t="s">
        <v>645</v>
      </c>
      <c r="AP531" t="s">
        <v>2347</v>
      </c>
      <c r="AQ531" t="str">
        <f t="shared" si="8"/>
        <v>38436439723noMale439609Google Ads439524407539.9639.9661499.9929.9913</v>
      </c>
      <c r="AR531">
        <f>COUNTIF(AQ$2:AQ531,AQ531)</f>
        <v>1</v>
      </c>
    </row>
    <row r="532" spans="1:44" x14ac:dyDescent="0.25">
      <c r="A532">
        <v>385</v>
      </c>
      <c r="B532">
        <v>297</v>
      </c>
      <c r="C532" s="4">
        <v>43973</v>
      </c>
      <c r="D532">
        <v>3</v>
      </c>
      <c r="E532" t="s">
        <v>34</v>
      </c>
      <c r="F532" t="s">
        <v>45</v>
      </c>
      <c r="G532" t="s">
        <v>55</v>
      </c>
      <c r="H532" t="s">
        <v>58</v>
      </c>
      <c r="I532" s="4">
        <v>43628</v>
      </c>
      <c r="J532">
        <v>3</v>
      </c>
      <c r="K532" t="s">
        <v>59</v>
      </c>
      <c r="L532" s="4">
        <v>43615</v>
      </c>
      <c r="M532" s="4">
        <v>43830</v>
      </c>
      <c r="N532">
        <v>1</v>
      </c>
      <c r="O532" t="s">
        <v>65</v>
      </c>
      <c r="P532" t="s">
        <v>227</v>
      </c>
      <c r="Q532">
        <v>1</v>
      </c>
      <c r="R532" t="s">
        <v>389</v>
      </c>
      <c r="S532" t="s">
        <v>951</v>
      </c>
      <c r="T532" t="s">
        <v>1485</v>
      </c>
      <c r="U532" t="s">
        <v>69</v>
      </c>
      <c r="V532" t="s">
        <v>1517</v>
      </c>
      <c r="W532">
        <v>21.95</v>
      </c>
      <c r="X532">
        <v>19.989999999999998</v>
      </c>
      <c r="Y532">
        <v>1</v>
      </c>
      <c r="Z532" t="s">
        <v>431</v>
      </c>
      <c r="AA532" t="s">
        <v>2326</v>
      </c>
      <c r="AF532" s="4"/>
      <c r="AG532" s="4"/>
      <c r="AH532" t="s">
        <v>65</v>
      </c>
      <c r="AI532" t="s">
        <v>227</v>
      </c>
      <c r="AJ532" t="s">
        <v>389</v>
      </c>
      <c r="AK532" t="s">
        <v>951</v>
      </c>
      <c r="AL532" t="s">
        <v>1485</v>
      </c>
      <c r="AM532" t="s">
        <v>69</v>
      </c>
      <c r="AN532" t="s">
        <v>1517</v>
      </c>
      <c r="AO532" t="s">
        <v>431</v>
      </c>
      <c r="AP532" t="s">
        <v>2326</v>
      </c>
      <c r="AQ532" t="str">
        <f t="shared" si="8"/>
        <v>385297439733yesFemale436283Google Ads436154383021.9519.991011621.95119.9924</v>
      </c>
      <c r="AR532">
        <f>COUNTIF(AQ$2:AQ532,AQ532)</f>
        <v>1</v>
      </c>
    </row>
    <row r="533" spans="1:44" x14ac:dyDescent="0.25">
      <c r="A533">
        <v>386</v>
      </c>
      <c r="B533">
        <v>364</v>
      </c>
      <c r="C533" s="4">
        <v>43975</v>
      </c>
      <c r="D533">
        <v>9</v>
      </c>
      <c r="E533" t="s">
        <v>41</v>
      </c>
      <c r="F533" t="s">
        <v>52</v>
      </c>
      <c r="G533" t="s">
        <v>55</v>
      </c>
      <c r="H533" t="s">
        <v>58</v>
      </c>
      <c r="I533" s="4">
        <v>43577</v>
      </c>
      <c r="J533">
        <v>2</v>
      </c>
      <c r="L533" s="4"/>
      <c r="M533" s="4"/>
      <c r="N533">
        <v>2</v>
      </c>
      <c r="O533" t="s">
        <v>156</v>
      </c>
      <c r="P533" t="s">
        <v>318</v>
      </c>
      <c r="Q533">
        <v>2</v>
      </c>
      <c r="R533" t="s">
        <v>656</v>
      </c>
      <c r="S533" t="s">
        <v>1200</v>
      </c>
      <c r="T533" t="s">
        <v>1724</v>
      </c>
      <c r="U533" t="s">
        <v>110</v>
      </c>
      <c r="V533" t="s">
        <v>2037</v>
      </c>
      <c r="W533">
        <v>350.88</v>
      </c>
      <c r="X533">
        <v>119.94</v>
      </c>
      <c r="Y533">
        <v>2</v>
      </c>
      <c r="Z533" t="s">
        <v>2183</v>
      </c>
      <c r="AA533" t="s">
        <v>2465</v>
      </c>
      <c r="AF533" s="4"/>
      <c r="AG533" s="4"/>
      <c r="AH533" t="s">
        <v>86</v>
      </c>
      <c r="AI533" t="s">
        <v>248</v>
      </c>
      <c r="AJ533" t="s">
        <v>584</v>
      </c>
      <c r="AK533" t="s">
        <v>1062</v>
      </c>
      <c r="AL533" t="s">
        <v>1665</v>
      </c>
      <c r="AM533" t="s">
        <v>67</v>
      </c>
      <c r="AN533" t="s">
        <v>1577</v>
      </c>
      <c r="AO533" t="s">
        <v>530</v>
      </c>
      <c r="AP533" t="s">
        <v>2367</v>
      </c>
      <c r="AQ533" t="str">
        <f t="shared" si="8"/>
        <v>386364439759yesFemale435772350.88119.9478261.97324.9916</v>
      </c>
      <c r="AR533">
        <f>COUNTIF(AQ$2:AQ533,AQ533)</f>
        <v>1</v>
      </c>
    </row>
    <row r="534" spans="1:44" x14ac:dyDescent="0.25">
      <c r="A534">
        <v>386</v>
      </c>
      <c r="B534">
        <v>364</v>
      </c>
      <c r="C534" s="4">
        <v>43975</v>
      </c>
      <c r="D534">
        <v>9</v>
      </c>
      <c r="E534" t="s">
        <v>41</v>
      </c>
      <c r="F534" t="s">
        <v>52</v>
      </c>
      <c r="G534" t="s">
        <v>55</v>
      </c>
      <c r="H534" t="s">
        <v>58</v>
      </c>
      <c r="I534" s="4">
        <v>43577</v>
      </c>
      <c r="J534">
        <v>2</v>
      </c>
      <c r="L534" s="4"/>
      <c r="M534" s="4"/>
      <c r="N534">
        <v>2</v>
      </c>
      <c r="O534" t="s">
        <v>156</v>
      </c>
      <c r="P534" t="s">
        <v>318</v>
      </c>
      <c r="Q534">
        <v>2</v>
      </c>
      <c r="R534" t="s">
        <v>656</v>
      </c>
      <c r="S534" t="s">
        <v>1200</v>
      </c>
      <c r="T534" t="s">
        <v>1724</v>
      </c>
      <c r="U534" t="s">
        <v>110</v>
      </c>
      <c r="V534" t="s">
        <v>2037</v>
      </c>
      <c r="W534">
        <v>350.88</v>
      </c>
      <c r="X534">
        <v>119.94</v>
      </c>
      <c r="Y534">
        <v>2</v>
      </c>
      <c r="Z534" t="s">
        <v>2183</v>
      </c>
      <c r="AA534" t="s">
        <v>2465</v>
      </c>
      <c r="AF534" s="4"/>
      <c r="AG534" s="4"/>
      <c r="AH534" t="s">
        <v>80</v>
      </c>
      <c r="AI534" t="s">
        <v>242</v>
      </c>
      <c r="AJ534" t="s">
        <v>508</v>
      </c>
      <c r="AK534" t="s">
        <v>1071</v>
      </c>
      <c r="AL534" t="s">
        <v>1587</v>
      </c>
      <c r="AM534" t="s">
        <v>67</v>
      </c>
      <c r="AN534" t="s">
        <v>1548</v>
      </c>
      <c r="AO534" t="s">
        <v>79</v>
      </c>
      <c r="AP534" t="s">
        <v>2349</v>
      </c>
      <c r="AQ534" t="str">
        <f t="shared" si="8"/>
        <v>386364439759yesFemale435772350.88119.94212354.99314.994</v>
      </c>
      <c r="AR534">
        <f>COUNTIF(AQ$2:AQ534,AQ534)</f>
        <v>1</v>
      </c>
    </row>
    <row r="535" spans="1:44" x14ac:dyDescent="0.25">
      <c r="A535">
        <v>387</v>
      </c>
      <c r="B535">
        <v>475</v>
      </c>
      <c r="C535" s="4">
        <v>43975</v>
      </c>
      <c r="D535">
        <v>4</v>
      </c>
      <c r="E535" t="s">
        <v>40</v>
      </c>
      <c r="F535" t="s">
        <v>51</v>
      </c>
      <c r="G535" t="s">
        <v>56</v>
      </c>
      <c r="H535" t="s">
        <v>57</v>
      </c>
      <c r="I535" s="4">
        <v>43970</v>
      </c>
      <c r="J535">
        <v>9</v>
      </c>
      <c r="K535" t="s">
        <v>59</v>
      </c>
      <c r="L535" s="4">
        <v>43952</v>
      </c>
      <c r="M535" s="4">
        <v>44075</v>
      </c>
      <c r="N535">
        <v>1</v>
      </c>
      <c r="O535" t="s">
        <v>69</v>
      </c>
      <c r="P535" t="s">
        <v>231</v>
      </c>
      <c r="Q535">
        <v>1</v>
      </c>
      <c r="R535" t="s">
        <v>531</v>
      </c>
      <c r="S535" t="s">
        <v>1093</v>
      </c>
      <c r="T535" t="s">
        <v>1620</v>
      </c>
      <c r="U535" t="s">
        <v>69</v>
      </c>
      <c r="V535" t="s">
        <v>1577</v>
      </c>
      <c r="W535">
        <v>89.99</v>
      </c>
      <c r="X535">
        <v>24.99</v>
      </c>
      <c r="Y535">
        <v>1</v>
      </c>
      <c r="Z535" t="s">
        <v>67</v>
      </c>
      <c r="AA535" t="s">
        <v>2373</v>
      </c>
      <c r="AF535" s="4"/>
      <c r="AG535" s="4"/>
      <c r="AH535" t="s">
        <v>69</v>
      </c>
      <c r="AI535" t="s">
        <v>231</v>
      </c>
      <c r="AJ535" t="s">
        <v>531</v>
      </c>
      <c r="AK535" t="s">
        <v>1093</v>
      </c>
      <c r="AL535" t="s">
        <v>1620</v>
      </c>
      <c r="AM535" t="s">
        <v>69</v>
      </c>
      <c r="AN535" t="s">
        <v>1577</v>
      </c>
      <c r="AO535" t="s">
        <v>67</v>
      </c>
      <c r="AP535" t="s">
        <v>2373</v>
      </c>
      <c r="AQ535" t="str">
        <f t="shared" si="8"/>
        <v>387475439754noMale439709Google Ads439524407589.9924.99112789.99124.993</v>
      </c>
      <c r="AR535">
        <f>COUNTIF(AQ$2:AQ535,AQ535)</f>
        <v>1</v>
      </c>
    </row>
    <row r="536" spans="1:44" x14ac:dyDescent="0.25">
      <c r="A536">
        <v>388</v>
      </c>
      <c r="B536">
        <v>274</v>
      </c>
      <c r="C536" s="4">
        <v>43976</v>
      </c>
      <c r="D536">
        <v>10</v>
      </c>
      <c r="E536" t="s">
        <v>42</v>
      </c>
      <c r="F536" t="s">
        <v>53</v>
      </c>
      <c r="G536" t="s">
        <v>55</v>
      </c>
      <c r="H536" t="s">
        <v>57</v>
      </c>
      <c r="I536" s="4">
        <v>43679</v>
      </c>
      <c r="J536">
        <v>2</v>
      </c>
      <c r="K536" t="s">
        <v>60</v>
      </c>
      <c r="L536" s="4">
        <v>43615</v>
      </c>
      <c r="M536" s="4">
        <v>43830</v>
      </c>
      <c r="N536">
        <v>2</v>
      </c>
      <c r="O536" t="s">
        <v>157</v>
      </c>
      <c r="P536" t="s">
        <v>319</v>
      </c>
      <c r="Q536">
        <v>2</v>
      </c>
      <c r="R536" t="s">
        <v>657</v>
      </c>
      <c r="S536" t="s">
        <v>1201</v>
      </c>
      <c r="T536" t="s">
        <v>1725</v>
      </c>
      <c r="U536" t="s">
        <v>75</v>
      </c>
      <c r="V536" t="s">
        <v>2042</v>
      </c>
      <c r="W536">
        <v>371.55</v>
      </c>
      <c r="X536">
        <v>59.95</v>
      </c>
      <c r="Y536">
        <v>2</v>
      </c>
      <c r="Z536" t="s">
        <v>2128</v>
      </c>
      <c r="AA536" t="s">
        <v>2403</v>
      </c>
      <c r="AF536" s="4"/>
      <c r="AG536" s="4"/>
      <c r="AH536" t="s">
        <v>80</v>
      </c>
      <c r="AI536" t="s">
        <v>242</v>
      </c>
      <c r="AJ536" t="s">
        <v>620</v>
      </c>
      <c r="AK536" t="s">
        <v>1170</v>
      </c>
      <c r="AL536" t="s">
        <v>1696</v>
      </c>
      <c r="AM536" t="s">
        <v>80</v>
      </c>
      <c r="AN536" t="s">
        <v>1548</v>
      </c>
      <c r="AO536" t="s">
        <v>79</v>
      </c>
      <c r="AP536" t="s">
        <v>2349</v>
      </c>
      <c r="AQ536" t="str">
        <f t="shared" si="8"/>
        <v>3882744397610yesMale436792Facebook4361543830371.5559.95292120.99214.994</v>
      </c>
      <c r="AR536">
        <f>COUNTIF(AQ$2:AQ536,AQ536)</f>
        <v>1</v>
      </c>
    </row>
    <row r="537" spans="1:44" x14ac:dyDescent="0.25">
      <c r="A537">
        <v>388</v>
      </c>
      <c r="B537">
        <v>274</v>
      </c>
      <c r="C537" s="4">
        <v>43976</v>
      </c>
      <c r="D537">
        <v>10</v>
      </c>
      <c r="E537" t="s">
        <v>42</v>
      </c>
      <c r="F537" t="s">
        <v>53</v>
      </c>
      <c r="G537" t="s">
        <v>55</v>
      </c>
      <c r="H537" t="s">
        <v>57</v>
      </c>
      <c r="I537" s="4">
        <v>43679</v>
      </c>
      <c r="J537">
        <v>2</v>
      </c>
      <c r="K537" t="s">
        <v>60</v>
      </c>
      <c r="L537" s="4">
        <v>43615</v>
      </c>
      <c r="M537" s="4">
        <v>43830</v>
      </c>
      <c r="N537">
        <v>2</v>
      </c>
      <c r="O537" t="s">
        <v>157</v>
      </c>
      <c r="P537" t="s">
        <v>319</v>
      </c>
      <c r="Q537">
        <v>2</v>
      </c>
      <c r="R537" t="s">
        <v>657</v>
      </c>
      <c r="S537" t="s">
        <v>1201</v>
      </c>
      <c r="T537" t="s">
        <v>1725</v>
      </c>
      <c r="U537" t="s">
        <v>75</v>
      </c>
      <c r="V537" t="s">
        <v>2042</v>
      </c>
      <c r="W537">
        <v>371.55</v>
      </c>
      <c r="X537">
        <v>59.95</v>
      </c>
      <c r="Y537">
        <v>2</v>
      </c>
      <c r="Z537" t="s">
        <v>2128</v>
      </c>
      <c r="AA537" t="s">
        <v>2403</v>
      </c>
      <c r="AF537" s="4"/>
      <c r="AG537" s="4"/>
      <c r="AH537" t="s">
        <v>90</v>
      </c>
      <c r="AI537" t="s">
        <v>252</v>
      </c>
      <c r="AJ537" t="s">
        <v>449</v>
      </c>
      <c r="AK537" t="s">
        <v>1011</v>
      </c>
      <c r="AL537" t="s">
        <v>1541</v>
      </c>
      <c r="AM537" t="s">
        <v>67</v>
      </c>
      <c r="AN537" t="s">
        <v>1562</v>
      </c>
      <c r="AO537" t="s">
        <v>410</v>
      </c>
      <c r="AP537" t="s">
        <v>2359</v>
      </c>
      <c r="AQ537" t="str">
        <f t="shared" si="8"/>
        <v>3882744397610yesMale436792Facebook4361543830371.5559.95614743.1939.9920</v>
      </c>
      <c r="AR537">
        <f>COUNTIF(AQ$2:AQ537,AQ537)</f>
        <v>1</v>
      </c>
    </row>
    <row r="538" spans="1:44" x14ac:dyDescent="0.25">
      <c r="A538">
        <v>389</v>
      </c>
      <c r="B538">
        <v>340</v>
      </c>
      <c r="C538" s="4">
        <v>43976</v>
      </c>
      <c r="D538">
        <v>7</v>
      </c>
      <c r="E538" t="s">
        <v>35</v>
      </c>
      <c r="F538" t="s">
        <v>46</v>
      </c>
      <c r="G538" t="s">
        <v>55</v>
      </c>
      <c r="H538" t="s">
        <v>58</v>
      </c>
      <c r="I538" s="4">
        <v>43671</v>
      </c>
      <c r="J538">
        <v>2</v>
      </c>
      <c r="K538" t="s">
        <v>60</v>
      </c>
      <c r="L538" s="4">
        <v>43615</v>
      </c>
      <c r="M538" s="4">
        <v>43830</v>
      </c>
      <c r="N538">
        <v>1</v>
      </c>
      <c r="O538" t="s">
        <v>90</v>
      </c>
      <c r="P538" t="s">
        <v>252</v>
      </c>
      <c r="Q538">
        <v>1</v>
      </c>
      <c r="R538" t="s">
        <v>501</v>
      </c>
      <c r="S538" t="s">
        <v>1064</v>
      </c>
      <c r="T538" t="s">
        <v>1592</v>
      </c>
      <c r="U538" t="s">
        <v>80</v>
      </c>
      <c r="V538" t="s">
        <v>1562</v>
      </c>
      <c r="W538">
        <v>17.920000000000002</v>
      </c>
      <c r="X538">
        <v>19.98</v>
      </c>
      <c r="Y538">
        <v>1</v>
      </c>
      <c r="Z538" t="s">
        <v>410</v>
      </c>
      <c r="AA538" t="s">
        <v>2359</v>
      </c>
      <c r="AF538" s="4"/>
      <c r="AG538" s="4"/>
      <c r="AH538" t="s">
        <v>90</v>
      </c>
      <c r="AI538" t="s">
        <v>252</v>
      </c>
      <c r="AJ538" t="s">
        <v>501</v>
      </c>
      <c r="AK538" t="s">
        <v>1064</v>
      </c>
      <c r="AL538" t="s">
        <v>1592</v>
      </c>
      <c r="AM538" t="s">
        <v>80</v>
      </c>
      <c r="AN538" t="s">
        <v>1562</v>
      </c>
      <c r="AO538" t="s">
        <v>410</v>
      </c>
      <c r="AP538" t="s">
        <v>2359</v>
      </c>
      <c r="AQ538" t="str">
        <f t="shared" si="8"/>
        <v>389340439767yesFemale436712Facebook436154383017.9219.9861618.9629.9920</v>
      </c>
      <c r="AR538">
        <f>COUNTIF(AQ$2:AQ538,AQ538)</f>
        <v>1</v>
      </c>
    </row>
    <row r="539" spans="1:44" x14ac:dyDescent="0.25">
      <c r="A539">
        <v>390</v>
      </c>
      <c r="B539">
        <v>52</v>
      </c>
      <c r="C539" s="4">
        <v>43977</v>
      </c>
      <c r="D539">
        <v>11</v>
      </c>
      <c r="E539" t="s">
        <v>37</v>
      </c>
      <c r="F539" t="s">
        <v>48</v>
      </c>
      <c r="G539" t="s">
        <v>55</v>
      </c>
      <c r="H539" t="s">
        <v>57</v>
      </c>
      <c r="I539" s="4">
        <v>43864</v>
      </c>
      <c r="J539">
        <v>5</v>
      </c>
      <c r="K539" t="s">
        <v>60</v>
      </c>
      <c r="L539" s="4">
        <v>43831</v>
      </c>
      <c r="M539" s="4">
        <v>43921</v>
      </c>
      <c r="N539">
        <v>2</v>
      </c>
      <c r="O539" t="s">
        <v>75</v>
      </c>
      <c r="P539" t="s">
        <v>237</v>
      </c>
      <c r="Q539">
        <v>2</v>
      </c>
      <c r="R539" t="s">
        <v>658</v>
      </c>
      <c r="S539" t="s">
        <v>1202</v>
      </c>
      <c r="T539" t="s">
        <v>1726</v>
      </c>
      <c r="U539" t="s">
        <v>85</v>
      </c>
      <c r="V539" t="s">
        <v>1869</v>
      </c>
      <c r="W539">
        <v>50.47</v>
      </c>
      <c r="X539">
        <v>44.97</v>
      </c>
      <c r="Y539">
        <v>2</v>
      </c>
      <c r="Z539" t="s">
        <v>2184</v>
      </c>
      <c r="AA539" t="s">
        <v>2466</v>
      </c>
      <c r="AF539" s="4"/>
      <c r="AG539" s="4"/>
      <c r="AH539" t="s">
        <v>80</v>
      </c>
      <c r="AI539" t="s">
        <v>242</v>
      </c>
      <c r="AJ539" t="s">
        <v>84</v>
      </c>
      <c r="AK539" t="s">
        <v>990</v>
      </c>
      <c r="AL539" t="s">
        <v>1523</v>
      </c>
      <c r="AM539" t="s">
        <v>69</v>
      </c>
      <c r="AN539" t="s">
        <v>1548</v>
      </c>
      <c r="AO539" t="s">
        <v>79</v>
      </c>
      <c r="AP539" t="s">
        <v>2349</v>
      </c>
      <c r="AQ539" t="str">
        <f t="shared" si="8"/>
        <v>390524397711yesMale438645Facebook438314392150.4744.972910.49114.994</v>
      </c>
      <c r="AR539">
        <f>COUNTIF(AQ$2:AQ539,AQ539)</f>
        <v>1</v>
      </c>
    </row>
    <row r="540" spans="1:44" x14ac:dyDescent="0.25">
      <c r="A540">
        <v>390</v>
      </c>
      <c r="B540">
        <v>52</v>
      </c>
      <c r="C540" s="4">
        <v>43977</v>
      </c>
      <c r="D540">
        <v>11</v>
      </c>
      <c r="E540" t="s">
        <v>37</v>
      </c>
      <c r="F540" t="s">
        <v>48</v>
      </c>
      <c r="G540" t="s">
        <v>55</v>
      </c>
      <c r="H540" t="s">
        <v>57</v>
      </c>
      <c r="I540" s="4">
        <v>43864</v>
      </c>
      <c r="J540">
        <v>5</v>
      </c>
      <c r="K540" t="s">
        <v>60</v>
      </c>
      <c r="L540" s="4">
        <v>43831</v>
      </c>
      <c r="M540" s="4">
        <v>43921</v>
      </c>
      <c r="N540">
        <v>2</v>
      </c>
      <c r="O540" t="s">
        <v>75</v>
      </c>
      <c r="P540" t="s">
        <v>237</v>
      </c>
      <c r="Q540">
        <v>2</v>
      </c>
      <c r="R540" t="s">
        <v>658</v>
      </c>
      <c r="S540" t="s">
        <v>1202</v>
      </c>
      <c r="T540" t="s">
        <v>1726</v>
      </c>
      <c r="U540" t="s">
        <v>85</v>
      </c>
      <c r="V540" t="s">
        <v>1869</v>
      </c>
      <c r="W540">
        <v>50.47</v>
      </c>
      <c r="X540">
        <v>44.97</v>
      </c>
      <c r="Y540">
        <v>2</v>
      </c>
      <c r="Z540" t="s">
        <v>2184</v>
      </c>
      <c r="AA540" t="s">
        <v>2466</v>
      </c>
      <c r="AF540" s="4"/>
      <c r="AG540" s="4"/>
      <c r="AH540" t="s">
        <v>67</v>
      </c>
      <c r="AI540" t="s">
        <v>229</v>
      </c>
      <c r="AJ540" t="s">
        <v>573</v>
      </c>
      <c r="AK540" t="s">
        <v>1131</v>
      </c>
      <c r="AL540" t="s">
        <v>1517</v>
      </c>
      <c r="AM540" t="s">
        <v>80</v>
      </c>
      <c r="AN540" t="s">
        <v>1548</v>
      </c>
      <c r="AO540" t="s">
        <v>872</v>
      </c>
      <c r="AP540" t="s">
        <v>2388</v>
      </c>
      <c r="AQ540" t="str">
        <f t="shared" si="8"/>
        <v>390524397711yesMale438645Facebook438314392150.4744.9734619.99214.9919</v>
      </c>
      <c r="AR540">
        <f>COUNTIF(AQ$2:AQ540,AQ540)</f>
        <v>1</v>
      </c>
    </row>
    <row r="541" spans="1:44" x14ac:dyDescent="0.25">
      <c r="A541">
        <v>391</v>
      </c>
      <c r="B541">
        <v>79</v>
      </c>
      <c r="C541" s="4">
        <v>43977</v>
      </c>
      <c r="D541">
        <v>7</v>
      </c>
      <c r="E541" t="s">
        <v>35</v>
      </c>
      <c r="F541" t="s">
        <v>46</v>
      </c>
      <c r="G541" t="s">
        <v>56</v>
      </c>
      <c r="H541" t="s">
        <v>58</v>
      </c>
      <c r="I541" s="4">
        <v>43735</v>
      </c>
      <c r="J541">
        <v>3</v>
      </c>
      <c r="K541" t="s">
        <v>59</v>
      </c>
      <c r="L541" s="4">
        <v>43615</v>
      </c>
      <c r="M541" s="4">
        <v>43830</v>
      </c>
      <c r="N541">
        <v>2</v>
      </c>
      <c r="O541" t="s">
        <v>66</v>
      </c>
      <c r="P541" t="s">
        <v>228</v>
      </c>
      <c r="Q541">
        <v>2</v>
      </c>
      <c r="R541" t="s">
        <v>659</v>
      </c>
      <c r="S541" t="s">
        <v>1203</v>
      </c>
      <c r="T541" t="s">
        <v>1727</v>
      </c>
      <c r="U541" t="s">
        <v>109</v>
      </c>
      <c r="V541" t="s">
        <v>2030</v>
      </c>
      <c r="W541">
        <v>137.44999999999999</v>
      </c>
      <c r="X541">
        <v>74.959999999999994</v>
      </c>
      <c r="Y541">
        <v>2</v>
      </c>
      <c r="Z541" t="s">
        <v>2185</v>
      </c>
      <c r="AA541" t="s">
        <v>2467</v>
      </c>
      <c r="AF541" s="4"/>
      <c r="AG541" s="4"/>
      <c r="AH541" t="s">
        <v>70</v>
      </c>
      <c r="AI541" t="s">
        <v>232</v>
      </c>
      <c r="AJ541" t="s">
        <v>594</v>
      </c>
      <c r="AK541" t="s">
        <v>1077</v>
      </c>
      <c r="AL541" t="s">
        <v>519</v>
      </c>
      <c r="AM541" t="s">
        <v>67</v>
      </c>
      <c r="AN541" t="s">
        <v>1517</v>
      </c>
      <c r="AO541" t="s">
        <v>432</v>
      </c>
      <c r="AP541" t="s">
        <v>2331</v>
      </c>
      <c r="AQ541" t="str">
        <f t="shared" si="8"/>
        <v>39179439777noFemale437353Google Ads4361543830137.4574.96513441319.9921</v>
      </c>
      <c r="AR541">
        <f>COUNTIF(AQ$2:AQ541,AQ541)</f>
        <v>1</v>
      </c>
    </row>
    <row r="542" spans="1:44" x14ac:dyDescent="0.25">
      <c r="A542">
        <v>391</v>
      </c>
      <c r="B542">
        <v>79</v>
      </c>
      <c r="C542" s="4">
        <v>43977</v>
      </c>
      <c r="D542">
        <v>7</v>
      </c>
      <c r="E542" t="s">
        <v>35</v>
      </c>
      <c r="F542" t="s">
        <v>46</v>
      </c>
      <c r="G542" t="s">
        <v>56</v>
      </c>
      <c r="H542" t="s">
        <v>58</v>
      </c>
      <c r="I542" s="4">
        <v>43735</v>
      </c>
      <c r="J542">
        <v>3</v>
      </c>
      <c r="K542" t="s">
        <v>59</v>
      </c>
      <c r="L542" s="4">
        <v>43615</v>
      </c>
      <c r="M542" s="4">
        <v>43830</v>
      </c>
      <c r="N542">
        <v>2</v>
      </c>
      <c r="O542" t="s">
        <v>66</v>
      </c>
      <c r="P542" t="s">
        <v>228</v>
      </c>
      <c r="Q542">
        <v>2</v>
      </c>
      <c r="R542" t="s">
        <v>659</v>
      </c>
      <c r="S542" t="s">
        <v>1203</v>
      </c>
      <c r="T542" t="s">
        <v>1727</v>
      </c>
      <c r="U542" t="s">
        <v>109</v>
      </c>
      <c r="V542" t="s">
        <v>2030</v>
      </c>
      <c r="W542">
        <v>137.44999999999999</v>
      </c>
      <c r="X542">
        <v>74.959999999999994</v>
      </c>
      <c r="Y542">
        <v>2</v>
      </c>
      <c r="Z542" t="s">
        <v>2185</v>
      </c>
      <c r="AA542" t="s">
        <v>2467</v>
      </c>
      <c r="AF542" s="4"/>
      <c r="AG542" s="4"/>
      <c r="AH542" t="s">
        <v>80</v>
      </c>
      <c r="AI542" t="s">
        <v>242</v>
      </c>
      <c r="AJ542" t="s">
        <v>598</v>
      </c>
      <c r="AK542" t="s">
        <v>1118</v>
      </c>
      <c r="AL542" t="s">
        <v>1675</v>
      </c>
      <c r="AM542" t="s">
        <v>69</v>
      </c>
      <c r="AN542" t="s">
        <v>1548</v>
      </c>
      <c r="AO542" t="s">
        <v>70</v>
      </c>
      <c r="AP542" t="s">
        <v>2341</v>
      </c>
      <c r="AQ542" t="str">
        <f t="shared" si="8"/>
        <v>39179439777noFemale437353Google Ads4361543830137.4574.9623514.45114.995</v>
      </c>
      <c r="AR542">
        <f>COUNTIF(AQ$2:AQ542,AQ542)</f>
        <v>1</v>
      </c>
    </row>
    <row r="543" spans="1:44" x14ac:dyDescent="0.25">
      <c r="A543">
        <v>392</v>
      </c>
      <c r="B543">
        <v>429</v>
      </c>
      <c r="C543" s="4">
        <v>43977</v>
      </c>
      <c r="D543">
        <v>9</v>
      </c>
      <c r="E543" t="s">
        <v>41</v>
      </c>
      <c r="F543" t="s">
        <v>52</v>
      </c>
      <c r="G543" t="s">
        <v>55</v>
      </c>
      <c r="H543" t="s">
        <v>58</v>
      </c>
      <c r="I543" s="4">
        <v>43808</v>
      </c>
      <c r="J543">
        <v>3</v>
      </c>
      <c r="K543" t="s">
        <v>59</v>
      </c>
      <c r="L543" s="4">
        <v>43615</v>
      </c>
      <c r="M543" s="4">
        <v>43830</v>
      </c>
      <c r="N543">
        <v>1</v>
      </c>
      <c r="O543" t="s">
        <v>67</v>
      </c>
      <c r="P543" t="s">
        <v>229</v>
      </c>
      <c r="Q543">
        <v>1</v>
      </c>
      <c r="R543" t="s">
        <v>445</v>
      </c>
      <c r="S543" t="s">
        <v>1007</v>
      </c>
      <c r="T543" t="s">
        <v>1533</v>
      </c>
      <c r="U543" t="s">
        <v>80</v>
      </c>
      <c r="V543" t="s">
        <v>1548</v>
      </c>
      <c r="W543">
        <v>119.98</v>
      </c>
      <c r="X543">
        <v>29.98</v>
      </c>
      <c r="Y543">
        <v>1</v>
      </c>
      <c r="Z543" t="s">
        <v>79</v>
      </c>
      <c r="AA543" t="s">
        <v>2349</v>
      </c>
      <c r="AF543" s="4"/>
      <c r="AG543" s="4"/>
      <c r="AH543" t="s">
        <v>67</v>
      </c>
      <c r="AI543" t="s">
        <v>229</v>
      </c>
      <c r="AJ543" t="s">
        <v>445</v>
      </c>
      <c r="AK543" t="s">
        <v>1007</v>
      </c>
      <c r="AL543" t="s">
        <v>1533</v>
      </c>
      <c r="AM543" t="s">
        <v>80</v>
      </c>
      <c r="AN543" t="s">
        <v>1548</v>
      </c>
      <c r="AO543" t="s">
        <v>79</v>
      </c>
      <c r="AP543" t="s">
        <v>2349</v>
      </c>
      <c r="AQ543" t="str">
        <f t="shared" si="8"/>
        <v>392429439779yesFemale438083Google Ads4361543830119.9829.98310459.99214.994</v>
      </c>
      <c r="AR543">
        <f>COUNTIF(AQ$2:AQ543,AQ543)</f>
        <v>1</v>
      </c>
    </row>
    <row r="544" spans="1:44" x14ac:dyDescent="0.25">
      <c r="A544">
        <v>393</v>
      </c>
      <c r="B544">
        <v>94</v>
      </c>
      <c r="C544" s="4">
        <v>43978</v>
      </c>
      <c r="D544">
        <v>10</v>
      </c>
      <c r="E544" t="s">
        <v>42</v>
      </c>
      <c r="F544" t="s">
        <v>53</v>
      </c>
      <c r="G544" t="s">
        <v>56</v>
      </c>
      <c r="H544" t="s">
        <v>57</v>
      </c>
      <c r="I544" s="4">
        <v>43844</v>
      </c>
      <c r="J544">
        <v>15</v>
      </c>
      <c r="K544" t="s">
        <v>62</v>
      </c>
      <c r="L544" s="4">
        <v>43615</v>
      </c>
      <c r="M544" s="4">
        <v>44413</v>
      </c>
      <c r="N544">
        <v>1</v>
      </c>
      <c r="O544" t="s">
        <v>110</v>
      </c>
      <c r="P544" t="s">
        <v>272</v>
      </c>
      <c r="Q544">
        <v>1</v>
      </c>
      <c r="R544" t="s">
        <v>660</v>
      </c>
      <c r="S544" t="s">
        <v>1204</v>
      </c>
      <c r="T544" t="s">
        <v>1728</v>
      </c>
      <c r="U544" t="s">
        <v>88</v>
      </c>
      <c r="V544" t="s">
        <v>1869</v>
      </c>
      <c r="W544">
        <v>83.96</v>
      </c>
      <c r="X544">
        <v>59.96</v>
      </c>
      <c r="Y544">
        <v>1</v>
      </c>
      <c r="Z544" t="s">
        <v>577</v>
      </c>
      <c r="AA544" t="s">
        <v>2468</v>
      </c>
      <c r="AF544" s="4"/>
      <c r="AG544" s="4"/>
      <c r="AH544" t="s">
        <v>67</v>
      </c>
      <c r="AI544" t="s">
        <v>229</v>
      </c>
      <c r="AJ544" t="s">
        <v>847</v>
      </c>
      <c r="AK544" t="s">
        <v>1384</v>
      </c>
      <c r="AL544" t="s">
        <v>1900</v>
      </c>
      <c r="AM544" t="s">
        <v>80</v>
      </c>
      <c r="AN544" t="s">
        <v>1548</v>
      </c>
      <c r="AO544" t="s">
        <v>872</v>
      </c>
      <c r="AP544" t="s">
        <v>2388</v>
      </c>
      <c r="AQ544" t="str">
        <f t="shared" si="8"/>
        <v>393944397810noMale4384415Organic436154441383.9659.9635720.99214.9919</v>
      </c>
      <c r="AR544">
        <f>COUNTIF(AQ$2:AQ544,AQ544)</f>
        <v>1</v>
      </c>
    </row>
    <row r="545" spans="1:44" x14ac:dyDescent="0.25">
      <c r="A545">
        <v>394</v>
      </c>
      <c r="B545">
        <v>61</v>
      </c>
      <c r="C545" s="4">
        <v>43979</v>
      </c>
      <c r="D545">
        <v>7</v>
      </c>
      <c r="E545" t="s">
        <v>35</v>
      </c>
      <c r="F545" t="s">
        <v>46</v>
      </c>
      <c r="G545" t="s">
        <v>56</v>
      </c>
      <c r="H545" t="s">
        <v>57</v>
      </c>
      <c r="I545" s="4">
        <v>43703</v>
      </c>
      <c r="J545">
        <v>2</v>
      </c>
      <c r="K545" t="s">
        <v>60</v>
      </c>
      <c r="L545" s="4">
        <v>43615</v>
      </c>
      <c r="M545" s="4">
        <v>43830</v>
      </c>
      <c r="N545">
        <v>1</v>
      </c>
      <c r="O545" t="s">
        <v>86</v>
      </c>
      <c r="P545" t="s">
        <v>248</v>
      </c>
      <c r="Q545">
        <v>1</v>
      </c>
      <c r="R545" t="s">
        <v>441</v>
      </c>
      <c r="S545" t="s">
        <v>1003</v>
      </c>
      <c r="T545" t="s">
        <v>1535</v>
      </c>
      <c r="U545" t="s">
        <v>69</v>
      </c>
      <c r="V545" t="s">
        <v>1577</v>
      </c>
      <c r="W545">
        <v>43.99</v>
      </c>
      <c r="X545">
        <v>24.99</v>
      </c>
      <c r="Y545">
        <v>1</v>
      </c>
      <c r="Z545" t="s">
        <v>530</v>
      </c>
      <c r="AA545" t="s">
        <v>2367</v>
      </c>
      <c r="AF545" s="4"/>
      <c r="AG545" s="4"/>
      <c r="AH545" t="s">
        <v>86</v>
      </c>
      <c r="AI545" t="s">
        <v>248</v>
      </c>
      <c r="AJ545" t="s">
        <v>441</v>
      </c>
      <c r="AK545" t="s">
        <v>2640</v>
      </c>
      <c r="AL545" t="s">
        <v>1535</v>
      </c>
      <c r="AM545" t="s">
        <v>69</v>
      </c>
      <c r="AN545" t="s">
        <v>1577</v>
      </c>
      <c r="AO545" t="s">
        <v>530</v>
      </c>
      <c r="AP545" t="s">
        <v>2367</v>
      </c>
      <c r="AQ545" t="str">
        <f t="shared" si="8"/>
        <v>39461439797noMale437032Facebook436154383043.9924.99710643.99124.9916</v>
      </c>
      <c r="AR545">
        <f>COUNTIF(AQ$2:AQ545,AQ545)</f>
        <v>1</v>
      </c>
    </row>
    <row r="546" spans="1:44" x14ac:dyDescent="0.25">
      <c r="A546">
        <v>395</v>
      </c>
      <c r="B546">
        <v>127</v>
      </c>
      <c r="C546" s="4">
        <v>43979</v>
      </c>
      <c r="D546">
        <v>5</v>
      </c>
      <c r="E546" t="s">
        <v>36</v>
      </c>
      <c r="F546" t="s">
        <v>47</v>
      </c>
      <c r="G546" t="s">
        <v>55</v>
      </c>
      <c r="H546" t="s">
        <v>58</v>
      </c>
      <c r="I546" s="4">
        <v>43587</v>
      </c>
      <c r="J546">
        <v>2</v>
      </c>
      <c r="L546" s="4"/>
      <c r="M546" s="4"/>
      <c r="N546">
        <v>1</v>
      </c>
      <c r="O546" t="s">
        <v>86</v>
      </c>
      <c r="P546" t="s">
        <v>248</v>
      </c>
      <c r="Q546">
        <v>1</v>
      </c>
      <c r="R546" t="s">
        <v>441</v>
      </c>
      <c r="S546" t="s">
        <v>1003</v>
      </c>
      <c r="T546" t="s">
        <v>1535</v>
      </c>
      <c r="U546" t="s">
        <v>69</v>
      </c>
      <c r="V546" t="s">
        <v>1577</v>
      </c>
      <c r="W546">
        <v>43.99</v>
      </c>
      <c r="X546">
        <v>24.99</v>
      </c>
      <c r="Y546">
        <v>1</v>
      </c>
      <c r="Z546" t="s">
        <v>530</v>
      </c>
      <c r="AA546" t="s">
        <v>2367</v>
      </c>
      <c r="AF546" s="4"/>
      <c r="AG546" s="4"/>
      <c r="AH546" t="s">
        <v>86</v>
      </c>
      <c r="AI546" t="s">
        <v>248</v>
      </c>
      <c r="AJ546" t="s">
        <v>441</v>
      </c>
      <c r="AK546" t="s">
        <v>2640</v>
      </c>
      <c r="AL546" t="s">
        <v>1535</v>
      </c>
      <c r="AM546" t="s">
        <v>69</v>
      </c>
      <c r="AN546" t="s">
        <v>1577</v>
      </c>
      <c r="AO546" t="s">
        <v>530</v>
      </c>
      <c r="AP546" t="s">
        <v>2367</v>
      </c>
      <c r="AQ546" t="str">
        <f t="shared" si="8"/>
        <v>395127439795yesFemale43587243.9924.99710643.99124.9916</v>
      </c>
      <c r="AR546">
        <f>COUNTIF(AQ$2:AQ546,AQ546)</f>
        <v>1</v>
      </c>
    </row>
    <row r="547" spans="1:44" x14ac:dyDescent="0.25">
      <c r="A547">
        <v>396</v>
      </c>
      <c r="B547">
        <v>227</v>
      </c>
      <c r="C547" s="4">
        <v>43980</v>
      </c>
      <c r="D547">
        <v>10</v>
      </c>
      <c r="E547" t="s">
        <v>42</v>
      </c>
      <c r="F547" t="s">
        <v>53</v>
      </c>
      <c r="G547" t="s">
        <v>56</v>
      </c>
      <c r="H547" t="s">
        <v>57</v>
      </c>
      <c r="I547" s="4">
        <v>43613</v>
      </c>
      <c r="J547">
        <v>2</v>
      </c>
      <c r="L547" s="4"/>
      <c r="M547" s="4"/>
      <c r="N547">
        <v>1</v>
      </c>
      <c r="O547" t="s">
        <v>70</v>
      </c>
      <c r="P547" t="s">
        <v>232</v>
      </c>
      <c r="Q547">
        <v>1</v>
      </c>
      <c r="R547" t="s">
        <v>440</v>
      </c>
      <c r="S547" t="s">
        <v>1002</v>
      </c>
      <c r="T547" t="s">
        <v>1534</v>
      </c>
      <c r="U547" t="s">
        <v>80</v>
      </c>
      <c r="V547" t="s">
        <v>1517</v>
      </c>
      <c r="W547">
        <v>45.9</v>
      </c>
      <c r="X547">
        <v>39.979999999999997</v>
      </c>
      <c r="Y547">
        <v>1</v>
      </c>
      <c r="Z547" t="s">
        <v>432</v>
      </c>
      <c r="AA547" t="s">
        <v>2331</v>
      </c>
      <c r="AF547" s="4"/>
      <c r="AG547" s="4"/>
      <c r="AH547" t="s">
        <v>70</v>
      </c>
      <c r="AI547" t="s">
        <v>232</v>
      </c>
      <c r="AJ547" t="s">
        <v>440</v>
      </c>
      <c r="AK547" t="s">
        <v>1002</v>
      </c>
      <c r="AL547" t="s">
        <v>1534</v>
      </c>
      <c r="AM547" t="s">
        <v>80</v>
      </c>
      <c r="AN547" t="s">
        <v>1517</v>
      </c>
      <c r="AO547" t="s">
        <v>432</v>
      </c>
      <c r="AP547" t="s">
        <v>2331</v>
      </c>
      <c r="AQ547" t="str">
        <f t="shared" si="8"/>
        <v>3962274398010noMale43613245.939.98517022.95219.9921</v>
      </c>
      <c r="AR547">
        <f>COUNTIF(AQ$2:AQ547,AQ547)</f>
        <v>1</v>
      </c>
    </row>
    <row r="548" spans="1:44" x14ac:dyDescent="0.25">
      <c r="A548">
        <v>397</v>
      </c>
      <c r="B548">
        <v>233</v>
      </c>
      <c r="C548" s="4">
        <v>43980</v>
      </c>
      <c r="D548">
        <v>2</v>
      </c>
      <c r="E548" t="s">
        <v>38</v>
      </c>
      <c r="F548" t="s">
        <v>49</v>
      </c>
      <c r="G548" t="s">
        <v>55</v>
      </c>
      <c r="H548" t="s">
        <v>57</v>
      </c>
      <c r="I548" s="4">
        <v>43719</v>
      </c>
      <c r="J548">
        <v>3</v>
      </c>
      <c r="K548" t="s">
        <v>59</v>
      </c>
      <c r="L548" s="4">
        <v>43615</v>
      </c>
      <c r="M548" s="4">
        <v>43830</v>
      </c>
      <c r="N548">
        <v>1</v>
      </c>
      <c r="O548" t="s">
        <v>79</v>
      </c>
      <c r="P548" t="s">
        <v>241</v>
      </c>
      <c r="Q548">
        <v>1</v>
      </c>
      <c r="R548" t="s">
        <v>515</v>
      </c>
      <c r="S548" t="s">
        <v>1078</v>
      </c>
      <c r="T548" t="s">
        <v>1587</v>
      </c>
      <c r="U548" t="s">
        <v>67</v>
      </c>
      <c r="V548" t="s">
        <v>1548</v>
      </c>
      <c r="W548">
        <v>164.97</v>
      </c>
      <c r="X548">
        <v>44.97</v>
      </c>
      <c r="Y548">
        <v>1</v>
      </c>
      <c r="Z548" t="s">
        <v>86</v>
      </c>
      <c r="AA548" t="s">
        <v>2350</v>
      </c>
      <c r="AF548" s="4"/>
      <c r="AG548" s="4"/>
      <c r="AH548" t="s">
        <v>79</v>
      </c>
      <c r="AI548" t="s">
        <v>241</v>
      </c>
      <c r="AJ548" t="s">
        <v>515</v>
      </c>
      <c r="AK548" t="s">
        <v>1078</v>
      </c>
      <c r="AL548" t="s">
        <v>1587</v>
      </c>
      <c r="AM548" t="s">
        <v>67</v>
      </c>
      <c r="AN548" t="s">
        <v>1548</v>
      </c>
      <c r="AO548" t="s">
        <v>86</v>
      </c>
      <c r="AP548" t="s">
        <v>2350</v>
      </c>
      <c r="AQ548" t="str">
        <f t="shared" si="8"/>
        <v>397233439802yesMale437193Google Ads4361543830164.9744.97414354.99314.997</v>
      </c>
      <c r="AR548">
        <f>COUNTIF(AQ$2:AQ548,AQ548)</f>
        <v>1</v>
      </c>
    </row>
    <row r="549" spans="1:44" x14ac:dyDescent="0.25">
      <c r="A549">
        <v>398</v>
      </c>
      <c r="B549">
        <v>195</v>
      </c>
      <c r="C549" s="4">
        <v>43981</v>
      </c>
      <c r="D549">
        <v>4</v>
      </c>
      <c r="E549" t="s">
        <v>40</v>
      </c>
      <c r="F549" t="s">
        <v>51</v>
      </c>
      <c r="G549" t="s">
        <v>56</v>
      </c>
      <c r="H549" t="s">
        <v>58</v>
      </c>
      <c r="I549" s="4">
        <v>43920</v>
      </c>
      <c r="J549">
        <v>7</v>
      </c>
      <c r="K549" t="s">
        <v>61</v>
      </c>
      <c r="L549" s="4">
        <v>43915</v>
      </c>
      <c r="M549" s="4">
        <v>44012</v>
      </c>
      <c r="N549">
        <v>1</v>
      </c>
      <c r="O549" t="s">
        <v>84</v>
      </c>
      <c r="P549" t="s">
        <v>246</v>
      </c>
      <c r="Q549">
        <v>1</v>
      </c>
      <c r="R549" t="s">
        <v>549</v>
      </c>
      <c r="S549" t="s">
        <v>1110</v>
      </c>
      <c r="T549" t="s">
        <v>1635</v>
      </c>
      <c r="U549" t="s">
        <v>67</v>
      </c>
      <c r="V549" t="s">
        <v>1548</v>
      </c>
      <c r="W549">
        <v>83.97</v>
      </c>
      <c r="X549">
        <v>44.97</v>
      </c>
      <c r="Y549">
        <v>1</v>
      </c>
      <c r="Z549" t="s">
        <v>410</v>
      </c>
      <c r="AA549" t="s">
        <v>2359</v>
      </c>
      <c r="AF549" s="4"/>
      <c r="AG549" s="4"/>
      <c r="AH549" t="s">
        <v>84</v>
      </c>
      <c r="AI549" t="s">
        <v>246</v>
      </c>
      <c r="AJ549" t="s">
        <v>549</v>
      </c>
      <c r="AK549" t="s">
        <v>1110</v>
      </c>
      <c r="AL549" t="s">
        <v>1635</v>
      </c>
      <c r="AM549" t="s">
        <v>67</v>
      </c>
      <c r="AN549" t="s">
        <v>1548</v>
      </c>
      <c r="AO549" t="s">
        <v>410</v>
      </c>
      <c r="AP549" t="s">
        <v>2359</v>
      </c>
      <c r="AQ549" t="str">
        <f t="shared" si="8"/>
        <v>398195439814noFemale439207YouTube439154401283.9744.9792227.99314.9920</v>
      </c>
      <c r="AR549">
        <f>COUNTIF(AQ$2:AQ549,AQ549)</f>
        <v>1</v>
      </c>
    </row>
    <row r="550" spans="1:44" x14ac:dyDescent="0.25">
      <c r="A550">
        <v>399</v>
      </c>
      <c r="B550">
        <v>374</v>
      </c>
      <c r="C550" s="4">
        <v>43981</v>
      </c>
      <c r="D550">
        <v>8</v>
      </c>
      <c r="E550" t="s">
        <v>43</v>
      </c>
      <c r="F550" t="s">
        <v>54</v>
      </c>
      <c r="G550" t="s">
        <v>55</v>
      </c>
      <c r="H550" t="s">
        <v>57</v>
      </c>
      <c r="I550" s="4">
        <v>43696</v>
      </c>
      <c r="J550">
        <v>3</v>
      </c>
      <c r="K550" t="s">
        <v>59</v>
      </c>
      <c r="L550" s="4">
        <v>43615</v>
      </c>
      <c r="M550" s="4">
        <v>43830</v>
      </c>
      <c r="N550">
        <v>2</v>
      </c>
      <c r="O550" t="s">
        <v>63</v>
      </c>
      <c r="P550" t="s">
        <v>225</v>
      </c>
      <c r="Q550">
        <v>2</v>
      </c>
      <c r="R550" t="s">
        <v>661</v>
      </c>
      <c r="S550" t="s">
        <v>1205</v>
      </c>
      <c r="T550" t="s">
        <v>1729</v>
      </c>
      <c r="U550" t="s">
        <v>88</v>
      </c>
      <c r="V550" t="s">
        <v>2030</v>
      </c>
      <c r="W550">
        <v>191.08</v>
      </c>
      <c r="X550">
        <v>69.959999999999994</v>
      </c>
      <c r="Y550">
        <v>2</v>
      </c>
      <c r="Z550" t="s">
        <v>2167</v>
      </c>
      <c r="AA550" t="s">
        <v>2447</v>
      </c>
      <c r="AF550" s="4"/>
      <c r="AG550" s="4"/>
      <c r="AH550" t="s">
        <v>70</v>
      </c>
      <c r="AI550" t="s">
        <v>232</v>
      </c>
      <c r="AJ550" t="s">
        <v>728</v>
      </c>
      <c r="AK550" t="s">
        <v>1178</v>
      </c>
      <c r="AL550" t="s">
        <v>1787</v>
      </c>
      <c r="AM550" t="s">
        <v>80</v>
      </c>
      <c r="AN550" t="s">
        <v>1517</v>
      </c>
      <c r="AO550" t="s">
        <v>673</v>
      </c>
      <c r="AP550" t="s">
        <v>2348</v>
      </c>
      <c r="AQ550" t="str">
        <f t="shared" si="8"/>
        <v>399374439818yesMale436963Google Ads4361543830191.0869.9655581.59219.9912</v>
      </c>
      <c r="AR550">
        <f>COUNTIF(AQ$2:AQ550,AQ550)</f>
        <v>1</v>
      </c>
    </row>
    <row r="551" spans="1:44" x14ac:dyDescent="0.25">
      <c r="A551">
        <v>399</v>
      </c>
      <c r="B551">
        <v>374</v>
      </c>
      <c r="C551" s="4">
        <v>43981</v>
      </c>
      <c r="D551">
        <v>8</v>
      </c>
      <c r="E551" t="s">
        <v>43</v>
      </c>
      <c r="F551" t="s">
        <v>54</v>
      </c>
      <c r="G551" t="s">
        <v>55</v>
      </c>
      <c r="H551" t="s">
        <v>57</v>
      </c>
      <c r="I551" s="4">
        <v>43696</v>
      </c>
      <c r="J551">
        <v>3</v>
      </c>
      <c r="K551" t="s">
        <v>59</v>
      </c>
      <c r="L551" s="4">
        <v>43615</v>
      </c>
      <c r="M551" s="4">
        <v>43830</v>
      </c>
      <c r="N551">
        <v>2</v>
      </c>
      <c r="O551" t="s">
        <v>63</v>
      </c>
      <c r="P551" t="s">
        <v>225</v>
      </c>
      <c r="Q551">
        <v>2</v>
      </c>
      <c r="R551" t="s">
        <v>661</v>
      </c>
      <c r="S551" t="s">
        <v>1205</v>
      </c>
      <c r="T551" t="s">
        <v>1729</v>
      </c>
      <c r="U551" t="s">
        <v>88</v>
      </c>
      <c r="V551" t="s">
        <v>2030</v>
      </c>
      <c r="W551">
        <v>191.08</v>
      </c>
      <c r="X551">
        <v>69.959999999999994</v>
      </c>
      <c r="Y551">
        <v>2</v>
      </c>
      <c r="Z551" t="s">
        <v>2167</v>
      </c>
      <c r="AA551" t="s">
        <v>2447</v>
      </c>
      <c r="AF551" s="4"/>
      <c r="AG551" s="4"/>
      <c r="AH551" t="s">
        <v>79</v>
      </c>
      <c r="AI551" t="s">
        <v>241</v>
      </c>
      <c r="AJ551" t="s">
        <v>634</v>
      </c>
      <c r="AK551" t="s">
        <v>1182</v>
      </c>
      <c r="AL551" t="s">
        <v>1614</v>
      </c>
      <c r="AM551" t="s">
        <v>80</v>
      </c>
      <c r="AN551" t="s">
        <v>1548</v>
      </c>
      <c r="AO551" t="s">
        <v>455</v>
      </c>
      <c r="AP551" t="s">
        <v>2340</v>
      </c>
      <c r="AQ551" t="str">
        <f t="shared" si="8"/>
        <v>399374439818yesMale436963Google Ads4361543830191.0869.96416413.95214.9915</v>
      </c>
      <c r="AR551">
        <f>COUNTIF(AQ$2:AQ551,AQ551)</f>
        <v>1</v>
      </c>
    </row>
    <row r="552" spans="1:44" x14ac:dyDescent="0.25">
      <c r="A552">
        <v>400</v>
      </c>
      <c r="B552">
        <v>440</v>
      </c>
      <c r="C552" s="4">
        <v>43981</v>
      </c>
      <c r="D552">
        <v>6</v>
      </c>
      <c r="E552" t="s">
        <v>33</v>
      </c>
      <c r="F552" t="s">
        <v>44</v>
      </c>
      <c r="G552" t="s">
        <v>55</v>
      </c>
      <c r="H552" t="s">
        <v>58</v>
      </c>
      <c r="I552" s="4">
        <v>43717</v>
      </c>
      <c r="J552">
        <v>1</v>
      </c>
      <c r="K552" t="s">
        <v>61</v>
      </c>
      <c r="L552" s="4">
        <v>43615</v>
      </c>
      <c r="M552" s="4">
        <v>43830</v>
      </c>
      <c r="N552">
        <v>3</v>
      </c>
      <c r="O552" t="s">
        <v>158</v>
      </c>
      <c r="P552" t="s">
        <v>320</v>
      </c>
      <c r="Q552">
        <v>3</v>
      </c>
      <c r="R552" t="s">
        <v>662</v>
      </c>
      <c r="S552" t="s">
        <v>1206</v>
      </c>
      <c r="T552" t="s">
        <v>1730</v>
      </c>
      <c r="U552" t="s">
        <v>1997</v>
      </c>
      <c r="V552" t="s">
        <v>2041</v>
      </c>
      <c r="W552">
        <v>229.87</v>
      </c>
      <c r="X552">
        <v>74.95</v>
      </c>
      <c r="Y552">
        <v>3</v>
      </c>
      <c r="Z552" t="s">
        <v>2186</v>
      </c>
      <c r="AA552" t="s">
        <v>2469</v>
      </c>
      <c r="AF552" s="4"/>
      <c r="AG552" s="4"/>
      <c r="AH552" t="s">
        <v>67</v>
      </c>
      <c r="AI552" t="s">
        <v>229</v>
      </c>
      <c r="AJ552" t="s">
        <v>391</v>
      </c>
      <c r="AK552" t="s">
        <v>953</v>
      </c>
      <c r="AL552" t="s">
        <v>1487</v>
      </c>
      <c r="AM552" t="s">
        <v>69</v>
      </c>
      <c r="AN552" t="s">
        <v>1548</v>
      </c>
      <c r="AO552" t="s">
        <v>90</v>
      </c>
      <c r="AP552" t="s">
        <v>2328</v>
      </c>
      <c r="AQ552" t="str">
        <f t="shared" ref="AQ552:AQ612" si="9">CONCATENATE($A552,$B552,$C552,$D552,$G552,$H552,$I552,$J552,$K552,$L552,$M552,$W552,$X552,$AB552,$AC552,$AD552,$AE552,$AF552,$AG552,$AH552,$AJ552,$AL552,$AM552,$AN552,$AO552)</f>
        <v>400440439816yesFemale437171YouTube4361543830229.8774.95313629.95114.996</v>
      </c>
      <c r="AR552">
        <f>COUNTIF(AQ$2:AQ552,AQ552)</f>
        <v>1</v>
      </c>
    </row>
    <row r="553" spans="1:44" x14ac:dyDescent="0.25">
      <c r="A553">
        <v>400</v>
      </c>
      <c r="B553">
        <v>440</v>
      </c>
      <c r="C553" s="4">
        <v>43981</v>
      </c>
      <c r="D553">
        <v>6</v>
      </c>
      <c r="E553" t="s">
        <v>33</v>
      </c>
      <c r="F553" t="s">
        <v>44</v>
      </c>
      <c r="G553" t="s">
        <v>55</v>
      </c>
      <c r="H553" t="s">
        <v>58</v>
      </c>
      <c r="I553" s="4">
        <v>43717</v>
      </c>
      <c r="J553">
        <v>1</v>
      </c>
      <c r="K553" t="s">
        <v>61</v>
      </c>
      <c r="L553" s="4">
        <v>43615</v>
      </c>
      <c r="M553" s="4">
        <v>43830</v>
      </c>
      <c r="N553">
        <v>3</v>
      </c>
      <c r="O553" t="s">
        <v>158</v>
      </c>
      <c r="P553" t="s">
        <v>320</v>
      </c>
      <c r="Q553">
        <v>3</v>
      </c>
      <c r="R553" t="s">
        <v>662</v>
      </c>
      <c r="S553" t="s">
        <v>1206</v>
      </c>
      <c r="T553" t="s">
        <v>1730</v>
      </c>
      <c r="U553" t="s">
        <v>1997</v>
      </c>
      <c r="V553" t="s">
        <v>2041</v>
      </c>
      <c r="W553">
        <v>229.87</v>
      </c>
      <c r="X553">
        <v>74.95</v>
      </c>
      <c r="Y553">
        <v>3</v>
      </c>
      <c r="Z553" t="s">
        <v>2186</v>
      </c>
      <c r="AA553" t="s">
        <v>2469</v>
      </c>
      <c r="AF553" s="4"/>
      <c r="AG553" s="4"/>
      <c r="AH553" t="s">
        <v>80</v>
      </c>
      <c r="AI553" t="s">
        <v>242</v>
      </c>
      <c r="AJ553" t="s">
        <v>619</v>
      </c>
      <c r="AK553" t="s">
        <v>1016</v>
      </c>
      <c r="AL553" t="s">
        <v>1695</v>
      </c>
      <c r="AM553" t="s">
        <v>67</v>
      </c>
      <c r="AN553" t="s">
        <v>1548</v>
      </c>
      <c r="AO553" t="s">
        <v>70</v>
      </c>
      <c r="AP553" t="s">
        <v>2341</v>
      </c>
      <c r="AQ553" t="str">
        <f t="shared" si="9"/>
        <v>400440439816yesFemale437171YouTube4361543830229.8774.9522761.99314.995</v>
      </c>
      <c r="AR553">
        <f>COUNTIF(AQ$2:AQ553,AQ553)</f>
        <v>1</v>
      </c>
    </row>
    <row r="554" spans="1:44" x14ac:dyDescent="0.25">
      <c r="A554">
        <v>400</v>
      </c>
      <c r="B554">
        <v>440</v>
      </c>
      <c r="C554" s="4">
        <v>43981</v>
      </c>
      <c r="D554">
        <v>6</v>
      </c>
      <c r="E554" t="s">
        <v>33</v>
      </c>
      <c r="F554" t="s">
        <v>44</v>
      </c>
      <c r="G554" t="s">
        <v>55</v>
      </c>
      <c r="H554" t="s">
        <v>58</v>
      </c>
      <c r="I554" s="4">
        <v>43717</v>
      </c>
      <c r="J554">
        <v>1</v>
      </c>
      <c r="K554" t="s">
        <v>61</v>
      </c>
      <c r="L554" s="4">
        <v>43615</v>
      </c>
      <c r="M554" s="4">
        <v>43830</v>
      </c>
      <c r="N554">
        <v>3</v>
      </c>
      <c r="O554" t="s">
        <v>158</v>
      </c>
      <c r="P554" t="s">
        <v>320</v>
      </c>
      <c r="Q554">
        <v>3</v>
      </c>
      <c r="R554" t="s">
        <v>662</v>
      </c>
      <c r="S554" t="s">
        <v>1206</v>
      </c>
      <c r="T554" t="s">
        <v>1730</v>
      </c>
      <c r="U554" t="s">
        <v>1997</v>
      </c>
      <c r="V554" t="s">
        <v>2041</v>
      </c>
      <c r="W554">
        <v>229.87</v>
      </c>
      <c r="X554">
        <v>74.95</v>
      </c>
      <c r="Y554">
        <v>3</v>
      </c>
      <c r="Z554" t="s">
        <v>2186</v>
      </c>
      <c r="AA554" t="s">
        <v>2469</v>
      </c>
      <c r="AF554" s="4"/>
      <c r="AG554" s="4"/>
      <c r="AH554" t="s">
        <v>79</v>
      </c>
      <c r="AI554" t="s">
        <v>241</v>
      </c>
      <c r="AJ554" t="s">
        <v>770</v>
      </c>
      <c r="AK554" t="s">
        <v>1182</v>
      </c>
      <c r="AL554" t="s">
        <v>1614</v>
      </c>
      <c r="AM554" t="s">
        <v>69</v>
      </c>
      <c r="AN554" t="s">
        <v>1548</v>
      </c>
      <c r="AO554" t="s">
        <v>455</v>
      </c>
      <c r="AP554" t="s">
        <v>2340</v>
      </c>
      <c r="AQ554" t="str">
        <f t="shared" si="9"/>
        <v>400440439816yesFemale437171YouTube4361543830229.8774.95416513.95114.9915</v>
      </c>
      <c r="AR554">
        <f>COUNTIF(AQ$2:AQ554,AQ554)</f>
        <v>1</v>
      </c>
    </row>
    <row r="555" spans="1:44" x14ac:dyDescent="0.25">
      <c r="A555">
        <v>401</v>
      </c>
      <c r="B555">
        <v>440</v>
      </c>
      <c r="C555" s="4">
        <v>43981</v>
      </c>
      <c r="D555">
        <v>6</v>
      </c>
      <c r="E555" t="s">
        <v>33</v>
      </c>
      <c r="F555" t="s">
        <v>44</v>
      </c>
      <c r="G555" t="s">
        <v>55</v>
      </c>
      <c r="H555" t="s">
        <v>58</v>
      </c>
      <c r="I555" s="4">
        <v>43717</v>
      </c>
      <c r="J555">
        <v>1</v>
      </c>
      <c r="K555" t="s">
        <v>61</v>
      </c>
      <c r="L555" s="4">
        <v>43615</v>
      </c>
      <c r="M555" s="4">
        <v>43830</v>
      </c>
      <c r="N555">
        <v>2</v>
      </c>
      <c r="O555" t="s">
        <v>139</v>
      </c>
      <c r="P555" t="s">
        <v>301</v>
      </c>
      <c r="Q555">
        <v>2</v>
      </c>
      <c r="R555" t="s">
        <v>663</v>
      </c>
      <c r="S555" t="s">
        <v>1207</v>
      </c>
      <c r="T555" t="s">
        <v>1731</v>
      </c>
      <c r="U555" t="s">
        <v>75</v>
      </c>
      <c r="V555" t="s">
        <v>1869</v>
      </c>
      <c r="W555">
        <v>214.95</v>
      </c>
      <c r="X555">
        <v>74.95</v>
      </c>
      <c r="Y555">
        <v>2</v>
      </c>
      <c r="Z555" t="s">
        <v>2187</v>
      </c>
      <c r="AA555" t="s">
        <v>2470</v>
      </c>
      <c r="AF555" s="4"/>
      <c r="AG555" s="4"/>
      <c r="AH555" t="s">
        <v>67</v>
      </c>
      <c r="AI555" t="s">
        <v>229</v>
      </c>
      <c r="AJ555" t="s">
        <v>677</v>
      </c>
      <c r="AK555" t="s">
        <v>978</v>
      </c>
      <c r="AL555" t="s">
        <v>1577</v>
      </c>
      <c r="AM555" t="s">
        <v>80</v>
      </c>
      <c r="AN555" t="s">
        <v>1548</v>
      </c>
      <c r="AO555" t="s">
        <v>455</v>
      </c>
      <c r="AP555" t="s">
        <v>2340</v>
      </c>
      <c r="AQ555" t="str">
        <f t="shared" si="9"/>
        <v>401440439816yesFemale437171YouTube4361543830214.9574.95311824.99214.9915</v>
      </c>
      <c r="AR555">
        <f>COUNTIF(AQ$2:AQ555,AQ555)</f>
        <v>1</v>
      </c>
    </row>
    <row r="556" spans="1:44" x14ac:dyDescent="0.25">
      <c r="A556">
        <v>401</v>
      </c>
      <c r="B556">
        <v>440</v>
      </c>
      <c r="C556" s="4">
        <v>43981</v>
      </c>
      <c r="D556">
        <v>6</v>
      </c>
      <c r="E556" t="s">
        <v>33</v>
      </c>
      <c r="F556" t="s">
        <v>44</v>
      </c>
      <c r="G556" t="s">
        <v>55</v>
      </c>
      <c r="H556" t="s">
        <v>58</v>
      </c>
      <c r="I556" s="4">
        <v>43717</v>
      </c>
      <c r="J556">
        <v>1</v>
      </c>
      <c r="K556" t="s">
        <v>61</v>
      </c>
      <c r="L556" s="4">
        <v>43615</v>
      </c>
      <c r="M556" s="4">
        <v>43830</v>
      </c>
      <c r="N556">
        <v>2</v>
      </c>
      <c r="O556" t="s">
        <v>139</v>
      </c>
      <c r="P556" t="s">
        <v>301</v>
      </c>
      <c r="Q556">
        <v>2</v>
      </c>
      <c r="R556" t="s">
        <v>663</v>
      </c>
      <c r="S556" t="s">
        <v>1207</v>
      </c>
      <c r="T556" t="s">
        <v>1731</v>
      </c>
      <c r="U556" t="s">
        <v>75</v>
      </c>
      <c r="V556" t="s">
        <v>1869</v>
      </c>
      <c r="W556">
        <v>214.95</v>
      </c>
      <c r="X556">
        <v>74.95</v>
      </c>
      <c r="Y556">
        <v>2</v>
      </c>
      <c r="Z556" t="s">
        <v>2187</v>
      </c>
      <c r="AA556" t="s">
        <v>2470</v>
      </c>
      <c r="AF556" s="4"/>
      <c r="AG556" s="4"/>
      <c r="AH556" t="s">
        <v>79</v>
      </c>
      <c r="AI556" t="s">
        <v>241</v>
      </c>
      <c r="AJ556" t="s">
        <v>562</v>
      </c>
      <c r="AK556" t="s">
        <v>1078</v>
      </c>
      <c r="AL556" t="s">
        <v>1587</v>
      </c>
      <c r="AM556" t="s">
        <v>67</v>
      </c>
      <c r="AN556" t="s">
        <v>1548</v>
      </c>
      <c r="AO556" t="s">
        <v>86</v>
      </c>
      <c r="AP556" t="s">
        <v>2350</v>
      </c>
      <c r="AQ556" t="str">
        <f t="shared" si="9"/>
        <v>401440439816yesFemale437171YouTube4361543830214.9574.95414454.99314.997</v>
      </c>
      <c r="AR556">
        <f>COUNTIF(AQ$2:AQ556,AQ556)</f>
        <v>1</v>
      </c>
    </row>
    <row r="557" spans="1:44" x14ac:dyDescent="0.25">
      <c r="A557">
        <v>402</v>
      </c>
      <c r="B557">
        <v>376</v>
      </c>
      <c r="C557" s="4">
        <v>43982</v>
      </c>
      <c r="D557">
        <v>2</v>
      </c>
      <c r="E557" t="s">
        <v>38</v>
      </c>
      <c r="F557" t="s">
        <v>49</v>
      </c>
      <c r="G557" t="s">
        <v>56</v>
      </c>
      <c r="H557" t="s">
        <v>58</v>
      </c>
      <c r="I557" s="4">
        <v>43687</v>
      </c>
      <c r="J557">
        <v>2</v>
      </c>
      <c r="K557" t="s">
        <v>60</v>
      </c>
      <c r="L557" s="4">
        <v>43615</v>
      </c>
      <c r="M557" s="4">
        <v>43830</v>
      </c>
      <c r="N557">
        <v>1</v>
      </c>
      <c r="O557" t="s">
        <v>86</v>
      </c>
      <c r="P557" t="s">
        <v>248</v>
      </c>
      <c r="Q557">
        <v>1</v>
      </c>
      <c r="R557" t="s">
        <v>513</v>
      </c>
      <c r="S557" t="s">
        <v>1076</v>
      </c>
      <c r="T557" t="s">
        <v>1603</v>
      </c>
      <c r="U557" t="s">
        <v>80</v>
      </c>
      <c r="V557" t="s">
        <v>1577</v>
      </c>
      <c r="W557">
        <v>45.36</v>
      </c>
      <c r="X557">
        <v>49.98</v>
      </c>
      <c r="Y557">
        <v>1</v>
      </c>
      <c r="Z557" t="s">
        <v>549</v>
      </c>
      <c r="AA557" t="s">
        <v>2362</v>
      </c>
      <c r="AF557" s="4"/>
      <c r="AG557" s="4"/>
      <c r="AH557" t="s">
        <v>86</v>
      </c>
      <c r="AI557" t="s">
        <v>248</v>
      </c>
      <c r="AJ557" t="s">
        <v>513</v>
      </c>
      <c r="AK557" t="s">
        <v>1076</v>
      </c>
      <c r="AL557" t="s">
        <v>1603</v>
      </c>
      <c r="AM557" t="s">
        <v>80</v>
      </c>
      <c r="AN557" t="s">
        <v>1577</v>
      </c>
      <c r="AO557" t="s">
        <v>549</v>
      </c>
      <c r="AP557" t="s">
        <v>2362</v>
      </c>
      <c r="AQ557" t="str">
        <f t="shared" si="9"/>
        <v>402376439822noFemale436872Facebook436154383045.3649.9876122.68224.9922</v>
      </c>
      <c r="AR557">
        <f>COUNTIF(AQ$2:AQ557,AQ557)</f>
        <v>1</v>
      </c>
    </row>
    <row r="558" spans="1:44" x14ac:dyDescent="0.25">
      <c r="A558">
        <v>403</v>
      </c>
      <c r="B558">
        <v>470</v>
      </c>
      <c r="C558" s="4">
        <v>43982</v>
      </c>
      <c r="D558">
        <v>3</v>
      </c>
      <c r="E558" t="s">
        <v>34</v>
      </c>
      <c r="F558" t="s">
        <v>45</v>
      </c>
      <c r="G558" t="s">
        <v>55</v>
      </c>
      <c r="H558" t="s">
        <v>58</v>
      </c>
      <c r="I558" s="4">
        <v>43831</v>
      </c>
      <c r="J558">
        <v>5</v>
      </c>
      <c r="K558" t="s">
        <v>60</v>
      </c>
      <c r="L558" s="4">
        <v>43831</v>
      </c>
      <c r="M558" s="4">
        <v>43921</v>
      </c>
      <c r="N558">
        <v>1</v>
      </c>
      <c r="O558" t="s">
        <v>79</v>
      </c>
      <c r="P558" t="s">
        <v>241</v>
      </c>
      <c r="Q558">
        <v>1</v>
      </c>
      <c r="R558" t="s">
        <v>562</v>
      </c>
      <c r="S558" t="s">
        <v>1078</v>
      </c>
      <c r="T558" t="s">
        <v>1587</v>
      </c>
      <c r="U558" t="s">
        <v>69</v>
      </c>
      <c r="V558" t="s">
        <v>1548</v>
      </c>
      <c r="W558">
        <v>54.99</v>
      </c>
      <c r="X558">
        <v>14.99</v>
      </c>
      <c r="Y558">
        <v>1</v>
      </c>
      <c r="Z558" t="s">
        <v>86</v>
      </c>
      <c r="AA558" t="s">
        <v>2350</v>
      </c>
      <c r="AF558" s="4"/>
      <c r="AG558" s="4"/>
      <c r="AH558" t="s">
        <v>79</v>
      </c>
      <c r="AI558" t="s">
        <v>241</v>
      </c>
      <c r="AJ558" t="s">
        <v>562</v>
      </c>
      <c r="AK558" t="s">
        <v>1078</v>
      </c>
      <c r="AL558" t="s">
        <v>1587</v>
      </c>
      <c r="AM558" t="s">
        <v>69</v>
      </c>
      <c r="AN558" t="s">
        <v>1548</v>
      </c>
      <c r="AO558" t="s">
        <v>86</v>
      </c>
      <c r="AP558" t="s">
        <v>2350</v>
      </c>
      <c r="AQ558" t="str">
        <f t="shared" si="9"/>
        <v>403470439823yesFemale438315Facebook438314392154.9914.99414454.99114.997</v>
      </c>
      <c r="AR558">
        <f>COUNTIF(AQ$2:AQ558,AQ558)</f>
        <v>1</v>
      </c>
    </row>
    <row r="559" spans="1:44" x14ac:dyDescent="0.25">
      <c r="A559">
        <v>404</v>
      </c>
      <c r="B559">
        <v>34</v>
      </c>
      <c r="C559" s="4">
        <v>43984</v>
      </c>
      <c r="D559">
        <v>4</v>
      </c>
      <c r="E559" t="s">
        <v>40</v>
      </c>
      <c r="F559" t="s">
        <v>51</v>
      </c>
      <c r="G559" t="s">
        <v>56</v>
      </c>
      <c r="H559" t="s">
        <v>58</v>
      </c>
      <c r="I559" s="4">
        <v>43930</v>
      </c>
      <c r="J559">
        <v>7</v>
      </c>
      <c r="K559" t="s">
        <v>61</v>
      </c>
      <c r="L559" s="4">
        <v>43915</v>
      </c>
      <c r="M559" s="4">
        <v>44012</v>
      </c>
      <c r="N559">
        <v>1</v>
      </c>
      <c r="O559" t="s">
        <v>105</v>
      </c>
      <c r="P559" t="s">
        <v>267</v>
      </c>
      <c r="Q559">
        <v>2</v>
      </c>
      <c r="R559" t="s">
        <v>664</v>
      </c>
      <c r="S559" t="s">
        <v>1208</v>
      </c>
      <c r="T559" t="s">
        <v>1732</v>
      </c>
      <c r="U559" t="s">
        <v>110</v>
      </c>
      <c r="V559" t="s">
        <v>1869</v>
      </c>
      <c r="W559">
        <v>236.82</v>
      </c>
      <c r="X559">
        <v>89.94</v>
      </c>
      <c r="Y559">
        <v>1</v>
      </c>
      <c r="Z559" t="s">
        <v>82</v>
      </c>
      <c r="AA559" t="s">
        <v>2409</v>
      </c>
      <c r="AF559" s="4"/>
      <c r="AG559" s="4"/>
      <c r="AH559" t="s">
        <v>79</v>
      </c>
      <c r="AI559" t="s">
        <v>241</v>
      </c>
      <c r="AJ559" t="s">
        <v>617</v>
      </c>
      <c r="AK559" t="s">
        <v>1168</v>
      </c>
      <c r="AL559" t="s">
        <v>1614</v>
      </c>
      <c r="AM559" t="s">
        <v>67</v>
      </c>
      <c r="AN559" t="s">
        <v>1548</v>
      </c>
      <c r="AO559" t="s">
        <v>86</v>
      </c>
      <c r="AP559" t="s">
        <v>2350</v>
      </c>
      <c r="AQ559" t="str">
        <f t="shared" si="9"/>
        <v>40434439844noFemale439307YouTube4391544012236.8289.94416913.95314.997</v>
      </c>
      <c r="AR559">
        <f>COUNTIF(AQ$2:AQ559,AQ559)</f>
        <v>1</v>
      </c>
    </row>
    <row r="560" spans="1:44" x14ac:dyDescent="0.25">
      <c r="A560">
        <v>404</v>
      </c>
      <c r="B560">
        <v>34</v>
      </c>
      <c r="C560" s="4">
        <v>43984</v>
      </c>
      <c r="D560">
        <v>4</v>
      </c>
      <c r="E560" t="s">
        <v>40</v>
      </c>
      <c r="F560" t="s">
        <v>51</v>
      </c>
      <c r="G560" t="s">
        <v>56</v>
      </c>
      <c r="H560" t="s">
        <v>58</v>
      </c>
      <c r="I560" s="4">
        <v>43930</v>
      </c>
      <c r="J560">
        <v>7</v>
      </c>
      <c r="K560" t="s">
        <v>61</v>
      </c>
      <c r="L560" s="4">
        <v>43915</v>
      </c>
      <c r="M560" s="4">
        <v>44012</v>
      </c>
      <c r="N560">
        <v>1</v>
      </c>
      <c r="O560" t="s">
        <v>105</v>
      </c>
      <c r="P560" t="s">
        <v>267</v>
      </c>
      <c r="Q560">
        <v>2</v>
      </c>
      <c r="R560" t="s">
        <v>664</v>
      </c>
      <c r="S560" t="s">
        <v>1208</v>
      </c>
      <c r="T560" t="s">
        <v>1732</v>
      </c>
      <c r="U560" t="s">
        <v>110</v>
      </c>
      <c r="V560" t="s">
        <v>1869</v>
      </c>
      <c r="W560">
        <v>236.82</v>
      </c>
      <c r="X560">
        <v>89.94</v>
      </c>
      <c r="Y560">
        <v>1</v>
      </c>
      <c r="Z560" t="s">
        <v>82</v>
      </c>
      <c r="AA560" t="s">
        <v>2409</v>
      </c>
      <c r="AF560" s="4"/>
      <c r="AG560" s="4"/>
      <c r="AH560" t="s">
        <v>79</v>
      </c>
      <c r="AI560" t="s">
        <v>241</v>
      </c>
      <c r="AJ560" t="s">
        <v>86</v>
      </c>
      <c r="AK560" t="s">
        <v>1044</v>
      </c>
      <c r="AL560" t="s">
        <v>1572</v>
      </c>
      <c r="AM560" t="s">
        <v>67</v>
      </c>
      <c r="AN560" t="s">
        <v>1548</v>
      </c>
      <c r="AO560" t="s">
        <v>86</v>
      </c>
      <c r="AP560" t="s">
        <v>2350</v>
      </c>
      <c r="AQ560" t="str">
        <f t="shared" si="9"/>
        <v>40434439844noFemale439307YouTube4391544012236.8289.944764.99314.997</v>
      </c>
      <c r="AR560">
        <f>COUNTIF(AQ$2:AQ560,AQ560)</f>
        <v>1</v>
      </c>
    </row>
    <row r="561" spans="1:44" x14ac:dyDescent="0.25">
      <c r="A561">
        <v>405</v>
      </c>
      <c r="B561">
        <v>45</v>
      </c>
      <c r="C561" s="4">
        <v>43984</v>
      </c>
      <c r="D561">
        <v>1</v>
      </c>
      <c r="E561" t="s">
        <v>39</v>
      </c>
      <c r="F561" t="s">
        <v>50</v>
      </c>
      <c r="G561" t="s">
        <v>56</v>
      </c>
      <c r="H561" t="s">
        <v>58</v>
      </c>
      <c r="I561" s="4">
        <v>43720</v>
      </c>
      <c r="J561">
        <v>1</v>
      </c>
      <c r="K561" t="s">
        <v>61</v>
      </c>
      <c r="L561" s="4">
        <v>43615</v>
      </c>
      <c r="M561" s="4">
        <v>43830</v>
      </c>
      <c r="N561">
        <v>1</v>
      </c>
      <c r="O561" t="s">
        <v>79</v>
      </c>
      <c r="P561" t="s">
        <v>241</v>
      </c>
      <c r="Q561">
        <v>1</v>
      </c>
      <c r="R561" t="s">
        <v>629</v>
      </c>
      <c r="S561" t="s">
        <v>965</v>
      </c>
      <c r="T561" t="s">
        <v>1703</v>
      </c>
      <c r="U561" t="s">
        <v>69</v>
      </c>
      <c r="V561" t="s">
        <v>1562</v>
      </c>
      <c r="W561">
        <v>119.95</v>
      </c>
      <c r="X561">
        <v>9.99</v>
      </c>
      <c r="Y561">
        <v>1</v>
      </c>
      <c r="Z561" t="s">
        <v>86</v>
      </c>
      <c r="AA561" t="s">
        <v>2350</v>
      </c>
      <c r="AF561" s="4"/>
      <c r="AG561" s="4"/>
      <c r="AH561" t="s">
        <v>79</v>
      </c>
      <c r="AI561" t="s">
        <v>241</v>
      </c>
      <c r="AJ561" t="s">
        <v>629</v>
      </c>
      <c r="AK561" t="s">
        <v>965</v>
      </c>
      <c r="AL561" t="s">
        <v>1703</v>
      </c>
      <c r="AM561" t="s">
        <v>69</v>
      </c>
      <c r="AN561" t="s">
        <v>1562</v>
      </c>
      <c r="AO561" t="s">
        <v>86</v>
      </c>
      <c r="AP561" t="s">
        <v>2350</v>
      </c>
      <c r="AQ561" t="str">
        <f t="shared" si="9"/>
        <v>40545439841noFemale437201YouTube4361543830119.959.99437119.9519.997</v>
      </c>
      <c r="AR561">
        <f>COUNTIF(AQ$2:AQ561,AQ561)</f>
        <v>1</v>
      </c>
    </row>
    <row r="562" spans="1:44" x14ac:dyDescent="0.25">
      <c r="A562">
        <v>406</v>
      </c>
      <c r="B562">
        <v>118</v>
      </c>
      <c r="C562" s="4">
        <v>43986</v>
      </c>
      <c r="D562">
        <v>6</v>
      </c>
      <c r="E562" t="s">
        <v>33</v>
      </c>
      <c r="F562" t="s">
        <v>44</v>
      </c>
      <c r="G562" t="s">
        <v>55</v>
      </c>
      <c r="H562" t="s">
        <v>58</v>
      </c>
      <c r="I562" s="4">
        <v>43959</v>
      </c>
      <c r="J562">
        <v>9</v>
      </c>
      <c r="K562" t="s">
        <v>59</v>
      </c>
      <c r="L562" s="4">
        <v>43952</v>
      </c>
      <c r="M562" s="4">
        <v>44075</v>
      </c>
      <c r="N562">
        <v>1</v>
      </c>
      <c r="O562" t="s">
        <v>80</v>
      </c>
      <c r="P562" t="s">
        <v>242</v>
      </c>
      <c r="Q562">
        <v>1</v>
      </c>
      <c r="R562" t="s">
        <v>665</v>
      </c>
      <c r="S562" t="s">
        <v>1209</v>
      </c>
      <c r="T562" t="s">
        <v>1652</v>
      </c>
      <c r="U562" t="s">
        <v>69</v>
      </c>
      <c r="V562" t="s">
        <v>1548</v>
      </c>
      <c r="W562">
        <v>13.99</v>
      </c>
      <c r="X562">
        <v>14.99</v>
      </c>
      <c r="Y562">
        <v>1</v>
      </c>
      <c r="Z562" t="s">
        <v>79</v>
      </c>
      <c r="AA562" t="s">
        <v>2349</v>
      </c>
      <c r="AB562">
        <v>4</v>
      </c>
      <c r="AC562" t="s">
        <v>2633</v>
      </c>
      <c r="AD562">
        <v>870</v>
      </c>
      <c r="AE562" t="s">
        <v>2638</v>
      </c>
      <c r="AF562" s="4">
        <v>43983</v>
      </c>
      <c r="AG562" s="4">
        <v>44027</v>
      </c>
      <c r="AH562" t="s">
        <v>80</v>
      </c>
      <c r="AI562" t="s">
        <v>242</v>
      </c>
      <c r="AJ562" t="s">
        <v>665</v>
      </c>
      <c r="AK562" t="s">
        <v>1209</v>
      </c>
      <c r="AL562" t="s">
        <v>1652</v>
      </c>
      <c r="AM562" t="s">
        <v>69</v>
      </c>
      <c r="AN562" t="s">
        <v>1548</v>
      </c>
      <c r="AO562" t="s">
        <v>79</v>
      </c>
      <c r="AP562" t="s">
        <v>2349</v>
      </c>
      <c r="AQ562" t="str">
        <f t="shared" si="9"/>
        <v>406118439866yesFemale439599Google Ads439524407513.9914.994control870Adding a remember me on this device option439834402726413.99114.994</v>
      </c>
      <c r="AR562">
        <f>COUNTIF(AQ$2:AQ562,AQ562)</f>
        <v>1</v>
      </c>
    </row>
    <row r="563" spans="1:44" x14ac:dyDescent="0.25">
      <c r="A563">
        <v>407</v>
      </c>
      <c r="B563">
        <v>131</v>
      </c>
      <c r="C563" s="4">
        <v>43986</v>
      </c>
      <c r="D563">
        <v>2</v>
      </c>
      <c r="E563" t="s">
        <v>38</v>
      </c>
      <c r="F563" t="s">
        <v>49</v>
      </c>
      <c r="G563" t="s">
        <v>56</v>
      </c>
      <c r="H563" t="s">
        <v>57</v>
      </c>
      <c r="I563" s="4">
        <v>43813</v>
      </c>
      <c r="J563">
        <v>1</v>
      </c>
      <c r="K563" t="s">
        <v>61</v>
      </c>
      <c r="L563" s="4">
        <v>43615</v>
      </c>
      <c r="M563" s="4">
        <v>43830</v>
      </c>
      <c r="N563">
        <v>1</v>
      </c>
      <c r="O563" t="s">
        <v>67</v>
      </c>
      <c r="P563" t="s">
        <v>229</v>
      </c>
      <c r="Q563">
        <v>1</v>
      </c>
      <c r="R563" t="s">
        <v>476</v>
      </c>
      <c r="S563" t="s">
        <v>1031</v>
      </c>
      <c r="T563" t="s">
        <v>1487</v>
      </c>
      <c r="U563" t="s">
        <v>69</v>
      </c>
      <c r="V563" t="s">
        <v>1548</v>
      </c>
      <c r="W563">
        <v>29.95</v>
      </c>
      <c r="X563">
        <v>14.99</v>
      </c>
      <c r="Y563">
        <v>1</v>
      </c>
      <c r="Z563" t="s">
        <v>872</v>
      </c>
      <c r="AA563" t="s">
        <v>2388</v>
      </c>
      <c r="AF563" s="4"/>
      <c r="AG563" s="4"/>
      <c r="AH563" t="s">
        <v>67</v>
      </c>
      <c r="AI563" t="s">
        <v>229</v>
      </c>
      <c r="AJ563" t="s">
        <v>476</v>
      </c>
      <c r="AK563" t="s">
        <v>1031</v>
      </c>
      <c r="AL563" t="s">
        <v>1487</v>
      </c>
      <c r="AM563" t="s">
        <v>69</v>
      </c>
      <c r="AN563" t="s">
        <v>1548</v>
      </c>
      <c r="AO563" t="s">
        <v>872</v>
      </c>
      <c r="AP563" t="s">
        <v>2388</v>
      </c>
      <c r="AQ563" t="str">
        <f t="shared" si="9"/>
        <v>407131439862noMale438131YouTube436154383029.9514.9939529.95114.9919</v>
      </c>
      <c r="AR563">
        <f>COUNTIF(AQ$2:AQ563,AQ563)</f>
        <v>1</v>
      </c>
    </row>
    <row r="564" spans="1:44" x14ac:dyDescent="0.25">
      <c r="A564">
        <v>408</v>
      </c>
      <c r="B564">
        <v>351</v>
      </c>
      <c r="C564" s="4">
        <v>43986</v>
      </c>
      <c r="D564">
        <v>9</v>
      </c>
      <c r="E564" t="s">
        <v>41</v>
      </c>
      <c r="F564" t="s">
        <v>52</v>
      </c>
      <c r="G564" t="s">
        <v>56</v>
      </c>
      <c r="H564" t="s">
        <v>57</v>
      </c>
      <c r="I564" s="4">
        <v>43808</v>
      </c>
      <c r="J564">
        <v>3</v>
      </c>
      <c r="K564" t="s">
        <v>59</v>
      </c>
      <c r="L564" s="4">
        <v>43615</v>
      </c>
      <c r="M564" s="4">
        <v>43830</v>
      </c>
      <c r="N564">
        <v>1</v>
      </c>
      <c r="O564" t="s">
        <v>80</v>
      </c>
      <c r="P564" t="s">
        <v>242</v>
      </c>
      <c r="Q564">
        <v>1</v>
      </c>
      <c r="R564" t="s">
        <v>455</v>
      </c>
      <c r="S564" t="s">
        <v>1018</v>
      </c>
      <c r="T564" t="s">
        <v>1548</v>
      </c>
      <c r="U564" t="s">
        <v>80</v>
      </c>
      <c r="V564" t="s">
        <v>1548</v>
      </c>
      <c r="W564">
        <v>29.98</v>
      </c>
      <c r="X564">
        <v>29.98</v>
      </c>
      <c r="Y564">
        <v>1</v>
      </c>
      <c r="Z564" t="s">
        <v>70</v>
      </c>
      <c r="AA564" t="s">
        <v>2341</v>
      </c>
      <c r="AF564" s="4"/>
      <c r="AG564" s="4"/>
      <c r="AH564" t="s">
        <v>80</v>
      </c>
      <c r="AI564" t="s">
        <v>242</v>
      </c>
      <c r="AJ564" t="s">
        <v>455</v>
      </c>
      <c r="AK564" t="s">
        <v>1018</v>
      </c>
      <c r="AL564" t="s">
        <v>1548</v>
      </c>
      <c r="AM564" t="s">
        <v>80</v>
      </c>
      <c r="AN564" t="s">
        <v>1548</v>
      </c>
      <c r="AO564" t="s">
        <v>70</v>
      </c>
      <c r="AP564" t="s">
        <v>2341</v>
      </c>
      <c r="AQ564" t="str">
        <f t="shared" si="9"/>
        <v>408351439869noMale438083Google Ads436154383029.9829.9821514.99214.995</v>
      </c>
      <c r="AR564">
        <f>COUNTIF(AQ$2:AQ564,AQ564)</f>
        <v>1</v>
      </c>
    </row>
    <row r="565" spans="1:44" x14ac:dyDescent="0.25">
      <c r="A565">
        <v>409</v>
      </c>
      <c r="B565">
        <v>352</v>
      </c>
      <c r="C565" s="4">
        <v>43986</v>
      </c>
      <c r="D565">
        <v>2</v>
      </c>
      <c r="E565" t="s">
        <v>38</v>
      </c>
      <c r="F565" t="s">
        <v>49</v>
      </c>
      <c r="G565" t="s">
        <v>55</v>
      </c>
      <c r="H565" t="s">
        <v>58</v>
      </c>
      <c r="I565" s="4">
        <v>43686</v>
      </c>
      <c r="J565">
        <v>2</v>
      </c>
      <c r="K565" t="s">
        <v>60</v>
      </c>
      <c r="L565" s="4">
        <v>43615</v>
      </c>
      <c r="M565" s="4">
        <v>43830</v>
      </c>
      <c r="N565">
        <v>1</v>
      </c>
      <c r="O565" t="s">
        <v>70</v>
      </c>
      <c r="P565" t="s">
        <v>232</v>
      </c>
      <c r="Q565">
        <v>1</v>
      </c>
      <c r="R565" t="s">
        <v>635</v>
      </c>
      <c r="S565" t="s">
        <v>1183</v>
      </c>
      <c r="T565" t="s">
        <v>1707</v>
      </c>
      <c r="U565" t="s">
        <v>80</v>
      </c>
      <c r="V565" t="s">
        <v>1517</v>
      </c>
      <c r="W565">
        <v>45.98</v>
      </c>
      <c r="X565">
        <v>39.979999999999997</v>
      </c>
      <c r="Y565">
        <v>1</v>
      </c>
      <c r="Z565" t="s">
        <v>673</v>
      </c>
      <c r="AA565" t="s">
        <v>2348</v>
      </c>
      <c r="AF565" s="4"/>
      <c r="AG565" s="4"/>
      <c r="AH565" t="s">
        <v>70</v>
      </c>
      <c r="AI565" t="s">
        <v>232</v>
      </c>
      <c r="AJ565" t="s">
        <v>635</v>
      </c>
      <c r="AK565" t="s">
        <v>1183</v>
      </c>
      <c r="AL565" t="s">
        <v>1707</v>
      </c>
      <c r="AM565" t="s">
        <v>80</v>
      </c>
      <c r="AN565" t="s">
        <v>1517</v>
      </c>
      <c r="AO565" t="s">
        <v>673</v>
      </c>
      <c r="AP565" t="s">
        <v>2348</v>
      </c>
      <c r="AQ565" t="str">
        <f t="shared" si="9"/>
        <v>409352439862yesFemale436862Facebook436154383045.9839.9858722.99219.9912</v>
      </c>
      <c r="AR565">
        <f>COUNTIF(AQ$2:AQ565,AQ565)</f>
        <v>1</v>
      </c>
    </row>
    <row r="566" spans="1:44" x14ac:dyDescent="0.25">
      <c r="A566">
        <v>410</v>
      </c>
      <c r="B566">
        <v>100</v>
      </c>
      <c r="C566" s="4">
        <v>43987</v>
      </c>
      <c r="D566">
        <v>4</v>
      </c>
      <c r="E566" t="s">
        <v>40</v>
      </c>
      <c r="F566" t="s">
        <v>51</v>
      </c>
      <c r="G566" t="s">
        <v>55</v>
      </c>
      <c r="H566" t="s">
        <v>57</v>
      </c>
      <c r="I566" s="4">
        <v>43692</v>
      </c>
      <c r="J566">
        <v>3</v>
      </c>
      <c r="K566" t="s">
        <v>59</v>
      </c>
      <c r="L566" s="4">
        <v>43615</v>
      </c>
      <c r="M566" s="4">
        <v>43830</v>
      </c>
      <c r="N566">
        <v>1</v>
      </c>
      <c r="O566" t="s">
        <v>159</v>
      </c>
      <c r="P566" t="s">
        <v>321</v>
      </c>
      <c r="Q566">
        <v>2</v>
      </c>
      <c r="R566" t="s">
        <v>666</v>
      </c>
      <c r="S566" t="s">
        <v>1210</v>
      </c>
      <c r="T566" t="s">
        <v>1733</v>
      </c>
      <c r="U566" t="s">
        <v>75</v>
      </c>
      <c r="V566" t="s">
        <v>1585</v>
      </c>
      <c r="W566">
        <v>338.87</v>
      </c>
      <c r="X566">
        <v>99.95</v>
      </c>
      <c r="Y566">
        <v>2</v>
      </c>
      <c r="Z566" t="s">
        <v>2188</v>
      </c>
      <c r="AA566" t="s">
        <v>2471</v>
      </c>
      <c r="AF566" s="4"/>
      <c r="AG566" s="4"/>
      <c r="AH566" t="s">
        <v>70</v>
      </c>
      <c r="AI566" t="s">
        <v>232</v>
      </c>
      <c r="AJ566" t="s">
        <v>628</v>
      </c>
      <c r="AK566" t="s">
        <v>1178</v>
      </c>
      <c r="AL566" t="s">
        <v>1501</v>
      </c>
      <c r="AM566" t="s">
        <v>80</v>
      </c>
      <c r="AN566" t="s">
        <v>1517</v>
      </c>
      <c r="AO566" t="s">
        <v>640</v>
      </c>
      <c r="AP566" t="s">
        <v>2393</v>
      </c>
      <c r="AQ566" t="str">
        <f t="shared" si="9"/>
        <v>410100439874yesMale436923Google Ads4361543830338.8799.9555686.95219.9917</v>
      </c>
      <c r="AR566">
        <f>COUNTIF(AQ$2:AQ566,AQ566)</f>
        <v>1</v>
      </c>
    </row>
    <row r="567" spans="1:44" x14ac:dyDescent="0.25">
      <c r="A567">
        <v>410</v>
      </c>
      <c r="B567">
        <v>100</v>
      </c>
      <c r="C567" s="4">
        <v>43987</v>
      </c>
      <c r="D567">
        <v>4</v>
      </c>
      <c r="E567" t="s">
        <v>40</v>
      </c>
      <c r="F567" t="s">
        <v>51</v>
      </c>
      <c r="G567" t="s">
        <v>55</v>
      </c>
      <c r="H567" t="s">
        <v>57</v>
      </c>
      <c r="I567" s="4">
        <v>43692</v>
      </c>
      <c r="J567">
        <v>3</v>
      </c>
      <c r="K567" t="s">
        <v>59</v>
      </c>
      <c r="L567" s="4">
        <v>43615</v>
      </c>
      <c r="M567" s="4">
        <v>43830</v>
      </c>
      <c r="N567">
        <v>1</v>
      </c>
      <c r="O567" t="s">
        <v>159</v>
      </c>
      <c r="P567" t="s">
        <v>321</v>
      </c>
      <c r="Q567">
        <v>2</v>
      </c>
      <c r="R567" t="s">
        <v>666</v>
      </c>
      <c r="S567" t="s">
        <v>1210</v>
      </c>
      <c r="T567" t="s">
        <v>1733</v>
      </c>
      <c r="U567" t="s">
        <v>75</v>
      </c>
      <c r="V567" t="s">
        <v>1585</v>
      </c>
      <c r="W567">
        <v>338.87</v>
      </c>
      <c r="X567">
        <v>99.95</v>
      </c>
      <c r="Y567">
        <v>2</v>
      </c>
      <c r="Z567" t="s">
        <v>2188</v>
      </c>
      <c r="AA567" t="s">
        <v>2471</v>
      </c>
      <c r="AF567" s="4"/>
      <c r="AG567" s="4"/>
      <c r="AH567" t="s">
        <v>70</v>
      </c>
      <c r="AI567" t="s">
        <v>232</v>
      </c>
      <c r="AJ567" t="s">
        <v>495</v>
      </c>
      <c r="AK567" t="s">
        <v>1058</v>
      </c>
      <c r="AL567" t="s">
        <v>1587</v>
      </c>
      <c r="AM567" t="s">
        <v>67</v>
      </c>
      <c r="AN567" t="s">
        <v>1517</v>
      </c>
      <c r="AO567" t="s">
        <v>673</v>
      </c>
      <c r="AP567" t="s">
        <v>2348</v>
      </c>
      <c r="AQ567" t="str">
        <f t="shared" si="9"/>
        <v>410100439874yesMale436923Google Ads4361543830338.8799.95511554.99319.9912</v>
      </c>
      <c r="AR567">
        <f>COUNTIF(AQ$2:AQ567,AQ567)</f>
        <v>1</v>
      </c>
    </row>
    <row r="568" spans="1:44" x14ac:dyDescent="0.25">
      <c r="A568">
        <v>411</v>
      </c>
      <c r="B568">
        <v>160</v>
      </c>
      <c r="C568" s="4">
        <v>43987</v>
      </c>
      <c r="D568">
        <v>1</v>
      </c>
      <c r="E568" t="s">
        <v>39</v>
      </c>
      <c r="F568" t="s">
        <v>50</v>
      </c>
      <c r="G568" t="s">
        <v>56</v>
      </c>
      <c r="H568" t="s">
        <v>58</v>
      </c>
      <c r="I568" s="4">
        <v>43834</v>
      </c>
      <c r="J568">
        <v>15</v>
      </c>
      <c r="K568" t="s">
        <v>62</v>
      </c>
      <c r="L568" s="4">
        <v>43615</v>
      </c>
      <c r="M568" s="4">
        <v>44413</v>
      </c>
      <c r="N568">
        <v>2</v>
      </c>
      <c r="O568" t="s">
        <v>77</v>
      </c>
      <c r="P568" t="s">
        <v>239</v>
      </c>
      <c r="Q568">
        <v>2</v>
      </c>
      <c r="R568" t="s">
        <v>667</v>
      </c>
      <c r="S568" t="s">
        <v>1211</v>
      </c>
      <c r="T568" t="s">
        <v>1734</v>
      </c>
      <c r="U568" t="s">
        <v>88</v>
      </c>
      <c r="V568" t="s">
        <v>2042</v>
      </c>
      <c r="W568">
        <v>63.88</v>
      </c>
      <c r="X568">
        <v>49.96</v>
      </c>
      <c r="Y568">
        <v>2</v>
      </c>
      <c r="Z568" t="s">
        <v>2189</v>
      </c>
      <c r="AA568" t="s">
        <v>2472</v>
      </c>
      <c r="AF568" s="4"/>
      <c r="AG568" s="4"/>
      <c r="AH568" t="s">
        <v>70</v>
      </c>
      <c r="AI568" t="s">
        <v>232</v>
      </c>
      <c r="AJ568" t="s">
        <v>638</v>
      </c>
      <c r="AK568" t="s">
        <v>1185</v>
      </c>
      <c r="AL568" t="s">
        <v>1709</v>
      </c>
      <c r="AM568" t="s">
        <v>80</v>
      </c>
      <c r="AN568" t="s">
        <v>1548</v>
      </c>
      <c r="AO568" t="s">
        <v>640</v>
      </c>
      <c r="AP568" t="s">
        <v>2393</v>
      </c>
      <c r="AQ568" t="str">
        <f t="shared" si="9"/>
        <v>411160439871noFemale4383415Organic436154441363.8849.96515511.95214.9917</v>
      </c>
      <c r="AR568">
        <f>COUNTIF(AQ$2:AQ568,AQ568)</f>
        <v>1</v>
      </c>
    </row>
    <row r="569" spans="1:44" x14ac:dyDescent="0.25">
      <c r="A569">
        <v>411</v>
      </c>
      <c r="B569">
        <v>160</v>
      </c>
      <c r="C569" s="4">
        <v>43987</v>
      </c>
      <c r="D569">
        <v>1</v>
      </c>
      <c r="E569" t="s">
        <v>39</v>
      </c>
      <c r="F569" t="s">
        <v>50</v>
      </c>
      <c r="G569" t="s">
        <v>56</v>
      </c>
      <c r="H569" t="s">
        <v>58</v>
      </c>
      <c r="I569" s="4">
        <v>43834</v>
      </c>
      <c r="J569">
        <v>15</v>
      </c>
      <c r="K569" t="s">
        <v>62</v>
      </c>
      <c r="L569" s="4">
        <v>43615</v>
      </c>
      <c r="M569" s="4">
        <v>44413</v>
      </c>
      <c r="N569">
        <v>2</v>
      </c>
      <c r="O569" t="s">
        <v>77</v>
      </c>
      <c r="P569" t="s">
        <v>239</v>
      </c>
      <c r="Q569">
        <v>2</v>
      </c>
      <c r="R569" t="s">
        <v>667</v>
      </c>
      <c r="S569" t="s">
        <v>1211</v>
      </c>
      <c r="T569" t="s">
        <v>1734</v>
      </c>
      <c r="U569" t="s">
        <v>88</v>
      </c>
      <c r="V569" t="s">
        <v>2042</v>
      </c>
      <c r="W569">
        <v>63.88</v>
      </c>
      <c r="X569">
        <v>49.96</v>
      </c>
      <c r="Y569">
        <v>2</v>
      </c>
      <c r="Z569" t="s">
        <v>2189</v>
      </c>
      <c r="AA569" t="s">
        <v>2472</v>
      </c>
      <c r="AF569" s="4"/>
      <c r="AG569" s="4"/>
      <c r="AH569" t="s">
        <v>67</v>
      </c>
      <c r="AI569" t="s">
        <v>229</v>
      </c>
      <c r="AJ569" t="s">
        <v>710</v>
      </c>
      <c r="AK569" t="s">
        <v>1251</v>
      </c>
      <c r="AL569" t="s">
        <v>1517</v>
      </c>
      <c r="AM569" t="s">
        <v>80</v>
      </c>
      <c r="AN569" t="s">
        <v>1562</v>
      </c>
      <c r="AO569" t="s">
        <v>90</v>
      </c>
      <c r="AP569" t="s">
        <v>2328</v>
      </c>
      <c r="AQ569" t="str">
        <f t="shared" si="9"/>
        <v>411160439871noFemale4383415Organic436154441363.8849.96310519.9929.996</v>
      </c>
      <c r="AR569">
        <f>COUNTIF(AQ$2:AQ569,AQ569)</f>
        <v>1</v>
      </c>
    </row>
    <row r="570" spans="1:44" x14ac:dyDescent="0.25">
      <c r="A570">
        <v>412</v>
      </c>
      <c r="B570">
        <v>333</v>
      </c>
      <c r="C570" s="4">
        <v>43988</v>
      </c>
      <c r="D570">
        <v>3</v>
      </c>
      <c r="E570" t="s">
        <v>34</v>
      </c>
      <c r="F570" t="s">
        <v>45</v>
      </c>
      <c r="G570" t="s">
        <v>55</v>
      </c>
      <c r="H570" t="s">
        <v>57</v>
      </c>
      <c r="I570" s="4">
        <v>43652</v>
      </c>
      <c r="J570">
        <v>2</v>
      </c>
      <c r="K570" t="s">
        <v>60</v>
      </c>
      <c r="L570" s="4">
        <v>43615</v>
      </c>
      <c r="M570" s="4">
        <v>43830</v>
      </c>
      <c r="N570">
        <v>1</v>
      </c>
      <c r="O570" t="s">
        <v>78</v>
      </c>
      <c r="P570" t="s">
        <v>240</v>
      </c>
      <c r="Q570">
        <v>1</v>
      </c>
      <c r="R570" t="s">
        <v>668</v>
      </c>
      <c r="S570" t="s">
        <v>1212</v>
      </c>
      <c r="T570" t="s">
        <v>1735</v>
      </c>
      <c r="U570" t="s">
        <v>69</v>
      </c>
      <c r="V570" t="s">
        <v>1548</v>
      </c>
      <c r="W570">
        <v>149.99</v>
      </c>
      <c r="X570">
        <v>14.99</v>
      </c>
      <c r="Y570">
        <v>1</v>
      </c>
      <c r="Z570" t="s">
        <v>393</v>
      </c>
      <c r="AA570" t="s">
        <v>2345</v>
      </c>
      <c r="AF570" s="4"/>
      <c r="AG570" s="4"/>
      <c r="AH570" t="s">
        <v>78</v>
      </c>
      <c r="AI570" t="s">
        <v>240</v>
      </c>
      <c r="AJ570" t="s">
        <v>668</v>
      </c>
      <c r="AK570" t="s">
        <v>1212</v>
      </c>
      <c r="AL570" t="s">
        <v>1735</v>
      </c>
      <c r="AM570" t="s">
        <v>69</v>
      </c>
      <c r="AN570" t="s">
        <v>1548</v>
      </c>
      <c r="AO570" t="s">
        <v>393</v>
      </c>
      <c r="AP570" t="s">
        <v>2345</v>
      </c>
      <c r="AQ570" t="str">
        <f t="shared" si="9"/>
        <v>412333439883yesMale436522Facebook4361543830149.9914.998138149.99114.9918</v>
      </c>
      <c r="AR570">
        <f>COUNTIF(AQ$2:AQ570,AQ570)</f>
        <v>1</v>
      </c>
    </row>
    <row r="571" spans="1:44" x14ac:dyDescent="0.25">
      <c r="A571">
        <v>413</v>
      </c>
      <c r="B571">
        <v>482</v>
      </c>
      <c r="C571" s="4">
        <v>43988</v>
      </c>
      <c r="D571">
        <v>1</v>
      </c>
      <c r="E571" t="s">
        <v>39</v>
      </c>
      <c r="F571" t="s">
        <v>50</v>
      </c>
      <c r="G571" t="s">
        <v>55</v>
      </c>
      <c r="H571" t="s">
        <v>58</v>
      </c>
      <c r="I571" s="4">
        <v>43928</v>
      </c>
      <c r="J571">
        <v>7</v>
      </c>
      <c r="K571" t="s">
        <v>61</v>
      </c>
      <c r="L571" s="4">
        <v>43915</v>
      </c>
      <c r="M571" s="4">
        <v>44012</v>
      </c>
      <c r="N571">
        <v>1</v>
      </c>
      <c r="O571" t="s">
        <v>90</v>
      </c>
      <c r="P571" t="s">
        <v>252</v>
      </c>
      <c r="Q571">
        <v>1</v>
      </c>
      <c r="R571" t="s">
        <v>669</v>
      </c>
      <c r="S571" t="s">
        <v>989</v>
      </c>
      <c r="T571" t="s">
        <v>626</v>
      </c>
      <c r="U571" t="s">
        <v>67</v>
      </c>
      <c r="V571" t="s">
        <v>1659</v>
      </c>
      <c r="W571">
        <v>237</v>
      </c>
      <c r="X571">
        <v>14.97</v>
      </c>
      <c r="Y571">
        <v>1</v>
      </c>
      <c r="Z571" t="s">
        <v>410</v>
      </c>
      <c r="AA571" t="s">
        <v>2359</v>
      </c>
      <c r="AB571">
        <v>4</v>
      </c>
      <c r="AC571" t="s">
        <v>2634</v>
      </c>
      <c r="AD571">
        <v>1132</v>
      </c>
      <c r="AE571" t="s">
        <v>2638</v>
      </c>
      <c r="AF571" s="4">
        <v>43983</v>
      </c>
      <c r="AG571" s="4">
        <v>44027</v>
      </c>
      <c r="AH571" t="s">
        <v>90</v>
      </c>
      <c r="AI571" t="s">
        <v>252</v>
      </c>
      <c r="AJ571" t="s">
        <v>669</v>
      </c>
      <c r="AK571" t="s">
        <v>989</v>
      </c>
      <c r="AL571" t="s">
        <v>626</v>
      </c>
      <c r="AM571" t="s">
        <v>67</v>
      </c>
      <c r="AN571" t="s">
        <v>1659</v>
      </c>
      <c r="AO571" t="s">
        <v>410</v>
      </c>
      <c r="AP571" t="s">
        <v>2359</v>
      </c>
      <c r="AQ571" t="str">
        <f t="shared" si="9"/>
        <v>413482439881yesFemale439287YouTube439154401223714.974test1132Adding a remember me on this device option43983440276767934.9920</v>
      </c>
      <c r="AR571">
        <f>COUNTIF(AQ$2:AQ571,AQ571)</f>
        <v>1</v>
      </c>
    </row>
    <row r="572" spans="1:44" x14ac:dyDescent="0.25">
      <c r="A572">
        <v>414</v>
      </c>
      <c r="B572">
        <v>87</v>
      </c>
      <c r="C572" s="4">
        <v>43989</v>
      </c>
      <c r="D572">
        <v>7</v>
      </c>
      <c r="E572" t="s">
        <v>35</v>
      </c>
      <c r="F572" t="s">
        <v>46</v>
      </c>
      <c r="G572" t="s">
        <v>55</v>
      </c>
      <c r="H572" t="s">
        <v>57</v>
      </c>
      <c r="I572" s="4">
        <v>43834</v>
      </c>
      <c r="J572">
        <v>15</v>
      </c>
      <c r="K572" t="s">
        <v>62</v>
      </c>
      <c r="L572" s="4">
        <v>43615</v>
      </c>
      <c r="M572" s="4">
        <v>44413</v>
      </c>
      <c r="N572">
        <v>2</v>
      </c>
      <c r="O572" t="s">
        <v>87</v>
      </c>
      <c r="P572" t="s">
        <v>249</v>
      </c>
      <c r="Q572">
        <v>2</v>
      </c>
      <c r="R572" t="s">
        <v>670</v>
      </c>
      <c r="S572" t="s">
        <v>1213</v>
      </c>
      <c r="T572" t="s">
        <v>1736</v>
      </c>
      <c r="U572" t="s">
        <v>83</v>
      </c>
      <c r="V572" t="s">
        <v>2038</v>
      </c>
      <c r="W572">
        <v>533.9</v>
      </c>
      <c r="X572">
        <v>84.95</v>
      </c>
      <c r="Y572">
        <v>2</v>
      </c>
      <c r="Z572" t="s">
        <v>2190</v>
      </c>
      <c r="AA572" t="s">
        <v>2473</v>
      </c>
      <c r="AF572" s="4"/>
      <c r="AG572" s="4"/>
      <c r="AH572" t="s">
        <v>79</v>
      </c>
      <c r="AI572" t="s">
        <v>241</v>
      </c>
      <c r="AJ572" t="s">
        <v>403</v>
      </c>
      <c r="AK572" t="s">
        <v>965</v>
      </c>
      <c r="AL572" t="s">
        <v>422</v>
      </c>
      <c r="AM572" t="s">
        <v>67</v>
      </c>
      <c r="AN572" t="s">
        <v>1548</v>
      </c>
      <c r="AO572" t="s">
        <v>455</v>
      </c>
      <c r="AP572" t="s">
        <v>2340</v>
      </c>
      <c r="AQ572" t="str">
        <f t="shared" si="9"/>
        <v>41487439897yesMale4383415Organic4361544413533.984.95438120314.9915</v>
      </c>
      <c r="AR572">
        <f>COUNTIF(AQ$2:AQ572,AQ572)</f>
        <v>1</v>
      </c>
    </row>
    <row r="573" spans="1:44" x14ac:dyDescent="0.25">
      <c r="A573">
        <v>414</v>
      </c>
      <c r="B573">
        <v>87</v>
      </c>
      <c r="C573" s="4">
        <v>43989</v>
      </c>
      <c r="D573">
        <v>7</v>
      </c>
      <c r="E573" t="s">
        <v>35</v>
      </c>
      <c r="F573" t="s">
        <v>46</v>
      </c>
      <c r="G573" t="s">
        <v>55</v>
      </c>
      <c r="H573" t="s">
        <v>57</v>
      </c>
      <c r="I573" s="4">
        <v>43834</v>
      </c>
      <c r="J573">
        <v>15</v>
      </c>
      <c r="K573" t="s">
        <v>62</v>
      </c>
      <c r="L573" s="4">
        <v>43615</v>
      </c>
      <c r="M573" s="4">
        <v>44413</v>
      </c>
      <c r="N573">
        <v>2</v>
      </c>
      <c r="O573" t="s">
        <v>87</v>
      </c>
      <c r="P573" t="s">
        <v>249</v>
      </c>
      <c r="Q573">
        <v>2</v>
      </c>
      <c r="R573" t="s">
        <v>670</v>
      </c>
      <c r="S573" t="s">
        <v>1213</v>
      </c>
      <c r="T573" t="s">
        <v>1736</v>
      </c>
      <c r="U573" t="s">
        <v>83</v>
      </c>
      <c r="V573" t="s">
        <v>2038</v>
      </c>
      <c r="W573">
        <v>533.9</v>
      </c>
      <c r="X573">
        <v>84.95</v>
      </c>
      <c r="Y573">
        <v>2</v>
      </c>
      <c r="Z573" t="s">
        <v>2190</v>
      </c>
      <c r="AA573" t="s">
        <v>2473</v>
      </c>
      <c r="AF573" s="4"/>
      <c r="AG573" s="4"/>
      <c r="AH573" t="s">
        <v>70</v>
      </c>
      <c r="AI573" t="s">
        <v>232</v>
      </c>
      <c r="AJ573" t="s">
        <v>628</v>
      </c>
      <c r="AK573" t="s">
        <v>1178</v>
      </c>
      <c r="AL573" t="s">
        <v>1501</v>
      </c>
      <c r="AM573" t="s">
        <v>80</v>
      </c>
      <c r="AN573" t="s">
        <v>1517</v>
      </c>
      <c r="AO573" t="s">
        <v>640</v>
      </c>
      <c r="AP573" t="s">
        <v>2393</v>
      </c>
      <c r="AQ573" t="str">
        <f t="shared" si="9"/>
        <v>41487439897yesMale4383415Organic4361544413533.984.9555686.95219.9917</v>
      </c>
      <c r="AR573">
        <f>COUNTIF(AQ$2:AQ573,AQ573)</f>
        <v>1</v>
      </c>
    </row>
    <row r="574" spans="1:44" x14ac:dyDescent="0.25">
      <c r="A574">
        <v>415</v>
      </c>
      <c r="B574">
        <v>490</v>
      </c>
      <c r="C574" s="4">
        <v>43989</v>
      </c>
      <c r="D574">
        <v>5</v>
      </c>
      <c r="E574" t="s">
        <v>36</v>
      </c>
      <c r="F574" t="s">
        <v>47</v>
      </c>
      <c r="G574" t="s">
        <v>55</v>
      </c>
      <c r="H574" t="s">
        <v>58</v>
      </c>
      <c r="I574" s="4">
        <v>43836</v>
      </c>
      <c r="J574">
        <v>15</v>
      </c>
      <c r="K574" t="s">
        <v>62</v>
      </c>
      <c r="L574" s="4">
        <v>43615</v>
      </c>
      <c r="M574" s="4">
        <v>44413</v>
      </c>
      <c r="N574">
        <v>1</v>
      </c>
      <c r="O574" t="s">
        <v>90</v>
      </c>
      <c r="P574" t="s">
        <v>252</v>
      </c>
      <c r="Q574">
        <v>1</v>
      </c>
      <c r="R574" t="s">
        <v>489</v>
      </c>
      <c r="S574" t="s">
        <v>1052</v>
      </c>
      <c r="T574" t="s">
        <v>1581</v>
      </c>
      <c r="U574" t="s">
        <v>80</v>
      </c>
      <c r="V574" t="s">
        <v>1562</v>
      </c>
      <c r="W574">
        <v>37.9</v>
      </c>
      <c r="X574">
        <v>19.98</v>
      </c>
      <c r="Y574">
        <v>1</v>
      </c>
      <c r="Z574" t="s">
        <v>410</v>
      </c>
      <c r="AA574" t="s">
        <v>2359</v>
      </c>
      <c r="AF574" s="4"/>
      <c r="AG574" s="4"/>
      <c r="AH574" t="s">
        <v>90</v>
      </c>
      <c r="AI574" t="s">
        <v>252</v>
      </c>
      <c r="AJ574" t="s">
        <v>489</v>
      </c>
      <c r="AK574" t="s">
        <v>1052</v>
      </c>
      <c r="AL574" t="s">
        <v>1581</v>
      </c>
      <c r="AM574" t="s">
        <v>80</v>
      </c>
      <c r="AN574" t="s">
        <v>1562</v>
      </c>
      <c r="AO574" t="s">
        <v>410</v>
      </c>
      <c r="AP574" t="s">
        <v>2359</v>
      </c>
      <c r="AQ574" t="str">
        <f t="shared" si="9"/>
        <v>415490439895yesFemale4383615Organic436154441337.919.98612618.9529.9920</v>
      </c>
      <c r="AR574">
        <f>COUNTIF(AQ$2:AQ574,AQ574)</f>
        <v>1</v>
      </c>
    </row>
    <row r="575" spans="1:44" x14ac:dyDescent="0.25">
      <c r="A575">
        <v>416</v>
      </c>
      <c r="B575">
        <v>97</v>
      </c>
      <c r="C575" s="4">
        <v>43990</v>
      </c>
      <c r="D575">
        <v>4</v>
      </c>
      <c r="E575" t="s">
        <v>40</v>
      </c>
      <c r="F575" t="s">
        <v>51</v>
      </c>
      <c r="G575" t="s">
        <v>56</v>
      </c>
      <c r="H575" t="s">
        <v>57</v>
      </c>
      <c r="I575" s="4">
        <v>43874</v>
      </c>
      <c r="J575">
        <v>6</v>
      </c>
      <c r="K575" t="s">
        <v>59</v>
      </c>
      <c r="L575" s="4">
        <v>43862</v>
      </c>
      <c r="M575" s="4">
        <v>43889</v>
      </c>
      <c r="N575">
        <v>1</v>
      </c>
      <c r="O575" t="s">
        <v>78</v>
      </c>
      <c r="P575" t="s">
        <v>240</v>
      </c>
      <c r="Q575">
        <v>1</v>
      </c>
      <c r="R575" t="s">
        <v>67</v>
      </c>
      <c r="S575" t="s">
        <v>1120</v>
      </c>
      <c r="T575" t="s">
        <v>1643</v>
      </c>
      <c r="U575" t="s">
        <v>80</v>
      </c>
      <c r="V575" t="s">
        <v>1548</v>
      </c>
      <c r="W575">
        <v>7.98</v>
      </c>
      <c r="X575">
        <v>29.98</v>
      </c>
      <c r="Y575">
        <v>1</v>
      </c>
      <c r="Z575" t="s">
        <v>469</v>
      </c>
      <c r="AA575" t="s">
        <v>2339</v>
      </c>
      <c r="AF575" s="4"/>
      <c r="AG575" s="4"/>
      <c r="AH575" t="s">
        <v>78</v>
      </c>
      <c r="AI575" t="s">
        <v>240</v>
      </c>
      <c r="AJ575" t="s">
        <v>67</v>
      </c>
      <c r="AK575" t="s">
        <v>1120</v>
      </c>
      <c r="AL575" t="s">
        <v>1643</v>
      </c>
      <c r="AM575" t="s">
        <v>80</v>
      </c>
      <c r="AN575" t="s">
        <v>1548</v>
      </c>
      <c r="AO575" t="s">
        <v>469</v>
      </c>
      <c r="AP575" t="s">
        <v>2339</v>
      </c>
      <c r="AQ575" t="str">
        <f t="shared" si="9"/>
        <v>41697439904noMale438746Google Ads43862438897.9829.98833.99214.9923</v>
      </c>
      <c r="AR575">
        <f>COUNTIF(AQ$2:AQ575,AQ575)</f>
        <v>1</v>
      </c>
    </row>
    <row r="576" spans="1:44" x14ac:dyDescent="0.25">
      <c r="A576">
        <v>417</v>
      </c>
      <c r="B576">
        <v>64</v>
      </c>
      <c r="C576" s="4">
        <v>43993</v>
      </c>
      <c r="D576">
        <v>7</v>
      </c>
      <c r="E576" t="s">
        <v>35</v>
      </c>
      <c r="F576" t="s">
        <v>46</v>
      </c>
      <c r="G576" t="s">
        <v>55</v>
      </c>
      <c r="H576" t="s">
        <v>58</v>
      </c>
      <c r="I576" s="4">
        <v>43687</v>
      </c>
      <c r="J576">
        <v>1</v>
      </c>
      <c r="K576" t="s">
        <v>61</v>
      </c>
      <c r="L576" s="4">
        <v>43615</v>
      </c>
      <c r="M576" s="4">
        <v>43830</v>
      </c>
      <c r="N576">
        <v>2</v>
      </c>
      <c r="O576" t="s">
        <v>160</v>
      </c>
      <c r="P576" t="s">
        <v>322</v>
      </c>
      <c r="Q576">
        <v>3</v>
      </c>
      <c r="R576" t="s">
        <v>671</v>
      </c>
      <c r="S576" t="s">
        <v>1214</v>
      </c>
      <c r="T576" t="s">
        <v>1737</v>
      </c>
      <c r="U576" t="s">
        <v>2014</v>
      </c>
      <c r="V576" t="s">
        <v>2051</v>
      </c>
      <c r="W576">
        <v>2234.92</v>
      </c>
      <c r="X576">
        <v>169.92</v>
      </c>
      <c r="Y576">
        <v>2</v>
      </c>
      <c r="Z576" t="s">
        <v>2191</v>
      </c>
      <c r="AA576" t="s">
        <v>2474</v>
      </c>
      <c r="AF576" s="4"/>
      <c r="AG576" s="4"/>
      <c r="AH576" t="s">
        <v>79</v>
      </c>
      <c r="AI576" t="s">
        <v>241</v>
      </c>
      <c r="AJ576" t="s">
        <v>86</v>
      </c>
      <c r="AK576" t="s">
        <v>1044</v>
      </c>
      <c r="AL576" t="s">
        <v>1572</v>
      </c>
      <c r="AM576" t="s">
        <v>67</v>
      </c>
      <c r="AN576" t="s">
        <v>1548</v>
      </c>
      <c r="AO576" t="s">
        <v>86</v>
      </c>
      <c r="AP576" t="s">
        <v>2350</v>
      </c>
      <c r="AQ576" t="str">
        <f t="shared" si="9"/>
        <v>41764439937yesFemale436871YouTube43615438302234.92169.924764.99314.997</v>
      </c>
      <c r="AR576">
        <f>COUNTIF(AQ$2:AQ576,AQ576)</f>
        <v>1</v>
      </c>
    </row>
    <row r="577" spans="1:44" x14ac:dyDescent="0.25">
      <c r="A577">
        <v>417</v>
      </c>
      <c r="B577">
        <v>64</v>
      </c>
      <c r="C577" s="4">
        <v>43993</v>
      </c>
      <c r="D577">
        <v>7</v>
      </c>
      <c r="E577" t="s">
        <v>35</v>
      </c>
      <c r="F577" t="s">
        <v>46</v>
      </c>
      <c r="G577" t="s">
        <v>55</v>
      </c>
      <c r="H577" t="s">
        <v>58</v>
      </c>
      <c r="I577" s="4">
        <v>43687</v>
      </c>
      <c r="J577">
        <v>1</v>
      </c>
      <c r="K577" t="s">
        <v>61</v>
      </c>
      <c r="L577" s="4">
        <v>43615</v>
      </c>
      <c r="M577" s="4">
        <v>43830</v>
      </c>
      <c r="N577">
        <v>2</v>
      </c>
      <c r="O577" t="s">
        <v>160</v>
      </c>
      <c r="P577" t="s">
        <v>322</v>
      </c>
      <c r="Q577">
        <v>3</v>
      </c>
      <c r="R577" t="s">
        <v>671</v>
      </c>
      <c r="S577" t="s">
        <v>1214</v>
      </c>
      <c r="T577" t="s">
        <v>1737</v>
      </c>
      <c r="U577" t="s">
        <v>2014</v>
      </c>
      <c r="V577" t="s">
        <v>2051</v>
      </c>
      <c r="W577">
        <v>2234.92</v>
      </c>
      <c r="X577">
        <v>169.92</v>
      </c>
      <c r="Y577">
        <v>2</v>
      </c>
      <c r="Z577" t="s">
        <v>2191</v>
      </c>
      <c r="AA577" t="s">
        <v>2474</v>
      </c>
      <c r="AF577" s="4"/>
      <c r="AG577" s="4"/>
      <c r="AH577" t="s">
        <v>69</v>
      </c>
      <c r="AI577" t="s">
        <v>231</v>
      </c>
      <c r="AJ577" t="s">
        <v>434</v>
      </c>
      <c r="AK577" t="s">
        <v>991</v>
      </c>
      <c r="AL577" t="s">
        <v>1524</v>
      </c>
      <c r="AM577" t="s">
        <v>80</v>
      </c>
      <c r="AN577" t="s">
        <v>1577</v>
      </c>
      <c r="AO577" t="s">
        <v>69</v>
      </c>
      <c r="AP577" t="s">
        <v>2360</v>
      </c>
      <c r="AQ577" t="str">
        <f t="shared" si="9"/>
        <v>41764439937yesFemale436871YouTube43615438302234.92169.921152929.99224.991</v>
      </c>
      <c r="AR577">
        <f>COUNTIF(AQ$2:AQ577,AQ577)</f>
        <v>1</v>
      </c>
    </row>
    <row r="578" spans="1:44" x14ac:dyDescent="0.25">
      <c r="A578">
        <v>417</v>
      </c>
      <c r="B578">
        <v>64</v>
      </c>
      <c r="C578" s="4">
        <v>43993</v>
      </c>
      <c r="D578">
        <v>7</v>
      </c>
      <c r="E578" t="s">
        <v>35</v>
      </c>
      <c r="F578" t="s">
        <v>46</v>
      </c>
      <c r="G578" t="s">
        <v>55</v>
      </c>
      <c r="H578" t="s">
        <v>58</v>
      </c>
      <c r="I578" s="4">
        <v>43687</v>
      </c>
      <c r="J578">
        <v>1</v>
      </c>
      <c r="K578" t="s">
        <v>61</v>
      </c>
      <c r="L578" s="4">
        <v>43615</v>
      </c>
      <c r="M578" s="4">
        <v>43830</v>
      </c>
      <c r="N578">
        <v>2</v>
      </c>
      <c r="O578" t="s">
        <v>160</v>
      </c>
      <c r="P578" t="s">
        <v>322</v>
      </c>
      <c r="Q578">
        <v>3</v>
      </c>
      <c r="R578" t="s">
        <v>671</v>
      </c>
      <c r="S578" t="s">
        <v>1214</v>
      </c>
      <c r="T578" t="s">
        <v>1737</v>
      </c>
      <c r="U578" t="s">
        <v>2014</v>
      </c>
      <c r="V578" t="s">
        <v>2051</v>
      </c>
      <c r="W578">
        <v>2234.92</v>
      </c>
      <c r="X578">
        <v>169.92</v>
      </c>
      <c r="Y578">
        <v>2</v>
      </c>
      <c r="Z578" t="s">
        <v>2191</v>
      </c>
      <c r="AA578" t="s">
        <v>2474</v>
      </c>
      <c r="AF578" s="4"/>
      <c r="AG578" s="4"/>
      <c r="AH578" t="s">
        <v>69</v>
      </c>
      <c r="AI578" t="s">
        <v>231</v>
      </c>
      <c r="AJ578" t="s">
        <v>78</v>
      </c>
      <c r="AK578" t="s">
        <v>1238</v>
      </c>
      <c r="AL578" t="s">
        <v>1533</v>
      </c>
      <c r="AM578" t="s">
        <v>67</v>
      </c>
      <c r="AN578" t="s">
        <v>1577</v>
      </c>
      <c r="AO578" t="s">
        <v>69</v>
      </c>
      <c r="AP578" t="s">
        <v>2360</v>
      </c>
      <c r="AQ578" t="str">
        <f t="shared" si="9"/>
        <v>41764439937yesFemale436871YouTube43615438302234.92169.921859.99324.991</v>
      </c>
      <c r="AR578">
        <f>COUNTIF(AQ$2:AQ578,AQ578)</f>
        <v>1</v>
      </c>
    </row>
    <row r="579" spans="1:44" x14ac:dyDescent="0.25">
      <c r="A579">
        <v>418</v>
      </c>
      <c r="B579">
        <v>470</v>
      </c>
      <c r="C579" s="4">
        <v>43993</v>
      </c>
      <c r="D579">
        <v>3</v>
      </c>
      <c r="E579" t="s">
        <v>34</v>
      </c>
      <c r="F579" t="s">
        <v>45</v>
      </c>
      <c r="G579" t="s">
        <v>55</v>
      </c>
      <c r="H579" t="s">
        <v>58</v>
      </c>
      <c r="I579" s="4">
        <v>43831</v>
      </c>
      <c r="J579">
        <v>5</v>
      </c>
      <c r="K579" t="s">
        <v>60</v>
      </c>
      <c r="L579" s="4">
        <v>43831</v>
      </c>
      <c r="M579" s="4">
        <v>43921</v>
      </c>
      <c r="N579">
        <v>2</v>
      </c>
      <c r="O579" t="s">
        <v>161</v>
      </c>
      <c r="P579" t="s">
        <v>323</v>
      </c>
      <c r="Q579">
        <v>2</v>
      </c>
      <c r="R579" t="s">
        <v>672</v>
      </c>
      <c r="S579" t="s">
        <v>1215</v>
      </c>
      <c r="T579" t="s">
        <v>1738</v>
      </c>
      <c r="U579" t="s">
        <v>85</v>
      </c>
      <c r="V579" t="s">
        <v>2038</v>
      </c>
      <c r="W579">
        <v>426.97</v>
      </c>
      <c r="X579">
        <v>54.97</v>
      </c>
      <c r="Y579">
        <v>2</v>
      </c>
      <c r="Z579" t="s">
        <v>2192</v>
      </c>
      <c r="AA579" t="s">
        <v>2475</v>
      </c>
      <c r="AF579" s="4"/>
      <c r="AG579" s="4"/>
      <c r="AH579" t="s">
        <v>84</v>
      </c>
      <c r="AI579" t="s">
        <v>246</v>
      </c>
      <c r="AJ579" t="s">
        <v>687</v>
      </c>
      <c r="AK579" t="s">
        <v>1104</v>
      </c>
      <c r="AL579" t="s">
        <v>1750</v>
      </c>
      <c r="AM579" t="s">
        <v>69</v>
      </c>
      <c r="AN579" t="s">
        <v>1548</v>
      </c>
      <c r="AO579" t="s">
        <v>410</v>
      </c>
      <c r="AP579" t="s">
        <v>2359</v>
      </c>
      <c r="AQ579" t="str">
        <f t="shared" si="9"/>
        <v>418470439933yesFemale438315Facebook4383143921426.9754.97915826.99114.9920</v>
      </c>
      <c r="AR579">
        <f>COUNTIF(AQ$2:AQ579,AQ579)</f>
        <v>1</v>
      </c>
    </row>
    <row r="580" spans="1:44" x14ac:dyDescent="0.25">
      <c r="A580">
        <v>418</v>
      </c>
      <c r="B580">
        <v>470</v>
      </c>
      <c r="C580" s="4">
        <v>43993</v>
      </c>
      <c r="D580">
        <v>3</v>
      </c>
      <c r="E580" t="s">
        <v>34</v>
      </c>
      <c r="F580" t="s">
        <v>45</v>
      </c>
      <c r="G580" t="s">
        <v>55</v>
      </c>
      <c r="H580" t="s">
        <v>58</v>
      </c>
      <c r="I580" s="4">
        <v>43831</v>
      </c>
      <c r="J580">
        <v>5</v>
      </c>
      <c r="K580" t="s">
        <v>60</v>
      </c>
      <c r="L580" s="4">
        <v>43831</v>
      </c>
      <c r="M580" s="4">
        <v>43921</v>
      </c>
      <c r="N580">
        <v>2</v>
      </c>
      <c r="O580" t="s">
        <v>161</v>
      </c>
      <c r="P580" t="s">
        <v>323</v>
      </c>
      <c r="Q580">
        <v>2</v>
      </c>
      <c r="R580" t="s">
        <v>672</v>
      </c>
      <c r="S580" t="s">
        <v>1215</v>
      </c>
      <c r="T580" t="s">
        <v>1738</v>
      </c>
      <c r="U580" t="s">
        <v>85</v>
      </c>
      <c r="V580" t="s">
        <v>2038</v>
      </c>
      <c r="W580">
        <v>426.97</v>
      </c>
      <c r="X580">
        <v>54.97</v>
      </c>
      <c r="Y580">
        <v>2</v>
      </c>
      <c r="Z580" t="s">
        <v>2192</v>
      </c>
      <c r="AA580" t="s">
        <v>2475</v>
      </c>
      <c r="AF580" s="4"/>
      <c r="AG580" s="4"/>
      <c r="AH580" t="s">
        <v>65</v>
      </c>
      <c r="AI580" t="s">
        <v>227</v>
      </c>
      <c r="AJ580" t="s">
        <v>415</v>
      </c>
      <c r="AK580" t="s">
        <v>977</v>
      </c>
      <c r="AL580" t="s">
        <v>1510</v>
      </c>
      <c r="AM580" t="s">
        <v>80</v>
      </c>
      <c r="AN580" t="s">
        <v>1517</v>
      </c>
      <c r="AO580" t="s">
        <v>431</v>
      </c>
      <c r="AP580" t="s">
        <v>2326</v>
      </c>
      <c r="AQ580" t="str">
        <f t="shared" si="9"/>
        <v>418470439933yesFemale438315Facebook4383143921426.9754.971039199.99219.9924</v>
      </c>
      <c r="AR580">
        <f>COUNTIF(AQ$2:AQ580,AQ580)</f>
        <v>1</v>
      </c>
    </row>
    <row r="581" spans="1:44" x14ac:dyDescent="0.25">
      <c r="A581">
        <v>419</v>
      </c>
      <c r="B581">
        <v>108</v>
      </c>
      <c r="C581" s="4">
        <v>43994</v>
      </c>
      <c r="D581">
        <v>4</v>
      </c>
      <c r="E581" t="s">
        <v>40</v>
      </c>
      <c r="F581" t="s">
        <v>51</v>
      </c>
      <c r="G581" t="s">
        <v>56</v>
      </c>
      <c r="H581" t="s">
        <v>58</v>
      </c>
      <c r="I581" s="4">
        <v>43916</v>
      </c>
      <c r="J581">
        <v>7</v>
      </c>
      <c r="K581" t="s">
        <v>61</v>
      </c>
      <c r="L581" s="4">
        <v>43915</v>
      </c>
      <c r="M581" s="4">
        <v>44012</v>
      </c>
      <c r="N581">
        <v>1</v>
      </c>
      <c r="O581" t="s">
        <v>90</v>
      </c>
      <c r="P581" t="s">
        <v>252</v>
      </c>
      <c r="Q581">
        <v>1</v>
      </c>
      <c r="R581" t="s">
        <v>427</v>
      </c>
      <c r="S581" t="s">
        <v>989</v>
      </c>
      <c r="T581" t="s">
        <v>1522</v>
      </c>
      <c r="U581" t="s">
        <v>80</v>
      </c>
      <c r="V581" t="s">
        <v>1562</v>
      </c>
      <c r="W581">
        <v>163.98</v>
      </c>
      <c r="X581">
        <v>19.98</v>
      </c>
      <c r="Y581">
        <v>1</v>
      </c>
      <c r="Z581" t="s">
        <v>645</v>
      </c>
      <c r="AA581" t="s">
        <v>2347</v>
      </c>
      <c r="AB581">
        <v>4</v>
      </c>
      <c r="AC581" t="s">
        <v>2634</v>
      </c>
      <c r="AD581">
        <v>862</v>
      </c>
      <c r="AE581" t="s">
        <v>2638</v>
      </c>
      <c r="AF581" s="4">
        <v>43983</v>
      </c>
      <c r="AG581" s="4">
        <v>44027</v>
      </c>
      <c r="AH581" t="s">
        <v>90</v>
      </c>
      <c r="AI581" t="s">
        <v>252</v>
      </c>
      <c r="AJ581" t="s">
        <v>427</v>
      </c>
      <c r="AK581" t="s">
        <v>989</v>
      </c>
      <c r="AL581" t="s">
        <v>1522</v>
      </c>
      <c r="AM581" t="s">
        <v>80</v>
      </c>
      <c r="AN581" t="s">
        <v>1562</v>
      </c>
      <c r="AO581" t="s">
        <v>645</v>
      </c>
      <c r="AP581" t="s">
        <v>2347</v>
      </c>
      <c r="AQ581" t="str">
        <f t="shared" si="9"/>
        <v>419108439944noFemale439167YouTube4391544012163.9819.984test862Adding a remember me on this device option439834402767581.9929.9913</v>
      </c>
      <c r="AR581">
        <f>COUNTIF(AQ$2:AQ581,AQ581)</f>
        <v>1</v>
      </c>
    </row>
    <row r="582" spans="1:44" x14ac:dyDescent="0.25">
      <c r="A582">
        <v>420</v>
      </c>
      <c r="B582">
        <v>154</v>
      </c>
      <c r="C582" s="4">
        <v>43994</v>
      </c>
      <c r="D582">
        <v>2</v>
      </c>
      <c r="E582" t="s">
        <v>38</v>
      </c>
      <c r="F582" t="s">
        <v>49</v>
      </c>
      <c r="G582" t="s">
        <v>56</v>
      </c>
      <c r="H582" t="s">
        <v>57</v>
      </c>
      <c r="I582" s="4">
        <v>43710</v>
      </c>
      <c r="J582">
        <v>2</v>
      </c>
      <c r="K582" t="s">
        <v>60</v>
      </c>
      <c r="L582" s="4">
        <v>43615</v>
      </c>
      <c r="M582" s="4">
        <v>43830</v>
      </c>
      <c r="N582">
        <v>1</v>
      </c>
      <c r="O582" t="s">
        <v>70</v>
      </c>
      <c r="P582" t="s">
        <v>232</v>
      </c>
      <c r="Q582">
        <v>1</v>
      </c>
      <c r="R582" t="s">
        <v>484</v>
      </c>
      <c r="S582" t="s">
        <v>1038</v>
      </c>
      <c r="T582" t="s">
        <v>1576</v>
      </c>
      <c r="U582" t="s">
        <v>67</v>
      </c>
      <c r="V582" t="s">
        <v>1517</v>
      </c>
      <c r="W582">
        <v>107.91</v>
      </c>
      <c r="X582">
        <v>59.97</v>
      </c>
      <c r="Y582">
        <v>1</v>
      </c>
      <c r="Z582" t="s">
        <v>640</v>
      </c>
      <c r="AA582" t="s">
        <v>2393</v>
      </c>
      <c r="AF582" s="4"/>
      <c r="AG582" s="4"/>
      <c r="AH582" t="s">
        <v>70</v>
      </c>
      <c r="AI582" t="s">
        <v>232</v>
      </c>
      <c r="AJ582" t="s">
        <v>484</v>
      </c>
      <c r="AK582" t="s">
        <v>1038</v>
      </c>
      <c r="AL582" t="s">
        <v>1576</v>
      </c>
      <c r="AM582" t="s">
        <v>67</v>
      </c>
      <c r="AN582" t="s">
        <v>1517</v>
      </c>
      <c r="AO582" t="s">
        <v>640</v>
      </c>
      <c r="AP582" t="s">
        <v>2393</v>
      </c>
      <c r="AQ582" t="str">
        <f t="shared" si="9"/>
        <v>420154439942noMale437102Facebook4361543830107.9159.97515435.97319.9917</v>
      </c>
      <c r="AR582">
        <f>COUNTIF(AQ$2:AQ582,AQ582)</f>
        <v>1</v>
      </c>
    </row>
    <row r="583" spans="1:44" x14ac:dyDescent="0.25">
      <c r="A583">
        <v>421</v>
      </c>
      <c r="B583">
        <v>356</v>
      </c>
      <c r="C583" s="4">
        <v>43994</v>
      </c>
      <c r="D583">
        <v>4</v>
      </c>
      <c r="E583" t="s">
        <v>40</v>
      </c>
      <c r="F583" t="s">
        <v>51</v>
      </c>
      <c r="G583" t="s">
        <v>56</v>
      </c>
      <c r="H583" t="s">
        <v>58</v>
      </c>
      <c r="I583" s="4">
        <v>43725</v>
      </c>
      <c r="J583">
        <v>3</v>
      </c>
      <c r="K583" t="s">
        <v>59</v>
      </c>
      <c r="L583" s="4">
        <v>43615</v>
      </c>
      <c r="M583" s="4">
        <v>43830</v>
      </c>
      <c r="N583">
        <v>1</v>
      </c>
      <c r="O583" t="s">
        <v>70</v>
      </c>
      <c r="P583" t="s">
        <v>232</v>
      </c>
      <c r="Q583">
        <v>1</v>
      </c>
      <c r="R583" t="s">
        <v>673</v>
      </c>
      <c r="S583" t="s">
        <v>1216</v>
      </c>
      <c r="T583" t="s">
        <v>1652</v>
      </c>
      <c r="U583" t="s">
        <v>69</v>
      </c>
      <c r="V583" t="s">
        <v>1517</v>
      </c>
      <c r="W583">
        <v>13.99</v>
      </c>
      <c r="X583">
        <v>19.989999999999998</v>
      </c>
      <c r="Y583">
        <v>1</v>
      </c>
      <c r="Z583" t="s">
        <v>432</v>
      </c>
      <c r="AA583" t="s">
        <v>2331</v>
      </c>
      <c r="AF583" s="4"/>
      <c r="AG583" s="4"/>
      <c r="AH583" t="s">
        <v>70</v>
      </c>
      <c r="AI583" t="s">
        <v>232</v>
      </c>
      <c r="AJ583" t="s">
        <v>673</v>
      </c>
      <c r="AK583" t="s">
        <v>1216</v>
      </c>
      <c r="AL583" t="s">
        <v>1652</v>
      </c>
      <c r="AM583" t="s">
        <v>69</v>
      </c>
      <c r="AN583" t="s">
        <v>1517</v>
      </c>
      <c r="AO583" t="s">
        <v>432</v>
      </c>
      <c r="AP583" t="s">
        <v>2331</v>
      </c>
      <c r="AQ583" t="str">
        <f t="shared" si="9"/>
        <v>421356439944noFemale437253Google Ads436154383013.9919.9951213.99119.9921</v>
      </c>
      <c r="AR583">
        <f>COUNTIF(AQ$2:AQ583,AQ583)</f>
        <v>1</v>
      </c>
    </row>
    <row r="584" spans="1:44" x14ac:dyDescent="0.25">
      <c r="A584">
        <v>422</v>
      </c>
      <c r="B584">
        <v>118</v>
      </c>
      <c r="C584" s="4">
        <v>43995</v>
      </c>
      <c r="D584">
        <v>6</v>
      </c>
      <c r="E584" t="s">
        <v>33</v>
      </c>
      <c r="F584" t="s">
        <v>44</v>
      </c>
      <c r="G584" t="s">
        <v>55</v>
      </c>
      <c r="H584" t="s">
        <v>58</v>
      </c>
      <c r="I584" s="4">
        <v>43959</v>
      </c>
      <c r="J584">
        <v>9</v>
      </c>
      <c r="K584" t="s">
        <v>59</v>
      </c>
      <c r="L584" s="4">
        <v>43952</v>
      </c>
      <c r="M584" s="4">
        <v>44075</v>
      </c>
      <c r="N584">
        <v>2</v>
      </c>
      <c r="O584" t="s">
        <v>162</v>
      </c>
      <c r="P584" t="s">
        <v>324</v>
      </c>
      <c r="Q584">
        <v>2</v>
      </c>
      <c r="R584" t="s">
        <v>674</v>
      </c>
      <c r="S584" t="s">
        <v>1217</v>
      </c>
      <c r="T584" t="s">
        <v>1739</v>
      </c>
      <c r="U584" t="s">
        <v>103</v>
      </c>
      <c r="V584" t="s">
        <v>2039</v>
      </c>
      <c r="W584">
        <v>61.16</v>
      </c>
      <c r="X584">
        <v>54.96</v>
      </c>
      <c r="Y584">
        <v>2</v>
      </c>
      <c r="Z584" t="s">
        <v>2193</v>
      </c>
      <c r="AA584" t="s">
        <v>2476</v>
      </c>
      <c r="AF584" s="4"/>
      <c r="AG584" s="4"/>
      <c r="AH584" t="s">
        <v>90</v>
      </c>
      <c r="AI584" t="s">
        <v>252</v>
      </c>
      <c r="AJ584" t="s">
        <v>449</v>
      </c>
      <c r="AK584" t="s">
        <v>1011</v>
      </c>
      <c r="AL584" t="s">
        <v>1541</v>
      </c>
      <c r="AM584" t="s">
        <v>69</v>
      </c>
      <c r="AN584" t="s">
        <v>1562</v>
      </c>
      <c r="AO584" t="s">
        <v>410</v>
      </c>
      <c r="AP584" t="s">
        <v>2359</v>
      </c>
      <c r="AQ584" t="str">
        <f t="shared" si="9"/>
        <v>422118439956yesFemale439599Google Ads439524407561.1654.96614743.1919.9920</v>
      </c>
      <c r="AR584">
        <f>COUNTIF(AQ$2:AQ584,AQ584)</f>
        <v>1</v>
      </c>
    </row>
    <row r="585" spans="1:44" x14ac:dyDescent="0.25">
      <c r="A585">
        <v>422</v>
      </c>
      <c r="B585">
        <v>118</v>
      </c>
      <c r="C585" s="4">
        <v>43995</v>
      </c>
      <c r="D585">
        <v>6</v>
      </c>
      <c r="E585" t="s">
        <v>33</v>
      </c>
      <c r="F585" t="s">
        <v>44</v>
      </c>
      <c r="G585" t="s">
        <v>55</v>
      </c>
      <c r="H585" t="s">
        <v>58</v>
      </c>
      <c r="I585" s="4">
        <v>43959</v>
      </c>
      <c r="J585">
        <v>9</v>
      </c>
      <c r="K585" t="s">
        <v>59</v>
      </c>
      <c r="L585" s="4">
        <v>43952</v>
      </c>
      <c r="M585" s="4">
        <v>44075</v>
      </c>
      <c r="N585">
        <v>2</v>
      </c>
      <c r="O585" t="s">
        <v>162</v>
      </c>
      <c r="P585" t="s">
        <v>324</v>
      </c>
      <c r="Q585">
        <v>2</v>
      </c>
      <c r="R585" t="s">
        <v>674</v>
      </c>
      <c r="S585" t="s">
        <v>1217</v>
      </c>
      <c r="T585" t="s">
        <v>1739</v>
      </c>
      <c r="U585" t="s">
        <v>103</v>
      </c>
      <c r="V585" t="s">
        <v>2039</v>
      </c>
      <c r="W585">
        <v>61.16</v>
      </c>
      <c r="X585">
        <v>54.96</v>
      </c>
      <c r="Y585">
        <v>2</v>
      </c>
      <c r="Z585" t="s">
        <v>2193</v>
      </c>
      <c r="AA585" t="s">
        <v>2476</v>
      </c>
      <c r="AF585" s="4"/>
      <c r="AG585" s="4"/>
      <c r="AH585" t="s">
        <v>78</v>
      </c>
      <c r="AI585" t="s">
        <v>240</v>
      </c>
      <c r="AJ585" t="s">
        <v>871</v>
      </c>
      <c r="AK585" t="s">
        <v>1408</v>
      </c>
      <c r="AL585" t="s">
        <v>1923</v>
      </c>
      <c r="AM585" t="s">
        <v>67</v>
      </c>
      <c r="AN585" t="s">
        <v>1548</v>
      </c>
      <c r="AO585" t="s">
        <v>393</v>
      </c>
      <c r="AP585" t="s">
        <v>2345</v>
      </c>
      <c r="AQ585" t="str">
        <f t="shared" si="9"/>
        <v>422118439956yesFemale439599Google Ads439524407561.1654.9681285.99314.9918</v>
      </c>
      <c r="AR585">
        <f>COUNTIF(AQ$2:AQ585,AQ585)</f>
        <v>1</v>
      </c>
    </row>
    <row r="586" spans="1:44" x14ac:dyDescent="0.25">
      <c r="A586">
        <v>423</v>
      </c>
      <c r="B586">
        <v>350</v>
      </c>
      <c r="C586" s="4">
        <v>43995</v>
      </c>
      <c r="D586">
        <v>11</v>
      </c>
      <c r="E586" t="s">
        <v>37</v>
      </c>
      <c r="F586" t="s">
        <v>48</v>
      </c>
      <c r="G586" t="s">
        <v>56</v>
      </c>
      <c r="H586" t="s">
        <v>57</v>
      </c>
      <c r="I586" s="4">
        <v>43565</v>
      </c>
      <c r="J586">
        <v>2</v>
      </c>
      <c r="L586" s="4"/>
      <c r="M586" s="4"/>
      <c r="N586">
        <v>1</v>
      </c>
      <c r="O586" t="s">
        <v>80</v>
      </c>
      <c r="P586" t="s">
        <v>242</v>
      </c>
      <c r="Q586">
        <v>1</v>
      </c>
      <c r="R586" t="s">
        <v>455</v>
      </c>
      <c r="S586" t="s">
        <v>1018</v>
      </c>
      <c r="T586" t="s">
        <v>1548</v>
      </c>
      <c r="U586" t="s">
        <v>69</v>
      </c>
      <c r="V586" t="s">
        <v>1548</v>
      </c>
      <c r="W586">
        <v>14.99</v>
      </c>
      <c r="X586">
        <v>14.99</v>
      </c>
      <c r="Y586">
        <v>1</v>
      </c>
      <c r="Z586" t="s">
        <v>70</v>
      </c>
      <c r="AA586" t="s">
        <v>2341</v>
      </c>
      <c r="AF586" s="4"/>
      <c r="AG586" s="4"/>
      <c r="AH586" t="s">
        <v>80</v>
      </c>
      <c r="AI586" t="s">
        <v>242</v>
      </c>
      <c r="AJ586" t="s">
        <v>455</v>
      </c>
      <c r="AK586" t="s">
        <v>1018</v>
      </c>
      <c r="AL586" t="s">
        <v>1548</v>
      </c>
      <c r="AM586" t="s">
        <v>69</v>
      </c>
      <c r="AN586" t="s">
        <v>1548</v>
      </c>
      <c r="AO586" t="s">
        <v>70</v>
      </c>
      <c r="AP586" t="s">
        <v>2341</v>
      </c>
      <c r="AQ586" t="str">
        <f t="shared" si="9"/>
        <v>4233504399511noMale43565214.9914.9921514.99114.995</v>
      </c>
      <c r="AR586">
        <f>COUNTIF(AQ$2:AQ586,AQ586)</f>
        <v>1</v>
      </c>
    </row>
    <row r="587" spans="1:44" x14ac:dyDescent="0.25">
      <c r="A587">
        <v>424</v>
      </c>
      <c r="B587">
        <v>447</v>
      </c>
      <c r="C587" s="4">
        <v>43995</v>
      </c>
      <c r="D587">
        <v>4</v>
      </c>
      <c r="E587" t="s">
        <v>40</v>
      </c>
      <c r="F587" t="s">
        <v>51</v>
      </c>
      <c r="G587" t="s">
        <v>56</v>
      </c>
      <c r="H587" t="s">
        <v>58</v>
      </c>
      <c r="I587" s="4">
        <v>43723</v>
      </c>
      <c r="J587">
        <v>2</v>
      </c>
      <c r="K587" t="s">
        <v>60</v>
      </c>
      <c r="L587" s="4">
        <v>43615</v>
      </c>
      <c r="M587" s="4">
        <v>43830</v>
      </c>
      <c r="N587">
        <v>1</v>
      </c>
      <c r="O587" t="s">
        <v>88</v>
      </c>
      <c r="P587" t="s">
        <v>250</v>
      </c>
      <c r="Q587">
        <v>1</v>
      </c>
      <c r="R587" t="s">
        <v>675</v>
      </c>
      <c r="S587" t="s">
        <v>1218</v>
      </c>
      <c r="T587" t="s">
        <v>1740</v>
      </c>
      <c r="U587" t="s">
        <v>110</v>
      </c>
      <c r="V587" t="s">
        <v>1869</v>
      </c>
      <c r="W587">
        <v>131.94</v>
      </c>
      <c r="X587">
        <v>89.94</v>
      </c>
      <c r="Y587">
        <v>1</v>
      </c>
      <c r="Z587" t="s">
        <v>110</v>
      </c>
      <c r="AA587" t="s">
        <v>2410</v>
      </c>
      <c r="AF587" s="4"/>
      <c r="AG587" s="4"/>
      <c r="AH587" t="s">
        <v>80</v>
      </c>
      <c r="AI587" t="s">
        <v>242</v>
      </c>
      <c r="AJ587" t="s">
        <v>586</v>
      </c>
      <c r="AK587" t="s">
        <v>966</v>
      </c>
      <c r="AL587" t="s">
        <v>1667</v>
      </c>
      <c r="AM587" t="s">
        <v>67</v>
      </c>
      <c r="AN587" t="s">
        <v>1548</v>
      </c>
      <c r="AO587" t="s">
        <v>67</v>
      </c>
      <c r="AP587" t="s">
        <v>2373</v>
      </c>
      <c r="AQ587" t="str">
        <f t="shared" si="9"/>
        <v>424447439954noFemale437232Facebook4361543830131.9489.9427021.99314.993</v>
      </c>
      <c r="AR587">
        <f>COUNTIF(AQ$2:AQ587,AQ587)</f>
        <v>1</v>
      </c>
    </row>
    <row r="588" spans="1:44" x14ac:dyDescent="0.25">
      <c r="A588">
        <v>425</v>
      </c>
      <c r="B588">
        <v>473</v>
      </c>
      <c r="C588" s="4">
        <v>43995</v>
      </c>
      <c r="D588">
        <v>2</v>
      </c>
      <c r="E588" t="s">
        <v>38</v>
      </c>
      <c r="F588" t="s">
        <v>49</v>
      </c>
      <c r="G588" t="s">
        <v>56</v>
      </c>
      <c r="H588" t="s">
        <v>58</v>
      </c>
      <c r="I588" s="4">
        <v>43833</v>
      </c>
      <c r="J588">
        <v>15</v>
      </c>
      <c r="K588" t="s">
        <v>62</v>
      </c>
      <c r="L588" s="4">
        <v>43615</v>
      </c>
      <c r="M588" s="4">
        <v>44413</v>
      </c>
      <c r="N588">
        <v>1</v>
      </c>
      <c r="O588" t="s">
        <v>86</v>
      </c>
      <c r="P588" t="s">
        <v>248</v>
      </c>
      <c r="Q588">
        <v>1</v>
      </c>
      <c r="R588" t="s">
        <v>454</v>
      </c>
      <c r="S588" t="s">
        <v>1017</v>
      </c>
      <c r="T588" t="s">
        <v>1547</v>
      </c>
      <c r="U588" t="s">
        <v>69</v>
      </c>
      <c r="V588" t="s">
        <v>1577</v>
      </c>
      <c r="W588">
        <v>159.99</v>
      </c>
      <c r="X588">
        <v>24.99</v>
      </c>
      <c r="Y588">
        <v>1</v>
      </c>
      <c r="Z588" t="s">
        <v>547</v>
      </c>
      <c r="AA588" t="s">
        <v>2354</v>
      </c>
      <c r="AF588" s="4"/>
      <c r="AG588" s="4"/>
      <c r="AH588" t="s">
        <v>86</v>
      </c>
      <c r="AI588" t="s">
        <v>248</v>
      </c>
      <c r="AJ588" t="s">
        <v>454</v>
      </c>
      <c r="AK588" t="s">
        <v>1017</v>
      </c>
      <c r="AL588" t="s">
        <v>1547</v>
      </c>
      <c r="AM588" t="s">
        <v>69</v>
      </c>
      <c r="AN588" t="s">
        <v>1577</v>
      </c>
      <c r="AO588" t="s">
        <v>547</v>
      </c>
      <c r="AP588" t="s">
        <v>2354</v>
      </c>
      <c r="AQ588" t="str">
        <f t="shared" si="9"/>
        <v>425473439952noFemale4383315Organic4361544413159.9924.99790159.99124.9914</v>
      </c>
      <c r="AR588">
        <f>COUNTIF(AQ$2:AQ588,AQ588)</f>
        <v>1</v>
      </c>
    </row>
    <row r="589" spans="1:44" x14ac:dyDescent="0.25">
      <c r="A589">
        <v>426</v>
      </c>
      <c r="B589">
        <v>76</v>
      </c>
      <c r="C589" s="4">
        <v>43996</v>
      </c>
      <c r="D589">
        <v>5</v>
      </c>
      <c r="E589" t="s">
        <v>36</v>
      </c>
      <c r="F589" t="s">
        <v>47</v>
      </c>
      <c r="G589" t="s">
        <v>55</v>
      </c>
      <c r="H589" t="s">
        <v>57</v>
      </c>
      <c r="I589" s="4">
        <v>43881</v>
      </c>
      <c r="J589">
        <v>5</v>
      </c>
      <c r="K589" t="s">
        <v>60</v>
      </c>
      <c r="L589" s="4">
        <v>43831</v>
      </c>
      <c r="M589" s="4">
        <v>43921</v>
      </c>
      <c r="N589">
        <v>1</v>
      </c>
      <c r="O589" t="s">
        <v>69</v>
      </c>
      <c r="P589" t="s">
        <v>231</v>
      </c>
      <c r="Q589">
        <v>1</v>
      </c>
      <c r="R589" t="s">
        <v>646</v>
      </c>
      <c r="S589" t="s">
        <v>987</v>
      </c>
      <c r="T589" t="s">
        <v>492</v>
      </c>
      <c r="U589" t="s">
        <v>80</v>
      </c>
      <c r="V589" t="s">
        <v>1577</v>
      </c>
      <c r="W589">
        <v>270</v>
      </c>
      <c r="X589">
        <v>49.98</v>
      </c>
      <c r="Y589">
        <v>1</v>
      </c>
      <c r="Z589" t="s">
        <v>69</v>
      </c>
      <c r="AA589" t="s">
        <v>2360</v>
      </c>
      <c r="AF589" s="4"/>
      <c r="AG589" s="4"/>
      <c r="AH589" t="s">
        <v>69</v>
      </c>
      <c r="AI589" t="s">
        <v>231</v>
      </c>
      <c r="AJ589" t="s">
        <v>646</v>
      </c>
      <c r="AK589" t="s">
        <v>987</v>
      </c>
      <c r="AL589" t="s">
        <v>492</v>
      </c>
      <c r="AM589" t="s">
        <v>80</v>
      </c>
      <c r="AN589" t="s">
        <v>1577</v>
      </c>
      <c r="AO589" t="s">
        <v>69</v>
      </c>
      <c r="AP589" t="s">
        <v>2360</v>
      </c>
      <c r="AQ589" t="str">
        <f t="shared" si="9"/>
        <v>42676439965yesMale438815Facebook438314392127049.981124135224.991</v>
      </c>
      <c r="AR589">
        <f>COUNTIF(AQ$2:AQ589,AQ589)</f>
        <v>1</v>
      </c>
    </row>
    <row r="590" spans="1:44" x14ac:dyDescent="0.25">
      <c r="A590">
        <v>427</v>
      </c>
      <c r="B590">
        <v>356</v>
      </c>
      <c r="C590" s="4">
        <v>43997</v>
      </c>
      <c r="D590">
        <v>4</v>
      </c>
      <c r="E590" t="s">
        <v>40</v>
      </c>
      <c r="F590" t="s">
        <v>51</v>
      </c>
      <c r="G590" t="s">
        <v>56</v>
      </c>
      <c r="H590" t="s">
        <v>58</v>
      </c>
      <c r="I590" s="4">
        <v>43725</v>
      </c>
      <c r="J590">
        <v>3</v>
      </c>
      <c r="K590" t="s">
        <v>59</v>
      </c>
      <c r="L590" s="4">
        <v>43615</v>
      </c>
      <c r="M590" s="4">
        <v>43830</v>
      </c>
      <c r="N590">
        <v>1</v>
      </c>
      <c r="O590" t="s">
        <v>69</v>
      </c>
      <c r="P590" t="s">
        <v>231</v>
      </c>
      <c r="Q590">
        <v>1</v>
      </c>
      <c r="R590" t="s">
        <v>492</v>
      </c>
      <c r="S590" t="s">
        <v>1055</v>
      </c>
      <c r="T590" t="s">
        <v>1584</v>
      </c>
      <c r="U590" t="s">
        <v>67</v>
      </c>
      <c r="V590" t="s">
        <v>1577</v>
      </c>
      <c r="W590">
        <v>1721.97</v>
      </c>
      <c r="X590">
        <v>74.97</v>
      </c>
      <c r="Y590">
        <v>1</v>
      </c>
      <c r="Z590" t="s">
        <v>78</v>
      </c>
      <c r="AA590" t="s">
        <v>2330</v>
      </c>
      <c r="AF590" s="4"/>
      <c r="AG590" s="4"/>
      <c r="AH590" t="s">
        <v>69</v>
      </c>
      <c r="AI590" t="s">
        <v>231</v>
      </c>
      <c r="AJ590" t="s">
        <v>492</v>
      </c>
      <c r="AK590" t="s">
        <v>1055</v>
      </c>
      <c r="AL590" t="s">
        <v>1584</v>
      </c>
      <c r="AM590" t="s">
        <v>67</v>
      </c>
      <c r="AN590" t="s">
        <v>1577</v>
      </c>
      <c r="AO590" t="s">
        <v>78</v>
      </c>
      <c r="AP590" t="s">
        <v>2330</v>
      </c>
      <c r="AQ590" t="str">
        <f t="shared" si="9"/>
        <v>427356439974noFemale437253Google Ads43615438301721.9774.971135573.99324.998</v>
      </c>
      <c r="AR590">
        <f>COUNTIF(AQ$2:AQ590,AQ590)</f>
        <v>1</v>
      </c>
    </row>
    <row r="591" spans="1:44" x14ac:dyDescent="0.25">
      <c r="A591">
        <v>428</v>
      </c>
      <c r="B591">
        <v>394</v>
      </c>
      <c r="C591" s="4">
        <v>43997</v>
      </c>
      <c r="D591">
        <v>7</v>
      </c>
      <c r="E591" t="s">
        <v>35</v>
      </c>
      <c r="F591" t="s">
        <v>46</v>
      </c>
      <c r="G591" t="s">
        <v>56</v>
      </c>
      <c r="H591" t="s">
        <v>58</v>
      </c>
      <c r="I591" s="4">
        <v>43678</v>
      </c>
      <c r="J591">
        <v>2</v>
      </c>
      <c r="K591" t="s">
        <v>60</v>
      </c>
      <c r="L591" s="4">
        <v>43615</v>
      </c>
      <c r="M591" s="4">
        <v>43830</v>
      </c>
      <c r="N591">
        <v>2</v>
      </c>
      <c r="O591" t="s">
        <v>121</v>
      </c>
      <c r="P591" t="s">
        <v>283</v>
      </c>
      <c r="Q591">
        <v>2</v>
      </c>
      <c r="R591" t="s">
        <v>676</v>
      </c>
      <c r="S591" t="s">
        <v>1219</v>
      </c>
      <c r="T591" t="s">
        <v>1741</v>
      </c>
      <c r="U591" t="s">
        <v>103</v>
      </c>
      <c r="V591" t="s">
        <v>1869</v>
      </c>
      <c r="W591">
        <v>218.8</v>
      </c>
      <c r="X591">
        <v>59.96</v>
      </c>
      <c r="Y591">
        <v>2</v>
      </c>
      <c r="Z591" t="s">
        <v>115</v>
      </c>
      <c r="AA591" t="s">
        <v>2477</v>
      </c>
      <c r="AF591" s="4"/>
      <c r="AG591" s="4"/>
      <c r="AH591" t="s">
        <v>79</v>
      </c>
      <c r="AI591" t="s">
        <v>241</v>
      </c>
      <c r="AJ591" t="s">
        <v>629</v>
      </c>
      <c r="AK591" t="s">
        <v>965</v>
      </c>
      <c r="AL591" t="s">
        <v>1703</v>
      </c>
      <c r="AM591" t="s">
        <v>69</v>
      </c>
      <c r="AN591" t="s">
        <v>1548</v>
      </c>
      <c r="AO591" t="s">
        <v>86</v>
      </c>
      <c r="AP591" t="s">
        <v>2350</v>
      </c>
      <c r="AQ591" t="str">
        <f t="shared" si="9"/>
        <v>428394439977noFemale436782Facebook4361543830218.859.96437119.95114.997</v>
      </c>
      <c r="AR591">
        <f>COUNTIF(AQ$2:AQ591,AQ591)</f>
        <v>1</v>
      </c>
    </row>
    <row r="592" spans="1:44" x14ac:dyDescent="0.25">
      <c r="A592">
        <v>428</v>
      </c>
      <c r="B592">
        <v>394</v>
      </c>
      <c r="C592" s="4">
        <v>43997</v>
      </c>
      <c r="D592">
        <v>7</v>
      </c>
      <c r="E592" t="s">
        <v>35</v>
      </c>
      <c r="F592" t="s">
        <v>46</v>
      </c>
      <c r="G592" t="s">
        <v>56</v>
      </c>
      <c r="H592" t="s">
        <v>58</v>
      </c>
      <c r="I592" s="4">
        <v>43678</v>
      </c>
      <c r="J592">
        <v>2</v>
      </c>
      <c r="K592" t="s">
        <v>60</v>
      </c>
      <c r="L592" s="4">
        <v>43615</v>
      </c>
      <c r="M592" s="4">
        <v>43830</v>
      </c>
      <c r="N592">
        <v>2</v>
      </c>
      <c r="O592" t="s">
        <v>121</v>
      </c>
      <c r="P592" t="s">
        <v>283</v>
      </c>
      <c r="Q592">
        <v>2</v>
      </c>
      <c r="R592" t="s">
        <v>676</v>
      </c>
      <c r="S592" t="s">
        <v>1219</v>
      </c>
      <c r="T592" t="s">
        <v>1741</v>
      </c>
      <c r="U592" t="s">
        <v>103</v>
      </c>
      <c r="V592" t="s">
        <v>1869</v>
      </c>
      <c r="W592">
        <v>218.8</v>
      </c>
      <c r="X592">
        <v>59.96</v>
      </c>
      <c r="Y592">
        <v>2</v>
      </c>
      <c r="Z592" t="s">
        <v>115</v>
      </c>
      <c r="AA592" t="s">
        <v>2477</v>
      </c>
      <c r="AF592" s="4"/>
      <c r="AG592" s="4"/>
      <c r="AH592" t="s">
        <v>80</v>
      </c>
      <c r="AI592" t="s">
        <v>242</v>
      </c>
      <c r="AJ592" t="s">
        <v>649</v>
      </c>
      <c r="AK592" t="s">
        <v>1193</v>
      </c>
      <c r="AL592" t="s">
        <v>1717</v>
      </c>
      <c r="AM592" t="s">
        <v>67</v>
      </c>
      <c r="AN592" t="s">
        <v>1548</v>
      </c>
      <c r="AO592" t="s">
        <v>70</v>
      </c>
      <c r="AP592" t="s">
        <v>2341</v>
      </c>
      <c r="AQ592" t="str">
        <f t="shared" si="9"/>
        <v>428394439977noFemale436782Facebook4361543830218.859.9625432.95314.995</v>
      </c>
      <c r="AR592">
        <f>COUNTIF(AQ$2:AQ592,AQ592)</f>
        <v>1</v>
      </c>
    </row>
    <row r="593" spans="1:44" x14ac:dyDescent="0.25">
      <c r="A593">
        <v>429</v>
      </c>
      <c r="B593">
        <v>40</v>
      </c>
      <c r="C593" s="4">
        <v>44000</v>
      </c>
      <c r="D593">
        <v>2</v>
      </c>
      <c r="E593" t="s">
        <v>38</v>
      </c>
      <c r="F593" t="s">
        <v>49</v>
      </c>
      <c r="G593" t="s">
        <v>55</v>
      </c>
      <c r="H593" t="s">
        <v>58</v>
      </c>
      <c r="I593" s="4">
        <v>43675</v>
      </c>
      <c r="J593">
        <v>2</v>
      </c>
      <c r="K593" t="s">
        <v>60</v>
      </c>
      <c r="L593" s="4">
        <v>43615</v>
      </c>
      <c r="M593" s="4">
        <v>43830</v>
      </c>
      <c r="N593">
        <v>1</v>
      </c>
      <c r="O593" t="s">
        <v>86</v>
      </c>
      <c r="P593" t="s">
        <v>248</v>
      </c>
      <c r="Q593">
        <v>1</v>
      </c>
      <c r="R593" t="s">
        <v>499</v>
      </c>
      <c r="S593" t="s">
        <v>1062</v>
      </c>
      <c r="T593" t="s">
        <v>1590</v>
      </c>
      <c r="U593" t="s">
        <v>69</v>
      </c>
      <c r="V593" t="s">
        <v>1577</v>
      </c>
      <c r="W593">
        <v>61.89</v>
      </c>
      <c r="X593">
        <v>24.99</v>
      </c>
      <c r="Y593">
        <v>1</v>
      </c>
      <c r="Z593" t="s">
        <v>549</v>
      </c>
      <c r="AA593" t="s">
        <v>2362</v>
      </c>
      <c r="AF593" s="4"/>
      <c r="AG593" s="4"/>
      <c r="AH593" t="s">
        <v>86</v>
      </c>
      <c r="AI593" t="s">
        <v>248</v>
      </c>
      <c r="AJ593" t="s">
        <v>499</v>
      </c>
      <c r="AK593" t="s">
        <v>1062</v>
      </c>
      <c r="AL593" t="s">
        <v>1590</v>
      </c>
      <c r="AM593" t="s">
        <v>69</v>
      </c>
      <c r="AN593" t="s">
        <v>1577</v>
      </c>
      <c r="AO593" t="s">
        <v>549</v>
      </c>
      <c r="AP593" t="s">
        <v>2362</v>
      </c>
      <c r="AQ593" t="str">
        <f t="shared" si="9"/>
        <v>42940440002yesFemale436752Facebook436154383061.8924.9978361.89124.9922</v>
      </c>
      <c r="AR593">
        <f>COUNTIF(AQ$2:AQ593,AQ593)</f>
        <v>1</v>
      </c>
    </row>
    <row r="594" spans="1:44" x14ac:dyDescent="0.25">
      <c r="A594">
        <v>430</v>
      </c>
      <c r="B594">
        <v>334</v>
      </c>
      <c r="C594" s="4">
        <v>44000</v>
      </c>
      <c r="D594">
        <v>5</v>
      </c>
      <c r="E594" t="s">
        <v>36</v>
      </c>
      <c r="F594" t="s">
        <v>47</v>
      </c>
      <c r="G594" t="s">
        <v>55</v>
      </c>
      <c r="H594" t="s">
        <v>57</v>
      </c>
      <c r="I594" s="4">
        <v>43851</v>
      </c>
      <c r="J594">
        <v>15</v>
      </c>
      <c r="K594" t="s">
        <v>62</v>
      </c>
      <c r="L594" s="4">
        <v>43615</v>
      </c>
      <c r="M594" s="4">
        <v>44413</v>
      </c>
      <c r="N594">
        <v>1</v>
      </c>
      <c r="O594" t="s">
        <v>90</v>
      </c>
      <c r="P594" t="s">
        <v>252</v>
      </c>
      <c r="Q594">
        <v>1</v>
      </c>
      <c r="R594" t="s">
        <v>501</v>
      </c>
      <c r="S594" t="s">
        <v>1064</v>
      </c>
      <c r="T594" t="s">
        <v>1592</v>
      </c>
      <c r="U594" t="s">
        <v>67</v>
      </c>
      <c r="V594" t="s">
        <v>1562</v>
      </c>
      <c r="W594">
        <v>26.88</v>
      </c>
      <c r="X594">
        <v>29.97</v>
      </c>
      <c r="Y594">
        <v>1</v>
      </c>
      <c r="Z594" t="s">
        <v>410</v>
      </c>
      <c r="AA594" t="s">
        <v>2359</v>
      </c>
      <c r="AF594" s="4"/>
      <c r="AG594" s="4"/>
      <c r="AH594" t="s">
        <v>90</v>
      </c>
      <c r="AI594" t="s">
        <v>252</v>
      </c>
      <c r="AJ594" t="s">
        <v>501</v>
      </c>
      <c r="AK594" t="s">
        <v>1064</v>
      </c>
      <c r="AL594" t="s">
        <v>1592</v>
      </c>
      <c r="AM594" t="s">
        <v>67</v>
      </c>
      <c r="AN594" t="s">
        <v>1562</v>
      </c>
      <c r="AO594" t="s">
        <v>410</v>
      </c>
      <c r="AP594" t="s">
        <v>2359</v>
      </c>
      <c r="AQ594" t="str">
        <f t="shared" si="9"/>
        <v>430334440005yesMale4385115Organic436154441326.8829.9761618.9639.9920</v>
      </c>
      <c r="AR594">
        <f>COUNTIF(AQ$2:AQ594,AQ594)</f>
        <v>1</v>
      </c>
    </row>
    <row r="595" spans="1:44" x14ac:dyDescent="0.25">
      <c r="A595">
        <v>431</v>
      </c>
      <c r="B595">
        <v>34</v>
      </c>
      <c r="C595" s="4">
        <v>44001</v>
      </c>
      <c r="D595">
        <v>4</v>
      </c>
      <c r="E595" t="s">
        <v>40</v>
      </c>
      <c r="F595" t="s">
        <v>51</v>
      </c>
      <c r="G595" t="s">
        <v>56</v>
      </c>
      <c r="H595" t="s">
        <v>58</v>
      </c>
      <c r="I595" s="4">
        <v>43930</v>
      </c>
      <c r="J595">
        <v>7</v>
      </c>
      <c r="K595" t="s">
        <v>61</v>
      </c>
      <c r="L595" s="4">
        <v>43915</v>
      </c>
      <c r="M595" s="4">
        <v>44012</v>
      </c>
      <c r="N595">
        <v>1</v>
      </c>
      <c r="O595" t="s">
        <v>67</v>
      </c>
      <c r="P595" t="s">
        <v>229</v>
      </c>
      <c r="Q595">
        <v>1</v>
      </c>
      <c r="R595" t="s">
        <v>677</v>
      </c>
      <c r="S595" t="s">
        <v>978</v>
      </c>
      <c r="T595" t="s">
        <v>1577</v>
      </c>
      <c r="U595" t="s">
        <v>67</v>
      </c>
      <c r="V595" t="s">
        <v>1548</v>
      </c>
      <c r="W595">
        <v>74.97</v>
      </c>
      <c r="X595">
        <v>44.97</v>
      </c>
      <c r="Y595">
        <v>1</v>
      </c>
      <c r="Z595" t="s">
        <v>455</v>
      </c>
      <c r="AA595" t="s">
        <v>2340</v>
      </c>
      <c r="AB595">
        <v>4</v>
      </c>
      <c r="AC595" t="s">
        <v>2634</v>
      </c>
      <c r="AD595">
        <v>812</v>
      </c>
      <c r="AE595" t="s">
        <v>2638</v>
      </c>
      <c r="AF595" s="4">
        <v>43983</v>
      </c>
      <c r="AG595" s="4">
        <v>44027</v>
      </c>
      <c r="AH595" t="s">
        <v>67</v>
      </c>
      <c r="AI595" t="s">
        <v>229</v>
      </c>
      <c r="AJ595" t="s">
        <v>677</v>
      </c>
      <c r="AK595" t="s">
        <v>978</v>
      </c>
      <c r="AL595" t="s">
        <v>1577</v>
      </c>
      <c r="AM595" t="s">
        <v>67</v>
      </c>
      <c r="AN595" t="s">
        <v>1548</v>
      </c>
      <c r="AO595" t="s">
        <v>455</v>
      </c>
      <c r="AP595" t="s">
        <v>2340</v>
      </c>
      <c r="AQ595" t="str">
        <f t="shared" si="9"/>
        <v>43134440014noFemale439307YouTube439154401274.9744.974test812Adding a remember me on this device option4398344027311824.99314.9915</v>
      </c>
      <c r="AR595">
        <f>COUNTIF(AQ$2:AQ595,AQ595)</f>
        <v>1</v>
      </c>
    </row>
    <row r="596" spans="1:44" x14ac:dyDescent="0.25">
      <c r="A596">
        <v>432</v>
      </c>
      <c r="B596">
        <v>55</v>
      </c>
      <c r="C596" s="4">
        <v>44001</v>
      </c>
      <c r="D596">
        <v>1</v>
      </c>
      <c r="E596" t="s">
        <v>39</v>
      </c>
      <c r="F596" t="s">
        <v>50</v>
      </c>
      <c r="G596" t="s">
        <v>55</v>
      </c>
      <c r="H596" t="s">
        <v>58</v>
      </c>
      <c r="I596" s="4">
        <v>43665</v>
      </c>
      <c r="J596">
        <v>3</v>
      </c>
      <c r="K596" t="s">
        <v>59</v>
      </c>
      <c r="L596" s="4">
        <v>43615</v>
      </c>
      <c r="M596" s="4">
        <v>43830</v>
      </c>
      <c r="N596">
        <v>1</v>
      </c>
      <c r="O596" t="s">
        <v>78</v>
      </c>
      <c r="P596" t="s">
        <v>240</v>
      </c>
      <c r="Q596">
        <v>1</v>
      </c>
      <c r="R596" t="s">
        <v>604</v>
      </c>
      <c r="S596" t="s">
        <v>1136</v>
      </c>
      <c r="T596" t="s">
        <v>1682</v>
      </c>
      <c r="U596" t="s">
        <v>80</v>
      </c>
      <c r="V596" t="s">
        <v>1562</v>
      </c>
      <c r="W596">
        <v>9.5</v>
      </c>
      <c r="X596">
        <v>19.98</v>
      </c>
      <c r="Y596">
        <v>1</v>
      </c>
      <c r="Z596" t="s">
        <v>469</v>
      </c>
      <c r="AA596" t="s">
        <v>2339</v>
      </c>
      <c r="AF596" s="4"/>
      <c r="AG596" s="4"/>
      <c r="AH596" t="s">
        <v>78</v>
      </c>
      <c r="AI596" t="s">
        <v>240</v>
      </c>
      <c r="AJ596" t="s">
        <v>604</v>
      </c>
      <c r="AK596" t="s">
        <v>1136</v>
      </c>
      <c r="AL596" t="s">
        <v>1682</v>
      </c>
      <c r="AM596" t="s">
        <v>80</v>
      </c>
      <c r="AN596" t="s">
        <v>1562</v>
      </c>
      <c r="AO596" t="s">
        <v>469</v>
      </c>
      <c r="AP596" t="s">
        <v>2339</v>
      </c>
      <c r="AQ596" t="str">
        <f t="shared" si="9"/>
        <v>43255440011yesFemale436653Google Ads43615438309.519.9881734.7529.9923</v>
      </c>
      <c r="AR596">
        <f>COUNTIF(AQ$2:AQ596,AQ596)</f>
        <v>1</v>
      </c>
    </row>
    <row r="597" spans="1:44" x14ac:dyDescent="0.25">
      <c r="A597">
        <v>433</v>
      </c>
      <c r="B597">
        <v>87</v>
      </c>
      <c r="C597" s="4">
        <v>44001</v>
      </c>
      <c r="D597">
        <v>7</v>
      </c>
      <c r="E597" t="s">
        <v>35</v>
      </c>
      <c r="F597" t="s">
        <v>46</v>
      </c>
      <c r="G597" t="s">
        <v>55</v>
      </c>
      <c r="H597" t="s">
        <v>57</v>
      </c>
      <c r="I597" s="4">
        <v>43834</v>
      </c>
      <c r="J597">
        <v>15</v>
      </c>
      <c r="K597" t="s">
        <v>62</v>
      </c>
      <c r="L597" s="4">
        <v>43615</v>
      </c>
      <c r="M597" s="4">
        <v>44413</v>
      </c>
      <c r="N597">
        <v>1</v>
      </c>
      <c r="O597" t="s">
        <v>80</v>
      </c>
      <c r="P597" t="s">
        <v>242</v>
      </c>
      <c r="Q597">
        <v>1</v>
      </c>
      <c r="R597" t="s">
        <v>453</v>
      </c>
      <c r="S597" t="s">
        <v>1016</v>
      </c>
      <c r="T597" t="s">
        <v>1546</v>
      </c>
      <c r="U597" t="s">
        <v>69</v>
      </c>
      <c r="V597" t="s">
        <v>1548</v>
      </c>
      <c r="W597">
        <v>58.75</v>
      </c>
      <c r="X597">
        <v>14.99</v>
      </c>
      <c r="Y597">
        <v>1</v>
      </c>
      <c r="Z597" t="s">
        <v>67</v>
      </c>
      <c r="AA597" t="s">
        <v>2373</v>
      </c>
      <c r="AF597" s="4"/>
      <c r="AG597" s="4"/>
      <c r="AH597" t="s">
        <v>80</v>
      </c>
      <c r="AI597" t="s">
        <v>242</v>
      </c>
      <c r="AJ597" t="s">
        <v>453</v>
      </c>
      <c r="AK597" t="s">
        <v>1016</v>
      </c>
      <c r="AL597" t="s">
        <v>1546</v>
      </c>
      <c r="AM597" t="s">
        <v>69</v>
      </c>
      <c r="AN597" t="s">
        <v>1548</v>
      </c>
      <c r="AO597" t="s">
        <v>67</v>
      </c>
      <c r="AP597" t="s">
        <v>2373</v>
      </c>
      <c r="AQ597" t="str">
        <f t="shared" si="9"/>
        <v>43387440017yesMale4383415Organic436154441358.7514.9922658.75114.993</v>
      </c>
      <c r="AR597">
        <f>COUNTIF(AQ$2:AQ597,AQ597)</f>
        <v>1</v>
      </c>
    </row>
    <row r="598" spans="1:44" x14ac:dyDescent="0.25">
      <c r="A598">
        <v>434</v>
      </c>
      <c r="B598">
        <v>99</v>
      </c>
      <c r="C598" s="4">
        <v>44001</v>
      </c>
      <c r="D598">
        <v>3</v>
      </c>
      <c r="E598" t="s">
        <v>34</v>
      </c>
      <c r="F598" t="s">
        <v>45</v>
      </c>
      <c r="G598" t="s">
        <v>56</v>
      </c>
      <c r="H598" t="s">
        <v>58</v>
      </c>
      <c r="I598" s="4">
        <v>43888</v>
      </c>
      <c r="J598">
        <v>5</v>
      </c>
      <c r="K598" t="s">
        <v>60</v>
      </c>
      <c r="L598" s="4">
        <v>43831</v>
      </c>
      <c r="M598" s="4">
        <v>43921</v>
      </c>
      <c r="N598">
        <v>2</v>
      </c>
      <c r="O598" t="s">
        <v>87</v>
      </c>
      <c r="P598" t="s">
        <v>249</v>
      </c>
      <c r="Q598">
        <v>2</v>
      </c>
      <c r="R598" t="s">
        <v>678</v>
      </c>
      <c r="S598" t="s">
        <v>1220</v>
      </c>
      <c r="T598" t="s">
        <v>1742</v>
      </c>
      <c r="U598" t="s">
        <v>85</v>
      </c>
      <c r="V598" t="s">
        <v>2038</v>
      </c>
      <c r="W598">
        <v>117.93</v>
      </c>
      <c r="X598">
        <v>54.97</v>
      </c>
      <c r="Y598">
        <v>2</v>
      </c>
      <c r="Z598" t="s">
        <v>2092</v>
      </c>
      <c r="AA598" t="s">
        <v>2355</v>
      </c>
      <c r="AF598" s="4"/>
      <c r="AG598" s="4"/>
      <c r="AH598" t="s">
        <v>79</v>
      </c>
      <c r="AI598" t="s">
        <v>241</v>
      </c>
      <c r="AJ598" t="s">
        <v>481</v>
      </c>
      <c r="AK598" t="s">
        <v>1045</v>
      </c>
      <c r="AL598" t="s">
        <v>1573</v>
      </c>
      <c r="AM598" t="s">
        <v>69</v>
      </c>
      <c r="AN598" t="s">
        <v>1548</v>
      </c>
      <c r="AO598" t="s">
        <v>65</v>
      </c>
      <c r="AP598" t="s">
        <v>2343</v>
      </c>
      <c r="AQ598" t="str">
        <f t="shared" si="9"/>
        <v>43499440013noFemale438885Facebook4383143921117.9354.9746699.95114.9910</v>
      </c>
      <c r="AR598">
        <f>COUNTIF(AQ$2:AQ598,AQ598)</f>
        <v>1</v>
      </c>
    </row>
    <row r="599" spans="1:44" x14ac:dyDescent="0.25">
      <c r="A599">
        <v>434</v>
      </c>
      <c r="B599">
        <v>99</v>
      </c>
      <c r="C599" s="4">
        <v>44001</v>
      </c>
      <c r="D599">
        <v>3</v>
      </c>
      <c r="E599" t="s">
        <v>34</v>
      </c>
      <c r="F599" t="s">
        <v>45</v>
      </c>
      <c r="G599" t="s">
        <v>56</v>
      </c>
      <c r="H599" t="s">
        <v>58</v>
      </c>
      <c r="I599" s="4">
        <v>43888</v>
      </c>
      <c r="J599">
        <v>5</v>
      </c>
      <c r="K599" t="s">
        <v>60</v>
      </c>
      <c r="L599" s="4">
        <v>43831</v>
      </c>
      <c r="M599" s="4">
        <v>43921</v>
      </c>
      <c r="N599">
        <v>2</v>
      </c>
      <c r="O599" t="s">
        <v>87</v>
      </c>
      <c r="P599" t="s">
        <v>249</v>
      </c>
      <c r="Q599">
        <v>2</v>
      </c>
      <c r="R599" t="s">
        <v>678</v>
      </c>
      <c r="S599" t="s">
        <v>1220</v>
      </c>
      <c r="T599" t="s">
        <v>1742</v>
      </c>
      <c r="U599" t="s">
        <v>85</v>
      </c>
      <c r="V599" t="s">
        <v>2038</v>
      </c>
      <c r="W599">
        <v>117.93</v>
      </c>
      <c r="X599">
        <v>54.97</v>
      </c>
      <c r="Y599">
        <v>2</v>
      </c>
      <c r="Z599" t="s">
        <v>2092</v>
      </c>
      <c r="AA599" t="s">
        <v>2355</v>
      </c>
      <c r="AF599" s="4"/>
      <c r="AG599" s="4"/>
      <c r="AH599" t="s">
        <v>70</v>
      </c>
      <c r="AI599" t="s">
        <v>232</v>
      </c>
      <c r="AJ599" t="s">
        <v>394</v>
      </c>
      <c r="AK599" t="s">
        <v>956</v>
      </c>
      <c r="AL599" t="s">
        <v>1490</v>
      </c>
      <c r="AM599" t="s">
        <v>80</v>
      </c>
      <c r="AN599" t="s">
        <v>1517</v>
      </c>
      <c r="AO599" t="s">
        <v>432</v>
      </c>
      <c r="AP599" t="s">
        <v>2331</v>
      </c>
      <c r="AQ599" t="str">
        <f t="shared" si="9"/>
        <v>43499440013noFemale438885Facebook4383143921117.9354.975318.99219.9921</v>
      </c>
      <c r="AR599">
        <f>COUNTIF(AQ$2:AQ599,AQ599)</f>
        <v>1</v>
      </c>
    </row>
    <row r="600" spans="1:44" x14ac:dyDescent="0.25">
      <c r="A600">
        <v>435</v>
      </c>
      <c r="B600">
        <v>361</v>
      </c>
      <c r="C600" s="4">
        <v>44002</v>
      </c>
      <c r="D600">
        <v>7</v>
      </c>
      <c r="E600" t="s">
        <v>35</v>
      </c>
      <c r="F600" t="s">
        <v>46</v>
      </c>
      <c r="G600" t="s">
        <v>55</v>
      </c>
      <c r="H600" t="s">
        <v>58</v>
      </c>
      <c r="I600" s="4">
        <v>43632</v>
      </c>
      <c r="J600">
        <v>1</v>
      </c>
      <c r="K600" t="s">
        <v>61</v>
      </c>
      <c r="L600" s="4">
        <v>43615</v>
      </c>
      <c r="M600" s="4">
        <v>43830</v>
      </c>
      <c r="N600">
        <v>2</v>
      </c>
      <c r="O600" t="s">
        <v>81</v>
      </c>
      <c r="P600" t="s">
        <v>243</v>
      </c>
      <c r="Q600">
        <v>2</v>
      </c>
      <c r="R600" t="s">
        <v>679</v>
      </c>
      <c r="S600" t="s">
        <v>1221</v>
      </c>
      <c r="T600" t="s">
        <v>1743</v>
      </c>
      <c r="U600" t="s">
        <v>85</v>
      </c>
      <c r="V600" t="s">
        <v>1869</v>
      </c>
      <c r="W600">
        <v>56.49</v>
      </c>
      <c r="X600">
        <v>44.97</v>
      </c>
      <c r="Y600">
        <v>2</v>
      </c>
      <c r="Z600" t="s">
        <v>204</v>
      </c>
      <c r="AA600" t="s">
        <v>2478</v>
      </c>
      <c r="AF600" s="4"/>
      <c r="AG600" s="4"/>
      <c r="AH600" t="s">
        <v>79</v>
      </c>
      <c r="AI600" t="s">
        <v>241</v>
      </c>
      <c r="AJ600" t="s">
        <v>566</v>
      </c>
      <c r="AK600" t="s">
        <v>1067</v>
      </c>
      <c r="AL600" t="s">
        <v>1649</v>
      </c>
      <c r="AM600" t="s">
        <v>69</v>
      </c>
      <c r="AN600" t="s">
        <v>1548</v>
      </c>
      <c r="AO600" t="s">
        <v>65</v>
      </c>
      <c r="AP600" t="s">
        <v>2343</v>
      </c>
      <c r="AQ600" t="str">
        <f t="shared" si="9"/>
        <v>435361440027yesFemale436321YouTube436154383056.4944.97410835.99114.9910</v>
      </c>
      <c r="AR600">
        <f>COUNTIF(AQ$2:AQ600,AQ600)</f>
        <v>1</v>
      </c>
    </row>
    <row r="601" spans="1:44" x14ac:dyDescent="0.25">
      <c r="A601">
        <v>435</v>
      </c>
      <c r="B601">
        <v>361</v>
      </c>
      <c r="C601" s="4">
        <v>44002</v>
      </c>
      <c r="D601">
        <v>7</v>
      </c>
      <c r="E601" t="s">
        <v>35</v>
      </c>
      <c r="F601" t="s">
        <v>46</v>
      </c>
      <c r="G601" t="s">
        <v>55</v>
      </c>
      <c r="H601" t="s">
        <v>58</v>
      </c>
      <c r="I601" s="4">
        <v>43632</v>
      </c>
      <c r="J601">
        <v>1</v>
      </c>
      <c r="K601" t="s">
        <v>61</v>
      </c>
      <c r="L601" s="4">
        <v>43615</v>
      </c>
      <c r="M601" s="4">
        <v>43830</v>
      </c>
      <c r="N601">
        <v>2</v>
      </c>
      <c r="O601" t="s">
        <v>81</v>
      </c>
      <c r="P601" t="s">
        <v>243</v>
      </c>
      <c r="Q601">
        <v>2</v>
      </c>
      <c r="R601" t="s">
        <v>679</v>
      </c>
      <c r="S601" t="s">
        <v>1221</v>
      </c>
      <c r="T601" t="s">
        <v>1743</v>
      </c>
      <c r="U601" t="s">
        <v>85</v>
      </c>
      <c r="V601" t="s">
        <v>1869</v>
      </c>
      <c r="W601">
        <v>56.49</v>
      </c>
      <c r="X601">
        <v>44.97</v>
      </c>
      <c r="Y601">
        <v>2</v>
      </c>
      <c r="Z601" t="s">
        <v>204</v>
      </c>
      <c r="AA601" t="s">
        <v>2478</v>
      </c>
      <c r="AF601" s="4"/>
      <c r="AG601" s="4"/>
      <c r="AH601" t="s">
        <v>84</v>
      </c>
      <c r="AI601" t="s">
        <v>246</v>
      </c>
      <c r="AJ601" t="s">
        <v>413</v>
      </c>
      <c r="AK601" t="s">
        <v>975</v>
      </c>
      <c r="AL601" t="s">
        <v>1508</v>
      </c>
      <c r="AM601" t="s">
        <v>80</v>
      </c>
      <c r="AN601" t="s">
        <v>1548</v>
      </c>
      <c r="AO601" t="s">
        <v>86</v>
      </c>
      <c r="AP601" t="s">
        <v>2350</v>
      </c>
      <c r="AQ601" t="str">
        <f t="shared" si="9"/>
        <v>435361440027yesFemale436321YouTube436154383056.4944.97911410.25214.997</v>
      </c>
      <c r="AR601">
        <f>COUNTIF(AQ$2:AQ601,AQ601)</f>
        <v>1</v>
      </c>
    </row>
    <row r="602" spans="1:44" x14ac:dyDescent="0.25">
      <c r="A602">
        <v>436</v>
      </c>
      <c r="B602">
        <v>250</v>
      </c>
      <c r="C602" s="4">
        <v>44003</v>
      </c>
      <c r="D602">
        <v>7</v>
      </c>
      <c r="E602" t="s">
        <v>35</v>
      </c>
      <c r="F602" t="s">
        <v>46</v>
      </c>
      <c r="G602" t="s">
        <v>56</v>
      </c>
      <c r="H602" t="s">
        <v>57</v>
      </c>
      <c r="I602" s="4">
        <v>43850</v>
      </c>
      <c r="J602">
        <v>5</v>
      </c>
      <c r="K602" t="s">
        <v>60</v>
      </c>
      <c r="L602" s="4">
        <v>43831</v>
      </c>
      <c r="M602" s="4">
        <v>43921</v>
      </c>
      <c r="N602">
        <v>1</v>
      </c>
      <c r="O602" t="s">
        <v>67</v>
      </c>
      <c r="P602" t="s">
        <v>229</v>
      </c>
      <c r="Q602">
        <v>1</v>
      </c>
      <c r="R602" t="s">
        <v>527</v>
      </c>
      <c r="S602" t="s">
        <v>953</v>
      </c>
      <c r="T602" t="s">
        <v>1617</v>
      </c>
      <c r="U602" t="s">
        <v>80</v>
      </c>
      <c r="V602" t="s">
        <v>1548</v>
      </c>
      <c r="W602">
        <v>61.98</v>
      </c>
      <c r="X602">
        <v>29.98</v>
      </c>
      <c r="Y602">
        <v>1</v>
      </c>
      <c r="Z602" t="s">
        <v>84</v>
      </c>
      <c r="AA602" t="s">
        <v>2366</v>
      </c>
      <c r="AF602" s="4"/>
      <c r="AG602" s="4"/>
      <c r="AH602" t="s">
        <v>67</v>
      </c>
      <c r="AI602" t="s">
        <v>229</v>
      </c>
      <c r="AJ602" t="s">
        <v>527</v>
      </c>
      <c r="AK602" t="s">
        <v>953</v>
      </c>
      <c r="AL602" t="s">
        <v>1617</v>
      </c>
      <c r="AM602" t="s">
        <v>80</v>
      </c>
      <c r="AN602" t="s">
        <v>1548</v>
      </c>
      <c r="AO602" t="s">
        <v>84</v>
      </c>
      <c r="AP602" t="s">
        <v>2366</v>
      </c>
      <c r="AQ602" t="str">
        <f t="shared" si="9"/>
        <v>436250440037noMale438505Facebook438314392161.9829.98313730.99214.999</v>
      </c>
      <c r="AR602">
        <f>COUNTIF(AQ$2:AQ602,AQ602)</f>
        <v>1</v>
      </c>
    </row>
    <row r="603" spans="1:44" x14ac:dyDescent="0.25">
      <c r="A603">
        <v>437</v>
      </c>
      <c r="B603">
        <v>84</v>
      </c>
      <c r="C603" s="4">
        <v>44004</v>
      </c>
      <c r="D603">
        <v>1</v>
      </c>
      <c r="E603" t="s">
        <v>39</v>
      </c>
      <c r="F603" t="s">
        <v>50</v>
      </c>
      <c r="G603" t="s">
        <v>56</v>
      </c>
      <c r="H603" t="s">
        <v>58</v>
      </c>
      <c r="I603" s="4">
        <v>43903</v>
      </c>
      <c r="J603">
        <v>15</v>
      </c>
      <c r="K603" t="s">
        <v>62</v>
      </c>
      <c r="L603" s="4">
        <v>43615</v>
      </c>
      <c r="M603" s="4">
        <v>44413</v>
      </c>
      <c r="N603">
        <v>2</v>
      </c>
      <c r="O603" t="s">
        <v>125</v>
      </c>
      <c r="P603" t="s">
        <v>287</v>
      </c>
      <c r="Q603">
        <v>2</v>
      </c>
      <c r="R603" t="s">
        <v>680</v>
      </c>
      <c r="S603" t="s">
        <v>1222</v>
      </c>
      <c r="T603" t="s">
        <v>1744</v>
      </c>
      <c r="U603" t="s">
        <v>103</v>
      </c>
      <c r="V603" t="s">
        <v>2035</v>
      </c>
      <c r="W603">
        <v>2825.96</v>
      </c>
      <c r="X603">
        <v>69.959999999999994</v>
      </c>
      <c r="Y603">
        <v>2</v>
      </c>
      <c r="Z603" t="s">
        <v>74</v>
      </c>
      <c r="AA603" t="s">
        <v>2479</v>
      </c>
      <c r="AB603">
        <v>4</v>
      </c>
      <c r="AC603" t="s">
        <v>2633</v>
      </c>
      <c r="AD603">
        <v>846</v>
      </c>
      <c r="AE603" t="s">
        <v>2638</v>
      </c>
      <c r="AF603" s="4">
        <v>43983</v>
      </c>
      <c r="AG603" s="4">
        <v>44027</v>
      </c>
      <c r="AH603" t="s">
        <v>79</v>
      </c>
      <c r="AI603" t="s">
        <v>241</v>
      </c>
      <c r="AJ603" t="s">
        <v>566</v>
      </c>
      <c r="AK603" t="s">
        <v>1067</v>
      </c>
      <c r="AL603" t="s">
        <v>1649</v>
      </c>
      <c r="AM603" t="s">
        <v>69</v>
      </c>
      <c r="AN603" t="s">
        <v>1562</v>
      </c>
      <c r="AO603" t="s">
        <v>65</v>
      </c>
      <c r="AP603" t="s">
        <v>2343</v>
      </c>
      <c r="AQ603" t="str">
        <f t="shared" si="9"/>
        <v>43784440041noFemale4390315Organic43615444132825.9669.964control846Adding a remember me on this device option4398344027410835.9919.9910</v>
      </c>
      <c r="AR603">
        <f>COUNTIF(AQ$2:AQ603,AQ603)</f>
        <v>1</v>
      </c>
    </row>
    <row r="604" spans="1:44" x14ac:dyDescent="0.25">
      <c r="A604">
        <v>437</v>
      </c>
      <c r="B604">
        <v>84</v>
      </c>
      <c r="C604" s="4">
        <v>44004</v>
      </c>
      <c r="D604">
        <v>1</v>
      </c>
      <c r="E604" t="s">
        <v>39</v>
      </c>
      <c r="F604" t="s">
        <v>50</v>
      </c>
      <c r="G604" t="s">
        <v>56</v>
      </c>
      <c r="H604" t="s">
        <v>58</v>
      </c>
      <c r="I604" s="4">
        <v>43903</v>
      </c>
      <c r="J604">
        <v>15</v>
      </c>
      <c r="K604" t="s">
        <v>62</v>
      </c>
      <c r="L604" s="4">
        <v>43615</v>
      </c>
      <c r="M604" s="4">
        <v>44413</v>
      </c>
      <c r="N604">
        <v>2</v>
      </c>
      <c r="O604" t="s">
        <v>125</v>
      </c>
      <c r="P604" t="s">
        <v>287</v>
      </c>
      <c r="Q604">
        <v>2</v>
      </c>
      <c r="R604" t="s">
        <v>680</v>
      </c>
      <c r="S604" t="s">
        <v>1222</v>
      </c>
      <c r="T604" t="s">
        <v>1744</v>
      </c>
      <c r="U604" t="s">
        <v>103</v>
      </c>
      <c r="V604" t="s">
        <v>2035</v>
      </c>
      <c r="W604">
        <v>2825.96</v>
      </c>
      <c r="X604">
        <v>69.959999999999994</v>
      </c>
      <c r="Y604">
        <v>2</v>
      </c>
      <c r="Z604" t="s">
        <v>74</v>
      </c>
      <c r="AA604" t="s">
        <v>2479</v>
      </c>
      <c r="AB604">
        <v>4</v>
      </c>
      <c r="AC604" t="s">
        <v>2633</v>
      </c>
      <c r="AD604">
        <v>846</v>
      </c>
      <c r="AE604" t="s">
        <v>2638</v>
      </c>
      <c r="AF604" s="4">
        <v>43983</v>
      </c>
      <c r="AG604" s="4">
        <v>44027</v>
      </c>
      <c r="AH604" t="s">
        <v>69</v>
      </c>
      <c r="AI604" t="s">
        <v>231</v>
      </c>
      <c r="AJ604" t="s">
        <v>428</v>
      </c>
      <c r="AK604" t="s">
        <v>991</v>
      </c>
      <c r="AL604" t="s">
        <v>1524</v>
      </c>
      <c r="AM604" t="s">
        <v>67</v>
      </c>
      <c r="AN604" t="s">
        <v>1517</v>
      </c>
      <c r="AO604" t="s">
        <v>69</v>
      </c>
      <c r="AP604" t="s">
        <v>2360</v>
      </c>
      <c r="AQ604" t="str">
        <f t="shared" si="9"/>
        <v>43784440041noFemale4390315Organic43615444132825.9669.964control846Adding a remember me on this device option43983440271151929.99319.991</v>
      </c>
      <c r="AR604">
        <f>COUNTIF(AQ$2:AQ604,AQ604)</f>
        <v>1</v>
      </c>
    </row>
    <row r="605" spans="1:44" x14ac:dyDescent="0.25">
      <c r="A605">
        <v>438</v>
      </c>
      <c r="B605">
        <v>423</v>
      </c>
      <c r="C605" s="4">
        <v>44005</v>
      </c>
      <c r="D605">
        <v>3</v>
      </c>
      <c r="E605" t="s">
        <v>34</v>
      </c>
      <c r="F605" t="s">
        <v>45</v>
      </c>
      <c r="G605" t="s">
        <v>56</v>
      </c>
      <c r="H605" t="s">
        <v>58</v>
      </c>
      <c r="I605" s="4">
        <v>43732</v>
      </c>
      <c r="J605">
        <v>2</v>
      </c>
      <c r="K605" t="s">
        <v>60</v>
      </c>
      <c r="L605" s="4">
        <v>43615</v>
      </c>
      <c r="M605" s="4">
        <v>43830</v>
      </c>
      <c r="N605">
        <v>1</v>
      </c>
      <c r="O605" t="s">
        <v>90</v>
      </c>
      <c r="P605" t="s">
        <v>252</v>
      </c>
      <c r="Q605">
        <v>1</v>
      </c>
      <c r="R605" t="s">
        <v>444</v>
      </c>
      <c r="S605" t="s">
        <v>1006</v>
      </c>
      <c r="T605" t="s">
        <v>1537</v>
      </c>
      <c r="U605" t="s">
        <v>80</v>
      </c>
      <c r="V605" t="s">
        <v>1562</v>
      </c>
      <c r="W605">
        <v>31.94</v>
      </c>
      <c r="X605">
        <v>19.98</v>
      </c>
      <c r="Y605">
        <v>1</v>
      </c>
      <c r="Z605" t="s">
        <v>645</v>
      </c>
      <c r="AA605" t="s">
        <v>2347</v>
      </c>
      <c r="AF605" s="4"/>
      <c r="AG605" s="4"/>
      <c r="AH605" t="s">
        <v>90</v>
      </c>
      <c r="AI605" t="s">
        <v>252</v>
      </c>
      <c r="AJ605" t="s">
        <v>444</v>
      </c>
      <c r="AK605" t="s">
        <v>1006</v>
      </c>
      <c r="AL605" t="s">
        <v>1537</v>
      </c>
      <c r="AM605" t="s">
        <v>80</v>
      </c>
      <c r="AN605" t="s">
        <v>1562</v>
      </c>
      <c r="AO605" t="s">
        <v>645</v>
      </c>
      <c r="AP605" t="s">
        <v>2347</v>
      </c>
      <c r="AQ605" t="str">
        <f t="shared" si="9"/>
        <v>438423440053noFemale437322Facebook436154383031.9419.98612215.9729.9913</v>
      </c>
      <c r="AR605">
        <f>COUNTIF(AQ$2:AQ605,AQ605)</f>
        <v>1</v>
      </c>
    </row>
    <row r="606" spans="1:44" x14ac:dyDescent="0.25">
      <c r="A606">
        <v>439</v>
      </c>
      <c r="B606">
        <v>82</v>
      </c>
      <c r="C606" s="4">
        <v>44006</v>
      </c>
      <c r="D606">
        <v>9</v>
      </c>
      <c r="E606" t="s">
        <v>41</v>
      </c>
      <c r="F606" t="s">
        <v>52</v>
      </c>
      <c r="G606" t="s">
        <v>55</v>
      </c>
      <c r="H606" t="s">
        <v>57</v>
      </c>
      <c r="I606" s="4">
        <v>43862</v>
      </c>
      <c r="J606">
        <v>6</v>
      </c>
      <c r="K606" t="s">
        <v>59</v>
      </c>
      <c r="L606" s="4">
        <v>43862</v>
      </c>
      <c r="M606" s="4">
        <v>43889</v>
      </c>
      <c r="N606">
        <v>2</v>
      </c>
      <c r="O606" t="s">
        <v>163</v>
      </c>
      <c r="P606" t="s">
        <v>325</v>
      </c>
      <c r="Q606">
        <v>2</v>
      </c>
      <c r="R606" t="s">
        <v>681</v>
      </c>
      <c r="S606" t="s">
        <v>1223</v>
      </c>
      <c r="T606" t="s">
        <v>1745</v>
      </c>
      <c r="U606" t="s">
        <v>2015</v>
      </c>
      <c r="V606" t="s">
        <v>2057</v>
      </c>
      <c r="W606">
        <v>83.9</v>
      </c>
      <c r="X606">
        <v>149.9</v>
      </c>
      <c r="Y606">
        <v>2</v>
      </c>
      <c r="Z606" t="s">
        <v>2194</v>
      </c>
      <c r="AA606" t="s">
        <v>2480</v>
      </c>
      <c r="AF606" s="4"/>
      <c r="AG606" s="4"/>
      <c r="AH606" t="s">
        <v>78</v>
      </c>
      <c r="AI606" t="s">
        <v>240</v>
      </c>
      <c r="AJ606" t="s">
        <v>67</v>
      </c>
      <c r="AK606" t="s">
        <v>1120</v>
      </c>
      <c r="AL606" t="s">
        <v>1643</v>
      </c>
      <c r="AM606" t="s">
        <v>67</v>
      </c>
      <c r="AN606" t="s">
        <v>1548</v>
      </c>
      <c r="AO606" t="s">
        <v>469</v>
      </c>
      <c r="AP606" t="s">
        <v>2339</v>
      </c>
      <c r="AQ606" t="str">
        <f t="shared" si="9"/>
        <v>43982440069yesMale438626Google Ads438624388983.9149.9833.99314.9923</v>
      </c>
      <c r="AR606">
        <f>COUNTIF(AQ$2:AQ606,AQ606)</f>
        <v>1</v>
      </c>
    </row>
    <row r="607" spans="1:44" x14ac:dyDescent="0.25">
      <c r="A607">
        <v>439</v>
      </c>
      <c r="B607">
        <v>82</v>
      </c>
      <c r="C607" s="4">
        <v>44006</v>
      </c>
      <c r="D607">
        <v>9</v>
      </c>
      <c r="E607" t="s">
        <v>41</v>
      </c>
      <c r="F607" t="s">
        <v>52</v>
      </c>
      <c r="G607" t="s">
        <v>55</v>
      </c>
      <c r="H607" t="s">
        <v>57</v>
      </c>
      <c r="I607" s="4">
        <v>43862</v>
      </c>
      <c r="J607">
        <v>6</v>
      </c>
      <c r="K607" t="s">
        <v>59</v>
      </c>
      <c r="L607" s="4">
        <v>43862</v>
      </c>
      <c r="M607" s="4">
        <v>43889</v>
      </c>
      <c r="N607">
        <v>2</v>
      </c>
      <c r="O607" t="s">
        <v>163</v>
      </c>
      <c r="P607" t="s">
        <v>325</v>
      </c>
      <c r="Q607">
        <v>2</v>
      </c>
      <c r="R607" t="s">
        <v>681</v>
      </c>
      <c r="S607" t="s">
        <v>1223</v>
      </c>
      <c r="T607" t="s">
        <v>1745</v>
      </c>
      <c r="U607" t="s">
        <v>2015</v>
      </c>
      <c r="V607" t="s">
        <v>2057</v>
      </c>
      <c r="W607">
        <v>83.9</v>
      </c>
      <c r="X607">
        <v>149.9</v>
      </c>
      <c r="Y607">
        <v>2</v>
      </c>
      <c r="Z607" t="s">
        <v>2194</v>
      </c>
      <c r="AA607" t="s">
        <v>2480</v>
      </c>
      <c r="AF607" s="4"/>
      <c r="AG607" s="4"/>
      <c r="AH607" t="s">
        <v>80</v>
      </c>
      <c r="AI607" t="s">
        <v>242</v>
      </c>
      <c r="AJ607" t="s">
        <v>558</v>
      </c>
      <c r="AK607" t="s">
        <v>1118</v>
      </c>
      <c r="AL607" t="s">
        <v>1548</v>
      </c>
      <c r="AM607" t="s">
        <v>80</v>
      </c>
      <c r="AN607" t="s">
        <v>1548</v>
      </c>
      <c r="AO607" t="s">
        <v>79</v>
      </c>
      <c r="AP607" t="s">
        <v>2349</v>
      </c>
      <c r="AQ607" t="str">
        <f t="shared" si="9"/>
        <v>43982440069yesMale438626Google Ads438624388983.9149.923414.99214.994</v>
      </c>
      <c r="AR607">
        <f>COUNTIF(AQ$2:AQ607,AQ607)</f>
        <v>1</v>
      </c>
    </row>
    <row r="608" spans="1:44" x14ac:dyDescent="0.25">
      <c r="A608">
        <v>440</v>
      </c>
      <c r="B608">
        <v>387</v>
      </c>
      <c r="C608" s="4">
        <v>44006</v>
      </c>
      <c r="D608">
        <v>3</v>
      </c>
      <c r="E608" t="s">
        <v>34</v>
      </c>
      <c r="F608" t="s">
        <v>45</v>
      </c>
      <c r="G608" t="s">
        <v>56</v>
      </c>
      <c r="H608" t="s">
        <v>58</v>
      </c>
      <c r="I608" s="4">
        <v>43610</v>
      </c>
      <c r="J608">
        <v>2</v>
      </c>
      <c r="L608" s="4"/>
      <c r="M608" s="4"/>
      <c r="N608">
        <v>1</v>
      </c>
      <c r="O608" t="s">
        <v>79</v>
      </c>
      <c r="P608" t="s">
        <v>241</v>
      </c>
      <c r="Q608">
        <v>1</v>
      </c>
      <c r="R608" t="s">
        <v>403</v>
      </c>
      <c r="S608" t="s">
        <v>965</v>
      </c>
      <c r="T608" t="s">
        <v>422</v>
      </c>
      <c r="U608" t="s">
        <v>80</v>
      </c>
      <c r="V608" t="s">
        <v>1548</v>
      </c>
      <c r="W608">
        <v>240</v>
      </c>
      <c r="X608">
        <v>29.98</v>
      </c>
      <c r="Y608">
        <v>1</v>
      </c>
      <c r="Z608" t="s">
        <v>455</v>
      </c>
      <c r="AA608" t="s">
        <v>2340</v>
      </c>
      <c r="AF608" s="4"/>
      <c r="AG608" s="4"/>
      <c r="AH608" t="s">
        <v>79</v>
      </c>
      <c r="AI608" t="s">
        <v>241</v>
      </c>
      <c r="AJ608" t="s">
        <v>403</v>
      </c>
      <c r="AK608" t="s">
        <v>965</v>
      </c>
      <c r="AL608" t="s">
        <v>422</v>
      </c>
      <c r="AM608" t="s">
        <v>80</v>
      </c>
      <c r="AN608" t="s">
        <v>1548</v>
      </c>
      <c r="AO608" t="s">
        <v>455</v>
      </c>
      <c r="AP608" t="s">
        <v>2340</v>
      </c>
      <c r="AQ608" t="str">
        <f t="shared" si="9"/>
        <v>440387440063noFemale43610224029.98438120214.9915</v>
      </c>
      <c r="AR608">
        <f>COUNTIF(AQ$2:AQ608,AQ608)</f>
        <v>1</v>
      </c>
    </row>
    <row r="609" spans="1:44" x14ac:dyDescent="0.25">
      <c r="A609">
        <v>441</v>
      </c>
      <c r="B609">
        <v>154</v>
      </c>
      <c r="C609" s="4">
        <v>44008</v>
      </c>
      <c r="D609">
        <v>2</v>
      </c>
      <c r="E609" t="s">
        <v>38</v>
      </c>
      <c r="F609" t="s">
        <v>49</v>
      </c>
      <c r="G609" t="s">
        <v>56</v>
      </c>
      <c r="H609" t="s">
        <v>57</v>
      </c>
      <c r="I609" s="4">
        <v>43710</v>
      </c>
      <c r="J609">
        <v>2</v>
      </c>
      <c r="K609" t="s">
        <v>60</v>
      </c>
      <c r="L609" s="4">
        <v>43615</v>
      </c>
      <c r="M609" s="4">
        <v>43830</v>
      </c>
      <c r="N609">
        <v>1</v>
      </c>
      <c r="O609" t="s">
        <v>78</v>
      </c>
      <c r="P609" t="s">
        <v>240</v>
      </c>
      <c r="Q609">
        <v>1</v>
      </c>
      <c r="R609" t="s">
        <v>79</v>
      </c>
      <c r="S609" t="s">
        <v>1080</v>
      </c>
      <c r="T609" t="s">
        <v>1606</v>
      </c>
      <c r="U609" t="s">
        <v>80</v>
      </c>
      <c r="V609" t="s">
        <v>1548</v>
      </c>
      <c r="W609">
        <v>51.98</v>
      </c>
      <c r="X609">
        <v>29.98</v>
      </c>
      <c r="Y609">
        <v>1</v>
      </c>
      <c r="Z609" t="s">
        <v>393</v>
      </c>
      <c r="AA609" t="s">
        <v>2345</v>
      </c>
      <c r="AF609" s="4"/>
      <c r="AG609" s="4"/>
      <c r="AH609" t="s">
        <v>78</v>
      </c>
      <c r="AI609" t="s">
        <v>240</v>
      </c>
      <c r="AJ609" t="s">
        <v>79</v>
      </c>
      <c r="AK609" t="s">
        <v>1080</v>
      </c>
      <c r="AL609" t="s">
        <v>1606</v>
      </c>
      <c r="AM609" t="s">
        <v>80</v>
      </c>
      <c r="AN609" t="s">
        <v>1548</v>
      </c>
      <c r="AO609" t="s">
        <v>393</v>
      </c>
      <c r="AP609" t="s">
        <v>2345</v>
      </c>
      <c r="AQ609" t="str">
        <f t="shared" si="9"/>
        <v>441154440082noMale437102Facebook436154383051.9829.988425.99214.9918</v>
      </c>
      <c r="AR609">
        <f>COUNTIF(AQ$2:AQ609,AQ609)</f>
        <v>1</v>
      </c>
    </row>
    <row r="610" spans="1:44" x14ac:dyDescent="0.25">
      <c r="A610">
        <v>442</v>
      </c>
      <c r="B610">
        <v>172</v>
      </c>
      <c r="C610" s="4">
        <v>44008</v>
      </c>
      <c r="D610">
        <v>2</v>
      </c>
      <c r="E610" t="s">
        <v>38</v>
      </c>
      <c r="F610" t="s">
        <v>49</v>
      </c>
      <c r="G610" t="s">
        <v>56</v>
      </c>
      <c r="H610" t="s">
        <v>57</v>
      </c>
      <c r="I610" s="4">
        <v>43802</v>
      </c>
      <c r="J610">
        <v>2</v>
      </c>
      <c r="K610" t="s">
        <v>60</v>
      </c>
      <c r="L610" s="4">
        <v>43615</v>
      </c>
      <c r="M610" s="4">
        <v>43830</v>
      </c>
      <c r="N610">
        <v>1</v>
      </c>
      <c r="O610" t="s">
        <v>70</v>
      </c>
      <c r="P610" t="s">
        <v>232</v>
      </c>
      <c r="Q610">
        <v>1</v>
      </c>
      <c r="R610" t="s">
        <v>475</v>
      </c>
      <c r="S610" t="s">
        <v>1038</v>
      </c>
      <c r="T610" t="s">
        <v>1527</v>
      </c>
      <c r="U610" t="s">
        <v>80</v>
      </c>
      <c r="V610" t="s">
        <v>1517</v>
      </c>
      <c r="W610">
        <v>73.98</v>
      </c>
      <c r="X610">
        <v>39.979999999999997</v>
      </c>
      <c r="Y610">
        <v>1</v>
      </c>
      <c r="Z610" t="s">
        <v>673</v>
      </c>
      <c r="AA610" t="s">
        <v>2348</v>
      </c>
      <c r="AF610" s="4"/>
      <c r="AG610" s="4"/>
      <c r="AH610" t="s">
        <v>70</v>
      </c>
      <c r="AI610" t="s">
        <v>232</v>
      </c>
      <c r="AJ610" t="s">
        <v>475</v>
      </c>
      <c r="AK610" t="s">
        <v>1038</v>
      </c>
      <c r="AL610" t="s">
        <v>1527</v>
      </c>
      <c r="AM610" t="s">
        <v>80</v>
      </c>
      <c r="AN610" t="s">
        <v>1517</v>
      </c>
      <c r="AO610" t="s">
        <v>673</v>
      </c>
      <c r="AP610" t="s">
        <v>2348</v>
      </c>
      <c r="AQ610" t="str">
        <f t="shared" si="9"/>
        <v>442172440082noMale438022Facebook436154383073.9839.98515336.99219.9912</v>
      </c>
      <c r="AR610">
        <f>COUNTIF(AQ$2:AQ610,AQ610)</f>
        <v>1</v>
      </c>
    </row>
    <row r="611" spans="1:44" x14ac:dyDescent="0.25">
      <c r="A611">
        <v>443</v>
      </c>
      <c r="B611">
        <v>228</v>
      </c>
      <c r="C611" s="4">
        <v>44008</v>
      </c>
      <c r="D611">
        <v>6</v>
      </c>
      <c r="E611" t="s">
        <v>33</v>
      </c>
      <c r="F611" t="s">
        <v>44</v>
      </c>
      <c r="G611" t="s">
        <v>56</v>
      </c>
      <c r="H611" t="s">
        <v>58</v>
      </c>
      <c r="I611" s="4">
        <v>43938</v>
      </c>
      <c r="J611">
        <v>7</v>
      </c>
      <c r="K611" t="s">
        <v>61</v>
      </c>
      <c r="L611" s="4">
        <v>43915</v>
      </c>
      <c r="M611" s="4">
        <v>44012</v>
      </c>
      <c r="N611">
        <v>1</v>
      </c>
      <c r="O611" t="s">
        <v>159</v>
      </c>
      <c r="P611" t="s">
        <v>321</v>
      </c>
      <c r="Q611">
        <v>2</v>
      </c>
      <c r="R611" t="s">
        <v>682</v>
      </c>
      <c r="S611" t="s">
        <v>1224</v>
      </c>
      <c r="T611" t="s">
        <v>1746</v>
      </c>
      <c r="U611" t="s">
        <v>83</v>
      </c>
      <c r="V611" t="s">
        <v>1585</v>
      </c>
      <c r="W611">
        <v>164.9</v>
      </c>
      <c r="X611">
        <v>99.95</v>
      </c>
      <c r="Y611">
        <v>2</v>
      </c>
      <c r="Z611" t="s">
        <v>2195</v>
      </c>
      <c r="AA611" t="s">
        <v>2481</v>
      </c>
      <c r="AB611">
        <v>4</v>
      </c>
      <c r="AC611" t="s">
        <v>2633</v>
      </c>
      <c r="AD611">
        <v>943</v>
      </c>
      <c r="AE611" t="s">
        <v>2638</v>
      </c>
      <c r="AF611" s="4">
        <v>43983</v>
      </c>
      <c r="AG611" s="4">
        <v>44027</v>
      </c>
      <c r="AH611" t="s">
        <v>70</v>
      </c>
      <c r="AI611" t="s">
        <v>232</v>
      </c>
      <c r="AJ611" t="s">
        <v>753</v>
      </c>
      <c r="AK611" t="s">
        <v>1077</v>
      </c>
      <c r="AL611" t="s">
        <v>598</v>
      </c>
      <c r="AM611" t="s">
        <v>67</v>
      </c>
      <c r="AN611" t="s">
        <v>1517</v>
      </c>
      <c r="AO611" t="s">
        <v>673</v>
      </c>
      <c r="AP611" t="s">
        <v>2348</v>
      </c>
      <c r="AQ611" t="str">
        <f t="shared" si="9"/>
        <v>443228440086noFemale439387YouTube4391544012164.999.954control943Adding a remember me on this device option4398344027513235319.9912</v>
      </c>
      <c r="AR611">
        <f>COUNTIF(AQ$2:AQ611,AQ611)</f>
        <v>1</v>
      </c>
    </row>
    <row r="612" spans="1:44" x14ac:dyDescent="0.25">
      <c r="A612">
        <v>443</v>
      </c>
      <c r="B612">
        <v>228</v>
      </c>
      <c r="C612" s="4">
        <v>44008</v>
      </c>
      <c r="D612">
        <v>6</v>
      </c>
      <c r="E612" t="s">
        <v>33</v>
      </c>
      <c r="F612" t="s">
        <v>44</v>
      </c>
      <c r="G612" t="s">
        <v>56</v>
      </c>
      <c r="H612" t="s">
        <v>58</v>
      </c>
      <c r="I612" s="4">
        <v>43938</v>
      </c>
      <c r="J612">
        <v>7</v>
      </c>
      <c r="K612" t="s">
        <v>61</v>
      </c>
      <c r="L612" s="4">
        <v>43915</v>
      </c>
      <c r="M612" s="4">
        <v>44012</v>
      </c>
      <c r="N612">
        <v>1</v>
      </c>
      <c r="O612" t="s">
        <v>159</v>
      </c>
      <c r="P612" t="s">
        <v>321</v>
      </c>
      <c r="Q612">
        <v>2</v>
      </c>
      <c r="R612" t="s">
        <v>682</v>
      </c>
      <c r="S612" t="s">
        <v>1224</v>
      </c>
      <c r="T612" t="s">
        <v>1746</v>
      </c>
      <c r="U612" t="s">
        <v>83</v>
      </c>
      <c r="V612" t="s">
        <v>1585</v>
      </c>
      <c r="W612">
        <v>164.9</v>
      </c>
      <c r="X612">
        <v>99.95</v>
      </c>
      <c r="Y612">
        <v>2</v>
      </c>
      <c r="Z612" t="s">
        <v>2195</v>
      </c>
      <c r="AA612" t="s">
        <v>2481</v>
      </c>
      <c r="AB612">
        <v>4</v>
      </c>
      <c r="AC612" t="s">
        <v>2633</v>
      </c>
      <c r="AD612">
        <v>943</v>
      </c>
      <c r="AE612" t="s">
        <v>2638</v>
      </c>
      <c r="AF612" s="4">
        <v>43983</v>
      </c>
      <c r="AG612" s="4">
        <v>44027</v>
      </c>
      <c r="AH612" t="s">
        <v>70</v>
      </c>
      <c r="AI612" t="s">
        <v>232</v>
      </c>
      <c r="AJ612" t="s">
        <v>727</v>
      </c>
      <c r="AK612" t="s">
        <v>1270</v>
      </c>
      <c r="AL612" t="s">
        <v>1487</v>
      </c>
      <c r="AM612" t="s">
        <v>80</v>
      </c>
      <c r="AN612" t="s">
        <v>1517</v>
      </c>
      <c r="AO612" t="s">
        <v>432</v>
      </c>
      <c r="AP612" t="s">
        <v>2331</v>
      </c>
      <c r="AQ612" t="str">
        <f t="shared" si="9"/>
        <v>443228440086noFemale439387YouTube4391544012164.999.954control943Adding a remember me on this device option439834402752829.95219.9921</v>
      </c>
      <c r="AR612">
        <f>COUNTIF(AQ$2:AQ612,AQ612)</f>
        <v>1</v>
      </c>
    </row>
    <row r="613" spans="1:44" x14ac:dyDescent="0.25">
      <c r="A613">
        <v>444</v>
      </c>
      <c r="B613">
        <v>168</v>
      </c>
      <c r="C613" s="4">
        <v>44009</v>
      </c>
      <c r="D613">
        <v>5</v>
      </c>
      <c r="E613" t="s">
        <v>36</v>
      </c>
      <c r="F613" t="s">
        <v>47</v>
      </c>
      <c r="G613" t="s">
        <v>56</v>
      </c>
      <c r="H613" t="s">
        <v>57</v>
      </c>
      <c r="I613" s="4">
        <v>43941</v>
      </c>
      <c r="J613">
        <v>7</v>
      </c>
      <c r="K613" t="s">
        <v>61</v>
      </c>
      <c r="L613" s="4">
        <v>43915</v>
      </c>
      <c r="M613" s="4">
        <v>44012</v>
      </c>
      <c r="N613">
        <v>2</v>
      </c>
      <c r="O613" t="s">
        <v>77</v>
      </c>
      <c r="P613" t="s">
        <v>239</v>
      </c>
      <c r="Q613">
        <v>2</v>
      </c>
      <c r="R613" t="s">
        <v>683</v>
      </c>
      <c r="S613" t="s">
        <v>1225</v>
      </c>
      <c r="T613" t="s">
        <v>1747</v>
      </c>
      <c r="U613" t="s">
        <v>110</v>
      </c>
      <c r="V613" t="s">
        <v>2030</v>
      </c>
      <c r="W613">
        <v>155.97</v>
      </c>
      <c r="X613">
        <v>104.94</v>
      </c>
      <c r="Y613">
        <v>2</v>
      </c>
      <c r="Z613" t="s">
        <v>2196</v>
      </c>
      <c r="AA613" t="s">
        <v>2482</v>
      </c>
      <c r="AB613">
        <v>4</v>
      </c>
      <c r="AC613" t="s">
        <v>2633</v>
      </c>
      <c r="AD613">
        <v>904</v>
      </c>
      <c r="AE613" t="s">
        <v>2638</v>
      </c>
      <c r="AF613" s="4">
        <v>43983</v>
      </c>
      <c r="AG613" s="4">
        <v>44027</v>
      </c>
      <c r="AH613" t="s">
        <v>70</v>
      </c>
      <c r="AI613" t="s">
        <v>232</v>
      </c>
      <c r="AJ613" t="s">
        <v>594</v>
      </c>
      <c r="AK613" t="s">
        <v>1077</v>
      </c>
      <c r="AL613" t="s">
        <v>519</v>
      </c>
      <c r="AM613" t="s">
        <v>67</v>
      </c>
      <c r="AN613" t="s">
        <v>1517</v>
      </c>
      <c r="AO613" t="s">
        <v>432</v>
      </c>
      <c r="AP613" t="s">
        <v>2331</v>
      </c>
      <c r="AQ613" t="str">
        <f t="shared" ref="AQ613:AQ672" si="10">CONCATENATE($A613,$B613,$C613,$D613,$G613,$H613,$I613,$J613,$K613,$L613,$M613,$W613,$X613,$AB613,$AC613,$AD613,$AE613,$AF613,$AG613,$AH613,$AJ613,$AL613,$AM613,$AN613,$AO613)</f>
        <v>444168440095noMale439417YouTube4391544012155.97104.944control904Adding a remember me on this device option4398344027513441319.9921</v>
      </c>
      <c r="AR613">
        <f>COUNTIF(AQ$2:AQ613,AQ613)</f>
        <v>1</v>
      </c>
    </row>
    <row r="614" spans="1:44" x14ac:dyDescent="0.25">
      <c r="A614">
        <v>444</v>
      </c>
      <c r="B614">
        <v>168</v>
      </c>
      <c r="C614" s="4">
        <v>44009</v>
      </c>
      <c r="D614">
        <v>5</v>
      </c>
      <c r="E614" t="s">
        <v>36</v>
      </c>
      <c r="F614" t="s">
        <v>47</v>
      </c>
      <c r="G614" t="s">
        <v>56</v>
      </c>
      <c r="H614" t="s">
        <v>57</v>
      </c>
      <c r="I614" s="4">
        <v>43941</v>
      </c>
      <c r="J614">
        <v>7</v>
      </c>
      <c r="K614" t="s">
        <v>61</v>
      </c>
      <c r="L614" s="4">
        <v>43915</v>
      </c>
      <c r="M614" s="4">
        <v>44012</v>
      </c>
      <c r="N614">
        <v>2</v>
      </c>
      <c r="O614" t="s">
        <v>77</v>
      </c>
      <c r="P614" t="s">
        <v>239</v>
      </c>
      <c r="Q614">
        <v>2</v>
      </c>
      <c r="R614" t="s">
        <v>683</v>
      </c>
      <c r="S614" t="s">
        <v>1225</v>
      </c>
      <c r="T614" t="s">
        <v>1747</v>
      </c>
      <c r="U614" t="s">
        <v>110</v>
      </c>
      <c r="V614" t="s">
        <v>2030</v>
      </c>
      <c r="W614">
        <v>155.97</v>
      </c>
      <c r="X614">
        <v>104.94</v>
      </c>
      <c r="Y614">
        <v>2</v>
      </c>
      <c r="Z614" t="s">
        <v>2196</v>
      </c>
      <c r="AA614" t="s">
        <v>2482</v>
      </c>
      <c r="AB614">
        <v>4</v>
      </c>
      <c r="AC614" t="s">
        <v>2633</v>
      </c>
      <c r="AD614">
        <v>904</v>
      </c>
      <c r="AE614" t="s">
        <v>2638</v>
      </c>
      <c r="AF614" s="4">
        <v>43983</v>
      </c>
      <c r="AG614" s="4">
        <v>44027</v>
      </c>
      <c r="AH614" t="s">
        <v>67</v>
      </c>
      <c r="AI614" t="s">
        <v>229</v>
      </c>
      <c r="AJ614" t="s">
        <v>626</v>
      </c>
      <c r="AK614" t="s">
        <v>1176</v>
      </c>
      <c r="AL614" t="s">
        <v>1701</v>
      </c>
      <c r="AM614" t="s">
        <v>67</v>
      </c>
      <c r="AN614" t="s">
        <v>1548</v>
      </c>
      <c r="AO614" t="s">
        <v>90</v>
      </c>
      <c r="AP614" t="s">
        <v>2328</v>
      </c>
      <c r="AQ614" t="str">
        <f t="shared" si="10"/>
        <v>444168440095noMale439417YouTube4391544012155.97104.944control904Adding a remember me on this device option439834402737910.99314.996</v>
      </c>
      <c r="AR614">
        <f>COUNTIF(AQ$2:AQ614,AQ614)</f>
        <v>1</v>
      </c>
    </row>
    <row r="615" spans="1:44" x14ac:dyDescent="0.25">
      <c r="A615">
        <v>445</v>
      </c>
      <c r="B615">
        <v>153</v>
      </c>
      <c r="C615" s="4">
        <v>44010</v>
      </c>
      <c r="D615">
        <v>10</v>
      </c>
      <c r="E615" t="s">
        <v>42</v>
      </c>
      <c r="F615" t="s">
        <v>53</v>
      </c>
      <c r="G615" t="s">
        <v>56</v>
      </c>
      <c r="H615" t="s">
        <v>57</v>
      </c>
      <c r="I615" s="4">
        <v>43739</v>
      </c>
      <c r="J615">
        <v>3</v>
      </c>
      <c r="K615" t="s">
        <v>59</v>
      </c>
      <c r="L615" s="4">
        <v>43615</v>
      </c>
      <c r="M615" s="4">
        <v>43830</v>
      </c>
      <c r="N615">
        <v>2</v>
      </c>
      <c r="O615" t="s">
        <v>164</v>
      </c>
      <c r="P615" t="s">
        <v>326</v>
      </c>
      <c r="Q615">
        <v>2</v>
      </c>
      <c r="R615" t="s">
        <v>684</v>
      </c>
      <c r="S615" t="s">
        <v>1226</v>
      </c>
      <c r="T615" t="s">
        <v>1748</v>
      </c>
      <c r="U615" t="s">
        <v>85</v>
      </c>
      <c r="V615" t="s">
        <v>2042</v>
      </c>
      <c r="W615">
        <v>276.37</v>
      </c>
      <c r="X615">
        <v>34.97</v>
      </c>
      <c r="Y615">
        <v>2</v>
      </c>
      <c r="Z615" t="s">
        <v>405</v>
      </c>
      <c r="AA615" t="s">
        <v>2483</v>
      </c>
      <c r="AF615" s="4"/>
      <c r="AG615" s="4"/>
      <c r="AH615" t="s">
        <v>84</v>
      </c>
      <c r="AI615" t="s">
        <v>246</v>
      </c>
      <c r="AJ615" t="s">
        <v>824</v>
      </c>
      <c r="AK615" t="s">
        <v>1361</v>
      </c>
      <c r="AL615" t="s">
        <v>1877</v>
      </c>
      <c r="AM615" t="s">
        <v>69</v>
      </c>
      <c r="AN615" t="s">
        <v>1548</v>
      </c>
      <c r="AO615" t="s">
        <v>86</v>
      </c>
      <c r="AP615" t="s">
        <v>2350</v>
      </c>
      <c r="AQ615" t="str">
        <f t="shared" si="10"/>
        <v>4451534401010noMale437393Google Ads4361543830276.3734.97925189.99114.997</v>
      </c>
      <c r="AR615">
        <f>COUNTIF(AQ$2:AQ615,AQ615)</f>
        <v>1</v>
      </c>
    </row>
    <row r="616" spans="1:44" x14ac:dyDescent="0.25">
      <c r="A616">
        <v>445</v>
      </c>
      <c r="B616">
        <v>153</v>
      </c>
      <c r="C616" s="4">
        <v>44010</v>
      </c>
      <c r="D616">
        <v>10</v>
      </c>
      <c r="E616" t="s">
        <v>42</v>
      </c>
      <c r="F616" t="s">
        <v>53</v>
      </c>
      <c r="G616" t="s">
        <v>56</v>
      </c>
      <c r="H616" t="s">
        <v>57</v>
      </c>
      <c r="I616" s="4">
        <v>43739</v>
      </c>
      <c r="J616">
        <v>3</v>
      </c>
      <c r="K616" t="s">
        <v>59</v>
      </c>
      <c r="L616" s="4">
        <v>43615</v>
      </c>
      <c r="M616" s="4">
        <v>43830</v>
      </c>
      <c r="N616">
        <v>2</v>
      </c>
      <c r="O616" t="s">
        <v>164</v>
      </c>
      <c r="P616" t="s">
        <v>326</v>
      </c>
      <c r="Q616">
        <v>2</v>
      </c>
      <c r="R616" t="s">
        <v>684</v>
      </c>
      <c r="S616" t="s">
        <v>1226</v>
      </c>
      <c r="T616" t="s">
        <v>1748</v>
      </c>
      <c r="U616" t="s">
        <v>85</v>
      </c>
      <c r="V616" t="s">
        <v>2042</v>
      </c>
      <c r="W616">
        <v>276.37</v>
      </c>
      <c r="X616">
        <v>34.97</v>
      </c>
      <c r="Y616">
        <v>2</v>
      </c>
      <c r="Z616" t="s">
        <v>405</v>
      </c>
      <c r="AA616" t="s">
        <v>2483</v>
      </c>
      <c r="AF616" s="4"/>
      <c r="AG616" s="4"/>
      <c r="AH616" t="s">
        <v>90</v>
      </c>
      <c r="AI616" t="s">
        <v>252</v>
      </c>
      <c r="AJ616" t="s">
        <v>449</v>
      </c>
      <c r="AK616" t="s">
        <v>1011</v>
      </c>
      <c r="AL616" t="s">
        <v>1541</v>
      </c>
      <c r="AM616" t="s">
        <v>80</v>
      </c>
      <c r="AN616" t="s">
        <v>1562</v>
      </c>
      <c r="AO616" t="s">
        <v>410</v>
      </c>
      <c r="AP616" t="s">
        <v>2359</v>
      </c>
      <c r="AQ616" t="str">
        <f t="shared" si="10"/>
        <v>4451534401010noMale437393Google Ads4361543830276.3734.97614743.1929.9920</v>
      </c>
      <c r="AR616">
        <f>COUNTIF(AQ$2:AQ616,AQ616)</f>
        <v>1</v>
      </c>
    </row>
    <row r="617" spans="1:44" x14ac:dyDescent="0.25">
      <c r="A617">
        <v>446</v>
      </c>
      <c r="B617">
        <v>456</v>
      </c>
      <c r="C617" s="4">
        <v>44010</v>
      </c>
      <c r="D617">
        <v>1</v>
      </c>
      <c r="E617" t="s">
        <v>39</v>
      </c>
      <c r="F617" t="s">
        <v>50</v>
      </c>
      <c r="G617" t="s">
        <v>56</v>
      </c>
      <c r="H617" t="s">
        <v>57</v>
      </c>
      <c r="I617" s="4">
        <v>43933</v>
      </c>
      <c r="J617">
        <v>7</v>
      </c>
      <c r="K617" t="s">
        <v>61</v>
      </c>
      <c r="L617" s="4">
        <v>43915</v>
      </c>
      <c r="M617" s="4">
        <v>44012</v>
      </c>
      <c r="N617">
        <v>1</v>
      </c>
      <c r="O617" t="s">
        <v>65</v>
      </c>
      <c r="P617" t="s">
        <v>227</v>
      </c>
      <c r="Q617">
        <v>1</v>
      </c>
      <c r="R617" t="s">
        <v>685</v>
      </c>
      <c r="S617" t="s">
        <v>1227</v>
      </c>
      <c r="T617" t="s">
        <v>418</v>
      </c>
      <c r="U617" t="s">
        <v>80</v>
      </c>
      <c r="V617" t="s">
        <v>1562</v>
      </c>
      <c r="W617">
        <v>100</v>
      </c>
      <c r="X617">
        <v>19.98</v>
      </c>
      <c r="Y617">
        <v>1</v>
      </c>
      <c r="Z617" t="s">
        <v>431</v>
      </c>
      <c r="AA617" t="s">
        <v>2326</v>
      </c>
      <c r="AB617">
        <v>4</v>
      </c>
      <c r="AC617" t="s">
        <v>2633</v>
      </c>
      <c r="AD617">
        <v>1117</v>
      </c>
      <c r="AE617" t="s">
        <v>2638</v>
      </c>
      <c r="AF617" s="4">
        <v>43983</v>
      </c>
      <c r="AG617" s="4">
        <v>44027</v>
      </c>
      <c r="AH617" t="s">
        <v>65</v>
      </c>
      <c r="AI617" t="s">
        <v>227</v>
      </c>
      <c r="AJ617" t="s">
        <v>685</v>
      </c>
      <c r="AK617" t="s">
        <v>1227</v>
      </c>
      <c r="AL617" t="s">
        <v>418</v>
      </c>
      <c r="AM617" t="s">
        <v>80</v>
      </c>
      <c r="AN617" t="s">
        <v>1562</v>
      </c>
      <c r="AO617" t="s">
        <v>431</v>
      </c>
      <c r="AP617" t="s">
        <v>2326</v>
      </c>
      <c r="AQ617" t="str">
        <f t="shared" si="10"/>
        <v>446456440101noMale439337YouTube439154401210019.984control1117Adding a remember me on this device option439834402710935029.9924</v>
      </c>
      <c r="AR617">
        <f>COUNTIF(AQ$2:AQ617,AQ617)</f>
        <v>1</v>
      </c>
    </row>
    <row r="618" spans="1:44" x14ac:dyDescent="0.25">
      <c r="A618">
        <v>447</v>
      </c>
      <c r="B618">
        <v>158</v>
      </c>
      <c r="C618" s="4">
        <v>44011</v>
      </c>
      <c r="D618">
        <v>8</v>
      </c>
      <c r="E618" t="s">
        <v>43</v>
      </c>
      <c r="F618" t="s">
        <v>54</v>
      </c>
      <c r="G618" t="s">
        <v>55</v>
      </c>
      <c r="H618" t="s">
        <v>57</v>
      </c>
      <c r="I618" s="4">
        <v>43947</v>
      </c>
      <c r="J618">
        <v>7</v>
      </c>
      <c r="K618" t="s">
        <v>61</v>
      </c>
      <c r="L618" s="4">
        <v>43915</v>
      </c>
      <c r="M618" s="4">
        <v>44012</v>
      </c>
      <c r="N618">
        <v>1</v>
      </c>
      <c r="O618" t="s">
        <v>86</v>
      </c>
      <c r="P618" t="s">
        <v>248</v>
      </c>
      <c r="Q618">
        <v>1</v>
      </c>
      <c r="R618" t="s">
        <v>419</v>
      </c>
      <c r="S618" t="s">
        <v>981</v>
      </c>
      <c r="T618" t="s">
        <v>1514</v>
      </c>
      <c r="U618" t="s">
        <v>69</v>
      </c>
      <c r="V618" t="s">
        <v>1577</v>
      </c>
      <c r="W618">
        <v>57.95</v>
      </c>
      <c r="X618">
        <v>24.99</v>
      </c>
      <c r="Y618">
        <v>1</v>
      </c>
      <c r="Z618" t="s">
        <v>547</v>
      </c>
      <c r="AA618" t="s">
        <v>2354</v>
      </c>
      <c r="AB618">
        <v>4</v>
      </c>
      <c r="AC618" t="s">
        <v>2634</v>
      </c>
      <c r="AD618">
        <v>895</v>
      </c>
      <c r="AE618" t="s">
        <v>2638</v>
      </c>
      <c r="AF618" s="4">
        <v>43983</v>
      </c>
      <c r="AG618" s="4">
        <v>44027</v>
      </c>
      <c r="AH618" t="s">
        <v>86</v>
      </c>
      <c r="AI618" t="s">
        <v>248</v>
      </c>
      <c r="AJ618" t="s">
        <v>419</v>
      </c>
      <c r="AK618" t="s">
        <v>981</v>
      </c>
      <c r="AL618" t="s">
        <v>1514</v>
      </c>
      <c r="AM618" t="s">
        <v>69</v>
      </c>
      <c r="AN618" t="s">
        <v>1577</v>
      </c>
      <c r="AO618" t="s">
        <v>547</v>
      </c>
      <c r="AP618" t="s">
        <v>2354</v>
      </c>
      <c r="AQ618" t="str">
        <f t="shared" si="10"/>
        <v>447158440118yesMale439477YouTube439154401257.9524.994test895Adding a remember me on this device option4398344027713057.95124.9914</v>
      </c>
      <c r="AR618">
        <f>COUNTIF(AQ$2:AQ618,AQ618)</f>
        <v>1</v>
      </c>
    </row>
    <row r="619" spans="1:44" x14ac:dyDescent="0.25">
      <c r="A619">
        <v>448</v>
      </c>
      <c r="B619">
        <v>167</v>
      </c>
      <c r="C619" s="4">
        <v>44011</v>
      </c>
      <c r="D619">
        <v>5</v>
      </c>
      <c r="E619" t="s">
        <v>36</v>
      </c>
      <c r="F619" t="s">
        <v>47</v>
      </c>
      <c r="G619" t="s">
        <v>55</v>
      </c>
      <c r="H619" t="s">
        <v>58</v>
      </c>
      <c r="I619" s="4">
        <v>43899</v>
      </c>
      <c r="J619">
        <v>5</v>
      </c>
      <c r="K619" t="s">
        <v>60</v>
      </c>
      <c r="L619" s="4">
        <v>43831</v>
      </c>
      <c r="M619" s="4">
        <v>43921</v>
      </c>
      <c r="N619">
        <v>2</v>
      </c>
      <c r="O619" t="s">
        <v>94</v>
      </c>
      <c r="P619" t="s">
        <v>256</v>
      </c>
      <c r="Q619">
        <v>2</v>
      </c>
      <c r="R619" t="s">
        <v>686</v>
      </c>
      <c r="S619" t="s">
        <v>1228</v>
      </c>
      <c r="T619" t="s">
        <v>1749</v>
      </c>
      <c r="U619" t="s">
        <v>109</v>
      </c>
      <c r="V619" t="s">
        <v>1902</v>
      </c>
      <c r="W619">
        <v>270.95999999999998</v>
      </c>
      <c r="X619">
        <v>84.96</v>
      </c>
      <c r="Y619">
        <v>2</v>
      </c>
      <c r="Z619" t="s">
        <v>2197</v>
      </c>
      <c r="AA619" t="s">
        <v>2484</v>
      </c>
      <c r="AF619" s="4"/>
      <c r="AG619" s="4"/>
      <c r="AH619" t="s">
        <v>70</v>
      </c>
      <c r="AI619" t="s">
        <v>232</v>
      </c>
      <c r="AJ619" t="s">
        <v>475</v>
      </c>
      <c r="AK619" t="s">
        <v>1038</v>
      </c>
      <c r="AL619" t="s">
        <v>1527</v>
      </c>
      <c r="AM619" t="s">
        <v>67</v>
      </c>
      <c r="AN619" t="s">
        <v>1517</v>
      </c>
      <c r="AO619" t="s">
        <v>673</v>
      </c>
      <c r="AP619" t="s">
        <v>2348</v>
      </c>
      <c r="AQ619" t="str">
        <f t="shared" si="10"/>
        <v>448167440115yesFemale438995Facebook4383143921270.9684.96515336.99319.9912</v>
      </c>
      <c r="AR619">
        <f>COUNTIF(AQ$2:AQ619,AQ619)</f>
        <v>1</v>
      </c>
    </row>
    <row r="620" spans="1:44" x14ac:dyDescent="0.25">
      <c r="A620">
        <v>448</v>
      </c>
      <c r="B620">
        <v>167</v>
      </c>
      <c r="C620" s="4">
        <v>44011</v>
      </c>
      <c r="D620">
        <v>5</v>
      </c>
      <c r="E620" t="s">
        <v>36</v>
      </c>
      <c r="F620" t="s">
        <v>47</v>
      </c>
      <c r="G620" t="s">
        <v>55</v>
      </c>
      <c r="H620" t="s">
        <v>58</v>
      </c>
      <c r="I620" s="4">
        <v>43899</v>
      </c>
      <c r="J620">
        <v>5</v>
      </c>
      <c r="K620" t="s">
        <v>60</v>
      </c>
      <c r="L620" s="4">
        <v>43831</v>
      </c>
      <c r="M620" s="4">
        <v>43921</v>
      </c>
      <c r="N620">
        <v>2</v>
      </c>
      <c r="O620" t="s">
        <v>94</v>
      </c>
      <c r="P620" t="s">
        <v>256</v>
      </c>
      <c r="Q620">
        <v>2</v>
      </c>
      <c r="R620" t="s">
        <v>686</v>
      </c>
      <c r="S620" t="s">
        <v>1228</v>
      </c>
      <c r="T620" t="s">
        <v>1749</v>
      </c>
      <c r="U620" t="s">
        <v>109</v>
      </c>
      <c r="V620" t="s">
        <v>1902</v>
      </c>
      <c r="W620">
        <v>270.95999999999998</v>
      </c>
      <c r="X620">
        <v>84.96</v>
      </c>
      <c r="Y620">
        <v>2</v>
      </c>
      <c r="Z620" t="s">
        <v>2197</v>
      </c>
      <c r="AA620" t="s">
        <v>2484</v>
      </c>
      <c r="AF620" s="4"/>
      <c r="AG620" s="4"/>
      <c r="AH620" t="s">
        <v>86</v>
      </c>
      <c r="AI620" t="s">
        <v>248</v>
      </c>
      <c r="AJ620" t="s">
        <v>633</v>
      </c>
      <c r="AK620" t="s">
        <v>1017</v>
      </c>
      <c r="AL620" t="s">
        <v>1547</v>
      </c>
      <c r="AM620" t="s">
        <v>69</v>
      </c>
      <c r="AN620" t="s">
        <v>1577</v>
      </c>
      <c r="AO620" t="s">
        <v>547</v>
      </c>
      <c r="AP620" t="s">
        <v>2354</v>
      </c>
      <c r="AQ620" t="str">
        <f t="shared" si="10"/>
        <v>448167440115yesFemale438995Facebook4383143921270.9684.96789159.99124.9914</v>
      </c>
      <c r="AR620">
        <f>COUNTIF(AQ$2:AQ620,AQ620)</f>
        <v>1</v>
      </c>
    </row>
    <row r="621" spans="1:44" x14ac:dyDescent="0.25">
      <c r="A621">
        <v>449</v>
      </c>
      <c r="B621">
        <v>268</v>
      </c>
      <c r="C621" s="4">
        <v>44011</v>
      </c>
      <c r="D621">
        <v>3</v>
      </c>
      <c r="E621" t="s">
        <v>34</v>
      </c>
      <c r="F621" t="s">
        <v>45</v>
      </c>
      <c r="G621" t="s">
        <v>56</v>
      </c>
      <c r="H621" t="s">
        <v>58</v>
      </c>
      <c r="I621" s="4">
        <v>43694</v>
      </c>
      <c r="J621">
        <v>2</v>
      </c>
      <c r="K621" t="s">
        <v>60</v>
      </c>
      <c r="L621" s="4">
        <v>43615</v>
      </c>
      <c r="M621" s="4">
        <v>43830</v>
      </c>
      <c r="N621">
        <v>1</v>
      </c>
      <c r="O621" t="s">
        <v>84</v>
      </c>
      <c r="P621" t="s">
        <v>246</v>
      </c>
      <c r="Q621">
        <v>1</v>
      </c>
      <c r="R621" t="s">
        <v>687</v>
      </c>
      <c r="S621" t="s">
        <v>1104</v>
      </c>
      <c r="T621" t="s">
        <v>1750</v>
      </c>
      <c r="U621" t="s">
        <v>80</v>
      </c>
      <c r="V621" t="s">
        <v>1548</v>
      </c>
      <c r="W621">
        <v>53.98</v>
      </c>
      <c r="X621">
        <v>29.98</v>
      </c>
      <c r="Y621">
        <v>1</v>
      </c>
      <c r="Z621" t="s">
        <v>410</v>
      </c>
      <c r="AA621" t="s">
        <v>2359</v>
      </c>
      <c r="AF621" s="4"/>
      <c r="AG621" s="4"/>
      <c r="AH621" t="s">
        <v>84</v>
      </c>
      <c r="AI621" t="s">
        <v>246</v>
      </c>
      <c r="AJ621" t="s">
        <v>687</v>
      </c>
      <c r="AK621" t="s">
        <v>1104</v>
      </c>
      <c r="AL621" t="s">
        <v>1750</v>
      </c>
      <c r="AM621" t="s">
        <v>80</v>
      </c>
      <c r="AN621" t="s">
        <v>1548</v>
      </c>
      <c r="AO621" t="s">
        <v>410</v>
      </c>
      <c r="AP621" t="s">
        <v>2359</v>
      </c>
      <c r="AQ621" t="str">
        <f t="shared" si="10"/>
        <v>449268440113noFemale436942Facebook436154383053.9829.98915826.99214.9920</v>
      </c>
      <c r="AR621">
        <f>COUNTIF(AQ$2:AQ621,AQ621)</f>
        <v>1</v>
      </c>
    </row>
    <row r="622" spans="1:44" x14ac:dyDescent="0.25">
      <c r="A622">
        <v>450</v>
      </c>
      <c r="B622">
        <v>200</v>
      </c>
      <c r="C622" s="4">
        <v>44012</v>
      </c>
      <c r="D622">
        <v>10</v>
      </c>
      <c r="E622" t="s">
        <v>42</v>
      </c>
      <c r="F622" t="s">
        <v>53</v>
      </c>
      <c r="G622" t="s">
        <v>55</v>
      </c>
      <c r="H622" t="s">
        <v>58</v>
      </c>
      <c r="I622" s="4">
        <v>44011</v>
      </c>
      <c r="J622">
        <v>8</v>
      </c>
      <c r="K622" t="s">
        <v>60</v>
      </c>
      <c r="L622" s="4">
        <v>44000</v>
      </c>
      <c r="M622" s="4">
        <v>44073</v>
      </c>
      <c r="N622">
        <v>1</v>
      </c>
      <c r="O622" t="s">
        <v>82</v>
      </c>
      <c r="P622" t="s">
        <v>244</v>
      </c>
      <c r="Q622">
        <v>1</v>
      </c>
      <c r="R622" t="s">
        <v>688</v>
      </c>
      <c r="S622" t="s">
        <v>1229</v>
      </c>
      <c r="T622" t="s">
        <v>1751</v>
      </c>
      <c r="U622" t="s">
        <v>110</v>
      </c>
      <c r="V622" t="s">
        <v>2032</v>
      </c>
      <c r="W622">
        <v>263.94</v>
      </c>
      <c r="X622">
        <v>149.94</v>
      </c>
      <c r="Y622">
        <v>1</v>
      </c>
      <c r="Z622" t="s">
        <v>2151</v>
      </c>
      <c r="AA622" t="s">
        <v>2431</v>
      </c>
      <c r="AF622" s="4"/>
      <c r="AG622" s="4"/>
      <c r="AH622" t="s">
        <v>86</v>
      </c>
      <c r="AI622" t="s">
        <v>248</v>
      </c>
      <c r="AJ622" t="s">
        <v>441</v>
      </c>
      <c r="AK622" t="s">
        <v>2640</v>
      </c>
      <c r="AL622" t="s">
        <v>1535</v>
      </c>
      <c r="AM622" t="s">
        <v>67</v>
      </c>
      <c r="AN622" t="s">
        <v>1577</v>
      </c>
      <c r="AO622" t="s">
        <v>530</v>
      </c>
      <c r="AP622" t="s">
        <v>2367</v>
      </c>
      <c r="AQ622" t="str">
        <f t="shared" si="10"/>
        <v>4502004401210yesFemale440118Facebook4400044073263.94149.94710643.99324.9916</v>
      </c>
      <c r="AR622">
        <f>COUNTIF(AQ$2:AQ622,AQ622)</f>
        <v>1</v>
      </c>
    </row>
    <row r="623" spans="1:44" x14ac:dyDescent="0.25">
      <c r="A623">
        <v>451</v>
      </c>
      <c r="B623">
        <v>381</v>
      </c>
      <c r="C623" s="4">
        <v>44012</v>
      </c>
      <c r="D623">
        <v>4</v>
      </c>
      <c r="E623" t="s">
        <v>40</v>
      </c>
      <c r="F623" t="s">
        <v>51</v>
      </c>
      <c r="G623" t="s">
        <v>55</v>
      </c>
      <c r="H623" t="s">
        <v>58</v>
      </c>
      <c r="I623" s="4">
        <v>43653</v>
      </c>
      <c r="J623">
        <v>2</v>
      </c>
      <c r="K623" t="s">
        <v>60</v>
      </c>
      <c r="L623" s="4">
        <v>43615</v>
      </c>
      <c r="M623" s="4">
        <v>43830</v>
      </c>
      <c r="N623">
        <v>2</v>
      </c>
      <c r="O623" t="s">
        <v>104</v>
      </c>
      <c r="P623" t="s">
        <v>266</v>
      </c>
      <c r="Q623">
        <v>2</v>
      </c>
      <c r="R623" t="s">
        <v>689</v>
      </c>
      <c r="S623" t="s">
        <v>1230</v>
      </c>
      <c r="T623" t="s">
        <v>1752</v>
      </c>
      <c r="U623" t="s">
        <v>71</v>
      </c>
      <c r="V623" t="s">
        <v>2031</v>
      </c>
      <c r="W623">
        <v>134.96</v>
      </c>
      <c r="X623">
        <v>39.979999999999997</v>
      </c>
      <c r="Y623">
        <v>2</v>
      </c>
      <c r="Z623" t="s">
        <v>2198</v>
      </c>
      <c r="AA623" t="s">
        <v>2485</v>
      </c>
      <c r="AF623" s="4"/>
      <c r="AG623" s="4"/>
      <c r="AH623" t="s">
        <v>80</v>
      </c>
      <c r="AI623" t="s">
        <v>242</v>
      </c>
      <c r="AJ623" t="s">
        <v>696</v>
      </c>
      <c r="AK623" t="s">
        <v>1236</v>
      </c>
      <c r="AL623" t="s">
        <v>1758</v>
      </c>
      <c r="AM623" t="s">
        <v>69</v>
      </c>
      <c r="AN623" t="s">
        <v>1548</v>
      </c>
      <c r="AO623" t="s">
        <v>80</v>
      </c>
      <c r="AP623" t="s">
        <v>2357</v>
      </c>
      <c r="AQ623" t="str">
        <f t="shared" si="10"/>
        <v>451381440124yesFemale436532Facebook4361543830134.9639.98214272.99114.992</v>
      </c>
      <c r="AR623">
        <f>COUNTIF(AQ$2:AQ623,AQ623)</f>
        <v>1</v>
      </c>
    </row>
    <row r="624" spans="1:44" x14ac:dyDescent="0.25">
      <c r="A624">
        <v>451</v>
      </c>
      <c r="B624">
        <v>381</v>
      </c>
      <c r="C624" s="4">
        <v>44012</v>
      </c>
      <c r="D624">
        <v>4</v>
      </c>
      <c r="E624" t="s">
        <v>40</v>
      </c>
      <c r="F624" t="s">
        <v>51</v>
      </c>
      <c r="G624" t="s">
        <v>55</v>
      </c>
      <c r="H624" t="s">
        <v>58</v>
      </c>
      <c r="I624" s="4">
        <v>43653</v>
      </c>
      <c r="J624">
        <v>2</v>
      </c>
      <c r="K624" t="s">
        <v>60</v>
      </c>
      <c r="L624" s="4">
        <v>43615</v>
      </c>
      <c r="M624" s="4">
        <v>43830</v>
      </c>
      <c r="N624">
        <v>2</v>
      </c>
      <c r="O624" t="s">
        <v>104</v>
      </c>
      <c r="P624" t="s">
        <v>266</v>
      </c>
      <c r="Q624">
        <v>2</v>
      </c>
      <c r="R624" t="s">
        <v>689</v>
      </c>
      <c r="S624" t="s">
        <v>1230</v>
      </c>
      <c r="T624" t="s">
        <v>1752</v>
      </c>
      <c r="U624" t="s">
        <v>71</v>
      </c>
      <c r="V624" t="s">
        <v>2031</v>
      </c>
      <c r="W624">
        <v>134.96</v>
      </c>
      <c r="X624">
        <v>39.979999999999997</v>
      </c>
      <c r="Y624">
        <v>2</v>
      </c>
      <c r="Z624" t="s">
        <v>2198</v>
      </c>
      <c r="AA624" t="s">
        <v>2485</v>
      </c>
      <c r="AF624" s="4"/>
      <c r="AG624" s="4"/>
      <c r="AH624" t="s">
        <v>86</v>
      </c>
      <c r="AI624" t="s">
        <v>248</v>
      </c>
      <c r="AJ624" t="s">
        <v>584</v>
      </c>
      <c r="AK624" t="s">
        <v>1062</v>
      </c>
      <c r="AL624" t="s">
        <v>1665</v>
      </c>
      <c r="AM624" t="s">
        <v>69</v>
      </c>
      <c r="AN624" t="s">
        <v>1577</v>
      </c>
      <c r="AO624" t="s">
        <v>530</v>
      </c>
      <c r="AP624" t="s">
        <v>2367</v>
      </c>
      <c r="AQ624" t="str">
        <f t="shared" si="10"/>
        <v>451381440124yesFemale436532Facebook4361543830134.9639.9878261.97124.9916</v>
      </c>
      <c r="AR624">
        <f>COUNTIF(AQ$2:AQ624,AQ624)</f>
        <v>1</v>
      </c>
    </row>
    <row r="625" spans="1:44" x14ac:dyDescent="0.25">
      <c r="A625">
        <v>452</v>
      </c>
      <c r="B625">
        <v>399</v>
      </c>
      <c r="C625" s="4">
        <v>44012</v>
      </c>
      <c r="D625">
        <v>10</v>
      </c>
      <c r="E625" t="s">
        <v>42</v>
      </c>
      <c r="F625" t="s">
        <v>53</v>
      </c>
      <c r="G625" t="s">
        <v>56</v>
      </c>
      <c r="H625" t="s">
        <v>58</v>
      </c>
      <c r="I625" s="4">
        <v>43735</v>
      </c>
      <c r="J625">
        <v>1</v>
      </c>
      <c r="K625" t="s">
        <v>61</v>
      </c>
      <c r="L625" s="4">
        <v>43615</v>
      </c>
      <c r="M625" s="4">
        <v>43830</v>
      </c>
      <c r="N625">
        <v>1</v>
      </c>
      <c r="O625" t="s">
        <v>84</v>
      </c>
      <c r="P625" t="s">
        <v>246</v>
      </c>
      <c r="Q625">
        <v>1</v>
      </c>
      <c r="R625" t="s">
        <v>410</v>
      </c>
      <c r="S625" t="s">
        <v>972</v>
      </c>
      <c r="T625" t="s">
        <v>1505</v>
      </c>
      <c r="U625" t="s">
        <v>67</v>
      </c>
      <c r="V625" t="s">
        <v>1548</v>
      </c>
      <c r="W625">
        <v>869.85</v>
      </c>
      <c r="X625">
        <v>44.97</v>
      </c>
      <c r="Y625">
        <v>1</v>
      </c>
      <c r="Z625" t="s">
        <v>645</v>
      </c>
      <c r="AA625" t="s">
        <v>2347</v>
      </c>
      <c r="AF625" s="4"/>
      <c r="AG625" s="4"/>
      <c r="AH625" t="s">
        <v>84</v>
      </c>
      <c r="AI625" t="s">
        <v>246</v>
      </c>
      <c r="AJ625" t="s">
        <v>410</v>
      </c>
      <c r="AK625" t="s">
        <v>972</v>
      </c>
      <c r="AL625" t="s">
        <v>1505</v>
      </c>
      <c r="AM625" t="s">
        <v>67</v>
      </c>
      <c r="AN625" t="s">
        <v>1548</v>
      </c>
      <c r="AO625" t="s">
        <v>645</v>
      </c>
      <c r="AP625" t="s">
        <v>2347</v>
      </c>
      <c r="AQ625" t="str">
        <f t="shared" si="10"/>
        <v>4523994401210noFemale437351YouTube4361543830869.8544.97920289.95314.9913</v>
      </c>
      <c r="AR625">
        <f>COUNTIF(AQ$2:AQ625,AQ625)</f>
        <v>1</v>
      </c>
    </row>
    <row r="626" spans="1:44" x14ac:dyDescent="0.25">
      <c r="A626">
        <v>453</v>
      </c>
      <c r="B626">
        <v>453</v>
      </c>
      <c r="C626" s="4">
        <v>44012</v>
      </c>
      <c r="D626">
        <v>9</v>
      </c>
      <c r="E626" t="s">
        <v>41</v>
      </c>
      <c r="F626" t="s">
        <v>52</v>
      </c>
      <c r="G626" t="s">
        <v>55</v>
      </c>
      <c r="H626" t="s">
        <v>58</v>
      </c>
      <c r="I626" s="4">
        <v>43937</v>
      </c>
      <c r="J626">
        <v>7</v>
      </c>
      <c r="K626" t="s">
        <v>61</v>
      </c>
      <c r="L626" s="4">
        <v>43915</v>
      </c>
      <c r="M626" s="4">
        <v>44012</v>
      </c>
      <c r="N626">
        <v>2</v>
      </c>
      <c r="O626" t="s">
        <v>165</v>
      </c>
      <c r="P626" t="s">
        <v>327</v>
      </c>
      <c r="Q626">
        <v>2</v>
      </c>
      <c r="R626" t="s">
        <v>690</v>
      </c>
      <c r="S626" t="s">
        <v>1231</v>
      </c>
      <c r="T626" t="s">
        <v>1753</v>
      </c>
      <c r="U626" t="s">
        <v>71</v>
      </c>
      <c r="V626" t="s">
        <v>2040</v>
      </c>
      <c r="W626">
        <v>71.92</v>
      </c>
      <c r="X626">
        <v>34.979999999999997</v>
      </c>
      <c r="Y626">
        <v>2</v>
      </c>
      <c r="Z626" t="s">
        <v>2199</v>
      </c>
      <c r="AA626" t="s">
        <v>2486</v>
      </c>
      <c r="AB626">
        <v>4</v>
      </c>
      <c r="AC626" t="s">
        <v>2633</v>
      </c>
      <c r="AD626">
        <v>1115</v>
      </c>
      <c r="AE626" t="s">
        <v>2638</v>
      </c>
      <c r="AF626" s="4">
        <v>43983</v>
      </c>
      <c r="AG626" s="4">
        <v>44027</v>
      </c>
      <c r="AH626" t="s">
        <v>86</v>
      </c>
      <c r="AI626" t="s">
        <v>248</v>
      </c>
      <c r="AJ626" t="s">
        <v>584</v>
      </c>
      <c r="AK626" t="s">
        <v>1062</v>
      </c>
      <c r="AL626" t="s">
        <v>1665</v>
      </c>
      <c r="AM626" t="s">
        <v>69</v>
      </c>
      <c r="AN626" t="s">
        <v>1577</v>
      </c>
      <c r="AO626" t="s">
        <v>530</v>
      </c>
      <c r="AP626" t="s">
        <v>2367</v>
      </c>
      <c r="AQ626" t="str">
        <f t="shared" si="10"/>
        <v>453453440129yesFemale439377YouTube439154401271.9234.984control1115Adding a remember me on this device option439834402778261.97124.9916</v>
      </c>
      <c r="AR626">
        <f>COUNTIF(AQ$2:AQ626,AQ626)</f>
        <v>1</v>
      </c>
    </row>
    <row r="627" spans="1:44" x14ac:dyDescent="0.25">
      <c r="A627">
        <v>453</v>
      </c>
      <c r="B627">
        <v>453</v>
      </c>
      <c r="C627" s="4">
        <v>44012</v>
      </c>
      <c r="D627">
        <v>9</v>
      </c>
      <c r="E627" t="s">
        <v>41</v>
      </c>
      <c r="F627" t="s">
        <v>52</v>
      </c>
      <c r="G627" t="s">
        <v>55</v>
      </c>
      <c r="H627" t="s">
        <v>58</v>
      </c>
      <c r="I627" s="4">
        <v>43937</v>
      </c>
      <c r="J627">
        <v>7</v>
      </c>
      <c r="K627" t="s">
        <v>61</v>
      </c>
      <c r="L627" s="4">
        <v>43915</v>
      </c>
      <c r="M627" s="4">
        <v>44012</v>
      </c>
      <c r="N627">
        <v>2</v>
      </c>
      <c r="O627" t="s">
        <v>165</v>
      </c>
      <c r="P627" t="s">
        <v>327</v>
      </c>
      <c r="Q627">
        <v>2</v>
      </c>
      <c r="R627" t="s">
        <v>690</v>
      </c>
      <c r="S627" t="s">
        <v>1231</v>
      </c>
      <c r="T627" t="s">
        <v>1753</v>
      </c>
      <c r="U627" t="s">
        <v>71</v>
      </c>
      <c r="V627" t="s">
        <v>2040</v>
      </c>
      <c r="W627">
        <v>71.92</v>
      </c>
      <c r="X627">
        <v>34.979999999999997</v>
      </c>
      <c r="Y627">
        <v>2</v>
      </c>
      <c r="Z627" t="s">
        <v>2199</v>
      </c>
      <c r="AA627" t="s">
        <v>2486</v>
      </c>
      <c r="AB627">
        <v>4</v>
      </c>
      <c r="AC627" t="s">
        <v>2633</v>
      </c>
      <c r="AD627">
        <v>1115</v>
      </c>
      <c r="AE627" t="s">
        <v>2638</v>
      </c>
      <c r="AF627" s="4">
        <v>43983</v>
      </c>
      <c r="AG627" s="4">
        <v>44027</v>
      </c>
      <c r="AH627" t="s">
        <v>90</v>
      </c>
      <c r="AI627" t="s">
        <v>252</v>
      </c>
      <c r="AJ627" t="s">
        <v>503</v>
      </c>
      <c r="AK627" t="s">
        <v>1066</v>
      </c>
      <c r="AL627" t="s">
        <v>1594</v>
      </c>
      <c r="AM627" t="s">
        <v>69</v>
      </c>
      <c r="AN627" t="s">
        <v>1562</v>
      </c>
      <c r="AO627" t="s">
        <v>410</v>
      </c>
      <c r="AP627" t="s">
        <v>2359</v>
      </c>
      <c r="AQ627" t="str">
        <f t="shared" si="10"/>
        <v>453453440129yesFemale439377YouTube439154401271.9234.984control1115Adding a remember me on this device option43983440276609.9519.9920</v>
      </c>
      <c r="AR627">
        <f>COUNTIF(AQ$2:AQ627,AQ627)</f>
        <v>1</v>
      </c>
    </row>
    <row r="628" spans="1:44" x14ac:dyDescent="0.25">
      <c r="A628">
        <v>454</v>
      </c>
      <c r="B628">
        <v>8</v>
      </c>
      <c r="C628" s="4">
        <v>44013</v>
      </c>
      <c r="D628">
        <v>2</v>
      </c>
      <c r="E628" t="s">
        <v>38</v>
      </c>
      <c r="F628" t="s">
        <v>49</v>
      </c>
      <c r="G628" t="s">
        <v>55</v>
      </c>
      <c r="H628" t="s">
        <v>57</v>
      </c>
      <c r="I628" s="4">
        <v>43667</v>
      </c>
      <c r="J628">
        <v>2</v>
      </c>
      <c r="K628" t="s">
        <v>60</v>
      </c>
      <c r="L628" s="4">
        <v>43615</v>
      </c>
      <c r="M628" s="4">
        <v>43830</v>
      </c>
      <c r="N628">
        <v>1</v>
      </c>
      <c r="O628" t="s">
        <v>67</v>
      </c>
      <c r="P628" t="s">
        <v>229</v>
      </c>
      <c r="Q628">
        <v>1</v>
      </c>
      <c r="R628" t="s">
        <v>636</v>
      </c>
      <c r="S628" t="s">
        <v>974</v>
      </c>
      <c r="T628" t="s">
        <v>1513</v>
      </c>
      <c r="U628" t="s">
        <v>67</v>
      </c>
      <c r="V628" t="s">
        <v>1548</v>
      </c>
      <c r="W628">
        <v>89.97</v>
      </c>
      <c r="X628">
        <v>44.97</v>
      </c>
      <c r="Y628">
        <v>1</v>
      </c>
      <c r="Z628" t="s">
        <v>455</v>
      </c>
      <c r="AA628" t="s">
        <v>2340</v>
      </c>
      <c r="AF628" s="4"/>
      <c r="AG628" s="4"/>
      <c r="AH628" t="s">
        <v>67</v>
      </c>
      <c r="AI628" t="s">
        <v>229</v>
      </c>
      <c r="AJ628" t="s">
        <v>636</v>
      </c>
      <c r="AK628" t="s">
        <v>974</v>
      </c>
      <c r="AL628" t="s">
        <v>1513</v>
      </c>
      <c r="AM628" t="s">
        <v>67</v>
      </c>
      <c r="AN628" t="s">
        <v>1548</v>
      </c>
      <c r="AO628" t="s">
        <v>455</v>
      </c>
      <c r="AP628" t="s">
        <v>2340</v>
      </c>
      <c r="AQ628" t="str">
        <f t="shared" si="10"/>
        <v>4548440132yesMale436672Facebook436154383089.9744.97314129.99314.9915</v>
      </c>
      <c r="AR628">
        <f>COUNTIF(AQ$2:AQ628,AQ628)</f>
        <v>1</v>
      </c>
    </row>
    <row r="629" spans="1:44" x14ac:dyDescent="0.25">
      <c r="A629">
        <v>455</v>
      </c>
      <c r="B629">
        <v>450</v>
      </c>
      <c r="C629" s="4">
        <v>44013</v>
      </c>
      <c r="D629">
        <v>8</v>
      </c>
      <c r="E629" t="s">
        <v>43</v>
      </c>
      <c r="F629" t="s">
        <v>54</v>
      </c>
      <c r="G629" t="s">
        <v>55</v>
      </c>
      <c r="H629" t="s">
        <v>57</v>
      </c>
      <c r="I629" s="4">
        <v>43668</v>
      </c>
      <c r="J629">
        <v>3</v>
      </c>
      <c r="K629" t="s">
        <v>59</v>
      </c>
      <c r="L629" s="4">
        <v>43615</v>
      </c>
      <c r="M629" s="4">
        <v>43830</v>
      </c>
      <c r="N629">
        <v>1</v>
      </c>
      <c r="O629" t="s">
        <v>69</v>
      </c>
      <c r="P629" t="s">
        <v>231</v>
      </c>
      <c r="Q629">
        <v>1</v>
      </c>
      <c r="R629" t="s">
        <v>531</v>
      </c>
      <c r="S629" t="s">
        <v>1093</v>
      </c>
      <c r="T629" t="s">
        <v>1620</v>
      </c>
      <c r="U629" t="s">
        <v>69</v>
      </c>
      <c r="V629" t="s">
        <v>1577</v>
      </c>
      <c r="W629">
        <v>89.99</v>
      </c>
      <c r="X629">
        <v>24.99</v>
      </c>
      <c r="Y629">
        <v>1</v>
      </c>
      <c r="Z629" t="s">
        <v>67</v>
      </c>
      <c r="AA629" t="s">
        <v>2373</v>
      </c>
      <c r="AF629" s="4"/>
      <c r="AG629" s="4"/>
      <c r="AH629" t="s">
        <v>69</v>
      </c>
      <c r="AI629" t="s">
        <v>231</v>
      </c>
      <c r="AJ629" t="s">
        <v>531</v>
      </c>
      <c r="AK629" t="s">
        <v>1093</v>
      </c>
      <c r="AL629" t="s">
        <v>1620</v>
      </c>
      <c r="AM629" t="s">
        <v>69</v>
      </c>
      <c r="AN629" t="s">
        <v>1577</v>
      </c>
      <c r="AO629" t="s">
        <v>67</v>
      </c>
      <c r="AP629" t="s">
        <v>2373</v>
      </c>
      <c r="AQ629" t="str">
        <f t="shared" si="10"/>
        <v>455450440138yesMale436683Google Ads436154383089.9924.99112789.99124.993</v>
      </c>
      <c r="AR629">
        <f>COUNTIF(AQ$2:AQ629,AQ629)</f>
        <v>1</v>
      </c>
    </row>
    <row r="630" spans="1:44" x14ac:dyDescent="0.25">
      <c r="A630">
        <v>456</v>
      </c>
      <c r="B630">
        <v>158</v>
      </c>
      <c r="C630" s="4">
        <v>44014</v>
      </c>
      <c r="D630">
        <v>8</v>
      </c>
      <c r="E630" t="s">
        <v>43</v>
      </c>
      <c r="F630" t="s">
        <v>54</v>
      </c>
      <c r="G630" t="s">
        <v>55</v>
      </c>
      <c r="H630" t="s">
        <v>57</v>
      </c>
      <c r="I630" s="4">
        <v>43947</v>
      </c>
      <c r="J630">
        <v>7</v>
      </c>
      <c r="K630" t="s">
        <v>61</v>
      </c>
      <c r="L630" s="4">
        <v>43915</v>
      </c>
      <c r="M630" s="4">
        <v>44012</v>
      </c>
      <c r="N630">
        <v>1</v>
      </c>
      <c r="O630" t="s">
        <v>80</v>
      </c>
      <c r="P630" t="s">
        <v>242</v>
      </c>
      <c r="Q630">
        <v>1</v>
      </c>
      <c r="R630" t="s">
        <v>691</v>
      </c>
      <c r="S630" t="s">
        <v>1232</v>
      </c>
      <c r="T630" t="s">
        <v>1754</v>
      </c>
      <c r="U630" t="s">
        <v>67</v>
      </c>
      <c r="V630" t="s">
        <v>1548</v>
      </c>
      <c r="W630">
        <v>476.85</v>
      </c>
      <c r="X630">
        <v>44.97</v>
      </c>
      <c r="Y630">
        <v>1</v>
      </c>
      <c r="Z630" t="s">
        <v>67</v>
      </c>
      <c r="AA630" t="s">
        <v>2373</v>
      </c>
      <c r="AF630" s="4"/>
      <c r="AG630" s="4"/>
      <c r="AH630" t="s">
        <v>80</v>
      </c>
      <c r="AI630" t="s">
        <v>242</v>
      </c>
      <c r="AJ630" t="s">
        <v>691</v>
      </c>
      <c r="AK630" t="s">
        <v>1232</v>
      </c>
      <c r="AL630" t="s">
        <v>1754</v>
      </c>
      <c r="AM630" t="s">
        <v>67</v>
      </c>
      <c r="AN630" t="s">
        <v>1548</v>
      </c>
      <c r="AO630" t="s">
        <v>67</v>
      </c>
      <c r="AP630" t="s">
        <v>2373</v>
      </c>
      <c r="AQ630" t="str">
        <f t="shared" si="10"/>
        <v>456158440148yesMale439477YouTube4391544012476.8544.97243158.95314.993</v>
      </c>
      <c r="AR630">
        <f>COUNTIF(AQ$2:AQ630,AQ630)</f>
        <v>1</v>
      </c>
    </row>
    <row r="631" spans="1:44" x14ac:dyDescent="0.25">
      <c r="A631">
        <v>457</v>
      </c>
      <c r="B631">
        <v>214</v>
      </c>
      <c r="C631" s="4">
        <v>44014</v>
      </c>
      <c r="D631">
        <v>6</v>
      </c>
      <c r="E631" t="s">
        <v>33</v>
      </c>
      <c r="F631" t="s">
        <v>44</v>
      </c>
      <c r="G631" t="s">
        <v>55</v>
      </c>
      <c r="H631" t="s">
        <v>57</v>
      </c>
      <c r="I631" s="4">
        <v>43631</v>
      </c>
      <c r="J631">
        <v>3</v>
      </c>
      <c r="K631" t="s">
        <v>59</v>
      </c>
      <c r="L631" s="4">
        <v>43615</v>
      </c>
      <c r="M631" s="4">
        <v>43830</v>
      </c>
      <c r="N631">
        <v>2</v>
      </c>
      <c r="O631" t="s">
        <v>81</v>
      </c>
      <c r="P631" t="s">
        <v>243</v>
      </c>
      <c r="Q631">
        <v>2</v>
      </c>
      <c r="R631" t="s">
        <v>692</v>
      </c>
      <c r="S631" t="s">
        <v>1233</v>
      </c>
      <c r="T631" t="s">
        <v>1755</v>
      </c>
      <c r="U631" t="s">
        <v>110</v>
      </c>
      <c r="V631" t="s">
        <v>1869</v>
      </c>
      <c r="W631">
        <v>821.82</v>
      </c>
      <c r="X631">
        <v>89.94</v>
      </c>
      <c r="Y631">
        <v>2</v>
      </c>
      <c r="Z631" t="s">
        <v>2187</v>
      </c>
      <c r="AA631" t="s">
        <v>2470</v>
      </c>
      <c r="AF631" s="4"/>
      <c r="AG631" s="4"/>
      <c r="AH631" t="s">
        <v>79</v>
      </c>
      <c r="AI631" t="s">
        <v>241</v>
      </c>
      <c r="AJ631" t="s">
        <v>500</v>
      </c>
      <c r="AK631" t="s">
        <v>1063</v>
      </c>
      <c r="AL631" t="s">
        <v>1591</v>
      </c>
      <c r="AM631" t="s">
        <v>67</v>
      </c>
      <c r="AN631" t="s">
        <v>1548</v>
      </c>
      <c r="AO631" t="s">
        <v>455</v>
      </c>
      <c r="AP631" t="s">
        <v>2340</v>
      </c>
      <c r="AQ631" t="str">
        <f t="shared" si="10"/>
        <v>457214440146yesMale436313Google Ads4361543830821.8289.94416383.95314.9915</v>
      </c>
      <c r="AR631">
        <f>COUNTIF(AQ$2:AQ631,AQ631)</f>
        <v>1</v>
      </c>
    </row>
    <row r="632" spans="1:44" x14ac:dyDescent="0.25">
      <c r="A632">
        <v>457</v>
      </c>
      <c r="B632">
        <v>214</v>
      </c>
      <c r="C632" s="4">
        <v>44014</v>
      </c>
      <c r="D632">
        <v>6</v>
      </c>
      <c r="E632" t="s">
        <v>33</v>
      </c>
      <c r="F632" t="s">
        <v>44</v>
      </c>
      <c r="G632" t="s">
        <v>55</v>
      </c>
      <c r="H632" t="s">
        <v>57</v>
      </c>
      <c r="I632" s="4">
        <v>43631</v>
      </c>
      <c r="J632">
        <v>3</v>
      </c>
      <c r="K632" t="s">
        <v>59</v>
      </c>
      <c r="L632" s="4">
        <v>43615</v>
      </c>
      <c r="M632" s="4">
        <v>43830</v>
      </c>
      <c r="N632">
        <v>2</v>
      </c>
      <c r="O632" t="s">
        <v>81</v>
      </c>
      <c r="P632" t="s">
        <v>243</v>
      </c>
      <c r="Q632">
        <v>2</v>
      </c>
      <c r="R632" t="s">
        <v>692</v>
      </c>
      <c r="S632" t="s">
        <v>1233</v>
      </c>
      <c r="T632" t="s">
        <v>1755</v>
      </c>
      <c r="U632" t="s">
        <v>110</v>
      </c>
      <c r="V632" t="s">
        <v>1869</v>
      </c>
      <c r="W632">
        <v>821.82</v>
      </c>
      <c r="X632">
        <v>89.94</v>
      </c>
      <c r="Y632">
        <v>2</v>
      </c>
      <c r="Z632" t="s">
        <v>2187</v>
      </c>
      <c r="AA632" t="s">
        <v>2470</v>
      </c>
      <c r="AF632" s="4"/>
      <c r="AG632" s="4"/>
      <c r="AH632" t="s">
        <v>84</v>
      </c>
      <c r="AI632" t="s">
        <v>246</v>
      </c>
      <c r="AJ632" t="s">
        <v>824</v>
      </c>
      <c r="AK632" t="s">
        <v>1361</v>
      </c>
      <c r="AL632" t="s">
        <v>1877</v>
      </c>
      <c r="AM632" t="s">
        <v>67</v>
      </c>
      <c r="AN632" t="s">
        <v>1548</v>
      </c>
      <c r="AO632" t="s">
        <v>86</v>
      </c>
      <c r="AP632" t="s">
        <v>2350</v>
      </c>
      <c r="AQ632" t="str">
        <f t="shared" si="10"/>
        <v>457214440146yesMale436313Google Ads4361543830821.8289.94925189.99314.997</v>
      </c>
      <c r="AR632">
        <f>COUNTIF(AQ$2:AQ632,AQ632)</f>
        <v>1</v>
      </c>
    </row>
    <row r="633" spans="1:44" x14ac:dyDescent="0.25">
      <c r="A633">
        <v>458</v>
      </c>
      <c r="B633">
        <v>370</v>
      </c>
      <c r="C633" s="4">
        <v>44014</v>
      </c>
      <c r="D633">
        <v>9</v>
      </c>
      <c r="E633" t="s">
        <v>41</v>
      </c>
      <c r="F633" t="s">
        <v>52</v>
      </c>
      <c r="G633" t="s">
        <v>55</v>
      </c>
      <c r="H633" t="s">
        <v>58</v>
      </c>
      <c r="I633" s="4">
        <v>43739</v>
      </c>
      <c r="J633">
        <v>2</v>
      </c>
      <c r="K633" t="s">
        <v>60</v>
      </c>
      <c r="L633" s="4">
        <v>43615</v>
      </c>
      <c r="M633" s="4">
        <v>43830</v>
      </c>
      <c r="N633">
        <v>1</v>
      </c>
      <c r="O633" t="s">
        <v>79</v>
      </c>
      <c r="P633" t="s">
        <v>241</v>
      </c>
      <c r="Q633">
        <v>1</v>
      </c>
      <c r="R633" t="s">
        <v>403</v>
      </c>
      <c r="S633" t="s">
        <v>965</v>
      </c>
      <c r="T633" t="s">
        <v>422</v>
      </c>
      <c r="U633" t="s">
        <v>80</v>
      </c>
      <c r="V633" t="s">
        <v>1548</v>
      </c>
      <c r="W633">
        <v>240</v>
      </c>
      <c r="X633">
        <v>29.98</v>
      </c>
      <c r="Y633">
        <v>1</v>
      </c>
      <c r="Z633" t="s">
        <v>455</v>
      </c>
      <c r="AA633" t="s">
        <v>2340</v>
      </c>
      <c r="AF633" s="4"/>
      <c r="AG633" s="4"/>
      <c r="AH633" t="s">
        <v>79</v>
      </c>
      <c r="AI633" t="s">
        <v>241</v>
      </c>
      <c r="AJ633" t="s">
        <v>403</v>
      </c>
      <c r="AK633" t="s">
        <v>965</v>
      </c>
      <c r="AL633" t="s">
        <v>422</v>
      </c>
      <c r="AM633" t="s">
        <v>80</v>
      </c>
      <c r="AN633" t="s">
        <v>1548</v>
      </c>
      <c r="AO633" t="s">
        <v>455</v>
      </c>
      <c r="AP633" t="s">
        <v>2340</v>
      </c>
      <c r="AQ633" t="str">
        <f t="shared" si="10"/>
        <v>458370440149yesFemale437392Facebook436154383024029.98438120214.9915</v>
      </c>
      <c r="AR633">
        <f>COUNTIF(AQ$2:AQ633,AQ633)</f>
        <v>1</v>
      </c>
    </row>
    <row r="634" spans="1:44" x14ac:dyDescent="0.25">
      <c r="A634">
        <v>459</v>
      </c>
      <c r="B634">
        <v>119</v>
      </c>
      <c r="C634" s="4">
        <v>44015</v>
      </c>
      <c r="D634">
        <v>6</v>
      </c>
      <c r="E634" t="s">
        <v>33</v>
      </c>
      <c r="F634" t="s">
        <v>44</v>
      </c>
      <c r="G634" t="s">
        <v>56</v>
      </c>
      <c r="H634" t="s">
        <v>57</v>
      </c>
      <c r="I634" s="4">
        <v>43957</v>
      </c>
      <c r="J634">
        <v>7</v>
      </c>
      <c r="K634" t="s">
        <v>61</v>
      </c>
      <c r="L634" s="4">
        <v>43915</v>
      </c>
      <c r="M634" s="4">
        <v>44012</v>
      </c>
      <c r="N634">
        <v>1</v>
      </c>
      <c r="O634" t="s">
        <v>86</v>
      </c>
      <c r="P634" t="s">
        <v>248</v>
      </c>
      <c r="Q634">
        <v>1</v>
      </c>
      <c r="R634" t="s">
        <v>513</v>
      </c>
      <c r="S634" t="s">
        <v>1076</v>
      </c>
      <c r="T634" t="s">
        <v>1603</v>
      </c>
      <c r="U634" t="s">
        <v>80</v>
      </c>
      <c r="V634" t="s">
        <v>1577</v>
      </c>
      <c r="W634">
        <v>45.36</v>
      </c>
      <c r="X634">
        <v>49.98</v>
      </c>
      <c r="Y634">
        <v>1</v>
      </c>
      <c r="Z634" t="s">
        <v>549</v>
      </c>
      <c r="AA634" t="s">
        <v>2362</v>
      </c>
      <c r="AB634">
        <v>4</v>
      </c>
      <c r="AC634" t="s">
        <v>2634</v>
      </c>
      <c r="AD634">
        <v>871</v>
      </c>
      <c r="AE634" t="s">
        <v>2638</v>
      </c>
      <c r="AF634" s="4">
        <v>43983</v>
      </c>
      <c r="AG634" s="4">
        <v>44027</v>
      </c>
      <c r="AH634" t="s">
        <v>86</v>
      </c>
      <c r="AI634" t="s">
        <v>248</v>
      </c>
      <c r="AJ634" t="s">
        <v>513</v>
      </c>
      <c r="AK634" t="s">
        <v>1076</v>
      </c>
      <c r="AL634" t="s">
        <v>1603</v>
      </c>
      <c r="AM634" t="s">
        <v>80</v>
      </c>
      <c r="AN634" t="s">
        <v>1577</v>
      </c>
      <c r="AO634" t="s">
        <v>549</v>
      </c>
      <c r="AP634" t="s">
        <v>2362</v>
      </c>
      <c r="AQ634" t="str">
        <f t="shared" si="10"/>
        <v>459119440156noMale439577YouTube439154401245.3649.984test871Adding a remember me on this device option439834402776122.68224.9922</v>
      </c>
      <c r="AR634">
        <f>COUNTIF(AQ$2:AQ634,AQ634)</f>
        <v>1</v>
      </c>
    </row>
    <row r="635" spans="1:44" x14ac:dyDescent="0.25">
      <c r="A635">
        <v>460</v>
      </c>
      <c r="B635">
        <v>447</v>
      </c>
      <c r="C635" s="4">
        <v>44015</v>
      </c>
      <c r="D635">
        <v>4</v>
      </c>
      <c r="E635" t="s">
        <v>40</v>
      </c>
      <c r="F635" t="s">
        <v>51</v>
      </c>
      <c r="G635" t="s">
        <v>56</v>
      </c>
      <c r="H635" t="s">
        <v>58</v>
      </c>
      <c r="I635" s="4">
        <v>43723</v>
      </c>
      <c r="J635">
        <v>2</v>
      </c>
      <c r="K635" t="s">
        <v>60</v>
      </c>
      <c r="L635" s="4">
        <v>43615</v>
      </c>
      <c r="M635" s="4">
        <v>43830</v>
      </c>
      <c r="N635">
        <v>3</v>
      </c>
      <c r="O635" t="s">
        <v>166</v>
      </c>
      <c r="P635" t="s">
        <v>328</v>
      </c>
      <c r="Q635">
        <v>3</v>
      </c>
      <c r="R635" t="s">
        <v>693</v>
      </c>
      <c r="S635" t="s">
        <v>1234</v>
      </c>
      <c r="T635" t="s">
        <v>1756</v>
      </c>
      <c r="U635" t="s">
        <v>2016</v>
      </c>
      <c r="V635" t="s">
        <v>2059</v>
      </c>
      <c r="W635">
        <v>643.91999999999996</v>
      </c>
      <c r="X635">
        <v>149.88</v>
      </c>
      <c r="Y635">
        <v>3</v>
      </c>
      <c r="Z635" t="s">
        <v>2200</v>
      </c>
      <c r="AA635" t="s">
        <v>2487</v>
      </c>
      <c r="AF635" s="4"/>
      <c r="AG635" s="4"/>
      <c r="AH635" t="s">
        <v>78</v>
      </c>
      <c r="AI635" t="s">
        <v>240</v>
      </c>
      <c r="AJ635" t="s">
        <v>610</v>
      </c>
      <c r="AK635" t="s">
        <v>1162</v>
      </c>
      <c r="AL635" t="s">
        <v>67</v>
      </c>
      <c r="AM635" t="s">
        <v>80</v>
      </c>
      <c r="AN635" t="s">
        <v>1548</v>
      </c>
      <c r="AO635" t="s">
        <v>393</v>
      </c>
      <c r="AP635" t="s">
        <v>2345</v>
      </c>
      <c r="AQ635" t="str">
        <f t="shared" si="10"/>
        <v>460447440154noFemale437232Facebook4361543830643.92149.8881013214.9918</v>
      </c>
      <c r="AR635">
        <f>COUNTIF(AQ$2:AQ635,AQ635)</f>
        <v>1</v>
      </c>
    </row>
    <row r="636" spans="1:44" x14ac:dyDescent="0.25">
      <c r="A636">
        <v>460</v>
      </c>
      <c r="B636">
        <v>447</v>
      </c>
      <c r="C636" s="4">
        <v>44015</v>
      </c>
      <c r="D636">
        <v>4</v>
      </c>
      <c r="E636" t="s">
        <v>40</v>
      </c>
      <c r="F636" t="s">
        <v>51</v>
      </c>
      <c r="G636" t="s">
        <v>56</v>
      </c>
      <c r="H636" t="s">
        <v>58</v>
      </c>
      <c r="I636" s="4">
        <v>43723</v>
      </c>
      <c r="J636">
        <v>2</v>
      </c>
      <c r="K636" t="s">
        <v>60</v>
      </c>
      <c r="L636" s="4">
        <v>43615</v>
      </c>
      <c r="M636" s="4">
        <v>43830</v>
      </c>
      <c r="N636">
        <v>3</v>
      </c>
      <c r="O636" t="s">
        <v>166</v>
      </c>
      <c r="P636" t="s">
        <v>328</v>
      </c>
      <c r="Q636">
        <v>3</v>
      </c>
      <c r="R636" t="s">
        <v>693</v>
      </c>
      <c r="S636" t="s">
        <v>1234</v>
      </c>
      <c r="T636" t="s">
        <v>1756</v>
      </c>
      <c r="U636" t="s">
        <v>2016</v>
      </c>
      <c r="V636" t="s">
        <v>2059</v>
      </c>
      <c r="W636">
        <v>643.91999999999996</v>
      </c>
      <c r="X636">
        <v>149.88</v>
      </c>
      <c r="Y636">
        <v>3</v>
      </c>
      <c r="Z636" t="s">
        <v>2200</v>
      </c>
      <c r="AA636" t="s">
        <v>2487</v>
      </c>
      <c r="AF636" s="4"/>
      <c r="AG636" s="4"/>
      <c r="AH636" t="s">
        <v>90</v>
      </c>
      <c r="AI636" t="s">
        <v>252</v>
      </c>
      <c r="AJ636" t="s">
        <v>69</v>
      </c>
      <c r="AK636" t="s">
        <v>1015</v>
      </c>
      <c r="AL636" t="s">
        <v>1545</v>
      </c>
      <c r="AM636" t="s">
        <v>67</v>
      </c>
      <c r="AN636" t="s">
        <v>1562</v>
      </c>
      <c r="AO636" t="s">
        <v>645</v>
      </c>
      <c r="AP636" t="s">
        <v>2347</v>
      </c>
      <c r="AQ636" t="str">
        <f t="shared" si="10"/>
        <v>460447440154noFemale437232Facebook4361543830643.92149.886194.9939.9913</v>
      </c>
      <c r="AR636">
        <f>COUNTIF(AQ$2:AQ636,AQ636)</f>
        <v>1</v>
      </c>
    </row>
    <row r="637" spans="1:44" x14ac:dyDescent="0.25">
      <c r="A637">
        <v>460</v>
      </c>
      <c r="B637">
        <v>447</v>
      </c>
      <c r="C637" s="4">
        <v>44015</v>
      </c>
      <c r="D637">
        <v>4</v>
      </c>
      <c r="E637" t="s">
        <v>40</v>
      </c>
      <c r="F637" t="s">
        <v>51</v>
      </c>
      <c r="G637" t="s">
        <v>56</v>
      </c>
      <c r="H637" t="s">
        <v>58</v>
      </c>
      <c r="I637" s="4">
        <v>43723</v>
      </c>
      <c r="J637">
        <v>2</v>
      </c>
      <c r="K637" t="s">
        <v>60</v>
      </c>
      <c r="L637" s="4">
        <v>43615</v>
      </c>
      <c r="M637" s="4">
        <v>43830</v>
      </c>
      <c r="N637">
        <v>3</v>
      </c>
      <c r="O637" t="s">
        <v>166</v>
      </c>
      <c r="P637" t="s">
        <v>328</v>
      </c>
      <c r="Q637">
        <v>3</v>
      </c>
      <c r="R637" t="s">
        <v>693</v>
      </c>
      <c r="S637" t="s">
        <v>1234</v>
      </c>
      <c r="T637" t="s">
        <v>1756</v>
      </c>
      <c r="U637" t="s">
        <v>2016</v>
      </c>
      <c r="V637" t="s">
        <v>2059</v>
      </c>
      <c r="W637">
        <v>643.91999999999996</v>
      </c>
      <c r="X637">
        <v>149.88</v>
      </c>
      <c r="Y637">
        <v>3</v>
      </c>
      <c r="Z637" t="s">
        <v>2200</v>
      </c>
      <c r="AA637" t="s">
        <v>2487</v>
      </c>
      <c r="AF637" s="4"/>
      <c r="AG637" s="4"/>
      <c r="AH637" t="s">
        <v>67</v>
      </c>
      <c r="AI637" t="s">
        <v>229</v>
      </c>
      <c r="AJ637" t="s">
        <v>527</v>
      </c>
      <c r="AK637" t="s">
        <v>953</v>
      </c>
      <c r="AL637" t="s">
        <v>1617</v>
      </c>
      <c r="AM637" t="s">
        <v>69</v>
      </c>
      <c r="AN637" t="s">
        <v>1548</v>
      </c>
      <c r="AO637" t="s">
        <v>84</v>
      </c>
      <c r="AP637" t="s">
        <v>2366</v>
      </c>
      <c r="AQ637" t="str">
        <f t="shared" si="10"/>
        <v>460447440154noFemale437232Facebook4361543830643.92149.88313730.99114.999</v>
      </c>
      <c r="AR637">
        <f>COUNTIF(AQ$2:AQ637,AQ637)</f>
        <v>1</v>
      </c>
    </row>
    <row r="638" spans="1:44" x14ac:dyDescent="0.25">
      <c r="A638">
        <v>461</v>
      </c>
      <c r="B638">
        <v>47</v>
      </c>
      <c r="C638" s="4">
        <v>44016</v>
      </c>
      <c r="D638">
        <v>1</v>
      </c>
      <c r="E638" t="s">
        <v>39</v>
      </c>
      <c r="F638" t="s">
        <v>50</v>
      </c>
      <c r="G638" t="s">
        <v>55</v>
      </c>
      <c r="H638" t="s">
        <v>58</v>
      </c>
      <c r="I638" s="4">
        <v>43732</v>
      </c>
      <c r="J638">
        <v>1</v>
      </c>
      <c r="K638" t="s">
        <v>61</v>
      </c>
      <c r="L638" s="4">
        <v>43615</v>
      </c>
      <c r="M638" s="4">
        <v>43830</v>
      </c>
      <c r="N638">
        <v>1</v>
      </c>
      <c r="O638" t="s">
        <v>84</v>
      </c>
      <c r="P638" t="s">
        <v>246</v>
      </c>
      <c r="Q638">
        <v>1</v>
      </c>
      <c r="R638" t="s">
        <v>640</v>
      </c>
      <c r="S638" t="s">
        <v>1187</v>
      </c>
      <c r="T638" t="s">
        <v>1529</v>
      </c>
      <c r="U638" t="s">
        <v>69</v>
      </c>
      <c r="V638" t="s">
        <v>1562</v>
      </c>
      <c r="W638">
        <v>49.99</v>
      </c>
      <c r="X638">
        <v>9.99</v>
      </c>
      <c r="Y638">
        <v>1</v>
      </c>
      <c r="Z638" t="s">
        <v>410</v>
      </c>
      <c r="AA638" t="s">
        <v>2359</v>
      </c>
      <c r="AF638" s="4"/>
      <c r="AG638" s="4"/>
      <c r="AH638" t="s">
        <v>84</v>
      </c>
      <c r="AI638" t="s">
        <v>246</v>
      </c>
      <c r="AJ638" t="s">
        <v>640</v>
      </c>
      <c r="AK638" t="s">
        <v>1187</v>
      </c>
      <c r="AL638" t="s">
        <v>1529</v>
      </c>
      <c r="AM638" t="s">
        <v>69</v>
      </c>
      <c r="AN638" t="s">
        <v>1562</v>
      </c>
      <c r="AO638" t="s">
        <v>410</v>
      </c>
      <c r="AP638" t="s">
        <v>2359</v>
      </c>
      <c r="AQ638" t="str">
        <f t="shared" si="10"/>
        <v>46147440161yesFemale437321YouTube436154383049.999.9991749.9919.9920</v>
      </c>
      <c r="AR638">
        <f>COUNTIF(AQ$2:AQ638,AQ638)</f>
        <v>1</v>
      </c>
    </row>
    <row r="639" spans="1:44" x14ac:dyDescent="0.25">
      <c r="A639">
        <v>462</v>
      </c>
      <c r="B639">
        <v>134</v>
      </c>
      <c r="C639" s="4">
        <v>44016</v>
      </c>
      <c r="D639">
        <v>1</v>
      </c>
      <c r="E639" t="s">
        <v>39</v>
      </c>
      <c r="F639" t="s">
        <v>50</v>
      </c>
      <c r="G639" t="s">
        <v>56</v>
      </c>
      <c r="H639" t="s">
        <v>57</v>
      </c>
      <c r="I639" s="4">
        <v>43940</v>
      </c>
      <c r="J639">
        <v>7</v>
      </c>
      <c r="K639" t="s">
        <v>61</v>
      </c>
      <c r="L639" s="4">
        <v>43915</v>
      </c>
      <c r="M639" s="4">
        <v>44012</v>
      </c>
      <c r="N639">
        <v>1</v>
      </c>
      <c r="O639" t="s">
        <v>79</v>
      </c>
      <c r="P639" t="s">
        <v>241</v>
      </c>
      <c r="Q639">
        <v>1</v>
      </c>
      <c r="R639" t="s">
        <v>694</v>
      </c>
      <c r="S639" t="s">
        <v>1087</v>
      </c>
      <c r="T639" t="s">
        <v>1652</v>
      </c>
      <c r="U639" t="s">
        <v>80</v>
      </c>
      <c r="V639" t="s">
        <v>1562</v>
      </c>
      <c r="W639">
        <v>27.98</v>
      </c>
      <c r="X639">
        <v>19.98</v>
      </c>
      <c r="Y639">
        <v>1</v>
      </c>
      <c r="Z639" t="s">
        <v>86</v>
      </c>
      <c r="AA639" t="s">
        <v>2350</v>
      </c>
      <c r="AB639">
        <v>4</v>
      </c>
      <c r="AC639" t="s">
        <v>2633</v>
      </c>
      <c r="AD639">
        <v>879</v>
      </c>
      <c r="AE639" t="s">
        <v>2638</v>
      </c>
      <c r="AF639" s="4">
        <v>43983</v>
      </c>
      <c r="AG639" s="4">
        <v>44027</v>
      </c>
      <c r="AH639" t="s">
        <v>79</v>
      </c>
      <c r="AI639" t="s">
        <v>241</v>
      </c>
      <c r="AJ639" t="s">
        <v>694</v>
      </c>
      <c r="AK639" t="s">
        <v>1087</v>
      </c>
      <c r="AL639" t="s">
        <v>1652</v>
      </c>
      <c r="AM639" t="s">
        <v>80</v>
      </c>
      <c r="AN639" t="s">
        <v>1562</v>
      </c>
      <c r="AO639" t="s">
        <v>86</v>
      </c>
      <c r="AP639" t="s">
        <v>2350</v>
      </c>
      <c r="AQ639" t="str">
        <f t="shared" si="10"/>
        <v>462134440161noMale439407YouTube439154401227.9819.984control879Adding a remember me on this device option4398344027416613.9929.997</v>
      </c>
      <c r="AR639">
        <f>COUNTIF(AQ$2:AQ639,AQ639)</f>
        <v>1</v>
      </c>
    </row>
    <row r="640" spans="1:44" x14ac:dyDescent="0.25">
      <c r="A640">
        <v>463</v>
      </c>
      <c r="B640">
        <v>233</v>
      </c>
      <c r="C640" s="4">
        <v>44016</v>
      </c>
      <c r="D640">
        <v>2</v>
      </c>
      <c r="E640" t="s">
        <v>38</v>
      </c>
      <c r="F640" t="s">
        <v>49</v>
      </c>
      <c r="G640" t="s">
        <v>55</v>
      </c>
      <c r="H640" t="s">
        <v>57</v>
      </c>
      <c r="I640" s="4">
        <v>43719</v>
      </c>
      <c r="J640">
        <v>3</v>
      </c>
      <c r="K640" t="s">
        <v>59</v>
      </c>
      <c r="L640" s="4">
        <v>43615</v>
      </c>
      <c r="M640" s="4">
        <v>43830</v>
      </c>
      <c r="N640">
        <v>1</v>
      </c>
      <c r="O640" t="s">
        <v>79</v>
      </c>
      <c r="P640" t="s">
        <v>241</v>
      </c>
      <c r="Q640">
        <v>1</v>
      </c>
      <c r="R640" t="s">
        <v>500</v>
      </c>
      <c r="S640" t="s">
        <v>1063</v>
      </c>
      <c r="T640" t="s">
        <v>1591</v>
      </c>
      <c r="U640" t="s">
        <v>67</v>
      </c>
      <c r="V640" t="s">
        <v>1548</v>
      </c>
      <c r="W640">
        <v>251.85</v>
      </c>
      <c r="X640">
        <v>44.97</v>
      </c>
      <c r="Y640">
        <v>1</v>
      </c>
      <c r="Z640" t="s">
        <v>455</v>
      </c>
      <c r="AA640" t="s">
        <v>2340</v>
      </c>
      <c r="AF640" s="4"/>
      <c r="AG640" s="4"/>
      <c r="AH640" t="s">
        <v>79</v>
      </c>
      <c r="AI640" t="s">
        <v>241</v>
      </c>
      <c r="AJ640" t="s">
        <v>500</v>
      </c>
      <c r="AK640" t="s">
        <v>1063</v>
      </c>
      <c r="AL640" t="s">
        <v>1591</v>
      </c>
      <c r="AM640" t="s">
        <v>67</v>
      </c>
      <c r="AN640" t="s">
        <v>1548</v>
      </c>
      <c r="AO640" t="s">
        <v>455</v>
      </c>
      <c r="AP640" t="s">
        <v>2340</v>
      </c>
      <c r="AQ640" t="str">
        <f t="shared" si="10"/>
        <v>463233440162yesMale437193Google Ads4361543830251.8544.97416383.95314.9915</v>
      </c>
      <c r="AR640">
        <f>COUNTIF(AQ$2:AQ640,AQ640)</f>
        <v>1</v>
      </c>
    </row>
    <row r="641" spans="1:44" x14ac:dyDescent="0.25">
      <c r="A641">
        <v>464</v>
      </c>
      <c r="B641">
        <v>388</v>
      </c>
      <c r="C641" s="4">
        <v>44016</v>
      </c>
      <c r="D641">
        <v>8</v>
      </c>
      <c r="E641" t="s">
        <v>43</v>
      </c>
      <c r="F641" t="s">
        <v>54</v>
      </c>
      <c r="G641" t="s">
        <v>56</v>
      </c>
      <c r="H641" t="s">
        <v>57</v>
      </c>
      <c r="I641" s="4">
        <v>43630</v>
      </c>
      <c r="J641">
        <v>1</v>
      </c>
      <c r="K641" t="s">
        <v>61</v>
      </c>
      <c r="L641" s="4">
        <v>43615</v>
      </c>
      <c r="M641" s="4">
        <v>43830</v>
      </c>
      <c r="N641">
        <v>1</v>
      </c>
      <c r="O641" t="s">
        <v>65</v>
      </c>
      <c r="P641" t="s">
        <v>227</v>
      </c>
      <c r="Q641">
        <v>1</v>
      </c>
      <c r="R641" t="s">
        <v>545</v>
      </c>
      <c r="S641" t="s">
        <v>1106</v>
      </c>
      <c r="T641" t="s">
        <v>1632</v>
      </c>
      <c r="U641" t="s">
        <v>67</v>
      </c>
      <c r="V641" t="s">
        <v>1517</v>
      </c>
      <c r="W641">
        <v>960</v>
      </c>
      <c r="X641">
        <v>59.97</v>
      </c>
      <c r="Y641">
        <v>1</v>
      </c>
      <c r="Z641" t="s">
        <v>431</v>
      </c>
      <c r="AA641" t="s">
        <v>2326</v>
      </c>
      <c r="AF641" s="4"/>
      <c r="AG641" s="4"/>
      <c r="AH641" t="s">
        <v>65</v>
      </c>
      <c r="AI641" t="s">
        <v>227</v>
      </c>
      <c r="AJ641" t="s">
        <v>545</v>
      </c>
      <c r="AK641" t="s">
        <v>1106</v>
      </c>
      <c r="AL641" t="s">
        <v>1632</v>
      </c>
      <c r="AM641" t="s">
        <v>67</v>
      </c>
      <c r="AN641" t="s">
        <v>1517</v>
      </c>
      <c r="AO641" t="s">
        <v>431</v>
      </c>
      <c r="AP641" t="s">
        <v>2326</v>
      </c>
      <c r="AQ641" t="str">
        <f t="shared" si="10"/>
        <v>464388440168noMale436301YouTube436154383096059.971042320319.9924</v>
      </c>
      <c r="AR641">
        <f>COUNTIF(AQ$2:AQ641,AQ641)</f>
        <v>1</v>
      </c>
    </row>
    <row r="642" spans="1:44" x14ac:dyDescent="0.25">
      <c r="A642">
        <v>465</v>
      </c>
      <c r="B642">
        <v>117</v>
      </c>
      <c r="C642" s="4">
        <v>44018</v>
      </c>
      <c r="D642">
        <v>1</v>
      </c>
      <c r="E642" t="s">
        <v>39</v>
      </c>
      <c r="F642" t="s">
        <v>50</v>
      </c>
      <c r="G642" t="s">
        <v>56</v>
      </c>
      <c r="H642" t="s">
        <v>57</v>
      </c>
      <c r="I642" s="4">
        <v>43689</v>
      </c>
      <c r="J642">
        <v>3</v>
      </c>
      <c r="K642" t="s">
        <v>59</v>
      </c>
      <c r="L642" s="4">
        <v>43615</v>
      </c>
      <c r="M642" s="4">
        <v>43830</v>
      </c>
      <c r="N642">
        <v>2</v>
      </c>
      <c r="O642" t="s">
        <v>145</v>
      </c>
      <c r="P642" t="s">
        <v>307</v>
      </c>
      <c r="Q642">
        <v>2</v>
      </c>
      <c r="R642" t="s">
        <v>695</v>
      </c>
      <c r="S642" t="s">
        <v>1235</v>
      </c>
      <c r="T642" t="s">
        <v>1757</v>
      </c>
      <c r="U642" t="s">
        <v>71</v>
      </c>
      <c r="V642" t="s">
        <v>1723</v>
      </c>
      <c r="W642">
        <v>43.89</v>
      </c>
      <c r="X642">
        <v>19.98</v>
      </c>
      <c r="Y642">
        <v>2</v>
      </c>
      <c r="Z642" t="s">
        <v>2201</v>
      </c>
      <c r="AA642" t="s">
        <v>2488</v>
      </c>
      <c r="AF642" s="4"/>
      <c r="AG642" s="4"/>
      <c r="AH642" t="s">
        <v>78</v>
      </c>
      <c r="AI642" t="s">
        <v>240</v>
      </c>
      <c r="AJ642" t="s">
        <v>408</v>
      </c>
      <c r="AK642" t="s">
        <v>970</v>
      </c>
      <c r="AL642" t="s">
        <v>1503</v>
      </c>
      <c r="AM642" t="s">
        <v>69</v>
      </c>
      <c r="AN642" t="s">
        <v>1562</v>
      </c>
      <c r="AO642" t="s">
        <v>393</v>
      </c>
      <c r="AP642" t="s">
        <v>2345</v>
      </c>
      <c r="AQ642" t="str">
        <f t="shared" si="10"/>
        <v>465117440181noMale436893Google Ads436154383043.8919.9884529.9419.9918</v>
      </c>
      <c r="AR642">
        <f>COUNTIF(AQ$2:AQ642,AQ642)</f>
        <v>1</v>
      </c>
    </row>
    <row r="643" spans="1:44" x14ac:dyDescent="0.25">
      <c r="A643">
        <v>465</v>
      </c>
      <c r="B643">
        <v>117</v>
      </c>
      <c r="C643" s="4">
        <v>44018</v>
      </c>
      <c r="D643">
        <v>1</v>
      </c>
      <c r="E643" t="s">
        <v>39</v>
      </c>
      <c r="F643" t="s">
        <v>50</v>
      </c>
      <c r="G643" t="s">
        <v>56</v>
      </c>
      <c r="H643" t="s">
        <v>57</v>
      </c>
      <c r="I643" s="4">
        <v>43689</v>
      </c>
      <c r="J643">
        <v>3</v>
      </c>
      <c r="K643" t="s">
        <v>59</v>
      </c>
      <c r="L643" s="4">
        <v>43615</v>
      </c>
      <c r="M643" s="4">
        <v>43830</v>
      </c>
      <c r="N643">
        <v>2</v>
      </c>
      <c r="O643" t="s">
        <v>145</v>
      </c>
      <c r="P643" t="s">
        <v>307</v>
      </c>
      <c r="Q643">
        <v>2</v>
      </c>
      <c r="R643" t="s">
        <v>695</v>
      </c>
      <c r="S643" t="s">
        <v>1235</v>
      </c>
      <c r="T643" t="s">
        <v>1757</v>
      </c>
      <c r="U643" t="s">
        <v>71</v>
      </c>
      <c r="V643" t="s">
        <v>1723</v>
      </c>
      <c r="W643">
        <v>43.89</v>
      </c>
      <c r="X643">
        <v>19.98</v>
      </c>
      <c r="Y643">
        <v>2</v>
      </c>
      <c r="Z643" t="s">
        <v>2201</v>
      </c>
      <c r="AA643" t="s">
        <v>2488</v>
      </c>
      <c r="AF643" s="4"/>
      <c r="AG643" s="4"/>
      <c r="AH643" t="s">
        <v>79</v>
      </c>
      <c r="AI643" t="s">
        <v>241</v>
      </c>
      <c r="AJ643" t="s">
        <v>770</v>
      </c>
      <c r="AK643" t="s">
        <v>1182</v>
      </c>
      <c r="AL643" t="s">
        <v>1614</v>
      </c>
      <c r="AM643" t="s">
        <v>69</v>
      </c>
      <c r="AN643" t="s">
        <v>1562</v>
      </c>
      <c r="AO643" t="s">
        <v>455</v>
      </c>
      <c r="AP643" t="s">
        <v>2340</v>
      </c>
      <c r="AQ643" t="str">
        <f t="shared" si="10"/>
        <v>465117440181noMale436893Google Ads436154383043.8919.98416513.9519.9915</v>
      </c>
      <c r="AR643">
        <f>COUNTIF(AQ$2:AQ643,AQ643)</f>
        <v>1</v>
      </c>
    </row>
    <row r="644" spans="1:44" x14ac:dyDescent="0.25">
      <c r="A644">
        <v>466</v>
      </c>
      <c r="B644">
        <v>147</v>
      </c>
      <c r="C644" s="4">
        <v>44019</v>
      </c>
      <c r="D644">
        <v>10</v>
      </c>
      <c r="E644" t="s">
        <v>42</v>
      </c>
      <c r="F644" t="s">
        <v>53</v>
      </c>
      <c r="G644" t="s">
        <v>55</v>
      </c>
      <c r="H644" t="s">
        <v>57</v>
      </c>
      <c r="I644" s="4">
        <v>43632</v>
      </c>
      <c r="J644">
        <v>2</v>
      </c>
      <c r="K644" t="s">
        <v>60</v>
      </c>
      <c r="L644" s="4">
        <v>43615</v>
      </c>
      <c r="M644" s="4">
        <v>43830</v>
      </c>
      <c r="N644">
        <v>1</v>
      </c>
      <c r="O644" t="s">
        <v>86</v>
      </c>
      <c r="P644" t="s">
        <v>248</v>
      </c>
      <c r="Q644">
        <v>1</v>
      </c>
      <c r="R644" t="s">
        <v>633</v>
      </c>
      <c r="S644" t="s">
        <v>1017</v>
      </c>
      <c r="T644" t="s">
        <v>1547</v>
      </c>
      <c r="U644" t="s">
        <v>80</v>
      </c>
      <c r="V644" t="s">
        <v>1577</v>
      </c>
      <c r="W644">
        <v>319.98</v>
      </c>
      <c r="X644">
        <v>49.98</v>
      </c>
      <c r="Y644">
        <v>1</v>
      </c>
      <c r="Z644" t="s">
        <v>547</v>
      </c>
      <c r="AA644" t="s">
        <v>2354</v>
      </c>
      <c r="AF644" s="4"/>
      <c r="AG644" s="4"/>
      <c r="AH644" t="s">
        <v>86</v>
      </c>
      <c r="AI644" t="s">
        <v>248</v>
      </c>
      <c r="AJ644" t="s">
        <v>633</v>
      </c>
      <c r="AK644" t="s">
        <v>1017</v>
      </c>
      <c r="AL644" t="s">
        <v>1547</v>
      </c>
      <c r="AM644" t="s">
        <v>80</v>
      </c>
      <c r="AN644" t="s">
        <v>1577</v>
      </c>
      <c r="AO644" t="s">
        <v>547</v>
      </c>
      <c r="AP644" t="s">
        <v>2354</v>
      </c>
      <c r="AQ644" t="str">
        <f t="shared" si="10"/>
        <v>4661474401910yesMale436322Facebook4361543830319.9849.98789159.99224.9914</v>
      </c>
      <c r="AR644">
        <f>COUNTIF(AQ$2:AQ644,AQ644)</f>
        <v>1</v>
      </c>
    </row>
    <row r="645" spans="1:44" x14ac:dyDescent="0.25">
      <c r="A645">
        <v>467</v>
      </c>
      <c r="B645">
        <v>191</v>
      </c>
      <c r="C645" s="4">
        <v>44020</v>
      </c>
      <c r="D645">
        <v>11</v>
      </c>
      <c r="E645" t="s">
        <v>37</v>
      </c>
      <c r="F645" t="s">
        <v>48</v>
      </c>
      <c r="G645" t="s">
        <v>56</v>
      </c>
      <c r="H645" t="s">
        <v>58</v>
      </c>
      <c r="I645" s="4">
        <v>43712</v>
      </c>
      <c r="J645">
        <v>3</v>
      </c>
      <c r="K645" t="s">
        <v>59</v>
      </c>
      <c r="L645" s="4">
        <v>43615</v>
      </c>
      <c r="M645" s="4">
        <v>43830</v>
      </c>
      <c r="N645">
        <v>1</v>
      </c>
      <c r="O645" t="s">
        <v>80</v>
      </c>
      <c r="P645" t="s">
        <v>242</v>
      </c>
      <c r="Q645">
        <v>1</v>
      </c>
      <c r="R645" t="s">
        <v>404</v>
      </c>
      <c r="S645" t="s">
        <v>966</v>
      </c>
      <c r="T645" t="s">
        <v>1499</v>
      </c>
      <c r="U645" t="s">
        <v>69</v>
      </c>
      <c r="V645" t="s">
        <v>1548</v>
      </c>
      <c r="W645">
        <v>21.19</v>
      </c>
      <c r="X645">
        <v>14.99</v>
      </c>
      <c r="Y645">
        <v>1</v>
      </c>
      <c r="Z645" t="s">
        <v>70</v>
      </c>
      <c r="AA645" t="s">
        <v>2341</v>
      </c>
      <c r="AF645" s="4"/>
      <c r="AG645" s="4"/>
      <c r="AH645" t="s">
        <v>80</v>
      </c>
      <c r="AI645" t="s">
        <v>242</v>
      </c>
      <c r="AJ645" t="s">
        <v>404</v>
      </c>
      <c r="AK645" t="s">
        <v>966</v>
      </c>
      <c r="AL645" t="s">
        <v>1499</v>
      </c>
      <c r="AM645" t="s">
        <v>69</v>
      </c>
      <c r="AN645" t="s">
        <v>1548</v>
      </c>
      <c r="AO645" t="s">
        <v>70</v>
      </c>
      <c r="AP645" t="s">
        <v>2341</v>
      </c>
      <c r="AQ645" t="str">
        <f t="shared" si="10"/>
        <v>4671914402011noFemale437123Google Ads436154383021.1914.9927121.19114.995</v>
      </c>
      <c r="AR645">
        <f>COUNTIF(AQ$2:AQ645,AQ645)</f>
        <v>1</v>
      </c>
    </row>
    <row r="646" spans="1:44" x14ac:dyDescent="0.25">
      <c r="A646">
        <v>468</v>
      </c>
      <c r="B646">
        <v>384</v>
      </c>
      <c r="C646" s="4">
        <v>44020</v>
      </c>
      <c r="D646">
        <v>7</v>
      </c>
      <c r="E646" t="s">
        <v>35</v>
      </c>
      <c r="F646" t="s">
        <v>46</v>
      </c>
      <c r="G646" t="s">
        <v>56</v>
      </c>
      <c r="H646" t="s">
        <v>57</v>
      </c>
      <c r="I646" s="4">
        <v>43655</v>
      </c>
      <c r="J646">
        <v>1</v>
      </c>
      <c r="K646" t="s">
        <v>61</v>
      </c>
      <c r="L646" s="4">
        <v>43615</v>
      </c>
      <c r="M646" s="4">
        <v>43830</v>
      </c>
      <c r="N646">
        <v>1</v>
      </c>
      <c r="O646" t="s">
        <v>80</v>
      </c>
      <c r="P646" t="s">
        <v>242</v>
      </c>
      <c r="Q646">
        <v>1</v>
      </c>
      <c r="R646" t="s">
        <v>696</v>
      </c>
      <c r="S646" t="s">
        <v>1236</v>
      </c>
      <c r="T646" t="s">
        <v>1758</v>
      </c>
      <c r="U646" t="s">
        <v>67</v>
      </c>
      <c r="V646" t="s">
        <v>1548</v>
      </c>
      <c r="W646">
        <v>218.97</v>
      </c>
      <c r="X646">
        <v>44.97</v>
      </c>
      <c r="Y646">
        <v>1</v>
      </c>
      <c r="Z646" t="s">
        <v>80</v>
      </c>
      <c r="AA646" t="s">
        <v>2357</v>
      </c>
      <c r="AF646" s="4"/>
      <c r="AG646" s="4"/>
      <c r="AH646" t="s">
        <v>80</v>
      </c>
      <c r="AI646" t="s">
        <v>242</v>
      </c>
      <c r="AJ646" t="s">
        <v>696</v>
      </c>
      <c r="AK646" t="s">
        <v>1236</v>
      </c>
      <c r="AL646" t="s">
        <v>1758</v>
      </c>
      <c r="AM646" t="s">
        <v>67</v>
      </c>
      <c r="AN646" t="s">
        <v>1548</v>
      </c>
      <c r="AO646" t="s">
        <v>80</v>
      </c>
      <c r="AP646" t="s">
        <v>2357</v>
      </c>
      <c r="AQ646" t="str">
        <f t="shared" si="10"/>
        <v>468384440207noMale436551YouTube4361543830218.9744.97214272.99314.992</v>
      </c>
      <c r="AR646">
        <f>COUNTIF(AQ$2:AQ646,AQ646)</f>
        <v>1</v>
      </c>
    </row>
    <row r="647" spans="1:44" x14ac:dyDescent="0.25">
      <c r="A647">
        <v>469</v>
      </c>
      <c r="B647">
        <v>424</v>
      </c>
      <c r="C647" s="4">
        <v>44020</v>
      </c>
      <c r="D647">
        <v>1</v>
      </c>
      <c r="E647" t="s">
        <v>39</v>
      </c>
      <c r="F647" t="s">
        <v>50</v>
      </c>
      <c r="G647" t="s">
        <v>55</v>
      </c>
      <c r="H647" t="s">
        <v>57</v>
      </c>
      <c r="I647" s="4">
        <v>43872</v>
      </c>
      <c r="J647">
        <v>6</v>
      </c>
      <c r="K647" t="s">
        <v>59</v>
      </c>
      <c r="L647" s="4">
        <v>43862</v>
      </c>
      <c r="M647" s="4">
        <v>43889</v>
      </c>
      <c r="N647">
        <v>1</v>
      </c>
      <c r="O647" t="s">
        <v>67</v>
      </c>
      <c r="P647" t="s">
        <v>229</v>
      </c>
      <c r="Q647">
        <v>1</v>
      </c>
      <c r="R647" t="s">
        <v>416</v>
      </c>
      <c r="S647" t="s">
        <v>978</v>
      </c>
      <c r="T647" t="s">
        <v>1511</v>
      </c>
      <c r="U647" t="s">
        <v>80</v>
      </c>
      <c r="V647" t="s">
        <v>1562</v>
      </c>
      <c r="W647">
        <v>47.9</v>
      </c>
      <c r="X647">
        <v>19.98</v>
      </c>
      <c r="Y647">
        <v>1</v>
      </c>
      <c r="Z647" t="s">
        <v>652</v>
      </c>
      <c r="AA647" t="s">
        <v>2352</v>
      </c>
      <c r="AF647" s="4"/>
      <c r="AG647" s="4"/>
      <c r="AH647" t="s">
        <v>67</v>
      </c>
      <c r="AI647" t="s">
        <v>229</v>
      </c>
      <c r="AJ647" t="s">
        <v>416</v>
      </c>
      <c r="AK647" t="s">
        <v>978</v>
      </c>
      <c r="AL647" t="s">
        <v>1511</v>
      </c>
      <c r="AM647" t="s">
        <v>80</v>
      </c>
      <c r="AN647" t="s">
        <v>1562</v>
      </c>
      <c r="AO647" t="s">
        <v>652</v>
      </c>
      <c r="AP647" t="s">
        <v>2352</v>
      </c>
      <c r="AQ647" t="str">
        <f t="shared" si="10"/>
        <v>469424440201yesMale438726Google Ads438624388947.919.98311723.9529.9911</v>
      </c>
      <c r="AR647">
        <f>COUNTIF(AQ$2:AQ647,AQ647)</f>
        <v>1</v>
      </c>
    </row>
    <row r="648" spans="1:44" x14ac:dyDescent="0.25">
      <c r="A648">
        <v>470</v>
      </c>
      <c r="B648">
        <v>466</v>
      </c>
      <c r="C648" s="4">
        <v>44020</v>
      </c>
      <c r="D648">
        <v>3</v>
      </c>
      <c r="E648" t="s">
        <v>34</v>
      </c>
      <c r="F648" t="s">
        <v>45</v>
      </c>
      <c r="G648" t="s">
        <v>56</v>
      </c>
      <c r="H648" t="s">
        <v>57</v>
      </c>
      <c r="I648" s="4">
        <v>43970</v>
      </c>
      <c r="J648">
        <v>7</v>
      </c>
      <c r="K648" t="s">
        <v>61</v>
      </c>
      <c r="L648" s="4">
        <v>43915</v>
      </c>
      <c r="M648" s="4">
        <v>44012</v>
      </c>
      <c r="N648">
        <v>1</v>
      </c>
      <c r="O648" t="s">
        <v>80</v>
      </c>
      <c r="P648" t="s">
        <v>242</v>
      </c>
      <c r="Q648">
        <v>1</v>
      </c>
      <c r="R648" t="s">
        <v>569</v>
      </c>
      <c r="S648" t="s">
        <v>1128</v>
      </c>
      <c r="T648" t="s">
        <v>1652</v>
      </c>
      <c r="U648" t="s">
        <v>80</v>
      </c>
      <c r="V648" t="s">
        <v>1548</v>
      </c>
      <c r="W648">
        <v>27.98</v>
      </c>
      <c r="X648">
        <v>29.98</v>
      </c>
      <c r="Y648">
        <v>1</v>
      </c>
      <c r="Z648" t="s">
        <v>79</v>
      </c>
      <c r="AA648" t="s">
        <v>2349</v>
      </c>
      <c r="AB648">
        <v>4</v>
      </c>
      <c r="AC648" t="s">
        <v>2634</v>
      </c>
      <c r="AD648">
        <v>1122</v>
      </c>
      <c r="AE648" t="s">
        <v>2638</v>
      </c>
      <c r="AF648" s="4">
        <v>43983</v>
      </c>
      <c r="AG648" s="4">
        <v>44027</v>
      </c>
      <c r="AH648" t="s">
        <v>80</v>
      </c>
      <c r="AI648" t="s">
        <v>242</v>
      </c>
      <c r="AJ648" t="s">
        <v>569</v>
      </c>
      <c r="AK648" t="s">
        <v>1128</v>
      </c>
      <c r="AL648" t="s">
        <v>1652</v>
      </c>
      <c r="AM648" t="s">
        <v>80</v>
      </c>
      <c r="AN648" t="s">
        <v>1548</v>
      </c>
      <c r="AO648" t="s">
        <v>79</v>
      </c>
      <c r="AP648" t="s">
        <v>2349</v>
      </c>
      <c r="AQ648" t="str">
        <f t="shared" si="10"/>
        <v>470466440203noMale439707YouTube439154401227.9829.984test1122Adding a remember me on this device option439834402728813.99214.994</v>
      </c>
      <c r="AR648">
        <f>COUNTIF(AQ$2:AQ648,AQ648)</f>
        <v>1</v>
      </c>
    </row>
    <row r="649" spans="1:44" x14ac:dyDescent="0.25">
      <c r="A649">
        <v>471</v>
      </c>
      <c r="B649">
        <v>57</v>
      </c>
      <c r="C649" s="4">
        <v>44022</v>
      </c>
      <c r="D649">
        <v>8</v>
      </c>
      <c r="E649" t="s">
        <v>43</v>
      </c>
      <c r="F649" t="s">
        <v>54</v>
      </c>
      <c r="G649" t="s">
        <v>55</v>
      </c>
      <c r="H649" t="s">
        <v>57</v>
      </c>
      <c r="I649" s="4">
        <v>43995</v>
      </c>
      <c r="J649">
        <v>9</v>
      </c>
      <c r="K649" t="s">
        <v>59</v>
      </c>
      <c r="L649" s="4">
        <v>43952</v>
      </c>
      <c r="M649" s="4">
        <v>44075</v>
      </c>
      <c r="N649">
        <v>1</v>
      </c>
      <c r="O649" t="s">
        <v>79</v>
      </c>
      <c r="P649" t="s">
        <v>241</v>
      </c>
      <c r="Q649">
        <v>1</v>
      </c>
      <c r="R649" t="s">
        <v>463</v>
      </c>
      <c r="S649" t="s">
        <v>1026</v>
      </c>
      <c r="T649" t="s">
        <v>1556</v>
      </c>
      <c r="U649" t="s">
        <v>67</v>
      </c>
      <c r="V649" t="s">
        <v>1548</v>
      </c>
      <c r="W649">
        <v>64.47</v>
      </c>
      <c r="X649">
        <v>44.97</v>
      </c>
      <c r="Y649">
        <v>1</v>
      </c>
      <c r="Z649" t="s">
        <v>455</v>
      </c>
      <c r="AA649" t="s">
        <v>2340</v>
      </c>
      <c r="AF649" s="4"/>
      <c r="AG649" s="4"/>
      <c r="AH649" t="s">
        <v>79</v>
      </c>
      <c r="AI649" t="s">
        <v>241</v>
      </c>
      <c r="AJ649" t="s">
        <v>463</v>
      </c>
      <c r="AK649" t="s">
        <v>1026</v>
      </c>
      <c r="AL649" t="s">
        <v>1556</v>
      </c>
      <c r="AM649" t="s">
        <v>67</v>
      </c>
      <c r="AN649" t="s">
        <v>1548</v>
      </c>
      <c r="AO649" t="s">
        <v>455</v>
      </c>
      <c r="AP649" t="s">
        <v>2340</v>
      </c>
      <c r="AQ649" t="str">
        <f t="shared" si="10"/>
        <v>47157440228yesMale439959Google Ads439524407564.4744.9744721.49314.9915</v>
      </c>
      <c r="AR649">
        <f>COUNTIF(AQ$2:AQ649,AQ649)</f>
        <v>1</v>
      </c>
    </row>
    <row r="650" spans="1:44" x14ac:dyDescent="0.25">
      <c r="A650">
        <v>472</v>
      </c>
      <c r="B650">
        <v>206</v>
      </c>
      <c r="C650" s="4">
        <v>44022</v>
      </c>
      <c r="D650">
        <v>1</v>
      </c>
      <c r="E650" t="s">
        <v>39</v>
      </c>
      <c r="F650" t="s">
        <v>50</v>
      </c>
      <c r="G650" t="s">
        <v>56</v>
      </c>
      <c r="H650" t="s">
        <v>58</v>
      </c>
      <c r="I650" s="4">
        <v>43957</v>
      </c>
      <c r="J650">
        <v>7</v>
      </c>
      <c r="K650" t="s">
        <v>61</v>
      </c>
      <c r="L650" s="4">
        <v>43915</v>
      </c>
      <c r="M650" s="4">
        <v>44012</v>
      </c>
      <c r="N650">
        <v>1</v>
      </c>
      <c r="O650" t="s">
        <v>67</v>
      </c>
      <c r="P650" t="s">
        <v>229</v>
      </c>
      <c r="Q650">
        <v>1</v>
      </c>
      <c r="R650" t="s">
        <v>498</v>
      </c>
      <c r="S650" t="s">
        <v>1061</v>
      </c>
      <c r="T650" t="s">
        <v>1513</v>
      </c>
      <c r="U650" t="s">
        <v>67</v>
      </c>
      <c r="V650" t="s">
        <v>1562</v>
      </c>
      <c r="W650">
        <v>89.97</v>
      </c>
      <c r="X650">
        <v>29.97</v>
      </c>
      <c r="Y650">
        <v>1</v>
      </c>
      <c r="Z650" t="s">
        <v>652</v>
      </c>
      <c r="AA650" t="s">
        <v>2352</v>
      </c>
      <c r="AB650">
        <v>4</v>
      </c>
      <c r="AC650" t="s">
        <v>2633</v>
      </c>
      <c r="AD650">
        <v>929</v>
      </c>
      <c r="AE650" t="s">
        <v>2638</v>
      </c>
      <c r="AF650" s="4">
        <v>43983</v>
      </c>
      <c r="AG650" s="4">
        <v>44027</v>
      </c>
      <c r="AH650" t="s">
        <v>67</v>
      </c>
      <c r="AI650" t="s">
        <v>229</v>
      </c>
      <c r="AJ650" t="s">
        <v>498</v>
      </c>
      <c r="AK650" t="s">
        <v>1061</v>
      </c>
      <c r="AL650" t="s">
        <v>1513</v>
      </c>
      <c r="AM650" t="s">
        <v>67</v>
      </c>
      <c r="AN650" t="s">
        <v>1562</v>
      </c>
      <c r="AO650" t="s">
        <v>652</v>
      </c>
      <c r="AP650" t="s">
        <v>2352</v>
      </c>
      <c r="AQ650" t="str">
        <f t="shared" si="10"/>
        <v>472206440221noFemale439577YouTube439154401289.9729.974control929Adding a remember me on this device option439834402735929.9939.9911</v>
      </c>
      <c r="AR650">
        <f>COUNTIF(AQ$2:AQ650,AQ650)</f>
        <v>1</v>
      </c>
    </row>
    <row r="651" spans="1:44" x14ac:dyDescent="0.25">
      <c r="A651">
        <v>473</v>
      </c>
      <c r="B651">
        <v>307</v>
      </c>
      <c r="C651" s="4">
        <v>44022</v>
      </c>
      <c r="D651">
        <v>11</v>
      </c>
      <c r="E651" t="s">
        <v>37</v>
      </c>
      <c r="F651" t="s">
        <v>48</v>
      </c>
      <c r="G651" t="s">
        <v>56</v>
      </c>
      <c r="H651" t="s">
        <v>57</v>
      </c>
      <c r="I651" s="4">
        <v>43701</v>
      </c>
      <c r="J651">
        <v>2</v>
      </c>
      <c r="K651" t="s">
        <v>60</v>
      </c>
      <c r="L651" s="4">
        <v>43615</v>
      </c>
      <c r="M651" s="4">
        <v>43830</v>
      </c>
      <c r="N651">
        <v>1</v>
      </c>
      <c r="O651" t="s">
        <v>78</v>
      </c>
      <c r="P651" t="s">
        <v>240</v>
      </c>
      <c r="Q651">
        <v>1</v>
      </c>
      <c r="R651" t="s">
        <v>668</v>
      </c>
      <c r="S651" t="s">
        <v>1212</v>
      </c>
      <c r="T651" t="s">
        <v>1735</v>
      </c>
      <c r="U651" t="s">
        <v>69</v>
      </c>
      <c r="V651" t="s">
        <v>1548</v>
      </c>
      <c r="W651">
        <v>149.99</v>
      </c>
      <c r="X651">
        <v>14.99</v>
      </c>
      <c r="Y651">
        <v>1</v>
      </c>
      <c r="Z651" t="s">
        <v>393</v>
      </c>
      <c r="AA651" t="s">
        <v>2345</v>
      </c>
      <c r="AF651" s="4"/>
      <c r="AG651" s="4"/>
      <c r="AH651" t="s">
        <v>78</v>
      </c>
      <c r="AI651" t="s">
        <v>240</v>
      </c>
      <c r="AJ651" t="s">
        <v>668</v>
      </c>
      <c r="AK651" t="s">
        <v>1212</v>
      </c>
      <c r="AL651" t="s">
        <v>1735</v>
      </c>
      <c r="AM651" t="s">
        <v>69</v>
      </c>
      <c r="AN651" t="s">
        <v>1548</v>
      </c>
      <c r="AO651" t="s">
        <v>393</v>
      </c>
      <c r="AP651" t="s">
        <v>2345</v>
      </c>
      <c r="AQ651" t="str">
        <f t="shared" si="10"/>
        <v>4733074402211noMale437012Facebook4361543830149.9914.998138149.99114.9918</v>
      </c>
      <c r="AR651">
        <f>COUNTIF(AQ$2:AQ651,AQ651)</f>
        <v>1</v>
      </c>
    </row>
    <row r="652" spans="1:44" x14ac:dyDescent="0.25">
      <c r="A652">
        <v>474</v>
      </c>
      <c r="B652">
        <v>17</v>
      </c>
      <c r="C652" s="4">
        <v>44023</v>
      </c>
      <c r="D652">
        <v>11</v>
      </c>
      <c r="E652" t="s">
        <v>37</v>
      </c>
      <c r="F652" t="s">
        <v>48</v>
      </c>
      <c r="G652" t="s">
        <v>55</v>
      </c>
      <c r="H652" t="s">
        <v>58</v>
      </c>
      <c r="I652" s="4">
        <v>43739</v>
      </c>
      <c r="J652">
        <v>3</v>
      </c>
      <c r="K652" t="s">
        <v>59</v>
      </c>
      <c r="L652" s="4">
        <v>43615</v>
      </c>
      <c r="M652" s="4">
        <v>43830</v>
      </c>
      <c r="N652">
        <v>1</v>
      </c>
      <c r="O652" t="s">
        <v>84</v>
      </c>
      <c r="P652" t="s">
        <v>246</v>
      </c>
      <c r="Q652">
        <v>1</v>
      </c>
      <c r="R652" t="s">
        <v>413</v>
      </c>
      <c r="S652" t="s">
        <v>975</v>
      </c>
      <c r="T652" t="s">
        <v>1508</v>
      </c>
      <c r="U652" t="s">
        <v>69</v>
      </c>
      <c r="V652" t="s">
        <v>1548</v>
      </c>
      <c r="W652">
        <v>10.25</v>
      </c>
      <c r="X652">
        <v>14.99</v>
      </c>
      <c r="Y652">
        <v>1</v>
      </c>
      <c r="Z652" t="s">
        <v>86</v>
      </c>
      <c r="AA652" t="s">
        <v>2350</v>
      </c>
      <c r="AF652" s="4"/>
      <c r="AG652" s="4"/>
      <c r="AH652" t="s">
        <v>84</v>
      </c>
      <c r="AI652" t="s">
        <v>246</v>
      </c>
      <c r="AJ652" t="s">
        <v>413</v>
      </c>
      <c r="AK652" t="s">
        <v>975</v>
      </c>
      <c r="AL652" t="s">
        <v>1508</v>
      </c>
      <c r="AM652" t="s">
        <v>69</v>
      </c>
      <c r="AN652" t="s">
        <v>1548</v>
      </c>
      <c r="AO652" t="s">
        <v>86</v>
      </c>
      <c r="AP652" t="s">
        <v>2350</v>
      </c>
      <c r="AQ652" t="str">
        <f t="shared" si="10"/>
        <v>474174402311yesFemale437393Google Ads436154383010.2514.99911410.25114.997</v>
      </c>
      <c r="AR652">
        <f>COUNTIF(AQ$2:AQ652,AQ652)</f>
        <v>1</v>
      </c>
    </row>
    <row r="653" spans="1:44" x14ac:dyDescent="0.25">
      <c r="A653">
        <v>475</v>
      </c>
      <c r="B653">
        <v>182</v>
      </c>
      <c r="C653" s="4">
        <v>44023</v>
      </c>
      <c r="D653">
        <v>7</v>
      </c>
      <c r="E653" t="s">
        <v>35</v>
      </c>
      <c r="F653" t="s">
        <v>46</v>
      </c>
      <c r="G653" t="s">
        <v>55</v>
      </c>
      <c r="H653" t="s">
        <v>58</v>
      </c>
      <c r="I653" s="4">
        <v>43991</v>
      </c>
      <c r="J653">
        <v>7</v>
      </c>
      <c r="K653" t="s">
        <v>61</v>
      </c>
      <c r="L653" s="4">
        <v>43915</v>
      </c>
      <c r="M653" s="4">
        <v>44012</v>
      </c>
      <c r="N653">
        <v>2</v>
      </c>
      <c r="O653" t="s">
        <v>167</v>
      </c>
      <c r="P653" t="s">
        <v>329</v>
      </c>
      <c r="Q653">
        <v>2</v>
      </c>
      <c r="R653" t="s">
        <v>697</v>
      </c>
      <c r="S653" t="s">
        <v>1237</v>
      </c>
      <c r="T653" t="s">
        <v>1759</v>
      </c>
      <c r="U653" t="s">
        <v>109</v>
      </c>
      <c r="V653" t="s">
        <v>1869</v>
      </c>
      <c r="W653">
        <v>234.96</v>
      </c>
      <c r="X653">
        <v>59.96</v>
      </c>
      <c r="Y653">
        <v>2</v>
      </c>
      <c r="Z653" t="s">
        <v>68</v>
      </c>
      <c r="AA653" t="s">
        <v>2489</v>
      </c>
      <c r="AF653" s="4"/>
      <c r="AG653" s="4"/>
      <c r="AH653" t="s">
        <v>80</v>
      </c>
      <c r="AI653" t="s">
        <v>242</v>
      </c>
      <c r="AJ653" t="s">
        <v>486</v>
      </c>
      <c r="AK653" t="s">
        <v>1049</v>
      </c>
      <c r="AL653" t="s">
        <v>1533</v>
      </c>
      <c r="AM653" t="s">
        <v>67</v>
      </c>
      <c r="AN653" t="s">
        <v>1548</v>
      </c>
      <c r="AO653" t="s">
        <v>79</v>
      </c>
      <c r="AP653" t="s">
        <v>2349</v>
      </c>
      <c r="AQ653" t="str">
        <f t="shared" si="10"/>
        <v>475182440237yesFemale439917YouTube4391544012234.9659.96212959.99314.994</v>
      </c>
      <c r="AR653">
        <f>COUNTIF(AQ$2:AQ653,AQ653)</f>
        <v>1</v>
      </c>
    </row>
    <row r="654" spans="1:44" x14ac:dyDescent="0.25">
      <c r="A654">
        <v>475</v>
      </c>
      <c r="B654">
        <v>182</v>
      </c>
      <c r="C654" s="4">
        <v>44023</v>
      </c>
      <c r="D654">
        <v>7</v>
      </c>
      <c r="E654" t="s">
        <v>35</v>
      </c>
      <c r="F654" t="s">
        <v>46</v>
      </c>
      <c r="G654" t="s">
        <v>55</v>
      </c>
      <c r="H654" t="s">
        <v>58</v>
      </c>
      <c r="I654" s="4">
        <v>43991</v>
      </c>
      <c r="J654">
        <v>7</v>
      </c>
      <c r="K654" t="s">
        <v>61</v>
      </c>
      <c r="L654" s="4">
        <v>43915</v>
      </c>
      <c r="M654" s="4">
        <v>44012</v>
      </c>
      <c r="N654">
        <v>2</v>
      </c>
      <c r="O654" t="s">
        <v>167</v>
      </c>
      <c r="P654" t="s">
        <v>329</v>
      </c>
      <c r="Q654">
        <v>2</v>
      </c>
      <c r="R654" t="s">
        <v>697</v>
      </c>
      <c r="S654" t="s">
        <v>1237</v>
      </c>
      <c r="T654" t="s">
        <v>1759</v>
      </c>
      <c r="U654" t="s">
        <v>109</v>
      </c>
      <c r="V654" t="s">
        <v>1869</v>
      </c>
      <c r="W654">
        <v>234.96</v>
      </c>
      <c r="X654">
        <v>59.96</v>
      </c>
      <c r="Y654">
        <v>2</v>
      </c>
      <c r="Z654" t="s">
        <v>68</v>
      </c>
      <c r="AA654" t="s">
        <v>2489</v>
      </c>
      <c r="AF654" s="4"/>
      <c r="AG654" s="4"/>
      <c r="AH654" t="s">
        <v>79</v>
      </c>
      <c r="AI654" t="s">
        <v>241</v>
      </c>
      <c r="AJ654" t="s">
        <v>515</v>
      </c>
      <c r="AK654" t="s">
        <v>1078</v>
      </c>
      <c r="AL654" t="s">
        <v>1587</v>
      </c>
      <c r="AM654" t="s">
        <v>69</v>
      </c>
      <c r="AN654" t="s">
        <v>1548</v>
      </c>
      <c r="AO654" t="s">
        <v>86</v>
      </c>
      <c r="AP654" t="s">
        <v>2350</v>
      </c>
      <c r="AQ654" t="str">
        <f t="shared" si="10"/>
        <v>475182440237yesFemale439917YouTube4391544012234.9659.96414354.99114.997</v>
      </c>
      <c r="AR654">
        <f>COUNTIF(AQ$2:AQ654,AQ654)</f>
        <v>1</v>
      </c>
    </row>
    <row r="655" spans="1:44" x14ac:dyDescent="0.25">
      <c r="A655">
        <v>476</v>
      </c>
      <c r="B655">
        <v>372</v>
      </c>
      <c r="C655" s="4">
        <v>44023</v>
      </c>
      <c r="D655">
        <v>2</v>
      </c>
      <c r="E655" t="s">
        <v>38</v>
      </c>
      <c r="F655" t="s">
        <v>49</v>
      </c>
      <c r="G655" t="s">
        <v>56</v>
      </c>
      <c r="H655" t="s">
        <v>57</v>
      </c>
      <c r="I655" s="4">
        <v>43591</v>
      </c>
      <c r="J655">
        <v>2</v>
      </c>
      <c r="L655" s="4"/>
      <c r="M655" s="4"/>
      <c r="N655">
        <v>1</v>
      </c>
      <c r="O655" t="s">
        <v>69</v>
      </c>
      <c r="P655" t="s">
        <v>231</v>
      </c>
      <c r="Q655">
        <v>1</v>
      </c>
      <c r="R655" t="s">
        <v>78</v>
      </c>
      <c r="S655" t="s">
        <v>1238</v>
      </c>
      <c r="T655" t="s">
        <v>1533</v>
      </c>
      <c r="U655" t="s">
        <v>69</v>
      </c>
      <c r="V655" t="s">
        <v>1577</v>
      </c>
      <c r="W655">
        <v>59.99</v>
      </c>
      <c r="X655">
        <v>24.99</v>
      </c>
      <c r="Y655">
        <v>1</v>
      </c>
      <c r="Z655" t="s">
        <v>69</v>
      </c>
      <c r="AA655" t="s">
        <v>2360</v>
      </c>
      <c r="AF655" s="4"/>
      <c r="AG655" s="4"/>
      <c r="AH655" t="s">
        <v>69</v>
      </c>
      <c r="AI655" t="s">
        <v>231</v>
      </c>
      <c r="AJ655" t="s">
        <v>78</v>
      </c>
      <c r="AK655" t="s">
        <v>1238</v>
      </c>
      <c r="AL655" t="s">
        <v>1533</v>
      </c>
      <c r="AM655" t="s">
        <v>69</v>
      </c>
      <c r="AN655" t="s">
        <v>1577</v>
      </c>
      <c r="AO655" t="s">
        <v>69</v>
      </c>
      <c r="AP655" t="s">
        <v>2360</v>
      </c>
      <c r="AQ655" t="str">
        <f t="shared" si="10"/>
        <v>476372440232noMale43591259.9924.991859.99124.991</v>
      </c>
      <c r="AR655">
        <f>COUNTIF(AQ$2:AQ655,AQ655)</f>
        <v>1</v>
      </c>
    </row>
    <row r="656" spans="1:44" x14ac:dyDescent="0.25">
      <c r="A656">
        <v>477</v>
      </c>
      <c r="B656">
        <v>140</v>
      </c>
      <c r="C656" s="4">
        <v>44024</v>
      </c>
      <c r="D656">
        <v>3</v>
      </c>
      <c r="E656" t="s">
        <v>34</v>
      </c>
      <c r="F656" t="s">
        <v>45</v>
      </c>
      <c r="G656" t="s">
        <v>56</v>
      </c>
      <c r="H656" t="s">
        <v>57</v>
      </c>
      <c r="I656" s="4">
        <v>43800</v>
      </c>
      <c r="J656">
        <v>1</v>
      </c>
      <c r="K656" t="s">
        <v>61</v>
      </c>
      <c r="L656" s="4">
        <v>43615</v>
      </c>
      <c r="M656" s="4">
        <v>43830</v>
      </c>
      <c r="N656">
        <v>1</v>
      </c>
      <c r="O656" t="s">
        <v>67</v>
      </c>
      <c r="P656" t="s">
        <v>229</v>
      </c>
      <c r="Q656">
        <v>1</v>
      </c>
      <c r="R656" t="s">
        <v>677</v>
      </c>
      <c r="S656" t="s">
        <v>978</v>
      </c>
      <c r="T656" t="s">
        <v>1577</v>
      </c>
      <c r="U656" t="s">
        <v>69</v>
      </c>
      <c r="V656" t="s">
        <v>1548</v>
      </c>
      <c r="W656">
        <v>24.99</v>
      </c>
      <c r="X656">
        <v>14.99</v>
      </c>
      <c r="Y656">
        <v>1</v>
      </c>
      <c r="Z656" t="s">
        <v>455</v>
      </c>
      <c r="AA656" t="s">
        <v>2340</v>
      </c>
      <c r="AF656" s="4"/>
      <c r="AG656" s="4"/>
      <c r="AH656" t="s">
        <v>67</v>
      </c>
      <c r="AI656" t="s">
        <v>229</v>
      </c>
      <c r="AJ656" t="s">
        <v>677</v>
      </c>
      <c r="AK656" t="s">
        <v>978</v>
      </c>
      <c r="AL656" t="s">
        <v>1577</v>
      </c>
      <c r="AM656" t="s">
        <v>69</v>
      </c>
      <c r="AN656" t="s">
        <v>1548</v>
      </c>
      <c r="AO656" t="s">
        <v>455</v>
      </c>
      <c r="AP656" t="s">
        <v>2340</v>
      </c>
      <c r="AQ656" t="str">
        <f t="shared" si="10"/>
        <v>477140440243noMale438001YouTube436154383024.9914.99311824.99114.9915</v>
      </c>
      <c r="AR656">
        <f>COUNTIF(AQ$2:AQ656,AQ656)</f>
        <v>1</v>
      </c>
    </row>
    <row r="657" spans="1:44" x14ac:dyDescent="0.25">
      <c r="A657">
        <v>478</v>
      </c>
      <c r="B657">
        <v>98</v>
      </c>
      <c r="C657" s="4">
        <v>44025</v>
      </c>
      <c r="D657">
        <v>3</v>
      </c>
      <c r="E657" t="s">
        <v>34</v>
      </c>
      <c r="F657" t="s">
        <v>45</v>
      </c>
      <c r="G657" t="s">
        <v>55</v>
      </c>
      <c r="H657" t="s">
        <v>58</v>
      </c>
      <c r="I657" s="4">
        <v>43912</v>
      </c>
      <c r="J657">
        <v>5</v>
      </c>
      <c r="K657" t="s">
        <v>60</v>
      </c>
      <c r="L657" s="4">
        <v>43831</v>
      </c>
      <c r="M657" s="4">
        <v>43921</v>
      </c>
      <c r="N657">
        <v>2</v>
      </c>
      <c r="O657" t="s">
        <v>168</v>
      </c>
      <c r="P657" t="s">
        <v>330</v>
      </c>
      <c r="Q657">
        <v>3</v>
      </c>
      <c r="R657" t="s">
        <v>698</v>
      </c>
      <c r="S657" t="s">
        <v>1239</v>
      </c>
      <c r="T657" t="s">
        <v>1760</v>
      </c>
      <c r="U657" t="s">
        <v>2013</v>
      </c>
      <c r="V657" t="s">
        <v>2060</v>
      </c>
      <c r="W657">
        <v>592.96</v>
      </c>
      <c r="X657">
        <v>109.94</v>
      </c>
      <c r="Y657">
        <v>3</v>
      </c>
      <c r="Z657" t="s">
        <v>2202</v>
      </c>
      <c r="AA657" t="s">
        <v>2490</v>
      </c>
      <c r="AB657">
        <v>4</v>
      </c>
      <c r="AC657" t="s">
        <v>2633</v>
      </c>
      <c r="AD657">
        <v>856</v>
      </c>
      <c r="AE657" t="s">
        <v>2638</v>
      </c>
      <c r="AF657" s="4">
        <v>43983</v>
      </c>
      <c r="AG657" s="4">
        <v>44027</v>
      </c>
      <c r="AH657" t="s">
        <v>69</v>
      </c>
      <c r="AI657" t="s">
        <v>231</v>
      </c>
      <c r="AJ657" t="s">
        <v>776</v>
      </c>
      <c r="AK657" t="s">
        <v>1314</v>
      </c>
      <c r="AL657" t="s">
        <v>1831</v>
      </c>
      <c r="AM657" t="s">
        <v>80</v>
      </c>
      <c r="AN657" t="s">
        <v>1577</v>
      </c>
      <c r="AO657" t="s">
        <v>78</v>
      </c>
      <c r="AP657" t="s">
        <v>2330</v>
      </c>
      <c r="AQ657" t="str">
        <f t="shared" si="10"/>
        <v>47898440253yesFemale439125Facebook4383143921592.96109.944control856Adding a remember me on this device option4398344027198235224.998</v>
      </c>
      <c r="AR657">
        <f>COUNTIF(AQ$2:AQ657,AQ657)</f>
        <v>1</v>
      </c>
    </row>
    <row r="658" spans="1:44" x14ac:dyDescent="0.25">
      <c r="A658">
        <v>478</v>
      </c>
      <c r="B658">
        <v>98</v>
      </c>
      <c r="C658" s="4">
        <v>44025</v>
      </c>
      <c r="D658">
        <v>3</v>
      </c>
      <c r="E658" t="s">
        <v>34</v>
      </c>
      <c r="F658" t="s">
        <v>45</v>
      </c>
      <c r="G658" t="s">
        <v>55</v>
      </c>
      <c r="H658" t="s">
        <v>58</v>
      </c>
      <c r="I658" s="4">
        <v>43912</v>
      </c>
      <c r="J658">
        <v>5</v>
      </c>
      <c r="K658" t="s">
        <v>60</v>
      </c>
      <c r="L658" s="4">
        <v>43831</v>
      </c>
      <c r="M658" s="4">
        <v>43921</v>
      </c>
      <c r="N658">
        <v>2</v>
      </c>
      <c r="O658" t="s">
        <v>168</v>
      </c>
      <c r="P658" t="s">
        <v>330</v>
      </c>
      <c r="Q658">
        <v>3</v>
      </c>
      <c r="R658" t="s">
        <v>698</v>
      </c>
      <c r="S658" t="s">
        <v>1239</v>
      </c>
      <c r="T658" t="s">
        <v>1760</v>
      </c>
      <c r="U658" t="s">
        <v>2013</v>
      </c>
      <c r="V658" t="s">
        <v>2060</v>
      </c>
      <c r="W658">
        <v>592.96</v>
      </c>
      <c r="X658">
        <v>109.94</v>
      </c>
      <c r="Y658">
        <v>3</v>
      </c>
      <c r="Z658" t="s">
        <v>2202</v>
      </c>
      <c r="AA658" t="s">
        <v>2490</v>
      </c>
      <c r="AB658">
        <v>4</v>
      </c>
      <c r="AC658" t="s">
        <v>2633</v>
      </c>
      <c r="AD658">
        <v>856</v>
      </c>
      <c r="AE658" t="s">
        <v>2638</v>
      </c>
      <c r="AF658" s="4">
        <v>43983</v>
      </c>
      <c r="AG658" s="4">
        <v>44027</v>
      </c>
      <c r="AH658" t="s">
        <v>67</v>
      </c>
      <c r="AI658" t="s">
        <v>229</v>
      </c>
      <c r="AJ658" t="s">
        <v>557</v>
      </c>
      <c r="AK658" t="s">
        <v>1030</v>
      </c>
      <c r="AL658" t="s">
        <v>1513</v>
      </c>
      <c r="AM658" t="s">
        <v>69</v>
      </c>
      <c r="AN658" t="s">
        <v>1548</v>
      </c>
      <c r="AO658" t="s">
        <v>652</v>
      </c>
      <c r="AP658" t="s">
        <v>2352</v>
      </c>
      <c r="AQ658" t="str">
        <f t="shared" si="10"/>
        <v>47898440253yesFemale439125Facebook4383143921592.96109.944control856Adding a remember me on this device option4398344027317129.99114.9911</v>
      </c>
      <c r="AR658">
        <f>COUNTIF(AQ$2:AQ658,AQ658)</f>
        <v>1</v>
      </c>
    </row>
    <row r="659" spans="1:44" x14ac:dyDescent="0.25">
      <c r="A659">
        <v>478</v>
      </c>
      <c r="B659">
        <v>98</v>
      </c>
      <c r="C659" s="4">
        <v>44025</v>
      </c>
      <c r="D659">
        <v>3</v>
      </c>
      <c r="E659" t="s">
        <v>34</v>
      </c>
      <c r="F659" t="s">
        <v>45</v>
      </c>
      <c r="G659" t="s">
        <v>55</v>
      </c>
      <c r="H659" t="s">
        <v>58</v>
      </c>
      <c r="I659" s="4">
        <v>43912</v>
      </c>
      <c r="J659">
        <v>5</v>
      </c>
      <c r="K659" t="s">
        <v>60</v>
      </c>
      <c r="L659" s="4">
        <v>43831</v>
      </c>
      <c r="M659" s="4">
        <v>43921</v>
      </c>
      <c r="N659">
        <v>2</v>
      </c>
      <c r="O659" t="s">
        <v>168</v>
      </c>
      <c r="P659" t="s">
        <v>330</v>
      </c>
      <c r="Q659">
        <v>3</v>
      </c>
      <c r="R659" t="s">
        <v>698</v>
      </c>
      <c r="S659" t="s">
        <v>1239</v>
      </c>
      <c r="T659" t="s">
        <v>1760</v>
      </c>
      <c r="U659" t="s">
        <v>2013</v>
      </c>
      <c r="V659" t="s">
        <v>2060</v>
      </c>
      <c r="W659">
        <v>592.96</v>
      </c>
      <c r="X659">
        <v>109.94</v>
      </c>
      <c r="Y659">
        <v>3</v>
      </c>
      <c r="Z659" t="s">
        <v>2202</v>
      </c>
      <c r="AA659" t="s">
        <v>2490</v>
      </c>
      <c r="AB659">
        <v>4</v>
      </c>
      <c r="AC659" t="s">
        <v>2633</v>
      </c>
      <c r="AD659">
        <v>856</v>
      </c>
      <c r="AE659" t="s">
        <v>2638</v>
      </c>
      <c r="AF659" s="4">
        <v>43983</v>
      </c>
      <c r="AG659" s="4">
        <v>44027</v>
      </c>
      <c r="AH659" t="s">
        <v>67</v>
      </c>
      <c r="AI659" t="s">
        <v>229</v>
      </c>
      <c r="AJ659" t="s">
        <v>527</v>
      </c>
      <c r="AK659" t="s">
        <v>953</v>
      </c>
      <c r="AL659" t="s">
        <v>1617</v>
      </c>
      <c r="AM659" t="s">
        <v>67</v>
      </c>
      <c r="AN659" t="s">
        <v>1548</v>
      </c>
      <c r="AO659" t="s">
        <v>84</v>
      </c>
      <c r="AP659" t="s">
        <v>2366</v>
      </c>
      <c r="AQ659" t="str">
        <f t="shared" si="10"/>
        <v>47898440253yesFemale439125Facebook4383143921592.96109.944control856Adding a remember me on this device option4398344027313730.99314.999</v>
      </c>
      <c r="AR659">
        <f>COUNTIF(AQ$2:AQ659,AQ659)</f>
        <v>1</v>
      </c>
    </row>
    <row r="660" spans="1:44" x14ac:dyDescent="0.25">
      <c r="A660">
        <v>479</v>
      </c>
      <c r="B660">
        <v>278</v>
      </c>
      <c r="C660" s="4">
        <v>44025</v>
      </c>
      <c r="D660">
        <v>9</v>
      </c>
      <c r="E660" t="s">
        <v>41</v>
      </c>
      <c r="F660" t="s">
        <v>52</v>
      </c>
      <c r="G660" t="s">
        <v>55</v>
      </c>
      <c r="H660" t="s">
        <v>57</v>
      </c>
      <c r="I660" s="4">
        <v>43541</v>
      </c>
      <c r="J660">
        <v>2</v>
      </c>
      <c r="L660" s="4"/>
      <c r="M660" s="4"/>
      <c r="N660">
        <v>1</v>
      </c>
      <c r="O660" t="s">
        <v>67</v>
      </c>
      <c r="P660" t="s">
        <v>229</v>
      </c>
      <c r="Q660">
        <v>1</v>
      </c>
      <c r="R660" t="s">
        <v>626</v>
      </c>
      <c r="S660" t="s">
        <v>1176</v>
      </c>
      <c r="T660" t="s">
        <v>1701</v>
      </c>
      <c r="U660" t="s">
        <v>67</v>
      </c>
      <c r="V660" t="s">
        <v>1548</v>
      </c>
      <c r="W660">
        <v>32.97</v>
      </c>
      <c r="X660">
        <v>44.97</v>
      </c>
      <c r="Y660">
        <v>1</v>
      </c>
      <c r="Z660" t="s">
        <v>90</v>
      </c>
      <c r="AA660" t="s">
        <v>2328</v>
      </c>
      <c r="AF660" s="4"/>
      <c r="AG660" s="4"/>
      <c r="AH660" t="s">
        <v>67</v>
      </c>
      <c r="AI660" t="s">
        <v>229</v>
      </c>
      <c r="AJ660" t="s">
        <v>626</v>
      </c>
      <c r="AK660" t="s">
        <v>1176</v>
      </c>
      <c r="AL660" t="s">
        <v>1701</v>
      </c>
      <c r="AM660" t="s">
        <v>67</v>
      </c>
      <c r="AN660" t="s">
        <v>1548</v>
      </c>
      <c r="AO660" t="s">
        <v>90</v>
      </c>
      <c r="AP660" t="s">
        <v>2328</v>
      </c>
      <c r="AQ660" t="str">
        <f t="shared" si="10"/>
        <v>479278440259yesMale43541232.9744.9737910.99314.996</v>
      </c>
      <c r="AR660">
        <f>COUNTIF(AQ$2:AQ660,AQ660)</f>
        <v>1</v>
      </c>
    </row>
    <row r="661" spans="1:44" x14ac:dyDescent="0.25">
      <c r="A661">
        <v>480</v>
      </c>
      <c r="B661">
        <v>71</v>
      </c>
      <c r="C661" s="4">
        <v>44027</v>
      </c>
      <c r="D661">
        <v>2</v>
      </c>
      <c r="E661" t="s">
        <v>38</v>
      </c>
      <c r="F661" t="s">
        <v>49</v>
      </c>
      <c r="G661" t="s">
        <v>56</v>
      </c>
      <c r="H661" t="s">
        <v>58</v>
      </c>
      <c r="I661" s="4">
        <v>43802</v>
      </c>
      <c r="J661">
        <v>3</v>
      </c>
      <c r="K661" t="s">
        <v>59</v>
      </c>
      <c r="L661" s="4">
        <v>43615</v>
      </c>
      <c r="M661" s="4">
        <v>43830</v>
      </c>
      <c r="N661">
        <v>2</v>
      </c>
      <c r="O661" t="s">
        <v>87</v>
      </c>
      <c r="P661" t="s">
        <v>249</v>
      </c>
      <c r="Q661">
        <v>2</v>
      </c>
      <c r="R661" t="s">
        <v>699</v>
      </c>
      <c r="S661" t="s">
        <v>1240</v>
      </c>
      <c r="T661" t="s">
        <v>1761</v>
      </c>
      <c r="U661" t="s">
        <v>75</v>
      </c>
      <c r="V661" t="s">
        <v>2038</v>
      </c>
      <c r="W661">
        <v>290.95</v>
      </c>
      <c r="X661">
        <v>89.95</v>
      </c>
      <c r="Y661">
        <v>2</v>
      </c>
      <c r="Z661" t="s">
        <v>2203</v>
      </c>
      <c r="AA661" t="s">
        <v>2491</v>
      </c>
      <c r="AF661" s="4"/>
      <c r="AG661" s="4"/>
      <c r="AH661" t="s">
        <v>79</v>
      </c>
      <c r="AI661" t="s">
        <v>241</v>
      </c>
      <c r="AJ661" t="s">
        <v>530</v>
      </c>
      <c r="AK661" t="s">
        <v>1092</v>
      </c>
      <c r="AL661" t="s">
        <v>1619</v>
      </c>
      <c r="AM661" t="s">
        <v>80</v>
      </c>
      <c r="AN661" t="s">
        <v>1548</v>
      </c>
      <c r="AO661" t="s">
        <v>65</v>
      </c>
      <c r="AP661" t="s">
        <v>2343</v>
      </c>
      <c r="AQ661" t="str">
        <f t="shared" si="10"/>
        <v>48071440272noFemale438023Google Ads4361543830290.9589.9541662.99214.9910</v>
      </c>
      <c r="AR661">
        <f>COUNTIF(AQ$2:AQ661,AQ661)</f>
        <v>1</v>
      </c>
    </row>
    <row r="662" spans="1:44" x14ac:dyDescent="0.25">
      <c r="A662">
        <v>480</v>
      </c>
      <c r="B662">
        <v>71</v>
      </c>
      <c r="C662" s="4">
        <v>44027</v>
      </c>
      <c r="D662">
        <v>2</v>
      </c>
      <c r="E662" t="s">
        <v>38</v>
      </c>
      <c r="F662" t="s">
        <v>49</v>
      </c>
      <c r="G662" t="s">
        <v>56</v>
      </c>
      <c r="H662" t="s">
        <v>58</v>
      </c>
      <c r="I662" s="4">
        <v>43802</v>
      </c>
      <c r="J662">
        <v>3</v>
      </c>
      <c r="K662" t="s">
        <v>59</v>
      </c>
      <c r="L662" s="4">
        <v>43615</v>
      </c>
      <c r="M662" s="4">
        <v>43830</v>
      </c>
      <c r="N662">
        <v>2</v>
      </c>
      <c r="O662" t="s">
        <v>87</v>
      </c>
      <c r="P662" t="s">
        <v>249</v>
      </c>
      <c r="Q662">
        <v>2</v>
      </c>
      <c r="R662" t="s">
        <v>699</v>
      </c>
      <c r="S662" t="s">
        <v>1240</v>
      </c>
      <c r="T662" t="s">
        <v>1761</v>
      </c>
      <c r="U662" t="s">
        <v>75</v>
      </c>
      <c r="V662" t="s">
        <v>2038</v>
      </c>
      <c r="W662">
        <v>290.95</v>
      </c>
      <c r="X662">
        <v>89.95</v>
      </c>
      <c r="Y662">
        <v>2</v>
      </c>
      <c r="Z662" t="s">
        <v>2203</v>
      </c>
      <c r="AA662" t="s">
        <v>2491</v>
      </c>
      <c r="AF662" s="4"/>
      <c r="AG662" s="4"/>
      <c r="AH662" t="s">
        <v>70</v>
      </c>
      <c r="AI662" t="s">
        <v>232</v>
      </c>
      <c r="AJ662" t="s">
        <v>495</v>
      </c>
      <c r="AK662" t="s">
        <v>1058</v>
      </c>
      <c r="AL662" t="s">
        <v>1587</v>
      </c>
      <c r="AM662" t="s">
        <v>67</v>
      </c>
      <c r="AN662" t="s">
        <v>1517</v>
      </c>
      <c r="AO662" t="s">
        <v>673</v>
      </c>
      <c r="AP662" t="s">
        <v>2348</v>
      </c>
      <c r="AQ662" t="str">
        <f t="shared" si="10"/>
        <v>48071440272noFemale438023Google Ads4361543830290.9589.95511554.99319.9912</v>
      </c>
      <c r="AR662">
        <f>COUNTIF(AQ$2:AQ662,AQ662)</f>
        <v>1</v>
      </c>
    </row>
    <row r="663" spans="1:44" x14ac:dyDescent="0.25">
      <c r="A663">
        <v>481</v>
      </c>
      <c r="B663">
        <v>196</v>
      </c>
      <c r="C663" s="4">
        <v>44027</v>
      </c>
      <c r="D663">
        <v>10</v>
      </c>
      <c r="E663" t="s">
        <v>42</v>
      </c>
      <c r="F663" t="s">
        <v>53</v>
      </c>
      <c r="G663" t="s">
        <v>55</v>
      </c>
      <c r="H663" t="s">
        <v>57</v>
      </c>
      <c r="I663" s="4">
        <v>43935</v>
      </c>
      <c r="J663">
        <v>7</v>
      </c>
      <c r="K663" t="s">
        <v>61</v>
      </c>
      <c r="L663" s="4">
        <v>43915</v>
      </c>
      <c r="M663" s="4">
        <v>44012</v>
      </c>
      <c r="N663">
        <v>2</v>
      </c>
      <c r="O663" t="s">
        <v>136</v>
      </c>
      <c r="P663" t="s">
        <v>298</v>
      </c>
      <c r="Q663">
        <v>2</v>
      </c>
      <c r="R663" t="s">
        <v>700</v>
      </c>
      <c r="S663" t="s">
        <v>1241</v>
      </c>
      <c r="T663" t="s">
        <v>1762</v>
      </c>
      <c r="U663" t="s">
        <v>88</v>
      </c>
      <c r="V663" t="s">
        <v>1869</v>
      </c>
      <c r="W663">
        <v>121.96</v>
      </c>
      <c r="X663">
        <v>59.96</v>
      </c>
      <c r="Y663">
        <v>2</v>
      </c>
      <c r="Z663" t="s">
        <v>2204</v>
      </c>
      <c r="AA663" t="s">
        <v>2492</v>
      </c>
      <c r="AB663">
        <v>4</v>
      </c>
      <c r="AC663" t="s">
        <v>2634</v>
      </c>
      <c r="AD663">
        <v>922</v>
      </c>
      <c r="AE663" t="s">
        <v>2638</v>
      </c>
      <c r="AF663" s="4">
        <v>43983</v>
      </c>
      <c r="AG663" s="4">
        <v>44027</v>
      </c>
      <c r="AH663" t="s">
        <v>67</v>
      </c>
      <c r="AI663" t="s">
        <v>229</v>
      </c>
      <c r="AJ663" t="s">
        <v>468</v>
      </c>
      <c r="AK663" t="s">
        <v>1031</v>
      </c>
      <c r="AL663" t="s">
        <v>1561</v>
      </c>
      <c r="AM663" t="s">
        <v>80</v>
      </c>
      <c r="AN663" t="s">
        <v>1548</v>
      </c>
      <c r="AO663" t="s">
        <v>90</v>
      </c>
      <c r="AP663" t="s">
        <v>2328</v>
      </c>
      <c r="AQ663" t="str">
        <f t="shared" si="10"/>
        <v>4811964402710yesMale439357YouTube4391544012121.9659.964test922Adding a remember me on this device option439834402739432.99214.996</v>
      </c>
      <c r="AR663">
        <f>COUNTIF(AQ$2:AQ663,AQ663)</f>
        <v>1</v>
      </c>
    </row>
    <row r="664" spans="1:44" x14ac:dyDescent="0.25">
      <c r="A664">
        <v>481</v>
      </c>
      <c r="B664">
        <v>196</v>
      </c>
      <c r="C664" s="4">
        <v>44027</v>
      </c>
      <c r="D664">
        <v>10</v>
      </c>
      <c r="E664" t="s">
        <v>42</v>
      </c>
      <c r="F664" t="s">
        <v>53</v>
      </c>
      <c r="G664" t="s">
        <v>55</v>
      </c>
      <c r="H664" t="s">
        <v>57</v>
      </c>
      <c r="I664" s="4">
        <v>43935</v>
      </c>
      <c r="J664">
        <v>7</v>
      </c>
      <c r="K664" t="s">
        <v>61</v>
      </c>
      <c r="L664" s="4">
        <v>43915</v>
      </c>
      <c r="M664" s="4">
        <v>44012</v>
      </c>
      <c r="N664">
        <v>2</v>
      </c>
      <c r="O664" t="s">
        <v>136</v>
      </c>
      <c r="P664" t="s">
        <v>298</v>
      </c>
      <c r="Q664">
        <v>2</v>
      </c>
      <c r="R664" t="s">
        <v>700</v>
      </c>
      <c r="S664" t="s">
        <v>1241</v>
      </c>
      <c r="T664" t="s">
        <v>1762</v>
      </c>
      <c r="U664" t="s">
        <v>88</v>
      </c>
      <c r="V664" t="s">
        <v>1869</v>
      </c>
      <c r="W664">
        <v>121.96</v>
      </c>
      <c r="X664">
        <v>59.96</v>
      </c>
      <c r="Y664">
        <v>2</v>
      </c>
      <c r="Z664" t="s">
        <v>2204</v>
      </c>
      <c r="AA664" t="s">
        <v>2492</v>
      </c>
      <c r="AB664">
        <v>4</v>
      </c>
      <c r="AC664" t="s">
        <v>2634</v>
      </c>
      <c r="AD664">
        <v>922</v>
      </c>
      <c r="AE664" t="s">
        <v>2638</v>
      </c>
      <c r="AF664" s="4">
        <v>43983</v>
      </c>
      <c r="AG664" s="4">
        <v>44027</v>
      </c>
      <c r="AH664" t="s">
        <v>84</v>
      </c>
      <c r="AI664" t="s">
        <v>246</v>
      </c>
      <c r="AJ664" t="s">
        <v>549</v>
      </c>
      <c r="AK664" t="s">
        <v>1110</v>
      </c>
      <c r="AL664" t="s">
        <v>1635</v>
      </c>
      <c r="AM664" t="s">
        <v>80</v>
      </c>
      <c r="AN664" t="s">
        <v>1548</v>
      </c>
      <c r="AO664" t="s">
        <v>410</v>
      </c>
      <c r="AP664" t="s">
        <v>2359</v>
      </c>
      <c r="AQ664" t="str">
        <f t="shared" si="10"/>
        <v>4811964402710yesMale439357YouTube4391544012121.9659.964test922Adding a remember me on this device option439834402792227.99214.9920</v>
      </c>
      <c r="AR664">
        <f>COUNTIF(AQ$2:AQ664,AQ664)</f>
        <v>1</v>
      </c>
    </row>
    <row r="665" spans="1:44" x14ac:dyDescent="0.25">
      <c r="A665">
        <v>482</v>
      </c>
      <c r="B665">
        <v>341</v>
      </c>
      <c r="C665" s="4">
        <v>44027</v>
      </c>
      <c r="D665">
        <v>7</v>
      </c>
      <c r="E665" t="s">
        <v>35</v>
      </c>
      <c r="F665" t="s">
        <v>46</v>
      </c>
      <c r="G665" t="s">
        <v>55</v>
      </c>
      <c r="H665" t="s">
        <v>57</v>
      </c>
      <c r="I665" s="4">
        <v>43575</v>
      </c>
      <c r="J665">
        <v>3</v>
      </c>
      <c r="L665" s="4"/>
      <c r="M665" s="4"/>
      <c r="N665">
        <v>1</v>
      </c>
      <c r="O665" t="s">
        <v>70</v>
      </c>
      <c r="P665" t="s">
        <v>232</v>
      </c>
      <c r="Q665">
        <v>1</v>
      </c>
      <c r="R665" t="s">
        <v>440</v>
      </c>
      <c r="S665" t="s">
        <v>1002</v>
      </c>
      <c r="T665" t="s">
        <v>1534</v>
      </c>
      <c r="U665" t="s">
        <v>69</v>
      </c>
      <c r="V665" t="s">
        <v>1517</v>
      </c>
      <c r="W665">
        <v>22.95</v>
      </c>
      <c r="X665">
        <v>19.989999999999998</v>
      </c>
      <c r="Y665">
        <v>1</v>
      </c>
      <c r="Z665" t="s">
        <v>432</v>
      </c>
      <c r="AA665" t="s">
        <v>2331</v>
      </c>
      <c r="AF665" s="4"/>
      <c r="AG665" s="4"/>
      <c r="AH665" t="s">
        <v>70</v>
      </c>
      <c r="AI665" t="s">
        <v>232</v>
      </c>
      <c r="AJ665" t="s">
        <v>440</v>
      </c>
      <c r="AK665" t="s">
        <v>1002</v>
      </c>
      <c r="AL665" t="s">
        <v>1534</v>
      </c>
      <c r="AM665" t="s">
        <v>69</v>
      </c>
      <c r="AN665" t="s">
        <v>1517</v>
      </c>
      <c r="AO665" t="s">
        <v>432</v>
      </c>
      <c r="AP665" t="s">
        <v>2331</v>
      </c>
      <c r="AQ665" t="str">
        <f t="shared" si="10"/>
        <v>482341440277yesMale43575322.9519.99517022.95119.9921</v>
      </c>
      <c r="AR665">
        <f>COUNTIF(AQ$2:AQ665,AQ665)</f>
        <v>1</v>
      </c>
    </row>
    <row r="666" spans="1:44" x14ac:dyDescent="0.25">
      <c r="A666">
        <v>483</v>
      </c>
      <c r="B666">
        <v>379</v>
      </c>
      <c r="C666" s="4">
        <v>44028</v>
      </c>
      <c r="D666">
        <v>11</v>
      </c>
      <c r="E666" t="s">
        <v>37</v>
      </c>
      <c r="F666" t="s">
        <v>48</v>
      </c>
      <c r="G666" t="s">
        <v>56</v>
      </c>
      <c r="H666" t="s">
        <v>58</v>
      </c>
      <c r="I666" s="4">
        <v>43849</v>
      </c>
      <c r="J666">
        <v>5</v>
      </c>
      <c r="K666" t="s">
        <v>60</v>
      </c>
      <c r="L666" s="4">
        <v>43831</v>
      </c>
      <c r="M666" s="4">
        <v>43921</v>
      </c>
      <c r="N666">
        <v>1</v>
      </c>
      <c r="O666" t="s">
        <v>69</v>
      </c>
      <c r="P666" t="s">
        <v>231</v>
      </c>
      <c r="Q666">
        <v>1</v>
      </c>
      <c r="R666" t="s">
        <v>425</v>
      </c>
      <c r="S666" t="s">
        <v>987</v>
      </c>
      <c r="T666" t="s">
        <v>1520</v>
      </c>
      <c r="U666" t="s">
        <v>67</v>
      </c>
      <c r="V666" t="s">
        <v>1577</v>
      </c>
      <c r="W666">
        <v>398.97</v>
      </c>
      <c r="X666">
        <v>74.97</v>
      </c>
      <c r="Y666">
        <v>1</v>
      </c>
      <c r="Z666" t="s">
        <v>78</v>
      </c>
      <c r="AA666" t="s">
        <v>2330</v>
      </c>
      <c r="AF666" s="4"/>
      <c r="AG666" s="4"/>
      <c r="AH666" t="s">
        <v>69</v>
      </c>
      <c r="AI666" t="s">
        <v>231</v>
      </c>
      <c r="AJ666" t="s">
        <v>425</v>
      </c>
      <c r="AK666" t="s">
        <v>987</v>
      </c>
      <c r="AL666" t="s">
        <v>1520</v>
      </c>
      <c r="AM666" t="s">
        <v>67</v>
      </c>
      <c r="AN666" t="s">
        <v>1577</v>
      </c>
      <c r="AO666" t="s">
        <v>78</v>
      </c>
      <c r="AP666" t="s">
        <v>2330</v>
      </c>
      <c r="AQ666" t="str">
        <f t="shared" si="10"/>
        <v>4833794402811noFemale438495Facebook4383143921398.9774.971125132.99324.998</v>
      </c>
      <c r="AR666">
        <f>COUNTIF(AQ$2:AQ666,AQ666)</f>
        <v>1</v>
      </c>
    </row>
    <row r="667" spans="1:44" x14ac:dyDescent="0.25">
      <c r="A667">
        <v>484</v>
      </c>
      <c r="B667">
        <v>228</v>
      </c>
      <c r="C667" s="4">
        <v>44029</v>
      </c>
      <c r="D667">
        <v>6</v>
      </c>
      <c r="E667" t="s">
        <v>33</v>
      </c>
      <c r="F667" t="s">
        <v>44</v>
      </c>
      <c r="G667" t="s">
        <v>56</v>
      </c>
      <c r="H667" t="s">
        <v>58</v>
      </c>
      <c r="I667" s="4">
        <v>43938</v>
      </c>
      <c r="J667">
        <v>7</v>
      </c>
      <c r="K667" t="s">
        <v>61</v>
      </c>
      <c r="L667" s="4">
        <v>43915</v>
      </c>
      <c r="M667" s="4">
        <v>44012</v>
      </c>
      <c r="N667">
        <v>2</v>
      </c>
      <c r="O667" t="s">
        <v>83</v>
      </c>
      <c r="P667" t="s">
        <v>245</v>
      </c>
      <c r="Q667">
        <v>2</v>
      </c>
      <c r="R667" t="s">
        <v>701</v>
      </c>
      <c r="S667" t="s">
        <v>1242</v>
      </c>
      <c r="T667" t="s">
        <v>1763</v>
      </c>
      <c r="U667" t="s">
        <v>103</v>
      </c>
      <c r="V667" t="s">
        <v>1869</v>
      </c>
      <c r="W667">
        <v>205.96</v>
      </c>
      <c r="X667">
        <v>59.96</v>
      </c>
      <c r="Y667">
        <v>2</v>
      </c>
      <c r="Z667" t="s">
        <v>2205</v>
      </c>
      <c r="AA667" t="s">
        <v>2493</v>
      </c>
      <c r="AF667" s="4"/>
      <c r="AG667" s="4"/>
      <c r="AH667" t="s">
        <v>67</v>
      </c>
      <c r="AI667" t="s">
        <v>229</v>
      </c>
      <c r="AJ667" t="s">
        <v>573</v>
      </c>
      <c r="AK667" t="s">
        <v>1131</v>
      </c>
      <c r="AL667" t="s">
        <v>1517</v>
      </c>
      <c r="AM667" t="s">
        <v>69</v>
      </c>
      <c r="AN667" t="s">
        <v>1548</v>
      </c>
      <c r="AO667" t="s">
        <v>872</v>
      </c>
      <c r="AP667" t="s">
        <v>2388</v>
      </c>
      <c r="AQ667" t="str">
        <f t="shared" si="10"/>
        <v>484228440296noFemale439387YouTube4391544012205.9659.9634619.99114.9919</v>
      </c>
      <c r="AR667">
        <f>COUNTIF(AQ$2:AQ667,AQ667)</f>
        <v>1</v>
      </c>
    </row>
    <row r="668" spans="1:44" x14ac:dyDescent="0.25">
      <c r="A668">
        <v>484</v>
      </c>
      <c r="B668">
        <v>228</v>
      </c>
      <c r="C668" s="4">
        <v>44029</v>
      </c>
      <c r="D668">
        <v>6</v>
      </c>
      <c r="E668" t="s">
        <v>33</v>
      </c>
      <c r="F668" t="s">
        <v>44</v>
      </c>
      <c r="G668" t="s">
        <v>56</v>
      </c>
      <c r="H668" t="s">
        <v>58</v>
      </c>
      <c r="I668" s="4">
        <v>43938</v>
      </c>
      <c r="J668">
        <v>7</v>
      </c>
      <c r="K668" t="s">
        <v>61</v>
      </c>
      <c r="L668" s="4">
        <v>43915</v>
      </c>
      <c r="M668" s="4">
        <v>44012</v>
      </c>
      <c r="N668">
        <v>2</v>
      </c>
      <c r="O668" t="s">
        <v>83</v>
      </c>
      <c r="P668" t="s">
        <v>245</v>
      </c>
      <c r="Q668">
        <v>2</v>
      </c>
      <c r="R668" t="s">
        <v>701</v>
      </c>
      <c r="S668" t="s">
        <v>1242</v>
      </c>
      <c r="T668" t="s">
        <v>1763</v>
      </c>
      <c r="U668" t="s">
        <v>103</v>
      </c>
      <c r="V668" t="s">
        <v>1869</v>
      </c>
      <c r="W668">
        <v>205.96</v>
      </c>
      <c r="X668">
        <v>59.96</v>
      </c>
      <c r="Y668">
        <v>2</v>
      </c>
      <c r="Z668" t="s">
        <v>2205</v>
      </c>
      <c r="AA668" t="s">
        <v>2493</v>
      </c>
      <c r="AF668" s="4"/>
      <c r="AG668" s="4"/>
      <c r="AH668" t="s">
        <v>80</v>
      </c>
      <c r="AI668" t="s">
        <v>242</v>
      </c>
      <c r="AJ668" t="s">
        <v>619</v>
      </c>
      <c r="AK668" t="s">
        <v>1016</v>
      </c>
      <c r="AL668" t="s">
        <v>1695</v>
      </c>
      <c r="AM668" t="s">
        <v>67</v>
      </c>
      <c r="AN668" t="s">
        <v>1548</v>
      </c>
      <c r="AO668" t="s">
        <v>70</v>
      </c>
      <c r="AP668" t="s">
        <v>2341</v>
      </c>
      <c r="AQ668" t="str">
        <f t="shared" si="10"/>
        <v>484228440296noFemale439387YouTube4391544012205.9659.9622761.99314.995</v>
      </c>
      <c r="AR668">
        <f>COUNTIF(AQ$2:AQ668,AQ668)</f>
        <v>1</v>
      </c>
    </row>
    <row r="669" spans="1:44" x14ac:dyDescent="0.25">
      <c r="A669">
        <v>485</v>
      </c>
      <c r="B669">
        <v>350</v>
      </c>
      <c r="C669" s="4">
        <v>44029</v>
      </c>
      <c r="D669">
        <v>11</v>
      </c>
      <c r="E669" t="s">
        <v>37</v>
      </c>
      <c r="F669" t="s">
        <v>48</v>
      </c>
      <c r="G669" t="s">
        <v>56</v>
      </c>
      <c r="H669" t="s">
        <v>57</v>
      </c>
      <c r="I669" s="4">
        <v>43565</v>
      </c>
      <c r="J669">
        <v>2</v>
      </c>
      <c r="L669" s="4"/>
      <c r="M669" s="4"/>
      <c r="N669">
        <v>1</v>
      </c>
      <c r="O669" t="s">
        <v>90</v>
      </c>
      <c r="P669" t="s">
        <v>252</v>
      </c>
      <c r="Q669">
        <v>1</v>
      </c>
      <c r="R669" t="s">
        <v>70</v>
      </c>
      <c r="S669" t="s">
        <v>1040</v>
      </c>
      <c r="T669" t="s">
        <v>1568</v>
      </c>
      <c r="U669" t="s">
        <v>69</v>
      </c>
      <c r="V669" t="s">
        <v>1562</v>
      </c>
      <c r="W669">
        <v>198.99</v>
      </c>
      <c r="X669">
        <v>9.99</v>
      </c>
      <c r="Y669">
        <v>1</v>
      </c>
      <c r="Z669" t="s">
        <v>645</v>
      </c>
      <c r="AA669" t="s">
        <v>2347</v>
      </c>
      <c r="AF669" s="4"/>
      <c r="AG669" s="4"/>
      <c r="AH669" t="s">
        <v>90</v>
      </c>
      <c r="AI669" t="s">
        <v>252</v>
      </c>
      <c r="AJ669" t="s">
        <v>70</v>
      </c>
      <c r="AK669" t="s">
        <v>1040</v>
      </c>
      <c r="AL669" t="s">
        <v>1568</v>
      </c>
      <c r="AM669" t="s">
        <v>69</v>
      </c>
      <c r="AN669" t="s">
        <v>1562</v>
      </c>
      <c r="AO669" t="s">
        <v>645</v>
      </c>
      <c r="AP669" t="s">
        <v>2347</v>
      </c>
      <c r="AQ669" t="str">
        <f t="shared" si="10"/>
        <v>4853504402911noMale435652198.999.9965198.9919.9913</v>
      </c>
      <c r="AR669">
        <f>COUNTIF(AQ$2:AQ669,AQ669)</f>
        <v>1</v>
      </c>
    </row>
    <row r="670" spans="1:44" x14ac:dyDescent="0.25">
      <c r="A670">
        <v>486</v>
      </c>
      <c r="B670">
        <v>467</v>
      </c>
      <c r="C670" s="4">
        <v>44029</v>
      </c>
      <c r="D670">
        <v>1</v>
      </c>
      <c r="E670" t="s">
        <v>39</v>
      </c>
      <c r="F670" t="s">
        <v>50</v>
      </c>
      <c r="G670" t="s">
        <v>55</v>
      </c>
      <c r="H670" t="s">
        <v>58</v>
      </c>
      <c r="I670" s="4">
        <v>43693</v>
      </c>
      <c r="J670">
        <v>2</v>
      </c>
      <c r="K670" t="s">
        <v>60</v>
      </c>
      <c r="L670" s="4">
        <v>43615</v>
      </c>
      <c r="M670" s="4">
        <v>43830</v>
      </c>
      <c r="N670">
        <v>2</v>
      </c>
      <c r="O670" t="s">
        <v>125</v>
      </c>
      <c r="P670" t="s">
        <v>287</v>
      </c>
      <c r="Q670">
        <v>2</v>
      </c>
      <c r="R670" t="s">
        <v>702</v>
      </c>
      <c r="S670" t="s">
        <v>1243</v>
      </c>
      <c r="T670" t="s">
        <v>1764</v>
      </c>
      <c r="U670" t="s">
        <v>109</v>
      </c>
      <c r="V670" t="s">
        <v>2035</v>
      </c>
      <c r="W670">
        <v>276.97000000000003</v>
      </c>
      <c r="X670">
        <v>49.96</v>
      </c>
      <c r="Y670">
        <v>2</v>
      </c>
      <c r="Z670" t="s">
        <v>143</v>
      </c>
      <c r="AA670" t="s">
        <v>2418</v>
      </c>
      <c r="AF670" s="4"/>
      <c r="AG670" s="4"/>
      <c r="AH670" t="s">
        <v>79</v>
      </c>
      <c r="AI670" t="s">
        <v>241</v>
      </c>
      <c r="AJ670" t="s">
        <v>694</v>
      </c>
      <c r="AK670" t="s">
        <v>1087</v>
      </c>
      <c r="AL670" t="s">
        <v>1652</v>
      </c>
      <c r="AM670" t="s">
        <v>67</v>
      </c>
      <c r="AN670" t="s">
        <v>1562</v>
      </c>
      <c r="AO670" t="s">
        <v>86</v>
      </c>
      <c r="AP670" t="s">
        <v>2350</v>
      </c>
      <c r="AQ670" t="str">
        <f t="shared" si="10"/>
        <v>486467440291yesFemale436932Facebook4361543830276.9749.96416613.9939.997</v>
      </c>
      <c r="AR670">
        <f>COUNTIF(AQ$2:AQ670,AQ670)</f>
        <v>1</v>
      </c>
    </row>
    <row r="671" spans="1:44" x14ac:dyDescent="0.25">
      <c r="A671">
        <v>486</v>
      </c>
      <c r="B671">
        <v>467</v>
      </c>
      <c r="C671" s="4">
        <v>44029</v>
      </c>
      <c r="D671">
        <v>1</v>
      </c>
      <c r="E671" t="s">
        <v>39</v>
      </c>
      <c r="F671" t="s">
        <v>50</v>
      </c>
      <c r="G671" t="s">
        <v>55</v>
      </c>
      <c r="H671" t="s">
        <v>58</v>
      </c>
      <c r="I671" s="4">
        <v>43693</v>
      </c>
      <c r="J671">
        <v>2</v>
      </c>
      <c r="K671" t="s">
        <v>60</v>
      </c>
      <c r="L671" s="4">
        <v>43615</v>
      </c>
      <c r="M671" s="4">
        <v>43830</v>
      </c>
      <c r="N671">
        <v>2</v>
      </c>
      <c r="O671" t="s">
        <v>125</v>
      </c>
      <c r="P671" t="s">
        <v>287</v>
      </c>
      <c r="Q671">
        <v>2</v>
      </c>
      <c r="R671" t="s">
        <v>702</v>
      </c>
      <c r="S671" t="s">
        <v>1243</v>
      </c>
      <c r="T671" t="s">
        <v>1764</v>
      </c>
      <c r="U671" t="s">
        <v>109</v>
      </c>
      <c r="V671" t="s">
        <v>2035</v>
      </c>
      <c r="W671">
        <v>276.97000000000003</v>
      </c>
      <c r="X671">
        <v>49.96</v>
      </c>
      <c r="Y671">
        <v>2</v>
      </c>
      <c r="Z671" t="s">
        <v>143</v>
      </c>
      <c r="AA671" t="s">
        <v>2418</v>
      </c>
      <c r="AF671" s="4"/>
      <c r="AG671" s="4"/>
      <c r="AH671" t="s">
        <v>69</v>
      </c>
      <c r="AI671" t="s">
        <v>231</v>
      </c>
      <c r="AJ671" t="s">
        <v>776</v>
      </c>
      <c r="AK671" t="s">
        <v>1314</v>
      </c>
      <c r="AL671" t="s">
        <v>1831</v>
      </c>
      <c r="AM671" t="s">
        <v>69</v>
      </c>
      <c r="AN671" t="s">
        <v>1517</v>
      </c>
      <c r="AO671" t="s">
        <v>78</v>
      </c>
      <c r="AP671" t="s">
        <v>2330</v>
      </c>
      <c r="AQ671" t="str">
        <f t="shared" si="10"/>
        <v>486467440291yesFemale436932Facebook4361543830276.9749.96198235119.998</v>
      </c>
      <c r="AR671">
        <f>COUNTIF(AQ$2:AQ671,AQ671)</f>
        <v>1</v>
      </c>
    </row>
    <row r="672" spans="1:44" x14ac:dyDescent="0.25">
      <c r="A672">
        <v>487</v>
      </c>
      <c r="B672">
        <v>235</v>
      </c>
      <c r="C672" s="4">
        <v>44030</v>
      </c>
      <c r="D672">
        <v>4</v>
      </c>
      <c r="E672" t="s">
        <v>40</v>
      </c>
      <c r="F672" t="s">
        <v>51</v>
      </c>
      <c r="G672" t="s">
        <v>56</v>
      </c>
      <c r="H672" t="s">
        <v>58</v>
      </c>
      <c r="I672" s="4">
        <v>43737</v>
      </c>
      <c r="J672">
        <v>3</v>
      </c>
      <c r="K672" t="s">
        <v>59</v>
      </c>
      <c r="L672" s="4">
        <v>43615</v>
      </c>
      <c r="M672" s="4">
        <v>43830</v>
      </c>
      <c r="N672">
        <v>1</v>
      </c>
      <c r="O672" t="s">
        <v>67</v>
      </c>
      <c r="P672" t="s">
        <v>229</v>
      </c>
      <c r="Q672">
        <v>1</v>
      </c>
      <c r="R672" t="s">
        <v>636</v>
      </c>
      <c r="S672" t="s">
        <v>974</v>
      </c>
      <c r="T672" t="s">
        <v>1513</v>
      </c>
      <c r="U672" t="s">
        <v>80</v>
      </c>
      <c r="V672" t="s">
        <v>1548</v>
      </c>
      <c r="W672">
        <v>59.98</v>
      </c>
      <c r="X672">
        <v>29.98</v>
      </c>
      <c r="Y672">
        <v>1</v>
      </c>
      <c r="Z672" t="s">
        <v>455</v>
      </c>
      <c r="AA672" t="s">
        <v>2340</v>
      </c>
      <c r="AF672" s="4"/>
      <c r="AG672" s="4"/>
      <c r="AH672" t="s">
        <v>67</v>
      </c>
      <c r="AI672" t="s">
        <v>229</v>
      </c>
      <c r="AJ672" t="s">
        <v>636</v>
      </c>
      <c r="AK672" t="s">
        <v>974</v>
      </c>
      <c r="AL672" t="s">
        <v>1513</v>
      </c>
      <c r="AM672" t="s">
        <v>80</v>
      </c>
      <c r="AN672" t="s">
        <v>1548</v>
      </c>
      <c r="AO672" t="s">
        <v>455</v>
      </c>
      <c r="AP672" t="s">
        <v>2340</v>
      </c>
      <c r="AQ672" t="str">
        <f t="shared" si="10"/>
        <v>487235440304noFemale437373Google Ads436154383059.9829.98314129.99214.9915</v>
      </c>
      <c r="AR672">
        <f>COUNTIF(AQ$2:AQ672,AQ672)</f>
        <v>1</v>
      </c>
    </row>
    <row r="673" spans="1:44" x14ac:dyDescent="0.25">
      <c r="A673">
        <v>488</v>
      </c>
      <c r="B673">
        <v>156</v>
      </c>
      <c r="C673" s="4">
        <v>44031</v>
      </c>
      <c r="D673">
        <v>8</v>
      </c>
      <c r="E673" t="s">
        <v>43</v>
      </c>
      <c r="F673" t="s">
        <v>54</v>
      </c>
      <c r="G673" t="s">
        <v>55</v>
      </c>
      <c r="H673" t="s">
        <v>58</v>
      </c>
      <c r="I673" s="4">
        <v>43738</v>
      </c>
      <c r="J673">
        <v>1</v>
      </c>
      <c r="K673" t="s">
        <v>61</v>
      </c>
      <c r="L673" s="4">
        <v>43615</v>
      </c>
      <c r="M673" s="4">
        <v>43830</v>
      </c>
      <c r="N673">
        <v>2</v>
      </c>
      <c r="O673" t="s">
        <v>83</v>
      </c>
      <c r="P673" t="s">
        <v>245</v>
      </c>
      <c r="Q673">
        <v>2</v>
      </c>
      <c r="R673" t="s">
        <v>703</v>
      </c>
      <c r="S673" t="s">
        <v>1244</v>
      </c>
      <c r="T673" t="s">
        <v>1765</v>
      </c>
      <c r="U673" t="s">
        <v>71</v>
      </c>
      <c r="V673" t="s">
        <v>1869</v>
      </c>
      <c r="W673">
        <v>149.99</v>
      </c>
      <c r="X673">
        <v>29.98</v>
      </c>
      <c r="Y673">
        <v>2</v>
      </c>
      <c r="Z673" t="s">
        <v>118</v>
      </c>
      <c r="AA673" t="s">
        <v>2494</v>
      </c>
      <c r="AF673" s="4"/>
      <c r="AG673" s="4"/>
      <c r="AH673" t="s">
        <v>67</v>
      </c>
      <c r="AI673" t="s">
        <v>229</v>
      </c>
      <c r="AJ673" t="s">
        <v>485</v>
      </c>
      <c r="AK673" t="s">
        <v>1048</v>
      </c>
      <c r="AL673" t="s">
        <v>1577</v>
      </c>
      <c r="AM673" t="s">
        <v>69</v>
      </c>
      <c r="AN673" t="s">
        <v>1548</v>
      </c>
      <c r="AO673" t="s">
        <v>90</v>
      </c>
      <c r="AP673" t="s">
        <v>2328</v>
      </c>
      <c r="AQ673" t="str">
        <f t="shared" ref="AQ673:AQ733" si="11">CONCATENATE($A673,$B673,$C673,$D673,$G673,$H673,$I673,$J673,$K673,$L673,$M673,$W673,$X673,$AB673,$AC673,$AD673,$AE673,$AF673,$AG673,$AH673,$AJ673,$AL673,$AM673,$AN673,$AO673)</f>
        <v>488156440318yesFemale437381YouTube4361543830149.9929.98311324.99114.996</v>
      </c>
      <c r="AR673">
        <f>COUNTIF(AQ$2:AQ673,AQ673)</f>
        <v>1</v>
      </c>
    </row>
    <row r="674" spans="1:44" x14ac:dyDescent="0.25">
      <c r="A674">
        <v>488</v>
      </c>
      <c r="B674">
        <v>156</v>
      </c>
      <c r="C674" s="4">
        <v>44031</v>
      </c>
      <c r="D674">
        <v>8</v>
      </c>
      <c r="E674" t="s">
        <v>43</v>
      </c>
      <c r="F674" t="s">
        <v>54</v>
      </c>
      <c r="G674" t="s">
        <v>55</v>
      </c>
      <c r="H674" t="s">
        <v>58</v>
      </c>
      <c r="I674" s="4">
        <v>43738</v>
      </c>
      <c r="J674">
        <v>1</v>
      </c>
      <c r="K674" t="s">
        <v>61</v>
      </c>
      <c r="L674" s="4">
        <v>43615</v>
      </c>
      <c r="M674" s="4">
        <v>43830</v>
      </c>
      <c r="N674">
        <v>2</v>
      </c>
      <c r="O674" t="s">
        <v>83</v>
      </c>
      <c r="P674" t="s">
        <v>245</v>
      </c>
      <c r="Q674">
        <v>2</v>
      </c>
      <c r="R674" t="s">
        <v>703</v>
      </c>
      <c r="S674" t="s">
        <v>1244</v>
      </c>
      <c r="T674" t="s">
        <v>1765</v>
      </c>
      <c r="U674" t="s">
        <v>71</v>
      </c>
      <c r="V674" t="s">
        <v>1869</v>
      </c>
      <c r="W674">
        <v>149.99</v>
      </c>
      <c r="X674">
        <v>29.98</v>
      </c>
      <c r="Y674">
        <v>2</v>
      </c>
      <c r="Z674" t="s">
        <v>118</v>
      </c>
      <c r="AA674" t="s">
        <v>2494</v>
      </c>
      <c r="AF674" s="4"/>
      <c r="AG674" s="4"/>
      <c r="AH674" t="s">
        <v>80</v>
      </c>
      <c r="AI674" t="s">
        <v>242</v>
      </c>
      <c r="AJ674" t="s">
        <v>709</v>
      </c>
      <c r="AK674" t="s">
        <v>1250</v>
      </c>
      <c r="AL674" t="s">
        <v>425</v>
      </c>
      <c r="AM674" t="s">
        <v>69</v>
      </c>
      <c r="AN674" t="s">
        <v>1548</v>
      </c>
      <c r="AO674" t="s">
        <v>79</v>
      </c>
      <c r="AP674" t="s">
        <v>2349</v>
      </c>
      <c r="AQ674" t="str">
        <f t="shared" si="11"/>
        <v>488156440318yesFemale437381YouTube4361543830149.9929.98258125114.994</v>
      </c>
      <c r="AR674">
        <f>COUNTIF(AQ$2:AQ674,AQ674)</f>
        <v>1</v>
      </c>
    </row>
    <row r="675" spans="1:44" x14ac:dyDescent="0.25">
      <c r="A675">
        <v>489</v>
      </c>
      <c r="B675">
        <v>263</v>
      </c>
      <c r="C675" s="4">
        <v>44031</v>
      </c>
      <c r="D675">
        <v>2</v>
      </c>
      <c r="E675" t="s">
        <v>38</v>
      </c>
      <c r="F675" t="s">
        <v>49</v>
      </c>
      <c r="G675" t="s">
        <v>56</v>
      </c>
      <c r="H675" t="s">
        <v>57</v>
      </c>
      <c r="I675" s="4">
        <v>43734</v>
      </c>
      <c r="J675">
        <v>2</v>
      </c>
      <c r="K675" t="s">
        <v>60</v>
      </c>
      <c r="L675" s="4">
        <v>43615</v>
      </c>
      <c r="M675" s="4">
        <v>43830</v>
      </c>
      <c r="N675">
        <v>1</v>
      </c>
      <c r="O675" t="s">
        <v>110</v>
      </c>
      <c r="P675" t="s">
        <v>272</v>
      </c>
      <c r="Q675">
        <v>1</v>
      </c>
      <c r="R675" t="s">
        <v>704</v>
      </c>
      <c r="S675" t="s">
        <v>1245</v>
      </c>
      <c r="T675" t="s">
        <v>1585</v>
      </c>
      <c r="U675" t="s">
        <v>71</v>
      </c>
      <c r="V675" t="s">
        <v>1869</v>
      </c>
      <c r="W675">
        <v>39.979999999999997</v>
      </c>
      <c r="X675">
        <v>29.98</v>
      </c>
      <c r="Y675">
        <v>1</v>
      </c>
      <c r="Z675" t="s">
        <v>577</v>
      </c>
      <c r="AA675" t="s">
        <v>2468</v>
      </c>
      <c r="AF675" s="4"/>
      <c r="AG675" s="4"/>
      <c r="AH675" t="s">
        <v>67</v>
      </c>
      <c r="AI675" t="s">
        <v>229</v>
      </c>
      <c r="AJ675" t="s">
        <v>573</v>
      </c>
      <c r="AK675" t="s">
        <v>1131</v>
      </c>
      <c r="AL675" t="s">
        <v>1517</v>
      </c>
      <c r="AM675" t="s">
        <v>69</v>
      </c>
      <c r="AN675" t="s">
        <v>1548</v>
      </c>
      <c r="AO675" t="s">
        <v>872</v>
      </c>
      <c r="AP675" t="s">
        <v>2388</v>
      </c>
      <c r="AQ675" t="str">
        <f t="shared" si="11"/>
        <v>489263440312noMale437342Facebook436154383039.9829.9834619.99114.9919</v>
      </c>
      <c r="AR675">
        <f>COUNTIF(AQ$2:AQ675,AQ675)</f>
        <v>1</v>
      </c>
    </row>
    <row r="676" spans="1:44" x14ac:dyDescent="0.25">
      <c r="A676">
        <v>490</v>
      </c>
      <c r="B676">
        <v>450</v>
      </c>
      <c r="C676" s="4">
        <v>44031</v>
      </c>
      <c r="D676">
        <v>8</v>
      </c>
      <c r="E676" t="s">
        <v>43</v>
      </c>
      <c r="F676" t="s">
        <v>54</v>
      </c>
      <c r="G676" t="s">
        <v>55</v>
      </c>
      <c r="H676" t="s">
        <v>57</v>
      </c>
      <c r="I676" s="4">
        <v>43668</v>
      </c>
      <c r="J676">
        <v>3</v>
      </c>
      <c r="K676" t="s">
        <v>59</v>
      </c>
      <c r="L676" s="4">
        <v>43615</v>
      </c>
      <c r="M676" s="4">
        <v>43830</v>
      </c>
      <c r="N676">
        <v>1</v>
      </c>
      <c r="O676" t="s">
        <v>80</v>
      </c>
      <c r="P676" t="s">
        <v>242</v>
      </c>
      <c r="Q676">
        <v>1</v>
      </c>
      <c r="R676" t="s">
        <v>586</v>
      </c>
      <c r="S676" t="s">
        <v>966</v>
      </c>
      <c r="T676" t="s">
        <v>1667</v>
      </c>
      <c r="U676" t="s">
        <v>80</v>
      </c>
      <c r="V676" t="s">
        <v>1548</v>
      </c>
      <c r="W676">
        <v>43.98</v>
      </c>
      <c r="X676">
        <v>29.98</v>
      </c>
      <c r="Y676">
        <v>1</v>
      </c>
      <c r="Z676" t="s">
        <v>67</v>
      </c>
      <c r="AA676" t="s">
        <v>2373</v>
      </c>
      <c r="AF676" s="4"/>
      <c r="AG676" s="4"/>
      <c r="AH676" t="s">
        <v>80</v>
      </c>
      <c r="AI676" t="s">
        <v>242</v>
      </c>
      <c r="AJ676" t="s">
        <v>586</v>
      </c>
      <c r="AK676" t="s">
        <v>966</v>
      </c>
      <c r="AL676" t="s">
        <v>1667</v>
      </c>
      <c r="AM676" t="s">
        <v>80</v>
      </c>
      <c r="AN676" t="s">
        <v>1548</v>
      </c>
      <c r="AO676" t="s">
        <v>67</v>
      </c>
      <c r="AP676" t="s">
        <v>2373</v>
      </c>
      <c r="AQ676" t="str">
        <f t="shared" si="11"/>
        <v>490450440318yesMale436683Google Ads436154383043.9829.9827021.99214.993</v>
      </c>
      <c r="AR676">
        <f>COUNTIF(AQ$2:AQ676,AQ676)</f>
        <v>1</v>
      </c>
    </row>
    <row r="677" spans="1:44" x14ac:dyDescent="0.25">
      <c r="A677">
        <v>491</v>
      </c>
      <c r="B677">
        <v>153</v>
      </c>
      <c r="C677" s="4">
        <v>44032</v>
      </c>
      <c r="D677">
        <v>10</v>
      </c>
      <c r="E677" t="s">
        <v>42</v>
      </c>
      <c r="F677" t="s">
        <v>53</v>
      </c>
      <c r="G677" t="s">
        <v>56</v>
      </c>
      <c r="H677" t="s">
        <v>57</v>
      </c>
      <c r="I677" s="4">
        <v>43739</v>
      </c>
      <c r="J677">
        <v>3</v>
      </c>
      <c r="K677" t="s">
        <v>59</v>
      </c>
      <c r="L677" s="4">
        <v>43615</v>
      </c>
      <c r="M677" s="4">
        <v>43830</v>
      </c>
      <c r="N677">
        <v>1</v>
      </c>
      <c r="O677" t="s">
        <v>69</v>
      </c>
      <c r="P677" t="s">
        <v>231</v>
      </c>
      <c r="Q677">
        <v>1</v>
      </c>
      <c r="R677" t="s">
        <v>393</v>
      </c>
      <c r="S677" t="s">
        <v>955</v>
      </c>
      <c r="T677" t="s">
        <v>1489</v>
      </c>
      <c r="U677" t="s">
        <v>69</v>
      </c>
      <c r="V677" t="s">
        <v>1577</v>
      </c>
      <c r="W677">
        <v>28.95</v>
      </c>
      <c r="X677">
        <v>24.99</v>
      </c>
      <c r="Y677">
        <v>1</v>
      </c>
      <c r="Z677" t="s">
        <v>78</v>
      </c>
      <c r="AA677" t="s">
        <v>2330</v>
      </c>
      <c r="AF677" s="4"/>
      <c r="AG677" s="4"/>
      <c r="AH677" t="s">
        <v>69</v>
      </c>
      <c r="AI677" t="s">
        <v>231</v>
      </c>
      <c r="AJ677" t="s">
        <v>393</v>
      </c>
      <c r="AK677" t="s">
        <v>955</v>
      </c>
      <c r="AL677" t="s">
        <v>1489</v>
      </c>
      <c r="AM677" t="s">
        <v>69</v>
      </c>
      <c r="AN677" t="s">
        <v>1577</v>
      </c>
      <c r="AO677" t="s">
        <v>78</v>
      </c>
      <c r="AP677" t="s">
        <v>2330</v>
      </c>
      <c r="AQ677" t="str">
        <f t="shared" si="11"/>
        <v>4911534403210noMale437393Google Ads436154383028.9524.9911828.95124.998</v>
      </c>
      <c r="AR677">
        <f>COUNTIF(AQ$2:AQ677,AQ677)</f>
        <v>1</v>
      </c>
    </row>
    <row r="678" spans="1:44" x14ac:dyDescent="0.25">
      <c r="A678">
        <v>492</v>
      </c>
      <c r="B678">
        <v>430</v>
      </c>
      <c r="C678" s="4">
        <v>44032</v>
      </c>
      <c r="D678">
        <v>11</v>
      </c>
      <c r="E678" t="s">
        <v>37</v>
      </c>
      <c r="F678" t="s">
        <v>48</v>
      </c>
      <c r="G678" t="s">
        <v>55</v>
      </c>
      <c r="H678" t="s">
        <v>58</v>
      </c>
      <c r="I678" s="4">
        <v>43546</v>
      </c>
      <c r="J678">
        <v>3</v>
      </c>
      <c r="L678" s="4"/>
      <c r="M678" s="4"/>
      <c r="N678">
        <v>1</v>
      </c>
      <c r="O678" t="s">
        <v>90</v>
      </c>
      <c r="P678" t="s">
        <v>252</v>
      </c>
      <c r="Q678">
        <v>1</v>
      </c>
      <c r="R678" t="s">
        <v>532</v>
      </c>
      <c r="S678" t="s">
        <v>1094</v>
      </c>
      <c r="T678" t="s">
        <v>1562</v>
      </c>
      <c r="U678" t="s">
        <v>67</v>
      </c>
      <c r="V678" t="s">
        <v>1562</v>
      </c>
      <c r="W678">
        <v>29.97</v>
      </c>
      <c r="X678">
        <v>29.97</v>
      </c>
      <c r="Y678">
        <v>1</v>
      </c>
      <c r="Z678" t="s">
        <v>645</v>
      </c>
      <c r="AA678" t="s">
        <v>2347</v>
      </c>
      <c r="AF678" s="4"/>
      <c r="AG678" s="4"/>
      <c r="AH678" t="s">
        <v>90</v>
      </c>
      <c r="AI678" t="s">
        <v>252</v>
      </c>
      <c r="AJ678" t="s">
        <v>532</v>
      </c>
      <c r="AK678" t="s">
        <v>1094</v>
      </c>
      <c r="AL678" t="s">
        <v>1562</v>
      </c>
      <c r="AM678" t="s">
        <v>67</v>
      </c>
      <c r="AN678" t="s">
        <v>1562</v>
      </c>
      <c r="AO678" t="s">
        <v>645</v>
      </c>
      <c r="AP678" t="s">
        <v>2347</v>
      </c>
      <c r="AQ678" t="str">
        <f t="shared" si="11"/>
        <v>4924304403211yesFemale43546329.9729.976729.9939.9913</v>
      </c>
      <c r="AR678">
        <f>COUNTIF(AQ$2:AQ678,AQ678)</f>
        <v>1</v>
      </c>
    </row>
    <row r="679" spans="1:44" x14ac:dyDescent="0.25">
      <c r="A679">
        <v>493</v>
      </c>
      <c r="B679">
        <v>96</v>
      </c>
      <c r="C679" s="4">
        <v>44034</v>
      </c>
      <c r="D679">
        <v>5</v>
      </c>
      <c r="E679" t="s">
        <v>36</v>
      </c>
      <c r="F679" t="s">
        <v>47</v>
      </c>
      <c r="G679" t="s">
        <v>55</v>
      </c>
      <c r="H679" t="s">
        <v>57</v>
      </c>
      <c r="I679" s="4">
        <v>43907</v>
      </c>
      <c r="J679">
        <v>5</v>
      </c>
      <c r="K679" t="s">
        <v>60</v>
      </c>
      <c r="L679" s="4">
        <v>43831</v>
      </c>
      <c r="M679" s="4">
        <v>43921</v>
      </c>
      <c r="N679">
        <v>1</v>
      </c>
      <c r="O679" t="s">
        <v>99</v>
      </c>
      <c r="P679" t="s">
        <v>261</v>
      </c>
      <c r="Q679">
        <v>1</v>
      </c>
      <c r="R679" t="s">
        <v>457</v>
      </c>
      <c r="S679" t="s">
        <v>1020</v>
      </c>
      <c r="T679" t="s">
        <v>1550</v>
      </c>
      <c r="U679" t="s">
        <v>71</v>
      </c>
      <c r="V679" t="s">
        <v>1869</v>
      </c>
      <c r="W679">
        <v>9.98</v>
      </c>
      <c r="X679">
        <v>29.98</v>
      </c>
      <c r="Y679">
        <v>1</v>
      </c>
      <c r="Z679" t="s">
        <v>2104</v>
      </c>
      <c r="AA679" t="s">
        <v>2375</v>
      </c>
      <c r="AF679" s="4"/>
      <c r="AG679" s="4"/>
      <c r="AH679" t="s">
        <v>78</v>
      </c>
      <c r="AI679" t="s">
        <v>240</v>
      </c>
      <c r="AJ679" t="s">
        <v>578</v>
      </c>
      <c r="AK679" t="s">
        <v>1136</v>
      </c>
      <c r="AL679" t="s">
        <v>1659</v>
      </c>
      <c r="AM679" t="s">
        <v>69</v>
      </c>
      <c r="AN679" t="s">
        <v>1548</v>
      </c>
      <c r="AO679" t="s">
        <v>393</v>
      </c>
      <c r="AP679" t="s">
        <v>2345</v>
      </c>
      <c r="AQ679" t="str">
        <f t="shared" si="11"/>
        <v>49396440345yesMale439075Facebook43831439219.9829.9881004.99114.9918</v>
      </c>
      <c r="AR679">
        <f>COUNTIF(AQ$2:AQ679,AQ679)</f>
        <v>1</v>
      </c>
    </row>
    <row r="680" spans="1:44" x14ac:dyDescent="0.25">
      <c r="A680">
        <v>494</v>
      </c>
      <c r="B680">
        <v>350</v>
      </c>
      <c r="C680" s="4">
        <v>44034</v>
      </c>
      <c r="D680">
        <v>11</v>
      </c>
      <c r="E680" t="s">
        <v>37</v>
      </c>
      <c r="F680" t="s">
        <v>48</v>
      </c>
      <c r="G680" t="s">
        <v>56</v>
      </c>
      <c r="H680" t="s">
        <v>57</v>
      </c>
      <c r="I680" s="4">
        <v>43565</v>
      </c>
      <c r="J680">
        <v>2</v>
      </c>
      <c r="L680" s="4"/>
      <c r="M680" s="4"/>
      <c r="N680">
        <v>1</v>
      </c>
      <c r="O680" t="s">
        <v>65</v>
      </c>
      <c r="P680" t="s">
        <v>227</v>
      </c>
      <c r="Q680">
        <v>1</v>
      </c>
      <c r="R680" t="s">
        <v>685</v>
      </c>
      <c r="S680" t="s">
        <v>1227</v>
      </c>
      <c r="T680" t="s">
        <v>418</v>
      </c>
      <c r="U680" t="s">
        <v>69</v>
      </c>
      <c r="V680" t="s">
        <v>1517</v>
      </c>
      <c r="W680">
        <v>50</v>
      </c>
      <c r="X680">
        <v>19.989999999999998</v>
      </c>
      <c r="Y680">
        <v>1</v>
      </c>
      <c r="Z680" t="s">
        <v>431</v>
      </c>
      <c r="AA680" t="s">
        <v>2326</v>
      </c>
      <c r="AF680" s="4"/>
      <c r="AG680" s="4"/>
      <c r="AH680" t="s">
        <v>65</v>
      </c>
      <c r="AI680" t="s">
        <v>227</v>
      </c>
      <c r="AJ680" t="s">
        <v>685</v>
      </c>
      <c r="AK680" t="s">
        <v>1227</v>
      </c>
      <c r="AL680" t="s">
        <v>418</v>
      </c>
      <c r="AM680" t="s">
        <v>69</v>
      </c>
      <c r="AN680" t="s">
        <v>1517</v>
      </c>
      <c r="AO680" t="s">
        <v>431</v>
      </c>
      <c r="AP680" t="s">
        <v>2326</v>
      </c>
      <c r="AQ680" t="str">
        <f t="shared" si="11"/>
        <v>4943504403411noMale4356525019.99109350119.9924</v>
      </c>
      <c r="AR680">
        <f>COUNTIF(AQ$2:AQ680,AQ680)</f>
        <v>1</v>
      </c>
    </row>
    <row r="681" spans="1:44" x14ac:dyDescent="0.25">
      <c r="A681">
        <v>495</v>
      </c>
      <c r="B681">
        <v>92</v>
      </c>
      <c r="C681" s="4">
        <v>44035</v>
      </c>
      <c r="D681">
        <v>4</v>
      </c>
      <c r="E681" t="s">
        <v>40</v>
      </c>
      <c r="F681" t="s">
        <v>51</v>
      </c>
      <c r="G681" t="s">
        <v>55</v>
      </c>
      <c r="H681" t="s">
        <v>58</v>
      </c>
      <c r="I681" s="4">
        <v>43922</v>
      </c>
      <c r="J681">
        <v>7</v>
      </c>
      <c r="K681" t="s">
        <v>61</v>
      </c>
      <c r="L681" s="4">
        <v>43915</v>
      </c>
      <c r="M681" s="4">
        <v>44012</v>
      </c>
      <c r="N681">
        <v>4</v>
      </c>
      <c r="O681" t="s">
        <v>169</v>
      </c>
      <c r="P681" t="s">
        <v>331</v>
      </c>
      <c r="Q681">
        <v>4</v>
      </c>
      <c r="R681" t="s">
        <v>705</v>
      </c>
      <c r="S681" t="s">
        <v>1246</v>
      </c>
      <c r="T681" t="s">
        <v>1766</v>
      </c>
      <c r="U681" t="s">
        <v>2017</v>
      </c>
      <c r="V681" t="s">
        <v>2057</v>
      </c>
      <c r="W681">
        <v>1010.88</v>
      </c>
      <c r="X681">
        <v>119.92</v>
      </c>
      <c r="Y681">
        <v>4</v>
      </c>
      <c r="Z681" t="s">
        <v>2206</v>
      </c>
      <c r="AA681" t="s">
        <v>2495</v>
      </c>
      <c r="AF681" s="4"/>
      <c r="AG681" s="4"/>
      <c r="AH681" t="s">
        <v>67</v>
      </c>
      <c r="AI681" t="s">
        <v>229</v>
      </c>
      <c r="AJ681" t="s">
        <v>498</v>
      </c>
      <c r="AK681" t="s">
        <v>1061</v>
      </c>
      <c r="AL681" t="s">
        <v>1513</v>
      </c>
      <c r="AM681" t="s">
        <v>69</v>
      </c>
      <c r="AN681" t="s">
        <v>1548</v>
      </c>
      <c r="AO681" t="s">
        <v>652</v>
      </c>
      <c r="AP681" t="s">
        <v>2352</v>
      </c>
      <c r="AQ681" t="str">
        <f t="shared" si="11"/>
        <v>49592440354yesFemale439227YouTube43915440121010.88119.9235929.99114.9911</v>
      </c>
      <c r="AR681">
        <f>COUNTIF(AQ$2:AQ681,AQ681)</f>
        <v>1</v>
      </c>
    </row>
    <row r="682" spans="1:44" x14ac:dyDescent="0.25">
      <c r="A682">
        <v>495</v>
      </c>
      <c r="B682">
        <v>92</v>
      </c>
      <c r="C682" s="4">
        <v>44035</v>
      </c>
      <c r="D682">
        <v>4</v>
      </c>
      <c r="E682" t="s">
        <v>40</v>
      </c>
      <c r="F682" t="s">
        <v>51</v>
      </c>
      <c r="G682" t="s">
        <v>55</v>
      </c>
      <c r="H682" t="s">
        <v>58</v>
      </c>
      <c r="I682" s="4">
        <v>43922</v>
      </c>
      <c r="J682">
        <v>7</v>
      </c>
      <c r="K682" t="s">
        <v>61</v>
      </c>
      <c r="L682" s="4">
        <v>43915</v>
      </c>
      <c r="M682" s="4">
        <v>44012</v>
      </c>
      <c r="N682">
        <v>4</v>
      </c>
      <c r="O682" t="s">
        <v>169</v>
      </c>
      <c r="P682" t="s">
        <v>331</v>
      </c>
      <c r="Q682">
        <v>4</v>
      </c>
      <c r="R682" t="s">
        <v>705</v>
      </c>
      <c r="S682" t="s">
        <v>1246</v>
      </c>
      <c r="T682" t="s">
        <v>1766</v>
      </c>
      <c r="U682" t="s">
        <v>2017</v>
      </c>
      <c r="V682" t="s">
        <v>2057</v>
      </c>
      <c r="W682">
        <v>1010.88</v>
      </c>
      <c r="X682">
        <v>119.92</v>
      </c>
      <c r="Y682">
        <v>4</v>
      </c>
      <c r="Z682" t="s">
        <v>2206</v>
      </c>
      <c r="AA682" t="s">
        <v>2495</v>
      </c>
      <c r="AF682" s="4"/>
      <c r="AG682" s="4"/>
      <c r="AH682" t="s">
        <v>84</v>
      </c>
      <c r="AI682" t="s">
        <v>246</v>
      </c>
      <c r="AJ682" t="s">
        <v>564</v>
      </c>
      <c r="AK682" t="s">
        <v>1124</v>
      </c>
      <c r="AL682" t="s">
        <v>1647</v>
      </c>
      <c r="AM682" t="s">
        <v>67</v>
      </c>
      <c r="AN682" t="s">
        <v>1548</v>
      </c>
      <c r="AO682" t="s">
        <v>645</v>
      </c>
      <c r="AP682" t="s">
        <v>2347</v>
      </c>
      <c r="AQ682" t="str">
        <f t="shared" si="11"/>
        <v>49592440354yesFemale439227YouTube43915440121010.88119.929160279.99314.9913</v>
      </c>
      <c r="AR682">
        <f>COUNTIF(AQ$2:AQ682,AQ682)</f>
        <v>1</v>
      </c>
    </row>
    <row r="683" spans="1:44" x14ac:dyDescent="0.25">
      <c r="A683">
        <v>495</v>
      </c>
      <c r="B683">
        <v>92</v>
      </c>
      <c r="C683" s="4">
        <v>44035</v>
      </c>
      <c r="D683">
        <v>4</v>
      </c>
      <c r="E683" t="s">
        <v>40</v>
      </c>
      <c r="F683" t="s">
        <v>51</v>
      </c>
      <c r="G683" t="s">
        <v>55</v>
      </c>
      <c r="H683" t="s">
        <v>58</v>
      </c>
      <c r="I683" s="4">
        <v>43922</v>
      </c>
      <c r="J683">
        <v>7</v>
      </c>
      <c r="K683" t="s">
        <v>61</v>
      </c>
      <c r="L683" s="4">
        <v>43915</v>
      </c>
      <c r="M683" s="4">
        <v>44012</v>
      </c>
      <c r="N683">
        <v>4</v>
      </c>
      <c r="O683" t="s">
        <v>169</v>
      </c>
      <c r="P683" t="s">
        <v>331</v>
      </c>
      <c r="Q683">
        <v>4</v>
      </c>
      <c r="R683" t="s">
        <v>705</v>
      </c>
      <c r="S683" t="s">
        <v>1246</v>
      </c>
      <c r="T683" t="s">
        <v>1766</v>
      </c>
      <c r="U683" t="s">
        <v>2017</v>
      </c>
      <c r="V683" t="s">
        <v>2057</v>
      </c>
      <c r="W683">
        <v>1010.88</v>
      </c>
      <c r="X683">
        <v>119.92</v>
      </c>
      <c r="Y683">
        <v>4</v>
      </c>
      <c r="Z683" t="s">
        <v>2206</v>
      </c>
      <c r="AA683" t="s">
        <v>2495</v>
      </c>
      <c r="AF683" s="4"/>
      <c r="AG683" s="4"/>
      <c r="AH683" t="s">
        <v>80</v>
      </c>
      <c r="AI683" t="s">
        <v>242</v>
      </c>
      <c r="AJ683" t="s">
        <v>649</v>
      </c>
      <c r="AK683" t="s">
        <v>1193</v>
      </c>
      <c r="AL683" t="s">
        <v>1717</v>
      </c>
      <c r="AM683" t="s">
        <v>69</v>
      </c>
      <c r="AN683" t="s">
        <v>1548</v>
      </c>
      <c r="AO683" t="s">
        <v>70</v>
      </c>
      <c r="AP683" t="s">
        <v>2341</v>
      </c>
      <c r="AQ683" t="str">
        <f t="shared" si="11"/>
        <v>49592440354yesFemale439227YouTube43915440121010.88119.9225432.95114.995</v>
      </c>
      <c r="AR683">
        <f>COUNTIF(AQ$2:AQ683,AQ683)</f>
        <v>1</v>
      </c>
    </row>
    <row r="684" spans="1:44" x14ac:dyDescent="0.25">
      <c r="A684">
        <v>495</v>
      </c>
      <c r="B684">
        <v>92</v>
      </c>
      <c r="C684" s="4">
        <v>44035</v>
      </c>
      <c r="D684">
        <v>4</v>
      </c>
      <c r="E684" t="s">
        <v>40</v>
      </c>
      <c r="F684" t="s">
        <v>51</v>
      </c>
      <c r="G684" t="s">
        <v>55</v>
      </c>
      <c r="H684" t="s">
        <v>58</v>
      </c>
      <c r="I684" s="4">
        <v>43922</v>
      </c>
      <c r="J684">
        <v>7</v>
      </c>
      <c r="K684" t="s">
        <v>61</v>
      </c>
      <c r="L684" s="4">
        <v>43915</v>
      </c>
      <c r="M684" s="4">
        <v>44012</v>
      </c>
      <c r="N684">
        <v>4</v>
      </c>
      <c r="O684" t="s">
        <v>169</v>
      </c>
      <c r="P684" t="s">
        <v>331</v>
      </c>
      <c r="Q684">
        <v>4</v>
      </c>
      <c r="R684" t="s">
        <v>705</v>
      </c>
      <c r="S684" t="s">
        <v>1246</v>
      </c>
      <c r="T684" t="s">
        <v>1766</v>
      </c>
      <c r="U684" t="s">
        <v>2017</v>
      </c>
      <c r="V684" t="s">
        <v>2057</v>
      </c>
      <c r="W684">
        <v>1010.88</v>
      </c>
      <c r="X684">
        <v>119.92</v>
      </c>
      <c r="Y684">
        <v>4</v>
      </c>
      <c r="Z684" t="s">
        <v>2206</v>
      </c>
      <c r="AA684" t="s">
        <v>2495</v>
      </c>
      <c r="AF684" s="4"/>
      <c r="AG684" s="4"/>
      <c r="AH684" t="s">
        <v>79</v>
      </c>
      <c r="AI684" t="s">
        <v>241</v>
      </c>
      <c r="AJ684" t="s">
        <v>566</v>
      </c>
      <c r="AK684" t="s">
        <v>1067</v>
      </c>
      <c r="AL684" t="s">
        <v>1649</v>
      </c>
      <c r="AM684" t="s">
        <v>67</v>
      </c>
      <c r="AN684" t="s">
        <v>1548</v>
      </c>
      <c r="AO684" t="s">
        <v>65</v>
      </c>
      <c r="AP684" t="s">
        <v>2343</v>
      </c>
      <c r="AQ684" t="str">
        <f t="shared" si="11"/>
        <v>49592440354yesFemale439227YouTube43915440121010.88119.92410835.99314.9910</v>
      </c>
      <c r="AR684">
        <f>COUNTIF(AQ$2:AQ684,AQ684)</f>
        <v>1</v>
      </c>
    </row>
    <row r="685" spans="1:44" x14ac:dyDescent="0.25">
      <c r="A685">
        <v>496</v>
      </c>
      <c r="B685">
        <v>165</v>
      </c>
      <c r="C685" s="4">
        <v>44035</v>
      </c>
      <c r="D685">
        <v>4</v>
      </c>
      <c r="E685" t="s">
        <v>40</v>
      </c>
      <c r="F685" t="s">
        <v>51</v>
      </c>
      <c r="G685" t="s">
        <v>56</v>
      </c>
      <c r="H685" t="s">
        <v>58</v>
      </c>
      <c r="I685" s="4">
        <v>43699</v>
      </c>
      <c r="J685">
        <v>2</v>
      </c>
      <c r="K685" t="s">
        <v>60</v>
      </c>
      <c r="L685" s="4">
        <v>43615</v>
      </c>
      <c r="M685" s="4">
        <v>43830</v>
      </c>
      <c r="N685">
        <v>1</v>
      </c>
      <c r="O685" t="s">
        <v>79</v>
      </c>
      <c r="P685" t="s">
        <v>241</v>
      </c>
      <c r="Q685">
        <v>1</v>
      </c>
      <c r="R685" t="s">
        <v>541</v>
      </c>
      <c r="S685" t="s">
        <v>968</v>
      </c>
      <c r="T685" t="s">
        <v>1629</v>
      </c>
      <c r="U685" t="s">
        <v>69</v>
      </c>
      <c r="V685" t="s">
        <v>1548</v>
      </c>
      <c r="W685">
        <v>86.9</v>
      </c>
      <c r="X685">
        <v>14.99</v>
      </c>
      <c r="Y685">
        <v>1</v>
      </c>
      <c r="Z685" t="s">
        <v>86</v>
      </c>
      <c r="AA685" t="s">
        <v>2350</v>
      </c>
      <c r="AF685" s="4"/>
      <c r="AG685" s="4"/>
      <c r="AH685" t="s">
        <v>79</v>
      </c>
      <c r="AI685" t="s">
        <v>241</v>
      </c>
      <c r="AJ685" t="s">
        <v>541</v>
      </c>
      <c r="AK685" t="s">
        <v>968</v>
      </c>
      <c r="AL685" t="s">
        <v>1629</v>
      </c>
      <c r="AM685" t="s">
        <v>69</v>
      </c>
      <c r="AN685" t="s">
        <v>1548</v>
      </c>
      <c r="AO685" t="s">
        <v>86</v>
      </c>
      <c r="AP685" t="s">
        <v>2350</v>
      </c>
      <c r="AQ685" t="str">
        <f t="shared" si="11"/>
        <v>496165440354noFemale436992Facebook436154383086.914.99411186.9114.997</v>
      </c>
      <c r="AR685">
        <f>COUNTIF(AQ$2:AQ685,AQ685)</f>
        <v>1</v>
      </c>
    </row>
    <row r="686" spans="1:44" x14ac:dyDescent="0.25">
      <c r="A686">
        <v>497</v>
      </c>
      <c r="B686">
        <v>271</v>
      </c>
      <c r="C686" s="4">
        <v>44035</v>
      </c>
      <c r="D686">
        <v>10</v>
      </c>
      <c r="E686" t="s">
        <v>42</v>
      </c>
      <c r="F686" t="s">
        <v>53</v>
      </c>
      <c r="G686" t="s">
        <v>56</v>
      </c>
      <c r="H686" t="s">
        <v>57</v>
      </c>
      <c r="I686" s="4">
        <v>43712</v>
      </c>
      <c r="J686">
        <v>2</v>
      </c>
      <c r="K686" t="s">
        <v>60</v>
      </c>
      <c r="L686" s="4">
        <v>43615</v>
      </c>
      <c r="M686" s="4">
        <v>43830</v>
      </c>
      <c r="N686">
        <v>2</v>
      </c>
      <c r="O686" t="s">
        <v>170</v>
      </c>
      <c r="P686" t="s">
        <v>332</v>
      </c>
      <c r="Q686">
        <v>2</v>
      </c>
      <c r="R686" t="s">
        <v>706</v>
      </c>
      <c r="S686" t="s">
        <v>1247</v>
      </c>
      <c r="T686" t="s">
        <v>1767</v>
      </c>
      <c r="U686" t="s">
        <v>180</v>
      </c>
      <c r="V686" t="s">
        <v>2047</v>
      </c>
      <c r="W686">
        <v>1070.99</v>
      </c>
      <c r="X686">
        <v>69.97</v>
      </c>
      <c r="Y686">
        <v>2</v>
      </c>
      <c r="Z686" t="s">
        <v>2207</v>
      </c>
      <c r="AA686" t="s">
        <v>2496</v>
      </c>
      <c r="AF686" s="4"/>
      <c r="AG686" s="4"/>
      <c r="AH686" t="s">
        <v>69</v>
      </c>
      <c r="AI686" t="s">
        <v>231</v>
      </c>
      <c r="AJ686" t="s">
        <v>856</v>
      </c>
      <c r="AK686" t="s">
        <v>1393</v>
      </c>
      <c r="AL686" t="s">
        <v>1909</v>
      </c>
      <c r="AM686" t="s">
        <v>80</v>
      </c>
      <c r="AN686" t="s">
        <v>1577</v>
      </c>
      <c r="AO686" t="s">
        <v>67</v>
      </c>
      <c r="AP686" t="s">
        <v>2373</v>
      </c>
      <c r="AQ686" t="str">
        <f t="shared" si="11"/>
        <v>4972714403510noMale437122Facebook43615438301070.9969.97199529224.993</v>
      </c>
      <c r="AR686">
        <f>COUNTIF(AQ$2:AQ686,AQ686)</f>
        <v>1</v>
      </c>
    </row>
    <row r="687" spans="1:44" x14ac:dyDescent="0.25">
      <c r="A687">
        <v>497</v>
      </c>
      <c r="B687">
        <v>271</v>
      </c>
      <c r="C687" s="4">
        <v>44035</v>
      </c>
      <c r="D687">
        <v>10</v>
      </c>
      <c r="E687" t="s">
        <v>42</v>
      </c>
      <c r="F687" t="s">
        <v>53</v>
      </c>
      <c r="G687" t="s">
        <v>56</v>
      </c>
      <c r="H687" t="s">
        <v>57</v>
      </c>
      <c r="I687" s="4">
        <v>43712</v>
      </c>
      <c r="J687">
        <v>2</v>
      </c>
      <c r="K687" t="s">
        <v>60</v>
      </c>
      <c r="L687" s="4">
        <v>43615</v>
      </c>
      <c r="M687" s="4">
        <v>43830</v>
      </c>
      <c r="N687">
        <v>2</v>
      </c>
      <c r="O687" t="s">
        <v>170</v>
      </c>
      <c r="P687" t="s">
        <v>332</v>
      </c>
      <c r="Q687">
        <v>2</v>
      </c>
      <c r="R687" t="s">
        <v>706</v>
      </c>
      <c r="S687" t="s">
        <v>1247</v>
      </c>
      <c r="T687" t="s">
        <v>1767</v>
      </c>
      <c r="U687" t="s">
        <v>180</v>
      </c>
      <c r="V687" t="s">
        <v>2047</v>
      </c>
      <c r="W687">
        <v>1070.99</v>
      </c>
      <c r="X687">
        <v>69.97</v>
      </c>
      <c r="Y687">
        <v>2</v>
      </c>
      <c r="Z687" t="s">
        <v>2207</v>
      </c>
      <c r="AA687" t="s">
        <v>2496</v>
      </c>
      <c r="AF687" s="4"/>
      <c r="AG687" s="4"/>
      <c r="AH687" t="s">
        <v>70</v>
      </c>
      <c r="AI687" t="s">
        <v>232</v>
      </c>
      <c r="AJ687" t="s">
        <v>591</v>
      </c>
      <c r="AK687" t="s">
        <v>1147</v>
      </c>
      <c r="AL687" t="s">
        <v>1610</v>
      </c>
      <c r="AM687" t="s">
        <v>69</v>
      </c>
      <c r="AN687" t="s">
        <v>1517</v>
      </c>
      <c r="AO687" t="s">
        <v>640</v>
      </c>
      <c r="AP687" t="s">
        <v>2393</v>
      </c>
      <c r="AQ687" t="str">
        <f t="shared" si="11"/>
        <v>4972714403510noMale437122Facebook43615438301070.9969.9754412.99119.9917</v>
      </c>
      <c r="AR687">
        <f>COUNTIF(AQ$2:AQ687,AQ687)</f>
        <v>1</v>
      </c>
    </row>
    <row r="688" spans="1:44" x14ac:dyDescent="0.25">
      <c r="A688">
        <v>498</v>
      </c>
      <c r="B688">
        <v>427</v>
      </c>
      <c r="C688" s="4">
        <v>44035</v>
      </c>
      <c r="D688">
        <v>11</v>
      </c>
      <c r="E688" t="s">
        <v>37</v>
      </c>
      <c r="F688" t="s">
        <v>48</v>
      </c>
      <c r="G688" t="s">
        <v>56</v>
      </c>
      <c r="H688" t="s">
        <v>58</v>
      </c>
      <c r="I688" s="4">
        <v>43621</v>
      </c>
      <c r="J688">
        <v>2</v>
      </c>
      <c r="K688" t="s">
        <v>60</v>
      </c>
      <c r="L688" s="4">
        <v>43615</v>
      </c>
      <c r="M688" s="4">
        <v>43830</v>
      </c>
      <c r="N688">
        <v>2</v>
      </c>
      <c r="O688" t="s">
        <v>107</v>
      </c>
      <c r="P688" t="s">
        <v>269</v>
      </c>
      <c r="Q688">
        <v>2</v>
      </c>
      <c r="R688" t="s">
        <v>707</v>
      </c>
      <c r="S688" t="s">
        <v>1248</v>
      </c>
      <c r="T688" t="s">
        <v>1768</v>
      </c>
      <c r="U688" t="s">
        <v>109</v>
      </c>
      <c r="V688" t="s">
        <v>2030</v>
      </c>
      <c r="W688">
        <v>171.96</v>
      </c>
      <c r="X688">
        <v>74.959999999999994</v>
      </c>
      <c r="Y688">
        <v>2</v>
      </c>
      <c r="Z688" t="s">
        <v>2208</v>
      </c>
      <c r="AA688" t="s">
        <v>2497</v>
      </c>
      <c r="AF688" s="4"/>
      <c r="AG688" s="4"/>
      <c r="AH688" t="s">
        <v>65</v>
      </c>
      <c r="AI688" t="s">
        <v>227</v>
      </c>
      <c r="AJ688" t="s">
        <v>435</v>
      </c>
      <c r="AK688" t="s">
        <v>997</v>
      </c>
      <c r="AL688" t="s">
        <v>1529</v>
      </c>
      <c r="AM688" t="s">
        <v>67</v>
      </c>
      <c r="AN688" t="s">
        <v>1517</v>
      </c>
      <c r="AO688" t="s">
        <v>431</v>
      </c>
      <c r="AP688" t="s">
        <v>2326</v>
      </c>
      <c r="AQ688" t="str">
        <f t="shared" si="11"/>
        <v>4984274403511noFemale436212Facebook4361543830171.9674.96102949.99319.9924</v>
      </c>
      <c r="AR688">
        <f>COUNTIF(AQ$2:AQ688,AQ688)</f>
        <v>1</v>
      </c>
    </row>
    <row r="689" spans="1:44" x14ac:dyDescent="0.25">
      <c r="A689">
        <v>498</v>
      </c>
      <c r="B689">
        <v>427</v>
      </c>
      <c r="C689" s="4">
        <v>44035</v>
      </c>
      <c r="D689">
        <v>11</v>
      </c>
      <c r="E689" t="s">
        <v>37</v>
      </c>
      <c r="F689" t="s">
        <v>48</v>
      </c>
      <c r="G689" t="s">
        <v>56</v>
      </c>
      <c r="H689" t="s">
        <v>58</v>
      </c>
      <c r="I689" s="4">
        <v>43621</v>
      </c>
      <c r="J689">
        <v>2</v>
      </c>
      <c r="K689" t="s">
        <v>60</v>
      </c>
      <c r="L689" s="4">
        <v>43615</v>
      </c>
      <c r="M689" s="4">
        <v>43830</v>
      </c>
      <c r="N689">
        <v>2</v>
      </c>
      <c r="O689" t="s">
        <v>107</v>
      </c>
      <c r="P689" t="s">
        <v>269</v>
      </c>
      <c r="Q689">
        <v>2</v>
      </c>
      <c r="R689" t="s">
        <v>707</v>
      </c>
      <c r="S689" t="s">
        <v>1248</v>
      </c>
      <c r="T689" t="s">
        <v>1768</v>
      </c>
      <c r="U689" t="s">
        <v>109</v>
      </c>
      <c r="V689" t="s">
        <v>2030</v>
      </c>
      <c r="W689">
        <v>171.96</v>
      </c>
      <c r="X689">
        <v>74.959999999999994</v>
      </c>
      <c r="Y689">
        <v>2</v>
      </c>
      <c r="Z689" t="s">
        <v>2208</v>
      </c>
      <c r="AA689" t="s">
        <v>2497</v>
      </c>
      <c r="AF689" s="4"/>
      <c r="AG689" s="4"/>
      <c r="AH689" t="s">
        <v>80</v>
      </c>
      <c r="AI689" t="s">
        <v>242</v>
      </c>
      <c r="AJ689" t="s">
        <v>586</v>
      </c>
      <c r="AK689" t="s">
        <v>966</v>
      </c>
      <c r="AL689" t="s">
        <v>1667</v>
      </c>
      <c r="AM689" t="s">
        <v>69</v>
      </c>
      <c r="AN689" t="s">
        <v>1548</v>
      </c>
      <c r="AO689" t="s">
        <v>67</v>
      </c>
      <c r="AP689" t="s">
        <v>2373</v>
      </c>
      <c r="AQ689" t="str">
        <f t="shared" si="11"/>
        <v>4984274403511noFemale436212Facebook4361543830171.9674.9627021.99114.993</v>
      </c>
      <c r="AR689">
        <f>COUNTIF(AQ$2:AQ689,AQ689)</f>
        <v>1</v>
      </c>
    </row>
    <row r="690" spans="1:44" x14ac:dyDescent="0.25">
      <c r="A690">
        <v>499</v>
      </c>
      <c r="B690">
        <v>16</v>
      </c>
      <c r="C690" s="4">
        <v>44036</v>
      </c>
      <c r="D690">
        <v>2</v>
      </c>
      <c r="E690" t="s">
        <v>38</v>
      </c>
      <c r="F690" t="s">
        <v>49</v>
      </c>
      <c r="G690" t="s">
        <v>55</v>
      </c>
      <c r="H690" t="s">
        <v>57</v>
      </c>
      <c r="I690" s="4">
        <v>44009</v>
      </c>
      <c r="J690">
        <v>8</v>
      </c>
      <c r="K690" t="s">
        <v>60</v>
      </c>
      <c r="L690" s="4">
        <v>44000</v>
      </c>
      <c r="M690" s="4">
        <v>44073</v>
      </c>
      <c r="N690">
        <v>1</v>
      </c>
      <c r="O690" t="s">
        <v>70</v>
      </c>
      <c r="P690" t="s">
        <v>232</v>
      </c>
      <c r="Q690">
        <v>1</v>
      </c>
      <c r="R690" t="s">
        <v>550</v>
      </c>
      <c r="S690" t="s">
        <v>1111</v>
      </c>
      <c r="T690" t="s">
        <v>1631</v>
      </c>
      <c r="U690" t="s">
        <v>80</v>
      </c>
      <c r="V690" t="s">
        <v>1517</v>
      </c>
      <c r="W690">
        <v>57.98</v>
      </c>
      <c r="X690">
        <v>39.979999999999997</v>
      </c>
      <c r="Y690">
        <v>1</v>
      </c>
      <c r="Z690" t="s">
        <v>673</v>
      </c>
      <c r="AA690" t="s">
        <v>2348</v>
      </c>
      <c r="AF690" s="4"/>
      <c r="AG690" s="4"/>
      <c r="AH690" t="s">
        <v>70</v>
      </c>
      <c r="AI690" t="s">
        <v>232</v>
      </c>
      <c r="AJ690" t="s">
        <v>550</v>
      </c>
      <c r="AK690" t="s">
        <v>1111</v>
      </c>
      <c r="AL690" t="s">
        <v>1631</v>
      </c>
      <c r="AM690" t="s">
        <v>80</v>
      </c>
      <c r="AN690" t="s">
        <v>1517</v>
      </c>
      <c r="AO690" t="s">
        <v>673</v>
      </c>
      <c r="AP690" t="s">
        <v>2348</v>
      </c>
      <c r="AQ690" t="str">
        <f t="shared" si="11"/>
        <v>49916440362yesMale440098Facebook440004407357.9839.98517528.99219.9912</v>
      </c>
      <c r="AR690">
        <f>COUNTIF(AQ$2:AQ690,AQ690)</f>
        <v>1</v>
      </c>
    </row>
    <row r="691" spans="1:44" x14ac:dyDescent="0.25">
      <c r="A691">
        <v>500</v>
      </c>
      <c r="B691">
        <v>139</v>
      </c>
      <c r="C691" s="4">
        <v>44036</v>
      </c>
      <c r="D691">
        <v>11</v>
      </c>
      <c r="E691" t="s">
        <v>37</v>
      </c>
      <c r="F691" t="s">
        <v>48</v>
      </c>
      <c r="G691" t="s">
        <v>56</v>
      </c>
      <c r="H691" t="s">
        <v>58</v>
      </c>
      <c r="I691" s="4">
        <v>43982</v>
      </c>
      <c r="J691">
        <v>9</v>
      </c>
      <c r="K691" t="s">
        <v>59</v>
      </c>
      <c r="L691" s="4">
        <v>43952</v>
      </c>
      <c r="M691" s="4">
        <v>44075</v>
      </c>
      <c r="N691">
        <v>2</v>
      </c>
      <c r="O691" t="s">
        <v>171</v>
      </c>
      <c r="P691" t="s">
        <v>333</v>
      </c>
      <c r="Q691">
        <v>2</v>
      </c>
      <c r="R691" t="s">
        <v>708</v>
      </c>
      <c r="S691" t="s">
        <v>1249</v>
      </c>
      <c r="T691" t="s">
        <v>1769</v>
      </c>
      <c r="U691" t="s">
        <v>88</v>
      </c>
      <c r="V691" t="s">
        <v>2039</v>
      </c>
      <c r="W691">
        <v>567.96</v>
      </c>
      <c r="X691">
        <v>49.96</v>
      </c>
      <c r="Y691">
        <v>2</v>
      </c>
      <c r="Z691" t="s">
        <v>2180</v>
      </c>
      <c r="AA691" t="s">
        <v>2462</v>
      </c>
      <c r="AF691" s="4"/>
      <c r="AG691" s="4"/>
      <c r="AH691" t="s">
        <v>90</v>
      </c>
      <c r="AI691" t="s">
        <v>252</v>
      </c>
      <c r="AJ691" t="s">
        <v>70</v>
      </c>
      <c r="AK691" t="s">
        <v>1040</v>
      </c>
      <c r="AL691" t="s">
        <v>1568</v>
      </c>
      <c r="AM691" t="s">
        <v>80</v>
      </c>
      <c r="AN691" t="s">
        <v>1562</v>
      </c>
      <c r="AO691" t="s">
        <v>645</v>
      </c>
      <c r="AP691" t="s">
        <v>2347</v>
      </c>
      <c r="AQ691" t="str">
        <f t="shared" si="11"/>
        <v>5001394403611noFemale439829Google Ads4395244075567.9649.9665198.9929.9913</v>
      </c>
      <c r="AR691">
        <f>COUNTIF(AQ$2:AQ691,AQ691)</f>
        <v>1</v>
      </c>
    </row>
    <row r="692" spans="1:44" x14ac:dyDescent="0.25">
      <c r="A692">
        <v>500</v>
      </c>
      <c r="B692">
        <v>139</v>
      </c>
      <c r="C692" s="4">
        <v>44036</v>
      </c>
      <c r="D692">
        <v>11</v>
      </c>
      <c r="E692" t="s">
        <v>37</v>
      </c>
      <c r="F692" t="s">
        <v>48</v>
      </c>
      <c r="G692" t="s">
        <v>56</v>
      </c>
      <c r="H692" t="s">
        <v>58</v>
      </c>
      <c r="I692" s="4">
        <v>43982</v>
      </c>
      <c r="J692">
        <v>9</v>
      </c>
      <c r="K692" t="s">
        <v>59</v>
      </c>
      <c r="L692" s="4">
        <v>43952</v>
      </c>
      <c r="M692" s="4">
        <v>44075</v>
      </c>
      <c r="N692">
        <v>2</v>
      </c>
      <c r="O692" t="s">
        <v>171</v>
      </c>
      <c r="P692" t="s">
        <v>333</v>
      </c>
      <c r="Q692">
        <v>2</v>
      </c>
      <c r="R692" t="s">
        <v>708</v>
      </c>
      <c r="S692" t="s">
        <v>1249</v>
      </c>
      <c r="T692" t="s">
        <v>1769</v>
      </c>
      <c r="U692" t="s">
        <v>88</v>
      </c>
      <c r="V692" t="s">
        <v>2039</v>
      </c>
      <c r="W692">
        <v>567.96</v>
      </c>
      <c r="X692">
        <v>49.96</v>
      </c>
      <c r="Y692">
        <v>2</v>
      </c>
      <c r="Z692" t="s">
        <v>2180</v>
      </c>
      <c r="AA692" t="s">
        <v>2462</v>
      </c>
      <c r="AF692" s="4"/>
      <c r="AG692" s="4"/>
      <c r="AH692" t="s">
        <v>84</v>
      </c>
      <c r="AI692" t="s">
        <v>246</v>
      </c>
      <c r="AJ692" t="s">
        <v>714</v>
      </c>
      <c r="AK692" t="s">
        <v>1255</v>
      </c>
      <c r="AL692" t="s">
        <v>1773</v>
      </c>
      <c r="AM692" t="s">
        <v>80</v>
      </c>
      <c r="AN692" t="s">
        <v>1548</v>
      </c>
      <c r="AO692" t="s">
        <v>410</v>
      </c>
      <c r="AP692" t="s">
        <v>2359</v>
      </c>
      <c r="AQ692" t="str">
        <f t="shared" si="11"/>
        <v>5001394403611noFemale439829Google Ads4395244075567.9649.9695284.99214.9920</v>
      </c>
      <c r="AR692">
        <f>COUNTIF(AQ$2:AQ692,AQ692)</f>
        <v>1</v>
      </c>
    </row>
    <row r="693" spans="1:44" x14ac:dyDescent="0.25">
      <c r="A693">
        <v>501</v>
      </c>
      <c r="B693">
        <v>262</v>
      </c>
      <c r="C693" s="4">
        <v>44036</v>
      </c>
      <c r="D693">
        <v>11</v>
      </c>
      <c r="E693" t="s">
        <v>37</v>
      </c>
      <c r="F693" t="s">
        <v>48</v>
      </c>
      <c r="G693" t="s">
        <v>56</v>
      </c>
      <c r="H693" t="s">
        <v>58</v>
      </c>
      <c r="I693" s="4">
        <v>43929</v>
      </c>
      <c r="J693">
        <v>7</v>
      </c>
      <c r="K693" t="s">
        <v>61</v>
      </c>
      <c r="L693" s="4">
        <v>43915</v>
      </c>
      <c r="M693" s="4">
        <v>44012</v>
      </c>
      <c r="N693">
        <v>1</v>
      </c>
      <c r="O693" t="s">
        <v>80</v>
      </c>
      <c r="P693" t="s">
        <v>242</v>
      </c>
      <c r="Q693">
        <v>1</v>
      </c>
      <c r="R693" t="s">
        <v>548</v>
      </c>
      <c r="S693" t="s">
        <v>1109</v>
      </c>
      <c r="T693" t="s">
        <v>1634</v>
      </c>
      <c r="U693" t="s">
        <v>80</v>
      </c>
      <c r="V693" t="s">
        <v>1548</v>
      </c>
      <c r="W693">
        <v>55.96</v>
      </c>
      <c r="X693">
        <v>29.98</v>
      </c>
      <c r="Y693">
        <v>1</v>
      </c>
      <c r="Z693" t="s">
        <v>67</v>
      </c>
      <c r="AA693" t="s">
        <v>2373</v>
      </c>
      <c r="AF693" s="4"/>
      <c r="AG693" s="4"/>
      <c r="AH693" t="s">
        <v>80</v>
      </c>
      <c r="AI693" t="s">
        <v>242</v>
      </c>
      <c r="AJ693" t="s">
        <v>548</v>
      </c>
      <c r="AK693" t="s">
        <v>1109</v>
      </c>
      <c r="AL693" t="s">
        <v>1634</v>
      </c>
      <c r="AM693" t="s">
        <v>80</v>
      </c>
      <c r="AN693" t="s">
        <v>1548</v>
      </c>
      <c r="AO693" t="s">
        <v>67</v>
      </c>
      <c r="AP693" t="s">
        <v>2373</v>
      </c>
      <c r="AQ693" t="str">
        <f t="shared" si="11"/>
        <v>5012624403611noFemale439297YouTube439154401255.9629.9823627.98214.993</v>
      </c>
      <c r="AR693">
        <f>COUNTIF(AQ$2:AQ693,AQ693)</f>
        <v>1</v>
      </c>
    </row>
    <row r="694" spans="1:44" x14ac:dyDescent="0.25">
      <c r="A694">
        <v>502</v>
      </c>
      <c r="B694">
        <v>364</v>
      </c>
      <c r="C694" s="4">
        <v>44036</v>
      </c>
      <c r="D694">
        <v>9</v>
      </c>
      <c r="E694" t="s">
        <v>41</v>
      </c>
      <c r="F694" t="s">
        <v>52</v>
      </c>
      <c r="G694" t="s">
        <v>55</v>
      </c>
      <c r="H694" t="s">
        <v>58</v>
      </c>
      <c r="I694" s="4">
        <v>43577</v>
      </c>
      <c r="J694">
        <v>2</v>
      </c>
      <c r="L694" s="4"/>
      <c r="M694" s="4"/>
      <c r="N694">
        <v>1</v>
      </c>
      <c r="O694" t="s">
        <v>80</v>
      </c>
      <c r="P694" t="s">
        <v>242</v>
      </c>
      <c r="Q694">
        <v>1</v>
      </c>
      <c r="R694" t="s">
        <v>709</v>
      </c>
      <c r="S694" t="s">
        <v>1250</v>
      </c>
      <c r="T694" t="s">
        <v>425</v>
      </c>
      <c r="U694" t="s">
        <v>69</v>
      </c>
      <c r="V694" t="s">
        <v>1548</v>
      </c>
      <c r="W694">
        <v>125</v>
      </c>
      <c r="X694">
        <v>14.99</v>
      </c>
      <c r="Y694">
        <v>1</v>
      </c>
      <c r="Z694" t="s">
        <v>79</v>
      </c>
      <c r="AA694" t="s">
        <v>2349</v>
      </c>
      <c r="AF694" s="4"/>
      <c r="AG694" s="4"/>
      <c r="AH694" t="s">
        <v>80</v>
      </c>
      <c r="AI694" t="s">
        <v>242</v>
      </c>
      <c r="AJ694" t="s">
        <v>709</v>
      </c>
      <c r="AK694" t="s">
        <v>1250</v>
      </c>
      <c r="AL694" t="s">
        <v>425</v>
      </c>
      <c r="AM694" t="s">
        <v>69</v>
      </c>
      <c r="AN694" t="s">
        <v>1548</v>
      </c>
      <c r="AO694" t="s">
        <v>79</v>
      </c>
      <c r="AP694" t="s">
        <v>2349</v>
      </c>
      <c r="AQ694" t="str">
        <f t="shared" si="11"/>
        <v>502364440369yesFemale43577212514.99258125114.994</v>
      </c>
      <c r="AR694">
        <f>COUNTIF(AQ$2:AQ694,AQ694)</f>
        <v>1</v>
      </c>
    </row>
    <row r="695" spans="1:44" x14ac:dyDescent="0.25">
      <c r="A695">
        <v>503</v>
      </c>
      <c r="B695">
        <v>113</v>
      </c>
      <c r="C695" s="4">
        <v>44037</v>
      </c>
      <c r="D695">
        <v>11</v>
      </c>
      <c r="E695" t="s">
        <v>37</v>
      </c>
      <c r="F695" t="s">
        <v>48</v>
      </c>
      <c r="G695" t="s">
        <v>55</v>
      </c>
      <c r="H695" t="s">
        <v>58</v>
      </c>
      <c r="I695" s="4">
        <v>43844</v>
      </c>
      <c r="J695">
        <v>4</v>
      </c>
      <c r="K695" t="s">
        <v>61</v>
      </c>
      <c r="L695" s="4">
        <v>43831</v>
      </c>
      <c r="M695" s="4">
        <v>43861</v>
      </c>
      <c r="N695">
        <v>1</v>
      </c>
      <c r="O695" t="s">
        <v>80</v>
      </c>
      <c r="P695" t="s">
        <v>242</v>
      </c>
      <c r="Q695">
        <v>1</v>
      </c>
      <c r="R695" t="s">
        <v>649</v>
      </c>
      <c r="S695" t="s">
        <v>1193</v>
      </c>
      <c r="T695" t="s">
        <v>1717</v>
      </c>
      <c r="U695" t="s">
        <v>80</v>
      </c>
      <c r="V695" t="s">
        <v>1548</v>
      </c>
      <c r="W695">
        <v>65.900000000000006</v>
      </c>
      <c r="X695">
        <v>29.98</v>
      </c>
      <c r="Y695">
        <v>1</v>
      </c>
      <c r="Z695" t="s">
        <v>70</v>
      </c>
      <c r="AA695" t="s">
        <v>2341</v>
      </c>
      <c r="AF695" s="4"/>
      <c r="AG695" s="4"/>
      <c r="AH695" t="s">
        <v>80</v>
      </c>
      <c r="AI695" t="s">
        <v>242</v>
      </c>
      <c r="AJ695" t="s">
        <v>649</v>
      </c>
      <c r="AK695" t="s">
        <v>1193</v>
      </c>
      <c r="AL695" t="s">
        <v>1717</v>
      </c>
      <c r="AM695" t="s">
        <v>80</v>
      </c>
      <c r="AN695" t="s">
        <v>1548</v>
      </c>
      <c r="AO695" t="s">
        <v>70</v>
      </c>
      <c r="AP695" t="s">
        <v>2341</v>
      </c>
      <c r="AQ695" t="str">
        <f t="shared" si="11"/>
        <v>5031134403711yesFemale438444YouTube438314386165.929.9825432.95214.995</v>
      </c>
      <c r="AR695">
        <f>COUNTIF(AQ$2:AQ695,AQ695)</f>
        <v>1</v>
      </c>
    </row>
    <row r="696" spans="1:44" x14ac:dyDescent="0.25">
      <c r="A696">
        <v>504</v>
      </c>
      <c r="B696">
        <v>233</v>
      </c>
      <c r="C696" s="4">
        <v>44037</v>
      </c>
      <c r="D696">
        <v>2</v>
      </c>
      <c r="E696" t="s">
        <v>38</v>
      </c>
      <c r="F696" t="s">
        <v>49</v>
      </c>
      <c r="G696" t="s">
        <v>55</v>
      </c>
      <c r="H696" t="s">
        <v>57</v>
      </c>
      <c r="I696" s="4">
        <v>43719</v>
      </c>
      <c r="J696">
        <v>3</v>
      </c>
      <c r="K696" t="s">
        <v>59</v>
      </c>
      <c r="L696" s="4">
        <v>43615</v>
      </c>
      <c r="M696" s="4">
        <v>43830</v>
      </c>
      <c r="N696">
        <v>1</v>
      </c>
      <c r="O696" t="s">
        <v>67</v>
      </c>
      <c r="P696" t="s">
        <v>229</v>
      </c>
      <c r="Q696">
        <v>1</v>
      </c>
      <c r="R696" t="s">
        <v>468</v>
      </c>
      <c r="S696" t="s">
        <v>1031</v>
      </c>
      <c r="T696" t="s">
        <v>1561</v>
      </c>
      <c r="U696" t="s">
        <v>67</v>
      </c>
      <c r="V696" t="s">
        <v>1548</v>
      </c>
      <c r="W696">
        <v>98.97</v>
      </c>
      <c r="X696">
        <v>44.97</v>
      </c>
      <c r="Y696">
        <v>1</v>
      </c>
      <c r="Z696" t="s">
        <v>90</v>
      </c>
      <c r="AA696" t="s">
        <v>2328</v>
      </c>
      <c r="AF696" s="4"/>
      <c r="AG696" s="4"/>
      <c r="AH696" t="s">
        <v>67</v>
      </c>
      <c r="AI696" t="s">
        <v>229</v>
      </c>
      <c r="AJ696" t="s">
        <v>468</v>
      </c>
      <c r="AK696" t="s">
        <v>1031</v>
      </c>
      <c r="AL696" t="s">
        <v>1561</v>
      </c>
      <c r="AM696" t="s">
        <v>67</v>
      </c>
      <c r="AN696" t="s">
        <v>1548</v>
      </c>
      <c r="AO696" t="s">
        <v>90</v>
      </c>
      <c r="AP696" t="s">
        <v>2328</v>
      </c>
      <c r="AQ696" t="str">
        <f t="shared" si="11"/>
        <v>504233440372yesMale437193Google Ads436154383098.9744.9739432.99314.996</v>
      </c>
      <c r="AR696">
        <f>COUNTIF(AQ$2:AQ696,AQ696)</f>
        <v>1</v>
      </c>
    </row>
    <row r="697" spans="1:44" x14ac:dyDescent="0.25">
      <c r="A697">
        <v>505</v>
      </c>
      <c r="B697">
        <v>321</v>
      </c>
      <c r="C697" s="4">
        <v>44037</v>
      </c>
      <c r="D697">
        <v>9</v>
      </c>
      <c r="E697" t="s">
        <v>41</v>
      </c>
      <c r="F697" t="s">
        <v>52</v>
      </c>
      <c r="G697" t="s">
        <v>55</v>
      </c>
      <c r="H697" t="s">
        <v>57</v>
      </c>
      <c r="I697" s="4">
        <v>43737</v>
      </c>
      <c r="J697">
        <v>3</v>
      </c>
      <c r="K697" t="s">
        <v>59</v>
      </c>
      <c r="L697" s="4">
        <v>43615</v>
      </c>
      <c r="M697" s="4">
        <v>43830</v>
      </c>
      <c r="N697">
        <v>1</v>
      </c>
      <c r="O697" t="s">
        <v>79</v>
      </c>
      <c r="P697" t="s">
        <v>241</v>
      </c>
      <c r="Q697">
        <v>1</v>
      </c>
      <c r="R697" t="s">
        <v>541</v>
      </c>
      <c r="S697" t="s">
        <v>968</v>
      </c>
      <c r="T697" t="s">
        <v>1629</v>
      </c>
      <c r="U697" t="s">
        <v>69</v>
      </c>
      <c r="V697" t="s">
        <v>1548</v>
      </c>
      <c r="W697">
        <v>86.9</v>
      </c>
      <c r="X697">
        <v>14.99</v>
      </c>
      <c r="Y697">
        <v>1</v>
      </c>
      <c r="Z697" t="s">
        <v>86</v>
      </c>
      <c r="AA697" t="s">
        <v>2350</v>
      </c>
      <c r="AF697" s="4"/>
      <c r="AG697" s="4"/>
      <c r="AH697" t="s">
        <v>79</v>
      </c>
      <c r="AI697" t="s">
        <v>241</v>
      </c>
      <c r="AJ697" t="s">
        <v>541</v>
      </c>
      <c r="AK697" t="s">
        <v>968</v>
      </c>
      <c r="AL697" t="s">
        <v>1629</v>
      </c>
      <c r="AM697" t="s">
        <v>69</v>
      </c>
      <c r="AN697" t="s">
        <v>1548</v>
      </c>
      <c r="AO697" t="s">
        <v>86</v>
      </c>
      <c r="AP697" t="s">
        <v>2350</v>
      </c>
      <c r="AQ697" t="str">
        <f t="shared" si="11"/>
        <v>505321440379yesMale437373Google Ads436154383086.914.99411186.9114.997</v>
      </c>
      <c r="AR697">
        <f>COUNTIF(AQ$2:AQ697,AQ697)</f>
        <v>1</v>
      </c>
    </row>
    <row r="698" spans="1:44" x14ac:dyDescent="0.25">
      <c r="A698">
        <v>506</v>
      </c>
      <c r="B698">
        <v>408</v>
      </c>
      <c r="C698" s="4">
        <v>44037</v>
      </c>
      <c r="D698">
        <v>9</v>
      </c>
      <c r="E698" t="s">
        <v>41</v>
      </c>
      <c r="F698" t="s">
        <v>52</v>
      </c>
      <c r="G698" t="s">
        <v>55</v>
      </c>
      <c r="H698" t="s">
        <v>57</v>
      </c>
      <c r="I698" s="4">
        <v>43674</v>
      </c>
      <c r="J698">
        <v>3</v>
      </c>
      <c r="K698" t="s">
        <v>59</v>
      </c>
      <c r="L698" s="4">
        <v>43615</v>
      </c>
      <c r="M698" s="4">
        <v>43830</v>
      </c>
      <c r="N698">
        <v>1</v>
      </c>
      <c r="O698" t="s">
        <v>67</v>
      </c>
      <c r="P698" t="s">
        <v>229</v>
      </c>
      <c r="Q698">
        <v>1</v>
      </c>
      <c r="R698" t="s">
        <v>710</v>
      </c>
      <c r="S698" t="s">
        <v>1251</v>
      </c>
      <c r="T698" t="s">
        <v>1517</v>
      </c>
      <c r="U698" t="s">
        <v>67</v>
      </c>
      <c r="V698" t="s">
        <v>1548</v>
      </c>
      <c r="W698">
        <v>59.97</v>
      </c>
      <c r="X698">
        <v>44.97</v>
      </c>
      <c r="Y698">
        <v>1</v>
      </c>
      <c r="Z698" t="s">
        <v>90</v>
      </c>
      <c r="AA698" t="s">
        <v>2328</v>
      </c>
      <c r="AF698" s="4"/>
      <c r="AG698" s="4"/>
      <c r="AH698" t="s">
        <v>67</v>
      </c>
      <c r="AI698" t="s">
        <v>229</v>
      </c>
      <c r="AJ698" t="s">
        <v>710</v>
      </c>
      <c r="AK698" t="s">
        <v>1251</v>
      </c>
      <c r="AL698" t="s">
        <v>1517</v>
      </c>
      <c r="AM698" t="s">
        <v>67</v>
      </c>
      <c r="AN698" t="s">
        <v>1548</v>
      </c>
      <c r="AO698" t="s">
        <v>90</v>
      </c>
      <c r="AP698" t="s">
        <v>2328</v>
      </c>
      <c r="AQ698" t="str">
        <f t="shared" si="11"/>
        <v>506408440379yesMale436743Google Ads436154383059.9744.97310519.99314.996</v>
      </c>
      <c r="AR698">
        <f>COUNTIF(AQ$2:AQ698,AQ698)</f>
        <v>1</v>
      </c>
    </row>
    <row r="699" spans="1:44" x14ac:dyDescent="0.25">
      <c r="A699">
        <v>507</v>
      </c>
      <c r="B699">
        <v>452</v>
      </c>
      <c r="C699" s="4">
        <v>44038</v>
      </c>
      <c r="D699">
        <v>9</v>
      </c>
      <c r="E699" t="s">
        <v>41</v>
      </c>
      <c r="F699" t="s">
        <v>52</v>
      </c>
      <c r="G699" t="s">
        <v>55</v>
      </c>
      <c r="H699" t="s">
        <v>58</v>
      </c>
      <c r="I699" s="4">
        <v>43598</v>
      </c>
      <c r="J699">
        <v>3</v>
      </c>
      <c r="L699" s="4"/>
      <c r="M699" s="4"/>
      <c r="N699">
        <v>1</v>
      </c>
      <c r="O699" t="s">
        <v>67</v>
      </c>
      <c r="P699" t="s">
        <v>229</v>
      </c>
      <c r="Q699">
        <v>1</v>
      </c>
      <c r="R699" t="s">
        <v>557</v>
      </c>
      <c r="S699" t="s">
        <v>1030</v>
      </c>
      <c r="T699" t="s">
        <v>1513</v>
      </c>
      <c r="U699" t="s">
        <v>69</v>
      </c>
      <c r="V699" t="s">
        <v>1548</v>
      </c>
      <c r="W699">
        <v>29.99</v>
      </c>
      <c r="X699">
        <v>14.99</v>
      </c>
      <c r="Y699">
        <v>1</v>
      </c>
      <c r="Z699" t="s">
        <v>652</v>
      </c>
      <c r="AA699" t="s">
        <v>2352</v>
      </c>
      <c r="AF699" s="4"/>
      <c r="AG699" s="4"/>
      <c r="AH699" t="s">
        <v>67</v>
      </c>
      <c r="AI699" t="s">
        <v>229</v>
      </c>
      <c r="AJ699" t="s">
        <v>557</v>
      </c>
      <c r="AK699" t="s">
        <v>1030</v>
      </c>
      <c r="AL699" t="s">
        <v>1513</v>
      </c>
      <c r="AM699" t="s">
        <v>69</v>
      </c>
      <c r="AN699" t="s">
        <v>1548</v>
      </c>
      <c r="AO699" t="s">
        <v>652</v>
      </c>
      <c r="AP699" t="s">
        <v>2352</v>
      </c>
      <c r="AQ699" t="str">
        <f t="shared" si="11"/>
        <v>507452440389yesFemale43598329.9914.99317129.99114.9911</v>
      </c>
      <c r="AR699">
        <f>COUNTIF(AQ$2:AQ699,AQ699)</f>
        <v>1</v>
      </c>
    </row>
    <row r="700" spans="1:44" x14ac:dyDescent="0.25">
      <c r="A700">
        <v>508</v>
      </c>
      <c r="B700">
        <v>54</v>
      </c>
      <c r="C700" s="4">
        <v>44040</v>
      </c>
      <c r="D700">
        <v>11</v>
      </c>
      <c r="E700" t="s">
        <v>37</v>
      </c>
      <c r="F700" t="s">
        <v>48</v>
      </c>
      <c r="G700" t="s">
        <v>56</v>
      </c>
      <c r="H700" t="s">
        <v>57</v>
      </c>
      <c r="I700" s="4">
        <v>43891</v>
      </c>
      <c r="J700">
        <v>5</v>
      </c>
      <c r="K700" t="s">
        <v>60</v>
      </c>
      <c r="L700" s="4">
        <v>43831</v>
      </c>
      <c r="M700" s="4">
        <v>43921</v>
      </c>
      <c r="N700">
        <v>1</v>
      </c>
      <c r="O700" t="s">
        <v>80</v>
      </c>
      <c r="P700" t="s">
        <v>242</v>
      </c>
      <c r="Q700">
        <v>1</v>
      </c>
      <c r="R700" t="s">
        <v>709</v>
      </c>
      <c r="S700" t="s">
        <v>1250</v>
      </c>
      <c r="T700" t="s">
        <v>425</v>
      </c>
      <c r="U700" t="s">
        <v>69</v>
      </c>
      <c r="V700" t="s">
        <v>1548</v>
      </c>
      <c r="W700">
        <v>125</v>
      </c>
      <c r="X700">
        <v>14.99</v>
      </c>
      <c r="Y700">
        <v>1</v>
      </c>
      <c r="Z700" t="s">
        <v>79</v>
      </c>
      <c r="AA700" t="s">
        <v>2349</v>
      </c>
      <c r="AF700" s="4"/>
      <c r="AG700" s="4"/>
      <c r="AH700" t="s">
        <v>80</v>
      </c>
      <c r="AI700" t="s">
        <v>242</v>
      </c>
      <c r="AJ700" t="s">
        <v>709</v>
      </c>
      <c r="AK700" t="s">
        <v>1250</v>
      </c>
      <c r="AL700" t="s">
        <v>425</v>
      </c>
      <c r="AM700" t="s">
        <v>69</v>
      </c>
      <c r="AN700" t="s">
        <v>1548</v>
      </c>
      <c r="AO700" t="s">
        <v>79</v>
      </c>
      <c r="AP700" t="s">
        <v>2349</v>
      </c>
      <c r="AQ700" t="str">
        <f t="shared" si="11"/>
        <v>508544404011noMale438915Facebook438314392112514.99258125114.994</v>
      </c>
      <c r="AR700">
        <f>COUNTIF(AQ$2:AQ700,AQ700)</f>
        <v>1</v>
      </c>
    </row>
    <row r="701" spans="1:44" x14ac:dyDescent="0.25">
      <c r="A701">
        <v>509</v>
      </c>
      <c r="B701">
        <v>127</v>
      </c>
      <c r="C701" s="4">
        <v>44040</v>
      </c>
      <c r="D701">
        <v>5</v>
      </c>
      <c r="E701" t="s">
        <v>36</v>
      </c>
      <c r="F701" t="s">
        <v>47</v>
      </c>
      <c r="G701" t="s">
        <v>55</v>
      </c>
      <c r="H701" t="s">
        <v>58</v>
      </c>
      <c r="I701" s="4">
        <v>43587</v>
      </c>
      <c r="J701">
        <v>2</v>
      </c>
      <c r="L701" s="4"/>
      <c r="M701" s="4"/>
      <c r="N701">
        <v>1</v>
      </c>
      <c r="O701" t="s">
        <v>80</v>
      </c>
      <c r="P701" t="s">
        <v>242</v>
      </c>
      <c r="Q701">
        <v>1</v>
      </c>
      <c r="R701" t="s">
        <v>569</v>
      </c>
      <c r="S701" t="s">
        <v>1128</v>
      </c>
      <c r="T701" t="s">
        <v>1652</v>
      </c>
      <c r="U701" t="s">
        <v>69</v>
      </c>
      <c r="V701" t="s">
        <v>1548</v>
      </c>
      <c r="W701">
        <v>13.99</v>
      </c>
      <c r="X701">
        <v>14.99</v>
      </c>
      <c r="Y701">
        <v>1</v>
      </c>
      <c r="Z701" t="s">
        <v>79</v>
      </c>
      <c r="AA701" t="s">
        <v>2349</v>
      </c>
      <c r="AF701" s="4"/>
      <c r="AG701" s="4"/>
      <c r="AH701" t="s">
        <v>80</v>
      </c>
      <c r="AI701" t="s">
        <v>242</v>
      </c>
      <c r="AJ701" t="s">
        <v>569</v>
      </c>
      <c r="AK701" t="s">
        <v>1128</v>
      </c>
      <c r="AL701" t="s">
        <v>1652</v>
      </c>
      <c r="AM701" t="s">
        <v>69</v>
      </c>
      <c r="AN701" t="s">
        <v>1548</v>
      </c>
      <c r="AO701" t="s">
        <v>79</v>
      </c>
      <c r="AP701" t="s">
        <v>2349</v>
      </c>
      <c r="AQ701" t="str">
        <f t="shared" si="11"/>
        <v>509127440405yesFemale43587213.9914.9928813.99114.994</v>
      </c>
      <c r="AR701">
        <f>COUNTIF(AQ$2:AQ701,AQ701)</f>
        <v>1</v>
      </c>
    </row>
    <row r="702" spans="1:44" x14ac:dyDescent="0.25">
      <c r="A702">
        <v>510</v>
      </c>
      <c r="B702">
        <v>309</v>
      </c>
      <c r="C702" s="4">
        <v>44041</v>
      </c>
      <c r="D702">
        <v>10</v>
      </c>
      <c r="E702" t="s">
        <v>42</v>
      </c>
      <c r="F702" t="s">
        <v>53</v>
      </c>
      <c r="G702" t="s">
        <v>55</v>
      </c>
      <c r="H702" t="s">
        <v>58</v>
      </c>
      <c r="I702" s="4">
        <v>43830</v>
      </c>
      <c r="J702">
        <v>15</v>
      </c>
      <c r="K702" t="s">
        <v>62</v>
      </c>
      <c r="L702" s="4">
        <v>43615</v>
      </c>
      <c r="M702" s="4">
        <v>44413</v>
      </c>
      <c r="N702">
        <v>2</v>
      </c>
      <c r="O702" t="s">
        <v>172</v>
      </c>
      <c r="P702" t="s">
        <v>334</v>
      </c>
      <c r="Q702">
        <v>2</v>
      </c>
      <c r="R702" t="s">
        <v>711</v>
      </c>
      <c r="S702" t="s">
        <v>1252</v>
      </c>
      <c r="T702" t="s">
        <v>1770</v>
      </c>
      <c r="U702" t="s">
        <v>180</v>
      </c>
      <c r="V702" t="s">
        <v>2031</v>
      </c>
      <c r="W702">
        <v>274.97000000000003</v>
      </c>
      <c r="X702">
        <v>54.97</v>
      </c>
      <c r="Y702">
        <v>2</v>
      </c>
      <c r="Z702" t="s">
        <v>2095</v>
      </c>
      <c r="AA702" t="s">
        <v>2363</v>
      </c>
      <c r="AF702" s="4"/>
      <c r="AG702" s="4"/>
      <c r="AH702" t="s">
        <v>84</v>
      </c>
      <c r="AI702" t="s">
        <v>246</v>
      </c>
      <c r="AJ702" t="s">
        <v>438</v>
      </c>
      <c r="AK702" t="s">
        <v>1000</v>
      </c>
      <c r="AL702" t="s">
        <v>1532</v>
      </c>
      <c r="AM702" t="s">
        <v>80</v>
      </c>
      <c r="AN702" t="s">
        <v>1548</v>
      </c>
      <c r="AO702" t="s">
        <v>645</v>
      </c>
      <c r="AP702" t="s">
        <v>2347</v>
      </c>
      <c r="AQ702" t="str">
        <f t="shared" si="11"/>
        <v>5103094404110yesFemale4383015Organic4361544413274.9754.97981133.99214.9913</v>
      </c>
      <c r="AR702">
        <f>COUNTIF(AQ$2:AQ702,AQ702)</f>
        <v>1</v>
      </c>
    </row>
    <row r="703" spans="1:44" x14ac:dyDescent="0.25">
      <c r="A703">
        <v>510</v>
      </c>
      <c r="B703">
        <v>309</v>
      </c>
      <c r="C703" s="4">
        <v>44041</v>
      </c>
      <c r="D703">
        <v>10</v>
      </c>
      <c r="E703" t="s">
        <v>42</v>
      </c>
      <c r="F703" t="s">
        <v>53</v>
      </c>
      <c r="G703" t="s">
        <v>55</v>
      </c>
      <c r="H703" t="s">
        <v>58</v>
      </c>
      <c r="I703" s="4">
        <v>43830</v>
      </c>
      <c r="J703">
        <v>15</v>
      </c>
      <c r="K703" t="s">
        <v>62</v>
      </c>
      <c r="L703" s="4">
        <v>43615</v>
      </c>
      <c r="M703" s="4">
        <v>44413</v>
      </c>
      <c r="N703">
        <v>2</v>
      </c>
      <c r="O703" t="s">
        <v>172</v>
      </c>
      <c r="P703" t="s">
        <v>334</v>
      </c>
      <c r="Q703">
        <v>2</v>
      </c>
      <c r="R703" t="s">
        <v>711</v>
      </c>
      <c r="S703" t="s">
        <v>1252</v>
      </c>
      <c r="T703" t="s">
        <v>1770</v>
      </c>
      <c r="U703" t="s">
        <v>180</v>
      </c>
      <c r="V703" t="s">
        <v>2031</v>
      </c>
      <c r="W703">
        <v>274.97000000000003</v>
      </c>
      <c r="X703">
        <v>54.97</v>
      </c>
      <c r="Y703">
        <v>2</v>
      </c>
      <c r="Z703" t="s">
        <v>2095</v>
      </c>
      <c r="AA703" t="s">
        <v>2363</v>
      </c>
      <c r="AF703" s="4"/>
      <c r="AG703" s="4"/>
      <c r="AH703" t="s">
        <v>69</v>
      </c>
      <c r="AI703" t="s">
        <v>231</v>
      </c>
      <c r="AJ703" t="s">
        <v>448</v>
      </c>
      <c r="AK703" t="s">
        <v>1010</v>
      </c>
      <c r="AL703" t="s">
        <v>1540</v>
      </c>
      <c r="AM703" t="s">
        <v>69</v>
      </c>
      <c r="AN703" t="s">
        <v>1577</v>
      </c>
      <c r="AO703" t="s">
        <v>69</v>
      </c>
      <c r="AP703" t="s">
        <v>2360</v>
      </c>
      <c r="AQ703" t="str">
        <f t="shared" si="11"/>
        <v>5103094404110yesFemale4383015Organic4361544413274.9754.9711506.99124.991</v>
      </c>
      <c r="AR703">
        <f>COUNTIF(AQ$2:AQ703,AQ703)</f>
        <v>1</v>
      </c>
    </row>
    <row r="704" spans="1:44" x14ac:dyDescent="0.25">
      <c r="A704">
        <v>511</v>
      </c>
      <c r="B704">
        <v>317</v>
      </c>
      <c r="C704" s="4">
        <v>44041</v>
      </c>
      <c r="D704">
        <v>7</v>
      </c>
      <c r="E704" t="s">
        <v>35</v>
      </c>
      <c r="F704" t="s">
        <v>46</v>
      </c>
      <c r="G704" t="s">
        <v>55</v>
      </c>
      <c r="H704" t="s">
        <v>58</v>
      </c>
      <c r="I704" s="4">
        <v>43623</v>
      </c>
      <c r="J704">
        <v>3</v>
      </c>
      <c r="K704" t="s">
        <v>59</v>
      </c>
      <c r="L704" s="4">
        <v>43615</v>
      </c>
      <c r="M704" s="4">
        <v>43830</v>
      </c>
      <c r="N704">
        <v>1</v>
      </c>
      <c r="O704" t="s">
        <v>86</v>
      </c>
      <c r="P704" t="s">
        <v>248</v>
      </c>
      <c r="Q704">
        <v>1</v>
      </c>
      <c r="R704" t="s">
        <v>432</v>
      </c>
      <c r="S704" t="s">
        <v>995</v>
      </c>
      <c r="T704" t="s">
        <v>1527</v>
      </c>
      <c r="U704" t="s">
        <v>80</v>
      </c>
      <c r="V704" t="s">
        <v>1577</v>
      </c>
      <c r="W704">
        <v>73.98</v>
      </c>
      <c r="X704">
        <v>49.98</v>
      </c>
      <c r="Y704">
        <v>1</v>
      </c>
      <c r="Z704" t="s">
        <v>549</v>
      </c>
      <c r="AA704" t="s">
        <v>2362</v>
      </c>
      <c r="AF704" s="4"/>
      <c r="AG704" s="4"/>
      <c r="AH704" t="s">
        <v>86</v>
      </c>
      <c r="AI704" t="s">
        <v>248</v>
      </c>
      <c r="AJ704" t="s">
        <v>432</v>
      </c>
      <c r="AK704" t="s">
        <v>995</v>
      </c>
      <c r="AL704" t="s">
        <v>1527</v>
      </c>
      <c r="AM704" t="s">
        <v>80</v>
      </c>
      <c r="AN704" t="s">
        <v>1577</v>
      </c>
      <c r="AO704" t="s">
        <v>549</v>
      </c>
      <c r="AP704" t="s">
        <v>2362</v>
      </c>
      <c r="AQ704" t="str">
        <f t="shared" si="11"/>
        <v>511317440417yesFemale436233Google Ads436154383073.9849.9872136.99224.9922</v>
      </c>
      <c r="AR704">
        <f>COUNTIF(AQ$2:AQ704,AQ704)</f>
        <v>1</v>
      </c>
    </row>
    <row r="705" spans="1:44" x14ac:dyDescent="0.25">
      <c r="A705">
        <v>512</v>
      </c>
      <c r="B705">
        <v>381</v>
      </c>
      <c r="C705" s="4">
        <v>44041</v>
      </c>
      <c r="D705">
        <v>4</v>
      </c>
      <c r="E705" t="s">
        <v>40</v>
      </c>
      <c r="F705" t="s">
        <v>51</v>
      </c>
      <c r="G705" t="s">
        <v>55</v>
      </c>
      <c r="H705" t="s">
        <v>58</v>
      </c>
      <c r="I705" s="4">
        <v>43653</v>
      </c>
      <c r="J705">
        <v>2</v>
      </c>
      <c r="K705" t="s">
        <v>60</v>
      </c>
      <c r="L705" s="4">
        <v>43615</v>
      </c>
      <c r="M705" s="4">
        <v>43830</v>
      </c>
      <c r="N705">
        <v>1</v>
      </c>
      <c r="O705" t="s">
        <v>78</v>
      </c>
      <c r="P705" t="s">
        <v>240</v>
      </c>
      <c r="Q705">
        <v>1</v>
      </c>
      <c r="R705" t="s">
        <v>67</v>
      </c>
      <c r="S705" t="s">
        <v>1120</v>
      </c>
      <c r="T705" t="s">
        <v>1643</v>
      </c>
      <c r="U705" t="s">
        <v>69</v>
      </c>
      <c r="V705" t="s">
        <v>1548</v>
      </c>
      <c r="W705">
        <v>3.99</v>
      </c>
      <c r="X705">
        <v>14.99</v>
      </c>
      <c r="Y705">
        <v>1</v>
      </c>
      <c r="Z705" t="s">
        <v>469</v>
      </c>
      <c r="AA705" t="s">
        <v>2339</v>
      </c>
      <c r="AF705" s="4"/>
      <c r="AG705" s="4"/>
      <c r="AH705" t="s">
        <v>78</v>
      </c>
      <c r="AI705" t="s">
        <v>240</v>
      </c>
      <c r="AJ705" t="s">
        <v>67</v>
      </c>
      <c r="AK705" t="s">
        <v>1120</v>
      </c>
      <c r="AL705" t="s">
        <v>1643</v>
      </c>
      <c r="AM705" t="s">
        <v>69</v>
      </c>
      <c r="AN705" t="s">
        <v>1548</v>
      </c>
      <c r="AO705" t="s">
        <v>469</v>
      </c>
      <c r="AP705" t="s">
        <v>2339</v>
      </c>
      <c r="AQ705" t="str">
        <f t="shared" si="11"/>
        <v>512381440414yesFemale436532Facebook43615438303.9914.99833.99114.9923</v>
      </c>
      <c r="AR705">
        <f>COUNTIF(AQ$2:AQ705,AQ705)</f>
        <v>1</v>
      </c>
    </row>
    <row r="706" spans="1:44" x14ac:dyDescent="0.25">
      <c r="A706">
        <v>513</v>
      </c>
      <c r="B706">
        <v>275</v>
      </c>
      <c r="C706" s="4">
        <v>44042</v>
      </c>
      <c r="D706">
        <v>5</v>
      </c>
      <c r="E706" t="s">
        <v>36</v>
      </c>
      <c r="F706" t="s">
        <v>47</v>
      </c>
      <c r="G706" t="s">
        <v>55</v>
      </c>
      <c r="H706" t="s">
        <v>58</v>
      </c>
      <c r="I706" s="4">
        <v>43820</v>
      </c>
      <c r="J706">
        <v>2</v>
      </c>
      <c r="K706" t="s">
        <v>60</v>
      </c>
      <c r="L706" s="4">
        <v>43615</v>
      </c>
      <c r="M706" s="4">
        <v>43830</v>
      </c>
      <c r="N706">
        <v>1</v>
      </c>
      <c r="O706" t="s">
        <v>65</v>
      </c>
      <c r="P706" t="s">
        <v>227</v>
      </c>
      <c r="Q706">
        <v>1</v>
      </c>
      <c r="R706" t="s">
        <v>545</v>
      </c>
      <c r="S706" t="s">
        <v>1106</v>
      </c>
      <c r="T706" t="s">
        <v>1632</v>
      </c>
      <c r="U706" t="s">
        <v>80</v>
      </c>
      <c r="V706" t="s">
        <v>1517</v>
      </c>
      <c r="W706">
        <v>640</v>
      </c>
      <c r="X706">
        <v>39.979999999999997</v>
      </c>
      <c r="Y706">
        <v>1</v>
      </c>
      <c r="Z706" t="s">
        <v>431</v>
      </c>
      <c r="AA706" t="s">
        <v>2326</v>
      </c>
      <c r="AF706" s="4"/>
      <c r="AG706" s="4"/>
      <c r="AH706" t="s">
        <v>65</v>
      </c>
      <c r="AI706" t="s">
        <v>227</v>
      </c>
      <c r="AJ706" t="s">
        <v>545</v>
      </c>
      <c r="AK706" t="s">
        <v>1106</v>
      </c>
      <c r="AL706" t="s">
        <v>1632</v>
      </c>
      <c r="AM706" t="s">
        <v>80</v>
      </c>
      <c r="AN706" t="s">
        <v>1517</v>
      </c>
      <c r="AO706" t="s">
        <v>431</v>
      </c>
      <c r="AP706" t="s">
        <v>2326</v>
      </c>
      <c r="AQ706" t="str">
        <f t="shared" si="11"/>
        <v>513275440425yesFemale438202Facebook436154383064039.981042320219.9924</v>
      </c>
      <c r="AR706">
        <f>COUNTIF(AQ$2:AQ706,AQ706)</f>
        <v>1</v>
      </c>
    </row>
    <row r="707" spans="1:44" x14ac:dyDescent="0.25">
      <c r="A707">
        <v>514</v>
      </c>
      <c r="B707">
        <v>371</v>
      </c>
      <c r="C707" s="4">
        <v>44042</v>
      </c>
      <c r="D707">
        <v>1</v>
      </c>
      <c r="E707" t="s">
        <v>39</v>
      </c>
      <c r="F707" t="s">
        <v>50</v>
      </c>
      <c r="G707" t="s">
        <v>56</v>
      </c>
      <c r="H707" t="s">
        <v>57</v>
      </c>
      <c r="I707" s="4">
        <v>43827</v>
      </c>
      <c r="J707">
        <v>1</v>
      </c>
      <c r="K707" t="s">
        <v>61</v>
      </c>
      <c r="L707" s="4">
        <v>43615</v>
      </c>
      <c r="M707" s="4">
        <v>43830</v>
      </c>
      <c r="N707">
        <v>1</v>
      </c>
      <c r="O707" t="s">
        <v>69</v>
      </c>
      <c r="P707" t="s">
        <v>231</v>
      </c>
      <c r="Q707">
        <v>1</v>
      </c>
      <c r="R707" t="s">
        <v>393</v>
      </c>
      <c r="S707" t="s">
        <v>955</v>
      </c>
      <c r="T707" t="s">
        <v>1489</v>
      </c>
      <c r="U707" t="s">
        <v>67</v>
      </c>
      <c r="V707" t="s">
        <v>1517</v>
      </c>
      <c r="W707">
        <v>86.85</v>
      </c>
      <c r="X707">
        <v>59.97</v>
      </c>
      <c r="Y707">
        <v>1</v>
      </c>
      <c r="Z707" t="s">
        <v>78</v>
      </c>
      <c r="AA707" t="s">
        <v>2330</v>
      </c>
      <c r="AF707" s="4"/>
      <c r="AG707" s="4"/>
      <c r="AH707" t="s">
        <v>69</v>
      </c>
      <c r="AI707" t="s">
        <v>231</v>
      </c>
      <c r="AJ707" t="s">
        <v>393</v>
      </c>
      <c r="AK707" t="s">
        <v>955</v>
      </c>
      <c r="AL707" t="s">
        <v>1489</v>
      </c>
      <c r="AM707" t="s">
        <v>67</v>
      </c>
      <c r="AN707" t="s">
        <v>1517</v>
      </c>
      <c r="AO707" t="s">
        <v>78</v>
      </c>
      <c r="AP707" t="s">
        <v>2330</v>
      </c>
      <c r="AQ707" t="str">
        <f t="shared" si="11"/>
        <v>514371440421noMale438271YouTube436154383086.8559.9711828.95319.998</v>
      </c>
      <c r="AR707">
        <f>COUNTIF(AQ$2:AQ707,AQ707)</f>
        <v>1</v>
      </c>
    </row>
    <row r="708" spans="1:44" x14ac:dyDescent="0.25">
      <c r="A708">
        <v>515</v>
      </c>
      <c r="B708">
        <v>362</v>
      </c>
      <c r="C708" s="4">
        <v>44043</v>
      </c>
      <c r="D708">
        <v>9</v>
      </c>
      <c r="E708" t="s">
        <v>41</v>
      </c>
      <c r="F708" t="s">
        <v>52</v>
      </c>
      <c r="G708" t="s">
        <v>56</v>
      </c>
      <c r="H708" t="s">
        <v>57</v>
      </c>
      <c r="I708" s="4">
        <v>43718</v>
      </c>
      <c r="J708">
        <v>2</v>
      </c>
      <c r="K708" t="s">
        <v>60</v>
      </c>
      <c r="L708" s="4">
        <v>43615</v>
      </c>
      <c r="M708" s="4">
        <v>43830</v>
      </c>
      <c r="N708">
        <v>1</v>
      </c>
      <c r="O708" t="s">
        <v>79</v>
      </c>
      <c r="P708" t="s">
        <v>241</v>
      </c>
      <c r="Q708">
        <v>1</v>
      </c>
      <c r="R708" t="s">
        <v>403</v>
      </c>
      <c r="S708" t="s">
        <v>965</v>
      </c>
      <c r="T708" t="s">
        <v>422</v>
      </c>
      <c r="U708" t="s">
        <v>67</v>
      </c>
      <c r="V708" t="s">
        <v>1548</v>
      </c>
      <c r="W708">
        <v>360</v>
      </c>
      <c r="X708">
        <v>44.97</v>
      </c>
      <c r="Y708">
        <v>1</v>
      </c>
      <c r="Z708" t="s">
        <v>455</v>
      </c>
      <c r="AA708" t="s">
        <v>2340</v>
      </c>
      <c r="AF708" s="4"/>
      <c r="AG708" s="4"/>
      <c r="AH708" t="s">
        <v>79</v>
      </c>
      <c r="AI708" t="s">
        <v>241</v>
      </c>
      <c r="AJ708" t="s">
        <v>403</v>
      </c>
      <c r="AK708" t="s">
        <v>965</v>
      </c>
      <c r="AL708" t="s">
        <v>422</v>
      </c>
      <c r="AM708" t="s">
        <v>67</v>
      </c>
      <c r="AN708" t="s">
        <v>1548</v>
      </c>
      <c r="AO708" t="s">
        <v>455</v>
      </c>
      <c r="AP708" t="s">
        <v>2340</v>
      </c>
      <c r="AQ708" t="str">
        <f t="shared" si="11"/>
        <v>515362440439noMale437182Facebook436154383036044.97438120314.9915</v>
      </c>
      <c r="AR708">
        <f>COUNTIF(AQ$2:AQ708,AQ708)</f>
        <v>1</v>
      </c>
    </row>
    <row r="709" spans="1:44" x14ac:dyDescent="0.25">
      <c r="A709">
        <v>516</v>
      </c>
      <c r="B709">
        <v>404</v>
      </c>
      <c r="C709" s="4">
        <v>44044</v>
      </c>
      <c r="D709">
        <v>7</v>
      </c>
      <c r="E709" t="s">
        <v>35</v>
      </c>
      <c r="F709" t="s">
        <v>46</v>
      </c>
      <c r="G709" t="s">
        <v>55</v>
      </c>
      <c r="H709" t="s">
        <v>58</v>
      </c>
      <c r="I709" s="4">
        <v>43699</v>
      </c>
      <c r="J709">
        <v>2</v>
      </c>
      <c r="K709" t="s">
        <v>60</v>
      </c>
      <c r="L709" s="4">
        <v>43615</v>
      </c>
      <c r="M709" s="4">
        <v>43830</v>
      </c>
      <c r="N709">
        <v>1</v>
      </c>
      <c r="O709" t="s">
        <v>86</v>
      </c>
      <c r="P709" t="s">
        <v>248</v>
      </c>
      <c r="Q709">
        <v>1</v>
      </c>
      <c r="R709" t="s">
        <v>584</v>
      </c>
      <c r="S709" t="s">
        <v>1062</v>
      </c>
      <c r="T709" t="s">
        <v>1665</v>
      </c>
      <c r="U709" t="s">
        <v>80</v>
      </c>
      <c r="V709" t="s">
        <v>1577</v>
      </c>
      <c r="W709">
        <v>123.94</v>
      </c>
      <c r="X709">
        <v>49.98</v>
      </c>
      <c r="Y709">
        <v>1</v>
      </c>
      <c r="Z709" t="s">
        <v>530</v>
      </c>
      <c r="AA709" t="s">
        <v>2367</v>
      </c>
      <c r="AF709" s="4"/>
      <c r="AG709" s="4"/>
      <c r="AH709" t="s">
        <v>86</v>
      </c>
      <c r="AI709" t="s">
        <v>248</v>
      </c>
      <c r="AJ709" t="s">
        <v>584</v>
      </c>
      <c r="AK709" t="s">
        <v>1062</v>
      </c>
      <c r="AL709" t="s">
        <v>1665</v>
      </c>
      <c r="AM709" t="s">
        <v>80</v>
      </c>
      <c r="AN709" t="s">
        <v>1577</v>
      </c>
      <c r="AO709" t="s">
        <v>530</v>
      </c>
      <c r="AP709" t="s">
        <v>2367</v>
      </c>
      <c r="AQ709" t="str">
        <f t="shared" si="11"/>
        <v>516404440447yesFemale436992Facebook4361543830123.9449.9878261.97224.9916</v>
      </c>
      <c r="AR709">
        <f>COUNTIF(AQ$2:AQ709,AQ709)</f>
        <v>1</v>
      </c>
    </row>
    <row r="710" spans="1:44" x14ac:dyDescent="0.25">
      <c r="A710">
        <v>517</v>
      </c>
      <c r="B710">
        <v>466</v>
      </c>
      <c r="C710" s="4">
        <v>44044</v>
      </c>
      <c r="D710">
        <v>3</v>
      </c>
      <c r="E710" t="s">
        <v>34</v>
      </c>
      <c r="F710" t="s">
        <v>45</v>
      </c>
      <c r="G710" t="s">
        <v>56</v>
      </c>
      <c r="H710" t="s">
        <v>57</v>
      </c>
      <c r="I710" s="4">
        <v>43970</v>
      </c>
      <c r="J710">
        <v>7</v>
      </c>
      <c r="K710" t="s">
        <v>61</v>
      </c>
      <c r="L710" s="4">
        <v>43915</v>
      </c>
      <c r="M710" s="4">
        <v>44012</v>
      </c>
      <c r="N710">
        <v>2</v>
      </c>
      <c r="O710" t="s">
        <v>173</v>
      </c>
      <c r="P710" t="s">
        <v>335</v>
      </c>
      <c r="Q710">
        <v>2</v>
      </c>
      <c r="R710" t="s">
        <v>712</v>
      </c>
      <c r="S710" t="s">
        <v>1253</v>
      </c>
      <c r="T710" t="s">
        <v>1771</v>
      </c>
      <c r="U710" t="s">
        <v>75</v>
      </c>
      <c r="V710" t="s">
        <v>2031</v>
      </c>
      <c r="W710">
        <v>161.94999999999999</v>
      </c>
      <c r="X710">
        <v>104.95</v>
      </c>
      <c r="Y710">
        <v>2</v>
      </c>
      <c r="Z710" t="s">
        <v>2209</v>
      </c>
      <c r="AA710" t="s">
        <v>2498</v>
      </c>
      <c r="AF710" s="4"/>
      <c r="AG710" s="4"/>
      <c r="AH710" t="s">
        <v>78</v>
      </c>
      <c r="AI710" t="s">
        <v>240</v>
      </c>
      <c r="AJ710" t="s">
        <v>904</v>
      </c>
      <c r="AK710" t="s">
        <v>1191</v>
      </c>
      <c r="AL710" t="s">
        <v>1490</v>
      </c>
      <c r="AM710" t="s">
        <v>80</v>
      </c>
      <c r="AN710" t="s">
        <v>1548</v>
      </c>
      <c r="AO710" t="s">
        <v>469</v>
      </c>
      <c r="AP710" t="s">
        <v>2339</v>
      </c>
      <c r="AQ710" t="str">
        <f t="shared" si="11"/>
        <v>517466440443noMale439707YouTube4391544012161.95104.958868.99214.9923</v>
      </c>
      <c r="AR710">
        <f>COUNTIF(AQ$2:AQ710,AQ710)</f>
        <v>1</v>
      </c>
    </row>
    <row r="711" spans="1:44" x14ac:dyDescent="0.25">
      <c r="A711">
        <v>517</v>
      </c>
      <c r="B711">
        <v>466</v>
      </c>
      <c r="C711" s="4">
        <v>44044</v>
      </c>
      <c r="D711">
        <v>3</v>
      </c>
      <c r="E711" t="s">
        <v>34</v>
      </c>
      <c r="F711" t="s">
        <v>45</v>
      </c>
      <c r="G711" t="s">
        <v>56</v>
      </c>
      <c r="H711" t="s">
        <v>57</v>
      </c>
      <c r="I711" s="4">
        <v>43970</v>
      </c>
      <c r="J711">
        <v>7</v>
      </c>
      <c r="K711" t="s">
        <v>61</v>
      </c>
      <c r="L711" s="4">
        <v>43915</v>
      </c>
      <c r="M711" s="4">
        <v>44012</v>
      </c>
      <c r="N711">
        <v>2</v>
      </c>
      <c r="O711" t="s">
        <v>173</v>
      </c>
      <c r="P711" t="s">
        <v>335</v>
      </c>
      <c r="Q711">
        <v>2</v>
      </c>
      <c r="R711" t="s">
        <v>712</v>
      </c>
      <c r="S711" t="s">
        <v>1253</v>
      </c>
      <c r="T711" t="s">
        <v>1771</v>
      </c>
      <c r="U711" t="s">
        <v>75</v>
      </c>
      <c r="V711" t="s">
        <v>2031</v>
      </c>
      <c r="W711">
        <v>161.94999999999999</v>
      </c>
      <c r="X711">
        <v>104.95</v>
      </c>
      <c r="Y711">
        <v>2</v>
      </c>
      <c r="Z711" t="s">
        <v>2209</v>
      </c>
      <c r="AA711" t="s">
        <v>2498</v>
      </c>
      <c r="AF711" s="4"/>
      <c r="AG711" s="4"/>
      <c r="AH711" t="s">
        <v>69</v>
      </c>
      <c r="AI711" t="s">
        <v>231</v>
      </c>
      <c r="AJ711" t="s">
        <v>720</v>
      </c>
      <c r="AK711" t="s">
        <v>1262</v>
      </c>
      <c r="AL711" t="s">
        <v>1780</v>
      </c>
      <c r="AM711" t="s">
        <v>67</v>
      </c>
      <c r="AN711" t="s">
        <v>1577</v>
      </c>
      <c r="AO711" t="s">
        <v>67</v>
      </c>
      <c r="AP711" t="s">
        <v>2373</v>
      </c>
      <c r="AQ711" t="str">
        <f t="shared" si="11"/>
        <v>517466440443noMale439707YouTube4391544012161.95104.95115947.99324.993</v>
      </c>
      <c r="AR711">
        <f>COUNTIF(AQ$2:AQ711,AQ711)</f>
        <v>1</v>
      </c>
    </row>
    <row r="712" spans="1:44" x14ac:dyDescent="0.25">
      <c r="A712">
        <v>518</v>
      </c>
      <c r="B712">
        <v>330</v>
      </c>
      <c r="C712" s="4">
        <v>44045</v>
      </c>
      <c r="D712">
        <v>10</v>
      </c>
      <c r="E712" t="s">
        <v>42</v>
      </c>
      <c r="F712" t="s">
        <v>53</v>
      </c>
      <c r="G712" t="s">
        <v>55</v>
      </c>
      <c r="H712" t="s">
        <v>57</v>
      </c>
      <c r="I712" s="4">
        <v>43890</v>
      </c>
      <c r="J712">
        <v>5</v>
      </c>
      <c r="K712" t="s">
        <v>60</v>
      </c>
      <c r="L712" s="4">
        <v>43831</v>
      </c>
      <c r="M712" s="4">
        <v>43921</v>
      </c>
      <c r="N712">
        <v>1</v>
      </c>
      <c r="O712" t="s">
        <v>80</v>
      </c>
      <c r="P712" t="s">
        <v>242</v>
      </c>
      <c r="Q712">
        <v>1</v>
      </c>
      <c r="R712" t="s">
        <v>84</v>
      </c>
      <c r="S712" t="s">
        <v>990</v>
      </c>
      <c r="T712" t="s">
        <v>1523</v>
      </c>
      <c r="U712" t="s">
        <v>80</v>
      </c>
      <c r="V712" t="s">
        <v>1548</v>
      </c>
      <c r="W712">
        <v>20.98</v>
      </c>
      <c r="X712">
        <v>29.98</v>
      </c>
      <c r="Y712">
        <v>1</v>
      </c>
      <c r="Z712" t="s">
        <v>79</v>
      </c>
      <c r="AA712" t="s">
        <v>2349</v>
      </c>
      <c r="AF712" s="4"/>
      <c r="AG712" s="4"/>
      <c r="AH712" t="s">
        <v>80</v>
      </c>
      <c r="AI712" t="s">
        <v>242</v>
      </c>
      <c r="AJ712" t="s">
        <v>84</v>
      </c>
      <c r="AK712" t="s">
        <v>990</v>
      </c>
      <c r="AL712" t="s">
        <v>1523</v>
      </c>
      <c r="AM712" t="s">
        <v>80</v>
      </c>
      <c r="AN712" t="s">
        <v>1548</v>
      </c>
      <c r="AO712" t="s">
        <v>79</v>
      </c>
      <c r="AP712" t="s">
        <v>2349</v>
      </c>
      <c r="AQ712" t="str">
        <f t="shared" si="11"/>
        <v>5183304404510yesMale438905Facebook438314392120.9829.982910.49214.994</v>
      </c>
      <c r="AR712">
        <f>COUNTIF(AQ$2:AQ712,AQ712)</f>
        <v>1</v>
      </c>
    </row>
    <row r="713" spans="1:44" x14ac:dyDescent="0.25">
      <c r="A713">
        <v>519</v>
      </c>
      <c r="B713">
        <v>33</v>
      </c>
      <c r="C713" s="4">
        <v>44046</v>
      </c>
      <c r="D713">
        <v>3</v>
      </c>
      <c r="E713" t="s">
        <v>34</v>
      </c>
      <c r="F713" t="s">
        <v>45</v>
      </c>
      <c r="G713" t="s">
        <v>55</v>
      </c>
      <c r="H713" t="s">
        <v>57</v>
      </c>
      <c r="I713" s="4">
        <v>43882</v>
      </c>
      <c r="J713">
        <v>5</v>
      </c>
      <c r="K713" t="s">
        <v>60</v>
      </c>
      <c r="L713" s="4">
        <v>43831</v>
      </c>
      <c r="M713" s="4">
        <v>43921</v>
      </c>
      <c r="N713">
        <v>1</v>
      </c>
      <c r="O713" t="s">
        <v>69</v>
      </c>
      <c r="P713" t="s">
        <v>231</v>
      </c>
      <c r="Q713">
        <v>1</v>
      </c>
      <c r="R713" t="s">
        <v>428</v>
      </c>
      <c r="S713" t="s">
        <v>991</v>
      </c>
      <c r="T713" t="s">
        <v>1524</v>
      </c>
      <c r="U713" t="s">
        <v>69</v>
      </c>
      <c r="V713" t="s">
        <v>1577</v>
      </c>
      <c r="W713">
        <v>929.99</v>
      </c>
      <c r="X713">
        <v>24.99</v>
      </c>
      <c r="Y713">
        <v>1</v>
      </c>
      <c r="Z713" t="s">
        <v>69</v>
      </c>
      <c r="AA713" t="s">
        <v>2360</v>
      </c>
      <c r="AF713" s="4"/>
      <c r="AG713" s="4"/>
      <c r="AH713" t="s">
        <v>69</v>
      </c>
      <c r="AI713" t="s">
        <v>231</v>
      </c>
      <c r="AJ713" t="s">
        <v>428</v>
      </c>
      <c r="AK713" t="s">
        <v>991</v>
      </c>
      <c r="AL713" t="s">
        <v>1524</v>
      </c>
      <c r="AM713" t="s">
        <v>69</v>
      </c>
      <c r="AN713" t="s">
        <v>1577</v>
      </c>
      <c r="AO713" t="s">
        <v>69</v>
      </c>
      <c r="AP713" t="s">
        <v>2360</v>
      </c>
      <c r="AQ713" t="str">
        <f t="shared" si="11"/>
        <v>51933440463yesMale438825Facebook4383143921929.9924.991151929.99124.991</v>
      </c>
      <c r="AR713">
        <f>COUNTIF(AQ$2:AQ713,AQ713)</f>
        <v>1</v>
      </c>
    </row>
    <row r="714" spans="1:44" x14ac:dyDescent="0.25">
      <c r="A714">
        <v>520</v>
      </c>
      <c r="B714">
        <v>122</v>
      </c>
      <c r="C714" s="4">
        <v>44046</v>
      </c>
      <c r="D714">
        <v>3</v>
      </c>
      <c r="E714" t="s">
        <v>34</v>
      </c>
      <c r="F714" t="s">
        <v>45</v>
      </c>
      <c r="G714" t="s">
        <v>55</v>
      </c>
      <c r="H714" t="s">
        <v>57</v>
      </c>
      <c r="I714" s="4">
        <v>43708</v>
      </c>
      <c r="J714">
        <v>1</v>
      </c>
      <c r="K714" t="s">
        <v>61</v>
      </c>
      <c r="L714" s="4">
        <v>43615</v>
      </c>
      <c r="M714" s="4">
        <v>43830</v>
      </c>
      <c r="N714">
        <v>1</v>
      </c>
      <c r="O714" t="s">
        <v>65</v>
      </c>
      <c r="P714" t="s">
        <v>227</v>
      </c>
      <c r="Q714">
        <v>1</v>
      </c>
      <c r="R714" t="s">
        <v>435</v>
      </c>
      <c r="S714" t="s">
        <v>997</v>
      </c>
      <c r="T714" t="s">
        <v>1529</v>
      </c>
      <c r="U714" t="s">
        <v>80</v>
      </c>
      <c r="V714" t="s">
        <v>1517</v>
      </c>
      <c r="W714">
        <v>99.98</v>
      </c>
      <c r="X714">
        <v>39.979999999999997</v>
      </c>
      <c r="Y714">
        <v>1</v>
      </c>
      <c r="Z714" t="s">
        <v>431</v>
      </c>
      <c r="AA714" t="s">
        <v>2326</v>
      </c>
      <c r="AF714" s="4"/>
      <c r="AG714" s="4"/>
      <c r="AH714" t="s">
        <v>65</v>
      </c>
      <c r="AI714" t="s">
        <v>227</v>
      </c>
      <c r="AJ714" t="s">
        <v>435</v>
      </c>
      <c r="AK714" t="s">
        <v>997</v>
      </c>
      <c r="AL714" t="s">
        <v>1529</v>
      </c>
      <c r="AM714" t="s">
        <v>80</v>
      </c>
      <c r="AN714" t="s">
        <v>1517</v>
      </c>
      <c r="AO714" t="s">
        <v>431</v>
      </c>
      <c r="AP714" t="s">
        <v>2326</v>
      </c>
      <c r="AQ714" t="str">
        <f t="shared" si="11"/>
        <v>520122440463yesMale437081YouTube436154383099.9839.98102949.99219.9924</v>
      </c>
      <c r="AR714">
        <f>COUNTIF(AQ$2:AQ714,AQ714)</f>
        <v>1</v>
      </c>
    </row>
    <row r="715" spans="1:44" x14ac:dyDescent="0.25">
      <c r="A715">
        <v>521</v>
      </c>
      <c r="B715">
        <v>436</v>
      </c>
      <c r="C715" s="4">
        <v>44046</v>
      </c>
      <c r="D715">
        <v>5</v>
      </c>
      <c r="E715" t="s">
        <v>36</v>
      </c>
      <c r="F715" t="s">
        <v>47</v>
      </c>
      <c r="G715" t="s">
        <v>56</v>
      </c>
      <c r="H715" t="s">
        <v>57</v>
      </c>
      <c r="I715" s="4">
        <v>43568</v>
      </c>
      <c r="J715">
        <v>1</v>
      </c>
      <c r="L715" s="4"/>
      <c r="M715" s="4"/>
      <c r="N715">
        <v>2</v>
      </c>
      <c r="O715" t="s">
        <v>157</v>
      </c>
      <c r="P715" t="s">
        <v>319</v>
      </c>
      <c r="Q715">
        <v>2</v>
      </c>
      <c r="R715" t="s">
        <v>713</v>
      </c>
      <c r="S715" t="s">
        <v>1254</v>
      </c>
      <c r="T715" t="s">
        <v>1772</v>
      </c>
      <c r="U715" t="s">
        <v>85</v>
      </c>
      <c r="V715" t="s">
        <v>2042</v>
      </c>
      <c r="W715">
        <v>275.49</v>
      </c>
      <c r="X715">
        <v>34.97</v>
      </c>
      <c r="Y715">
        <v>2</v>
      </c>
      <c r="Z715" t="s">
        <v>2128</v>
      </c>
      <c r="AA715" t="s">
        <v>2403</v>
      </c>
      <c r="AF715" s="4"/>
      <c r="AG715" s="4"/>
      <c r="AH715" t="s">
        <v>80</v>
      </c>
      <c r="AI715" t="s">
        <v>242</v>
      </c>
      <c r="AJ715" t="s">
        <v>509</v>
      </c>
      <c r="AK715" t="s">
        <v>1072</v>
      </c>
      <c r="AL715" t="s">
        <v>1599</v>
      </c>
      <c r="AM715" t="s">
        <v>69</v>
      </c>
      <c r="AN715" t="s">
        <v>1548</v>
      </c>
      <c r="AO715" t="s">
        <v>79</v>
      </c>
      <c r="AP715" t="s">
        <v>2349</v>
      </c>
      <c r="AQ715" t="str">
        <f t="shared" si="11"/>
        <v>521436440465noMale435681275.4934.97285249.99114.994</v>
      </c>
      <c r="AR715">
        <f>COUNTIF(AQ$2:AQ715,AQ715)</f>
        <v>1</v>
      </c>
    </row>
    <row r="716" spans="1:44" x14ac:dyDescent="0.25">
      <c r="A716">
        <v>521</v>
      </c>
      <c r="B716">
        <v>436</v>
      </c>
      <c r="C716" s="4">
        <v>44046</v>
      </c>
      <c r="D716">
        <v>5</v>
      </c>
      <c r="E716" t="s">
        <v>36</v>
      </c>
      <c r="F716" t="s">
        <v>47</v>
      </c>
      <c r="G716" t="s">
        <v>56</v>
      </c>
      <c r="H716" t="s">
        <v>57</v>
      </c>
      <c r="I716" s="4">
        <v>43568</v>
      </c>
      <c r="J716">
        <v>1</v>
      </c>
      <c r="L716" s="4"/>
      <c r="M716" s="4"/>
      <c r="N716">
        <v>2</v>
      </c>
      <c r="O716" t="s">
        <v>157</v>
      </c>
      <c r="P716" t="s">
        <v>319</v>
      </c>
      <c r="Q716">
        <v>2</v>
      </c>
      <c r="R716" t="s">
        <v>713</v>
      </c>
      <c r="S716" t="s">
        <v>1254</v>
      </c>
      <c r="T716" t="s">
        <v>1772</v>
      </c>
      <c r="U716" t="s">
        <v>85</v>
      </c>
      <c r="V716" t="s">
        <v>2042</v>
      </c>
      <c r="W716">
        <v>275.49</v>
      </c>
      <c r="X716">
        <v>34.97</v>
      </c>
      <c r="Y716">
        <v>2</v>
      </c>
      <c r="Z716" t="s">
        <v>2128</v>
      </c>
      <c r="AA716" t="s">
        <v>2403</v>
      </c>
      <c r="AF716" s="4"/>
      <c r="AG716" s="4"/>
      <c r="AH716" t="s">
        <v>90</v>
      </c>
      <c r="AI716" t="s">
        <v>252</v>
      </c>
      <c r="AJ716" t="s">
        <v>497</v>
      </c>
      <c r="AK716" t="s">
        <v>1060</v>
      </c>
      <c r="AL716" t="s">
        <v>1589</v>
      </c>
      <c r="AM716" t="s">
        <v>80</v>
      </c>
      <c r="AN716" t="s">
        <v>1562</v>
      </c>
      <c r="AO716" t="s">
        <v>410</v>
      </c>
      <c r="AP716" t="s">
        <v>2359</v>
      </c>
      <c r="AQ716" t="str">
        <f t="shared" si="11"/>
        <v>521436440465noMale435681275.4934.9766512.7529.9920</v>
      </c>
      <c r="AR716">
        <f>COUNTIF(AQ$2:AQ716,AQ716)</f>
        <v>1</v>
      </c>
    </row>
    <row r="717" spans="1:44" x14ac:dyDescent="0.25">
      <c r="A717">
        <v>522</v>
      </c>
      <c r="B717">
        <v>6</v>
      </c>
      <c r="C717" s="4">
        <v>44047</v>
      </c>
      <c r="D717">
        <v>9</v>
      </c>
      <c r="E717" t="s">
        <v>41</v>
      </c>
      <c r="F717" t="s">
        <v>52</v>
      </c>
      <c r="G717" t="s">
        <v>55</v>
      </c>
      <c r="H717" t="s">
        <v>57</v>
      </c>
      <c r="I717" s="4">
        <v>43739</v>
      </c>
      <c r="J717">
        <v>2</v>
      </c>
      <c r="K717" t="s">
        <v>60</v>
      </c>
      <c r="L717" s="4">
        <v>43615</v>
      </c>
      <c r="M717" s="4">
        <v>43830</v>
      </c>
      <c r="N717">
        <v>1</v>
      </c>
      <c r="O717" t="s">
        <v>90</v>
      </c>
      <c r="P717" t="s">
        <v>252</v>
      </c>
      <c r="Q717">
        <v>1</v>
      </c>
      <c r="R717" t="s">
        <v>647</v>
      </c>
      <c r="S717" t="s">
        <v>1094</v>
      </c>
      <c r="T717" t="s">
        <v>1610</v>
      </c>
      <c r="U717" t="s">
        <v>67</v>
      </c>
      <c r="V717" t="s">
        <v>1562</v>
      </c>
      <c r="W717">
        <v>38.97</v>
      </c>
      <c r="X717">
        <v>29.97</v>
      </c>
      <c r="Y717">
        <v>1</v>
      </c>
      <c r="Z717" t="s">
        <v>410</v>
      </c>
      <c r="AA717" t="s">
        <v>2359</v>
      </c>
      <c r="AF717" s="4"/>
      <c r="AG717" s="4"/>
      <c r="AH717" t="s">
        <v>90</v>
      </c>
      <c r="AI717" t="s">
        <v>252</v>
      </c>
      <c r="AJ717" t="s">
        <v>647</v>
      </c>
      <c r="AK717" t="s">
        <v>1094</v>
      </c>
      <c r="AL717" t="s">
        <v>1610</v>
      </c>
      <c r="AM717" t="s">
        <v>67</v>
      </c>
      <c r="AN717" t="s">
        <v>1562</v>
      </c>
      <c r="AO717" t="s">
        <v>410</v>
      </c>
      <c r="AP717" t="s">
        <v>2359</v>
      </c>
      <c r="AQ717" t="str">
        <f t="shared" si="11"/>
        <v>5226440479yesMale437392Facebook436154383038.9729.9767312.9939.9920</v>
      </c>
      <c r="AR717">
        <f>COUNTIF(AQ$2:AQ717,AQ717)</f>
        <v>1</v>
      </c>
    </row>
    <row r="718" spans="1:44" x14ac:dyDescent="0.25">
      <c r="A718">
        <v>523</v>
      </c>
      <c r="B718">
        <v>257</v>
      </c>
      <c r="C718" s="4">
        <v>44047</v>
      </c>
      <c r="D718">
        <v>2</v>
      </c>
      <c r="E718" t="s">
        <v>38</v>
      </c>
      <c r="F718" t="s">
        <v>49</v>
      </c>
      <c r="G718" t="s">
        <v>56</v>
      </c>
      <c r="H718" t="s">
        <v>57</v>
      </c>
      <c r="I718" s="4">
        <v>43662</v>
      </c>
      <c r="J718">
        <v>2</v>
      </c>
      <c r="K718" t="s">
        <v>60</v>
      </c>
      <c r="L718" s="4">
        <v>43615</v>
      </c>
      <c r="M718" s="4">
        <v>43830</v>
      </c>
      <c r="N718">
        <v>1</v>
      </c>
      <c r="O718" t="s">
        <v>90</v>
      </c>
      <c r="P718" t="s">
        <v>252</v>
      </c>
      <c r="Q718">
        <v>1</v>
      </c>
      <c r="R718" t="s">
        <v>90</v>
      </c>
      <c r="S718" t="s">
        <v>1040</v>
      </c>
      <c r="T718" t="s">
        <v>1598</v>
      </c>
      <c r="U718" t="s">
        <v>69</v>
      </c>
      <c r="V718" t="s">
        <v>1562</v>
      </c>
      <c r="W718">
        <v>219.99</v>
      </c>
      <c r="X718">
        <v>9.99</v>
      </c>
      <c r="Y718">
        <v>1</v>
      </c>
      <c r="Z718" t="s">
        <v>410</v>
      </c>
      <c r="AA718" t="s">
        <v>2359</v>
      </c>
      <c r="AF718" s="4"/>
      <c r="AG718" s="4"/>
      <c r="AH718" t="s">
        <v>90</v>
      </c>
      <c r="AI718" t="s">
        <v>252</v>
      </c>
      <c r="AJ718" t="s">
        <v>90</v>
      </c>
      <c r="AK718" t="s">
        <v>1040</v>
      </c>
      <c r="AL718" t="s">
        <v>1598</v>
      </c>
      <c r="AM718" t="s">
        <v>69</v>
      </c>
      <c r="AN718" t="s">
        <v>1562</v>
      </c>
      <c r="AO718" t="s">
        <v>410</v>
      </c>
      <c r="AP718" t="s">
        <v>2359</v>
      </c>
      <c r="AQ718" t="str">
        <f t="shared" si="11"/>
        <v>523257440472noMale436622Facebook4361543830219.999.9966219.9919.9920</v>
      </c>
      <c r="AR718">
        <f>COUNTIF(AQ$2:AQ718,AQ718)</f>
        <v>1</v>
      </c>
    </row>
    <row r="719" spans="1:44" x14ac:dyDescent="0.25">
      <c r="A719">
        <v>524</v>
      </c>
      <c r="B719">
        <v>257</v>
      </c>
      <c r="C719" s="4">
        <v>44048</v>
      </c>
      <c r="D719">
        <v>2</v>
      </c>
      <c r="E719" t="s">
        <v>38</v>
      </c>
      <c r="F719" t="s">
        <v>49</v>
      </c>
      <c r="G719" t="s">
        <v>56</v>
      </c>
      <c r="H719" t="s">
        <v>57</v>
      </c>
      <c r="I719" s="4">
        <v>43662</v>
      </c>
      <c r="J719">
        <v>2</v>
      </c>
      <c r="K719" t="s">
        <v>60</v>
      </c>
      <c r="L719" s="4">
        <v>43615</v>
      </c>
      <c r="M719" s="4">
        <v>43830</v>
      </c>
      <c r="N719">
        <v>1</v>
      </c>
      <c r="O719" t="s">
        <v>67</v>
      </c>
      <c r="P719" t="s">
        <v>229</v>
      </c>
      <c r="Q719">
        <v>1</v>
      </c>
      <c r="R719" t="s">
        <v>478</v>
      </c>
      <c r="S719" t="s">
        <v>1041</v>
      </c>
      <c r="T719" t="s">
        <v>1569</v>
      </c>
      <c r="U719" t="s">
        <v>80</v>
      </c>
      <c r="V719" t="s">
        <v>1548</v>
      </c>
      <c r="W719">
        <v>85.98</v>
      </c>
      <c r="X719">
        <v>29.98</v>
      </c>
      <c r="Y719">
        <v>1</v>
      </c>
      <c r="Z719" t="s">
        <v>90</v>
      </c>
      <c r="AA719" t="s">
        <v>2328</v>
      </c>
      <c r="AF719" s="4"/>
      <c r="AG719" s="4"/>
      <c r="AH719" t="s">
        <v>67</v>
      </c>
      <c r="AI719" t="s">
        <v>229</v>
      </c>
      <c r="AJ719" t="s">
        <v>478</v>
      </c>
      <c r="AK719" t="s">
        <v>1041</v>
      </c>
      <c r="AL719" t="s">
        <v>1569</v>
      </c>
      <c r="AM719" t="s">
        <v>80</v>
      </c>
      <c r="AN719" t="s">
        <v>1548</v>
      </c>
      <c r="AO719" t="s">
        <v>90</v>
      </c>
      <c r="AP719" t="s">
        <v>2328</v>
      </c>
      <c r="AQ719" t="str">
        <f t="shared" si="11"/>
        <v>524257440482noMale436622Facebook436154383085.9829.9833242.99214.996</v>
      </c>
      <c r="AR719">
        <f>COUNTIF(AQ$2:AQ719,AQ719)</f>
        <v>1</v>
      </c>
    </row>
    <row r="720" spans="1:44" x14ac:dyDescent="0.25">
      <c r="A720">
        <v>525</v>
      </c>
      <c r="B720">
        <v>402</v>
      </c>
      <c r="C720" s="4">
        <v>44048</v>
      </c>
      <c r="D720">
        <v>10</v>
      </c>
      <c r="E720" t="s">
        <v>42</v>
      </c>
      <c r="F720" t="s">
        <v>53</v>
      </c>
      <c r="G720" t="s">
        <v>56</v>
      </c>
      <c r="H720" t="s">
        <v>57</v>
      </c>
      <c r="I720" s="4">
        <v>43883</v>
      </c>
      <c r="J720">
        <v>5</v>
      </c>
      <c r="K720" t="s">
        <v>60</v>
      </c>
      <c r="L720" s="4">
        <v>43831</v>
      </c>
      <c r="M720" s="4">
        <v>43921</v>
      </c>
      <c r="N720">
        <v>1</v>
      </c>
      <c r="O720" t="s">
        <v>79</v>
      </c>
      <c r="P720" t="s">
        <v>241</v>
      </c>
      <c r="Q720">
        <v>1</v>
      </c>
      <c r="R720" t="s">
        <v>86</v>
      </c>
      <c r="S720" t="s">
        <v>1044</v>
      </c>
      <c r="T720" t="s">
        <v>1572</v>
      </c>
      <c r="U720" t="s">
        <v>67</v>
      </c>
      <c r="V720" t="s">
        <v>1548</v>
      </c>
      <c r="W720">
        <v>194.97</v>
      </c>
      <c r="X720">
        <v>44.97</v>
      </c>
      <c r="Y720">
        <v>1</v>
      </c>
      <c r="Z720" t="s">
        <v>86</v>
      </c>
      <c r="AA720" t="s">
        <v>2350</v>
      </c>
      <c r="AF720" s="4"/>
      <c r="AG720" s="4"/>
      <c r="AH720" t="s">
        <v>79</v>
      </c>
      <c r="AI720" t="s">
        <v>241</v>
      </c>
      <c r="AJ720" t="s">
        <v>86</v>
      </c>
      <c r="AK720" t="s">
        <v>1044</v>
      </c>
      <c r="AL720" t="s">
        <v>1572</v>
      </c>
      <c r="AM720" t="s">
        <v>67</v>
      </c>
      <c r="AN720" t="s">
        <v>1548</v>
      </c>
      <c r="AO720" t="s">
        <v>86</v>
      </c>
      <c r="AP720" t="s">
        <v>2350</v>
      </c>
      <c r="AQ720" t="str">
        <f t="shared" si="11"/>
        <v>5254024404810noMale438835Facebook4383143921194.9744.974764.99314.997</v>
      </c>
      <c r="AR720">
        <f>COUNTIF(AQ$2:AQ720,AQ720)</f>
        <v>1</v>
      </c>
    </row>
    <row r="721" spans="1:44" x14ac:dyDescent="0.25">
      <c r="A721">
        <v>526</v>
      </c>
      <c r="B721">
        <v>73</v>
      </c>
      <c r="C721" s="4">
        <v>44049</v>
      </c>
      <c r="D721">
        <v>11</v>
      </c>
      <c r="E721" t="s">
        <v>37</v>
      </c>
      <c r="F721" t="s">
        <v>48</v>
      </c>
      <c r="G721" t="s">
        <v>56</v>
      </c>
      <c r="H721" t="s">
        <v>58</v>
      </c>
      <c r="I721" s="4">
        <v>43916</v>
      </c>
      <c r="J721">
        <v>7</v>
      </c>
      <c r="K721" t="s">
        <v>61</v>
      </c>
      <c r="L721" s="4">
        <v>43915</v>
      </c>
      <c r="M721" s="4">
        <v>44012</v>
      </c>
      <c r="N721">
        <v>1</v>
      </c>
      <c r="O721" t="s">
        <v>84</v>
      </c>
      <c r="P721" t="s">
        <v>246</v>
      </c>
      <c r="Q721">
        <v>1</v>
      </c>
      <c r="R721" t="s">
        <v>714</v>
      </c>
      <c r="S721" t="s">
        <v>1255</v>
      </c>
      <c r="T721" t="s">
        <v>1773</v>
      </c>
      <c r="U721" t="s">
        <v>80</v>
      </c>
      <c r="V721" t="s">
        <v>1548</v>
      </c>
      <c r="W721">
        <v>169.98</v>
      </c>
      <c r="X721">
        <v>29.98</v>
      </c>
      <c r="Y721">
        <v>1</v>
      </c>
      <c r="Z721" t="s">
        <v>410</v>
      </c>
      <c r="AA721" t="s">
        <v>2359</v>
      </c>
      <c r="AF721" s="4"/>
      <c r="AG721" s="4"/>
      <c r="AH721" t="s">
        <v>84</v>
      </c>
      <c r="AI721" t="s">
        <v>246</v>
      </c>
      <c r="AJ721" t="s">
        <v>714</v>
      </c>
      <c r="AK721" t="s">
        <v>1255</v>
      </c>
      <c r="AL721" t="s">
        <v>1773</v>
      </c>
      <c r="AM721" t="s">
        <v>80</v>
      </c>
      <c r="AN721" t="s">
        <v>1548</v>
      </c>
      <c r="AO721" t="s">
        <v>410</v>
      </c>
      <c r="AP721" t="s">
        <v>2359</v>
      </c>
      <c r="AQ721" t="str">
        <f t="shared" si="11"/>
        <v>526734404911noFemale439167YouTube4391544012169.9829.9895284.99214.9920</v>
      </c>
      <c r="AR721">
        <f>COUNTIF(AQ$2:AQ721,AQ721)</f>
        <v>1</v>
      </c>
    </row>
    <row r="722" spans="1:44" x14ac:dyDescent="0.25">
      <c r="A722">
        <v>527</v>
      </c>
      <c r="B722">
        <v>264</v>
      </c>
      <c r="C722" s="4">
        <v>44049</v>
      </c>
      <c r="D722">
        <v>3</v>
      </c>
      <c r="E722" t="s">
        <v>34</v>
      </c>
      <c r="F722" t="s">
        <v>45</v>
      </c>
      <c r="G722" t="s">
        <v>55</v>
      </c>
      <c r="H722" t="s">
        <v>58</v>
      </c>
      <c r="I722" s="4">
        <v>43667</v>
      </c>
      <c r="J722">
        <v>2</v>
      </c>
      <c r="K722" t="s">
        <v>60</v>
      </c>
      <c r="L722" s="4">
        <v>43615</v>
      </c>
      <c r="M722" s="4">
        <v>43830</v>
      </c>
      <c r="N722">
        <v>2</v>
      </c>
      <c r="O722" t="s">
        <v>152</v>
      </c>
      <c r="P722" t="s">
        <v>314</v>
      </c>
      <c r="Q722">
        <v>2</v>
      </c>
      <c r="R722" t="s">
        <v>715</v>
      </c>
      <c r="S722" t="s">
        <v>1256</v>
      </c>
      <c r="T722" t="s">
        <v>1774</v>
      </c>
      <c r="U722" t="s">
        <v>88</v>
      </c>
      <c r="V722" t="s">
        <v>2037</v>
      </c>
      <c r="W722">
        <v>670</v>
      </c>
      <c r="X722">
        <v>79.959999999999994</v>
      </c>
      <c r="Y722">
        <v>2</v>
      </c>
      <c r="Z722" t="s">
        <v>2210</v>
      </c>
      <c r="AA722" t="s">
        <v>2499</v>
      </c>
      <c r="AF722" s="4"/>
      <c r="AG722" s="4"/>
      <c r="AH722" t="s">
        <v>69</v>
      </c>
      <c r="AI722" t="s">
        <v>231</v>
      </c>
      <c r="AJ722" t="s">
        <v>776</v>
      </c>
      <c r="AK722" t="s">
        <v>1314</v>
      </c>
      <c r="AL722" t="s">
        <v>1831</v>
      </c>
      <c r="AM722" t="s">
        <v>80</v>
      </c>
      <c r="AN722" t="s">
        <v>1577</v>
      </c>
      <c r="AO722" t="s">
        <v>78</v>
      </c>
      <c r="AP722" t="s">
        <v>2330</v>
      </c>
      <c r="AQ722" t="str">
        <f t="shared" si="11"/>
        <v>527264440493yesFemale436672Facebook436154383067079.96198235224.998</v>
      </c>
      <c r="AR722">
        <f>COUNTIF(AQ$2:AQ722,AQ722)</f>
        <v>1</v>
      </c>
    </row>
    <row r="723" spans="1:44" x14ac:dyDescent="0.25">
      <c r="A723">
        <v>527</v>
      </c>
      <c r="B723">
        <v>264</v>
      </c>
      <c r="C723" s="4">
        <v>44049</v>
      </c>
      <c r="D723">
        <v>3</v>
      </c>
      <c r="E723" t="s">
        <v>34</v>
      </c>
      <c r="F723" t="s">
        <v>45</v>
      </c>
      <c r="G723" t="s">
        <v>55</v>
      </c>
      <c r="H723" t="s">
        <v>58</v>
      </c>
      <c r="I723" s="4">
        <v>43667</v>
      </c>
      <c r="J723">
        <v>2</v>
      </c>
      <c r="K723" t="s">
        <v>60</v>
      </c>
      <c r="L723" s="4">
        <v>43615</v>
      </c>
      <c r="M723" s="4">
        <v>43830</v>
      </c>
      <c r="N723">
        <v>2</v>
      </c>
      <c r="O723" t="s">
        <v>152</v>
      </c>
      <c r="P723" t="s">
        <v>314</v>
      </c>
      <c r="Q723">
        <v>2</v>
      </c>
      <c r="R723" t="s">
        <v>715</v>
      </c>
      <c r="S723" t="s">
        <v>1256</v>
      </c>
      <c r="T723" t="s">
        <v>1774</v>
      </c>
      <c r="U723" t="s">
        <v>88</v>
      </c>
      <c r="V723" t="s">
        <v>2037</v>
      </c>
      <c r="W723">
        <v>670</v>
      </c>
      <c r="X723">
        <v>79.959999999999994</v>
      </c>
      <c r="Y723">
        <v>2</v>
      </c>
      <c r="Z723" t="s">
        <v>2210</v>
      </c>
      <c r="AA723" t="s">
        <v>2499</v>
      </c>
      <c r="AF723" s="4"/>
      <c r="AG723" s="4"/>
      <c r="AH723" t="s">
        <v>79</v>
      </c>
      <c r="AI723" t="s">
        <v>241</v>
      </c>
      <c r="AJ723" t="s">
        <v>595</v>
      </c>
      <c r="AK723" t="s">
        <v>1045</v>
      </c>
      <c r="AL723" t="s">
        <v>578</v>
      </c>
      <c r="AM723" t="s">
        <v>80</v>
      </c>
      <c r="AN723" t="s">
        <v>1548</v>
      </c>
      <c r="AO723" t="s">
        <v>455</v>
      </c>
      <c r="AP723" t="s">
        <v>2340</v>
      </c>
      <c r="AQ723" t="str">
        <f t="shared" si="11"/>
        <v>527264440493yesFemale436672Facebook436154383067079.96467100214.9915</v>
      </c>
      <c r="AR723">
        <f>COUNTIF(AQ$2:AQ723,AQ723)</f>
        <v>1</v>
      </c>
    </row>
    <row r="724" spans="1:44" x14ac:dyDescent="0.25">
      <c r="A724">
        <v>528</v>
      </c>
      <c r="B724">
        <v>298</v>
      </c>
      <c r="C724" s="4">
        <v>44049</v>
      </c>
      <c r="D724">
        <v>4</v>
      </c>
      <c r="E724" t="s">
        <v>40</v>
      </c>
      <c r="F724" t="s">
        <v>51</v>
      </c>
      <c r="G724" t="s">
        <v>55</v>
      </c>
      <c r="H724" t="s">
        <v>57</v>
      </c>
      <c r="I724" s="4">
        <v>43734</v>
      </c>
      <c r="J724">
        <v>1</v>
      </c>
      <c r="K724" t="s">
        <v>61</v>
      </c>
      <c r="L724" s="4">
        <v>43615</v>
      </c>
      <c r="M724" s="4">
        <v>43830</v>
      </c>
      <c r="N724">
        <v>2</v>
      </c>
      <c r="O724" t="s">
        <v>142</v>
      </c>
      <c r="P724" t="s">
        <v>304</v>
      </c>
      <c r="Q724">
        <v>2</v>
      </c>
      <c r="R724" t="s">
        <v>716</v>
      </c>
      <c r="S724" t="s">
        <v>1257</v>
      </c>
      <c r="T724" t="s">
        <v>1775</v>
      </c>
      <c r="U724" t="s">
        <v>110</v>
      </c>
      <c r="V724" t="s">
        <v>2032</v>
      </c>
      <c r="W724">
        <v>317.82</v>
      </c>
      <c r="X724">
        <v>149.94</v>
      </c>
      <c r="Y724">
        <v>2</v>
      </c>
      <c r="Z724" t="s">
        <v>2211</v>
      </c>
      <c r="AA724" t="s">
        <v>2500</v>
      </c>
      <c r="AF724" s="4"/>
      <c r="AG724" s="4"/>
      <c r="AH724" t="s">
        <v>86</v>
      </c>
      <c r="AI724" t="s">
        <v>248</v>
      </c>
      <c r="AJ724" t="s">
        <v>419</v>
      </c>
      <c r="AK724" t="s">
        <v>981</v>
      </c>
      <c r="AL724" t="s">
        <v>1514</v>
      </c>
      <c r="AM724" t="s">
        <v>67</v>
      </c>
      <c r="AN724" t="s">
        <v>1577</v>
      </c>
      <c r="AO724" t="s">
        <v>547</v>
      </c>
      <c r="AP724" t="s">
        <v>2354</v>
      </c>
      <c r="AQ724" t="str">
        <f t="shared" si="11"/>
        <v>528298440494yesMale437341YouTube4361543830317.82149.94713057.95324.9914</v>
      </c>
      <c r="AR724">
        <f>COUNTIF(AQ$2:AQ724,AQ724)</f>
        <v>1</v>
      </c>
    </row>
    <row r="725" spans="1:44" x14ac:dyDescent="0.25">
      <c r="A725">
        <v>528</v>
      </c>
      <c r="B725">
        <v>298</v>
      </c>
      <c r="C725" s="4">
        <v>44049</v>
      </c>
      <c r="D725">
        <v>4</v>
      </c>
      <c r="E725" t="s">
        <v>40</v>
      </c>
      <c r="F725" t="s">
        <v>51</v>
      </c>
      <c r="G725" t="s">
        <v>55</v>
      </c>
      <c r="H725" t="s">
        <v>57</v>
      </c>
      <c r="I725" s="4">
        <v>43734</v>
      </c>
      <c r="J725">
        <v>1</v>
      </c>
      <c r="K725" t="s">
        <v>61</v>
      </c>
      <c r="L725" s="4">
        <v>43615</v>
      </c>
      <c r="M725" s="4">
        <v>43830</v>
      </c>
      <c r="N725">
        <v>2</v>
      </c>
      <c r="O725" t="s">
        <v>142</v>
      </c>
      <c r="P725" t="s">
        <v>304</v>
      </c>
      <c r="Q725">
        <v>2</v>
      </c>
      <c r="R725" t="s">
        <v>716</v>
      </c>
      <c r="S725" t="s">
        <v>1257</v>
      </c>
      <c r="T725" t="s">
        <v>1775</v>
      </c>
      <c r="U725" t="s">
        <v>110</v>
      </c>
      <c r="V725" t="s">
        <v>2032</v>
      </c>
      <c r="W725">
        <v>317.82</v>
      </c>
      <c r="X725">
        <v>149.94</v>
      </c>
      <c r="Y725">
        <v>2</v>
      </c>
      <c r="Z725" t="s">
        <v>2211</v>
      </c>
      <c r="AA725" t="s">
        <v>2500</v>
      </c>
      <c r="AF725" s="4"/>
      <c r="AG725" s="4"/>
      <c r="AH725" t="s">
        <v>69</v>
      </c>
      <c r="AI725" t="s">
        <v>231</v>
      </c>
      <c r="AJ725" t="s">
        <v>720</v>
      </c>
      <c r="AK725" t="s">
        <v>1262</v>
      </c>
      <c r="AL725" t="s">
        <v>1780</v>
      </c>
      <c r="AM725" t="s">
        <v>67</v>
      </c>
      <c r="AN725" t="s">
        <v>1577</v>
      </c>
      <c r="AO725" t="s">
        <v>67</v>
      </c>
      <c r="AP725" t="s">
        <v>2373</v>
      </c>
      <c r="AQ725" t="str">
        <f t="shared" si="11"/>
        <v>528298440494yesMale437341YouTube4361543830317.82149.94115947.99324.993</v>
      </c>
      <c r="AR725">
        <f>COUNTIF(AQ$2:AQ725,AQ725)</f>
        <v>1</v>
      </c>
    </row>
    <row r="726" spans="1:44" x14ac:dyDescent="0.25">
      <c r="A726">
        <v>529</v>
      </c>
      <c r="B726">
        <v>366</v>
      </c>
      <c r="C726" s="4">
        <v>44049</v>
      </c>
      <c r="D726">
        <v>10</v>
      </c>
      <c r="E726" t="s">
        <v>42</v>
      </c>
      <c r="F726" t="s">
        <v>53</v>
      </c>
      <c r="G726" t="s">
        <v>56</v>
      </c>
      <c r="H726" t="s">
        <v>57</v>
      </c>
      <c r="I726" s="4">
        <v>43890</v>
      </c>
      <c r="J726">
        <v>5</v>
      </c>
      <c r="K726" t="s">
        <v>60</v>
      </c>
      <c r="L726" s="4">
        <v>43831</v>
      </c>
      <c r="M726" s="4">
        <v>43921</v>
      </c>
      <c r="N726">
        <v>1</v>
      </c>
      <c r="O726" t="s">
        <v>80</v>
      </c>
      <c r="P726" t="s">
        <v>242</v>
      </c>
      <c r="Q726">
        <v>1</v>
      </c>
      <c r="R726" t="s">
        <v>709</v>
      </c>
      <c r="S726" t="s">
        <v>1250</v>
      </c>
      <c r="T726" t="s">
        <v>425</v>
      </c>
      <c r="U726" t="s">
        <v>80</v>
      </c>
      <c r="V726" t="s">
        <v>1548</v>
      </c>
      <c r="W726">
        <v>250</v>
      </c>
      <c r="X726">
        <v>29.98</v>
      </c>
      <c r="Y726">
        <v>1</v>
      </c>
      <c r="Z726" t="s">
        <v>79</v>
      </c>
      <c r="AA726" t="s">
        <v>2349</v>
      </c>
      <c r="AF726" s="4"/>
      <c r="AG726" s="4"/>
      <c r="AH726" t="s">
        <v>80</v>
      </c>
      <c r="AI726" t="s">
        <v>242</v>
      </c>
      <c r="AJ726" t="s">
        <v>709</v>
      </c>
      <c r="AK726" t="s">
        <v>1250</v>
      </c>
      <c r="AL726" t="s">
        <v>425</v>
      </c>
      <c r="AM726" t="s">
        <v>80</v>
      </c>
      <c r="AN726" t="s">
        <v>1548</v>
      </c>
      <c r="AO726" t="s">
        <v>79</v>
      </c>
      <c r="AP726" t="s">
        <v>2349</v>
      </c>
      <c r="AQ726" t="str">
        <f t="shared" si="11"/>
        <v>5293664404910noMale438905Facebook438314392125029.98258125214.994</v>
      </c>
      <c r="AR726">
        <f>COUNTIF(AQ$2:AQ726,AQ726)</f>
        <v>1</v>
      </c>
    </row>
    <row r="727" spans="1:44" x14ac:dyDescent="0.25">
      <c r="A727">
        <v>530</v>
      </c>
      <c r="B727">
        <v>257</v>
      </c>
      <c r="C727" s="4">
        <v>44050</v>
      </c>
      <c r="D727">
        <v>2</v>
      </c>
      <c r="E727" t="s">
        <v>38</v>
      </c>
      <c r="F727" t="s">
        <v>49</v>
      </c>
      <c r="G727" t="s">
        <v>56</v>
      </c>
      <c r="H727" t="s">
        <v>57</v>
      </c>
      <c r="I727" s="4">
        <v>43662</v>
      </c>
      <c r="J727">
        <v>2</v>
      </c>
      <c r="K727" t="s">
        <v>60</v>
      </c>
      <c r="L727" s="4">
        <v>43615</v>
      </c>
      <c r="M727" s="4">
        <v>43830</v>
      </c>
      <c r="N727">
        <v>1</v>
      </c>
      <c r="O727" t="s">
        <v>105</v>
      </c>
      <c r="P727" t="s">
        <v>267</v>
      </c>
      <c r="Q727">
        <v>2</v>
      </c>
      <c r="R727" t="s">
        <v>717</v>
      </c>
      <c r="S727" t="s">
        <v>1258</v>
      </c>
      <c r="T727" t="s">
        <v>1776</v>
      </c>
      <c r="U727" t="s">
        <v>75</v>
      </c>
      <c r="V727" t="s">
        <v>1869</v>
      </c>
      <c r="W727">
        <v>254.95</v>
      </c>
      <c r="X727">
        <v>74.95</v>
      </c>
      <c r="Y727">
        <v>2</v>
      </c>
      <c r="Z727" t="s">
        <v>204</v>
      </c>
      <c r="AA727" t="s">
        <v>2478</v>
      </c>
      <c r="AF727" s="4"/>
      <c r="AG727" s="4"/>
      <c r="AH727" t="s">
        <v>79</v>
      </c>
      <c r="AI727" t="s">
        <v>241</v>
      </c>
      <c r="AJ727" t="s">
        <v>472</v>
      </c>
      <c r="AK727" t="s">
        <v>1035</v>
      </c>
      <c r="AL727" t="s">
        <v>1513</v>
      </c>
      <c r="AM727" t="s">
        <v>80</v>
      </c>
      <c r="AN727" t="s">
        <v>1548</v>
      </c>
      <c r="AO727" t="s">
        <v>65</v>
      </c>
      <c r="AP727" t="s">
        <v>2343</v>
      </c>
      <c r="AQ727" t="str">
        <f t="shared" si="11"/>
        <v>530257440502noMale436622Facebook4361543830254.9574.9545129.99214.9910</v>
      </c>
      <c r="AR727">
        <f>COUNTIF(AQ$2:AQ727,AQ727)</f>
        <v>1</v>
      </c>
    </row>
    <row r="728" spans="1:44" x14ac:dyDescent="0.25">
      <c r="A728">
        <v>530</v>
      </c>
      <c r="B728">
        <v>257</v>
      </c>
      <c r="C728" s="4">
        <v>44050</v>
      </c>
      <c r="D728">
        <v>2</v>
      </c>
      <c r="E728" t="s">
        <v>38</v>
      </c>
      <c r="F728" t="s">
        <v>49</v>
      </c>
      <c r="G728" t="s">
        <v>56</v>
      </c>
      <c r="H728" t="s">
        <v>57</v>
      </c>
      <c r="I728" s="4">
        <v>43662</v>
      </c>
      <c r="J728">
        <v>2</v>
      </c>
      <c r="K728" t="s">
        <v>60</v>
      </c>
      <c r="L728" s="4">
        <v>43615</v>
      </c>
      <c r="M728" s="4">
        <v>43830</v>
      </c>
      <c r="N728">
        <v>1</v>
      </c>
      <c r="O728" t="s">
        <v>105</v>
      </c>
      <c r="P728" t="s">
        <v>267</v>
      </c>
      <c r="Q728">
        <v>2</v>
      </c>
      <c r="R728" t="s">
        <v>717</v>
      </c>
      <c r="S728" t="s">
        <v>1258</v>
      </c>
      <c r="T728" t="s">
        <v>1776</v>
      </c>
      <c r="U728" t="s">
        <v>75</v>
      </c>
      <c r="V728" t="s">
        <v>1869</v>
      </c>
      <c r="W728">
        <v>254.95</v>
      </c>
      <c r="X728">
        <v>74.95</v>
      </c>
      <c r="Y728">
        <v>2</v>
      </c>
      <c r="Z728" t="s">
        <v>204</v>
      </c>
      <c r="AA728" t="s">
        <v>2478</v>
      </c>
      <c r="AF728" s="4"/>
      <c r="AG728" s="4"/>
      <c r="AH728" t="s">
        <v>79</v>
      </c>
      <c r="AI728" t="s">
        <v>241</v>
      </c>
      <c r="AJ728" t="s">
        <v>86</v>
      </c>
      <c r="AK728" t="s">
        <v>1044</v>
      </c>
      <c r="AL728" t="s">
        <v>1572</v>
      </c>
      <c r="AM728" t="s">
        <v>67</v>
      </c>
      <c r="AN728" t="s">
        <v>1548</v>
      </c>
      <c r="AO728" t="s">
        <v>86</v>
      </c>
      <c r="AP728" t="s">
        <v>2350</v>
      </c>
      <c r="AQ728" t="str">
        <f t="shared" si="11"/>
        <v>530257440502noMale436622Facebook4361543830254.9574.954764.99314.997</v>
      </c>
      <c r="AR728">
        <f>COUNTIF(AQ$2:AQ728,AQ728)</f>
        <v>1</v>
      </c>
    </row>
    <row r="729" spans="1:44" x14ac:dyDescent="0.25">
      <c r="A729">
        <v>531</v>
      </c>
      <c r="B729">
        <v>359</v>
      </c>
      <c r="C729" s="4">
        <v>44050</v>
      </c>
      <c r="D729">
        <v>4</v>
      </c>
      <c r="E729" t="s">
        <v>40</v>
      </c>
      <c r="F729" t="s">
        <v>51</v>
      </c>
      <c r="G729" t="s">
        <v>56</v>
      </c>
      <c r="H729" t="s">
        <v>58</v>
      </c>
      <c r="I729" s="4">
        <v>43619</v>
      </c>
      <c r="J729">
        <v>3</v>
      </c>
      <c r="K729" t="s">
        <v>59</v>
      </c>
      <c r="L729" s="4">
        <v>43615</v>
      </c>
      <c r="M729" s="4">
        <v>43830</v>
      </c>
      <c r="N729">
        <v>1</v>
      </c>
      <c r="O729" t="s">
        <v>80</v>
      </c>
      <c r="P729" t="s">
        <v>242</v>
      </c>
      <c r="Q729">
        <v>1</v>
      </c>
      <c r="R729" t="s">
        <v>696</v>
      </c>
      <c r="S729" t="s">
        <v>1236</v>
      </c>
      <c r="T729" t="s">
        <v>1758</v>
      </c>
      <c r="U729" t="s">
        <v>69</v>
      </c>
      <c r="V729" t="s">
        <v>1548</v>
      </c>
      <c r="W729">
        <v>72.989999999999995</v>
      </c>
      <c r="X729">
        <v>14.99</v>
      </c>
      <c r="Y729">
        <v>1</v>
      </c>
      <c r="Z729" t="s">
        <v>80</v>
      </c>
      <c r="AA729" t="s">
        <v>2357</v>
      </c>
      <c r="AF729" s="4"/>
      <c r="AG729" s="4"/>
      <c r="AH729" t="s">
        <v>80</v>
      </c>
      <c r="AI729" t="s">
        <v>242</v>
      </c>
      <c r="AJ729" t="s">
        <v>696</v>
      </c>
      <c r="AK729" t="s">
        <v>1236</v>
      </c>
      <c r="AL729" t="s">
        <v>1758</v>
      </c>
      <c r="AM729" t="s">
        <v>69</v>
      </c>
      <c r="AN729" t="s">
        <v>1548</v>
      </c>
      <c r="AO729" t="s">
        <v>80</v>
      </c>
      <c r="AP729" t="s">
        <v>2357</v>
      </c>
      <c r="AQ729" t="str">
        <f t="shared" si="11"/>
        <v>531359440504noFemale436193Google Ads436154383072.9914.99214272.99114.992</v>
      </c>
      <c r="AR729">
        <f>COUNTIF(AQ$2:AQ729,AQ729)</f>
        <v>1</v>
      </c>
    </row>
    <row r="730" spans="1:44" x14ac:dyDescent="0.25">
      <c r="A730">
        <v>532</v>
      </c>
      <c r="B730">
        <v>46</v>
      </c>
      <c r="C730" s="4">
        <v>44051</v>
      </c>
      <c r="D730">
        <v>3</v>
      </c>
      <c r="E730" t="s">
        <v>34</v>
      </c>
      <c r="F730" t="s">
        <v>45</v>
      </c>
      <c r="G730" t="s">
        <v>55</v>
      </c>
      <c r="H730" t="s">
        <v>58</v>
      </c>
      <c r="I730" s="4">
        <v>43892</v>
      </c>
      <c r="J730">
        <v>15</v>
      </c>
      <c r="K730" t="s">
        <v>62</v>
      </c>
      <c r="L730" s="4">
        <v>43615</v>
      </c>
      <c r="M730" s="4">
        <v>44413</v>
      </c>
      <c r="N730">
        <v>1</v>
      </c>
      <c r="O730" t="s">
        <v>88</v>
      </c>
      <c r="P730" t="s">
        <v>250</v>
      </c>
      <c r="Q730">
        <v>1</v>
      </c>
      <c r="R730" t="s">
        <v>129</v>
      </c>
      <c r="S730" t="s">
        <v>1259</v>
      </c>
      <c r="T730" t="s">
        <v>1777</v>
      </c>
      <c r="U730" t="s">
        <v>88</v>
      </c>
      <c r="V730" t="s">
        <v>1869</v>
      </c>
      <c r="W730">
        <v>41.96</v>
      </c>
      <c r="X730">
        <v>59.96</v>
      </c>
      <c r="Y730">
        <v>1</v>
      </c>
      <c r="Z730" t="s">
        <v>105</v>
      </c>
      <c r="AA730" t="s">
        <v>2346</v>
      </c>
      <c r="AF730" s="4"/>
      <c r="AG730" s="4"/>
      <c r="AH730" t="s">
        <v>80</v>
      </c>
      <c r="AI730" t="s">
        <v>242</v>
      </c>
      <c r="AJ730" t="s">
        <v>84</v>
      </c>
      <c r="AK730" t="s">
        <v>990</v>
      </c>
      <c r="AL730" t="s">
        <v>1523</v>
      </c>
      <c r="AM730" t="s">
        <v>80</v>
      </c>
      <c r="AN730" t="s">
        <v>1548</v>
      </c>
      <c r="AO730" t="s">
        <v>79</v>
      </c>
      <c r="AP730" t="s">
        <v>2349</v>
      </c>
      <c r="AQ730" t="str">
        <f t="shared" si="11"/>
        <v>53246440513yesFemale4389215Organic436154441341.9659.962910.49214.994</v>
      </c>
      <c r="AR730">
        <f>COUNTIF(AQ$2:AQ730,AQ730)</f>
        <v>1</v>
      </c>
    </row>
    <row r="731" spans="1:44" x14ac:dyDescent="0.25">
      <c r="A731">
        <v>533</v>
      </c>
      <c r="B731">
        <v>54</v>
      </c>
      <c r="C731" s="4">
        <v>44051</v>
      </c>
      <c r="D731">
        <v>11</v>
      </c>
      <c r="E731" t="s">
        <v>37</v>
      </c>
      <c r="F731" t="s">
        <v>48</v>
      </c>
      <c r="G731" t="s">
        <v>56</v>
      </c>
      <c r="H731" t="s">
        <v>57</v>
      </c>
      <c r="I731" s="4">
        <v>43891</v>
      </c>
      <c r="J731">
        <v>5</v>
      </c>
      <c r="K731" t="s">
        <v>60</v>
      </c>
      <c r="L731" s="4">
        <v>43831</v>
      </c>
      <c r="M731" s="4">
        <v>43921</v>
      </c>
      <c r="N731">
        <v>3</v>
      </c>
      <c r="O731" t="s">
        <v>174</v>
      </c>
      <c r="P731" t="s">
        <v>336</v>
      </c>
      <c r="Q731">
        <v>3</v>
      </c>
      <c r="R731" t="s">
        <v>718</v>
      </c>
      <c r="S731" t="s">
        <v>1260</v>
      </c>
      <c r="T731" t="s">
        <v>1778</v>
      </c>
      <c r="U731" t="s">
        <v>2013</v>
      </c>
      <c r="V731" t="s">
        <v>2061</v>
      </c>
      <c r="W731">
        <v>473.08</v>
      </c>
      <c r="X731">
        <v>99.94</v>
      </c>
      <c r="Y731">
        <v>3</v>
      </c>
      <c r="Z731" t="s">
        <v>2212</v>
      </c>
      <c r="AA731" t="s">
        <v>2501</v>
      </c>
      <c r="AF731" s="4"/>
      <c r="AG731" s="4"/>
      <c r="AH731" t="s">
        <v>79</v>
      </c>
      <c r="AI731" t="s">
        <v>241</v>
      </c>
      <c r="AJ731" t="s">
        <v>542</v>
      </c>
      <c r="AK731" t="s">
        <v>1103</v>
      </c>
      <c r="AL731" t="s">
        <v>1630</v>
      </c>
      <c r="AM731" t="s">
        <v>80</v>
      </c>
      <c r="AN731" t="s">
        <v>1548</v>
      </c>
      <c r="AO731" t="s">
        <v>86</v>
      </c>
      <c r="AP731" t="s">
        <v>2350</v>
      </c>
      <c r="AQ731" t="str">
        <f t="shared" si="11"/>
        <v>533544405111noMale438915Facebook4383143921473.0899.9441484.57214.997</v>
      </c>
      <c r="AR731">
        <f>COUNTIF(AQ$2:AQ731,AQ731)</f>
        <v>1</v>
      </c>
    </row>
    <row r="732" spans="1:44" x14ac:dyDescent="0.25">
      <c r="A732">
        <v>533</v>
      </c>
      <c r="B732">
        <v>54</v>
      </c>
      <c r="C732" s="4">
        <v>44051</v>
      </c>
      <c r="D732">
        <v>11</v>
      </c>
      <c r="E732" t="s">
        <v>37</v>
      </c>
      <c r="F732" t="s">
        <v>48</v>
      </c>
      <c r="G732" t="s">
        <v>56</v>
      </c>
      <c r="H732" t="s">
        <v>57</v>
      </c>
      <c r="I732" s="4">
        <v>43891</v>
      </c>
      <c r="J732">
        <v>5</v>
      </c>
      <c r="K732" t="s">
        <v>60</v>
      </c>
      <c r="L732" s="4">
        <v>43831</v>
      </c>
      <c r="M732" s="4">
        <v>43921</v>
      </c>
      <c r="N732">
        <v>3</v>
      </c>
      <c r="O732" t="s">
        <v>174</v>
      </c>
      <c r="P732" t="s">
        <v>336</v>
      </c>
      <c r="Q732">
        <v>3</v>
      </c>
      <c r="R732" t="s">
        <v>718</v>
      </c>
      <c r="S732" t="s">
        <v>1260</v>
      </c>
      <c r="T732" t="s">
        <v>1778</v>
      </c>
      <c r="U732" t="s">
        <v>2013</v>
      </c>
      <c r="V732" t="s">
        <v>2061</v>
      </c>
      <c r="W732">
        <v>473.08</v>
      </c>
      <c r="X732">
        <v>99.94</v>
      </c>
      <c r="Y732">
        <v>3</v>
      </c>
      <c r="Z732" t="s">
        <v>2212</v>
      </c>
      <c r="AA732" t="s">
        <v>2501</v>
      </c>
      <c r="AF732" s="4"/>
      <c r="AG732" s="4"/>
      <c r="AH732" t="s">
        <v>86</v>
      </c>
      <c r="AI732" t="s">
        <v>248</v>
      </c>
      <c r="AJ732" t="s">
        <v>584</v>
      </c>
      <c r="AK732" t="s">
        <v>1062</v>
      </c>
      <c r="AL732" t="s">
        <v>1665</v>
      </c>
      <c r="AM732" t="s">
        <v>69</v>
      </c>
      <c r="AN732" t="s">
        <v>1577</v>
      </c>
      <c r="AO732" t="s">
        <v>530</v>
      </c>
      <c r="AP732" t="s">
        <v>2367</v>
      </c>
      <c r="AQ732" t="str">
        <f t="shared" si="11"/>
        <v>533544405111noMale438915Facebook4383143921473.0899.9478261.97124.9916</v>
      </c>
      <c r="AR732">
        <f>COUNTIF(AQ$2:AQ732,AQ732)</f>
        <v>1</v>
      </c>
    </row>
    <row r="733" spans="1:44" x14ac:dyDescent="0.25">
      <c r="A733">
        <v>533</v>
      </c>
      <c r="B733">
        <v>54</v>
      </c>
      <c r="C733" s="4">
        <v>44051</v>
      </c>
      <c r="D733">
        <v>11</v>
      </c>
      <c r="E733" t="s">
        <v>37</v>
      </c>
      <c r="F733" t="s">
        <v>48</v>
      </c>
      <c r="G733" t="s">
        <v>56</v>
      </c>
      <c r="H733" t="s">
        <v>57</v>
      </c>
      <c r="I733" s="4">
        <v>43891</v>
      </c>
      <c r="J733">
        <v>5</v>
      </c>
      <c r="K733" t="s">
        <v>60</v>
      </c>
      <c r="L733" s="4">
        <v>43831</v>
      </c>
      <c r="M733" s="4">
        <v>43921</v>
      </c>
      <c r="N733">
        <v>3</v>
      </c>
      <c r="O733" t="s">
        <v>174</v>
      </c>
      <c r="P733" t="s">
        <v>336</v>
      </c>
      <c r="Q733">
        <v>3</v>
      </c>
      <c r="R733" t="s">
        <v>718</v>
      </c>
      <c r="S733" t="s">
        <v>1260</v>
      </c>
      <c r="T733" t="s">
        <v>1778</v>
      </c>
      <c r="U733" t="s">
        <v>2013</v>
      </c>
      <c r="V733" t="s">
        <v>2061</v>
      </c>
      <c r="W733">
        <v>473.08</v>
      </c>
      <c r="X733">
        <v>99.94</v>
      </c>
      <c r="Y733">
        <v>3</v>
      </c>
      <c r="Z733" t="s">
        <v>2212</v>
      </c>
      <c r="AA733" t="s">
        <v>2501</v>
      </c>
      <c r="AF733" s="4"/>
      <c r="AG733" s="4"/>
      <c r="AH733" t="s">
        <v>84</v>
      </c>
      <c r="AI733" t="s">
        <v>246</v>
      </c>
      <c r="AJ733" t="s">
        <v>438</v>
      </c>
      <c r="AK733" t="s">
        <v>1000</v>
      </c>
      <c r="AL733" t="s">
        <v>1532</v>
      </c>
      <c r="AM733" t="s">
        <v>67</v>
      </c>
      <c r="AN733" t="s">
        <v>1548</v>
      </c>
      <c r="AO733" t="s">
        <v>645</v>
      </c>
      <c r="AP733" t="s">
        <v>2347</v>
      </c>
      <c r="AQ733" t="str">
        <f t="shared" si="11"/>
        <v>533544405111noMale438915Facebook4383143921473.0899.94981133.99314.9913</v>
      </c>
      <c r="AR733">
        <f>COUNTIF(AQ$2:AQ733,AQ733)</f>
        <v>1</v>
      </c>
    </row>
    <row r="734" spans="1:44" x14ac:dyDescent="0.25">
      <c r="A734">
        <v>534</v>
      </c>
      <c r="B734">
        <v>378</v>
      </c>
      <c r="C734" s="4">
        <v>44051</v>
      </c>
      <c r="D734">
        <v>4</v>
      </c>
      <c r="E734" t="s">
        <v>40</v>
      </c>
      <c r="F734" t="s">
        <v>51</v>
      </c>
      <c r="G734" t="s">
        <v>56</v>
      </c>
      <c r="H734" t="s">
        <v>57</v>
      </c>
      <c r="I734" s="4">
        <v>43537</v>
      </c>
      <c r="J734">
        <v>2</v>
      </c>
      <c r="L734" s="4"/>
      <c r="M734" s="4"/>
      <c r="N734">
        <v>1</v>
      </c>
      <c r="O734" t="s">
        <v>80</v>
      </c>
      <c r="P734" t="s">
        <v>242</v>
      </c>
      <c r="Q734">
        <v>1</v>
      </c>
      <c r="R734" t="s">
        <v>709</v>
      </c>
      <c r="S734" t="s">
        <v>1250</v>
      </c>
      <c r="T734" t="s">
        <v>425</v>
      </c>
      <c r="U734" t="s">
        <v>80</v>
      </c>
      <c r="V734" t="s">
        <v>1548</v>
      </c>
      <c r="W734">
        <v>250</v>
      </c>
      <c r="X734">
        <v>29.98</v>
      </c>
      <c r="Y734">
        <v>1</v>
      </c>
      <c r="Z734" t="s">
        <v>79</v>
      </c>
      <c r="AA734" t="s">
        <v>2349</v>
      </c>
      <c r="AF734" s="4"/>
      <c r="AG734" s="4"/>
      <c r="AH734" t="s">
        <v>80</v>
      </c>
      <c r="AI734" t="s">
        <v>242</v>
      </c>
      <c r="AJ734" t="s">
        <v>709</v>
      </c>
      <c r="AK734" t="s">
        <v>1250</v>
      </c>
      <c r="AL734" t="s">
        <v>425</v>
      </c>
      <c r="AM734" t="s">
        <v>80</v>
      </c>
      <c r="AN734" t="s">
        <v>1548</v>
      </c>
      <c r="AO734" t="s">
        <v>79</v>
      </c>
      <c r="AP734" t="s">
        <v>2349</v>
      </c>
      <c r="AQ734" t="str">
        <f t="shared" ref="AQ734:AQ792" si="12">CONCATENATE($A734,$B734,$C734,$D734,$G734,$H734,$I734,$J734,$K734,$L734,$M734,$W734,$X734,$AB734,$AC734,$AD734,$AE734,$AF734,$AG734,$AH734,$AJ734,$AL734,$AM734,$AN734,$AO734)</f>
        <v>534378440514noMale43537225029.98258125214.994</v>
      </c>
      <c r="AR734">
        <f>COUNTIF(AQ$2:AQ734,AQ734)</f>
        <v>1</v>
      </c>
    </row>
    <row r="735" spans="1:44" x14ac:dyDescent="0.25">
      <c r="A735">
        <v>535</v>
      </c>
      <c r="B735">
        <v>157</v>
      </c>
      <c r="C735" s="4">
        <v>44052</v>
      </c>
      <c r="D735">
        <v>11</v>
      </c>
      <c r="E735" t="s">
        <v>37</v>
      </c>
      <c r="F735" t="s">
        <v>48</v>
      </c>
      <c r="G735" t="s">
        <v>56</v>
      </c>
      <c r="H735" t="s">
        <v>58</v>
      </c>
      <c r="I735" s="4">
        <v>43937</v>
      </c>
      <c r="J735">
        <v>7</v>
      </c>
      <c r="K735" t="s">
        <v>61</v>
      </c>
      <c r="L735" s="4">
        <v>43915</v>
      </c>
      <c r="M735" s="4">
        <v>44012</v>
      </c>
      <c r="N735">
        <v>1</v>
      </c>
      <c r="O735" t="s">
        <v>80</v>
      </c>
      <c r="P735" t="s">
        <v>242</v>
      </c>
      <c r="Q735">
        <v>1</v>
      </c>
      <c r="R735" t="s">
        <v>558</v>
      </c>
      <c r="S735" t="s">
        <v>1118</v>
      </c>
      <c r="T735" t="s">
        <v>1548</v>
      </c>
      <c r="U735" t="s">
        <v>80</v>
      </c>
      <c r="V735" t="s">
        <v>1548</v>
      </c>
      <c r="W735">
        <v>29.98</v>
      </c>
      <c r="X735">
        <v>29.98</v>
      </c>
      <c r="Y735">
        <v>1</v>
      </c>
      <c r="Z735" t="s">
        <v>79</v>
      </c>
      <c r="AA735" t="s">
        <v>2349</v>
      </c>
      <c r="AF735" s="4"/>
      <c r="AG735" s="4"/>
      <c r="AH735" t="s">
        <v>80</v>
      </c>
      <c r="AI735" t="s">
        <v>242</v>
      </c>
      <c r="AJ735" t="s">
        <v>558</v>
      </c>
      <c r="AK735" t="s">
        <v>1118</v>
      </c>
      <c r="AL735" t="s">
        <v>1548</v>
      </c>
      <c r="AM735" t="s">
        <v>80</v>
      </c>
      <c r="AN735" t="s">
        <v>1548</v>
      </c>
      <c r="AO735" t="s">
        <v>79</v>
      </c>
      <c r="AP735" t="s">
        <v>2349</v>
      </c>
      <c r="AQ735" t="str">
        <f t="shared" si="12"/>
        <v>5351574405211noFemale439377YouTube439154401229.9829.9823414.99214.994</v>
      </c>
      <c r="AR735">
        <f>COUNTIF(AQ$2:AQ735,AQ735)</f>
        <v>1</v>
      </c>
    </row>
    <row r="736" spans="1:44" x14ac:dyDescent="0.25">
      <c r="A736">
        <v>536</v>
      </c>
      <c r="B736">
        <v>448</v>
      </c>
      <c r="C736" s="4">
        <v>44052</v>
      </c>
      <c r="D736">
        <v>8</v>
      </c>
      <c r="E736" t="s">
        <v>43</v>
      </c>
      <c r="F736" t="s">
        <v>54</v>
      </c>
      <c r="G736" t="s">
        <v>55</v>
      </c>
      <c r="H736" t="s">
        <v>57</v>
      </c>
      <c r="I736" s="4">
        <v>43823</v>
      </c>
      <c r="J736">
        <v>2</v>
      </c>
      <c r="K736" t="s">
        <v>60</v>
      </c>
      <c r="L736" s="4">
        <v>43615</v>
      </c>
      <c r="M736" s="4">
        <v>43830</v>
      </c>
      <c r="N736">
        <v>1</v>
      </c>
      <c r="O736" t="s">
        <v>70</v>
      </c>
      <c r="P736" t="s">
        <v>232</v>
      </c>
      <c r="Q736">
        <v>1</v>
      </c>
      <c r="R736" t="s">
        <v>719</v>
      </c>
      <c r="S736" t="s">
        <v>1261</v>
      </c>
      <c r="T736" t="s">
        <v>1779</v>
      </c>
      <c r="U736" t="s">
        <v>80</v>
      </c>
      <c r="V736" t="s">
        <v>1517</v>
      </c>
      <c r="W736">
        <v>191.98</v>
      </c>
      <c r="X736">
        <v>39.979999999999997</v>
      </c>
      <c r="Y736">
        <v>1</v>
      </c>
      <c r="Z736" t="s">
        <v>432</v>
      </c>
      <c r="AA736" t="s">
        <v>2331</v>
      </c>
      <c r="AF736" s="4"/>
      <c r="AG736" s="4"/>
      <c r="AH736" t="s">
        <v>70</v>
      </c>
      <c r="AI736" t="s">
        <v>232</v>
      </c>
      <c r="AJ736" t="s">
        <v>719</v>
      </c>
      <c r="AK736" t="s">
        <v>1261</v>
      </c>
      <c r="AL736" t="s">
        <v>1779</v>
      </c>
      <c r="AM736" t="s">
        <v>80</v>
      </c>
      <c r="AN736" t="s">
        <v>1517</v>
      </c>
      <c r="AO736" t="s">
        <v>432</v>
      </c>
      <c r="AP736" t="s">
        <v>2331</v>
      </c>
      <c r="AQ736" t="str">
        <f t="shared" si="12"/>
        <v>536448440528yesMale438232Facebook4361543830191.9839.98516295.99219.9921</v>
      </c>
      <c r="AR736">
        <f>COUNTIF(AQ$2:AQ736,AQ736)</f>
        <v>1</v>
      </c>
    </row>
    <row r="737" spans="1:44" x14ac:dyDescent="0.25">
      <c r="A737">
        <v>537</v>
      </c>
      <c r="B737">
        <v>42</v>
      </c>
      <c r="C737" s="4">
        <v>44053</v>
      </c>
      <c r="D737">
        <v>5</v>
      </c>
      <c r="E737" t="s">
        <v>36</v>
      </c>
      <c r="F737" t="s">
        <v>47</v>
      </c>
      <c r="G737" t="s">
        <v>56</v>
      </c>
      <c r="H737" t="s">
        <v>58</v>
      </c>
      <c r="I737" s="4">
        <v>43722</v>
      </c>
      <c r="J737">
        <v>2</v>
      </c>
      <c r="K737" t="s">
        <v>60</v>
      </c>
      <c r="L737" s="4">
        <v>43615</v>
      </c>
      <c r="M737" s="4">
        <v>43830</v>
      </c>
      <c r="N737">
        <v>1</v>
      </c>
      <c r="O737" t="s">
        <v>69</v>
      </c>
      <c r="P737" t="s">
        <v>231</v>
      </c>
      <c r="Q737">
        <v>1</v>
      </c>
      <c r="R737" t="s">
        <v>720</v>
      </c>
      <c r="S737" t="s">
        <v>1262</v>
      </c>
      <c r="T737" t="s">
        <v>1780</v>
      </c>
      <c r="U737" t="s">
        <v>67</v>
      </c>
      <c r="V737" t="s">
        <v>1577</v>
      </c>
      <c r="W737">
        <v>143.97</v>
      </c>
      <c r="X737">
        <v>74.97</v>
      </c>
      <c r="Y737">
        <v>1</v>
      </c>
      <c r="Z737" t="s">
        <v>67</v>
      </c>
      <c r="AA737" t="s">
        <v>2373</v>
      </c>
      <c r="AF737" s="4"/>
      <c r="AG737" s="4"/>
      <c r="AH737" t="s">
        <v>69</v>
      </c>
      <c r="AI737" t="s">
        <v>231</v>
      </c>
      <c r="AJ737" t="s">
        <v>720</v>
      </c>
      <c r="AK737" t="s">
        <v>1262</v>
      </c>
      <c r="AL737" t="s">
        <v>1780</v>
      </c>
      <c r="AM737" t="s">
        <v>67</v>
      </c>
      <c r="AN737" t="s">
        <v>1577</v>
      </c>
      <c r="AO737" t="s">
        <v>67</v>
      </c>
      <c r="AP737" t="s">
        <v>2373</v>
      </c>
      <c r="AQ737" t="str">
        <f t="shared" si="12"/>
        <v>53742440535noFemale437222Facebook4361543830143.9774.97115947.99324.993</v>
      </c>
      <c r="AR737">
        <f>COUNTIF(AQ$2:AQ737,AQ737)</f>
        <v>1</v>
      </c>
    </row>
    <row r="738" spans="1:44" x14ac:dyDescent="0.25">
      <c r="A738">
        <v>538</v>
      </c>
      <c r="B738">
        <v>36</v>
      </c>
      <c r="C738" s="4">
        <v>44054</v>
      </c>
      <c r="D738">
        <v>3</v>
      </c>
      <c r="E738" t="s">
        <v>34</v>
      </c>
      <c r="F738" t="s">
        <v>45</v>
      </c>
      <c r="G738" t="s">
        <v>56</v>
      </c>
      <c r="H738" t="s">
        <v>57</v>
      </c>
      <c r="I738" s="4">
        <v>43960</v>
      </c>
      <c r="J738">
        <v>9</v>
      </c>
      <c r="K738" t="s">
        <v>59</v>
      </c>
      <c r="L738" s="4">
        <v>43952</v>
      </c>
      <c r="M738" s="4">
        <v>44075</v>
      </c>
      <c r="N738">
        <v>2</v>
      </c>
      <c r="O738" t="s">
        <v>175</v>
      </c>
      <c r="P738" t="s">
        <v>337</v>
      </c>
      <c r="Q738">
        <v>3</v>
      </c>
      <c r="R738" t="s">
        <v>721</v>
      </c>
      <c r="S738" t="s">
        <v>1263</v>
      </c>
      <c r="T738" t="s">
        <v>1781</v>
      </c>
      <c r="U738" t="s">
        <v>2018</v>
      </c>
      <c r="V738" t="s">
        <v>2062</v>
      </c>
      <c r="W738">
        <v>3125.66</v>
      </c>
      <c r="X738">
        <v>219.88</v>
      </c>
      <c r="Y738">
        <v>1</v>
      </c>
      <c r="Z738" t="s">
        <v>2213</v>
      </c>
      <c r="AA738" t="s">
        <v>2502</v>
      </c>
      <c r="AF738" s="4"/>
      <c r="AG738" s="4"/>
      <c r="AH738" t="s">
        <v>80</v>
      </c>
      <c r="AI738" t="s">
        <v>242</v>
      </c>
      <c r="AJ738" t="s">
        <v>548</v>
      </c>
      <c r="AK738" t="s">
        <v>1109</v>
      </c>
      <c r="AL738" t="s">
        <v>1634</v>
      </c>
      <c r="AM738" t="s">
        <v>69</v>
      </c>
      <c r="AN738" t="s">
        <v>1548</v>
      </c>
      <c r="AO738" t="s">
        <v>67</v>
      </c>
      <c r="AP738" t="s">
        <v>2373</v>
      </c>
      <c r="AQ738" t="str">
        <f t="shared" si="12"/>
        <v>53836440543noMale439609Google Ads43952440753125.66219.8823627.98114.993</v>
      </c>
      <c r="AR738">
        <f>COUNTIF(AQ$2:AQ738,AQ738)</f>
        <v>1</v>
      </c>
    </row>
    <row r="739" spans="1:44" x14ac:dyDescent="0.25">
      <c r="A739">
        <v>538</v>
      </c>
      <c r="B739">
        <v>36</v>
      </c>
      <c r="C739" s="4">
        <v>44054</v>
      </c>
      <c r="D739">
        <v>3</v>
      </c>
      <c r="E739" t="s">
        <v>34</v>
      </c>
      <c r="F739" t="s">
        <v>45</v>
      </c>
      <c r="G739" t="s">
        <v>56</v>
      </c>
      <c r="H739" t="s">
        <v>57</v>
      </c>
      <c r="I739" s="4">
        <v>43960</v>
      </c>
      <c r="J739">
        <v>9</v>
      </c>
      <c r="K739" t="s">
        <v>59</v>
      </c>
      <c r="L739" s="4">
        <v>43952</v>
      </c>
      <c r="M739" s="4">
        <v>44075</v>
      </c>
      <c r="N739">
        <v>2</v>
      </c>
      <c r="O739" t="s">
        <v>175</v>
      </c>
      <c r="P739" t="s">
        <v>337</v>
      </c>
      <c r="Q739">
        <v>3</v>
      </c>
      <c r="R739" t="s">
        <v>721</v>
      </c>
      <c r="S739" t="s">
        <v>1263</v>
      </c>
      <c r="T739" t="s">
        <v>1781</v>
      </c>
      <c r="U739" t="s">
        <v>2018</v>
      </c>
      <c r="V739" t="s">
        <v>2062</v>
      </c>
      <c r="W739">
        <v>3125.66</v>
      </c>
      <c r="X739">
        <v>219.88</v>
      </c>
      <c r="Y739">
        <v>1</v>
      </c>
      <c r="Z739" t="s">
        <v>2213</v>
      </c>
      <c r="AA739" t="s">
        <v>2502</v>
      </c>
      <c r="AF739" s="4"/>
      <c r="AG739" s="4"/>
      <c r="AH739" t="s">
        <v>80</v>
      </c>
      <c r="AI739" t="s">
        <v>242</v>
      </c>
      <c r="AJ739" t="s">
        <v>691</v>
      </c>
      <c r="AK739" t="s">
        <v>1232</v>
      </c>
      <c r="AL739" t="s">
        <v>1754</v>
      </c>
      <c r="AM739" t="s">
        <v>67</v>
      </c>
      <c r="AN739" t="s">
        <v>1548</v>
      </c>
      <c r="AO739" t="s">
        <v>67</v>
      </c>
      <c r="AP739" t="s">
        <v>2373</v>
      </c>
      <c r="AQ739" t="str">
        <f t="shared" si="12"/>
        <v>53836440543noMale439609Google Ads43952440753125.66219.88243158.95314.993</v>
      </c>
      <c r="AR739">
        <f>COUNTIF(AQ$2:AQ739,AQ739)</f>
        <v>1</v>
      </c>
    </row>
    <row r="740" spans="1:44" x14ac:dyDescent="0.25">
      <c r="A740">
        <v>538</v>
      </c>
      <c r="B740">
        <v>36</v>
      </c>
      <c r="C740" s="4">
        <v>44054</v>
      </c>
      <c r="D740">
        <v>3</v>
      </c>
      <c r="E740" t="s">
        <v>34</v>
      </c>
      <c r="F740" t="s">
        <v>45</v>
      </c>
      <c r="G740" t="s">
        <v>56</v>
      </c>
      <c r="H740" t="s">
        <v>57</v>
      </c>
      <c r="I740" s="4">
        <v>43960</v>
      </c>
      <c r="J740">
        <v>9</v>
      </c>
      <c r="K740" t="s">
        <v>59</v>
      </c>
      <c r="L740" s="4">
        <v>43952</v>
      </c>
      <c r="M740" s="4">
        <v>44075</v>
      </c>
      <c r="N740">
        <v>2</v>
      </c>
      <c r="O740" t="s">
        <v>175</v>
      </c>
      <c r="P740" t="s">
        <v>337</v>
      </c>
      <c r="Q740">
        <v>3</v>
      </c>
      <c r="R740" t="s">
        <v>721</v>
      </c>
      <c r="S740" t="s">
        <v>1263</v>
      </c>
      <c r="T740" t="s">
        <v>1781</v>
      </c>
      <c r="U740" t="s">
        <v>2018</v>
      </c>
      <c r="V740" t="s">
        <v>2062</v>
      </c>
      <c r="W740">
        <v>3125.66</v>
      </c>
      <c r="X740">
        <v>219.88</v>
      </c>
      <c r="Y740">
        <v>1</v>
      </c>
      <c r="Z740" t="s">
        <v>2213</v>
      </c>
      <c r="AA740" t="s">
        <v>2502</v>
      </c>
      <c r="AF740" s="4"/>
      <c r="AG740" s="4"/>
      <c r="AH740" t="s">
        <v>69</v>
      </c>
      <c r="AI740" t="s">
        <v>231</v>
      </c>
      <c r="AJ740" t="s">
        <v>856</v>
      </c>
      <c r="AK740" t="s">
        <v>1393</v>
      </c>
      <c r="AL740" t="s">
        <v>1909</v>
      </c>
      <c r="AM740" t="s">
        <v>80</v>
      </c>
      <c r="AN740" t="s">
        <v>1577</v>
      </c>
      <c r="AO740" t="s">
        <v>67</v>
      </c>
      <c r="AP740" t="s">
        <v>2373</v>
      </c>
      <c r="AQ740" t="str">
        <f t="shared" si="12"/>
        <v>53836440543noMale439609Google Ads43952440753125.66219.88199529224.993</v>
      </c>
      <c r="AR740">
        <f>COUNTIF(AQ$2:AQ740,AQ740)</f>
        <v>1</v>
      </c>
    </row>
    <row r="741" spans="1:44" x14ac:dyDescent="0.25">
      <c r="A741">
        <v>539</v>
      </c>
      <c r="B741">
        <v>95</v>
      </c>
      <c r="C741" s="4">
        <v>44054</v>
      </c>
      <c r="D741">
        <v>4</v>
      </c>
      <c r="E741" t="s">
        <v>40</v>
      </c>
      <c r="F741" t="s">
        <v>51</v>
      </c>
      <c r="G741" t="s">
        <v>56</v>
      </c>
      <c r="H741" t="s">
        <v>58</v>
      </c>
      <c r="I741" s="4">
        <v>43876</v>
      </c>
      <c r="J741">
        <v>6</v>
      </c>
      <c r="K741" t="s">
        <v>59</v>
      </c>
      <c r="L741" s="4">
        <v>43862</v>
      </c>
      <c r="M741" s="4">
        <v>43889</v>
      </c>
      <c r="N741">
        <v>2</v>
      </c>
      <c r="O741" t="s">
        <v>124</v>
      </c>
      <c r="P741" t="s">
        <v>286</v>
      </c>
      <c r="Q741">
        <v>2</v>
      </c>
      <c r="R741" t="s">
        <v>722</v>
      </c>
      <c r="S741" t="s">
        <v>1264</v>
      </c>
      <c r="T741" t="s">
        <v>1782</v>
      </c>
      <c r="U741" t="s">
        <v>103</v>
      </c>
      <c r="V741" t="s">
        <v>1869</v>
      </c>
      <c r="W741">
        <v>22.96</v>
      </c>
      <c r="X741">
        <v>59.96</v>
      </c>
      <c r="Y741">
        <v>2</v>
      </c>
      <c r="Z741" t="s">
        <v>2214</v>
      </c>
      <c r="AA741" t="s">
        <v>2503</v>
      </c>
      <c r="AF741" s="4"/>
      <c r="AG741" s="4"/>
      <c r="AH741" t="s">
        <v>67</v>
      </c>
      <c r="AI741" t="s">
        <v>229</v>
      </c>
      <c r="AJ741" t="s">
        <v>626</v>
      </c>
      <c r="AK741" t="s">
        <v>1176</v>
      </c>
      <c r="AL741" t="s">
        <v>1701</v>
      </c>
      <c r="AM741" t="s">
        <v>69</v>
      </c>
      <c r="AN741" t="s">
        <v>1548</v>
      </c>
      <c r="AO741" t="s">
        <v>90</v>
      </c>
      <c r="AP741" t="s">
        <v>2328</v>
      </c>
      <c r="AQ741" t="str">
        <f t="shared" si="12"/>
        <v>53995440544noFemale438766Google Ads438624388922.9659.9637910.99114.996</v>
      </c>
      <c r="AR741">
        <f>COUNTIF(AQ$2:AQ741,AQ741)</f>
        <v>1</v>
      </c>
    </row>
    <row r="742" spans="1:44" x14ac:dyDescent="0.25">
      <c r="A742">
        <v>539</v>
      </c>
      <c r="B742">
        <v>95</v>
      </c>
      <c r="C742" s="4">
        <v>44054</v>
      </c>
      <c r="D742">
        <v>4</v>
      </c>
      <c r="E742" t="s">
        <v>40</v>
      </c>
      <c r="F742" t="s">
        <v>51</v>
      </c>
      <c r="G742" t="s">
        <v>56</v>
      </c>
      <c r="H742" t="s">
        <v>58</v>
      </c>
      <c r="I742" s="4">
        <v>43876</v>
      </c>
      <c r="J742">
        <v>6</v>
      </c>
      <c r="K742" t="s">
        <v>59</v>
      </c>
      <c r="L742" s="4">
        <v>43862</v>
      </c>
      <c r="M742" s="4">
        <v>43889</v>
      </c>
      <c r="N742">
        <v>2</v>
      </c>
      <c r="O742" t="s">
        <v>124</v>
      </c>
      <c r="P742" t="s">
        <v>286</v>
      </c>
      <c r="Q742">
        <v>2</v>
      </c>
      <c r="R742" t="s">
        <v>722</v>
      </c>
      <c r="S742" t="s">
        <v>1264</v>
      </c>
      <c r="T742" t="s">
        <v>1782</v>
      </c>
      <c r="U742" t="s">
        <v>103</v>
      </c>
      <c r="V742" t="s">
        <v>1869</v>
      </c>
      <c r="W742">
        <v>22.96</v>
      </c>
      <c r="X742">
        <v>59.96</v>
      </c>
      <c r="Y742">
        <v>2</v>
      </c>
      <c r="Z742" t="s">
        <v>2214</v>
      </c>
      <c r="AA742" t="s">
        <v>2503</v>
      </c>
      <c r="AF742" s="4"/>
      <c r="AG742" s="4"/>
      <c r="AH742" t="s">
        <v>78</v>
      </c>
      <c r="AI742" t="s">
        <v>240</v>
      </c>
      <c r="AJ742" t="s">
        <v>67</v>
      </c>
      <c r="AK742" t="s">
        <v>1120</v>
      </c>
      <c r="AL742" t="s">
        <v>1643</v>
      </c>
      <c r="AM742" t="s">
        <v>67</v>
      </c>
      <c r="AN742" t="s">
        <v>1548</v>
      </c>
      <c r="AO742" t="s">
        <v>469</v>
      </c>
      <c r="AP742" t="s">
        <v>2339</v>
      </c>
      <c r="AQ742" t="str">
        <f t="shared" si="12"/>
        <v>53995440544noFemale438766Google Ads438624388922.9659.96833.99314.9923</v>
      </c>
      <c r="AR742">
        <f>COUNTIF(AQ$2:AQ742,AQ742)</f>
        <v>1</v>
      </c>
    </row>
    <row r="743" spans="1:44" x14ac:dyDescent="0.25">
      <c r="A743">
        <v>540</v>
      </c>
      <c r="B743">
        <v>2</v>
      </c>
      <c r="C743" s="4">
        <v>44055</v>
      </c>
      <c r="D743">
        <v>10</v>
      </c>
      <c r="E743" t="s">
        <v>42</v>
      </c>
      <c r="F743" t="s">
        <v>53</v>
      </c>
      <c r="G743" t="s">
        <v>55</v>
      </c>
      <c r="H743" t="s">
        <v>57</v>
      </c>
      <c r="I743" s="4">
        <v>43739</v>
      </c>
      <c r="J743">
        <v>2</v>
      </c>
      <c r="K743" t="s">
        <v>60</v>
      </c>
      <c r="L743" s="4">
        <v>43615</v>
      </c>
      <c r="M743" s="4">
        <v>43830</v>
      </c>
      <c r="N743">
        <v>2</v>
      </c>
      <c r="O743" t="s">
        <v>176</v>
      </c>
      <c r="P743" t="s">
        <v>338</v>
      </c>
      <c r="Q743">
        <v>2</v>
      </c>
      <c r="R743" t="s">
        <v>723</v>
      </c>
      <c r="S743" t="s">
        <v>1265</v>
      </c>
      <c r="T743" t="s">
        <v>1783</v>
      </c>
      <c r="U743" t="s">
        <v>103</v>
      </c>
      <c r="V743" t="s">
        <v>2037</v>
      </c>
      <c r="W743">
        <v>1769.96</v>
      </c>
      <c r="X743">
        <v>69.959999999999994</v>
      </c>
      <c r="Y743">
        <v>2</v>
      </c>
      <c r="Z743" t="s">
        <v>2215</v>
      </c>
      <c r="AA743" t="s">
        <v>2504</v>
      </c>
      <c r="AF743" s="4"/>
      <c r="AG743" s="4"/>
      <c r="AH743" t="s">
        <v>69</v>
      </c>
      <c r="AI743" t="s">
        <v>231</v>
      </c>
      <c r="AJ743" t="s">
        <v>434</v>
      </c>
      <c r="AK743" t="s">
        <v>991</v>
      </c>
      <c r="AL743" t="s">
        <v>1524</v>
      </c>
      <c r="AM743" t="s">
        <v>69</v>
      </c>
      <c r="AN743" t="s">
        <v>1577</v>
      </c>
      <c r="AO743" t="s">
        <v>69</v>
      </c>
      <c r="AP743" t="s">
        <v>2360</v>
      </c>
      <c r="AQ743" t="str">
        <f t="shared" si="12"/>
        <v>54024405510yesMale437392Facebook43615438301769.9669.961152929.99124.991</v>
      </c>
      <c r="AR743">
        <f>COUNTIF(AQ$2:AQ743,AQ743)</f>
        <v>1</v>
      </c>
    </row>
    <row r="744" spans="1:44" x14ac:dyDescent="0.25">
      <c r="A744">
        <v>540</v>
      </c>
      <c r="B744">
        <v>2</v>
      </c>
      <c r="C744" s="4">
        <v>44055</v>
      </c>
      <c r="D744">
        <v>10</v>
      </c>
      <c r="E744" t="s">
        <v>42</v>
      </c>
      <c r="F744" t="s">
        <v>53</v>
      </c>
      <c r="G744" t="s">
        <v>55</v>
      </c>
      <c r="H744" t="s">
        <v>57</v>
      </c>
      <c r="I744" s="4">
        <v>43739</v>
      </c>
      <c r="J744">
        <v>2</v>
      </c>
      <c r="K744" t="s">
        <v>60</v>
      </c>
      <c r="L744" s="4">
        <v>43615</v>
      </c>
      <c r="M744" s="4">
        <v>43830</v>
      </c>
      <c r="N744">
        <v>2</v>
      </c>
      <c r="O744" t="s">
        <v>176</v>
      </c>
      <c r="P744" t="s">
        <v>338</v>
      </c>
      <c r="Q744">
        <v>2</v>
      </c>
      <c r="R744" t="s">
        <v>723</v>
      </c>
      <c r="S744" t="s">
        <v>1265</v>
      </c>
      <c r="T744" t="s">
        <v>1783</v>
      </c>
      <c r="U744" t="s">
        <v>103</v>
      </c>
      <c r="V744" t="s">
        <v>2037</v>
      </c>
      <c r="W744">
        <v>1769.96</v>
      </c>
      <c r="X744">
        <v>69.959999999999994</v>
      </c>
      <c r="Y744">
        <v>2</v>
      </c>
      <c r="Z744" t="s">
        <v>2215</v>
      </c>
      <c r="AA744" t="s">
        <v>2504</v>
      </c>
      <c r="AF744" s="4"/>
      <c r="AG744" s="4"/>
      <c r="AH744" t="s">
        <v>84</v>
      </c>
      <c r="AI744" t="s">
        <v>246</v>
      </c>
      <c r="AJ744" t="s">
        <v>564</v>
      </c>
      <c r="AK744" t="s">
        <v>1124</v>
      </c>
      <c r="AL744" t="s">
        <v>1647</v>
      </c>
      <c r="AM744" t="s">
        <v>67</v>
      </c>
      <c r="AN744" t="s">
        <v>1548</v>
      </c>
      <c r="AO744" t="s">
        <v>645</v>
      </c>
      <c r="AP744" t="s">
        <v>2347</v>
      </c>
      <c r="AQ744" t="str">
        <f t="shared" si="12"/>
        <v>54024405510yesMale437392Facebook43615438301769.9669.969160279.99314.9913</v>
      </c>
      <c r="AR744">
        <f>COUNTIF(AQ$2:AQ744,AQ744)</f>
        <v>1</v>
      </c>
    </row>
    <row r="745" spans="1:44" x14ac:dyDescent="0.25">
      <c r="A745">
        <v>541</v>
      </c>
      <c r="B745">
        <v>307</v>
      </c>
      <c r="C745" s="4">
        <v>44055</v>
      </c>
      <c r="D745">
        <v>11</v>
      </c>
      <c r="E745" t="s">
        <v>37</v>
      </c>
      <c r="F745" t="s">
        <v>48</v>
      </c>
      <c r="G745" t="s">
        <v>56</v>
      </c>
      <c r="H745" t="s">
        <v>57</v>
      </c>
      <c r="I745" s="4">
        <v>43701</v>
      </c>
      <c r="J745">
        <v>2</v>
      </c>
      <c r="K745" t="s">
        <v>60</v>
      </c>
      <c r="L745" s="4">
        <v>43615</v>
      </c>
      <c r="M745" s="4">
        <v>43830</v>
      </c>
      <c r="N745">
        <v>1</v>
      </c>
      <c r="O745" t="s">
        <v>79</v>
      </c>
      <c r="P745" t="s">
        <v>241</v>
      </c>
      <c r="Q745">
        <v>1</v>
      </c>
      <c r="R745" t="s">
        <v>541</v>
      </c>
      <c r="S745" t="s">
        <v>968</v>
      </c>
      <c r="T745" t="s">
        <v>1629</v>
      </c>
      <c r="U745" t="s">
        <v>80</v>
      </c>
      <c r="V745" t="s">
        <v>1548</v>
      </c>
      <c r="W745">
        <v>173.8</v>
      </c>
      <c r="X745">
        <v>29.98</v>
      </c>
      <c r="Y745">
        <v>1</v>
      </c>
      <c r="Z745" t="s">
        <v>86</v>
      </c>
      <c r="AA745" t="s">
        <v>2350</v>
      </c>
      <c r="AF745" s="4"/>
      <c r="AG745" s="4"/>
      <c r="AH745" t="s">
        <v>79</v>
      </c>
      <c r="AI745" t="s">
        <v>241</v>
      </c>
      <c r="AJ745" t="s">
        <v>541</v>
      </c>
      <c r="AK745" t="s">
        <v>968</v>
      </c>
      <c r="AL745" t="s">
        <v>1629</v>
      </c>
      <c r="AM745" t="s">
        <v>80</v>
      </c>
      <c r="AN745" t="s">
        <v>1548</v>
      </c>
      <c r="AO745" t="s">
        <v>86</v>
      </c>
      <c r="AP745" t="s">
        <v>2350</v>
      </c>
      <c r="AQ745" t="str">
        <f t="shared" si="12"/>
        <v>5413074405511noMale437012Facebook4361543830173.829.98411186.9214.997</v>
      </c>
      <c r="AR745">
        <f>COUNTIF(AQ$2:AQ745,AQ745)</f>
        <v>1</v>
      </c>
    </row>
    <row r="746" spans="1:44" x14ac:dyDescent="0.25">
      <c r="A746">
        <v>542</v>
      </c>
      <c r="B746">
        <v>119</v>
      </c>
      <c r="C746" s="4">
        <v>44056</v>
      </c>
      <c r="D746">
        <v>6</v>
      </c>
      <c r="E746" t="s">
        <v>33</v>
      </c>
      <c r="F746" t="s">
        <v>44</v>
      </c>
      <c r="G746" t="s">
        <v>56</v>
      </c>
      <c r="H746" t="s">
        <v>57</v>
      </c>
      <c r="I746" s="4">
        <v>43957</v>
      </c>
      <c r="J746">
        <v>7</v>
      </c>
      <c r="K746" t="s">
        <v>61</v>
      </c>
      <c r="L746" s="4">
        <v>43915</v>
      </c>
      <c r="M746" s="4">
        <v>44012</v>
      </c>
      <c r="N746">
        <v>2</v>
      </c>
      <c r="O746" t="s">
        <v>157</v>
      </c>
      <c r="P746" t="s">
        <v>319</v>
      </c>
      <c r="Q746">
        <v>2</v>
      </c>
      <c r="R746" t="s">
        <v>724</v>
      </c>
      <c r="S746" t="s">
        <v>1266</v>
      </c>
      <c r="T746" t="s">
        <v>1784</v>
      </c>
      <c r="U746" t="s">
        <v>109</v>
      </c>
      <c r="V746" t="s">
        <v>2042</v>
      </c>
      <c r="W746">
        <v>292.86</v>
      </c>
      <c r="X746">
        <v>54.96</v>
      </c>
      <c r="Y746">
        <v>2</v>
      </c>
      <c r="Z746" t="s">
        <v>2216</v>
      </c>
      <c r="AA746" t="s">
        <v>2505</v>
      </c>
      <c r="AF746" s="4"/>
      <c r="AG746" s="4"/>
      <c r="AH746" t="s">
        <v>80</v>
      </c>
      <c r="AI746" t="s">
        <v>242</v>
      </c>
      <c r="AJ746" t="s">
        <v>587</v>
      </c>
      <c r="AK746" t="s">
        <v>1143</v>
      </c>
      <c r="AL746" t="s">
        <v>1668</v>
      </c>
      <c r="AM746" t="s">
        <v>67</v>
      </c>
      <c r="AN746" t="s">
        <v>1548</v>
      </c>
      <c r="AO746" t="s">
        <v>79</v>
      </c>
      <c r="AP746" t="s">
        <v>2349</v>
      </c>
      <c r="AQ746" t="str">
        <f t="shared" si="12"/>
        <v>542119440566noMale439577YouTube4391544012292.8654.9627431.29314.994</v>
      </c>
      <c r="AR746">
        <f>COUNTIF(AQ$2:AQ746,AQ746)</f>
        <v>1</v>
      </c>
    </row>
    <row r="747" spans="1:44" x14ac:dyDescent="0.25">
      <c r="A747">
        <v>542</v>
      </c>
      <c r="B747">
        <v>119</v>
      </c>
      <c r="C747" s="4">
        <v>44056</v>
      </c>
      <c r="D747">
        <v>6</v>
      </c>
      <c r="E747" t="s">
        <v>33</v>
      </c>
      <c r="F747" t="s">
        <v>44</v>
      </c>
      <c r="G747" t="s">
        <v>56</v>
      </c>
      <c r="H747" t="s">
        <v>57</v>
      </c>
      <c r="I747" s="4">
        <v>43957</v>
      </c>
      <c r="J747">
        <v>7</v>
      </c>
      <c r="K747" t="s">
        <v>61</v>
      </c>
      <c r="L747" s="4">
        <v>43915</v>
      </c>
      <c r="M747" s="4">
        <v>44012</v>
      </c>
      <c r="N747">
        <v>2</v>
      </c>
      <c r="O747" t="s">
        <v>157</v>
      </c>
      <c r="P747" t="s">
        <v>319</v>
      </c>
      <c r="Q747">
        <v>2</v>
      </c>
      <c r="R747" t="s">
        <v>724</v>
      </c>
      <c r="S747" t="s">
        <v>1266</v>
      </c>
      <c r="T747" t="s">
        <v>1784</v>
      </c>
      <c r="U747" t="s">
        <v>109</v>
      </c>
      <c r="V747" t="s">
        <v>2042</v>
      </c>
      <c r="W747">
        <v>292.86</v>
      </c>
      <c r="X747">
        <v>54.96</v>
      </c>
      <c r="Y747">
        <v>2</v>
      </c>
      <c r="Z747" t="s">
        <v>2216</v>
      </c>
      <c r="AA747" t="s">
        <v>2505</v>
      </c>
      <c r="AF747" s="4"/>
      <c r="AG747" s="4"/>
      <c r="AH747" t="s">
        <v>90</v>
      </c>
      <c r="AI747" t="s">
        <v>252</v>
      </c>
      <c r="AJ747" t="s">
        <v>70</v>
      </c>
      <c r="AK747" t="s">
        <v>1040</v>
      </c>
      <c r="AL747" t="s">
        <v>1568</v>
      </c>
      <c r="AM747" t="s">
        <v>69</v>
      </c>
      <c r="AN747" t="s">
        <v>1562</v>
      </c>
      <c r="AO747" t="s">
        <v>645</v>
      </c>
      <c r="AP747" t="s">
        <v>2347</v>
      </c>
      <c r="AQ747" t="str">
        <f t="shared" si="12"/>
        <v>542119440566noMale439577YouTube4391544012292.8654.9665198.9919.9913</v>
      </c>
      <c r="AR747">
        <f>COUNTIF(AQ$2:AQ747,AQ747)</f>
        <v>1</v>
      </c>
    </row>
    <row r="748" spans="1:44" x14ac:dyDescent="0.25">
      <c r="A748">
        <v>543</v>
      </c>
      <c r="B748">
        <v>176</v>
      </c>
      <c r="C748" s="4">
        <v>44056</v>
      </c>
      <c r="D748">
        <v>3</v>
      </c>
      <c r="E748" t="s">
        <v>34</v>
      </c>
      <c r="F748" t="s">
        <v>45</v>
      </c>
      <c r="G748" t="s">
        <v>55</v>
      </c>
      <c r="H748" t="s">
        <v>58</v>
      </c>
      <c r="I748" s="4">
        <v>43639</v>
      </c>
      <c r="J748">
        <v>1</v>
      </c>
      <c r="K748" t="s">
        <v>61</v>
      </c>
      <c r="L748" s="4">
        <v>43615</v>
      </c>
      <c r="M748" s="4">
        <v>43830</v>
      </c>
      <c r="N748">
        <v>1</v>
      </c>
      <c r="O748" t="s">
        <v>67</v>
      </c>
      <c r="P748" t="s">
        <v>229</v>
      </c>
      <c r="Q748">
        <v>1</v>
      </c>
      <c r="R748" t="s">
        <v>498</v>
      </c>
      <c r="S748" t="s">
        <v>1061</v>
      </c>
      <c r="T748" t="s">
        <v>1513</v>
      </c>
      <c r="U748" t="s">
        <v>80</v>
      </c>
      <c r="V748" t="s">
        <v>1548</v>
      </c>
      <c r="W748">
        <v>59.98</v>
      </c>
      <c r="X748">
        <v>29.98</v>
      </c>
      <c r="Y748">
        <v>1</v>
      </c>
      <c r="Z748" t="s">
        <v>652</v>
      </c>
      <c r="AA748" t="s">
        <v>2352</v>
      </c>
      <c r="AF748" s="4"/>
      <c r="AG748" s="4"/>
      <c r="AH748" t="s">
        <v>67</v>
      </c>
      <c r="AI748" t="s">
        <v>229</v>
      </c>
      <c r="AJ748" t="s">
        <v>498</v>
      </c>
      <c r="AK748" t="s">
        <v>1061</v>
      </c>
      <c r="AL748" t="s">
        <v>1513</v>
      </c>
      <c r="AM748" t="s">
        <v>80</v>
      </c>
      <c r="AN748" t="s">
        <v>1548</v>
      </c>
      <c r="AO748" t="s">
        <v>652</v>
      </c>
      <c r="AP748" t="s">
        <v>2352</v>
      </c>
      <c r="AQ748" t="str">
        <f t="shared" si="12"/>
        <v>543176440563yesFemale436391YouTube436154383059.9829.9835929.99214.9911</v>
      </c>
      <c r="AR748">
        <f>COUNTIF(AQ$2:AQ748,AQ748)</f>
        <v>1</v>
      </c>
    </row>
    <row r="749" spans="1:44" x14ac:dyDescent="0.25">
      <c r="A749">
        <v>544</v>
      </c>
      <c r="B749">
        <v>247</v>
      </c>
      <c r="C749" s="4">
        <v>44056</v>
      </c>
      <c r="D749">
        <v>7</v>
      </c>
      <c r="E749" t="s">
        <v>35</v>
      </c>
      <c r="F749" t="s">
        <v>46</v>
      </c>
      <c r="G749" t="s">
        <v>56</v>
      </c>
      <c r="H749" t="s">
        <v>57</v>
      </c>
      <c r="I749" s="4">
        <v>43476</v>
      </c>
      <c r="J749">
        <v>2</v>
      </c>
      <c r="L749" s="4"/>
      <c r="M749" s="4"/>
      <c r="N749">
        <v>1</v>
      </c>
      <c r="O749" t="s">
        <v>70</v>
      </c>
      <c r="P749" t="s">
        <v>232</v>
      </c>
      <c r="Q749">
        <v>1</v>
      </c>
      <c r="R749" t="s">
        <v>550</v>
      </c>
      <c r="S749" t="s">
        <v>1111</v>
      </c>
      <c r="T749" t="s">
        <v>1631</v>
      </c>
      <c r="U749" t="s">
        <v>67</v>
      </c>
      <c r="V749" t="s">
        <v>1517</v>
      </c>
      <c r="W749">
        <v>86.97</v>
      </c>
      <c r="X749">
        <v>59.97</v>
      </c>
      <c r="Y749">
        <v>1</v>
      </c>
      <c r="Z749" t="s">
        <v>673</v>
      </c>
      <c r="AA749" t="s">
        <v>2348</v>
      </c>
      <c r="AF749" s="4"/>
      <c r="AG749" s="4"/>
      <c r="AH749" t="s">
        <v>70</v>
      </c>
      <c r="AI749" t="s">
        <v>232</v>
      </c>
      <c r="AJ749" t="s">
        <v>550</v>
      </c>
      <c r="AK749" t="s">
        <v>1111</v>
      </c>
      <c r="AL749" t="s">
        <v>1631</v>
      </c>
      <c r="AM749" t="s">
        <v>67</v>
      </c>
      <c r="AN749" t="s">
        <v>1517</v>
      </c>
      <c r="AO749" t="s">
        <v>673</v>
      </c>
      <c r="AP749" t="s">
        <v>2348</v>
      </c>
      <c r="AQ749" t="str">
        <f t="shared" si="12"/>
        <v>544247440567noMale43476286.9759.97517528.99319.9912</v>
      </c>
      <c r="AR749">
        <f>COUNTIF(AQ$2:AQ749,AQ749)</f>
        <v>1</v>
      </c>
    </row>
    <row r="750" spans="1:44" x14ac:dyDescent="0.25">
      <c r="A750">
        <v>545</v>
      </c>
      <c r="B750">
        <v>250</v>
      </c>
      <c r="C750" s="4">
        <v>44056</v>
      </c>
      <c r="D750">
        <v>7</v>
      </c>
      <c r="E750" t="s">
        <v>35</v>
      </c>
      <c r="F750" t="s">
        <v>46</v>
      </c>
      <c r="G750" t="s">
        <v>56</v>
      </c>
      <c r="H750" t="s">
        <v>57</v>
      </c>
      <c r="I750" s="4">
        <v>43850</v>
      </c>
      <c r="J750">
        <v>5</v>
      </c>
      <c r="K750" t="s">
        <v>60</v>
      </c>
      <c r="L750" s="4">
        <v>43831</v>
      </c>
      <c r="M750" s="4">
        <v>43921</v>
      </c>
      <c r="N750">
        <v>1</v>
      </c>
      <c r="O750" t="s">
        <v>67</v>
      </c>
      <c r="P750" t="s">
        <v>229</v>
      </c>
      <c r="Q750">
        <v>1</v>
      </c>
      <c r="R750" t="s">
        <v>439</v>
      </c>
      <c r="S750" t="s">
        <v>1001</v>
      </c>
      <c r="T750" t="s">
        <v>1533</v>
      </c>
      <c r="U750" t="s">
        <v>80</v>
      </c>
      <c r="V750" t="s">
        <v>1548</v>
      </c>
      <c r="W750">
        <v>119.98</v>
      </c>
      <c r="X750">
        <v>29.98</v>
      </c>
      <c r="Y750">
        <v>1</v>
      </c>
      <c r="Z750" t="s">
        <v>84</v>
      </c>
      <c r="AA750" t="s">
        <v>2366</v>
      </c>
      <c r="AF750" s="4"/>
      <c r="AG750" s="4"/>
      <c r="AH750" t="s">
        <v>67</v>
      </c>
      <c r="AI750" t="s">
        <v>229</v>
      </c>
      <c r="AJ750" t="s">
        <v>439</v>
      </c>
      <c r="AK750" t="s">
        <v>1001</v>
      </c>
      <c r="AL750" t="s">
        <v>1533</v>
      </c>
      <c r="AM750" t="s">
        <v>80</v>
      </c>
      <c r="AN750" t="s">
        <v>1548</v>
      </c>
      <c r="AO750" t="s">
        <v>84</v>
      </c>
      <c r="AP750" t="s">
        <v>2366</v>
      </c>
      <c r="AQ750" t="str">
        <f t="shared" si="12"/>
        <v>545250440567noMale438505Facebook4383143921119.9829.98310259.99214.999</v>
      </c>
      <c r="AR750">
        <f>COUNTIF(AQ$2:AQ750,AQ750)</f>
        <v>1</v>
      </c>
    </row>
    <row r="751" spans="1:44" x14ac:dyDescent="0.25">
      <c r="A751">
        <v>546</v>
      </c>
      <c r="B751">
        <v>100</v>
      </c>
      <c r="C751" s="4">
        <v>44057</v>
      </c>
      <c r="D751">
        <v>4</v>
      </c>
      <c r="E751" t="s">
        <v>40</v>
      </c>
      <c r="F751" t="s">
        <v>51</v>
      </c>
      <c r="G751" t="s">
        <v>55</v>
      </c>
      <c r="H751" t="s">
        <v>57</v>
      </c>
      <c r="I751" s="4">
        <v>43692</v>
      </c>
      <c r="J751">
        <v>3</v>
      </c>
      <c r="K751" t="s">
        <v>59</v>
      </c>
      <c r="L751" s="4">
        <v>43615</v>
      </c>
      <c r="M751" s="4">
        <v>43830</v>
      </c>
      <c r="N751">
        <v>2</v>
      </c>
      <c r="O751" t="s">
        <v>121</v>
      </c>
      <c r="P751" t="s">
        <v>283</v>
      </c>
      <c r="Q751">
        <v>2</v>
      </c>
      <c r="R751" t="s">
        <v>529</v>
      </c>
      <c r="S751" t="s">
        <v>1091</v>
      </c>
      <c r="T751" t="s">
        <v>1618</v>
      </c>
      <c r="U751" t="s">
        <v>88</v>
      </c>
      <c r="V751" t="s">
        <v>1869</v>
      </c>
      <c r="W751">
        <v>229.88</v>
      </c>
      <c r="X751">
        <v>59.96</v>
      </c>
      <c r="Y751">
        <v>2</v>
      </c>
      <c r="Z751" t="s">
        <v>107</v>
      </c>
      <c r="AA751" t="s">
        <v>2412</v>
      </c>
      <c r="AF751" s="4"/>
      <c r="AG751" s="4"/>
      <c r="AH751" t="s">
        <v>79</v>
      </c>
      <c r="AI751" t="s">
        <v>241</v>
      </c>
      <c r="AJ751" t="s">
        <v>481</v>
      </c>
      <c r="AK751" t="s">
        <v>1045</v>
      </c>
      <c r="AL751" t="s">
        <v>1573</v>
      </c>
      <c r="AM751" t="s">
        <v>80</v>
      </c>
      <c r="AN751" t="s">
        <v>1548</v>
      </c>
      <c r="AO751" t="s">
        <v>65</v>
      </c>
      <c r="AP751" t="s">
        <v>2343</v>
      </c>
      <c r="AQ751" t="str">
        <f t="shared" si="12"/>
        <v>546100440574yesMale436923Google Ads4361543830229.8859.9646699.95214.9910</v>
      </c>
      <c r="AR751">
        <f>COUNTIF(AQ$2:AQ751,AQ751)</f>
        <v>1</v>
      </c>
    </row>
    <row r="752" spans="1:44" x14ac:dyDescent="0.25">
      <c r="A752">
        <v>546</v>
      </c>
      <c r="B752">
        <v>100</v>
      </c>
      <c r="C752" s="4">
        <v>44057</v>
      </c>
      <c r="D752">
        <v>4</v>
      </c>
      <c r="E752" t="s">
        <v>40</v>
      </c>
      <c r="F752" t="s">
        <v>51</v>
      </c>
      <c r="G752" t="s">
        <v>55</v>
      </c>
      <c r="H752" t="s">
        <v>57</v>
      </c>
      <c r="I752" s="4">
        <v>43692</v>
      </c>
      <c r="J752">
        <v>3</v>
      </c>
      <c r="K752" t="s">
        <v>59</v>
      </c>
      <c r="L752" s="4">
        <v>43615</v>
      </c>
      <c r="M752" s="4">
        <v>43830</v>
      </c>
      <c r="N752">
        <v>2</v>
      </c>
      <c r="O752" t="s">
        <v>121</v>
      </c>
      <c r="P752" t="s">
        <v>283</v>
      </c>
      <c r="Q752">
        <v>2</v>
      </c>
      <c r="R752" t="s">
        <v>529</v>
      </c>
      <c r="S752" t="s">
        <v>1091</v>
      </c>
      <c r="T752" t="s">
        <v>1618</v>
      </c>
      <c r="U752" t="s">
        <v>88</v>
      </c>
      <c r="V752" t="s">
        <v>1869</v>
      </c>
      <c r="W752">
        <v>229.88</v>
      </c>
      <c r="X752">
        <v>59.96</v>
      </c>
      <c r="Y752">
        <v>2</v>
      </c>
      <c r="Z752" t="s">
        <v>107</v>
      </c>
      <c r="AA752" t="s">
        <v>2412</v>
      </c>
      <c r="AF752" s="4"/>
      <c r="AG752" s="4"/>
      <c r="AH752" t="s">
        <v>80</v>
      </c>
      <c r="AI752" t="s">
        <v>242</v>
      </c>
      <c r="AJ752" t="s">
        <v>65</v>
      </c>
      <c r="AK752" t="s">
        <v>1267</v>
      </c>
      <c r="AL752" t="s">
        <v>1548</v>
      </c>
      <c r="AM752" t="s">
        <v>80</v>
      </c>
      <c r="AN752" t="s">
        <v>1548</v>
      </c>
      <c r="AO752" t="s">
        <v>80</v>
      </c>
      <c r="AP752" t="s">
        <v>2357</v>
      </c>
      <c r="AQ752" t="str">
        <f t="shared" si="12"/>
        <v>546100440574yesMale436923Google Ads4361543830229.8859.9621014.99214.992</v>
      </c>
      <c r="AR752">
        <f>COUNTIF(AQ$2:AQ752,AQ752)</f>
        <v>1</v>
      </c>
    </row>
    <row r="753" spans="1:44" x14ac:dyDescent="0.25">
      <c r="A753">
        <v>547</v>
      </c>
      <c r="B753">
        <v>359</v>
      </c>
      <c r="C753" s="4">
        <v>44057</v>
      </c>
      <c r="D753">
        <v>4</v>
      </c>
      <c r="E753" t="s">
        <v>40</v>
      </c>
      <c r="F753" t="s">
        <v>51</v>
      </c>
      <c r="G753" t="s">
        <v>56</v>
      </c>
      <c r="H753" t="s">
        <v>58</v>
      </c>
      <c r="I753" s="4">
        <v>43619</v>
      </c>
      <c r="J753">
        <v>3</v>
      </c>
      <c r="K753" t="s">
        <v>59</v>
      </c>
      <c r="L753" s="4">
        <v>43615</v>
      </c>
      <c r="M753" s="4">
        <v>43830</v>
      </c>
      <c r="N753">
        <v>1</v>
      </c>
      <c r="O753" t="s">
        <v>65</v>
      </c>
      <c r="P753" t="s">
        <v>227</v>
      </c>
      <c r="Q753">
        <v>1</v>
      </c>
      <c r="R753" t="s">
        <v>389</v>
      </c>
      <c r="S753" t="s">
        <v>951</v>
      </c>
      <c r="T753" t="s">
        <v>1485</v>
      </c>
      <c r="U753" t="s">
        <v>67</v>
      </c>
      <c r="V753" t="s">
        <v>1517</v>
      </c>
      <c r="W753">
        <v>65.849999999999994</v>
      </c>
      <c r="X753">
        <v>59.97</v>
      </c>
      <c r="Y753">
        <v>1</v>
      </c>
      <c r="Z753" t="s">
        <v>431</v>
      </c>
      <c r="AA753" t="s">
        <v>2326</v>
      </c>
      <c r="AF753" s="4"/>
      <c r="AG753" s="4"/>
      <c r="AH753" t="s">
        <v>65</v>
      </c>
      <c r="AI753" t="s">
        <v>227</v>
      </c>
      <c r="AJ753" t="s">
        <v>389</v>
      </c>
      <c r="AK753" t="s">
        <v>951</v>
      </c>
      <c r="AL753" t="s">
        <v>1485</v>
      </c>
      <c r="AM753" t="s">
        <v>67</v>
      </c>
      <c r="AN753" t="s">
        <v>1517</v>
      </c>
      <c r="AO753" t="s">
        <v>431</v>
      </c>
      <c r="AP753" t="s">
        <v>2326</v>
      </c>
      <c r="AQ753" t="str">
        <f t="shared" si="12"/>
        <v>547359440574noFemale436193Google Ads436154383065.8559.971011621.95319.9924</v>
      </c>
      <c r="AR753">
        <f>COUNTIF(AQ$2:AQ753,AQ753)</f>
        <v>1</v>
      </c>
    </row>
    <row r="754" spans="1:44" x14ac:dyDescent="0.25">
      <c r="A754">
        <v>548</v>
      </c>
      <c r="B754">
        <v>22</v>
      </c>
      <c r="C754" s="4">
        <v>44058</v>
      </c>
      <c r="D754">
        <v>2</v>
      </c>
      <c r="E754" t="s">
        <v>38</v>
      </c>
      <c r="F754" t="s">
        <v>49</v>
      </c>
      <c r="G754" t="s">
        <v>56</v>
      </c>
      <c r="H754" t="s">
        <v>57</v>
      </c>
      <c r="I754" s="4">
        <v>43967</v>
      </c>
      <c r="J754">
        <v>9</v>
      </c>
      <c r="K754" t="s">
        <v>59</v>
      </c>
      <c r="L754" s="4">
        <v>43952</v>
      </c>
      <c r="M754" s="4">
        <v>44075</v>
      </c>
      <c r="N754">
        <v>1</v>
      </c>
      <c r="O754" t="s">
        <v>90</v>
      </c>
      <c r="P754" t="s">
        <v>252</v>
      </c>
      <c r="Q754">
        <v>1</v>
      </c>
      <c r="R754" t="s">
        <v>69</v>
      </c>
      <c r="S754" t="s">
        <v>1015</v>
      </c>
      <c r="T754" t="s">
        <v>1545</v>
      </c>
      <c r="U754" t="s">
        <v>67</v>
      </c>
      <c r="V754" t="s">
        <v>1562</v>
      </c>
      <c r="W754">
        <v>284.97000000000003</v>
      </c>
      <c r="X754">
        <v>29.97</v>
      </c>
      <c r="Y754">
        <v>1</v>
      </c>
      <c r="Z754" t="s">
        <v>645</v>
      </c>
      <c r="AA754" t="s">
        <v>2347</v>
      </c>
      <c r="AF754" s="4"/>
      <c r="AG754" s="4"/>
      <c r="AH754" t="s">
        <v>90</v>
      </c>
      <c r="AI754" t="s">
        <v>252</v>
      </c>
      <c r="AJ754" t="s">
        <v>69</v>
      </c>
      <c r="AK754" t="s">
        <v>1015</v>
      </c>
      <c r="AL754" t="s">
        <v>1545</v>
      </c>
      <c r="AM754" t="s">
        <v>67</v>
      </c>
      <c r="AN754" t="s">
        <v>1562</v>
      </c>
      <c r="AO754" t="s">
        <v>645</v>
      </c>
      <c r="AP754" t="s">
        <v>2347</v>
      </c>
      <c r="AQ754" t="str">
        <f t="shared" si="12"/>
        <v>54822440582noMale439679Google Ads4395244075284.9729.976194.9939.9913</v>
      </c>
      <c r="AR754">
        <f>COUNTIF(AQ$2:AQ754,AQ754)</f>
        <v>1</v>
      </c>
    </row>
    <row r="755" spans="1:44" x14ac:dyDescent="0.25">
      <c r="A755">
        <v>549</v>
      </c>
      <c r="B755">
        <v>25</v>
      </c>
      <c r="C755" s="4">
        <v>44058</v>
      </c>
      <c r="D755">
        <v>5</v>
      </c>
      <c r="E755" t="s">
        <v>36</v>
      </c>
      <c r="F755" t="s">
        <v>47</v>
      </c>
      <c r="G755" t="s">
        <v>55</v>
      </c>
      <c r="H755" t="s">
        <v>58</v>
      </c>
      <c r="I755" s="4">
        <v>44021</v>
      </c>
      <c r="J755">
        <v>9</v>
      </c>
      <c r="K755" t="s">
        <v>59</v>
      </c>
      <c r="L755" s="4">
        <v>43952</v>
      </c>
      <c r="M755" s="4">
        <v>44075</v>
      </c>
      <c r="N755">
        <v>1</v>
      </c>
      <c r="O755" t="s">
        <v>69</v>
      </c>
      <c r="P755" t="s">
        <v>231</v>
      </c>
      <c r="Q755">
        <v>1</v>
      </c>
      <c r="R755" t="s">
        <v>78</v>
      </c>
      <c r="S755" t="s">
        <v>1238</v>
      </c>
      <c r="T755" t="s">
        <v>1533</v>
      </c>
      <c r="U755" t="s">
        <v>69</v>
      </c>
      <c r="V755" t="s">
        <v>1577</v>
      </c>
      <c r="W755">
        <v>59.99</v>
      </c>
      <c r="X755">
        <v>24.99</v>
      </c>
      <c r="Y755">
        <v>1</v>
      </c>
      <c r="Z755" t="s">
        <v>69</v>
      </c>
      <c r="AA755" t="s">
        <v>2360</v>
      </c>
      <c r="AF755" s="4"/>
      <c r="AG755" s="4"/>
      <c r="AH755" t="s">
        <v>69</v>
      </c>
      <c r="AI755" t="s">
        <v>231</v>
      </c>
      <c r="AJ755" t="s">
        <v>78</v>
      </c>
      <c r="AK755" t="s">
        <v>1238</v>
      </c>
      <c r="AL755" t="s">
        <v>1533</v>
      </c>
      <c r="AM755" t="s">
        <v>69</v>
      </c>
      <c r="AN755" t="s">
        <v>1577</v>
      </c>
      <c r="AO755" t="s">
        <v>69</v>
      </c>
      <c r="AP755" t="s">
        <v>2360</v>
      </c>
      <c r="AQ755" t="str">
        <f t="shared" si="12"/>
        <v>54925440585yesFemale440219Google Ads439524407559.9924.991859.99124.991</v>
      </c>
      <c r="AR755">
        <f>COUNTIF(AQ$2:AQ755,AQ755)</f>
        <v>1</v>
      </c>
    </row>
    <row r="756" spans="1:44" x14ac:dyDescent="0.25">
      <c r="A756">
        <v>550</v>
      </c>
      <c r="B756">
        <v>120</v>
      </c>
      <c r="C756" s="4">
        <v>44058</v>
      </c>
      <c r="D756">
        <v>10</v>
      </c>
      <c r="E756" t="s">
        <v>42</v>
      </c>
      <c r="F756" t="s">
        <v>53</v>
      </c>
      <c r="G756" t="s">
        <v>56</v>
      </c>
      <c r="H756" t="s">
        <v>57</v>
      </c>
      <c r="I756" s="4">
        <v>43932</v>
      </c>
      <c r="J756">
        <v>7</v>
      </c>
      <c r="K756" t="s">
        <v>61</v>
      </c>
      <c r="L756" s="4">
        <v>43915</v>
      </c>
      <c r="M756" s="4">
        <v>44012</v>
      </c>
      <c r="N756">
        <v>1</v>
      </c>
      <c r="O756" t="s">
        <v>90</v>
      </c>
      <c r="P756" t="s">
        <v>252</v>
      </c>
      <c r="Q756">
        <v>1</v>
      </c>
      <c r="R756" t="s">
        <v>80</v>
      </c>
      <c r="S756" t="s">
        <v>1015</v>
      </c>
      <c r="T756" t="s">
        <v>1578</v>
      </c>
      <c r="U756" t="s">
        <v>69</v>
      </c>
      <c r="V756" t="s">
        <v>1562</v>
      </c>
      <c r="W756">
        <v>99.99</v>
      </c>
      <c r="X756">
        <v>9.99</v>
      </c>
      <c r="Y756">
        <v>1</v>
      </c>
      <c r="Z756" t="s">
        <v>410</v>
      </c>
      <c r="AA756" t="s">
        <v>2359</v>
      </c>
      <c r="AF756" s="4"/>
      <c r="AG756" s="4"/>
      <c r="AH756" t="s">
        <v>90</v>
      </c>
      <c r="AI756" t="s">
        <v>252</v>
      </c>
      <c r="AJ756" t="s">
        <v>80</v>
      </c>
      <c r="AK756" t="s">
        <v>1015</v>
      </c>
      <c r="AL756" t="s">
        <v>1578</v>
      </c>
      <c r="AM756" t="s">
        <v>69</v>
      </c>
      <c r="AN756" t="s">
        <v>1562</v>
      </c>
      <c r="AO756" t="s">
        <v>410</v>
      </c>
      <c r="AP756" t="s">
        <v>2359</v>
      </c>
      <c r="AQ756" t="str">
        <f t="shared" si="12"/>
        <v>5501204405810noMale439327YouTube439154401299.999.996299.9919.9920</v>
      </c>
      <c r="AR756">
        <f>COUNTIF(AQ$2:AQ756,AQ756)</f>
        <v>1</v>
      </c>
    </row>
    <row r="757" spans="1:44" x14ac:dyDescent="0.25">
      <c r="A757">
        <v>551</v>
      </c>
      <c r="B757">
        <v>143</v>
      </c>
      <c r="C757" s="4">
        <v>44058</v>
      </c>
      <c r="D757">
        <v>9</v>
      </c>
      <c r="E757" t="s">
        <v>41</v>
      </c>
      <c r="F757" t="s">
        <v>52</v>
      </c>
      <c r="G757" t="s">
        <v>56</v>
      </c>
      <c r="H757" t="s">
        <v>58</v>
      </c>
      <c r="I757" s="4">
        <v>43825</v>
      </c>
      <c r="J757">
        <v>3</v>
      </c>
      <c r="K757" t="s">
        <v>59</v>
      </c>
      <c r="L757" s="4">
        <v>43615</v>
      </c>
      <c r="M757" s="4">
        <v>43830</v>
      </c>
      <c r="N757">
        <v>1</v>
      </c>
      <c r="O757" t="s">
        <v>80</v>
      </c>
      <c r="P757" t="s">
        <v>242</v>
      </c>
      <c r="Q757">
        <v>1</v>
      </c>
      <c r="R757" t="s">
        <v>65</v>
      </c>
      <c r="S757" t="s">
        <v>1267</v>
      </c>
      <c r="T757" t="s">
        <v>1548</v>
      </c>
      <c r="U757" t="s">
        <v>67</v>
      </c>
      <c r="V757" t="s">
        <v>1548</v>
      </c>
      <c r="W757">
        <v>44.97</v>
      </c>
      <c r="X757">
        <v>44.97</v>
      </c>
      <c r="Y757">
        <v>1</v>
      </c>
      <c r="Z757" t="s">
        <v>80</v>
      </c>
      <c r="AA757" t="s">
        <v>2357</v>
      </c>
      <c r="AF757" s="4"/>
      <c r="AG757" s="4"/>
      <c r="AH757" t="s">
        <v>80</v>
      </c>
      <c r="AI757" t="s">
        <v>242</v>
      </c>
      <c r="AJ757" t="s">
        <v>65</v>
      </c>
      <c r="AK757" t="s">
        <v>1267</v>
      </c>
      <c r="AL757" t="s">
        <v>1548</v>
      </c>
      <c r="AM757" t="s">
        <v>67</v>
      </c>
      <c r="AN757" t="s">
        <v>1548</v>
      </c>
      <c r="AO757" t="s">
        <v>80</v>
      </c>
      <c r="AP757" t="s">
        <v>2357</v>
      </c>
      <c r="AQ757" t="str">
        <f t="shared" si="12"/>
        <v>551143440589noFemale438253Google Ads436154383044.9744.9721014.99314.992</v>
      </c>
      <c r="AR757">
        <f>COUNTIF(AQ$2:AQ757,AQ757)</f>
        <v>1</v>
      </c>
    </row>
    <row r="758" spans="1:44" x14ac:dyDescent="0.25">
      <c r="A758">
        <v>552</v>
      </c>
      <c r="B758">
        <v>227</v>
      </c>
      <c r="C758" s="4">
        <v>44059</v>
      </c>
      <c r="D758">
        <v>10</v>
      </c>
      <c r="E758" t="s">
        <v>42</v>
      </c>
      <c r="F758" t="s">
        <v>53</v>
      </c>
      <c r="G758" t="s">
        <v>56</v>
      </c>
      <c r="H758" t="s">
        <v>57</v>
      </c>
      <c r="I758" s="4">
        <v>43613</v>
      </c>
      <c r="J758">
        <v>2</v>
      </c>
      <c r="L758" s="4"/>
      <c r="M758" s="4"/>
      <c r="N758">
        <v>2</v>
      </c>
      <c r="O758" t="s">
        <v>177</v>
      </c>
      <c r="P758" t="s">
        <v>339</v>
      </c>
      <c r="Q758">
        <v>2</v>
      </c>
      <c r="R758" t="s">
        <v>725</v>
      </c>
      <c r="S758" t="s">
        <v>1268</v>
      </c>
      <c r="T758" t="s">
        <v>1785</v>
      </c>
      <c r="U758" t="s">
        <v>180</v>
      </c>
      <c r="V758" t="s">
        <v>2030</v>
      </c>
      <c r="W758">
        <v>189.93</v>
      </c>
      <c r="X758">
        <v>54.97</v>
      </c>
      <c r="Y758">
        <v>2</v>
      </c>
      <c r="Z758" t="s">
        <v>2217</v>
      </c>
      <c r="AA758" t="s">
        <v>2506</v>
      </c>
      <c r="AF758" s="4"/>
      <c r="AG758" s="4"/>
      <c r="AH758" t="s">
        <v>65</v>
      </c>
      <c r="AI758" t="s">
        <v>227</v>
      </c>
      <c r="AJ758" t="s">
        <v>802</v>
      </c>
      <c r="AK758" t="s">
        <v>1340</v>
      </c>
      <c r="AL758" t="s">
        <v>1856</v>
      </c>
      <c r="AM758" t="s">
        <v>80</v>
      </c>
      <c r="AN758" t="s">
        <v>1517</v>
      </c>
      <c r="AO758" t="s">
        <v>431</v>
      </c>
      <c r="AP758" t="s">
        <v>2326</v>
      </c>
      <c r="AQ758" t="str">
        <f t="shared" si="12"/>
        <v>5522274405910noMale436132189.9354.97109679.99219.9924</v>
      </c>
      <c r="AR758">
        <f>COUNTIF(AQ$2:AQ758,AQ758)</f>
        <v>1</v>
      </c>
    </row>
    <row r="759" spans="1:44" x14ac:dyDescent="0.25">
      <c r="A759">
        <v>552</v>
      </c>
      <c r="B759">
        <v>227</v>
      </c>
      <c r="C759" s="4">
        <v>44059</v>
      </c>
      <c r="D759">
        <v>10</v>
      </c>
      <c r="E759" t="s">
        <v>42</v>
      </c>
      <c r="F759" t="s">
        <v>53</v>
      </c>
      <c r="G759" t="s">
        <v>56</v>
      </c>
      <c r="H759" t="s">
        <v>57</v>
      </c>
      <c r="I759" s="4">
        <v>43613</v>
      </c>
      <c r="J759">
        <v>2</v>
      </c>
      <c r="L759" s="4"/>
      <c r="M759" s="4"/>
      <c r="N759">
        <v>2</v>
      </c>
      <c r="O759" t="s">
        <v>177</v>
      </c>
      <c r="P759" t="s">
        <v>339</v>
      </c>
      <c r="Q759">
        <v>2</v>
      </c>
      <c r="R759" t="s">
        <v>725</v>
      </c>
      <c r="S759" t="s">
        <v>1268</v>
      </c>
      <c r="T759" t="s">
        <v>1785</v>
      </c>
      <c r="U759" t="s">
        <v>180</v>
      </c>
      <c r="V759" t="s">
        <v>2030</v>
      </c>
      <c r="W759">
        <v>189.93</v>
      </c>
      <c r="X759">
        <v>54.97</v>
      </c>
      <c r="Y759">
        <v>2</v>
      </c>
      <c r="Z759" t="s">
        <v>2217</v>
      </c>
      <c r="AA759" t="s">
        <v>2506</v>
      </c>
      <c r="AF759" s="4"/>
      <c r="AG759" s="4"/>
      <c r="AH759" t="s">
        <v>67</v>
      </c>
      <c r="AI759" t="s">
        <v>229</v>
      </c>
      <c r="AJ759" t="s">
        <v>391</v>
      </c>
      <c r="AK759" t="s">
        <v>953</v>
      </c>
      <c r="AL759" t="s">
        <v>1487</v>
      </c>
      <c r="AM759" t="s">
        <v>69</v>
      </c>
      <c r="AN759" t="s">
        <v>1548</v>
      </c>
      <c r="AO759" t="s">
        <v>90</v>
      </c>
      <c r="AP759" t="s">
        <v>2328</v>
      </c>
      <c r="AQ759" t="str">
        <f t="shared" si="12"/>
        <v>5522274405910noMale436132189.9354.97313629.95114.996</v>
      </c>
      <c r="AR759">
        <f>COUNTIF(AQ$2:AQ759,AQ759)</f>
        <v>1</v>
      </c>
    </row>
    <row r="760" spans="1:44" x14ac:dyDescent="0.25">
      <c r="A760">
        <v>553</v>
      </c>
      <c r="B760">
        <v>453</v>
      </c>
      <c r="C760" s="4">
        <v>44059</v>
      </c>
      <c r="D760">
        <v>9</v>
      </c>
      <c r="E760" t="s">
        <v>41</v>
      </c>
      <c r="F760" t="s">
        <v>52</v>
      </c>
      <c r="G760" t="s">
        <v>55</v>
      </c>
      <c r="H760" t="s">
        <v>58</v>
      </c>
      <c r="I760" s="4">
        <v>43937</v>
      </c>
      <c r="J760">
        <v>7</v>
      </c>
      <c r="K760" t="s">
        <v>61</v>
      </c>
      <c r="L760" s="4">
        <v>43915</v>
      </c>
      <c r="M760" s="4">
        <v>44012</v>
      </c>
      <c r="N760">
        <v>1</v>
      </c>
      <c r="O760" t="s">
        <v>80</v>
      </c>
      <c r="P760" t="s">
        <v>242</v>
      </c>
      <c r="Q760">
        <v>1</v>
      </c>
      <c r="R760" t="s">
        <v>509</v>
      </c>
      <c r="S760" t="s">
        <v>1072</v>
      </c>
      <c r="T760" t="s">
        <v>1599</v>
      </c>
      <c r="U760" t="s">
        <v>69</v>
      </c>
      <c r="V760" t="s">
        <v>1548</v>
      </c>
      <c r="W760">
        <v>249.99</v>
      </c>
      <c r="X760">
        <v>14.99</v>
      </c>
      <c r="Y760">
        <v>1</v>
      </c>
      <c r="Z760" t="s">
        <v>79</v>
      </c>
      <c r="AA760" t="s">
        <v>2349</v>
      </c>
      <c r="AF760" s="4"/>
      <c r="AG760" s="4"/>
      <c r="AH760" t="s">
        <v>80</v>
      </c>
      <c r="AI760" t="s">
        <v>242</v>
      </c>
      <c r="AJ760" t="s">
        <v>509</v>
      </c>
      <c r="AK760" t="s">
        <v>1072</v>
      </c>
      <c r="AL760" t="s">
        <v>1599</v>
      </c>
      <c r="AM760" t="s">
        <v>69</v>
      </c>
      <c r="AN760" t="s">
        <v>1548</v>
      </c>
      <c r="AO760" t="s">
        <v>79</v>
      </c>
      <c r="AP760" t="s">
        <v>2349</v>
      </c>
      <c r="AQ760" t="str">
        <f t="shared" si="12"/>
        <v>553453440599yesFemale439377YouTube4391544012249.9914.99285249.99114.994</v>
      </c>
      <c r="AR760">
        <f>COUNTIF(AQ$2:AQ760,AQ760)</f>
        <v>1</v>
      </c>
    </row>
    <row r="761" spans="1:44" x14ac:dyDescent="0.25">
      <c r="A761">
        <v>554</v>
      </c>
      <c r="B761">
        <v>490</v>
      </c>
      <c r="C761" s="4">
        <v>44059</v>
      </c>
      <c r="D761">
        <v>5</v>
      </c>
      <c r="E761" t="s">
        <v>36</v>
      </c>
      <c r="F761" t="s">
        <v>47</v>
      </c>
      <c r="G761" t="s">
        <v>55</v>
      </c>
      <c r="H761" t="s">
        <v>58</v>
      </c>
      <c r="I761" s="4">
        <v>43836</v>
      </c>
      <c r="J761">
        <v>15</v>
      </c>
      <c r="K761" t="s">
        <v>62</v>
      </c>
      <c r="L761" s="4">
        <v>43615</v>
      </c>
      <c r="M761" s="4">
        <v>44413</v>
      </c>
      <c r="N761">
        <v>1</v>
      </c>
      <c r="O761" t="s">
        <v>90</v>
      </c>
      <c r="P761" t="s">
        <v>252</v>
      </c>
      <c r="Q761">
        <v>1</v>
      </c>
      <c r="R761" t="s">
        <v>497</v>
      </c>
      <c r="S761" t="s">
        <v>1060</v>
      </c>
      <c r="T761" t="s">
        <v>1589</v>
      </c>
      <c r="U761" t="s">
        <v>80</v>
      </c>
      <c r="V761" t="s">
        <v>1562</v>
      </c>
      <c r="W761">
        <v>25.5</v>
      </c>
      <c r="X761">
        <v>19.98</v>
      </c>
      <c r="Y761">
        <v>1</v>
      </c>
      <c r="Z761" t="s">
        <v>410</v>
      </c>
      <c r="AA761" t="s">
        <v>2359</v>
      </c>
      <c r="AF761" s="4"/>
      <c r="AG761" s="4"/>
      <c r="AH761" t="s">
        <v>90</v>
      </c>
      <c r="AI761" t="s">
        <v>252</v>
      </c>
      <c r="AJ761" t="s">
        <v>497</v>
      </c>
      <c r="AK761" t="s">
        <v>1060</v>
      </c>
      <c r="AL761" t="s">
        <v>1589</v>
      </c>
      <c r="AM761" t="s">
        <v>80</v>
      </c>
      <c r="AN761" t="s">
        <v>1562</v>
      </c>
      <c r="AO761" t="s">
        <v>410</v>
      </c>
      <c r="AP761" t="s">
        <v>2359</v>
      </c>
      <c r="AQ761" t="str">
        <f t="shared" si="12"/>
        <v>554490440595yesFemale4383615Organic436154441325.519.9866512.7529.9920</v>
      </c>
      <c r="AR761">
        <f>COUNTIF(AQ$2:AQ761,AQ761)</f>
        <v>1</v>
      </c>
    </row>
    <row r="762" spans="1:44" x14ac:dyDescent="0.25">
      <c r="A762">
        <v>555</v>
      </c>
      <c r="B762">
        <v>39</v>
      </c>
      <c r="C762" s="4">
        <v>44060</v>
      </c>
      <c r="D762">
        <v>3</v>
      </c>
      <c r="E762" t="s">
        <v>34</v>
      </c>
      <c r="F762" t="s">
        <v>45</v>
      </c>
      <c r="G762" t="s">
        <v>55</v>
      </c>
      <c r="H762" t="s">
        <v>57</v>
      </c>
      <c r="I762" s="4">
        <v>43898</v>
      </c>
      <c r="J762">
        <v>15</v>
      </c>
      <c r="K762" t="s">
        <v>62</v>
      </c>
      <c r="L762" s="4">
        <v>43615</v>
      </c>
      <c r="M762" s="4">
        <v>44413</v>
      </c>
      <c r="N762">
        <v>2</v>
      </c>
      <c r="O762" t="s">
        <v>164</v>
      </c>
      <c r="P762" t="s">
        <v>326</v>
      </c>
      <c r="Q762">
        <v>2</v>
      </c>
      <c r="R762" t="s">
        <v>726</v>
      </c>
      <c r="S762" t="s">
        <v>1269</v>
      </c>
      <c r="T762" t="s">
        <v>1786</v>
      </c>
      <c r="U762" t="s">
        <v>121</v>
      </c>
      <c r="V762" t="s">
        <v>2042</v>
      </c>
      <c r="W762">
        <v>127.94</v>
      </c>
      <c r="X762">
        <v>79.94</v>
      </c>
      <c r="Y762">
        <v>2</v>
      </c>
      <c r="Z762" t="s">
        <v>2218</v>
      </c>
      <c r="AA762" t="s">
        <v>2507</v>
      </c>
      <c r="AF762" s="4"/>
      <c r="AG762" s="4"/>
      <c r="AH762" t="s">
        <v>84</v>
      </c>
      <c r="AI762" t="s">
        <v>246</v>
      </c>
      <c r="AJ762" t="s">
        <v>687</v>
      </c>
      <c r="AK762" t="s">
        <v>1104</v>
      </c>
      <c r="AL762" t="s">
        <v>1750</v>
      </c>
      <c r="AM762" t="s">
        <v>79</v>
      </c>
      <c r="AN762" t="s">
        <v>1548</v>
      </c>
      <c r="AO762" t="s">
        <v>410</v>
      </c>
      <c r="AP762" t="s">
        <v>2359</v>
      </c>
      <c r="AQ762" t="str">
        <f t="shared" si="12"/>
        <v>55539440603yesMale4389815Organic4361544413127.9479.94915826.99414.9920</v>
      </c>
      <c r="AR762">
        <f>COUNTIF(AQ$2:AQ762,AQ762)</f>
        <v>1</v>
      </c>
    </row>
    <row r="763" spans="1:44" x14ac:dyDescent="0.25">
      <c r="A763">
        <v>555</v>
      </c>
      <c r="B763">
        <v>39</v>
      </c>
      <c r="C763" s="4">
        <v>44060</v>
      </c>
      <c r="D763">
        <v>3</v>
      </c>
      <c r="E763" t="s">
        <v>34</v>
      </c>
      <c r="F763" t="s">
        <v>45</v>
      </c>
      <c r="G763" t="s">
        <v>55</v>
      </c>
      <c r="H763" t="s">
        <v>57</v>
      </c>
      <c r="I763" s="4">
        <v>43898</v>
      </c>
      <c r="J763">
        <v>15</v>
      </c>
      <c r="K763" t="s">
        <v>62</v>
      </c>
      <c r="L763" s="4">
        <v>43615</v>
      </c>
      <c r="M763" s="4">
        <v>44413</v>
      </c>
      <c r="N763">
        <v>2</v>
      </c>
      <c r="O763" t="s">
        <v>164</v>
      </c>
      <c r="P763" t="s">
        <v>326</v>
      </c>
      <c r="Q763">
        <v>2</v>
      </c>
      <c r="R763" t="s">
        <v>726</v>
      </c>
      <c r="S763" t="s">
        <v>1269</v>
      </c>
      <c r="T763" t="s">
        <v>1786</v>
      </c>
      <c r="U763" t="s">
        <v>121</v>
      </c>
      <c r="V763" t="s">
        <v>2042</v>
      </c>
      <c r="W763">
        <v>127.94</v>
      </c>
      <c r="X763">
        <v>79.94</v>
      </c>
      <c r="Y763">
        <v>2</v>
      </c>
      <c r="Z763" t="s">
        <v>2218</v>
      </c>
      <c r="AA763" t="s">
        <v>2507</v>
      </c>
      <c r="AF763" s="4"/>
      <c r="AG763" s="4"/>
      <c r="AH763" t="s">
        <v>90</v>
      </c>
      <c r="AI763" t="s">
        <v>252</v>
      </c>
      <c r="AJ763" t="s">
        <v>575</v>
      </c>
      <c r="AK763" t="s">
        <v>1133</v>
      </c>
      <c r="AL763" t="s">
        <v>1562</v>
      </c>
      <c r="AM763" t="s">
        <v>80</v>
      </c>
      <c r="AN763" t="s">
        <v>1562</v>
      </c>
      <c r="AO763" t="s">
        <v>645</v>
      </c>
      <c r="AP763" t="s">
        <v>2347</v>
      </c>
      <c r="AQ763" t="str">
        <f t="shared" si="12"/>
        <v>55539440603yesMale4389815Organic4361544413127.9479.9461499.9929.9913</v>
      </c>
      <c r="AR763">
        <f>COUNTIF(AQ$2:AQ763,AQ763)</f>
        <v>1</v>
      </c>
    </row>
    <row r="764" spans="1:44" x14ac:dyDescent="0.25">
      <c r="A764">
        <v>556</v>
      </c>
      <c r="B764">
        <v>230</v>
      </c>
      <c r="C764" s="4">
        <v>44060</v>
      </c>
      <c r="D764">
        <v>1</v>
      </c>
      <c r="E764" t="s">
        <v>39</v>
      </c>
      <c r="F764" t="s">
        <v>50</v>
      </c>
      <c r="G764" t="s">
        <v>56</v>
      </c>
      <c r="H764" t="s">
        <v>58</v>
      </c>
      <c r="I764" s="4">
        <v>43661</v>
      </c>
      <c r="J764">
        <v>3</v>
      </c>
      <c r="K764" t="s">
        <v>59</v>
      </c>
      <c r="L764" s="4">
        <v>43615</v>
      </c>
      <c r="M764" s="4">
        <v>43830</v>
      </c>
      <c r="N764">
        <v>1</v>
      </c>
      <c r="O764" t="s">
        <v>70</v>
      </c>
      <c r="P764" t="s">
        <v>232</v>
      </c>
      <c r="Q764">
        <v>1</v>
      </c>
      <c r="R764" t="s">
        <v>727</v>
      </c>
      <c r="S764" t="s">
        <v>1270</v>
      </c>
      <c r="T764" t="s">
        <v>1487</v>
      </c>
      <c r="U764" t="s">
        <v>80</v>
      </c>
      <c r="V764" t="s">
        <v>1548</v>
      </c>
      <c r="W764">
        <v>59.9</v>
      </c>
      <c r="X764">
        <v>29.98</v>
      </c>
      <c r="Y764">
        <v>1</v>
      </c>
      <c r="Z764" t="s">
        <v>432</v>
      </c>
      <c r="AA764" t="s">
        <v>2331</v>
      </c>
      <c r="AF764" s="4"/>
      <c r="AG764" s="4"/>
      <c r="AH764" t="s">
        <v>70</v>
      </c>
      <c r="AI764" t="s">
        <v>232</v>
      </c>
      <c r="AJ764" t="s">
        <v>727</v>
      </c>
      <c r="AK764" t="s">
        <v>1270</v>
      </c>
      <c r="AL764" t="s">
        <v>1487</v>
      </c>
      <c r="AM764" t="s">
        <v>80</v>
      </c>
      <c r="AN764" t="s">
        <v>1548</v>
      </c>
      <c r="AO764" t="s">
        <v>432</v>
      </c>
      <c r="AP764" t="s">
        <v>2331</v>
      </c>
      <c r="AQ764" t="str">
        <f t="shared" si="12"/>
        <v>556230440601noFemale436613Google Ads436154383059.929.9852829.95214.9921</v>
      </c>
      <c r="AR764">
        <f>COUNTIF(AQ$2:AQ764,AQ764)</f>
        <v>1</v>
      </c>
    </row>
    <row r="765" spans="1:44" x14ac:dyDescent="0.25">
      <c r="A765">
        <v>557</v>
      </c>
      <c r="B765">
        <v>264</v>
      </c>
      <c r="C765" s="4">
        <v>44060</v>
      </c>
      <c r="D765">
        <v>3</v>
      </c>
      <c r="E765" t="s">
        <v>34</v>
      </c>
      <c r="F765" t="s">
        <v>45</v>
      </c>
      <c r="G765" t="s">
        <v>55</v>
      </c>
      <c r="H765" t="s">
        <v>58</v>
      </c>
      <c r="I765" s="4">
        <v>43667</v>
      </c>
      <c r="J765">
        <v>2</v>
      </c>
      <c r="K765" t="s">
        <v>60</v>
      </c>
      <c r="L765" s="4">
        <v>43615</v>
      </c>
      <c r="M765" s="4">
        <v>43830</v>
      </c>
      <c r="N765">
        <v>1</v>
      </c>
      <c r="O765" t="s">
        <v>70</v>
      </c>
      <c r="P765" t="s">
        <v>232</v>
      </c>
      <c r="Q765">
        <v>1</v>
      </c>
      <c r="R765" t="s">
        <v>728</v>
      </c>
      <c r="S765" t="s">
        <v>1178</v>
      </c>
      <c r="T765" t="s">
        <v>1787</v>
      </c>
      <c r="U765" t="s">
        <v>69</v>
      </c>
      <c r="V765" t="s">
        <v>1517</v>
      </c>
      <c r="W765">
        <v>81.59</v>
      </c>
      <c r="X765">
        <v>19.989999999999998</v>
      </c>
      <c r="Y765">
        <v>1</v>
      </c>
      <c r="Z765" t="s">
        <v>673</v>
      </c>
      <c r="AA765" t="s">
        <v>2348</v>
      </c>
      <c r="AF765" s="4"/>
      <c r="AG765" s="4"/>
      <c r="AH765" t="s">
        <v>70</v>
      </c>
      <c r="AI765" t="s">
        <v>232</v>
      </c>
      <c r="AJ765" t="s">
        <v>728</v>
      </c>
      <c r="AK765" t="s">
        <v>1178</v>
      </c>
      <c r="AL765" t="s">
        <v>1787</v>
      </c>
      <c r="AM765" t="s">
        <v>69</v>
      </c>
      <c r="AN765" t="s">
        <v>1517</v>
      </c>
      <c r="AO765" t="s">
        <v>673</v>
      </c>
      <c r="AP765" t="s">
        <v>2348</v>
      </c>
      <c r="AQ765" t="str">
        <f t="shared" si="12"/>
        <v>557264440603yesFemale436672Facebook436154383081.5919.9955581.59119.9912</v>
      </c>
      <c r="AR765">
        <f>COUNTIF(AQ$2:AQ765,AQ765)</f>
        <v>1</v>
      </c>
    </row>
    <row r="766" spans="1:44" x14ac:dyDescent="0.25">
      <c r="A766">
        <v>558</v>
      </c>
      <c r="B766">
        <v>339</v>
      </c>
      <c r="C766" s="4">
        <v>44060</v>
      </c>
      <c r="D766">
        <v>7</v>
      </c>
      <c r="E766" t="s">
        <v>35</v>
      </c>
      <c r="F766" t="s">
        <v>46</v>
      </c>
      <c r="G766" t="s">
        <v>55</v>
      </c>
      <c r="H766" t="s">
        <v>57</v>
      </c>
      <c r="I766" s="4">
        <v>43677</v>
      </c>
      <c r="J766">
        <v>3</v>
      </c>
      <c r="K766" t="s">
        <v>59</v>
      </c>
      <c r="L766" s="4">
        <v>43615</v>
      </c>
      <c r="M766" s="4">
        <v>43830</v>
      </c>
      <c r="N766">
        <v>2</v>
      </c>
      <c r="O766" t="s">
        <v>178</v>
      </c>
      <c r="P766" t="s">
        <v>340</v>
      </c>
      <c r="Q766">
        <v>2</v>
      </c>
      <c r="R766" t="s">
        <v>729</v>
      </c>
      <c r="S766" t="s">
        <v>1271</v>
      </c>
      <c r="T766" t="s">
        <v>1788</v>
      </c>
      <c r="U766" t="s">
        <v>207</v>
      </c>
      <c r="V766" t="s">
        <v>2063</v>
      </c>
      <c r="W766">
        <v>1055.3599999999999</v>
      </c>
      <c r="X766">
        <v>99.96</v>
      </c>
      <c r="Y766">
        <v>2</v>
      </c>
      <c r="Z766" t="s">
        <v>2219</v>
      </c>
      <c r="AA766" t="s">
        <v>2508</v>
      </c>
      <c r="AF766" s="4"/>
      <c r="AG766" s="4"/>
      <c r="AH766" t="s">
        <v>69</v>
      </c>
      <c r="AI766" t="s">
        <v>231</v>
      </c>
      <c r="AJ766" t="s">
        <v>565</v>
      </c>
      <c r="AK766" t="s">
        <v>1125</v>
      </c>
      <c r="AL766" t="s">
        <v>1648</v>
      </c>
      <c r="AM766" t="s">
        <v>69</v>
      </c>
      <c r="AN766" t="s">
        <v>1577</v>
      </c>
      <c r="AO766" t="s">
        <v>78</v>
      </c>
      <c r="AP766" t="s">
        <v>2330</v>
      </c>
      <c r="AQ766" t="str">
        <f t="shared" si="12"/>
        <v>558339440607yesMale436773Google Ads43615438301055.3699.961107505124.998</v>
      </c>
      <c r="AR766">
        <f>COUNTIF(AQ$2:AQ766,AQ766)</f>
        <v>1</v>
      </c>
    </row>
    <row r="767" spans="1:44" x14ac:dyDescent="0.25">
      <c r="A767">
        <v>558</v>
      </c>
      <c r="B767">
        <v>339</v>
      </c>
      <c r="C767" s="4">
        <v>44060</v>
      </c>
      <c r="D767">
        <v>7</v>
      </c>
      <c r="E767" t="s">
        <v>35</v>
      </c>
      <c r="F767" t="s">
        <v>46</v>
      </c>
      <c r="G767" t="s">
        <v>55</v>
      </c>
      <c r="H767" t="s">
        <v>57</v>
      </c>
      <c r="I767" s="4">
        <v>43677</v>
      </c>
      <c r="J767">
        <v>3</v>
      </c>
      <c r="K767" t="s">
        <v>59</v>
      </c>
      <c r="L767" s="4">
        <v>43615</v>
      </c>
      <c r="M767" s="4">
        <v>43830</v>
      </c>
      <c r="N767">
        <v>2</v>
      </c>
      <c r="O767" t="s">
        <v>178</v>
      </c>
      <c r="P767" t="s">
        <v>340</v>
      </c>
      <c r="Q767">
        <v>2</v>
      </c>
      <c r="R767" t="s">
        <v>729</v>
      </c>
      <c r="S767" t="s">
        <v>1271</v>
      </c>
      <c r="T767" t="s">
        <v>1788</v>
      </c>
      <c r="U767" t="s">
        <v>207</v>
      </c>
      <c r="V767" t="s">
        <v>2063</v>
      </c>
      <c r="W767">
        <v>1055.3599999999999</v>
      </c>
      <c r="X767">
        <v>99.96</v>
      </c>
      <c r="Y767">
        <v>2</v>
      </c>
      <c r="Z767" t="s">
        <v>2219</v>
      </c>
      <c r="AA767" t="s">
        <v>2508</v>
      </c>
      <c r="AF767" s="4"/>
      <c r="AG767" s="4"/>
      <c r="AH767" t="s">
        <v>86</v>
      </c>
      <c r="AI767" t="s">
        <v>248</v>
      </c>
      <c r="AJ767" t="s">
        <v>513</v>
      </c>
      <c r="AK767" t="s">
        <v>1076</v>
      </c>
      <c r="AL767" t="s">
        <v>1603</v>
      </c>
      <c r="AM767" t="s">
        <v>69</v>
      </c>
      <c r="AN767" t="s">
        <v>1577</v>
      </c>
      <c r="AO767" t="s">
        <v>549</v>
      </c>
      <c r="AP767" t="s">
        <v>2362</v>
      </c>
      <c r="AQ767" t="str">
        <f t="shared" si="12"/>
        <v>558339440607yesMale436773Google Ads43615438301055.3699.9676122.68124.9922</v>
      </c>
      <c r="AR767">
        <f>COUNTIF(AQ$2:AQ767,AQ767)</f>
        <v>1</v>
      </c>
    </row>
    <row r="768" spans="1:44" x14ac:dyDescent="0.25">
      <c r="A768">
        <v>559</v>
      </c>
      <c r="B768">
        <v>452</v>
      </c>
      <c r="C768" s="4">
        <v>44060</v>
      </c>
      <c r="D768">
        <v>9</v>
      </c>
      <c r="E768" t="s">
        <v>41</v>
      </c>
      <c r="F768" t="s">
        <v>52</v>
      </c>
      <c r="G768" t="s">
        <v>55</v>
      </c>
      <c r="H768" t="s">
        <v>58</v>
      </c>
      <c r="I768" s="4">
        <v>43598</v>
      </c>
      <c r="J768">
        <v>3</v>
      </c>
      <c r="L768" s="4"/>
      <c r="M768" s="4"/>
      <c r="N768">
        <v>1</v>
      </c>
      <c r="O768" t="s">
        <v>78</v>
      </c>
      <c r="P768" t="s">
        <v>240</v>
      </c>
      <c r="Q768">
        <v>1</v>
      </c>
      <c r="R768" t="s">
        <v>578</v>
      </c>
      <c r="S768" t="s">
        <v>1136</v>
      </c>
      <c r="T768" t="s">
        <v>1659</v>
      </c>
      <c r="U768" t="s">
        <v>67</v>
      </c>
      <c r="V768" t="s">
        <v>1548</v>
      </c>
      <c r="W768">
        <v>14.97</v>
      </c>
      <c r="X768">
        <v>44.97</v>
      </c>
      <c r="Y768">
        <v>1</v>
      </c>
      <c r="Z768" t="s">
        <v>393</v>
      </c>
      <c r="AA768" t="s">
        <v>2345</v>
      </c>
      <c r="AF768" s="4"/>
      <c r="AG768" s="4"/>
      <c r="AH768" t="s">
        <v>78</v>
      </c>
      <c r="AI768" t="s">
        <v>240</v>
      </c>
      <c r="AJ768" t="s">
        <v>578</v>
      </c>
      <c r="AK768" t="s">
        <v>1136</v>
      </c>
      <c r="AL768" t="s">
        <v>1659</v>
      </c>
      <c r="AM768" t="s">
        <v>67</v>
      </c>
      <c r="AN768" t="s">
        <v>1548</v>
      </c>
      <c r="AO768" t="s">
        <v>393</v>
      </c>
      <c r="AP768" t="s">
        <v>2345</v>
      </c>
      <c r="AQ768" t="str">
        <f t="shared" si="12"/>
        <v>559452440609yesFemale43598314.9744.9781004.99314.9918</v>
      </c>
      <c r="AR768">
        <f>COUNTIF(AQ$2:AQ768,AQ768)</f>
        <v>1</v>
      </c>
    </row>
    <row r="769" spans="1:44" x14ac:dyDescent="0.25">
      <c r="A769">
        <v>560</v>
      </c>
      <c r="B769">
        <v>416</v>
      </c>
      <c r="C769" s="4">
        <v>44061</v>
      </c>
      <c r="D769">
        <v>10</v>
      </c>
      <c r="E769" t="s">
        <v>42</v>
      </c>
      <c r="F769" t="s">
        <v>53</v>
      </c>
      <c r="G769" t="s">
        <v>56</v>
      </c>
      <c r="H769" t="s">
        <v>58</v>
      </c>
      <c r="I769" s="4">
        <v>43652</v>
      </c>
      <c r="J769">
        <v>2</v>
      </c>
      <c r="K769" t="s">
        <v>60</v>
      </c>
      <c r="L769" s="4">
        <v>43615</v>
      </c>
      <c r="M769" s="4">
        <v>43830</v>
      </c>
      <c r="N769">
        <v>2</v>
      </c>
      <c r="O769" t="s">
        <v>124</v>
      </c>
      <c r="P769" t="s">
        <v>286</v>
      </c>
      <c r="Q769">
        <v>2</v>
      </c>
      <c r="R769" t="s">
        <v>730</v>
      </c>
      <c r="S769" t="s">
        <v>1272</v>
      </c>
      <c r="T769" t="s">
        <v>1789</v>
      </c>
      <c r="U769" t="s">
        <v>180</v>
      </c>
      <c r="V769" t="s">
        <v>1869</v>
      </c>
      <c r="W769">
        <v>144.97</v>
      </c>
      <c r="X769">
        <v>44.97</v>
      </c>
      <c r="Y769">
        <v>2</v>
      </c>
      <c r="Z769" t="s">
        <v>2214</v>
      </c>
      <c r="AA769" t="s">
        <v>2503</v>
      </c>
      <c r="AF769" s="4"/>
      <c r="AG769" s="4"/>
      <c r="AH769" t="s">
        <v>67</v>
      </c>
      <c r="AI769" t="s">
        <v>229</v>
      </c>
      <c r="AJ769" t="s">
        <v>468</v>
      </c>
      <c r="AK769" t="s">
        <v>1031</v>
      </c>
      <c r="AL769" t="s">
        <v>1561</v>
      </c>
      <c r="AM769" t="s">
        <v>80</v>
      </c>
      <c r="AN769" t="s">
        <v>1548</v>
      </c>
      <c r="AO769" t="s">
        <v>90</v>
      </c>
      <c r="AP769" t="s">
        <v>2328</v>
      </c>
      <c r="AQ769" t="str">
        <f t="shared" si="12"/>
        <v>5604164406110noFemale436522Facebook4361543830144.9744.9739432.99214.996</v>
      </c>
      <c r="AR769">
        <f>COUNTIF(AQ$2:AQ769,AQ769)</f>
        <v>1</v>
      </c>
    </row>
    <row r="770" spans="1:44" x14ac:dyDescent="0.25">
      <c r="A770">
        <v>560</v>
      </c>
      <c r="B770">
        <v>416</v>
      </c>
      <c r="C770" s="4">
        <v>44061</v>
      </c>
      <c r="D770">
        <v>10</v>
      </c>
      <c r="E770" t="s">
        <v>42</v>
      </c>
      <c r="F770" t="s">
        <v>53</v>
      </c>
      <c r="G770" t="s">
        <v>56</v>
      </c>
      <c r="H770" t="s">
        <v>58</v>
      </c>
      <c r="I770" s="4">
        <v>43652</v>
      </c>
      <c r="J770">
        <v>2</v>
      </c>
      <c r="K770" t="s">
        <v>60</v>
      </c>
      <c r="L770" s="4">
        <v>43615</v>
      </c>
      <c r="M770" s="4">
        <v>43830</v>
      </c>
      <c r="N770">
        <v>2</v>
      </c>
      <c r="O770" t="s">
        <v>124</v>
      </c>
      <c r="P770" t="s">
        <v>286</v>
      </c>
      <c r="Q770">
        <v>2</v>
      </c>
      <c r="R770" t="s">
        <v>730</v>
      </c>
      <c r="S770" t="s">
        <v>1272</v>
      </c>
      <c r="T770" t="s">
        <v>1789</v>
      </c>
      <c r="U770" t="s">
        <v>180</v>
      </c>
      <c r="V770" t="s">
        <v>1869</v>
      </c>
      <c r="W770">
        <v>144.97</v>
      </c>
      <c r="X770">
        <v>44.97</v>
      </c>
      <c r="Y770">
        <v>2</v>
      </c>
      <c r="Z770" t="s">
        <v>2214</v>
      </c>
      <c r="AA770" t="s">
        <v>2503</v>
      </c>
      <c r="AF770" s="4"/>
      <c r="AG770" s="4"/>
      <c r="AH770" t="s">
        <v>78</v>
      </c>
      <c r="AI770" t="s">
        <v>240</v>
      </c>
      <c r="AJ770" t="s">
        <v>402</v>
      </c>
      <c r="AK770" t="s">
        <v>964</v>
      </c>
      <c r="AL770" t="s">
        <v>1498</v>
      </c>
      <c r="AM770" t="s">
        <v>69</v>
      </c>
      <c r="AN770" t="s">
        <v>1548</v>
      </c>
      <c r="AO770" t="s">
        <v>469</v>
      </c>
      <c r="AP770" t="s">
        <v>2339</v>
      </c>
      <c r="AQ770" t="str">
        <f t="shared" si="12"/>
        <v>5604164406110noFemale436522Facebook4361543830144.9744.9786978.99114.9923</v>
      </c>
      <c r="AR770">
        <f>COUNTIF(AQ$2:AQ770,AQ770)</f>
        <v>1</v>
      </c>
    </row>
    <row r="771" spans="1:44" x14ac:dyDescent="0.25">
      <c r="A771">
        <v>561</v>
      </c>
      <c r="B771">
        <v>271</v>
      </c>
      <c r="C771" s="4">
        <v>44062</v>
      </c>
      <c r="D771">
        <v>10</v>
      </c>
      <c r="E771" t="s">
        <v>42</v>
      </c>
      <c r="F771" t="s">
        <v>53</v>
      </c>
      <c r="G771" t="s">
        <v>56</v>
      </c>
      <c r="H771" t="s">
        <v>57</v>
      </c>
      <c r="I771" s="4">
        <v>43712</v>
      </c>
      <c r="J771">
        <v>2</v>
      </c>
      <c r="K771" t="s">
        <v>60</v>
      </c>
      <c r="L771" s="4">
        <v>43615</v>
      </c>
      <c r="M771" s="4">
        <v>43830</v>
      </c>
      <c r="N771">
        <v>2</v>
      </c>
      <c r="O771" t="s">
        <v>111</v>
      </c>
      <c r="P771" t="s">
        <v>273</v>
      </c>
      <c r="Q771">
        <v>2</v>
      </c>
      <c r="R771" t="s">
        <v>731</v>
      </c>
      <c r="S771" t="s">
        <v>1273</v>
      </c>
      <c r="T771" t="s">
        <v>1790</v>
      </c>
      <c r="U771" t="s">
        <v>103</v>
      </c>
      <c r="V771" t="s">
        <v>2030</v>
      </c>
      <c r="W771">
        <v>124.82</v>
      </c>
      <c r="X771">
        <v>64.959999999999994</v>
      </c>
      <c r="Y771">
        <v>2</v>
      </c>
      <c r="Z771" t="s">
        <v>2158</v>
      </c>
      <c r="AA771" t="s">
        <v>2438</v>
      </c>
      <c r="AF771" s="4"/>
      <c r="AG771" s="4"/>
      <c r="AH771" t="s">
        <v>70</v>
      </c>
      <c r="AI771" t="s">
        <v>232</v>
      </c>
      <c r="AJ771" t="s">
        <v>753</v>
      </c>
      <c r="AK771" t="s">
        <v>1077</v>
      </c>
      <c r="AL771" t="s">
        <v>598</v>
      </c>
      <c r="AM771" t="s">
        <v>69</v>
      </c>
      <c r="AN771" t="s">
        <v>1517</v>
      </c>
      <c r="AO771" t="s">
        <v>673</v>
      </c>
      <c r="AP771" t="s">
        <v>2348</v>
      </c>
      <c r="AQ771" t="str">
        <f t="shared" si="12"/>
        <v>5612714406210noMale437122Facebook4361543830124.8264.96513235119.9912</v>
      </c>
      <c r="AR771">
        <f>COUNTIF(AQ$2:AQ771,AQ771)</f>
        <v>1</v>
      </c>
    </row>
    <row r="772" spans="1:44" x14ac:dyDescent="0.25">
      <c r="A772">
        <v>561</v>
      </c>
      <c r="B772">
        <v>271</v>
      </c>
      <c r="C772" s="4">
        <v>44062</v>
      </c>
      <c r="D772">
        <v>10</v>
      </c>
      <c r="E772" t="s">
        <v>42</v>
      </c>
      <c r="F772" t="s">
        <v>53</v>
      </c>
      <c r="G772" t="s">
        <v>56</v>
      </c>
      <c r="H772" t="s">
        <v>57</v>
      </c>
      <c r="I772" s="4">
        <v>43712</v>
      </c>
      <c r="J772">
        <v>2</v>
      </c>
      <c r="K772" t="s">
        <v>60</v>
      </c>
      <c r="L772" s="4">
        <v>43615</v>
      </c>
      <c r="M772" s="4">
        <v>43830</v>
      </c>
      <c r="N772">
        <v>2</v>
      </c>
      <c r="O772" t="s">
        <v>111</v>
      </c>
      <c r="P772" t="s">
        <v>273</v>
      </c>
      <c r="Q772">
        <v>2</v>
      </c>
      <c r="R772" t="s">
        <v>731</v>
      </c>
      <c r="S772" t="s">
        <v>1273</v>
      </c>
      <c r="T772" t="s">
        <v>1790</v>
      </c>
      <c r="U772" t="s">
        <v>103</v>
      </c>
      <c r="V772" t="s">
        <v>2030</v>
      </c>
      <c r="W772">
        <v>124.82</v>
      </c>
      <c r="X772">
        <v>64.959999999999994</v>
      </c>
      <c r="Y772">
        <v>2</v>
      </c>
      <c r="Z772" t="s">
        <v>2158</v>
      </c>
      <c r="AA772" t="s">
        <v>2438</v>
      </c>
      <c r="AF772" s="4"/>
      <c r="AG772" s="4"/>
      <c r="AH772" t="s">
        <v>78</v>
      </c>
      <c r="AI772" t="s">
        <v>240</v>
      </c>
      <c r="AJ772" t="s">
        <v>408</v>
      </c>
      <c r="AK772" t="s">
        <v>970</v>
      </c>
      <c r="AL772" t="s">
        <v>1503</v>
      </c>
      <c r="AM772" t="s">
        <v>67</v>
      </c>
      <c r="AN772" t="s">
        <v>1548</v>
      </c>
      <c r="AO772" t="s">
        <v>393</v>
      </c>
      <c r="AP772" t="s">
        <v>2345</v>
      </c>
      <c r="AQ772" t="str">
        <f t="shared" si="12"/>
        <v>5612714406210noMale437122Facebook4361543830124.8264.9684529.94314.9918</v>
      </c>
      <c r="AR772">
        <f>COUNTIF(AQ$2:AQ772,AQ772)</f>
        <v>1</v>
      </c>
    </row>
    <row r="773" spans="1:44" x14ac:dyDescent="0.25">
      <c r="A773">
        <v>562</v>
      </c>
      <c r="B773">
        <v>194</v>
      </c>
      <c r="C773" s="4">
        <v>44063</v>
      </c>
      <c r="D773">
        <v>3</v>
      </c>
      <c r="E773" t="s">
        <v>34</v>
      </c>
      <c r="F773" t="s">
        <v>45</v>
      </c>
      <c r="G773" t="s">
        <v>55</v>
      </c>
      <c r="H773" t="s">
        <v>57</v>
      </c>
      <c r="I773" s="4">
        <v>43702</v>
      </c>
      <c r="J773">
        <v>3</v>
      </c>
      <c r="K773" t="s">
        <v>59</v>
      </c>
      <c r="L773" s="4">
        <v>43615</v>
      </c>
      <c r="M773" s="4">
        <v>43830</v>
      </c>
      <c r="N773">
        <v>1</v>
      </c>
      <c r="O773" t="s">
        <v>90</v>
      </c>
      <c r="P773" t="s">
        <v>252</v>
      </c>
      <c r="Q773">
        <v>1</v>
      </c>
      <c r="R773" t="s">
        <v>449</v>
      </c>
      <c r="S773" t="s">
        <v>1011</v>
      </c>
      <c r="T773" t="s">
        <v>1541</v>
      </c>
      <c r="U773" t="s">
        <v>69</v>
      </c>
      <c r="V773" t="s">
        <v>1562</v>
      </c>
      <c r="W773">
        <v>43.19</v>
      </c>
      <c r="X773">
        <v>9.99</v>
      </c>
      <c r="Y773">
        <v>1</v>
      </c>
      <c r="Z773" t="s">
        <v>410</v>
      </c>
      <c r="AA773" t="s">
        <v>2359</v>
      </c>
      <c r="AF773" s="4"/>
      <c r="AG773" s="4"/>
      <c r="AH773" t="s">
        <v>90</v>
      </c>
      <c r="AI773" t="s">
        <v>252</v>
      </c>
      <c r="AJ773" t="s">
        <v>449</v>
      </c>
      <c r="AK773" t="s">
        <v>1011</v>
      </c>
      <c r="AL773" t="s">
        <v>1541</v>
      </c>
      <c r="AM773" t="s">
        <v>69</v>
      </c>
      <c r="AN773" t="s">
        <v>1562</v>
      </c>
      <c r="AO773" t="s">
        <v>410</v>
      </c>
      <c r="AP773" t="s">
        <v>2359</v>
      </c>
      <c r="AQ773" t="str">
        <f t="shared" si="12"/>
        <v>562194440633yesMale437023Google Ads436154383043.199.99614743.1919.9920</v>
      </c>
      <c r="AR773">
        <f>COUNTIF(AQ$2:AQ773,AQ773)</f>
        <v>1</v>
      </c>
    </row>
    <row r="774" spans="1:44" x14ac:dyDescent="0.25">
      <c r="A774">
        <v>563</v>
      </c>
      <c r="B774">
        <v>402</v>
      </c>
      <c r="C774" s="4">
        <v>44064</v>
      </c>
      <c r="D774">
        <v>10</v>
      </c>
      <c r="E774" t="s">
        <v>42</v>
      </c>
      <c r="F774" t="s">
        <v>53</v>
      </c>
      <c r="G774" t="s">
        <v>56</v>
      </c>
      <c r="H774" t="s">
        <v>57</v>
      </c>
      <c r="I774" s="4">
        <v>43883</v>
      </c>
      <c r="J774">
        <v>5</v>
      </c>
      <c r="K774" t="s">
        <v>60</v>
      </c>
      <c r="L774" s="4">
        <v>43831</v>
      </c>
      <c r="M774" s="4">
        <v>43921</v>
      </c>
      <c r="N774">
        <v>2</v>
      </c>
      <c r="O774" t="s">
        <v>114</v>
      </c>
      <c r="P774" t="s">
        <v>276</v>
      </c>
      <c r="Q774">
        <v>2</v>
      </c>
      <c r="R774" t="s">
        <v>732</v>
      </c>
      <c r="S774" t="s">
        <v>1274</v>
      </c>
      <c r="T774" t="s">
        <v>1791</v>
      </c>
      <c r="U774" t="s">
        <v>83</v>
      </c>
      <c r="V774" t="s">
        <v>2031</v>
      </c>
      <c r="W774">
        <v>328.95</v>
      </c>
      <c r="X774">
        <v>94.95</v>
      </c>
      <c r="Y774">
        <v>2</v>
      </c>
      <c r="Z774" t="s">
        <v>2220</v>
      </c>
      <c r="AA774" t="s">
        <v>2509</v>
      </c>
      <c r="AF774" s="4"/>
      <c r="AG774" s="4"/>
      <c r="AH774" t="s">
        <v>84</v>
      </c>
      <c r="AI774" t="s">
        <v>246</v>
      </c>
      <c r="AJ774" t="s">
        <v>714</v>
      </c>
      <c r="AK774" t="s">
        <v>1255</v>
      </c>
      <c r="AL774" t="s">
        <v>1773</v>
      </c>
      <c r="AM774" t="s">
        <v>67</v>
      </c>
      <c r="AN774" t="s">
        <v>1548</v>
      </c>
      <c r="AO774" t="s">
        <v>410</v>
      </c>
      <c r="AP774" t="s">
        <v>2359</v>
      </c>
      <c r="AQ774" t="str">
        <f t="shared" si="12"/>
        <v>5634024406410noMale438835Facebook4383143921328.9594.9595284.99314.9920</v>
      </c>
      <c r="AR774">
        <f>COUNTIF(AQ$2:AQ774,AQ774)</f>
        <v>1</v>
      </c>
    </row>
    <row r="775" spans="1:44" x14ac:dyDescent="0.25">
      <c r="A775">
        <v>563</v>
      </c>
      <c r="B775">
        <v>402</v>
      </c>
      <c r="C775" s="4">
        <v>44064</v>
      </c>
      <c r="D775">
        <v>10</v>
      </c>
      <c r="E775" t="s">
        <v>42</v>
      </c>
      <c r="F775" t="s">
        <v>53</v>
      </c>
      <c r="G775" t="s">
        <v>56</v>
      </c>
      <c r="H775" t="s">
        <v>57</v>
      </c>
      <c r="I775" s="4">
        <v>43883</v>
      </c>
      <c r="J775">
        <v>5</v>
      </c>
      <c r="K775" t="s">
        <v>60</v>
      </c>
      <c r="L775" s="4">
        <v>43831</v>
      </c>
      <c r="M775" s="4">
        <v>43921</v>
      </c>
      <c r="N775">
        <v>2</v>
      </c>
      <c r="O775" t="s">
        <v>114</v>
      </c>
      <c r="P775" t="s">
        <v>276</v>
      </c>
      <c r="Q775">
        <v>2</v>
      </c>
      <c r="R775" t="s">
        <v>732</v>
      </c>
      <c r="S775" t="s">
        <v>1274</v>
      </c>
      <c r="T775" t="s">
        <v>1791</v>
      </c>
      <c r="U775" t="s">
        <v>83</v>
      </c>
      <c r="V775" t="s">
        <v>2031</v>
      </c>
      <c r="W775">
        <v>328.95</v>
      </c>
      <c r="X775">
        <v>94.95</v>
      </c>
      <c r="Y775">
        <v>2</v>
      </c>
      <c r="Z775" t="s">
        <v>2220</v>
      </c>
      <c r="AA775" t="s">
        <v>2509</v>
      </c>
      <c r="AF775" s="4"/>
      <c r="AG775" s="4"/>
      <c r="AH775" t="s">
        <v>86</v>
      </c>
      <c r="AI775" t="s">
        <v>248</v>
      </c>
      <c r="AJ775" t="s">
        <v>432</v>
      </c>
      <c r="AK775" t="s">
        <v>995</v>
      </c>
      <c r="AL775" t="s">
        <v>1527</v>
      </c>
      <c r="AM775" t="s">
        <v>80</v>
      </c>
      <c r="AN775" t="s">
        <v>1577</v>
      </c>
      <c r="AO775" t="s">
        <v>549</v>
      </c>
      <c r="AP775" t="s">
        <v>2362</v>
      </c>
      <c r="AQ775" t="str">
        <f t="shared" si="12"/>
        <v>5634024406410noMale438835Facebook4383143921328.9594.9572136.99224.9922</v>
      </c>
      <c r="AR775">
        <f>COUNTIF(AQ$2:AQ775,AQ775)</f>
        <v>1</v>
      </c>
    </row>
    <row r="776" spans="1:44" x14ac:dyDescent="0.25">
      <c r="A776">
        <v>564</v>
      </c>
      <c r="B776">
        <v>168</v>
      </c>
      <c r="C776" s="4">
        <v>44066</v>
      </c>
      <c r="D776">
        <v>5</v>
      </c>
      <c r="E776" t="s">
        <v>36</v>
      </c>
      <c r="F776" t="s">
        <v>47</v>
      </c>
      <c r="G776" t="s">
        <v>56</v>
      </c>
      <c r="H776" t="s">
        <v>57</v>
      </c>
      <c r="I776" s="4">
        <v>43941</v>
      </c>
      <c r="J776">
        <v>7</v>
      </c>
      <c r="K776" t="s">
        <v>61</v>
      </c>
      <c r="L776" s="4">
        <v>43915</v>
      </c>
      <c r="M776" s="4">
        <v>44012</v>
      </c>
      <c r="N776">
        <v>1</v>
      </c>
      <c r="O776" t="s">
        <v>86</v>
      </c>
      <c r="P776" t="s">
        <v>248</v>
      </c>
      <c r="Q776">
        <v>1</v>
      </c>
      <c r="R776" t="s">
        <v>653</v>
      </c>
      <c r="S776" t="s">
        <v>1197</v>
      </c>
      <c r="T776" t="s">
        <v>1721</v>
      </c>
      <c r="U776" t="s">
        <v>69</v>
      </c>
      <c r="V776" t="s">
        <v>1577</v>
      </c>
      <c r="W776">
        <v>332.49</v>
      </c>
      <c r="X776">
        <v>24.99</v>
      </c>
      <c r="Y776">
        <v>1</v>
      </c>
      <c r="Z776" t="s">
        <v>549</v>
      </c>
      <c r="AA776" t="s">
        <v>2362</v>
      </c>
      <c r="AF776" s="4"/>
      <c r="AG776" s="4"/>
      <c r="AH776" t="s">
        <v>86</v>
      </c>
      <c r="AI776" t="s">
        <v>248</v>
      </c>
      <c r="AJ776" t="s">
        <v>653</v>
      </c>
      <c r="AK776" t="s">
        <v>1197</v>
      </c>
      <c r="AL776" t="s">
        <v>1721</v>
      </c>
      <c r="AM776" t="s">
        <v>69</v>
      </c>
      <c r="AN776" t="s">
        <v>1577</v>
      </c>
      <c r="AO776" t="s">
        <v>549</v>
      </c>
      <c r="AP776" t="s">
        <v>2362</v>
      </c>
      <c r="AQ776" t="str">
        <f t="shared" si="12"/>
        <v>564168440665noMale439417YouTube4391544012332.4924.99784332.49124.9922</v>
      </c>
      <c r="AR776">
        <f>COUNTIF(AQ$2:AQ776,AQ776)</f>
        <v>1</v>
      </c>
    </row>
    <row r="777" spans="1:44" x14ac:dyDescent="0.25">
      <c r="A777">
        <v>565</v>
      </c>
      <c r="B777">
        <v>69</v>
      </c>
      <c r="C777" s="4">
        <v>44067</v>
      </c>
      <c r="D777">
        <v>1</v>
      </c>
      <c r="E777" t="s">
        <v>39</v>
      </c>
      <c r="F777" t="s">
        <v>50</v>
      </c>
      <c r="G777" t="s">
        <v>55</v>
      </c>
      <c r="H777" t="s">
        <v>57</v>
      </c>
      <c r="I777" s="4">
        <v>43918</v>
      </c>
      <c r="J777">
        <v>7</v>
      </c>
      <c r="K777" t="s">
        <v>61</v>
      </c>
      <c r="L777" s="4">
        <v>43915</v>
      </c>
      <c r="M777" s="4">
        <v>44012</v>
      </c>
      <c r="N777">
        <v>2</v>
      </c>
      <c r="O777" t="s">
        <v>124</v>
      </c>
      <c r="P777" t="s">
        <v>286</v>
      </c>
      <c r="Q777">
        <v>2</v>
      </c>
      <c r="R777" t="s">
        <v>733</v>
      </c>
      <c r="S777" t="s">
        <v>1275</v>
      </c>
      <c r="T777" t="s">
        <v>1792</v>
      </c>
      <c r="U777" t="s">
        <v>88</v>
      </c>
      <c r="V777" t="s">
        <v>1723</v>
      </c>
      <c r="W777">
        <v>179.86</v>
      </c>
      <c r="X777">
        <v>39.96</v>
      </c>
      <c r="Y777">
        <v>2</v>
      </c>
      <c r="Z777" t="s">
        <v>2221</v>
      </c>
      <c r="AA777" t="s">
        <v>2510</v>
      </c>
      <c r="AF777" s="4"/>
      <c r="AG777" s="4"/>
      <c r="AH777" t="s">
        <v>67</v>
      </c>
      <c r="AI777" t="s">
        <v>229</v>
      </c>
      <c r="AJ777" t="s">
        <v>439</v>
      </c>
      <c r="AK777" t="s">
        <v>1001</v>
      </c>
      <c r="AL777" t="s">
        <v>1533</v>
      </c>
      <c r="AM777" t="s">
        <v>80</v>
      </c>
      <c r="AN777" t="s">
        <v>1562</v>
      </c>
      <c r="AO777" t="s">
        <v>84</v>
      </c>
      <c r="AP777" t="s">
        <v>2366</v>
      </c>
      <c r="AQ777" t="str">
        <f t="shared" si="12"/>
        <v>56569440671yesMale439187YouTube4391544012179.8639.96310259.9929.999</v>
      </c>
      <c r="AR777">
        <f>COUNTIF(AQ$2:AQ777,AQ777)</f>
        <v>1</v>
      </c>
    </row>
    <row r="778" spans="1:44" x14ac:dyDescent="0.25">
      <c r="A778">
        <v>565</v>
      </c>
      <c r="B778">
        <v>69</v>
      </c>
      <c r="C778" s="4">
        <v>44067</v>
      </c>
      <c r="D778">
        <v>1</v>
      </c>
      <c r="E778" t="s">
        <v>39</v>
      </c>
      <c r="F778" t="s">
        <v>50</v>
      </c>
      <c r="G778" t="s">
        <v>55</v>
      </c>
      <c r="H778" t="s">
        <v>57</v>
      </c>
      <c r="I778" s="4">
        <v>43918</v>
      </c>
      <c r="J778">
        <v>7</v>
      </c>
      <c r="K778" t="s">
        <v>61</v>
      </c>
      <c r="L778" s="4">
        <v>43915</v>
      </c>
      <c r="M778" s="4">
        <v>44012</v>
      </c>
      <c r="N778">
        <v>2</v>
      </c>
      <c r="O778" t="s">
        <v>124</v>
      </c>
      <c r="P778" t="s">
        <v>286</v>
      </c>
      <c r="Q778">
        <v>2</v>
      </c>
      <c r="R778" t="s">
        <v>733</v>
      </c>
      <c r="S778" t="s">
        <v>1275</v>
      </c>
      <c r="T778" t="s">
        <v>1792</v>
      </c>
      <c r="U778" t="s">
        <v>88</v>
      </c>
      <c r="V778" t="s">
        <v>1723</v>
      </c>
      <c r="W778">
        <v>179.86</v>
      </c>
      <c r="X778">
        <v>39.96</v>
      </c>
      <c r="Y778">
        <v>2</v>
      </c>
      <c r="Z778" t="s">
        <v>2221</v>
      </c>
      <c r="AA778" t="s">
        <v>2510</v>
      </c>
      <c r="AF778" s="4"/>
      <c r="AG778" s="4"/>
      <c r="AH778" t="s">
        <v>78</v>
      </c>
      <c r="AI778" t="s">
        <v>240</v>
      </c>
      <c r="AJ778" t="s">
        <v>408</v>
      </c>
      <c r="AK778" t="s">
        <v>970</v>
      </c>
      <c r="AL778" t="s">
        <v>1503</v>
      </c>
      <c r="AM778" t="s">
        <v>80</v>
      </c>
      <c r="AN778" t="s">
        <v>1562</v>
      </c>
      <c r="AO778" t="s">
        <v>393</v>
      </c>
      <c r="AP778" t="s">
        <v>2345</v>
      </c>
      <c r="AQ778" t="str">
        <f t="shared" si="12"/>
        <v>56569440671yesMale439187YouTube4391544012179.8639.9684529.9429.9918</v>
      </c>
      <c r="AR778">
        <f>COUNTIF(AQ$2:AQ778,AQ778)</f>
        <v>1</v>
      </c>
    </row>
    <row r="779" spans="1:44" x14ac:dyDescent="0.25">
      <c r="A779">
        <v>566</v>
      </c>
      <c r="B779">
        <v>383</v>
      </c>
      <c r="C779" s="4">
        <v>44067</v>
      </c>
      <c r="D779">
        <v>11</v>
      </c>
      <c r="E779" t="s">
        <v>37</v>
      </c>
      <c r="F779" t="s">
        <v>48</v>
      </c>
      <c r="G779" t="s">
        <v>56</v>
      </c>
      <c r="H779" t="s">
        <v>57</v>
      </c>
      <c r="I779" s="4">
        <v>43616</v>
      </c>
      <c r="J779">
        <v>2</v>
      </c>
      <c r="K779" t="s">
        <v>60</v>
      </c>
      <c r="L779" s="4">
        <v>43615</v>
      </c>
      <c r="M779" s="4">
        <v>43830</v>
      </c>
      <c r="N779">
        <v>2</v>
      </c>
      <c r="O779" t="s">
        <v>179</v>
      </c>
      <c r="P779" t="s">
        <v>341</v>
      </c>
      <c r="Q779">
        <v>2</v>
      </c>
      <c r="R779" t="s">
        <v>734</v>
      </c>
      <c r="S779" t="s">
        <v>1276</v>
      </c>
      <c r="T779" t="s">
        <v>1793</v>
      </c>
      <c r="U779" t="s">
        <v>110</v>
      </c>
      <c r="V779" t="s">
        <v>1869</v>
      </c>
      <c r="W779">
        <v>287.94</v>
      </c>
      <c r="X779">
        <v>89.94</v>
      </c>
      <c r="Y779">
        <v>2</v>
      </c>
      <c r="Z779" t="s">
        <v>113</v>
      </c>
      <c r="AA779" t="s">
        <v>2511</v>
      </c>
      <c r="AF779" s="4"/>
      <c r="AG779" s="4"/>
      <c r="AH779" t="s">
        <v>79</v>
      </c>
      <c r="AI779" t="s">
        <v>241</v>
      </c>
      <c r="AJ779" t="s">
        <v>566</v>
      </c>
      <c r="AK779" t="s">
        <v>1067</v>
      </c>
      <c r="AL779" t="s">
        <v>1649</v>
      </c>
      <c r="AM779" t="s">
        <v>67</v>
      </c>
      <c r="AN779" t="s">
        <v>1548</v>
      </c>
      <c r="AO779" t="s">
        <v>65</v>
      </c>
      <c r="AP779" t="s">
        <v>2343</v>
      </c>
      <c r="AQ779" t="str">
        <f t="shared" si="12"/>
        <v>5663834406711noMale436162Facebook4361543830287.9489.94410835.99314.9910</v>
      </c>
      <c r="AR779">
        <f>COUNTIF(AQ$2:AQ779,AQ779)</f>
        <v>1</v>
      </c>
    </row>
    <row r="780" spans="1:44" x14ac:dyDescent="0.25">
      <c r="A780">
        <v>566</v>
      </c>
      <c r="B780">
        <v>383</v>
      </c>
      <c r="C780" s="4">
        <v>44067</v>
      </c>
      <c r="D780">
        <v>11</v>
      </c>
      <c r="E780" t="s">
        <v>37</v>
      </c>
      <c r="F780" t="s">
        <v>48</v>
      </c>
      <c r="G780" t="s">
        <v>56</v>
      </c>
      <c r="H780" t="s">
        <v>57</v>
      </c>
      <c r="I780" s="4">
        <v>43616</v>
      </c>
      <c r="J780">
        <v>2</v>
      </c>
      <c r="K780" t="s">
        <v>60</v>
      </c>
      <c r="L780" s="4">
        <v>43615</v>
      </c>
      <c r="M780" s="4">
        <v>43830</v>
      </c>
      <c r="N780">
        <v>2</v>
      </c>
      <c r="O780" t="s">
        <v>179</v>
      </c>
      <c r="P780" t="s">
        <v>341</v>
      </c>
      <c r="Q780">
        <v>2</v>
      </c>
      <c r="R780" t="s">
        <v>734</v>
      </c>
      <c r="S780" t="s">
        <v>1276</v>
      </c>
      <c r="T780" t="s">
        <v>1793</v>
      </c>
      <c r="U780" t="s">
        <v>110</v>
      </c>
      <c r="V780" t="s">
        <v>1869</v>
      </c>
      <c r="W780">
        <v>287.94</v>
      </c>
      <c r="X780">
        <v>89.94</v>
      </c>
      <c r="Y780">
        <v>2</v>
      </c>
      <c r="Z780" t="s">
        <v>113</v>
      </c>
      <c r="AA780" t="s">
        <v>2511</v>
      </c>
      <c r="AF780" s="4"/>
      <c r="AG780" s="4"/>
      <c r="AH780" t="s">
        <v>67</v>
      </c>
      <c r="AI780" t="s">
        <v>229</v>
      </c>
      <c r="AJ780" t="s">
        <v>445</v>
      </c>
      <c r="AK780" t="s">
        <v>1007</v>
      </c>
      <c r="AL780" t="s">
        <v>1533</v>
      </c>
      <c r="AM780" t="s">
        <v>67</v>
      </c>
      <c r="AN780" t="s">
        <v>1548</v>
      </c>
      <c r="AO780" t="s">
        <v>79</v>
      </c>
      <c r="AP780" t="s">
        <v>2349</v>
      </c>
      <c r="AQ780" t="str">
        <f t="shared" si="12"/>
        <v>5663834406711noMale436162Facebook4361543830287.9489.94310459.99314.994</v>
      </c>
      <c r="AR780">
        <f>COUNTIF(AQ$2:AQ780,AQ780)</f>
        <v>1</v>
      </c>
    </row>
    <row r="781" spans="1:44" x14ac:dyDescent="0.25">
      <c r="A781">
        <v>567</v>
      </c>
      <c r="B781">
        <v>446</v>
      </c>
      <c r="C781" s="4">
        <v>44067</v>
      </c>
      <c r="D781">
        <v>7</v>
      </c>
      <c r="E781" t="s">
        <v>35</v>
      </c>
      <c r="F781" t="s">
        <v>46</v>
      </c>
      <c r="G781" t="s">
        <v>55</v>
      </c>
      <c r="H781" t="s">
        <v>57</v>
      </c>
      <c r="I781" s="4">
        <v>44051</v>
      </c>
      <c r="J781">
        <v>9</v>
      </c>
      <c r="K781" t="s">
        <v>59</v>
      </c>
      <c r="L781" s="4">
        <v>43952</v>
      </c>
      <c r="M781" s="4">
        <v>44075</v>
      </c>
      <c r="N781">
        <v>2</v>
      </c>
      <c r="O781" t="s">
        <v>180</v>
      </c>
      <c r="P781" t="s">
        <v>342</v>
      </c>
      <c r="Q781">
        <v>2</v>
      </c>
      <c r="R781" t="s">
        <v>735</v>
      </c>
      <c r="S781" t="s">
        <v>1277</v>
      </c>
      <c r="T781" t="s">
        <v>1794</v>
      </c>
      <c r="U781" t="s">
        <v>88</v>
      </c>
      <c r="V781" t="s">
        <v>2031</v>
      </c>
      <c r="W781">
        <v>305.98</v>
      </c>
      <c r="X781">
        <v>79.959999999999994</v>
      </c>
      <c r="Y781">
        <v>1</v>
      </c>
      <c r="Z781" t="s">
        <v>71</v>
      </c>
      <c r="AA781" t="s">
        <v>2512</v>
      </c>
      <c r="AF781" s="4"/>
      <c r="AG781" s="4"/>
      <c r="AH781" t="s">
        <v>80</v>
      </c>
      <c r="AI781" t="s">
        <v>242</v>
      </c>
      <c r="AJ781" t="s">
        <v>912</v>
      </c>
      <c r="AK781" t="s">
        <v>984</v>
      </c>
      <c r="AL781" t="s">
        <v>1961</v>
      </c>
      <c r="AM781" t="s">
        <v>80</v>
      </c>
      <c r="AN781" t="s">
        <v>1548</v>
      </c>
      <c r="AO781" t="s">
        <v>69</v>
      </c>
      <c r="AP781" t="s">
        <v>2360</v>
      </c>
      <c r="AQ781" t="str">
        <f t="shared" si="12"/>
        <v>567446440677yesMale440519Google Ads4395244075305.9879.96211917.99214.991</v>
      </c>
      <c r="AR781">
        <f>COUNTIF(AQ$2:AQ781,AQ781)</f>
        <v>1</v>
      </c>
    </row>
    <row r="782" spans="1:44" x14ac:dyDescent="0.25">
      <c r="A782">
        <v>567</v>
      </c>
      <c r="B782">
        <v>446</v>
      </c>
      <c r="C782" s="4">
        <v>44067</v>
      </c>
      <c r="D782">
        <v>7</v>
      </c>
      <c r="E782" t="s">
        <v>35</v>
      </c>
      <c r="F782" t="s">
        <v>46</v>
      </c>
      <c r="G782" t="s">
        <v>55</v>
      </c>
      <c r="H782" t="s">
        <v>57</v>
      </c>
      <c r="I782" s="4">
        <v>44051</v>
      </c>
      <c r="J782">
        <v>9</v>
      </c>
      <c r="K782" t="s">
        <v>59</v>
      </c>
      <c r="L782" s="4">
        <v>43952</v>
      </c>
      <c r="M782" s="4">
        <v>44075</v>
      </c>
      <c r="N782">
        <v>2</v>
      </c>
      <c r="O782" t="s">
        <v>180</v>
      </c>
      <c r="P782" t="s">
        <v>342</v>
      </c>
      <c r="Q782">
        <v>2</v>
      </c>
      <c r="R782" t="s">
        <v>735</v>
      </c>
      <c r="S782" t="s">
        <v>1277</v>
      </c>
      <c r="T782" t="s">
        <v>1794</v>
      </c>
      <c r="U782" t="s">
        <v>88</v>
      </c>
      <c r="V782" t="s">
        <v>2031</v>
      </c>
      <c r="W782">
        <v>305.98</v>
      </c>
      <c r="X782">
        <v>79.959999999999994</v>
      </c>
      <c r="Y782">
        <v>1</v>
      </c>
      <c r="Z782" t="s">
        <v>71</v>
      </c>
      <c r="AA782" t="s">
        <v>2512</v>
      </c>
      <c r="AF782" s="4"/>
      <c r="AG782" s="4"/>
      <c r="AH782" t="s">
        <v>69</v>
      </c>
      <c r="AI782" t="s">
        <v>231</v>
      </c>
      <c r="AJ782" t="s">
        <v>646</v>
      </c>
      <c r="AK782" t="s">
        <v>987</v>
      </c>
      <c r="AL782" t="s">
        <v>492</v>
      </c>
      <c r="AM782" t="s">
        <v>80</v>
      </c>
      <c r="AN782" t="s">
        <v>1577</v>
      </c>
      <c r="AO782" t="s">
        <v>69</v>
      </c>
      <c r="AP782" t="s">
        <v>2360</v>
      </c>
      <c r="AQ782" t="str">
        <f t="shared" si="12"/>
        <v>567446440677yesMale440519Google Ads4395244075305.9879.961124135224.991</v>
      </c>
      <c r="AR782">
        <f>COUNTIF(AQ$2:AQ782,AQ782)</f>
        <v>1</v>
      </c>
    </row>
    <row r="783" spans="1:44" x14ac:dyDescent="0.25">
      <c r="A783">
        <v>568</v>
      </c>
      <c r="B783">
        <v>459</v>
      </c>
      <c r="C783" s="4">
        <v>44068</v>
      </c>
      <c r="D783">
        <v>3</v>
      </c>
      <c r="E783" t="s">
        <v>34</v>
      </c>
      <c r="F783" t="s">
        <v>45</v>
      </c>
      <c r="G783" t="s">
        <v>55</v>
      </c>
      <c r="H783" t="s">
        <v>58</v>
      </c>
      <c r="I783" s="4">
        <v>43645</v>
      </c>
      <c r="J783">
        <v>2</v>
      </c>
      <c r="K783" t="s">
        <v>60</v>
      </c>
      <c r="L783" s="4">
        <v>43615</v>
      </c>
      <c r="M783" s="4">
        <v>43830</v>
      </c>
      <c r="N783">
        <v>1</v>
      </c>
      <c r="O783" t="s">
        <v>79</v>
      </c>
      <c r="P783" t="s">
        <v>241</v>
      </c>
      <c r="Q783">
        <v>1</v>
      </c>
      <c r="R783" t="s">
        <v>504</v>
      </c>
      <c r="S783" t="s">
        <v>1067</v>
      </c>
      <c r="T783" t="s">
        <v>1527</v>
      </c>
      <c r="U783" t="s">
        <v>69</v>
      </c>
      <c r="V783" t="s">
        <v>1548</v>
      </c>
      <c r="W783">
        <v>36.99</v>
      </c>
      <c r="X783">
        <v>14.99</v>
      </c>
      <c r="Y783">
        <v>1</v>
      </c>
      <c r="Z783" t="s">
        <v>455</v>
      </c>
      <c r="AA783" t="s">
        <v>2340</v>
      </c>
      <c r="AF783" s="4"/>
      <c r="AG783" s="4"/>
      <c r="AH783" t="s">
        <v>79</v>
      </c>
      <c r="AI783" t="s">
        <v>241</v>
      </c>
      <c r="AJ783" t="s">
        <v>504</v>
      </c>
      <c r="AK783" t="s">
        <v>1067</v>
      </c>
      <c r="AL783" t="s">
        <v>1527</v>
      </c>
      <c r="AM783" t="s">
        <v>69</v>
      </c>
      <c r="AN783" t="s">
        <v>1548</v>
      </c>
      <c r="AO783" t="s">
        <v>455</v>
      </c>
      <c r="AP783" t="s">
        <v>2340</v>
      </c>
      <c r="AQ783" t="str">
        <f t="shared" si="12"/>
        <v>568459440683yesFemale436452Facebook436154383036.9914.99410936.99114.9915</v>
      </c>
      <c r="AR783">
        <f>COUNTIF(AQ$2:AQ783,AQ783)</f>
        <v>1</v>
      </c>
    </row>
    <row r="784" spans="1:44" x14ac:dyDescent="0.25">
      <c r="A784">
        <v>569</v>
      </c>
      <c r="B784">
        <v>29</v>
      </c>
      <c r="C784" s="4">
        <v>44069</v>
      </c>
      <c r="D784">
        <v>1</v>
      </c>
      <c r="E784" t="s">
        <v>39</v>
      </c>
      <c r="F784" t="s">
        <v>50</v>
      </c>
      <c r="G784" t="s">
        <v>55</v>
      </c>
      <c r="H784" t="s">
        <v>58</v>
      </c>
      <c r="I784" s="4">
        <v>43870</v>
      </c>
      <c r="J784">
        <v>6</v>
      </c>
      <c r="K784" t="s">
        <v>59</v>
      </c>
      <c r="L784" s="4">
        <v>43862</v>
      </c>
      <c r="M784" s="4">
        <v>43889</v>
      </c>
      <c r="N784">
        <v>2</v>
      </c>
      <c r="O784" t="s">
        <v>109</v>
      </c>
      <c r="P784" t="s">
        <v>271</v>
      </c>
      <c r="Q784">
        <v>2</v>
      </c>
      <c r="R784" t="s">
        <v>736</v>
      </c>
      <c r="S784" t="s">
        <v>1278</v>
      </c>
      <c r="T784" t="s">
        <v>1795</v>
      </c>
      <c r="U784" t="s">
        <v>75</v>
      </c>
      <c r="V784" t="s">
        <v>2035</v>
      </c>
      <c r="W784">
        <v>1761.95</v>
      </c>
      <c r="X784">
        <v>79.95</v>
      </c>
      <c r="Y784">
        <v>2</v>
      </c>
      <c r="Z784" t="s">
        <v>162</v>
      </c>
      <c r="AA784" t="s">
        <v>2513</v>
      </c>
      <c r="AF784" s="4"/>
      <c r="AG784" s="4"/>
      <c r="AH784" t="s">
        <v>67</v>
      </c>
      <c r="AI784" t="s">
        <v>229</v>
      </c>
      <c r="AJ784" t="s">
        <v>710</v>
      </c>
      <c r="AK784" t="s">
        <v>1251</v>
      </c>
      <c r="AL784" t="s">
        <v>1517</v>
      </c>
      <c r="AM784" t="s">
        <v>80</v>
      </c>
      <c r="AN784" t="s">
        <v>1562</v>
      </c>
      <c r="AO784" t="s">
        <v>90</v>
      </c>
      <c r="AP784" t="s">
        <v>2328</v>
      </c>
      <c r="AQ784" t="str">
        <f t="shared" si="12"/>
        <v>56929440691yesFemale438706Google Ads43862438891761.9579.95310519.9929.996</v>
      </c>
      <c r="AR784">
        <f>COUNTIF(AQ$2:AQ784,AQ784)</f>
        <v>1</v>
      </c>
    </row>
    <row r="785" spans="1:44" x14ac:dyDescent="0.25">
      <c r="A785">
        <v>569</v>
      </c>
      <c r="B785">
        <v>29</v>
      </c>
      <c r="C785" s="4">
        <v>44069</v>
      </c>
      <c r="D785">
        <v>1</v>
      </c>
      <c r="E785" t="s">
        <v>39</v>
      </c>
      <c r="F785" t="s">
        <v>50</v>
      </c>
      <c r="G785" t="s">
        <v>55</v>
      </c>
      <c r="H785" t="s">
        <v>58</v>
      </c>
      <c r="I785" s="4">
        <v>43870</v>
      </c>
      <c r="J785">
        <v>6</v>
      </c>
      <c r="K785" t="s">
        <v>59</v>
      </c>
      <c r="L785" s="4">
        <v>43862</v>
      </c>
      <c r="M785" s="4">
        <v>43889</v>
      </c>
      <c r="N785">
        <v>2</v>
      </c>
      <c r="O785" t="s">
        <v>109</v>
      </c>
      <c r="P785" t="s">
        <v>271</v>
      </c>
      <c r="Q785">
        <v>2</v>
      </c>
      <c r="R785" t="s">
        <v>736</v>
      </c>
      <c r="S785" t="s">
        <v>1278</v>
      </c>
      <c r="T785" t="s">
        <v>1795</v>
      </c>
      <c r="U785" t="s">
        <v>75</v>
      </c>
      <c r="V785" t="s">
        <v>2035</v>
      </c>
      <c r="W785">
        <v>1761.95</v>
      </c>
      <c r="X785">
        <v>79.95</v>
      </c>
      <c r="Y785">
        <v>2</v>
      </c>
      <c r="Z785" t="s">
        <v>162</v>
      </c>
      <c r="AA785" t="s">
        <v>2513</v>
      </c>
      <c r="AF785" s="4"/>
      <c r="AG785" s="4"/>
      <c r="AH785" t="s">
        <v>69</v>
      </c>
      <c r="AI785" t="s">
        <v>231</v>
      </c>
      <c r="AJ785" t="s">
        <v>492</v>
      </c>
      <c r="AK785" t="s">
        <v>1055</v>
      </c>
      <c r="AL785" t="s">
        <v>1584</v>
      </c>
      <c r="AM785" t="s">
        <v>67</v>
      </c>
      <c r="AN785" t="s">
        <v>1517</v>
      </c>
      <c r="AO785" t="s">
        <v>78</v>
      </c>
      <c r="AP785" t="s">
        <v>2330</v>
      </c>
      <c r="AQ785" t="str">
        <f t="shared" si="12"/>
        <v>56929440691yesFemale438706Google Ads43862438891761.9579.951135573.99319.998</v>
      </c>
      <c r="AR785">
        <f>COUNTIF(AQ$2:AQ785,AQ785)</f>
        <v>1</v>
      </c>
    </row>
    <row r="786" spans="1:44" x14ac:dyDescent="0.25">
      <c r="A786">
        <v>570</v>
      </c>
      <c r="B786">
        <v>141</v>
      </c>
      <c r="C786" s="4">
        <v>44069</v>
      </c>
      <c r="D786">
        <v>4</v>
      </c>
      <c r="E786" t="s">
        <v>40</v>
      </c>
      <c r="F786" t="s">
        <v>51</v>
      </c>
      <c r="G786" t="s">
        <v>56</v>
      </c>
      <c r="H786" t="s">
        <v>58</v>
      </c>
      <c r="I786" s="4">
        <v>43634</v>
      </c>
      <c r="J786">
        <v>3</v>
      </c>
      <c r="K786" t="s">
        <v>59</v>
      </c>
      <c r="L786" s="4">
        <v>43615</v>
      </c>
      <c r="M786" s="4">
        <v>43830</v>
      </c>
      <c r="N786">
        <v>1</v>
      </c>
      <c r="O786" t="s">
        <v>70</v>
      </c>
      <c r="P786" t="s">
        <v>232</v>
      </c>
      <c r="Q786">
        <v>1</v>
      </c>
      <c r="R786" t="s">
        <v>737</v>
      </c>
      <c r="S786" t="s">
        <v>1185</v>
      </c>
      <c r="T786" t="s">
        <v>1652</v>
      </c>
      <c r="U786" t="s">
        <v>67</v>
      </c>
      <c r="V786" t="s">
        <v>1517</v>
      </c>
      <c r="W786">
        <v>41.97</v>
      </c>
      <c r="X786">
        <v>59.97</v>
      </c>
      <c r="Y786">
        <v>1</v>
      </c>
      <c r="Z786" t="s">
        <v>432</v>
      </c>
      <c r="AA786" t="s">
        <v>2331</v>
      </c>
      <c r="AF786" s="4"/>
      <c r="AG786" s="4"/>
      <c r="AH786" t="s">
        <v>70</v>
      </c>
      <c r="AI786" t="s">
        <v>232</v>
      </c>
      <c r="AJ786" t="s">
        <v>737</v>
      </c>
      <c r="AK786" t="s">
        <v>1185</v>
      </c>
      <c r="AL786" t="s">
        <v>1652</v>
      </c>
      <c r="AM786" t="s">
        <v>67</v>
      </c>
      <c r="AN786" t="s">
        <v>1517</v>
      </c>
      <c r="AO786" t="s">
        <v>432</v>
      </c>
      <c r="AP786" t="s">
        <v>2331</v>
      </c>
      <c r="AQ786" t="str">
        <f t="shared" si="12"/>
        <v>570141440694noFemale436343Google Ads436154383041.9759.97515613.99319.9921</v>
      </c>
      <c r="AR786">
        <f>COUNTIF(AQ$2:AQ786,AQ786)</f>
        <v>1</v>
      </c>
    </row>
    <row r="787" spans="1:44" x14ac:dyDescent="0.25">
      <c r="A787">
        <v>571</v>
      </c>
      <c r="B787">
        <v>346</v>
      </c>
      <c r="C787" s="4">
        <v>44069</v>
      </c>
      <c r="D787">
        <v>2</v>
      </c>
      <c r="E787" t="s">
        <v>38</v>
      </c>
      <c r="F787" t="s">
        <v>49</v>
      </c>
      <c r="G787" t="s">
        <v>55</v>
      </c>
      <c r="H787" t="s">
        <v>58</v>
      </c>
      <c r="I787" s="4">
        <v>43682</v>
      </c>
      <c r="J787">
        <v>2</v>
      </c>
      <c r="K787" t="s">
        <v>60</v>
      </c>
      <c r="L787" s="4">
        <v>43615</v>
      </c>
      <c r="M787" s="4">
        <v>43830</v>
      </c>
      <c r="N787">
        <v>1</v>
      </c>
      <c r="O787" t="s">
        <v>80</v>
      </c>
      <c r="P787" t="s">
        <v>242</v>
      </c>
      <c r="Q787">
        <v>1</v>
      </c>
      <c r="R787" t="s">
        <v>558</v>
      </c>
      <c r="S787" t="s">
        <v>1118</v>
      </c>
      <c r="T787" t="s">
        <v>1548</v>
      </c>
      <c r="U787" t="s">
        <v>69</v>
      </c>
      <c r="V787" t="s">
        <v>1548</v>
      </c>
      <c r="W787">
        <v>14.99</v>
      </c>
      <c r="X787">
        <v>14.99</v>
      </c>
      <c r="Y787">
        <v>1</v>
      </c>
      <c r="Z787" t="s">
        <v>79</v>
      </c>
      <c r="AA787" t="s">
        <v>2349</v>
      </c>
      <c r="AF787" s="4"/>
      <c r="AG787" s="4"/>
      <c r="AH787" t="s">
        <v>80</v>
      </c>
      <c r="AI787" t="s">
        <v>242</v>
      </c>
      <c r="AJ787" t="s">
        <v>558</v>
      </c>
      <c r="AK787" t="s">
        <v>1118</v>
      </c>
      <c r="AL787" t="s">
        <v>1548</v>
      </c>
      <c r="AM787" t="s">
        <v>69</v>
      </c>
      <c r="AN787" t="s">
        <v>1548</v>
      </c>
      <c r="AO787" t="s">
        <v>79</v>
      </c>
      <c r="AP787" t="s">
        <v>2349</v>
      </c>
      <c r="AQ787" t="str">
        <f t="shared" si="12"/>
        <v>571346440692yesFemale436822Facebook436154383014.9914.9923414.99114.994</v>
      </c>
      <c r="AR787">
        <f>COUNTIF(AQ$2:AQ787,AQ787)</f>
        <v>1</v>
      </c>
    </row>
    <row r="788" spans="1:44" x14ac:dyDescent="0.25">
      <c r="A788">
        <v>572</v>
      </c>
      <c r="B788">
        <v>393</v>
      </c>
      <c r="C788" s="4">
        <v>44069</v>
      </c>
      <c r="D788">
        <v>4</v>
      </c>
      <c r="E788" t="s">
        <v>40</v>
      </c>
      <c r="F788" t="s">
        <v>51</v>
      </c>
      <c r="G788" t="s">
        <v>55</v>
      </c>
      <c r="H788" t="s">
        <v>58</v>
      </c>
      <c r="I788" s="4">
        <v>43599</v>
      </c>
      <c r="J788">
        <v>3</v>
      </c>
      <c r="L788" s="4"/>
      <c r="M788" s="4"/>
      <c r="N788">
        <v>2</v>
      </c>
      <c r="O788" t="s">
        <v>77</v>
      </c>
      <c r="P788" t="s">
        <v>239</v>
      </c>
      <c r="Q788">
        <v>2</v>
      </c>
      <c r="R788" t="s">
        <v>738</v>
      </c>
      <c r="S788" t="s">
        <v>1279</v>
      </c>
      <c r="T788" t="s">
        <v>1796</v>
      </c>
      <c r="U788" t="s">
        <v>180</v>
      </c>
      <c r="V788" t="s">
        <v>2030</v>
      </c>
      <c r="W788">
        <v>81.93</v>
      </c>
      <c r="X788">
        <v>54.97</v>
      </c>
      <c r="Y788">
        <v>2</v>
      </c>
      <c r="Z788" t="s">
        <v>2222</v>
      </c>
      <c r="AA788" t="s">
        <v>2514</v>
      </c>
      <c r="AF788" s="4"/>
      <c r="AG788" s="4"/>
      <c r="AH788" t="s">
        <v>70</v>
      </c>
      <c r="AI788" t="s">
        <v>232</v>
      </c>
      <c r="AJ788" t="s">
        <v>550</v>
      </c>
      <c r="AK788" t="s">
        <v>1111</v>
      </c>
      <c r="AL788" t="s">
        <v>1631</v>
      </c>
      <c r="AM788" t="s">
        <v>80</v>
      </c>
      <c r="AN788" t="s">
        <v>1517</v>
      </c>
      <c r="AO788" t="s">
        <v>673</v>
      </c>
      <c r="AP788" t="s">
        <v>2348</v>
      </c>
      <c r="AQ788" t="str">
        <f t="shared" si="12"/>
        <v>572393440694yesFemale43599381.9354.97517528.99219.9912</v>
      </c>
      <c r="AR788">
        <f>COUNTIF(AQ$2:AQ788,AQ788)</f>
        <v>1</v>
      </c>
    </row>
    <row r="789" spans="1:44" x14ac:dyDescent="0.25">
      <c r="A789">
        <v>572</v>
      </c>
      <c r="B789">
        <v>393</v>
      </c>
      <c r="C789" s="4">
        <v>44069</v>
      </c>
      <c r="D789">
        <v>4</v>
      </c>
      <c r="E789" t="s">
        <v>40</v>
      </c>
      <c r="F789" t="s">
        <v>51</v>
      </c>
      <c r="G789" t="s">
        <v>55</v>
      </c>
      <c r="H789" t="s">
        <v>58</v>
      </c>
      <c r="I789" s="4">
        <v>43599</v>
      </c>
      <c r="J789">
        <v>3</v>
      </c>
      <c r="L789" s="4"/>
      <c r="M789" s="4"/>
      <c r="N789">
        <v>2</v>
      </c>
      <c r="O789" t="s">
        <v>77</v>
      </c>
      <c r="P789" t="s">
        <v>239</v>
      </c>
      <c r="Q789">
        <v>2</v>
      </c>
      <c r="R789" t="s">
        <v>738</v>
      </c>
      <c r="S789" t="s">
        <v>1279</v>
      </c>
      <c r="T789" t="s">
        <v>1796</v>
      </c>
      <c r="U789" t="s">
        <v>180</v>
      </c>
      <c r="V789" t="s">
        <v>2030</v>
      </c>
      <c r="W789">
        <v>81.93</v>
      </c>
      <c r="X789">
        <v>54.97</v>
      </c>
      <c r="Y789">
        <v>2</v>
      </c>
      <c r="Z789" t="s">
        <v>2222</v>
      </c>
      <c r="AA789" t="s">
        <v>2514</v>
      </c>
      <c r="AF789" s="4"/>
      <c r="AG789" s="4"/>
      <c r="AH789" t="s">
        <v>67</v>
      </c>
      <c r="AI789" t="s">
        <v>229</v>
      </c>
      <c r="AJ789" t="s">
        <v>416</v>
      </c>
      <c r="AK789" t="s">
        <v>978</v>
      </c>
      <c r="AL789" t="s">
        <v>1511</v>
      </c>
      <c r="AM789" t="s">
        <v>69</v>
      </c>
      <c r="AN789" t="s">
        <v>1548</v>
      </c>
      <c r="AO789" t="s">
        <v>652</v>
      </c>
      <c r="AP789" t="s">
        <v>2352</v>
      </c>
      <c r="AQ789" t="str">
        <f t="shared" si="12"/>
        <v>572393440694yesFemale43599381.9354.97311723.95114.9911</v>
      </c>
      <c r="AR789">
        <f>COUNTIF(AQ$2:AQ789,AQ789)</f>
        <v>1</v>
      </c>
    </row>
    <row r="790" spans="1:44" x14ac:dyDescent="0.25">
      <c r="A790">
        <v>573</v>
      </c>
      <c r="B790">
        <v>40</v>
      </c>
      <c r="C790" s="4">
        <v>44070</v>
      </c>
      <c r="D790">
        <v>2</v>
      </c>
      <c r="E790" t="s">
        <v>38</v>
      </c>
      <c r="F790" t="s">
        <v>49</v>
      </c>
      <c r="G790" t="s">
        <v>55</v>
      </c>
      <c r="H790" t="s">
        <v>58</v>
      </c>
      <c r="I790" s="4">
        <v>43675</v>
      </c>
      <c r="J790">
        <v>2</v>
      </c>
      <c r="K790" t="s">
        <v>60</v>
      </c>
      <c r="L790" s="4">
        <v>43615</v>
      </c>
      <c r="M790" s="4">
        <v>43830</v>
      </c>
      <c r="N790">
        <v>2</v>
      </c>
      <c r="O790" t="s">
        <v>87</v>
      </c>
      <c r="P790" t="s">
        <v>249</v>
      </c>
      <c r="Q790">
        <v>2</v>
      </c>
      <c r="R790" t="s">
        <v>739</v>
      </c>
      <c r="S790" t="s">
        <v>1280</v>
      </c>
      <c r="T790" t="s">
        <v>1797</v>
      </c>
      <c r="U790" t="s">
        <v>109</v>
      </c>
      <c r="V790" t="s">
        <v>2038</v>
      </c>
      <c r="W790">
        <v>112.92</v>
      </c>
      <c r="X790">
        <v>64.959999999999994</v>
      </c>
      <c r="Y790">
        <v>2</v>
      </c>
      <c r="Z790" t="s">
        <v>2092</v>
      </c>
      <c r="AA790" t="s">
        <v>2355</v>
      </c>
      <c r="AF790" s="4"/>
      <c r="AG790" s="4"/>
      <c r="AH790" t="s">
        <v>79</v>
      </c>
      <c r="AI790" t="s">
        <v>241</v>
      </c>
      <c r="AJ790" t="s">
        <v>472</v>
      </c>
      <c r="AK790" t="s">
        <v>1035</v>
      </c>
      <c r="AL790" t="s">
        <v>1513</v>
      </c>
      <c r="AM790" t="s">
        <v>67</v>
      </c>
      <c r="AN790" t="s">
        <v>1548</v>
      </c>
      <c r="AO790" t="s">
        <v>65</v>
      </c>
      <c r="AP790" t="s">
        <v>2343</v>
      </c>
      <c r="AQ790" t="str">
        <f t="shared" si="12"/>
        <v>57340440702yesFemale436752Facebook4361543830112.9264.9645129.99314.9910</v>
      </c>
      <c r="AR790">
        <f>COUNTIF(AQ$2:AQ790,AQ790)</f>
        <v>1</v>
      </c>
    </row>
    <row r="791" spans="1:44" x14ac:dyDescent="0.25">
      <c r="A791">
        <v>573</v>
      </c>
      <c r="B791">
        <v>40</v>
      </c>
      <c r="C791" s="4">
        <v>44070</v>
      </c>
      <c r="D791">
        <v>2</v>
      </c>
      <c r="E791" t="s">
        <v>38</v>
      </c>
      <c r="F791" t="s">
        <v>49</v>
      </c>
      <c r="G791" t="s">
        <v>55</v>
      </c>
      <c r="H791" t="s">
        <v>58</v>
      </c>
      <c r="I791" s="4">
        <v>43675</v>
      </c>
      <c r="J791">
        <v>2</v>
      </c>
      <c r="K791" t="s">
        <v>60</v>
      </c>
      <c r="L791" s="4">
        <v>43615</v>
      </c>
      <c r="M791" s="4">
        <v>43830</v>
      </c>
      <c r="N791">
        <v>2</v>
      </c>
      <c r="O791" t="s">
        <v>87</v>
      </c>
      <c r="P791" t="s">
        <v>249</v>
      </c>
      <c r="Q791">
        <v>2</v>
      </c>
      <c r="R791" t="s">
        <v>739</v>
      </c>
      <c r="S791" t="s">
        <v>1280</v>
      </c>
      <c r="T791" t="s">
        <v>1797</v>
      </c>
      <c r="U791" t="s">
        <v>109</v>
      </c>
      <c r="V791" t="s">
        <v>2038</v>
      </c>
      <c r="W791">
        <v>112.92</v>
      </c>
      <c r="X791">
        <v>64.959999999999994</v>
      </c>
      <c r="Y791">
        <v>2</v>
      </c>
      <c r="Z791" t="s">
        <v>2092</v>
      </c>
      <c r="AA791" t="s">
        <v>2355</v>
      </c>
      <c r="AF791" s="4"/>
      <c r="AG791" s="4"/>
      <c r="AH791" t="s">
        <v>70</v>
      </c>
      <c r="AI791" t="s">
        <v>232</v>
      </c>
      <c r="AJ791" t="s">
        <v>440</v>
      </c>
      <c r="AK791" t="s">
        <v>1002</v>
      </c>
      <c r="AL791" t="s">
        <v>1534</v>
      </c>
      <c r="AM791" t="s">
        <v>69</v>
      </c>
      <c r="AN791" t="s">
        <v>1517</v>
      </c>
      <c r="AO791" t="s">
        <v>432</v>
      </c>
      <c r="AP791" t="s">
        <v>2331</v>
      </c>
      <c r="AQ791" t="str">
        <f t="shared" si="12"/>
        <v>57340440702yesFemale436752Facebook4361543830112.9264.96517022.95119.9921</v>
      </c>
      <c r="AR791">
        <f>COUNTIF(AQ$2:AQ791,AQ791)</f>
        <v>1</v>
      </c>
    </row>
    <row r="792" spans="1:44" x14ac:dyDescent="0.25">
      <c r="A792">
        <v>574</v>
      </c>
      <c r="B792">
        <v>291</v>
      </c>
      <c r="C792" s="4">
        <v>44071</v>
      </c>
      <c r="D792">
        <v>9</v>
      </c>
      <c r="E792" t="s">
        <v>41</v>
      </c>
      <c r="F792" t="s">
        <v>52</v>
      </c>
      <c r="G792" t="s">
        <v>56</v>
      </c>
      <c r="H792" t="s">
        <v>58</v>
      </c>
      <c r="I792" s="4">
        <v>43943</v>
      </c>
      <c r="J792">
        <v>7</v>
      </c>
      <c r="K792" t="s">
        <v>61</v>
      </c>
      <c r="L792" s="4">
        <v>43915</v>
      </c>
      <c r="M792" s="4">
        <v>44012</v>
      </c>
      <c r="N792">
        <v>1</v>
      </c>
      <c r="O792" t="s">
        <v>69</v>
      </c>
      <c r="P792" t="s">
        <v>231</v>
      </c>
      <c r="Q792">
        <v>1</v>
      </c>
      <c r="R792" t="s">
        <v>78</v>
      </c>
      <c r="S792" t="s">
        <v>1238</v>
      </c>
      <c r="T792" t="s">
        <v>1533</v>
      </c>
      <c r="U792" t="s">
        <v>69</v>
      </c>
      <c r="V792" t="s">
        <v>1577</v>
      </c>
      <c r="W792">
        <v>59.99</v>
      </c>
      <c r="X792">
        <v>24.99</v>
      </c>
      <c r="Y792">
        <v>1</v>
      </c>
      <c r="Z792" t="s">
        <v>69</v>
      </c>
      <c r="AA792" t="s">
        <v>2360</v>
      </c>
      <c r="AF792" s="4"/>
      <c r="AG792" s="4"/>
      <c r="AH792" t="s">
        <v>69</v>
      </c>
      <c r="AI792" t="s">
        <v>231</v>
      </c>
      <c r="AJ792" t="s">
        <v>78</v>
      </c>
      <c r="AK792" t="s">
        <v>1238</v>
      </c>
      <c r="AL792" t="s">
        <v>1533</v>
      </c>
      <c r="AM792" t="s">
        <v>69</v>
      </c>
      <c r="AN792" t="s">
        <v>1577</v>
      </c>
      <c r="AO792" t="s">
        <v>69</v>
      </c>
      <c r="AP792" t="s">
        <v>2360</v>
      </c>
      <c r="AQ792" t="str">
        <f t="shared" si="12"/>
        <v>574291440719noFemale439437YouTube439154401259.9924.991859.99124.991</v>
      </c>
      <c r="AR792">
        <f>COUNTIF(AQ$2:AQ792,AQ792)</f>
        <v>1</v>
      </c>
    </row>
    <row r="793" spans="1:44" x14ac:dyDescent="0.25">
      <c r="A793">
        <v>575</v>
      </c>
      <c r="B793">
        <v>5</v>
      </c>
      <c r="C793" s="4">
        <v>44072</v>
      </c>
      <c r="D793">
        <v>7</v>
      </c>
      <c r="E793" t="s">
        <v>35</v>
      </c>
      <c r="F793" t="s">
        <v>46</v>
      </c>
      <c r="G793" t="s">
        <v>56</v>
      </c>
      <c r="H793" t="s">
        <v>57</v>
      </c>
      <c r="I793" s="4">
        <v>43724</v>
      </c>
      <c r="J793">
        <v>2</v>
      </c>
      <c r="K793" t="s">
        <v>60</v>
      </c>
      <c r="L793" s="4">
        <v>43615</v>
      </c>
      <c r="M793" s="4">
        <v>43830</v>
      </c>
      <c r="N793">
        <v>2</v>
      </c>
      <c r="O793" t="s">
        <v>179</v>
      </c>
      <c r="P793" t="s">
        <v>341</v>
      </c>
      <c r="Q793">
        <v>2</v>
      </c>
      <c r="R793" t="s">
        <v>740</v>
      </c>
      <c r="S793" t="s">
        <v>1281</v>
      </c>
      <c r="T793" t="s">
        <v>1798</v>
      </c>
      <c r="U793" t="s">
        <v>103</v>
      </c>
      <c r="V793" t="s">
        <v>1869</v>
      </c>
      <c r="W793">
        <v>96.46</v>
      </c>
      <c r="X793">
        <v>59.96</v>
      </c>
      <c r="Y793">
        <v>2</v>
      </c>
      <c r="Z793" t="s">
        <v>2223</v>
      </c>
      <c r="AA793" t="s">
        <v>2515</v>
      </c>
      <c r="AF793" s="4"/>
      <c r="AG793" s="4"/>
      <c r="AH793" t="s">
        <v>79</v>
      </c>
      <c r="AI793" t="s">
        <v>241</v>
      </c>
      <c r="AJ793" t="s">
        <v>463</v>
      </c>
      <c r="AK793" t="s">
        <v>1026</v>
      </c>
      <c r="AL793" t="s">
        <v>1556</v>
      </c>
      <c r="AM793" t="s">
        <v>69</v>
      </c>
      <c r="AN793" t="s">
        <v>1548</v>
      </c>
      <c r="AO793" t="s">
        <v>455</v>
      </c>
      <c r="AP793" t="s">
        <v>2340</v>
      </c>
      <c r="AQ793" t="str">
        <f t="shared" ref="AQ793:AQ854" si="13">CONCATENATE($A793,$B793,$C793,$D793,$G793,$H793,$I793,$J793,$K793,$L793,$M793,$W793,$X793,$AB793,$AC793,$AD793,$AE793,$AF793,$AG793,$AH793,$AJ793,$AL793,$AM793,$AN793,$AO793)</f>
        <v>5755440727noMale437242Facebook436154383096.4659.9644721.49114.9915</v>
      </c>
      <c r="AR793">
        <f>COUNTIF(AQ$2:AQ793,AQ793)</f>
        <v>1</v>
      </c>
    </row>
    <row r="794" spans="1:44" x14ac:dyDescent="0.25">
      <c r="A794">
        <v>575</v>
      </c>
      <c r="B794">
        <v>5</v>
      </c>
      <c r="C794" s="4">
        <v>44072</v>
      </c>
      <c r="D794">
        <v>7</v>
      </c>
      <c r="E794" t="s">
        <v>35</v>
      </c>
      <c r="F794" t="s">
        <v>46</v>
      </c>
      <c r="G794" t="s">
        <v>56</v>
      </c>
      <c r="H794" t="s">
        <v>57</v>
      </c>
      <c r="I794" s="4">
        <v>43724</v>
      </c>
      <c r="J794">
        <v>2</v>
      </c>
      <c r="K794" t="s">
        <v>60</v>
      </c>
      <c r="L794" s="4">
        <v>43615</v>
      </c>
      <c r="M794" s="4">
        <v>43830</v>
      </c>
      <c r="N794">
        <v>2</v>
      </c>
      <c r="O794" t="s">
        <v>179</v>
      </c>
      <c r="P794" t="s">
        <v>341</v>
      </c>
      <c r="Q794">
        <v>2</v>
      </c>
      <c r="R794" t="s">
        <v>740</v>
      </c>
      <c r="S794" t="s">
        <v>1281</v>
      </c>
      <c r="T794" t="s">
        <v>1798</v>
      </c>
      <c r="U794" t="s">
        <v>103</v>
      </c>
      <c r="V794" t="s">
        <v>1869</v>
      </c>
      <c r="W794">
        <v>96.46</v>
      </c>
      <c r="X794">
        <v>59.96</v>
      </c>
      <c r="Y794">
        <v>2</v>
      </c>
      <c r="Z794" t="s">
        <v>2223</v>
      </c>
      <c r="AA794" t="s">
        <v>2515</v>
      </c>
      <c r="AF794" s="4"/>
      <c r="AG794" s="4"/>
      <c r="AH794" t="s">
        <v>67</v>
      </c>
      <c r="AI794" t="s">
        <v>229</v>
      </c>
      <c r="AJ794" t="s">
        <v>485</v>
      </c>
      <c r="AK794" t="s">
        <v>1048</v>
      </c>
      <c r="AL794" t="s">
        <v>1577</v>
      </c>
      <c r="AM794" t="s">
        <v>67</v>
      </c>
      <c r="AN794" t="s">
        <v>1548</v>
      </c>
      <c r="AO794" t="s">
        <v>90</v>
      </c>
      <c r="AP794" t="s">
        <v>2328</v>
      </c>
      <c r="AQ794" t="str">
        <f t="shared" si="13"/>
        <v>5755440727noMale437242Facebook436154383096.4659.96311324.99314.996</v>
      </c>
      <c r="AR794">
        <f>COUNTIF(AQ$2:AQ794,AQ794)</f>
        <v>1</v>
      </c>
    </row>
    <row r="795" spans="1:44" x14ac:dyDescent="0.25">
      <c r="A795">
        <v>576</v>
      </c>
      <c r="B795">
        <v>449</v>
      </c>
      <c r="C795" s="4">
        <v>44072</v>
      </c>
      <c r="D795">
        <v>9</v>
      </c>
      <c r="E795" t="s">
        <v>41</v>
      </c>
      <c r="F795" t="s">
        <v>52</v>
      </c>
      <c r="G795" t="s">
        <v>56</v>
      </c>
      <c r="H795" t="s">
        <v>57</v>
      </c>
      <c r="I795" s="4">
        <v>43681</v>
      </c>
      <c r="J795">
        <v>3</v>
      </c>
      <c r="K795" t="s">
        <v>59</v>
      </c>
      <c r="L795" s="4">
        <v>43615</v>
      </c>
      <c r="M795" s="4">
        <v>43830</v>
      </c>
      <c r="N795">
        <v>1</v>
      </c>
      <c r="O795" t="s">
        <v>90</v>
      </c>
      <c r="P795" t="s">
        <v>252</v>
      </c>
      <c r="Q795">
        <v>1</v>
      </c>
      <c r="R795" t="s">
        <v>427</v>
      </c>
      <c r="S795" t="s">
        <v>989</v>
      </c>
      <c r="T795" t="s">
        <v>1522</v>
      </c>
      <c r="U795" t="s">
        <v>80</v>
      </c>
      <c r="V795" t="s">
        <v>1562</v>
      </c>
      <c r="W795">
        <v>163.98</v>
      </c>
      <c r="X795">
        <v>19.98</v>
      </c>
      <c r="Y795">
        <v>1</v>
      </c>
      <c r="Z795" t="s">
        <v>645</v>
      </c>
      <c r="AA795" t="s">
        <v>2347</v>
      </c>
      <c r="AF795" s="4"/>
      <c r="AG795" s="4"/>
      <c r="AH795" t="s">
        <v>90</v>
      </c>
      <c r="AI795" t="s">
        <v>252</v>
      </c>
      <c r="AJ795" t="s">
        <v>427</v>
      </c>
      <c r="AK795" t="s">
        <v>989</v>
      </c>
      <c r="AL795" t="s">
        <v>1522</v>
      </c>
      <c r="AM795" t="s">
        <v>80</v>
      </c>
      <c r="AN795" t="s">
        <v>1562</v>
      </c>
      <c r="AO795" t="s">
        <v>645</v>
      </c>
      <c r="AP795" t="s">
        <v>2347</v>
      </c>
      <c r="AQ795" t="str">
        <f t="shared" si="13"/>
        <v>576449440729noMale436813Google Ads4361543830163.9819.9867581.9929.9913</v>
      </c>
      <c r="AR795">
        <f>COUNTIF(AQ$2:AQ795,AQ795)</f>
        <v>1</v>
      </c>
    </row>
    <row r="796" spans="1:44" x14ac:dyDescent="0.25">
      <c r="A796">
        <v>577</v>
      </c>
      <c r="B796">
        <v>31</v>
      </c>
      <c r="C796" s="4">
        <v>44073</v>
      </c>
      <c r="D796">
        <v>11</v>
      </c>
      <c r="E796" t="s">
        <v>37</v>
      </c>
      <c r="F796" t="s">
        <v>48</v>
      </c>
      <c r="G796" t="s">
        <v>56</v>
      </c>
      <c r="H796" t="s">
        <v>57</v>
      </c>
      <c r="I796" s="4">
        <v>44053</v>
      </c>
      <c r="J796">
        <v>9</v>
      </c>
      <c r="K796" t="s">
        <v>59</v>
      </c>
      <c r="L796" s="4">
        <v>43952</v>
      </c>
      <c r="M796" s="4">
        <v>44075</v>
      </c>
      <c r="N796">
        <v>2</v>
      </c>
      <c r="O796" t="s">
        <v>63</v>
      </c>
      <c r="P796" t="s">
        <v>225</v>
      </c>
      <c r="Q796">
        <v>2</v>
      </c>
      <c r="R796" t="s">
        <v>741</v>
      </c>
      <c r="S796" t="s">
        <v>1282</v>
      </c>
      <c r="T796" t="s">
        <v>1799</v>
      </c>
      <c r="U796" t="s">
        <v>75</v>
      </c>
      <c r="V796" t="s">
        <v>2030</v>
      </c>
      <c r="W796">
        <v>73.61</v>
      </c>
      <c r="X796">
        <v>84.95</v>
      </c>
      <c r="Y796">
        <v>2</v>
      </c>
      <c r="Z796" t="s">
        <v>2080</v>
      </c>
      <c r="AA796" t="s">
        <v>2324</v>
      </c>
      <c r="AF796" s="4"/>
      <c r="AG796" s="4"/>
      <c r="AH796" t="s">
        <v>70</v>
      </c>
      <c r="AI796" t="s">
        <v>232</v>
      </c>
      <c r="AJ796" t="s">
        <v>727</v>
      </c>
      <c r="AK796" t="s">
        <v>1270</v>
      </c>
      <c r="AL796" t="s">
        <v>1487</v>
      </c>
      <c r="AM796" t="s">
        <v>80</v>
      </c>
      <c r="AN796" t="s">
        <v>1517</v>
      </c>
      <c r="AO796" t="s">
        <v>432</v>
      </c>
      <c r="AP796" t="s">
        <v>2331</v>
      </c>
      <c r="AQ796" t="str">
        <f t="shared" si="13"/>
        <v>577314407311noMale440539Google Ads439524407573.6184.9552829.95219.9921</v>
      </c>
      <c r="AR796">
        <f>COUNTIF(AQ$2:AQ796,AQ796)</f>
        <v>1</v>
      </c>
    </row>
    <row r="797" spans="1:44" x14ac:dyDescent="0.25">
      <c r="A797">
        <v>577</v>
      </c>
      <c r="B797">
        <v>31</v>
      </c>
      <c r="C797" s="4">
        <v>44073</v>
      </c>
      <c r="D797">
        <v>11</v>
      </c>
      <c r="E797" t="s">
        <v>37</v>
      </c>
      <c r="F797" t="s">
        <v>48</v>
      </c>
      <c r="G797" t="s">
        <v>56</v>
      </c>
      <c r="H797" t="s">
        <v>57</v>
      </c>
      <c r="I797" s="4">
        <v>44053</v>
      </c>
      <c r="J797">
        <v>9</v>
      </c>
      <c r="K797" t="s">
        <v>59</v>
      </c>
      <c r="L797" s="4">
        <v>43952</v>
      </c>
      <c r="M797" s="4">
        <v>44075</v>
      </c>
      <c r="N797">
        <v>2</v>
      </c>
      <c r="O797" t="s">
        <v>63</v>
      </c>
      <c r="P797" t="s">
        <v>225</v>
      </c>
      <c r="Q797">
        <v>2</v>
      </c>
      <c r="R797" t="s">
        <v>741</v>
      </c>
      <c r="S797" t="s">
        <v>1282</v>
      </c>
      <c r="T797" t="s">
        <v>1799</v>
      </c>
      <c r="U797" t="s">
        <v>75</v>
      </c>
      <c r="V797" t="s">
        <v>2030</v>
      </c>
      <c r="W797">
        <v>73.61</v>
      </c>
      <c r="X797">
        <v>84.95</v>
      </c>
      <c r="Y797">
        <v>2</v>
      </c>
      <c r="Z797" t="s">
        <v>2080</v>
      </c>
      <c r="AA797" t="s">
        <v>2324</v>
      </c>
      <c r="AF797" s="4"/>
      <c r="AG797" s="4"/>
      <c r="AH797" t="s">
        <v>79</v>
      </c>
      <c r="AI797" t="s">
        <v>241</v>
      </c>
      <c r="AJ797" t="s">
        <v>542</v>
      </c>
      <c r="AK797" t="s">
        <v>1103</v>
      </c>
      <c r="AL797" t="s">
        <v>1630</v>
      </c>
      <c r="AM797" t="s">
        <v>67</v>
      </c>
      <c r="AN797" t="s">
        <v>1548</v>
      </c>
      <c r="AO797" t="s">
        <v>86</v>
      </c>
      <c r="AP797" t="s">
        <v>2350</v>
      </c>
      <c r="AQ797" t="str">
        <f t="shared" si="13"/>
        <v>577314407311noMale440539Google Ads439524407573.6184.9541484.57314.997</v>
      </c>
      <c r="AR797">
        <f>COUNTIF(AQ$2:AQ797,AQ797)</f>
        <v>1</v>
      </c>
    </row>
    <row r="798" spans="1:44" x14ac:dyDescent="0.25">
      <c r="A798">
        <v>578</v>
      </c>
      <c r="B798">
        <v>42</v>
      </c>
      <c r="C798" s="4">
        <v>44074</v>
      </c>
      <c r="D798">
        <v>5</v>
      </c>
      <c r="E798" t="s">
        <v>36</v>
      </c>
      <c r="F798" t="s">
        <v>47</v>
      </c>
      <c r="G798" t="s">
        <v>56</v>
      </c>
      <c r="H798" t="s">
        <v>58</v>
      </c>
      <c r="I798" s="4">
        <v>43722</v>
      </c>
      <c r="J798">
        <v>2</v>
      </c>
      <c r="K798" t="s">
        <v>60</v>
      </c>
      <c r="L798" s="4">
        <v>43615</v>
      </c>
      <c r="M798" s="4">
        <v>43830</v>
      </c>
      <c r="N798">
        <v>1</v>
      </c>
      <c r="O798" t="s">
        <v>65</v>
      </c>
      <c r="P798" t="s">
        <v>227</v>
      </c>
      <c r="Q798">
        <v>1</v>
      </c>
      <c r="R798" t="s">
        <v>429</v>
      </c>
      <c r="S798" t="s">
        <v>992</v>
      </c>
      <c r="T798" t="s">
        <v>1510</v>
      </c>
      <c r="U798" t="s">
        <v>67</v>
      </c>
      <c r="V798" t="s">
        <v>1517</v>
      </c>
      <c r="W798">
        <v>599.97</v>
      </c>
      <c r="X798">
        <v>59.97</v>
      </c>
      <c r="Y798">
        <v>1</v>
      </c>
      <c r="Z798" t="s">
        <v>431</v>
      </c>
      <c r="AA798" t="s">
        <v>2326</v>
      </c>
      <c r="AF798" s="4"/>
      <c r="AG798" s="4"/>
      <c r="AH798" t="s">
        <v>65</v>
      </c>
      <c r="AI798" t="s">
        <v>227</v>
      </c>
      <c r="AJ798" t="s">
        <v>429</v>
      </c>
      <c r="AK798" t="s">
        <v>992</v>
      </c>
      <c r="AL798" t="s">
        <v>1510</v>
      </c>
      <c r="AM798" t="s">
        <v>67</v>
      </c>
      <c r="AN798" t="s">
        <v>1517</v>
      </c>
      <c r="AO798" t="s">
        <v>431</v>
      </c>
      <c r="AP798" t="s">
        <v>2326</v>
      </c>
      <c r="AQ798" t="str">
        <f t="shared" si="13"/>
        <v>57842440745noFemale437222Facebook4361543830599.9759.971040199.99319.9924</v>
      </c>
      <c r="AR798">
        <f>COUNTIF(AQ$2:AQ798,AQ798)</f>
        <v>1</v>
      </c>
    </row>
    <row r="799" spans="1:44" x14ac:dyDescent="0.25">
      <c r="A799">
        <v>579</v>
      </c>
      <c r="B799">
        <v>47</v>
      </c>
      <c r="C799" s="4">
        <v>44074</v>
      </c>
      <c r="D799">
        <v>1</v>
      </c>
      <c r="E799" t="s">
        <v>39</v>
      </c>
      <c r="F799" t="s">
        <v>50</v>
      </c>
      <c r="G799" t="s">
        <v>55</v>
      </c>
      <c r="H799" t="s">
        <v>58</v>
      </c>
      <c r="I799" s="4">
        <v>43732</v>
      </c>
      <c r="J799">
        <v>1</v>
      </c>
      <c r="K799" t="s">
        <v>61</v>
      </c>
      <c r="L799" s="4">
        <v>43615</v>
      </c>
      <c r="M799" s="4">
        <v>43830</v>
      </c>
      <c r="N799">
        <v>1</v>
      </c>
      <c r="O799" t="s">
        <v>79</v>
      </c>
      <c r="P799" t="s">
        <v>241</v>
      </c>
      <c r="Q799">
        <v>1</v>
      </c>
      <c r="R799" t="s">
        <v>634</v>
      </c>
      <c r="S799" t="s">
        <v>1182</v>
      </c>
      <c r="T799" t="s">
        <v>1614</v>
      </c>
      <c r="U799" t="s">
        <v>80</v>
      </c>
      <c r="V799" t="s">
        <v>1562</v>
      </c>
      <c r="W799">
        <v>27.9</v>
      </c>
      <c r="X799">
        <v>19.98</v>
      </c>
      <c r="Y799">
        <v>1</v>
      </c>
      <c r="Z799" t="s">
        <v>455</v>
      </c>
      <c r="AA799" t="s">
        <v>2340</v>
      </c>
      <c r="AF799" s="4"/>
      <c r="AG799" s="4"/>
      <c r="AH799" t="s">
        <v>79</v>
      </c>
      <c r="AI799" t="s">
        <v>241</v>
      </c>
      <c r="AJ799" t="s">
        <v>634</v>
      </c>
      <c r="AK799" t="s">
        <v>1182</v>
      </c>
      <c r="AL799" t="s">
        <v>1614</v>
      </c>
      <c r="AM799" t="s">
        <v>80</v>
      </c>
      <c r="AN799" t="s">
        <v>1562</v>
      </c>
      <c r="AO799" t="s">
        <v>455</v>
      </c>
      <c r="AP799" t="s">
        <v>2340</v>
      </c>
      <c r="AQ799" t="str">
        <f t="shared" si="13"/>
        <v>57947440741yesFemale437321YouTube436154383027.919.98416413.9529.9915</v>
      </c>
      <c r="AR799">
        <f>COUNTIF(AQ$2:AQ799,AQ799)</f>
        <v>1</v>
      </c>
    </row>
    <row r="800" spans="1:44" x14ac:dyDescent="0.25">
      <c r="A800">
        <v>580</v>
      </c>
      <c r="B800">
        <v>60</v>
      </c>
      <c r="C800" s="4">
        <v>44074</v>
      </c>
      <c r="D800">
        <v>4</v>
      </c>
      <c r="E800" t="s">
        <v>40</v>
      </c>
      <c r="F800" t="s">
        <v>51</v>
      </c>
      <c r="G800" t="s">
        <v>55</v>
      </c>
      <c r="H800" t="s">
        <v>57</v>
      </c>
      <c r="I800" s="4">
        <v>43713</v>
      </c>
      <c r="J800">
        <v>3</v>
      </c>
      <c r="K800" t="s">
        <v>59</v>
      </c>
      <c r="L800" s="4">
        <v>43615</v>
      </c>
      <c r="M800" s="4">
        <v>43830</v>
      </c>
      <c r="N800">
        <v>1</v>
      </c>
      <c r="O800" t="s">
        <v>90</v>
      </c>
      <c r="P800" t="s">
        <v>252</v>
      </c>
      <c r="Q800">
        <v>1</v>
      </c>
      <c r="R800" t="s">
        <v>532</v>
      </c>
      <c r="S800" t="s">
        <v>1094</v>
      </c>
      <c r="T800" t="s">
        <v>1562</v>
      </c>
      <c r="U800" t="s">
        <v>80</v>
      </c>
      <c r="V800" t="s">
        <v>1562</v>
      </c>
      <c r="W800">
        <v>19.98</v>
      </c>
      <c r="X800">
        <v>19.98</v>
      </c>
      <c r="Y800">
        <v>1</v>
      </c>
      <c r="Z800" t="s">
        <v>645</v>
      </c>
      <c r="AA800" t="s">
        <v>2347</v>
      </c>
      <c r="AF800" s="4"/>
      <c r="AG800" s="4"/>
      <c r="AH800" t="s">
        <v>90</v>
      </c>
      <c r="AI800" t="s">
        <v>252</v>
      </c>
      <c r="AJ800" t="s">
        <v>532</v>
      </c>
      <c r="AK800" t="s">
        <v>1094</v>
      </c>
      <c r="AL800" t="s">
        <v>1562</v>
      </c>
      <c r="AM800" t="s">
        <v>80</v>
      </c>
      <c r="AN800" t="s">
        <v>1562</v>
      </c>
      <c r="AO800" t="s">
        <v>645</v>
      </c>
      <c r="AP800" t="s">
        <v>2347</v>
      </c>
      <c r="AQ800" t="str">
        <f t="shared" si="13"/>
        <v>58060440744yesMale437133Google Ads436154383019.9819.986729.9929.9913</v>
      </c>
      <c r="AR800">
        <f>COUNTIF(AQ$2:AQ800,AQ800)</f>
        <v>1</v>
      </c>
    </row>
    <row r="801" spans="1:44" x14ac:dyDescent="0.25">
      <c r="A801">
        <v>581</v>
      </c>
      <c r="B801">
        <v>420</v>
      </c>
      <c r="C801" s="4">
        <v>44074</v>
      </c>
      <c r="D801">
        <v>2</v>
      </c>
      <c r="E801" t="s">
        <v>38</v>
      </c>
      <c r="F801" t="s">
        <v>49</v>
      </c>
      <c r="G801" t="s">
        <v>55</v>
      </c>
      <c r="H801" t="s">
        <v>57</v>
      </c>
      <c r="I801" s="4">
        <v>43632</v>
      </c>
      <c r="J801">
        <v>3</v>
      </c>
      <c r="K801" t="s">
        <v>59</v>
      </c>
      <c r="L801" s="4">
        <v>43615</v>
      </c>
      <c r="M801" s="4">
        <v>43830</v>
      </c>
      <c r="N801">
        <v>2</v>
      </c>
      <c r="O801" t="s">
        <v>117</v>
      </c>
      <c r="P801" t="s">
        <v>279</v>
      </c>
      <c r="Q801">
        <v>2</v>
      </c>
      <c r="R801" t="s">
        <v>742</v>
      </c>
      <c r="S801" t="s">
        <v>1283</v>
      </c>
      <c r="T801" t="s">
        <v>1800</v>
      </c>
      <c r="U801" t="s">
        <v>110</v>
      </c>
      <c r="V801" t="s">
        <v>2042</v>
      </c>
      <c r="W801">
        <v>236.88</v>
      </c>
      <c r="X801">
        <v>74.94</v>
      </c>
      <c r="Y801">
        <v>2</v>
      </c>
      <c r="Z801" t="s">
        <v>2224</v>
      </c>
      <c r="AA801" t="s">
        <v>2516</v>
      </c>
      <c r="AF801" s="4"/>
      <c r="AG801" s="4"/>
      <c r="AH801" t="s">
        <v>79</v>
      </c>
      <c r="AI801" t="s">
        <v>241</v>
      </c>
      <c r="AJ801" t="s">
        <v>530</v>
      </c>
      <c r="AK801" t="s">
        <v>1092</v>
      </c>
      <c r="AL801" t="s">
        <v>1619</v>
      </c>
      <c r="AM801" t="s">
        <v>67</v>
      </c>
      <c r="AN801" t="s">
        <v>1548</v>
      </c>
      <c r="AO801" t="s">
        <v>65</v>
      </c>
      <c r="AP801" t="s">
        <v>2343</v>
      </c>
      <c r="AQ801" t="str">
        <f t="shared" si="13"/>
        <v>581420440742yesMale436323Google Ads4361543830236.8874.9441662.99314.9910</v>
      </c>
      <c r="AR801">
        <f>COUNTIF(AQ$2:AQ801,AQ801)</f>
        <v>1</v>
      </c>
    </row>
    <row r="802" spans="1:44" x14ac:dyDescent="0.25">
      <c r="A802">
        <v>581</v>
      </c>
      <c r="B802">
        <v>420</v>
      </c>
      <c r="C802" s="4">
        <v>44074</v>
      </c>
      <c r="D802">
        <v>2</v>
      </c>
      <c r="E802" t="s">
        <v>38</v>
      </c>
      <c r="F802" t="s">
        <v>49</v>
      </c>
      <c r="G802" t="s">
        <v>55</v>
      </c>
      <c r="H802" t="s">
        <v>57</v>
      </c>
      <c r="I802" s="4">
        <v>43632</v>
      </c>
      <c r="J802">
        <v>3</v>
      </c>
      <c r="K802" t="s">
        <v>59</v>
      </c>
      <c r="L802" s="4">
        <v>43615</v>
      </c>
      <c r="M802" s="4">
        <v>43830</v>
      </c>
      <c r="N802">
        <v>2</v>
      </c>
      <c r="O802" t="s">
        <v>117</v>
      </c>
      <c r="P802" t="s">
        <v>279</v>
      </c>
      <c r="Q802">
        <v>2</v>
      </c>
      <c r="R802" t="s">
        <v>742</v>
      </c>
      <c r="S802" t="s">
        <v>1283</v>
      </c>
      <c r="T802" t="s">
        <v>1800</v>
      </c>
      <c r="U802" t="s">
        <v>110</v>
      </c>
      <c r="V802" t="s">
        <v>2042</v>
      </c>
      <c r="W802">
        <v>236.88</v>
      </c>
      <c r="X802">
        <v>74.94</v>
      </c>
      <c r="Y802">
        <v>2</v>
      </c>
      <c r="Z802" t="s">
        <v>2224</v>
      </c>
      <c r="AA802" t="s">
        <v>2516</v>
      </c>
      <c r="AF802" s="4"/>
      <c r="AG802" s="4"/>
      <c r="AH802" t="s">
        <v>90</v>
      </c>
      <c r="AI802" t="s">
        <v>252</v>
      </c>
      <c r="AJ802" t="s">
        <v>444</v>
      </c>
      <c r="AK802" t="s">
        <v>1006</v>
      </c>
      <c r="AL802" t="s">
        <v>1537</v>
      </c>
      <c r="AM802" t="s">
        <v>67</v>
      </c>
      <c r="AN802" t="s">
        <v>1562</v>
      </c>
      <c r="AO802" t="s">
        <v>645</v>
      </c>
      <c r="AP802" t="s">
        <v>2347</v>
      </c>
      <c r="AQ802" t="str">
        <f t="shared" si="13"/>
        <v>581420440742yesMale436323Google Ads4361543830236.8874.94612215.9739.9913</v>
      </c>
      <c r="AR802">
        <f>COUNTIF(AQ$2:AQ802,AQ802)</f>
        <v>1</v>
      </c>
    </row>
    <row r="803" spans="1:44" x14ac:dyDescent="0.25">
      <c r="A803">
        <v>582</v>
      </c>
      <c r="B803">
        <v>109</v>
      </c>
      <c r="C803" s="4">
        <v>44075</v>
      </c>
      <c r="D803">
        <v>6</v>
      </c>
      <c r="E803" t="s">
        <v>33</v>
      </c>
      <c r="F803" t="s">
        <v>44</v>
      </c>
      <c r="G803" t="s">
        <v>56</v>
      </c>
      <c r="H803" t="s">
        <v>57</v>
      </c>
      <c r="I803" s="4">
        <v>43721</v>
      </c>
      <c r="J803">
        <v>3</v>
      </c>
      <c r="K803" t="s">
        <v>59</v>
      </c>
      <c r="L803" s="4">
        <v>43615</v>
      </c>
      <c r="M803" s="4">
        <v>43830</v>
      </c>
      <c r="N803">
        <v>1</v>
      </c>
      <c r="O803" t="s">
        <v>67</v>
      </c>
      <c r="P803" t="s">
        <v>229</v>
      </c>
      <c r="Q803">
        <v>1</v>
      </c>
      <c r="R803" t="s">
        <v>445</v>
      </c>
      <c r="S803" t="s">
        <v>1007</v>
      </c>
      <c r="T803" t="s">
        <v>1533</v>
      </c>
      <c r="U803" t="s">
        <v>67</v>
      </c>
      <c r="V803" t="s">
        <v>1548</v>
      </c>
      <c r="W803">
        <v>179.97</v>
      </c>
      <c r="X803">
        <v>44.97</v>
      </c>
      <c r="Y803">
        <v>1</v>
      </c>
      <c r="Z803" t="s">
        <v>79</v>
      </c>
      <c r="AA803" t="s">
        <v>2349</v>
      </c>
      <c r="AF803" s="4"/>
      <c r="AG803" s="4"/>
      <c r="AH803" t="s">
        <v>67</v>
      </c>
      <c r="AI803" t="s">
        <v>229</v>
      </c>
      <c r="AJ803" t="s">
        <v>445</v>
      </c>
      <c r="AK803" t="s">
        <v>1007</v>
      </c>
      <c r="AL803" t="s">
        <v>1533</v>
      </c>
      <c r="AM803" t="s">
        <v>67</v>
      </c>
      <c r="AN803" t="s">
        <v>1548</v>
      </c>
      <c r="AO803" t="s">
        <v>79</v>
      </c>
      <c r="AP803" t="s">
        <v>2349</v>
      </c>
      <c r="AQ803" t="str">
        <f t="shared" si="13"/>
        <v>582109440756noMale437213Google Ads4361543830179.9744.97310459.99314.994</v>
      </c>
      <c r="AR803">
        <f>COUNTIF(AQ$2:AQ803,AQ803)</f>
        <v>1</v>
      </c>
    </row>
    <row r="804" spans="1:44" x14ac:dyDescent="0.25">
      <c r="A804">
        <v>583</v>
      </c>
      <c r="B804">
        <v>289</v>
      </c>
      <c r="C804" s="4">
        <v>44075</v>
      </c>
      <c r="D804">
        <v>3</v>
      </c>
      <c r="E804" t="s">
        <v>34</v>
      </c>
      <c r="F804" t="s">
        <v>45</v>
      </c>
      <c r="G804" t="s">
        <v>55</v>
      </c>
      <c r="H804" t="s">
        <v>58</v>
      </c>
      <c r="I804" s="4">
        <v>43728</v>
      </c>
      <c r="J804">
        <v>3</v>
      </c>
      <c r="K804" t="s">
        <v>59</v>
      </c>
      <c r="L804" s="4">
        <v>43615</v>
      </c>
      <c r="M804" s="4">
        <v>43830</v>
      </c>
      <c r="N804">
        <v>1</v>
      </c>
      <c r="O804" t="s">
        <v>80</v>
      </c>
      <c r="P804" t="s">
        <v>242</v>
      </c>
      <c r="Q804">
        <v>1</v>
      </c>
      <c r="R804" t="s">
        <v>455</v>
      </c>
      <c r="S804" t="s">
        <v>1018</v>
      </c>
      <c r="T804" t="s">
        <v>1548</v>
      </c>
      <c r="U804" t="s">
        <v>80</v>
      </c>
      <c r="V804" t="s">
        <v>1548</v>
      </c>
      <c r="W804">
        <v>29.98</v>
      </c>
      <c r="X804">
        <v>29.98</v>
      </c>
      <c r="Y804">
        <v>1</v>
      </c>
      <c r="Z804" t="s">
        <v>70</v>
      </c>
      <c r="AA804" t="s">
        <v>2341</v>
      </c>
      <c r="AF804" s="4"/>
      <c r="AG804" s="4"/>
      <c r="AH804" t="s">
        <v>80</v>
      </c>
      <c r="AI804" t="s">
        <v>242</v>
      </c>
      <c r="AJ804" t="s">
        <v>455</v>
      </c>
      <c r="AK804" t="s">
        <v>1018</v>
      </c>
      <c r="AL804" t="s">
        <v>1548</v>
      </c>
      <c r="AM804" t="s">
        <v>80</v>
      </c>
      <c r="AN804" t="s">
        <v>1548</v>
      </c>
      <c r="AO804" t="s">
        <v>70</v>
      </c>
      <c r="AP804" t="s">
        <v>2341</v>
      </c>
      <c r="AQ804" t="str">
        <f t="shared" si="13"/>
        <v>583289440753yesFemale437283Google Ads436154383029.9829.9821514.99214.995</v>
      </c>
      <c r="AR804">
        <f>COUNTIF(AQ$2:AQ804,AQ804)</f>
        <v>1</v>
      </c>
    </row>
    <row r="805" spans="1:44" x14ac:dyDescent="0.25">
      <c r="A805">
        <v>584</v>
      </c>
      <c r="B805">
        <v>209</v>
      </c>
      <c r="C805" s="4">
        <v>44076</v>
      </c>
      <c r="D805">
        <v>1</v>
      </c>
      <c r="E805" t="s">
        <v>39</v>
      </c>
      <c r="F805" t="s">
        <v>50</v>
      </c>
      <c r="G805" t="s">
        <v>55</v>
      </c>
      <c r="H805" t="s">
        <v>58</v>
      </c>
      <c r="I805" s="4">
        <v>44032</v>
      </c>
      <c r="J805">
        <v>8</v>
      </c>
      <c r="K805" t="s">
        <v>60</v>
      </c>
      <c r="L805" s="4">
        <v>44000</v>
      </c>
      <c r="M805" s="4">
        <v>44073</v>
      </c>
      <c r="N805">
        <v>1</v>
      </c>
      <c r="O805" t="s">
        <v>67</v>
      </c>
      <c r="P805" t="s">
        <v>229</v>
      </c>
      <c r="Q805">
        <v>1</v>
      </c>
      <c r="R805" t="s">
        <v>439</v>
      </c>
      <c r="S805" t="s">
        <v>1001</v>
      </c>
      <c r="T805" t="s">
        <v>1533</v>
      </c>
      <c r="U805" t="s">
        <v>67</v>
      </c>
      <c r="V805" t="s">
        <v>1562</v>
      </c>
      <c r="W805">
        <v>179.97</v>
      </c>
      <c r="X805">
        <v>29.97</v>
      </c>
      <c r="Y805">
        <v>1</v>
      </c>
      <c r="Z805" t="s">
        <v>84</v>
      </c>
      <c r="AA805" t="s">
        <v>2366</v>
      </c>
      <c r="AF805" s="4"/>
      <c r="AG805" s="4"/>
      <c r="AH805" t="s">
        <v>67</v>
      </c>
      <c r="AI805" t="s">
        <v>229</v>
      </c>
      <c r="AJ805" t="s">
        <v>439</v>
      </c>
      <c r="AK805" t="s">
        <v>1001</v>
      </c>
      <c r="AL805" t="s">
        <v>1533</v>
      </c>
      <c r="AM805" t="s">
        <v>67</v>
      </c>
      <c r="AN805" t="s">
        <v>1562</v>
      </c>
      <c r="AO805" t="s">
        <v>84</v>
      </c>
      <c r="AP805" t="s">
        <v>2366</v>
      </c>
      <c r="AQ805" t="str">
        <f t="shared" si="13"/>
        <v>584209440761yesFemale440328Facebook4400044073179.9729.97310259.9939.999</v>
      </c>
      <c r="AR805">
        <f>COUNTIF(AQ$2:AQ805,AQ805)</f>
        <v>1</v>
      </c>
    </row>
    <row r="806" spans="1:44" x14ac:dyDescent="0.25">
      <c r="A806">
        <v>585</v>
      </c>
      <c r="B806">
        <v>242</v>
      </c>
      <c r="C806" s="4">
        <v>44076</v>
      </c>
      <c r="D806">
        <v>6</v>
      </c>
      <c r="E806" t="s">
        <v>33</v>
      </c>
      <c r="F806" t="s">
        <v>44</v>
      </c>
      <c r="G806" t="s">
        <v>56</v>
      </c>
      <c r="H806" t="s">
        <v>57</v>
      </c>
      <c r="I806" s="4">
        <v>43708</v>
      </c>
      <c r="J806">
        <v>2</v>
      </c>
      <c r="K806" t="s">
        <v>60</v>
      </c>
      <c r="L806" s="4">
        <v>43615</v>
      </c>
      <c r="M806" s="4">
        <v>43830</v>
      </c>
      <c r="N806">
        <v>1</v>
      </c>
      <c r="O806" t="s">
        <v>84</v>
      </c>
      <c r="P806" t="s">
        <v>246</v>
      </c>
      <c r="Q806">
        <v>1</v>
      </c>
      <c r="R806" t="s">
        <v>743</v>
      </c>
      <c r="S806" t="s">
        <v>1284</v>
      </c>
      <c r="T806" t="s">
        <v>1533</v>
      </c>
      <c r="U806" t="s">
        <v>67</v>
      </c>
      <c r="V806" t="s">
        <v>1548</v>
      </c>
      <c r="W806">
        <v>179.97</v>
      </c>
      <c r="X806">
        <v>44.97</v>
      </c>
      <c r="Y806">
        <v>1</v>
      </c>
      <c r="Z806" t="s">
        <v>645</v>
      </c>
      <c r="AA806" t="s">
        <v>2347</v>
      </c>
      <c r="AF806" s="4"/>
      <c r="AG806" s="4"/>
      <c r="AH806" t="s">
        <v>84</v>
      </c>
      <c r="AI806" t="s">
        <v>246</v>
      </c>
      <c r="AJ806" t="s">
        <v>743</v>
      </c>
      <c r="AK806" t="s">
        <v>1284</v>
      </c>
      <c r="AL806" t="s">
        <v>1533</v>
      </c>
      <c r="AM806" t="s">
        <v>67</v>
      </c>
      <c r="AN806" t="s">
        <v>1548</v>
      </c>
      <c r="AO806" t="s">
        <v>645</v>
      </c>
      <c r="AP806" t="s">
        <v>2347</v>
      </c>
      <c r="AQ806" t="str">
        <f t="shared" si="13"/>
        <v>585242440766noMale437082Facebook4361543830179.9744.9796259.99314.9913</v>
      </c>
      <c r="AR806">
        <f>COUNTIF(AQ$2:AQ806,AQ806)</f>
        <v>1</v>
      </c>
    </row>
    <row r="807" spans="1:44" x14ac:dyDescent="0.25">
      <c r="A807">
        <v>586</v>
      </c>
      <c r="B807">
        <v>385</v>
      </c>
      <c r="C807" s="4">
        <v>44077</v>
      </c>
      <c r="D807">
        <v>6</v>
      </c>
      <c r="E807" t="s">
        <v>33</v>
      </c>
      <c r="F807" t="s">
        <v>44</v>
      </c>
      <c r="G807" t="s">
        <v>56</v>
      </c>
      <c r="H807" t="s">
        <v>57</v>
      </c>
      <c r="I807" s="4">
        <v>43553</v>
      </c>
      <c r="J807">
        <v>1</v>
      </c>
      <c r="L807" s="4"/>
      <c r="M807" s="4"/>
      <c r="N807">
        <v>1</v>
      </c>
      <c r="O807" t="s">
        <v>67</v>
      </c>
      <c r="P807" t="s">
        <v>229</v>
      </c>
      <c r="Q807">
        <v>1</v>
      </c>
      <c r="R807" t="s">
        <v>744</v>
      </c>
      <c r="S807" t="s">
        <v>1001</v>
      </c>
      <c r="T807" t="s">
        <v>1801</v>
      </c>
      <c r="U807" t="s">
        <v>67</v>
      </c>
      <c r="V807" t="s">
        <v>1548</v>
      </c>
      <c r="W807">
        <v>176.91</v>
      </c>
      <c r="X807">
        <v>44.97</v>
      </c>
      <c r="Y807">
        <v>1</v>
      </c>
      <c r="Z807" t="s">
        <v>652</v>
      </c>
      <c r="AA807" t="s">
        <v>2352</v>
      </c>
      <c r="AF807" s="4"/>
      <c r="AG807" s="4"/>
      <c r="AH807" t="s">
        <v>67</v>
      </c>
      <c r="AI807" t="s">
        <v>229</v>
      </c>
      <c r="AJ807" t="s">
        <v>744</v>
      </c>
      <c r="AK807" t="s">
        <v>1001</v>
      </c>
      <c r="AL807" t="s">
        <v>1801</v>
      </c>
      <c r="AM807" t="s">
        <v>67</v>
      </c>
      <c r="AN807" t="s">
        <v>1548</v>
      </c>
      <c r="AO807" t="s">
        <v>652</v>
      </c>
      <c r="AP807" t="s">
        <v>2352</v>
      </c>
      <c r="AQ807" t="str">
        <f t="shared" si="13"/>
        <v>586385440776noMale435531176.9144.97310358.97314.9911</v>
      </c>
      <c r="AR807">
        <f>COUNTIF(AQ$2:AQ807,AQ807)</f>
        <v>1</v>
      </c>
    </row>
    <row r="808" spans="1:44" x14ac:dyDescent="0.25">
      <c r="A808">
        <v>587</v>
      </c>
      <c r="B808">
        <v>390</v>
      </c>
      <c r="C808" s="4">
        <v>44077</v>
      </c>
      <c r="D808">
        <v>11</v>
      </c>
      <c r="E808" t="s">
        <v>37</v>
      </c>
      <c r="F808" t="s">
        <v>48</v>
      </c>
      <c r="G808" t="s">
        <v>55</v>
      </c>
      <c r="H808" t="s">
        <v>58</v>
      </c>
      <c r="I808" s="4">
        <v>43641</v>
      </c>
      <c r="J808">
        <v>2</v>
      </c>
      <c r="K808" t="s">
        <v>60</v>
      </c>
      <c r="L808" s="4">
        <v>43615</v>
      </c>
      <c r="M808" s="4">
        <v>43830</v>
      </c>
      <c r="N808">
        <v>1</v>
      </c>
      <c r="O808" t="s">
        <v>80</v>
      </c>
      <c r="P808" t="s">
        <v>242</v>
      </c>
      <c r="Q808">
        <v>1</v>
      </c>
      <c r="R808" t="s">
        <v>598</v>
      </c>
      <c r="S808" t="s">
        <v>1118</v>
      </c>
      <c r="T808" t="s">
        <v>1675</v>
      </c>
      <c r="U808" t="s">
        <v>67</v>
      </c>
      <c r="V808" t="s">
        <v>1548</v>
      </c>
      <c r="W808">
        <v>43.35</v>
      </c>
      <c r="X808">
        <v>44.97</v>
      </c>
      <c r="Y808">
        <v>1</v>
      </c>
      <c r="Z808" t="s">
        <v>70</v>
      </c>
      <c r="AA808" t="s">
        <v>2341</v>
      </c>
      <c r="AF808" s="4"/>
      <c r="AG808" s="4"/>
      <c r="AH808" t="s">
        <v>80</v>
      </c>
      <c r="AI808" t="s">
        <v>242</v>
      </c>
      <c r="AJ808" t="s">
        <v>598</v>
      </c>
      <c r="AK808" t="s">
        <v>1118</v>
      </c>
      <c r="AL808" t="s">
        <v>1675</v>
      </c>
      <c r="AM808" t="s">
        <v>67</v>
      </c>
      <c r="AN808" t="s">
        <v>1548</v>
      </c>
      <c r="AO808" t="s">
        <v>70</v>
      </c>
      <c r="AP808" t="s">
        <v>2341</v>
      </c>
      <c r="AQ808" t="str">
        <f t="shared" si="13"/>
        <v>5873904407711yesFemale436412Facebook436154383043.3544.9723514.45314.995</v>
      </c>
      <c r="AR808">
        <f>COUNTIF(AQ$2:AQ808,AQ808)</f>
        <v>1</v>
      </c>
    </row>
    <row r="809" spans="1:44" x14ac:dyDescent="0.25">
      <c r="A809">
        <v>588</v>
      </c>
      <c r="B809">
        <v>90</v>
      </c>
      <c r="C809" s="4">
        <v>44078</v>
      </c>
      <c r="D809">
        <v>3</v>
      </c>
      <c r="E809" t="s">
        <v>34</v>
      </c>
      <c r="F809" t="s">
        <v>45</v>
      </c>
      <c r="G809" t="s">
        <v>55</v>
      </c>
      <c r="H809" t="s">
        <v>58</v>
      </c>
      <c r="I809" s="4">
        <v>43824</v>
      </c>
      <c r="J809">
        <v>3</v>
      </c>
      <c r="K809" t="s">
        <v>59</v>
      </c>
      <c r="L809" s="4">
        <v>43615</v>
      </c>
      <c r="M809" s="4">
        <v>43830</v>
      </c>
      <c r="N809">
        <v>2</v>
      </c>
      <c r="O809" t="s">
        <v>181</v>
      </c>
      <c r="P809" t="s">
        <v>343</v>
      </c>
      <c r="Q809">
        <v>2</v>
      </c>
      <c r="R809" t="s">
        <v>745</v>
      </c>
      <c r="S809" t="s">
        <v>1285</v>
      </c>
      <c r="T809" t="s">
        <v>1802</v>
      </c>
      <c r="U809" t="s">
        <v>109</v>
      </c>
      <c r="V809" t="s">
        <v>1902</v>
      </c>
      <c r="W809">
        <v>197.9</v>
      </c>
      <c r="X809">
        <v>84.96</v>
      </c>
      <c r="Y809">
        <v>2</v>
      </c>
      <c r="Z809" t="s">
        <v>2225</v>
      </c>
      <c r="AA809" t="s">
        <v>2517</v>
      </c>
      <c r="AF809" s="4"/>
      <c r="AG809" s="4"/>
      <c r="AH809" t="s">
        <v>70</v>
      </c>
      <c r="AI809" t="s">
        <v>232</v>
      </c>
      <c r="AJ809" t="s">
        <v>484</v>
      </c>
      <c r="AK809" t="s">
        <v>1038</v>
      </c>
      <c r="AL809" t="s">
        <v>1576</v>
      </c>
      <c r="AM809" t="s">
        <v>67</v>
      </c>
      <c r="AN809" t="s">
        <v>1517</v>
      </c>
      <c r="AO809" t="s">
        <v>640</v>
      </c>
      <c r="AP809" t="s">
        <v>2393</v>
      </c>
      <c r="AQ809" t="str">
        <f t="shared" si="13"/>
        <v>58890440783yesFemale438243Google Ads4361543830197.984.96515435.97319.9917</v>
      </c>
      <c r="AR809">
        <f>COUNTIF(AQ$2:AQ809,AQ809)</f>
        <v>1</v>
      </c>
    </row>
    <row r="810" spans="1:44" x14ac:dyDescent="0.25">
      <c r="A810">
        <v>588</v>
      </c>
      <c r="B810">
        <v>90</v>
      </c>
      <c r="C810" s="4">
        <v>44078</v>
      </c>
      <c r="D810">
        <v>3</v>
      </c>
      <c r="E810" t="s">
        <v>34</v>
      </c>
      <c r="F810" t="s">
        <v>45</v>
      </c>
      <c r="G810" t="s">
        <v>55</v>
      </c>
      <c r="H810" t="s">
        <v>58</v>
      </c>
      <c r="I810" s="4">
        <v>43824</v>
      </c>
      <c r="J810">
        <v>3</v>
      </c>
      <c r="K810" t="s">
        <v>59</v>
      </c>
      <c r="L810" s="4">
        <v>43615</v>
      </c>
      <c r="M810" s="4">
        <v>43830</v>
      </c>
      <c r="N810">
        <v>2</v>
      </c>
      <c r="O810" t="s">
        <v>181</v>
      </c>
      <c r="P810" t="s">
        <v>343</v>
      </c>
      <c r="Q810">
        <v>2</v>
      </c>
      <c r="R810" t="s">
        <v>745</v>
      </c>
      <c r="S810" t="s">
        <v>1285</v>
      </c>
      <c r="T810" t="s">
        <v>1802</v>
      </c>
      <c r="U810" t="s">
        <v>109</v>
      </c>
      <c r="V810" t="s">
        <v>1902</v>
      </c>
      <c r="W810">
        <v>197.9</v>
      </c>
      <c r="X810">
        <v>84.96</v>
      </c>
      <c r="Y810">
        <v>2</v>
      </c>
      <c r="Z810" t="s">
        <v>2225</v>
      </c>
      <c r="AA810" t="s">
        <v>2517</v>
      </c>
      <c r="AF810" s="4"/>
      <c r="AG810" s="4"/>
      <c r="AH810" t="s">
        <v>69</v>
      </c>
      <c r="AI810" t="s">
        <v>231</v>
      </c>
      <c r="AJ810" t="s">
        <v>531</v>
      </c>
      <c r="AK810" t="s">
        <v>1093</v>
      </c>
      <c r="AL810" t="s">
        <v>1620</v>
      </c>
      <c r="AM810" t="s">
        <v>69</v>
      </c>
      <c r="AN810" t="s">
        <v>1577</v>
      </c>
      <c r="AO810" t="s">
        <v>67</v>
      </c>
      <c r="AP810" t="s">
        <v>2373</v>
      </c>
      <c r="AQ810" t="str">
        <f t="shared" si="13"/>
        <v>58890440783yesFemale438243Google Ads4361543830197.984.96112789.99124.993</v>
      </c>
      <c r="AR810">
        <f>COUNTIF(AQ$2:AQ810,AQ810)</f>
        <v>1</v>
      </c>
    </row>
    <row r="811" spans="1:44" x14ac:dyDescent="0.25">
      <c r="A811">
        <v>589</v>
      </c>
      <c r="B811">
        <v>118</v>
      </c>
      <c r="C811" s="4">
        <v>44078</v>
      </c>
      <c r="D811">
        <v>6</v>
      </c>
      <c r="E811" t="s">
        <v>33</v>
      </c>
      <c r="F811" t="s">
        <v>44</v>
      </c>
      <c r="G811" t="s">
        <v>55</v>
      </c>
      <c r="H811" t="s">
        <v>58</v>
      </c>
      <c r="I811" s="4">
        <v>43959</v>
      </c>
      <c r="J811">
        <v>9</v>
      </c>
      <c r="K811" t="s">
        <v>59</v>
      </c>
      <c r="L811" s="4">
        <v>43952</v>
      </c>
      <c r="M811" s="4">
        <v>44075</v>
      </c>
      <c r="N811">
        <v>1</v>
      </c>
      <c r="O811" t="s">
        <v>78</v>
      </c>
      <c r="P811" t="s">
        <v>240</v>
      </c>
      <c r="Q811">
        <v>1</v>
      </c>
      <c r="R811" t="s">
        <v>578</v>
      </c>
      <c r="S811" t="s">
        <v>1136</v>
      </c>
      <c r="T811" t="s">
        <v>1659</v>
      </c>
      <c r="U811" t="s">
        <v>80</v>
      </c>
      <c r="V811" t="s">
        <v>1548</v>
      </c>
      <c r="W811">
        <v>9.98</v>
      </c>
      <c r="X811">
        <v>29.98</v>
      </c>
      <c r="Y811">
        <v>1</v>
      </c>
      <c r="Z811" t="s">
        <v>393</v>
      </c>
      <c r="AA811" t="s">
        <v>2345</v>
      </c>
      <c r="AF811" s="4"/>
      <c r="AG811" s="4"/>
      <c r="AH811" t="s">
        <v>78</v>
      </c>
      <c r="AI811" t="s">
        <v>240</v>
      </c>
      <c r="AJ811" t="s">
        <v>578</v>
      </c>
      <c r="AK811" t="s">
        <v>1136</v>
      </c>
      <c r="AL811" t="s">
        <v>1659</v>
      </c>
      <c r="AM811" t="s">
        <v>80</v>
      </c>
      <c r="AN811" t="s">
        <v>1548</v>
      </c>
      <c r="AO811" t="s">
        <v>393</v>
      </c>
      <c r="AP811" t="s">
        <v>2345</v>
      </c>
      <c r="AQ811" t="str">
        <f t="shared" si="13"/>
        <v>589118440786yesFemale439599Google Ads43952440759.9829.9881004.99214.9918</v>
      </c>
      <c r="AR811">
        <f>COUNTIF(AQ$2:AQ811,AQ811)</f>
        <v>1</v>
      </c>
    </row>
    <row r="812" spans="1:44" x14ac:dyDescent="0.25">
      <c r="A812">
        <v>590</v>
      </c>
      <c r="B812">
        <v>279</v>
      </c>
      <c r="C812" s="4">
        <v>44078</v>
      </c>
      <c r="D812">
        <v>7</v>
      </c>
      <c r="E812" t="s">
        <v>35</v>
      </c>
      <c r="F812" t="s">
        <v>46</v>
      </c>
      <c r="G812" t="s">
        <v>55</v>
      </c>
      <c r="H812" t="s">
        <v>57</v>
      </c>
      <c r="I812" s="4">
        <v>43900</v>
      </c>
      <c r="J812">
        <v>5</v>
      </c>
      <c r="K812" t="s">
        <v>60</v>
      </c>
      <c r="L812" s="4">
        <v>43831</v>
      </c>
      <c r="M812" s="4">
        <v>43921</v>
      </c>
      <c r="N812">
        <v>1</v>
      </c>
      <c r="O812" t="s">
        <v>79</v>
      </c>
      <c r="P812" t="s">
        <v>241</v>
      </c>
      <c r="Q812">
        <v>1</v>
      </c>
      <c r="R812" t="s">
        <v>500</v>
      </c>
      <c r="S812" t="s">
        <v>1063</v>
      </c>
      <c r="T812" t="s">
        <v>1591</v>
      </c>
      <c r="U812" t="s">
        <v>80</v>
      </c>
      <c r="V812" t="s">
        <v>1548</v>
      </c>
      <c r="W812">
        <v>167.9</v>
      </c>
      <c r="X812">
        <v>29.98</v>
      </c>
      <c r="Y812">
        <v>1</v>
      </c>
      <c r="Z812" t="s">
        <v>455</v>
      </c>
      <c r="AA812" t="s">
        <v>2340</v>
      </c>
      <c r="AF812" s="4"/>
      <c r="AG812" s="4"/>
      <c r="AH812" t="s">
        <v>79</v>
      </c>
      <c r="AI812" t="s">
        <v>241</v>
      </c>
      <c r="AJ812" t="s">
        <v>500</v>
      </c>
      <c r="AK812" t="s">
        <v>1063</v>
      </c>
      <c r="AL812" t="s">
        <v>1591</v>
      </c>
      <c r="AM812" t="s">
        <v>80</v>
      </c>
      <c r="AN812" t="s">
        <v>1548</v>
      </c>
      <c r="AO812" t="s">
        <v>455</v>
      </c>
      <c r="AP812" t="s">
        <v>2340</v>
      </c>
      <c r="AQ812" t="str">
        <f t="shared" si="13"/>
        <v>590279440787yesMale439005Facebook4383143921167.929.98416383.95214.9915</v>
      </c>
      <c r="AR812">
        <f>COUNTIF(AQ$2:AQ812,AQ812)</f>
        <v>1</v>
      </c>
    </row>
    <row r="813" spans="1:44" x14ac:dyDescent="0.25">
      <c r="A813">
        <v>591</v>
      </c>
      <c r="B813">
        <v>376</v>
      </c>
      <c r="C813" s="4">
        <v>44078</v>
      </c>
      <c r="D813">
        <v>2</v>
      </c>
      <c r="E813" t="s">
        <v>38</v>
      </c>
      <c r="F813" t="s">
        <v>49</v>
      </c>
      <c r="G813" t="s">
        <v>56</v>
      </c>
      <c r="H813" t="s">
        <v>58</v>
      </c>
      <c r="I813" s="4">
        <v>43687</v>
      </c>
      <c r="J813">
        <v>2</v>
      </c>
      <c r="K813" t="s">
        <v>60</v>
      </c>
      <c r="L813" s="4">
        <v>43615</v>
      </c>
      <c r="M813" s="4">
        <v>43830</v>
      </c>
      <c r="N813">
        <v>1</v>
      </c>
      <c r="O813" t="s">
        <v>90</v>
      </c>
      <c r="P813" t="s">
        <v>252</v>
      </c>
      <c r="Q813">
        <v>1</v>
      </c>
      <c r="R813" t="s">
        <v>593</v>
      </c>
      <c r="S813" t="s">
        <v>1149</v>
      </c>
      <c r="T813" t="s">
        <v>1529</v>
      </c>
      <c r="U813" t="s">
        <v>69</v>
      </c>
      <c r="V813" t="s">
        <v>1562</v>
      </c>
      <c r="W813">
        <v>49.99</v>
      </c>
      <c r="X813">
        <v>9.99</v>
      </c>
      <c r="Y813">
        <v>1</v>
      </c>
      <c r="Z813" t="s">
        <v>410</v>
      </c>
      <c r="AA813" t="s">
        <v>2359</v>
      </c>
      <c r="AF813" s="4"/>
      <c r="AG813" s="4"/>
      <c r="AH813" t="s">
        <v>90</v>
      </c>
      <c r="AI813" t="s">
        <v>252</v>
      </c>
      <c r="AJ813" t="s">
        <v>593</v>
      </c>
      <c r="AK813" t="s">
        <v>1149</v>
      </c>
      <c r="AL813" t="s">
        <v>1529</v>
      </c>
      <c r="AM813" t="s">
        <v>69</v>
      </c>
      <c r="AN813" t="s">
        <v>1562</v>
      </c>
      <c r="AO813" t="s">
        <v>410</v>
      </c>
      <c r="AP813" t="s">
        <v>2359</v>
      </c>
      <c r="AQ813" t="str">
        <f t="shared" si="13"/>
        <v>591376440782noFemale436872Facebook436154383049.999.99614649.9919.9920</v>
      </c>
      <c r="AR813">
        <f>COUNTIF(AQ$2:AQ813,AQ813)</f>
        <v>1</v>
      </c>
    </row>
    <row r="814" spans="1:44" x14ac:dyDescent="0.25">
      <c r="A814">
        <v>592</v>
      </c>
      <c r="B814">
        <v>388</v>
      </c>
      <c r="C814" s="4">
        <v>44078</v>
      </c>
      <c r="D814">
        <v>8</v>
      </c>
      <c r="E814" t="s">
        <v>43</v>
      </c>
      <c r="F814" t="s">
        <v>54</v>
      </c>
      <c r="G814" t="s">
        <v>56</v>
      </c>
      <c r="H814" t="s">
        <v>57</v>
      </c>
      <c r="I814" s="4">
        <v>43630</v>
      </c>
      <c r="J814">
        <v>1</v>
      </c>
      <c r="K814" t="s">
        <v>61</v>
      </c>
      <c r="L814" s="4">
        <v>43615</v>
      </c>
      <c r="M814" s="4">
        <v>43830</v>
      </c>
      <c r="N814">
        <v>1</v>
      </c>
      <c r="O814" t="s">
        <v>67</v>
      </c>
      <c r="P814" t="s">
        <v>229</v>
      </c>
      <c r="Q814">
        <v>1</v>
      </c>
      <c r="R814" t="s">
        <v>468</v>
      </c>
      <c r="S814" t="s">
        <v>1031</v>
      </c>
      <c r="T814" t="s">
        <v>1561</v>
      </c>
      <c r="U814" t="s">
        <v>67</v>
      </c>
      <c r="V814" t="s">
        <v>1548</v>
      </c>
      <c r="W814">
        <v>98.97</v>
      </c>
      <c r="X814">
        <v>44.97</v>
      </c>
      <c r="Y814">
        <v>1</v>
      </c>
      <c r="Z814" t="s">
        <v>90</v>
      </c>
      <c r="AA814" t="s">
        <v>2328</v>
      </c>
      <c r="AF814" s="4"/>
      <c r="AG814" s="4"/>
      <c r="AH814" t="s">
        <v>67</v>
      </c>
      <c r="AI814" t="s">
        <v>229</v>
      </c>
      <c r="AJ814" t="s">
        <v>468</v>
      </c>
      <c r="AK814" t="s">
        <v>1031</v>
      </c>
      <c r="AL814" t="s">
        <v>1561</v>
      </c>
      <c r="AM814" t="s">
        <v>67</v>
      </c>
      <c r="AN814" t="s">
        <v>1548</v>
      </c>
      <c r="AO814" t="s">
        <v>90</v>
      </c>
      <c r="AP814" t="s">
        <v>2328</v>
      </c>
      <c r="AQ814" t="str">
        <f t="shared" si="13"/>
        <v>592388440788noMale436301YouTube436154383098.9744.9739432.99314.996</v>
      </c>
      <c r="AR814">
        <f>COUNTIF(AQ$2:AQ814,AQ814)</f>
        <v>1</v>
      </c>
    </row>
    <row r="815" spans="1:44" x14ac:dyDescent="0.25">
      <c r="A815">
        <v>593</v>
      </c>
      <c r="B815">
        <v>119</v>
      </c>
      <c r="C815" s="4">
        <v>44079</v>
      </c>
      <c r="D815">
        <v>6</v>
      </c>
      <c r="E815" t="s">
        <v>33</v>
      </c>
      <c r="F815" t="s">
        <v>44</v>
      </c>
      <c r="G815" t="s">
        <v>56</v>
      </c>
      <c r="H815" t="s">
        <v>57</v>
      </c>
      <c r="I815" s="4">
        <v>43957</v>
      </c>
      <c r="J815">
        <v>7</v>
      </c>
      <c r="K815" t="s">
        <v>61</v>
      </c>
      <c r="L815" s="4">
        <v>43915</v>
      </c>
      <c r="M815" s="4">
        <v>44012</v>
      </c>
      <c r="N815">
        <v>1</v>
      </c>
      <c r="O815" t="s">
        <v>80</v>
      </c>
      <c r="P815" t="s">
        <v>242</v>
      </c>
      <c r="Q815">
        <v>1</v>
      </c>
      <c r="R815" t="s">
        <v>696</v>
      </c>
      <c r="S815" t="s">
        <v>1236</v>
      </c>
      <c r="T815" t="s">
        <v>1758</v>
      </c>
      <c r="U815" t="s">
        <v>69</v>
      </c>
      <c r="V815" t="s">
        <v>1548</v>
      </c>
      <c r="W815">
        <v>72.989999999999995</v>
      </c>
      <c r="X815">
        <v>14.99</v>
      </c>
      <c r="Y815">
        <v>1</v>
      </c>
      <c r="Z815" t="s">
        <v>80</v>
      </c>
      <c r="AA815" t="s">
        <v>2357</v>
      </c>
      <c r="AF815" s="4"/>
      <c r="AG815" s="4"/>
      <c r="AH815" t="s">
        <v>80</v>
      </c>
      <c r="AI815" t="s">
        <v>242</v>
      </c>
      <c r="AJ815" t="s">
        <v>696</v>
      </c>
      <c r="AK815" t="s">
        <v>1236</v>
      </c>
      <c r="AL815" t="s">
        <v>1758</v>
      </c>
      <c r="AM815" t="s">
        <v>69</v>
      </c>
      <c r="AN815" t="s">
        <v>1548</v>
      </c>
      <c r="AO815" t="s">
        <v>80</v>
      </c>
      <c r="AP815" t="s">
        <v>2357</v>
      </c>
      <c r="AQ815" t="str">
        <f t="shared" si="13"/>
        <v>593119440796noMale439577YouTube439154401272.9914.99214272.99114.992</v>
      </c>
      <c r="AR815">
        <f>COUNTIF(AQ$2:AQ815,AQ815)</f>
        <v>1</v>
      </c>
    </row>
    <row r="816" spans="1:44" x14ac:dyDescent="0.25">
      <c r="A816">
        <v>594</v>
      </c>
      <c r="B816">
        <v>159</v>
      </c>
      <c r="C816" s="4">
        <v>44079</v>
      </c>
      <c r="D816">
        <v>8</v>
      </c>
      <c r="E816" t="s">
        <v>43</v>
      </c>
      <c r="F816" t="s">
        <v>54</v>
      </c>
      <c r="G816" t="s">
        <v>55</v>
      </c>
      <c r="H816" t="s">
        <v>57</v>
      </c>
      <c r="I816" s="4">
        <v>43621</v>
      </c>
      <c r="J816">
        <v>2</v>
      </c>
      <c r="K816" t="s">
        <v>60</v>
      </c>
      <c r="L816" s="4">
        <v>43615</v>
      </c>
      <c r="M816" s="4">
        <v>43830</v>
      </c>
      <c r="N816">
        <v>1</v>
      </c>
      <c r="O816" t="s">
        <v>79</v>
      </c>
      <c r="P816" t="s">
        <v>241</v>
      </c>
      <c r="Q816">
        <v>1</v>
      </c>
      <c r="R816" t="s">
        <v>562</v>
      </c>
      <c r="S816" t="s">
        <v>1078</v>
      </c>
      <c r="T816" t="s">
        <v>1587</v>
      </c>
      <c r="U816" t="s">
        <v>67</v>
      </c>
      <c r="V816" t="s">
        <v>1548</v>
      </c>
      <c r="W816">
        <v>164.97</v>
      </c>
      <c r="X816">
        <v>44.97</v>
      </c>
      <c r="Y816">
        <v>1</v>
      </c>
      <c r="Z816" t="s">
        <v>86</v>
      </c>
      <c r="AA816" t="s">
        <v>2350</v>
      </c>
      <c r="AF816" s="4"/>
      <c r="AG816" s="4"/>
      <c r="AH816" t="s">
        <v>79</v>
      </c>
      <c r="AI816" t="s">
        <v>241</v>
      </c>
      <c r="AJ816" t="s">
        <v>562</v>
      </c>
      <c r="AK816" t="s">
        <v>1078</v>
      </c>
      <c r="AL816" t="s">
        <v>1587</v>
      </c>
      <c r="AM816" t="s">
        <v>67</v>
      </c>
      <c r="AN816" t="s">
        <v>1548</v>
      </c>
      <c r="AO816" t="s">
        <v>86</v>
      </c>
      <c r="AP816" t="s">
        <v>2350</v>
      </c>
      <c r="AQ816" t="str">
        <f t="shared" si="13"/>
        <v>594159440798yesMale436212Facebook4361543830164.9744.97414454.99314.997</v>
      </c>
      <c r="AR816">
        <f>COUNTIF(AQ$2:AQ816,AQ816)</f>
        <v>1</v>
      </c>
    </row>
    <row r="817" spans="1:44" x14ac:dyDescent="0.25">
      <c r="A817">
        <v>595</v>
      </c>
      <c r="B817">
        <v>347</v>
      </c>
      <c r="C817" s="4">
        <v>44080</v>
      </c>
      <c r="D817">
        <v>1</v>
      </c>
      <c r="E817" t="s">
        <v>39</v>
      </c>
      <c r="F817" t="s">
        <v>50</v>
      </c>
      <c r="G817" t="s">
        <v>56</v>
      </c>
      <c r="H817" t="s">
        <v>58</v>
      </c>
      <c r="I817" s="4">
        <v>43835</v>
      </c>
      <c r="J817">
        <v>4</v>
      </c>
      <c r="K817" t="s">
        <v>61</v>
      </c>
      <c r="L817" s="4">
        <v>43831</v>
      </c>
      <c r="M817" s="4">
        <v>43861</v>
      </c>
      <c r="N817">
        <v>2</v>
      </c>
      <c r="O817" t="s">
        <v>115</v>
      </c>
      <c r="P817" t="s">
        <v>277</v>
      </c>
      <c r="Q817">
        <v>2</v>
      </c>
      <c r="R817" t="s">
        <v>746</v>
      </c>
      <c r="S817" t="s">
        <v>1286</v>
      </c>
      <c r="T817" t="s">
        <v>1803</v>
      </c>
      <c r="U817" t="s">
        <v>83</v>
      </c>
      <c r="V817" t="s">
        <v>1869</v>
      </c>
      <c r="W817">
        <v>1171.3699999999999</v>
      </c>
      <c r="X817">
        <v>74.95</v>
      </c>
      <c r="Y817">
        <v>2</v>
      </c>
      <c r="Z817" t="s">
        <v>2226</v>
      </c>
      <c r="AA817" t="s">
        <v>2518</v>
      </c>
      <c r="AF817" s="4"/>
      <c r="AG817" s="4"/>
      <c r="AH817" t="s">
        <v>86</v>
      </c>
      <c r="AI817" t="s">
        <v>248</v>
      </c>
      <c r="AJ817" t="s">
        <v>653</v>
      </c>
      <c r="AK817" t="s">
        <v>1197</v>
      </c>
      <c r="AL817" t="s">
        <v>1721</v>
      </c>
      <c r="AM817" t="s">
        <v>67</v>
      </c>
      <c r="AN817" t="s">
        <v>1548</v>
      </c>
      <c r="AO817" t="s">
        <v>549</v>
      </c>
      <c r="AP817" t="s">
        <v>2362</v>
      </c>
      <c r="AQ817" t="str">
        <f t="shared" si="13"/>
        <v>595347440801noFemale438354YouTube43831438611171.3774.95784332.49314.9922</v>
      </c>
      <c r="AR817">
        <f>COUNTIF(AQ$2:AQ817,AQ817)</f>
        <v>1</v>
      </c>
    </row>
    <row r="818" spans="1:44" x14ac:dyDescent="0.25">
      <c r="A818">
        <v>595</v>
      </c>
      <c r="B818">
        <v>347</v>
      </c>
      <c r="C818" s="4">
        <v>44080</v>
      </c>
      <c r="D818">
        <v>1</v>
      </c>
      <c r="E818" t="s">
        <v>39</v>
      </c>
      <c r="F818" t="s">
        <v>50</v>
      </c>
      <c r="G818" t="s">
        <v>56</v>
      </c>
      <c r="H818" t="s">
        <v>58</v>
      </c>
      <c r="I818" s="4">
        <v>43835</v>
      </c>
      <c r="J818">
        <v>4</v>
      </c>
      <c r="K818" t="s">
        <v>61</v>
      </c>
      <c r="L818" s="4">
        <v>43831</v>
      </c>
      <c r="M818" s="4">
        <v>43861</v>
      </c>
      <c r="N818">
        <v>2</v>
      </c>
      <c r="O818" t="s">
        <v>115</v>
      </c>
      <c r="P818" t="s">
        <v>277</v>
      </c>
      <c r="Q818">
        <v>2</v>
      </c>
      <c r="R818" t="s">
        <v>746</v>
      </c>
      <c r="S818" t="s">
        <v>1286</v>
      </c>
      <c r="T818" t="s">
        <v>1803</v>
      </c>
      <c r="U818" t="s">
        <v>83</v>
      </c>
      <c r="V818" t="s">
        <v>1869</v>
      </c>
      <c r="W818">
        <v>1171.3699999999999</v>
      </c>
      <c r="X818">
        <v>74.95</v>
      </c>
      <c r="Y818">
        <v>2</v>
      </c>
      <c r="Z818" t="s">
        <v>2226</v>
      </c>
      <c r="AA818" t="s">
        <v>2518</v>
      </c>
      <c r="AF818" s="4"/>
      <c r="AG818" s="4"/>
      <c r="AH818" t="s">
        <v>70</v>
      </c>
      <c r="AI818" t="s">
        <v>232</v>
      </c>
      <c r="AJ818" t="s">
        <v>628</v>
      </c>
      <c r="AK818" t="s">
        <v>1178</v>
      </c>
      <c r="AL818" t="s">
        <v>1501</v>
      </c>
      <c r="AM818" t="s">
        <v>80</v>
      </c>
      <c r="AN818" t="s">
        <v>1548</v>
      </c>
      <c r="AO818" t="s">
        <v>640</v>
      </c>
      <c r="AP818" t="s">
        <v>2393</v>
      </c>
      <c r="AQ818" t="str">
        <f t="shared" si="13"/>
        <v>595347440801noFemale438354YouTube43831438611171.3774.9555686.95214.9917</v>
      </c>
      <c r="AR818">
        <f>COUNTIF(AQ$2:AQ818,AQ818)</f>
        <v>1</v>
      </c>
    </row>
    <row r="819" spans="1:44" x14ac:dyDescent="0.25">
      <c r="A819">
        <v>596</v>
      </c>
      <c r="B819">
        <v>173</v>
      </c>
      <c r="C819" s="4">
        <v>44081</v>
      </c>
      <c r="D819">
        <v>5</v>
      </c>
      <c r="E819" t="s">
        <v>36</v>
      </c>
      <c r="F819" t="s">
        <v>47</v>
      </c>
      <c r="G819" t="s">
        <v>55</v>
      </c>
      <c r="H819" t="s">
        <v>58</v>
      </c>
      <c r="I819" s="4">
        <v>44028</v>
      </c>
      <c r="J819">
        <v>9</v>
      </c>
      <c r="K819" t="s">
        <v>59</v>
      </c>
      <c r="L819" s="4">
        <v>43952</v>
      </c>
      <c r="M819" s="4">
        <v>44075</v>
      </c>
      <c r="N819">
        <v>1</v>
      </c>
      <c r="O819" t="s">
        <v>80</v>
      </c>
      <c r="P819" t="s">
        <v>242</v>
      </c>
      <c r="Q819">
        <v>1</v>
      </c>
      <c r="R819" t="s">
        <v>84</v>
      </c>
      <c r="S819" t="s">
        <v>990</v>
      </c>
      <c r="T819" t="s">
        <v>1523</v>
      </c>
      <c r="U819" t="s">
        <v>67</v>
      </c>
      <c r="V819" t="s">
        <v>1548</v>
      </c>
      <c r="W819">
        <v>31.47</v>
      </c>
      <c r="X819">
        <v>44.97</v>
      </c>
      <c r="Y819">
        <v>1</v>
      </c>
      <c r="Z819" t="s">
        <v>79</v>
      </c>
      <c r="AA819" t="s">
        <v>2349</v>
      </c>
      <c r="AF819" s="4"/>
      <c r="AG819" s="4"/>
      <c r="AH819" t="s">
        <v>80</v>
      </c>
      <c r="AI819" t="s">
        <v>242</v>
      </c>
      <c r="AJ819" t="s">
        <v>84</v>
      </c>
      <c r="AK819" t="s">
        <v>990</v>
      </c>
      <c r="AL819" t="s">
        <v>1523</v>
      </c>
      <c r="AM819" t="s">
        <v>67</v>
      </c>
      <c r="AN819" t="s">
        <v>1548</v>
      </c>
      <c r="AO819" t="s">
        <v>79</v>
      </c>
      <c r="AP819" t="s">
        <v>2349</v>
      </c>
      <c r="AQ819" t="str">
        <f t="shared" si="13"/>
        <v>596173440815yesFemale440289Google Ads439524407531.4744.972910.49314.994</v>
      </c>
      <c r="AR819">
        <f>COUNTIF(AQ$2:AQ819,AQ819)</f>
        <v>1</v>
      </c>
    </row>
    <row r="820" spans="1:44" x14ac:dyDescent="0.25">
      <c r="A820">
        <v>597</v>
      </c>
      <c r="B820">
        <v>181</v>
      </c>
      <c r="C820" s="4">
        <v>44081</v>
      </c>
      <c r="D820">
        <v>2</v>
      </c>
      <c r="E820" t="s">
        <v>38</v>
      </c>
      <c r="F820" t="s">
        <v>49</v>
      </c>
      <c r="G820" t="s">
        <v>56</v>
      </c>
      <c r="H820" t="s">
        <v>57</v>
      </c>
      <c r="I820" s="4">
        <v>43629</v>
      </c>
      <c r="J820">
        <v>3</v>
      </c>
      <c r="K820" t="s">
        <v>59</v>
      </c>
      <c r="L820" s="4">
        <v>43615</v>
      </c>
      <c r="M820" s="4">
        <v>43830</v>
      </c>
      <c r="N820">
        <v>1</v>
      </c>
      <c r="O820" t="s">
        <v>84</v>
      </c>
      <c r="P820" t="s">
        <v>246</v>
      </c>
      <c r="Q820">
        <v>1</v>
      </c>
      <c r="R820" t="s">
        <v>743</v>
      </c>
      <c r="S820" t="s">
        <v>1284</v>
      </c>
      <c r="T820" t="s">
        <v>1533</v>
      </c>
      <c r="U820" t="s">
        <v>67</v>
      </c>
      <c r="V820" t="s">
        <v>1548</v>
      </c>
      <c r="W820">
        <v>179.97</v>
      </c>
      <c r="X820">
        <v>44.97</v>
      </c>
      <c r="Y820">
        <v>1</v>
      </c>
      <c r="Z820" t="s">
        <v>645</v>
      </c>
      <c r="AA820" t="s">
        <v>2347</v>
      </c>
      <c r="AF820" s="4"/>
      <c r="AG820" s="4"/>
      <c r="AH820" t="s">
        <v>84</v>
      </c>
      <c r="AI820" t="s">
        <v>246</v>
      </c>
      <c r="AJ820" t="s">
        <v>743</v>
      </c>
      <c r="AK820" t="s">
        <v>1284</v>
      </c>
      <c r="AL820" t="s">
        <v>1533</v>
      </c>
      <c r="AM820" t="s">
        <v>67</v>
      </c>
      <c r="AN820" t="s">
        <v>1548</v>
      </c>
      <c r="AO820" t="s">
        <v>645</v>
      </c>
      <c r="AP820" t="s">
        <v>2347</v>
      </c>
      <c r="AQ820" t="str">
        <f t="shared" si="13"/>
        <v>597181440812noMale436293Google Ads4361543830179.9744.9796259.99314.9913</v>
      </c>
      <c r="AR820">
        <f>COUNTIF(AQ$2:AQ820,AQ820)</f>
        <v>1</v>
      </c>
    </row>
    <row r="821" spans="1:44" x14ac:dyDescent="0.25">
      <c r="A821">
        <v>598</v>
      </c>
      <c r="B821">
        <v>126</v>
      </c>
      <c r="C821" s="4">
        <v>44082</v>
      </c>
      <c r="D821">
        <v>10</v>
      </c>
      <c r="E821" t="s">
        <v>42</v>
      </c>
      <c r="F821" t="s">
        <v>53</v>
      </c>
      <c r="G821" t="s">
        <v>56</v>
      </c>
      <c r="H821" t="s">
        <v>57</v>
      </c>
      <c r="I821" s="4">
        <v>43975</v>
      </c>
      <c r="J821">
        <v>9</v>
      </c>
      <c r="K821" t="s">
        <v>59</v>
      </c>
      <c r="L821" s="4">
        <v>43952</v>
      </c>
      <c r="M821" s="4">
        <v>44075</v>
      </c>
      <c r="N821">
        <v>1</v>
      </c>
      <c r="O821" t="s">
        <v>86</v>
      </c>
      <c r="P821" t="s">
        <v>248</v>
      </c>
      <c r="Q821">
        <v>1</v>
      </c>
      <c r="R821" t="s">
        <v>441</v>
      </c>
      <c r="S821" t="s">
        <v>1003</v>
      </c>
      <c r="T821" t="s">
        <v>1535</v>
      </c>
      <c r="U821" t="s">
        <v>80</v>
      </c>
      <c r="V821" t="s">
        <v>1577</v>
      </c>
      <c r="W821">
        <v>87.98</v>
      </c>
      <c r="X821">
        <v>49.98</v>
      </c>
      <c r="Y821">
        <v>1</v>
      </c>
      <c r="Z821" t="s">
        <v>530</v>
      </c>
      <c r="AA821" t="s">
        <v>2367</v>
      </c>
      <c r="AF821" s="4"/>
      <c r="AG821" s="4"/>
      <c r="AH821" t="s">
        <v>86</v>
      </c>
      <c r="AI821" t="s">
        <v>248</v>
      </c>
      <c r="AJ821" t="s">
        <v>441</v>
      </c>
      <c r="AK821" t="s">
        <v>2640</v>
      </c>
      <c r="AL821" t="s">
        <v>1535</v>
      </c>
      <c r="AM821" t="s">
        <v>80</v>
      </c>
      <c r="AN821" t="s">
        <v>1577</v>
      </c>
      <c r="AO821" t="s">
        <v>530</v>
      </c>
      <c r="AP821" t="s">
        <v>2367</v>
      </c>
      <c r="AQ821" t="str">
        <f t="shared" si="13"/>
        <v>5981264408210noMale439759Google Ads439524407587.9849.98710643.99224.9916</v>
      </c>
      <c r="AR821">
        <f>COUNTIF(AQ$2:AQ821,AQ821)</f>
        <v>1</v>
      </c>
    </row>
    <row r="822" spans="1:44" x14ac:dyDescent="0.25">
      <c r="A822">
        <v>599</v>
      </c>
      <c r="B822">
        <v>457</v>
      </c>
      <c r="C822" s="4">
        <v>44082</v>
      </c>
      <c r="D822">
        <v>5</v>
      </c>
      <c r="E822" t="s">
        <v>36</v>
      </c>
      <c r="F822" t="s">
        <v>47</v>
      </c>
      <c r="G822" t="s">
        <v>56</v>
      </c>
      <c r="H822" t="s">
        <v>57</v>
      </c>
      <c r="I822" s="4">
        <v>43945</v>
      </c>
      <c r="J822">
        <v>7</v>
      </c>
      <c r="K822" t="s">
        <v>61</v>
      </c>
      <c r="L822" s="4">
        <v>43915</v>
      </c>
      <c r="M822" s="4">
        <v>44012</v>
      </c>
      <c r="N822">
        <v>2</v>
      </c>
      <c r="O822" t="s">
        <v>167</v>
      </c>
      <c r="P822" t="s">
        <v>329</v>
      </c>
      <c r="Q822">
        <v>2</v>
      </c>
      <c r="R822" t="s">
        <v>747</v>
      </c>
      <c r="S822" t="s">
        <v>1287</v>
      </c>
      <c r="T822" t="s">
        <v>1804</v>
      </c>
      <c r="U822" t="s">
        <v>103</v>
      </c>
      <c r="V822" t="s">
        <v>1869</v>
      </c>
      <c r="W822">
        <v>262.33999999999997</v>
      </c>
      <c r="X822">
        <v>59.96</v>
      </c>
      <c r="Y822">
        <v>2</v>
      </c>
      <c r="Z822" t="s">
        <v>2227</v>
      </c>
      <c r="AA822" t="s">
        <v>2519</v>
      </c>
      <c r="AF822" s="4"/>
      <c r="AG822" s="4"/>
      <c r="AH822" t="s">
        <v>80</v>
      </c>
      <c r="AI822" t="s">
        <v>242</v>
      </c>
      <c r="AJ822" t="s">
        <v>84</v>
      </c>
      <c r="AK822" t="s">
        <v>990</v>
      </c>
      <c r="AL822" t="s">
        <v>1523</v>
      </c>
      <c r="AM822" t="s">
        <v>69</v>
      </c>
      <c r="AN822" t="s">
        <v>1548</v>
      </c>
      <c r="AO822" t="s">
        <v>79</v>
      </c>
      <c r="AP822" t="s">
        <v>2349</v>
      </c>
      <c r="AQ822" t="str">
        <f t="shared" si="13"/>
        <v>599457440825noMale439457YouTube4391544012262.3459.962910.49114.994</v>
      </c>
      <c r="AR822">
        <f>COUNTIF(AQ$2:AQ822,AQ822)</f>
        <v>1</v>
      </c>
    </row>
    <row r="823" spans="1:44" x14ac:dyDescent="0.25">
      <c r="A823">
        <v>599</v>
      </c>
      <c r="B823">
        <v>457</v>
      </c>
      <c r="C823" s="4">
        <v>44082</v>
      </c>
      <c r="D823">
        <v>5</v>
      </c>
      <c r="E823" t="s">
        <v>36</v>
      </c>
      <c r="F823" t="s">
        <v>47</v>
      </c>
      <c r="G823" t="s">
        <v>56</v>
      </c>
      <c r="H823" t="s">
        <v>57</v>
      </c>
      <c r="I823" s="4">
        <v>43945</v>
      </c>
      <c r="J823">
        <v>7</v>
      </c>
      <c r="K823" t="s">
        <v>61</v>
      </c>
      <c r="L823" s="4">
        <v>43915</v>
      </c>
      <c r="M823" s="4">
        <v>44012</v>
      </c>
      <c r="N823">
        <v>2</v>
      </c>
      <c r="O823" t="s">
        <v>167</v>
      </c>
      <c r="P823" t="s">
        <v>329</v>
      </c>
      <c r="Q823">
        <v>2</v>
      </c>
      <c r="R823" t="s">
        <v>747</v>
      </c>
      <c r="S823" t="s">
        <v>1287</v>
      </c>
      <c r="T823" t="s">
        <v>1804</v>
      </c>
      <c r="U823" t="s">
        <v>103</v>
      </c>
      <c r="V823" t="s">
        <v>1869</v>
      </c>
      <c r="W823">
        <v>262.33999999999997</v>
      </c>
      <c r="X823">
        <v>59.96</v>
      </c>
      <c r="Y823">
        <v>2</v>
      </c>
      <c r="Z823" t="s">
        <v>2227</v>
      </c>
      <c r="AA823" t="s">
        <v>2519</v>
      </c>
      <c r="AF823" s="4"/>
      <c r="AG823" s="4"/>
      <c r="AH823" t="s">
        <v>79</v>
      </c>
      <c r="AI823" t="s">
        <v>241</v>
      </c>
      <c r="AJ823" t="s">
        <v>500</v>
      </c>
      <c r="AK823" t="s">
        <v>1063</v>
      </c>
      <c r="AL823" t="s">
        <v>1591</v>
      </c>
      <c r="AM823" t="s">
        <v>67</v>
      </c>
      <c r="AN823" t="s">
        <v>1548</v>
      </c>
      <c r="AO823" t="s">
        <v>455</v>
      </c>
      <c r="AP823" t="s">
        <v>2340</v>
      </c>
      <c r="AQ823" t="str">
        <f t="shared" si="13"/>
        <v>599457440825noMale439457YouTube4391544012262.3459.96416383.95314.9915</v>
      </c>
      <c r="AR823">
        <f>COUNTIF(AQ$2:AQ823,AQ823)</f>
        <v>1</v>
      </c>
    </row>
    <row r="824" spans="1:44" x14ac:dyDescent="0.25">
      <c r="A824">
        <v>600</v>
      </c>
      <c r="B824">
        <v>55</v>
      </c>
      <c r="C824" s="4">
        <v>44083</v>
      </c>
      <c r="D824">
        <v>1</v>
      </c>
      <c r="E824" t="s">
        <v>39</v>
      </c>
      <c r="F824" t="s">
        <v>50</v>
      </c>
      <c r="G824" t="s">
        <v>55</v>
      </c>
      <c r="H824" t="s">
        <v>58</v>
      </c>
      <c r="I824" s="4">
        <v>43665</v>
      </c>
      <c r="J824">
        <v>3</v>
      </c>
      <c r="K824" t="s">
        <v>59</v>
      </c>
      <c r="L824" s="4">
        <v>43615</v>
      </c>
      <c r="M824" s="4">
        <v>43830</v>
      </c>
      <c r="N824">
        <v>2</v>
      </c>
      <c r="O824" t="s">
        <v>83</v>
      </c>
      <c r="P824" t="s">
        <v>245</v>
      </c>
      <c r="Q824">
        <v>2</v>
      </c>
      <c r="R824" t="s">
        <v>748</v>
      </c>
      <c r="S824" t="s">
        <v>1288</v>
      </c>
      <c r="T824" t="s">
        <v>1805</v>
      </c>
      <c r="U824" t="s">
        <v>88</v>
      </c>
      <c r="V824" t="s">
        <v>1723</v>
      </c>
      <c r="W824">
        <v>369.98</v>
      </c>
      <c r="X824">
        <v>39.96</v>
      </c>
      <c r="Y824">
        <v>1</v>
      </c>
      <c r="Z824" t="s">
        <v>105</v>
      </c>
      <c r="AA824" t="s">
        <v>2346</v>
      </c>
      <c r="AF824" s="4"/>
      <c r="AG824" s="4"/>
      <c r="AH824" t="s">
        <v>67</v>
      </c>
      <c r="AI824" t="s">
        <v>229</v>
      </c>
      <c r="AJ824" t="s">
        <v>445</v>
      </c>
      <c r="AK824" t="s">
        <v>1007</v>
      </c>
      <c r="AL824" t="s">
        <v>1533</v>
      </c>
      <c r="AM824" t="s">
        <v>80</v>
      </c>
      <c r="AN824" t="s">
        <v>1562</v>
      </c>
      <c r="AO824" t="s">
        <v>79</v>
      </c>
      <c r="AP824" t="s">
        <v>2349</v>
      </c>
      <c r="AQ824" t="str">
        <f t="shared" si="13"/>
        <v>60055440831yesFemale436653Google Ads4361543830369.9839.96310459.9929.994</v>
      </c>
      <c r="AR824">
        <f>COUNTIF(AQ$2:AQ824,AQ824)</f>
        <v>1</v>
      </c>
    </row>
    <row r="825" spans="1:44" x14ac:dyDescent="0.25">
      <c r="A825">
        <v>600</v>
      </c>
      <c r="B825">
        <v>55</v>
      </c>
      <c r="C825" s="4">
        <v>44083</v>
      </c>
      <c r="D825">
        <v>1</v>
      </c>
      <c r="E825" t="s">
        <v>39</v>
      </c>
      <c r="F825" t="s">
        <v>50</v>
      </c>
      <c r="G825" t="s">
        <v>55</v>
      </c>
      <c r="H825" t="s">
        <v>58</v>
      </c>
      <c r="I825" s="4">
        <v>43665</v>
      </c>
      <c r="J825">
        <v>3</v>
      </c>
      <c r="K825" t="s">
        <v>59</v>
      </c>
      <c r="L825" s="4">
        <v>43615</v>
      </c>
      <c r="M825" s="4">
        <v>43830</v>
      </c>
      <c r="N825">
        <v>2</v>
      </c>
      <c r="O825" t="s">
        <v>83</v>
      </c>
      <c r="P825" t="s">
        <v>245</v>
      </c>
      <c r="Q825">
        <v>2</v>
      </c>
      <c r="R825" t="s">
        <v>748</v>
      </c>
      <c r="S825" t="s">
        <v>1288</v>
      </c>
      <c r="T825" t="s">
        <v>1805</v>
      </c>
      <c r="U825" t="s">
        <v>88</v>
      </c>
      <c r="V825" t="s">
        <v>1723</v>
      </c>
      <c r="W825">
        <v>369.98</v>
      </c>
      <c r="X825">
        <v>39.96</v>
      </c>
      <c r="Y825">
        <v>1</v>
      </c>
      <c r="Z825" t="s">
        <v>105</v>
      </c>
      <c r="AA825" t="s">
        <v>2346</v>
      </c>
      <c r="AF825" s="4"/>
      <c r="AG825" s="4"/>
      <c r="AH825" t="s">
        <v>80</v>
      </c>
      <c r="AI825" t="s">
        <v>242</v>
      </c>
      <c r="AJ825" t="s">
        <v>709</v>
      </c>
      <c r="AK825" t="s">
        <v>1250</v>
      </c>
      <c r="AL825" t="s">
        <v>425</v>
      </c>
      <c r="AM825" t="s">
        <v>80</v>
      </c>
      <c r="AN825" t="s">
        <v>1562</v>
      </c>
      <c r="AO825" t="s">
        <v>79</v>
      </c>
      <c r="AP825" t="s">
        <v>2349</v>
      </c>
      <c r="AQ825" t="str">
        <f t="shared" si="13"/>
        <v>60055440831yesFemale436653Google Ads4361543830369.9839.9625812529.994</v>
      </c>
      <c r="AR825">
        <f>COUNTIF(AQ$2:AQ825,AQ825)</f>
        <v>1</v>
      </c>
    </row>
    <row r="826" spans="1:44" x14ac:dyDescent="0.25">
      <c r="A826">
        <v>601</v>
      </c>
      <c r="B826">
        <v>115</v>
      </c>
      <c r="C826" s="4">
        <v>44083</v>
      </c>
      <c r="D826">
        <v>2</v>
      </c>
      <c r="E826" t="s">
        <v>38</v>
      </c>
      <c r="F826" t="s">
        <v>49</v>
      </c>
      <c r="G826" t="s">
        <v>55</v>
      </c>
      <c r="H826" t="s">
        <v>57</v>
      </c>
      <c r="I826" s="4">
        <v>43732</v>
      </c>
      <c r="J826">
        <v>2</v>
      </c>
      <c r="K826" t="s">
        <v>60</v>
      </c>
      <c r="L826" s="4">
        <v>43615</v>
      </c>
      <c r="M826" s="4">
        <v>43830</v>
      </c>
      <c r="N826">
        <v>1</v>
      </c>
      <c r="O826" t="s">
        <v>88</v>
      </c>
      <c r="P826" t="s">
        <v>250</v>
      </c>
      <c r="Q826">
        <v>1</v>
      </c>
      <c r="R826" t="s">
        <v>749</v>
      </c>
      <c r="S826" t="s">
        <v>1289</v>
      </c>
      <c r="T826" t="s">
        <v>1806</v>
      </c>
      <c r="U826" t="s">
        <v>71</v>
      </c>
      <c r="V826" t="s">
        <v>1869</v>
      </c>
      <c r="W826">
        <v>117.5</v>
      </c>
      <c r="X826">
        <v>29.98</v>
      </c>
      <c r="Y826">
        <v>1</v>
      </c>
      <c r="Z826" t="s">
        <v>110</v>
      </c>
      <c r="AA826" t="s">
        <v>2410</v>
      </c>
      <c r="AF826" s="4"/>
      <c r="AG826" s="4"/>
      <c r="AH826" t="s">
        <v>80</v>
      </c>
      <c r="AI826" t="s">
        <v>242</v>
      </c>
      <c r="AJ826" t="s">
        <v>453</v>
      </c>
      <c r="AK826" t="s">
        <v>1016</v>
      </c>
      <c r="AL826" t="s">
        <v>1546</v>
      </c>
      <c r="AM826" t="s">
        <v>69</v>
      </c>
      <c r="AN826" t="s">
        <v>1548</v>
      </c>
      <c r="AO826" t="s">
        <v>67</v>
      </c>
      <c r="AP826" t="s">
        <v>2373</v>
      </c>
      <c r="AQ826" t="str">
        <f t="shared" si="13"/>
        <v>601115440832yesMale437322Facebook4361543830117.529.9822658.75114.993</v>
      </c>
      <c r="AR826">
        <f>COUNTIF(AQ$2:AQ826,AQ826)</f>
        <v>1</v>
      </c>
    </row>
    <row r="827" spans="1:44" x14ac:dyDescent="0.25">
      <c r="A827">
        <v>602</v>
      </c>
      <c r="B827">
        <v>200</v>
      </c>
      <c r="C827" s="4">
        <v>44083</v>
      </c>
      <c r="D827">
        <v>10</v>
      </c>
      <c r="E827" t="s">
        <v>42</v>
      </c>
      <c r="F827" t="s">
        <v>53</v>
      </c>
      <c r="G827" t="s">
        <v>55</v>
      </c>
      <c r="H827" t="s">
        <v>58</v>
      </c>
      <c r="I827" s="4">
        <v>44011</v>
      </c>
      <c r="J827">
        <v>8</v>
      </c>
      <c r="K827" t="s">
        <v>60</v>
      </c>
      <c r="L827" s="4">
        <v>44000</v>
      </c>
      <c r="M827" s="4">
        <v>44073</v>
      </c>
      <c r="N827">
        <v>1</v>
      </c>
      <c r="O827" t="s">
        <v>71</v>
      </c>
      <c r="P827" t="s">
        <v>233</v>
      </c>
      <c r="Q827">
        <v>1</v>
      </c>
      <c r="R827" t="s">
        <v>750</v>
      </c>
      <c r="S827" t="s">
        <v>1290</v>
      </c>
      <c r="T827" t="s">
        <v>1807</v>
      </c>
      <c r="U827" t="s">
        <v>71</v>
      </c>
      <c r="V827" t="s">
        <v>2032</v>
      </c>
      <c r="W827">
        <v>270</v>
      </c>
      <c r="X827">
        <v>49.98</v>
      </c>
      <c r="Y827">
        <v>1</v>
      </c>
      <c r="Z827" t="s">
        <v>71</v>
      </c>
      <c r="AA827" t="s">
        <v>2512</v>
      </c>
      <c r="AF827" s="4"/>
      <c r="AG827" s="4"/>
      <c r="AH827" t="s">
        <v>69</v>
      </c>
      <c r="AI827" t="s">
        <v>231</v>
      </c>
      <c r="AJ827" t="s">
        <v>646</v>
      </c>
      <c r="AK827" t="s">
        <v>987</v>
      </c>
      <c r="AL827" t="s">
        <v>492</v>
      </c>
      <c r="AM827" t="s">
        <v>69</v>
      </c>
      <c r="AN827" t="s">
        <v>1577</v>
      </c>
      <c r="AO827" t="s">
        <v>69</v>
      </c>
      <c r="AP827" t="s">
        <v>2360</v>
      </c>
      <c r="AQ827" t="str">
        <f t="shared" si="13"/>
        <v>6022004408310yesFemale440118Facebook440004407327049.981124135124.991</v>
      </c>
      <c r="AR827">
        <f>COUNTIF(AQ$2:AQ827,AQ827)</f>
        <v>1</v>
      </c>
    </row>
    <row r="828" spans="1:44" x14ac:dyDescent="0.25">
      <c r="A828">
        <v>603</v>
      </c>
      <c r="B828">
        <v>211</v>
      </c>
      <c r="C828" s="4">
        <v>44084</v>
      </c>
      <c r="D828">
        <v>8</v>
      </c>
      <c r="E828" t="s">
        <v>43</v>
      </c>
      <c r="F828" t="s">
        <v>54</v>
      </c>
      <c r="G828" t="s">
        <v>55</v>
      </c>
      <c r="H828" t="s">
        <v>57</v>
      </c>
      <c r="I828" s="4">
        <v>44058</v>
      </c>
      <c r="J828">
        <v>8</v>
      </c>
      <c r="K828" t="s">
        <v>60</v>
      </c>
      <c r="L828" s="4">
        <v>44000</v>
      </c>
      <c r="M828" s="4">
        <v>44073</v>
      </c>
      <c r="N828">
        <v>1</v>
      </c>
      <c r="O828" t="s">
        <v>65</v>
      </c>
      <c r="P828" t="s">
        <v>227</v>
      </c>
      <c r="Q828">
        <v>1</v>
      </c>
      <c r="R828" t="s">
        <v>519</v>
      </c>
      <c r="S828" t="s">
        <v>1083</v>
      </c>
      <c r="T828" t="s">
        <v>1609</v>
      </c>
      <c r="U828" t="s">
        <v>69</v>
      </c>
      <c r="V828" t="s">
        <v>1517</v>
      </c>
      <c r="W828">
        <v>13.49</v>
      </c>
      <c r="X828">
        <v>19.989999999999998</v>
      </c>
      <c r="Y828">
        <v>1</v>
      </c>
      <c r="Z828" t="s">
        <v>431</v>
      </c>
      <c r="AA828" t="s">
        <v>2326</v>
      </c>
      <c r="AF828" s="4"/>
      <c r="AG828" s="4"/>
      <c r="AH828" t="s">
        <v>65</v>
      </c>
      <c r="AI828" t="s">
        <v>227</v>
      </c>
      <c r="AJ828" t="s">
        <v>519</v>
      </c>
      <c r="AK828" t="s">
        <v>1083</v>
      </c>
      <c r="AL828" t="s">
        <v>1609</v>
      </c>
      <c r="AM828" t="s">
        <v>69</v>
      </c>
      <c r="AN828" t="s">
        <v>1517</v>
      </c>
      <c r="AO828" t="s">
        <v>431</v>
      </c>
      <c r="AP828" t="s">
        <v>2326</v>
      </c>
      <c r="AQ828" t="str">
        <f t="shared" si="13"/>
        <v>603211440848yesMale440588Facebook440004407313.4919.99104113.49119.9924</v>
      </c>
      <c r="AR828">
        <f>COUNTIF(AQ$2:AQ828,AQ828)</f>
        <v>1</v>
      </c>
    </row>
    <row r="829" spans="1:44" x14ac:dyDescent="0.25">
      <c r="A829">
        <v>604</v>
      </c>
      <c r="B829">
        <v>43</v>
      </c>
      <c r="C829" s="4">
        <v>44085</v>
      </c>
      <c r="D829">
        <v>2</v>
      </c>
      <c r="E829" t="s">
        <v>38</v>
      </c>
      <c r="F829" t="s">
        <v>49</v>
      </c>
      <c r="G829" t="s">
        <v>56</v>
      </c>
      <c r="H829" t="s">
        <v>58</v>
      </c>
      <c r="I829" s="4">
        <v>43700</v>
      </c>
      <c r="J829">
        <v>1</v>
      </c>
      <c r="K829" t="s">
        <v>61</v>
      </c>
      <c r="L829" s="4">
        <v>43615</v>
      </c>
      <c r="M829" s="4">
        <v>43830</v>
      </c>
      <c r="N829">
        <v>1</v>
      </c>
      <c r="O829" t="s">
        <v>70</v>
      </c>
      <c r="P829" t="s">
        <v>232</v>
      </c>
      <c r="Q829">
        <v>1</v>
      </c>
      <c r="R829" t="s">
        <v>719</v>
      </c>
      <c r="S829" t="s">
        <v>1261</v>
      </c>
      <c r="T829" t="s">
        <v>1779</v>
      </c>
      <c r="U829" t="s">
        <v>69</v>
      </c>
      <c r="V829" t="s">
        <v>1517</v>
      </c>
      <c r="W829">
        <v>95.99</v>
      </c>
      <c r="X829">
        <v>19.989999999999998</v>
      </c>
      <c r="Y829">
        <v>1</v>
      </c>
      <c r="Z829" t="s">
        <v>432</v>
      </c>
      <c r="AA829" t="s">
        <v>2331</v>
      </c>
      <c r="AF829" s="4"/>
      <c r="AG829" s="4"/>
      <c r="AH829" t="s">
        <v>70</v>
      </c>
      <c r="AI829" t="s">
        <v>232</v>
      </c>
      <c r="AJ829" t="s">
        <v>719</v>
      </c>
      <c r="AK829" t="s">
        <v>1261</v>
      </c>
      <c r="AL829" t="s">
        <v>1779</v>
      </c>
      <c r="AM829" t="s">
        <v>69</v>
      </c>
      <c r="AN829" t="s">
        <v>1517</v>
      </c>
      <c r="AO829" t="s">
        <v>432</v>
      </c>
      <c r="AP829" t="s">
        <v>2331</v>
      </c>
      <c r="AQ829" t="str">
        <f t="shared" si="13"/>
        <v>60443440852noFemale437001YouTube436154383095.9919.99516295.99119.9921</v>
      </c>
      <c r="AR829">
        <f>COUNTIF(AQ$2:AQ829,AQ829)</f>
        <v>1</v>
      </c>
    </row>
    <row r="830" spans="1:44" x14ac:dyDescent="0.25">
      <c r="A830">
        <v>605</v>
      </c>
      <c r="B830">
        <v>99</v>
      </c>
      <c r="C830" s="4">
        <v>44085</v>
      </c>
      <c r="D830">
        <v>3</v>
      </c>
      <c r="E830" t="s">
        <v>34</v>
      </c>
      <c r="F830" t="s">
        <v>45</v>
      </c>
      <c r="G830" t="s">
        <v>56</v>
      </c>
      <c r="H830" t="s">
        <v>58</v>
      </c>
      <c r="I830" s="4">
        <v>43888</v>
      </c>
      <c r="J830">
        <v>5</v>
      </c>
      <c r="K830" t="s">
        <v>60</v>
      </c>
      <c r="L830" s="4">
        <v>43831</v>
      </c>
      <c r="M830" s="4">
        <v>43921</v>
      </c>
      <c r="N830">
        <v>1</v>
      </c>
      <c r="O830" t="s">
        <v>70</v>
      </c>
      <c r="P830" t="s">
        <v>232</v>
      </c>
      <c r="Q830">
        <v>1</v>
      </c>
      <c r="R830" t="s">
        <v>411</v>
      </c>
      <c r="S830" t="s">
        <v>973</v>
      </c>
      <c r="T830" t="s">
        <v>1506</v>
      </c>
      <c r="U830" t="s">
        <v>67</v>
      </c>
      <c r="V830" t="s">
        <v>1517</v>
      </c>
      <c r="W830">
        <v>287.85000000000002</v>
      </c>
      <c r="X830">
        <v>59.97</v>
      </c>
      <c r="Y830">
        <v>1</v>
      </c>
      <c r="Z830" t="s">
        <v>673</v>
      </c>
      <c r="AA830" t="s">
        <v>2348</v>
      </c>
      <c r="AF830" s="4"/>
      <c r="AG830" s="4"/>
      <c r="AH830" t="s">
        <v>70</v>
      </c>
      <c r="AI830" t="s">
        <v>232</v>
      </c>
      <c r="AJ830" t="s">
        <v>411</v>
      </c>
      <c r="AK830" t="s">
        <v>973</v>
      </c>
      <c r="AL830" t="s">
        <v>1506</v>
      </c>
      <c r="AM830" t="s">
        <v>67</v>
      </c>
      <c r="AN830" t="s">
        <v>1517</v>
      </c>
      <c r="AO830" t="s">
        <v>673</v>
      </c>
      <c r="AP830" t="s">
        <v>2348</v>
      </c>
      <c r="AQ830" t="str">
        <f t="shared" si="13"/>
        <v>60599440853noFemale438885Facebook4383143921287.8559.9753095.95319.9912</v>
      </c>
      <c r="AR830">
        <f>COUNTIF(AQ$2:AQ830,AQ830)</f>
        <v>1</v>
      </c>
    </row>
    <row r="831" spans="1:44" x14ac:dyDescent="0.25">
      <c r="A831">
        <v>606</v>
      </c>
      <c r="B831">
        <v>321</v>
      </c>
      <c r="C831" s="4">
        <v>44085</v>
      </c>
      <c r="D831">
        <v>9</v>
      </c>
      <c r="E831" t="s">
        <v>41</v>
      </c>
      <c r="F831" t="s">
        <v>52</v>
      </c>
      <c r="G831" t="s">
        <v>55</v>
      </c>
      <c r="H831" t="s">
        <v>57</v>
      </c>
      <c r="I831" s="4">
        <v>43737</v>
      </c>
      <c r="J831">
        <v>3</v>
      </c>
      <c r="K831" t="s">
        <v>59</v>
      </c>
      <c r="L831" s="4">
        <v>43615</v>
      </c>
      <c r="M831" s="4">
        <v>43830</v>
      </c>
      <c r="N831">
        <v>1</v>
      </c>
      <c r="O831" t="s">
        <v>65</v>
      </c>
      <c r="P831" t="s">
        <v>227</v>
      </c>
      <c r="Q831">
        <v>1</v>
      </c>
      <c r="R831" t="s">
        <v>685</v>
      </c>
      <c r="S831" t="s">
        <v>1227</v>
      </c>
      <c r="T831" t="s">
        <v>418</v>
      </c>
      <c r="U831" t="s">
        <v>80</v>
      </c>
      <c r="V831" t="s">
        <v>1517</v>
      </c>
      <c r="W831">
        <v>100</v>
      </c>
      <c r="X831">
        <v>39.979999999999997</v>
      </c>
      <c r="Y831">
        <v>1</v>
      </c>
      <c r="Z831" t="s">
        <v>431</v>
      </c>
      <c r="AA831" t="s">
        <v>2326</v>
      </c>
      <c r="AF831" s="4"/>
      <c r="AG831" s="4"/>
      <c r="AH831" t="s">
        <v>65</v>
      </c>
      <c r="AI831" t="s">
        <v>227</v>
      </c>
      <c r="AJ831" t="s">
        <v>685</v>
      </c>
      <c r="AK831" t="s">
        <v>1227</v>
      </c>
      <c r="AL831" t="s">
        <v>418</v>
      </c>
      <c r="AM831" t="s">
        <v>80</v>
      </c>
      <c r="AN831" t="s">
        <v>1517</v>
      </c>
      <c r="AO831" t="s">
        <v>431</v>
      </c>
      <c r="AP831" t="s">
        <v>2326</v>
      </c>
      <c r="AQ831" t="str">
        <f t="shared" si="13"/>
        <v>606321440859yesMale437373Google Ads436154383010039.98109350219.9924</v>
      </c>
      <c r="AR831">
        <f>COUNTIF(AQ$2:AQ831,AQ831)</f>
        <v>1</v>
      </c>
    </row>
    <row r="832" spans="1:44" x14ac:dyDescent="0.25">
      <c r="A832">
        <v>607</v>
      </c>
      <c r="B832">
        <v>400</v>
      </c>
      <c r="C832" s="4">
        <v>44085</v>
      </c>
      <c r="D832">
        <v>8</v>
      </c>
      <c r="E832" t="s">
        <v>43</v>
      </c>
      <c r="F832" t="s">
        <v>54</v>
      </c>
      <c r="G832" t="s">
        <v>56</v>
      </c>
      <c r="H832" t="s">
        <v>58</v>
      </c>
      <c r="I832" s="4">
        <v>43622</v>
      </c>
      <c r="J832">
        <v>2</v>
      </c>
      <c r="K832" t="s">
        <v>60</v>
      </c>
      <c r="L832" s="4">
        <v>43615</v>
      </c>
      <c r="M832" s="4">
        <v>43830</v>
      </c>
      <c r="N832">
        <v>1</v>
      </c>
      <c r="O832" t="s">
        <v>67</v>
      </c>
      <c r="P832" t="s">
        <v>229</v>
      </c>
      <c r="Q832">
        <v>1</v>
      </c>
      <c r="R832" t="s">
        <v>412</v>
      </c>
      <c r="S832" t="s">
        <v>974</v>
      </c>
      <c r="T832" t="s">
        <v>1507</v>
      </c>
      <c r="U832" t="s">
        <v>80</v>
      </c>
      <c r="V832" t="s">
        <v>1548</v>
      </c>
      <c r="W832">
        <v>57.78</v>
      </c>
      <c r="X832">
        <v>29.98</v>
      </c>
      <c r="Y832">
        <v>1</v>
      </c>
      <c r="Z832" t="s">
        <v>79</v>
      </c>
      <c r="AA832" t="s">
        <v>2349</v>
      </c>
      <c r="AF832" s="4"/>
      <c r="AG832" s="4"/>
      <c r="AH832" t="s">
        <v>67</v>
      </c>
      <c r="AI832" t="s">
        <v>229</v>
      </c>
      <c r="AJ832" t="s">
        <v>412</v>
      </c>
      <c r="AK832" t="s">
        <v>974</v>
      </c>
      <c r="AL832" t="s">
        <v>1507</v>
      </c>
      <c r="AM832" t="s">
        <v>80</v>
      </c>
      <c r="AN832" t="s">
        <v>1548</v>
      </c>
      <c r="AO832" t="s">
        <v>79</v>
      </c>
      <c r="AP832" t="s">
        <v>2349</v>
      </c>
      <c r="AQ832" t="str">
        <f t="shared" si="13"/>
        <v>607400440858noFemale436222Facebook436154383057.7829.98317228.89214.994</v>
      </c>
      <c r="AR832">
        <f>COUNTIF(AQ$2:AQ832,AQ832)</f>
        <v>1</v>
      </c>
    </row>
    <row r="833" spans="1:44" x14ac:dyDescent="0.25">
      <c r="A833">
        <v>608</v>
      </c>
      <c r="B833">
        <v>222</v>
      </c>
      <c r="C833" s="4">
        <v>44086</v>
      </c>
      <c r="D833">
        <v>9</v>
      </c>
      <c r="E833" t="s">
        <v>41</v>
      </c>
      <c r="F833" t="s">
        <v>52</v>
      </c>
      <c r="G833" t="s">
        <v>55</v>
      </c>
      <c r="H833" t="s">
        <v>57</v>
      </c>
      <c r="I833" s="4">
        <v>43729</v>
      </c>
      <c r="J833">
        <v>1</v>
      </c>
      <c r="K833" t="s">
        <v>61</v>
      </c>
      <c r="L833" s="4">
        <v>43615</v>
      </c>
      <c r="M833" s="4">
        <v>43830</v>
      </c>
      <c r="N833">
        <v>1</v>
      </c>
      <c r="O833" t="s">
        <v>69</v>
      </c>
      <c r="P833" t="s">
        <v>231</v>
      </c>
      <c r="Q833">
        <v>1</v>
      </c>
      <c r="R833" t="s">
        <v>393</v>
      </c>
      <c r="S833" t="s">
        <v>955</v>
      </c>
      <c r="T833" t="s">
        <v>1489</v>
      </c>
      <c r="U833" t="s">
        <v>80</v>
      </c>
      <c r="V833" t="s">
        <v>1577</v>
      </c>
      <c r="W833">
        <v>57.9</v>
      </c>
      <c r="X833">
        <v>49.98</v>
      </c>
      <c r="Y833">
        <v>1</v>
      </c>
      <c r="Z833" t="s">
        <v>78</v>
      </c>
      <c r="AA833" t="s">
        <v>2330</v>
      </c>
      <c r="AF833" s="4"/>
      <c r="AG833" s="4"/>
      <c r="AH833" t="s">
        <v>69</v>
      </c>
      <c r="AI833" t="s">
        <v>231</v>
      </c>
      <c r="AJ833" t="s">
        <v>393</v>
      </c>
      <c r="AK833" t="s">
        <v>955</v>
      </c>
      <c r="AL833" t="s">
        <v>1489</v>
      </c>
      <c r="AM833" t="s">
        <v>80</v>
      </c>
      <c r="AN833" t="s">
        <v>1577</v>
      </c>
      <c r="AO833" t="s">
        <v>78</v>
      </c>
      <c r="AP833" t="s">
        <v>2330</v>
      </c>
      <c r="AQ833" t="str">
        <f t="shared" si="13"/>
        <v>608222440869yesMale437291YouTube436154383057.949.9811828.95224.998</v>
      </c>
      <c r="AR833">
        <f>COUNTIF(AQ$2:AQ833,AQ833)</f>
        <v>1</v>
      </c>
    </row>
    <row r="834" spans="1:44" x14ac:dyDescent="0.25">
      <c r="A834">
        <v>609</v>
      </c>
      <c r="B834">
        <v>384</v>
      </c>
      <c r="C834" s="4">
        <v>44086</v>
      </c>
      <c r="D834">
        <v>7</v>
      </c>
      <c r="E834" t="s">
        <v>35</v>
      </c>
      <c r="F834" t="s">
        <v>46</v>
      </c>
      <c r="G834" t="s">
        <v>56</v>
      </c>
      <c r="H834" t="s">
        <v>57</v>
      </c>
      <c r="I834" s="4">
        <v>43655</v>
      </c>
      <c r="J834">
        <v>1</v>
      </c>
      <c r="K834" t="s">
        <v>61</v>
      </c>
      <c r="L834" s="4">
        <v>43615</v>
      </c>
      <c r="M834" s="4">
        <v>43830</v>
      </c>
      <c r="N834">
        <v>1</v>
      </c>
      <c r="O834" t="s">
        <v>80</v>
      </c>
      <c r="P834" t="s">
        <v>242</v>
      </c>
      <c r="Q834">
        <v>1</v>
      </c>
      <c r="R834" t="s">
        <v>587</v>
      </c>
      <c r="S834" t="s">
        <v>1143</v>
      </c>
      <c r="T834" t="s">
        <v>1668</v>
      </c>
      <c r="U834" t="s">
        <v>80</v>
      </c>
      <c r="V834" t="s">
        <v>1548</v>
      </c>
      <c r="W834">
        <v>62.58</v>
      </c>
      <c r="X834">
        <v>29.98</v>
      </c>
      <c r="Y834">
        <v>1</v>
      </c>
      <c r="Z834" t="s">
        <v>79</v>
      </c>
      <c r="AA834" t="s">
        <v>2349</v>
      </c>
      <c r="AF834" s="4"/>
      <c r="AG834" s="4"/>
      <c r="AH834" t="s">
        <v>80</v>
      </c>
      <c r="AI834" t="s">
        <v>242</v>
      </c>
      <c r="AJ834" t="s">
        <v>587</v>
      </c>
      <c r="AK834" t="s">
        <v>1143</v>
      </c>
      <c r="AL834" t="s">
        <v>1668</v>
      </c>
      <c r="AM834" t="s">
        <v>80</v>
      </c>
      <c r="AN834" t="s">
        <v>1548</v>
      </c>
      <c r="AO834" t="s">
        <v>79</v>
      </c>
      <c r="AP834" t="s">
        <v>2349</v>
      </c>
      <c r="AQ834" t="str">
        <f t="shared" si="13"/>
        <v>609384440867noMale436551YouTube436154383062.5829.9827431.29214.994</v>
      </c>
      <c r="AR834">
        <f>COUNTIF(AQ$2:AQ834,AQ834)</f>
        <v>1</v>
      </c>
    </row>
    <row r="835" spans="1:44" x14ac:dyDescent="0.25">
      <c r="A835">
        <v>610</v>
      </c>
      <c r="B835">
        <v>402</v>
      </c>
      <c r="C835" s="4">
        <v>44086</v>
      </c>
      <c r="D835">
        <v>10</v>
      </c>
      <c r="E835" t="s">
        <v>42</v>
      </c>
      <c r="F835" t="s">
        <v>53</v>
      </c>
      <c r="G835" t="s">
        <v>56</v>
      </c>
      <c r="H835" t="s">
        <v>57</v>
      </c>
      <c r="I835" s="4">
        <v>43883</v>
      </c>
      <c r="J835">
        <v>5</v>
      </c>
      <c r="K835" t="s">
        <v>60</v>
      </c>
      <c r="L835" s="4">
        <v>43831</v>
      </c>
      <c r="M835" s="4">
        <v>43921</v>
      </c>
      <c r="N835">
        <v>1</v>
      </c>
      <c r="O835" t="s">
        <v>90</v>
      </c>
      <c r="P835" t="s">
        <v>252</v>
      </c>
      <c r="Q835">
        <v>1</v>
      </c>
      <c r="R835" t="s">
        <v>90</v>
      </c>
      <c r="S835" t="s">
        <v>1040</v>
      </c>
      <c r="T835" t="s">
        <v>1598</v>
      </c>
      <c r="U835" t="s">
        <v>69</v>
      </c>
      <c r="V835" t="s">
        <v>1562</v>
      </c>
      <c r="W835">
        <v>219.99</v>
      </c>
      <c r="X835">
        <v>9.99</v>
      </c>
      <c r="Y835">
        <v>1</v>
      </c>
      <c r="Z835" t="s">
        <v>410</v>
      </c>
      <c r="AA835" t="s">
        <v>2359</v>
      </c>
      <c r="AF835" s="4"/>
      <c r="AG835" s="4"/>
      <c r="AH835" t="s">
        <v>90</v>
      </c>
      <c r="AI835" t="s">
        <v>252</v>
      </c>
      <c r="AJ835" t="s">
        <v>90</v>
      </c>
      <c r="AK835" t="s">
        <v>1040</v>
      </c>
      <c r="AL835" t="s">
        <v>1598</v>
      </c>
      <c r="AM835" t="s">
        <v>69</v>
      </c>
      <c r="AN835" t="s">
        <v>1562</v>
      </c>
      <c r="AO835" t="s">
        <v>410</v>
      </c>
      <c r="AP835" t="s">
        <v>2359</v>
      </c>
      <c r="AQ835" t="str">
        <f t="shared" si="13"/>
        <v>6104024408610noMale438835Facebook4383143921219.999.9966219.9919.9920</v>
      </c>
      <c r="AR835">
        <f>COUNTIF(AQ$2:AQ835,AQ835)</f>
        <v>1</v>
      </c>
    </row>
    <row r="836" spans="1:44" x14ac:dyDescent="0.25">
      <c r="A836">
        <v>611</v>
      </c>
      <c r="B836">
        <v>97</v>
      </c>
      <c r="C836" s="4">
        <v>44087</v>
      </c>
      <c r="D836">
        <v>4</v>
      </c>
      <c r="E836" t="s">
        <v>40</v>
      </c>
      <c r="F836" t="s">
        <v>51</v>
      </c>
      <c r="G836" t="s">
        <v>56</v>
      </c>
      <c r="H836" t="s">
        <v>57</v>
      </c>
      <c r="I836" s="4">
        <v>43874</v>
      </c>
      <c r="J836">
        <v>6</v>
      </c>
      <c r="K836" t="s">
        <v>59</v>
      </c>
      <c r="L836" s="4">
        <v>43862</v>
      </c>
      <c r="M836" s="4">
        <v>43889</v>
      </c>
      <c r="N836">
        <v>1</v>
      </c>
      <c r="O836" t="s">
        <v>79</v>
      </c>
      <c r="P836" t="s">
        <v>241</v>
      </c>
      <c r="Q836">
        <v>1</v>
      </c>
      <c r="R836" t="s">
        <v>515</v>
      </c>
      <c r="S836" t="s">
        <v>1078</v>
      </c>
      <c r="T836" t="s">
        <v>1587</v>
      </c>
      <c r="U836" t="s">
        <v>67</v>
      </c>
      <c r="V836" t="s">
        <v>1548</v>
      </c>
      <c r="W836">
        <v>164.97</v>
      </c>
      <c r="X836">
        <v>44.97</v>
      </c>
      <c r="Y836">
        <v>1</v>
      </c>
      <c r="Z836" t="s">
        <v>86</v>
      </c>
      <c r="AA836" t="s">
        <v>2350</v>
      </c>
      <c r="AF836" s="4"/>
      <c r="AG836" s="4"/>
      <c r="AH836" t="s">
        <v>79</v>
      </c>
      <c r="AI836" t="s">
        <v>241</v>
      </c>
      <c r="AJ836" t="s">
        <v>515</v>
      </c>
      <c r="AK836" t="s">
        <v>1078</v>
      </c>
      <c r="AL836" t="s">
        <v>1587</v>
      </c>
      <c r="AM836" t="s">
        <v>67</v>
      </c>
      <c r="AN836" t="s">
        <v>1548</v>
      </c>
      <c r="AO836" t="s">
        <v>86</v>
      </c>
      <c r="AP836" t="s">
        <v>2350</v>
      </c>
      <c r="AQ836" t="str">
        <f t="shared" si="13"/>
        <v>61197440874noMale438746Google Ads4386243889164.9744.97414354.99314.997</v>
      </c>
      <c r="AR836">
        <f>COUNTIF(AQ$2:AQ836,AQ836)</f>
        <v>1</v>
      </c>
    </row>
    <row r="837" spans="1:44" x14ac:dyDescent="0.25">
      <c r="A837">
        <v>612</v>
      </c>
      <c r="B837">
        <v>176</v>
      </c>
      <c r="C837" s="4">
        <v>44088</v>
      </c>
      <c r="D837">
        <v>3</v>
      </c>
      <c r="E837" t="s">
        <v>34</v>
      </c>
      <c r="F837" t="s">
        <v>45</v>
      </c>
      <c r="G837" t="s">
        <v>55</v>
      </c>
      <c r="H837" t="s">
        <v>58</v>
      </c>
      <c r="I837" s="4">
        <v>43639</v>
      </c>
      <c r="J837">
        <v>1</v>
      </c>
      <c r="K837" t="s">
        <v>61</v>
      </c>
      <c r="L837" s="4">
        <v>43615</v>
      </c>
      <c r="M837" s="4">
        <v>43830</v>
      </c>
      <c r="N837">
        <v>2</v>
      </c>
      <c r="O837" t="s">
        <v>118</v>
      </c>
      <c r="P837" t="s">
        <v>280</v>
      </c>
      <c r="Q837">
        <v>2</v>
      </c>
      <c r="R837" t="s">
        <v>751</v>
      </c>
      <c r="S837" t="s">
        <v>1291</v>
      </c>
      <c r="T837" t="s">
        <v>1808</v>
      </c>
      <c r="U837" t="s">
        <v>71</v>
      </c>
      <c r="V837" t="s">
        <v>2039</v>
      </c>
      <c r="W837">
        <v>63.94</v>
      </c>
      <c r="X837">
        <v>24.98</v>
      </c>
      <c r="Y837">
        <v>2</v>
      </c>
      <c r="Z837" t="s">
        <v>2101</v>
      </c>
      <c r="AA837" t="s">
        <v>2371</v>
      </c>
      <c r="AF837" s="4"/>
      <c r="AG837" s="4"/>
      <c r="AH837" t="s">
        <v>90</v>
      </c>
      <c r="AI837" t="s">
        <v>252</v>
      </c>
      <c r="AJ837" t="s">
        <v>593</v>
      </c>
      <c r="AK837" t="s">
        <v>1149</v>
      </c>
      <c r="AL837" t="s">
        <v>1529</v>
      </c>
      <c r="AM837" t="s">
        <v>69</v>
      </c>
      <c r="AN837" t="s">
        <v>1562</v>
      </c>
      <c r="AO837" t="s">
        <v>410</v>
      </c>
      <c r="AP837" t="s">
        <v>2359</v>
      </c>
      <c r="AQ837" t="str">
        <f t="shared" si="13"/>
        <v>612176440883yesFemale436391YouTube436154383063.9424.98614649.9919.9920</v>
      </c>
      <c r="AR837">
        <f>COUNTIF(AQ$2:AQ837,AQ837)</f>
        <v>1</v>
      </c>
    </row>
    <row r="838" spans="1:44" x14ac:dyDescent="0.25">
      <c r="A838">
        <v>612</v>
      </c>
      <c r="B838">
        <v>176</v>
      </c>
      <c r="C838" s="4">
        <v>44088</v>
      </c>
      <c r="D838">
        <v>3</v>
      </c>
      <c r="E838" t="s">
        <v>34</v>
      </c>
      <c r="F838" t="s">
        <v>45</v>
      </c>
      <c r="G838" t="s">
        <v>55</v>
      </c>
      <c r="H838" t="s">
        <v>58</v>
      </c>
      <c r="I838" s="4">
        <v>43639</v>
      </c>
      <c r="J838">
        <v>1</v>
      </c>
      <c r="K838" t="s">
        <v>61</v>
      </c>
      <c r="L838" s="4">
        <v>43615</v>
      </c>
      <c r="M838" s="4">
        <v>43830</v>
      </c>
      <c r="N838">
        <v>2</v>
      </c>
      <c r="O838" t="s">
        <v>118</v>
      </c>
      <c r="P838" t="s">
        <v>280</v>
      </c>
      <c r="Q838">
        <v>2</v>
      </c>
      <c r="R838" t="s">
        <v>751</v>
      </c>
      <c r="S838" t="s">
        <v>1291</v>
      </c>
      <c r="T838" t="s">
        <v>1808</v>
      </c>
      <c r="U838" t="s">
        <v>71</v>
      </c>
      <c r="V838" t="s">
        <v>2039</v>
      </c>
      <c r="W838">
        <v>63.94</v>
      </c>
      <c r="X838">
        <v>24.98</v>
      </c>
      <c r="Y838">
        <v>2</v>
      </c>
      <c r="Z838" t="s">
        <v>2101</v>
      </c>
      <c r="AA838" t="s">
        <v>2371</v>
      </c>
      <c r="AF838" s="4"/>
      <c r="AG838" s="4"/>
      <c r="AH838" t="s">
        <v>79</v>
      </c>
      <c r="AI838" t="s">
        <v>241</v>
      </c>
      <c r="AJ838" t="s">
        <v>634</v>
      </c>
      <c r="AK838" t="s">
        <v>1182</v>
      </c>
      <c r="AL838" t="s">
        <v>1614</v>
      </c>
      <c r="AM838" t="s">
        <v>69</v>
      </c>
      <c r="AN838" t="s">
        <v>1548</v>
      </c>
      <c r="AO838" t="s">
        <v>455</v>
      </c>
      <c r="AP838" t="s">
        <v>2340</v>
      </c>
      <c r="AQ838" t="str">
        <f t="shared" si="13"/>
        <v>612176440883yesFemale436391YouTube436154383063.9424.98416413.95114.9915</v>
      </c>
      <c r="AR838">
        <f>COUNTIF(AQ$2:AQ838,AQ838)</f>
        <v>1</v>
      </c>
    </row>
    <row r="839" spans="1:44" x14ac:dyDescent="0.25">
      <c r="A839">
        <v>613</v>
      </c>
      <c r="B839">
        <v>242</v>
      </c>
      <c r="C839" s="4">
        <v>44088</v>
      </c>
      <c r="D839">
        <v>6</v>
      </c>
      <c r="E839" t="s">
        <v>33</v>
      </c>
      <c r="F839" t="s">
        <v>44</v>
      </c>
      <c r="G839" t="s">
        <v>56</v>
      </c>
      <c r="H839" t="s">
        <v>57</v>
      </c>
      <c r="I839" s="4">
        <v>43708</v>
      </c>
      <c r="J839">
        <v>2</v>
      </c>
      <c r="K839" t="s">
        <v>60</v>
      </c>
      <c r="L839" s="4">
        <v>43615</v>
      </c>
      <c r="M839" s="4">
        <v>43830</v>
      </c>
      <c r="N839">
        <v>3</v>
      </c>
      <c r="O839" t="s">
        <v>182</v>
      </c>
      <c r="P839" t="s">
        <v>344</v>
      </c>
      <c r="Q839">
        <v>3</v>
      </c>
      <c r="R839" t="s">
        <v>752</v>
      </c>
      <c r="S839" t="s">
        <v>1292</v>
      </c>
      <c r="T839" t="s">
        <v>1809</v>
      </c>
      <c r="U839" t="s">
        <v>2007</v>
      </c>
      <c r="V839" t="s">
        <v>2033</v>
      </c>
      <c r="W839">
        <v>136.91999999999999</v>
      </c>
      <c r="X839">
        <v>54.96</v>
      </c>
      <c r="Y839">
        <v>3</v>
      </c>
      <c r="Z839" t="s">
        <v>2228</v>
      </c>
      <c r="AA839" t="s">
        <v>2520</v>
      </c>
      <c r="AF839" s="4"/>
      <c r="AG839" s="4"/>
      <c r="AH839" t="s">
        <v>79</v>
      </c>
      <c r="AI839" t="s">
        <v>241</v>
      </c>
      <c r="AJ839" t="s">
        <v>566</v>
      </c>
      <c r="AK839" t="s">
        <v>1067</v>
      </c>
      <c r="AL839" t="s">
        <v>1649</v>
      </c>
      <c r="AM839" t="s">
        <v>80</v>
      </c>
      <c r="AN839" t="s">
        <v>1548</v>
      </c>
      <c r="AO839" t="s">
        <v>65</v>
      </c>
      <c r="AP839" t="s">
        <v>2343</v>
      </c>
      <c r="AQ839" t="str">
        <f t="shared" si="13"/>
        <v>613242440886noMale437082Facebook4361543830136.9254.96410835.99214.9910</v>
      </c>
      <c r="AR839">
        <f>COUNTIF(AQ$2:AQ839,AQ839)</f>
        <v>1</v>
      </c>
    </row>
    <row r="840" spans="1:44" x14ac:dyDescent="0.25">
      <c r="A840">
        <v>613</v>
      </c>
      <c r="B840">
        <v>242</v>
      </c>
      <c r="C840" s="4">
        <v>44088</v>
      </c>
      <c r="D840">
        <v>6</v>
      </c>
      <c r="E840" t="s">
        <v>33</v>
      </c>
      <c r="F840" t="s">
        <v>44</v>
      </c>
      <c r="G840" t="s">
        <v>56</v>
      </c>
      <c r="H840" t="s">
        <v>57</v>
      </c>
      <c r="I840" s="4">
        <v>43708</v>
      </c>
      <c r="J840">
        <v>2</v>
      </c>
      <c r="K840" t="s">
        <v>60</v>
      </c>
      <c r="L840" s="4">
        <v>43615</v>
      </c>
      <c r="M840" s="4">
        <v>43830</v>
      </c>
      <c r="N840">
        <v>3</v>
      </c>
      <c r="O840" t="s">
        <v>182</v>
      </c>
      <c r="P840" t="s">
        <v>344</v>
      </c>
      <c r="Q840">
        <v>3</v>
      </c>
      <c r="R840" t="s">
        <v>752</v>
      </c>
      <c r="S840" t="s">
        <v>1292</v>
      </c>
      <c r="T840" t="s">
        <v>1809</v>
      </c>
      <c r="U840" t="s">
        <v>2007</v>
      </c>
      <c r="V840" t="s">
        <v>2033</v>
      </c>
      <c r="W840">
        <v>136.91999999999999</v>
      </c>
      <c r="X840">
        <v>54.96</v>
      </c>
      <c r="Y840">
        <v>3</v>
      </c>
      <c r="Z840" t="s">
        <v>2228</v>
      </c>
      <c r="AA840" t="s">
        <v>2520</v>
      </c>
      <c r="AF840" s="4"/>
      <c r="AG840" s="4"/>
      <c r="AH840" t="s">
        <v>90</v>
      </c>
      <c r="AI840" t="s">
        <v>252</v>
      </c>
      <c r="AJ840" t="s">
        <v>431</v>
      </c>
      <c r="AK840" t="s">
        <v>994</v>
      </c>
      <c r="AL840" t="s">
        <v>1526</v>
      </c>
      <c r="AM840" t="s">
        <v>69</v>
      </c>
      <c r="AN840" t="s">
        <v>1562</v>
      </c>
      <c r="AO840" t="s">
        <v>410</v>
      </c>
      <c r="AP840" t="s">
        <v>2359</v>
      </c>
      <c r="AQ840" t="str">
        <f t="shared" si="13"/>
        <v>613242440886noMale437082Facebook4361543830136.9254.9662434.9919.9920</v>
      </c>
      <c r="AR840">
        <f>COUNTIF(AQ$2:AQ840,AQ840)</f>
        <v>1</v>
      </c>
    </row>
    <row r="841" spans="1:44" x14ac:dyDescent="0.25">
      <c r="A841">
        <v>613</v>
      </c>
      <c r="B841">
        <v>242</v>
      </c>
      <c r="C841" s="4">
        <v>44088</v>
      </c>
      <c r="D841">
        <v>6</v>
      </c>
      <c r="E841" t="s">
        <v>33</v>
      </c>
      <c r="F841" t="s">
        <v>44</v>
      </c>
      <c r="G841" t="s">
        <v>56</v>
      </c>
      <c r="H841" t="s">
        <v>57</v>
      </c>
      <c r="I841" s="4">
        <v>43708</v>
      </c>
      <c r="J841">
        <v>2</v>
      </c>
      <c r="K841" t="s">
        <v>60</v>
      </c>
      <c r="L841" s="4">
        <v>43615</v>
      </c>
      <c r="M841" s="4">
        <v>43830</v>
      </c>
      <c r="N841">
        <v>3</v>
      </c>
      <c r="O841" t="s">
        <v>182</v>
      </c>
      <c r="P841" t="s">
        <v>344</v>
      </c>
      <c r="Q841">
        <v>3</v>
      </c>
      <c r="R841" t="s">
        <v>752</v>
      </c>
      <c r="S841" t="s">
        <v>1292</v>
      </c>
      <c r="T841" t="s">
        <v>1809</v>
      </c>
      <c r="U841" t="s">
        <v>2007</v>
      </c>
      <c r="V841" t="s">
        <v>2033</v>
      </c>
      <c r="W841">
        <v>136.91999999999999</v>
      </c>
      <c r="X841">
        <v>54.96</v>
      </c>
      <c r="Y841">
        <v>3</v>
      </c>
      <c r="Z841" t="s">
        <v>2228</v>
      </c>
      <c r="AA841" t="s">
        <v>2520</v>
      </c>
      <c r="AF841" s="4"/>
      <c r="AG841" s="4"/>
      <c r="AH841" t="s">
        <v>67</v>
      </c>
      <c r="AI841" t="s">
        <v>229</v>
      </c>
      <c r="AJ841" t="s">
        <v>391</v>
      </c>
      <c r="AK841" t="s">
        <v>953</v>
      </c>
      <c r="AL841" t="s">
        <v>1487</v>
      </c>
      <c r="AM841" t="s">
        <v>69</v>
      </c>
      <c r="AN841" t="s">
        <v>1548</v>
      </c>
      <c r="AO841" t="s">
        <v>90</v>
      </c>
      <c r="AP841" t="s">
        <v>2328</v>
      </c>
      <c r="AQ841" t="str">
        <f t="shared" si="13"/>
        <v>613242440886noMale437082Facebook4361543830136.9254.96313629.95114.996</v>
      </c>
      <c r="AR841">
        <f>COUNTIF(AQ$2:AQ841,AQ841)</f>
        <v>1</v>
      </c>
    </row>
    <row r="842" spans="1:44" x14ac:dyDescent="0.25">
      <c r="A842">
        <v>614</v>
      </c>
      <c r="B842">
        <v>352</v>
      </c>
      <c r="C842" s="4">
        <v>44088</v>
      </c>
      <c r="D842">
        <v>2</v>
      </c>
      <c r="E842" t="s">
        <v>38</v>
      </c>
      <c r="F842" t="s">
        <v>49</v>
      </c>
      <c r="G842" t="s">
        <v>55</v>
      </c>
      <c r="H842" t="s">
        <v>58</v>
      </c>
      <c r="I842" s="4">
        <v>43686</v>
      </c>
      <c r="J842">
        <v>2</v>
      </c>
      <c r="K842" t="s">
        <v>60</v>
      </c>
      <c r="L842" s="4">
        <v>43615</v>
      </c>
      <c r="M842" s="4">
        <v>43830</v>
      </c>
      <c r="N842">
        <v>1</v>
      </c>
      <c r="O842" t="s">
        <v>65</v>
      </c>
      <c r="P842" t="s">
        <v>227</v>
      </c>
      <c r="Q842">
        <v>1</v>
      </c>
      <c r="R842" t="s">
        <v>519</v>
      </c>
      <c r="S842" t="s">
        <v>1083</v>
      </c>
      <c r="T842" t="s">
        <v>1609</v>
      </c>
      <c r="U842" t="s">
        <v>69</v>
      </c>
      <c r="V842" t="s">
        <v>1517</v>
      </c>
      <c r="W842">
        <v>13.49</v>
      </c>
      <c r="X842">
        <v>19.989999999999998</v>
      </c>
      <c r="Y842">
        <v>1</v>
      </c>
      <c r="Z842" t="s">
        <v>431</v>
      </c>
      <c r="AA842" t="s">
        <v>2326</v>
      </c>
      <c r="AF842" s="4"/>
      <c r="AG842" s="4"/>
      <c r="AH842" t="s">
        <v>65</v>
      </c>
      <c r="AI842" t="s">
        <v>227</v>
      </c>
      <c r="AJ842" t="s">
        <v>519</v>
      </c>
      <c r="AK842" t="s">
        <v>1083</v>
      </c>
      <c r="AL842" t="s">
        <v>1609</v>
      </c>
      <c r="AM842" t="s">
        <v>69</v>
      </c>
      <c r="AN842" t="s">
        <v>1517</v>
      </c>
      <c r="AO842" t="s">
        <v>431</v>
      </c>
      <c r="AP842" t="s">
        <v>2326</v>
      </c>
      <c r="AQ842" t="str">
        <f t="shared" si="13"/>
        <v>614352440882yesFemale436862Facebook436154383013.4919.99104113.49119.9924</v>
      </c>
      <c r="AR842">
        <f>COUNTIF(AQ$2:AQ842,AQ842)</f>
        <v>1</v>
      </c>
    </row>
    <row r="843" spans="1:44" x14ac:dyDescent="0.25">
      <c r="A843">
        <v>615</v>
      </c>
      <c r="B843">
        <v>266</v>
      </c>
      <c r="C843" s="4">
        <v>44089</v>
      </c>
      <c r="D843">
        <v>10</v>
      </c>
      <c r="E843" t="s">
        <v>42</v>
      </c>
      <c r="F843" t="s">
        <v>53</v>
      </c>
      <c r="G843" t="s">
        <v>55</v>
      </c>
      <c r="H843" t="s">
        <v>57</v>
      </c>
      <c r="I843" s="4">
        <v>43673</v>
      </c>
      <c r="J843">
        <v>2</v>
      </c>
      <c r="K843" t="s">
        <v>60</v>
      </c>
      <c r="L843" s="4">
        <v>43615</v>
      </c>
      <c r="M843" s="4">
        <v>43830</v>
      </c>
      <c r="N843">
        <v>1</v>
      </c>
      <c r="O843" t="s">
        <v>70</v>
      </c>
      <c r="P843" t="s">
        <v>232</v>
      </c>
      <c r="Q843">
        <v>1</v>
      </c>
      <c r="R843" t="s">
        <v>753</v>
      </c>
      <c r="S843" t="s">
        <v>1077</v>
      </c>
      <c r="T843" t="s">
        <v>598</v>
      </c>
      <c r="U843" t="s">
        <v>80</v>
      </c>
      <c r="V843" t="s">
        <v>1517</v>
      </c>
      <c r="W843">
        <v>70</v>
      </c>
      <c r="X843">
        <v>39.979999999999997</v>
      </c>
      <c r="Y843">
        <v>1</v>
      </c>
      <c r="Z843" t="s">
        <v>673</v>
      </c>
      <c r="AA843" t="s">
        <v>2348</v>
      </c>
      <c r="AF843" s="4"/>
      <c r="AG843" s="4"/>
      <c r="AH843" t="s">
        <v>70</v>
      </c>
      <c r="AI843" t="s">
        <v>232</v>
      </c>
      <c r="AJ843" t="s">
        <v>753</v>
      </c>
      <c r="AK843" t="s">
        <v>1077</v>
      </c>
      <c r="AL843" t="s">
        <v>598</v>
      </c>
      <c r="AM843" t="s">
        <v>80</v>
      </c>
      <c r="AN843" t="s">
        <v>1517</v>
      </c>
      <c r="AO843" t="s">
        <v>673</v>
      </c>
      <c r="AP843" t="s">
        <v>2348</v>
      </c>
      <c r="AQ843" t="str">
        <f t="shared" si="13"/>
        <v>6152664408910yesMale436732Facebook43615438307039.98513235219.9912</v>
      </c>
      <c r="AR843">
        <f>COUNTIF(AQ$2:AQ843,AQ843)</f>
        <v>1</v>
      </c>
    </row>
    <row r="844" spans="1:44" x14ac:dyDescent="0.25">
      <c r="A844">
        <v>616</v>
      </c>
      <c r="B844">
        <v>227</v>
      </c>
      <c r="C844" s="4">
        <v>44094</v>
      </c>
      <c r="D844">
        <v>10</v>
      </c>
      <c r="E844" t="s">
        <v>42</v>
      </c>
      <c r="F844" t="s">
        <v>53</v>
      </c>
      <c r="G844" t="s">
        <v>56</v>
      </c>
      <c r="H844" t="s">
        <v>57</v>
      </c>
      <c r="I844" s="4">
        <v>43613</v>
      </c>
      <c r="J844">
        <v>2</v>
      </c>
      <c r="L844" s="4"/>
      <c r="M844" s="4"/>
      <c r="N844">
        <v>1</v>
      </c>
      <c r="O844" t="s">
        <v>86</v>
      </c>
      <c r="P844" t="s">
        <v>248</v>
      </c>
      <c r="Q844">
        <v>1</v>
      </c>
      <c r="R844" t="s">
        <v>419</v>
      </c>
      <c r="S844" t="s">
        <v>981</v>
      </c>
      <c r="T844" t="s">
        <v>1514</v>
      </c>
      <c r="U844" t="s">
        <v>67</v>
      </c>
      <c r="V844" t="s">
        <v>1577</v>
      </c>
      <c r="W844">
        <v>173.85</v>
      </c>
      <c r="X844">
        <v>74.97</v>
      </c>
      <c r="Y844">
        <v>1</v>
      </c>
      <c r="Z844" t="s">
        <v>547</v>
      </c>
      <c r="AA844" t="s">
        <v>2354</v>
      </c>
      <c r="AF844" s="4"/>
      <c r="AG844" s="4"/>
      <c r="AH844" t="s">
        <v>86</v>
      </c>
      <c r="AI844" t="s">
        <v>248</v>
      </c>
      <c r="AJ844" t="s">
        <v>419</v>
      </c>
      <c r="AK844" t="s">
        <v>981</v>
      </c>
      <c r="AL844" t="s">
        <v>1514</v>
      </c>
      <c r="AM844" t="s">
        <v>67</v>
      </c>
      <c r="AN844" t="s">
        <v>1577</v>
      </c>
      <c r="AO844" t="s">
        <v>547</v>
      </c>
      <c r="AP844" t="s">
        <v>2354</v>
      </c>
      <c r="AQ844" t="str">
        <f t="shared" si="13"/>
        <v>6162274409410noMale436132173.8574.97713057.95324.9914</v>
      </c>
      <c r="AR844">
        <f>COUNTIF(AQ$2:AQ844,AQ844)</f>
        <v>1</v>
      </c>
    </row>
    <row r="845" spans="1:44" x14ac:dyDescent="0.25">
      <c r="A845">
        <v>617</v>
      </c>
      <c r="B845">
        <v>441</v>
      </c>
      <c r="C845" s="4">
        <v>44094</v>
      </c>
      <c r="D845">
        <v>5</v>
      </c>
      <c r="E845" t="s">
        <v>36</v>
      </c>
      <c r="F845" t="s">
        <v>47</v>
      </c>
      <c r="G845" t="s">
        <v>55</v>
      </c>
      <c r="H845" t="s">
        <v>57</v>
      </c>
      <c r="I845" s="4">
        <v>43541</v>
      </c>
      <c r="J845">
        <v>2</v>
      </c>
      <c r="L845" s="4"/>
      <c r="M845" s="4"/>
      <c r="N845">
        <v>1</v>
      </c>
      <c r="O845" t="s">
        <v>80</v>
      </c>
      <c r="P845" t="s">
        <v>242</v>
      </c>
      <c r="Q845">
        <v>1</v>
      </c>
      <c r="R845" t="s">
        <v>486</v>
      </c>
      <c r="S845" t="s">
        <v>1049</v>
      </c>
      <c r="T845" t="s">
        <v>1533</v>
      </c>
      <c r="U845" t="s">
        <v>67</v>
      </c>
      <c r="V845" t="s">
        <v>1548</v>
      </c>
      <c r="W845">
        <v>179.97</v>
      </c>
      <c r="X845">
        <v>44.97</v>
      </c>
      <c r="Y845">
        <v>1</v>
      </c>
      <c r="Z845" t="s">
        <v>79</v>
      </c>
      <c r="AA845" t="s">
        <v>2349</v>
      </c>
      <c r="AF845" s="4"/>
      <c r="AG845" s="4"/>
      <c r="AH845" t="s">
        <v>80</v>
      </c>
      <c r="AI845" t="s">
        <v>242</v>
      </c>
      <c r="AJ845" t="s">
        <v>486</v>
      </c>
      <c r="AK845" t="s">
        <v>1049</v>
      </c>
      <c r="AL845" t="s">
        <v>1533</v>
      </c>
      <c r="AM845" t="s">
        <v>67</v>
      </c>
      <c r="AN845" t="s">
        <v>1548</v>
      </c>
      <c r="AO845" t="s">
        <v>79</v>
      </c>
      <c r="AP845" t="s">
        <v>2349</v>
      </c>
      <c r="AQ845" t="str">
        <f t="shared" si="13"/>
        <v>617441440945yesMale435412179.9744.97212959.99314.994</v>
      </c>
      <c r="AR845">
        <f>COUNTIF(AQ$2:AQ845,AQ845)</f>
        <v>1</v>
      </c>
    </row>
    <row r="846" spans="1:44" x14ac:dyDescent="0.25">
      <c r="A846">
        <v>618</v>
      </c>
      <c r="B846">
        <v>125</v>
      </c>
      <c r="C846" s="4">
        <v>44096</v>
      </c>
      <c r="D846">
        <v>2</v>
      </c>
      <c r="E846" t="s">
        <v>38</v>
      </c>
      <c r="F846" t="s">
        <v>49</v>
      </c>
      <c r="G846" t="s">
        <v>55</v>
      </c>
      <c r="H846" t="s">
        <v>58</v>
      </c>
      <c r="I846" s="4">
        <v>44031</v>
      </c>
      <c r="J846">
        <v>8</v>
      </c>
      <c r="K846" t="s">
        <v>60</v>
      </c>
      <c r="L846" s="4">
        <v>44000</v>
      </c>
      <c r="M846" s="4">
        <v>44073</v>
      </c>
      <c r="N846">
        <v>1</v>
      </c>
      <c r="O846" t="s">
        <v>86</v>
      </c>
      <c r="P846" t="s">
        <v>248</v>
      </c>
      <c r="Q846">
        <v>1</v>
      </c>
      <c r="R846" t="s">
        <v>419</v>
      </c>
      <c r="S846" t="s">
        <v>981</v>
      </c>
      <c r="T846" t="s">
        <v>1514</v>
      </c>
      <c r="U846" t="s">
        <v>69</v>
      </c>
      <c r="V846" t="s">
        <v>1577</v>
      </c>
      <c r="W846">
        <v>57.95</v>
      </c>
      <c r="X846">
        <v>24.99</v>
      </c>
      <c r="Y846">
        <v>1</v>
      </c>
      <c r="Z846" t="s">
        <v>547</v>
      </c>
      <c r="AA846" t="s">
        <v>2354</v>
      </c>
      <c r="AF846" s="4"/>
      <c r="AG846" s="4"/>
      <c r="AH846" t="s">
        <v>86</v>
      </c>
      <c r="AI846" t="s">
        <v>248</v>
      </c>
      <c r="AJ846" t="s">
        <v>419</v>
      </c>
      <c r="AK846" t="s">
        <v>981</v>
      </c>
      <c r="AL846" t="s">
        <v>1514</v>
      </c>
      <c r="AM846" t="s">
        <v>69</v>
      </c>
      <c r="AN846" t="s">
        <v>1577</v>
      </c>
      <c r="AO846" t="s">
        <v>547</v>
      </c>
      <c r="AP846" t="s">
        <v>2354</v>
      </c>
      <c r="AQ846" t="str">
        <f t="shared" si="13"/>
        <v>618125440962yesFemale440318Facebook440004407357.9524.99713057.95124.9914</v>
      </c>
      <c r="AR846">
        <f>COUNTIF(AQ$2:AQ846,AQ846)</f>
        <v>1</v>
      </c>
    </row>
    <row r="847" spans="1:44" x14ac:dyDescent="0.25">
      <c r="A847">
        <v>619</v>
      </c>
      <c r="B847">
        <v>329</v>
      </c>
      <c r="C847" s="4">
        <v>44096</v>
      </c>
      <c r="D847">
        <v>7</v>
      </c>
      <c r="E847" t="s">
        <v>35</v>
      </c>
      <c r="F847" t="s">
        <v>46</v>
      </c>
      <c r="G847" t="s">
        <v>56</v>
      </c>
      <c r="H847" t="s">
        <v>58</v>
      </c>
      <c r="I847" s="4">
        <v>43863</v>
      </c>
      <c r="J847">
        <v>6</v>
      </c>
      <c r="K847" t="s">
        <v>59</v>
      </c>
      <c r="L847" s="4">
        <v>43862</v>
      </c>
      <c r="M847" s="4">
        <v>43889</v>
      </c>
      <c r="N847">
        <v>2</v>
      </c>
      <c r="O847" t="s">
        <v>124</v>
      </c>
      <c r="P847" t="s">
        <v>286</v>
      </c>
      <c r="Q847">
        <v>2</v>
      </c>
      <c r="R847" t="s">
        <v>754</v>
      </c>
      <c r="S847" t="s">
        <v>1293</v>
      </c>
      <c r="T847" t="s">
        <v>1810</v>
      </c>
      <c r="U847" t="s">
        <v>110</v>
      </c>
      <c r="V847" t="s">
        <v>1869</v>
      </c>
      <c r="W847">
        <v>629.94000000000005</v>
      </c>
      <c r="X847">
        <v>89.94</v>
      </c>
      <c r="Y847">
        <v>2</v>
      </c>
      <c r="Z847" t="s">
        <v>2221</v>
      </c>
      <c r="AA847" t="s">
        <v>2510</v>
      </c>
      <c r="AF847" s="4"/>
      <c r="AG847" s="4"/>
      <c r="AH847" t="s">
        <v>67</v>
      </c>
      <c r="AI847" t="s">
        <v>229</v>
      </c>
      <c r="AJ847" t="s">
        <v>439</v>
      </c>
      <c r="AK847" t="s">
        <v>1001</v>
      </c>
      <c r="AL847" t="s">
        <v>1533</v>
      </c>
      <c r="AM847" t="s">
        <v>67</v>
      </c>
      <c r="AN847" t="s">
        <v>1548</v>
      </c>
      <c r="AO847" t="s">
        <v>84</v>
      </c>
      <c r="AP847" t="s">
        <v>2366</v>
      </c>
      <c r="AQ847" t="str">
        <f t="shared" si="13"/>
        <v>619329440967noFemale438636Google Ads4386243889629.9489.94310259.99314.999</v>
      </c>
      <c r="AR847">
        <f>COUNTIF(AQ$2:AQ847,AQ847)</f>
        <v>1</v>
      </c>
    </row>
    <row r="848" spans="1:44" x14ac:dyDescent="0.25">
      <c r="A848">
        <v>619</v>
      </c>
      <c r="B848">
        <v>329</v>
      </c>
      <c r="C848" s="4">
        <v>44096</v>
      </c>
      <c r="D848">
        <v>7</v>
      </c>
      <c r="E848" t="s">
        <v>35</v>
      </c>
      <c r="F848" t="s">
        <v>46</v>
      </c>
      <c r="G848" t="s">
        <v>56</v>
      </c>
      <c r="H848" t="s">
        <v>58</v>
      </c>
      <c r="I848" s="4">
        <v>43863</v>
      </c>
      <c r="J848">
        <v>6</v>
      </c>
      <c r="K848" t="s">
        <v>59</v>
      </c>
      <c r="L848" s="4">
        <v>43862</v>
      </c>
      <c r="M848" s="4">
        <v>43889</v>
      </c>
      <c r="N848">
        <v>2</v>
      </c>
      <c r="O848" t="s">
        <v>124</v>
      </c>
      <c r="P848" t="s">
        <v>286</v>
      </c>
      <c r="Q848">
        <v>2</v>
      </c>
      <c r="R848" t="s">
        <v>754</v>
      </c>
      <c r="S848" t="s">
        <v>1293</v>
      </c>
      <c r="T848" t="s">
        <v>1810</v>
      </c>
      <c r="U848" t="s">
        <v>110</v>
      </c>
      <c r="V848" t="s">
        <v>1869</v>
      </c>
      <c r="W848">
        <v>629.94000000000005</v>
      </c>
      <c r="X848">
        <v>89.94</v>
      </c>
      <c r="Y848">
        <v>2</v>
      </c>
      <c r="Z848" t="s">
        <v>2221</v>
      </c>
      <c r="AA848" t="s">
        <v>2510</v>
      </c>
      <c r="AF848" s="4"/>
      <c r="AG848" s="4"/>
      <c r="AH848" t="s">
        <v>78</v>
      </c>
      <c r="AI848" t="s">
        <v>240</v>
      </c>
      <c r="AJ848" t="s">
        <v>668</v>
      </c>
      <c r="AK848" t="s">
        <v>1212</v>
      </c>
      <c r="AL848" t="s">
        <v>1735</v>
      </c>
      <c r="AM848" t="s">
        <v>67</v>
      </c>
      <c r="AN848" t="s">
        <v>1548</v>
      </c>
      <c r="AO848" t="s">
        <v>393</v>
      </c>
      <c r="AP848" t="s">
        <v>2345</v>
      </c>
      <c r="AQ848" t="str">
        <f t="shared" si="13"/>
        <v>619329440967noFemale438636Google Ads4386243889629.9489.948138149.99314.9918</v>
      </c>
      <c r="AR848">
        <f>COUNTIF(AQ$2:AQ848,AQ848)</f>
        <v>1</v>
      </c>
    </row>
    <row r="849" spans="1:44" x14ac:dyDescent="0.25">
      <c r="A849">
        <v>620</v>
      </c>
      <c r="B849">
        <v>439</v>
      </c>
      <c r="C849" s="4">
        <v>44096</v>
      </c>
      <c r="D849">
        <v>6</v>
      </c>
      <c r="E849" t="s">
        <v>33</v>
      </c>
      <c r="F849" t="s">
        <v>44</v>
      </c>
      <c r="G849" t="s">
        <v>55</v>
      </c>
      <c r="H849" t="s">
        <v>58</v>
      </c>
      <c r="I849" s="4">
        <v>43931</v>
      </c>
      <c r="J849">
        <v>7</v>
      </c>
      <c r="K849" t="s">
        <v>61</v>
      </c>
      <c r="L849" s="4">
        <v>43915</v>
      </c>
      <c r="M849" s="4">
        <v>44012</v>
      </c>
      <c r="N849">
        <v>1</v>
      </c>
      <c r="O849" t="s">
        <v>80</v>
      </c>
      <c r="P849" t="s">
        <v>242</v>
      </c>
      <c r="Q849">
        <v>1</v>
      </c>
      <c r="R849" t="s">
        <v>587</v>
      </c>
      <c r="S849" t="s">
        <v>1143</v>
      </c>
      <c r="T849" t="s">
        <v>1668</v>
      </c>
      <c r="U849" t="s">
        <v>67</v>
      </c>
      <c r="V849" t="s">
        <v>1548</v>
      </c>
      <c r="W849">
        <v>93.87</v>
      </c>
      <c r="X849">
        <v>44.97</v>
      </c>
      <c r="Y849">
        <v>1</v>
      </c>
      <c r="Z849" t="s">
        <v>79</v>
      </c>
      <c r="AA849" t="s">
        <v>2349</v>
      </c>
      <c r="AF849" s="4"/>
      <c r="AG849" s="4"/>
      <c r="AH849" t="s">
        <v>80</v>
      </c>
      <c r="AI849" t="s">
        <v>242</v>
      </c>
      <c r="AJ849" t="s">
        <v>587</v>
      </c>
      <c r="AK849" t="s">
        <v>1143</v>
      </c>
      <c r="AL849" t="s">
        <v>1668</v>
      </c>
      <c r="AM849" t="s">
        <v>67</v>
      </c>
      <c r="AN849" t="s">
        <v>1548</v>
      </c>
      <c r="AO849" t="s">
        <v>79</v>
      </c>
      <c r="AP849" t="s">
        <v>2349</v>
      </c>
      <c r="AQ849" t="str">
        <f t="shared" si="13"/>
        <v>620439440966yesFemale439317YouTube439154401293.8744.9727431.29314.994</v>
      </c>
      <c r="AR849">
        <f>COUNTIF(AQ$2:AQ849,AQ849)</f>
        <v>1</v>
      </c>
    </row>
    <row r="850" spans="1:44" x14ac:dyDescent="0.25">
      <c r="A850">
        <v>621</v>
      </c>
      <c r="B850">
        <v>316</v>
      </c>
      <c r="C850" s="4">
        <v>44097</v>
      </c>
      <c r="D850">
        <v>6</v>
      </c>
      <c r="E850" t="s">
        <v>33</v>
      </c>
      <c r="F850" t="s">
        <v>44</v>
      </c>
      <c r="G850" t="s">
        <v>55</v>
      </c>
      <c r="H850" t="s">
        <v>58</v>
      </c>
      <c r="I850" s="4">
        <v>43559</v>
      </c>
      <c r="J850">
        <v>2</v>
      </c>
      <c r="L850" s="4"/>
      <c r="M850" s="4"/>
      <c r="N850">
        <v>2</v>
      </c>
      <c r="O850" t="s">
        <v>181</v>
      </c>
      <c r="P850" t="s">
        <v>343</v>
      </c>
      <c r="Q850">
        <v>2</v>
      </c>
      <c r="R850" t="s">
        <v>755</v>
      </c>
      <c r="S850" t="s">
        <v>1294</v>
      </c>
      <c r="T850" t="s">
        <v>1811</v>
      </c>
      <c r="U850" t="s">
        <v>75</v>
      </c>
      <c r="V850" t="s">
        <v>1902</v>
      </c>
      <c r="W850">
        <v>596.9</v>
      </c>
      <c r="X850">
        <v>114.95</v>
      </c>
      <c r="Y850">
        <v>2</v>
      </c>
      <c r="Z850" t="s">
        <v>2229</v>
      </c>
      <c r="AA850" t="s">
        <v>2521</v>
      </c>
      <c r="AF850" s="4"/>
      <c r="AG850" s="4"/>
      <c r="AH850" t="s">
        <v>70</v>
      </c>
      <c r="AI850" t="s">
        <v>232</v>
      </c>
      <c r="AJ850" t="s">
        <v>411</v>
      </c>
      <c r="AK850" t="s">
        <v>973</v>
      </c>
      <c r="AL850" t="s">
        <v>1506</v>
      </c>
      <c r="AM850" t="s">
        <v>80</v>
      </c>
      <c r="AN850" t="s">
        <v>1517</v>
      </c>
      <c r="AO850" t="s">
        <v>673</v>
      </c>
      <c r="AP850" t="s">
        <v>2348</v>
      </c>
      <c r="AQ850" t="str">
        <f t="shared" si="13"/>
        <v>621316440976yesFemale435592596.9114.9553095.95219.9912</v>
      </c>
      <c r="AR850">
        <f>COUNTIF(AQ$2:AQ850,AQ850)</f>
        <v>1</v>
      </c>
    </row>
    <row r="851" spans="1:44" x14ac:dyDescent="0.25">
      <c r="A851">
        <v>621</v>
      </c>
      <c r="B851">
        <v>316</v>
      </c>
      <c r="C851" s="4">
        <v>44097</v>
      </c>
      <c r="D851">
        <v>6</v>
      </c>
      <c r="E851" t="s">
        <v>33</v>
      </c>
      <c r="F851" t="s">
        <v>44</v>
      </c>
      <c r="G851" t="s">
        <v>55</v>
      </c>
      <c r="H851" t="s">
        <v>58</v>
      </c>
      <c r="I851" s="4">
        <v>43559</v>
      </c>
      <c r="J851">
        <v>2</v>
      </c>
      <c r="L851" s="4"/>
      <c r="M851" s="4"/>
      <c r="N851">
        <v>2</v>
      </c>
      <c r="O851" t="s">
        <v>181</v>
      </c>
      <c r="P851" t="s">
        <v>343</v>
      </c>
      <c r="Q851">
        <v>2</v>
      </c>
      <c r="R851" t="s">
        <v>755</v>
      </c>
      <c r="S851" t="s">
        <v>1294</v>
      </c>
      <c r="T851" t="s">
        <v>1811</v>
      </c>
      <c r="U851" t="s">
        <v>75</v>
      </c>
      <c r="V851" t="s">
        <v>1902</v>
      </c>
      <c r="W851">
        <v>596.9</v>
      </c>
      <c r="X851">
        <v>114.95</v>
      </c>
      <c r="Y851">
        <v>2</v>
      </c>
      <c r="Z851" t="s">
        <v>2229</v>
      </c>
      <c r="AA851" t="s">
        <v>2521</v>
      </c>
      <c r="AF851" s="4"/>
      <c r="AG851" s="4"/>
      <c r="AH851" t="s">
        <v>69</v>
      </c>
      <c r="AI851" t="s">
        <v>231</v>
      </c>
      <c r="AJ851" t="s">
        <v>646</v>
      </c>
      <c r="AK851" t="s">
        <v>987</v>
      </c>
      <c r="AL851" t="s">
        <v>492</v>
      </c>
      <c r="AM851" t="s">
        <v>67</v>
      </c>
      <c r="AN851" t="s">
        <v>1577</v>
      </c>
      <c r="AO851" t="s">
        <v>69</v>
      </c>
      <c r="AP851" t="s">
        <v>2360</v>
      </c>
      <c r="AQ851" t="str">
        <f t="shared" si="13"/>
        <v>621316440976yesFemale435592596.9114.951124135324.991</v>
      </c>
      <c r="AR851">
        <f>COUNTIF(AQ$2:AQ851,AQ851)</f>
        <v>1</v>
      </c>
    </row>
    <row r="852" spans="1:44" x14ac:dyDescent="0.25">
      <c r="A852">
        <v>622</v>
      </c>
      <c r="B852">
        <v>456</v>
      </c>
      <c r="C852" s="4">
        <v>44097</v>
      </c>
      <c r="D852">
        <v>1</v>
      </c>
      <c r="E852" t="s">
        <v>39</v>
      </c>
      <c r="F852" t="s">
        <v>50</v>
      </c>
      <c r="G852" t="s">
        <v>56</v>
      </c>
      <c r="H852" t="s">
        <v>57</v>
      </c>
      <c r="I852" s="4">
        <v>43933</v>
      </c>
      <c r="J852">
        <v>7</v>
      </c>
      <c r="K852" t="s">
        <v>61</v>
      </c>
      <c r="L852" s="4">
        <v>43915</v>
      </c>
      <c r="M852" s="4">
        <v>44012</v>
      </c>
      <c r="N852">
        <v>1</v>
      </c>
      <c r="O852" t="s">
        <v>108</v>
      </c>
      <c r="P852" t="s">
        <v>270</v>
      </c>
      <c r="Q852">
        <v>2</v>
      </c>
      <c r="R852" t="s">
        <v>756</v>
      </c>
      <c r="S852" t="s">
        <v>1295</v>
      </c>
      <c r="T852" t="s">
        <v>1812</v>
      </c>
      <c r="U852" t="s">
        <v>85</v>
      </c>
      <c r="V852" t="s">
        <v>1550</v>
      </c>
      <c r="W852">
        <v>35.869999999999997</v>
      </c>
      <c r="X852">
        <v>14.97</v>
      </c>
      <c r="Y852">
        <v>2</v>
      </c>
      <c r="Z852" t="s">
        <v>2180</v>
      </c>
      <c r="AA852" t="s">
        <v>2462</v>
      </c>
      <c r="AF852" s="4"/>
      <c r="AG852" s="4"/>
      <c r="AH852" t="s">
        <v>90</v>
      </c>
      <c r="AI852" t="s">
        <v>252</v>
      </c>
      <c r="AJ852" t="s">
        <v>444</v>
      </c>
      <c r="AK852" t="s">
        <v>1006</v>
      </c>
      <c r="AL852" t="s">
        <v>1537</v>
      </c>
      <c r="AM852" t="s">
        <v>69</v>
      </c>
      <c r="AN852" t="s">
        <v>1659</v>
      </c>
      <c r="AO852" t="s">
        <v>645</v>
      </c>
      <c r="AP852" t="s">
        <v>2347</v>
      </c>
      <c r="AQ852" t="str">
        <f t="shared" si="13"/>
        <v>622456440971noMale439337YouTube439154401235.8714.97612215.9714.9913</v>
      </c>
      <c r="AR852">
        <f>COUNTIF(AQ$2:AQ852,AQ852)</f>
        <v>1</v>
      </c>
    </row>
    <row r="853" spans="1:44" x14ac:dyDescent="0.25">
      <c r="A853">
        <v>622</v>
      </c>
      <c r="B853">
        <v>456</v>
      </c>
      <c r="C853" s="4">
        <v>44097</v>
      </c>
      <c r="D853">
        <v>1</v>
      </c>
      <c r="E853" t="s">
        <v>39</v>
      </c>
      <c r="F853" t="s">
        <v>50</v>
      </c>
      <c r="G853" t="s">
        <v>56</v>
      </c>
      <c r="H853" t="s">
        <v>57</v>
      </c>
      <c r="I853" s="4">
        <v>43933</v>
      </c>
      <c r="J853">
        <v>7</v>
      </c>
      <c r="K853" t="s">
        <v>61</v>
      </c>
      <c r="L853" s="4">
        <v>43915</v>
      </c>
      <c r="M853" s="4">
        <v>44012</v>
      </c>
      <c r="N853">
        <v>1</v>
      </c>
      <c r="O853" t="s">
        <v>108</v>
      </c>
      <c r="P853" t="s">
        <v>270</v>
      </c>
      <c r="Q853">
        <v>2</v>
      </c>
      <c r="R853" t="s">
        <v>756</v>
      </c>
      <c r="S853" t="s">
        <v>1295</v>
      </c>
      <c r="T853" t="s">
        <v>1812</v>
      </c>
      <c r="U853" t="s">
        <v>85</v>
      </c>
      <c r="V853" t="s">
        <v>1550</v>
      </c>
      <c r="W853">
        <v>35.869999999999997</v>
      </c>
      <c r="X853">
        <v>14.97</v>
      </c>
      <c r="Y853">
        <v>2</v>
      </c>
      <c r="Z853" t="s">
        <v>2180</v>
      </c>
      <c r="AA853" t="s">
        <v>2462</v>
      </c>
      <c r="AF853" s="4"/>
      <c r="AG853" s="4"/>
      <c r="AH853" t="s">
        <v>90</v>
      </c>
      <c r="AI853" t="s">
        <v>252</v>
      </c>
      <c r="AJ853" t="s">
        <v>503</v>
      </c>
      <c r="AK853" t="s">
        <v>1066</v>
      </c>
      <c r="AL853" t="s">
        <v>1594</v>
      </c>
      <c r="AM853" t="s">
        <v>80</v>
      </c>
      <c r="AN853" t="s">
        <v>1659</v>
      </c>
      <c r="AO853" t="s">
        <v>410</v>
      </c>
      <c r="AP853" t="s">
        <v>2359</v>
      </c>
      <c r="AQ853" t="str">
        <f t="shared" si="13"/>
        <v>622456440971noMale439337YouTube439154401235.8714.976609.9524.9920</v>
      </c>
      <c r="AR853">
        <f>COUNTIF(AQ$2:AQ853,AQ853)</f>
        <v>1</v>
      </c>
    </row>
    <row r="854" spans="1:44" x14ac:dyDescent="0.25">
      <c r="A854">
        <v>623</v>
      </c>
      <c r="B854">
        <v>179</v>
      </c>
      <c r="C854" s="4">
        <v>44098</v>
      </c>
      <c r="D854">
        <v>11</v>
      </c>
      <c r="E854" t="s">
        <v>37</v>
      </c>
      <c r="F854" t="s">
        <v>48</v>
      </c>
      <c r="G854" t="s">
        <v>56</v>
      </c>
      <c r="H854" t="s">
        <v>57</v>
      </c>
      <c r="I854" s="4">
        <v>43706</v>
      </c>
      <c r="J854">
        <v>3</v>
      </c>
      <c r="K854" t="s">
        <v>59</v>
      </c>
      <c r="L854" s="4">
        <v>43615</v>
      </c>
      <c r="M854" s="4">
        <v>43830</v>
      </c>
      <c r="N854">
        <v>1</v>
      </c>
      <c r="O854" t="s">
        <v>79</v>
      </c>
      <c r="P854" t="s">
        <v>241</v>
      </c>
      <c r="Q854">
        <v>1</v>
      </c>
      <c r="R854" t="s">
        <v>566</v>
      </c>
      <c r="S854" t="s">
        <v>1067</v>
      </c>
      <c r="T854" t="s">
        <v>1649</v>
      </c>
      <c r="U854" t="s">
        <v>80</v>
      </c>
      <c r="V854" t="s">
        <v>1548</v>
      </c>
      <c r="W854">
        <v>71.98</v>
      </c>
      <c r="X854">
        <v>29.98</v>
      </c>
      <c r="Y854">
        <v>1</v>
      </c>
      <c r="Z854" t="s">
        <v>65</v>
      </c>
      <c r="AA854" t="s">
        <v>2343</v>
      </c>
      <c r="AF854" s="4"/>
      <c r="AG854" s="4"/>
      <c r="AH854" t="s">
        <v>79</v>
      </c>
      <c r="AI854" t="s">
        <v>241</v>
      </c>
      <c r="AJ854" t="s">
        <v>566</v>
      </c>
      <c r="AK854" t="s">
        <v>1067</v>
      </c>
      <c r="AL854" t="s">
        <v>1649</v>
      </c>
      <c r="AM854" t="s">
        <v>80</v>
      </c>
      <c r="AN854" t="s">
        <v>1548</v>
      </c>
      <c r="AO854" t="s">
        <v>65</v>
      </c>
      <c r="AP854" t="s">
        <v>2343</v>
      </c>
      <c r="AQ854" t="str">
        <f t="shared" si="13"/>
        <v>6231794409811noMale437063Google Ads436154383071.9829.98410835.99214.9910</v>
      </c>
      <c r="AR854">
        <f>COUNTIF(AQ$2:AQ854,AQ854)</f>
        <v>1</v>
      </c>
    </row>
    <row r="855" spans="1:44" x14ac:dyDescent="0.25">
      <c r="A855">
        <v>624</v>
      </c>
      <c r="B855">
        <v>411</v>
      </c>
      <c r="C855" s="4">
        <v>44099</v>
      </c>
      <c r="D855">
        <v>5</v>
      </c>
      <c r="E855" t="s">
        <v>36</v>
      </c>
      <c r="F855" t="s">
        <v>47</v>
      </c>
      <c r="G855" t="s">
        <v>55</v>
      </c>
      <c r="H855" t="s">
        <v>58</v>
      </c>
      <c r="I855" s="4">
        <v>43586</v>
      </c>
      <c r="J855">
        <v>2</v>
      </c>
      <c r="L855" s="4"/>
      <c r="M855" s="4"/>
      <c r="N855">
        <v>1</v>
      </c>
      <c r="O855" t="s">
        <v>84</v>
      </c>
      <c r="P855" t="s">
        <v>246</v>
      </c>
      <c r="Q855">
        <v>1</v>
      </c>
      <c r="R855" t="s">
        <v>687</v>
      </c>
      <c r="S855" t="s">
        <v>1104</v>
      </c>
      <c r="T855" t="s">
        <v>1750</v>
      </c>
      <c r="U855" t="s">
        <v>67</v>
      </c>
      <c r="V855" t="s">
        <v>1548</v>
      </c>
      <c r="W855">
        <v>80.97</v>
      </c>
      <c r="X855">
        <v>44.97</v>
      </c>
      <c r="Y855">
        <v>1</v>
      </c>
      <c r="Z855" t="s">
        <v>410</v>
      </c>
      <c r="AA855" t="s">
        <v>2359</v>
      </c>
      <c r="AF855" s="4"/>
      <c r="AG855" s="4"/>
      <c r="AH855" t="s">
        <v>84</v>
      </c>
      <c r="AI855" t="s">
        <v>246</v>
      </c>
      <c r="AJ855" t="s">
        <v>687</v>
      </c>
      <c r="AK855" t="s">
        <v>1104</v>
      </c>
      <c r="AL855" t="s">
        <v>1750</v>
      </c>
      <c r="AM855" t="s">
        <v>67</v>
      </c>
      <c r="AN855" t="s">
        <v>1548</v>
      </c>
      <c r="AO855" t="s">
        <v>410</v>
      </c>
      <c r="AP855" t="s">
        <v>2359</v>
      </c>
      <c r="AQ855" t="str">
        <f t="shared" ref="AQ855:AQ914" si="14">CONCATENATE($A855,$B855,$C855,$D855,$G855,$H855,$I855,$J855,$K855,$L855,$M855,$W855,$X855,$AB855,$AC855,$AD855,$AE855,$AF855,$AG855,$AH855,$AJ855,$AL855,$AM855,$AN855,$AO855)</f>
        <v>624411440995yesFemale43586280.9744.97915826.99314.9920</v>
      </c>
      <c r="AR855">
        <f>COUNTIF(AQ$2:AQ855,AQ855)</f>
        <v>1</v>
      </c>
    </row>
    <row r="856" spans="1:44" x14ac:dyDescent="0.25">
      <c r="A856">
        <v>625</v>
      </c>
      <c r="B856">
        <v>385</v>
      </c>
      <c r="C856" s="4">
        <v>44100</v>
      </c>
      <c r="D856">
        <v>6</v>
      </c>
      <c r="E856" t="s">
        <v>33</v>
      </c>
      <c r="F856" t="s">
        <v>44</v>
      </c>
      <c r="G856" t="s">
        <v>56</v>
      </c>
      <c r="H856" t="s">
        <v>57</v>
      </c>
      <c r="I856" s="4">
        <v>43553</v>
      </c>
      <c r="J856">
        <v>1</v>
      </c>
      <c r="L856" s="4"/>
      <c r="M856" s="4"/>
      <c r="N856">
        <v>1</v>
      </c>
      <c r="O856" t="s">
        <v>86</v>
      </c>
      <c r="P856" t="s">
        <v>248</v>
      </c>
      <c r="Q856">
        <v>1</v>
      </c>
      <c r="R856" t="s">
        <v>432</v>
      </c>
      <c r="S856" t="s">
        <v>995</v>
      </c>
      <c r="T856" t="s">
        <v>1527</v>
      </c>
      <c r="U856" t="s">
        <v>69</v>
      </c>
      <c r="V856" t="s">
        <v>1577</v>
      </c>
      <c r="W856">
        <v>36.99</v>
      </c>
      <c r="X856">
        <v>24.99</v>
      </c>
      <c r="Y856">
        <v>1</v>
      </c>
      <c r="Z856" t="s">
        <v>549</v>
      </c>
      <c r="AA856" t="s">
        <v>2362</v>
      </c>
      <c r="AF856" s="4"/>
      <c r="AG856" s="4"/>
      <c r="AH856" t="s">
        <v>86</v>
      </c>
      <c r="AI856" t="s">
        <v>248</v>
      </c>
      <c r="AJ856" t="s">
        <v>432</v>
      </c>
      <c r="AK856" t="s">
        <v>995</v>
      </c>
      <c r="AL856" t="s">
        <v>1527</v>
      </c>
      <c r="AM856" t="s">
        <v>69</v>
      </c>
      <c r="AN856" t="s">
        <v>1577</v>
      </c>
      <c r="AO856" t="s">
        <v>549</v>
      </c>
      <c r="AP856" t="s">
        <v>2362</v>
      </c>
      <c r="AQ856" t="str">
        <f t="shared" si="14"/>
        <v>625385441006noMale43553136.9924.9972136.99124.9922</v>
      </c>
      <c r="AR856">
        <f>COUNTIF(AQ$2:AQ856,AQ856)</f>
        <v>1</v>
      </c>
    </row>
    <row r="857" spans="1:44" x14ac:dyDescent="0.25">
      <c r="A857">
        <v>626</v>
      </c>
      <c r="B857">
        <v>455</v>
      </c>
      <c r="C857" s="4">
        <v>44100</v>
      </c>
      <c r="D857">
        <v>10</v>
      </c>
      <c r="E857" t="s">
        <v>42</v>
      </c>
      <c r="F857" t="s">
        <v>53</v>
      </c>
      <c r="G857" t="s">
        <v>55</v>
      </c>
      <c r="H857" t="s">
        <v>57</v>
      </c>
      <c r="I857" s="4">
        <v>43736</v>
      </c>
      <c r="J857">
        <v>3</v>
      </c>
      <c r="K857" t="s">
        <v>59</v>
      </c>
      <c r="L857" s="4">
        <v>43615</v>
      </c>
      <c r="M857" s="4">
        <v>43830</v>
      </c>
      <c r="N857">
        <v>2</v>
      </c>
      <c r="O857" t="s">
        <v>183</v>
      </c>
      <c r="P857" t="s">
        <v>345</v>
      </c>
      <c r="Q857">
        <v>2</v>
      </c>
      <c r="R857" t="s">
        <v>757</v>
      </c>
      <c r="S857" t="s">
        <v>1296</v>
      </c>
      <c r="T857" t="s">
        <v>1813</v>
      </c>
      <c r="U857" t="s">
        <v>85</v>
      </c>
      <c r="V857" t="s">
        <v>2038</v>
      </c>
      <c r="W857">
        <v>188.18</v>
      </c>
      <c r="X857">
        <v>54.97</v>
      </c>
      <c r="Y857">
        <v>2</v>
      </c>
      <c r="Z857" t="s">
        <v>2230</v>
      </c>
      <c r="AA857" t="s">
        <v>2522</v>
      </c>
      <c r="AF857" s="4"/>
      <c r="AG857" s="4"/>
      <c r="AH857" t="s">
        <v>67</v>
      </c>
      <c r="AI857" t="s">
        <v>229</v>
      </c>
      <c r="AJ857" t="s">
        <v>544</v>
      </c>
      <c r="AK857" t="s">
        <v>1105</v>
      </c>
      <c r="AL857" t="s">
        <v>824</v>
      </c>
      <c r="AM857" t="s">
        <v>69</v>
      </c>
      <c r="AN857" t="s">
        <v>1548</v>
      </c>
      <c r="AO857" t="s">
        <v>90</v>
      </c>
      <c r="AP857" t="s">
        <v>2328</v>
      </c>
      <c r="AQ857" t="str">
        <f t="shared" si="14"/>
        <v>6264554410010yesMale437363Google Ads4361543830188.1854.9736825114.996</v>
      </c>
      <c r="AR857">
        <f>COUNTIF(AQ$2:AQ857,AQ857)</f>
        <v>1</v>
      </c>
    </row>
    <row r="858" spans="1:44" x14ac:dyDescent="0.25">
      <c r="A858">
        <v>626</v>
      </c>
      <c r="B858">
        <v>455</v>
      </c>
      <c r="C858" s="4">
        <v>44100</v>
      </c>
      <c r="D858">
        <v>10</v>
      </c>
      <c r="E858" t="s">
        <v>42</v>
      </c>
      <c r="F858" t="s">
        <v>53</v>
      </c>
      <c r="G858" t="s">
        <v>55</v>
      </c>
      <c r="H858" t="s">
        <v>57</v>
      </c>
      <c r="I858" s="4">
        <v>43736</v>
      </c>
      <c r="J858">
        <v>3</v>
      </c>
      <c r="K858" t="s">
        <v>59</v>
      </c>
      <c r="L858" s="4">
        <v>43615</v>
      </c>
      <c r="M858" s="4">
        <v>43830</v>
      </c>
      <c r="N858">
        <v>2</v>
      </c>
      <c r="O858" t="s">
        <v>183</v>
      </c>
      <c r="P858" t="s">
        <v>345</v>
      </c>
      <c r="Q858">
        <v>2</v>
      </c>
      <c r="R858" t="s">
        <v>757</v>
      </c>
      <c r="S858" t="s">
        <v>1296</v>
      </c>
      <c r="T858" t="s">
        <v>1813</v>
      </c>
      <c r="U858" t="s">
        <v>85</v>
      </c>
      <c r="V858" t="s">
        <v>2038</v>
      </c>
      <c r="W858">
        <v>188.18</v>
      </c>
      <c r="X858">
        <v>54.97</v>
      </c>
      <c r="Y858">
        <v>2</v>
      </c>
      <c r="Z858" t="s">
        <v>2230</v>
      </c>
      <c r="AA858" t="s">
        <v>2522</v>
      </c>
      <c r="AF858" s="4"/>
      <c r="AG858" s="4"/>
      <c r="AH858" t="s">
        <v>70</v>
      </c>
      <c r="AI858" t="s">
        <v>232</v>
      </c>
      <c r="AJ858" t="s">
        <v>728</v>
      </c>
      <c r="AK858" t="s">
        <v>1178</v>
      </c>
      <c r="AL858" t="s">
        <v>1787</v>
      </c>
      <c r="AM858" t="s">
        <v>80</v>
      </c>
      <c r="AN858" t="s">
        <v>1517</v>
      </c>
      <c r="AO858" t="s">
        <v>673</v>
      </c>
      <c r="AP858" t="s">
        <v>2348</v>
      </c>
      <c r="AQ858" t="str">
        <f t="shared" si="14"/>
        <v>6264554410010yesMale437363Google Ads4361543830188.1854.9755581.59219.9912</v>
      </c>
      <c r="AR858">
        <f>COUNTIF(AQ$2:AQ858,AQ858)</f>
        <v>1</v>
      </c>
    </row>
    <row r="859" spans="1:44" x14ac:dyDescent="0.25">
      <c r="A859">
        <v>627</v>
      </c>
      <c r="B859">
        <v>485</v>
      </c>
      <c r="C859" s="4">
        <v>44100</v>
      </c>
      <c r="D859">
        <v>7</v>
      </c>
      <c r="E859" t="s">
        <v>35</v>
      </c>
      <c r="F859" t="s">
        <v>46</v>
      </c>
      <c r="G859" t="s">
        <v>56</v>
      </c>
      <c r="H859" t="s">
        <v>58</v>
      </c>
      <c r="I859" s="4">
        <v>44066</v>
      </c>
      <c r="J859">
        <v>9</v>
      </c>
      <c r="K859" t="s">
        <v>59</v>
      </c>
      <c r="L859" s="4">
        <v>43952</v>
      </c>
      <c r="M859" s="4">
        <v>44075</v>
      </c>
      <c r="N859">
        <v>1</v>
      </c>
      <c r="O859" t="s">
        <v>79</v>
      </c>
      <c r="P859" t="s">
        <v>241</v>
      </c>
      <c r="Q859">
        <v>1</v>
      </c>
      <c r="R859" t="s">
        <v>86</v>
      </c>
      <c r="S859" t="s">
        <v>1044</v>
      </c>
      <c r="T859" t="s">
        <v>1572</v>
      </c>
      <c r="U859" t="s">
        <v>69</v>
      </c>
      <c r="V859" t="s">
        <v>1548</v>
      </c>
      <c r="W859">
        <v>64.989999999999995</v>
      </c>
      <c r="X859">
        <v>14.99</v>
      </c>
      <c r="Y859">
        <v>1</v>
      </c>
      <c r="Z859" t="s">
        <v>86</v>
      </c>
      <c r="AA859" t="s">
        <v>2350</v>
      </c>
      <c r="AF859" s="4"/>
      <c r="AG859" s="4"/>
      <c r="AH859" t="s">
        <v>79</v>
      </c>
      <c r="AI859" t="s">
        <v>241</v>
      </c>
      <c r="AJ859" t="s">
        <v>86</v>
      </c>
      <c r="AK859" t="s">
        <v>1044</v>
      </c>
      <c r="AL859" t="s">
        <v>1572</v>
      </c>
      <c r="AM859" t="s">
        <v>69</v>
      </c>
      <c r="AN859" t="s">
        <v>1548</v>
      </c>
      <c r="AO859" t="s">
        <v>86</v>
      </c>
      <c r="AP859" t="s">
        <v>2350</v>
      </c>
      <c r="AQ859" t="str">
        <f t="shared" si="14"/>
        <v>627485441007noFemale440669Google Ads439524407564.9914.994764.99114.997</v>
      </c>
      <c r="AR859">
        <f>COUNTIF(AQ$2:AQ859,AQ859)</f>
        <v>1</v>
      </c>
    </row>
    <row r="860" spans="1:44" x14ac:dyDescent="0.25">
      <c r="A860">
        <v>628</v>
      </c>
      <c r="B860">
        <v>45</v>
      </c>
      <c r="C860" s="4">
        <v>44101</v>
      </c>
      <c r="D860">
        <v>1</v>
      </c>
      <c r="E860" t="s">
        <v>39</v>
      </c>
      <c r="F860" t="s">
        <v>50</v>
      </c>
      <c r="G860" t="s">
        <v>56</v>
      </c>
      <c r="H860" t="s">
        <v>58</v>
      </c>
      <c r="I860" s="4">
        <v>43720</v>
      </c>
      <c r="J860">
        <v>1</v>
      </c>
      <c r="K860" t="s">
        <v>61</v>
      </c>
      <c r="L860" s="4">
        <v>43615</v>
      </c>
      <c r="M860" s="4">
        <v>43830</v>
      </c>
      <c r="N860">
        <v>2</v>
      </c>
      <c r="O860" t="s">
        <v>63</v>
      </c>
      <c r="P860" t="s">
        <v>225</v>
      </c>
      <c r="Q860">
        <v>2</v>
      </c>
      <c r="R860" t="s">
        <v>758</v>
      </c>
      <c r="S860" t="s">
        <v>1297</v>
      </c>
      <c r="T860" t="s">
        <v>1814</v>
      </c>
      <c r="U860" t="s">
        <v>85</v>
      </c>
      <c r="V860" t="s">
        <v>2042</v>
      </c>
      <c r="W860">
        <v>50.89</v>
      </c>
      <c r="X860">
        <v>34.97</v>
      </c>
      <c r="Y860">
        <v>2</v>
      </c>
      <c r="Z860" t="s">
        <v>2167</v>
      </c>
      <c r="AA860" t="s">
        <v>2447</v>
      </c>
      <c r="AF860" s="4"/>
      <c r="AG860" s="4"/>
      <c r="AH860" t="s">
        <v>70</v>
      </c>
      <c r="AI860" t="s">
        <v>232</v>
      </c>
      <c r="AJ860" t="s">
        <v>635</v>
      </c>
      <c r="AK860" t="s">
        <v>1183</v>
      </c>
      <c r="AL860" t="s">
        <v>1707</v>
      </c>
      <c r="AM860" t="s">
        <v>69</v>
      </c>
      <c r="AN860" t="s">
        <v>1548</v>
      </c>
      <c r="AO860" t="s">
        <v>673</v>
      </c>
      <c r="AP860" t="s">
        <v>2348</v>
      </c>
      <c r="AQ860" t="str">
        <f t="shared" si="14"/>
        <v>62845441011noFemale437201YouTube436154383050.8934.9758722.99114.9912</v>
      </c>
      <c r="AR860">
        <f>COUNTIF(AQ$2:AQ860,AQ860)</f>
        <v>1</v>
      </c>
    </row>
    <row r="861" spans="1:44" x14ac:dyDescent="0.25">
      <c r="A861">
        <v>628</v>
      </c>
      <c r="B861">
        <v>45</v>
      </c>
      <c r="C861" s="4">
        <v>44101</v>
      </c>
      <c r="D861">
        <v>1</v>
      </c>
      <c r="E861" t="s">
        <v>39</v>
      </c>
      <c r="F861" t="s">
        <v>50</v>
      </c>
      <c r="G861" t="s">
        <v>56</v>
      </c>
      <c r="H861" t="s">
        <v>58</v>
      </c>
      <c r="I861" s="4">
        <v>43720</v>
      </c>
      <c r="J861">
        <v>1</v>
      </c>
      <c r="K861" t="s">
        <v>61</v>
      </c>
      <c r="L861" s="4">
        <v>43615</v>
      </c>
      <c r="M861" s="4">
        <v>43830</v>
      </c>
      <c r="N861">
        <v>2</v>
      </c>
      <c r="O861" t="s">
        <v>63</v>
      </c>
      <c r="P861" t="s">
        <v>225</v>
      </c>
      <c r="Q861">
        <v>2</v>
      </c>
      <c r="R861" t="s">
        <v>758</v>
      </c>
      <c r="S861" t="s">
        <v>1297</v>
      </c>
      <c r="T861" t="s">
        <v>1814</v>
      </c>
      <c r="U861" t="s">
        <v>85</v>
      </c>
      <c r="V861" t="s">
        <v>2042</v>
      </c>
      <c r="W861">
        <v>50.89</v>
      </c>
      <c r="X861">
        <v>34.97</v>
      </c>
      <c r="Y861">
        <v>2</v>
      </c>
      <c r="Z861" t="s">
        <v>2167</v>
      </c>
      <c r="AA861" t="s">
        <v>2447</v>
      </c>
      <c r="AF861" s="4"/>
      <c r="AG861" s="4"/>
      <c r="AH861" t="s">
        <v>79</v>
      </c>
      <c r="AI861" t="s">
        <v>241</v>
      </c>
      <c r="AJ861" t="s">
        <v>634</v>
      </c>
      <c r="AK861" t="s">
        <v>1182</v>
      </c>
      <c r="AL861" t="s">
        <v>1614</v>
      </c>
      <c r="AM861" t="s">
        <v>80</v>
      </c>
      <c r="AN861" t="s">
        <v>1562</v>
      </c>
      <c r="AO861" t="s">
        <v>455</v>
      </c>
      <c r="AP861" t="s">
        <v>2340</v>
      </c>
      <c r="AQ861" t="str">
        <f t="shared" si="14"/>
        <v>62845441011noFemale437201YouTube436154383050.8934.97416413.9529.9915</v>
      </c>
      <c r="AR861">
        <f>COUNTIF(AQ$2:AQ861,AQ861)</f>
        <v>1</v>
      </c>
    </row>
    <row r="862" spans="1:44" x14ac:dyDescent="0.25">
      <c r="A862">
        <v>629</v>
      </c>
      <c r="B862">
        <v>460</v>
      </c>
      <c r="C862" s="4">
        <v>44101</v>
      </c>
      <c r="D862">
        <v>11</v>
      </c>
      <c r="E862" t="s">
        <v>37</v>
      </c>
      <c r="F862" t="s">
        <v>48</v>
      </c>
      <c r="G862" t="s">
        <v>56</v>
      </c>
      <c r="H862" t="s">
        <v>57</v>
      </c>
      <c r="I862" s="4">
        <v>43836</v>
      </c>
      <c r="J862">
        <v>4</v>
      </c>
      <c r="K862" t="s">
        <v>61</v>
      </c>
      <c r="L862" s="4">
        <v>43831</v>
      </c>
      <c r="M862" s="4">
        <v>43861</v>
      </c>
      <c r="N862">
        <v>2</v>
      </c>
      <c r="O862" t="s">
        <v>64</v>
      </c>
      <c r="P862" t="s">
        <v>226</v>
      </c>
      <c r="Q862">
        <v>2</v>
      </c>
      <c r="R862" t="s">
        <v>759</v>
      </c>
      <c r="S862" t="s">
        <v>1298</v>
      </c>
      <c r="T862" t="s">
        <v>1815</v>
      </c>
      <c r="U862" t="s">
        <v>103</v>
      </c>
      <c r="V862" t="s">
        <v>2030</v>
      </c>
      <c r="W862">
        <v>265.95999999999998</v>
      </c>
      <c r="X862">
        <v>64.959999999999994</v>
      </c>
      <c r="Y862">
        <v>2</v>
      </c>
      <c r="Z862" t="s">
        <v>2231</v>
      </c>
      <c r="AA862" t="s">
        <v>2523</v>
      </c>
      <c r="AF862" s="4"/>
      <c r="AG862" s="4"/>
      <c r="AH862" t="s">
        <v>70</v>
      </c>
      <c r="AI862" t="s">
        <v>232</v>
      </c>
      <c r="AJ862" t="s">
        <v>865</v>
      </c>
      <c r="AK862" t="s">
        <v>1402</v>
      </c>
      <c r="AL862" t="s">
        <v>1859</v>
      </c>
      <c r="AM862" t="s">
        <v>69</v>
      </c>
      <c r="AN862" t="s">
        <v>1517</v>
      </c>
      <c r="AO862" t="s">
        <v>640</v>
      </c>
      <c r="AP862" t="s">
        <v>2393</v>
      </c>
      <c r="AQ862" t="str">
        <f t="shared" si="14"/>
        <v>6294604410111noMale438364YouTube4383143861265.9664.96591139.99119.9917</v>
      </c>
      <c r="AR862">
        <f>COUNTIF(AQ$2:AQ862,AQ862)</f>
        <v>1</v>
      </c>
    </row>
    <row r="863" spans="1:44" x14ac:dyDescent="0.25">
      <c r="A863">
        <v>629</v>
      </c>
      <c r="B863">
        <v>460</v>
      </c>
      <c r="C863" s="4">
        <v>44101</v>
      </c>
      <c r="D863">
        <v>11</v>
      </c>
      <c r="E863" t="s">
        <v>37</v>
      </c>
      <c r="F863" t="s">
        <v>48</v>
      </c>
      <c r="G863" t="s">
        <v>56</v>
      </c>
      <c r="H863" t="s">
        <v>57</v>
      </c>
      <c r="I863" s="4">
        <v>43836</v>
      </c>
      <c r="J863">
        <v>4</v>
      </c>
      <c r="K863" t="s">
        <v>61</v>
      </c>
      <c r="L863" s="4">
        <v>43831</v>
      </c>
      <c r="M863" s="4">
        <v>43861</v>
      </c>
      <c r="N863">
        <v>2</v>
      </c>
      <c r="O863" t="s">
        <v>64</v>
      </c>
      <c r="P863" t="s">
        <v>226</v>
      </c>
      <c r="Q863">
        <v>2</v>
      </c>
      <c r="R863" t="s">
        <v>759</v>
      </c>
      <c r="S863" t="s">
        <v>1298</v>
      </c>
      <c r="T863" t="s">
        <v>1815</v>
      </c>
      <c r="U863" t="s">
        <v>103</v>
      </c>
      <c r="V863" t="s">
        <v>2030</v>
      </c>
      <c r="W863">
        <v>265.95999999999998</v>
      </c>
      <c r="X863">
        <v>64.959999999999994</v>
      </c>
      <c r="Y863">
        <v>2</v>
      </c>
      <c r="Z863" t="s">
        <v>2231</v>
      </c>
      <c r="AA863" t="s">
        <v>2523</v>
      </c>
      <c r="AF863" s="4"/>
      <c r="AG863" s="4"/>
      <c r="AH863" t="s">
        <v>84</v>
      </c>
      <c r="AI863" t="s">
        <v>246</v>
      </c>
      <c r="AJ863" t="s">
        <v>426</v>
      </c>
      <c r="AK863" t="s">
        <v>988</v>
      </c>
      <c r="AL863" t="s">
        <v>1521</v>
      </c>
      <c r="AM863" t="s">
        <v>67</v>
      </c>
      <c r="AN863" t="s">
        <v>1548</v>
      </c>
      <c r="AO863" t="s">
        <v>410</v>
      </c>
      <c r="AP863" t="s">
        <v>2359</v>
      </c>
      <c r="AQ863" t="str">
        <f t="shared" si="14"/>
        <v>6294604410111noMale438364YouTube4383143861265.9664.9698041.99314.9920</v>
      </c>
      <c r="AR863">
        <f>COUNTIF(AQ$2:AQ863,AQ863)</f>
        <v>1</v>
      </c>
    </row>
    <row r="864" spans="1:44" x14ac:dyDescent="0.25">
      <c r="A864">
        <v>630</v>
      </c>
      <c r="B864">
        <v>483</v>
      </c>
      <c r="C864" s="4">
        <v>44101</v>
      </c>
      <c r="D864">
        <v>11</v>
      </c>
      <c r="E864" t="s">
        <v>37</v>
      </c>
      <c r="F864" t="s">
        <v>48</v>
      </c>
      <c r="G864" t="s">
        <v>56</v>
      </c>
      <c r="H864" t="s">
        <v>57</v>
      </c>
      <c r="I864" s="4">
        <v>44084</v>
      </c>
      <c r="J864">
        <v>10</v>
      </c>
      <c r="K864" t="s">
        <v>61</v>
      </c>
      <c r="L864" s="4">
        <v>44055</v>
      </c>
      <c r="M864" s="4">
        <v>44196</v>
      </c>
      <c r="N864">
        <v>1</v>
      </c>
      <c r="O864" t="s">
        <v>65</v>
      </c>
      <c r="P864" t="s">
        <v>227</v>
      </c>
      <c r="Q864">
        <v>1</v>
      </c>
      <c r="R864" t="s">
        <v>545</v>
      </c>
      <c r="S864" t="s">
        <v>1106</v>
      </c>
      <c r="T864" t="s">
        <v>1632</v>
      </c>
      <c r="U864" t="s">
        <v>67</v>
      </c>
      <c r="V864" t="s">
        <v>1517</v>
      </c>
      <c r="W864">
        <v>960</v>
      </c>
      <c r="X864">
        <v>59.97</v>
      </c>
      <c r="Y864">
        <v>1</v>
      </c>
      <c r="Z864" t="s">
        <v>431</v>
      </c>
      <c r="AA864" t="s">
        <v>2326</v>
      </c>
      <c r="AF864" s="4"/>
      <c r="AG864" s="4"/>
      <c r="AH864" t="s">
        <v>65</v>
      </c>
      <c r="AI864" t="s">
        <v>227</v>
      </c>
      <c r="AJ864" t="s">
        <v>545</v>
      </c>
      <c r="AK864" t="s">
        <v>1106</v>
      </c>
      <c r="AL864" t="s">
        <v>1632</v>
      </c>
      <c r="AM864" t="s">
        <v>67</v>
      </c>
      <c r="AN864" t="s">
        <v>1517</v>
      </c>
      <c r="AO864" t="s">
        <v>431</v>
      </c>
      <c r="AP864" t="s">
        <v>2326</v>
      </c>
      <c r="AQ864" t="str">
        <f t="shared" si="14"/>
        <v>6304834410111noMale4408410YouTube440554419696059.971042320319.9924</v>
      </c>
      <c r="AR864">
        <f>COUNTIF(AQ$2:AQ864,AQ864)</f>
        <v>1</v>
      </c>
    </row>
    <row r="865" spans="1:44" x14ac:dyDescent="0.25">
      <c r="A865">
        <v>631</v>
      </c>
      <c r="B865">
        <v>251</v>
      </c>
      <c r="C865" s="4">
        <v>44102</v>
      </c>
      <c r="D865">
        <v>10</v>
      </c>
      <c r="E865" t="s">
        <v>42</v>
      </c>
      <c r="F865" t="s">
        <v>53</v>
      </c>
      <c r="G865" t="s">
        <v>56</v>
      </c>
      <c r="H865" t="s">
        <v>58</v>
      </c>
      <c r="I865" s="4">
        <v>43704</v>
      </c>
      <c r="J865">
        <v>2</v>
      </c>
      <c r="K865" t="s">
        <v>60</v>
      </c>
      <c r="L865" s="4">
        <v>43615</v>
      </c>
      <c r="M865" s="4">
        <v>43830</v>
      </c>
      <c r="N865">
        <v>1</v>
      </c>
      <c r="O865" t="s">
        <v>70</v>
      </c>
      <c r="P865" t="s">
        <v>232</v>
      </c>
      <c r="Q865">
        <v>1</v>
      </c>
      <c r="R865" t="s">
        <v>719</v>
      </c>
      <c r="S865" t="s">
        <v>1261</v>
      </c>
      <c r="T865" t="s">
        <v>1779</v>
      </c>
      <c r="U865" t="s">
        <v>69</v>
      </c>
      <c r="V865" t="s">
        <v>1517</v>
      </c>
      <c r="W865">
        <v>95.99</v>
      </c>
      <c r="X865">
        <v>19.989999999999998</v>
      </c>
      <c r="Y865">
        <v>1</v>
      </c>
      <c r="Z865" t="s">
        <v>432</v>
      </c>
      <c r="AA865" t="s">
        <v>2331</v>
      </c>
      <c r="AF865" s="4"/>
      <c r="AG865" s="4"/>
      <c r="AH865" t="s">
        <v>70</v>
      </c>
      <c r="AI865" t="s">
        <v>232</v>
      </c>
      <c r="AJ865" t="s">
        <v>719</v>
      </c>
      <c r="AK865" t="s">
        <v>1261</v>
      </c>
      <c r="AL865" t="s">
        <v>1779</v>
      </c>
      <c r="AM865" t="s">
        <v>69</v>
      </c>
      <c r="AN865" t="s">
        <v>1517</v>
      </c>
      <c r="AO865" t="s">
        <v>432</v>
      </c>
      <c r="AP865" t="s">
        <v>2331</v>
      </c>
      <c r="AQ865" t="str">
        <f t="shared" si="14"/>
        <v>6312514410210noFemale437042Facebook436154383095.9919.99516295.99119.9921</v>
      </c>
      <c r="AR865">
        <f>COUNTIF(AQ$2:AQ865,AQ865)</f>
        <v>1</v>
      </c>
    </row>
    <row r="866" spans="1:44" x14ac:dyDescent="0.25">
      <c r="A866">
        <v>632</v>
      </c>
      <c r="B866">
        <v>421</v>
      </c>
      <c r="C866" s="4">
        <v>44103</v>
      </c>
      <c r="D866">
        <v>10</v>
      </c>
      <c r="E866" t="s">
        <v>42</v>
      </c>
      <c r="F866" t="s">
        <v>53</v>
      </c>
      <c r="G866" t="s">
        <v>56</v>
      </c>
      <c r="H866" t="s">
        <v>58</v>
      </c>
      <c r="I866" s="4">
        <v>43926</v>
      </c>
      <c r="J866">
        <v>7</v>
      </c>
      <c r="K866" t="s">
        <v>61</v>
      </c>
      <c r="L866" s="4">
        <v>43915</v>
      </c>
      <c r="M866" s="4">
        <v>44012</v>
      </c>
      <c r="N866">
        <v>1</v>
      </c>
      <c r="O866" t="s">
        <v>67</v>
      </c>
      <c r="P866" t="s">
        <v>229</v>
      </c>
      <c r="Q866">
        <v>1</v>
      </c>
      <c r="R866" t="s">
        <v>626</v>
      </c>
      <c r="S866" t="s">
        <v>1176</v>
      </c>
      <c r="T866" t="s">
        <v>1701</v>
      </c>
      <c r="U866" t="s">
        <v>80</v>
      </c>
      <c r="V866" t="s">
        <v>1548</v>
      </c>
      <c r="W866">
        <v>21.98</v>
      </c>
      <c r="X866">
        <v>29.98</v>
      </c>
      <c r="Y866">
        <v>1</v>
      </c>
      <c r="Z866" t="s">
        <v>90</v>
      </c>
      <c r="AA866" t="s">
        <v>2328</v>
      </c>
      <c r="AF866" s="4"/>
      <c r="AG866" s="4"/>
      <c r="AH866" t="s">
        <v>67</v>
      </c>
      <c r="AI866" t="s">
        <v>229</v>
      </c>
      <c r="AJ866" t="s">
        <v>626</v>
      </c>
      <c r="AK866" t="s">
        <v>1176</v>
      </c>
      <c r="AL866" t="s">
        <v>1701</v>
      </c>
      <c r="AM866" t="s">
        <v>80</v>
      </c>
      <c r="AN866" t="s">
        <v>1548</v>
      </c>
      <c r="AO866" t="s">
        <v>90</v>
      </c>
      <c r="AP866" t="s">
        <v>2328</v>
      </c>
      <c r="AQ866" t="str">
        <f t="shared" si="14"/>
        <v>6324214410310noFemale439267YouTube439154401221.9829.9837910.99214.996</v>
      </c>
      <c r="AR866">
        <f>COUNTIF(AQ$2:AQ866,AQ866)</f>
        <v>1</v>
      </c>
    </row>
    <row r="867" spans="1:44" x14ac:dyDescent="0.25">
      <c r="A867">
        <v>633</v>
      </c>
      <c r="B867">
        <v>11</v>
      </c>
      <c r="C867" s="4">
        <v>44104</v>
      </c>
      <c r="D867">
        <v>1</v>
      </c>
      <c r="E867" t="s">
        <v>39</v>
      </c>
      <c r="F867" t="s">
        <v>50</v>
      </c>
      <c r="G867" t="s">
        <v>56</v>
      </c>
      <c r="H867" t="s">
        <v>57</v>
      </c>
      <c r="I867" s="4">
        <v>43957</v>
      </c>
      <c r="J867">
        <v>9</v>
      </c>
      <c r="K867" t="s">
        <v>59</v>
      </c>
      <c r="L867" s="4">
        <v>43952</v>
      </c>
      <c r="M867" s="4">
        <v>44075</v>
      </c>
      <c r="N867">
        <v>1</v>
      </c>
      <c r="O867" t="s">
        <v>79</v>
      </c>
      <c r="P867" t="s">
        <v>241</v>
      </c>
      <c r="Q867">
        <v>1</v>
      </c>
      <c r="R867" t="s">
        <v>629</v>
      </c>
      <c r="S867" t="s">
        <v>965</v>
      </c>
      <c r="T867" t="s">
        <v>1703</v>
      </c>
      <c r="U867" t="s">
        <v>69</v>
      </c>
      <c r="V867" t="s">
        <v>1562</v>
      </c>
      <c r="W867">
        <v>119.95</v>
      </c>
      <c r="X867">
        <v>9.99</v>
      </c>
      <c r="Y867">
        <v>1</v>
      </c>
      <c r="Z867" t="s">
        <v>86</v>
      </c>
      <c r="AA867" t="s">
        <v>2350</v>
      </c>
      <c r="AF867" s="4"/>
      <c r="AG867" s="4"/>
      <c r="AH867" t="s">
        <v>79</v>
      </c>
      <c r="AI867" t="s">
        <v>241</v>
      </c>
      <c r="AJ867" t="s">
        <v>629</v>
      </c>
      <c r="AK867" t="s">
        <v>965</v>
      </c>
      <c r="AL867" t="s">
        <v>1703</v>
      </c>
      <c r="AM867" t="s">
        <v>69</v>
      </c>
      <c r="AN867" t="s">
        <v>1562</v>
      </c>
      <c r="AO867" t="s">
        <v>86</v>
      </c>
      <c r="AP867" t="s">
        <v>2350</v>
      </c>
      <c r="AQ867" t="str">
        <f t="shared" si="14"/>
        <v>63311441041noMale439579Google Ads4395244075119.959.99437119.9519.997</v>
      </c>
      <c r="AR867">
        <f>COUNTIF(AQ$2:AQ867,AQ867)</f>
        <v>1</v>
      </c>
    </row>
    <row r="868" spans="1:44" x14ac:dyDescent="0.25">
      <c r="A868">
        <v>634</v>
      </c>
      <c r="B868">
        <v>125</v>
      </c>
      <c r="C868" s="4">
        <v>44104</v>
      </c>
      <c r="D868">
        <v>2</v>
      </c>
      <c r="E868" t="s">
        <v>38</v>
      </c>
      <c r="F868" t="s">
        <v>49</v>
      </c>
      <c r="G868" t="s">
        <v>55</v>
      </c>
      <c r="H868" t="s">
        <v>58</v>
      </c>
      <c r="I868" s="4">
        <v>44031</v>
      </c>
      <c r="J868">
        <v>8</v>
      </c>
      <c r="K868" t="s">
        <v>60</v>
      </c>
      <c r="L868" s="4">
        <v>44000</v>
      </c>
      <c r="M868" s="4">
        <v>44073</v>
      </c>
      <c r="N868">
        <v>1</v>
      </c>
      <c r="O868" t="s">
        <v>80</v>
      </c>
      <c r="P868" t="s">
        <v>242</v>
      </c>
      <c r="Q868">
        <v>1</v>
      </c>
      <c r="R868" t="s">
        <v>558</v>
      </c>
      <c r="S868" t="s">
        <v>1118</v>
      </c>
      <c r="T868" t="s">
        <v>1548</v>
      </c>
      <c r="U868" t="s">
        <v>67</v>
      </c>
      <c r="V868" t="s">
        <v>1548</v>
      </c>
      <c r="W868">
        <v>44.97</v>
      </c>
      <c r="X868">
        <v>44.97</v>
      </c>
      <c r="Y868">
        <v>1</v>
      </c>
      <c r="Z868" t="s">
        <v>79</v>
      </c>
      <c r="AA868" t="s">
        <v>2349</v>
      </c>
      <c r="AF868" s="4"/>
      <c r="AG868" s="4"/>
      <c r="AH868" t="s">
        <v>80</v>
      </c>
      <c r="AI868" t="s">
        <v>242</v>
      </c>
      <c r="AJ868" t="s">
        <v>558</v>
      </c>
      <c r="AK868" t="s">
        <v>1118</v>
      </c>
      <c r="AL868" t="s">
        <v>1548</v>
      </c>
      <c r="AM868" t="s">
        <v>67</v>
      </c>
      <c r="AN868" t="s">
        <v>1548</v>
      </c>
      <c r="AO868" t="s">
        <v>79</v>
      </c>
      <c r="AP868" t="s">
        <v>2349</v>
      </c>
      <c r="AQ868" t="str">
        <f t="shared" si="14"/>
        <v>634125441042yesFemale440318Facebook440004407344.9744.9723414.99314.994</v>
      </c>
      <c r="AR868">
        <f>COUNTIF(AQ$2:AQ868,AQ868)</f>
        <v>1</v>
      </c>
    </row>
    <row r="869" spans="1:44" x14ac:dyDescent="0.25">
      <c r="A869">
        <v>635</v>
      </c>
      <c r="B869">
        <v>118</v>
      </c>
      <c r="C869" s="4">
        <v>44105</v>
      </c>
      <c r="D869">
        <v>6</v>
      </c>
      <c r="E869" t="s">
        <v>33</v>
      </c>
      <c r="F869" t="s">
        <v>44</v>
      </c>
      <c r="G869" t="s">
        <v>55</v>
      </c>
      <c r="H869" t="s">
        <v>58</v>
      </c>
      <c r="I869" s="4">
        <v>43959</v>
      </c>
      <c r="J869">
        <v>9</v>
      </c>
      <c r="K869" t="s">
        <v>59</v>
      </c>
      <c r="L869" s="4">
        <v>43952</v>
      </c>
      <c r="M869" s="4">
        <v>44075</v>
      </c>
      <c r="N869">
        <v>3</v>
      </c>
      <c r="O869" t="s">
        <v>184</v>
      </c>
      <c r="P869" t="s">
        <v>346</v>
      </c>
      <c r="Q869">
        <v>3</v>
      </c>
      <c r="R869" t="s">
        <v>760</v>
      </c>
      <c r="S869" t="s">
        <v>1299</v>
      </c>
      <c r="T869" t="s">
        <v>1816</v>
      </c>
      <c r="U869" t="s">
        <v>2019</v>
      </c>
      <c r="V869" t="s">
        <v>2044</v>
      </c>
      <c r="W869">
        <v>626.34</v>
      </c>
      <c r="X869">
        <v>84.94</v>
      </c>
      <c r="Y869">
        <v>3</v>
      </c>
      <c r="Z869" t="s">
        <v>2232</v>
      </c>
      <c r="AA869" t="s">
        <v>2524</v>
      </c>
      <c r="AF869" s="4"/>
      <c r="AG869" s="4"/>
      <c r="AH869" t="s">
        <v>90</v>
      </c>
      <c r="AI869" t="s">
        <v>252</v>
      </c>
      <c r="AJ869" t="s">
        <v>69</v>
      </c>
      <c r="AK869" t="s">
        <v>1015</v>
      </c>
      <c r="AL869" t="s">
        <v>1545</v>
      </c>
      <c r="AM869" t="s">
        <v>69</v>
      </c>
      <c r="AN869" t="s">
        <v>1562</v>
      </c>
      <c r="AO869" t="s">
        <v>645</v>
      </c>
      <c r="AP869" t="s">
        <v>2347</v>
      </c>
      <c r="AQ869" t="str">
        <f t="shared" si="14"/>
        <v>635118441056yesFemale439599Google Ads4395244075626.3484.946194.9919.9913</v>
      </c>
      <c r="AR869">
        <f>COUNTIF(AQ$2:AQ869,AQ869)</f>
        <v>1</v>
      </c>
    </row>
    <row r="870" spans="1:44" x14ac:dyDescent="0.25">
      <c r="A870">
        <v>635</v>
      </c>
      <c r="B870">
        <v>118</v>
      </c>
      <c r="C870" s="4">
        <v>44105</v>
      </c>
      <c r="D870">
        <v>6</v>
      </c>
      <c r="E870" t="s">
        <v>33</v>
      </c>
      <c r="F870" t="s">
        <v>44</v>
      </c>
      <c r="G870" t="s">
        <v>55</v>
      </c>
      <c r="H870" t="s">
        <v>58</v>
      </c>
      <c r="I870" s="4">
        <v>43959</v>
      </c>
      <c r="J870">
        <v>9</v>
      </c>
      <c r="K870" t="s">
        <v>59</v>
      </c>
      <c r="L870" s="4">
        <v>43952</v>
      </c>
      <c r="M870" s="4">
        <v>44075</v>
      </c>
      <c r="N870">
        <v>3</v>
      </c>
      <c r="O870" t="s">
        <v>184</v>
      </c>
      <c r="P870" t="s">
        <v>346</v>
      </c>
      <c r="Q870">
        <v>3</v>
      </c>
      <c r="R870" t="s">
        <v>760</v>
      </c>
      <c r="S870" t="s">
        <v>1299</v>
      </c>
      <c r="T870" t="s">
        <v>1816</v>
      </c>
      <c r="U870" t="s">
        <v>2019</v>
      </c>
      <c r="V870" t="s">
        <v>2044</v>
      </c>
      <c r="W870">
        <v>626.34</v>
      </c>
      <c r="X870">
        <v>84.94</v>
      </c>
      <c r="Y870">
        <v>3</v>
      </c>
      <c r="Z870" t="s">
        <v>2232</v>
      </c>
      <c r="AA870" t="s">
        <v>2524</v>
      </c>
      <c r="AF870" s="4"/>
      <c r="AG870" s="4"/>
      <c r="AH870" t="s">
        <v>67</v>
      </c>
      <c r="AI870" t="s">
        <v>229</v>
      </c>
      <c r="AJ870" t="s">
        <v>805</v>
      </c>
      <c r="AK870" t="s">
        <v>1342</v>
      </c>
      <c r="AL870" t="s">
        <v>1859</v>
      </c>
      <c r="AM870" t="s">
        <v>67</v>
      </c>
      <c r="AN870" t="s">
        <v>1548</v>
      </c>
      <c r="AO870" t="s">
        <v>872</v>
      </c>
      <c r="AP870" t="s">
        <v>2388</v>
      </c>
      <c r="AQ870" t="str">
        <f t="shared" si="14"/>
        <v>635118441056yesFemale439599Google Ads4395244075626.3484.943139139.99314.9919</v>
      </c>
      <c r="AR870">
        <f>COUNTIF(AQ$2:AQ870,AQ870)</f>
        <v>1</v>
      </c>
    </row>
    <row r="871" spans="1:44" x14ac:dyDescent="0.25">
      <c r="A871">
        <v>635</v>
      </c>
      <c r="B871">
        <v>118</v>
      </c>
      <c r="C871" s="4">
        <v>44105</v>
      </c>
      <c r="D871">
        <v>6</v>
      </c>
      <c r="E871" t="s">
        <v>33</v>
      </c>
      <c r="F871" t="s">
        <v>44</v>
      </c>
      <c r="G871" t="s">
        <v>55</v>
      </c>
      <c r="H871" t="s">
        <v>58</v>
      </c>
      <c r="I871" s="4">
        <v>43959</v>
      </c>
      <c r="J871">
        <v>9</v>
      </c>
      <c r="K871" t="s">
        <v>59</v>
      </c>
      <c r="L871" s="4">
        <v>43952</v>
      </c>
      <c r="M871" s="4">
        <v>44075</v>
      </c>
      <c r="N871">
        <v>3</v>
      </c>
      <c r="O871" t="s">
        <v>184</v>
      </c>
      <c r="P871" t="s">
        <v>346</v>
      </c>
      <c r="Q871">
        <v>3</v>
      </c>
      <c r="R871" t="s">
        <v>760</v>
      </c>
      <c r="S871" t="s">
        <v>1299</v>
      </c>
      <c r="T871" t="s">
        <v>1816</v>
      </c>
      <c r="U871" t="s">
        <v>2019</v>
      </c>
      <c r="V871" t="s">
        <v>2044</v>
      </c>
      <c r="W871">
        <v>626.34</v>
      </c>
      <c r="X871">
        <v>84.94</v>
      </c>
      <c r="Y871">
        <v>3</v>
      </c>
      <c r="Z871" t="s">
        <v>2232</v>
      </c>
      <c r="AA871" t="s">
        <v>2524</v>
      </c>
      <c r="AF871" s="4"/>
      <c r="AG871" s="4"/>
      <c r="AH871" t="s">
        <v>79</v>
      </c>
      <c r="AI871" t="s">
        <v>241</v>
      </c>
      <c r="AJ871" t="s">
        <v>521</v>
      </c>
      <c r="AK871" t="s">
        <v>1078</v>
      </c>
      <c r="AL871" t="s">
        <v>1611</v>
      </c>
      <c r="AM871" t="s">
        <v>80</v>
      </c>
      <c r="AN871" t="s">
        <v>1548</v>
      </c>
      <c r="AO871" t="s">
        <v>455</v>
      </c>
      <c r="AP871" t="s">
        <v>2340</v>
      </c>
      <c r="AQ871" t="str">
        <f t="shared" si="14"/>
        <v>635118441056yesFemale439599Google Ads4395244075626.3484.94414555.69214.9915</v>
      </c>
      <c r="AR871">
        <f>COUNTIF(AQ$2:AQ871,AQ871)</f>
        <v>1</v>
      </c>
    </row>
    <row r="872" spans="1:44" x14ac:dyDescent="0.25">
      <c r="A872">
        <v>636</v>
      </c>
      <c r="B872">
        <v>180</v>
      </c>
      <c r="C872" s="4">
        <v>44105</v>
      </c>
      <c r="D872">
        <v>6</v>
      </c>
      <c r="E872" t="s">
        <v>33</v>
      </c>
      <c r="F872" t="s">
        <v>44</v>
      </c>
      <c r="G872" t="s">
        <v>55</v>
      </c>
      <c r="H872" t="s">
        <v>58</v>
      </c>
      <c r="I872" s="4">
        <v>43656</v>
      </c>
      <c r="J872">
        <v>2</v>
      </c>
      <c r="K872" t="s">
        <v>60</v>
      </c>
      <c r="L872" s="4">
        <v>43615</v>
      </c>
      <c r="M872" s="4">
        <v>43830</v>
      </c>
      <c r="N872">
        <v>2</v>
      </c>
      <c r="O872" t="s">
        <v>104</v>
      </c>
      <c r="P872" t="s">
        <v>266</v>
      </c>
      <c r="Q872">
        <v>2</v>
      </c>
      <c r="R872" t="s">
        <v>761</v>
      </c>
      <c r="S872" t="s">
        <v>1300</v>
      </c>
      <c r="T872" t="s">
        <v>1817</v>
      </c>
      <c r="U872" t="s">
        <v>109</v>
      </c>
      <c r="V872" t="s">
        <v>2031</v>
      </c>
      <c r="W872">
        <v>243.92</v>
      </c>
      <c r="X872">
        <v>69.959999999999994</v>
      </c>
      <c r="Y872">
        <v>2</v>
      </c>
      <c r="Z872" t="s">
        <v>2233</v>
      </c>
      <c r="AA872" t="s">
        <v>2525</v>
      </c>
      <c r="AF872" s="4"/>
      <c r="AG872" s="4"/>
      <c r="AH872" t="s">
        <v>80</v>
      </c>
      <c r="AI872" t="s">
        <v>242</v>
      </c>
      <c r="AJ872" t="s">
        <v>619</v>
      </c>
      <c r="AK872" t="s">
        <v>1016</v>
      </c>
      <c r="AL872" t="s">
        <v>1695</v>
      </c>
      <c r="AM872" t="s">
        <v>67</v>
      </c>
      <c r="AN872" t="s">
        <v>1548</v>
      </c>
      <c r="AO872" t="s">
        <v>70</v>
      </c>
      <c r="AP872" t="s">
        <v>2341</v>
      </c>
      <c r="AQ872" t="str">
        <f t="shared" si="14"/>
        <v>636180441056yesFemale436562Facebook4361543830243.9269.9622761.99314.995</v>
      </c>
      <c r="AR872">
        <f>COUNTIF(AQ$2:AQ872,AQ872)</f>
        <v>1</v>
      </c>
    </row>
    <row r="873" spans="1:44" x14ac:dyDescent="0.25">
      <c r="A873">
        <v>636</v>
      </c>
      <c r="B873">
        <v>180</v>
      </c>
      <c r="C873" s="4">
        <v>44105</v>
      </c>
      <c r="D873">
        <v>6</v>
      </c>
      <c r="E873" t="s">
        <v>33</v>
      </c>
      <c r="F873" t="s">
        <v>44</v>
      </c>
      <c r="G873" t="s">
        <v>55</v>
      </c>
      <c r="H873" t="s">
        <v>58</v>
      </c>
      <c r="I873" s="4">
        <v>43656</v>
      </c>
      <c r="J873">
        <v>2</v>
      </c>
      <c r="K873" t="s">
        <v>60</v>
      </c>
      <c r="L873" s="4">
        <v>43615</v>
      </c>
      <c r="M873" s="4">
        <v>43830</v>
      </c>
      <c r="N873">
        <v>2</v>
      </c>
      <c r="O873" t="s">
        <v>104</v>
      </c>
      <c r="P873" t="s">
        <v>266</v>
      </c>
      <c r="Q873">
        <v>2</v>
      </c>
      <c r="R873" t="s">
        <v>761</v>
      </c>
      <c r="S873" t="s">
        <v>1300</v>
      </c>
      <c r="T873" t="s">
        <v>1817</v>
      </c>
      <c r="U873" t="s">
        <v>109</v>
      </c>
      <c r="V873" t="s">
        <v>2031</v>
      </c>
      <c r="W873">
        <v>243.92</v>
      </c>
      <c r="X873">
        <v>69.959999999999994</v>
      </c>
      <c r="Y873">
        <v>2</v>
      </c>
      <c r="Z873" t="s">
        <v>2233</v>
      </c>
      <c r="AA873" t="s">
        <v>2525</v>
      </c>
      <c r="AF873" s="4"/>
      <c r="AG873" s="4"/>
      <c r="AH873" t="s">
        <v>86</v>
      </c>
      <c r="AI873" t="s">
        <v>248</v>
      </c>
      <c r="AJ873" t="s">
        <v>419</v>
      </c>
      <c r="AK873" t="s">
        <v>981</v>
      </c>
      <c r="AL873" t="s">
        <v>1514</v>
      </c>
      <c r="AM873" t="s">
        <v>69</v>
      </c>
      <c r="AN873" t="s">
        <v>1577</v>
      </c>
      <c r="AO873" t="s">
        <v>547</v>
      </c>
      <c r="AP873" t="s">
        <v>2354</v>
      </c>
      <c r="AQ873" t="str">
        <f t="shared" si="14"/>
        <v>636180441056yesFemale436562Facebook4361543830243.9269.96713057.95124.9914</v>
      </c>
      <c r="AR873">
        <f>COUNTIF(AQ$2:AQ873,AQ873)</f>
        <v>1</v>
      </c>
    </row>
    <row r="874" spans="1:44" x14ac:dyDescent="0.25">
      <c r="A874">
        <v>637</v>
      </c>
      <c r="B874">
        <v>311</v>
      </c>
      <c r="C874" s="4">
        <v>44105</v>
      </c>
      <c r="D874">
        <v>7</v>
      </c>
      <c r="E874" t="s">
        <v>35</v>
      </c>
      <c r="F874" t="s">
        <v>46</v>
      </c>
      <c r="G874" t="s">
        <v>56</v>
      </c>
      <c r="H874" t="s">
        <v>57</v>
      </c>
      <c r="I874" s="4">
        <v>43961</v>
      </c>
      <c r="J874">
        <v>9</v>
      </c>
      <c r="K874" t="s">
        <v>59</v>
      </c>
      <c r="L874" s="4">
        <v>43952</v>
      </c>
      <c r="M874" s="4">
        <v>44075</v>
      </c>
      <c r="N874">
        <v>2</v>
      </c>
      <c r="O874" t="s">
        <v>66</v>
      </c>
      <c r="P874" t="s">
        <v>228</v>
      </c>
      <c r="Q874">
        <v>2</v>
      </c>
      <c r="R874" t="s">
        <v>762</v>
      </c>
      <c r="S874" t="s">
        <v>1301</v>
      </c>
      <c r="T874" t="s">
        <v>1818</v>
      </c>
      <c r="U874" t="s">
        <v>88</v>
      </c>
      <c r="V874" t="s">
        <v>2030</v>
      </c>
      <c r="W874">
        <v>311.98</v>
      </c>
      <c r="X874">
        <v>69.959999999999994</v>
      </c>
      <c r="Y874">
        <v>2</v>
      </c>
      <c r="Z874" t="s">
        <v>2082</v>
      </c>
      <c r="AA874" t="s">
        <v>2327</v>
      </c>
      <c r="AF874" s="4"/>
      <c r="AG874" s="4"/>
      <c r="AH874" t="s">
        <v>70</v>
      </c>
      <c r="AI874" t="s">
        <v>232</v>
      </c>
      <c r="AJ874" t="s">
        <v>753</v>
      </c>
      <c r="AK874" t="s">
        <v>1077</v>
      </c>
      <c r="AL874" t="s">
        <v>598</v>
      </c>
      <c r="AM874" t="s">
        <v>80</v>
      </c>
      <c r="AN874" t="s">
        <v>1517</v>
      </c>
      <c r="AO874" t="s">
        <v>673</v>
      </c>
      <c r="AP874" t="s">
        <v>2348</v>
      </c>
      <c r="AQ874" t="str">
        <f t="shared" si="14"/>
        <v>637311441057noMale439619Google Ads4395244075311.9869.96513235219.9912</v>
      </c>
      <c r="AR874">
        <f>COUNTIF(AQ$2:AQ874,AQ874)</f>
        <v>1</v>
      </c>
    </row>
    <row r="875" spans="1:44" x14ac:dyDescent="0.25">
      <c r="A875">
        <v>637</v>
      </c>
      <c r="B875">
        <v>311</v>
      </c>
      <c r="C875" s="4">
        <v>44105</v>
      </c>
      <c r="D875">
        <v>7</v>
      </c>
      <c r="E875" t="s">
        <v>35</v>
      </c>
      <c r="F875" t="s">
        <v>46</v>
      </c>
      <c r="G875" t="s">
        <v>56</v>
      </c>
      <c r="H875" t="s">
        <v>57</v>
      </c>
      <c r="I875" s="4">
        <v>43961</v>
      </c>
      <c r="J875">
        <v>9</v>
      </c>
      <c r="K875" t="s">
        <v>59</v>
      </c>
      <c r="L875" s="4">
        <v>43952</v>
      </c>
      <c r="M875" s="4">
        <v>44075</v>
      </c>
      <c r="N875">
        <v>2</v>
      </c>
      <c r="O875" t="s">
        <v>66</v>
      </c>
      <c r="P875" t="s">
        <v>228</v>
      </c>
      <c r="Q875">
        <v>2</v>
      </c>
      <c r="R875" t="s">
        <v>762</v>
      </c>
      <c r="S875" t="s">
        <v>1301</v>
      </c>
      <c r="T875" t="s">
        <v>1818</v>
      </c>
      <c r="U875" t="s">
        <v>88</v>
      </c>
      <c r="V875" t="s">
        <v>2030</v>
      </c>
      <c r="W875">
        <v>311.98</v>
      </c>
      <c r="X875">
        <v>69.959999999999994</v>
      </c>
      <c r="Y875">
        <v>2</v>
      </c>
      <c r="Z875" t="s">
        <v>2082</v>
      </c>
      <c r="AA875" t="s">
        <v>2327</v>
      </c>
      <c r="AF875" s="4"/>
      <c r="AG875" s="4"/>
      <c r="AH875" t="s">
        <v>80</v>
      </c>
      <c r="AI875" t="s">
        <v>242</v>
      </c>
      <c r="AJ875" t="s">
        <v>620</v>
      </c>
      <c r="AK875" t="s">
        <v>1170</v>
      </c>
      <c r="AL875" t="s">
        <v>1696</v>
      </c>
      <c r="AM875" t="s">
        <v>80</v>
      </c>
      <c r="AN875" t="s">
        <v>1548</v>
      </c>
      <c r="AO875" t="s">
        <v>79</v>
      </c>
      <c r="AP875" t="s">
        <v>2349</v>
      </c>
      <c r="AQ875" t="str">
        <f t="shared" si="14"/>
        <v>637311441057noMale439619Google Ads4395244075311.9869.96292120.99214.994</v>
      </c>
      <c r="AR875">
        <f>COUNTIF(AQ$2:AQ875,AQ875)</f>
        <v>1</v>
      </c>
    </row>
    <row r="876" spans="1:44" x14ac:dyDescent="0.25">
      <c r="A876">
        <v>638</v>
      </c>
      <c r="B876">
        <v>60</v>
      </c>
      <c r="C876" s="4">
        <v>44106</v>
      </c>
      <c r="D876">
        <v>4</v>
      </c>
      <c r="E876" t="s">
        <v>40</v>
      </c>
      <c r="F876" t="s">
        <v>51</v>
      </c>
      <c r="G876" t="s">
        <v>55</v>
      </c>
      <c r="H876" t="s">
        <v>57</v>
      </c>
      <c r="I876" s="4">
        <v>43713</v>
      </c>
      <c r="J876">
        <v>3</v>
      </c>
      <c r="K876" t="s">
        <v>59</v>
      </c>
      <c r="L876" s="4">
        <v>43615</v>
      </c>
      <c r="M876" s="4">
        <v>43830</v>
      </c>
      <c r="N876">
        <v>2</v>
      </c>
      <c r="O876" t="s">
        <v>66</v>
      </c>
      <c r="P876" t="s">
        <v>228</v>
      </c>
      <c r="Q876">
        <v>2</v>
      </c>
      <c r="R876" t="s">
        <v>763</v>
      </c>
      <c r="S876" t="s">
        <v>1302</v>
      </c>
      <c r="T876" t="s">
        <v>1819</v>
      </c>
      <c r="U876" t="s">
        <v>88</v>
      </c>
      <c r="V876" t="s">
        <v>2030</v>
      </c>
      <c r="W876">
        <v>37.96</v>
      </c>
      <c r="X876">
        <v>69.959999999999994</v>
      </c>
      <c r="Y876">
        <v>2</v>
      </c>
      <c r="Z876" t="s">
        <v>2185</v>
      </c>
      <c r="AA876" t="s">
        <v>2467</v>
      </c>
      <c r="AF876" s="4"/>
      <c r="AG876" s="4"/>
      <c r="AH876" t="s">
        <v>70</v>
      </c>
      <c r="AI876" t="s">
        <v>232</v>
      </c>
      <c r="AJ876" t="s">
        <v>394</v>
      </c>
      <c r="AK876" t="s">
        <v>956</v>
      </c>
      <c r="AL876" t="s">
        <v>1490</v>
      </c>
      <c r="AM876" t="s">
        <v>80</v>
      </c>
      <c r="AN876" t="s">
        <v>1517</v>
      </c>
      <c r="AO876" t="s">
        <v>432</v>
      </c>
      <c r="AP876" t="s">
        <v>2331</v>
      </c>
      <c r="AQ876" t="str">
        <f t="shared" si="14"/>
        <v>63860441064yesMale437133Google Ads436154383037.9669.965318.99219.9921</v>
      </c>
      <c r="AR876">
        <f>COUNTIF(AQ$2:AQ876,AQ876)</f>
        <v>1</v>
      </c>
    </row>
    <row r="877" spans="1:44" x14ac:dyDescent="0.25">
      <c r="A877">
        <v>638</v>
      </c>
      <c r="B877">
        <v>60</v>
      </c>
      <c r="C877" s="4">
        <v>44106</v>
      </c>
      <c r="D877">
        <v>4</v>
      </c>
      <c r="E877" t="s">
        <v>40</v>
      </c>
      <c r="F877" t="s">
        <v>51</v>
      </c>
      <c r="G877" t="s">
        <v>55</v>
      </c>
      <c r="H877" t="s">
        <v>57</v>
      </c>
      <c r="I877" s="4">
        <v>43713</v>
      </c>
      <c r="J877">
        <v>3</v>
      </c>
      <c r="K877" t="s">
        <v>59</v>
      </c>
      <c r="L877" s="4">
        <v>43615</v>
      </c>
      <c r="M877" s="4">
        <v>43830</v>
      </c>
      <c r="N877">
        <v>2</v>
      </c>
      <c r="O877" t="s">
        <v>66</v>
      </c>
      <c r="P877" t="s">
        <v>228</v>
      </c>
      <c r="Q877">
        <v>2</v>
      </c>
      <c r="R877" t="s">
        <v>763</v>
      </c>
      <c r="S877" t="s">
        <v>1302</v>
      </c>
      <c r="T877" t="s">
        <v>1819</v>
      </c>
      <c r="U877" t="s">
        <v>88</v>
      </c>
      <c r="V877" t="s">
        <v>2030</v>
      </c>
      <c r="W877">
        <v>37.96</v>
      </c>
      <c r="X877">
        <v>69.959999999999994</v>
      </c>
      <c r="Y877">
        <v>2</v>
      </c>
      <c r="Z877" t="s">
        <v>2185</v>
      </c>
      <c r="AA877" t="s">
        <v>2467</v>
      </c>
      <c r="AF877" s="4"/>
      <c r="AG877" s="4"/>
      <c r="AH877" t="s">
        <v>80</v>
      </c>
      <c r="AI877" t="s">
        <v>242</v>
      </c>
      <c r="AJ877" t="s">
        <v>469</v>
      </c>
      <c r="AK877" t="s">
        <v>1032</v>
      </c>
      <c r="AL877" t="s">
        <v>1562</v>
      </c>
      <c r="AM877" t="s">
        <v>80</v>
      </c>
      <c r="AN877" t="s">
        <v>1548</v>
      </c>
      <c r="AO877" t="s">
        <v>70</v>
      </c>
      <c r="AP877" t="s">
        <v>2341</v>
      </c>
      <c r="AQ877" t="str">
        <f t="shared" si="14"/>
        <v>63860441064yesMale437133Google Ads436154383037.9669.962239.99214.995</v>
      </c>
      <c r="AR877">
        <f>COUNTIF(AQ$2:AQ877,AQ877)</f>
        <v>1</v>
      </c>
    </row>
    <row r="878" spans="1:44" x14ac:dyDescent="0.25">
      <c r="A878">
        <v>639</v>
      </c>
      <c r="B878">
        <v>96</v>
      </c>
      <c r="C878" s="4">
        <v>44106</v>
      </c>
      <c r="D878">
        <v>5</v>
      </c>
      <c r="E878" t="s">
        <v>36</v>
      </c>
      <c r="F878" t="s">
        <v>47</v>
      </c>
      <c r="G878" t="s">
        <v>55</v>
      </c>
      <c r="H878" t="s">
        <v>57</v>
      </c>
      <c r="I878" s="4">
        <v>43907</v>
      </c>
      <c r="J878">
        <v>5</v>
      </c>
      <c r="K878" t="s">
        <v>60</v>
      </c>
      <c r="L878" s="4">
        <v>43831</v>
      </c>
      <c r="M878" s="4">
        <v>43921</v>
      </c>
      <c r="N878">
        <v>1</v>
      </c>
      <c r="O878" t="s">
        <v>159</v>
      </c>
      <c r="P878" t="s">
        <v>321</v>
      </c>
      <c r="Q878">
        <v>1</v>
      </c>
      <c r="R878" t="s">
        <v>764</v>
      </c>
      <c r="S878" t="s">
        <v>1303</v>
      </c>
      <c r="T878" t="s">
        <v>1820</v>
      </c>
      <c r="U878" t="s">
        <v>88</v>
      </c>
      <c r="V878" t="s">
        <v>1585</v>
      </c>
      <c r="W878">
        <v>51.96</v>
      </c>
      <c r="X878">
        <v>79.959999999999994</v>
      </c>
      <c r="Y878">
        <v>1</v>
      </c>
      <c r="Z878" t="s">
        <v>552</v>
      </c>
      <c r="AA878" t="s">
        <v>2526</v>
      </c>
      <c r="AF878" s="4"/>
      <c r="AG878" s="4"/>
      <c r="AH878" t="s">
        <v>70</v>
      </c>
      <c r="AI878" t="s">
        <v>232</v>
      </c>
      <c r="AJ878" t="s">
        <v>591</v>
      </c>
      <c r="AK878" t="s">
        <v>1147</v>
      </c>
      <c r="AL878" t="s">
        <v>1610</v>
      </c>
      <c r="AM878" t="s">
        <v>80</v>
      </c>
      <c r="AN878" t="s">
        <v>1517</v>
      </c>
      <c r="AO878" t="s">
        <v>640</v>
      </c>
      <c r="AP878" t="s">
        <v>2393</v>
      </c>
      <c r="AQ878" t="str">
        <f t="shared" si="14"/>
        <v>63996441065yesMale439075Facebook438314392151.9679.9654412.99219.9917</v>
      </c>
      <c r="AR878">
        <f>COUNTIF(AQ$2:AQ878,AQ878)</f>
        <v>1</v>
      </c>
    </row>
    <row r="879" spans="1:44" x14ac:dyDescent="0.25">
      <c r="A879">
        <v>640</v>
      </c>
      <c r="B879">
        <v>184</v>
      </c>
      <c r="C879" s="4">
        <v>44107</v>
      </c>
      <c r="D879">
        <v>3</v>
      </c>
      <c r="E879" t="s">
        <v>34</v>
      </c>
      <c r="F879" t="s">
        <v>45</v>
      </c>
      <c r="G879" t="s">
        <v>55</v>
      </c>
      <c r="H879" t="s">
        <v>58</v>
      </c>
      <c r="I879" s="4">
        <v>43725</v>
      </c>
      <c r="J879">
        <v>3</v>
      </c>
      <c r="K879" t="s">
        <v>59</v>
      </c>
      <c r="L879" s="4">
        <v>43615</v>
      </c>
      <c r="M879" s="4">
        <v>43830</v>
      </c>
      <c r="N879">
        <v>2</v>
      </c>
      <c r="O879" t="s">
        <v>87</v>
      </c>
      <c r="P879" t="s">
        <v>249</v>
      </c>
      <c r="Q879">
        <v>2</v>
      </c>
      <c r="R879" t="s">
        <v>765</v>
      </c>
      <c r="S879" t="s">
        <v>1304</v>
      </c>
      <c r="T879" t="s">
        <v>1821</v>
      </c>
      <c r="U879" t="s">
        <v>110</v>
      </c>
      <c r="V879" t="s">
        <v>2038</v>
      </c>
      <c r="W879">
        <v>496.62</v>
      </c>
      <c r="X879">
        <v>104.94</v>
      </c>
      <c r="Y879">
        <v>2</v>
      </c>
      <c r="Z879" t="s">
        <v>2111</v>
      </c>
      <c r="AA879" t="s">
        <v>2382</v>
      </c>
      <c r="AF879" s="4"/>
      <c r="AG879" s="4"/>
      <c r="AH879" t="s">
        <v>79</v>
      </c>
      <c r="AI879" t="s">
        <v>241</v>
      </c>
      <c r="AJ879" t="s">
        <v>500</v>
      </c>
      <c r="AK879" t="s">
        <v>1063</v>
      </c>
      <c r="AL879" t="s">
        <v>1591</v>
      </c>
      <c r="AM879" t="s">
        <v>67</v>
      </c>
      <c r="AN879" t="s">
        <v>1548</v>
      </c>
      <c r="AO879" t="s">
        <v>455</v>
      </c>
      <c r="AP879" t="s">
        <v>2340</v>
      </c>
      <c r="AQ879" t="str">
        <f t="shared" si="14"/>
        <v>640184441073yesFemale437253Google Ads4361543830496.62104.94416383.95314.9915</v>
      </c>
      <c r="AR879">
        <f>COUNTIF(AQ$2:AQ879,AQ879)</f>
        <v>1</v>
      </c>
    </row>
    <row r="880" spans="1:44" x14ac:dyDescent="0.25">
      <c r="A880">
        <v>640</v>
      </c>
      <c r="B880">
        <v>184</v>
      </c>
      <c r="C880" s="4">
        <v>44107</v>
      </c>
      <c r="D880">
        <v>3</v>
      </c>
      <c r="E880" t="s">
        <v>34</v>
      </c>
      <c r="F880" t="s">
        <v>45</v>
      </c>
      <c r="G880" t="s">
        <v>55</v>
      </c>
      <c r="H880" t="s">
        <v>58</v>
      </c>
      <c r="I880" s="4">
        <v>43725</v>
      </c>
      <c r="J880">
        <v>3</v>
      </c>
      <c r="K880" t="s">
        <v>59</v>
      </c>
      <c r="L880" s="4">
        <v>43615</v>
      </c>
      <c r="M880" s="4">
        <v>43830</v>
      </c>
      <c r="N880">
        <v>2</v>
      </c>
      <c r="O880" t="s">
        <v>87</v>
      </c>
      <c r="P880" t="s">
        <v>249</v>
      </c>
      <c r="Q880">
        <v>2</v>
      </c>
      <c r="R880" t="s">
        <v>765</v>
      </c>
      <c r="S880" t="s">
        <v>1304</v>
      </c>
      <c r="T880" t="s">
        <v>1821</v>
      </c>
      <c r="U880" t="s">
        <v>110</v>
      </c>
      <c r="V880" t="s">
        <v>2038</v>
      </c>
      <c r="W880">
        <v>496.62</v>
      </c>
      <c r="X880">
        <v>104.94</v>
      </c>
      <c r="Y880">
        <v>2</v>
      </c>
      <c r="Z880" t="s">
        <v>2111</v>
      </c>
      <c r="AA880" t="s">
        <v>2382</v>
      </c>
      <c r="AF880" s="4"/>
      <c r="AG880" s="4"/>
      <c r="AH880" t="s">
        <v>70</v>
      </c>
      <c r="AI880" t="s">
        <v>232</v>
      </c>
      <c r="AJ880" t="s">
        <v>728</v>
      </c>
      <c r="AK880" t="s">
        <v>1178</v>
      </c>
      <c r="AL880" t="s">
        <v>1787</v>
      </c>
      <c r="AM880" t="s">
        <v>67</v>
      </c>
      <c r="AN880" t="s">
        <v>1517</v>
      </c>
      <c r="AO880" t="s">
        <v>673</v>
      </c>
      <c r="AP880" t="s">
        <v>2348</v>
      </c>
      <c r="AQ880" t="str">
        <f t="shared" si="14"/>
        <v>640184441073yesFemale437253Google Ads4361543830496.62104.9455581.59319.9912</v>
      </c>
      <c r="AR880">
        <f>COUNTIF(AQ$2:AQ880,AQ880)</f>
        <v>1</v>
      </c>
    </row>
    <row r="881" spans="1:44" x14ac:dyDescent="0.25">
      <c r="A881">
        <v>641</v>
      </c>
      <c r="B881">
        <v>446</v>
      </c>
      <c r="C881" s="4">
        <v>44108</v>
      </c>
      <c r="D881">
        <v>7</v>
      </c>
      <c r="E881" t="s">
        <v>35</v>
      </c>
      <c r="F881" t="s">
        <v>46</v>
      </c>
      <c r="G881" t="s">
        <v>55</v>
      </c>
      <c r="H881" t="s">
        <v>57</v>
      </c>
      <c r="I881" s="4">
        <v>44051</v>
      </c>
      <c r="J881">
        <v>9</v>
      </c>
      <c r="K881" t="s">
        <v>59</v>
      </c>
      <c r="L881" s="4">
        <v>43952</v>
      </c>
      <c r="M881" s="4">
        <v>44075</v>
      </c>
      <c r="N881">
        <v>2</v>
      </c>
      <c r="O881" t="s">
        <v>183</v>
      </c>
      <c r="P881" t="s">
        <v>345</v>
      </c>
      <c r="Q881">
        <v>2</v>
      </c>
      <c r="R881" t="s">
        <v>766</v>
      </c>
      <c r="S881" t="s">
        <v>1305</v>
      </c>
      <c r="T881" t="s">
        <v>1822</v>
      </c>
      <c r="U881" t="s">
        <v>88</v>
      </c>
      <c r="V881" t="s">
        <v>2038</v>
      </c>
      <c r="W881">
        <v>193.96</v>
      </c>
      <c r="X881">
        <v>69.959999999999994</v>
      </c>
      <c r="Y881">
        <v>2</v>
      </c>
      <c r="Z881" t="s">
        <v>2234</v>
      </c>
      <c r="AA881" t="s">
        <v>2527</v>
      </c>
      <c r="AF881" s="4"/>
      <c r="AG881" s="4"/>
      <c r="AH881" t="s">
        <v>67</v>
      </c>
      <c r="AI881" t="s">
        <v>229</v>
      </c>
      <c r="AJ881" t="s">
        <v>445</v>
      </c>
      <c r="AK881" t="s">
        <v>1007</v>
      </c>
      <c r="AL881" t="s">
        <v>1533</v>
      </c>
      <c r="AM881" t="s">
        <v>80</v>
      </c>
      <c r="AN881" t="s">
        <v>1548</v>
      </c>
      <c r="AO881" t="s">
        <v>79</v>
      </c>
      <c r="AP881" t="s">
        <v>2349</v>
      </c>
      <c r="AQ881" t="str">
        <f t="shared" si="14"/>
        <v>641446441087yesMale440519Google Ads4395244075193.9669.96310459.99214.994</v>
      </c>
      <c r="AR881">
        <f>COUNTIF(AQ$2:AQ881,AQ881)</f>
        <v>1</v>
      </c>
    </row>
    <row r="882" spans="1:44" x14ac:dyDescent="0.25">
      <c r="A882">
        <v>641</v>
      </c>
      <c r="B882">
        <v>446</v>
      </c>
      <c r="C882" s="4">
        <v>44108</v>
      </c>
      <c r="D882">
        <v>7</v>
      </c>
      <c r="E882" t="s">
        <v>35</v>
      </c>
      <c r="F882" t="s">
        <v>46</v>
      </c>
      <c r="G882" t="s">
        <v>55</v>
      </c>
      <c r="H882" t="s">
        <v>57</v>
      </c>
      <c r="I882" s="4">
        <v>44051</v>
      </c>
      <c r="J882">
        <v>9</v>
      </c>
      <c r="K882" t="s">
        <v>59</v>
      </c>
      <c r="L882" s="4">
        <v>43952</v>
      </c>
      <c r="M882" s="4">
        <v>44075</v>
      </c>
      <c r="N882">
        <v>2</v>
      </c>
      <c r="O882" t="s">
        <v>183</v>
      </c>
      <c r="P882" t="s">
        <v>345</v>
      </c>
      <c r="Q882">
        <v>2</v>
      </c>
      <c r="R882" t="s">
        <v>766</v>
      </c>
      <c r="S882" t="s">
        <v>1305</v>
      </c>
      <c r="T882" t="s">
        <v>1822</v>
      </c>
      <c r="U882" t="s">
        <v>88</v>
      </c>
      <c r="V882" t="s">
        <v>2038</v>
      </c>
      <c r="W882">
        <v>193.96</v>
      </c>
      <c r="X882">
        <v>69.959999999999994</v>
      </c>
      <c r="Y882">
        <v>2</v>
      </c>
      <c r="Z882" t="s">
        <v>2234</v>
      </c>
      <c r="AA882" t="s">
        <v>2527</v>
      </c>
      <c r="AF882" s="4"/>
      <c r="AG882" s="4"/>
      <c r="AH882" t="s">
        <v>70</v>
      </c>
      <c r="AI882" t="s">
        <v>232</v>
      </c>
      <c r="AJ882" t="s">
        <v>475</v>
      </c>
      <c r="AK882" t="s">
        <v>1038</v>
      </c>
      <c r="AL882" t="s">
        <v>1527</v>
      </c>
      <c r="AM882" t="s">
        <v>80</v>
      </c>
      <c r="AN882" t="s">
        <v>1517</v>
      </c>
      <c r="AO882" t="s">
        <v>673</v>
      </c>
      <c r="AP882" t="s">
        <v>2348</v>
      </c>
      <c r="AQ882" t="str">
        <f t="shared" si="14"/>
        <v>641446441087yesMale440519Google Ads4395244075193.9669.96515336.99219.9912</v>
      </c>
      <c r="AR882">
        <f>COUNTIF(AQ$2:AQ882,AQ882)</f>
        <v>1</v>
      </c>
    </row>
    <row r="883" spans="1:44" x14ac:dyDescent="0.25">
      <c r="A883">
        <v>642</v>
      </c>
      <c r="B883">
        <v>184</v>
      </c>
      <c r="C883" s="4">
        <v>44109</v>
      </c>
      <c r="D883">
        <v>3</v>
      </c>
      <c r="E883" t="s">
        <v>34</v>
      </c>
      <c r="F883" t="s">
        <v>45</v>
      </c>
      <c r="G883" t="s">
        <v>55</v>
      </c>
      <c r="H883" t="s">
        <v>58</v>
      </c>
      <c r="I883" s="4">
        <v>43725</v>
      </c>
      <c r="J883">
        <v>3</v>
      </c>
      <c r="K883" t="s">
        <v>59</v>
      </c>
      <c r="L883" s="4">
        <v>43615</v>
      </c>
      <c r="M883" s="4">
        <v>43830</v>
      </c>
      <c r="N883">
        <v>1</v>
      </c>
      <c r="O883" t="s">
        <v>80</v>
      </c>
      <c r="P883" t="s">
        <v>242</v>
      </c>
      <c r="Q883">
        <v>1</v>
      </c>
      <c r="R883" t="s">
        <v>548</v>
      </c>
      <c r="S883" t="s">
        <v>1109</v>
      </c>
      <c r="T883" t="s">
        <v>1634</v>
      </c>
      <c r="U883" t="s">
        <v>67</v>
      </c>
      <c r="V883" t="s">
        <v>1548</v>
      </c>
      <c r="W883">
        <v>83.94</v>
      </c>
      <c r="X883">
        <v>44.97</v>
      </c>
      <c r="Y883">
        <v>1</v>
      </c>
      <c r="Z883" t="s">
        <v>67</v>
      </c>
      <c r="AA883" t="s">
        <v>2373</v>
      </c>
      <c r="AF883" s="4"/>
      <c r="AG883" s="4"/>
      <c r="AH883" t="s">
        <v>80</v>
      </c>
      <c r="AI883" t="s">
        <v>242</v>
      </c>
      <c r="AJ883" t="s">
        <v>548</v>
      </c>
      <c r="AK883" t="s">
        <v>1109</v>
      </c>
      <c r="AL883" t="s">
        <v>1634</v>
      </c>
      <c r="AM883" t="s">
        <v>67</v>
      </c>
      <c r="AN883" t="s">
        <v>1548</v>
      </c>
      <c r="AO883" t="s">
        <v>67</v>
      </c>
      <c r="AP883" t="s">
        <v>2373</v>
      </c>
      <c r="AQ883" t="str">
        <f t="shared" si="14"/>
        <v>642184441093yesFemale437253Google Ads436154383083.9444.9723627.98314.993</v>
      </c>
      <c r="AR883">
        <f>COUNTIF(AQ$2:AQ883,AQ883)</f>
        <v>1</v>
      </c>
    </row>
    <row r="884" spans="1:44" x14ac:dyDescent="0.25">
      <c r="A884">
        <v>643</v>
      </c>
      <c r="B884">
        <v>221</v>
      </c>
      <c r="C884" s="4">
        <v>44109</v>
      </c>
      <c r="D884">
        <v>2</v>
      </c>
      <c r="E884" t="s">
        <v>38</v>
      </c>
      <c r="F884" t="s">
        <v>49</v>
      </c>
      <c r="G884" t="s">
        <v>55</v>
      </c>
      <c r="H884" t="s">
        <v>58</v>
      </c>
      <c r="I884" s="4">
        <v>43710</v>
      </c>
      <c r="J884">
        <v>1</v>
      </c>
      <c r="K884" t="s">
        <v>61</v>
      </c>
      <c r="L884" s="4">
        <v>43615</v>
      </c>
      <c r="M884" s="4">
        <v>43830</v>
      </c>
      <c r="N884">
        <v>1</v>
      </c>
      <c r="O884" t="s">
        <v>78</v>
      </c>
      <c r="P884" t="s">
        <v>240</v>
      </c>
      <c r="Q884">
        <v>1</v>
      </c>
      <c r="R884" t="s">
        <v>610</v>
      </c>
      <c r="S884" t="s">
        <v>1162</v>
      </c>
      <c r="T884" t="s">
        <v>67</v>
      </c>
      <c r="U884" t="s">
        <v>80</v>
      </c>
      <c r="V884" t="s">
        <v>1548</v>
      </c>
      <c r="W884">
        <v>6</v>
      </c>
      <c r="X884">
        <v>29.98</v>
      </c>
      <c r="Y884">
        <v>1</v>
      </c>
      <c r="Z884" t="s">
        <v>393</v>
      </c>
      <c r="AA884" t="s">
        <v>2345</v>
      </c>
      <c r="AF884" s="4"/>
      <c r="AG884" s="4"/>
      <c r="AH884" t="s">
        <v>78</v>
      </c>
      <c r="AI884" t="s">
        <v>240</v>
      </c>
      <c r="AJ884" t="s">
        <v>610</v>
      </c>
      <c r="AK884" t="s">
        <v>1162</v>
      </c>
      <c r="AL884" t="s">
        <v>67</v>
      </c>
      <c r="AM884" t="s">
        <v>80</v>
      </c>
      <c r="AN884" t="s">
        <v>1548</v>
      </c>
      <c r="AO884" t="s">
        <v>393</v>
      </c>
      <c r="AP884" t="s">
        <v>2345</v>
      </c>
      <c r="AQ884" t="str">
        <f t="shared" si="14"/>
        <v>643221441092yesFemale437101YouTube4361543830629.9881013214.9918</v>
      </c>
      <c r="AR884">
        <f>COUNTIF(AQ$2:AQ884,AQ884)</f>
        <v>1</v>
      </c>
    </row>
    <row r="885" spans="1:44" x14ac:dyDescent="0.25">
      <c r="A885">
        <v>644</v>
      </c>
      <c r="B885">
        <v>412</v>
      </c>
      <c r="C885" s="4">
        <v>44111</v>
      </c>
      <c r="D885">
        <v>8</v>
      </c>
      <c r="E885" t="s">
        <v>43</v>
      </c>
      <c r="F885" t="s">
        <v>54</v>
      </c>
      <c r="G885" t="s">
        <v>56</v>
      </c>
      <c r="H885" t="s">
        <v>57</v>
      </c>
      <c r="I885" s="4">
        <v>43867</v>
      </c>
      <c r="J885">
        <v>6</v>
      </c>
      <c r="K885" t="s">
        <v>59</v>
      </c>
      <c r="L885" s="4">
        <v>43862</v>
      </c>
      <c r="M885" s="4">
        <v>43889</v>
      </c>
      <c r="N885">
        <v>1</v>
      </c>
      <c r="O885" t="s">
        <v>90</v>
      </c>
      <c r="P885" t="s">
        <v>252</v>
      </c>
      <c r="Q885">
        <v>1</v>
      </c>
      <c r="R885" t="s">
        <v>647</v>
      </c>
      <c r="S885" t="s">
        <v>1094</v>
      </c>
      <c r="T885" t="s">
        <v>1610</v>
      </c>
      <c r="U885" t="s">
        <v>80</v>
      </c>
      <c r="V885" t="s">
        <v>1562</v>
      </c>
      <c r="W885">
        <v>25.98</v>
      </c>
      <c r="X885">
        <v>19.98</v>
      </c>
      <c r="Y885">
        <v>1</v>
      </c>
      <c r="Z885" t="s">
        <v>410</v>
      </c>
      <c r="AA885" t="s">
        <v>2359</v>
      </c>
      <c r="AF885" s="4"/>
      <c r="AG885" s="4"/>
      <c r="AH885" t="s">
        <v>90</v>
      </c>
      <c r="AI885" t="s">
        <v>252</v>
      </c>
      <c r="AJ885" t="s">
        <v>647</v>
      </c>
      <c r="AK885" t="s">
        <v>1094</v>
      </c>
      <c r="AL885" t="s">
        <v>1610</v>
      </c>
      <c r="AM885" t="s">
        <v>80</v>
      </c>
      <c r="AN885" t="s">
        <v>1562</v>
      </c>
      <c r="AO885" t="s">
        <v>410</v>
      </c>
      <c r="AP885" t="s">
        <v>2359</v>
      </c>
      <c r="AQ885" t="str">
        <f t="shared" si="14"/>
        <v>644412441118noMale438676Google Ads438624388925.9819.9867312.9929.9920</v>
      </c>
      <c r="AR885">
        <f>COUNTIF(AQ$2:AQ885,AQ885)</f>
        <v>1</v>
      </c>
    </row>
    <row r="886" spans="1:44" x14ac:dyDescent="0.25">
      <c r="A886">
        <v>645</v>
      </c>
      <c r="B886">
        <v>481</v>
      </c>
      <c r="C886" s="4">
        <v>44111</v>
      </c>
      <c r="D886">
        <v>8</v>
      </c>
      <c r="E886" t="s">
        <v>43</v>
      </c>
      <c r="F886" t="s">
        <v>54</v>
      </c>
      <c r="G886" t="s">
        <v>55</v>
      </c>
      <c r="H886" t="s">
        <v>58</v>
      </c>
      <c r="I886" s="4">
        <v>43839</v>
      </c>
      <c r="J886">
        <v>5</v>
      </c>
      <c r="K886" t="s">
        <v>60</v>
      </c>
      <c r="L886" s="4">
        <v>43831</v>
      </c>
      <c r="M886" s="4">
        <v>43921</v>
      </c>
      <c r="N886">
        <v>1</v>
      </c>
      <c r="O886" t="s">
        <v>185</v>
      </c>
      <c r="P886" t="s">
        <v>347</v>
      </c>
      <c r="Q886">
        <v>2</v>
      </c>
      <c r="R886" t="s">
        <v>767</v>
      </c>
      <c r="S886" t="s">
        <v>1306</v>
      </c>
      <c r="T886" t="s">
        <v>1823</v>
      </c>
      <c r="U886" t="s">
        <v>2006</v>
      </c>
      <c r="V886" t="s">
        <v>2057</v>
      </c>
      <c r="W886">
        <v>173.92</v>
      </c>
      <c r="X886">
        <v>119.92</v>
      </c>
      <c r="Y886">
        <v>2</v>
      </c>
      <c r="Z886" t="s">
        <v>2235</v>
      </c>
      <c r="AA886" t="s">
        <v>2528</v>
      </c>
      <c r="AF886" s="4"/>
      <c r="AG886" s="4"/>
      <c r="AH886" t="s">
        <v>78</v>
      </c>
      <c r="AI886" t="s">
        <v>240</v>
      </c>
      <c r="AJ886" t="s">
        <v>904</v>
      </c>
      <c r="AK886" t="s">
        <v>1191</v>
      </c>
      <c r="AL886" t="s">
        <v>1490</v>
      </c>
      <c r="AM886" t="s">
        <v>69</v>
      </c>
      <c r="AN886" t="s">
        <v>1548</v>
      </c>
      <c r="AO886" t="s">
        <v>469</v>
      </c>
      <c r="AP886" t="s">
        <v>2339</v>
      </c>
      <c r="AQ886" t="str">
        <f t="shared" si="14"/>
        <v>645481441118yesFemale438395Facebook4383143921173.92119.928868.99114.9923</v>
      </c>
      <c r="AR886">
        <f>COUNTIF(AQ$2:AQ886,AQ886)</f>
        <v>1</v>
      </c>
    </row>
    <row r="887" spans="1:44" x14ac:dyDescent="0.25">
      <c r="A887">
        <v>645</v>
      </c>
      <c r="B887">
        <v>481</v>
      </c>
      <c r="C887" s="4">
        <v>44111</v>
      </c>
      <c r="D887">
        <v>8</v>
      </c>
      <c r="E887" t="s">
        <v>43</v>
      </c>
      <c r="F887" t="s">
        <v>54</v>
      </c>
      <c r="G887" t="s">
        <v>55</v>
      </c>
      <c r="H887" t="s">
        <v>58</v>
      </c>
      <c r="I887" s="4">
        <v>43839</v>
      </c>
      <c r="J887">
        <v>5</v>
      </c>
      <c r="K887" t="s">
        <v>60</v>
      </c>
      <c r="L887" s="4">
        <v>43831</v>
      </c>
      <c r="M887" s="4">
        <v>43921</v>
      </c>
      <c r="N887">
        <v>1</v>
      </c>
      <c r="O887" t="s">
        <v>185</v>
      </c>
      <c r="P887" t="s">
        <v>347</v>
      </c>
      <c r="Q887">
        <v>2</v>
      </c>
      <c r="R887" t="s">
        <v>767</v>
      </c>
      <c r="S887" t="s">
        <v>1306</v>
      </c>
      <c r="T887" t="s">
        <v>1823</v>
      </c>
      <c r="U887" t="s">
        <v>2006</v>
      </c>
      <c r="V887" t="s">
        <v>2057</v>
      </c>
      <c r="W887">
        <v>173.92</v>
      </c>
      <c r="X887">
        <v>119.92</v>
      </c>
      <c r="Y887">
        <v>2</v>
      </c>
      <c r="Z887" t="s">
        <v>2235</v>
      </c>
      <c r="AA887" t="s">
        <v>2528</v>
      </c>
      <c r="AF887" s="4"/>
      <c r="AG887" s="4"/>
      <c r="AH887" t="s">
        <v>78</v>
      </c>
      <c r="AI887" t="s">
        <v>240</v>
      </c>
      <c r="AJ887" t="s">
        <v>79</v>
      </c>
      <c r="AK887" t="s">
        <v>1080</v>
      </c>
      <c r="AL887" t="s">
        <v>1606</v>
      </c>
      <c r="AM887" t="s">
        <v>67</v>
      </c>
      <c r="AN887" t="s">
        <v>1548</v>
      </c>
      <c r="AO887" t="s">
        <v>393</v>
      </c>
      <c r="AP887" t="s">
        <v>2345</v>
      </c>
      <c r="AQ887" t="str">
        <f t="shared" si="14"/>
        <v>645481441118yesFemale438395Facebook4383143921173.92119.928425.99314.9918</v>
      </c>
      <c r="AR887">
        <f>COUNTIF(AQ$2:AQ887,AQ887)</f>
        <v>1</v>
      </c>
    </row>
    <row r="888" spans="1:44" x14ac:dyDescent="0.25">
      <c r="A888">
        <v>646</v>
      </c>
      <c r="B888">
        <v>321</v>
      </c>
      <c r="C888" s="4">
        <v>44112</v>
      </c>
      <c r="D888">
        <v>9</v>
      </c>
      <c r="E888" t="s">
        <v>41</v>
      </c>
      <c r="F888" t="s">
        <v>52</v>
      </c>
      <c r="G888" t="s">
        <v>55</v>
      </c>
      <c r="H888" t="s">
        <v>57</v>
      </c>
      <c r="I888" s="4">
        <v>43737</v>
      </c>
      <c r="J888">
        <v>3</v>
      </c>
      <c r="K888" t="s">
        <v>59</v>
      </c>
      <c r="L888" s="4">
        <v>43615</v>
      </c>
      <c r="M888" s="4">
        <v>43830</v>
      </c>
      <c r="N888">
        <v>2</v>
      </c>
      <c r="O888" t="s">
        <v>167</v>
      </c>
      <c r="P888" t="s">
        <v>329</v>
      </c>
      <c r="Q888">
        <v>2</v>
      </c>
      <c r="R888" t="s">
        <v>768</v>
      </c>
      <c r="S888" t="s">
        <v>1307</v>
      </c>
      <c r="T888" t="s">
        <v>1824</v>
      </c>
      <c r="U888" t="s">
        <v>75</v>
      </c>
      <c r="V888" t="s">
        <v>1869</v>
      </c>
      <c r="W888">
        <v>107.57</v>
      </c>
      <c r="X888">
        <v>74.95</v>
      </c>
      <c r="Y888">
        <v>2</v>
      </c>
      <c r="Z888" t="s">
        <v>2236</v>
      </c>
      <c r="AA888" t="s">
        <v>2529</v>
      </c>
      <c r="AF888" s="4"/>
      <c r="AG888" s="4"/>
      <c r="AH888" t="s">
        <v>80</v>
      </c>
      <c r="AI888" t="s">
        <v>242</v>
      </c>
      <c r="AJ888" t="s">
        <v>649</v>
      </c>
      <c r="AK888" t="s">
        <v>1193</v>
      </c>
      <c r="AL888" t="s">
        <v>1717</v>
      </c>
      <c r="AM888" t="s">
        <v>80</v>
      </c>
      <c r="AN888" t="s">
        <v>1548</v>
      </c>
      <c r="AO888" t="s">
        <v>70</v>
      </c>
      <c r="AP888" t="s">
        <v>2341</v>
      </c>
      <c r="AQ888" t="str">
        <f t="shared" si="14"/>
        <v>646321441129yesMale437373Google Ads4361543830107.5774.9525432.95214.995</v>
      </c>
      <c r="AR888">
        <f>COUNTIF(AQ$2:AQ888,AQ888)</f>
        <v>1</v>
      </c>
    </row>
    <row r="889" spans="1:44" x14ac:dyDescent="0.25">
      <c r="A889">
        <v>646</v>
      </c>
      <c r="B889">
        <v>321</v>
      </c>
      <c r="C889" s="4">
        <v>44112</v>
      </c>
      <c r="D889">
        <v>9</v>
      </c>
      <c r="E889" t="s">
        <v>41</v>
      </c>
      <c r="F889" t="s">
        <v>52</v>
      </c>
      <c r="G889" t="s">
        <v>55</v>
      </c>
      <c r="H889" t="s">
        <v>57</v>
      </c>
      <c r="I889" s="4">
        <v>43737</v>
      </c>
      <c r="J889">
        <v>3</v>
      </c>
      <c r="K889" t="s">
        <v>59</v>
      </c>
      <c r="L889" s="4">
        <v>43615</v>
      </c>
      <c r="M889" s="4">
        <v>43830</v>
      </c>
      <c r="N889">
        <v>2</v>
      </c>
      <c r="O889" t="s">
        <v>167</v>
      </c>
      <c r="P889" t="s">
        <v>329</v>
      </c>
      <c r="Q889">
        <v>2</v>
      </c>
      <c r="R889" t="s">
        <v>768</v>
      </c>
      <c r="S889" t="s">
        <v>1307</v>
      </c>
      <c r="T889" t="s">
        <v>1824</v>
      </c>
      <c r="U889" t="s">
        <v>75</v>
      </c>
      <c r="V889" t="s">
        <v>1869</v>
      </c>
      <c r="W889">
        <v>107.57</v>
      </c>
      <c r="X889">
        <v>74.95</v>
      </c>
      <c r="Y889">
        <v>2</v>
      </c>
      <c r="Z889" t="s">
        <v>2236</v>
      </c>
      <c r="AA889" t="s">
        <v>2529</v>
      </c>
      <c r="AF889" s="4"/>
      <c r="AG889" s="4"/>
      <c r="AH889" t="s">
        <v>79</v>
      </c>
      <c r="AI889" t="s">
        <v>241</v>
      </c>
      <c r="AJ889" t="s">
        <v>570</v>
      </c>
      <c r="AK889" t="s">
        <v>1087</v>
      </c>
      <c r="AL889" t="s">
        <v>1653</v>
      </c>
      <c r="AM889" t="s">
        <v>67</v>
      </c>
      <c r="AN889" t="s">
        <v>1548</v>
      </c>
      <c r="AO889" t="s">
        <v>65</v>
      </c>
      <c r="AP889" t="s">
        <v>2343</v>
      </c>
      <c r="AQ889" t="str">
        <f t="shared" si="14"/>
        <v>646321441129yesMale437373Google Ads4361543830107.5774.95416713.89314.9910</v>
      </c>
      <c r="AR889">
        <f>COUNTIF(AQ$2:AQ889,AQ889)</f>
        <v>1</v>
      </c>
    </row>
    <row r="890" spans="1:44" x14ac:dyDescent="0.25">
      <c r="A890">
        <v>647</v>
      </c>
      <c r="B890">
        <v>183</v>
      </c>
      <c r="C890" s="4">
        <v>44113</v>
      </c>
      <c r="D890">
        <v>1</v>
      </c>
      <c r="E890" t="s">
        <v>39</v>
      </c>
      <c r="F890" t="s">
        <v>50</v>
      </c>
      <c r="G890" t="s">
        <v>56</v>
      </c>
      <c r="H890" t="s">
        <v>58</v>
      </c>
      <c r="I890" s="4">
        <v>43597</v>
      </c>
      <c r="J890">
        <v>3</v>
      </c>
      <c r="L890" s="4"/>
      <c r="M890" s="4"/>
      <c r="N890">
        <v>1</v>
      </c>
      <c r="O890" t="s">
        <v>79</v>
      </c>
      <c r="P890" t="s">
        <v>241</v>
      </c>
      <c r="Q890">
        <v>1</v>
      </c>
      <c r="R890" t="s">
        <v>418</v>
      </c>
      <c r="S890" t="s">
        <v>980</v>
      </c>
      <c r="T890" t="s">
        <v>1513</v>
      </c>
      <c r="U890" t="s">
        <v>69</v>
      </c>
      <c r="V890" t="s">
        <v>1562</v>
      </c>
      <c r="W890">
        <v>29.99</v>
      </c>
      <c r="X890">
        <v>9.99</v>
      </c>
      <c r="Y890">
        <v>1</v>
      </c>
      <c r="Z890" t="s">
        <v>65</v>
      </c>
      <c r="AA890" t="s">
        <v>2343</v>
      </c>
      <c r="AF890" s="4"/>
      <c r="AG890" s="4"/>
      <c r="AH890" t="s">
        <v>79</v>
      </c>
      <c r="AI890" t="s">
        <v>241</v>
      </c>
      <c r="AJ890" t="s">
        <v>418</v>
      </c>
      <c r="AK890" t="s">
        <v>980</v>
      </c>
      <c r="AL890" t="s">
        <v>1513</v>
      </c>
      <c r="AM890" t="s">
        <v>69</v>
      </c>
      <c r="AN890" t="s">
        <v>1562</v>
      </c>
      <c r="AO890" t="s">
        <v>65</v>
      </c>
      <c r="AP890" t="s">
        <v>2343</v>
      </c>
      <c r="AQ890" t="str">
        <f t="shared" si="14"/>
        <v>647183441131noFemale43597329.999.9945029.9919.9910</v>
      </c>
      <c r="AR890">
        <f>COUNTIF(AQ$2:AQ890,AQ890)</f>
        <v>1</v>
      </c>
    </row>
    <row r="891" spans="1:44" x14ac:dyDescent="0.25">
      <c r="A891">
        <v>648</v>
      </c>
      <c r="B891">
        <v>384</v>
      </c>
      <c r="C891" s="4">
        <v>44113</v>
      </c>
      <c r="D891">
        <v>7</v>
      </c>
      <c r="E891" t="s">
        <v>35</v>
      </c>
      <c r="F891" t="s">
        <v>46</v>
      </c>
      <c r="G891" t="s">
        <v>56</v>
      </c>
      <c r="H891" t="s">
        <v>57</v>
      </c>
      <c r="I891" s="4">
        <v>43655</v>
      </c>
      <c r="J891">
        <v>1</v>
      </c>
      <c r="K891" t="s">
        <v>61</v>
      </c>
      <c r="L891" s="4">
        <v>43615</v>
      </c>
      <c r="M891" s="4">
        <v>43830</v>
      </c>
      <c r="N891">
        <v>2</v>
      </c>
      <c r="O891" t="s">
        <v>157</v>
      </c>
      <c r="P891" t="s">
        <v>319</v>
      </c>
      <c r="Q891">
        <v>2</v>
      </c>
      <c r="R891" t="s">
        <v>769</v>
      </c>
      <c r="S891" t="s">
        <v>1308</v>
      </c>
      <c r="T891" t="s">
        <v>1825</v>
      </c>
      <c r="U891" t="s">
        <v>88</v>
      </c>
      <c r="V891" t="s">
        <v>2042</v>
      </c>
      <c r="W891">
        <v>335.82</v>
      </c>
      <c r="X891">
        <v>49.96</v>
      </c>
      <c r="Y891">
        <v>2</v>
      </c>
      <c r="Z891" t="s">
        <v>2237</v>
      </c>
      <c r="AA891" t="s">
        <v>2530</v>
      </c>
      <c r="AF891" s="4"/>
      <c r="AG891" s="4"/>
      <c r="AH891" t="s">
        <v>80</v>
      </c>
      <c r="AI891" t="s">
        <v>242</v>
      </c>
      <c r="AJ891" t="s">
        <v>691</v>
      </c>
      <c r="AK891" t="s">
        <v>1232</v>
      </c>
      <c r="AL891" t="s">
        <v>1754</v>
      </c>
      <c r="AM891" t="s">
        <v>80</v>
      </c>
      <c r="AN891" t="s">
        <v>1548</v>
      </c>
      <c r="AO891" t="s">
        <v>67</v>
      </c>
      <c r="AP891" t="s">
        <v>2373</v>
      </c>
      <c r="AQ891" t="str">
        <f t="shared" si="14"/>
        <v>648384441137noMale436551YouTube4361543830335.8249.96243158.95214.993</v>
      </c>
      <c r="AR891">
        <f>COUNTIF(AQ$2:AQ891,AQ891)</f>
        <v>1</v>
      </c>
    </row>
    <row r="892" spans="1:44" x14ac:dyDescent="0.25">
      <c r="A892">
        <v>648</v>
      </c>
      <c r="B892">
        <v>384</v>
      </c>
      <c r="C892" s="4">
        <v>44113</v>
      </c>
      <c r="D892">
        <v>7</v>
      </c>
      <c r="E892" t="s">
        <v>35</v>
      </c>
      <c r="F892" t="s">
        <v>46</v>
      </c>
      <c r="G892" t="s">
        <v>56</v>
      </c>
      <c r="H892" t="s">
        <v>57</v>
      </c>
      <c r="I892" s="4">
        <v>43655</v>
      </c>
      <c r="J892">
        <v>1</v>
      </c>
      <c r="K892" t="s">
        <v>61</v>
      </c>
      <c r="L892" s="4">
        <v>43615</v>
      </c>
      <c r="M892" s="4">
        <v>43830</v>
      </c>
      <c r="N892">
        <v>2</v>
      </c>
      <c r="O892" t="s">
        <v>157</v>
      </c>
      <c r="P892" t="s">
        <v>319</v>
      </c>
      <c r="Q892">
        <v>2</v>
      </c>
      <c r="R892" t="s">
        <v>769</v>
      </c>
      <c r="S892" t="s">
        <v>1308</v>
      </c>
      <c r="T892" t="s">
        <v>1825</v>
      </c>
      <c r="U892" t="s">
        <v>88</v>
      </c>
      <c r="V892" t="s">
        <v>2042</v>
      </c>
      <c r="W892">
        <v>335.82</v>
      </c>
      <c r="X892">
        <v>49.96</v>
      </c>
      <c r="Y892">
        <v>2</v>
      </c>
      <c r="Z892" t="s">
        <v>2237</v>
      </c>
      <c r="AA892" t="s">
        <v>2530</v>
      </c>
      <c r="AF892" s="4"/>
      <c r="AG892" s="4"/>
      <c r="AH892" t="s">
        <v>90</v>
      </c>
      <c r="AI892" t="s">
        <v>252</v>
      </c>
      <c r="AJ892" t="s">
        <v>501</v>
      </c>
      <c r="AK892" t="s">
        <v>1064</v>
      </c>
      <c r="AL892" t="s">
        <v>1592</v>
      </c>
      <c r="AM892" t="s">
        <v>80</v>
      </c>
      <c r="AN892" t="s">
        <v>1562</v>
      </c>
      <c r="AO892" t="s">
        <v>410</v>
      </c>
      <c r="AP892" t="s">
        <v>2359</v>
      </c>
      <c r="AQ892" t="str">
        <f t="shared" si="14"/>
        <v>648384441137noMale436551YouTube4361543830335.8249.9661618.9629.9920</v>
      </c>
      <c r="AR892">
        <f>COUNTIF(AQ$2:AQ892,AQ892)</f>
        <v>1</v>
      </c>
    </row>
    <row r="893" spans="1:44" x14ac:dyDescent="0.25">
      <c r="A893">
        <v>649</v>
      </c>
      <c r="B893">
        <v>403</v>
      </c>
      <c r="C893" s="4">
        <v>44113</v>
      </c>
      <c r="D893">
        <v>6</v>
      </c>
      <c r="E893" t="s">
        <v>33</v>
      </c>
      <c r="F893" t="s">
        <v>44</v>
      </c>
      <c r="G893" t="s">
        <v>56</v>
      </c>
      <c r="H893" t="s">
        <v>57</v>
      </c>
      <c r="I893" s="4">
        <v>43873</v>
      </c>
      <c r="J893">
        <v>6</v>
      </c>
      <c r="K893" t="s">
        <v>59</v>
      </c>
      <c r="L893" s="4">
        <v>43862</v>
      </c>
      <c r="M893" s="4">
        <v>43889</v>
      </c>
      <c r="N893">
        <v>1</v>
      </c>
      <c r="O893" t="s">
        <v>80</v>
      </c>
      <c r="P893" t="s">
        <v>242</v>
      </c>
      <c r="Q893">
        <v>1</v>
      </c>
      <c r="R893" t="s">
        <v>422</v>
      </c>
      <c r="S893" t="s">
        <v>984</v>
      </c>
      <c r="T893" t="s">
        <v>1517</v>
      </c>
      <c r="U893" t="s">
        <v>80</v>
      </c>
      <c r="V893" t="s">
        <v>1548</v>
      </c>
      <c r="W893">
        <v>39.979999999999997</v>
      </c>
      <c r="X893">
        <v>29.98</v>
      </c>
      <c r="Y893">
        <v>1</v>
      </c>
      <c r="Z893" t="s">
        <v>80</v>
      </c>
      <c r="AA893" t="s">
        <v>2357</v>
      </c>
      <c r="AF893" s="4"/>
      <c r="AG893" s="4"/>
      <c r="AH893" t="s">
        <v>80</v>
      </c>
      <c r="AI893" t="s">
        <v>242</v>
      </c>
      <c r="AJ893" t="s">
        <v>422</v>
      </c>
      <c r="AK893" t="s">
        <v>984</v>
      </c>
      <c r="AL893" t="s">
        <v>1517</v>
      </c>
      <c r="AM893" t="s">
        <v>80</v>
      </c>
      <c r="AN893" t="s">
        <v>1548</v>
      </c>
      <c r="AO893" t="s">
        <v>80</v>
      </c>
      <c r="AP893" t="s">
        <v>2357</v>
      </c>
      <c r="AQ893" t="str">
        <f t="shared" si="14"/>
        <v>649403441136noMale438736Google Ads438624388939.9829.98212019.99214.992</v>
      </c>
      <c r="AR893">
        <f>COUNTIF(AQ$2:AQ893,AQ893)</f>
        <v>1</v>
      </c>
    </row>
    <row r="894" spans="1:44" x14ac:dyDescent="0.25">
      <c r="A894">
        <v>650</v>
      </c>
      <c r="B894">
        <v>105</v>
      </c>
      <c r="C894" s="4">
        <v>44114</v>
      </c>
      <c r="D894">
        <v>5</v>
      </c>
      <c r="E894" t="s">
        <v>36</v>
      </c>
      <c r="F894" t="s">
        <v>47</v>
      </c>
      <c r="G894" t="s">
        <v>55</v>
      </c>
      <c r="H894" t="s">
        <v>58</v>
      </c>
      <c r="I894" s="4">
        <v>44040</v>
      </c>
      <c r="J894">
        <v>8</v>
      </c>
      <c r="K894" t="s">
        <v>60</v>
      </c>
      <c r="L894" s="4">
        <v>44000</v>
      </c>
      <c r="M894" s="4">
        <v>44073</v>
      </c>
      <c r="N894">
        <v>1</v>
      </c>
      <c r="O894" t="s">
        <v>79</v>
      </c>
      <c r="P894" t="s">
        <v>241</v>
      </c>
      <c r="Q894">
        <v>1</v>
      </c>
      <c r="R894" t="s">
        <v>770</v>
      </c>
      <c r="S894" t="s">
        <v>1182</v>
      </c>
      <c r="T894" t="s">
        <v>1614</v>
      </c>
      <c r="U894" t="s">
        <v>80</v>
      </c>
      <c r="V894" t="s">
        <v>1548</v>
      </c>
      <c r="W894">
        <v>27.9</v>
      </c>
      <c r="X894">
        <v>29.98</v>
      </c>
      <c r="Y894">
        <v>1</v>
      </c>
      <c r="Z894" t="s">
        <v>455</v>
      </c>
      <c r="AA894" t="s">
        <v>2340</v>
      </c>
      <c r="AF894" s="4"/>
      <c r="AG894" s="4"/>
      <c r="AH894" t="s">
        <v>79</v>
      </c>
      <c r="AI894" t="s">
        <v>241</v>
      </c>
      <c r="AJ894" t="s">
        <v>770</v>
      </c>
      <c r="AK894" t="s">
        <v>1182</v>
      </c>
      <c r="AL894" t="s">
        <v>1614</v>
      </c>
      <c r="AM894" t="s">
        <v>80</v>
      </c>
      <c r="AN894" t="s">
        <v>1548</v>
      </c>
      <c r="AO894" t="s">
        <v>455</v>
      </c>
      <c r="AP894" t="s">
        <v>2340</v>
      </c>
      <c r="AQ894" t="str">
        <f t="shared" si="14"/>
        <v>650105441145yesFemale440408Facebook440004407327.929.98416513.95214.9915</v>
      </c>
      <c r="AR894">
        <f>COUNTIF(AQ$2:AQ894,AQ894)</f>
        <v>1</v>
      </c>
    </row>
    <row r="895" spans="1:44" x14ac:dyDescent="0.25">
      <c r="A895">
        <v>651</v>
      </c>
      <c r="B895">
        <v>10</v>
      </c>
      <c r="C895" s="4">
        <v>44115</v>
      </c>
      <c r="D895">
        <v>4</v>
      </c>
      <c r="E895" t="s">
        <v>40</v>
      </c>
      <c r="F895" t="s">
        <v>51</v>
      </c>
      <c r="G895" t="s">
        <v>55</v>
      </c>
      <c r="H895" t="s">
        <v>58</v>
      </c>
      <c r="I895" s="4">
        <v>44070</v>
      </c>
      <c r="J895">
        <v>8</v>
      </c>
      <c r="K895" t="s">
        <v>60</v>
      </c>
      <c r="L895" s="4">
        <v>44000</v>
      </c>
      <c r="M895" s="4">
        <v>44073</v>
      </c>
      <c r="N895">
        <v>1</v>
      </c>
      <c r="O895" t="s">
        <v>79</v>
      </c>
      <c r="P895" t="s">
        <v>241</v>
      </c>
      <c r="Q895">
        <v>1</v>
      </c>
      <c r="R895" t="s">
        <v>566</v>
      </c>
      <c r="S895" t="s">
        <v>1067</v>
      </c>
      <c r="T895" t="s">
        <v>1649</v>
      </c>
      <c r="U895" t="s">
        <v>69</v>
      </c>
      <c r="V895" t="s">
        <v>1548</v>
      </c>
      <c r="W895">
        <v>35.99</v>
      </c>
      <c r="X895">
        <v>14.99</v>
      </c>
      <c r="Y895">
        <v>1</v>
      </c>
      <c r="Z895" t="s">
        <v>65</v>
      </c>
      <c r="AA895" t="s">
        <v>2343</v>
      </c>
      <c r="AF895" s="4"/>
      <c r="AG895" s="4"/>
      <c r="AH895" t="s">
        <v>79</v>
      </c>
      <c r="AI895" t="s">
        <v>241</v>
      </c>
      <c r="AJ895" t="s">
        <v>566</v>
      </c>
      <c r="AK895" t="s">
        <v>1067</v>
      </c>
      <c r="AL895" t="s">
        <v>1649</v>
      </c>
      <c r="AM895" t="s">
        <v>69</v>
      </c>
      <c r="AN895" t="s">
        <v>1548</v>
      </c>
      <c r="AO895" t="s">
        <v>65</v>
      </c>
      <c r="AP895" t="s">
        <v>2343</v>
      </c>
      <c r="AQ895" t="str">
        <f t="shared" si="14"/>
        <v>65110441154yesFemale440708Facebook440004407335.9914.99410835.99114.9910</v>
      </c>
      <c r="AR895">
        <f>COUNTIF(AQ$2:AQ895,AQ895)</f>
        <v>1</v>
      </c>
    </row>
    <row r="896" spans="1:44" x14ac:dyDescent="0.25">
      <c r="A896">
        <v>652</v>
      </c>
      <c r="B896">
        <v>93</v>
      </c>
      <c r="C896" s="4">
        <v>44115</v>
      </c>
      <c r="D896">
        <v>5</v>
      </c>
      <c r="E896" t="s">
        <v>36</v>
      </c>
      <c r="F896" t="s">
        <v>47</v>
      </c>
      <c r="G896" t="s">
        <v>56</v>
      </c>
      <c r="H896" t="s">
        <v>58</v>
      </c>
      <c r="I896" s="4">
        <v>44115</v>
      </c>
      <c r="J896">
        <v>10</v>
      </c>
      <c r="K896" t="s">
        <v>61</v>
      </c>
      <c r="L896" s="4">
        <v>44055</v>
      </c>
      <c r="M896" s="4">
        <v>44196</v>
      </c>
      <c r="N896">
        <v>1</v>
      </c>
      <c r="O896" t="s">
        <v>79</v>
      </c>
      <c r="P896" t="s">
        <v>241</v>
      </c>
      <c r="Q896">
        <v>1</v>
      </c>
      <c r="R896" t="s">
        <v>530</v>
      </c>
      <c r="S896" t="s">
        <v>1092</v>
      </c>
      <c r="T896" t="s">
        <v>1619</v>
      </c>
      <c r="U896" t="s">
        <v>69</v>
      </c>
      <c r="V896" t="s">
        <v>1548</v>
      </c>
      <c r="W896">
        <v>62.99</v>
      </c>
      <c r="X896">
        <v>14.99</v>
      </c>
      <c r="Y896">
        <v>1</v>
      </c>
      <c r="Z896" t="s">
        <v>65</v>
      </c>
      <c r="AA896" t="s">
        <v>2343</v>
      </c>
      <c r="AF896" s="4"/>
      <c r="AG896" s="4"/>
      <c r="AH896" t="s">
        <v>79</v>
      </c>
      <c r="AI896" t="s">
        <v>241</v>
      </c>
      <c r="AJ896" t="s">
        <v>530</v>
      </c>
      <c r="AK896" t="s">
        <v>1092</v>
      </c>
      <c r="AL896" t="s">
        <v>1619</v>
      </c>
      <c r="AM896" t="s">
        <v>69</v>
      </c>
      <c r="AN896" t="s">
        <v>1548</v>
      </c>
      <c r="AO896" t="s">
        <v>65</v>
      </c>
      <c r="AP896" t="s">
        <v>2343</v>
      </c>
      <c r="AQ896" t="str">
        <f t="shared" si="14"/>
        <v>65293441155noFemale4411510YouTube440554419662.9914.9941662.99114.9910</v>
      </c>
      <c r="AR896">
        <f>COUNTIF(AQ$2:AQ896,AQ896)</f>
        <v>1</v>
      </c>
    </row>
    <row r="897" spans="1:44" x14ac:dyDescent="0.25">
      <c r="A897">
        <v>653</v>
      </c>
      <c r="B897">
        <v>162</v>
      </c>
      <c r="C897" s="4">
        <v>44115</v>
      </c>
      <c r="D897">
        <v>11</v>
      </c>
      <c r="E897" t="s">
        <v>37</v>
      </c>
      <c r="F897" t="s">
        <v>48</v>
      </c>
      <c r="G897" t="s">
        <v>55</v>
      </c>
      <c r="H897" t="s">
        <v>58</v>
      </c>
      <c r="I897" s="4">
        <v>43672</v>
      </c>
      <c r="J897">
        <v>1</v>
      </c>
      <c r="K897" t="s">
        <v>61</v>
      </c>
      <c r="L897" s="4">
        <v>43615</v>
      </c>
      <c r="M897" s="4">
        <v>43830</v>
      </c>
      <c r="N897">
        <v>1</v>
      </c>
      <c r="O897" t="s">
        <v>71</v>
      </c>
      <c r="P897" t="s">
        <v>233</v>
      </c>
      <c r="Q897">
        <v>1</v>
      </c>
      <c r="R897" t="s">
        <v>771</v>
      </c>
      <c r="S897" t="s">
        <v>1309</v>
      </c>
      <c r="T897" t="s">
        <v>1826</v>
      </c>
      <c r="U897" t="s">
        <v>180</v>
      </c>
      <c r="V897" t="s">
        <v>2032</v>
      </c>
      <c r="W897">
        <v>20.97</v>
      </c>
      <c r="X897">
        <v>74.97</v>
      </c>
      <c r="Y897">
        <v>1</v>
      </c>
      <c r="Z897" t="s">
        <v>71</v>
      </c>
      <c r="AA897" t="s">
        <v>2512</v>
      </c>
      <c r="AF897" s="4"/>
      <c r="AG897" s="4"/>
      <c r="AH897" t="s">
        <v>69</v>
      </c>
      <c r="AI897" t="s">
        <v>231</v>
      </c>
      <c r="AJ897" t="s">
        <v>448</v>
      </c>
      <c r="AK897" t="s">
        <v>1010</v>
      </c>
      <c r="AL897" t="s">
        <v>1540</v>
      </c>
      <c r="AM897" t="s">
        <v>80</v>
      </c>
      <c r="AN897" t="s">
        <v>1577</v>
      </c>
      <c r="AO897" t="s">
        <v>69</v>
      </c>
      <c r="AP897" t="s">
        <v>2360</v>
      </c>
      <c r="AQ897" t="str">
        <f t="shared" si="14"/>
        <v>6531624411511yesFemale436721YouTube436154383020.9774.9711506.99224.991</v>
      </c>
      <c r="AR897">
        <f>COUNTIF(AQ$2:AQ897,AQ897)</f>
        <v>1</v>
      </c>
    </row>
    <row r="898" spans="1:44" x14ac:dyDescent="0.25">
      <c r="A898">
        <v>653</v>
      </c>
      <c r="B898">
        <v>162</v>
      </c>
      <c r="C898" s="4">
        <v>44115</v>
      </c>
      <c r="D898">
        <v>11</v>
      </c>
      <c r="E898" t="s">
        <v>37</v>
      </c>
      <c r="F898" t="s">
        <v>48</v>
      </c>
      <c r="G898" t="s">
        <v>55</v>
      </c>
      <c r="H898" t="s">
        <v>58</v>
      </c>
      <c r="I898" s="4">
        <v>43672</v>
      </c>
      <c r="J898">
        <v>1</v>
      </c>
      <c r="K898" t="s">
        <v>61</v>
      </c>
      <c r="L898" s="4">
        <v>43615</v>
      </c>
      <c r="M898" s="4">
        <v>43830</v>
      </c>
      <c r="N898">
        <v>1</v>
      </c>
      <c r="O898" t="s">
        <v>71</v>
      </c>
      <c r="P898" t="s">
        <v>233</v>
      </c>
      <c r="Q898">
        <v>1</v>
      </c>
      <c r="R898" t="s">
        <v>771</v>
      </c>
      <c r="S898" t="s">
        <v>1309</v>
      </c>
      <c r="T898" t="s">
        <v>1826</v>
      </c>
      <c r="U898" t="s">
        <v>180</v>
      </c>
      <c r="V898" t="s">
        <v>2032</v>
      </c>
      <c r="W898">
        <v>20.97</v>
      </c>
      <c r="X898">
        <v>74.97</v>
      </c>
      <c r="Y898">
        <v>1</v>
      </c>
      <c r="Z898" t="s">
        <v>71</v>
      </c>
      <c r="AA898" t="s">
        <v>2512</v>
      </c>
      <c r="AF898" s="4"/>
      <c r="AG898" s="4"/>
      <c r="AH898" t="s">
        <v>69</v>
      </c>
      <c r="AI898" t="s">
        <v>231</v>
      </c>
      <c r="AJ898" t="s">
        <v>448</v>
      </c>
      <c r="AK898" t="s">
        <v>1010</v>
      </c>
      <c r="AL898" t="s">
        <v>1540</v>
      </c>
      <c r="AM898" t="s">
        <v>69</v>
      </c>
      <c r="AN898" t="s">
        <v>1577</v>
      </c>
      <c r="AO898" t="s">
        <v>69</v>
      </c>
      <c r="AP898" t="s">
        <v>2360</v>
      </c>
      <c r="AQ898" t="str">
        <f t="shared" si="14"/>
        <v>6531624411511yesFemale436721YouTube436154383020.9774.9711506.99124.991</v>
      </c>
      <c r="AR898">
        <f>COUNTIF(AQ$2:AQ898,AQ898)</f>
        <v>1</v>
      </c>
    </row>
    <row r="899" spans="1:44" x14ac:dyDescent="0.25">
      <c r="A899">
        <v>654</v>
      </c>
      <c r="B899">
        <v>249</v>
      </c>
      <c r="C899" s="4">
        <v>44115</v>
      </c>
      <c r="D899">
        <v>1</v>
      </c>
      <c r="E899" t="s">
        <v>39</v>
      </c>
      <c r="F899" t="s">
        <v>50</v>
      </c>
      <c r="G899" t="s">
        <v>55</v>
      </c>
      <c r="H899" t="s">
        <v>57</v>
      </c>
      <c r="I899" s="4">
        <v>43653</v>
      </c>
      <c r="J899">
        <v>1</v>
      </c>
      <c r="K899" t="s">
        <v>61</v>
      </c>
      <c r="L899" s="4">
        <v>43615</v>
      </c>
      <c r="M899" s="4">
        <v>43830</v>
      </c>
      <c r="N899">
        <v>1</v>
      </c>
      <c r="O899" t="s">
        <v>99</v>
      </c>
      <c r="P899" t="s">
        <v>261</v>
      </c>
      <c r="Q899">
        <v>1</v>
      </c>
      <c r="R899" t="s">
        <v>772</v>
      </c>
      <c r="S899" t="s">
        <v>1310</v>
      </c>
      <c r="T899" t="s">
        <v>1827</v>
      </c>
      <c r="U899" t="s">
        <v>88</v>
      </c>
      <c r="V899" t="s">
        <v>1723</v>
      </c>
      <c r="W899">
        <v>119.76</v>
      </c>
      <c r="X899">
        <v>39.96</v>
      </c>
      <c r="Y899">
        <v>1</v>
      </c>
      <c r="Z899" t="s">
        <v>2104</v>
      </c>
      <c r="AA899" t="s">
        <v>2375</v>
      </c>
      <c r="AF899" s="4"/>
      <c r="AG899" s="4"/>
      <c r="AH899" t="s">
        <v>78</v>
      </c>
      <c r="AI899" t="s">
        <v>240</v>
      </c>
      <c r="AJ899" t="s">
        <v>408</v>
      </c>
      <c r="AK899" t="s">
        <v>970</v>
      </c>
      <c r="AL899" t="s">
        <v>1503</v>
      </c>
      <c r="AM899" t="s">
        <v>80</v>
      </c>
      <c r="AN899" t="s">
        <v>1562</v>
      </c>
      <c r="AO899" t="s">
        <v>393</v>
      </c>
      <c r="AP899" t="s">
        <v>2345</v>
      </c>
      <c r="AQ899" t="str">
        <f t="shared" si="14"/>
        <v>654249441151yesMale436531YouTube4361543830119.7639.9684529.9429.9918</v>
      </c>
      <c r="AR899">
        <f>COUNTIF(AQ$2:AQ899,AQ899)</f>
        <v>1</v>
      </c>
    </row>
    <row r="900" spans="1:44" x14ac:dyDescent="0.25">
      <c r="A900">
        <v>655</v>
      </c>
      <c r="B900">
        <v>446</v>
      </c>
      <c r="C900" s="4">
        <v>44115</v>
      </c>
      <c r="D900">
        <v>7</v>
      </c>
      <c r="E900" t="s">
        <v>35</v>
      </c>
      <c r="F900" t="s">
        <v>46</v>
      </c>
      <c r="G900" t="s">
        <v>55</v>
      </c>
      <c r="H900" t="s">
        <v>57</v>
      </c>
      <c r="I900" s="4">
        <v>44051</v>
      </c>
      <c r="J900">
        <v>9</v>
      </c>
      <c r="K900" t="s">
        <v>59</v>
      </c>
      <c r="L900" s="4">
        <v>43952</v>
      </c>
      <c r="M900" s="4">
        <v>44075</v>
      </c>
      <c r="N900">
        <v>1</v>
      </c>
      <c r="O900" t="s">
        <v>105</v>
      </c>
      <c r="P900" t="s">
        <v>267</v>
      </c>
      <c r="Q900">
        <v>2</v>
      </c>
      <c r="R900" t="s">
        <v>773</v>
      </c>
      <c r="S900" t="s">
        <v>1311</v>
      </c>
      <c r="T900" t="s">
        <v>1828</v>
      </c>
      <c r="U900" t="s">
        <v>109</v>
      </c>
      <c r="V900" t="s">
        <v>1869</v>
      </c>
      <c r="W900">
        <v>97.54</v>
      </c>
      <c r="X900">
        <v>59.96</v>
      </c>
      <c r="Y900">
        <v>1</v>
      </c>
      <c r="Z900" t="s">
        <v>2120</v>
      </c>
      <c r="AA900" t="s">
        <v>2394</v>
      </c>
      <c r="AF900" s="4"/>
      <c r="AG900" s="4"/>
      <c r="AH900" t="s">
        <v>79</v>
      </c>
      <c r="AI900" t="s">
        <v>241</v>
      </c>
      <c r="AJ900" t="s">
        <v>524</v>
      </c>
      <c r="AK900" t="s">
        <v>1087</v>
      </c>
      <c r="AL900" t="s">
        <v>1614</v>
      </c>
      <c r="AM900" t="s">
        <v>67</v>
      </c>
      <c r="AN900" t="s">
        <v>1548</v>
      </c>
      <c r="AO900" t="s">
        <v>455</v>
      </c>
      <c r="AP900" t="s">
        <v>2340</v>
      </c>
      <c r="AQ900" t="str">
        <f t="shared" si="14"/>
        <v>655446441157yesMale440519Google Ads439524407597.5459.96416813.95314.9915</v>
      </c>
      <c r="AR900">
        <f>COUNTIF(AQ$2:AQ900,AQ900)</f>
        <v>1</v>
      </c>
    </row>
    <row r="901" spans="1:44" x14ac:dyDescent="0.25">
      <c r="A901">
        <v>655</v>
      </c>
      <c r="B901">
        <v>446</v>
      </c>
      <c r="C901" s="4">
        <v>44115</v>
      </c>
      <c r="D901">
        <v>7</v>
      </c>
      <c r="E901" t="s">
        <v>35</v>
      </c>
      <c r="F901" t="s">
        <v>46</v>
      </c>
      <c r="G901" t="s">
        <v>55</v>
      </c>
      <c r="H901" t="s">
        <v>57</v>
      </c>
      <c r="I901" s="4">
        <v>44051</v>
      </c>
      <c r="J901">
        <v>9</v>
      </c>
      <c r="K901" t="s">
        <v>59</v>
      </c>
      <c r="L901" s="4">
        <v>43952</v>
      </c>
      <c r="M901" s="4">
        <v>44075</v>
      </c>
      <c r="N901">
        <v>1</v>
      </c>
      <c r="O901" t="s">
        <v>105</v>
      </c>
      <c r="P901" t="s">
        <v>267</v>
      </c>
      <c r="Q901">
        <v>2</v>
      </c>
      <c r="R901" t="s">
        <v>773</v>
      </c>
      <c r="S901" t="s">
        <v>1311</v>
      </c>
      <c r="T901" t="s">
        <v>1828</v>
      </c>
      <c r="U901" t="s">
        <v>109</v>
      </c>
      <c r="V901" t="s">
        <v>1869</v>
      </c>
      <c r="W901">
        <v>97.54</v>
      </c>
      <c r="X901">
        <v>59.96</v>
      </c>
      <c r="Y901">
        <v>1</v>
      </c>
      <c r="Z901" t="s">
        <v>2120</v>
      </c>
      <c r="AA901" t="s">
        <v>2394</v>
      </c>
      <c r="AF901" s="4"/>
      <c r="AG901" s="4"/>
      <c r="AH901" t="s">
        <v>79</v>
      </c>
      <c r="AI901" t="s">
        <v>241</v>
      </c>
      <c r="AJ901" t="s">
        <v>521</v>
      </c>
      <c r="AK901" t="s">
        <v>1078</v>
      </c>
      <c r="AL901" t="s">
        <v>1611</v>
      </c>
      <c r="AM901" t="s">
        <v>69</v>
      </c>
      <c r="AN901" t="s">
        <v>1548</v>
      </c>
      <c r="AO901" t="s">
        <v>455</v>
      </c>
      <c r="AP901" t="s">
        <v>2340</v>
      </c>
      <c r="AQ901" t="str">
        <f t="shared" si="14"/>
        <v>655446441157yesMale440519Google Ads439524407597.5459.96414555.69114.9915</v>
      </c>
      <c r="AR901">
        <f>COUNTIF(AQ$2:AQ901,AQ901)</f>
        <v>1</v>
      </c>
    </row>
    <row r="902" spans="1:44" x14ac:dyDescent="0.25">
      <c r="A902">
        <v>656</v>
      </c>
      <c r="B902">
        <v>60</v>
      </c>
      <c r="C902" s="4">
        <v>44116</v>
      </c>
      <c r="D902">
        <v>4</v>
      </c>
      <c r="E902" t="s">
        <v>40</v>
      </c>
      <c r="F902" t="s">
        <v>51</v>
      </c>
      <c r="G902" t="s">
        <v>55</v>
      </c>
      <c r="H902" t="s">
        <v>57</v>
      </c>
      <c r="I902" s="4">
        <v>43713</v>
      </c>
      <c r="J902">
        <v>3</v>
      </c>
      <c r="K902" t="s">
        <v>59</v>
      </c>
      <c r="L902" s="4">
        <v>43615</v>
      </c>
      <c r="M902" s="4">
        <v>43830</v>
      </c>
      <c r="N902">
        <v>2</v>
      </c>
      <c r="O902" t="s">
        <v>87</v>
      </c>
      <c r="P902" t="s">
        <v>249</v>
      </c>
      <c r="Q902">
        <v>2</v>
      </c>
      <c r="R902" t="s">
        <v>774</v>
      </c>
      <c r="S902" t="s">
        <v>1312</v>
      </c>
      <c r="T902" t="s">
        <v>1829</v>
      </c>
      <c r="U902" t="s">
        <v>103</v>
      </c>
      <c r="V902" t="s">
        <v>2038</v>
      </c>
      <c r="W902">
        <v>70.760000000000005</v>
      </c>
      <c r="X902">
        <v>74.959999999999994</v>
      </c>
      <c r="Y902">
        <v>2</v>
      </c>
      <c r="Z902" t="s">
        <v>2238</v>
      </c>
      <c r="AA902" t="s">
        <v>2531</v>
      </c>
      <c r="AF902" s="4"/>
      <c r="AG902" s="4"/>
      <c r="AH902" t="s">
        <v>79</v>
      </c>
      <c r="AI902" t="s">
        <v>241</v>
      </c>
      <c r="AJ902" t="s">
        <v>600</v>
      </c>
      <c r="AK902" t="s">
        <v>980</v>
      </c>
      <c r="AL902" t="s">
        <v>1677</v>
      </c>
      <c r="AM902" t="s">
        <v>69</v>
      </c>
      <c r="AN902" t="s">
        <v>1548</v>
      </c>
      <c r="AO902" t="s">
        <v>86</v>
      </c>
      <c r="AP902" t="s">
        <v>2350</v>
      </c>
      <c r="AQ902" t="str">
        <f t="shared" si="14"/>
        <v>65660441164yesMale437133Google Ads436154383070.7674.9644928.79114.997</v>
      </c>
      <c r="AR902">
        <f>COUNTIF(AQ$2:AQ902,AQ902)</f>
        <v>1</v>
      </c>
    </row>
    <row r="903" spans="1:44" x14ac:dyDescent="0.25">
      <c r="A903">
        <v>656</v>
      </c>
      <c r="B903">
        <v>60</v>
      </c>
      <c r="C903" s="4">
        <v>44116</v>
      </c>
      <c r="D903">
        <v>4</v>
      </c>
      <c r="E903" t="s">
        <v>40</v>
      </c>
      <c r="F903" t="s">
        <v>51</v>
      </c>
      <c r="G903" t="s">
        <v>55</v>
      </c>
      <c r="H903" t="s">
        <v>57</v>
      </c>
      <c r="I903" s="4">
        <v>43713</v>
      </c>
      <c r="J903">
        <v>3</v>
      </c>
      <c r="K903" t="s">
        <v>59</v>
      </c>
      <c r="L903" s="4">
        <v>43615</v>
      </c>
      <c r="M903" s="4">
        <v>43830</v>
      </c>
      <c r="N903">
        <v>2</v>
      </c>
      <c r="O903" t="s">
        <v>87</v>
      </c>
      <c r="P903" t="s">
        <v>249</v>
      </c>
      <c r="Q903">
        <v>2</v>
      </c>
      <c r="R903" t="s">
        <v>774</v>
      </c>
      <c r="S903" t="s">
        <v>1312</v>
      </c>
      <c r="T903" t="s">
        <v>1829</v>
      </c>
      <c r="U903" t="s">
        <v>103</v>
      </c>
      <c r="V903" t="s">
        <v>2038</v>
      </c>
      <c r="W903">
        <v>70.760000000000005</v>
      </c>
      <c r="X903">
        <v>74.959999999999994</v>
      </c>
      <c r="Y903">
        <v>2</v>
      </c>
      <c r="Z903" t="s">
        <v>2238</v>
      </c>
      <c r="AA903" t="s">
        <v>2531</v>
      </c>
      <c r="AF903" s="4"/>
      <c r="AG903" s="4"/>
      <c r="AH903" t="s">
        <v>70</v>
      </c>
      <c r="AI903" t="s">
        <v>232</v>
      </c>
      <c r="AJ903" t="s">
        <v>673</v>
      </c>
      <c r="AK903" t="s">
        <v>1216</v>
      </c>
      <c r="AL903" t="s">
        <v>1652</v>
      </c>
      <c r="AM903" t="s">
        <v>67</v>
      </c>
      <c r="AN903" t="s">
        <v>1517</v>
      </c>
      <c r="AO903" t="s">
        <v>432</v>
      </c>
      <c r="AP903" t="s">
        <v>2331</v>
      </c>
      <c r="AQ903" t="str">
        <f t="shared" si="14"/>
        <v>65660441164yesMale437133Google Ads436154383070.7674.9651213.99319.9921</v>
      </c>
      <c r="AR903">
        <f>COUNTIF(AQ$2:AQ903,AQ903)</f>
        <v>1</v>
      </c>
    </row>
    <row r="904" spans="1:44" x14ac:dyDescent="0.25">
      <c r="A904">
        <v>657</v>
      </c>
      <c r="B904">
        <v>309</v>
      </c>
      <c r="C904" s="4">
        <v>44116</v>
      </c>
      <c r="D904">
        <v>10</v>
      </c>
      <c r="E904" t="s">
        <v>42</v>
      </c>
      <c r="F904" t="s">
        <v>53</v>
      </c>
      <c r="G904" t="s">
        <v>55</v>
      </c>
      <c r="H904" t="s">
        <v>58</v>
      </c>
      <c r="I904" s="4">
        <v>43830</v>
      </c>
      <c r="J904">
        <v>15</v>
      </c>
      <c r="K904" t="s">
        <v>62</v>
      </c>
      <c r="L904" s="4">
        <v>43615</v>
      </c>
      <c r="M904" s="4">
        <v>44413</v>
      </c>
      <c r="N904">
        <v>1</v>
      </c>
      <c r="O904" t="s">
        <v>70</v>
      </c>
      <c r="P904" t="s">
        <v>232</v>
      </c>
      <c r="Q904">
        <v>1</v>
      </c>
      <c r="R904" t="s">
        <v>495</v>
      </c>
      <c r="S904" t="s">
        <v>1058</v>
      </c>
      <c r="T904" t="s">
        <v>1587</v>
      </c>
      <c r="U904" t="s">
        <v>67</v>
      </c>
      <c r="V904" t="s">
        <v>1517</v>
      </c>
      <c r="W904">
        <v>164.97</v>
      </c>
      <c r="X904">
        <v>59.97</v>
      </c>
      <c r="Y904">
        <v>1</v>
      </c>
      <c r="Z904" t="s">
        <v>673</v>
      </c>
      <c r="AA904" t="s">
        <v>2348</v>
      </c>
      <c r="AF904" s="4"/>
      <c r="AG904" s="4"/>
      <c r="AH904" t="s">
        <v>70</v>
      </c>
      <c r="AI904" t="s">
        <v>232</v>
      </c>
      <c r="AJ904" t="s">
        <v>495</v>
      </c>
      <c r="AK904" t="s">
        <v>1058</v>
      </c>
      <c r="AL904" t="s">
        <v>1587</v>
      </c>
      <c r="AM904" t="s">
        <v>67</v>
      </c>
      <c r="AN904" t="s">
        <v>1517</v>
      </c>
      <c r="AO904" t="s">
        <v>673</v>
      </c>
      <c r="AP904" t="s">
        <v>2348</v>
      </c>
      <c r="AQ904" t="str">
        <f t="shared" si="14"/>
        <v>6573094411610yesFemale4383015Organic4361544413164.9759.97511554.99319.9912</v>
      </c>
      <c r="AR904">
        <f>COUNTIF(AQ$2:AQ904,AQ904)</f>
        <v>1</v>
      </c>
    </row>
    <row r="905" spans="1:44" x14ac:dyDescent="0.25">
      <c r="A905">
        <v>658</v>
      </c>
      <c r="B905">
        <v>273</v>
      </c>
      <c r="C905" s="4">
        <v>44118</v>
      </c>
      <c r="D905">
        <v>8</v>
      </c>
      <c r="E905" t="s">
        <v>43</v>
      </c>
      <c r="F905" t="s">
        <v>54</v>
      </c>
      <c r="G905" t="s">
        <v>56</v>
      </c>
      <c r="H905" t="s">
        <v>57</v>
      </c>
      <c r="I905" s="4">
        <v>43933</v>
      </c>
      <c r="J905">
        <v>7</v>
      </c>
      <c r="K905" t="s">
        <v>61</v>
      </c>
      <c r="L905" s="4">
        <v>43915</v>
      </c>
      <c r="M905" s="4">
        <v>44012</v>
      </c>
      <c r="N905">
        <v>1</v>
      </c>
      <c r="O905" t="s">
        <v>78</v>
      </c>
      <c r="P905" t="s">
        <v>240</v>
      </c>
      <c r="Q905">
        <v>1</v>
      </c>
      <c r="R905" t="s">
        <v>610</v>
      </c>
      <c r="S905" t="s">
        <v>1162</v>
      </c>
      <c r="T905" t="s">
        <v>67</v>
      </c>
      <c r="U905" t="s">
        <v>80</v>
      </c>
      <c r="V905" t="s">
        <v>1548</v>
      </c>
      <c r="W905">
        <v>6</v>
      </c>
      <c r="X905">
        <v>29.98</v>
      </c>
      <c r="Y905">
        <v>1</v>
      </c>
      <c r="Z905" t="s">
        <v>393</v>
      </c>
      <c r="AA905" t="s">
        <v>2345</v>
      </c>
      <c r="AF905" s="4"/>
      <c r="AG905" s="4"/>
      <c r="AH905" t="s">
        <v>78</v>
      </c>
      <c r="AI905" t="s">
        <v>240</v>
      </c>
      <c r="AJ905" t="s">
        <v>610</v>
      </c>
      <c r="AK905" t="s">
        <v>1162</v>
      </c>
      <c r="AL905" t="s">
        <v>67</v>
      </c>
      <c r="AM905" t="s">
        <v>80</v>
      </c>
      <c r="AN905" t="s">
        <v>1548</v>
      </c>
      <c r="AO905" t="s">
        <v>393</v>
      </c>
      <c r="AP905" t="s">
        <v>2345</v>
      </c>
      <c r="AQ905" t="str">
        <f t="shared" si="14"/>
        <v>658273441188noMale439337YouTube4391544012629.9881013214.9918</v>
      </c>
      <c r="AR905">
        <f>COUNTIF(AQ$2:AQ905,AQ905)</f>
        <v>1</v>
      </c>
    </row>
    <row r="906" spans="1:44" x14ac:dyDescent="0.25">
      <c r="A906">
        <v>659</v>
      </c>
      <c r="B906">
        <v>477</v>
      </c>
      <c r="C906" s="4">
        <v>44118</v>
      </c>
      <c r="D906">
        <v>1</v>
      </c>
      <c r="E906" t="s">
        <v>39</v>
      </c>
      <c r="F906" t="s">
        <v>50</v>
      </c>
      <c r="G906" t="s">
        <v>55</v>
      </c>
      <c r="H906" t="s">
        <v>57</v>
      </c>
      <c r="I906" s="4">
        <v>44012</v>
      </c>
      <c r="J906">
        <v>9</v>
      </c>
      <c r="K906" t="s">
        <v>59</v>
      </c>
      <c r="L906" s="4">
        <v>43952</v>
      </c>
      <c r="M906" s="4">
        <v>44075</v>
      </c>
      <c r="N906">
        <v>1</v>
      </c>
      <c r="O906" t="s">
        <v>80</v>
      </c>
      <c r="P906" t="s">
        <v>242</v>
      </c>
      <c r="Q906">
        <v>1</v>
      </c>
      <c r="R906" t="s">
        <v>709</v>
      </c>
      <c r="S906" t="s">
        <v>1250</v>
      </c>
      <c r="T906" t="s">
        <v>425</v>
      </c>
      <c r="U906" t="s">
        <v>69</v>
      </c>
      <c r="V906" t="s">
        <v>1562</v>
      </c>
      <c r="W906">
        <v>125</v>
      </c>
      <c r="X906">
        <v>9.99</v>
      </c>
      <c r="Y906">
        <v>1</v>
      </c>
      <c r="Z906" t="s">
        <v>79</v>
      </c>
      <c r="AA906" t="s">
        <v>2349</v>
      </c>
      <c r="AF906" s="4"/>
      <c r="AG906" s="4"/>
      <c r="AH906" t="s">
        <v>80</v>
      </c>
      <c r="AI906" t="s">
        <v>242</v>
      </c>
      <c r="AJ906" t="s">
        <v>709</v>
      </c>
      <c r="AK906" t="s">
        <v>1250</v>
      </c>
      <c r="AL906" t="s">
        <v>425</v>
      </c>
      <c r="AM906" t="s">
        <v>69</v>
      </c>
      <c r="AN906" t="s">
        <v>1562</v>
      </c>
      <c r="AO906" t="s">
        <v>79</v>
      </c>
      <c r="AP906" t="s">
        <v>2349</v>
      </c>
      <c r="AQ906" t="str">
        <f t="shared" si="14"/>
        <v>659477441181yesMale440129Google Ads43952440751259.9925812519.994</v>
      </c>
      <c r="AR906">
        <f>COUNTIF(AQ$2:AQ906,AQ906)</f>
        <v>1</v>
      </c>
    </row>
    <row r="907" spans="1:44" x14ac:dyDescent="0.25">
      <c r="A907">
        <v>660</v>
      </c>
      <c r="B907">
        <v>37</v>
      </c>
      <c r="C907" s="4">
        <v>44119</v>
      </c>
      <c r="D907">
        <v>5</v>
      </c>
      <c r="E907" t="s">
        <v>36</v>
      </c>
      <c r="F907" t="s">
        <v>47</v>
      </c>
      <c r="G907" t="s">
        <v>56</v>
      </c>
      <c r="H907" t="s">
        <v>58</v>
      </c>
      <c r="I907" s="4">
        <v>43863</v>
      </c>
      <c r="J907">
        <v>6</v>
      </c>
      <c r="K907" t="s">
        <v>59</v>
      </c>
      <c r="L907" s="4">
        <v>43862</v>
      </c>
      <c r="M907" s="4">
        <v>43889</v>
      </c>
      <c r="N907">
        <v>2</v>
      </c>
      <c r="O907" t="s">
        <v>179</v>
      </c>
      <c r="P907" t="s">
        <v>341</v>
      </c>
      <c r="Q907">
        <v>2</v>
      </c>
      <c r="R907" t="s">
        <v>775</v>
      </c>
      <c r="S907" t="s">
        <v>1313</v>
      </c>
      <c r="T907" t="s">
        <v>1830</v>
      </c>
      <c r="U907" t="s">
        <v>71</v>
      </c>
      <c r="V907" t="s">
        <v>1869</v>
      </c>
      <c r="W907">
        <v>60.98</v>
      </c>
      <c r="X907">
        <v>29.98</v>
      </c>
      <c r="Y907">
        <v>2</v>
      </c>
      <c r="Z907" t="s">
        <v>2239</v>
      </c>
      <c r="AA907" t="s">
        <v>2532</v>
      </c>
      <c r="AF907" s="4"/>
      <c r="AG907" s="4"/>
      <c r="AH907" t="s">
        <v>79</v>
      </c>
      <c r="AI907" t="s">
        <v>241</v>
      </c>
      <c r="AJ907" t="s">
        <v>418</v>
      </c>
      <c r="AK907" t="s">
        <v>980</v>
      </c>
      <c r="AL907" t="s">
        <v>1513</v>
      </c>
      <c r="AM907" t="s">
        <v>69</v>
      </c>
      <c r="AN907" t="s">
        <v>1548</v>
      </c>
      <c r="AO907" t="s">
        <v>65</v>
      </c>
      <c r="AP907" t="s">
        <v>2343</v>
      </c>
      <c r="AQ907" t="str">
        <f t="shared" si="14"/>
        <v>66037441195noFemale438636Google Ads438624388960.9829.9845029.99114.9910</v>
      </c>
      <c r="AR907">
        <f>COUNTIF(AQ$2:AQ907,AQ907)</f>
        <v>1</v>
      </c>
    </row>
    <row r="908" spans="1:44" x14ac:dyDescent="0.25">
      <c r="A908">
        <v>660</v>
      </c>
      <c r="B908">
        <v>37</v>
      </c>
      <c r="C908" s="4">
        <v>44119</v>
      </c>
      <c r="D908">
        <v>5</v>
      </c>
      <c r="E908" t="s">
        <v>36</v>
      </c>
      <c r="F908" t="s">
        <v>47</v>
      </c>
      <c r="G908" t="s">
        <v>56</v>
      </c>
      <c r="H908" t="s">
        <v>58</v>
      </c>
      <c r="I908" s="4">
        <v>43863</v>
      </c>
      <c r="J908">
        <v>6</v>
      </c>
      <c r="K908" t="s">
        <v>59</v>
      </c>
      <c r="L908" s="4">
        <v>43862</v>
      </c>
      <c r="M908" s="4">
        <v>43889</v>
      </c>
      <c r="N908">
        <v>2</v>
      </c>
      <c r="O908" t="s">
        <v>179</v>
      </c>
      <c r="P908" t="s">
        <v>341</v>
      </c>
      <c r="Q908">
        <v>2</v>
      </c>
      <c r="R908" t="s">
        <v>775</v>
      </c>
      <c r="S908" t="s">
        <v>1313</v>
      </c>
      <c r="T908" t="s">
        <v>1830</v>
      </c>
      <c r="U908" t="s">
        <v>71</v>
      </c>
      <c r="V908" t="s">
        <v>1869</v>
      </c>
      <c r="W908">
        <v>60.98</v>
      </c>
      <c r="X908">
        <v>29.98</v>
      </c>
      <c r="Y908">
        <v>2</v>
      </c>
      <c r="Z908" t="s">
        <v>2239</v>
      </c>
      <c r="AA908" t="s">
        <v>2532</v>
      </c>
      <c r="AF908" s="4"/>
      <c r="AG908" s="4"/>
      <c r="AH908" t="s">
        <v>67</v>
      </c>
      <c r="AI908" t="s">
        <v>229</v>
      </c>
      <c r="AJ908" t="s">
        <v>527</v>
      </c>
      <c r="AK908" t="s">
        <v>953</v>
      </c>
      <c r="AL908" t="s">
        <v>1617</v>
      </c>
      <c r="AM908" t="s">
        <v>69</v>
      </c>
      <c r="AN908" t="s">
        <v>1548</v>
      </c>
      <c r="AO908" t="s">
        <v>84</v>
      </c>
      <c r="AP908" t="s">
        <v>2366</v>
      </c>
      <c r="AQ908" t="str">
        <f t="shared" si="14"/>
        <v>66037441195noFemale438636Google Ads438624388960.9829.98313730.99114.999</v>
      </c>
      <c r="AR908">
        <f>COUNTIF(AQ$2:AQ908,AQ908)</f>
        <v>1</v>
      </c>
    </row>
    <row r="909" spans="1:44" x14ac:dyDescent="0.25">
      <c r="A909">
        <v>661</v>
      </c>
      <c r="B909">
        <v>172</v>
      </c>
      <c r="C909" s="4">
        <v>44119</v>
      </c>
      <c r="D909">
        <v>2</v>
      </c>
      <c r="E909" t="s">
        <v>38</v>
      </c>
      <c r="F909" t="s">
        <v>49</v>
      </c>
      <c r="G909" t="s">
        <v>56</v>
      </c>
      <c r="H909" t="s">
        <v>57</v>
      </c>
      <c r="I909" s="4">
        <v>43802</v>
      </c>
      <c r="J909">
        <v>2</v>
      </c>
      <c r="K909" t="s">
        <v>60</v>
      </c>
      <c r="L909" s="4">
        <v>43615</v>
      </c>
      <c r="M909" s="4">
        <v>43830</v>
      </c>
      <c r="N909">
        <v>1</v>
      </c>
      <c r="O909" t="s">
        <v>69</v>
      </c>
      <c r="P909" t="s">
        <v>231</v>
      </c>
      <c r="Q909">
        <v>1</v>
      </c>
      <c r="R909" t="s">
        <v>776</v>
      </c>
      <c r="S909" t="s">
        <v>1314</v>
      </c>
      <c r="T909" t="s">
        <v>1831</v>
      </c>
      <c r="U909" t="s">
        <v>67</v>
      </c>
      <c r="V909" t="s">
        <v>1577</v>
      </c>
      <c r="W909">
        <v>705</v>
      </c>
      <c r="X909">
        <v>74.97</v>
      </c>
      <c r="Y909">
        <v>1</v>
      </c>
      <c r="Z909" t="s">
        <v>78</v>
      </c>
      <c r="AA909" t="s">
        <v>2330</v>
      </c>
      <c r="AF909" s="4"/>
      <c r="AG909" s="4"/>
      <c r="AH909" t="s">
        <v>69</v>
      </c>
      <c r="AI909" t="s">
        <v>231</v>
      </c>
      <c r="AJ909" t="s">
        <v>776</v>
      </c>
      <c r="AK909" t="s">
        <v>1314</v>
      </c>
      <c r="AL909" t="s">
        <v>1831</v>
      </c>
      <c r="AM909" t="s">
        <v>67</v>
      </c>
      <c r="AN909" t="s">
        <v>1577</v>
      </c>
      <c r="AO909" t="s">
        <v>78</v>
      </c>
      <c r="AP909" t="s">
        <v>2330</v>
      </c>
      <c r="AQ909" t="str">
        <f t="shared" si="14"/>
        <v>661172441192noMale438022Facebook436154383070574.97198235324.998</v>
      </c>
      <c r="AR909">
        <f>COUNTIF(AQ$2:AQ909,AQ909)</f>
        <v>1</v>
      </c>
    </row>
    <row r="910" spans="1:44" x14ac:dyDescent="0.25">
      <c r="A910">
        <v>662</v>
      </c>
      <c r="B910">
        <v>113</v>
      </c>
      <c r="C910" s="4">
        <v>44120</v>
      </c>
      <c r="D910">
        <v>11</v>
      </c>
      <c r="E910" t="s">
        <v>37</v>
      </c>
      <c r="F910" t="s">
        <v>48</v>
      </c>
      <c r="G910" t="s">
        <v>55</v>
      </c>
      <c r="H910" t="s">
        <v>58</v>
      </c>
      <c r="I910" s="4">
        <v>43844</v>
      </c>
      <c r="J910">
        <v>4</v>
      </c>
      <c r="K910" t="s">
        <v>61</v>
      </c>
      <c r="L910" s="4">
        <v>43831</v>
      </c>
      <c r="M910" s="4">
        <v>43861</v>
      </c>
      <c r="N910">
        <v>1</v>
      </c>
      <c r="O910" t="s">
        <v>80</v>
      </c>
      <c r="P910" t="s">
        <v>242</v>
      </c>
      <c r="Q910">
        <v>1</v>
      </c>
      <c r="R910" t="s">
        <v>65</v>
      </c>
      <c r="S910" t="s">
        <v>1267</v>
      </c>
      <c r="T910" t="s">
        <v>1548</v>
      </c>
      <c r="U910" t="s">
        <v>69</v>
      </c>
      <c r="V910" t="s">
        <v>1548</v>
      </c>
      <c r="W910">
        <v>14.99</v>
      </c>
      <c r="X910">
        <v>14.99</v>
      </c>
      <c r="Y910">
        <v>1</v>
      </c>
      <c r="Z910" t="s">
        <v>80</v>
      </c>
      <c r="AA910" t="s">
        <v>2357</v>
      </c>
      <c r="AF910" s="4"/>
      <c r="AG910" s="4"/>
      <c r="AH910" t="s">
        <v>80</v>
      </c>
      <c r="AI910" t="s">
        <v>242</v>
      </c>
      <c r="AJ910" t="s">
        <v>65</v>
      </c>
      <c r="AK910" t="s">
        <v>1267</v>
      </c>
      <c r="AL910" t="s">
        <v>1548</v>
      </c>
      <c r="AM910" t="s">
        <v>69</v>
      </c>
      <c r="AN910" t="s">
        <v>1548</v>
      </c>
      <c r="AO910" t="s">
        <v>80</v>
      </c>
      <c r="AP910" t="s">
        <v>2357</v>
      </c>
      <c r="AQ910" t="str">
        <f t="shared" si="14"/>
        <v>6621134412011yesFemale438444YouTube438314386114.9914.9921014.99114.992</v>
      </c>
      <c r="AR910">
        <f>COUNTIF(AQ$2:AQ910,AQ910)</f>
        <v>1</v>
      </c>
    </row>
    <row r="911" spans="1:44" x14ac:dyDescent="0.25">
      <c r="A911">
        <v>663</v>
      </c>
      <c r="B911">
        <v>467</v>
      </c>
      <c r="C911" s="4">
        <v>44121</v>
      </c>
      <c r="D911">
        <v>1</v>
      </c>
      <c r="E911" t="s">
        <v>39</v>
      </c>
      <c r="F911" t="s">
        <v>50</v>
      </c>
      <c r="G911" t="s">
        <v>55</v>
      </c>
      <c r="H911" t="s">
        <v>58</v>
      </c>
      <c r="I911" s="4">
        <v>43693</v>
      </c>
      <c r="J911">
        <v>2</v>
      </c>
      <c r="K911" t="s">
        <v>60</v>
      </c>
      <c r="L911" s="4">
        <v>43615</v>
      </c>
      <c r="M911" s="4">
        <v>43830</v>
      </c>
      <c r="N911">
        <v>1</v>
      </c>
      <c r="O911" t="s">
        <v>67</v>
      </c>
      <c r="P911" t="s">
        <v>229</v>
      </c>
      <c r="Q911">
        <v>1</v>
      </c>
      <c r="R911" t="s">
        <v>547</v>
      </c>
      <c r="S911" t="s">
        <v>1108</v>
      </c>
      <c r="T911" t="s">
        <v>1577</v>
      </c>
      <c r="U911" t="s">
        <v>80</v>
      </c>
      <c r="V911" t="s">
        <v>1562</v>
      </c>
      <c r="W911">
        <v>49.98</v>
      </c>
      <c r="X911">
        <v>19.98</v>
      </c>
      <c r="Y911">
        <v>1</v>
      </c>
      <c r="Z911" t="s">
        <v>455</v>
      </c>
      <c r="AA911" t="s">
        <v>2340</v>
      </c>
      <c r="AF911" s="4"/>
      <c r="AG911" s="4"/>
      <c r="AH911" t="s">
        <v>67</v>
      </c>
      <c r="AI911" t="s">
        <v>229</v>
      </c>
      <c r="AJ911" t="s">
        <v>547</v>
      </c>
      <c r="AK911" t="s">
        <v>1108</v>
      </c>
      <c r="AL911" t="s">
        <v>1577</v>
      </c>
      <c r="AM911" t="s">
        <v>80</v>
      </c>
      <c r="AN911" t="s">
        <v>1562</v>
      </c>
      <c r="AO911" t="s">
        <v>455</v>
      </c>
      <c r="AP911" t="s">
        <v>2340</v>
      </c>
      <c r="AQ911" t="str">
        <f t="shared" si="14"/>
        <v>663467441211yesFemale436932Facebook436154383049.9819.9831424.9929.9915</v>
      </c>
      <c r="AR911">
        <f>COUNTIF(AQ$2:AQ911,AQ911)</f>
        <v>1</v>
      </c>
    </row>
    <row r="912" spans="1:44" x14ac:dyDescent="0.25">
      <c r="A912">
        <v>664</v>
      </c>
      <c r="B912">
        <v>189</v>
      </c>
      <c r="C912" s="4">
        <v>44122</v>
      </c>
      <c r="D912">
        <v>2</v>
      </c>
      <c r="E912" t="s">
        <v>38</v>
      </c>
      <c r="F912" t="s">
        <v>49</v>
      </c>
      <c r="G912" t="s">
        <v>55</v>
      </c>
      <c r="H912" t="s">
        <v>57</v>
      </c>
      <c r="I912" s="4">
        <v>44050</v>
      </c>
      <c r="J912">
        <v>8</v>
      </c>
      <c r="K912" t="s">
        <v>60</v>
      </c>
      <c r="L912" s="4">
        <v>44000</v>
      </c>
      <c r="M912" s="4">
        <v>44073</v>
      </c>
      <c r="N912">
        <v>1</v>
      </c>
      <c r="O912" t="s">
        <v>84</v>
      </c>
      <c r="P912" t="s">
        <v>246</v>
      </c>
      <c r="Q912">
        <v>1</v>
      </c>
      <c r="R912" t="s">
        <v>426</v>
      </c>
      <c r="S912" t="s">
        <v>988</v>
      </c>
      <c r="T912" t="s">
        <v>1521</v>
      </c>
      <c r="U912" t="s">
        <v>67</v>
      </c>
      <c r="V912" t="s">
        <v>1548</v>
      </c>
      <c r="W912">
        <v>125.97</v>
      </c>
      <c r="X912">
        <v>44.97</v>
      </c>
      <c r="Y912">
        <v>1</v>
      </c>
      <c r="Z912" t="s">
        <v>410</v>
      </c>
      <c r="AA912" t="s">
        <v>2359</v>
      </c>
      <c r="AF912" s="4"/>
      <c r="AG912" s="4"/>
      <c r="AH912" t="s">
        <v>84</v>
      </c>
      <c r="AI912" t="s">
        <v>246</v>
      </c>
      <c r="AJ912" t="s">
        <v>426</v>
      </c>
      <c r="AK912" t="s">
        <v>988</v>
      </c>
      <c r="AL912" t="s">
        <v>1521</v>
      </c>
      <c r="AM912" t="s">
        <v>67</v>
      </c>
      <c r="AN912" t="s">
        <v>1548</v>
      </c>
      <c r="AO912" t="s">
        <v>410</v>
      </c>
      <c r="AP912" t="s">
        <v>2359</v>
      </c>
      <c r="AQ912" t="str">
        <f t="shared" si="14"/>
        <v>664189441222yesMale440508Facebook4400044073125.9744.9798041.99314.9920</v>
      </c>
      <c r="AR912">
        <f>COUNTIF(AQ$2:AQ912,AQ912)</f>
        <v>1</v>
      </c>
    </row>
    <row r="913" spans="1:44" x14ac:dyDescent="0.25">
      <c r="A913">
        <v>665</v>
      </c>
      <c r="B913">
        <v>292</v>
      </c>
      <c r="C913" s="4">
        <v>44122</v>
      </c>
      <c r="D913">
        <v>11</v>
      </c>
      <c r="E913" t="s">
        <v>37</v>
      </c>
      <c r="F913" t="s">
        <v>48</v>
      </c>
      <c r="G913" t="s">
        <v>56</v>
      </c>
      <c r="H913" t="s">
        <v>58</v>
      </c>
      <c r="I913" s="4">
        <v>43637</v>
      </c>
      <c r="J913">
        <v>3</v>
      </c>
      <c r="K913" t="s">
        <v>59</v>
      </c>
      <c r="L913" s="4">
        <v>43615</v>
      </c>
      <c r="M913" s="4">
        <v>43830</v>
      </c>
      <c r="N913">
        <v>1</v>
      </c>
      <c r="O913" t="s">
        <v>78</v>
      </c>
      <c r="P913" t="s">
        <v>240</v>
      </c>
      <c r="Q913">
        <v>1</v>
      </c>
      <c r="R913" t="s">
        <v>67</v>
      </c>
      <c r="S913" t="s">
        <v>1120</v>
      </c>
      <c r="T913" t="s">
        <v>1643</v>
      </c>
      <c r="U913" t="s">
        <v>69</v>
      </c>
      <c r="V913" t="s">
        <v>1548</v>
      </c>
      <c r="W913">
        <v>3.99</v>
      </c>
      <c r="X913">
        <v>14.99</v>
      </c>
      <c r="Y913">
        <v>1</v>
      </c>
      <c r="Z913" t="s">
        <v>469</v>
      </c>
      <c r="AA913" t="s">
        <v>2339</v>
      </c>
      <c r="AF913" s="4"/>
      <c r="AG913" s="4"/>
      <c r="AH913" t="s">
        <v>78</v>
      </c>
      <c r="AI913" t="s">
        <v>240</v>
      </c>
      <c r="AJ913" t="s">
        <v>67</v>
      </c>
      <c r="AK913" t="s">
        <v>1120</v>
      </c>
      <c r="AL913" t="s">
        <v>1643</v>
      </c>
      <c r="AM913" t="s">
        <v>69</v>
      </c>
      <c r="AN913" t="s">
        <v>1548</v>
      </c>
      <c r="AO913" t="s">
        <v>469</v>
      </c>
      <c r="AP913" t="s">
        <v>2339</v>
      </c>
      <c r="AQ913" t="str">
        <f t="shared" si="14"/>
        <v>6652924412211noFemale436373Google Ads43615438303.9914.99833.99114.9923</v>
      </c>
      <c r="AR913">
        <f>COUNTIF(AQ$2:AQ913,AQ913)</f>
        <v>1</v>
      </c>
    </row>
    <row r="914" spans="1:44" x14ac:dyDescent="0.25">
      <c r="A914">
        <v>666</v>
      </c>
      <c r="B914">
        <v>420</v>
      </c>
      <c r="C914" s="4">
        <v>44122</v>
      </c>
      <c r="D914">
        <v>2</v>
      </c>
      <c r="E914" t="s">
        <v>38</v>
      </c>
      <c r="F914" t="s">
        <v>49</v>
      </c>
      <c r="G914" t="s">
        <v>55</v>
      </c>
      <c r="H914" t="s">
        <v>57</v>
      </c>
      <c r="I914" s="4">
        <v>43632</v>
      </c>
      <c r="J914">
        <v>3</v>
      </c>
      <c r="K914" t="s">
        <v>59</v>
      </c>
      <c r="L914" s="4">
        <v>43615</v>
      </c>
      <c r="M914" s="4">
        <v>43830</v>
      </c>
      <c r="N914">
        <v>1</v>
      </c>
      <c r="O914" t="s">
        <v>65</v>
      </c>
      <c r="P914" t="s">
        <v>227</v>
      </c>
      <c r="Q914">
        <v>1</v>
      </c>
      <c r="R914" t="s">
        <v>435</v>
      </c>
      <c r="S914" t="s">
        <v>997</v>
      </c>
      <c r="T914" t="s">
        <v>1529</v>
      </c>
      <c r="U914" t="s">
        <v>67</v>
      </c>
      <c r="V914" t="s">
        <v>1517</v>
      </c>
      <c r="W914">
        <v>149.97</v>
      </c>
      <c r="X914">
        <v>59.97</v>
      </c>
      <c r="Y914">
        <v>1</v>
      </c>
      <c r="Z914" t="s">
        <v>431</v>
      </c>
      <c r="AA914" t="s">
        <v>2326</v>
      </c>
      <c r="AF914" s="4"/>
      <c r="AG914" s="4"/>
      <c r="AH914" t="s">
        <v>65</v>
      </c>
      <c r="AI914" t="s">
        <v>227</v>
      </c>
      <c r="AJ914" t="s">
        <v>435</v>
      </c>
      <c r="AK914" t="s">
        <v>997</v>
      </c>
      <c r="AL914" t="s">
        <v>1529</v>
      </c>
      <c r="AM914" t="s">
        <v>67</v>
      </c>
      <c r="AN914" t="s">
        <v>1517</v>
      </c>
      <c r="AO914" t="s">
        <v>431</v>
      </c>
      <c r="AP914" t="s">
        <v>2326</v>
      </c>
      <c r="AQ914" t="str">
        <f t="shared" si="14"/>
        <v>666420441222yesMale436323Google Ads4361543830149.9759.97102949.99319.9924</v>
      </c>
      <c r="AR914">
        <f>COUNTIF(AQ$2:AQ914,AQ914)</f>
        <v>1</v>
      </c>
    </row>
    <row r="915" spans="1:44" x14ac:dyDescent="0.25">
      <c r="A915">
        <v>667</v>
      </c>
      <c r="B915">
        <v>428</v>
      </c>
      <c r="C915" s="4">
        <v>44122</v>
      </c>
      <c r="D915">
        <v>9</v>
      </c>
      <c r="E915" t="s">
        <v>41</v>
      </c>
      <c r="F915" t="s">
        <v>52</v>
      </c>
      <c r="G915" t="s">
        <v>56</v>
      </c>
      <c r="H915" t="s">
        <v>58</v>
      </c>
      <c r="I915" s="4">
        <v>43587</v>
      </c>
      <c r="J915">
        <v>2</v>
      </c>
      <c r="L915" s="4"/>
      <c r="M915" s="4"/>
      <c r="N915">
        <v>1</v>
      </c>
      <c r="O915" t="s">
        <v>70</v>
      </c>
      <c r="P915" t="s">
        <v>232</v>
      </c>
      <c r="Q915">
        <v>1</v>
      </c>
      <c r="R915" t="s">
        <v>727</v>
      </c>
      <c r="S915" t="s">
        <v>1270</v>
      </c>
      <c r="T915" t="s">
        <v>1487</v>
      </c>
      <c r="U915" t="s">
        <v>67</v>
      </c>
      <c r="V915" t="s">
        <v>1517</v>
      </c>
      <c r="W915">
        <v>89.85</v>
      </c>
      <c r="X915">
        <v>59.97</v>
      </c>
      <c r="Y915">
        <v>1</v>
      </c>
      <c r="Z915" t="s">
        <v>432</v>
      </c>
      <c r="AA915" t="s">
        <v>2331</v>
      </c>
      <c r="AF915" s="4"/>
      <c r="AG915" s="4"/>
      <c r="AH915" t="s">
        <v>70</v>
      </c>
      <c r="AI915" t="s">
        <v>232</v>
      </c>
      <c r="AJ915" t="s">
        <v>727</v>
      </c>
      <c r="AK915" t="s">
        <v>1270</v>
      </c>
      <c r="AL915" t="s">
        <v>1487</v>
      </c>
      <c r="AM915" t="s">
        <v>67</v>
      </c>
      <c r="AN915" t="s">
        <v>1517</v>
      </c>
      <c r="AO915" t="s">
        <v>432</v>
      </c>
      <c r="AP915" t="s">
        <v>2331</v>
      </c>
      <c r="AQ915" t="str">
        <f t="shared" ref="AQ915:AQ977" si="15">CONCATENATE($A915,$B915,$C915,$D915,$G915,$H915,$I915,$J915,$K915,$L915,$M915,$W915,$X915,$AB915,$AC915,$AD915,$AE915,$AF915,$AG915,$AH915,$AJ915,$AL915,$AM915,$AN915,$AO915)</f>
        <v>667428441229noFemale43587289.8559.9752829.95319.9921</v>
      </c>
      <c r="AR915">
        <f>COUNTIF(AQ$2:AQ915,AQ915)</f>
        <v>1</v>
      </c>
    </row>
    <row r="916" spans="1:44" x14ac:dyDescent="0.25">
      <c r="A916">
        <v>668</v>
      </c>
      <c r="B916">
        <v>453</v>
      </c>
      <c r="C916" s="4">
        <v>44123</v>
      </c>
      <c r="D916">
        <v>9</v>
      </c>
      <c r="E916" t="s">
        <v>41</v>
      </c>
      <c r="F916" t="s">
        <v>52</v>
      </c>
      <c r="G916" t="s">
        <v>55</v>
      </c>
      <c r="H916" t="s">
        <v>58</v>
      </c>
      <c r="I916" s="4">
        <v>43937</v>
      </c>
      <c r="J916">
        <v>7</v>
      </c>
      <c r="K916" t="s">
        <v>61</v>
      </c>
      <c r="L916" s="4">
        <v>43915</v>
      </c>
      <c r="M916" s="4">
        <v>44012</v>
      </c>
      <c r="N916">
        <v>2</v>
      </c>
      <c r="O916" t="s">
        <v>114</v>
      </c>
      <c r="P916" t="s">
        <v>276</v>
      </c>
      <c r="Q916">
        <v>2</v>
      </c>
      <c r="R916" t="s">
        <v>777</v>
      </c>
      <c r="S916" t="s">
        <v>1315</v>
      </c>
      <c r="T916" t="s">
        <v>1832</v>
      </c>
      <c r="U916" t="s">
        <v>85</v>
      </c>
      <c r="V916" t="s">
        <v>2031</v>
      </c>
      <c r="W916">
        <v>152.93</v>
      </c>
      <c r="X916">
        <v>64.97</v>
      </c>
      <c r="Y916">
        <v>2</v>
      </c>
      <c r="Z916" t="s">
        <v>2240</v>
      </c>
      <c r="AA916" t="s">
        <v>2533</v>
      </c>
      <c r="AF916" s="4"/>
      <c r="AG916" s="4"/>
      <c r="AH916" t="s">
        <v>84</v>
      </c>
      <c r="AI916" t="s">
        <v>246</v>
      </c>
      <c r="AJ916" t="s">
        <v>543</v>
      </c>
      <c r="AK916" t="s">
        <v>1104</v>
      </c>
      <c r="AL916" t="s">
        <v>1631</v>
      </c>
      <c r="AM916" t="s">
        <v>69</v>
      </c>
      <c r="AN916" t="s">
        <v>1548</v>
      </c>
      <c r="AO916" t="s">
        <v>86</v>
      </c>
      <c r="AP916" t="s">
        <v>2350</v>
      </c>
      <c r="AQ916" t="str">
        <f t="shared" si="15"/>
        <v>668453441239yesFemale439377YouTube4391544012152.9364.97915728.99114.997</v>
      </c>
      <c r="AR916">
        <f>COUNTIF(AQ$2:AQ916,AQ916)</f>
        <v>1</v>
      </c>
    </row>
    <row r="917" spans="1:44" x14ac:dyDescent="0.25">
      <c r="A917">
        <v>668</v>
      </c>
      <c r="B917">
        <v>453</v>
      </c>
      <c r="C917" s="4">
        <v>44123</v>
      </c>
      <c r="D917">
        <v>9</v>
      </c>
      <c r="E917" t="s">
        <v>41</v>
      </c>
      <c r="F917" t="s">
        <v>52</v>
      </c>
      <c r="G917" t="s">
        <v>55</v>
      </c>
      <c r="H917" t="s">
        <v>58</v>
      </c>
      <c r="I917" s="4">
        <v>43937</v>
      </c>
      <c r="J917">
        <v>7</v>
      </c>
      <c r="K917" t="s">
        <v>61</v>
      </c>
      <c r="L917" s="4">
        <v>43915</v>
      </c>
      <c r="M917" s="4">
        <v>44012</v>
      </c>
      <c r="N917">
        <v>2</v>
      </c>
      <c r="O917" t="s">
        <v>114</v>
      </c>
      <c r="P917" t="s">
        <v>276</v>
      </c>
      <c r="Q917">
        <v>2</v>
      </c>
      <c r="R917" t="s">
        <v>777</v>
      </c>
      <c r="S917" t="s">
        <v>1315</v>
      </c>
      <c r="T917" t="s">
        <v>1832</v>
      </c>
      <c r="U917" t="s">
        <v>85</v>
      </c>
      <c r="V917" t="s">
        <v>2031</v>
      </c>
      <c r="W917">
        <v>152.93</v>
      </c>
      <c r="X917">
        <v>64.97</v>
      </c>
      <c r="Y917">
        <v>2</v>
      </c>
      <c r="Z917" t="s">
        <v>2240</v>
      </c>
      <c r="AA917" t="s">
        <v>2533</v>
      </c>
      <c r="AF917" s="4"/>
      <c r="AG917" s="4"/>
      <c r="AH917" t="s">
        <v>86</v>
      </c>
      <c r="AI917" t="s">
        <v>248</v>
      </c>
      <c r="AJ917" t="s">
        <v>584</v>
      </c>
      <c r="AK917" t="s">
        <v>1062</v>
      </c>
      <c r="AL917" t="s">
        <v>1665</v>
      </c>
      <c r="AM917" t="s">
        <v>80</v>
      </c>
      <c r="AN917" t="s">
        <v>1577</v>
      </c>
      <c r="AO917" t="s">
        <v>530</v>
      </c>
      <c r="AP917" t="s">
        <v>2367</v>
      </c>
      <c r="AQ917" t="str">
        <f t="shared" si="15"/>
        <v>668453441239yesFemale439377YouTube4391544012152.9364.9778261.97224.9916</v>
      </c>
      <c r="AR917">
        <f>COUNTIF(AQ$2:AQ917,AQ917)</f>
        <v>1</v>
      </c>
    </row>
    <row r="918" spans="1:44" x14ac:dyDescent="0.25">
      <c r="A918">
        <v>669</v>
      </c>
      <c r="B918">
        <v>2</v>
      </c>
      <c r="C918" s="4">
        <v>44124</v>
      </c>
      <c r="D918">
        <v>10</v>
      </c>
      <c r="E918" t="s">
        <v>42</v>
      </c>
      <c r="F918" t="s">
        <v>53</v>
      </c>
      <c r="G918" t="s">
        <v>55</v>
      </c>
      <c r="H918" t="s">
        <v>57</v>
      </c>
      <c r="I918" s="4">
        <v>43739</v>
      </c>
      <c r="J918">
        <v>2</v>
      </c>
      <c r="K918" t="s">
        <v>60</v>
      </c>
      <c r="L918" s="4">
        <v>43615</v>
      </c>
      <c r="M918" s="4">
        <v>43830</v>
      </c>
      <c r="N918">
        <v>1</v>
      </c>
      <c r="O918" t="s">
        <v>79</v>
      </c>
      <c r="P918" t="s">
        <v>241</v>
      </c>
      <c r="Q918">
        <v>1</v>
      </c>
      <c r="R918" t="s">
        <v>500</v>
      </c>
      <c r="S918" t="s">
        <v>1063</v>
      </c>
      <c r="T918" t="s">
        <v>1591</v>
      </c>
      <c r="U918" t="s">
        <v>80</v>
      </c>
      <c r="V918" t="s">
        <v>1548</v>
      </c>
      <c r="W918">
        <v>167.9</v>
      </c>
      <c r="X918">
        <v>29.98</v>
      </c>
      <c r="Y918">
        <v>1</v>
      </c>
      <c r="Z918" t="s">
        <v>455</v>
      </c>
      <c r="AA918" t="s">
        <v>2340</v>
      </c>
      <c r="AF918" s="4"/>
      <c r="AG918" s="4"/>
      <c r="AH918" t="s">
        <v>79</v>
      </c>
      <c r="AI918" t="s">
        <v>241</v>
      </c>
      <c r="AJ918" t="s">
        <v>500</v>
      </c>
      <c r="AK918" t="s">
        <v>1063</v>
      </c>
      <c r="AL918" t="s">
        <v>1591</v>
      </c>
      <c r="AM918" t="s">
        <v>80</v>
      </c>
      <c r="AN918" t="s">
        <v>1548</v>
      </c>
      <c r="AO918" t="s">
        <v>455</v>
      </c>
      <c r="AP918" t="s">
        <v>2340</v>
      </c>
      <c r="AQ918" t="str">
        <f t="shared" si="15"/>
        <v>66924412410yesMale437392Facebook4361543830167.929.98416383.95214.9915</v>
      </c>
      <c r="AR918">
        <f>COUNTIF(AQ$2:AQ918,AQ918)</f>
        <v>1</v>
      </c>
    </row>
    <row r="919" spans="1:44" x14ac:dyDescent="0.25">
      <c r="A919">
        <v>670</v>
      </c>
      <c r="B919">
        <v>182</v>
      </c>
      <c r="C919" s="4">
        <v>44125</v>
      </c>
      <c r="D919">
        <v>7</v>
      </c>
      <c r="E919" t="s">
        <v>35</v>
      </c>
      <c r="F919" t="s">
        <v>46</v>
      </c>
      <c r="G919" t="s">
        <v>55</v>
      </c>
      <c r="H919" t="s">
        <v>58</v>
      </c>
      <c r="I919" s="4">
        <v>43991</v>
      </c>
      <c r="J919">
        <v>7</v>
      </c>
      <c r="K919" t="s">
        <v>61</v>
      </c>
      <c r="L919" s="4">
        <v>43915</v>
      </c>
      <c r="M919" s="4">
        <v>44012</v>
      </c>
      <c r="N919">
        <v>2</v>
      </c>
      <c r="O919" t="s">
        <v>102</v>
      </c>
      <c r="P919" t="s">
        <v>264</v>
      </c>
      <c r="Q919">
        <v>2</v>
      </c>
      <c r="R919" t="s">
        <v>778</v>
      </c>
      <c r="S919" t="s">
        <v>1316</v>
      </c>
      <c r="T919" t="s">
        <v>1833</v>
      </c>
      <c r="U919" t="s">
        <v>83</v>
      </c>
      <c r="V919" t="s">
        <v>1869</v>
      </c>
      <c r="W919">
        <v>56.95</v>
      </c>
      <c r="X919">
        <v>74.95</v>
      </c>
      <c r="Y919">
        <v>2</v>
      </c>
      <c r="Z919" t="s">
        <v>2241</v>
      </c>
      <c r="AA919" t="s">
        <v>2534</v>
      </c>
      <c r="AF919" s="4"/>
      <c r="AG919" s="4"/>
      <c r="AH919" t="s">
        <v>78</v>
      </c>
      <c r="AI919" t="s">
        <v>240</v>
      </c>
      <c r="AJ919" t="s">
        <v>904</v>
      </c>
      <c r="AK919" t="s">
        <v>1191</v>
      </c>
      <c r="AL919" t="s">
        <v>1490</v>
      </c>
      <c r="AM919" t="s">
        <v>67</v>
      </c>
      <c r="AN919" t="s">
        <v>1548</v>
      </c>
      <c r="AO919" t="s">
        <v>469</v>
      </c>
      <c r="AP919" t="s">
        <v>2339</v>
      </c>
      <c r="AQ919" t="str">
        <f t="shared" si="15"/>
        <v>670182441257yesFemale439917YouTube439154401256.9574.958868.99314.9923</v>
      </c>
      <c r="AR919">
        <f>COUNTIF(AQ$2:AQ919,AQ919)</f>
        <v>1</v>
      </c>
    </row>
    <row r="920" spans="1:44" x14ac:dyDescent="0.25">
      <c r="A920">
        <v>670</v>
      </c>
      <c r="B920">
        <v>182</v>
      </c>
      <c r="C920" s="4">
        <v>44125</v>
      </c>
      <c r="D920">
        <v>7</v>
      </c>
      <c r="E920" t="s">
        <v>35</v>
      </c>
      <c r="F920" t="s">
        <v>46</v>
      </c>
      <c r="G920" t="s">
        <v>55</v>
      </c>
      <c r="H920" t="s">
        <v>58</v>
      </c>
      <c r="I920" s="4">
        <v>43991</v>
      </c>
      <c r="J920">
        <v>7</v>
      </c>
      <c r="K920" t="s">
        <v>61</v>
      </c>
      <c r="L920" s="4">
        <v>43915</v>
      </c>
      <c r="M920" s="4">
        <v>44012</v>
      </c>
      <c r="N920">
        <v>2</v>
      </c>
      <c r="O920" t="s">
        <v>102</v>
      </c>
      <c r="P920" t="s">
        <v>264</v>
      </c>
      <c r="Q920">
        <v>2</v>
      </c>
      <c r="R920" t="s">
        <v>778</v>
      </c>
      <c r="S920" t="s">
        <v>1316</v>
      </c>
      <c r="T920" t="s">
        <v>1833</v>
      </c>
      <c r="U920" t="s">
        <v>83</v>
      </c>
      <c r="V920" t="s">
        <v>1869</v>
      </c>
      <c r="W920">
        <v>56.95</v>
      </c>
      <c r="X920">
        <v>74.95</v>
      </c>
      <c r="Y920">
        <v>2</v>
      </c>
      <c r="Z920" t="s">
        <v>2241</v>
      </c>
      <c r="AA920" t="s">
        <v>2534</v>
      </c>
      <c r="AF920" s="4"/>
      <c r="AG920" s="4"/>
      <c r="AH920" t="s">
        <v>80</v>
      </c>
      <c r="AI920" t="s">
        <v>242</v>
      </c>
      <c r="AJ920" t="s">
        <v>455</v>
      </c>
      <c r="AK920" t="s">
        <v>1018</v>
      </c>
      <c r="AL920" t="s">
        <v>1548</v>
      </c>
      <c r="AM920" t="s">
        <v>80</v>
      </c>
      <c r="AN920" t="s">
        <v>1548</v>
      </c>
      <c r="AO920" t="s">
        <v>70</v>
      </c>
      <c r="AP920" t="s">
        <v>2341</v>
      </c>
      <c r="AQ920" t="str">
        <f t="shared" si="15"/>
        <v>670182441257yesFemale439917YouTube439154401256.9574.9521514.99214.995</v>
      </c>
      <c r="AR920">
        <f>COUNTIF(AQ$2:AQ920,AQ920)</f>
        <v>1</v>
      </c>
    </row>
    <row r="921" spans="1:44" x14ac:dyDescent="0.25">
      <c r="A921">
        <v>671</v>
      </c>
      <c r="B921">
        <v>231</v>
      </c>
      <c r="C921" s="4">
        <v>44126</v>
      </c>
      <c r="D921">
        <v>6</v>
      </c>
      <c r="E921" t="s">
        <v>33</v>
      </c>
      <c r="F921" t="s">
        <v>44</v>
      </c>
      <c r="G921" t="s">
        <v>55</v>
      </c>
      <c r="H921" t="s">
        <v>57</v>
      </c>
      <c r="I921" s="4">
        <v>44025</v>
      </c>
      <c r="J921">
        <v>9</v>
      </c>
      <c r="K921" t="s">
        <v>59</v>
      </c>
      <c r="L921" s="4">
        <v>43952</v>
      </c>
      <c r="M921" s="4">
        <v>44075</v>
      </c>
      <c r="N921">
        <v>1</v>
      </c>
      <c r="O921" t="s">
        <v>67</v>
      </c>
      <c r="P921" t="s">
        <v>229</v>
      </c>
      <c r="Q921">
        <v>1</v>
      </c>
      <c r="R921" t="s">
        <v>467</v>
      </c>
      <c r="S921" t="s">
        <v>1030</v>
      </c>
      <c r="T921" t="s">
        <v>1560</v>
      </c>
      <c r="U921" t="s">
        <v>80</v>
      </c>
      <c r="V921" t="s">
        <v>1548</v>
      </c>
      <c r="W921">
        <v>59.74</v>
      </c>
      <c r="X921">
        <v>29.98</v>
      </c>
      <c r="Y921">
        <v>1</v>
      </c>
      <c r="Z921" t="s">
        <v>84</v>
      </c>
      <c r="AA921" t="s">
        <v>2366</v>
      </c>
      <c r="AF921" s="4"/>
      <c r="AG921" s="4"/>
      <c r="AH921" t="s">
        <v>67</v>
      </c>
      <c r="AI921" t="s">
        <v>229</v>
      </c>
      <c r="AJ921" t="s">
        <v>467</v>
      </c>
      <c r="AK921" t="s">
        <v>1030</v>
      </c>
      <c r="AL921" t="s">
        <v>1560</v>
      </c>
      <c r="AM921" t="s">
        <v>80</v>
      </c>
      <c r="AN921" t="s">
        <v>1548</v>
      </c>
      <c r="AO921" t="s">
        <v>84</v>
      </c>
      <c r="AP921" t="s">
        <v>2366</v>
      </c>
      <c r="AQ921" t="str">
        <f t="shared" si="15"/>
        <v>671231441266yesMale440259Google Ads439524407559.7429.98314029.87214.999</v>
      </c>
      <c r="AR921">
        <f>COUNTIF(AQ$2:AQ921,AQ921)</f>
        <v>1</v>
      </c>
    </row>
    <row r="922" spans="1:44" x14ac:dyDescent="0.25">
      <c r="A922">
        <v>672</v>
      </c>
      <c r="B922">
        <v>21</v>
      </c>
      <c r="C922" s="4">
        <v>44127</v>
      </c>
      <c r="D922">
        <v>2</v>
      </c>
      <c r="E922" t="s">
        <v>38</v>
      </c>
      <c r="F922" t="s">
        <v>49</v>
      </c>
      <c r="G922" t="s">
        <v>55</v>
      </c>
      <c r="H922" t="s">
        <v>57</v>
      </c>
      <c r="I922" s="4">
        <v>43986</v>
      </c>
      <c r="J922">
        <v>7</v>
      </c>
      <c r="K922" t="s">
        <v>61</v>
      </c>
      <c r="L922" s="4">
        <v>43915</v>
      </c>
      <c r="M922" s="4">
        <v>44012</v>
      </c>
      <c r="N922">
        <v>2</v>
      </c>
      <c r="O922" t="s">
        <v>186</v>
      </c>
      <c r="P922" t="s">
        <v>348</v>
      </c>
      <c r="Q922">
        <v>2</v>
      </c>
      <c r="R922" t="s">
        <v>779</v>
      </c>
      <c r="S922" t="s">
        <v>1317</v>
      </c>
      <c r="T922" t="s">
        <v>1834</v>
      </c>
      <c r="U922" t="s">
        <v>88</v>
      </c>
      <c r="V922" t="s">
        <v>2047</v>
      </c>
      <c r="W922">
        <v>1064.96</v>
      </c>
      <c r="X922">
        <v>89.96</v>
      </c>
      <c r="Y922">
        <v>2</v>
      </c>
      <c r="Z922" t="s">
        <v>2242</v>
      </c>
      <c r="AA922" t="s">
        <v>2535</v>
      </c>
      <c r="AF922" s="4"/>
      <c r="AG922" s="4"/>
      <c r="AH922" t="s">
        <v>86</v>
      </c>
      <c r="AI922" t="s">
        <v>248</v>
      </c>
      <c r="AJ922" t="s">
        <v>653</v>
      </c>
      <c r="AK922" t="s">
        <v>1197</v>
      </c>
      <c r="AL922" t="s">
        <v>1721</v>
      </c>
      <c r="AM922" t="s">
        <v>80</v>
      </c>
      <c r="AN922" t="s">
        <v>1577</v>
      </c>
      <c r="AO922" t="s">
        <v>549</v>
      </c>
      <c r="AP922" t="s">
        <v>2362</v>
      </c>
      <c r="AQ922" t="str">
        <f t="shared" si="15"/>
        <v>67221441272yesMale439867YouTube43915440121064.9689.96784332.49224.9922</v>
      </c>
      <c r="AR922">
        <f>COUNTIF(AQ$2:AQ922,AQ922)</f>
        <v>1</v>
      </c>
    </row>
    <row r="923" spans="1:44" x14ac:dyDescent="0.25">
      <c r="A923">
        <v>672</v>
      </c>
      <c r="B923">
        <v>21</v>
      </c>
      <c r="C923" s="4">
        <v>44127</v>
      </c>
      <c r="D923">
        <v>2</v>
      </c>
      <c r="E923" t="s">
        <v>38</v>
      </c>
      <c r="F923" t="s">
        <v>49</v>
      </c>
      <c r="G923" t="s">
        <v>55</v>
      </c>
      <c r="H923" t="s">
        <v>57</v>
      </c>
      <c r="I923" s="4">
        <v>43986</v>
      </c>
      <c r="J923">
        <v>7</v>
      </c>
      <c r="K923" t="s">
        <v>61</v>
      </c>
      <c r="L923" s="4">
        <v>43915</v>
      </c>
      <c r="M923" s="4">
        <v>44012</v>
      </c>
      <c r="N923">
        <v>2</v>
      </c>
      <c r="O923" t="s">
        <v>186</v>
      </c>
      <c r="P923" t="s">
        <v>348</v>
      </c>
      <c r="Q923">
        <v>2</v>
      </c>
      <c r="R923" t="s">
        <v>779</v>
      </c>
      <c r="S923" t="s">
        <v>1317</v>
      </c>
      <c r="T923" t="s">
        <v>1834</v>
      </c>
      <c r="U923" t="s">
        <v>88</v>
      </c>
      <c r="V923" t="s">
        <v>2047</v>
      </c>
      <c r="W923">
        <v>1064.96</v>
      </c>
      <c r="X923">
        <v>89.96</v>
      </c>
      <c r="Y923">
        <v>2</v>
      </c>
      <c r="Z923" t="s">
        <v>2242</v>
      </c>
      <c r="AA923" t="s">
        <v>2535</v>
      </c>
      <c r="AF923" s="4"/>
      <c r="AG923" s="4"/>
      <c r="AH923" t="s">
        <v>65</v>
      </c>
      <c r="AI923" t="s">
        <v>227</v>
      </c>
      <c r="AJ923" t="s">
        <v>429</v>
      </c>
      <c r="AK923" t="s">
        <v>992</v>
      </c>
      <c r="AL923" t="s">
        <v>1510</v>
      </c>
      <c r="AM923" t="s">
        <v>80</v>
      </c>
      <c r="AN923" t="s">
        <v>1517</v>
      </c>
      <c r="AO923" t="s">
        <v>431</v>
      </c>
      <c r="AP923" t="s">
        <v>2326</v>
      </c>
      <c r="AQ923" t="str">
        <f t="shared" si="15"/>
        <v>67221441272yesMale439867YouTube43915440121064.9689.961040199.99219.9924</v>
      </c>
      <c r="AR923">
        <f>COUNTIF(AQ$2:AQ923,AQ923)</f>
        <v>1</v>
      </c>
    </row>
    <row r="924" spans="1:44" x14ac:dyDescent="0.25">
      <c r="A924">
        <v>673</v>
      </c>
      <c r="B924">
        <v>65</v>
      </c>
      <c r="C924" s="4">
        <v>44127</v>
      </c>
      <c r="D924">
        <v>7</v>
      </c>
      <c r="E924" t="s">
        <v>35</v>
      </c>
      <c r="F924" t="s">
        <v>46</v>
      </c>
      <c r="G924" t="s">
        <v>56</v>
      </c>
      <c r="H924" t="s">
        <v>57</v>
      </c>
      <c r="I924" s="4">
        <v>43697</v>
      </c>
      <c r="J924">
        <v>3</v>
      </c>
      <c r="K924" t="s">
        <v>59</v>
      </c>
      <c r="L924" s="4">
        <v>43615</v>
      </c>
      <c r="M924" s="4">
        <v>43830</v>
      </c>
      <c r="N924">
        <v>1</v>
      </c>
      <c r="O924" t="s">
        <v>90</v>
      </c>
      <c r="P924" t="s">
        <v>252</v>
      </c>
      <c r="Q924">
        <v>1</v>
      </c>
      <c r="R924" t="s">
        <v>497</v>
      </c>
      <c r="S924" t="s">
        <v>1060</v>
      </c>
      <c r="T924" t="s">
        <v>1589</v>
      </c>
      <c r="U924" t="s">
        <v>67</v>
      </c>
      <c r="V924" t="s">
        <v>1562</v>
      </c>
      <c r="W924">
        <v>38.25</v>
      </c>
      <c r="X924">
        <v>29.97</v>
      </c>
      <c r="Y924">
        <v>1</v>
      </c>
      <c r="Z924" t="s">
        <v>410</v>
      </c>
      <c r="AA924" t="s">
        <v>2359</v>
      </c>
      <c r="AF924" s="4"/>
      <c r="AG924" s="4"/>
      <c r="AH924" t="s">
        <v>90</v>
      </c>
      <c r="AI924" t="s">
        <v>252</v>
      </c>
      <c r="AJ924" t="s">
        <v>497</v>
      </c>
      <c r="AK924" t="s">
        <v>1060</v>
      </c>
      <c r="AL924" t="s">
        <v>1589</v>
      </c>
      <c r="AM924" t="s">
        <v>67</v>
      </c>
      <c r="AN924" t="s">
        <v>1562</v>
      </c>
      <c r="AO924" t="s">
        <v>410</v>
      </c>
      <c r="AP924" t="s">
        <v>2359</v>
      </c>
      <c r="AQ924" t="str">
        <f t="shared" si="15"/>
        <v>67365441277noMale436973Google Ads436154383038.2529.9766512.7539.9920</v>
      </c>
      <c r="AR924">
        <f>COUNTIF(AQ$2:AQ924,AQ924)</f>
        <v>1</v>
      </c>
    </row>
    <row r="925" spans="1:44" x14ac:dyDescent="0.25">
      <c r="A925">
        <v>674</v>
      </c>
      <c r="B925">
        <v>248</v>
      </c>
      <c r="C925" s="4">
        <v>44127</v>
      </c>
      <c r="D925">
        <v>3</v>
      </c>
      <c r="E925" t="s">
        <v>34</v>
      </c>
      <c r="F925" t="s">
        <v>45</v>
      </c>
      <c r="G925" t="s">
        <v>55</v>
      </c>
      <c r="H925" t="s">
        <v>57</v>
      </c>
      <c r="I925" s="4">
        <v>43897</v>
      </c>
      <c r="J925">
        <v>5</v>
      </c>
      <c r="K925" t="s">
        <v>60</v>
      </c>
      <c r="L925" s="4">
        <v>43831</v>
      </c>
      <c r="M925" s="4">
        <v>43921</v>
      </c>
      <c r="N925">
        <v>1</v>
      </c>
      <c r="O925" t="s">
        <v>90</v>
      </c>
      <c r="P925" t="s">
        <v>252</v>
      </c>
      <c r="Q925">
        <v>1</v>
      </c>
      <c r="R925" t="s">
        <v>501</v>
      </c>
      <c r="S925" t="s">
        <v>1064</v>
      </c>
      <c r="T925" t="s">
        <v>1592</v>
      </c>
      <c r="U925" t="s">
        <v>69</v>
      </c>
      <c r="V925" t="s">
        <v>1562</v>
      </c>
      <c r="W925">
        <v>8.9600000000000009</v>
      </c>
      <c r="X925">
        <v>9.99</v>
      </c>
      <c r="Y925">
        <v>1</v>
      </c>
      <c r="Z925" t="s">
        <v>410</v>
      </c>
      <c r="AA925" t="s">
        <v>2359</v>
      </c>
      <c r="AF925" s="4"/>
      <c r="AG925" s="4"/>
      <c r="AH925" t="s">
        <v>90</v>
      </c>
      <c r="AI925" t="s">
        <v>252</v>
      </c>
      <c r="AJ925" t="s">
        <v>501</v>
      </c>
      <c r="AK925" t="s">
        <v>1064</v>
      </c>
      <c r="AL925" t="s">
        <v>1592</v>
      </c>
      <c r="AM925" t="s">
        <v>69</v>
      </c>
      <c r="AN925" t="s">
        <v>1562</v>
      </c>
      <c r="AO925" t="s">
        <v>410</v>
      </c>
      <c r="AP925" t="s">
        <v>2359</v>
      </c>
      <c r="AQ925" t="str">
        <f t="shared" si="15"/>
        <v>674248441273yesMale438975Facebook43831439218.969.9961618.9619.9920</v>
      </c>
      <c r="AR925">
        <f>COUNTIF(AQ$2:AQ925,AQ925)</f>
        <v>1</v>
      </c>
    </row>
    <row r="926" spans="1:44" x14ac:dyDescent="0.25">
      <c r="A926">
        <v>675</v>
      </c>
      <c r="B926">
        <v>12</v>
      </c>
      <c r="C926" s="4">
        <v>44128</v>
      </c>
      <c r="D926">
        <v>11</v>
      </c>
      <c r="E926" t="s">
        <v>37</v>
      </c>
      <c r="F926" t="s">
        <v>48</v>
      </c>
      <c r="G926" t="s">
        <v>55</v>
      </c>
      <c r="H926" t="s">
        <v>58</v>
      </c>
      <c r="I926" s="4">
        <v>43713</v>
      </c>
      <c r="J926">
        <v>1</v>
      </c>
      <c r="K926" t="s">
        <v>61</v>
      </c>
      <c r="L926" s="4">
        <v>43615</v>
      </c>
      <c r="M926" s="4">
        <v>43830</v>
      </c>
      <c r="N926">
        <v>2</v>
      </c>
      <c r="O926" t="s">
        <v>179</v>
      </c>
      <c r="P926" t="s">
        <v>341</v>
      </c>
      <c r="Q926">
        <v>2</v>
      </c>
      <c r="R926" t="s">
        <v>780</v>
      </c>
      <c r="S926" t="s">
        <v>1318</v>
      </c>
      <c r="T926" t="s">
        <v>1835</v>
      </c>
      <c r="U926" t="s">
        <v>75</v>
      </c>
      <c r="V926" t="s">
        <v>1869</v>
      </c>
      <c r="W926">
        <v>72.11</v>
      </c>
      <c r="X926">
        <v>74.95</v>
      </c>
      <c r="Y926">
        <v>2</v>
      </c>
      <c r="Z926" t="s">
        <v>2243</v>
      </c>
      <c r="AA926" t="s">
        <v>2536</v>
      </c>
      <c r="AF926" s="4"/>
      <c r="AG926" s="4"/>
      <c r="AH926" t="s">
        <v>79</v>
      </c>
      <c r="AI926" t="s">
        <v>241</v>
      </c>
      <c r="AJ926" t="s">
        <v>542</v>
      </c>
      <c r="AK926" t="s">
        <v>1103</v>
      </c>
      <c r="AL926" t="s">
        <v>1630</v>
      </c>
      <c r="AM926" t="s">
        <v>80</v>
      </c>
      <c r="AN926" t="s">
        <v>1548</v>
      </c>
      <c r="AO926" t="s">
        <v>86</v>
      </c>
      <c r="AP926" t="s">
        <v>2350</v>
      </c>
      <c r="AQ926" t="str">
        <f t="shared" si="15"/>
        <v>675124412811yesFemale437131YouTube436154383072.1174.9541484.57214.997</v>
      </c>
      <c r="AR926">
        <f>COUNTIF(AQ$2:AQ926,AQ926)</f>
        <v>1</v>
      </c>
    </row>
    <row r="927" spans="1:44" x14ac:dyDescent="0.25">
      <c r="A927">
        <v>675</v>
      </c>
      <c r="B927">
        <v>12</v>
      </c>
      <c r="C927" s="4">
        <v>44128</v>
      </c>
      <c r="D927">
        <v>11</v>
      </c>
      <c r="E927" t="s">
        <v>37</v>
      </c>
      <c r="F927" t="s">
        <v>48</v>
      </c>
      <c r="G927" t="s">
        <v>55</v>
      </c>
      <c r="H927" t="s">
        <v>58</v>
      </c>
      <c r="I927" s="4">
        <v>43713</v>
      </c>
      <c r="J927">
        <v>1</v>
      </c>
      <c r="K927" t="s">
        <v>61</v>
      </c>
      <c r="L927" s="4">
        <v>43615</v>
      </c>
      <c r="M927" s="4">
        <v>43830</v>
      </c>
      <c r="N927">
        <v>2</v>
      </c>
      <c r="O927" t="s">
        <v>179</v>
      </c>
      <c r="P927" t="s">
        <v>341</v>
      </c>
      <c r="Q927">
        <v>2</v>
      </c>
      <c r="R927" t="s">
        <v>780</v>
      </c>
      <c r="S927" t="s">
        <v>1318</v>
      </c>
      <c r="T927" t="s">
        <v>1835</v>
      </c>
      <c r="U927" t="s">
        <v>75</v>
      </c>
      <c r="V927" t="s">
        <v>1869</v>
      </c>
      <c r="W927">
        <v>72.11</v>
      </c>
      <c r="X927">
        <v>74.95</v>
      </c>
      <c r="Y927">
        <v>2</v>
      </c>
      <c r="Z927" t="s">
        <v>2243</v>
      </c>
      <c r="AA927" t="s">
        <v>2536</v>
      </c>
      <c r="AF927" s="4"/>
      <c r="AG927" s="4"/>
      <c r="AH927" t="s">
        <v>67</v>
      </c>
      <c r="AI927" t="s">
        <v>229</v>
      </c>
      <c r="AJ927" t="s">
        <v>847</v>
      </c>
      <c r="AK927" t="s">
        <v>1384</v>
      </c>
      <c r="AL927" t="s">
        <v>1900</v>
      </c>
      <c r="AM927" t="s">
        <v>67</v>
      </c>
      <c r="AN927" t="s">
        <v>1548</v>
      </c>
      <c r="AO927" t="s">
        <v>872</v>
      </c>
      <c r="AP927" t="s">
        <v>2388</v>
      </c>
      <c r="AQ927" t="str">
        <f t="shared" si="15"/>
        <v>675124412811yesFemale437131YouTube436154383072.1174.9535720.99314.9919</v>
      </c>
      <c r="AR927">
        <f>COUNTIF(AQ$2:AQ927,AQ927)</f>
        <v>1</v>
      </c>
    </row>
    <row r="928" spans="1:44" x14ac:dyDescent="0.25">
      <c r="A928">
        <v>676</v>
      </c>
      <c r="B928">
        <v>148</v>
      </c>
      <c r="C928" s="4">
        <v>44128</v>
      </c>
      <c r="D928">
        <v>10</v>
      </c>
      <c r="E928" t="s">
        <v>42</v>
      </c>
      <c r="F928" t="s">
        <v>53</v>
      </c>
      <c r="G928" t="s">
        <v>55</v>
      </c>
      <c r="H928" t="s">
        <v>58</v>
      </c>
      <c r="I928" s="4">
        <v>43653</v>
      </c>
      <c r="J928">
        <v>1</v>
      </c>
      <c r="K928" t="s">
        <v>61</v>
      </c>
      <c r="L928" s="4">
        <v>43615</v>
      </c>
      <c r="M928" s="4">
        <v>43830</v>
      </c>
      <c r="N928">
        <v>1</v>
      </c>
      <c r="O928" t="s">
        <v>67</v>
      </c>
      <c r="P928" t="s">
        <v>229</v>
      </c>
      <c r="Q928">
        <v>1</v>
      </c>
      <c r="R928" t="s">
        <v>636</v>
      </c>
      <c r="S928" t="s">
        <v>974</v>
      </c>
      <c r="T928" t="s">
        <v>1513</v>
      </c>
      <c r="U928" t="s">
        <v>69</v>
      </c>
      <c r="V928" t="s">
        <v>1548</v>
      </c>
      <c r="W928">
        <v>29.99</v>
      </c>
      <c r="X928">
        <v>14.99</v>
      </c>
      <c r="Y928">
        <v>1</v>
      </c>
      <c r="Z928" t="s">
        <v>455</v>
      </c>
      <c r="AA928" t="s">
        <v>2340</v>
      </c>
      <c r="AF928" s="4"/>
      <c r="AG928" s="4"/>
      <c r="AH928" t="s">
        <v>67</v>
      </c>
      <c r="AI928" t="s">
        <v>229</v>
      </c>
      <c r="AJ928" t="s">
        <v>636</v>
      </c>
      <c r="AK928" t="s">
        <v>974</v>
      </c>
      <c r="AL928" t="s">
        <v>1513</v>
      </c>
      <c r="AM928" t="s">
        <v>69</v>
      </c>
      <c r="AN928" t="s">
        <v>1548</v>
      </c>
      <c r="AO928" t="s">
        <v>455</v>
      </c>
      <c r="AP928" t="s">
        <v>2340</v>
      </c>
      <c r="AQ928" t="str">
        <f t="shared" si="15"/>
        <v>6761484412810yesFemale436531YouTube436154383029.9914.99314129.99114.9915</v>
      </c>
      <c r="AR928">
        <f>COUNTIF(AQ$2:AQ928,AQ928)</f>
        <v>1</v>
      </c>
    </row>
    <row r="929" spans="1:44" x14ac:dyDescent="0.25">
      <c r="A929">
        <v>677</v>
      </c>
      <c r="B929">
        <v>352</v>
      </c>
      <c r="C929" s="4">
        <v>44128</v>
      </c>
      <c r="D929">
        <v>2</v>
      </c>
      <c r="E929" t="s">
        <v>38</v>
      </c>
      <c r="F929" t="s">
        <v>49</v>
      </c>
      <c r="G929" t="s">
        <v>55</v>
      </c>
      <c r="H929" t="s">
        <v>58</v>
      </c>
      <c r="I929" s="4">
        <v>43686</v>
      </c>
      <c r="J929">
        <v>2</v>
      </c>
      <c r="K929" t="s">
        <v>60</v>
      </c>
      <c r="L929" s="4">
        <v>43615</v>
      </c>
      <c r="M929" s="4">
        <v>43830</v>
      </c>
      <c r="N929">
        <v>2</v>
      </c>
      <c r="O929" t="s">
        <v>187</v>
      </c>
      <c r="P929" t="s">
        <v>349</v>
      </c>
      <c r="Q929">
        <v>3</v>
      </c>
      <c r="R929" t="s">
        <v>781</v>
      </c>
      <c r="S929" t="s">
        <v>1319</v>
      </c>
      <c r="T929" t="s">
        <v>1836</v>
      </c>
      <c r="U929" t="s">
        <v>2005</v>
      </c>
      <c r="V929" t="s">
        <v>2064</v>
      </c>
      <c r="W929">
        <v>443.81</v>
      </c>
      <c r="X929">
        <v>124.93</v>
      </c>
      <c r="Y929">
        <v>3</v>
      </c>
      <c r="Z929" t="s">
        <v>2244</v>
      </c>
      <c r="AA929" t="s">
        <v>2537</v>
      </c>
      <c r="AF929" s="4"/>
      <c r="AG929" s="4"/>
      <c r="AH929" t="s">
        <v>70</v>
      </c>
      <c r="AI929" t="s">
        <v>232</v>
      </c>
      <c r="AJ929" t="s">
        <v>411</v>
      </c>
      <c r="AK929" t="s">
        <v>973</v>
      </c>
      <c r="AL929" t="s">
        <v>1506</v>
      </c>
      <c r="AM929" t="s">
        <v>80</v>
      </c>
      <c r="AN929" t="s">
        <v>1517</v>
      </c>
      <c r="AO929" t="s">
        <v>673</v>
      </c>
      <c r="AP929" t="s">
        <v>2348</v>
      </c>
      <c r="AQ929" t="str">
        <f t="shared" si="15"/>
        <v>677352441282yesFemale436862Facebook4361543830443.81124.9353095.95219.9912</v>
      </c>
      <c r="AR929">
        <f>COUNTIF(AQ$2:AQ929,AQ929)</f>
        <v>1</v>
      </c>
    </row>
    <row r="930" spans="1:44" x14ac:dyDescent="0.25">
      <c r="A930">
        <v>677</v>
      </c>
      <c r="B930">
        <v>352</v>
      </c>
      <c r="C930" s="4">
        <v>44128</v>
      </c>
      <c r="D930">
        <v>2</v>
      </c>
      <c r="E930" t="s">
        <v>38</v>
      </c>
      <c r="F930" t="s">
        <v>49</v>
      </c>
      <c r="G930" t="s">
        <v>55</v>
      </c>
      <c r="H930" t="s">
        <v>58</v>
      </c>
      <c r="I930" s="4">
        <v>43686</v>
      </c>
      <c r="J930">
        <v>2</v>
      </c>
      <c r="K930" t="s">
        <v>60</v>
      </c>
      <c r="L930" s="4">
        <v>43615</v>
      </c>
      <c r="M930" s="4">
        <v>43830</v>
      </c>
      <c r="N930">
        <v>2</v>
      </c>
      <c r="O930" t="s">
        <v>187</v>
      </c>
      <c r="P930" t="s">
        <v>349</v>
      </c>
      <c r="Q930">
        <v>3</v>
      </c>
      <c r="R930" t="s">
        <v>781</v>
      </c>
      <c r="S930" t="s">
        <v>1319</v>
      </c>
      <c r="T930" t="s">
        <v>1836</v>
      </c>
      <c r="U930" t="s">
        <v>2005</v>
      </c>
      <c r="V930" t="s">
        <v>2064</v>
      </c>
      <c r="W930">
        <v>443.81</v>
      </c>
      <c r="X930">
        <v>124.93</v>
      </c>
      <c r="Y930">
        <v>3</v>
      </c>
      <c r="Z930" t="s">
        <v>2244</v>
      </c>
      <c r="AA930" t="s">
        <v>2537</v>
      </c>
      <c r="AF930" s="4"/>
      <c r="AG930" s="4"/>
      <c r="AH930" t="s">
        <v>84</v>
      </c>
      <c r="AI930" t="s">
        <v>246</v>
      </c>
      <c r="AJ930" t="s">
        <v>743</v>
      </c>
      <c r="AK930" t="s">
        <v>1284</v>
      </c>
      <c r="AL930" t="s">
        <v>1533</v>
      </c>
      <c r="AM930" t="s">
        <v>67</v>
      </c>
      <c r="AN930" t="s">
        <v>1548</v>
      </c>
      <c r="AO930" t="s">
        <v>645</v>
      </c>
      <c r="AP930" t="s">
        <v>2347</v>
      </c>
      <c r="AQ930" t="str">
        <f t="shared" si="15"/>
        <v>677352441282yesFemale436862Facebook4361543830443.81124.9396259.99314.9913</v>
      </c>
      <c r="AR930">
        <f>COUNTIF(AQ$2:AQ930,AQ930)</f>
        <v>1</v>
      </c>
    </row>
    <row r="931" spans="1:44" x14ac:dyDescent="0.25">
      <c r="A931">
        <v>677</v>
      </c>
      <c r="B931">
        <v>352</v>
      </c>
      <c r="C931" s="4">
        <v>44128</v>
      </c>
      <c r="D931">
        <v>2</v>
      </c>
      <c r="E931" t="s">
        <v>38</v>
      </c>
      <c r="F931" t="s">
        <v>49</v>
      </c>
      <c r="G931" t="s">
        <v>55</v>
      </c>
      <c r="H931" t="s">
        <v>58</v>
      </c>
      <c r="I931" s="4">
        <v>43686</v>
      </c>
      <c r="J931">
        <v>2</v>
      </c>
      <c r="K931" t="s">
        <v>60</v>
      </c>
      <c r="L931" s="4">
        <v>43615</v>
      </c>
      <c r="M931" s="4">
        <v>43830</v>
      </c>
      <c r="N931">
        <v>2</v>
      </c>
      <c r="O931" t="s">
        <v>187</v>
      </c>
      <c r="P931" t="s">
        <v>349</v>
      </c>
      <c r="Q931">
        <v>3</v>
      </c>
      <c r="R931" t="s">
        <v>781</v>
      </c>
      <c r="S931" t="s">
        <v>1319</v>
      </c>
      <c r="T931" t="s">
        <v>1836</v>
      </c>
      <c r="U931" t="s">
        <v>2005</v>
      </c>
      <c r="V931" t="s">
        <v>2064</v>
      </c>
      <c r="W931">
        <v>443.81</v>
      </c>
      <c r="X931">
        <v>124.93</v>
      </c>
      <c r="Y931">
        <v>3</v>
      </c>
      <c r="Z931" t="s">
        <v>2244</v>
      </c>
      <c r="AA931" t="s">
        <v>2537</v>
      </c>
      <c r="AF931" s="4"/>
      <c r="AG931" s="4"/>
      <c r="AH931" t="s">
        <v>70</v>
      </c>
      <c r="AI931" t="s">
        <v>232</v>
      </c>
      <c r="AJ931" t="s">
        <v>484</v>
      </c>
      <c r="AK931" t="s">
        <v>1038</v>
      </c>
      <c r="AL931" t="s">
        <v>1576</v>
      </c>
      <c r="AM931" t="s">
        <v>80</v>
      </c>
      <c r="AN931" t="s">
        <v>1517</v>
      </c>
      <c r="AO931" t="s">
        <v>640</v>
      </c>
      <c r="AP931" t="s">
        <v>2393</v>
      </c>
      <c r="AQ931" t="str">
        <f t="shared" si="15"/>
        <v>677352441282yesFemale436862Facebook4361543830443.81124.93515435.97219.9917</v>
      </c>
      <c r="AR931">
        <f>COUNTIF(AQ$2:AQ931,AQ931)</f>
        <v>1</v>
      </c>
    </row>
    <row r="932" spans="1:44" x14ac:dyDescent="0.25">
      <c r="A932">
        <v>678</v>
      </c>
      <c r="B932">
        <v>54</v>
      </c>
      <c r="C932" s="4">
        <v>44129</v>
      </c>
      <c r="D932">
        <v>11</v>
      </c>
      <c r="E932" t="s">
        <v>37</v>
      </c>
      <c r="F932" t="s">
        <v>48</v>
      </c>
      <c r="G932" t="s">
        <v>56</v>
      </c>
      <c r="H932" t="s">
        <v>57</v>
      </c>
      <c r="I932" s="4">
        <v>43891</v>
      </c>
      <c r="J932">
        <v>5</v>
      </c>
      <c r="K932" t="s">
        <v>60</v>
      </c>
      <c r="L932" s="4">
        <v>43831</v>
      </c>
      <c r="M932" s="4">
        <v>43921</v>
      </c>
      <c r="N932">
        <v>1</v>
      </c>
      <c r="O932" t="s">
        <v>84</v>
      </c>
      <c r="P932" t="s">
        <v>246</v>
      </c>
      <c r="Q932">
        <v>1</v>
      </c>
      <c r="R932" t="s">
        <v>687</v>
      </c>
      <c r="S932" t="s">
        <v>1104</v>
      </c>
      <c r="T932" t="s">
        <v>1750</v>
      </c>
      <c r="U932" t="s">
        <v>69</v>
      </c>
      <c r="V932" t="s">
        <v>1548</v>
      </c>
      <c r="W932">
        <v>26.99</v>
      </c>
      <c r="X932">
        <v>14.99</v>
      </c>
      <c r="Y932">
        <v>1</v>
      </c>
      <c r="Z932" t="s">
        <v>410</v>
      </c>
      <c r="AA932" t="s">
        <v>2359</v>
      </c>
      <c r="AF932" s="4"/>
      <c r="AG932" s="4"/>
      <c r="AH932" t="s">
        <v>84</v>
      </c>
      <c r="AI932" t="s">
        <v>246</v>
      </c>
      <c r="AJ932" t="s">
        <v>687</v>
      </c>
      <c r="AK932" t="s">
        <v>1104</v>
      </c>
      <c r="AL932" t="s">
        <v>1750</v>
      </c>
      <c r="AM932" t="s">
        <v>69</v>
      </c>
      <c r="AN932" t="s">
        <v>1548</v>
      </c>
      <c r="AO932" t="s">
        <v>410</v>
      </c>
      <c r="AP932" t="s">
        <v>2359</v>
      </c>
      <c r="AQ932" t="str">
        <f t="shared" si="15"/>
        <v>678544412911noMale438915Facebook438314392126.9914.99915826.99114.9920</v>
      </c>
      <c r="AR932">
        <f>COUNTIF(AQ$2:AQ932,AQ932)</f>
        <v>1</v>
      </c>
    </row>
    <row r="933" spans="1:44" x14ac:dyDescent="0.25">
      <c r="A933">
        <v>679</v>
      </c>
      <c r="B933">
        <v>103</v>
      </c>
      <c r="C933" s="4">
        <v>44129</v>
      </c>
      <c r="D933">
        <v>11</v>
      </c>
      <c r="E933" t="s">
        <v>37</v>
      </c>
      <c r="F933" t="s">
        <v>48</v>
      </c>
      <c r="G933" t="s">
        <v>56</v>
      </c>
      <c r="H933" t="s">
        <v>57</v>
      </c>
      <c r="I933" s="4">
        <v>44000</v>
      </c>
      <c r="J933">
        <v>8</v>
      </c>
      <c r="K933" t="s">
        <v>60</v>
      </c>
      <c r="L933" s="4">
        <v>44000</v>
      </c>
      <c r="M933" s="4">
        <v>44073</v>
      </c>
      <c r="N933">
        <v>1</v>
      </c>
      <c r="O933" t="s">
        <v>90</v>
      </c>
      <c r="P933" t="s">
        <v>252</v>
      </c>
      <c r="Q933">
        <v>1</v>
      </c>
      <c r="R933" t="s">
        <v>69</v>
      </c>
      <c r="S933" t="s">
        <v>1015</v>
      </c>
      <c r="T933" t="s">
        <v>1545</v>
      </c>
      <c r="U933" t="s">
        <v>80</v>
      </c>
      <c r="V933" t="s">
        <v>1562</v>
      </c>
      <c r="W933">
        <v>189.98</v>
      </c>
      <c r="X933">
        <v>19.98</v>
      </c>
      <c r="Y933">
        <v>1</v>
      </c>
      <c r="Z933" t="s">
        <v>645</v>
      </c>
      <c r="AA933" t="s">
        <v>2347</v>
      </c>
      <c r="AF933" s="4"/>
      <c r="AG933" s="4"/>
      <c r="AH933" t="s">
        <v>90</v>
      </c>
      <c r="AI933" t="s">
        <v>252</v>
      </c>
      <c r="AJ933" t="s">
        <v>69</v>
      </c>
      <c r="AK933" t="s">
        <v>1015</v>
      </c>
      <c r="AL933" t="s">
        <v>1545</v>
      </c>
      <c r="AM933" t="s">
        <v>80</v>
      </c>
      <c r="AN933" t="s">
        <v>1562</v>
      </c>
      <c r="AO933" t="s">
        <v>645</v>
      </c>
      <c r="AP933" t="s">
        <v>2347</v>
      </c>
      <c r="AQ933" t="str">
        <f t="shared" si="15"/>
        <v>6791034412911noMale440008Facebook4400044073189.9819.986194.9929.9913</v>
      </c>
      <c r="AR933">
        <f>COUNTIF(AQ$2:AQ933,AQ933)</f>
        <v>1</v>
      </c>
    </row>
    <row r="934" spans="1:44" x14ac:dyDescent="0.25">
      <c r="A934">
        <v>680</v>
      </c>
      <c r="B934">
        <v>425</v>
      </c>
      <c r="C934" s="4">
        <v>44129</v>
      </c>
      <c r="D934">
        <v>5</v>
      </c>
      <c r="E934" t="s">
        <v>36</v>
      </c>
      <c r="F934" t="s">
        <v>47</v>
      </c>
      <c r="G934" t="s">
        <v>56</v>
      </c>
      <c r="H934" t="s">
        <v>57</v>
      </c>
      <c r="I934" s="4">
        <v>43664</v>
      </c>
      <c r="J934">
        <v>2</v>
      </c>
      <c r="K934" t="s">
        <v>60</v>
      </c>
      <c r="L934" s="4">
        <v>43615</v>
      </c>
      <c r="M934" s="4">
        <v>43830</v>
      </c>
      <c r="N934">
        <v>2</v>
      </c>
      <c r="O934" t="s">
        <v>183</v>
      </c>
      <c r="P934" t="s">
        <v>345</v>
      </c>
      <c r="Q934">
        <v>2</v>
      </c>
      <c r="R934" t="s">
        <v>766</v>
      </c>
      <c r="S934" t="s">
        <v>1305</v>
      </c>
      <c r="T934" t="s">
        <v>1822</v>
      </c>
      <c r="U934" t="s">
        <v>110</v>
      </c>
      <c r="V934" t="s">
        <v>2038</v>
      </c>
      <c r="W934">
        <v>290.94</v>
      </c>
      <c r="X934">
        <v>104.94</v>
      </c>
      <c r="Y934">
        <v>2</v>
      </c>
      <c r="Z934" t="s">
        <v>2234</v>
      </c>
      <c r="AA934" t="s">
        <v>2527</v>
      </c>
      <c r="AF934" s="4"/>
      <c r="AG934" s="4"/>
      <c r="AH934" t="s">
        <v>67</v>
      </c>
      <c r="AI934" t="s">
        <v>229</v>
      </c>
      <c r="AJ934" t="s">
        <v>445</v>
      </c>
      <c r="AK934" t="s">
        <v>1007</v>
      </c>
      <c r="AL934" t="s">
        <v>1533</v>
      </c>
      <c r="AM934" t="s">
        <v>67</v>
      </c>
      <c r="AN934" t="s">
        <v>1548</v>
      </c>
      <c r="AO934" t="s">
        <v>79</v>
      </c>
      <c r="AP934" t="s">
        <v>2349</v>
      </c>
      <c r="AQ934" t="str">
        <f t="shared" si="15"/>
        <v>680425441295noMale436642Facebook4361543830290.94104.94310459.99314.994</v>
      </c>
      <c r="AR934">
        <f>COUNTIF(AQ$2:AQ934,AQ934)</f>
        <v>1</v>
      </c>
    </row>
    <row r="935" spans="1:44" x14ac:dyDescent="0.25">
      <c r="A935">
        <v>680</v>
      </c>
      <c r="B935">
        <v>425</v>
      </c>
      <c r="C935" s="4">
        <v>44129</v>
      </c>
      <c r="D935">
        <v>5</v>
      </c>
      <c r="E935" t="s">
        <v>36</v>
      </c>
      <c r="F935" t="s">
        <v>47</v>
      </c>
      <c r="G935" t="s">
        <v>56</v>
      </c>
      <c r="H935" t="s">
        <v>57</v>
      </c>
      <c r="I935" s="4">
        <v>43664</v>
      </c>
      <c r="J935">
        <v>2</v>
      </c>
      <c r="K935" t="s">
        <v>60</v>
      </c>
      <c r="L935" s="4">
        <v>43615</v>
      </c>
      <c r="M935" s="4">
        <v>43830</v>
      </c>
      <c r="N935">
        <v>2</v>
      </c>
      <c r="O935" t="s">
        <v>183</v>
      </c>
      <c r="P935" t="s">
        <v>345</v>
      </c>
      <c r="Q935">
        <v>2</v>
      </c>
      <c r="R935" t="s">
        <v>766</v>
      </c>
      <c r="S935" t="s">
        <v>1305</v>
      </c>
      <c r="T935" t="s">
        <v>1822</v>
      </c>
      <c r="U935" t="s">
        <v>110</v>
      </c>
      <c r="V935" t="s">
        <v>2038</v>
      </c>
      <c r="W935">
        <v>290.94</v>
      </c>
      <c r="X935">
        <v>104.94</v>
      </c>
      <c r="Y935">
        <v>2</v>
      </c>
      <c r="Z935" t="s">
        <v>2234</v>
      </c>
      <c r="AA935" t="s">
        <v>2527</v>
      </c>
      <c r="AF935" s="4"/>
      <c r="AG935" s="4"/>
      <c r="AH935" t="s">
        <v>70</v>
      </c>
      <c r="AI935" t="s">
        <v>232</v>
      </c>
      <c r="AJ935" t="s">
        <v>475</v>
      </c>
      <c r="AK935" t="s">
        <v>1038</v>
      </c>
      <c r="AL935" t="s">
        <v>1527</v>
      </c>
      <c r="AM935" t="s">
        <v>67</v>
      </c>
      <c r="AN935" t="s">
        <v>1517</v>
      </c>
      <c r="AO935" t="s">
        <v>673</v>
      </c>
      <c r="AP935" t="s">
        <v>2348</v>
      </c>
      <c r="AQ935" t="str">
        <f t="shared" si="15"/>
        <v>680425441295noMale436642Facebook4361543830290.94104.94515336.99319.9912</v>
      </c>
      <c r="AR935">
        <f>COUNTIF(AQ$2:AQ935,AQ935)</f>
        <v>1</v>
      </c>
    </row>
    <row r="936" spans="1:44" x14ac:dyDescent="0.25">
      <c r="A936">
        <v>681</v>
      </c>
      <c r="B936">
        <v>121</v>
      </c>
      <c r="C936" s="4">
        <v>44130</v>
      </c>
      <c r="D936">
        <v>3</v>
      </c>
      <c r="E936" t="s">
        <v>34</v>
      </c>
      <c r="F936" t="s">
        <v>45</v>
      </c>
      <c r="G936" t="s">
        <v>56</v>
      </c>
      <c r="H936" t="s">
        <v>58</v>
      </c>
      <c r="I936" s="4">
        <v>43690</v>
      </c>
      <c r="J936">
        <v>2</v>
      </c>
      <c r="K936" t="s">
        <v>60</v>
      </c>
      <c r="L936" s="4">
        <v>43615</v>
      </c>
      <c r="M936" s="4">
        <v>43830</v>
      </c>
      <c r="N936">
        <v>1</v>
      </c>
      <c r="O936" t="s">
        <v>79</v>
      </c>
      <c r="P936" t="s">
        <v>241</v>
      </c>
      <c r="Q936">
        <v>1</v>
      </c>
      <c r="R936" t="s">
        <v>542</v>
      </c>
      <c r="S936" t="s">
        <v>1103</v>
      </c>
      <c r="T936" t="s">
        <v>1630</v>
      </c>
      <c r="U936" t="s">
        <v>69</v>
      </c>
      <c r="V936" t="s">
        <v>1548</v>
      </c>
      <c r="W936">
        <v>4.57</v>
      </c>
      <c r="X936">
        <v>14.99</v>
      </c>
      <c r="Y936">
        <v>1</v>
      </c>
      <c r="Z936" t="s">
        <v>86</v>
      </c>
      <c r="AA936" t="s">
        <v>2350</v>
      </c>
      <c r="AF936" s="4"/>
      <c r="AG936" s="4"/>
      <c r="AH936" t="s">
        <v>79</v>
      </c>
      <c r="AI936" t="s">
        <v>241</v>
      </c>
      <c r="AJ936" t="s">
        <v>542</v>
      </c>
      <c r="AK936" t="s">
        <v>1103</v>
      </c>
      <c r="AL936" t="s">
        <v>1630</v>
      </c>
      <c r="AM936" t="s">
        <v>69</v>
      </c>
      <c r="AN936" t="s">
        <v>1548</v>
      </c>
      <c r="AO936" t="s">
        <v>86</v>
      </c>
      <c r="AP936" t="s">
        <v>2350</v>
      </c>
      <c r="AQ936" t="str">
        <f t="shared" si="15"/>
        <v>681121441303noFemale436902Facebook43615438304.5714.9941484.57114.997</v>
      </c>
      <c r="AR936">
        <f>COUNTIF(AQ$2:AQ936,AQ936)</f>
        <v>1</v>
      </c>
    </row>
    <row r="937" spans="1:44" x14ac:dyDescent="0.25">
      <c r="A937">
        <v>682</v>
      </c>
      <c r="B937">
        <v>217</v>
      </c>
      <c r="C937" s="4">
        <v>44130</v>
      </c>
      <c r="D937">
        <v>4</v>
      </c>
      <c r="E937" t="s">
        <v>40</v>
      </c>
      <c r="F937" t="s">
        <v>51</v>
      </c>
      <c r="G937" t="s">
        <v>55</v>
      </c>
      <c r="H937" t="s">
        <v>57</v>
      </c>
      <c r="I937" s="4">
        <v>43670</v>
      </c>
      <c r="J937">
        <v>3</v>
      </c>
      <c r="K937" t="s">
        <v>59</v>
      </c>
      <c r="L937" s="4">
        <v>43615</v>
      </c>
      <c r="M937" s="4">
        <v>43830</v>
      </c>
      <c r="N937">
        <v>1</v>
      </c>
      <c r="O937" t="s">
        <v>79</v>
      </c>
      <c r="P937" t="s">
        <v>241</v>
      </c>
      <c r="Q937">
        <v>1</v>
      </c>
      <c r="R937" t="s">
        <v>463</v>
      </c>
      <c r="S937" t="s">
        <v>1026</v>
      </c>
      <c r="T937" t="s">
        <v>1556</v>
      </c>
      <c r="U937" t="s">
        <v>69</v>
      </c>
      <c r="V937" t="s">
        <v>1548</v>
      </c>
      <c r="W937">
        <v>21.49</v>
      </c>
      <c r="X937">
        <v>14.99</v>
      </c>
      <c r="Y937">
        <v>1</v>
      </c>
      <c r="Z937" t="s">
        <v>455</v>
      </c>
      <c r="AA937" t="s">
        <v>2340</v>
      </c>
      <c r="AF937" s="4"/>
      <c r="AG937" s="4"/>
      <c r="AH937" t="s">
        <v>79</v>
      </c>
      <c r="AI937" t="s">
        <v>241</v>
      </c>
      <c r="AJ937" t="s">
        <v>463</v>
      </c>
      <c r="AK937" t="s">
        <v>1026</v>
      </c>
      <c r="AL937" t="s">
        <v>1556</v>
      </c>
      <c r="AM937" t="s">
        <v>69</v>
      </c>
      <c r="AN937" t="s">
        <v>1548</v>
      </c>
      <c r="AO937" t="s">
        <v>455</v>
      </c>
      <c r="AP937" t="s">
        <v>2340</v>
      </c>
      <c r="AQ937" t="str">
        <f t="shared" si="15"/>
        <v>682217441304yesMale436703Google Ads436154383021.4914.9944721.49114.9915</v>
      </c>
      <c r="AR937">
        <f>COUNTIF(AQ$2:AQ937,AQ937)</f>
        <v>1</v>
      </c>
    </row>
    <row r="938" spans="1:44" x14ac:dyDescent="0.25">
      <c r="A938">
        <v>683</v>
      </c>
      <c r="B938">
        <v>391</v>
      </c>
      <c r="C938" s="4">
        <v>44130</v>
      </c>
      <c r="D938">
        <v>4</v>
      </c>
      <c r="E938" t="s">
        <v>40</v>
      </c>
      <c r="F938" t="s">
        <v>51</v>
      </c>
      <c r="G938" t="s">
        <v>55</v>
      </c>
      <c r="H938" t="s">
        <v>58</v>
      </c>
      <c r="I938" s="4">
        <v>43689</v>
      </c>
      <c r="J938">
        <v>2</v>
      </c>
      <c r="K938" t="s">
        <v>60</v>
      </c>
      <c r="L938" s="4">
        <v>43615</v>
      </c>
      <c r="M938" s="4">
        <v>43830</v>
      </c>
      <c r="N938">
        <v>1</v>
      </c>
      <c r="O938" t="s">
        <v>69</v>
      </c>
      <c r="P938" t="s">
        <v>231</v>
      </c>
      <c r="Q938">
        <v>1</v>
      </c>
      <c r="R938" t="s">
        <v>78</v>
      </c>
      <c r="S938" t="s">
        <v>1238</v>
      </c>
      <c r="T938" t="s">
        <v>1533</v>
      </c>
      <c r="U938" t="s">
        <v>69</v>
      </c>
      <c r="V938" t="s">
        <v>1577</v>
      </c>
      <c r="W938">
        <v>59.99</v>
      </c>
      <c r="X938">
        <v>24.99</v>
      </c>
      <c r="Y938">
        <v>1</v>
      </c>
      <c r="Z938" t="s">
        <v>69</v>
      </c>
      <c r="AA938" t="s">
        <v>2360</v>
      </c>
      <c r="AF938" s="4"/>
      <c r="AG938" s="4"/>
      <c r="AH938" t="s">
        <v>69</v>
      </c>
      <c r="AI938" t="s">
        <v>231</v>
      </c>
      <c r="AJ938" t="s">
        <v>78</v>
      </c>
      <c r="AK938" t="s">
        <v>1238</v>
      </c>
      <c r="AL938" t="s">
        <v>1533</v>
      </c>
      <c r="AM938" t="s">
        <v>69</v>
      </c>
      <c r="AN938" t="s">
        <v>1577</v>
      </c>
      <c r="AO938" t="s">
        <v>69</v>
      </c>
      <c r="AP938" t="s">
        <v>2360</v>
      </c>
      <c r="AQ938" t="str">
        <f t="shared" si="15"/>
        <v>683391441304yesFemale436892Facebook436154383059.9924.991859.99124.991</v>
      </c>
      <c r="AR938">
        <f>COUNTIF(AQ$2:AQ938,AQ938)</f>
        <v>1</v>
      </c>
    </row>
    <row r="939" spans="1:44" x14ac:dyDescent="0.25">
      <c r="A939">
        <v>684</v>
      </c>
      <c r="B939">
        <v>123</v>
      </c>
      <c r="C939" s="4">
        <v>44131</v>
      </c>
      <c r="D939">
        <v>8</v>
      </c>
      <c r="E939" t="s">
        <v>43</v>
      </c>
      <c r="F939" t="s">
        <v>54</v>
      </c>
      <c r="G939" t="s">
        <v>55</v>
      </c>
      <c r="H939" t="s">
        <v>58</v>
      </c>
      <c r="I939" s="4">
        <v>44064</v>
      </c>
      <c r="J939">
        <v>9</v>
      </c>
      <c r="K939" t="s">
        <v>59</v>
      </c>
      <c r="L939" s="4">
        <v>43952</v>
      </c>
      <c r="M939" s="4">
        <v>44075</v>
      </c>
      <c r="N939">
        <v>1</v>
      </c>
      <c r="O939" t="s">
        <v>67</v>
      </c>
      <c r="P939" t="s">
        <v>229</v>
      </c>
      <c r="Q939">
        <v>1</v>
      </c>
      <c r="R939" t="s">
        <v>573</v>
      </c>
      <c r="S939" t="s">
        <v>1131</v>
      </c>
      <c r="T939" t="s">
        <v>1517</v>
      </c>
      <c r="U939" t="s">
        <v>67</v>
      </c>
      <c r="V939" t="s">
        <v>1548</v>
      </c>
      <c r="W939">
        <v>59.97</v>
      </c>
      <c r="X939">
        <v>44.97</v>
      </c>
      <c r="Y939">
        <v>1</v>
      </c>
      <c r="Z939" t="s">
        <v>872</v>
      </c>
      <c r="AA939" t="s">
        <v>2388</v>
      </c>
      <c r="AF939" s="4"/>
      <c r="AG939" s="4"/>
      <c r="AH939" t="s">
        <v>67</v>
      </c>
      <c r="AI939" t="s">
        <v>229</v>
      </c>
      <c r="AJ939" t="s">
        <v>573</v>
      </c>
      <c r="AK939" t="s">
        <v>1131</v>
      </c>
      <c r="AL939" t="s">
        <v>1517</v>
      </c>
      <c r="AM939" t="s">
        <v>67</v>
      </c>
      <c r="AN939" t="s">
        <v>1548</v>
      </c>
      <c r="AO939" t="s">
        <v>872</v>
      </c>
      <c r="AP939" t="s">
        <v>2388</v>
      </c>
      <c r="AQ939" t="str">
        <f t="shared" si="15"/>
        <v>684123441318yesFemale440649Google Ads439524407559.9744.9734619.99314.9919</v>
      </c>
      <c r="AR939">
        <f>COUNTIF(AQ$2:AQ939,AQ939)</f>
        <v>1</v>
      </c>
    </row>
    <row r="940" spans="1:44" x14ac:dyDescent="0.25">
      <c r="A940">
        <v>685</v>
      </c>
      <c r="B940">
        <v>429</v>
      </c>
      <c r="C940" s="4">
        <v>44131</v>
      </c>
      <c r="D940">
        <v>9</v>
      </c>
      <c r="E940" t="s">
        <v>41</v>
      </c>
      <c r="F940" t="s">
        <v>52</v>
      </c>
      <c r="G940" t="s">
        <v>55</v>
      </c>
      <c r="H940" t="s">
        <v>58</v>
      </c>
      <c r="I940" s="4">
        <v>43808</v>
      </c>
      <c r="J940">
        <v>3</v>
      </c>
      <c r="K940" t="s">
        <v>59</v>
      </c>
      <c r="L940" s="4">
        <v>43615</v>
      </c>
      <c r="M940" s="4">
        <v>43830</v>
      </c>
      <c r="N940">
        <v>2</v>
      </c>
      <c r="O940" t="s">
        <v>188</v>
      </c>
      <c r="P940" t="s">
        <v>350</v>
      </c>
      <c r="Q940">
        <v>2</v>
      </c>
      <c r="R940" t="s">
        <v>782</v>
      </c>
      <c r="S940" t="s">
        <v>1320</v>
      </c>
      <c r="T940" t="s">
        <v>1837</v>
      </c>
      <c r="U940" t="s">
        <v>180</v>
      </c>
      <c r="V940" t="s">
        <v>2037</v>
      </c>
      <c r="W940">
        <v>784.98</v>
      </c>
      <c r="X940">
        <v>64.97</v>
      </c>
      <c r="Y940">
        <v>2</v>
      </c>
      <c r="Z940" t="s">
        <v>2245</v>
      </c>
      <c r="AA940" t="s">
        <v>2538</v>
      </c>
      <c r="AF940" s="4"/>
      <c r="AG940" s="4"/>
      <c r="AH940" t="s">
        <v>86</v>
      </c>
      <c r="AI940" t="s">
        <v>248</v>
      </c>
      <c r="AJ940" t="s">
        <v>653</v>
      </c>
      <c r="AK940" t="s">
        <v>1197</v>
      </c>
      <c r="AL940" t="s">
        <v>1721</v>
      </c>
      <c r="AM940" t="s">
        <v>80</v>
      </c>
      <c r="AN940" t="s">
        <v>1577</v>
      </c>
      <c r="AO940" t="s">
        <v>549</v>
      </c>
      <c r="AP940" t="s">
        <v>2362</v>
      </c>
      <c r="AQ940" t="str">
        <f t="shared" si="15"/>
        <v>685429441319yesFemale438083Google Ads4361543830784.9864.97784332.49224.9922</v>
      </c>
      <c r="AR940">
        <f>COUNTIF(AQ$2:AQ940,AQ940)</f>
        <v>1</v>
      </c>
    </row>
    <row r="941" spans="1:44" x14ac:dyDescent="0.25">
      <c r="A941">
        <v>685</v>
      </c>
      <c r="B941">
        <v>429</v>
      </c>
      <c r="C941" s="4">
        <v>44131</v>
      </c>
      <c r="D941">
        <v>9</v>
      </c>
      <c r="E941" t="s">
        <v>41</v>
      </c>
      <c r="F941" t="s">
        <v>52</v>
      </c>
      <c r="G941" t="s">
        <v>55</v>
      </c>
      <c r="H941" t="s">
        <v>58</v>
      </c>
      <c r="I941" s="4">
        <v>43808</v>
      </c>
      <c r="J941">
        <v>3</v>
      </c>
      <c r="K941" t="s">
        <v>59</v>
      </c>
      <c r="L941" s="4">
        <v>43615</v>
      </c>
      <c r="M941" s="4">
        <v>43830</v>
      </c>
      <c r="N941">
        <v>2</v>
      </c>
      <c r="O941" t="s">
        <v>188</v>
      </c>
      <c r="P941" t="s">
        <v>350</v>
      </c>
      <c r="Q941">
        <v>2</v>
      </c>
      <c r="R941" t="s">
        <v>782</v>
      </c>
      <c r="S941" t="s">
        <v>1320</v>
      </c>
      <c r="T941" t="s">
        <v>1837</v>
      </c>
      <c r="U941" t="s">
        <v>180</v>
      </c>
      <c r="V941" t="s">
        <v>2037</v>
      </c>
      <c r="W941">
        <v>784.98</v>
      </c>
      <c r="X941">
        <v>64.97</v>
      </c>
      <c r="Y941">
        <v>2</v>
      </c>
      <c r="Z941" t="s">
        <v>2245</v>
      </c>
      <c r="AA941" t="s">
        <v>2538</v>
      </c>
      <c r="AF941" s="4"/>
      <c r="AG941" s="4"/>
      <c r="AH941" t="s">
        <v>79</v>
      </c>
      <c r="AI941" t="s">
        <v>241</v>
      </c>
      <c r="AJ941" t="s">
        <v>403</v>
      </c>
      <c r="AK941" t="s">
        <v>965</v>
      </c>
      <c r="AL941" t="s">
        <v>422</v>
      </c>
      <c r="AM941" t="s">
        <v>69</v>
      </c>
      <c r="AN941" t="s">
        <v>1548</v>
      </c>
      <c r="AO941" t="s">
        <v>455</v>
      </c>
      <c r="AP941" t="s">
        <v>2340</v>
      </c>
      <c r="AQ941" t="str">
        <f t="shared" si="15"/>
        <v>685429441319yesFemale438083Google Ads4361543830784.9864.97438120114.9915</v>
      </c>
      <c r="AR941">
        <f>COUNTIF(AQ$2:AQ941,AQ941)</f>
        <v>1</v>
      </c>
    </row>
    <row r="942" spans="1:44" x14ac:dyDescent="0.25">
      <c r="A942">
        <v>686</v>
      </c>
      <c r="B942">
        <v>26</v>
      </c>
      <c r="C942" s="4">
        <v>44132</v>
      </c>
      <c r="D942">
        <v>5</v>
      </c>
      <c r="E942" t="s">
        <v>36</v>
      </c>
      <c r="F942" t="s">
        <v>47</v>
      </c>
      <c r="G942" t="s">
        <v>56</v>
      </c>
      <c r="H942" t="s">
        <v>58</v>
      </c>
      <c r="I942" s="4">
        <v>43843</v>
      </c>
      <c r="J942">
        <v>5</v>
      </c>
      <c r="K942" t="s">
        <v>60</v>
      </c>
      <c r="L942" s="4">
        <v>43831</v>
      </c>
      <c r="M942" s="4">
        <v>43921</v>
      </c>
      <c r="N942">
        <v>1</v>
      </c>
      <c r="O942" t="s">
        <v>79</v>
      </c>
      <c r="P942" t="s">
        <v>241</v>
      </c>
      <c r="Q942">
        <v>1</v>
      </c>
      <c r="R942" t="s">
        <v>629</v>
      </c>
      <c r="S942" t="s">
        <v>965</v>
      </c>
      <c r="T942" t="s">
        <v>1703</v>
      </c>
      <c r="U942" t="s">
        <v>67</v>
      </c>
      <c r="V942" t="s">
        <v>1548</v>
      </c>
      <c r="W942">
        <v>359.85</v>
      </c>
      <c r="X942">
        <v>44.97</v>
      </c>
      <c r="Y942">
        <v>1</v>
      </c>
      <c r="Z942" t="s">
        <v>86</v>
      </c>
      <c r="AA942" t="s">
        <v>2350</v>
      </c>
      <c r="AF942" s="4"/>
      <c r="AG942" s="4"/>
      <c r="AH942" t="s">
        <v>79</v>
      </c>
      <c r="AI942" t="s">
        <v>241</v>
      </c>
      <c r="AJ942" t="s">
        <v>629</v>
      </c>
      <c r="AK942" t="s">
        <v>965</v>
      </c>
      <c r="AL942" t="s">
        <v>1703</v>
      </c>
      <c r="AM942" t="s">
        <v>67</v>
      </c>
      <c r="AN942" t="s">
        <v>1548</v>
      </c>
      <c r="AO942" t="s">
        <v>86</v>
      </c>
      <c r="AP942" t="s">
        <v>2350</v>
      </c>
      <c r="AQ942" t="str">
        <f t="shared" si="15"/>
        <v>68626441325noFemale438435Facebook4383143921359.8544.97437119.95314.997</v>
      </c>
      <c r="AR942">
        <f>COUNTIF(AQ$2:AQ942,AQ942)</f>
        <v>1</v>
      </c>
    </row>
    <row r="943" spans="1:44" x14ac:dyDescent="0.25">
      <c r="A943">
        <v>687</v>
      </c>
      <c r="B943">
        <v>225</v>
      </c>
      <c r="C943" s="4">
        <v>44132</v>
      </c>
      <c r="D943">
        <v>10</v>
      </c>
      <c r="E943" t="s">
        <v>42</v>
      </c>
      <c r="F943" t="s">
        <v>53</v>
      </c>
      <c r="G943" t="s">
        <v>56</v>
      </c>
      <c r="H943" t="s">
        <v>57</v>
      </c>
      <c r="I943" s="4">
        <v>43736</v>
      </c>
      <c r="J943">
        <v>2</v>
      </c>
      <c r="K943" t="s">
        <v>60</v>
      </c>
      <c r="L943" s="4">
        <v>43615</v>
      </c>
      <c r="M943" s="4">
        <v>43830</v>
      </c>
      <c r="N943">
        <v>1</v>
      </c>
      <c r="O943" t="s">
        <v>80</v>
      </c>
      <c r="P943" t="s">
        <v>242</v>
      </c>
      <c r="Q943">
        <v>1</v>
      </c>
      <c r="R943" t="s">
        <v>548</v>
      </c>
      <c r="S943" t="s">
        <v>1109</v>
      </c>
      <c r="T943" t="s">
        <v>1634</v>
      </c>
      <c r="U943" t="s">
        <v>67</v>
      </c>
      <c r="V943" t="s">
        <v>1548</v>
      </c>
      <c r="W943">
        <v>83.94</v>
      </c>
      <c r="X943">
        <v>44.97</v>
      </c>
      <c r="Y943">
        <v>1</v>
      </c>
      <c r="Z943" t="s">
        <v>67</v>
      </c>
      <c r="AA943" t="s">
        <v>2373</v>
      </c>
      <c r="AF943" s="4"/>
      <c r="AG943" s="4"/>
      <c r="AH943" t="s">
        <v>80</v>
      </c>
      <c r="AI943" t="s">
        <v>242</v>
      </c>
      <c r="AJ943" t="s">
        <v>548</v>
      </c>
      <c r="AK943" t="s">
        <v>1109</v>
      </c>
      <c r="AL943" t="s">
        <v>1634</v>
      </c>
      <c r="AM943" t="s">
        <v>67</v>
      </c>
      <c r="AN943" t="s">
        <v>1548</v>
      </c>
      <c r="AO943" t="s">
        <v>67</v>
      </c>
      <c r="AP943" t="s">
        <v>2373</v>
      </c>
      <c r="AQ943" t="str">
        <f t="shared" si="15"/>
        <v>6872254413210noMale437362Facebook436154383083.9444.9723627.98314.993</v>
      </c>
      <c r="AR943">
        <f>COUNTIF(AQ$2:AQ943,AQ943)</f>
        <v>1</v>
      </c>
    </row>
    <row r="944" spans="1:44" x14ac:dyDescent="0.25">
      <c r="A944">
        <v>688</v>
      </c>
      <c r="B944">
        <v>261</v>
      </c>
      <c r="C944" s="4">
        <v>44132</v>
      </c>
      <c r="D944">
        <v>11</v>
      </c>
      <c r="E944" t="s">
        <v>37</v>
      </c>
      <c r="F944" t="s">
        <v>48</v>
      </c>
      <c r="G944" t="s">
        <v>56</v>
      </c>
      <c r="H944" t="s">
        <v>58</v>
      </c>
      <c r="I944" s="4">
        <v>43957</v>
      </c>
      <c r="J944">
        <v>9</v>
      </c>
      <c r="K944" t="s">
        <v>59</v>
      </c>
      <c r="L944" s="4">
        <v>43952</v>
      </c>
      <c r="M944" s="4">
        <v>44075</v>
      </c>
      <c r="N944">
        <v>2</v>
      </c>
      <c r="O944" t="s">
        <v>177</v>
      </c>
      <c r="P944" t="s">
        <v>339</v>
      </c>
      <c r="Q944">
        <v>2</v>
      </c>
      <c r="R944" t="s">
        <v>783</v>
      </c>
      <c r="S944" t="s">
        <v>1321</v>
      </c>
      <c r="T944" t="s">
        <v>1785</v>
      </c>
      <c r="U944" t="s">
        <v>71</v>
      </c>
      <c r="V944" t="s">
        <v>2030</v>
      </c>
      <c r="W944">
        <v>109.94</v>
      </c>
      <c r="X944">
        <v>34.979999999999997</v>
      </c>
      <c r="Y944">
        <v>2</v>
      </c>
      <c r="Z944" t="s">
        <v>2246</v>
      </c>
      <c r="AA944" t="s">
        <v>2539</v>
      </c>
      <c r="AF944" s="4"/>
      <c r="AG944" s="4"/>
      <c r="AH944" t="s">
        <v>65</v>
      </c>
      <c r="AI944" t="s">
        <v>227</v>
      </c>
      <c r="AJ944" t="s">
        <v>802</v>
      </c>
      <c r="AK944" t="s">
        <v>1340</v>
      </c>
      <c r="AL944" t="s">
        <v>1856</v>
      </c>
      <c r="AM944" t="s">
        <v>69</v>
      </c>
      <c r="AN944" t="s">
        <v>1517</v>
      </c>
      <c r="AO944" t="s">
        <v>431</v>
      </c>
      <c r="AP944" t="s">
        <v>2326</v>
      </c>
      <c r="AQ944" t="str">
        <f t="shared" si="15"/>
        <v>6882614413211noFemale439579Google Ads4395244075109.9434.98109679.99119.9924</v>
      </c>
      <c r="AR944">
        <f>COUNTIF(AQ$2:AQ944,AQ944)</f>
        <v>1</v>
      </c>
    </row>
    <row r="945" spans="1:44" x14ac:dyDescent="0.25">
      <c r="A945">
        <v>688</v>
      </c>
      <c r="B945">
        <v>261</v>
      </c>
      <c r="C945" s="4">
        <v>44132</v>
      </c>
      <c r="D945">
        <v>11</v>
      </c>
      <c r="E945" t="s">
        <v>37</v>
      </c>
      <c r="F945" t="s">
        <v>48</v>
      </c>
      <c r="G945" t="s">
        <v>56</v>
      </c>
      <c r="H945" t="s">
        <v>58</v>
      </c>
      <c r="I945" s="4">
        <v>43957</v>
      </c>
      <c r="J945">
        <v>9</v>
      </c>
      <c r="K945" t="s">
        <v>59</v>
      </c>
      <c r="L945" s="4">
        <v>43952</v>
      </c>
      <c r="M945" s="4">
        <v>44075</v>
      </c>
      <c r="N945">
        <v>2</v>
      </c>
      <c r="O945" t="s">
        <v>177</v>
      </c>
      <c r="P945" t="s">
        <v>339</v>
      </c>
      <c r="Q945">
        <v>2</v>
      </c>
      <c r="R945" t="s">
        <v>783</v>
      </c>
      <c r="S945" t="s">
        <v>1321</v>
      </c>
      <c r="T945" t="s">
        <v>1785</v>
      </c>
      <c r="U945" t="s">
        <v>71</v>
      </c>
      <c r="V945" t="s">
        <v>2030</v>
      </c>
      <c r="W945">
        <v>109.94</v>
      </c>
      <c r="X945">
        <v>34.979999999999997</v>
      </c>
      <c r="Y945">
        <v>2</v>
      </c>
      <c r="Z945" t="s">
        <v>2246</v>
      </c>
      <c r="AA945" t="s">
        <v>2539</v>
      </c>
      <c r="AF945" s="4"/>
      <c r="AG945" s="4"/>
      <c r="AH945" t="s">
        <v>67</v>
      </c>
      <c r="AI945" t="s">
        <v>229</v>
      </c>
      <c r="AJ945" t="s">
        <v>476</v>
      </c>
      <c r="AK945" t="s">
        <v>1031</v>
      </c>
      <c r="AL945" t="s">
        <v>1487</v>
      </c>
      <c r="AM945" t="s">
        <v>69</v>
      </c>
      <c r="AN945" t="s">
        <v>1548</v>
      </c>
      <c r="AO945" t="s">
        <v>872</v>
      </c>
      <c r="AP945" t="s">
        <v>2388</v>
      </c>
      <c r="AQ945" t="str">
        <f t="shared" si="15"/>
        <v>6882614413211noFemale439579Google Ads4395244075109.9434.9839529.95114.9919</v>
      </c>
      <c r="AR945">
        <f>COUNTIF(AQ$2:AQ945,AQ945)</f>
        <v>1</v>
      </c>
    </row>
    <row r="946" spans="1:44" x14ac:dyDescent="0.25">
      <c r="A946">
        <v>689</v>
      </c>
      <c r="B946">
        <v>13</v>
      </c>
      <c r="C946" s="4">
        <v>44134</v>
      </c>
      <c r="D946">
        <v>3</v>
      </c>
      <c r="E946" t="s">
        <v>34</v>
      </c>
      <c r="F946" t="s">
        <v>45</v>
      </c>
      <c r="G946" t="s">
        <v>56</v>
      </c>
      <c r="H946" t="s">
        <v>58</v>
      </c>
      <c r="I946" s="4">
        <v>43733</v>
      </c>
      <c r="J946">
        <v>1</v>
      </c>
      <c r="K946" t="s">
        <v>61</v>
      </c>
      <c r="L946" s="4">
        <v>43615</v>
      </c>
      <c r="M946" s="4">
        <v>43830</v>
      </c>
      <c r="N946">
        <v>1</v>
      </c>
      <c r="O946" t="s">
        <v>90</v>
      </c>
      <c r="P946" t="s">
        <v>252</v>
      </c>
      <c r="Q946">
        <v>1</v>
      </c>
      <c r="R946" t="s">
        <v>593</v>
      </c>
      <c r="S946" t="s">
        <v>1149</v>
      </c>
      <c r="T946" t="s">
        <v>1529</v>
      </c>
      <c r="U946" t="s">
        <v>69</v>
      </c>
      <c r="V946" t="s">
        <v>1562</v>
      </c>
      <c r="W946">
        <v>49.99</v>
      </c>
      <c r="X946">
        <v>9.99</v>
      </c>
      <c r="Y946">
        <v>1</v>
      </c>
      <c r="Z946" t="s">
        <v>410</v>
      </c>
      <c r="AA946" t="s">
        <v>2359</v>
      </c>
      <c r="AF946" s="4"/>
      <c r="AG946" s="4"/>
      <c r="AH946" t="s">
        <v>90</v>
      </c>
      <c r="AI946" t="s">
        <v>252</v>
      </c>
      <c r="AJ946" t="s">
        <v>593</v>
      </c>
      <c r="AK946" t="s">
        <v>1149</v>
      </c>
      <c r="AL946" t="s">
        <v>1529</v>
      </c>
      <c r="AM946" t="s">
        <v>69</v>
      </c>
      <c r="AN946" t="s">
        <v>1562</v>
      </c>
      <c r="AO946" t="s">
        <v>410</v>
      </c>
      <c r="AP946" t="s">
        <v>2359</v>
      </c>
      <c r="AQ946" t="str">
        <f t="shared" si="15"/>
        <v>68913441343noFemale437331YouTube436154383049.999.99614649.9919.9920</v>
      </c>
      <c r="AR946">
        <f>COUNTIF(AQ$2:AQ946,AQ946)</f>
        <v>1</v>
      </c>
    </row>
    <row r="947" spans="1:44" x14ac:dyDescent="0.25">
      <c r="A947">
        <v>690</v>
      </c>
      <c r="B947">
        <v>349</v>
      </c>
      <c r="C947" s="4">
        <v>44134</v>
      </c>
      <c r="D947">
        <v>1</v>
      </c>
      <c r="E947" t="s">
        <v>39</v>
      </c>
      <c r="F947" t="s">
        <v>50</v>
      </c>
      <c r="G947" t="s">
        <v>55</v>
      </c>
      <c r="H947" t="s">
        <v>57</v>
      </c>
      <c r="I947" s="4">
        <v>43494</v>
      </c>
      <c r="J947">
        <v>1</v>
      </c>
      <c r="L947" s="4"/>
      <c r="M947" s="4"/>
      <c r="N947">
        <v>1</v>
      </c>
      <c r="O947" t="s">
        <v>67</v>
      </c>
      <c r="P947" t="s">
        <v>229</v>
      </c>
      <c r="Q947">
        <v>1</v>
      </c>
      <c r="R947" t="s">
        <v>527</v>
      </c>
      <c r="S947" t="s">
        <v>953</v>
      </c>
      <c r="T947" t="s">
        <v>1617</v>
      </c>
      <c r="U947" t="s">
        <v>80</v>
      </c>
      <c r="V947" t="s">
        <v>1562</v>
      </c>
      <c r="W947">
        <v>61.98</v>
      </c>
      <c r="X947">
        <v>19.98</v>
      </c>
      <c r="Y947">
        <v>1</v>
      </c>
      <c r="Z947" t="s">
        <v>84</v>
      </c>
      <c r="AA947" t="s">
        <v>2366</v>
      </c>
      <c r="AF947" s="4"/>
      <c r="AG947" s="4"/>
      <c r="AH947" t="s">
        <v>67</v>
      </c>
      <c r="AI947" t="s">
        <v>229</v>
      </c>
      <c r="AJ947" t="s">
        <v>527</v>
      </c>
      <c r="AK947" t="s">
        <v>953</v>
      </c>
      <c r="AL947" t="s">
        <v>1617</v>
      </c>
      <c r="AM947" t="s">
        <v>80</v>
      </c>
      <c r="AN947" t="s">
        <v>1562</v>
      </c>
      <c r="AO947" t="s">
        <v>84</v>
      </c>
      <c r="AP947" t="s">
        <v>2366</v>
      </c>
      <c r="AQ947" t="str">
        <f t="shared" si="15"/>
        <v>690349441341yesMale43494161.9819.98313730.9929.999</v>
      </c>
      <c r="AR947">
        <f>COUNTIF(AQ$2:AQ947,AQ947)</f>
        <v>1</v>
      </c>
    </row>
    <row r="948" spans="1:44" x14ac:dyDescent="0.25">
      <c r="A948">
        <v>691</v>
      </c>
      <c r="B948">
        <v>354</v>
      </c>
      <c r="C948" s="4">
        <v>44134</v>
      </c>
      <c r="D948">
        <v>2</v>
      </c>
      <c r="E948" t="s">
        <v>38</v>
      </c>
      <c r="F948" t="s">
        <v>49</v>
      </c>
      <c r="G948" t="s">
        <v>56</v>
      </c>
      <c r="H948" t="s">
        <v>58</v>
      </c>
      <c r="I948" s="4">
        <v>43964</v>
      </c>
      <c r="J948">
        <v>9</v>
      </c>
      <c r="K948" t="s">
        <v>59</v>
      </c>
      <c r="L948" s="4">
        <v>43952</v>
      </c>
      <c r="M948" s="4">
        <v>44075</v>
      </c>
      <c r="N948">
        <v>1</v>
      </c>
      <c r="O948" t="s">
        <v>110</v>
      </c>
      <c r="P948" t="s">
        <v>272</v>
      </c>
      <c r="Q948">
        <v>1</v>
      </c>
      <c r="R948" t="s">
        <v>784</v>
      </c>
      <c r="S948" t="s">
        <v>1322</v>
      </c>
      <c r="T948" t="s">
        <v>1838</v>
      </c>
      <c r="U948" t="s">
        <v>110</v>
      </c>
      <c r="V948" t="s">
        <v>1869</v>
      </c>
      <c r="W948">
        <v>179.22</v>
      </c>
      <c r="X948">
        <v>89.94</v>
      </c>
      <c r="Y948">
        <v>1</v>
      </c>
      <c r="Z948" t="s">
        <v>129</v>
      </c>
      <c r="AA948" t="s">
        <v>2540</v>
      </c>
      <c r="AF948" s="4"/>
      <c r="AG948" s="4"/>
      <c r="AH948" t="s">
        <v>67</v>
      </c>
      <c r="AI948" t="s">
        <v>229</v>
      </c>
      <c r="AJ948" t="s">
        <v>467</v>
      </c>
      <c r="AK948" t="s">
        <v>1030</v>
      </c>
      <c r="AL948" t="s">
        <v>1560</v>
      </c>
      <c r="AM948" t="s">
        <v>67</v>
      </c>
      <c r="AN948" t="s">
        <v>1548</v>
      </c>
      <c r="AO948" t="s">
        <v>84</v>
      </c>
      <c r="AP948" t="s">
        <v>2366</v>
      </c>
      <c r="AQ948" t="str">
        <f t="shared" si="15"/>
        <v>691354441342noFemale439649Google Ads4395244075179.2289.94314029.87314.999</v>
      </c>
      <c r="AR948">
        <f>COUNTIF(AQ$2:AQ948,AQ948)</f>
        <v>1</v>
      </c>
    </row>
    <row r="949" spans="1:44" x14ac:dyDescent="0.25">
      <c r="A949">
        <v>692</v>
      </c>
      <c r="B949">
        <v>65</v>
      </c>
      <c r="C949" s="4">
        <v>44135</v>
      </c>
      <c r="D949">
        <v>7</v>
      </c>
      <c r="E949" t="s">
        <v>35</v>
      </c>
      <c r="F949" t="s">
        <v>46</v>
      </c>
      <c r="G949" t="s">
        <v>56</v>
      </c>
      <c r="H949" t="s">
        <v>57</v>
      </c>
      <c r="I949" s="4">
        <v>43697</v>
      </c>
      <c r="J949">
        <v>3</v>
      </c>
      <c r="K949" t="s">
        <v>59</v>
      </c>
      <c r="L949" s="4">
        <v>43615</v>
      </c>
      <c r="M949" s="4">
        <v>43830</v>
      </c>
      <c r="N949">
        <v>2</v>
      </c>
      <c r="O949" t="s">
        <v>121</v>
      </c>
      <c r="P949" t="s">
        <v>283</v>
      </c>
      <c r="Q949">
        <v>2</v>
      </c>
      <c r="R949" t="s">
        <v>785</v>
      </c>
      <c r="S949" t="s">
        <v>1323</v>
      </c>
      <c r="T949" t="s">
        <v>1839</v>
      </c>
      <c r="U949" t="s">
        <v>83</v>
      </c>
      <c r="V949" t="s">
        <v>1869</v>
      </c>
      <c r="W949">
        <v>291.85000000000002</v>
      </c>
      <c r="X949">
        <v>74.95</v>
      </c>
      <c r="Y949">
        <v>2</v>
      </c>
      <c r="Z949" t="s">
        <v>188</v>
      </c>
      <c r="AA949" t="s">
        <v>2448</v>
      </c>
      <c r="AF949" s="4"/>
      <c r="AG949" s="4"/>
      <c r="AH949" t="s">
        <v>79</v>
      </c>
      <c r="AI949" t="s">
        <v>241</v>
      </c>
      <c r="AJ949" t="s">
        <v>617</v>
      </c>
      <c r="AK949" t="s">
        <v>1168</v>
      </c>
      <c r="AL949" t="s">
        <v>1614</v>
      </c>
      <c r="AM949" t="s">
        <v>67</v>
      </c>
      <c r="AN949" t="s">
        <v>1548</v>
      </c>
      <c r="AO949" t="s">
        <v>86</v>
      </c>
      <c r="AP949" t="s">
        <v>2350</v>
      </c>
      <c r="AQ949" t="str">
        <f t="shared" si="15"/>
        <v>69265441357noMale436973Google Ads4361543830291.8574.95416913.95314.997</v>
      </c>
      <c r="AR949">
        <f>COUNTIF(AQ$2:AQ949,AQ949)</f>
        <v>1</v>
      </c>
    </row>
    <row r="950" spans="1:44" x14ac:dyDescent="0.25">
      <c r="A950">
        <v>692</v>
      </c>
      <c r="B950">
        <v>65</v>
      </c>
      <c r="C950" s="4">
        <v>44135</v>
      </c>
      <c r="D950">
        <v>7</v>
      </c>
      <c r="E950" t="s">
        <v>35</v>
      </c>
      <c r="F950" t="s">
        <v>46</v>
      </c>
      <c r="G950" t="s">
        <v>56</v>
      </c>
      <c r="H950" t="s">
        <v>57</v>
      </c>
      <c r="I950" s="4">
        <v>43697</v>
      </c>
      <c r="J950">
        <v>3</v>
      </c>
      <c r="K950" t="s">
        <v>59</v>
      </c>
      <c r="L950" s="4">
        <v>43615</v>
      </c>
      <c r="M950" s="4">
        <v>43830</v>
      </c>
      <c r="N950">
        <v>2</v>
      </c>
      <c r="O950" t="s">
        <v>121</v>
      </c>
      <c r="P950" t="s">
        <v>283</v>
      </c>
      <c r="Q950">
        <v>2</v>
      </c>
      <c r="R950" t="s">
        <v>785</v>
      </c>
      <c r="S950" t="s">
        <v>1323</v>
      </c>
      <c r="T950" t="s">
        <v>1839</v>
      </c>
      <c r="U950" t="s">
        <v>83</v>
      </c>
      <c r="V950" t="s">
        <v>1869</v>
      </c>
      <c r="W950">
        <v>291.85000000000002</v>
      </c>
      <c r="X950">
        <v>74.95</v>
      </c>
      <c r="Y950">
        <v>2</v>
      </c>
      <c r="Z950" t="s">
        <v>188</v>
      </c>
      <c r="AA950" t="s">
        <v>2448</v>
      </c>
      <c r="AF950" s="4"/>
      <c r="AG950" s="4"/>
      <c r="AH950" t="s">
        <v>80</v>
      </c>
      <c r="AI950" t="s">
        <v>242</v>
      </c>
      <c r="AJ950" t="s">
        <v>709</v>
      </c>
      <c r="AK950" t="s">
        <v>1250</v>
      </c>
      <c r="AL950" t="s">
        <v>425</v>
      </c>
      <c r="AM950" t="s">
        <v>80</v>
      </c>
      <c r="AN950" t="s">
        <v>1548</v>
      </c>
      <c r="AO950" t="s">
        <v>79</v>
      </c>
      <c r="AP950" t="s">
        <v>2349</v>
      </c>
      <c r="AQ950" t="str">
        <f t="shared" si="15"/>
        <v>69265441357noMale436973Google Ads4361543830291.8574.95258125214.994</v>
      </c>
      <c r="AR950">
        <f>COUNTIF(AQ$2:AQ950,AQ950)</f>
        <v>1</v>
      </c>
    </row>
    <row r="951" spans="1:44" x14ac:dyDescent="0.25">
      <c r="A951">
        <v>693</v>
      </c>
      <c r="B951">
        <v>441</v>
      </c>
      <c r="C951" s="4">
        <v>44135</v>
      </c>
      <c r="D951">
        <v>5</v>
      </c>
      <c r="E951" t="s">
        <v>36</v>
      </c>
      <c r="F951" t="s">
        <v>47</v>
      </c>
      <c r="G951" t="s">
        <v>55</v>
      </c>
      <c r="H951" t="s">
        <v>57</v>
      </c>
      <c r="I951" s="4">
        <v>43541</v>
      </c>
      <c r="J951">
        <v>2</v>
      </c>
      <c r="L951" s="4"/>
      <c r="M951" s="4"/>
      <c r="N951">
        <v>2</v>
      </c>
      <c r="O951" t="s">
        <v>89</v>
      </c>
      <c r="P951" t="s">
        <v>251</v>
      </c>
      <c r="Q951">
        <v>2</v>
      </c>
      <c r="R951" t="s">
        <v>786</v>
      </c>
      <c r="S951" t="s">
        <v>1324</v>
      </c>
      <c r="T951" t="s">
        <v>1840</v>
      </c>
      <c r="U951" t="s">
        <v>109</v>
      </c>
      <c r="V951" t="s">
        <v>2039</v>
      </c>
      <c r="W951">
        <v>78.900000000000006</v>
      </c>
      <c r="X951">
        <v>44.96</v>
      </c>
      <c r="Y951">
        <v>2</v>
      </c>
      <c r="Z951" t="s">
        <v>2100</v>
      </c>
      <c r="AA951" t="s">
        <v>2370</v>
      </c>
      <c r="AF951" s="4"/>
      <c r="AG951" s="4"/>
      <c r="AH951" t="s">
        <v>90</v>
      </c>
      <c r="AI951" t="s">
        <v>252</v>
      </c>
      <c r="AJ951" t="s">
        <v>444</v>
      </c>
      <c r="AK951" t="s">
        <v>1006</v>
      </c>
      <c r="AL951" t="s">
        <v>1537</v>
      </c>
      <c r="AM951" t="s">
        <v>67</v>
      </c>
      <c r="AN951" t="s">
        <v>1562</v>
      </c>
      <c r="AO951" t="s">
        <v>645</v>
      </c>
      <c r="AP951" t="s">
        <v>2347</v>
      </c>
      <c r="AQ951" t="str">
        <f t="shared" si="15"/>
        <v>693441441355yesMale43541278.944.96612215.9739.9913</v>
      </c>
      <c r="AR951">
        <f>COUNTIF(AQ$2:AQ951,AQ951)</f>
        <v>1</v>
      </c>
    </row>
    <row r="952" spans="1:44" x14ac:dyDescent="0.25">
      <c r="A952">
        <v>693</v>
      </c>
      <c r="B952">
        <v>441</v>
      </c>
      <c r="C952" s="4">
        <v>44135</v>
      </c>
      <c r="D952">
        <v>5</v>
      </c>
      <c r="E952" t="s">
        <v>36</v>
      </c>
      <c r="F952" t="s">
        <v>47</v>
      </c>
      <c r="G952" t="s">
        <v>55</v>
      </c>
      <c r="H952" t="s">
        <v>57</v>
      </c>
      <c r="I952" s="4">
        <v>43541</v>
      </c>
      <c r="J952">
        <v>2</v>
      </c>
      <c r="L952" s="4"/>
      <c r="M952" s="4"/>
      <c r="N952">
        <v>2</v>
      </c>
      <c r="O952" t="s">
        <v>89</v>
      </c>
      <c r="P952" t="s">
        <v>251</v>
      </c>
      <c r="Q952">
        <v>2</v>
      </c>
      <c r="R952" t="s">
        <v>786</v>
      </c>
      <c r="S952" t="s">
        <v>1324</v>
      </c>
      <c r="T952" t="s">
        <v>1840</v>
      </c>
      <c r="U952" t="s">
        <v>109</v>
      </c>
      <c r="V952" t="s">
        <v>2039</v>
      </c>
      <c r="W952">
        <v>78.900000000000006</v>
      </c>
      <c r="X952">
        <v>44.96</v>
      </c>
      <c r="Y952">
        <v>2</v>
      </c>
      <c r="Z952" t="s">
        <v>2100</v>
      </c>
      <c r="AA952" t="s">
        <v>2370</v>
      </c>
      <c r="AF952" s="4"/>
      <c r="AG952" s="4"/>
      <c r="AH952" t="s">
        <v>67</v>
      </c>
      <c r="AI952" t="s">
        <v>229</v>
      </c>
      <c r="AJ952" t="s">
        <v>527</v>
      </c>
      <c r="AK952" t="s">
        <v>953</v>
      </c>
      <c r="AL952" t="s">
        <v>1617</v>
      </c>
      <c r="AM952" t="s">
        <v>69</v>
      </c>
      <c r="AN952" t="s">
        <v>1548</v>
      </c>
      <c r="AO952" t="s">
        <v>84</v>
      </c>
      <c r="AP952" t="s">
        <v>2366</v>
      </c>
      <c r="AQ952" t="str">
        <f t="shared" si="15"/>
        <v>693441441355yesMale43541278.944.96313730.99114.999</v>
      </c>
      <c r="AR952">
        <f>COUNTIF(AQ$2:AQ952,AQ952)</f>
        <v>1</v>
      </c>
    </row>
    <row r="953" spans="1:44" x14ac:dyDescent="0.25">
      <c r="A953">
        <v>694</v>
      </c>
      <c r="B953">
        <v>469</v>
      </c>
      <c r="C953" s="4">
        <v>44135</v>
      </c>
      <c r="D953">
        <v>5</v>
      </c>
      <c r="E953" t="s">
        <v>36</v>
      </c>
      <c r="F953" t="s">
        <v>47</v>
      </c>
      <c r="G953" t="s">
        <v>55</v>
      </c>
      <c r="H953" t="s">
        <v>57</v>
      </c>
      <c r="I953" s="4">
        <v>43711</v>
      </c>
      <c r="J953">
        <v>2</v>
      </c>
      <c r="K953" t="s">
        <v>60</v>
      </c>
      <c r="L953" s="4">
        <v>43615</v>
      </c>
      <c r="M953" s="4">
        <v>43830</v>
      </c>
      <c r="N953">
        <v>2</v>
      </c>
      <c r="O953" t="s">
        <v>117</v>
      </c>
      <c r="P953" t="s">
        <v>279</v>
      </c>
      <c r="Q953">
        <v>2</v>
      </c>
      <c r="R953" t="s">
        <v>787</v>
      </c>
      <c r="S953" t="s">
        <v>1325</v>
      </c>
      <c r="T953" t="s">
        <v>1841</v>
      </c>
      <c r="U953" t="s">
        <v>180</v>
      </c>
      <c r="V953" t="s">
        <v>2042</v>
      </c>
      <c r="W953">
        <v>190.38</v>
      </c>
      <c r="X953">
        <v>39.97</v>
      </c>
      <c r="Y953">
        <v>2</v>
      </c>
      <c r="Z953" t="s">
        <v>2117</v>
      </c>
      <c r="AA953" t="s">
        <v>2389</v>
      </c>
      <c r="AF953" s="4"/>
      <c r="AG953" s="4"/>
      <c r="AH953" t="s">
        <v>79</v>
      </c>
      <c r="AI953" t="s">
        <v>241</v>
      </c>
      <c r="AJ953" t="s">
        <v>521</v>
      </c>
      <c r="AK953" t="s">
        <v>1078</v>
      </c>
      <c r="AL953" t="s">
        <v>1611</v>
      </c>
      <c r="AM953" t="s">
        <v>80</v>
      </c>
      <c r="AN953" t="s">
        <v>1548</v>
      </c>
      <c r="AO953" t="s">
        <v>455</v>
      </c>
      <c r="AP953" t="s">
        <v>2340</v>
      </c>
      <c r="AQ953" t="str">
        <f t="shared" si="15"/>
        <v>694469441355yesMale437112Facebook4361543830190.3839.97414555.69214.9915</v>
      </c>
      <c r="AR953">
        <f>COUNTIF(AQ$2:AQ953,AQ953)</f>
        <v>1</v>
      </c>
    </row>
    <row r="954" spans="1:44" x14ac:dyDescent="0.25">
      <c r="A954">
        <v>694</v>
      </c>
      <c r="B954">
        <v>469</v>
      </c>
      <c r="C954" s="4">
        <v>44135</v>
      </c>
      <c r="D954">
        <v>5</v>
      </c>
      <c r="E954" t="s">
        <v>36</v>
      </c>
      <c r="F954" t="s">
        <v>47</v>
      </c>
      <c r="G954" t="s">
        <v>55</v>
      </c>
      <c r="H954" t="s">
        <v>57</v>
      </c>
      <c r="I954" s="4">
        <v>43711</v>
      </c>
      <c r="J954">
        <v>2</v>
      </c>
      <c r="K954" t="s">
        <v>60</v>
      </c>
      <c r="L954" s="4">
        <v>43615</v>
      </c>
      <c r="M954" s="4">
        <v>43830</v>
      </c>
      <c r="N954">
        <v>2</v>
      </c>
      <c r="O954" t="s">
        <v>117</v>
      </c>
      <c r="P954" t="s">
        <v>279</v>
      </c>
      <c r="Q954">
        <v>2</v>
      </c>
      <c r="R954" t="s">
        <v>787</v>
      </c>
      <c r="S954" t="s">
        <v>1325</v>
      </c>
      <c r="T954" t="s">
        <v>1841</v>
      </c>
      <c r="U954" t="s">
        <v>180</v>
      </c>
      <c r="V954" t="s">
        <v>2042</v>
      </c>
      <c r="W954">
        <v>190.38</v>
      </c>
      <c r="X954">
        <v>39.97</v>
      </c>
      <c r="Y954">
        <v>2</v>
      </c>
      <c r="Z954" t="s">
        <v>2117</v>
      </c>
      <c r="AA954" t="s">
        <v>2389</v>
      </c>
      <c r="AF954" s="4"/>
      <c r="AG954" s="4"/>
      <c r="AH954" t="s">
        <v>90</v>
      </c>
      <c r="AI954" t="s">
        <v>252</v>
      </c>
      <c r="AJ954" t="s">
        <v>669</v>
      </c>
      <c r="AK954" t="s">
        <v>989</v>
      </c>
      <c r="AL954" t="s">
        <v>626</v>
      </c>
      <c r="AM954" t="s">
        <v>69</v>
      </c>
      <c r="AN954" t="s">
        <v>1562</v>
      </c>
      <c r="AO954" t="s">
        <v>410</v>
      </c>
      <c r="AP954" t="s">
        <v>2359</v>
      </c>
      <c r="AQ954" t="str">
        <f t="shared" si="15"/>
        <v>694469441355yesMale437112Facebook4361543830190.3839.976767919.9920</v>
      </c>
      <c r="AR954">
        <f>COUNTIF(AQ$2:AQ954,AQ954)</f>
        <v>1</v>
      </c>
    </row>
    <row r="955" spans="1:44" x14ac:dyDescent="0.25">
      <c r="A955">
        <v>695</v>
      </c>
      <c r="B955">
        <v>43</v>
      </c>
      <c r="C955" s="4">
        <v>44136</v>
      </c>
      <c r="D955">
        <v>2</v>
      </c>
      <c r="E955" t="s">
        <v>38</v>
      </c>
      <c r="F955" t="s">
        <v>49</v>
      </c>
      <c r="G955" t="s">
        <v>56</v>
      </c>
      <c r="H955" t="s">
        <v>58</v>
      </c>
      <c r="I955" s="4">
        <v>43700</v>
      </c>
      <c r="J955">
        <v>1</v>
      </c>
      <c r="K955" t="s">
        <v>61</v>
      </c>
      <c r="L955" s="4">
        <v>43615</v>
      </c>
      <c r="M955" s="4">
        <v>43830</v>
      </c>
      <c r="N955">
        <v>1</v>
      </c>
      <c r="O955" t="s">
        <v>86</v>
      </c>
      <c r="P955" t="s">
        <v>248</v>
      </c>
      <c r="Q955">
        <v>1</v>
      </c>
      <c r="R955" t="s">
        <v>432</v>
      </c>
      <c r="S955" t="s">
        <v>995</v>
      </c>
      <c r="T955" t="s">
        <v>1527</v>
      </c>
      <c r="U955" t="s">
        <v>80</v>
      </c>
      <c r="V955" t="s">
        <v>1577</v>
      </c>
      <c r="W955">
        <v>73.98</v>
      </c>
      <c r="X955">
        <v>49.98</v>
      </c>
      <c r="Y955">
        <v>1</v>
      </c>
      <c r="Z955" t="s">
        <v>549</v>
      </c>
      <c r="AA955" t="s">
        <v>2362</v>
      </c>
      <c r="AF955" s="4"/>
      <c r="AG955" s="4"/>
      <c r="AH955" t="s">
        <v>86</v>
      </c>
      <c r="AI955" t="s">
        <v>248</v>
      </c>
      <c r="AJ955" t="s">
        <v>432</v>
      </c>
      <c r="AK955" t="s">
        <v>995</v>
      </c>
      <c r="AL955" t="s">
        <v>1527</v>
      </c>
      <c r="AM955" t="s">
        <v>80</v>
      </c>
      <c r="AN955" t="s">
        <v>1577</v>
      </c>
      <c r="AO955" t="s">
        <v>549</v>
      </c>
      <c r="AP955" t="s">
        <v>2362</v>
      </c>
      <c r="AQ955" t="str">
        <f t="shared" si="15"/>
        <v>69543441362noFemale437001YouTube436154383073.9849.9872136.99224.9922</v>
      </c>
      <c r="AR955">
        <f>COUNTIF(AQ$2:AQ955,AQ955)</f>
        <v>1</v>
      </c>
    </row>
    <row r="956" spans="1:44" x14ac:dyDescent="0.25">
      <c r="A956">
        <v>696</v>
      </c>
      <c r="B956">
        <v>411</v>
      </c>
      <c r="C956" s="4">
        <v>44137</v>
      </c>
      <c r="D956">
        <v>5</v>
      </c>
      <c r="E956" t="s">
        <v>36</v>
      </c>
      <c r="F956" t="s">
        <v>47</v>
      </c>
      <c r="G956" t="s">
        <v>55</v>
      </c>
      <c r="H956" t="s">
        <v>58</v>
      </c>
      <c r="I956" s="4">
        <v>43586</v>
      </c>
      <c r="J956">
        <v>2</v>
      </c>
      <c r="L956" s="4"/>
      <c r="M956" s="4"/>
      <c r="N956">
        <v>1</v>
      </c>
      <c r="O956" t="s">
        <v>79</v>
      </c>
      <c r="P956" t="s">
        <v>241</v>
      </c>
      <c r="Q956">
        <v>1</v>
      </c>
      <c r="R956" t="s">
        <v>86</v>
      </c>
      <c r="S956" t="s">
        <v>1044</v>
      </c>
      <c r="T956" t="s">
        <v>1572</v>
      </c>
      <c r="U956" t="s">
        <v>67</v>
      </c>
      <c r="V956" t="s">
        <v>1548</v>
      </c>
      <c r="W956">
        <v>194.97</v>
      </c>
      <c r="X956">
        <v>44.97</v>
      </c>
      <c r="Y956">
        <v>1</v>
      </c>
      <c r="Z956" t="s">
        <v>86</v>
      </c>
      <c r="AA956" t="s">
        <v>2350</v>
      </c>
      <c r="AF956" s="4"/>
      <c r="AG956" s="4"/>
      <c r="AH956" t="s">
        <v>79</v>
      </c>
      <c r="AI956" t="s">
        <v>241</v>
      </c>
      <c r="AJ956" t="s">
        <v>86</v>
      </c>
      <c r="AK956" t="s">
        <v>1044</v>
      </c>
      <c r="AL956" t="s">
        <v>1572</v>
      </c>
      <c r="AM956" t="s">
        <v>67</v>
      </c>
      <c r="AN956" t="s">
        <v>1548</v>
      </c>
      <c r="AO956" t="s">
        <v>86</v>
      </c>
      <c r="AP956" t="s">
        <v>2350</v>
      </c>
      <c r="AQ956" t="str">
        <f t="shared" si="15"/>
        <v>696411441375yesFemale435862194.9744.974764.99314.997</v>
      </c>
      <c r="AR956">
        <f>COUNTIF(AQ$2:AQ956,AQ956)</f>
        <v>1</v>
      </c>
    </row>
    <row r="957" spans="1:44" x14ac:dyDescent="0.25">
      <c r="A957">
        <v>697</v>
      </c>
      <c r="B957">
        <v>64</v>
      </c>
      <c r="C957" s="4">
        <v>44138</v>
      </c>
      <c r="D957">
        <v>7</v>
      </c>
      <c r="E957" t="s">
        <v>35</v>
      </c>
      <c r="F957" t="s">
        <v>46</v>
      </c>
      <c r="G957" t="s">
        <v>55</v>
      </c>
      <c r="H957" t="s">
        <v>58</v>
      </c>
      <c r="I957" s="4">
        <v>43687</v>
      </c>
      <c r="J957">
        <v>1</v>
      </c>
      <c r="K957" t="s">
        <v>61</v>
      </c>
      <c r="L957" s="4">
        <v>43615</v>
      </c>
      <c r="M957" s="4">
        <v>43830</v>
      </c>
      <c r="N957">
        <v>1</v>
      </c>
      <c r="O957" t="s">
        <v>67</v>
      </c>
      <c r="P957" t="s">
        <v>229</v>
      </c>
      <c r="Q957">
        <v>1</v>
      </c>
      <c r="R957" t="s">
        <v>485</v>
      </c>
      <c r="S957" t="s">
        <v>1048</v>
      </c>
      <c r="T957" t="s">
        <v>1577</v>
      </c>
      <c r="U957" t="s">
        <v>80</v>
      </c>
      <c r="V957" t="s">
        <v>1548</v>
      </c>
      <c r="W957">
        <v>49.98</v>
      </c>
      <c r="X957">
        <v>29.98</v>
      </c>
      <c r="Y957">
        <v>1</v>
      </c>
      <c r="Z957" t="s">
        <v>90</v>
      </c>
      <c r="AA957" t="s">
        <v>2328</v>
      </c>
      <c r="AF957" s="4"/>
      <c r="AG957" s="4"/>
      <c r="AH957" t="s">
        <v>67</v>
      </c>
      <c r="AI957" t="s">
        <v>229</v>
      </c>
      <c r="AJ957" t="s">
        <v>485</v>
      </c>
      <c r="AK957" t="s">
        <v>1048</v>
      </c>
      <c r="AL957" t="s">
        <v>1577</v>
      </c>
      <c r="AM957" t="s">
        <v>80</v>
      </c>
      <c r="AN957" t="s">
        <v>1548</v>
      </c>
      <c r="AO957" t="s">
        <v>90</v>
      </c>
      <c r="AP957" t="s">
        <v>2328</v>
      </c>
      <c r="AQ957" t="str">
        <f t="shared" si="15"/>
        <v>69764441387yesFemale436871YouTube436154383049.9829.98311324.99214.996</v>
      </c>
      <c r="AR957">
        <f>COUNTIF(AQ$2:AQ957,AQ957)</f>
        <v>1</v>
      </c>
    </row>
    <row r="958" spans="1:44" x14ac:dyDescent="0.25">
      <c r="A958">
        <v>698</v>
      </c>
      <c r="B958">
        <v>93</v>
      </c>
      <c r="C958" s="4">
        <v>44138</v>
      </c>
      <c r="D958">
        <v>5</v>
      </c>
      <c r="E958" t="s">
        <v>36</v>
      </c>
      <c r="F958" t="s">
        <v>47</v>
      </c>
      <c r="G958" t="s">
        <v>56</v>
      </c>
      <c r="H958" t="s">
        <v>58</v>
      </c>
      <c r="I958" s="4">
        <v>44115</v>
      </c>
      <c r="J958">
        <v>10</v>
      </c>
      <c r="K958" t="s">
        <v>61</v>
      </c>
      <c r="L958" s="4">
        <v>44055</v>
      </c>
      <c r="M958" s="4">
        <v>44196</v>
      </c>
      <c r="N958">
        <v>3</v>
      </c>
      <c r="O958" t="s">
        <v>189</v>
      </c>
      <c r="P958" t="s">
        <v>351</v>
      </c>
      <c r="Q958">
        <v>3</v>
      </c>
      <c r="R958" t="s">
        <v>788</v>
      </c>
      <c r="S958" t="s">
        <v>1326</v>
      </c>
      <c r="T958" t="s">
        <v>1842</v>
      </c>
      <c r="U958" t="s">
        <v>2007</v>
      </c>
      <c r="V958" t="s">
        <v>2033</v>
      </c>
      <c r="W958">
        <v>276.92</v>
      </c>
      <c r="X958">
        <v>54.96</v>
      </c>
      <c r="Y958">
        <v>3</v>
      </c>
      <c r="Z958" t="s">
        <v>2247</v>
      </c>
      <c r="AA958" t="s">
        <v>2541</v>
      </c>
      <c r="AF958" s="4"/>
      <c r="AG958" s="4"/>
      <c r="AH958" t="s">
        <v>78</v>
      </c>
      <c r="AI958" t="s">
        <v>240</v>
      </c>
      <c r="AJ958" t="s">
        <v>904</v>
      </c>
      <c r="AK958" t="s">
        <v>1191</v>
      </c>
      <c r="AL958" t="s">
        <v>1490</v>
      </c>
      <c r="AM958" t="s">
        <v>80</v>
      </c>
      <c r="AN958" t="s">
        <v>1548</v>
      </c>
      <c r="AO958" t="s">
        <v>469</v>
      </c>
      <c r="AP958" t="s">
        <v>2339</v>
      </c>
      <c r="AQ958" t="str">
        <f t="shared" si="15"/>
        <v>69893441385noFemale4411510YouTube4405544196276.9254.968868.99214.9923</v>
      </c>
      <c r="AR958">
        <f>COUNTIF(AQ$2:AQ958,AQ958)</f>
        <v>1</v>
      </c>
    </row>
    <row r="959" spans="1:44" x14ac:dyDescent="0.25">
      <c r="A959">
        <v>698</v>
      </c>
      <c r="B959">
        <v>93</v>
      </c>
      <c r="C959" s="4">
        <v>44138</v>
      </c>
      <c r="D959">
        <v>5</v>
      </c>
      <c r="E959" t="s">
        <v>36</v>
      </c>
      <c r="F959" t="s">
        <v>47</v>
      </c>
      <c r="G959" t="s">
        <v>56</v>
      </c>
      <c r="H959" t="s">
        <v>58</v>
      </c>
      <c r="I959" s="4">
        <v>44115</v>
      </c>
      <c r="J959">
        <v>10</v>
      </c>
      <c r="K959" t="s">
        <v>61</v>
      </c>
      <c r="L959" s="4">
        <v>44055</v>
      </c>
      <c r="M959" s="4">
        <v>44196</v>
      </c>
      <c r="N959">
        <v>3</v>
      </c>
      <c r="O959" t="s">
        <v>189</v>
      </c>
      <c r="P959" t="s">
        <v>351</v>
      </c>
      <c r="Q959">
        <v>3</v>
      </c>
      <c r="R959" t="s">
        <v>788</v>
      </c>
      <c r="S959" t="s">
        <v>1326</v>
      </c>
      <c r="T959" t="s">
        <v>1842</v>
      </c>
      <c r="U959" t="s">
        <v>2007</v>
      </c>
      <c r="V959" t="s">
        <v>2033</v>
      </c>
      <c r="W959">
        <v>276.92</v>
      </c>
      <c r="X959">
        <v>54.96</v>
      </c>
      <c r="Y959">
        <v>3</v>
      </c>
      <c r="Z959" t="s">
        <v>2247</v>
      </c>
      <c r="AA959" t="s">
        <v>2541</v>
      </c>
      <c r="AF959" s="4"/>
      <c r="AG959" s="4"/>
      <c r="AH959" t="s">
        <v>90</v>
      </c>
      <c r="AI959" t="s">
        <v>252</v>
      </c>
      <c r="AJ959" t="s">
        <v>80</v>
      </c>
      <c r="AK959" t="s">
        <v>1015</v>
      </c>
      <c r="AL959" t="s">
        <v>1578</v>
      </c>
      <c r="AM959" t="s">
        <v>69</v>
      </c>
      <c r="AN959" t="s">
        <v>1562</v>
      </c>
      <c r="AO959" t="s">
        <v>410</v>
      </c>
      <c r="AP959" t="s">
        <v>2359</v>
      </c>
      <c r="AQ959" t="str">
        <f t="shared" si="15"/>
        <v>69893441385noFemale4411510YouTube4405544196276.9254.966299.9919.9920</v>
      </c>
      <c r="AR959">
        <f>COUNTIF(AQ$2:AQ959,AQ959)</f>
        <v>1</v>
      </c>
    </row>
    <row r="960" spans="1:44" x14ac:dyDescent="0.25">
      <c r="A960">
        <v>698</v>
      </c>
      <c r="B960">
        <v>93</v>
      </c>
      <c r="C960" s="4">
        <v>44138</v>
      </c>
      <c r="D960">
        <v>5</v>
      </c>
      <c r="E960" t="s">
        <v>36</v>
      </c>
      <c r="F960" t="s">
        <v>47</v>
      </c>
      <c r="G960" t="s">
        <v>56</v>
      </c>
      <c r="H960" t="s">
        <v>58</v>
      </c>
      <c r="I960" s="4">
        <v>44115</v>
      </c>
      <c r="J960">
        <v>10</v>
      </c>
      <c r="K960" t="s">
        <v>61</v>
      </c>
      <c r="L960" s="4">
        <v>44055</v>
      </c>
      <c r="M960" s="4">
        <v>44196</v>
      </c>
      <c r="N960">
        <v>3</v>
      </c>
      <c r="O960" t="s">
        <v>189</v>
      </c>
      <c r="P960" t="s">
        <v>351</v>
      </c>
      <c r="Q960">
        <v>3</v>
      </c>
      <c r="R960" t="s">
        <v>788</v>
      </c>
      <c r="S960" t="s">
        <v>1326</v>
      </c>
      <c r="T960" t="s">
        <v>1842</v>
      </c>
      <c r="U960" t="s">
        <v>2007</v>
      </c>
      <c r="V960" t="s">
        <v>2033</v>
      </c>
      <c r="W960">
        <v>276.92</v>
      </c>
      <c r="X960">
        <v>54.96</v>
      </c>
      <c r="Y960">
        <v>3</v>
      </c>
      <c r="Z960" t="s">
        <v>2247</v>
      </c>
      <c r="AA960" t="s">
        <v>2541</v>
      </c>
      <c r="AF960" s="4"/>
      <c r="AG960" s="4"/>
      <c r="AH960" t="s">
        <v>80</v>
      </c>
      <c r="AI960" t="s">
        <v>242</v>
      </c>
      <c r="AJ960" t="s">
        <v>691</v>
      </c>
      <c r="AK960" t="s">
        <v>1232</v>
      </c>
      <c r="AL960" t="s">
        <v>1754</v>
      </c>
      <c r="AM960" t="s">
        <v>69</v>
      </c>
      <c r="AN960" t="s">
        <v>1548</v>
      </c>
      <c r="AO960" t="s">
        <v>67</v>
      </c>
      <c r="AP960" t="s">
        <v>2373</v>
      </c>
      <c r="AQ960" t="str">
        <f t="shared" si="15"/>
        <v>69893441385noFemale4411510YouTube4405544196276.9254.96243158.95114.993</v>
      </c>
      <c r="AR960">
        <f>COUNTIF(AQ$2:AQ960,AQ960)</f>
        <v>1</v>
      </c>
    </row>
    <row r="961" spans="1:44" x14ac:dyDescent="0.25">
      <c r="A961">
        <v>699</v>
      </c>
      <c r="B961">
        <v>419</v>
      </c>
      <c r="C961" s="4">
        <v>44138</v>
      </c>
      <c r="D961">
        <v>2</v>
      </c>
      <c r="E961" t="s">
        <v>38</v>
      </c>
      <c r="F961" t="s">
        <v>49</v>
      </c>
      <c r="G961" t="s">
        <v>55</v>
      </c>
      <c r="H961" t="s">
        <v>58</v>
      </c>
      <c r="I961" s="4">
        <v>43583</v>
      </c>
      <c r="J961">
        <v>3</v>
      </c>
      <c r="L961" s="4"/>
      <c r="M961" s="4"/>
      <c r="N961">
        <v>1</v>
      </c>
      <c r="O961" t="s">
        <v>84</v>
      </c>
      <c r="P961" t="s">
        <v>246</v>
      </c>
      <c r="Q961">
        <v>1</v>
      </c>
      <c r="R961" t="s">
        <v>413</v>
      </c>
      <c r="S961" t="s">
        <v>975</v>
      </c>
      <c r="T961" t="s">
        <v>1508</v>
      </c>
      <c r="U961" t="s">
        <v>80</v>
      </c>
      <c r="V961" t="s">
        <v>1548</v>
      </c>
      <c r="W961">
        <v>20.5</v>
      </c>
      <c r="X961">
        <v>29.98</v>
      </c>
      <c r="Y961">
        <v>1</v>
      </c>
      <c r="Z961" t="s">
        <v>86</v>
      </c>
      <c r="AA961" t="s">
        <v>2350</v>
      </c>
      <c r="AF961" s="4"/>
      <c r="AG961" s="4"/>
      <c r="AH961" t="s">
        <v>84</v>
      </c>
      <c r="AI961" t="s">
        <v>246</v>
      </c>
      <c r="AJ961" t="s">
        <v>413</v>
      </c>
      <c r="AK961" t="s">
        <v>975</v>
      </c>
      <c r="AL961" t="s">
        <v>1508</v>
      </c>
      <c r="AM961" t="s">
        <v>80</v>
      </c>
      <c r="AN961" t="s">
        <v>1548</v>
      </c>
      <c r="AO961" t="s">
        <v>86</v>
      </c>
      <c r="AP961" t="s">
        <v>2350</v>
      </c>
      <c r="AQ961" t="str">
        <f t="shared" si="15"/>
        <v>699419441382yesFemale43583320.529.98911410.25214.997</v>
      </c>
      <c r="AR961">
        <f>COUNTIF(AQ$2:AQ961,AQ961)</f>
        <v>1</v>
      </c>
    </row>
    <row r="962" spans="1:44" x14ac:dyDescent="0.25">
      <c r="A962">
        <v>700</v>
      </c>
      <c r="B962">
        <v>326</v>
      </c>
      <c r="C962" s="4">
        <v>44139</v>
      </c>
      <c r="D962">
        <v>6</v>
      </c>
      <c r="E962" t="s">
        <v>33</v>
      </c>
      <c r="F962" t="s">
        <v>44</v>
      </c>
      <c r="G962" t="s">
        <v>55</v>
      </c>
      <c r="H962" t="s">
        <v>57</v>
      </c>
      <c r="I962" s="4">
        <v>43471</v>
      </c>
      <c r="J962">
        <v>1</v>
      </c>
      <c r="L962" s="4"/>
      <c r="M962" s="4"/>
      <c r="N962">
        <v>1</v>
      </c>
      <c r="O962" t="s">
        <v>70</v>
      </c>
      <c r="P962" t="s">
        <v>232</v>
      </c>
      <c r="Q962">
        <v>1</v>
      </c>
      <c r="R962" t="s">
        <v>512</v>
      </c>
      <c r="S962" t="s">
        <v>1075</v>
      </c>
      <c r="T962" t="s">
        <v>1602</v>
      </c>
      <c r="U962" t="s">
        <v>69</v>
      </c>
      <c r="V962" t="s">
        <v>1517</v>
      </c>
      <c r="W962">
        <v>32.96</v>
      </c>
      <c r="X962">
        <v>19.989999999999998</v>
      </c>
      <c r="Y962">
        <v>1</v>
      </c>
      <c r="Z962" t="s">
        <v>673</v>
      </c>
      <c r="AA962" t="s">
        <v>2348</v>
      </c>
      <c r="AF962" s="4"/>
      <c r="AG962" s="4"/>
      <c r="AH962" t="s">
        <v>70</v>
      </c>
      <c r="AI962" t="s">
        <v>232</v>
      </c>
      <c r="AJ962" t="s">
        <v>512</v>
      </c>
      <c r="AK962" t="s">
        <v>1075</v>
      </c>
      <c r="AL962" t="s">
        <v>1602</v>
      </c>
      <c r="AM962" t="s">
        <v>69</v>
      </c>
      <c r="AN962" t="s">
        <v>1517</v>
      </c>
      <c r="AO962" t="s">
        <v>673</v>
      </c>
      <c r="AP962" t="s">
        <v>2348</v>
      </c>
      <c r="AQ962" t="str">
        <f t="shared" si="15"/>
        <v>700326441396yesMale43471132.9619.9956332.96119.9912</v>
      </c>
      <c r="AR962">
        <f>COUNTIF(AQ$2:AQ962,AQ962)</f>
        <v>1</v>
      </c>
    </row>
    <row r="963" spans="1:44" x14ac:dyDescent="0.25">
      <c r="A963">
        <v>701</v>
      </c>
      <c r="B963">
        <v>258</v>
      </c>
      <c r="C963" s="4">
        <v>44140</v>
      </c>
      <c r="D963">
        <v>2</v>
      </c>
      <c r="E963" t="s">
        <v>38</v>
      </c>
      <c r="F963" t="s">
        <v>49</v>
      </c>
      <c r="G963" t="s">
        <v>55</v>
      </c>
      <c r="H963" t="s">
        <v>58</v>
      </c>
      <c r="I963" s="4">
        <v>43945</v>
      </c>
      <c r="J963">
        <v>7</v>
      </c>
      <c r="K963" t="s">
        <v>61</v>
      </c>
      <c r="L963" s="4">
        <v>43915</v>
      </c>
      <c r="M963" s="4">
        <v>44012</v>
      </c>
      <c r="N963">
        <v>2</v>
      </c>
      <c r="O963" t="s">
        <v>157</v>
      </c>
      <c r="P963" t="s">
        <v>319</v>
      </c>
      <c r="Q963">
        <v>2</v>
      </c>
      <c r="R963" t="s">
        <v>789</v>
      </c>
      <c r="S963" t="s">
        <v>1327</v>
      </c>
      <c r="T963" t="s">
        <v>1843</v>
      </c>
      <c r="U963" t="s">
        <v>109</v>
      </c>
      <c r="V963" t="s">
        <v>2042</v>
      </c>
      <c r="W963">
        <v>387.99</v>
      </c>
      <c r="X963">
        <v>54.96</v>
      </c>
      <c r="Y963">
        <v>2</v>
      </c>
      <c r="Z963" t="s">
        <v>2128</v>
      </c>
      <c r="AA963" t="s">
        <v>2403</v>
      </c>
      <c r="AF963" s="4"/>
      <c r="AG963" s="4"/>
      <c r="AH963" t="s">
        <v>80</v>
      </c>
      <c r="AI963" t="s">
        <v>242</v>
      </c>
      <c r="AJ963" t="s">
        <v>709</v>
      </c>
      <c r="AK963" t="s">
        <v>1250</v>
      </c>
      <c r="AL963" t="s">
        <v>425</v>
      </c>
      <c r="AM963" t="s">
        <v>67</v>
      </c>
      <c r="AN963" t="s">
        <v>1548</v>
      </c>
      <c r="AO963" t="s">
        <v>79</v>
      </c>
      <c r="AP963" t="s">
        <v>2349</v>
      </c>
      <c r="AQ963" t="str">
        <f t="shared" si="15"/>
        <v>701258441402yesFemale439457YouTube4391544012387.9954.96258125314.994</v>
      </c>
      <c r="AR963">
        <f>COUNTIF(AQ$2:AQ963,AQ963)</f>
        <v>1</v>
      </c>
    </row>
    <row r="964" spans="1:44" x14ac:dyDescent="0.25">
      <c r="A964">
        <v>701</v>
      </c>
      <c r="B964">
        <v>258</v>
      </c>
      <c r="C964" s="4">
        <v>44140</v>
      </c>
      <c r="D964">
        <v>2</v>
      </c>
      <c r="E964" t="s">
        <v>38</v>
      </c>
      <c r="F964" t="s">
        <v>49</v>
      </c>
      <c r="G964" t="s">
        <v>55</v>
      </c>
      <c r="H964" t="s">
        <v>58</v>
      </c>
      <c r="I964" s="4">
        <v>43945</v>
      </c>
      <c r="J964">
        <v>7</v>
      </c>
      <c r="K964" t="s">
        <v>61</v>
      </c>
      <c r="L964" s="4">
        <v>43915</v>
      </c>
      <c r="M964" s="4">
        <v>44012</v>
      </c>
      <c r="N964">
        <v>2</v>
      </c>
      <c r="O964" t="s">
        <v>157</v>
      </c>
      <c r="P964" t="s">
        <v>319</v>
      </c>
      <c r="Q964">
        <v>2</v>
      </c>
      <c r="R964" t="s">
        <v>789</v>
      </c>
      <c r="S964" t="s">
        <v>1327</v>
      </c>
      <c r="T964" t="s">
        <v>1843</v>
      </c>
      <c r="U964" t="s">
        <v>109</v>
      </c>
      <c r="V964" t="s">
        <v>2042</v>
      </c>
      <c r="W964">
        <v>387.99</v>
      </c>
      <c r="X964">
        <v>54.96</v>
      </c>
      <c r="Y964">
        <v>2</v>
      </c>
      <c r="Z964" t="s">
        <v>2128</v>
      </c>
      <c r="AA964" t="s">
        <v>2403</v>
      </c>
      <c r="AF964" s="4"/>
      <c r="AG964" s="4"/>
      <c r="AH964" t="s">
        <v>90</v>
      </c>
      <c r="AI964" t="s">
        <v>252</v>
      </c>
      <c r="AJ964" t="s">
        <v>647</v>
      </c>
      <c r="AK964" t="s">
        <v>1094</v>
      </c>
      <c r="AL964" t="s">
        <v>1610</v>
      </c>
      <c r="AM964" t="s">
        <v>69</v>
      </c>
      <c r="AN964" t="s">
        <v>1562</v>
      </c>
      <c r="AO964" t="s">
        <v>410</v>
      </c>
      <c r="AP964" t="s">
        <v>2359</v>
      </c>
      <c r="AQ964" t="str">
        <f t="shared" si="15"/>
        <v>701258441402yesFemale439457YouTube4391544012387.9954.9667312.9919.9920</v>
      </c>
      <c r="AR964">
        <f>COUNTIF(AQ$2:AQ964,AQ964)</f>
        <v>1</v>
      </c>
    </row>
    <row r="965" spans="1:44" x14ac:dyDescent="0.25">
      <c r="A965">
        <v>702</v>
      </c>
      <c r="B965">
        <v>71</v>
      </c>
      <c r="C965" s="4">
        <v>44141</v>
      </c>
      <c r="D965">
        <v>2</v>
      </c>
      <c r="E965" t="s">
        <v>38</v>
      </c>
      <c r="F965" t="s">
        <v>49</v>
      </c>
      <c r="G965" t="s">
        <v>56</v>
      </c>
      <c r="H965" t="s">
        <v>58</v>
      </c>
      <c r="I965" s="4">
        <v>43802</v>
      </c>
      <c r="J965">
        <v>3</v>
      </c>
      <c r="K965" t="s">
        <v>59</v>
      </c>
      <c r="L965" s="4">
        <v>43615</v>
      </c>
      <c r="M965" s="4">
        <v>43830</v>
      </c>
      <c r="N965">
        <v>2</v>
      </c>
      <c r="O965" t="s">
        <v>113</v>
      </c>
      <c r="P965" t="s">
        <v>275</v>
      </c>
      <c r="Q965">
        <v>2</v>
      </c>
      <c r="R965" t="s">
        <v>790</v>
      </c>
      <c r="S965" t="s">
        <v>1328</v>
      </c>
      <c r="T965" t="s">
        <v>1844</v>
      </c>
      <c r="U965" t="s">
        <v>85</v>
      </c>
      <c r="V965" t="s">
        <v>2030</v>
      </c>
      <c r="W965">
        <v>319.99</v>
      </c>
      <c r="X965">
        <v>49.97</v>
      </c>
      <c r="Y965">
        <v>2</v>
      </c>
      <c r="Z965" t="s">
        <v>2248</v>
      </c>
      <c r="AA965" t="s">
        <v>2542</v>
      </c>
      <c r="AF965" s="4"/>
      <c r="AG965" s="4"/>
      <c r="AH965" t="s">
        <v>65</v>
      </c>
      <c r="AI965" t="s">
        <v>227</v>
      </c>
      <c r="AJ965" t="s">
        <v>802</v>
      </c>
      <c r="AK965" t="s">
        <v>1340</v>
      </c>
      <c r="AL965" t="s">
        <v>1856</v>
      </c>
      <c r="AM965" t="s">
        <v>69</v>
      </c>
      <c r="AN965" t="s">
        <v>1517</v>
      </c>
      <c r="AO965" t="s">
        <v>431</v>
      </c>
      <c r="AP965" t="s">
        <v>2326</v>
      </c>
      <c r="AQ965" t="str">
        <f t="shared" si="15"/>
        <v>70271441412noFemale438023Google Ads4361543830319.9949.97109679.99119.9924</v>
      </c>
      <c r="AR965">
        <f>COUNTIF(AQ$2:AQ965,AQ965)</f>
        <v>1</v>
      </c>
    </row>
    <row r="966" spans="1:44" x14ac:dyDescent="0.25">
      <c r="A966">
        <v>702</v>
      </c>
      <c r="B966">
        <v>71</v>
      </c>
      <c r="C966" s="4">
        <v>44141</v>
      </c>
      <c r="D966">
        <v>2</v>
      </c>
      <c r="E966" t="s">
        <v>38</v>
      </c>
      <c r="F966" t="s">
        <v>49</v>
      </c>
      <c r="G966" t="s">
        <v>56</v>
      </c>
      <c r="H966" t="s">
        <v>58</v>
      </c>
      <c r="I966" s="4">
        <v>43802</v>
      </c>
      <c r="J966">
        <v>3</v>
      </c>
      <c r="K966" t="s">
        <v>59</v>
      </c>
      <c r="L966" s="4">
        <v>43615</v>
      </c>
      <c r="M966" s="4">
        <v>43830</v>
      </c>
      <c r="N966">
        <v>2</v>
      </c>
      <c r="O966" t="s">
        <v>113</v>
      </c>
      <c r="P966" t="s">
        <v>275</v>
      </c>
      <c r="Q966">
        <v>2</v>
      </c>
      <c r="R966" t="s">
        <v>790</v>
      </c>
      <c r="S966" t="s">
        <v>1328</v>
      </c>
      <c r="T966" t="s">
        <v>1844</v>
      </c>
      <c r="U966" t="s">
        <v>85</v>
      </c>
      <c r="V966" t="s">
        <v>2030</v>
      </c>
      <c r="W966">
        <v>319.99</v>
      </c>
      <c r="X966">
        <v>49.97</v>
      </c>
      <c r="Y966">
        <v>2</v>
      </c>
      <c r="Z966" t="s">
        <v>2248</v>
      </c>
      <c r="AA966" t="s">
        <v>2542</v>
      </c>
      <c r="AF966" s="4"/>
      <c r="AG966" s="4"/>
      <c r="AH966" t="s">
        <v>79</v>
      </c>
      <c r="AI966" t="s">
        <v>241</v>
      </c>
      <c r="AJ966" t="s">
        <v>403</v>
      </c>
      <c r="AK966" t="s">
        <v>965</v>
      </c>
      <c r="AL966" t="s">
        <v>422</v>
      </c>
      <c r="AM966" t="s">
        <v>80</v>
      </c>
      <c r="AN966" t="s">
        <v>1548</v>
      </c>
      <c r="AO966" t="s">
        <v>455</v>
      </c>
      <c r="AP966" t="s">
        <v>2340</v>
      </c>
      <c r="AQ966" t="str">
        <f t="shared" si="15"/>
        <v>70271441412noFemale438023Google Ads4361543830319.9949.97438120214.9915</v>
      </c>
      <c r="AR966">
        <f>COUNTIF(AQ$2:AQ966,AQ966)</f>
        <v>1</v>
      </c>
    </row>
    <row r="967" spans="1:44" x14ac:dyDescent="0.25">
      <c r="A967">
        <v>703</v>
      </c>
      <c r="B967">
        <v>102</v>
      </c>
      <c r="C967" s="4">
        <v>44141</v>
      </c>
      <c r="D967">
        <v>10</v>
      </c>
      <c r="E967" t="s">
        <v>42</v>
      </c>
      <c r="F967" t="s">
        <v>53</v>
      </c>
      <c r="G967" t="s">
        <v>55</v>
      </c>
      <c r="H967" t="s">
        <v>57</v>
      </c>
      <c r="I967" s="4">
        <v>43709</v>
      </c>
      <c r="J967">
        <v>3</v>
      </c>
      <c r="K967" t="s">
        <v>59</v>
      </c>
      <c r="L967" s="4">
        <v>43615</v>
      </c>
      <c r="M967" s="4">
        <v>43830</v>
      </c>
      <c r="N967">
        <v>1</v>
      </c>
      <c r="O967" t="s">
        <v>67</v>
      </c>
      <c r="P967" t="s">
        <v>229</v>
      </c>
      <c r="Q967">
        <v>1</v>
      </c>
      <c r="R967" t="s">
        <v>744</v>
      </c>
      <c r="S967" t="s">
        <v>1001</v>
      </c>
      <c r="T967" t="s">
        <v>1801</v>
      </c>
      <c r="U967" t="s">
        <v>80</v>
      </c>
      <c r="V967" t="s">
        <v>1548</v>
      </c>
      <c r="W967">
        <v>117.94</v>
      </c>
      <c r="X967">
        <v>29.98</v>
      </c>
      <c r="Y967">
        <v>1</v>
      </c>
      <c r="Z967" t="s">
        <v>652</v>
      </c>
      <c r="AA967" t="s">
        <v>2352</v>
      </c>
      <c r="AF967" s="4"/>
      <c r="AG967" s="4"/>
      <c r="AH967" t="s">
        <v>67</v>
      </c>
      <c r="AI967" t="s">
        <v>229</v>
      </c>
      <c r="AJ967" t="s">
        <v>744</v>
      </c>
      <c r="AK967" t="s">
        <v>1001</v>
      </c>
      <c r="AL967" t="s">
        <v>1801</v>
      </c>
      <c r="AM967" t="s">
        <v>80</v>
      </c>
      <c r="AN967" t="s">
        <v>1548</v>
      </c>
      <c r="AO967" t="s">
        <v>652</v>
      </c>
      <c r="AP967" t="s">
        <v>2352</v>
      </c>
      <c r="AQ967" t="str">
        <f t="shared" si="15"/>
        <v>7031024414110yesMale437093Google Ads4361543830117.9429.98310358.97214.9911</v>
      </c>
      <c r="AR967">
        <f>COUNTIF(AQ$2:AQ967,AQ967)</f>
        <v>1</v>
      </c>
    </row>
    <row r="968" spans="1:44" x14ac:dyDescent="0.25">
      <c r="A968">
        <v>704</v>
      </c>
      <c r="B968">
        <v>173</v>
      </c>
      <c r="C968" s="4">
        <v>44141</v>
      </c>
      <c r="D968">
        <v>5</v>
      </c>
      <c r="E968" t="s">
        <v>36</v>
      </c>
      <c r="F968" t="s">
        <v>47</v>
      </c>
      <c r="G968" t="s">
        <v>55</v>
      </c>
      <c r="H968" t="s">
        <v>58</v>
      </c>
      <c r="I968" s="4">
        <v>44028</v>
      </c>
      <c r="J968">
        <v>9</v>
      </c>
      <c r="K968" t="s">
        <v>59</v>
      </c>
      <c r="L968" s="4">
        <v>43952</v>
      </c>
      <c r="M968" s="4">
        <v>44075</v>
      </c>
      <c r="N968">
        <v>2</v>
      </c>
      <c r="O968" t="s">
        <v>183</v>
      </c>
      <c r="P968" t="s">
        <v>345</v>
      </c>
      <c r="Q968">
        <v>2</v>
      </c>
      <c r="R968" t="s">
        <v>791</v>
      </c>
      <c r="S968" t="s">
        <v>1329</v>
      </c>
      <c r="T968" t="s">
        <v>1845</v>
      </c>
      <c r="U968" t="s">
        <v>83</v>
      </c>
      <c r="V968" t="s">
        <v>2038</v>
      </c>
      <c r="W968">
        <v>266.98</v>
      </c>
      <c r="X968">
        <v>84.95</v>
      </c>
      <c r="Y968">
        <v>2</v>
      </c>
      <c r="Z968" t="s">
        <v>2249</v>
      </c>
      <c r="AA968" t="s">
        <v>2543</v>
      </c>
      <c r="AF968" s="4"/>
      <c r="AG968" s="4"/>
      <c r="AH968" t="s">
        <v>67</v>
      </c>
      <c r="AI968" t="s">
        <v>229</v>
      </c>
      <c r="AJ968" t="s">
        <v>544</v>
      </c>
      <c r="AK968" t="s">
        <v>1105</v>
      </c>
      <c r="AL968" t="s">
        <v>824</v>
      </c>
      <c r="AM968" t="s">
        <v>67</v>
      </c>
      <c r="AN968" t="s">
        <v>1548</v>
      </c>
      <c r="AO968" t="s">
        <v>90</v>
      </c>
      <c r="AP968" t="s">
        <v>2328</v>
      </c>
      <c r="AQ968" t="str">
        <f t="shared" si="15"/>
        <v>704173441415yesFemale440289Google Ads4395244075266.9884.9536825314.996</v>
      </c>
      <c r="AR968">
        <f>COUNTIF(AQ$2:AQ968,AQ968)</f>
        <v>1</v>
      </c>
    </row>
    <row r="969" spans="1:44" x14ac:dyDescent="0.25">
      <c r="A969">
        <v>704</v>
      </c>
      <c r="B969">
        <v>173</v>
      </c>
      <c r="C969" s="4">
        <v>44141</v>
      </c>
      <c r="D969">
        <v>5</v>
      </c>
      <c r="E969" t="s">
        <v>36</v>
      </c>
      <c r="F969" t="s">
        <v>47</v>
      </c>
      <c r="G969" t="s">
        <v>55</v>
      </c>
      <c r="H969" t="s">
        <v>58</v>
      </c>
      <c r="I969" s="4">
        <v>44028</v>
      </c>
      <c r="J969">
        <v>9</v>
      </c>
      <c r="K969" t="s">
        <v>59</v>
      </c>
      <c r="L969" s="4">
        <v>43952</v>
      </c>
      <c r="M969" s="4">
        <v>44075</v>
      </c>
      <c r="N969">
        <v>2</v>
      </c>
      <c r="O969" t="s">
        <v>183</v>
      </c>
      <c r="P969" t="s">
        <v>345</v>
      </c>
      <c r="Q969">
        <v>2</v>
      </c>
      <c r="R969" t="s">
        <v>791</v>
      </c>
      <c r="S969" t="s">
        <v>1329</v>
      </c>
      <c r="T969" t="s">
        <v>1845</v>
      </c>
      <c r="U969" t="s">
        <v>83</v>
      </c>
      <c r="V969" t="s">
        <v>2038</v>
      </c>
      <c r="W969">
        <v>266.98</v>
      </c>
      <c r="X969">
        <v>84.95</v>
      </c>
      <c r="Y969">
        <v>2</v>
      </c>
      <c r="Z969" t="s">
        <v>2249</v>
      </c>
      <c r="AA969" t="s">
        <v>2543</v>
      </c>
      <c r="AF969" s="4"/>
      <c r="AG969" s="4"/>
      <c r="AH969" t="s">
        <v>70</v>
      </c>
      <c r="AI969" t="s">
        <v>232</v>
      </c>
      <c r="AJ969" t="s">
        <v>719</v>
      </c>
      <c r="AK969" t="s">
        <v>1261</v>
      </c>
      <c r="AL969" t="s">
        <v>1779</v>
      </c>
      <c r="AM969" t="s">
        <v>80</v>
      </c>
      <c r="AN969" t="s">
        <v>1517</v>
      </c>
      <c r="AO969" t="s">
        <v>432</v>
      </c>
      <c r="AP969" t="s">
        <v>2331</v>
      </c>
      <c r="AQ969" t="str">
        <f t="shared" si="15"/>
        <v>704173441415yesFemale440289Google Ads4395244075266.9884.95516295.99219.9921</v>
      </c>
      <c r="AR969">
        <f>COUNTIF(AQ$2:AQ969,AQ969)</f>
        <v>1</v>
      </c>
    </row>
    <row r="970" spans="1:44" x14ac:dyDescent="0.25">
      <c r="A970">
        <v>705</v>
      </c>
      <c r="B970">
        <v>325</v>
      </c>
      <c r="C970" s="4">
        <v>44142</v>
      </c>
      <c r="D970">
        <v>3</v>
      </c>
      <c r="E970" t="s">
        <v>34</v>
      </c>
      <c r="F970" t="s">
        <v>45</v>
      </c>
      <c r="G970" t="s">
        <v>55</v>
      </c>
      <c r="H970" t="s">
        <v>58</v>
      </c>
      <c r="I970" s="4">
        <v>43491</v>
      </c>
      <c r="J970">
        <v>1</v>
      </c>
      <c r="L970" s="4"/>
      <c r="M970" s="4"/>
      <c r="N970">
        <v>2</v>
      </c>
      <c r="O970" t="s">
        <v>102</v>
      </c>
      <c r="P970" t="s">
        <v>264</v>
      </c>
      <c r="Q970">
        <v>2</v>
      </c>
      <c r="R970" t="s">
        <v>792</v>
      </c>
      <c r="S970" t="s">
        <v>1330</v>
      </c>
      <c r="T970" t="s">
        <v>1846</v>
      </c>
      <c r="U970" t="s">
        <v>75</v>
      </c>
      <c r="V970" t="s">
        <v>1869</v>
      </c>
      <c r="W970">
        <v>809.85</v>
      </c>
      <c r="X970">
        <v>74.95</v>
      </c>
      <c r="Y970">
        <v>2</v>
      </c>
      <c r="Z970" t="s">
        <v>2250</v>
      </c>
      <c r="AA970" t="s">
        <v>2544</v>
      </c>
      <c r="AF970" s="4"/>
      <c r="AG970" s="4"/>
      <c r="AH970" t="s">
        <v>78</v>
      </c>
      <c r="AI970" t="s">
        <v>240</v>
      </c>
      <c r="AJ970" t="s">
        <v>408</v>
      </c>
      <c r="AK970" t="s">
        <v>970</v>
      </c>
      <c r="AL970" t="s">
        <v>1503</v>
      </c>
      <c r="AM970" t="s">
        <v>80</v>
      </c>
      <c r="AN970" t="s">
        <v>1548</v>
      </c>
      <c r="AO970" t="s">
        <v>393</v>
      </c>
      <c r="AP970" t="s">
        <v>2345</v>
      </c>
      <c r="AQ970" t="str">
        <f t="shared" si="15"/>
        <v>705325441423yesFemale434911809.8574.9584529.94214.9918</v>
      </c>
      <c r="AR970">
        <f>COUNTIF(AQ$2:AQ970,AQ970)</f>
        <v>1</v>
      </c>
    </row>
    <row r="971" spans="1:44" x14ac:dyDescent="0.25">
      <c r="A971">
        <v>705</v>
      </c>
      <c r="B971">
        <v>325</v>
      </c>
      <c r="C971" s="4">
        <v>44142</v>
      </c>
      <c r="D971">
        <v>3</v>
      </c>
      <c r="E971" t="s">
        <v>34</v>
      </c>
      <c r="F971" t="s">
        <v>45</v>
      </c>
      <c r="G971" t="s">
        <v>55</v>
      </c>
      <c r="H971" t="s">
        <v>58</v>
      </c>
      <c r="I971" s="4">
        <v>43491</v>
      </c>
      <c r="J971">
        <v>1</v>
      </c>
      <c r="L971" s="4"/>
      <c r="M971" s="4"/>
      <c r="N971">
        <v>2</v>
      </c>
      <c r="O971" t="s">
        <v>102</v>
      </c>
      <c r="P971" t="s">
        <v>264</v>
      </c>
      <c r="Q971">
        <v>2</v>
      </c>
      <c r="R971" t="s">
        <v>792</v>
      </c>
      <c r="S971" t="s">
        <v>1330</v>
      </c>
      <c r="T971" t="s">
        <v>1846</v>
      </c>
      <c r="U971" t="s">
        <v>75</v>
      </c>
      <c r="V971" t="s">
        <v>1869</v>
      </c>
      <c r="W971">
        <v>809.85</v>
      </c>
      <c r="X971">
        <v>74.95</v>
      </c>
      <c r="Y971">
        <v>2</v>
      </c>
      <c r="Z971" t="s">
        <v>2250</v>
      </c>
      <c r="AA971" t="s">
        <v>2544</v>
      </c>
      <c r="AF971" s="4"/>
      <c r="AG971" s="4"/>
      <c r="AH971" t="s">
        <v>80</v>
      </c>
      <c r="AI971" t="s">
        <v>242</v>
      </c>
      <c r="AJ971" t="s">
        <v>509</v>
      </c>
      <c r="AK971" t="s">
        <v>1072</v>
      </c>
      <c r="AL971" t="s">
        <v>1599</v>
      </c>
      <c r="AM971" t="s">
        <v>67</v>
      </c>
      <c r="AN971" t="s">
        <v>1548</v>
      </c>
      <c r="AO971" t="s">
        <v>79</v>
      </c>
      <c r="AP971" t="s">
        <v>2349</v>
      </c>
      <c r="AQ971" t="str">
        <f t="shared" si="15"/>
        <v>705325441423yesFemale434911809.8574.95285249.99314.994</v>
      </c>
      <c r="AR971">
        <f>COUNTIF(AQ$2:AQ971,AQ971)</f>
        <v>1</v>
      </c>
    </row>
    <row r="972" spans="1:44" x14ac:dyDescent="0.25">
      <c r="A972">
        <v>706</v>
      </c>
      <c r="B972">
        <v>329</v>
      </c>
      <c r="C972" s="4">
        <v>44142</v>
      </c>
      <c r="D972">
        <v>7</v>
      </c>
      <c r="E972" t="s">
        <v>35</v>
      </c>
      <c r="F972" t="s">
        <v>46</v>
      </c>
      <c r="G972" t="s">
        <v>56</v>
      </c>
      <c r="H972" t="s">
        <v>58</v>
      </c>
      <c r="I972" s="4">
        <v>43863</v>
      </c>
      <c r="J972">
        <v>6</v>
      </c>
      <c r="K972" t="s">
        <v>59</v>
      </c>
      <c r="L972" s="4">
        <v>43862</v>
      </c>
      <c r="M972" s="4">
        <v>43889</v>
      </c>
      <c r="N972">
        <v>1</v>
      </c>
      <c r="O972" t="s">
        <v>69</v>
      </c>
      <c r="P972" t="s">
        <v>231</v>
      </c>
      <c r="Q972">
        <v>1</v>
      </c>
      <c r="R972" t="s">
        <v>776</v>
      </c>
      <c r="S972" t="s">
        <v>1314</v>
      </c>
      <c r="T972" t="s">
        <v>1831</v>
      </c>
      <c r="U972" t="s">
        <v>80</v>
      </c>
      <c r="V972" t="s">
        <v>1577</v>
      </c>
      <c r="W972">
        <v>470</v>
      </c>
      <c r="X972">
        <v>49.98</v>
      </c>
      <c r="Y972">
        <v>1</v>
      </c>
      <c r="Z972" t="s">
        <v>78</v>
      </c>
      <c r="AA972" t="s">
        <v>2330</v>
      </c>
      <c r="AF972" s="4"/>
      <c r="AG972" s="4"/>
      <c r="AH972" t="s">
        <v>69</v>
      </c>
      <c r="AI972" t="s">
        <v>231</v>
      </c>
      <c r="AJ972" t="s">
        <v>776</v>
      </c>
      <c r="AK972" t="s">
        <v>1314</v>
      </c>
      <c r="AL972" t="s">
        <v>1831</v>
      </c>
      <c r="AM972" t="s">
        <v>80</v>
      </c>
      <c r="AN972" t="s">
        <v>1577</v>
      </c>
      <c r="AO972" t="s">
        <v>78</v>
      </c>
      <c r="AP972" t="s">
        <v>2330</v>
      </c>
      <c r="AQ972" t="str">
        <f t="shared" si="15"/>
        <v>706329441427noFemale438636Google Ads438624388947049.98198235224.998</v>
      </c>
      <c r="AR972">
        <f>COUNTIF(AQ$2:AQ972,AQ972)</f>
        <v>1</v>
      </c>
    </row>
    <row r="973" spans="1:44" x14ac:dyDescent="0.25">
      <c r="A973">
        <v>707</v>
      </c>
      <c r="B973">
        <v>113</v>
      </c>
      <c r="C973" s="4">
        <v>44143</v>
      </c>
      <c r="D973">
        <v>11</v>
      </c>
      <c r="E973" t="s">
        <v>37</v>
      </c>
      <c r="F973" t="s">
        <v>48</v>
      </c>
      <c r="G973" t="s">
        <v>55</v>
      </c>
      <c r="H973" t="s">
        <v>58</v>
      </c>
      <c r="I973" s="4">
        <v>43844</v>
      </c>
      <c r="J973">
        <v>4</v>
      </c>
      <c r="K973" t="s">
        <v>61</v>
      </c>
      <c r="L973" s="4">
        <v>43831</v>
      </c>
      <c r="M973" s="4">
        <v>43861</v>
      </c>
      <c r="N973">
        <v>2</v>
      </c>
      <c r="O973" t="s">
        <v>190</v>
      </c>
      <c r="P973" t="s">
        <v>352</v>
      </c>
      <c r="Q973">
        <v>3</v>
      </c>
      <c r="R973" t="s">
        <v>793</v>
      </c>
      <c r="S973" t="s">
        <v>1331</v>
      </c>
      <c r="T973" t="s">
        <v>1847</v>
      </c>
      <c r="U973" t="s">
        <v>122</v>
      </c>
      <c r="V973" t="s">
        <v>2041</v>
      </c>
      <c r="W973">
        <v>886.41</v>
      </c>
      <c r="X973">
        <v>134.91</v>
      </c>
      <c r="Y973">
        <v>3</v>
      </c>
      <c r="Z973" t="s">
        <v>2251</v>
      </c>
      <c r="AA973" t="s">
        <v>2545</v>
      </c>
      <c r="AF973" s="4"/>
      <c r="AG973" s="4"/>
      <c r="AH973" t="s">
        <v>80</v>
      </c>
      <c r="AI973" t="s">
        <v>242</v>
      </c>
      <c r="AJ973" t="s">
        <v>507</v>
      </c>
      <c r="AK973" t="s">
        <v>1070</v>
      </c>
      <c r="AL973" t="s">
        <v>1597</v>
      </c>
      <c r="AM973" t="s">
        <v>67</v>
      </c>
      <c r="AN973" t="s">
        <v>1548</v>
      </c>
      <c r="AO973" t="s">
        <v>69</v>
      </c>
      <c r="AP973" t="s">
        <v>2360</v>
      </c>
      <c r="AQ973" t="str">
        <f t="shared" si="15"/>
        <v>7071134414311yesFemale438444YouTube4383143861886.41134.9123323.99314.991</v>
      </c>
      <c r="AR973">
        <f>COUNTIF(AQ$2:AQ973,AQ973)</f>
        <v>1</v>
      </c>
    </row>
    <row r="974" spans="1:44" x14ac:dyDescent="0.25">
      <c r="A974">
        <v>707</v>
      </c>
      <c r="B974">
        <v>113</v>
      </c>
      <c r="C974" s="4">
        <v>44143</v>
      </c>
      <c r="D974">
        <v>11</v>
      </c>
      <c r="E974" t="s">
        <v>37</v>
      </c>
      <c r="F974" t="s">
        <v>48</v>
      </c>
      <c r="G974" t="s">
        <v>55</v>
      </c>
      <c r="H974" t="s">
        <v>58</v>
      </c>
      <c r="I974" s="4">
        <v>43844</v>
      </c>
      <c r="J974">
        <v>4</v>
      </c>
      <c r="K974" t="s">
        <v>61</v>
      </c>
      <c r="L974" s="4">
        <v>43831</v>
      </c>
      <c r="M974" s="4">
        <v>43861</v>
      </c>
      <c r="N974">
        <v>2</v>
      </c>
      <c r="O974" t="s">
        <v>190</v>
      </c>
      <c r="P974" t="s">
        <v>352</v>
      </c>
      <c r="Q974">
        <v>3</v>
      </c>
      <c r="R974" t="s">
        <v>793</v>
      </c>
      <c r="S974" t="s">
        <v>1331</v>
      </c>
      <c r="T974" t="s">
        <v>1847</v>
      </c>
      <c r="U974" t="s">
        <v>122</v>
      </c>
      <c r="V974" t="s">
        <v>2041</v>
      </c>
      <c r="W974">
        <v>886.41</v>
      </c>
      <c r="X974">
        <v>134.91</v>
      </c>
      <c r="Y974">
        <v>3</v>
      </c>
      <c r="Z974" t="s">
        <v>2251</v>
      </c>
      <c r="AA974" t="s">
        <v>2545</v>
      </c>
      <c r="AF974" s="4"/>
      <c r="AG974" s="4"/>
      <c r="AH974" t="s">
        <v>80</v>
      </c>
      <c r="AI974" t="s">
        <v>242</v>
      </c>
      <c r="AJ974" t="s">
        <v>509</v>
      </c>
      <c r="AK974" t="s">
        <v>1072</v>
      </c>
      <c r="AL974" t="s">
        <v>1599</v>
      </c>
      <c r="AM974" t="s">
        <v>67</v>
      </c>
      <c r="AN974" t="s">
        <v>1548</v>
      </c>
      <c r="AO974" t="s">
        <v>79</v>
      </c>
      <c r="AP974" t="s">
        <v>2349</v>
      </c>
      <c r="AQ974" t="str">
        <f t="shared" si="15"/>
        <v>7071134414311yesFemale438444YouTube4383143861886.41134.91285249.99314.994</v>
      </c>
      <c r="AR974">
        <f>COUNTIF(AQ$2:AQ974,AQ974)</f>
        <v>1</v>
      </c>
    </row>
    <row r="975" spans="1:44" x14ac:dyDescent="0.25">
      <c r="A975">
        <v>707</v>
      </c>
      <c r="B975">
        <v>113</v>
      </c>
      <c r="C975" s="4">
        <v>44143</v>
      </c>
      <c r="D975">
        <v>11</v>
      </c>
      <c r="E975" t="s">
        <v>37</v>
      </c>
      <c r="F975" t="s">
        <v>48</v>
      </c>
      <c r="G975" t="s">
        <v>55</v>
      </c>
      <c r="H975" t="s">
        <v>58</v>
      </c>
      <c r="I975" s="4">
        <v>43844</v>
      </c>
      <c r="J975">
        <v>4</v>
      </c>
      <c r="K975" t="s">
        <v>61</v>
      </c>
      <c r="L975" s="4">
        <v>43831</v>
      </c>
      <c r="M975" s="4">
        <v>43861</v>
      </c>
      <c r="N975">
        <v>2</v>
      </c>
      <c r="O975" t="s">
        <v>190</v>
      </c>
      <c r="P975" t="s">
        <v>352</v>
      </c>
      <c r="Q975">
        <v>3</v>
      </c>
      <c r="R975" t="s">
        <v>793</v>
      </c>
      <c r="S975" t="s">
        <v>1331</v>
      </c>
      <c r="T975" t="s">
        <v>1847</v>
      </c>
      <c r="U975" t="s">
        <v>122</v>
      </c>
      <c r="V975" t="s">
        <v>2041</v>
      </c>
      <c r="W975">
        <v>886.41</v>
      </c>
      <c r="X975">
        <v>134.91</v>
      </c>
      <c r="Y975">
        <v>3</v>
      </c>
      <c r="Z975" t="s">
        <v>2251</v>
      </c>
      <c r="AA975" t="s">
        <v>2545</v>
      </c>
      <c r="AF975" s="4"/>
      <c r="AG975" s="4"/>
      <c r="AH975" t="s">
        <v>79</v>
      </c>
      <c r="AI975" t="s">
        <v>241</v>
      </c>
      <c r="AJ975" t="s">
        <v>463</v>
      </c>
      <c r="AK975" t="s">
        <v>1026</v>
      </c>
      <c r="AL975" t="s">
        <v>1556</v>
      </c>
      <c r="AM975" t="s">
        <v>67</v>
      </c>
      <c r="AN975" t="s">
        <v>1548</v>
      </c>
      <c r="AO975" t="s">
        <v>455</v>
      </c>
      <c r="AP975" t="s">
        <v>2340</v>
      </c>
      <c r="AQ975" t="str">
        <f t="shared" si="15"/>
        <v>7071134414311yesFemale438444YouTube4383143861886.41134.9144721.49314.9915</v>
      </c>
      <c r="AR975">
        <f>COUNTIF(AQ$2:AQ975,AQ975)</f>
        <v>1</v>
      </c>
    </row>
    <row r="976" spans="1:44" x14ac:dyDescent="0.25">
      <c r="A976">
        <v>708</v>
      </c>
      <c r="B976">
        <v>198</v>
      </c>
      <c r="C976" s="4">
        <v>44143</v>
      </c>
      <c r="D976">
        <v>9</v>
      </c>
      <c r="E976" t="s">
        <v>41</v>
      </c>
      <c r="F976" t="s">
        <v>52</v>
      </c>
      <c r="G976" t="s">
        <v>56</v>
      </c>
      <c r="H976" t="s">
        <v>58</v>
      </c>
      <c r="I976" s="4">
        <v>43861</v>
      </c>
      <c r="J976">
        <v>4</v>
      </c>
      <c r="K976" t="s">
        <v>61</v>
      </c>
      <c r="L976" s="4">
        <v>43831</v>
      </c>
      <c r="M976" s="4">
        <v>43861</v>
      </c>
      <c r="N976">
        <v>1</v>
      </c>
      <c r="O976" t="s">
        <v>86</v>
      </c>
      <c r="P976" t="s">
        <v>248</v>
      </c>
      <c r="Q976">
        <v>1</v>
      </c>
      <c r="R976" t="s">
        <v>454</v>
      </c>
      <c r="S976" t="s">
        <v>1017</v>
      </c>
      <c r="T976" t="s">
        <v>1547</v>
      </c>
      <c r="U976" t="s">
        <v>67</v>
      </c>
      <c r="V976" t="s">
        <v>1577</v>
      </c>
      <c r="W976">
        <v>479.97</v>
      </c>
      <c r="X976">
        <v>74.97</v>
      </c>
      <c r="Y976">
        <v>1</v>
      </c>
      <c r="Z976" t="s">
        <v>547</v>
      </c>
      <c r="AA976" t="s">
        <v>2354</v>
      </c>
      <c r="AF976" s="4"/>
      <c r="AG976" s="4"/>
      <c r="AH976" t="s">
        <v>86</v>
      </c>
      <c r="AI976" t="s">
        <v>248</v>
      </c>
      <c r="AJ976" t="s">
        <v>454</v>
      </c>
      <c r="AK976" t="s">
        <v>1017</v>
      </c>
      <c r="AL976" t="s">
        <v>1547</v>
      </c>
      <c r="AM976" t="s">
        <v>67</v>
      </c>
      <c r="AN976" t="s">
        <v>1577</v>
      </c>
      <c r="AO976" t="s">
        <v>547</v>
      </c>
      <c r="AP976" t="s">
        <v>2354</v>
      </c>
      <c r="AQ976" t="str">
        <f t="shared" si="15"/>
        <v>708198441439noFemale438614YouTube4383143861479.9774.97790159.99324.9914</v>
      </c>
      <c r="AR976">
        <f>COUNTIF(AQ$2:AQ976,AQ976)</f>
        <v>1</v>
      </c>
    </row>
    <row r="977" spans="1:44" x14ac:dyDescent="0.25">
      <c r="A977">
        <v>709</v>
      </c>
      <c r="B977">
        <v>351</v>
      </c>
      <c r="C977" s="4">
        <v>44143</v>
      </c>
      <c r="D977">
        <v>9</v>
      </c>
      <c r="E977" t="s">
        <v>41</v>
      </c>
      <c r="F977" t="s">
        <v>52</v>
      </c>
      <c r="G977" t="s">
        <v>56</v>
      </c>
      <c r="H977" t="s">
        <v>57</v>
      </c>
      <c r="I977" s="4">
        <v>43808</v>
      </c>
      <c r="J977">
        <v>3</v>
      </c>
      <c r="K977" t="s">
        <v>59</v>
      </c>
      <c r="L977" s="4">
        <v>43615</v>
      </c>
      <c r="M977" s="4">
        <v>43830</v>
      </c>
      <c r="N977">
        <v>1</v>
      </c>
      <c r="O977" t="s">
        <v>67</v>
      </c>
      <c r="P977" t="s">
        <v>229</v>
      </c>
      <c r="Q977">
        <v>1</v>
      </c>
      <c r="R977" t="s">
        <v>478</v>
      </c>
      <c r="S977" t="s">
        <v>1041</v>
      </c>
      <c r="T977" t="s">
        <v>1569</v>
      </c>
      <c r="U977" t="s">
        <v>69</v>
      </c>
      <c r="V977" t="s">
        <v>1548</v>
      </c>
      <c r="W977">
        <v>42.99</v>
      </c>
      <c r="X977">
        <v>14.99</v>
      </c>
      <c r="Y977">
        <v>1</v>
      </c>
      <c r="Z977" t="s">
        <v>90</v>
      </c>
      <c r="AA977" t="s">
        <v>2328</v>
      </c>
      <c r="AF977" s="4"/>
      <c r="AG977" s="4"/>
      <c r="AH977" t="s">
        <v>67</v>
      </c>
      <c r="AI977" t="s">
        <v>229</v>
      </c>
      <c r="AJ977" t="s">
        <v>478</v>
      </c>
      <c r="AK977" t="s">
        <v>1041</v>
      </c>
      <c r="AL977" t="s">
        <v>1569</v>
      </c>
      <c r="AM977" t="s">
        <v>69</v>
      </c>
      <c r="AN977" t="s">
        <v>1548</v>
      </c>
      <c r="AO977" t="s">
        <v>90</v>
      </c>
      <c r="AP977" t="s">
        <v>2328</v>
      </c>
      <c r="AQ977" t="str">
        <f t="shared" si="15"/>
        <v>709351441439noMale438083Google Ads436154383042.9914.9933242.99114.996</v>
      </c>
      <c r="AR977">
        <f>COUNTIF(AQ$2:AQ977,AQ977)</f>
        <v>1</v>
      </c>
    </row>
    <row r="978" spans="1:44" x14ac:dyDescent="0.25">
      <c r="A978">
        <v>710</v>
      </c>
      <c r="B978">
        <v>151</v>
      </c>
      <c r="C978" s="4">
        <v>44144</v>
      </c>
      <c r="D978">
        <v>5</v>
      </c>
      <c r="E978" t="s">
        <v>36</v>
      </c>
      <c r="F978" t="s">
        <v>47</v>
      </c>
      <c r="G978" t="s">
        <v>55</v>
      </c>
      <c r="H978" t="s">
        <v>57</v>
      </c>
      <c r="I978" s="4">
        <v>44084</v>
      </c>
      <c r="J978">
        <v>10</v>
      </c>
      <c r="K978" t="s">
        <v>61</v>
      </c>
      <c r="L978" s="4">
        <v>44055</v>
      </c>
      <c r="M978" s="4">
        <v>44196</v>
      </c>
      <c r="N978">
        <v>1</v>
      </c>
      <c r="O978" t="s">
        <v>110</v>
      </c>
      <c r="P978" t="s">
        <v>272</v>
      </c>
      <c r="Q978">
        <v>2</v>
      </c>
      <c r="R978" t="s">
        <v>794</v>
      </c>
      <c r="S978" t="s">
        <v>1332</v>
      </c>
      <c r="T978" t="s">
        <v>1848</v>
      </c>
      <c r="U978" t="s">
        <v>103</v>
      </c>
      <c r="V978" t="s">
        <v>1869</v>
      </c>
      <c r="W978">
        <v>90.96</v>
      </c>
      <c r="X978">
        <v>59.96</v>
      </c>
      <c r="Y978">
        <v>2</v>
      </c>
      <c r="Z978" t="s">
        <v>164</v>
      </c>
      <c r="AA978" t="s">
        <v>2546</v>
      </c>
      <c r="AF978" s="4"/>
      <c r="AG978" s="4"/>
      <c r="AH978" t="s">
        <v>67</v>
      </c>
      <c r="AI978" t="s">
        <v>229</v>
      </c>
      <c r="AJ978" t="s">
        <v>527</v>
      </c>
      <c r="AK978" t="s">
        <v>953</v>
      </c>
      <c r="AL978" t="s">
        <v>1617</v>
      </c>
      <c r="AM978" t="s">
        <v>69</v>
      </c>
      <c r="AN978" t="s">
        <v>1548</v>
      </c>
      <c r="AO978" t="s">
        <v>84</v>
      </c>
      <c r="AP978" t="s">
        <v>2366</v>
      </c>
      <c r="AQ978" t="str">
        <f t="shared" ref="AQ978:AQ1039" si="16">CONCATENATE($A978,$B978,$C978,$D978,$G978,$H978,$I978,$J978,$K978,$L978,$M978,$W978,$X978,$AB978,$AC978,$AD978,$AE978,$AF978,$AG978,$AH978,$AJ978,$AL978,$AM978,$AN978,$AO978)</f>
        <v>710151441445yesMale4408410YouTube440554419690.9659.96313730.99114.999</v>
      </c>
      <c r="AR978">
        <f>COUNTIF(AQ$2:AQ978,AQ978)</f>
        <v>1</v>
      </c>
    </row>
    <row r="979" spans="1:44" x14ac:dyDescent="0.25">
      <c r="A979">
        <v>710</v>
      </c>
      <c r="B979">
        <v>151</v>
      </c>
      <c r="C979" s="4">
        <v>44144</v>
      </c>
      <c r="D979">
        <v>5</v>
      </c>
      <c r="E979" t="s">
        <v>36</v>
      </c>
      <c r="F979" t="s">
        <v>47</v>
      </c>
      <c r="G979" t="s">
        <v>55</v>
      </c>
      <c r="H979" t="s">
        <v>57</v>
      </c>
      <c r="I979" s="4">
        <v>44084</v>
      </c>
      <c r="J979">
        <v>10</v>
      </c>
      <c r="K979" t="s">
        <v>61</v>
      </c>
      <c r="L979" s="4">
        <v>44055</v>
      </c>
      <c r="M979" s="4">
        <v>44196</v>
      </c>
      <c r="N979">
        <v>1</v>
      </c>
      <c r="O979" t="s">
        <v>110</v>
      </c>
      <c r="P979" t="s">
        <v>272</v>
      </c>
      <c r="Q979">
        <v>2</v>
      </c>
      <c r="R979" t="s">
        <v>794</v>
      </c>
      <c r="S979" t="s">
        <v>1332</v>
      </c>
      <c r="T979" t="s">
        <v>1848</v>
      </c>
      <c r="U979" t="s">
        <v>103</v>
      </c>
      <c r="V979" t="s">
        <v>1869</v>
      </c>
      <c r="W979">
        <v>90.96</v>
      </c>
      <c r="X979">
        <v>59.96</v>
      </c>
      <c r="Y979">
        <v>2</v>
      </c>
      <c r="Z979" t="s">
        <v>164</v>
      </c>
      <c r="AA979" t="s">
        <v>2546</v>
      </c>
      <c r="AF979" s="4"/>
      <c r="AG979" s="4"/>
      <c r="AH979" t="s">
        <v>67</v>
      </c>
      <c r="AI979" t="s">
        <v>229</v>
      </c>
      <c r="AJ979" t="s">
        <v>710</v>
      </c>
      <c r="AK979" t="s">
        <v>1251</v>
      </c>
      <c r="AL979" t="s">
        <v>1517</v>
      </c>
      <c r="AM979" t="s">
        <v>67</v>
      </c>
      <c r="AN979" t="s">
        <v>1548</v>
      </c>
      <c r="AO979" t="s">
        <v>90</v>
      </c>
      <c r="AP979" t="s">
        <v>2328</v>
      </c>
      <c r="AQ979" t="str">
        <f t="shared" si="16"/>
        <v>710151441445yesMale4408410YouTube440554419690.9659.96310519.99314.996</v>
      </c>
      <c r="AR979">
        <f>COUNTIF(AQ$2:AQ979,AQ979)</f>
        <v>1</v>
      </c>
    </row>
    <row r="980" spans="1:44" x14ac:dyDescent="0.25">
      <c r="A980">
        <v>711</v>
      </c>
      <c r="B980">
        <v>338</v>
      </c>
      <c r="C980" s="4">
        <v>44145</v>
      </c>
      <c r="D980">
        <v>4</v>
      </c>
      <c r="E980" t="s">
        <v>40</v>
      </c>
      <c r="F980" t="s">
        <v>51</v>
      </c>
      <c r="G980" t="s">
        <v>55</v>
      </c>
      <c r="H980" t="s">
        <v>57</v>
      </c>
      <c r="I980" s="4">
        <v>43685</v>
      </c>
      <c r="J980">
        <v>2</v>
      </c>
      <c r="K980" t="s">
        <v>60</v>
      </c>
      <c r="L980" s="4">
        <v>43615</v>
      </c>
      <c r="M980" s="4">
        <v>43830</v>
      </c>
      <c r="N980">
        <v>3</v>
      </c>
      <c r="O980" t="s">
        <v>191</v>
      </c>
      <c r="P980" t="s">
        <v>353</v>
      </c>
      <c r="Q980">
        <v>3</v>
      </c>
      <c r="R980" t="s">
        <v>795</v>
      </c>
      <c r="S980" t="s">
        <v>1333</v>
      </c>
      <c r="T980" t="s">
        <v>1849</v>
      </c>
      <c r="U980" t="s">
        <v>2014</v>
      </c>
      <c r="V980" t="s">
        <v>2065</v>
      </c>
      <c r="W980">
        <v>142.91999999999999</v>
      </c>
      <c r="X980">
        <v>119.92</v>
      </c>
      <c r="Y980">
        <v>3</v>
      </c>
      <c r="Z980" t="s">
        <v>2252</v>
      </c>
      <c r="AA980" t="s">
        <v>2547</v>
      </c>
      <c r="AF980" s="4"/>
      <c r="AG980" s="4"/>
      <c r="AH980" t="s">
        <v>70</v>
      </c>
      <c r="AI980" t="s">
        <v>232</v>
      </c>
      <c r="AJ980" t="s">
        <v>635</v>
      </c>
      <c r="AK980" t="s">
        <v>1183</v>
      </c>
      <c r="AL980" t="s">
        <v>1707</v>
      </c>
      <c r="AM980" t="s">
        <v>67</v>
      </c>
      <c r="AN980" t="s">
        <v>1517</v>
      </c>
      <c r="AO980" t="s">
        <v>673</v>
      </c>
      <c r="AP980" t="s">
        <v>2348</v>
      </c>
      <c r="AQ980" t="str">
        <f t="shared" si="16"/>
        <v>711338441454yesMale436852Facebook4361543830142.92119.9258722.99319.9912</v>
      </c>
      <c r="AR980">
        <f>COUNTIF(AQ$2:AQ980,AQ980)</f>
        <v>1</v>
      </c>
    </row>
    <row r="981" spans="1:44" x14ac:dyDescent="0.25">
      <c r="A981">
        <v>711</v>
      </c>
      <c r="B981">
        <v>338</v>
      </c>
      <c r="C981" s="4">
        <v>44145</v>
      </c>
      <c r="D981">
        <v>4</v>
      </c>
      <c r="E981" t="s">
        <v>40</v>
      </c>
      <c r="F981" t="s">
        <v>51</v>
      </c>
      <c r="G981" t="s">
        <v>55</v>
      </c>
      <c r="H981" t="s">
        <v>57</v>
      </c>
      <c r="I981" s="4">
        <v>43685</v>
      </c>
      <c r="J981">
        <v>2</v>
      </c>
      <c r="K981" t="s">
        <v>60</v>
      </c>
      <c r="L981" s="4">
        <v>43615</v>
      </c>
      <c r="M981" s="4">
        <v>43830</v>
      </c>
      <c r="N981">
        <v>3</v>
      </c>
      <c r="O981" t="s">
        <v>191</v>
      </c>
      <c r="P981" t="s">
        <v>353</v>
      </c>
      <c r="Q981">
        <v>3</v>
      </c>
      <c r="R981" t="s">
        <v>795</v>
      </c>
      <c r="S981" t="s">
        <v>1333</v>
      </c>
      <c r="T981" t="s">
        <v>1849</v>
      </c>
      <c r="U981" t="s">
        <v>2014</v>
      </c>
      <c r="V981" t="s">
        <v>2065</v>
      </c>
      <c r="W981">
        <v>142.91999999999999</v>
      </c>
      <c r="X981">
        <v>119.92</v>
      </c>
      <c r="Y981">
        <v>3</v>
      </c>
      <c r="Z981" t="s">
        <v>2252</v>
      </c>
      <c r="AA981" t="s">
        <v>2547</v>
      </c>
      <c r="AF981" s="4"/>
      <c r="AG981" s="4"/>
      <c r="AH981" t="s">
        <v>80</v>
      </c>
      <c r="AI981" t="s">
        <v>242</v>
      </c>
      <c r="AJ981" t="s">
        <v>586</v>
      </c>
      <c r="AK981" t="s">
        <v>966</v>
      </c>
      <c r="AL981" t="s">
        <v>1667</v>
      </c>
      <c r="AM981" t="s">
        <v>80</v>
      </c>
      <c r="AN981" t="s">
        <v>1548</v>
      </c>
      <c r="AO981" t="s">
        <v>67</v>
      </c>
      <c r="AP981" t="s">
        <v>2373</v>
      </c>
      <c r="AQ981" t="str">
        <f t="shared" si="16"/>
        <v>711338441454yesMale436852Facebook4361543830142.92119.9227021.99214.993</v>
      </c>
      <c r="AR981">
        <f>COUNTIF(AQ$2:AQ981,AQ981)</f>
        <v>1</v>
      </c>
    </row>
    <row r="982" spans="1:44" x14ac:dyDescent="0.25">
      <c r="A982">
        <v>711</v>
      </c>
      <c r="B982">
        <v>338</v>
      </c>
      <c r="C982" s="4">
        <v>44145</v>
      </c>
      <c r="D982">
        <v>4</v>
      </c>
      <c r="E982" t="s">
        <v>40</v>
      </c>
      <c r="F982" t="s">
        <v>51</v>
      </c>
      <c r="G982" t="s">
        <v>55</v>
      </c>
      <c r="H982" t="s">
        <v>57</v>
      </c>
      <c r="I982" s="4">
        <v>43685</v>
      </c>
      <c r="J982">
        <v>2</v>
      </c>
      <c r="K982" t="s">
        <v>60</v>
      </c>
      <c r="L982" s="4">
        <v>43615</v>
      </c>
      <c r="M982" s="4">
        <v>43830</v>
      </c>
      <c r="N982">
        <v>3</v>
      </c>
      <c r="O982" t="s">
        <v>191</v>
      </c>
      <c r="P982" t="s">
        <v>353</v>
      </c>
      <c r="Q982">
        <v>3</v>
      </c>
      <c r="R982" t="s">
        <v>795</v>
      </c>
      <c r="S982" t="s">
        <v>1333</v>
      </c>
      <c r="T982" t="s">
        <v>1849</v>
      </c>
      <c r="U982" t="s">
        <v>2014</v>
      </c>
      <c r="V982" t="s">
        <v>2065</v>
      </c>
      <c r="W982">
        <v>142.91999999999999</v>
      </c>
      <c r="X982">
        <v>119.92</v>
      </c>
      <c r="Y982">
        <v>3</v>
      </c>
      <c r="Z982" t="s">
        <v>2252</v>
      </c>
      <c r="AA982" t="s">
        <v>2547</v>
      </c>
      <c r="AF982" s="4"/>
      <c r="AG982" s="4"/>
      <c r="AH982" t="s">
        <v>90</v>
      </c>
      <c r="AI982" t="s">
        <v>252</v>
      </c>
      <c r="AJ982" t="s">
        <v>575</v>
      </c>
      <c r="AK982" t="s">
        <v>1133</v>
      </c>
      <c r="AL982" t="s">
        <v>1562</v>
      </c>
      <c r="AM982" t="s">
        <v>67</v>
      </c>
      <c r="AN982" t="s">
        <v>1562</v>
      </c>
      <c r="AO982" t="s">
        <v>645</v>
      </c>
      <c r="AP982" t="s">
        <v>2347</v>
      </c>
      <c r="AQ982" t="str">
        <f t="shared" si="16"/>
        <v>711338441454yesMale436852Facebook4361543830142.92119.9261499.9939.9913</v>
      </c>
      <c r="AR982">
        <f>COUNTIF(AQ$2:AQ982,AQ982)</f>
        <v>1</v>
      </c>
    </row>
    <row r="983" spans="1:44" x14ac:dyDescent="0.25">
      <c r="A983">
        <v>712</v>
      </c>
      <c r="B983">
        <v>343</v>
      </c>
      <c r="C983" s="4">
        <v>44146</v>
      </c>
      <c r="D983">
        <v>2</v>
      </c>
      <c r="E983" t="s">
        <v>38</v>
      </c>
      <c r="F983" t="s">
        <v>49</v>
      </c>
      <c r="G983" t="s">
        <v>56</v>
      </c>
      <c r="H983" t="s">
        <v>58</v>
      </c>
      <c r="I983" s="4">
        <v>44008</v>
      </c>
      <c r="J983">
        <v>7</v>
      </c>
      <c r="K983" t="s">
        <v>61</v>
      </c>
      <c r="L983" s="4">
        <v>43915</v>
      </c>
      <c r="M983" s="4">
        <v>44012</v>
      </c>
      <c r="N983">
        <v>2</v>
      </c>
      <c r="O983" t="s">
        <v>89</v>
      </c>
      <c r="P983" t="s">
        <v>251</v>
      </c>
      <c r="Q983">
        <v>2</v>
      </c>
      <c r="R983" t="s">
        <v>796</v>
      </c>
      <c r="S983" t="s">
        <v>1334</v>
      </c>
      <c r="T983" t="s">
        <v>1850</v>
      </c>
      <c r="U983" t="s">
        <v>110</v>
      </c>
      <c r="V983" t="s">
        <v>2039</v>
      </c>
      <c r="W983">
        <v>326.97000000000003</v>
      </c>
      <c r="X983">
        <v>74.94</v>
      </c>
      <c r="Y983">
        <v>2</v>
      </c>
      <c r="Z983" t="s">
        <v>2253</v>
      </c>
      <c r="AA983" t="s">
        <v>2548</v>
      </c>
      <c r="AF983" s="4"/>
      <c r="AG983" s="4"/>
      <c r="AH983" t="s">
        <v>90</v>
      </c>
      <c r="AI983" t="s">
        <v>252</v>
      </c>
      <c r="AJ983" t="s">
        <v>669</v>
      </c>
      <c r="AK983" t="s">
        <v>989</v>
      </c>
      <c r="AL983" t="s">
        <v>626</v>
      </c>
      <c r="AM983" t="s">
        <v>67</v>
      </c>
      <c r="AN983" t="s">
        <v>1562</v>
      </c>
      <c r="AO983" t="s">
        <v>410</v>
      </c>
      <c r="AP983" t="s">
        <v>2359</v>
      </c>
      <c r="AQ983" t="str">
        <f t="shared" si="16"/>
        <v>712343441462noFemale440087YouTube4391544012326.9774.946767939.9920</v>
      </c>
      <c r="AR983">
        <f>COUNTIF(AQ$2:AQ983,AQ983)</f>
        <v>1</v>
      </c>
    </row>
    <row r="984" spans="1:44" x14ac:dyDescent="0.25">
      <c r="A984">
        <v>712</v>
      </c>
      <c r="B984">
        <v>343</v>
      </c>
      <c r="C984" s="4">
        <v>44146</v>
      </c>
      <c r="D984">
        <v>2</v>
      </c>
      <c r="E984" t="s">
        <v>38</v>
      </c>
      <c r="F984" t="s">
        <v>49</v>
      </c>
      <c r="G984" t="s">
        <v>56</v>
      </c>
      <c r="H984" t="s">
        <v>58</v>
      </c>
      <c r="I984" s="4">
        <v>44008</v>
      </c>
      <c r="J984">
        <v>7</v>
      </c>
      <c r="K984" t="s">
        <v>61</v>
      </c>
      <c r="L984" s="4">
        <v>43915</v>
      </c>
      <c r="M984" s="4">
        <v>44012</v>
      </c>
      <c r="N984">
        <v>2</v>
      </c>
      <c r="O984" t="s">
        <v>89</v>
      </c>
      <c r="P984" t="s">
        <v>251</v>
      </c>
      <c r="Q984">
        <v>2</v>
      </c>
      <c r="R984" t="s">
        <v>796</v>
      </c>
      <c r="S984" t="s">
        <v>1334</v>
      </c>
      <c r="T984" t="s">
        <v>1850</v>
      </c>
      <c r="U984" t="s">
        <v>110</v>
      </c>
      <c r="V984" t="s">
        <v>2039</v>
      </c>
      <c r="W984">
        <v>326.97000000000003</v>
      </c>
      <c r="X984">
        <v>74.94</v>
      </c>
      <c r="Y984">
        <v>2</v>
      </c>
      <c r="Z984" t="s">
        <v>2253</v>
      </c>
      <c r="AA984" t="s">
        <v>2548</v>
      </c>
      <c r="AF984" s="4"/>
      <c r="AG984" s="4"/>
      <c r="AH984" t="s">
        <v>67</v>
      </c>
      <c r="AI984" t="s">
        <v>229</v>
      </c>
      <c r="AJ984" t="s">
        <v>498</v>
      </c>
      <c r="AK984" t="s">
        <v>1061</v>
      </c>
      <c r="AL984" t="s">
        <v>1513</v>
      </c>
      <c r="AM984" t="s">
        <v>67</v>
      </c>
      <c r="AN984" t="s">
        <v>1548</v>
      </c>
      <c r="AO984" t="s">
        <v>652</v>
      </c>
      <c r="AP984" t="s">
        <v>2352</v>
      </c>
      <c r="AQ984" t="str">
        <f t="shared" si="16"/>
        <v>712343441462noFemale440087YouTube4391544012326.9774.9435929.99314.9911</v>
      </c>
      <c r="AR984">
        <f>COUNTIF(AQ$2:AQ984,AQ984)</f>
        <v>1</v>
      </c>
    </row>
    <row r="985" spans="1:44" x14ac:dyDescent="0.25">
      <c r="A985">
        <v>713</v>
      </c>
      <c r="B985">
        <v>217</v>
      </c>
      <c r="C985" s="4">
        <v>44147</v>
      </c>
      <c r="D985">
        <v>4</v>
      </c>
      <c r="E985" t="s">
        <v>40</v>
      </c>
      <c r="F985" t="s">
        <v>51</v>
      </c>
      <c r="G985" t="s">
        <v>55</v>
      </c>
      <c r="H985" t="s">
        <v>57</v>
      </c>
      <c r="I985" s="4">
        <v>43670</v>
      </c>
      <c r="J985">
        <v>3</v>
      </c>
      <c r="K985" t="s">
        <v>59</v>
      </c>
      <c r="L985" s="4">
        <v>43615</v>
      </c>
      <c r="M985" s="4">
        <v>43830</v>
      </c>
      <c r="N985">
        <v>1</v>
      </c>
      <c r="O985" t="s">
        <v>78</v>
      </c>
      <c r="P985" t="s">
        <v>240</v>
      </c>
      <c r="Q985">
        <v>1</v>
      </c>
      <c r="R985" t="s">
        <v>402</v>
      </c>
      <c r="S985" t="s">
        <v>964</v>
      </c>
      <c r="T985" t="s">
        <v>1498</v>
      </c>
      <c r="U985" t="s">
        <v>69</v>
      </c>
      <c r="V985" t="s">
        <v>1548</v>
      </c>
      <c r="W985">
        <v>78.989999999999995</v>
      </c>
      <c r="X985">
        <v>14.99</v>
      </c>
      <c r="Y985">
        <v>1</v>
      </c>
      <c r="Z985" t="s">
        <v>469</v>
      </c>
      <c r="AA985" t="s">
        <v>2339</v>
      </c>
      <c r="AF985" s="4"/>
      <c r="AG985" s="4"/>
      <c r="AH985" t="s">
        <v>78</v>
      </c>
      <c r="AI985" t="s">
        <v>240</v>
      </c>
      <c r="AJ985" t="s">
        <v>402</v>
      </c>
      <c r="AK985" t="s">
        <v>964</v>
      </c>
      <c r="AL985" t="s">
        <v>1498</v>
      </c>
      <c r="AM985" t="s">
        <v>69</v>
      </c>
      <c r="AN985" t="s">
        <v>1548</v>
      </c>
      <c r="AO985" t="s">
        <v>469</v>
      </c>
      <c r="AP985" t="s">
        <v>2339</v>
      </c>
      <c r="AQ985" t="str">
        <f t="shared" si="16"/>
        <v>713217441474yesMale436703Google Ads436154383078.9914.9986978.99114.9923</v>
      </c>
      <c r="AR985">
        <f>COUNTIF(AQ$2:AQ985,AQ985)</f>
        <v>1</v>
      </c>
    </row>
    <row r="986" spans="1:44" x14ac:dyDescent="0.25">
      <c r="A986">
        <v>714</v>
      </c>
      <c r="B986">
        <v>279</v>
      </c>
      <c r="C986" s="4">
        <v>44149</v>
      </c>
      <c r="D986">
        <v>7</v>
      </c>
      <c r="E986" t="s">
        <v>35</v>
      </c>
      <c r="F986" t="s">
        <v>46</v>
      </c>
      <c r="G986" t="s">
        <v>55</v>
      </c>
      <c r="H986" t="s">
        <v>57</v>
      </c>
      <c r="I986" s="4">
        <v>43900</v>
      </c>
      <c r="J986">
        <v>5</v>
      </c>
      <c r="K986" t="s">
        <v>60</v>
      </c>
      <c r="L986" s="4">
        <v>43831</v>
      </c>
      <c r="M986" s="4">
        <v>43921</v>
      </c>
      <c r="N986">
        <v>1</v>
      </c>
      <c r="O986" t="s">
        <v>79</v>
      </c>
      <c r="P986" t="s">
        <v>241</v>
      </c>
      <c r="Q986">
        <v>1</v>
      </c>
      <c r="R986" t="s">
        <v>770</v>
      </c>
      <c r="S986" t="s">
        <v>1182</v>
      </c>
      <c r="T986" t="s">
        <v>1614</v>
      </c>
      <c r="U986" t="s">
        <v>69</v>
      </c>
      <c r="V986" t="s">
        <v>1548</v>
      </c>
      <c r="W986">
        <v>13.95</v>
      </c>
      <c r="X986">
        <v>14.99</v>
      </c>
      <c r="Y986">
        <v>1</v>
      </c>
      <c r="Z986" t="s">
        <v>455</v>
      </c>
      <c r="AA986" t="s">
        <v>2340</v>
      </c>
      <c r="AF986" s="4"/>
      <c r="AG986" s="4"/>
      <c r="AH986" t="s">
        <v>79</v>
      </c>
      <c r="AI986" t="s">
        <v>241</v>
      </c>
      <c r="AJ986" t="s">
        <v>770</v>
      </c>
      <c r="AK986" t="s">
        <v>1182</v>
      </c>
      <c r="AL986" t="s">
        <v>1614</v>
      </c>
      <c r="AM986" t="s">
        <v>69</v>
      </c>
      <c r="AN986" t="s">
        <v>1548</v>
      </c>
      <c r="AO986" t="s">
        <v>455</v>
      </c>
      <c r="AP986" t="s">
        <v>2340</v>
      </c>
      <c r="AQ986" t="str">
        <f t="shared" si="16"/>
        <v>714279441497yesMale439005Facebook438314392113.9514.99416513.95114.9915</v>
      </c>
      <c r="AR986">
        <f>COUNTIF(AQ$2:AQ986,AQ986)</f>
        <v>1</v>
      </c>
    </row>
    <row r="987" spans="1:44" x14ac:dyDescent="0.25">
      <c r="A987">
        <v>715</v>
      </c>
      <c r="B987">
        <v>330</v>
      </c>
      <c r="C987" s="4">
        <v>44149</v>
      </c>
      <c r="D987">
        <v>10</v>
      </c>
      <c r="E987" t="s">
        <v>42</v>
      </c>
      <c r="F987" t="s">
        <v>53</v>
      </c>
      <c r="G987" t="s">
        <v>55</v>
      </c>
      <c r="H987" t="s">
        <v>57</v>
      </c>
      <c r="I987" s="4">
        <v>43890</v>
      </c>
      <c r="J987">
        <v>5</v>
      </c>
      <c r="K987" t="s">
        <v>60</v>
      </c>
      <c r="L987" s="4">
        <v>43831</v>
      </c>
      <c r="M987" s="4">
        <v>43921</v>
      </c>
      <c r="N987">
        <v>2</v>
      </c>
      <c r="O987" t="s">
        <v>162</v>
      </c>
      <c r="P987" t="s">
        <v>324</v>
      </c>
      <c r="Q987">
        <v>2</v>
      </c>
      <c r="R987" t="s">
        <v>797</v>
      </c>
      <c r="S987" t="s">
        <v>1335</v>
      </c>
      <c r="T987" t="s">
        <v>1851</v>
      </c>
      <c r="U987" t="s">
        <v>75</v>
      </c>
      <c r="V987" t="s">
        <v>2039</v>
      </c>
      <c r="W987">
        <v>113.95</v>
      </c>
      <c r="X987">
        <v>64.95</v>
      </c>
      <c r="Y987">
        <v>2</v>
      </c>
      <c r="Z987" t="s">
        <v>2193</v>
      </c>
      <c r="AA987" t="s">
        <v>2476</v>
      </c>
      <c r="AF987" s="4"/>
      <c r="AG987" s="4"/>
      <c r="AH987" t="s">
        <v>90</v>
      </c>
      <c r="AI987" t="s">
        <v>252</v>
      </c>
      <c r="AJ987" t="s">
        <v>449</v>
      </c>
      <c r="AK987" t="s">
        <v>1011</v>
      </c>
      <c r="AL987" t="s">
        <v>1541</v>
      </c>
      <c r="AM987" t="s">
        <v>80</v>
      </c>
      <c r="AN987" t="s">
        <v>1562</v>
      </c>
      <c r="AO987" t="s">
        <v>410</v>
      </c>
      <c r="AP987" t="s">
        <v>2359</v>
      </c>
      <c r="AQ987" t="str">
        <f t="shared" si="16"/>
        <v>7153304414910yesMale438905Facebook4383143921113.9564.95614743.1929.9920</v>
      </c>
      <c r="AR987">
        <f>COUNTIF(AQ$2:AQ987,AQ987)</f>
        <v>1</v>
      </c>
    </row>
    <row r="988" spans="1:44" x14ac:dyDescent="0.25">
      <c r="A988">
        <v>715</v>
      </c>
      <c r="B988">
        <v>330</v>
      </c>
      <c r="C988" s="4">
        <v>44149</v>
      </c>
      <c r="D988">
        <v>10</v>
      </c>
      <c r="E988" t="s">
        <v>42</v>
      </c>
      <c r="F988" t="s">
        <v>53</v>
      </c>
      <c r="G988" t="s">
        <v>55</v>
      </c>
      <c r="H988" t="s">
        <v>57</v>
      </c>
      <c r="I988" s="4">
        <v>43890</v>
      </c>
      <c r="J988">
        <v>5</v>
      </c>
      <c r="K988" t="s">
        <v>60</v>
      </c>
      <c r="L988" s="4">
        <v>43831</v>
      </c>
      <c r="M988" s="4">
        <v>43921</v>
      </c>
      <c r="N988">
        <v>2</v>
      </c>
      <c r="O988" t="s">
        <v>162</v>
      </c>
      <c r="P988" t="s">
        <v>324</v>
      </c>
      <c r="Q988">
        <v>2</v>
      </c>
      <c r="R988" t="s">
        <v>797</v>
      </c>
      <c r="S988" t="s">
        <v>1335</v>
      </c>
      <c r="T988" t="s">
        <v>1851</v>
      </c>
      <c r="U988" t="s">
        <v>75</v>
      </c>
      <c r="V988" t="s">
        <v>2039</v>
      </c>
      <c r="W988">
        <v>113.95</v>
      </c>
      <c r="X988">
        <v>64.95</v>
      </c>
      <c r="Y988">
        <v>2</v>
      </c>
      <c r="Z988" t="s">
        <v>2193</v>
      </c>
      <c r="AA988" t="s">
        <v>2476</v>
      </c>
      <c r="AF988" s="4"/>
      <c r="AG988" s="4"/>
      <c r="AH988" t="s">
        <v>78</v>
      </c>
      <c r="AI988" t="s">
        <v>240</v>
      </c>
      <c r="AJ988" t="s">
        <v>644</v>
      </c>
      <c r="AK988" t="s">
        <v>1191</v>
      </c>
      <c r="AL988" t="s">
        <v>1714</v>
      </c>
      <c r="AM988" t="s">
        <v>67</v>
      </c>
      <c r="AN988" t="s">
        <v>1548</v>
      </c>
      <c r="AO988" t="s">
        <v>393</v>
      </c>
      <c r="AP988" t="s">
        <v>2345</v>
      </c>
      <c r="AQ988" t="str">
        <f t="shared" si="16"/>
        <v>7153304414910yesMale438905Facebook4383143921113.9564.9581749.19314.9918</v>
      </c>
      <c r="AR988">
        <f>COUNTIF(AQ$2:AQ988,AQ988)</f>
        <v>1</v>
      </c>
    </row>
    <row r="989" spans="1:44" x14ac:dyDescent="0.25">
      <c r="A989">
        <v>716</v>
      </c>
      <c r="B989">
        <v>410</v>
      </c>
      <c r="C989" s="4">
        <v>44150</v>
      </c>
      <c r="D989">
        <v>2</v>
      </c>
      <c r="E989" t="s">
        <v>38</v>
      </c>
      <c r="F989" t="s">
        <v>49</v>
      </c>
      <c r="G989" t="s">
        <v>56</v>
      </c>
      <c r="H989" t="s">
        <v>58</v>
      </c>
      <c r="I989" s="4">
        <v>43904</v>
      </c>
      <c r="J989">
        <v>15</v>
      </c>
      <c r="K989" t="s">
        <v>62</v>
      </c>
      <c r="L989" s="4">
        <v>43615</v>
      </c>
      <c r="M989" s="4">
        <v>44413</v>
      </c>
      <c r="N989">
        <v>1</v>
      </c>
      <c r="O989" t="s">
        <v>90</v>
      </c>
      <c r="P989" t="s">
        <v>252</v>
      </c>
      <c r="Q989">
        <v>1</v>
      </c>
      <c r="R989" t="s">
        <v>652</v>
      </c>
      <c r="S989" t="s">
        <v>1196</v>
      </c>
      <c r="T989" t="s">
        <v>1720</v>
      </c>
      <c r="U989" t="s">
        <v>80</v>
      </c>
      <c r="V989" t="s">
        <v>1562</v>
      </c>
      <c r="W989">
        <v>38.979999999999997</v>
      </c>
      <c r="X989">
        <v>19.98</v>
      </c>
      <c r="Y989">
        <v>1</v>
      </c>
      <c r="Z989" t="s">
        <v>410</v>
      </c>
      <c r="AA989" t="s">
        <v>2359</v>
      </c>
      <c r="AF989" s="4"/>
      <c r="AG989" s="4"/>
      <c r="AH989" t="s">
        <v>90</v>
      </c>
      <c r="AI989" t="s">
        <v>252</v>
      </c>
      <c r="AJ989" t="s">
        <v>652</v>
      </c>
      <c r="AK989" t="s">
        <v>1196</v>
      </c>
      <c r="AL989" t="s">
        <v>1720</v>
      </c>
      <c r="AM989" t="s">
        <v>80</v>
      </c>
      <c r="AN989" t="s">
        <v>1562</v>
      </c>
      <c r="AO989" t="s">
        <v>410</v>
      </c>
      <c r="AP989" t="s">
        <v>2359</v>
      </c>
      <c r="AQ989" t="str">
        <f t="shared" si="16"/>
        <v>716410441502noFemale4390415Organic436154441338.9819.9861119.4929.9920</v>
      </c>
      <c r="AR989">
        <f>COUNTIF(AQ$2:AQ989,AQ989)</f>
        <v>1</v>
      </c>
    </row>
    <row r="990" spans="1:44" x14ac:dyDescent="0.25">
      <c r="A990">
        <v>717</v>
      </c>
      <c r="B990">
        <v>130</v>
      </c>
      <c r="C990" s="4">
        <v>44151</v>
      </c>
      <c r="D990">
        <v>9</v>
      </c>
      <c r="E990" t="s">
        <v>41</v>
      </c>
      <c r="F990" t="s">
        <v>52</v>
      </c>
      <c r="G990" t="s">
        <v>56</v>
      </c>
      <c r="H990" t="s">
        <v>57</v>
      </c>
      <c r="I990" s="4">
        <v>43994</v>
      </c>
      <c r="J990">
        <v>7</v>
      </c>
      <c r="K990" t="s">
        <v>61</v>
      </c>
      <c r="L990" s="4">
        <v>43915</v>
      </c>
      <c r="M990" s="4">
        <v>44012</v>
      </c>
      <c r="N990">
        <v>1</v>
      </c>
      <c r="O990" t="s">
        <v>79</v>
      </c>
      <c r="P990" t="s">
        <v>241</v>
      </c>
      <c r="Q990">
        <v>1</v>
      </c>
      <c r="R990" t="s">
        <v>86</v>
      </c>
      <c r="S990" t="s">
        <v>1044</v>
      </c>
      <c r="T990" t="s">
        <v>1572</v>
      </c>
      <c r="U990" t="s">
        <v>67</v>
      </c>
      <c r="V990" t="s">
        <v>1548</v>
      </c>
      <c r="W990">
        <v>194.97</v>
      </c>
      <c r="X990">
        <v>44.97</v>
      </c>
      <c r="Y990">
        <v>1</v>
      </c>
      <c r="Z990" t="s">
        <v>86</v>
      </c>
      <c r="AA990" t="s">
        <v>2350</v>
      </c>
      <c r="AF990" s="4"/>
      <c r="AG990" s="4"/>
      <c r="AH990" t="s">
        <v>79</v>
      </c>
      <c r="AI990" t="s">
        <v>241</v>
      </c>
      <c r="AJ990" t="s">
        <v>86</v>
      </c>
      <c r="AK990" t="s">
        <v>1044</v>
      </c>
      <c r="AL990" t="s">
        <v>1572</v>
      </c>
      <c r="AM990" t="s">
        <v>67</v>
      </c>
      <c r="AN990" t="s">
        <v>1548</v>
      </c>
      <c r="AO990" t="s">
        <v>86</v>
      </c>
      <c r="AP990" t="s">
        <v>2350</v>
      </c>
      <c r="AQ990" t="str">
        <f t="shared" si="16"/>
        <v>717130441519noMale439947YouTube4391544012194.9744.974764.99314.997</v>
      </c>
      <c r="AR990">
        <f>COUNTIF(AQ$2:AQ990,AQ990)</f>
        <v>1</v>
      </c>
    </row>
    <row r="991" spans="1:44" x14ac:dyDescent="0.25">
      <c r="A991">
        <v>718</v>
      </c>
      <c r="B991">
        <v>207</v>
      </c>
      <c r="C991" s="4">
        <v>44152</v>
      </c>
      <c r="D991">
        <v>11</v>
      </c>
      <c r="E991" t="s">
        <v>37</v>
      </c>
      <c r="F991" t="s">
        <v>48</v>
      </c>
      <c r="G991" t="s">
        <v>56</v>
      </c>
      <c r="H991" t="s">
        <v>57</v>
      </c>
      <c r="I991" s="4">
        <v>43682</v>
      </c>
      <c r="J991">
        <v>2</v>
      </c>
      <c r="K991" t="s">
        <v>60</v>
      </c>
      <c r="L991" s="4">
        <v>43615</v>
      </c>
      <c r="M991" s="4">
        <v>43830</v>
      </c>
      <c r="N991">
        <v>1</v>
      </c>
      <c r="O991" t="s">
        <v>70</v>
      </c>
      <c r="P991" t="s">
        <v>232</v>
      </c>
      <c r="Q991">
        <v>1</v>
      </c>
      <c r="R991" t="s">
        <v>628</v>
      </c>
      <c r="S991" t="s">
        <v>1178</v>
      </c>
      <c r="T991" t="s">
        <v>1501</v>
      </c>
      <c r="U991" t="s">
        <v>67</v>
      </c>
      <c r="V991" t="s">
        <v>1517</v>
      </c>
      <c r="W991">
        <v>260.85000000000002</v>
      </c>
      <c r="X991">
        <v>59.97</v>
      </c>
      <c r="Y991">
        <v>1</v>
      </c>
      <c r="Z991" t="s">
        <v>640</v>
      </c>
      <c r="AA991" t="s">
        <v>2393</v>
      </c>
      <c r="AF991" s="4"/>
      <c r="AG991" s="4"/>
      <c r="AH991" t="s">
        <v>70</v>
      </c>
      <c r="AI991" t="s">
        <v>232</v>
      </c>
      <c r="AJ991" t="s">
        <v>628</v>
      </c>
      <c r="AK991" t="s">
        <v>1178</v>
      </c>
      <c r="AL991" t="s">
        <v>1501</v>
      </c>
      <c r="AM991" t="s">
        <v>67</v>
      </c>
      <c r="AN991" t="s">
        <v>1517</v>
      </c>
      <c r="AO991" t="s">
        <v>640</v>
      </c>
      <c r="AP991" t="s">
        <v>2393</v>
      </c>
      <c r="AQ991" t="str">
        <f t="shared" si="16"/>
        <v>7182074415211noMale436822Facebook4361543830260.8559.9755686.95319.9917</v>
      </c>
      <c r="AR991">
        <f>COUNTIF(AQ$2:AQ991,AQ991)</f>
        <v>1</v>
      </c>
    </row>
    <row r="992" spans="1:44" x14ac:dyDescent="0.25">
      <c r="A992">
        <v>719</v>
      </c>
      <c r="B992">
        <v>259</v>
      </c>
      <c r="C992" s="4">
        <v>44152</v>
      </c>
      <c r="D992">
        <v>2</v>
      </c>
      <c r="E992" t="s">
        <v>38</v>
      </c>
      <c r="F992" t="s">
        <v>49</v>
      </c>
      <c r="G992" t="s">
        <v>56</v>
      </c>
      <c r="H992" t="s">
        <v>58</v>
      </c>
      <c r="I992" s="4">
        <v>43900</v>
      </c>
      <c r="J992">
        <v>15</v>
      </c>
      <c r="K992" t="s">
        <v>62</v>
      </c>
      <c r="L992" s="4">
        <v>43615</v>
      </c>
      <c r="M992" s="4">
        <v>44413</v>
      </c>
      <c r="N992">
        <v>1</v>
      </c>
      <c r="O992" t="s">
        <v>80</v>
      </c>
      <c r="P992" t="s">
        <v>242</v>
      </c>
      <c r="Q992">
        <v>1</v>
      </c>
      <c r="R992" t="s">
        <v>598</v>
      </c>
      <c r="S992" t="s">
        <v>1118</v>
      </c>
      <c r="T992" t="s">
        <v>1675</v>
      </c>
      <c r="U992" t="s">
        <v>80</v>
      </c>
      <c r="V992" t="s">
        <v>1548</v>
      </c>
      <c r="W992">
        <v>28.9</v>
      </c>
      <c r="X992">
        <v>29.98</v>
      </c>
      <c r="Y992">
        <v>1</v>
      </c>
      <c r="Z992" t="s">
        <v>70</v>
      </c>
      <c r="AA992" t="s">
        <v>2341</v>
      </c>
      <c r="AF992" s="4"/>
      <c r="AG992" s="4"/>
      <c r="AH992" t="s">
        <v>80</v>
      </c>
      <c r="AI992" t="s">
        <v>242</v>
      </c>
      <c r="AJ992" t="s">
        <v>598</v>
      </c>
      <c r="AK992" t="s">
        <v>1118</v>
      </c>
      <c r="AL992" t="s">
        <v>1675</v>
      </c>
      <c r="AM992" t="s">
        <v>80</v>
      </c>
      <c r="AN992" t="s">
        <v>1548</v>
      </c>
      <c r="AO992" t="s">
        <v>70</v>
      </c>
      <c r="AP992" t="s">
        <v>2341</v>
      </c>
      <c r="AQ992" t="str">
        <f t="shared" si="16"/>
        <v>719259441522noFemale4390015Organic436154441328.929.9823514.45214.995</v>
      </c>
      <c r="AR992">
        <f>COUNTIF(AQ$2:AQ992,AQ992)</f>
        <v>1</v>
      </c>
    </row>
    <row r="993" spans="1:44" x14ac:dyDescent="0.25">
      <c r="A993">
        <v>720</v>
      </c>
      <c r="B993">
        <v>36</v>
      </c>
      <c r="C993" s="4">
        <v>44153</v>
      </c>
      <c r="D993">
        <v>3</v>
      </c>
      <c r="E993" t="s">
        <v>34</v>
      </c>
      <c r="F993" t="s">
        <v>45</v>
      </c>
      <c r="G993" t="s">
        <v>56</v>
      </c>
      <c r="H993" t="s">
        <v>57</v>
      </c>
      <c r="I993" s="4">
        <v>43960</v>
      </c>
      <c r="J993">
        <v>9</v>
      </c>
      <c r="K993" t="s">
        <v>59</v>
      </c>
      <c r="L993" s="4">
        <v>43952</v>
      </c>
      <c r="M993" s="4">
        <v>44075</v>
      </c>
      <c r="N993">
        <v>1</v>
      </c>
      <c r="O993" t="s">
        <v>71</v>
      </c>
      <c r="P993" t="s">
        <v>233</v>
      </c>
      <c r="Q993">
        <v>1</v>
      </c>
      <c r="R993" t="s">
        <v>798</v>
      </c>
      <c r="S993" t="s">
        <v>1336</v>
      </c>
      <c r="T993" t="s">
        <v>1852</v>
      </c>
      <c r="U993" t="s">
        <v>110</v>
      </c>
      <c r="V993" t="s">
        <v>2032</v>
      </c>
      <c r="W993">
        <v>1410</v>
      </c>
      <c r="X993">
        <v>149.94</v>
      </c>
      <c r="Y993">
        <v>1</v>
      </c>
      <c r="Z993" t="s">
        <v>99</v>
      </c>
      <c r="AA993" t="s">
        <v>2549</v>
      </c>
      <c r="AF993" s="4"/>
      <c r="AG993" s="4"/>
      <c r="AH993" t="s">
        <v>69</v>
      </c>
      <c r="AI993" t="s">
        <v>231</v>
      </c>
      <c r="AJ993" t="s">
        <v>776</v>
      </c>
      <c r="AK993" t="s">
        <v>1314</v>
      </c>
      <c r="AL993" t="s">
        <v>1831</v>
      </c>
      <c r="AM993" t="s">
        <v>67</v>
      </c>
      <c r="AN993" t="s">
        <v>1577</v>
      </c>
      <c r="AO993" t="s">
        <v>78</v>
      </c>
      <c r="AP993" t="s">
        <v>2330</v>
      </c>
      <c r="AQ993" t="str">
        <f t="shared" si="16"/>
        <v>72036441533noMale439609Google Ads43952440751410149.94198235324.998</v>
      </c>
      <c r="AR993">
        <f>COUNTIF(AQ$2:AQ993,AQ993)</f>
        <v>1</v>
      </c>
    </row>
    <row r="994" spans="1:44" x14ac:dyDescent="0.25">
      <c r="A994">
        <v>721</v>
      </c>
      <c r="B994">
        <v>58</v>
      </c>
      <c r="C994" s="4">
        <v>44153</v>
      </c>
      <c r="D994">
        <v>6</v>
      </c>
      <c r="E994" t="s">
        <v>33</v>
      </c>
      <c r="F994" t="s">
        <v>44</v>
      </c>
      <c r="G994" t="s">
        <v>55</v>
      </c>
      <c r="H994" t="s">
        <v>57</v>
      </c>
      <c r="I994" s="4">
        <v>44129</v>
      </c>
      <c r="J994">
        <v>10</v>
      </c>
      <c r="K994" t="s">
        <v>61</v>
      </c>
      <c r="L994" s="4">
        <v>44055</v>
      </c>
      <c r="M994" s="4">
        <v>44196</v>
      </c>
      <c r="N994">
        <v>1</v>
      </c>
      <c r="O994" t="s">
        <v>78</v>
      </c>
      <c r="P994" t="s">
        <v>240</v>
      </c>
      <c r="Q994">
        <v>1</v>
      </c>
      <c r="R994" t="s">
        <v>408</v>
      </c>
      <c r="S994" t="s">
        <v>970</v>
      </c>
      <c r="T994" t="s">
        <v>1503</v>
      </c>
      <c r="U994" t="s">
        <v>80</v>
      </c>
      <c r="V994" t="s">
        <v>1548</v>
      </c>
      <c r="W994">
        <v>59.88</v>
      </c>
      <c r="X994">
        <v>29.98</v>
      </c>
      <c r="Y994">
        <v>1</v>
      </c>
      <c r="Z994" t="s">
        <v>393</v>
      </c>
      <c r="AA994" t="s">
        <v>2345</v>
      </c>
      <c r="AF994" s="4"/>
      <c r="AG994" s="4"/>
      <c r="AH994" t="s">
        <v>78</v>
      </c>
      <c r="AI994" t="s">
        <v>240</v>
      </c>
      <c r="AJ994" t="s">
        <v>408</v>
      </c>
      <c r="AK994" t="s">
        <v>970</v>
      </c>
      <c r="AL994" t="s">
        <v>1503</v>
      </c>
      <c r="AM994" t="s">
        <v>80</v>
      </c>
      <c r="AN994" t="s">
        <v>1548</v>
      </c>
      <c r="AO994" t="s">
        <v>393</v>
      </c>
      <c r="AP994" t="s">
        <v>2345</v>
      </c>
      <c r="AQ994" t="str">
        <f t="shared" si="16"/>
        <v>72158441536yesMale4412910YouTube440554419659.8829.9884529.94214.9918</v>
      </c>
      <c r="AR994">
        <f>COUNTIF(AQ$2:AQ994,AQ994)</f>
        <v>1</v>
      </c>
    </row>
    <row r="995" spans="1:44" x14ac:dyDescent="0.25">
      <c r="A995">
        <v>722</v>
      </c>
      <c r="B995">
        <v>430</v>
      </c>
      <c r="C995" s="4">
        <v>44153</v>
      </c>
      <c r="D995">
        <v>11</v>
      </c>
      <c r="E995" t="s">
        <v>37</v>
      </c>
      <c r="F995" t="s">
        <v>48</v>
      </c>
      <c r="G995" t="s">
        <v>55</v>
      </c>
      <c r="H995" t="s">
        <v>58</v>
      </c>
      <c r="I995" s="4">
        <v>43546</v>
      </c>
      <c r="J995">
        <v>3</v>
      </c>
      <c r="L995" s="4"/>
      <c r="M995" s="4"/>
      <c r="N995">
        <v>2</v>
      </c>
      <c r="O995" t="s">
        <v>131</v>
      </c>
      <c r="P995" t="s">
        <v>293</v>
      </c>
      <c r="Q995">
        <v>3</v>
      </c>
      <c r="R995" t="s">
        <v>799</v>
      </c>
      <c r="S995" t="s">
        <v>1337</v>
      </c>
      <c r="T995" t="s">
        <v>1853</v>
      </c>
      <c r="U995" t="s">
        <v>160</v>
      </c>
      <c r="V995" t="s">
        <v>2051</v>
      </c>
      <c r="W995">
        <v>423.94</v>
      </c>
      <c r="X995">
        <v>109.94</v>
      </c>
      <c r="Y995">
        <v>3</v>
      </c>
      <c r="Z995" t="s">
        <v>2254</v>
      </c>
      <c r="AA995" t="s">
        <v>2550</v>
      </c>
      <c r="AF995" s="4"/>
      <c r="AG995" s="4"/>
      <c r="AH995" t="s">
        <v>79</v>
      </c>
      <c r="AI995" t="s">
        <v>241</v>
      </c>
      <c r="AJ995" t="s">
        <v>515</v>
      </c>
      <c r="AK995" t="s">
        <v>1078</v>
      </c>
      <c r="AL995" t="s">
        <v>1587</v>
      </c>
      <c r="AM995" t="s">
        <v>79</v>
      </c>
      <c r="AN995" t="s">
        <v>1548</v>
      </c>
      <c r="AO995" t="s">
        <v>86</v>
      </c>
      <c r="AP995" t="s">
        <v>2350</v>
      </c>
      <c r="AQ995" t="str">
        <f t="shared" si="16"/>
        <v>7224304415311yesFemale435463423.94109.94414354.99414.997</v>
      </c>
      <c r="AR995">
        <f>COUNTIF(AQ$2:AQ995,AQ995)</f>
        <v>1</v>
      </c>
    </row>
    <row r="996" spans="1:44" x14ac:dyDescent="0.25">
      <c r="A996">
        <v>722</v>
      </c>
      <c r="B996">
        <v>430</v>
      </c>
      <c r="C996" s="4">
        <v>44153</v>
      </c>
      <c r="D996">
        <v>11</v>
      </c>
      <c r="E996" t="s">
        <v>37</v>
      </c>
      <c r="F996" t="s">
        <v>48</v>
      </c>
      <c r="G996" t="s">
        <v>55</v>
      </c>
      <c r="H996" t="s">
        <v>58</v>
      </c>
      <c r="I996" s="4">
        <v>43546</v>
      </c>
      <c r="J996">
        <v>3</v>
      </c>
      <c r="L996" s="4"/>
      <c r="M996" s="4"/>
      <c r="N996">
        <v>2</v>
      </c>
      <c r="O996" t="s">
        <v>131</v>
      </c>
      <c r="P996" t="s">
        <v>293</v>
      </c>
      <c r="Q996">
        <v>3</v>
      </c>
      <c r="R996" t="s">
        <v>799</v>
      </c>
      <c r="S996" t="s">
        <v>1337</v>
      </c>
      <c r="T996" t="s">
        <v>1853</v>
      </c>
      <c r="U996" t="s">
        <v>160</v>
      </c>
      <c r="V996" t="s">
        <v>2051</v>
      </c>
      <c r="W996">
        <v>423.94</v>
      </c>
      <c r="X996">
        <v>109.94</v>
      </c>
      <c r="Y996">
        <v>3</v>
      </c>
      <c r="Z996" t="s">
        <v>2254</v>
      </c>
      <c r="AA996" t="s">
        <v>2550</v>
      </c>
      <c r="AF996" s="4"/>
      <c r="AG996" s="4"/>
      <c r="AH996" t="s">
        <v>86</v>
      </c>
      <c r="AI996" t="s">
        <v>248</v>
      </c>
      <c r="AJ996" t="s">
        <v>454</v>
      </c>
      <c r="AK996" t="s">
        <v>1017</v>
      </c>
      <c r="AL996" t="s">
        <v>1547</v>
      </c>
      <c r="AM996" t="s">
        <v>69</v>
      </c>
      <c r="AN996" t="s">
        <v>1577</v>
      </c>
      <c r="AO996" t="s">
        <v>547</v>
      </c>
      <c r="AP996" t="s">
        <v>2354</v>
      </c>
      <c r="AQ996" t="str">
        <f t="shared" si="16"/>
        <v>7224304415311yesFemale435463423.94109.94790159.99124.9914</v>
      </c>
      <c r="AR996">
        <f>COUNTIF(AQ$2:AQ996,AQ996)</f>
        <v>1</v>
      </c>
    </row>
    <row r="997" spans="1:44" x14ac:dyDescent="0.25">
      <c r="A997">
        <v>722</v>
      </c>
      <c r="B997">
        <v>430</v>
      </c>
      <c r="C997" s="4">
        <v>44153</v>
      </c>
      <c r="D997">
        <v>11</v>
      </c>
      <c r="E997" t="s">
        <v>37</v>
      </c>
      <c r="F997" t="s">
        <v>48</v>
      </c>
      <c r="G997" t="s">
        <v>55</v>
      </c>
      <c r="H997" t="s">
        <v>58</v>
      </c>
      <c r="I997" s="4">
        <v>43546</v>
      </c>
      <c r="J997">
        <v>3</v>
      </c>
      <c r="L997" s="4"/>
      <c r="M997" s="4"/>
      <c r="N997">
        <v>2</v>
      </c>
      <c r="O997" t="s">
        <v>131</v>
      </c>
      <c r="P997" t="s">
        <v>293</v>
      </c>
      <c r="Q997">
        <v>3</v>
      </c>
      <c r="R997" t="s">
        <v>799</v>
      </c>
      <c r="S997" t="s">
        <v>1337</v>
      </c>
      <c r="T997" t="s">
        <v>1853</v>
      </c>
      <c r="U997" t="s">
        <v>160</v>
      </c>
      <c r="V997" t="s">
        <v>2051</v>
      </c>
      <c r="W997">
        <v>423.94</v>
      </c>
      <c r="X997">
        <v>109.94</v>
      </c>
      <c r="Y997">
        <v>3</v>
      </c>
      <c r="Z997" t="s">
        <v>2254</v>
      </c>
      <c r="AA997" t="s">
        <v>2550</v>
      </c>
      <c r="AF997" s="4"/>
      <c r="AG997" s="4"/>
      <c r="AH997" t="s">
        <v>86</v>
      </c>
      <c r="AI997" t="s">
        <v>248</v>
      </c>
      <c r="AJ997" t="s">
        <v>441</v>
      </c>
      <c r="AK997" t="s">
        <v>2640</v>
      </c>
      <c r="AL997" t="s">
        <v>1535</v>
      </c>
      <c r="AM997" t="s">
        <v>69</v>
      </c>
      <c r="AN997" t="s">
        <v>1577</v>
      </c>
      <c r="AO997" t="s">
        <v>530</v>
      </c>
      <c r="AP997" t="s">
        <v>2367</v>
      </c>
      <c r="AQ997" t="str">
        <f t="shared" si="16"/>
        <v>7224304415311yesFemale435463423.94109.94710643.99124.9916</v>
      </c>
      <c r="AR997">
        <f>COUNTIF(AQ$2:AQ997,AQ997)</f>
        <v>1</v>
      </c>
    </row>
    <row r="998" spans="1:44" x14ac:dyDescent="0.25">
      <c r="A998">
        <v>723</v>
      </c>
      <c r="B998">
        <v>435</v>
      </c>
      <c r="C998" s="4">
        <v>44153</v>
      </c>
      <c r="D998">
        <v>4</v>
      </c>
      <c r="E998" t="s">
        <v>40</v>
      </c>
      <c r="F998" t="s">
        <v>51</v>
      </c>
      <c r="G998" t="s">
        <v>55</v>
      </c>
      <c r="H998" t="s">
        <v>58</v>
      </c>
      <c r="I998" s="4">
        <v>43537</v>
      </c>
      <c r="J998">
        <v>1</v>
      </c>
      <c r="L998" s="4"/>
      <c r="M998" s="4"/>
      <c r="N998">
        <v>1</v>
      </c>
      <c r="O998" t="s">
        <v>84</v>
      </c>
      <c r="P998" t="s">
        <v>246</v>
      </c>
      <c r="Q998">
        <v>1</v>
      </c>
      <c r="R998" t="s">
        <v>743</v>
      </c>
      <c r="S998" t="s">
        <v>1284</v>
      </c>
      <c r="T998" t="s">
        <v>1533</v>
      </c>
      <c r="U998" t="s">
        <v>67</v>
      </c>
      <c r="V998" t="s">
        <v>1548</v>
      </c>
      <c r="W998">
        <v>179.97</v>
      </c>
      <c r="X998">
        <v>44.97</v>
      </c>
      <c r="Y998">
        <v>1</v>
      </c>
      <c r="Z998" t="s">
        <v>645</v>
      </c>
      <c r="AA998" t="s">
        <v>2347</v>
      </c>
      <c r="AF998" s="4"/>
      <c r="AG998" s="4"/>
      <c r="AH998" t="s">
        <v>84</v>
      </c>
      <c r="AI998" t="s">
        <v>246</v>
      </c>
      <c r="AJ998" t="s">
        <v>743</v>
      </c>
      <c r="AK998" t="s">
        <v>1284</v>
      </c>
      <c r="AL998" t="s">
        <v>1533</v>
      </c>
      <c r="AM998" t="s">
        <v>67</v>
      </c>
      <c r="AN998" t="s">
        <v>1548</v>
      </c>
      <c r="AO998" t="s">
        <v>645</v>
      </c>
      <c r="AP998" t="s">
        <v>2347</v>
      </c>
      <c r="AQ998" t="str">
        <f t="shared" si="16"/>
        <v>723435441534yesFemale435371179.9744.9796259.99314.9913</v>
      </c>
      <c r="AR998">
        <f>COUNTIF(AQ$2:AQ998,AQ998)</f>
        <v>1</v>
      </c>
    </row>
    <row r="999" spans="1:44" x14ac:dyDescent="0.25">
      <c r="A999">
        <v>724</v>
      </c>
      <c r="B999">
        <v>426</v>
      </c>
      <c r="C999" s="4">
        <v>44154</v>
      </c>
      <c r="D999">
        <v>9</v>
      </c>
      <c r="E999" t="s">
        <v>41</v>
      </c>
      <c r="F999" t="s">
        <v>52</v>
      </c>
      <c r="G999" t="s">
        <v>56</v>
      </c>
      <c r="H999" t="s">
        <v>58</v>
      </c>
      <c r="I999" s="4">
        <v>43605</v>
      </c>
      <c r="J999">
        <v>2</v>
      </c>
      <c r="L999" s="4"/>
      <c r="M999" s="4"/>
      <c r="N999">
        <v>2</v>
      </c>
      <c r="O999" t="s">
        <v>89</v>
      </c>
      <c r="P999" t="s">
        <v>251</v>
      </c>
      <c r="Q999">
        <v>2</v>
      </c>
      <c r="R999" t="s">
        <v>800</v>
      </c>
      <c r="S999" t="s">
        <v>1338</v>
      </c>
      <c r="T999" t="s">
        <v>1854</v>
      </c>
      <c r="U999" t="s">
        <v>85</v>
      </c>
      <c r="V999" t="s">
        <v>2039</v>
      </c>
      <c r="W999">
        <v>238.97</v>
      </c>
      <c r="X999">
        <v>39.97</v>
      </c>
      <c r="Y999">
        <v>2</v>
      </c>
      <c r="Z999" t="s">
        <v>2255</v>
      </c>
      <c r="AA999" t="s">
        <v>2551</v>
      </c>
      <c r="AF999" s="4"/>
      <c r="AG999" s="4"/>
      <c r="AH999" t="s">
        <v>90</v>
      </c>
      <c r="AI999" t="s">
        <v>252</v>
      </c>
      <c r="AJ999" t="s">
        <v>70</v>
      </c>
      <c r="AK999" t="s">
        <v>1040</v>
      </c>
      <c r="AL999" t="s">
        <v>1568</v>
      </c>
      <c r="AM999" t="s">
        <v>69</v>
      </c>
      <c r="AN999" t="s">
        <v>1562</v>
      </c>
      <c r="AO999" t="s">
        <v>645</v>
      </c>
      <c r="AP999" t="s">
        <v>2347</v>
      </c>
      <c r="AQ999" t="str">
        <f t="shared" si="16"/>
        <v>724426441549noFemale436052238.9739.9765198.9919.9913</v>
      </c>
      <c r="AR999">
        <f>COUNTIF(AQ$2:AQ999,AQ999)</f>
        <v>1</v>
      </c>
    </row>
    <row r="1000" spans="1:44" x14ac:dyDescent="0.25">
      <c r="A1000">
        <v>724</v>
      </c>
      <c r="B1000">
        <v>426</v>
      </c>
      <c r="C1000" s="4">
        <v>44154</v>
      </c>
      <c r="D1000">
        <v>9</v>
      </c>
      <c r="E1000" t="s">
        <v>41</v>
      </c>
      <c r="F1000" t="s">
        <v>52</v>
      </c>
      <c r="G1000" t="s">
        <v>56</v>
      </c>
      <c r="H1000" t="s">
        <v>58</v>
      </c>
      <c r="I1000" s="4">
        <v>43605</v>
      </c>
      <c r="J1000">
        <v>2</v>
      </c>
      <c r="L1000" s="4"/>
      <c r="M1000" s="4"/>
      <c r="N1000">
        <v>2</v>
      </c>
      <c r="O1000" t="s">
        <v>89</v>
      </c>
      <c r="P1000" t="s">
        <v>251</v>
      </c>
      <c r="Q1000">
        <v>2</v>
      </c>
      <c r="R1000" t="s">
        <v>800</v>
      </c>
      <c r="S1000" t="s">
        <v>1338</v>
      </c>
      <c r="T1000" t="s">
        <v>1854</v>
      </c>
      <c r="U1000" t="s">
        <v>85</v>
      </c>
      <c r="V1000" t="s">
        <v>2039</v>
      </c>
      <c r="W1000">
        <v>238.97</v>
      </c>
      <c r="X1000">
        <v>39.97</v>
      </c>
      <c r="Y1000">
        <v>2</v>
      </c>
      <c r="Z1000" t="s">
        <v>2255</v>
      </c>
      <c r="AA1000" t="s">
        <v>2551</v>
      </c>
      <c r="AF1000" s="4"/>
      <c r="AG1000" s="4"/>
      <c r="AH1000" t="s">
        <v>67</v>
      </c>
      <c r="AI1000" t="s">
        <v>229</v>
      </c>
      <c r="AJ1000" t="s">
        <v>710</v>
      </c>
      <c r="AK1000" t="s">
        <v>1251</v>
      </c>
      <c r="AL1000" t="s">
        <v>1517</v>
      </c>
      <c r="AM1000" t="s">
        <v>80</v>
      </c>
      <c r="AN1000" t="s">
        <v>1548</v>
      </c>
      <c r="AO1000" t="s">
        <v>90</v>
      </c>
      <c r="AP1000" t="s">
        <v>2328</v>
      </c>
      <c r="AQ1000" t="str">
        <f t="shared" si="16"/>
        <v>724426441549noFemale436052238.9739.97310519.99214.996</v>
      </c>
      <c r="AR1000">
        <f>COUNTIF(AQ$2:AQ1000,AQ1000)</f>
        <v>1</v>
      </c>
    </row>
    <row r="1001" spans="1:44" x14ac:dyDescent="0.25">
      <c r="A1001">
        <v>725</v>
      </c>
      <c r="B1001">
        <v>324</v>
      </c>
      <c r="C1001" s="4">
        <v>44155</v>
      </c>
      <c r="D1001">
        <v>1</v>
      </c>
      <c r="E1001" t="s">
        <v>39</v>
      </c>
      <c r="F1001" t="s">
        <v>50</v>
      </c>
      <c r="G1001" t="s">
        <v>56</v>
      </c>
      <c r="H1001" t="s">
        <v>58</v>
      </c>
      <c r="I1001" s="4">
        <v>43669</v>
      </c>
      <c r="J1001">
        <v>1</v>
      </c>
      <c r="K1001" t="s">
        <v>61</v>
      </c>
      <c r="L1001" s="4">
        <v>43615</v>
      </c>
      <c r="M1001" s="4">
        <v>43830</v>
      </c>
      <c r="N1001">
        <v>1</v>
      </c>
      <c r="O1001" t="s">
        <v>78</v>
      </c>
      <c r="P1001" t="s">
        <v>240</v>
      </c>
      <c r="Q1001">
        <v>1</v>
      </c>
      <c r="R1001" t="s">
        <v>604</v>
      </c>
      <c r="S1001" t="s">
        <v>1136</v>
      </c>
      <c r="T1001" t="s">
        <v>1682</v>
      </c>
      <c r="U1001" t="s">
        <v>67</v>
      </c>
      <c r="V1001" t="s">
        <v>1562</v>
      </c>
      <c r="W1001">
        <v>14.25</v>
      </c>
      <c r="X1001">
        <v>29.97</v>
      </c>
      <c r="Y1001">
        <v>1</v>
      </c>
      <c r="Z1001" t="s">
        <v>469</v>
      </c>
      <c r="AA1001" t="s">
        <v>2339</v>
      </c>
      <c r="AF1001" s="4"/>
      <c r="AG1001" s="4"/>
      <c r="AH1001" t="s">
        <v>78</v>
      </c>
      <c r="AI1001" t="s">
        <v>240</v>
      </c>
      <c r="AJ1001" t="s">
        <v>604</v>
      </c>
      <c r="AK1001" t="s">
        <v>1136</v>
      </c>
      <c r="AL1001" t="s">
        <v>1682</v>
      </c>
      <c r="AM1001" t="s">
        <v>67</v>
      </c>
      <c r="AN1001" t="s">
        <v>1562</v>
      </c>
      <c r="AO1001" t="s">
        <v>469</v>
      </c>
      <c r="AP1001" t="s">
        <v>2339</v>
      </c>
      <c r="AQ1001" t="str">
        <f t="shared" si="16"/>
        <v>725324441551noFemale436691YouTube436154383014.2529.9781734.7539.9923</v>
      </c>
      <c r="AR1001">
        <f>COUNTIF(AQ$2:AQ1001,AQ1001)</f>
        <v>1</v>
      </c>
    </row>
    <row r="1002" spans="1:44" x14ac:dyDescent="0.25">
      <c r="A1002">
        <v>726</v>
      </c>
      <c r="B1002">
        <v>15</v>
      </c>
      <c r="C1002" s="4">
        <v>44156</v>
      </c>
      <c r="D1002">
        <v>2</v>
      </c>
      <c r="E1002" t="s">
        <v>38</v>
      </c>
      <c r="F1002" t="s">
        <v>49</v>
      </c>
      <c r="G1002" t="s">
        <v>55</v>
      </c>
      <c r="H1002" t="s">
        <v>58</v>
      </c>
      <c r="I1002" s="4">
        <v>43739</v>
      </c>
      <c r="J1002">
        <v>1</v>
      </c>
      <c r="K1002" t="s">
        <v>61</v>
      </c>
      <c r="L1002" s="4">
        <v>43615</v>
      </c>
      <c r="M1002" s="4">
        <v>43830</v>
      </c>
      <c r="N1002">
        <v>1</v>
      </c>
      <c r="O1002" t="s">
        <v>80</v>
      </c>
      <c r="P1002" t="s">
        <v>242</v>
      </c>
      <c r="Q1002">
        <v>1</v>
      </c>
      <c r="R1002" t="s">
        <v>696</v>
      </c>
      <c r="S1002" t="s">
        <v>1236</v>
      </c>
      <c r="T1002" t="s">
        <v>1758</v>
      </c>
      <c r="U1002" t="s">
        <v>69</v>
      </c>
      <c r="V1002" t="s">
        <v>1548</v>
      </c>
      <c r="W1002">
        <v>72.989999999999995</v>
      </c>
      <c r="X1002">
        <v>14.99</v>
      </c>
      <c r="Y1002">
        <v>1</v>
      </c>
      <c r="Z1002" t="s">
        <v>80</v>
      </c>
      <c r="AA1002" t="s">
        <v>2357</v>
      </c>
      <c r="AF1002" s="4"/>
      <c r="AG1002" s="4"/>
      <c r="AH1002" t="s">
        <v>80</v>
      </c>
      <c r="AI1002" t="s">
        <v>242</v>
      </c>
      <c r="AJ1002" t="s">
        <v>696</v>
      </c>
      <c r="AK1002" t="s">
        <v>1236</v>
      </c>
      <c r="AL1002" t="s">
        <v>1758</v>
      </c>
      <c r="AM1002" t="s">
        <v>69</v>
      </c>
      <c r="AN1002" t="s">
        <v>1548</v>
      </c>
      <c r="AO1002" t="s">
        <v>80</v>
      </c>
      <c r="AP1002" t="s">
        <v>2357</v>
      </c>
      <c r="AQ1002" t="str">
        <f t="shared" si="16"/>
        <v>72615441562yesFemale437391YouTube436154383072.9914.99214272.99114.992</v>
      </c>
      <c r="AR1002">
        <f>COUNTIF(AQ$2:AQ1002,AQ1002)</f>
        <v>1</v>
      </c>
    </row>
    <row r="1003" spans="1:44" x14ac:dyDescent="0.25">
      <c r="A1003">
        <v>727</v>
      </c>
      <c r="B1003">
        <v>476</v>
      </c>
      <c r="C1003" s="4">
        <v>44156</v>
      </c>
      <c r="D1003">
        <v>8</v>
      </c>
      <c r="E1003" t="s">
        <v>43</v>
      </c>
      <c r="F1003" t="s">
        <v>54</v>
      </c>
      <c r="G1003" t="s">
        <v>56</v>
      </c>
      <c r="H1003" t="s">
        <v>58</v>
      </c>
      <c r="I1003" s="4">
        <v>44027</v>
      </c>
      <c r="J1003">
        <v>9</v>
      </c>
      <c r="K1003" t="s">
        <v>59</v>
      </c>
      <c r="L1003" s="4">
        <v>43952</v>
      </c>
      <c r="M1003" s="4">
        <v>44075</v>
      </c>
      <c r="N1003">
        <v>2</v>
      </c>
      <c r="O1003" t="s">
        <v>123</v>
      </c>
      <c r="P1003" t="s">
        <v>285</v>
      </c>
      <c r="Q1003">
        <v>2</v>
      </c>
      <c r="R1003" t="s">
        <v>801</v>
      </c>
      <c r="S1003" t="s">
        <v>1339</v>
      </c>
      <c r="T1003" t="s">
        <v>1855</v>
      </c>
      <c r="U1003" t="s">
        <v>88</v>
      </c>
      <c r="V1003" t="s">
        <v>2038</v>
      </c>
      <c r="W1003">
        <v>109.9</v>
      </c>
      <c r="X1003">
        <v>69.959999999999994</v>
      </c>
      <c r="Y1003">
        <v>2</v>
      </c>
      <c r="Z1003" t="s">
        <v>2256</v>
      </c>
      <c r="AA1003" t="s">
        <v>2552</v>
      </c>
      <c r="AF1003" s="4"/>
      <c r="AG1003" s="4"/>
      <c r="AH1003" t="s">
        <v>80</v>
      </c>
      <c r="AI1003" t="s">
        <v>242</v>
      </c>
      <c r="AJ1003" t="s">
        <v>586</v>
      </c>
      <c r="AK1003" t="s">
        <v>966</v>
      </c>
      <c r="AL1003" t="s">
        <v>1667</v>
      </c>
      <c r="AM1003" t="s">
        <v>80</v>
      </c>
      <c r="AN1003" t="s">
        <v>1548</v>
      </c>
      <c r="AO1003" t="s">
        <v>67</v>
      </c>
      <c r="AP1003" t="s">
        <v>2373</v>
      </c>
      <c r="AQ1003" t="str">
        <f t="shared" si="16"/>
        <v>727476441568noFemale440279Google Ads4395244075109.969.9627021.99214.993</v>
      </c>
      <c r="AR1003">
        <f>COUNTIF(AQ$2:AQ1003,AQ1003)</f>
        <v>1</v>
      </c>
    </row>
    <row r="1004" spans="1:44" x14ac:dyDescent="0.25">
      <c r="A1004">
        <v>727</v>
      </c>
      <c r="B1004">
        <v>476</v>
      </c>
      <c r="C1004" s="4">
        <v>44156</v>
      </c>
      <c r="D1004">
        <v>8</v>
      </c>
      <c r="E1004" t="s">
        <v>43</v>
      </c>
      <c r="F1004" t="s">
        <v>54</v>
      </c>
      <c r="G1004" t="s">
        <v>56</v>
      </c>
      <c r="H1004" t="s">
        <v>58</v>
      </c>
      <c r="I1004" s="4">
        <v>44027</v>
      </c>
      <c r="J1004">
        <v>9</v>
      </c>
      <c r="K1004" t="s">
        <v>59</v>
      </c>
      <c r="L1004" s="4">
        <v>43952</v>
      </c>
      <c r="M1004" s="4">
        <v>44075</v>
      </c>
      <c r="N1004">
        <v>2</v>
      </c>
      <c r="O1004" t="s">
        <v>123</v>
      </c>
      <c r="P1004" t="s">
        <v>285</v>
      </c>
      <c r="Q1004">
        <v>2</v>
      </c>
      <c r="R1004" t="s">
        <v>801</v>
      </c>
      <c r="S1004" t="s">
        <v>1339</v>
      </c>
      <c r="T1004" t="s">
        <v>1855</v>
      </c>
      <c r="U1004" t="s">
        <v>88</v>
      </c>
      <c r="V1004" t="s">
        <v>2038</v>
      </c>
      <c r="W1004">
        <v>109.9</v>
      </c>
      <c r="X1004">
        <v>69.959999999999994</v>
      </c>
      <c r="Y1004">
        <v>2</v>
      </c>
      <c r="Z1004" t="s">
        <v>2256</v>
      </c>
      <c r="AA1004" t="s">
        <v>2552</v>
      </c>
      <c r="AF1004" s="4"/>
      <c r="AG1004" s="4"/>
      <c r="AH1004" t="s">
        <v>70</v>
      </c>
      <c r="AI1004" t="s">
        <v>232</v>
      </c>
      <c r="AJ1004" t="s">
        <v>512</v>
      </c>
      <c r="AK1004" t="s">
        <v>1075</v>
      </c>
      <c r="AL1004" t="s">
        <v>1602</v>
      </c>
      <c r="AM1004" t="s">
        <v>80</v>
      </c>
      <c r="AN1004" t="s">
        <v>1517</v>
      </c>
      <c r="AO1004" t="s">
        <v>673</v>
      </c>
      <c r="AP1004" t="s">
        <v>2348</v>
      </c>
      <c r="AQ1004" t="str">
        <f t="shared" si="16"/>
        <v>727476441568noFemale440279Google Ads4395244075109.969.9656332.96219.9912</v>
      </c>
      <c r="AR1004">
        <f>COUNTIF(AQ$2:AQ1004,AQ1004)</f>
        <v>1</v>
      </c>
    </row>
    <row r="1005" spans="1:44" x14ac:dyDescent="0.25">
      <c r="A1005">
        <v>728</v>
      </c>
      <c r="B1005">
        <v>43</v>
      </c>
      <c r="C1005" s="4">
        <v>44157</v>
      </c>
      <c r="D1005">
        <v>2</v>
      </c>
      <c r="E1005" t="s">
        <v>38</v>
      </c>
      <c r="F1005" t="s">
        <v>49</v>
      </c>
      <c r="G1005" t="s">
        <v>56</v>
      </c>
      <c r="H1005" t="s">
        <v>58</v>
      </c>
      <c r="I1005" s="4">
        <v>43700</v>
      </c>
      <c r="J1005">
        <v>1</v>
      </c>
      <c r="K1005" t="s">
        <v>61</v>
      </c>
      <c r="L1005" s="4">
        <v>43615</v>
      </c>
      <c r="M1005" s="4">
        <v>43830</v>
      </c>
      <c r="N1005">
        <v>1</v>
      </c>
      <c r="O1005" t="s">
        <v>65</v>
      </c>
      <c r="P1005" t="s">
        <v>227</v>
      </c>
      <c r="Q1005">
        <v>1</v>
      </c>
      <c r="R1005" t="s">
        <v>802</v>
      </c>
      <c r="S1005" t="s">
        <v>1340</v>
      </c>
      <c r="T1005" t="s">
        <v>1856</v>
      </c>
      <c r="U1005" t="s">
        <v>67</v>
      </c>
      <c r="V1005" t="s">
        <v>1517</v>
      </c>
      <c r="W1005">
        <v>239.97</v>
      </c>
      <c r="X1005">
        <v>59.97</v>
      </c>
      <c r="Y1005">
        <v>1</v>
      </c>
      <c r="Z1005" t="s">
        <v>431</v>
      </c>
      <c r="AA1005" t="s">
        <v>2326</v>
      </c>
      <c r="AF1005" s="4"/>
      <c r="AG1005" s="4"/>
      <c r="AH1005" t="s">
        <v>65</v>
      </c>
      <c r="AI1005" t="s">
        <v>227</v>
      </c>
      <c r="AJ1005" t="s">
        <v>802</v>
      </c>
      <c r="AK1005" t="s">
        <v>1340</v>
      </c>
      <c r="AL1005" t="s">
        <v>1856</v>
      </c>
      <c r="AM1005" t="s">
        <v>67</v>
      </c>
      <c r="AN1005" t="s">
        <v>1517</v>
      </c>
      <c r="AO1005" t="s">
        <v>431</v>
      </c>
      <c r="AP1005" t="s">
        <v>2326</v>
      </c>
      <c r="AQ1005" t="str">
        <f t="shared" si="16"/>
        <v>72843441572noFemale437001YouTube4361543830239.9759.97109679.99319.9924</v>
      </c>
      <c r="AR1005">
        <f>COUNTIF(AQ$2:AQ1005,AQ1005)</f>
        <v>1</v>
      </c>
    </row>
    <row r="1006" spans="1:44" x14ac:dyDescent="0.25">
      <c r="A1006">
        <v>729</v>
      </c>
      <c r="B1006">
        <v>144</v>
      </c>
      <c r="C1006" s="4">
        <v>44158</v>
      </c>
      <c r="D1006">
        <v>6</v>
      </c>
      <c r="E1006" t="s">
        <v>33</v>
      </c>
      <c r="F1006" t="s">
        <v>44</v>
      </c>
      <c r="G1006" t="s">
        <v>55</v>
      </c>
      <c r="H1006" t="s">
        <v>58</v>
      </c>
      <c r="I1006" s="4">
        <v>43585</v>
      </c>
      <c r="J1006">
        <v>1</v>
      </c>
      <c r="L1006" s="4"/>
      <c r="M1006" s="4"/>
      <c r="N1006">
        <v>1</v>
      </c>
      <c r="O1006" t="s">
        <v>86</v>
      </c>
      <c r="P1006" t="s">
        <v>248</v>
      </c>
      <c r="Q1006">
        <v>1</v>
      </c>
      <c r="R1006" t="s">
        <v>584</v>
      </c>
      <c r="S1006" t="s">
        <v>1062</v>
      </c>
      <c r="T1006" t="s">
        <v>1665</v>
      </c>
      <c r="U1006" t="s">
        <v>69</v>
      </c>
      <c r="V1006" t="s">
        <v>1577</v>
      </c>
      <c r="W1006">
        <v>61.97</v>
      </c>
      <c r="X1006">
        <v>24.99</v>
      </c>
      <c r="Y1006">
        <v>1</v>
      </c>
      <c r="Z1006" t="s">
        <v>530</v>
      </c>
      <c r="AA1006" t="s">
        <v>2367</v>
      </c>
      <c r="AF1006" s="4"/>
      <c r="AG1006" s="4"/>
      <c r="AH1006" t="s">
        <v>86</v>
      </c>
      <c r="AI1006" t="s">
        <v>248</v>
      </c>
      <c r="AJ1006" t="s">
        <v>584</v>
      </c>
      <c r="AK1006" t="s">
        <v>1062</v>
      </c>
      <c r="AL1006" t="s">
        <v>1665</v>
      </c>
      <c r="AM1006" t="s">
        <v>69</v>
      </c>
      <c r="AN1006" t="s">
        <v>1577</v>
      </c>
      <c r="AO1006" t="s">
        <v>530</v>
      </c>
      <c r="AP1006" t="s">
        <v>2367</v>
      </c>
      <c r="AQ1006" t="str">
        <f t="shared" si="16"/>
        <v>729144441586yesFemale43585161.9724.9978261.97124.9916</v>
      </c>
      <c r="AR1006">
        <f>COUNTIF(AQ$2:AQ1006,AQ1006)</f>
        <v>1</v>
      </c>
    </row>
    <row r="1007" spans="1:44" x14ac:dyDescent="0.25">
      <c r="A1007">
        <v>730</v>
      </c>
      <c r="B1007">
        <v>35</v>
      </c>
      <c r="C1007" s="4">
        <v>44159</v>
      </c>
      <c r="D1007">
        <v>4</v>
      </c>
      <c r="E1007" t="s">
        <v>40</v>
      </c>
      <c r="F1007" t="s">
        <v>51</v>
      </c>
      <c r="G1007" t="s">
        <v>55</v>
      </c>
      <c r="H1007" t="s">
        <v>58</v>
      </c>
      <c r="I1007" s="4">
        <v>43733</v>
      </c>
      <c r="J1007">
        <v>2</v>
      </c>
      <c r="K1007" t="s">
        <v>60</v>
      </c>
      <c r="L1007" s="4">
        <v>43615</v>
      </c>
      <c r="M1007" s="4">
        <v>43830</v>
      </c>
      <c r="N1007">
        <v>1</v>
      </c>
      <c r="O1007" t="s">
        <v>71</v>
      </c>
      <c r="P1007" t="s">
        <v>233</v>
      </c>
      <c r="Q1007">
        <v>1</v>
      </c>
      <c r="R1007" t="s">
        <v>803</v>
      </c>
      <c r="S1007" t="s">
        <v>1341</v>
      </c>
      <c r="T1007" t="s">
        <v>1857</v>
      </c>
      <c r="U1007" t="s">
        <v>71</v>
      </c>
      <c r="V1007" t="s">
        <v>2032</v>
      </c>
      <c r="W1007">
        <v>1010</v>
      </c>
      <c r="X1007">
        <v>49.98</v>
      </c>
      <c r="Y1007">
        <v>1</v>
      </c>
      <c r="Z1007" t="s">
        <v>99</v>
      </c>
      <c r="AA1007" t="s">
        <v>2549</v>
      </c>
      <c r="AF1007" s="4"/>
      <c r="AG1007" s="4"/>
      <c r="AH1007" t="s">
        <v>69</v>
      </c>
      <c r="AI1007" t="s">
        <v>231</v>
      </c>
      <c r="AJ1007" t="s">
        <v>565</v>
      </c>
      <c r="AK1007" t="s">
        <v>1125</v>
      </c>
      <c r="AL1007" t="s">
        <v>1648</v>
      </c>
      <c r="AM1007" t="s">
        <v>69</v>
      </c>
      <c r="AN1007" t="s">
        <v>1577</v>
      </c>
      <c r="AO1007" t="s">
        <v>78</v>
      </c>
      <c r="AP1007" t="s">
        <v>2330</v>
      </c>
      <c r="AQ1007" t="str">
        <f t="shared" si="16"/>
        <v>73035441594yesFemale437332Facebook4361543830101049.981107505124.998</v>
      </c>
      <c r="AR1007">
        <f>COUNTIF(AQ$2:AQ1007,AQ1007)</f>
        <v>1</v>
      </c>
    </row>
    <row r="1008" spans="1:44" x14ac:dyDescent="0.25">
      <c r="A1008">
        <v>731</v>
      </c>
      <c r="B1008">
        <v>455</v>
      </c>
      <c r="C1008" s="4">
        <v>44159</v>
      </c>
      <c r="D1008">
        <v>10</v>
      </c>
      <c r="E1008" t="s">
        <v>42</v>
      </c>
      <c r="F1008" t="s">
        <v>53</v>
      </c>
      <c r="G1008" t="s">
        <v>55</v>
      </c>
      <c r="H1008" t="s">
        <v>57</v>
      </c>
      <c r="I1008" s="4">
        <v>43736</v>
      </c>
      <c r="J1008">
        <v>3</v>
      </c>
      <c r="K1008" t="s">
        <v>59</v>
      </c>
      <c r="L1008" s="4">
        <v>43615</v>
      </c>
      <c r="M1008" s="4">
        <v>43830</v>
      </c>
      <c r="N1008">
        <v>1</v>
      </c>
      <c r="O1008" t="s">
        <v>78</v>
      </c>
      <c r="P1008" t="s">
        <v>240</v>
      </c>
      <c r="Q1008">
        <v>1</v>
      </c>
      <c r="R1008" t="s">
        <v>610</v>
      </c>
      <c r="S1008" t="s">
        <v>1162</v>
      </c>
      <c r="T1008" t="s">
        <v>67</v>
      </c>
      <c r="U1008" t="s">
        <v>67</v>
      </c>
      <c r="V1008" t="s">
        <v>1548</v>
      </c>
      <c r="W1008">
        <v>9</v>
      </c>
      <c r="X1008">
        <v>44.97</v>
      </c>
      <c r="Y1008">
        <v>1</v>
      </c>
      <c r="Z1008" t="s">
        <v>393</v>
      </c>
      <c r="AA1008" t="s">
        <v>2345</v>
      </c>
      <c r="AF1008" s="4"/>
      <c r="AG1008" s="4"/>
      <c r="AH1008" t="s">
        <v>78</v>
      </c>
      <c r="AI1008" t="s">
        <v>240</v>
      </c>
      <c r="AJ1008" t="s">
        <v>610</v>
      </c>
      <c r="AK1008" t="s">
        <v>1162</v>
      </c>
      <c r="AL1008" t="s">
        <v>67</v>
      </c>
      <c r="AM1008" t="s">
        <v>67</v>
      </c>
      <c r="AN1008" t="s">
        <v>1548</v>
      </c>
      <c r="AO1008" t="s">
        <v>393</v>
      </c>
      <c r="AP1008" t="s">
        <v>2345</v>
      </c>
      <c r="AQ1008" t="str">
        <f t="shared" si="16"/>
        <v>7314554415910yesMale437363Google Ads4361543830944.9781013314.9918</v>
      </c>
      <c r="AR1008">
        <f>COUNTIF(AQ$2:AQ1008,AQ1008)</f>
        <v>1</v>
      </c>
    </row>
    <row r="1009" spans="1:44" x14ac:dyDescent="0.25">
      <c r="A1009">
        <v>732</v>
      </c>
      <c r="B1009">
        <v>16</v>
      </c>
      <c r="C1009" s="4">
        <v>44160</v>
      </c>
      <c r="D1009">
        <v>2</v>
      </c>
      <c r="E1009" t="s">
        <v>38</v>
      </c>
      <c r="F1009" t="s">
        <v>49</v>
      </c>
      <c r="G1009" t="s">
        <v>55</v>
      </c>
      <c r="H1009" t="s">
        <v>57</v>
      </c>
      <c r="I1009" s="4">
        <v>44009</v>
      </c>
      <c r="J1009">
        <v>8</v>
      </c>
      <c r="K1009" t="s">
        <v>60</v>
      </c>
      <c r="L1009" s="4">
        <v>44000</v>
      </c>
      <c r="M1009" s="4">
        <v>44073</v>
      </c>
      <c r="N1009">
        <v>1</v>
      </c>
      <c r="O1009" t="s">
        <v>105</v>
      </c>
      <c r="P1009" t="s">
        <v>267</v>
      </c>
      <c r="Q1009">
        <v>2</v>
      </c>
      <c r="R1009" t="s">
        <v>804</v>
      </c>
      <c r="S1009" t="s">
        <v>1311</v>
      </c>
      <c r="T1009" t="s">
        <v>1858</v>
      </c>
      <c r="U1009" t="s">
        <v>180</v>
      </c>
      <c r="V1009" t="s">
        <v>1869</v>
      </c>
      <c r="W1009">
        <v>83.67</v>
      </c>
      <c r="X1009">
        <v>44.97</v>
      </c>
      <c r="Y1009">
        <v>2</v>
      </c>
      <c r="Z1009" t="s">
        <v>2112</v>
      </c>
      <c r="AA1009" t="s">
        <v>2383</v>
      </c>
      <c r="AF1009" s="4"/>
      <c r="AG1009" s="4"/>
      <c r="AH1009" t="s">
        <v>79</v>
      </c>
      <c r="AI1009" t="s">
        <v>241</v>
      </c>
      <c r="AJ1009" t="s">
        <v>694</v>
      </c>
      <c r="AK1009" t="s">
        <v>1087</v>
      </c>
      <c r="AL1009" t="s">
        <v>1652</v>
      </c>
      <c r="AM1009" t="s">
        <v>80</v>
      </c>
      <c r="AN1009" t="s">
        <v>1548</v>
      </c>
      <c r="AO1009" t="s">
        <v>86</v>
      </c>
      <c r="AP1009" t="s">
        <v>2350</v>
      </c>
      <c r="AQ1009" t="str">
        <f t="shared" si="16"/>
        <v>73216441602yesMale440098Facebook440004407383.6744.97416613.99214.997</v>
      </c>
      <c r="AR1009">
        <f>COUNTIF(AQ$2:AQ1009,AQ1009)</f>
        <v>1</v>
      </c>
    </row>
    <row r="1010" spans="1:44" x14ac:dyDescent="0.25">
      <c r="A1010">
        <v>732</v>
      </c>
      <c r="B1010">
        <v>16</v>
      </c>
      <c r="C1010" s="4">
        <v>44160</v>
      </c>
      <c r="D1010">
        <v>2</v>
      </c>
      <c r="E1010" t="s">
        <v>38</v>
      </c>
      <c r="F1010" t="s">
        <v>49</v>
      </c>
      <c r="G1010" t="s">
        <v>55</v>
      </c>
      <c r="H1010" t="s">
        <v>57</v>
      </c>
      <c r="I1010" s="4">
        <v>44009</v>
      </c>
      <c r="J1010">
        <v>8</v>
      </c>
      <c r="K1010" t="s">
        <v>60</v>
      </c>
      <c r="L1010" s="4">
        <v>44000</v>
      </c>
      <c r="M1010" s="4">
        <v>44073</v>
      </c>
      <c r="N1010">
        <v>1</v>
      </c>
      <c r="O1010" t="s">
        <v>105</v>
      </c>
      <c r="P1010" t="s">
        <v>267</v>
      </c>
      <c r="Q1010">
        <v>2</v>
      </c>
      <c r="R1010" t="s">
        <v>804</v>
      </c>
      <c r="S1010" t="s">
        <v>1311</v>
      </c>
      <c r="T1010" t="s">
        <v>1858</v>
      </c>
      <c r="U1010" t="s">
        <v>180</v>
      </c>
      <c r="V1010" t="s">
        <v>1869</v>
      </c>
      <c r="W1010">
        <v>83.67</v>
      </c>
      <c r="X1010">
        <v>44.97</v>
      </c>
      <c r="Y1010">
        <v>2</v>
      </c>
      <c r="Z1010" t="s">
        <v>2112</v>
      </c>
      <c r="AA1010" t="s">
        <v>2383</v>
      </c>
      <c r="AF1010" s="4"/>
      <c r="AG1010" s="4"/>
      <c r="AH1010" t="s">
        <v>79</v>
      </c>
      <c r="AI1010" t="s">
        <v>241</v>
      </c>
      <c r="AJ1010" t="s">
        <v>521</v>
      </c>
      <c r="AK1010" t="s">
        <v>1078</v>
      </c>
      <c r="AL1010" t="s">
        <v>1611</v>
      </c>
      <c r="AM1010" t="s">
        <v>69</v>
      </c>
      <c r="AN1010" t="s">
        <v>1548</v>
      </c>
      <c r="AO1010" t="s">
        <v>455</v>
      </c>
      <c r="AP1010" t="s">
        <v>2340</v>
      </c>
      <c r="AQ1010" t="str">
        <f t="shared" si="16"/>
        <v>73216441602yesMale440098Facebook440004407383.6744.97414555.69114.9915</v>
      </c>
      <c r="AR1010">
        <f>COUNTIF(AQ$2:AQ1010,AQ1010)</f>
        <v>1</v>
      </c>
    </row>
    <row r="1011" spans="1:44" x14ac:dyDescent="0.25">
      <c r="A1011">
        <v>733</v>
      </c>
      <c r="B1011">
        <v>162</v>
      </c>
      <c r="C1011" s="4">
        <v>44162</v>
      </c>
      <c r="D1011">
        <v>11</v>
      </c>
      <c r="E1011" t="s">
        <v>37</v>
      </c>
      <c r="F1011" t="s">
        <v>48</v>
      </c>
      <c r="G1011" t="s">
        <v>55</v>
      </c>
      <c r="H1011" t="s">
        <v>58</v>
      </c>
      <c r="I1011" s="4">
        <v>43672</v>
      </c>
      <c r="J1011">
        <v>1</v>
      </c>
      <c r="K1011" t="s">
        <v>61</v>
      </c>
      <c r="L1011" s="4">
        <v>43615</v>
      </c>
      <c r="M1011" s="4">
        <v>43830</v>
      </c>
      <c r="N1011">
        <v>1</v>
      </c>
      <c r="O1011" t="s">
        <v>80</v>
      </c>
      <c r="P1011" t="s">
        <v>242</v>
      </c>
      <c r="Q1011">
        <v>1</v>
      </c>
      <c r="R1011" t="s">
        <v>619</v>
      </c>
      <c r="S1011" t="s">
        <v>1016</v>
      </c>
      <c r="T1011" t="s">
        <v>1695</v>
      </c>
      <c r="U1011" t="s">
        <v>80</v>
      </c>
      <c r="V1011" t="s">
        <v>1548</v>
      </c>
      <c r="W1011">
        <v>123.98</v>
      </c>
      <c r="X1011">
        <v>29.98</v>
      </c>
      <c r="Y1011">
        <v>1</v>
      </c>
      <c r="Z1011" t="s">
        <v>70</v>
      </c>
      <c r="AA1011" t="s">
        <v>2341</v>
      </c>
      <c r="AF1011" s="4"/>
      <c r="AG1011" s="4"/>
      <c r="AH1011" t="s">
        <v>80</v>
      </c>
      <c r="AI1011" t="s">
        <v>242</v>
      </c>
      <c r="AJ1011" t="s">
        <v>619</v>
      </c>
      <c r="AK1011" t="s">
        <v>1016</v>
      </c>
      <c r="AL1011" t="s">
        <v>1695</v>
      </c>
      <c r="AM1011" t="s">
        <v>80</v>
      </c>
      <c r="AN1011" t="s">
        <v>1548</v>
      </c>
      <c r="AO1011" t="s">
        <v>70</v>
      </c>
      <c r="AP1011" t="s">
        <v>2341</v>
      </c>
      <c r="AQ1011" t="str">
        <f t="shared" si="16"/>
        <v>7331624416211yesFemale436721YouTube4361543830123.9829.9822761.99214.995</v>
      </c>
      <c r="AR1011">
        <f>COUNTIF(AQ$2:AQ1011,AQ1011)</f>
        <v>1</v>
      </c>
    </row>
    <row r="1012" spans="1:44" x14ac:dyDescent="0.25">
      <c r="A1012">
        <v>734</v>
      </c>
      <c r="B1012">
        <v>171</v>
      </c>
      <c r="C1012" s="4">
        <v>44162</v>
      </c>
      <c r="D1012">
        <v>11</v>
      </c>
      <c r="E1012" t="s">
        <v>37</v>
      </c>
      <c r="F1012" t="s">
        <v>48</v>
      </c>
      <c r="G1012" t="s">
        <v>55</v>
      </c>
      <c r="H1012" t="s">
        <v>58</v>
      </c>
      <c r="I1012" s="4">
        <v>44132</v>
      </c>
      <c r="J1012">
        <v>10</v>
      </c>
      <c r="K1012" t="s">
        <v>61</v>
      </c>
      <c r="L1012" s="4">
        <v>44055</v>
      </c>
      <c r="M1012" s="4">
        <v>44196</v>
      </c>
      <c r="N1012">
        <v>1</v>
      </c>
      <c r="O1012" t="s">
        <v>90</v>
      </c>
      <c r="P1012" t="s">
        <v>252</v>
      </c>
      <c r="Q1012">
        <v>1</v>
      </c>
      <c r="R1012" t="s">
        <v>427</v>
      </c>
      <c r="S1012" t="s">
        <v>989</v>
      </c>
      <c r="T1012" t="s">
        <v>1522</v>
      </c>
      <c r="U1012" t="s">
        <v>69</v>
      </c>
      <c r="V1012" t="s">
        <v>1562</v>
      </c>
      <c r="W1012">
        <v>81.99</v>
      </c>
      <c r="X1012">
        <v>9.99</v>
      </c>
      <c r="Y1012">
        <v>1</v>
      </c>
      <c r="Z1012" t="s">
        <v>645</v>
      </c>
      <c r="AA1012" t="s">
        <v>2347</v>
      </c>
      <c r="AF1012" s="4"/>
      <c r="AG1012" s="4"/>
      <c r="AH1012" t="s">
        <v>90</v>
      </c>
      <c r="AI1012" t="s">
        <v>252</v>
      </c>
      <c r="AJ1012" t="s">
        <v>427</v>
      </c>
      <c r="AK1012" t="s">
        <v>989</v>
      </c>
      <c r="AL1012" t="s">
        <v>1522</v>
      </c>
      <c r="AM1012" t="s">
        <v>69</v>
      </c>
      <c r="AN1012" t="s">
        <v>1562</v>
      </c>
      <c r="AO1012" t="s">
        <v>645</v>
      </c>
      <c r="AP1012" t="s">
        <v>2347</v>
      </c>
      <c r="AQ1012" t="str">
        <f t="shared" si="16"/>
        <v>7341714416211yesFemale4413210YouTube440554419681.999.9967581.9919.9913</v>
      </c>
      <c r="AR1012">
        <f>COUNTIF(AQ$2:AQ1012,AQ1012)</f>
        <v>1</v>
      </c>
    </row>
    <row r="1013" spans="1:44" x14ac:dyDescent="0.25">
      <c r="A1013">
        <v>735</v>
      </c>
      <c r="B1013">
        <v>266</v>
      </c>
      <c r="C1013" s="4">
        <v>44162</v>
      </c>
      <c r="D1013">
        <v>10</v>
      </c>
      <c r="E1013" t="s">
        <v>42</v>
      </c>
      <c r="F1013" t="s">
        <v>53</v>
      </c>
      <c r="G1013" t="s">
        <v>55</v>
      </c>
      <c r="H1013" t="s">
        <v>57</v>
      </c>
      <c r="I1013" s="4">
        <v>43673</v>
      </c>
      <c r="J1013">
        <v>2</v>
      </c>
      <c r="K1013" t="s">
        <v>60</v>
      </c>
      <c r="L1013" s="4">
        <v>43615</v>
      </c>
      <c r="M1013" s="4">
        <v>43830</v>
      </c>
      <c r="N1013">
        <v>1</v>
      </c>
      <c r="O1013" t="s">
        <v>80</v>
      </c>
      <c r="P1013" t="s">
        <v>242</v>
      </c>
      <c r="Q1013">
        <v>1</v>
      </c>
      <c r="R1013" t="s">
        <v>558</v>
      </c>
      <c r="S1013" t="s">
        <v>1118</v>
      </c>
      <c r="T1013" t="s">
        <v>1548</v>
      </c>
      <c r="U1013" t="s">
        <v>80</v>
      </c>
      <c r="V1013" t="s">
        <v>1548</v>
      </c>
      <c r="W1013">
        <v>29.98</v>
      </c>
      <c r="X1013">
        <v>29.98</v>
      </c>
      <c r="Y1013">
        <v>1</v>
      </c>
      <c r="Z1013" t="s">
        <v>79</v>
      </c>
      <c r="AA1013" t="s">
        <v>2349</v>
      </c>
      <c r="AF1013" s="4"/>
      <c r="AG1013" s="4"/>
      <c r="AH1013" t="s">
        <v>80</v>
      </c>
      <c r="AI1013" t="s">
        <v>242</v>
      </c>
      <c r="AJ1013" t="s">
        <v>558</v>
      </c>
      <c r="AK1013" t="s">
        <v>1118</v>
      </c>
      <c r="AL1013" t="s">
        <v>1548</v>
      </c>
      <c r="AM1013" t="s">
        <v>80</v>
      </c>
      <c r="AN1013" t="s">
        <v>1548</v>
      </c>
      <c r="AO1013" t="s">
        <v>79</v>
      </c>
      <c r="AP1013" t="s">
        <v>2349</v>
      </c>
      <c r="AQ1013" t="str">
        <f t="shared" si="16"/>
        <v>7352664416210yesMale436732Facebook436154383029.9829.9823414.99214.994</v>
      </c>
      <c r="AR1013">
        <f>COUNTIF(AQ$2:AQ1013,AQ1013)</f>
        <v>1</v>
      </c>
    </row>
    <row r="1014" spans="1:44" x14ac:dyDescent="0.25">
      <c r="A1014">
        <v>736</v>
      </c>
      <c r="B1014">
        <v>349</v>
      </c>
      <c r="C1014" s="4">
        <v>44162</v>
      </c>
      <c r="D1014">
        <v>1</v>
      </c>
      <c r="E1014" t="s">
        <v>39</v>
      </c>
      <c r="F1014" t="s">
        <v>50</v>
      </c>
      <c r="G1014" t="s">
        <v>55</v>
      </c>
      <c r="H1014" t="s">
        <v>57</v>
      </c>
      <c r="I1014" s="4">
        <v>43494</v>
      </c>
      <c r="J1014">
        <v>1</v>
      </c>
      <c r="L1014" s="4"/>
      <c r="M1014" s="4"/>
      <c r="N1014">
        <v>1</v>
      </c>
      <c r="O1014" t="s">
        <v>67</v>
      </c>
      <c r="P1014" t="s">
        <v>229</v>
      </c>
      <c r="Q1014">
        <v>1</v>
      </c>
      <c r="R1014" t="s">
        <v>391</v>
      </c>
      <c r="S1014" t="s">
        <v>953</v>
      </c>
      <c r="T1014" t="s">
        <v>1487</v>
      </c>
      <c r="U1014" t="s">
        <v>69</v>
      </c>
      <c r="V1014" t="s">
        <v>1562</v>
      </c>
      <c r="W1014">
        <v>29.95</v>
      </c>
      <c r="X1014">
        <v>9.99</v>
      </c>
      <c r="Y1014">
        <v>1</v>
      </c>
      <c r="Z1014" t="s">
        <v>90</v>
      </c>
      <c r="AA1014" t="s">
        <v>2328</v>
      </c>
      <c r="AF1014" s="4"/>
      <c r="AG1014" s="4"/>
      <c r="AH1014" t="s">
        <v>67</v>
      </c>
      <c r="AI1014" t="s">
        <v>229</v>
      </c>
      <c r="AJ1014" t="s">
        <v>391</v>
      </c>
      <c r="AK1014" t="s">
        <v>953</v>
      </c>
      <c r="AL1014" t="s">
        <v>1487</v>
      </c>
      <c r="AM1014" t="s">
        <v>69</v>
      </c>
      <c r="AN1014" t="s">
        <v>1562</v>
      </c>
      <c r="AO1014" t="s">
        <v>90</v>
      </c>
      <c r="AP1014" t="s">
        <v>2328</v>
      </c>
      <c r="AQ1014" t="str">
        <f t="shared" si="16"/>
        <v>736349441621yesMale43494129.959.99313629.9519.996</v>
      </c>
      <c r="AR1014">
        <f>COUNTIF(AQ$2:AQ1014,AQ1014)</f>
        <v>1</v>
      </c>
    </row>
    <row r="1015" spans="1:44" x14ac:dyDescent="0.25">
      <c r="A1015">
        <v>737</v>
      </c>
      <c r="B1015">
        <v>24</v>
      </c>
      <c r="C1015" s="4">
        <v>44163</v>
      </c>
      <c r="D1015">
        <v>7</v>
      </c>
      <c r="E1015" t="s">
        <v>35</v>
      </c>
      <c r="F1015" t="s">
        <v>46</v>
      </c>
      <c r="G1015" t="s">
        <v>55</v>
      </c>
      <c r="H1015" t="s">
        <v>58</v>
      </c>
      <c r="I1015" s="4">
        <v>44163</v>
      </c>
      <c r="J1015">
        <v>10</v>
      </c>
      <c r="K1015" t="s">
        <v>61</v>
      </c>
      <c r="L1015" s="4">
        <v>44055</v>
      </c>
      <c r="M1015" s="4">
        <v>44196</v>
      </c>
      <c r="N1015">
        <v>1</v>
      </c>
      <c r="O1015" t="s">
        <v>69</v>
      </c>
      <c r="P1015" t="s">
        <v>231</v>
      </c>
      <c r="Q1015">
        <v>1</v>
      </c>
      <c r="R1015" t="s">
        <v>425</v>
      </c>
      <c r="S1015" t="s">
        <v>987</v>
      </c>
      <c r="T1015" t="s">
        <v>1520</v>
      </c>
      <c r="U1015" t="s">
        <v>67</v>
      </c>
      <c r="V1015" t="s">
        <v>1577</v>
      </c>
      <c r="W1015">
        <v>398.97</v>
      </c>
      <c r="X1015">
        <v>74.97</v>
      </c>
      <c r="Y1015">
        <v>1</v>
      </c>
      <c r="Z1015" t="s">
        <v>78</v>
      </c>
      <c r="AA1015" t="s">
        <v>2330</v>
      </c>
      <c r="AF1015" s="4"/>
      <c r="AG1015" s="4"/>
      <c r="AH1015" t="s">
        <v>69</v>
      </c>
      <c r="AI1015" t="s">
        <v>231</v>
      </c>
      <c r="AJ1015" t="s">
        <v>425</v>
      </c>
      <c r="AK1015" t="s">
        <v>987</v>
      </c>
      <c r="AL1015" t="s">
        <v>1520</v>
      </c>
      <c r="AM1015" t="s">
        <v>67</v>
      </c>
      <c r="AN1015" t="s">
        <v>1577</v>
      </c>
      <c r="AO1015" t="s">
        <v>78</v>
      </c>
      <c r="AP1015" t="s">
        <v>2330</v>
      </c>
      <c r="AQ1015" t="str">
        <f t="shared" si="16"/>
        <v>73724441637yesFemale4416310YouTube4405544196398.9774.971125132.99324.998</v>
      </c>
      <c r="AR1015">
        <f>COUNTIF(AQ$2:AQ1015,AQ1015)</f>
        <v>1</v>
      </c>
    </row>
    <row r="1016" spans="1:44" x14ac:dyDescent="0.25">
      <c r="A1016">
        <v>738</v>
      </c>
      <c r="B1016">
        <v>143</v>
      </c>
      <c r="C1016" s="4">
        <v>44163</v>
      </c>
      <c r="D1016">
        <v>9</v>
      </c>
      <c r="E1016" t="s">
        <v>41</v>
      </c>
      <c r="F1016" t="s">
        <v>52</v>
      </c>
      <c r="G1016" t="s">
        <v>56</v>
      </c>
      <c r="H1016" t="s">
        <v>58</v>
      </c>
      <c r="I1016" s="4">
        <v>43825</v>
      </c>
      <c r="J1016">
        <v>3</v>
      </c>
      <c r="K1016" t="s">
        <v>59</v>
      </c>
      <c r="L1016" s="4">
        <v>43615</v>
      </c>
      <c r="M1016" s="4">
        <v>43830</v>
      </c>
      <c r="N1016">
        <v>1</v>
      </c>
      <c r="O1016" t="s">
        <v>67</v>
      </c>
      <c r="P1016" t="s">
        <v>229</v>
      </c>
      <c r="Q1016">
        <v>1</v>
      </c>
      <c r="R1016" t="s">
        <v>557</v>
      </c>
      <c r="S1016" t="s">
        <v>1030</v>
      </c>
      <c r="T1016" t="s">
        <v>1513</v>
      </c>
      <c r="U1016" t="s">
        <v>80</v>
      </c>
      <c r="V1016" t="s">
        <v>1548</v>
      </c>
      <c r="W1016">
        <v>59.98</v>
      </c>
      <c r="X1016">
        <v>29.98</v>
      </c>
      <c r="Y1016">
        <v>1</v>
      </c>
      <c r="Z1016" t="s">
        <v>652</v>
      </c>
      <c r="AA1016" t="s">
        <v>2352</v>
      </c>
      <c r="AF1016" s="4"/>
      <c r="AG1016" s="4"/>
      <c r="AH1016" t="s">
        <v>67</v>
      </c>
      <c r="AI1016" t="s">
        <v>229</v>
      </c>
      <c r="AJ1016" t="s">
        <v>557</v>
      </c>
      <c r="AK1016" t="s">
        <v>1030</v>
      </c>
      <c r="AL1016" t="s">
        <v>1513</v>
      </c>
      <c r="AM1016" t="s">
        <v>80</v>
      </c>
      <c r="AN1016" t="s">
        <v>1548</v>
      </c>
      <c r="AO1016" t="s">
        <v>652</v>
      </c>
      <c r="AP1016" t="s">
        <v>2352</v>
      </c>
      <c r="AQ1016" t="str">
        <f t="shared" si="16"/>
        <v>738143441639noFemale438253Google Ads436154383059.9829.98317129.99214.9911</v>
      </c>
      <c r="AR1016">
        <f>COUNTIF(AQ$2:AQ1016,AQ1016)</f>
        <v>1</v>
      </c>
    </row>
    <row r="1017" spans="1:44" x14ac:dyDescent="0.25">
      <c r="A1017">
        <v>739</v>
      </c>
      <c r="B1017">
        <v>269</v>
      </c>
      <c r="C1017" s="4">
        <v>44163</v>
      </c>
      <c r="D1017">
        <v>10</v>
      </c>
      <c r="E1017" t="s">
        <v>42</v>
      </c>
      <c r="F1017" t="s">
        <v>53</v>
      </c>
      <c r="G1017" t="s">
        <v>55</v>
      </c>
      <c r="H1017" t="s">
        <v>58</v>
      </c>
      <c r="I1017" s="4">
        <v>43899</v>
      </c>
      <c r="J1017">
        <v>5</v>
      </c>
      <c r="K1017" t="s">
        <v>60</v>
      </c>
      <c r="L1017" s="4">
        <v>43831</v>
      </c>
      <c r="M1017" s="4">
        <v>43921</v>
      </c>
      <c r="N1017">
        <v>1</v>
      </c>
      <c r="O1017" t="s">
        <v>86</v>
      </c>
      <c r="P1017" t="s">
        <v>248</v>
      </c>
      <c r="Q1017">
        <v>1</v>
      </c>
      <c r="R1017" t="s">
        <v>441</v>
      </c>
      <c r="S1017" t="s">
        <v>1003</v>
      </c>
      <c r="T1017" t="s">
        <v>1535</v>
      </c>
      <c r="U1017" t="s">
        <v>67</v>
      </c>
      <c r="V1017" t="s">
        <v>1577</v>
      </c>
      <c r="W1017">
        <v>131.97</v>
      </c>
      <c r="X1017">
        <v>74.97</v>
      </c>
      <c r="Y1017">
        <v>1</v>
      </c>
      <c r="Z1017" t="s">
        <v>530</v>
      </c>
      <c r="AA1017" t="s">
        <v>2367</v>
      </c>
      <c r="AF1017" s="4"/>
      <c r="AG1017" s="4"/>
      <c r="AH1017" t="s">
        <v>86</v>
      </c>
      <c r="AI1017" t="s">
        <v>248</v>
      </c>
      <c r="AJ1017" t="s">
        <v>441</v>
      </c>
      <c r="AK1017" t="s">
        <v>2640</v>
      </c>
      <c r="AL1017" t="s">
        <v>1535</v>
      </c>
      <c r="AM1017" t="s">
        <v>67</v>
      </c>
      <c r="AN1017" t="s">
        <v>1577</v>
      </c>
      <c r="AO1017" t="s">
        <v>530</v>
      </c>
      <c r="AP1017" t="s">
        <v>2367</v>
      </c>
      <c r="AQ1017" t="str">
        <f t="shared" si="16"/>
        <v>7392694416310yesFemale438995Facebook4383143921131.9774.97710643.99324.9916</v>
      </c>
      <c r="AR1017">
        <f>COUNTIF(AQ$2:AQ1017,AQ1017)</f>
        <v>1</v>
      </c>
    </row>
    <row r="1018" spans="1:44" x14ac:dyDescent="0.25">
      <c r="A1018">
        <v>740</v>
      </c>
      <c r="B1018">
        <v>184</v>
      </c>
      <c r="C1018" s="4">
        <v>44164</v>
      </c>
      <c r="D1018">
        <v>3</v>
      </c>
      <c r="E1018" t="s">
        <v>34</v>
      </c>
      <c r="F1018" t="s">
        <v>45</v>
      </c>
      <c r="G1018" t="s">
        <v>55</v>
      </c>
      <c r="H1018" t="s">
        <v>58</v>
      </c>
      <c r="I1018" s="4">
        <v>43725</v>
      </c>
      <c r="J1018">
        <v>3</v>
      </c>
      <c r="K1018" t="s">
        <v>59</v>
      </c>
      <c r="L1018" s="4">
        <v>43615</v>
      </c>
      <c r="M1018" s="4">
        <v>43830</v>
      </c>
      <c r="N1018">
        <v>1</v>
      </c>
      <c r="O1018" t="s">
        <v>67</v>
      </c>
      <c r="P1018" t="s">
        <v>229</v>
      </c>
      <c r="Q1018">
        <v>1</v>
      </c>
      <c r="R1018" t="s">
        <v>710</v>
      </c>
      <c r="S1018" t="s">
        <v>1251</v>
      </c>
      <c r="T1018" t="s">
        <v>1517</v>
      </c>
      <c r="U1018" t="s">
        <v>69</v>
      </c>
      <c r="V1018" t="s">
        <v>1548</v>
      </c>
      <c r="W1018">
        <v>19.989999999999998</v>
      </c>
      <c r="X1018">
        <v>14.99</v>
      </c>
      <c r="Y1018">
        <v>1</v>
      </c>
      <c r="Z1018" t="s">
        <v>90</v>
      </c>
      <c r="AA1018" t="s">
        <v>2328</v>
      </c>
      <c r="AF1018" s="4"/>
      <c r="AG1018" s="4"/>
      <c r="AH1018" t="s">
        <v>67</v>
      </c>
      <c r="AI1018" t="s">
        <v>229</v>
      </c>
      <c r="AJ1018" t="s">
        <v>710</v>
      </c>
      <c r="AK1018" t="s">
        <v>1251</v>
      </c>
      <c r="AL1018" t="s">
        <v>1517</v>
      </c>
      <c r="AM1018" t="s">
        <v>69</v>
      </c>
      <c r="AN1018" t="s">
        <v>1548</v>
      </c>
      <c r="AO1018" t="s">
        <v>90</v>
      </c>
      <c r="AP1018" t="s">
        <v>2328</v>
      </c>
      <c r="AQ1018" t="str">
        <f t="shared" si="16"/>
        <v>740184441643yesFemale437253Google Ads436154383019.9914.99310519.99114.996</v>
      </c>
      <c r="AR1018">
        <f>COUNTIF(AQ$2:AQ1018,AQ1018)</f>
        <v>1</v>
      </c>
    </row>
    <row r="1019" spans="1:44" x14ac:dyDescent="0.25">
      <c r="A1019">
        <v>741</v>
      </c>
      <c r="B1019">
        <v>119</v>
      </c>
      <c r="C1019" s="4">
        <v>44165</v>
      </c>
      <c r="D1019">
        <v>6</v>
      </c>
      <c r="E1019" t="s">
        <v>33</v>
      </c>
      <c r="F1019" t="s">
        <v>44</v>
      </c>
      <c r="G1019" t="s">
        <v>56</v>
      </c>
      <c r="H1019" t="s">
        <v>57</v>
      </c>
      <c r="I1019" s="4">
        <v>43957</v>
      </c>
      <c r="J1019">
        <v>7</v>
      </c>
      <c r="K1019" t="s">
        <v>61</v>
      </c>
      <c r="L1019" s="4">
        <v>43915</v>
      </c>
      <c r="M1019" s="4">
        <v>44012</v>
      </c>
      <c r="N1019">
        <v>1</v>
      </c>
      <c r="O1019" t="s">
        <v>67</v>
      </c>
      <c r="P1019" t="s">
        <v>229</v>
      </c>
      <c r="Q1019">
        <v>1</v>
      </c>
      <c r="R1019" t="s">
        <v>805</v>
      </c>
      <c r="S1019" t="s">
        <v>1342</v>
      </c>
      <c r="T1019" t="s">
        <v>1859</v>
      </c>
      <c r="U1019" t="s">
        <v>69</v>
      </c>
      <c r="V1019" t="s">
        <v>1548</v>
      </c>
      <c r="W1019">
        <v>139.99</v>
      </c>
      <c r="X1019">
        <v>14.99</v>
      </c>
      <c r="Y1019">
        <v>1</v>
      </c>
      <c r="Z1019" t="s">
        <v>872</v>
      </c>
      <c r="AA1019" t="s">
        <v>2388</v>
      </c>
      <c r="AF1019" s="4"/>
      <c r="AG1019" s="4"/>
      <c r="AH1019" t="s">
        <v>67</v>
      </c>
      <c r="AI1019" t="s">
        <v>229</v>
      </c>
      <c r="AJ1019" t="s">
        <v>805</v>
      </c>
      <c r="AK1019" t="s">
        <v>1342</v>
      </c>
      <c r="AL1019" t="s">
        <v>1859</v>
      </c>
      <c r="AM1019" t="s">
        <v>69</v>
      </c>
      <c r="AN1019" t="s">
        <v>1548</v>
      </c>
      <c r="AO1019" t="s">
        <v>872</v>
      </c>
      <c r="AP1019" t="s">
        <v>2388</v>
      </c>
      <c r="AQ1019" t="str">
        <f t="shared" si="16"/>
        <v>741119441656noMale439577YouTube4391544012139.9914.993139139.99114.9919</v>
      </c>
      <c r="AR1019">
        <f>COUNTIF(AQ$2:AQ1019,AQ1019)</f>
        <v>1</v>
      </c>
    </row>
    <row r="1020" spans="1:44" x14ac:dyDescent="0.25">
      <c r="A1020">
        <v>742</v>
      </c>
      <c r="B1020">
        <v>417</v>
      </c>
      <c r="C1020" s="4">
        <v>44166</v>
      </c>
      <c r="D1020">
        <v>3</v>
      </c>
      <c r="E1020" t="s">
        <v>34</v>
      </c>
      <c r="F1020" t="s">
        <v>45</v>
      </c>
      <c r="G1020" t="s">
        <v>56</v>
      </c>
      <c r="H1020" t="s">
        <v>57</v>
      </c>
      <c r="I1020" s="4">
        <v>43917</v>
      </c>
      <c r="J1020">
        <v>7</v>
      </c>
      <c r="K1020" t="s">
        <v>61</v>
      </c>
      <c r="L1020" s="4">
        <v>43915</v>
      </c>
      <c r="M1020" s="4">
        <v>44012</v>
      </c>
      <c r="N1020">
        <v>1</v>
      </c>
      <c r="O1020" t="s">
        <v>90</v>
      </c>
      <c r="P1020" t="s">
        <v>252</v>
      </c>
      <c r="Q1020">
        <v>1</v>
      </c>
      <c r="R1020" t="s">
        <v>90</v>
      </c>
      <c r="S1020" t="s">
        <v>1040</v>
      </c>
      <c r="T1020" t="s">
        <v>1598</v>
      </c>
      <c r="U1020" t="s">
        <v>69</v>
      </c>
      <c r="V1020" t="s">
        <v>1562</v>
      </c>
      <c r="W1020">
        <v>219.99</v>
      </c>
      <c r="X1020">
        <v>9.99</v>
      </c>
      <c r="Y1020">
        <v>1</v>
      </c>
      <c r="Z1020" t="s">
        <v>410</v>
      </c>
      <c r="AA1020" t="s">
        <v>2359</v>
      </c>
      <c r="AF1020" s="4"/>
      <c r="AG1020" s="4"/>
      <c r="AH1020" t="s">
        <v>90</v>
      </c>
      <c r="AI1020" t="s">
        <v>252</v>
      </c>
      <c r="AJ1020" t="s">
        <v>90</v>
      </c>
      <c r="AK1020" t="s">
        <v>1040</v>
      </c>
      <c r="AL1020" t="s">
        <v>1598</v>
      </c>
      <c r="AM1020" t="s">
        <v>69</v>
      </c>
      <c r="AN1020" t="s">
        <v>1562</v>
      </c>
      <c r="AO1020" t="s">
        <v>410</v>
      </c>
      <c r="AP1020" t="s">
        <v>2359</v>
      </c>
      <c r="AQ1020" t="str">
        <f t="shared" si="16"/>
        <v>742417441663noMale439177YouTube4391544012219.999.9966219.9919.9920</v>
      </c>
      <c r="AR1020">
        <f>COUNTIF(AQ$2:AQ1020,AQ1020)</f>
        <v>1</v>
      </c>
    </row>
    <row r="1021" spans="1:44" x14ac:dyDescent="0.25">
      <c r="A1021">
        <v>743</v>
      </c>
      <c r="B1021">
        <v>257</v>
      </c>
      <c r="C1021" s="4">
        <v>44167</v>
      </c>
      <c r="D1021">
        <v>2</v>
      </c>
      <c r="E1021" t="s">
        <v>38</v>
      </c>
      <c r="F1021" t="s">
        <v>49</v>
      </c>
      <c r="G1021" t="s">
        <v>56</v>
      </c>
      <c r="H1021" t="s">
        <v>57</v>
      </c>
      <c r="I1021" s="4">
        <v>43662</v>
      </c>
      <c r="J1021">
        <v>2</v>
      </c>
      <c r="K1021" t="s">
        <v>60</v>
      </c>
      <c r="L1021" s="4">
        <v>43615</v>
      </c>
      <c r="M1021" s="4">
        <v>43830</v>
      </c>
      <c r="N1021">
        <v>2</v>
      </c>
      <c r="O1021" t="s">
        <v>118</v>
      </c>
      <c r="P1021" t="s">
        <v>280</v>
      </c>
      <c r="Q1021">
        <v>2</v>
      </c>
      <c r="R1021" t="s">
        <v>806</v>
      </c>
      <c r="S1021" t="s">
        <v>1343</v>
      </c>
      <c r="T1021" t="s">
        <v>1655</v>
      </c>
      <c r="U1021" t="s">
        <v>71</v>
      </c>
      <c r="V1021" t="s">
        <v>2039</v>
      </c>
      <c r="W1021">
        <v>169.99</v>
      </c>
      <c r="X1021">
        <v>24.98</v>
      </c>
      <c r="Y1021">
        <v>2</v>
      </c>
      <c r="Z1021" t="s">
        <v>2101</v>
      </c>
      <c r="AA1021" t="s">
        <v>2371</v>
      </c>
      <c r="AF1021" s="4"/>
      <c r="AG1021" s="4"/>
      <c r="AH1021" t="s">
        <v>90</v>
      </c>
      <c r="AI1021" t="s">
        <v>252</v>
      </c>
      <c r="AJ1021" t="s">
        <v>593</v>
      </c>
      <c r="AK1021" t="s">
        <v>1149</v>
      </c>
      <c r="AL1021" t="s">
        <v>1529</v>
      </c>
      <c r="AM1021" t="s">
        <v>69</v>
      </c>
      <c r="AN1021" t="s">
        <v>1562</v>
      </c>
      <c r="AO1021" t="s">
        <v>410</v>
      </c>
      <c r="AP1021" t="s">
        <v>2359</v>
      </c>
      <c r="AQ1021" t="str">
        <f t="shared" si="16"/>
        <v>743257441672noMale436622Facebook4361543830169.9924.98614649.9919.9920</v>
      </c>
      <c r="AR1021">
        <f>COUNTIF(AQ$2:AQ1021,AQ1021)</f>
        <v>1</v>
      </c>
    </row>
    <row r="1022" spans="1:44" x14ac:dyDescent="0.25">
      <c r="A1022">
        <v>743</v>
      </c>
      <c r="B1022">
        <v>257</v>
      </c>
      <c r="C1022" s="4">
        <v>44167</v>
      </c>
      <c r="D1022">
        <v>2</v>
      </c>
      <c r="E1022" t="s">
        <v>38</v>
      </c>
      <c r="F1022" t="s">
        <v>49</v>
      </c>
      <c r="G1022" t="s">
        <v>56</v>
      </c>
      <c r="H1022" t="s">
        <v>57</v>
      </c>
      <c r="I1022" s="4">
        <v>43662</v>
      </c>
      <c r="J1022">
        <v>2</v>
      </c>
      <c r="K1022" t="s">
        <v>60</v>
      </c>
      <c r="L1022" s="4">
        <v>43615</v>
      </c>
      <c r="M1022" s="4">
        <v>43830</v>
      </c>
      <c r="N1022">
        <v>2</v>
      </c>
      <c r="O1022" t="s">
        <v>118</v>
      </c>
      <c r="P1022" t="s">
        <v>280</v>
      </c>
      <c r="Q1022">
        <v>2</v>
      </c>
      <c r="R1022" t="s">
        <v>806</v>
      </c>
      <c r="S1022" t="s">
        <v>1343</v>
      </c>
      <c r="T1022" t="s">
        <v>1655</v>
      </c>
      <c r="U1022" t="s">
        <v>71</v>
      </c>
      <c r="V1022" t="s">
        <v>2039</v>
      </c>
      <c r="W1022">
        <v>169.99</v>
      </c>
      <c r="X1022">
        <v>24.98</v>
      </c>
      <c r="Y1022">
        <v>2</v>
      </c>
      <c r="Z1022" t="s">
        <v>2101</v>
      </c>
      <c r="AA1022" t="s">
        <v>2371</v>
      </c>
      <c r="AF1022" s="4"/>
      <c r="AG1022" s="4"/>
      <c r="AH1022" t="s">
        <v>79</v>
      </c>
      <c r="AI1022" t="s">
        <v>241</v>
      </c>
      <c r="AJ1022" t="s">
        <v>403</v>
      </c>
      <c r="AK1022" t="s">
        <v>965</v>
      </c>
      <c r="AL1022" t="s">
        <v>422</v>
      </c>
      <c r="AM1022" t="s">
        <v>69</v>
      </c>
      <c r="AN1022" t="s">
        <v>1548</v>
      </c>
      <c r="AO1022" t="s">
        <v>455</v>
      </c>
      <c r="AP1022" t="s">
        <v>2340</v>
      </c>
      <c r="AQ1022" t="str">
        <f t="shared" si="16"/>
        <v>743257441672noMale436622Facebook4361543830169.9924.98438120114.9915</v>
      </c>
      <c r="AR1022">
        <f>COUNTIF(AQ$2:AQ1022,AQ1022)</f>
        <v>1</v>
      </c>
    </row>
    <row r="1023" spans="1:44" x14ac:dyDescent="0.25">
      <c r="A1023">
        <v>744</v>
      </c>
      <c r="B1023">
        <v>63</v>
      </c>
      <c r="C1023" s="4">
        <v>44168</v>
      </c>
      <c r="D1023">
        <v>9</v>
      </c>
      <c r="E1023" t="s">
        <v>41</v>
      </c>
      <c r="F1023" t="s">
        <v>52</v>
      </c>
      <c r="G1023" t="s">
        <v>56</v>
      </c>
      <c r="H1023" t="s">
        <v>57</v>
      </c>
      <c r="I1023" s="4">
        <v>43739</v>
      </c>
      <c r="J1023">
        <v>2</v>
      </c>
      <c r="K1023" t="s">
        <v>60</v>
      </c>
      <c r="L1023" s="4">
        <v>43615</v>
      </c>
      <c r="M1023" s="4">
        <v>43830</v>
      </c>
      <c r="N1023">
        <v>1</v>
      </c>
      <c r="O1023" t="s">
        <v>90</v>
      </c>
      <c r="P1023" t="s">
        <v>252</v>
      </c>
      <c r="Q1023">
        <v>1</v>
      </c>
      <c r="R1023" t="s">
        <v>575</v>
      </c>
      <c r="S1023" t="s">
        <v>1133</v>
      </c>
      <c r="T1023" t="s">
        <v>1562</v>
      </c>
      <c r="U1023" t="s">
        <v>69</v>
      </c>
      <c r="V1023" t="s">
        <v>1562</v>
      </c>
      <c r="W1023">
        <v>9.99</v>
      </c>
      <c r="X1023">
        <v>9.99</v>
      </c>
      <c r="Y1023">
        <v>1</v>
      </c>
      <c r="Z1023" t="s">
        <v>645</v>
      </c>
      <c r="AA1023" t="s">
        <v>2347</v>
      </c>
      <c r="AF1023" s="4"/>
      <c r="AG1023" s="4"/>
      <c r="AH1023" t="s">
        <v>90</v>
      </c>
      <c r="AI1023" t="s">
        <v>252</v>
      </c>
      <c r="AJ1023" t="s">
        <v>575</v>
      </c>
      <c r="AK1023" t="s">
        <v>1133</v>
      </c>
      <c r="AL1023" t="s">
        <v>1562</v>
      </c>
      <c r="AM1023" t="s">
        <v>69</v>
      </c>
      <c r="AN1023" t="s">
        <v>1562</v>
      </c>
      <c r="AO1023" t="s">
        <v>645</v>
      </c>
      <c r="AP1023" t="s">
        <v>2347</v>
      </c>
      <c r="AQ1023" t="str">
        <f t="shared" si="16"/>
        <v>74463441689noMale437392Facebook43615438309.999.9961499.9919.9913</v>
      </c>
      <c r="AR1023">
        <f>COUNTIF(AQ$2:AQ1023,AQ1023)</f>
        <v>1</v>
      </c>
    </row>
    <row r="1024" spans="1:44" x14ac:dyDescent="0.25">
      <c r="A1024">
        <v>745</v>
      </c>
      <c r="B1024">
        <v>72</v>
      </c>
      <c r="C1024" s="4">
        <v>44169</v>
      </c>
      <c r="D1024">
        <v>4</v>
      </c>
      <c r="E1024" t="s">
        <v>40</v>
      </c>
      <c r="F1024" t="s">
        <v>51</v>
      </c>
      <c r="G1024" t="s">
        <v>55</v>
      </c>
      <c r="H1024" t="s">
        <v>57</v>
      </c>
      <c r="I1024" s="4">
        <v>44100</v>
      </c>
      <c r="J1024">
        <v>10</v>
      </c>
      <c r="K1024" t="s">
        <v>61</v>
      </c>
      <c r="L1024" s="4">
        <v>44055</v>
      </c>
      <c r="M1024" s="4">
        <v>44196</v>
      </c>
      <c r="N1024">
        <v>1</v>
      </c>
      <c r="O1024" t="s">
        <v>78</v>
      </c>
      <c r="P1024" t="s">
        <v>240</v>
      </c>
      <c r="Q1024">
        <v>1</v>
      </c>
      <c r="R1024" t="s">
        <v>668</v>
      </c>
      <c r="S1024" t="s">
        <v>1212</v>
      </c>
      <c r="T1024" t="s">
        <v>1735</v>
      </c>
      <c r="U1024" t="s">
        <v>69</v>
      </c>
      <c r="V1024" t="s">
        <v>1548</v>
      </c>
      <c r="W1024">
        <v>149.99</v>
      </c>
      <c r="X1024">
        <v>14.99</v>
      </c>
      <c r="Y1024">
        <v>1</v>
      </c>
      <c r="Z1024" t="s">
        <v>393</v>
      </c>
      <c r="AA1024" t="s">
        <v>2345</v>
      </c>
      <c r="AF1024" s="4"/>
      <c r="AG1024" s="4"/>
      <c r="AH1024" t="s">
        <v>78</v>
      </c>
      <c r="AI1024" t="s">
        <v>240</v>
      </c>
      <c r="AJ1024" t="s">
        <v>668</v>
      </c>
      <c r="AK1024" t="s">
        <v>1212</v>
      </c>
      <c r="AL1024" t="s">
        <v>1735</v>
      </c>
      <c r="AM1024" t="s">
        <v>69</v>
      </c>
      <c r="AN1024" t="s">
        <v>1548</v>
      </c>
      <c r="AO1024" t="s">
        <v>393</v>
      </c>
      <c r="AP1024" t="s">
        <v>2345</v>
      </c>
      <c r="AQ1024" t="str">
        <f t="shared" si="16"/>
        <v>74572441694yesMale4410010YouTube4405544196149.9914.998138149.99114.9918</v>
      </c>
      <c r="AR1024">
        <f>COUNTIF(AQ$2:AQ1024,AQ1024)</f>
        <v>1</v>
      </c>
    </row>
    <row r="1025" spans="1:44" x14ac:dyDescent="0.25">
      <c r="A1025">
        <v>746</v>
      </c>
      <c r="B1025">
        <v>186</v>
      </c>
      <c r="C1025" s="4">
        <v>44169</v>
      </c>
      <c r="D1025">
        <v>5</v>
      </c>
      <c r="E1025" t="s">
        <v>36</v>
      </c>
      <c r="F1025" t="s">
        <v>47</v>
      </c>
      <c r="G1025" t="s">
        <v>56</v>
      </c>
      <c r="H1025" t="s">
        <v>58</v>
      </c>
      <c r="I1025" s="4">
        <v>43817</v>
      </c>
      <c r="J1025">
        <v>2</v>
      </c>
      <c r="K1025" t="s">
        <v>60</v>
      </c>
      <c r="L1025" s="4">
        <v>43615</v>
      </c>
      <c r="M1025" s="4">
        <v>43830</v>
      </c>
      <c r="N1025">
        <v>3</v>
      </c>
      <c r="O1025" t="s">
        <v>192</v>
      </c>
      <c r="P1025" t="s">
        <v>354</v>
      </c>
      <c r="Q1025">
        <v>3</v>
      </c>
      <c r="R1025" t="s">
        <v>807</v>
      </c>
      <c r="S1025" t="s">
        <v>1344</v>
      </c>
      <c r="T1025" t="s">
        <v>1860</v>
      </c>
      <c r="U1025" t="s">
        <v>2002</v>
      </c>
      <c r="V1025" t="s">
        <v>2066</v>
      </c>
      <c r="W1025">
        <v>1559.93</v>
      </c>
      <c r="X1025">
        <v>124.94</v>
      </c>
      <c r="Y1025">
        <v>3</v>
      </c>
      <c r="Z1025" t="s">
        <v>2257</v>
      </c>
      <c r="AA1025" t="s">
        <v>2553</v>
      </c>
      <c r="AF1025" s="4"/>
      <c r="AG1025" s="4"/>
      <c r="AH1025" t="s">
        <v>69</v>
      </c>
      <c r="AI1025" t="s">
        <v>231</v>
      </c>
      <c r="AJ1025" t="s">
        <v>565</v>
      </c>
      <c r="AK1025" t="s">
        <v>1125</v>
      </c>
      <c r="AL1025" t="s">
        <v>1648</v>
      </c>
      <c r="AM1025" t="s">
        <v>67</v>
      </c>
      <c r="AN1025" t="s">
        <v>1577</v>
      </c>
      <c r="AO1025" t="s">
        <v>78</v>
      </c>
      <c r="AP1025" t="s">
        <v>2330</v>
      </c>
      <c r="AQ1025" t="str">
        <f t="shared" si="16"/>
        <v>746186441695noFemale438172Facebook43615438301559.93124.941107505324.998</v>
      </c>
      <c r="AR1025">
        <f>COUNTIF(AQ$2:AQ1025,AQ1025)</f>
        <v>1</v>
      </c>
    </row>
    <row r="1026" spans="1:44" x14ac:dyDescent="0.25">
      <c r="A1026">
        <v>746</v>
      </c>
      <c r="B1026">
        <v>186</v>
      </c>
      <c r="C1026" s="4">
        <v>44169</v>
      </c>
      <c r="D1026">
        <v>5</v>
      </c>
      <c r="E1026" t="s">
        <v>36</v>
      </c>
      <c r="F1026" t="s">
        <v>47</v>
      </c>
      <c r="G1026" t="s">
        <v>56</v>
      </c>
      <c r="H1026" t="s">
        <v>58</v>
      </c>
      <c r="I1026" s="4">
        <v>43817</v>
      </c>
      <c r="J1026">
        <v>2</v>
      </c>
      <c r="K1026" t="s">
        <v>60</v>
      </c>
      <c r="L1026" s="4">
        <v>43615</v>
      </c>
      <c r="M1026" s="4">
        <v>43830</v>
      </c>
      <c r="N1026">
        <v>3</v>
      </c>
      <c r="O1026" t="s">
        <v>192</v>
      </c>
      <c r="P1026" t="s">
        <v>354</v>
      </c>
      <c r="Q1026">
        <v>3</v>
      </c>
      <c r="R1026" t="s">
        <v>807</v>
      </c>
      <c r="S1026" t="s">
        <v>1344</v>
      </c>
      <c r="T1026" t="s">
        <v>1860</v>
      </c>
      <c r="U1026" t="s">
        <v>2002</v>
      </c>
      <c r="V1026" t="s">
        <v>2066</v>
      </c>
      <c r="W1026">
        <v>1559.93</v>
      </c>
      <c r="X1026">
        <v>124.94</v>
      </c>
      <c r="Y1026">
        <v>3</v>
      </c>
      <c r="Z1026" t="s">
        <v>2257</v>
      </c>
      <c r="AA1026" t="s">
        <v>2553</v>
      </c>
      <c r="AF1026" s="4"/>
      <c r="AG1026" s="4"/>
      <c r="AH1026" t="s">
        <v>67</v>
      </c>
      <c r="AI1026" t="s">
        <v>229</v>
      </c>
      <c r="AJ1026" t="s">
        <v>626</v>
      </c>
      <c r="AK1026" t="s">
        <v>1176</v>
      </c>
      <c r="AL1026" t="s">
        <v>1701</v>
      </c>
      <c r="AM1026" t="s">
        <v>80</v>
      </c>
      <c r="AN1026" t="s">
        <v>1548</v>
      </c>
      <c r="AO1026" t="s">
        <v>90</v>
      </c>
      <c r="AP1026" t="s">
        <v>2328</v>
      </c>
      <c r="AQ1026" t="str">
        <f t="shared" si="16"/>
        <v>746186441695noFemale438172Facebook43615438301559.93124.9437910.99214.996</v>
      </c>
      <c r="AR1026">
        <f>COUNTIF(AQ$2:AQ1026,AQ1026)</f>
        <v>1</v>
      </c>
    </row>
    <row r="1027" spans="1:44" x14ac:dyDescent="0.25">
      <c r="A1027">
        <v>746</v>
      </c>
      <c r="B1027">
        <v>186</v>
      </c>
      <c r="C1027" s="4">
        <v>44169</v>
      </c>
      <c r="D1027">
        <v>5</v>
      </c>
      <c r="E1027" t="s">
        <v>36</v>
      </c>
      <c r="F1027" t="s">
        <v>47</v>
      </c>
      <c r="G1027" t="s">
        <v>56</v>
      </c>
      <c r="H1027" t="s">
        <v>58</v>
      </c>
      <c r="I1027" s="4">
        <v>43817</v>
      </c>
      <c r="J1027">
        <v>2</v>
      </c>
      <c r="K1027" t="s">
        <v>60</v>
      </c>
      <c r="L1027" s="4">
        <v>43615</v>
      </c>
      <c r="M1027" s="4">
        <v>43830</v>
      </c>
      <c r="N1027">
        <v>3</v>
      </c>
      <c r="O1027" t="s">
        <v>192</v>
      </c>
      <c r="P1027" t="s">
        <v>354</v>
      </c>
      <c r="Q1027">
        <v>3</v>
      </c>
      <c r="R1027" t="s">
        <v>807</v>
      </c>
      <c r="S1027" t="s">
        <v>1344</v>
      </c>
      <c r="T1027" t="s">
        <v>1860</v>
      </c>
      <c r="U1027" t="s">
        <v>2002</v>
      </c>
      <c r="V1027" t="s">
        <v>2066</v>
      </c>
      <c r="W1027">
        <v>1559.93</v>
      </c>
      <c r="X1027">
        <v>124.94</v>
      </c>
      <c r="Y1027">
        <v>3</v>
      </c>
      <c r="Z1027" t="s">
        <v>2257</v>
      </c>
      <c r="AA1027" t="s">
        <v>2553</v>
      </c>
      <c r="AF1027" s="4"/>
      <c r="AG1027" s="4"/>
      <c r="AH1027" t="s">
        <v>70</v>
      </c>
      <c r="AI1027" t="s">
        <v>232</v>
      </c>
      <c r="AJ1027" t="s">
        <v>440</v>
      </c>
      <c r="AK1027" t="s">
        <v>1002</v>
      </c>
      <c r="AL1027" t="s">
        <v>1534</v>
      </c>
      <c r="AM1027" t="s">
        <v>69</v>
      </c>
      <c r="AN1027" t="s">
        <v>1517</v>
      </c>
      <c r="AO1027" t="s">
        <v>432</v>
      </c>
      <c r="AP1027" t="s">
        <v>2331</v>
      </c>
      <c r="AQ1027" t="str">
        <f t="shared" si="16"/>
        <v>746186441695noFemale438172Facebook43615438301559.93124.94517022.95119.9921</v>
      </c>
      <c r="AR1027">
        <f>COUNTIF(AQ$2:AQ1027,AQ1027)</f>
        <v>1</v>
      </c>
    </row>
    <row r="1028" spans="1:44" x14ac:dyDescent="0.25">
      <c r="A1028">
        <v>747</v>
      </c>
      <c r="B1028">
        <v>477</v>
      </c>
      <c r="C1028" s="4">
        <v>44169</v>
      </c>
      <c r="D1028">
        <v>1</v>
      </c>
      <c r="E1028" t="s">
        <v>39</v>
      </c>
      <c r="F1028" t="s">
        <v>50</v>
      </c>
      <c r="G1028" t="s">
        <v>55</v>
      </c>
      <c r="H1028" t="s">
        <v>57</v>
      </c>
      <c r="I1028" s="4">
        <v>44012</v>
      </c>
      <c r="J1028">
        <v>9</v>
      </c>
      <c r="K1028" t="s">
        <v>59</v>
      </c>
      <c r="L1028" s="4">
        <v>43952</v>
      </c>
      <c r="M1028" s="4">
        <v>44075</v>
      </c>
      <c r="N1028">
        <v>1</v>
      </c>
      <c r="O1028" t="s">
        <v>70</v>
      </c>
      <c r="P1028" t="s">
        <v>232</v>
      </c>
      <c r="Q1028">
        <v>1</v>
      </c>
      <c r="R1028" t="s">
        <v>475</v>
      </c>
      <c r="S1028" t="s">
        <v>1038</v>
      </c>
      <c r="T1028" t="s">
        <v>1527</v>
      </c>
      <c r="U1028" t="s">
        <v>69</v>
      </c>
      <c r="V1028" t="s">
        <v>1548</v>
      </c>
      <c r="W1028">
        <v>36.99</v>
      </c>
      <c r="X1028">
        <v>14.99</v>
      </c>
      <c r="Y1028">
        <v>1</v>
      </c>
      <c r="Z1028" t="s">
        <v>673</v>
      </c>
      <c r="AA1028" t="s">
        <v>2348</v>
      </c>
      <c r="AF1028" s="4"/>
      <c r="AG1028" s="4"/>
      <c r="AH1028" t="s">
        <v>70</v>
      </c>
      <c r="AI1028" t="s">
        <v>232</v>
      </c>
      <c r="AJ1028" t="s">
        <v>475</v>
      </c>
      <c r="AK1028" t="s">
        <v>1038</v>
      </c>
      <c r="AL1028" t="s">
        <v>1527</v>
      </c>
      <c r="AM1028" t="s">
        <v>69</v>
      </c>
      <c r="AN1028" t="s">
        <v>1548</v>
      </c>
      <c r="AO1028" t="s">
        <v>673</v>
      </c>
      <c r="AP1028" t="s">
        <v>2348</v>
      </c>
      <c r="AQ1028" t="str">
        <f t="shared" si="16"/>
        <v>747477441691yesMale440129Google Ads439524407536.9914.99515336.99114.9912</v>
      </c>
      <c r="AR1028">
        <f>COUNTIF(AQ$2:AQ1028,AQ1028)</f>
        <v>1</v>
      </c>
    </row>
    <row r="1029" spans="1:44" x14ac:dyDescent="0.25">
      <c r="A1029">
        <v>748</v>
      </c>
      <c r="B1029">
        <v>91</v>
      </c>
      <c r="C1029" s="4">
        <v>44170</v>
      </c>
      <c r="D1029">
        <v>2</v>
      </c>
      <c r="E1029" t="s">
        <v>38</v>
      </c>
      <c r="F1029" t="s">
        <v>49</v>
      </c>
      <c r="G1029" t="s">
        <v>55</v>
      </c>
      <c r="H1029" t="s">
        <v>58</v>
      </c>
      <c r="I1029" s="4">
        <v>44076</v>
      </c>
      <c r="J1029">
        <v>10</v>
      </c>
      <c r="K1029" t="s">
        <v>61</v>
      </c>
      <c r="L1029" s="4">
        <v>44055</v>
      </c>
      <c r="M1029" s="4">
        <v>44196</v>
      </c>
      <c r="N1029">
        <v>1</v>
      </c>
      <c r="O1029" t="s">
        <v>69</v>
      </c>
      <c r="P1029" t="s">
        <v>231</v>
      </c>
      <c r="Q1029">
        <v>1</v>
      </c>
      <c r="R1029" t="s">
        <v>646</v>
      </c>
      <c r="S1029" t="s">
        <v>987</v>
      </c>
      <c r="T1029" t="s">
        <v>492</v>
      </c>
      <c r="U1029" t="s">
        <v>69</v>
      </c>
      <c r="V1029" t="s">
        <v>1577</v>
      </c>
      <c r="W1029">
        <v>135</v>
      </c>
      <c r="X1029">
        <v>24.99</v>
      </c>
      <c r="Y1029">
        <v>1</v>
      </c>
      <c r="Z1029" t="s">
        <v>69</v>
      </c>
      <c r="AA1029" t="s">
        <v>2360</v>
      </c>
      <c r="AF1029" s="4"/>
      <c r="AG1029" s="4"/>
      <c r="AH1029" t="s">
        <v>69</v>
      </c>
      <c r="AI1029" t="s">
        <v>231</v>
      </c>
      <c r="AJ1029" t="s">
        <v>646</v>
      </c>
      <c r="AK1029" t="s">
        <v>987</v>
      </c>
      <c r="AL1029" t="s">
        <v>492</v>
      </c>
      <c r="AM1029" t="s">
        <v>69</v>
      </c>
      <c r="AN1029" t="s">
        <v>1577</v>
      </c>
      <c r="AO1029" t="s">
        <v>69</v>
      </c>
      <c r="AP1029" t="s">
        <v>2360</v>
      </c>
      <c r="AQ1029" t="str">
        <f t="shared" si="16"/>
        <v>74891441702yesFemale4407610YouTube440554419613524.991124135124.991</v>
      </c>
      <c r="AR1029">
        <f>COUNTIF(AQ$2:AQ1029,AQ1029)</f>
        <v>1</v>
      </c>
    </row>
    <row r="1030" spans="1:44" x14ac:dyDescent="0.25">
      <c r="A1030">
        <v>749</v>
      </c>
      <c r="B1030">
        <v>192</v>
      </c>
      <c r="C1030" s="4">
        <v>44170</v>
      </c>
      <c r="D1030">
        <v>11</v>
      </c>
      <c r="E1030" t="s">
        <v>37</v>
      </c>
      <c r="F1030" t="s">
        <v>48</v>
      </c>
      <c r="G1030" t="s">
        <v>55</v>
      </c>
      <c r="H1030" t="s">
        <v>58</v>
      </c>
      <c r="I1030" s="4">
        <v>43830</v>
      </c>
      <c r="J1030">
        <v>2</v>
      </c>
      <c r="K1030" t="s">
        <v>60</v>
      </c>
      <c r="L1030" s="4">
        <v>43615</v>
      </c>
      <c r="M1030" s="4">
        <v>43830</v>
      </c>
      <c r="N1030">
        <v>1</v>
      </c>
      <c r="O1030" t="s">
        <v>79</v>
      </c>
      <c r="P1030" t="s">
        <v>241</v>
      </c>
      <c r="Q1030">
        <v>1</v>
      </c>
      <c r="R1030" t="s">
        <v>86</v>
      </c>
      <c r="S1030" t="s">
        <v>1044</v>
      </c>
      <c r="T1030" t="s">
        <v>1572</v>
      </c>
      <c r="U1030" t="s">
        <v>67</v>
      </c>
      <c r="V1030" t="s">
        <v>1548</v>
      </c>
      <c r="W1030">
        <v>194.97</v>
      </c>
      <c r="X1030">
        <v>44.97</v>
      </c>
      <c r="Y1030">
        <v>1</v>
      </c>
      <c r="Z1030" t="s">
        <v>86</v>
      </c>
      <c r="AA1030" t="s">
        <v>2350</v>
      </c>
      <c r="AF1030" s="4"/>
      <c r="AG1030" s="4"/>
      <c r="AH1030" t="s">
        <v>79</v>
      </c>
      <c r="AI1030" t="s">
        <v>241</v>
      </c>
      <c r="AJ1030" t="s">
        <v>86</v>
      </c>
      <c r="AK1030" t="s">
        <v>1044</v>
      </c>
      <c r="AL1030" t="s">
        <v>1572</v>
      </c>
      <c r="AM1030" t="s">
        <v>67</v>
      </c>
      <c r="AN1030" t="s">
        <v>1548</v>
      </c>
      <c r="AO1030" t="s">
        <v>86</v>
      </c>
      <c r="AP1030" t="s">
        <v>2350</v>
      </c>
      <c r="AQ1030" t="str">
        <f t="shared" si="16"/>
        <v>7491924417011yesFemale438302Facebook4361543830194.9744.974764.99314.997</v>
      </c>
      <c r="AR1030">
        <f>COUNTIF(AQ$2:AQ1030,AQ1030)</f>
        <v>1</v>
      </c>
    </row>
    <row r="1031" spans="1:44" x14ac:dyDescent="0.25">
      <c r="A1031">
        <v>750</v>
      </c>
      <c r="B1031">
        <v>9</v>
      </c>
      <c r="C1031" s="4">
        <v>44171</v>
      </c>
      <c r="D1031">
        <v>7</v>
      </c>
      <c r="E1031" t="s">
        <v>35</v>
      </c>
      <c r="F1031" t="s">
        <v>46</v>
      </c>
      <c r="G1031" t="s">
        <v>55</v>
      </c>
      <c r="H1031" t="s">
        <v>57</v>
      </c>
      <c r="I1031" s="4">
        <v>43581</v>
      </c>
      <c r="J1031">
        <v>2</v>
      </c>
      <c r="L1031" s="4"/>
      <c r="M1031" s="4"/>
      <c r="N1031">
        <v>1</v>
      </c>
      <c r="O1031" t="s">
        <v>70</v>
      </c>
      <c r="P1031" t="s">
        <v>232</v>
      </c>
      <c r="Q1031">
        <v>1</v>
      </c>
      <c r="R1031" t="s">
        <v>512</v>
      </c>
      <c r="S1031" t="s">
        <v>1075</v>
      </c>
      <c r="T1031" t="s">
        <v>1602</v>
      </c>
      <c r="U1031" t="s">
        <v>80</v>
      </c>
      <c r="V1031" t="s">
        <v>1517</v>
      </c>
      <c r="W1031">
        <v>65.92</v>
      </c>
      <c r="X1031">
        <v>39.979999999999997</v>
      </c>
      <c r="Y1031">
        <v>1</v>
      </c>
      <c r="Z1031" t="s">
        <v>673</v>
      </c>
      <c r="AA1031" t="s">
        <v>2348</v>
      </c>
      <c r="AF1031" s="4"/>
      <c r="AG1031" s="4"/>
      <c r="AH1031" t="s">
        <v>70</v>
      </c>
      <c r="AI1031" t="s">
        <v>232</v>
      </c>
      <c r="AJ1031" t="s">
        <v>512</v>
      </c>
      <c r="AK1031" t="s">
        <v>1075</v>
      </c>
      <c r="AL1031" t="s">
        <v>1602</v>
      </c>
      <c r="AM1031" t="s">
        <v>80</v>
      </c>
      <c r="AN1031" t="s">
        <v>1517</v>
      </c>
      <c r="AO1031" t="s">
        <v>673</v>
      </c>
      <c r="AP1031" t="s">
        <v>2348</v>
      </c>
      <c r="AQ1031" t="str">
        <f t="shared" si="16"/>
        <v>7509441717yesMale43581265.9239.9856332.96219.9912</v>
      </c>
      <c r="AR1031">
        <f>COUNTIF(AQ$2:AQ1031,AQ1031)</f>
        <v>1</v>
      </c>
    </row>
    <row r="1032" spans="1:44" x14ac:dyDescent="0.25">
      <c r="A1032">
        <v>751</v>
      </c>
      <c r="B1032">
        <v>130</v>
      </c>
      <c r="C1032" s="4">
        <v>44171</v>
      </c>
      <c r="D1032">
        <v>9</v>
      </c>
      <c r="E1032" t="s">
        <v>41</v>
      </c>
      <c r="F1032" t="s">
        <v>52</v>
      </c>
      <c r="G1032" t="s">
        <v>56</v>
      </c>
      <c r="H1032" t="s">
        <v>57</v>
      </c>
      <c r="I1032" s="4">
        <v>43994</v>
      </c>
      <c r="J1032">
        <v>7</v>
      </c>
      <c r="K1032" t="s">
        <v>61</v>
      </c>
      <c r="L1032" s="4">
        <v>43915</v>
      </c>
      <c r="M1032" s="4">
        <v>44012</v>
      </c>
      <c r="N1032">
        <v>1</v>
      </c>
      <c r="O1032" t="s">
        <v>90</v>
      </c>
      <c r="P1032" t="s">
        <v>252</v>
      </c>
      <c r="Q1032">
        <v>1</v>
      </c>
      <c r="R1032" t="s">
        <v>431</v>
      </c>
      <c r="S1032" t="s">
        <v>994</v>
      </c>
      <c r="T1032" t="s">
        <v>1526</v>
      </c>
      <c r="U1032" t="s">
        <v>67</v>
      </c>
      <c r="V1032" t="s">
        <v>1562</v>
      </c>
      <c r="W1032">
        <v>104.97</v>
      </c>
      <c r="X1032">
        <v>29.97</v>
      </c>
      <c r="Y1032">
        <v>1</v>
      </c>
      <c r="Z1032" t="s">
        <v>410</v>
      </c>
      <c r="AA1032" t="s">
        <v>2359</v>
      </c>
      <c r="AF1032" s="4"/>
      <c r="AG1032" s="4"/>
      <c r="AH1032" t="s">
        <v>90</v>
      </c>
      <c r="AI1032" t="s">
        <v>252</v>
      </c>
      <c r="AJ1032" t="s">
        <v>431</v>
      </c>
      <c r="AK1032" t="s">
        <v>994</v>
      </c>
      <c r="AL1032" t="s">
        <v>1526</v>
      </c>
      <c r="AM1032" t="s">
        <v>67</v>
      </c>
      <c r="AN1032" t="s">
        <v>1562</v>
      </c>
      <c r="AO1032" t="s">
        <v>410</v>
      </c>
      <c r="AP1032" t="s">
        <v>2359</v>
      </c>
      <c r="AQ1032" t="str">
        <f t="shared" si="16"/>
        <v>751130441719noMale439947YouTube4391544012104.9729.9762434.9939.9920</v>
      </c>
      <c r="AR1032">
        <f>COUNTIF(AQ$2:AQ1032,AQ1032)</f>
        <v>1</v>
      </c>
    </row>
    <row r="1033" spans="1:44" x14ac:dyDescent="0.25">
      <c r="A1033">
        <v>752</v>
      </c>
      <c r="B1033">
        <v>175</v>
      </c>
      <c r="C1033" s="4">
        <v>44171</v>
      </c>
      <c r="D1033">
        <v>1</v>
      </c>
      <c r="E1033" t="s">
        <v>39</v>
      </c>
      <c r="F1033" t="s">
        <v>50</v>
      </c>
      <c r="G1033" t="s">
        <v>56</v>
      </c>
      <c r="H1033" t="s">
        <v>58</v>
      </c>
      <c r="I1033" s="4">
        <v>43604</v>
      </c>
      <c r="J1033">
        <v>2</v>
      </c>
      <c r="L1033" s="4"/>
      <c r="M1033" s="4"/>
      <c r="N1033">
        <v>1</v>
      </c>
      <c r="O1033" t="s">
        <v>80</v>
      </c>
      <c r="P1033" t="s">
        <v>242</v>
      </c>
      <c r="Q1033">
        <v>1</v>
      </c>
      <c r="R1033" t="s">
        <v>84</v>
      </c>
      <c r="S1033" t="s">
        <v>990</v>
      </c>
      <c r="T1033" t="s">
        <v>1523</v>
      </c>
      <c r="U1033" t="s">
        <v>80</v>
      </c>
      <c r="V1033" t="s">
        <v>1562</v>
      </c>
      <c r="W1033">
        <v>20.98</v>
      </c>
      <c r="X1033">
        <v>19.98</v>
      </c>
      <c r="Y1033">
        <v>1</v>
      </c>
      <c r="Z1033" t="s">
        <v>79</v>
      </c>
      <c r="AA1033" t="s">
        <v>2349</v>
      </c>
      <c r="AF1033" s="4"/>
      <c r="AG1033" s="4"/>
      <c r="AH1033" t="s">
        <v>80</v>
      </c>
      <c r="AI1033" t="s">
        <v>242</v>
      </c>
      <c r="AJ1033" t="s">
        <v>84</v>
      </c>
      <c r="AK1033" t="s">
        <v>990</v>
      </c>
      <c r="AL1033" t="s">
        <v>1523</v>
      </c>
      <c r="AM1033" t="s">
        <v>80</v>
      </c>
      <c r="AN1033" t="s">
        <v>1562</v>
      </c>
      <c r="AO1033" t="s">
        <v>79</v>
      </c>
      <c r="AP1033" t="s">
        <v>2349</v>
      </c>
      <c r="AQ1033" t="str">
        <f t="shared" si="16"/>
        <v>752175441711noFemale43604220.9819.982910.4929.994</v>
      </c>
      <c r="AR1033">
        <f>COUNTIF(AQ$2:AQ1033,AQ1033)</f>
        <v>1</v>
      </c>
    </row>
    <row r="1034" spans="1:44" x14ac:dyDescent="0.25">
      <c r="A1034">
        <v>753</v>
      </c>
      <c r="B1034">
        <v>231</v>
      </c>
      <c r="C1034" s="4">
        <v>44171</v>
      </c>
      <c r="D1034">
        <v>6</v>
      </c>
      <c r="E1034" t="s">
        <v>33</v>
      </c>
      <c r="F1034" t="s">
        <v>44</v>
      </c>
      <c r="G1034" t="s">
        <v>55</v>
      </c>
      <c r="H1034" t="s">
        <v>57</v>
      </c>
      <c r="I1034" s="4">
        <v>44025</v>
      </c>
      <c r="J1034">
        <v>9</v>
      </c>
      <c r="K1034" t="s">
        <v>59</v>
      </c>
      <c r="L1034" s="4">
        <v>43952</v>
      </c>
      <c r="M1034" s="4">
        <v>44075</v>
      </c>
      <c r="N1034">
        <v>2</v>
      </c>
      <c r="O1034" t="s">
        <v>103</v>
      </c>
      <c r="P1034" t="s">
        <v>265</v>
      </c>
      <c r="Q1034">
        <v>2</v>
      </c>
      <c r="R1034" t="s">
        <v>808</v>
      </c>
      <c r="S1034" t="s">
        <v>1345</v>
      </c>
      <c r="T1034" t="s">
        <v>1861</v>
      </c>
      <c r="U1034" t="s">
        <v>88</v>
      </c>
      <c r="V1034" t="s">
        <v>2037</v>
      </c>
      <c r="W1034">
        <v>1899.96</v>
      </c>
      <c r="X1034">
        <v>79.959999999999994</v>
      </c>
      <c r="Y1034">
        <v>2</v>
      </c>
      <c r="Z1034" t="s">
        <v>2152</v>
      </c>
      <c r="AA1034" t="s">
        <v>2432</v>
      </c>
      <c r="AF1034" s="4"/>
      <c r="AG1034" s="4"/>
      <c r="AH1034" t="s">
        <v>69</v>
      </c>
      <c r="AI1034" t="s">
        <v>231</v>
      </c>
      <c r="AJ1034" t="s">
        <v>428</v>
      </c>
      <c r="AK1034" t="s">
        <v>991</v>
      </c>
      <c r="AL1034" t="s">
        <v>1524</v>
      </c>
      <c r="AM1034" t="s">
        <v>80</v>
      </c>
      <c r="AN1034" t="s">
        <v>1577</v>
      </c>
      <c r="AO1034" t="s">
        <v>69</v>
      </c>
      <c r="AP1034" t="s">
        <v>2360</v>
      </c>
      <c r="AQ1034" t="str">
        <f t="shared" si="16"/>
        <v>753231441716yesMale440259Google Ads43952440751899.9679.961151929.99224.991</v>
      </c>
      <c r="AR1034">
        <f>COUNTIF(AQ$2:AQ1034,AQ1034)</f>
        <v>1</v>
      </c>
    </row>
    <row r="1035" spans="1:44" x14ac:dyDescent="0.25">
      <c r="A1035">
        <v>753</v>
      </c>
      <c r="B1035">
        <v>231</v>
      </c>
      <c r="C1035" s="4">
        <v>44171</v>
      </c>
      <c r="D1035">
        <v>6</v>
      </c>
      <c r="E1035" t="s">
        <v>33</v>
      </c>
      <c r="F1035" t="s">
        <v>44</v>
      </c>
      <c r="G1035" t="s">
        <v>55</v>
      </c>
      <c r="H1035" t="s">
        <v>57</v>
      </c>
      <c r="I1035" s="4">
        <v>44025</v>
      </c>
      <c r="J1035">
        <v>9</v>
      </c>
      <c r="K1035" t="s">
        <v>59</v>
      </c>
      <c r="L1035" s="4">
        <v>43952</v>
      </c>
      <c r="M1035" s="4">
        <v>44075</v>
      </c>
      <c r="N1035">
        <v>2</v>
      </c>
      <c r="O1035" t="s">
        <v>103</v>
      </c>
      <c r="P1035" t="s">
        <v>265</v>
      </c>
      <c r="Q1035">
        <v>2</v>
      </c>
      <c r="R1035" t="s">
        <v>808</v>
      </c>
      <c r="S1035" t="s">
        <v>1345</v>
      </c>
      <c r="T1035" t="s">
        <v>1861</v>
      </c>
      <c r="U1035" t="s">
        <v>88</v>
      </c>
      <c r="V1035" t="s">
        <v>2037</v>
      </c>
      <c r="W1035">
        <v>1899.96</v>
      </c>
      <c r="X1035">
        <v>79.959999999999994</v>
      </c>
      <c r="Y1035">
        <v>2</v>
      </c>
      <c r="Z1035" t="s">
        <v>2152</v>
      </c>
      <c r="AA1035" t="s">
        <v>2432</v>
      </c>
      <c r="AF1035" s="4"/>
      <c r="AG1035" s="4"/>
      <c r="AH1035" t="s">
        <v>67</v>
      </c>
      <c r="AI1035" t="s">
        <v>229</v>
      </c>
      <c r="AJ1035" t="s">
        <v>573</v>
      </c>
      <c r="AK1035" t="s">
        <v>1131</v>
      </c>
      <c r="AL1035" t="s">
        <v>1517</v>
      </c>
      <c r="AM1035" t="s">
        <v>80</v>
      </c>
      <c r="AN1035" t="s">
        <v>1548</v>
      </c>
      <c r="AO1035" t="s">
        <v>872</v>
      </c>
      <c r="AP1035" t="s">
        <v>2388</v>
      </c>
      <c r="AQ1035" t="str">
        <f t="shared" si="16"/>
        <v>753231441716yesMale440259Google Ads43952440751899.9679.9634619.99214.9919</v>
      </c>
      <c r="AR1035">
        <f>COUNTIF(AQ$2:AQ1035,AQ1035)</f>
        <v>1</v>
      </c>
    </row>
    <row r="1036" spans="1:44" x14ac:dyDescent="0.25">
      <c r="A1036">
        <v>754</v>
      </c>
      <c r="B1036">
        <v>88</v>
      </c>
      <c r="C1036" s="4">
        <v>44172</v>
      </c>
      <c r="D1036">
        <v>3</v>
      </c>
      <c r="E1036" t="s">
        <v>34</v>
      </c>
      <c r="F1036" t="s">
        <v>45</v>
      </c>
      <c r="G1036" t="s">
        <v>56</v>
      </c>
      <c r="H1036" t="s">
        <v>58</v>
      </c>
      <c r="I1036" s="4">
        <v>44046</v>
      </c>
      <c r="J1036">
        <v>8</v>
      </c>
      <c r="K1036" t="s">
        <v>60</v>
      </c>
      <c r="L1036" s="4">
        <v>44000</v>
      </c>
      <c r="M1036" s="4">
        <v>44073</v>
      </c>
      <c r="N1036">
        <v>1</v>
      </c>
      <c r="O1036" t="s">
        <v>84</v>
      </c>
      <c r="P1036" t="s">
        <v>246</v>
      </c>
      <c r="Q1036">
        <v>1</v>
      </c>
      <c r="R1036" t="s">
        <v>543</v>
      </c>
      <c r="S1036" t="s">
        <v>1104</v>
      </c>
      <c r="T1036" t="s">
        <v>1631</v>
      </c>
      <c r="U1036" t="s">
        <v>67</v>
      </c>
      <c r="V1036" t="s">
        <v>1548</v>
      </c>
      <c r="W1036">
        <v>86.97</v>
      </c>
      <c r="X1036">
        <v>44.97</v>
      </c>
      <c r="Y1036">
        <v>1</v>
      </c>
      <c r="Z1036" t="s">
        <v>86</v>
      </c>
      <c r="AA1036" t="s">
        <v>2350</v>
      </c>
      <c r="AF1036" s="4"/>
      <c r="AG1036" s="4"/>
      <c r="AH1036" t="s">
        <v>84</v>
      </c>
      <c r="AI1036" t="s">
        <v>246</v>
      </c>
      <c r="AJ1036" t="s">
        <v>543</v>
      </c>
      <c r="AK1036" t="s">
        <v>1104</v>
      </c>
      <c r="AL1036" t="s">
        <v>1631</v>
      </c>
      <c r="AM1036" t="s">
        <v>67</v>
      </c>
      <c r="AN1036" t="s">
        <v>1548</v>
      </c>
      <c r="AO1036" t="s">
        <v>86</v>
      </c>
      <c r="AP1036" t="s">
        <v>2350</v>
      </c>
      <c r="AQ1036" t="str">
        <f t="shared" si="16"/>
        <v>75488441723noFemale440468Facebook440004407386.9744.97915728.99314.997</v>
      </c>
      <c r="AR1036">
        <f>COUNTIF(AQ$2:AQ1036,AQ1036)</f>
        <v>1</v>
      </c>
    </row>
    <row r="1037" spans="1:44" x14ac:dyDescent="0.25">
      <c r="A1037">
        <v>755</v>
      </c>
      <c r="B1037">
        <v>98</v>
      </c>
      <c r="C1037" s="4">
        <v>44172</v>
      </c>
      <c r="D1037">
        <v>3</v>
      </c>
      <c r="E1037" t="s">
        <v>34</v>
      </c>
      <c r="F1037" t="s">
        <v>45</v>
      </c>
      <c r="G1037" t="s">
        <v>55</v>
      </c>
      <c r="H1037" t="s">
        <v>58</v>
      </c>
      <c r="I1037" s="4">
        <v>43912</v>
      </c>
      <c r="J1037">
        <v>5</v>
      </c>
      <c r="K1037" t="s">
        <v>60</v>
      </c>
      <c r="L1037" s="4">
        <v>43831</v>
      </c>
      <c r="M1037" s="4">
        <v>43921</v>
      </c>
      <c r="N1037">
        <v>2</v>
      </c>
      <c r="O1037" t="s">
        <v>102</v>
      </c>
      <c r="P1037" t="s">
        <v>264</v>
      </c>
      <c r="Q1037">
        <v>2</v>
      </c>
      <c r="R1037" t="s">
        <v>809</v>
      </c>
      <c r="S1037" t="s">
        <v>1346</v>
      </c>
      <c r="T1037" t="s">
        <v>1862</v>
      </c>
      <c r="U1037" t="s">
        <v>109</v>
      </c>
      <c r="V1037" t="s">
        <v>1869</v>
      </c>
      <c r="W1037">
        <v>18.989999999999998</v>
      </c>
      <c r="X1037">
        <v>59.96</v>
      </c>
      <c r="Y1037">
        <v>2</v>
      </c>
      <c r="Z1037" t="s">
        <v>2107</v>
      </c>
      <c r="AA1037" t="s">
        <v>2378</v>
      </c>
      <c r="AF1037" s="4"/>
      <c r="AG1037" s="4"/>
      <c r="AH1037" t="s">
        <v>78</v>
      </c>
      <c r="AI1037" t="s">
        <v>240</v>
      </c>
      <c r="AJ1037" t="s">
        <v>610</v>
      </c>
      <c r="AK1037" t="s">
        <v>1162</v>
      </c>
      <c r="AL1037" t="s">
        <v>67</v>
      </c>
      <c r="AM1037" t="s">
        <v>67</v>
      </c>
      <c r="AN1037" t="s">
        <v>1548</v>
      </c>
      <c r="AO1037" t="s">
        <v>393</v>
      </c>
      <c r="AP1037" t="s">
        <v>2345</v>
      </c>
      <c r="AQ1037" t="str">
        <f t="shared" si="16"/>
        <v>75598441723yesFemale439125Facebook438314392118.9959.9681013314.9918</v>
      </c>
      <c r="AR1037">
        <f>COUNTIF(AQ$2:AQ1037,AQ1037)</f>
        <v>1</v>
      </c>
    </row>
    <row r="1038" spans="1:44" x14ac:dyDescent="0.25">
      <c r="A1038">
        <v>755</v>
      </c>
      <c r="B1038">
        <v>98</v>
      </c>
      <c r="C1038" s="4">
        <v>44172</v>
      </c>
      <c r="D1038">
        <v>3</v>
      </c>
      <c r="E1038" t="s">
        <v>34</v>
      </c>
      <c r="F1038" t="s">
        <v>45</v>
      </c>
      <c r="G1038" t="s">
        <v>55</v>
      </c>
      <c r="H1038" t="s">
        <v>58</v>
      </c>
      <c r="I1038" s="4">
        <v>43912</v>
      </c>
      <c r="J1038">
        <v>5</v>
      </c>
      <c r="K1038" t="s">
        <v>60</v>
      </c>
      <c r="L1038" s="4">
        <v>43831</v>
      </c>
      <c r="M1038" s="4">
        <v>43921</v>
      </c>
      <c r="N1038">
        <v>2</v>
      </c>
      <c r="O1038" t="s">
        <v>102</v>
      </c>
      <c r="P1038" t="s">
        <v>264</v>
      </c>
      <c r="Q1038">
        <v>2</v>
      </c>
      <c r="R1038" t="s">
        <v>809</v>
      </c>
      <c r="S1038" t="s">
        <v>1346</v>
      </c>
      <c r="T1038" t="s">
        <v>1862</v>
      </c>
      <c r="U1038" t="s">
        <v>109</v>
      </c>
      <c r="V1038" t="s">
        <v>1869</v>
      </c>
      <c r="W1038">
        <v>18.989999999999998</v>
      </c>
      <c r="X1038">
        <v>59.96</v>
      </c>
      <c r="Y1038">
        <v>2</v>
      </c>
      <c r="Z1038" t="s">
        <v>2107</v>
      </c>
      <c r="AA1038" t="s">
        <v>2378</v>
      </c>
      <c r="AF1038" s="4"/>
      <c r="AG1038" s="4"/>
      <c r="AH1038" t="s">
        <v>80</v>
      </c>
      <c r="AI1038" t="s">
        <v>242</v>
      </c>
      <c r="AJ1038" t="s">
        <v>469</v>
      </c>
      <c r="AK1038" t="s">
        <v>1032</v>
      </c>
      <c r="AL1038" t="s">
        <v>1562</v>
      </c>
      <c r="AM1038" t="s">
        <v>69</v>
      </c>
      <c r="AN1038" t="s">
        <v>1548</v>
      </c>
      <c r="AO1038" t="s">
        <v>70</v>
      </c>
      <c r="AP1038" t="s">
        <v>2341</v>
      </c>
      <c r="AQ1038" t="str">
        <f t="shared" si="16"/>
        <v>75598441723yesFemale439125Facebook438314392118.9959.962239.99114.995</v>
      </c>
      <c r="AR1038">
        <f>COUNTIF(AQ$2:AQ1038,AQ1038)</f>
        <v>1</v>
      </c>
    </row>
    <row r="1039" spans="1:44" x14ac:dyDescent="0.25">
      <c r="A1039">
        <v>756</v>
      </c>
      <c r="B1039">
        <v>22</v>
      </c>
      <c r="C1039" s="4">
        <v>44173</v>
      </c>
      <c r="D1039">
        <v>2</v>
      </c>
      <c r="E1039" t="s">
        <v>38</v>
      </c>
      <c r="F1039" t="s">
        <v>49</v>
      </c>
      <c r="G1039" t="s">
        <v>56</v>
      </c>
      <c r="H1039" t="s">
        <v>57</v>
      </c>
      <c r="I1039" s="4">
        <v>43967</v>
      </c>
      <c r="J1039">
        <v>9</v>
      </c>
      <c r="K1039" t="s">
        <v>59</v>
      </c>
      <c r="L1039" s="4">
        <v>43952</v>
      </c>
      <c r="M1039" s="4">
        <v>44075</v>
      </c>
      <c r="N1039">
        <v>1</v>
      </c>
      <c r="O1039" t="s">
        <v>69</v>
      </c>
      <c r="P1039" t="s">
        <v>231</v>
      </c>
      <c r="Q1039">
        <v>1</v>
      </c>
      <c r="R1039" t="s">
        <v>78</v>
      </c>
      <c r="S1039" t="s">
        <v>1238</v>
      </c>
      <c r="T1039" t="s">
        <v>1533</v>
      </c>
      <c r="U1039" t="s">
        <v>69</v>
      </c>
      <c r="V1039" t="s">
        <v>1577</v>
      </c>
      <c r="W1039">
        <v>59.99</v>
      </c>
      <c r="X1039">
        <v>24.99</v>
      </c>
      <c r="Y1039">
        <v>1</v>
      </c>
      <c r="Z1039" t="s">
        <v>69</v>
      </c>
      <c r="AA1039" t="s">
        <v>2360</v>
      </c>
      <c r="AF1039" s="4"/>
      <c r="AG1039" s="4"/>
      <c r="AH1039" t="s">
        <v>69</v>
      </c>
      <c r="AI1039" t="s">
        <v>231</v>
      </c>
      <c r="AJ1039" t="s">
        <v>78</v>
      </c>
      <c r="AK1039" t="s">
        <v>1238</v>
      </c>
      <c r="AL1039" t="s">
        <v>1533</v>
      </c>
      <c r="AM1039" t="s">
        <v>69</v>
      </c>
      <c r="AN1039" t="s">
        <v>1577</v>
      </c>
      <c r="AO1039" t="s">
        <v>69</v>
      </c>
      <c r="AP1039" t="s">
        <v>2360</v>
      </c>
      <c r="AQ1039" t="str">
        <f t="shared" si="16"/>
        <v>75622441732noMale439679Google Ads439524407559.9924.991859.99124.991</v>
      </c>
      <c r="AR1039">
        <f>COUNTIF(AQ$2:AQ1039,AQ1039)</f>
        <v>1</v>
      </c>
    </row>
    <row r="1040" spans="1:44" x14ac:dyDescent="0.25">
      <c r="A1040">
        <v>757</v>
      </c>
      <c r="B1040">
        <v>107</v>
      </c>
      <c r="C1040" s="4">
        <v>44173</v>
      </c>
      <c r="D1040">
        <v>1</v>
      </c>
      <c r="E1040" t="s">
        <v>39</v>
      </c>
      <c r="F1040" t="s">
        <v>50</v>
      </c>
      <c r="G1040" t="s">
        <v>55</v>
      </c>
      <c r="H1040" t="s">
        <v>58</v>
      </c>
      <c r="I1040" s="4">
        <v>44077</v>
      </c>
      <c r="J1040">
        <v>10</v>
      </c>
      <c r="K1040" t="s">
        <v>61</v>
      </c>
      <c r="L1040" s="4">
        <v>44055</v>
      </c>
      <c r="M1040" s="4">
        <v>44196</v>
      </c>
      <c r="N1040">
        <v>1</v>
      </c>
      <c r="O1040" t="s">
        <v>65</v>
      </c>
      <c r="P1040" t="s">
        <v>227</v>
      </c>
      <c r="Q1040">
        <v>1</v>
      </c>
      <c r="R1040" t="s">
        <v>802</v>
      </c>
      <c r="S1040" t="s">
        <v>1340</v>
      </c>
      <c r="T1040" t="s">
        <v>1856</v>
      </c>
      <c r="U1040" t="s">
        <v>67</v>
      </c>
      <c r="V1040" t="s">
        <v>1562</v>
      </c>
      <c r="W1040">
        <v>239.97</v>
      </c>
      <c r="X1040">
        <v>29.97</v>
      </c>
      <c r="Y1040">
        <v>1</v>
      </c>
      <c r="Z1040" t="s">
        <v>431</v>
      </c>
      <c r="AA1040" t="s">
        <v>2326</v>
      </c>
      <c r="AF1040" s="4"/>
      <c r="AG1040" s="4"/>
      <c r="AH1040" t="s">
        <v>65</v>
      </c>
      <c r="AI1040" t="s">
        <v>227</v>
      </c>
      <c r="AJ1040" t="s">
        <v>802</v>
      </c>
      <c r="AK1040" t="s">
        <v>1340</v>
      </c>
      <c r="AL1040" t="s">
        <v>1856</v>
      </c>
      <c r="AM1040" t="s">
        <v>67</v>
      </c>
      <c r="AN1040" t="s">
        <v>1562</v>
      </c>
      <c r="AO1040" t="s">
        <v>431</v>
      </c>
      <c r="AP1040" t="s">
        <v>2326</v>
      </c>
      <c r="AQ1040" t="str">
        <f t="shared" ref="AQ1040:AQ1099" si="17">CONCATENATE($A1040,$B1040,$C1040,$D1040,$G1040,$H1040,$I1040,$J1040,$K1040,$L1040,$M1040,$W1040,$X1040,$AB1040,$AC1040,$AD1040,$AE1040,$AF1040,$AG1040,$AH1040,$AJ1040,$AL1040,$AM1040,$AN1040,$AO1040)</f>
        <v>757107441731yesFemale4407710YouTube4405544196239.9729.97109679.9939.9924</v>
      </c>
      <c r="AR1040">
        <f>COUNTIF(AQ$2:AQ1040,AQ1040)</f>
        <v>1</v>
      </c>
    </row>
    <row r="1041" spans="1:44" x14ac:dyDescent="0.25">
      <c r="A1041">
        <v>758</v>
      </c>
      <c r="B1041">
        <v>132</v>
      </c>
      <c r="C1041" s="4">
        <v>44173</v>
      </c>
      <c r="D1041">
        <v>5</v>
      </c>
      <c r="E1041" t="s">
        <v>36</v>
      </c>
      <c r="F1041" t="s">
        <v>47</v>
      </c>
      <c r="G1041" t="s">
        <v>56</v>
      </c>
      <c r="H1041" t="s">
        <v>57</v>
      </c>
      <c r="I1041" s="4">
        <v>44046</v>
      </c>
      <c r="J1041">
        <v>8</v>
      </c>
      <c r="K1041" t="s">
        <v>60</v>
      </c>
      <c r="L1041" s="4">
        <v>44000</v>
      </c>
      <c r="M1041" s="4">
        <v>44073</v>
      </c>
      <c r="N1041">
        <v>1</v>
      </c>
      <c r="O1041" t="s">
        <v>67</v>
      </c>
      <c r="P1041" t="s">
        <v>229</v>
      </c>
      <c r="Q1041">
        <v>1</v>
      </c>
      <c r="R1041" t="s">
        <v>478</v>
      </c>
      <c r="S1041" t="s">
        <v>1041</v>
      </c>
      <c r="T1041" t="s">
        <v>1569</v>
      </c>
      <c r="U1041" t="s">
        <v>67</v>
      </c>
      <c r="V1041" t="s">
        <v>1548</v>
      </c>
      <c r="W1041">
        <v>128.97</v>
      </c>
      <c r="X1041">
        <v>44.97</v>
      </c>
      <c r="Y1041">
        <v>1</v>
      </c>
      <c r="Z1041" t="s">
        <v>90</v>
      </c>
      <c r="AA1041" t="s">
        <v>2328</v>
      </c>
      <c r="AF1041" s="4"/>
      <c r="AG1041" s="4"/>
      <c r="AH1041" t="s">
        <v>67</v>
      </c>
      <c r="AI1041" t="s">
        <v>229</v>
      </c>
      <c r="AJ1041" t="s">
        <v>478</v>
      </c>
      <c r="AK1041" t="s">
        <v>1041</v>
      </c>
      <c r="AL1041" t="s">
        <v>1569</v>
      </c>
      <c r="AM1041" t="s">
        <v>67</v>
      </c>
      <c r="AN1041" t="s">
        <v>1548</v>
      </c>
      <c r="AO1041" t="s">
        <v>90</v>
      </c>
      <c r="AP1041" t="s">
        <v>2328</v>
      </c>
      <c r="AQ1041" t="str">
        <f t="shared" si="17"/>
        <v>758132441735noMale440468Facebook4400044073128.9744.9733242.99314.996</v>
      </c>
      <c r="AR1041">
        <f>COUNTIF(AQ$2:AQ1041,AQ1041)</f>
        <v>1</v>
      </c>
    </row>
    <row r="1042" spans="1:44" x14ac:dyDescent="0.25">
      <c r="A1042">
        <v>759</v>
      </c>
      <c r="B1042">
        <v>136</v>
      </c>
      <c r="C1042" s="4">
        <v>44173</v>
      </c>
      <c r="D1042">
        <v>8</v>
      </c>
      <c r="E1042" t="s">
        <v>43</v>
      </c>
      <c r="F1042" t="s">
        <v>54</v>
      </c>
      <c r="G1042" t="s">
        <v>56</v>
      </c>
      <c r="H1042" t="s">
        <v>58</v>
      </c>
      <c r="I1042" s="4">
        <v>44076</v>
      </c>
      <c r="J1042">
        <v>10</v>
      </c>
      <c r="K1042" t="s">
        <v>61</v>
      </c>
      <c r="L1042" s="4">
        <v>44055</v>
      </c>
      <c r="M1042" s="4">
        <v>44196</v>
      </c>
      <c r="N1042">
        <v>1</v>
      </c>
      <c r="O1042" t="s">
        <v>129</v>
      </c>
      <c r="P1042" t="s">
        <v>291</v>
      </c>
      <c r="Q1042">
        <v>2</v>
      </c>
      <c r="R1042" t="s">
        <v>810</v>
      </c>
      <c r="S1042" t="s">
        <v>1347</v>
      </c>
      <c r="T1042" t="s">
        <v>1863</v>
      </c>
      <c r="U1042" t="s">
        <v>103</v>
      </c>
      <c r="V1042" t="s">
        <v>1869</v>
      </c>
      <c r="W1042">
        <v>282.95999999999998</v>
      </c>
      <c r="X1042">
        <v>59.96</v>
      </c>
      <c r="Y1042">
        <v>1</v>
      </c>
      <c r="Z1042" t="s">
        <v>2118</v>
      </c>
      <c r="AA1042" t="s">
        <v>2390</v>
      </c>
      <c r="AF1042" s="4"/>
      <c r="AG1042" s="4"/>
      <c r="AH1042" t="s">
        <v>84</v>
      </c>
      <c r="AI1042" t="s">
        <v>246</v>
      </c>
      <c r="AJ1042" t="s">
        <v>549</v>
      </c>
      <c r="AK1042" t="s">
        <v>1110</v>
      </c>
      <c r="AL1042" t="s">
        <v>1635</v>
      </c>
      <c r="AM1042" t="s">
        <v>69</v>
      </c>
      <c r="AN1042" t="s">
        <v>1548</v>
      </c>
      <c r="AO1042" t="s">
        <v>410</v>
      </c>
      <c r="AP1042" t="s">
        <v>2359</v>
      </c>
      <c r="AQ1042" t="str">
        <f t="shared" si="17"/>
        <v>759136441738noFemale4407610YouTube4405544196282.9659.9692227.99114.9920</v>
      </c>
      <c r="AR1042">
        <f>COUNTIF(AQ$2:AQ1042,AQ1042)</f>
        <v>1</v>
      </c>
    </row>
    <row r="1043" spans="1:44" x14ac:dyDescent="0.25">
      <c r="A1043">
        <v>759</v>
      </c>
      <c r="B1043">
        <v>136</v>
      </c>
      <c r="C1043" s="4">
        <v>44173</v>
      </c>
      <c r="D1043">
        <v>8</v>
      </c>
      <c r="E1043" t="s">
        <v>43</v>
      </c>
      <c r="F1043" t="s">
        <v>54</v>
      </c>
      <c r="G1043" t="s">
        <v>56</v>
      </c>
      <c r="H1043" t="s">
        <v>58</v>
      </c>
      <c r="I1043" s="4">
        <v>44076</v>
      </c>
      <c r="J1043">
        <v>10</v>
      </c>
      <c r="K1043" t="s">
        <v>61</v>
      </c>
      <c r="L1043" s="4">
        <v>44055</v>
      </c>
      <c r="M1043" s="4">
        <v>44196</v>
      </c>
      <c r="N1043">
        <v>1</v>
      </c>
      <c r="O1043" t="s">
        <v>129</v>
      </c>
      <c r="P1043" t="s">
        <v>291</v>
      </c>
      <c r="Q1043">
        <v>2</v>
      </c>
      <c r="R1043" t="s">
        <v>810</v>
      </c>
      <c r="S1043" t="s">
        <v>1347</v>
      </c>
      <c r="T1043" t="s">
        <v>1863</v>
      </c>
      <c r="U1043" t="s">
        <v>103</v>
      </c>
      <c r="V1043" t="s">
        <v>1869</v>
      </c>
      <c r="W1043">
        <v>282.95999999999998</v>
      </c>
      <c r="X1043">
        <v>59.96</v>
      </c>
      <c r="Y1043">
        <v>1</v>
      </c>
      <c r="Z1043" t="s">
        <v>2118</v>
      </c>
      <c r="AA1043" t="s">
        <v>2390</v>
      </c>
      <c r="AF1043" s="4"/>
      <c r="AG1043" s="4"/>
      <c r="AH1043" t="s">
        <v>84</v>
      </c>
      <c r="AI1043" t="s">
        <v>246</v>
      </c>
      <c r="AJ1043" t="s">
        <v>714</v>
      </c>
      <c r="AK1043" t="s">
        <v>1255</v>
      </c>
      <c r="AL1043" t="s">
        <v>1773</v>
      </c>
      <c r="AM1043" t="s">
        <v>67</v>
      </c>
      <c r="AN1043" t="s">
        <v>1548</v>
      </c>
      <c r="AO1043" t="s">
        <v>410</v>
      </c>
      <c r="AP1043" t="s">
        <v>2359</v>
      </c>
      <c r="AQ1043" t="str">
        <f t="shared" si="17"/>
        <v>759136441738noFemale4407610YouTube4405544196282.9659.9695284.99314.9920</v>
      </c>
      <c r="AR1043">
        <f>COUNTIF(AQ$2:AQ1043,AQ1043)</f>
        <v>1</v>
      </c>
    </row>
    <row r="1044" spans="1:44" x14ac:dyDescent="0.25">
      <c r="A1044">
        <v>760</v>
      </c>
      <c r="B1044">
        <v>336</v>
      </c>
      <c r="C1044" s="4">
        <v>44173</v>
      </c>
      <c r="D1044">
        <v>4</v>
      </c>
      <c r="E1044" t="s">
        <v>40</v>
      </c>
      <c r="F1044" t="s">
        <v>51</v>
      </c>
      <c r="G1044" t="s">
        <v>55</v>
      </c>
      <c r="H1044" t="s">
        <v>58</v>
      </c>
      <c r="I1044" s="4">
        <v>44037</v>
      </c>
      <c r="J1044">
        <v>8</v>
      </c>
      <c r="K1044" t="s">
        <v>60</v>
      </c>
      <c r="L1044" s="4">
        <v>44000</v>
      </c>
      <c r="M1044" s="4">
        <v>44073</v>
      </c>
      <c r="N1044">
        <v>1</v>
      </c>
      <c r="O1044" t="s">
        <v>80</v>
      </c>
      <c r="P1044" t="s">
        <v>242</v>
      </c>
      <c r="Q1044">
        <v>1</v>
      </c>
      <c r="R1044" t="s">
        <v>509</v>
      </c>
      <c r="S1044" t="s">
        <v>1072</v>
      </c>
      <c r="T1044" t="s">
        <v>1599</v>
      </c>
      <c r="U1044" t="s">
        <v>69</v>
      </c>
      <c r="V1044" t="s">
        <v>1548</v>
      </c>
      <c r="W1044">
        <v>249.99</v>
      </c>
      <c r="X1044">
        <v>14.99</v>
      </c>
      <c r="Y1044">
        <v>1</v>
      </c>
      <c r="Z1044" t="s">
        <v>79</v>
      </c>
      <c r="AA1044" t="s">
        <v>2349</v>
      </c>
      <c r="AF1044" s="4"/>
      <c r="AG1044" s="4"/>
      <c r="AH1044" t="s">
        <v>80</v>
      </c>
      <c r="AI1044" t="s">
        <v>242</v>
      </c>
      <c r="AJ1044" t="s">
        <v>509</v>
      </c>
      <c r="AK1044" t="s">
        <v>1072</v>
      </c>
      <c r="AL1044" t="s">
        <v>1599</v>
      </c>
      <c r="AM1044" t="s">
        <v>69</v>
      </c>
      <c r="AN1044" t="s">
        <v>1548</v>
      </c>
      <c r="AO1044" t="s">
        <v>79</v>
      </c>
      <c r="AP1044" t="s">
        <v>2349</v>
      </c>
      <c r="AQ1044" t="str">
        <f t="shared" si="17"/>
        <v>760336441734yesFemale440378Facebook4400044073249.9914.99285249.99114.994</v>
      </c>
      <c r="AR1044">
        <f>COUNTIF(AQ$2:AQ1044,AQ1044)</f>
        <v>1</v>
      </c>
    </row>
    <row r="1045" spans="1:44" x14ac:dyDescent="0.25">
      <c r="A1045">
        <v>761</v>
      </c>
      <c r="B1045">
        <v>198</v>
      </c>
      <c r="C1045" s="4">
        <v>44174</v>
      </c>
      <c r="D1045">
        <v>9</v>
      </c>
      <c r="E1045" t="s">
        <v>41</v>
      </c>
      <c r="F1045" t="s">
        <v>52</v>
      </c>
      <c r="G1045" t="s">
        <v>56</v>
      </c>
      <c r="H1045" t="s">
        <v>58</v>
      </c>
      <c r="I1045" s="4">
        <v>43861</v>
      </c>
      <c r="J1045">
        <v>4</v>
      </c>
      <c r="K1045" t="s">
        <v>61</v>
      </c>
      <c r="L1045" s="4">
        <v>43831</v>
      </c>
      <c r="M1045" s="4">
        <v>43861</v>
      </c>
      <c r="N1045">
        <v>1</v>
      </c>
      <c r="O1045" t="s">
        <v>80</v>
      </c>
      <c r="P1045" t="s">
        <v>242</v>
      </c>
      <c r="Q1045">
        <v>1</v>
      </c>
      <c r="R1045" t="s">
        <v>811</v>
      </c>
      <c r="S1045" t="s">
        <v>1193</v>
      </c>
      <c r="T1045" t="s">
        <v>1526</v>
      </c>
      <c r="U1045" t="s">
        <v>80</v>
      </c>
      <c r="V1045" t="s">
        <v>1548</v>
      </c>
      <c r="W1045">
        <v>69.98</v>
      </c>
      <c r="X1045">
        <v>29.98</v>
      </c>
      <c r="Y1045">
        <v>1</v>
      </c>
      <c r="Z1045" t="s">
        <v>79</v>
      </c>
      <c r="AA1045" t="s">
        <v>2349</v>
      </c>
      <c r="AF1045" s="4"/>
      <c r="AG1045" s="4"/>
      <c r="AH1045" t="s">
        <v>80</v>
      </c>
      <c r="AI1045" t="s">
        <v>242</v>
      </c>
      <c r="AJ1045" t="s">
        <v>811</v>
      </c>
      <c r="AK1045" t="s">
        <v>1193</v>
      </c>
      <c r="AL1045" t="s">
        <v>1526</v>
      </c>
      <c r="AM1045" t="s">
        <v>80</v>
      </c>
      <c r="AN1045" t="s">
        <v>1548</v>
      </c>
      <c r="AO1045" t="s">
        <v>79</v>
      </c>
      <c r="AP1045" t="s">
        <v>2349</v>
      </c>
      <c r="AQ1045" t="str">
        <f t="shared" si="17"/>
        <v>761198441749noFemale438614YouTube438314386169.9829.9825334.99214.994</v>
      </c>
      <c r="AR1045">
        <f>COUNTIF(AQ$2:AQ1045,AQ1045)</f>
        <v>1</v>
      </c>
    </row>
    <row r="1046" spans="1:44" x14ac:dyDescent="0.25">
      <c r="A1046">
        <v>762</v>
      </c>
      <c r="B1046">
        <v>187</v>
      </c>
      <c r="C1046" s="4">
        <v>44175</v>
      </c>
      <c r="D1046">
        <v>7</v>
      </c>
      <c r="E1046" t="s">
        <v>35</v>
      </c>
      <c r="F1046" t="s">
        <v>46</v>
      </c>
      <c r="G1046" t="s">
        <v>56</v>
      </c>
      <c r="H1046" t="s">
        <v>58</v>
      </c>
      <c r="I1046" s="4">
        <v>43926</v>
      </c>
      <c r="J1046">
        <v>7</v>
      </c>
      <c r="K1046" t="s">
        <v>61</v>
      </c>
      <c r="L1046" s="4">
        <v>43915</v>
      </c>
      <c r="M1046" s="4">
        <v>44012</v>
      </c>
      <c r="N1046">
        <v>1</v>
      </c>
      <c r="O1046" t="s">
        <v>79</v>
      </c>
      <c r="P1046" t="s">
        <v>241</v>
      </c>
      <c r="Q1046">
        <v>1</v>
      </c>
      <c r="R1046" t="s">
        <v>86</v>
      </c>
      <c r="S1046" t="s">
        <v>1044</v>
      </c>
      <c r="T1046" t="s">
        <v>1572</v>
      </c>
      <c r="U1046" t="s">
        <v>80</v>
      </c>
      <c r="V1046" t="s">
        <v>1548</v>
      </c>
      <c r="W1046">
        <v>129.97999999999999</v>
      </c>
      <c r="X1046">
        <v>29.98</v>
      </c>
      <c r="Y1046">
        <v>1</v>
      </c>
      <c r="Z1046" t="s">
        <v>86</v>
      </c>
      <c r="AA1046" t="s">
        <v>2350</v>
      </c>
      <c r="AF1046" s="4"/>
      <c r="AG1046" s="4"/>
      <c r="AH1046" t="s">
        <v>79</v>
      </c>
      <c r="AI1046" t="s">
        <v>241</v>
      </c>
      <c r="AJ1046" t="s">
        <v>86</v>
      </c>
      <c r="AK1046" t="s">
        <v>1044</v>
      </c>
      <c r="AL1046" t="s">
        <v>1572</v>
      </c>
      <c r="AM1046" t="s">
        <v>80</v>
      </c>
      <c r="AN1046" t="s">
        <v>1548</v>
      </c>
      <c r="AO1046" t="s">
        <v>86</v>
      </c>
      <c r="AP1046" t="s">
        <v>2350</v>
      </c>
      <c r="AQ1046" t="str">
        <f t="shared" si="17"/>
        <v>762187441757noFemale439267YouTube4391544012129.9829.984764.99214.997</v>
      </c>
      <c r="AR1046">
        <f>COUNTIF(AQ$2:AQ1046,AQ1046)</f>
        <v>1</v>
      </c>
    </row>
    <row r="1047" spans="1:44" x14ac:dyDescent="0.25">
      <c r="A1047">
        <v>763</v>
      </c>
      <c r="B1047">
        <v>485</v>
      </c>
      <c r="C1047" s="4">
        <v>44175</v>
      </c>
      <c r="D1047">
        <v>7</v>
      </c>
      <c r="E1047" t="s">
        <v>35</v>
      </c>
      <c r="F1047" t="s">
        <v>46</v>
      </c>
      <c r="G1047" t="s">
        <v>56</v>
      </c>
      <c r="H1047" t="s">
        <v>58</v>
      </c>
      <c r="I1047" s="4">
        <v>44066</v>
      </c>
      <c r="J1047">
        <v>9</v>
      </c>
      <c r="K1047" t="s">
        <v>59</v>
      </c>
      <c r="L1047" s="4">
        <v>43952</v>
      </c>
      <c r="M1047" s="4">
        <v>44075</v>
      </c>
      <c r="N1047">
        <v>2</v>
      </c>
      <c r="O1047" t="s">
        <v>117</v>
      </c>
      <c r="P1047" t="s">
        <v>279</v>
      </c>
      <c r="Q1047">
        <v>2</v>
      </c>
      <c r="R1047" t="s">
        <v>812</v>
      </c>
      <c r="S1047" t="s">
        <v>1348</v>
      </c>
      <c r="T1047" t="s">
        <v>1864</v>
      </c>
      <c r="U1047" t="s">
        <v>71</v>
      </c>
      <c r="V1047" t="s">
        <v>2042</v>
      </c>
      <c r="W1047">
        <v>33.44</v>
      </c>
      <c r="X1047">
        <v>24.98</v>
      </c>
      <c r="Y1047">
        <v>2</v>
      </c>
      <c r="Z1047" t="s">
        <v>2117</v>
      </c>
      <c r="AA1047" t="s">
        <v>2389</v>
      </c>
      <c r="AF1047" s="4"/>
      <c r="AG1047" s="4"/>
      <c r="AH1047" t="s">
        <v>79</v>
      </c>
      <c r="AI1047" t="s">
        <v>241</v>
      </c>
      <c r="AJ1047" t="s">
        <v>634</v>
      </c>
      <c r="AK1047" t="s">
        <v>1182</v>
      </c>
      <c r="AL1047" t="s">
        <v>1614</v>
      </c>
      <c r="AM1047" t="s">
        <v>69</v>
      </c>
      <c r="AN1047" t="s">
        <v>1548</v>
      </c>
      <c r="AO1047" t="s">
        <v>455</v>
      </c>
      <c r="AP1047" t="s">
        <v>2340</v>
      </c>
      <c r="AQ1047" t="str">
        <f t="shared" si="17"/>
        <v>763485441757noFemale440669Google Ads439524407533.4424.98416413.95114.9915</v>
      </c>
      <c r="AR1047">
        <f>COUNTIF(AQ$2:AQ1047,AQ1047)</f>
        <v>1</v>
      </c>
    </row>
    <row r="1048" spans="1:44" x14ac:dyDescent="0.25">
      <c r="A1048">
        <v>763</v>
      </c>
      <c r="B1048">
        <v>485</v>
      </c>
      <c r="C1048" s="4">
        <v>44175</v>
      </c>
      <c r="D1048">
        <v>7</v>
      </c>
      <c r="E1048" t="s">
        <v>35</v>
      </c>
      <c r="F1048" t="s">
        <v>46</v>
      </c>
      <c r="G1048" t="s">
        <v>56</v>
      </c>
      <c r="H1048" t="s">
        <v>58</v>
      </c>
      <c r="I1048" s="4">
        <v>44066</v>
      </c>
      <c r="J1048">
        <v>9</v>
      </c>
      <c r="K1048" t="s">
        <v>59</v>
      </c>
      <c r="L1048" s="4">
        <v>43952</v>
      </c>
      <c r="M1048" s="4">
        <v>44075</v>
      </c>
      <c r="N1048">
        <v>2</v>
      </c>
      <c r="O1048" t="s">
        <v>117</v>
      </c>
      <c r="P1048" t="s">
        <v>279</v>
      </c>
      <c r="Q1048">
        <v>2</v>
      </c>
      <c r="R1048" t="s">
        <v>812</v>
      </c>
      <c r="S1048" t="s">
        <v>1348</v>
      </c>
      <c r="T1048" t="s">
        <v>1864</v>
      </c>
      <c r="U1048" t="s">
        <v>71</v>
      </c>
      <c r="V1048" t="s">
        <v>2042</v>
      </c>
      <c r="W1048">
        <v>33.44</v>
      </c>
      <c r="X1048">
        <v>24.98</v>
      </c>
      <c r="Y1048">
        <v>2</v>
      </c>
      <c r="Z1048" t="s">
        <v>2117</v>
      </c>
      <c r="AA1048" t="s">
        <v>2389</v>
      </c>
      <c r="AF1048" s="4"/>
      <c r="AG1048" s="4"/>
      <c r="AH1048" t="s">
        <v>90</v>
      </c>
      <c r="AI1048" t="s">
        <v>252</v>
      </c>
      <c r="AJ1048" t="s">
        <v>652</v>
      </c>
      <c r="AK1048" t="s">
        <v>1196</v>
      </c>
      <c r="AL1048" t="s">
        <v>1720</v>
      </c>
      <c r="AM1048" t="s">
        <v>69</v>
      </c>
      <c r="AN1048" t="s">
        <v>1562</v>
      </c>
      <c r="AO1048" t="s">
        <v>410</v>
      </c>
      <c r="AP1048" t="s">
        <v>2359</v>
      </c>
      <c r="AQ1048" t="str">
        <f t="shared" si="17"/>
        <v>763485441757noFemale440669Google Ads439524407533.4424.9861119.4919.9920</v>
      </c>
      <c r="AR1048">
        <f>COUNTIF(AQ$2:AQ1048,AQ1048)</f>
        <v>1</v>
      </c>
    </row>
    <row r="1049" spans="1:44" x14ac:dyDescent="0.25">
      <c r="A1049">
        <v>764</v>
      </c>
      <c r="B1049">
        <v>88</v>
      </c>
      <c r="C1049" s="4">
        <v>44176</v>
      </c>
      <c r="D1049">
        <v>3</v>
      </c>
      <c r="E1049" t="s">
        <v>34</v>
      </c>
      <c r="F1049" t="s">
        <v>45</v>
      </c>
      <c r="G1049" t="s">
        <v>56</v>
      </c>
      <c r="H1049" t="s">
        <v>58</v>
      </c>
      <c r="I1049" s="4">
        <v>44046</v>
      </c>
      <c r="J1049">
        <v>8</v>
      </c>
      <c r="K1049" t="s">
        <v>60</v>
      </c>
      <c r="L1049" s="4">
        <v>44000</v>
      </c>
      <c r="M1049" s="4">
        <v>44073</v>
      </c>
      <c r="N1049">
        <v>1</v>
      </c>
      <c r="O1049" t="s">
        <v>88</v>
      </c>
      <c r="P1049" t="s">
        <v>250</v>
      </c>
      <c r="Q1049">
        <v>2</v>
      </c>
      <c r="R1049" t="s">
        <v>813</v>
      </c>
      <c r="S1049" t="s">
        <v>1349</v>
      </c>
      <c r="T1049" t="s">
        <v>1865</v>
      </c>
      <c r="U1049" t="s">
        <v>85</v>
      </c>
      <c r="V1049" t="s">
        <v>1869</v>
      </c>
      <c r="W1049">
        <v>42.89</v>
      </c>
      <c r="X1049">
        <v>44.97</v>
      </c>
      <c r="Y1049">
        <v>2</v>
      </c>
      <c r="Z1049" t="s">
        <v>87</v>
      </c>
      <c r="AA1049" t="s">
        <v>2554</v>
      </c>
      <c r="AF1049" s="4"/>
      <c r="AG1049" s="4"/>
      <c r="AH1049" t="s">
        <v>80</v>
      </c>
      <c r="AI1049" t="s">
        <v>242</v>
      </c>
      <c r="AJ1049" t="s">
        <v>665</v>
      </c>
      <c r="AK1049" t="s">
        <v>1209</v>
      </c>
      <c r="AL1049" t="s">
        <v>1652</v>
      </c>
      <c r="AM1049" t="s">
        <v>69</v>
      </c>
      <c r="AN1049" t="s">
        <v>1548</v>
      </c>
      <c r="AO1049" t="s">
        <v>79</v>
      </c>
      <c r="AP1049" t="s">
        <v>2349</v>
      </c>
      <c r="AQ1049" t="str">
        <f t="shared" si="17"/>
        <v>76488441763noFemale440468Facebook440004407342.8944.9726413.99114.994</v>
      </c>
      <c r="AR1049">
        <f>COUNTIF(AQ$2:AQ1049,AQ1049)</f>
        <v>1</v>
      </c>
    </row>
    <row r="1050" spans="1:44" x14ac:dyDescent="0.25">
      <c r="A1050">
        <v>764</v>
      </c>
      <c r="B1050">
        <v>88</v>
      </c>
      <c r="C1050" s="4">
        <v>44176</v>
      </c>
      <c r="D1050">
        <v>3</v>
      </c>
      <c r="E1050" t="s">
        <v>34</v>
      </c>
      <c r="F1050" t="s">
        <v>45</v>
      </c>
      <c r="G1050" t="s">
        <v>56</v>
      </c>
      <c r="H1050" t="s">
        <v>58</v>
      </c>
      <c r="I1050" s="4">
        <v>44046</v>
      </c>
      <c r="J1050">
        <v>8</v>
      </c>
      <c r="K1050" t="s">
        <v>60</v>
      </c>
      <c r="L1050" s="4">
        <v>44000</v>
      </c>
      <c r="M1050" s="4">
        <v>44073</v>
      </c>
      <c r="N1050">
        <v>1</v>
      </c>
      <c r="O1050" t="s">
        <v>88</v>
      </c>
      <c r="P1050" t="s">
        <v>250</v>
      </c>
      <c r="Q1050">
        <v>2</v>
      </c>
      <c r="R1050" t="s">
        <v>813</v>
      </c>
      <c r="S1050" t="s">
        <v>1349</v>
      </c>
      <c r="T1050" t="s">
        <v>1865</v>
      </c>
      <c r="U1050" t="s">
        <v>85</v>
      </c>
      <c r="V1050" t="s">
        <v>1869</v>
      </c>
      <c r="W1050">
        <v>42.89</v>
      </c>
      <c r="X1050">
        <v>44.97</v>
      </c>
      <c r="Y1050">
        <v>2</v>
      </c>
      <c r="Z1050" t="s">
        <v>87</v>
      </c>
      <c r="AA1050" t="s">
        <v>2554</v>
      </c>
      <c r="AF1050" s="4"/>
      <c r="AG1050" s="4"/>
      <c r="AH1050" t="s">
        <v>80</v>
      </c>
      <c r="AI1050" t="s">
        <v>242</v>
      </c>
      <c r="AJ1050" t="s">
        <v>598</v>
      </c>
      <c r="AK1050" t="s">
        <v>1118</v>
      </c>
      <c r="AL1050" t="s">
        <v>1675</v>
      </c>
      <c r="AM1050" t="s">
        <v>80</v>
      </c>
      <c r="AN1050" t="s">
        <v>1548</v>
      </c>
      <c r="AO1050" t="s">
        <v>70</v>
      </c>
      <c r="AP1050" t="s">
        <v>2341</v>
      </c>
      <c r="AQ1050" t="str">
        <f t="shared" si="17"/>
        <v>76488441763noFemale440468Facebook440004407342.8944.9723514.45214.995</v>
      </c>
      <c r="AR1050">
        <f>COUNTIF(AQ$2:AQ1050,AQ1050)</f>
        <v>1</v>
      </c>
    </row>
    <row r="1051" spans="1:44" x14ac:dyDescent="0.25">
      <c r="A1051">
        <v>765</v>
      </c>
      <c r="B1051">
        <v>283</v>
      </c>
      <c r="C1051" s="4">
        <v>44176</v>
      </c>
      <c r="D1051">
        <v>7</v>
      </c>
      <c r="E1051" t="s">
        <v>35</v>
      </c>
      <c r="F1051" t="s">
        <v>46</v>
      </c>
      <c r="G1051" t="s">
        <v>55</v>
      </c>
      <c r="H1051" t="s">
        <v>58</v>
      </c>
      <c r="I1051" s="4">
        <v>44000</v>
      </c>
      <c r="J1051">
        <v>9</v>
      </c>
      <c r="K1051" t="s">
        <v>59</v>
      </c>
      <c r="L1051" s="4">
        <v>43952</v>
      </c>
      <c r="M1051" s="4">
        <v>44075</v>
      </c>
      <c r="N1051">
        <v>1</v>
      </c>
      <c r="O1051" t="s">
        <v>65</v>
      </c>
      <c r="P1051" t="s">
        <v>227</v>
      </c>
      <c r="Q1051">
        <v>1</v>
      </c>
      <c r="R1051" t="s">
        <v>415</v>
      </c>
      <c r="S1051" t="s">
        <v>977</v>
      </c>
      <c r="T1051" t="s">
        <v>1510</v>
      </c>
      <c r="U1051" t="s">
        <v>69</v>
      </c>
      <c r="V1051" t="s">
        <v>1517</v>
      </c>
      <c r="W1051">
        <v>199.99</v>
      </c>
      <c r="X1051">
        <v>19.989999999999998</v>
      </c>
      <c r="Y1051">
        <v>1</v>
      </c>
      <c r="Z1051" t="s">
        <v>431</v>
      </c>
      <c r="AA1051" t="s">
        <v>2326</v>
      </c>
      <c r="AF1051" s="4"/>
      <c r="AG1051" s="4"/>
      <c r="AH1051" t="s">
        <v>65</v>
      </c>
      <c r="AI1051" t="s">
        <v>227</v>
      </c>
      <c r="AJ1051" t="s">
        <v>415</v>
      </c>
      <c r="AK1051" t="s">
        <v>977</v>
      </c>
      <c r="AL1051" t="s">
        <v>1510</v>
      </c>
      <c r="AM1051" t="s">
        <v>69</v>
      </c>
      <c r="AN1051" t="s">
        <v>1517</v>
      </c>
      <c r="AO1051" t="s">
        <v>431</v>
      </c>
      <c r="AP1051" t="s">
        <v>2326</v>
      </c>
      <c r="AQ1051" t="str">
        <f t="shared" si="17"/>
        <v>765283441767yesFemale440009Google Ads4395244075199.9919.991039199.99119.9924</v>
      </c>
      <c r="AR1051">
        <f>COUNTIF(AQ$2:AQ1051,AQ1051)</f>
        <v>1</v>
      </c>
    </row>
    <row r="1052" spans="1:44" x14ac:dyDescent="0.25">
      <c r="A1052">
        <v>766</v>
      </c>
      <c r="B1052">
        <v>442</v>
      </c>
      <c r="C1052" s="4">
        <v>44176</v>
      </c>
      <c r="D1052">
        <v>2</v>
      </c>
      <c r="E1052" t="s">
        <v>38</v>
      </c>
      <c r="F1052" t="s">
        <v>49</v>
      </c>
      <c r="G1052" t="s">
        <v>55</v>
      </c>
      <c r="H1052" t="s">
        <v>58</v>
      </c>
      <c r="I1052" s="4">
        <v>43739</v>
      </c>
      <c r="J1052">
        <v>1</v>
      </c>
      <c r="K1052" t="s">
        <v>61</v>
      </c>
      <c r="L1052" s="4">
        <v>43615</v>
      </c>
      <c r="M1052" s="4">
        <v>43830</v>
      </c>
      <c r="N1052">
        <v>1</v>
      </c>
      <c r="O1052" t="s">
        <v>70</v>
      </c>
      <c r="P1052" t="s">
        <v>232</v>
      </c>
      <c r="Q1052">
        <v>1</v>
      </c>
      <c r="R1052" t="s">
        <v>512</v>
      </c>
      <c r="S1052" t="s">
        <v>1075</v>
      </c>
      <c r="T1052" t="s">
        <v>1602</v>
      </c>
      <c r="U1052" t="s">
        <v>80</v>
      </c>
      <c r="V1052" t="s">
        <v>1517</v>
      </c>
      <c r="W1052">
        <v>65.92</v>
      </c>
      <c r="X1052">
        <v>39.979999999999997</v>
      </c>
      <c r="Y1052">
        <v>1</v>
      </c>
      <c r="Z1052" t="s">
        <v>673</v>
      </c>
      <c r="AA1052" t="s">
        <v>2348</v>
      </c>
      <c r="AF1052" s="4"/>
      <c r="AG1052" s="4"/>
      <c r="AH1052" t="s">
        <v>70</v>
      </c>
      <c r="AI1052" t="s">
        <v>232</v>
      </c>
      <c r="AJ1052" t="s">
        <v>512</v>
      </c>
      <c r="AK1052" t="s">
        <v>1075</v>
      </c>
      <c r="AL1052" t="s">
        <v>1602</v>
      </c>
      <c r="AM1052" t="s">
        <v>80</v>
      </c>
      <c r="AN1052" t="s">
        <v>1517</v>
      </c>
      <c r="AO1052" t="s">
        <v>673</v>
      </c>
      <c r="AP1052" t="s">
        <v>2348</v>
      </c>
      <c r="AQ1052" t="str">
        <f t="shared" si="17"/>
        <v>766442441762yesFemale437391YouTube436154383065.9239.9856332.96219.9912</v>
      </c>
      <c r="AR1052">
        <f>COUNTIF(AQ$2:AQ1052,AQ1052)</f>
        <v>1</v>
      </c>
    </row>
    <row r="1053" spans="1:44" x14ac:dyDescent="0.25">
      <c r="A1053">
        <v>767</v>
      </c>
      <c r="B1053">
        <v>341</v>
      </c>
      <c r="C1053" s="4">
        <v>44177</v>
      </c>
      <c r="D1053">
        <v>7</v>
      </c>
      <c r="E1053" t="s">
        <v>35</v>
      </c>
      <c r="F1053" t="s">
        <v>46</v>
      </c>
      <c r="G1053" t="s">
        <v>55</v>
      </c>
      <c r="H1053" t="s">
        <v>57</v>
      </c>
      <c r="I1053" s="4">
        <v>43575</v>
      </c>
      <c r="J1053">
        <v>3</v>
      </c>
      <c r="L1053" s="4"/>
      <c r="M1053" s="4"/>
      <c r="N1053">
        <v>1</v>
      </c>
      <c r="O1053" t="s">
        <v>70</v>
      </c>
      <c r="P1053" t="s">
        <v>232</v>
      </c>
      <c r="Q1053">
        <v>1</v>
      </c>
      <c r="R1053" t="s">
        <v>475</v>
      </c>
      <c r="S1053" t="s">
        <v>1038</v>
      </c>
      <c r="T1053" t="s">
        <v>1527</v>
      </c>
      <c r="U1053" t="s">
        <v>69</v>
      </c>
      <c r="V1053" t="s">
        <v>1517</v>
      </c>
      <c r="W1053">
        <v>36.99</v>
      </c>
      <c r="X1053">
        <v>19.989999999999998</v>
      </c>
      <c r="Y1053">
        <v>1</v>
      </c>
      <c r="Z1053" t="s">
        <v>673</v>
      </c>
      <c r="AA1053" t="s">
        <v>2348</v>
      </c>
      <c r="AF1053" s="4"/>
      <c r="AG1053" s="4"/>
      <c r="AH1053" t="s">
        <v>70</v>
      </c>
      <c r="AI1053" t="s">
        <v>232</v>
      </c>
      <c r="AJ1053" t="s">
        <v>475</v>
      </c>
      <c r="AK1053" t="s">
        <v>1038</v>
      </c>
      <c r="AL1053" t="s">
        <v>1527</v>
      </c>
      <c r="AM1053" t="s">
        <v>69</v>
      </c>
      <c r="AN1053" t="s">
        <v>1517</v>
      </c>
      <c r="AO1053" t="s">
        <v>673</v>
      </c>
      <c r="AP1053" t="s">
        <v>2348</v>
      </c>
      <c r="AQ1053" t="str">
        <f t="shared" si="17"/>
        <v>767341441777yesMale43575336.9919.99515336.99119.9912</v>
      </c>
      <c r="AR1053">
        <f>COUNTIF(AQ$2:AQ1053,AQ1053)</f>
        <v>1</v>
      </c>
    </row>
    <row r="1054" spans="1:44" x14ac:dyDescent="0.25">
      <c r="A1054">
        <v>768</v>
      </c>
      <c r="B1054">
        <v>372</v>
      </c>
      <c r="C1054" s="4">
        <v>44177</v>
      </c>
      <c r="D1054">
        <v>2</v>
      </c>
      <c r="E1054" t="s">
        <v>38</v>
      </c>
      <c r="F1054" t="s">
        <v>49</v>
      </c>
      <c r="G1054" t="s">
        <v>56</v>
      </c>
      <c r="H1054" t="s">
        <v>57</v>
      </c>
      <c r="I1054" s="4">
        <v>43591</v>
      </c>
      <c r="J1054">
        <v>2</v>
      </c>
      <c r="L1054" s="4"/>
      <c r="M1054" s="4"/>
      <c r="N1054">
        <v>1</v>
      </c>
      <c r="O1054" t="s">
        <v>70</v>
      </c>
      <c r="P1054" t="s">
        <v>232</v>
      </c>
      <c r="Q1054">
        <v>1</v>
      </c>
      <c r="R1054" t="s">
        <v>628</v>
      </c>
      <c r="S1054" t="s">
        <v>1178</v>
      </c>
      <c r="T1054" t="s">
        <v>1501</v>
      </c>
      <c r="U1054" t="s">
        <v>69</v>
      </c>
      <c r="V1054" t="s">
        <v>1517</v>
      </c>
      <c r="W1054">
        <v>86.95</v>
      </c>
      <c r="X1054">
        <v>19.989999999999998</v>
      </c>
      <c r="Y1054">
        <v>1</v>
      </c>
      <c r="Z1054" t="s">
        <v>640</v>
      </c>
      <c r="AA1054" t="s">
        <v>2393</v>
      </c>
      <c r="AF1054" s="4"/>
      <c r="AG1054" s="4"/>
      <c r="AH1054" t="s">
        <v>70</v>
      </c>
      <c r="AI1054" t="s">
        <v>232</v>
      </c>
      <c r="AJ1054" t="s">
        <v>628</v>
      </c>
      <c r="AK1054" t="s">
        <v>1178</v>
      </c>
      <c r="AL1054" t="s">
        <v>1501</v>
      </c>
      <c r="AM1054" t="s">
        <v>69</v>
      </c>
      <c r="AN1054" t="s">
        <v>1517</v>
      </c>
      <c r="AO1054" t="s">
        <v>640</v>
      </c>
      <c r="AP1054" t="s">
        <v>2393</v>
      </c>
      <c r="AQ1054" t="str">
        <f t="shared" si="17"/>
        <v>768372441772noMale43591286.9519.9955686.95119.9917</v>
      </c>
      <c r="AR1054">
        <f>COUNTIF(AQ$2:AQ1054,AQ1054)</f>
        <v>1</v>
      </c>
    </row>
    <row r="1055" spans="1:44" x14ac:dyDescent="0.25">
      <c r="A1055">
        <v>769</v>
      </c>
      <c r="B1055">
        <v>476</v>
      </c>
      <c r="C1055" s="4">
        <v>44177</v>
      </c>
      <c r="D1055">
        <v>8</v>
      </c>
      <c r="E1055" t="s">
        <v>43</v>
      </c>
      <c r="F1055" t="s">
        <v>54</v>
      </c>
      <c r="G1055" t="s">
        <v>56</v>
      </c>
      <c r="H1055" t="s">
        <v>58</v>
      </c>
      <c r="I1055" s="4">
        <v>44027</v>
      </c>
      <c r="J1055">
        <v>9</v>
      </c>
      <c r="K1055" t="s">
        <v>59</v>
      </c>
      <c r="L1055" s="4">
        <v>43952</v>
      </c>
      <c r="M1055" s="4">
        <v>44075</v>
      </c>
      <c r="N1055">
        <v>2</v>
      </c>
      <c r="O1055" t="s">
        <v>102</v>
      </c>
      <c r="P1055" t="s">
        <v>264</v>
      </c>
      <c r="Q1055">
        <v>2</v>
      </c>
      <c r="R1055" t="s">
        <v>814</v>
      </c>
      <c r="S1055" t="s">
        <v>1350</v>
      </c>
      <c r="T1055" t="s">
        <v>1866</v>
      </c>
      <c r="U1055" t="s">
        <v>71</v>
      </c>
      <c r="V1055" t="s">
        <v>1869</v>
      </c>
      <c r="W1055">
        <v>68.98</v>
      </c>
      <c r="X1055">
        <v>29.98</v>
      </c>
      <c r="Y1055">
        <v>2</v>
      </c>
      <c r="Z1055" t="s">
        <v>2258</v>
      </c>
      <c r="AA1055" t="s">
        <v>2555</v>
      </c>
      <c r="AF1055" s="4"/>
      <c r="AG1055" s="4"/>
      <c r="AH1055" t="s">
        <v>78</v>
      </c>
      <c r="AI1055" t="s">
        <v>240</v>
      </c>
      <c r="AJ1055" t="s">
        <v>904</v>
      </c>
      <c r="AK1055" t="s">
        <v>1191</v>
      </c>
      <c r="AL1055" t="s">
        <v>1490</v>
      </c>
      <c r="AM1055" t="s">
        <v>69</v>
      </c>
      <c r="AN1055" t="s">
        <v>1548</v>
      </c>
      <c r="AO1055" t="s">
        <v>469</v>
      </c>
      <c r="AP1055" t="s">
        <v>2339</v>
      </c>
      <c r="AQ1055" t="str">
        <f t="shared" si="17"/>
        <v>769476441778noFemale440279Google Ads439524407568.9829.988868.99114.9923</v>
      </c>
      <c r="AR1055">
        <f>COUNTIF(AQ$2:AQ1055,AQ1055)</f>
        <v>1</v>
      </c>
    </row>
    <row r="1056" spans="1:44" x14ac:dyDescent="0.25">
      <c r="A1056">
        <v>769</v>
      </c>
      <c r="B1056">
        <v>476</v>
      </c>
      <c r="C1056" s="4">
        <v>44177</v>
      </c>
      <c r="D1056">
        <v>8</v>
      </c>
      <c r="E1056" t="s">
        <v>43</v>
      </c>
      <c r="F1056" t="s">
        <v>54</v>
      </c>
      <c r="G1056" t="s">
        <v>56</v>
      </c>
      <c r="H1056" t="s">
        <v>58</v>
      </c>
      <c r="I1056" s="4">
        <v>44027</v>
      </c>
      <c r="J1056">
        <v>9</v>
      </c>
      <c r="K1056" t="s">
        <v>59</v>
      </c>
      <c r="L1056" s="4">
        <v>43952</v>
      </c>
      <c r="M1056" s="4">
        <v>44075</v>
      </c>
      <c r="N1056">
        <v>2</v>
      </c>
      <c r="O1056" t="s">
        <v>102</v>
      </c>
      <c r="P1056" t="s">
        <v>264</v>
      </c>
      <c r="Q1056">
        <v>2</v>
      </c>
      <c r="R1056" t="s">
        <v>814</v>
      </c>
      <c r="S1056" t="s">
        <v>1350</v>
      </c>
      <c r="T1056" t="s">
        <v>1866</v>
      </c>
      <c r="U1056" t="s">
        <v>71</v>
      </c>
      <c r="V1056" t="s">
        <v>1869</v>
      </c>
      <c r="W1056">
        <v>68.98</v>
      </c>
      <c r="X1056">
        <v>29.98</v>
      </c>
      <c r="Y1056">
        <v>2</v>
      </c>
      <c r="Z1056" t="s">
        <v>2258</v>
      </c>
      <c r="AA1056" t="s">
        <v>2555</v>
      </c>
      <c r="AF1056" s="4"/>
      <c r="AG1056" s="4"/>
      <c r="AH1056" t="s">
        <v>80</v>
      </c>
      <c r="AI1056" t="s">
        <v>242</v>
      </c>
      <c r="AJ1056" t="s">
        <v>486</v>
      </c>
      <c r="AK1056" t="s">
        <v>1049</v>
      </c>
      <c r="AL1056" t="s">
        <v>1533</v>
      </c>
      <c r="AM1056" t="s">
        <v>69</v>
      </c>
      <c r="AN1056" t="s">
        <v>1548</v>
      </c>
      <c r="AO1056" t="s">
        <v>79</v>
      </c>
      <c r="AP1056" t="s">
        <v>2349</v>
      </c>
      <c r="AQ1056" t="str">
        <f t="shared" si="17"/>
        <v>769476441778noFemale440279Google Ads439524407568.9829.98212959.99114.994</v>
      </c>
      <c r="AR1056">
        <f>COUNTIF(AQ$2:AQ1056,AQ1056)</f>
        <v>1</v>
      </c>
    </row>
    <row r="1057" spans="1:44" x14ac:dyDescent="0.25">
      <c r="A1057">
        <v>770</v>
      </c>
      <c r="B1057">
        <v>71</v>
      </c>
      <c r="C1057" s="4">
        <v>44179</v>
      </c>
      <c r="D1057">
        <v>2</v>
      </c>
      <c r="E1057" t="s">
        <v>38</v>
      </c>
      <c r="F1057" t="s">
        <v>49</v>
      </c>
      <c r="G1057" t="s">
        <v>56</v>
      </c>
      <c r="H1057" t="s">
        <v>58</v>
      </c>
      <c r="I1057" s="4">
        <v>43802</v>
      </c>
      <c r="J1057">
        <v>3</v>
      </c>
      <c r="K1057" t="s">
        <v>59</v>
      </c>
      <c r="L1057" s="4">
        <v>43615</v>
      </c>
      <c r="M1057" s="4">
        <v>43830</v>
      </c>
      <c r="N1057">
        <v>1</v>
      </c>
      <c r="O1057" t="s">
        <v>90</v>
      </c>
      <c r="P1057" t="s">
        <v>252</v>
      </c>
      <c r="Q1057">
        <v>1</v>
      </c>
      <c r="R1057" t="s">
        <v>489</v>
      </c>
      <c r="S1057" t="s">
        <v>1052</v>
      </c>
      <c r="T1057" t="s">
        <v>1581</v>
      </c>
      <c r="U1057" t="s">
        <v>69</v>
      </c>
      <c r="V1057" t="s">
        <v>1562</v>
      </c>
      <c r="W1057">
        <v>18.95</v>
      </c>
      <c r="X1057">
        <v>9.99</v>
      </c>
      <c r="Y1057">
        <v>1</v>
      </c>
      <c r="Z1057" t="s">
        <v>410</v>
      </c>
      <c r="AA1057" t="s">
        <v>2359</v>
      </c>
      <c r="AF1057" s="4"/>
      <c r="AG1057" s="4"/>
      <c r="AH1057" t="s">
        <v>90</v>
      </c>
      <c r="AI1057" t="s">
        <v>252</v>
      </c>
      <c r="AJ1057" t="s">
        <v>489</v>
      </c>
      <c r="AK1057" t="s">
        <v>1052</v>
      </c>
      <c r="AL1057" t="s">
        <v>1581</v>
      </c>
      <c r="AM1057" t="s">
        <v>69</v>
      </c>
      <c r="AN1057" t="s">
        <v>1562</v>
      </c>
      <c r="AO1057" t="s">
        <v>410</v>
      </c>
      <c r="AP1057" t="s">
        <v>2359</v>
      </c>
      <c r="AQ1057" t="str">
        <f t="shared" si="17"/>
        <v>77071441792noFemale438023Google Ads436154383018.959.99612618.9519.9920</v>
      </c>
      <c r="AR1057">
        <f>COUNTIF(AQ$2:AQ1057,AQ1057)</f>
        <v>1</v>
      </c>
    </row>
    <row r="1058" spans="1:44" x14ac:dyDescent="0.25">
      <c r="A1058">
        <v>771</v>
      </c>
      <c r="B1058">
        <v>249</v>
      </c>
      <c r="C1058" s="4">
        <v>44180</v>
      </c>
      <c r="D1058">
        <v>1</v>
      </c>
      <c r="E1058" t="s">
        <v>39</v>
      </c>
      <c r="F1058" t="s">
        <v>50</v>
      </c>
      <c r="G1058" t="s">
        <v>55</v>
      </c>
      <c r="H1058" t="s">
        <v>57</v>
      </c>
      <c r="I1058" s="4">
        <v>43653</v>
      </c>
      <c r="J1058">
        <v>1</v>
      </c>
      <c r="K1058" t="s">
        <v>61</v>
      </c>
      <c r="L1058" s="4">
        <v>43615</v>
      </c>
      <c r="M1058" s="4">
        <v>43830</v>
      </c>
      <c r="N1058">
        <v>1</v>
      </c>
      <c r="O1058" t="s">
        <v>88</v>
      </c>
      <c r="P1058" t="s">
        <v>250</v>
      </c>
      <c r="Q1058">
        <v>1</v>
      </c>
      <c r="R1058" t="s">
        <v>815</v>
      </c>
      <c r="S1058" t="s">
        <v>1351</v>
      </c>
      <c r="T1058" t="s">
        <v>1867</v>
      </c>
      <c r="U1058" t="s">
        <v>88</v>
      </c>
      <c r="V1058" t="s">
        <v>1723</v>
      </c>
      <c r="W1058">
        <v>55.96</v>
      </c>
      <c r="X1058">
        <v>39.96</v>
      </c>
      <c r="Y1058">
        <v>1</v>
      </c>
      <c r="Z1058" t="s">
        <v>105</v>
      </c>
      <c r="AA1058" t="s">
        <v>2346</v>
      </c>
      <c r="AF1058" s="4"/>
      <c r="AG1058" s="4"/>
      <c r="AH1058" t="s">
        <v>80</v>
      </c>
      <c r="AI1058" t="s">
        <v>242</v>
      </c>
      <c r="AJ1058" t="s">
        <v>665</v>
      </c>
      <c r="AK1058" t="s">
        <v>1209</v>
      </c>
      <c r="AL1058" t="s">
        <v>1652</v>
      </c>
      <c r="AM1058" t="s">
        <v>80</v>
      </c>
      <c r="AN1058" t="s">
        <v>1562</v>
      </c>
      <c r="AO1058" t="s">
        <v>79</v>
      </c>
      <c r="AP1058" t="s">
        <v>2349</v>
      </c>
      <c r="AQ1058" t="str">
        <f t="shared" si="17"/>
        <v>771249441801yesMale436531YouTube436154383055.9639.9626413.9929.994</v>
      </c>
      <c r="AR1058">
        <f>COUNTIF(AQ$2:AQ1058,AQ1058)</f>
        <v>1</v>
      </c>
    </row>
    <row r="1059" spans="1:44" x14ac:dyDescent="0.25">
      <c r="A1059">
        <v>772</v>
      </c>
      <c r="B1059">
        <v>28</v>
      </c>
      <c r="C1059" s="4">
        <v>44181</v>
      </c>
      <c r="D1059">
        <v>5</v>
      </c>
      <c r="E1059" t="s">
        <v>36</v>
      </c>
      <c r="F1059" t="s">
        <v>47</v>
      </c>
      <c r="G1059" t="s">
        <v>55</v>
      </c>
      <c r="H1059" t="s">
        <v>57</v>
      </c>
      <c r="I1059" s="4">
        <v>44154</v>
      </c>
      <c r="J1059">
        <v>11</v>
      </c>
      <c r="K1059" t="s">
        <v>60</v>
      </c>
      <c r="L1059" s="4">
        <v>44148</v>
      </c>
      <c r="M1059" s="4">
        <v>44265</v>
      </c>
      <c r="N1059">
        <v>1</v>
      </c>
      <c r="O1059" t="s">
        <v>105</v>
      </c>
      <c r="P1059" t="s">
        <v>267</v>
      </c>
      <c r="Q1059">
        <v>1</v>
      </c>
      <c r="R1059" t="s">
        <v>816</v>
      </c>
      <c r="S1059" t="s">
        <v>1352</v>
      </c>
      <c r="T1059" t="s">
        <v>1868</v>
      </c>
      <c r="U1059" t="s">
        <v>110</v>
      </c>
      <c r="V1059" t="s">
        <v>1869</v>
      </c>
      <c r="W1059">
        <v>257.27999999999997</v>
      </c>
      <c r="X1059">
        <v>89.94</v>
      </c>
      <c r="Y1059">
        <v>1</v>
      </c>
      <c r="Z1059" t="s">
        <v>2120</v>
      </c>
      <c r="AA1059" t="s">
        <v>2394</v>
      </c>
      <c r="AF1059" s="4"/>
      <c r="AG1059" s="4"/>
      <c r="AH1059" t="s">
        <v>79</v>
      </c>
      <c r="AI1059" t="s">
        <v>241</v>
      </c>
      <c r="AJ1059" t="s">
        <v>423</v>
      </c>
      <c r="AK1059" t="s">
        <v>985</v>
      </c>
      <c r="AL1059" t="s">
        <v>1518</v>
      </c>
      <c r="AM1059" t="s">
        <v>67</v>
      </c>
      <c r="AN1059" t="s">
        <v>1548</v>
      </c>
      <c r="AO1059" t="s">
        <v>455</v>
      </c>
      <c r="AP1059" t="s">
        <v>2340</v>
      </c>
      <c r="AQ1059" t="str">
        <f t="shared" si="17"/>
        <v>77228441815yesMale4415411Facebook4414844265257.2889.94411042.88314.9915</v>
      </c>
      <c r="AR1059">
        <f>COUNTIF(AQ$2:AQ1059,AQ1059)</f>
        <v>1</v>
      </c>
    </row>
    <row r="1060" spans="1:44" x14ac:dyDescent="0.25">
      <c r="A1060">
        <v>773</v>
      </c>
      <c r="B1060">
        <v>433</v>
      </c>
      <c r="C1060" s="4">
        <v>44181</v>
      </c>
      <c r="D1060">
        <v>10</v>
      </c>
      <c r="E1060" t="s">
        <v>42</v>
      </c>
      <c r="F1060" t="s">
        <v>53</v>
      </c>
      <c r="G1060" t="s">
        <v>55</v>
      </c>
      <c r="H1060" t="s">
        <v>58</v>
      </c>
      <c r="I1060" s="4">
        <v>43680</v>
      </c>
      <c r="J1060">
        <v>1</v>
      </c>
      <c r="K1060" t="s">
        <v>61</v>
      </c>
      <c r="L1060" s="4">
        <v>43615</v>
      </c>
      <c r="M1060" s="4">
        <v>43830</v>
      </c>
      <c r="N1060">
        <v>1</v>
      </c>
      <c r="O1060" t="s">
        <v>88</v>
      </c>
      <c r="P1060" t="s">
        <v>250</v>
      </c>
      <c r="Q1060">
        <v>1</v>
      </c>
      <c r="R1060" t="s">
        <v>91</v>
      </c>
      <c r="S1060" t="s">
        <v>1353</v>
      </c>
      <c r="T1060" t="s">
        <v>1869</v>
      </c>
      <c r="U1060" t="s">
        <v>88</v>
      </c>
      <c r="V1060" t="s">
        <v>1869</v>
      </c>
      <c r="W1060">
        <v>59.96</v>
      </c>
      <c r="X1060">
        <v>59.96</v>
      </c>
      <c r="Y1060">
        <v>1</v>
      </c>
      <c r="Z1060" t="s">
        <v>88</v>
      </c>
      <c r="AA1060" t="s">
        <v>2556</v>
      </c>
      <c r="AF1060" s="4"/>
      <c r="AG1060" s="4"/>
      <c r="AH1060" t="s">
        <v>80</v>
      </c>
      <c r="AI1060" t="s">
        <v>242</v>
      </c>
      <c r="AJ1060" t="s">
        <v>65</v>
      </c>
      <c r="AK1060" t="s">
        <v>1267</v>
      </c>
      <c r="AL1060" t="s">
        <v>1548</v>
      </c>
      <c r="AM1060" t="s">
        <v>80</v>
      </c>
      <c r="AN1060" t="s">
        <v>1548</v>
      </c>
      <c r="AO1060" t="s">
        <v>80</v>
      </c>
      <c r="AP1060" t="s">
        <v>2357</v>
      </c>
      <c r="AQ1060" t="str">
        <f t="shared" si="17"/>
        <v>7734334418110yesFemale436801YouTube436154383059.9659.9621014.99214.992</v>
      </c>
      <c r="AR1060">
        <f>COUNTIF(AQ$2:AQ1060,AQ1060)</f>
        <v>1</v>
      </c>
    </row>
    <row r="1061" spans="1:44" x14ac:dyDescent="0.25">
      <c r="A1061">
        <v>774</v>
      </c>
      <c r="B1061">
        <v>36</v>
      </c>
      <c r="C1061" s="4">
        <v>44182</v>
      </c>
      <c r="D1061">
        <v>3</v>
      </c>
      <c r="E1061" t="s">
        <v>34</v>
      </c>
      <c r="F1061" t="s">
        <v>45</v>
      </c>
      <c r="G1061" t="s">
        <v>56</v>
      </c>
      <c r="H1061" t="s">
        <v>57</v>
      </c>
      <c r="I1061" s="4">
        <v>43960</v>
      </c>
      <c r="J1061">
        <v>9</v>
      </c>
      <c r="K1061" t="s">
        <v>59</v>
      </c>
      <c r="L1061" s="4">
        <v>43952</v>
      </c>
      <c r="M1061" s="4">
        <v>44075</v>
      </c>
      <c r="N1061">
        <v>1</v>
      </c>
      <c r="O1061" t="s">
        <v>159</v>
      </c>
      <c r="P1061" t="s">
        <v>321</v>
      </c>
      <c r="Q1061">
        <v>1</v>
      </c>
      <c r="R1061" t="s">
        <v>764</v>
      </c>
      <c r="S1061" t="s">
        <v>1303</v>
      </c>
      <c r="T1061" t="s">
        <v>1820</v>
      </c>
      <c r="U1061" t="s">
        <v>71</v>
      </c>
      <c r="V1061" t="s">
        <v>1585</v>
      </c>
      <c r="W1061">
        <v>25.98</v>
      </c>
      <c r="X1061">
        <v>39.979999999999997</v>
      </c>
      <c r="Y1061">
        <v>1</v>
      </c>
      <c r="Z1061" t="s">
        <v>552</v>
      </c>
      <c r="AA1061" t="s">
        <v>2526</v>
      </c>
      <c r="AF1061" s="4"/>
      <c r="AG1061" s="4"/>
      <c r="AH1061" t="s">
        <v>70</v>
      </c>
      <c r="AI1061" t="s">
        <v>232</v>
      </c>
      <c r="AJ1061" t="s">
        <v>591</v>
      </c>
      <c r="AK1061" t="s">
        <v>1147</v>
      </c>
      <c r="AL1061" t="s">
        <v>1610</v>
      </c>
      <c r="AM1061" t="s">
        <v>69</v>
      </c>
      <c r="AN1061" t="s">
        <v>1517</v>
      </c>
      <c r="AO1061" t="s">
        <v>640</v>
      </c>
      <c r="AP1061" t="s">
        <v>2393</v>
      </c>
      <c r="AQ1061" t="str">
        <f t="shared" si="17"/>
        <v>77436441823noMale439609Google Ads439524407525.9839.9854412.99119.9917</v>
      </c>
      <c r="AR1061">
        <f>COUNTIF(AQ$2:AQ1061,AQ1061)</f>
        <v>1</v>
      </c>
    </row>
    <row r="1062" spans="1:44" x14ac:dyDescent="0.25">
      <c r="A1062">
        <v>775</v>
      </c>
      <c r="B1062">
        <v>196</v>
      </c>
      <c r="C1062" s="4">
        <v>44182</v>
      </c>
      <c r="D1062">
        <v>10</v>
      </c>
      <c r="E1062" t="s">
        <v>42</v>
      </c>
      <c r="F1062" t="s">
        <v>53</v>
      </c>
      <c r="G1062" t="s">
        <v>55</v>
      </c>
      <c r="H1062" t="s">
        <v>57</v>
      </c>
      <c r="I1062" s="4">
        <v>43935</v>
      </c>
      <c r="J1062">
        <v>7</v>
      </c>
      <c r="K1062" t="s">
        <v>61</v>
      </c>
      <c r="L1062" s="4">
        <v>43915</v>
      </c>
      <c r="M1062" s="4">
        <v>44012</v>
      </c>
      <c r="N1062">
        <v>1</v>
      </c>
      <c r="O1062" t="s">
        <v>86</v>
      </c>
      <c r="P1062" t="s">
        <v>248</v>
      </c>
      <c r="Q1062">
        <v>1</v>
      </c>
      <c r="R1062" t="s">
        <v>633</v>
      </c>
      <c r="S1062" t="s">
        <v>1017</v>
      </c>
      <c r="T1062" t="s">
        <v>1547</v>
      </c>
      <c r="U1062" t="s">
        <v>80</v>
      </c>
      <c r="V1062" t="s">
        <v>1577</v>
      </c>
      <c r="W1062">
        <v>319.98</v>
      </c>
      <c r="X1062">
        <v>49.98</v>
      </c>
      <c r="Y1062">
        <v>1</v>
      </c>
      <c r="Z1062" t="s">
        <v>547</v>
      </c>
      <c r="AA1062" t="s">
        <v>2354</v>
      </c>
      <c r="AF1062" s="4"/>
      <c r="AG1062" s="4"/>
      <c r="AH1062" t="s">
        <v>86</v>
      </c>
      <c r="AI1062" t="s">
        <v>248</v>
      </c>
      <c r="AJ1062" t="s">
        <v>633</v>
      </c>
      <c r="AK1062" t="s">
        <v>1017</v>
      </c>
      <c r="AL1062" t="s">
        <v>1547</v>
      </c>
      <c r="AM1062" t="s">
        <v>80</v>
      </c>
      <c r="AN1062" t="s">
        <v>1577</v>
      </c>
      <c r="AO1062" t="s">
        <v>547</v>
      </c>
      <c r="AP1062" t="s">
        <v>2354</v>
      </c>
      <c r="AQ1062" t="str">
        <f t="shared" si="17"/>
        <v>7751964418210yesMale439357YouTube4391544012319.9849.98789159.99224.9914</v>
      </c>
      <c r="AR1062">
        <f>COUNTIF(AQ$2:AQ1062,AQ1062)</f>
        <v>1</v>
      </c>
    </row>
    <row r="1063" spans="1:44" x14ac:dyDescent="0.25">
      <c r="A1063">
        <v>776</v>
      </c>
      <c r="B1063">
        <v>342</v>
      </c>
      <c r="C1063" s="4">
        <v>44182</v>
      </c>
      <c r="D1063">
        <v>1</v>
      </c>
      <c r="E1063" t="s">
        <v>39</v>
      </c>
      <c r="F1063" t="s">
        <v>50</v>
      </c>
      <c r="G1063" t="s">
        <v>56</v>
      </c>
      <c r="H1063" t="s">
        <v>57</v>
      </c>
      <c r="I1063" s="4">
        <v>43603</v>
      </c>
      <c r="J1063">
        <v>1</v>
      </c>
      <c r="L1063" s="4"/>
      <c r="M1063" s="4"/>
      <c r="N1063">
        <v>1</v>
      </c>
      <c r="O1063" t="s">
        <v>69</v>
      </c>
      <c r="P1063" t="s">
        <v>231</v>
      </c>
      <c r="Q1063">
        <v>1</v>
      </c>
      <c r="R1063" t="s">
        <v>434</v>
      </c>
      <c r="S1063" t="s">
        <v>991</v>
      </c>
      <c r="T1063" t="s">
        <v>1524</v>
      </c>
      <c r="U1063" t="s">
        <v>80</v>
      </c>
      <c r="V1063" t="s">
        <v>1517</v>
      </c>
      <c r="W1063">
        <v>1859.98</v>
      </c>
      <c r="X1063">
        <v>39.979999999999997</v>
      </c>
      <c r="Y1063">
        <v>1</v>
      </c>
      <c r="Z1063" t="s">
        <v>69</v>
      </c>
      <c r="AA1063" t="s">
        <v>2360</v>
      </c>
      <c r="AF1063" s="4"/>
      <c r="AG1063" s="4"/>
      <c r="AH1063" t="s">
        <v>69</v>
      </c>
      <c r="AI1063" t="s">
        <v>231</v>
      </c>
      <c r="AJ1063" t="s">
        <v>434</v>
      </c>
      <c r="AK1063" t="s">
        <v>991</v>
      </c>
      <c r="AL1063" t="s">
        <v>1524</v>
      </c>
      <c r="AM1063" t="s">
        <v>80</v>
      </c>
      <c r="AN1063" t="s">
        <v>1517</v>
      </c>
      <c r="AO1063" t="s">
        <v>69</v>
      </c>
      <c r="AP1063" t="s">
        <v>2360</v>
      </c>
      <c r="AQ1063" t="str">
        <f t="shared" si="17"/>
        <v>776342441821noMale4360311859.9839.981152929.99219.991</v>
      </c>
      <c r="AR1063">
        <f>COUNTIF(AQ$2:AQ1063,AQ1063)</f>
        <v>1</v>
      </c>
    </row>
    <row r="1064" spans="1:44" x14ac:dyDescent="0.25">
      <c r="A1064">
        <v>777</v>
      </c>
      <c r="B1064">
        <v>205</v>
      </c>
      <c r="C1064" s="4">
        <v>44184</v>
      </c>
      <c r="D1064">
        <v>10</v>
      </c>
      <c r="E1064" t="s">
        <v>42</v>
      </c>
      <c r="F1064" t="s">
        <v>53</v>
      </c>
      <c r="G1064" t="s">
        <v>56</v>
      </c>
      <c r="H1064" t="s">
        <v>58</v>
      </c>
      <c r="I1064" s="4">
        <v>44065</v>
      </c>
      <c r="J1064">
        <v>8</v>
      </c>
      <c r="K1064" t="s">
        <v>60</v>
      </c>
      <c r="L1064" s="4">
        <v>44000</v>
      </c>
      <c r="M1064" s="4">
        <v>44073</v>
      </c>
      <c r="N1064">
        <v>1</v>
      </c>
      <c r="O1064" t="s">
        <v>67</v>
      </c>
      <c r="P1064" t="s">
        <v>229</v>
      </c>
      <c r="Q1064">
        <v>1</v>
      </c>
      <c r="R1064" t="s">
        <v>636</v>
      </c>
      <c r="S1064" t="s">
        <v>974</v>
      </c>
      <c r="T1064" t="s">
        <v>1513</v>
      </c>
      <c r="U1064" t="s">
        <v>80</v>
      </c>
      <c r="V1064" t="s">
        <v>1548</v>
      </c>
      <c r="W1064">
        <v>59.98</v>
      </c>
      <c r="X1064">
        <v>29.98</v>
      </c>
      <c r="Y1064">
        <v>1</v>
      </c>
      <c r="Z1064" t="s">
        <v>455</v>
      </c>
      <c r="AA1064" t="s">
        <v>2340</v>
      </c>
      <c r="AF1064" s="4"/>
      <c r="AG1064" s="4"/>
      <c r="AH1064" t="s">
        <v>67</v>
      </c>
      <c r="AI1064" t="s">
        <v>229</v>
      </c>
      <c r="AJ1064" t="s">
        <v>636</v>
      </c>
      <c r="AK1064" t="s">
        <v>974</v>
      </c>
      <c r="AL1064" t="s">
        <v>1513</v>
      </c>
      <c r="AM1064" t="s">
        <v>80</v>
      </c>
      <c r="AN1064" t="s">
        <v>1548</v>
      </c>
      <c r="AO1064" t="s">
        <v>455</v>
      </c>
      <c r="AP1064" t="s">
        <v>2340</v>
      </c>
      <c r="AQ1064" t="str">
        <f t="shared" si="17"/>
        <v>7772054418410noFemale440658Facebook440004407359.9829.98314129.99214.9915</v>
      </c>
      <c r="AR1064">
        <f>COUNTIF(AQ$2:AQ1064,AQ1064)</f>
        <v>1</v>
      </c>
    </row>
    <row r="1065" spans="1:44" x14ac:dyDescent="0.25">
      <c r="A1065">
        <v>778</v>
      </c>
      <c r="B1065">
        <v>331</v>
      </c>
      <c r="C1065" s="4">
        <v>44184</v>
      </c>
      <c r="D1065">
        <v>9</v>
      </c>
      <c r="E1065" t="s">
        <v>41</v>
      </c>
      <c r="F1065" t="s">
        <v>52</v>
      </c>
      <c r="G1065" t="s">
        <v>56</v>
      </c>
      <c r="H1065" t="s">
        <v>57</v>
      </c>
      <c r="I1065" s="4">
        <v>43588</v>
      </c>
      <c r="J1065">
        <v>1</v>
      </c>
      <c r="L1065" s="4"/>
      <c r="M1065" s="4"/>
      <c r="N1065">
        <v>2</v>
      </c>
      <c r="O1065" t="s">
        <v>193</v>
      </c>
      <c r="P1065" t="s">
        <v>355</v>
      </c>
      <c r="Q1065">
        <v>2</v>
      </c>
      <c r="R1065" t="s">
        <v>817</v>
      </c>
      <c r="S1065" t="s">
        <v>1354</v>
      </c>
      <c r="T1065" t="s">
        <v>1870</v>
      </c>
      <c r="U1065" t="s">
        <v>103</v>
      </c>
      <c r="V1065" t="s">
        <v>2038</v>
      </c>
      <c r="W1065">
        <v>64.42</v>
      </c>
      <c r="X1065">
        <v>74.959999999999994</v>
      </c>
      <c r="Y1065">
        <v>2</v>
      </c>
      <c r="Z1065" t="s">
        <v>2259</v>
      </c>
      <c r="AA1065" t="s">
        <v>2557</v>
      </c>
      <c r="AF1065" s="4"/>
      <c r="AG1065" s="4"/>
      <c r="AH1065" t="s">
        <v>67</v>
      </c>
      <c r="AI1065" t="s">
        <v>229</v>
      </c>
      <c r="AJ1065" t="s">
        <v>416</v>
      </c>
      <c r="AK1065" t="s">
        <v>978</v>
      </c>
      <c r="AL1065" t="s">
        <v>1511</v>
      </c>
      <c r="AM1065" t="s">
        <v>69</v>
      </c>
      <c r="AN1065" t="s">
        <v>1548</v>
      </c>
      <c r="AO1065" t="s">
        <v>652</v>
      </c>
      <c r="AP1065" t="s">
        <v>2352</v>
      </c>
      <c r="AQ1065" t="str">
        <f t="shared" si="17"/>
        <v>778331441849noMale43588164.4274.96311723.95114.9911</v>
      </c>
      <c r="AR1065">
        <f>COUNTIF(AQ$2:AQ1065,AQ1065)</f>
        <v>1</v>
      </c>
    </row>
    <row r="1066" spans="1:44" x14ac:dyDescent="0.25">
      <c r="A1066">
        <v>778</v>
      </c>
      <c r="B1066">
        <v>331</v>
      </c>
      <c r="C1066" s="4">
        <v>44184</v>
      </c>
      <c r="D1066">
        <v>9</v>
      </c>
      <c r="E1066" t="s">
        <v>41</v>
      </c>
      <c r="F1066" t="s">
        <v>52</v>
      </c>
      <c r="G1066" t="s">
        <v>56</v>
      </c>
      <c r="H1066" t="s">
        <v>57</v>
      </c>
      <c r="I1066" s="4">
        <v>43588</v>
      </c>
      <c r="J1066">
        <v>1</v>
      </c>
      <c r="L1066" s="4"/>
      <c r="M1066" s="4"/>
      <c r="N1066">
        <v>2</v>
      </c>
      <c r="O1066" t="s">
        <v>193</v>
      </c>
      <c r="P1066" t="s">
        <v>355</v>
      </c>
      <c r="Q1066">
        <v>2</v>
      </c>
      <c r="R1066" t="s">
        <v>817</v>
      </c>
      <c r="S1066" t="s">
        <v>1354</v>
      </c>
      <c r="T1066" t="s">
        <v>1870</v>
      </c>
      <c r="U1066" t="s">
        <v>103</v>
      </c>
      <c r="V1066" t="s">
        <v>2038</v>
      </c>
      <c r="W1066">
        <v>64.42</v>
      </c>
      <c r="X1066">
        <v>74.959999999999994</v>
      </c>
      <c r="Y1066">
        <v>2</v>
      </c>
      <c r="Z1066" t="s">
        <v>2259</v>
      </c>
      <c r="AA1066" t="s">
        <v>2557</v>
      </c>
      <c r="AF1066" s="4"/>
      <c r="AG1066" s="4"/>
      <c r="AH1066" t="s">
        <v>65</v>
      </c>
      <c r="AI1066" t="s">
        <v>227</v>
      </c>
      <c r="AJ1066" t="s">
        <v>519</v>
      </c>
      <c r="AK1066" t="s">
        <v>1083</v>
      </c>
      <c r="AL1066" t="s">
        <v>1609</v>
      </c>
      <c r="AM1066" t="s">
        <v>67</v>
      </c>
      <c r="AN1066" t="s">
        <v>1517</v>
      </c>
      <c r="AO1066" t="s">
        <v>431</v>
      </c>
      <c r="AP1066" t="s">
        <v>2326</v>
      </c>
      <c r="AQ1066" t="str">
        <f t="shared" si="17"/>
        <v>778331441849noMale43588164.4274.96104113.49319.9924</v>
      </c>
      <c r="AR1066">
        <f>COUNTIF(AQ$2:AQ1066,AQ1066)</f>
        <v>1</v>
      </c>
    </row>
    <row r="1067" spans="1:44" x14ac:dyDescent="0.25">
      <c r="A1067">
        <v>779</v>
      </c>
      <c r="B1067">
        <v>368</v>
      </c>
      <c r="C1067" s="4">
        <v>44185</v>
      </c>
      <c r="D1067">
        <v>5</v>
      </c>
      <c r="E1067" t="s">
        <v>36</v>
      </c>
      <c r="F1067" t="s">
        <v>47</v>
      </c>
      <c r="G1067" t="s">
        <v>56</v>
      </c>
      <c r="H1067" t="s">
        <v>57</v>
      </c>
      <c r="I1067" s="4">
        <v>43583</v>
      </c>
      <c r="J1067">
        <v>2</v>
      </c>
      <c r="L1067" s="4"/>
      <c r="M1067" s="4"/>
      <c r="N1067">
        <v>1</v>
      </c>
      <c r="O1067" t="s">
        <v>80</v>
      </c>
      <c r="P1067" t="s">
        <v>242</v>
      </c>
      <c r="Q1067">
        <v>1</v>
      </c>
      <c r="R1067" t="s">
        <v>469</v>
      </c>
      <c r="S1067" t="s">
        <v>1032</v>
      </c>
      <c r="T1067" t="s">
        <v>1562</v>
      </c>
      <c r="U1067" t="s">
        <v>69</v>
      </c>
      <c r="V1067" t="s">
        <v>1548</v>
      </c>
      <c r="W1067">
        <v>9.99</v>
      </c>
      <c r="X1067">
        <v>14.99</v>
      </c>
      <c r="Y1067">
        <v>1</v>
      </c>
      <c r="Z1067" t="s">
        <v>70</v>
      </c>
      <c r="AA1067" t="s">
        <v>2341</v>
      </c>
      <c r="AF1067" s="4"/>
      <c r="AG1067" s="4"/>
      <c r="AH1067" t="s">
        <v>80</v>
      </c>
      <c r="AI1067" t="s">
        <v>242</v>
      </c>
      <c r="AJ1067" t="s">
        <v>469</v>
      </c>
      <c r="AK1067" t="s">
        <v>1032</v>
      </c>
      <c r="AL1067" t="s">
        <v>1562</v>
      </c>
      <c r="AM1067" t="s">
        <v>69</v>
      </c>
      <c r="AN1067" t="s">
        <v>1548</v>
      </c>
      <c r="AO1067" t="s">
        <v>70</v>
      </c>
      <c r="AP1067" t="s">
        <v>2341</v>
      </c>
      <c r="AQ1067" t="str">
        <f t="shared" si="17"/>
        <v>779368441855noMale4358329.9914.992239.99114.995</v>
      </c>
      <c r="AR1067">
        <f>COUNTIF(AQ$2:AQ1067,AQ1067)</f>
        <v>1</v>
      </c>
    </row>
    <row r="1068" spans="1:44" x14ac:dyDescent="0.25">
      <c r="A1068">
        <v>780</v>
      </c>
      <c r="B1068">
        <v>44</v>
      </c>
      <c r="C1068" s="4">
        <v>44186</v>
      </c>
      <c r="D1068">
        <v>10</v>
      </c>
      <c r="E1068" t="s">
        <v>42</v>
      </c>
      <c r="F1068" t="s">
        <v>53</v>
      </c>
      <c r="G1068" t="s">
        <v>55</v>
      </c>
      <c r="H1068" t="s">
        <v>57</v>
      </c>
      <c r="I1068" s="4">
        <v>44170</v>
      </c>
      <c r="J1068">
        <v>11</v>
      </c>
      <c r="K1068" t="s">
        <v>60</v>
      </c>
      <c r="L1068" s="4">
        <v>44148</v>
      </c>
      <c r="M1068" s="4">
        <v>44265</v>
      </c>
      <c r="N1068">
        <v>1</v>
      </c>
      <c r="O1068" t="s">
        <v>65</v>
      </c>
      <c r="P1068" t="s">
        <v>227</v>
      </c>
      <c r="Q1068">
        <v>1</v>
      </c>
      <c r="R1068" t="s">
        <v>545</v>
      </c>
      <c r="S1068" t="s">
        <v>1106</v>
      </c>
      <c r="T1068" t="s">
        <v>1632</v>
      </c>
      <c r="U1068" t="s">
        <v>80</v>
      </c>
      <c r="V1068" t="s">
        <v>1517</v>
      </c>
      <c r="W1068">
        <v>640</v>
      </c>
      <c r="X1068">
        <v>39.979999999999997</v>
      </c>
      <c r="Y1068">
        <v>1</v>
      </c>
      <c r="Z1068" t="s">
        <v>431</v>
      </c>
      <c r="AA1068" t="s">
        <v>2326</v>
      </c>
      <c r="AF1068" s="4"/>
      <c r="AG1068" s="4"/>
      <c r="AH1068" t="s">
        <v>65</v>
      </c>
      <c r="AI1068" t="s">
        <v>227</v>
      </c>
      <c r="AJ1068" t="s">
        <v>545</v>
      </c>
      <c r="AK1068" t="s">
        <v>1106</v>
      </c>
      <c r="AL1068" t="s">
        <v>1632</v>
      </c>
      <c r="AM1068" t="s">
        <v>80</v>
      </c>
      <c r="AN1068" t="s">
        <v>1517</v>
      </c>
      <c r="AO1068" t="s">
        <v>431</v>
      </c>
      <c r="AP1068" t="s">
        <v>2326</v>
      </c>
      <c r="AQ1068" t="str">
        <f t="shared" si="17"/>
        <v>780444418610yesMale4417011Facebook441484426564039.981042320219.9924</v>
      </c>
      <c r="AR1068">
        <f>COUNTIF(AQ$2:AQ1068,AQ1068)</f>
        <v>1</v>
      </c>
    </row>
    <row r="1069" spans="1:44" x14ac:dyDescent="0.25">
      <c r="A1069">
        <v>781</v>
      </c>
      <c r="B1069">
        <v>119</v>
      </c>
      <c r="C1069" s="4">
        <v>44188</v>
      </c>
      <c r="D1069">
        <v>6</v>
      </c>
      <c r="E1069" t="s">
        <v>33</v>
      </c>
      <c r="F1069" t="s">
        <v>44</v>
      </c>
      <c r="G1069" t="s">
        <v>56</v>
      </c>
      <c r="H1069" t="s">
        <v>57</v>
      </c>
      <c r="I1069" s="4">
        <v>43957</v>
      </c>
      <c r="J1069">
        <v>7</v>
      </c>
      <c r="K1069" t="s">
        <v>61</v>
      </c>
      <c r="L1069" s="4">
        <v>43915</v>
      </c>
      <c r="M1069" s="4">
        <v>44012</v>
      </c>
      <c r="N1069">
        <v>1</v>
      </c>
      <c r="O1069" t="s">
        <v>78</v>
      </c>
      <c r="P1069" t="s">
        <v>240</v>
      </c>
      <c r="Q1069">
        <v>1</v>
      </c>
      <c r="R1069" t="s">
        <v>578</v>
      </c>
      <c r="S1069" t="s">
        <v>1136</v>
      </c>
      <c r="T1069" t="s">
        <v>1659</v>
      </c>
      <c r="U1069" t="s">
        <v>69</v>
      </c>
      <c r="V1069" t="s">
        <v>1548</v>
      </c>
      <c r="W1069">
        <v>4.99</v>
      </c>
      <c r="X1069">
        <v>14.99</v>
      </c>
      <c r="Y1069">
        <v>1</v>
      </c>
      <c r="Z1069" t="s">
        <v>393</v>
      </c>
      <c r="AA1069" t="s">
        <v>2345</v>
      </c>
      <c r="AF1069" s="4"/>
      <c r="AG1069" s="4"/>
      <c r="AH1069" t="s">
        <v>78</v>
      </c>
      <c r="AI1069" t="s">
        <v>240</v>
      </c>
      <c r="AJ1069" t="s">
        <v>578</v>
      </c>
      <c r="AK1069" t="s">
        <v>1136</v>
      </c>
      <c r="AL1069" t="s">
        <v>1659</v>
      </c>
      <c r="AM1069" t="s">
        <v>69</v>
      </c>
      <c r="AN1069" t="s">
        <v>1548</v>
      </c>
      <c r="AO1069" t="s">
        <v>393</v>
      </c>
      <c r="AP1069" t="s">
        <v>2345</v>
      </c>
      <c r="AQ1069" t="str">
        <f t="shared" si="17"/>
        <v>781119441886noMale439577YouTube43915440124.9914.9981004.99114.9918</v>
      </c>
      <c r="AR1069">
        <f>COUNTIF(AQ$2:AQ1069,AQ1069)</f>
        <v>1</v>
      </c>
    </row>
    <row r="1070" spans="1:44" x14ac:dyDescent="0.25">
      <c r="A1070">
        <v>782</v>
      </c>
      <c r="B1070">
        <v>136</v>
      </c>
      <c r="C1070" s="4">
        <v>44188</v>
      </c>
      <c r="D1070">
        <v>8</v>
      </c>
      <c r="E1070" t="s">
        <v>43</v>
      </c>
      <c r="F1070" t="s">
        <v>54</v>
      </c>
      <c r="G1070" t="s">
        <v>56</v>
      </c>
      <c r="H1070" t="s">
        <v>58</v>
      </c>
      <c r="I1070" s="4">
        <v>44076</v>
      </c>
      <c r="J1070">
        <v>10</v>
      </c>
      <c r="K1070" t="s">
        <v>61</v>
      </c>
      <c r="L1070" s="4">
        <v>44055</v>
      </c>
      <c r="M1070" s="4">
        <v>44196</v>
      </c>
      <c r="N1070">
        <v>1</v>
      </c>
      <c r="O1070" t="s">
        <v>70</v>
      </c>
      <c r="P1070" t="s">
        <v>232</v>
      </c>
      <c r="Q1070">
        <v>1</v>
      </c>
      <c r="R1070" t="s">
        <v>591</v>
      </c>
      <c r="S1070" t="s">
        <v>1147</v>
      </c>
      <c r="T1070" t="s">
        <v>1610</v>
      </c>
      <c r="U1070" t="s">
        <v>67</v>
      </c>
      <c r="V1070" t="s">
        <v>1517</v>
      </c>
      <c r="W1070">
        <v>38.97</v>
      </c>
      <c r="X1070">
        <v>59.97</v>
      </c>
      <c r="Y1070">
        <v>1</v>
      </c>
      <c r="Z1070" t="s">
        <v>640</v>
      </c>
      <c r="AA1070" t="s">
        <v>2393</v>
      </c>
      <c r="AF1070" s="4"/>
      <c r="AG1070" s="4"/>
      <c r="AH1070" t="s">
        <v>70</v>
      </c>
      <c r="AI1070" t="s">
        <v>232</v>
      </c>
      <c r="AJ1070" t="s">
        <v>591</v>
      </c>
      <c r="AK1070" t="s">
        <v>1147</v>
      </c>
      <c r="AL1070" t="s">
        <v>1610</v>
      </c>
      <c r="AM1070" t="s">
        <v>67</v>
      </c>
      <c r="AN1070" t="s">
        <v>1517</v>
      </c>
      <c r="AO1070" t="s">
        <v>640</v>
      </c>
      <c r="AP1070" t="s">
        <v>2393</v>
      </c>
      <c r="AQ1070" t="str">
        <f t="shared" si="17"/>
        <v>782136441888noFemale4407610YouTube440554419638.9759.9754412.99319.9917</v>
      </c>
      <c r="AR1070">
        <f>COUNTIF(AQ$2:AQ1070,AQ1070)</f>
        <v>1</v>
      </c>
    </row>
    <row r="1071" spans="1:44" x14ac:dyDescent="0.25">
      <c r="A1071">
        <v>783</v>
      </c>
      <c r="B1071">
        <v>129</v>
      </c>
      <c r="C1071" s="4">
        <v>44189</v>
      </c>
      <c r="D1071">
        <v>2</v>
      </c>
      <c r="E1071" t="s">
        <v>38</v>
      </c>
      <c r="F1071" t="s">
        <v>49</v>
      </c>
      <c r="G1071" t="s">
        <v>56</v>
      </c>
      <c r="H1071" t="s">
        <v>58</v>
      </c>
      <c r="I1071" s="4">
        <v>43622</v>
      </c>
      <c r="J1071">
        <v>3</v>
      </c>
      <c r="K1071" t="s">
        <v>59</v>
      </c>
      <c r="L1071" s="4">
        <v>43615</v>
      </c>
      <c r="M1071" s="4">
        <v>43830</v>
      </c>
      <c r="N1071">
        <v>2</v>
      </c>
      <c r="O1071" t="s">
        <v>94</v>
      </c>
      <c r="P1071" t="s">
        <v>256</v>
      </c>
      <c r="Q1071">
        <v>2</v>
      </c>
      <c r="R1071" t="s">
        <v>818</v>
      </c>
      <c r="S1071" t="s">
        <v>1355</v>
      </c>
      <c r="T1071" t="s">
        <v>1871</v>
      </c>
      <c r="U1071" t="s">
        <v>75</v>
      </c>
      <c r="V1071" t="s">
        <v>1902</v>
      </c>
      <c r="W1071">
        <v>759.95</v>
      </c>
      <c r="X1071">
        <v>114.95</v>
      </c>
      <c r="Y1071">
        <v>2</v>
      </c>
      <c r="Z1071" t="s">
        <v>2139</v>
      </c>
      <c r="AA1071" t="s">
        <v>2419</v>
      </c>
      <c r="AF1071" s="4"/>
      <c r="AG1071" s="4"/>
      <c r="AH1071" t="s">
        <v>70</v>
      </c>
      <c r="AI1071" t="s">
        <v>232</v>
      </c>
      <c r="AJ1071" t="s">
        <v>865</v>
      </c>
      <c r="AK1071" t="s">
        <v>1402</v>
      </c>
      <c r="AL1071" t="s">
        <v>1859</v>
      </c>
      <c r="AM1071" t="s">
        <v>80</v>
      </c>
      <c r="AN1071" t="s">
        <v>1517</v>
      </c>
      <c r="AO1071" t="s">
        <v>640</v>
      </c>
      <c r="AP1071" t="s">
        <v>2393</v>
      </c>
      <c r="AQ1071" t="str">
        <f t="shared" si="17"/>
        <v>783129441892noFemale436223Google Ads4361543830759.95114.95591139.99219.9917</v>
      </c>
      <c r="AR1071">
        <f>COUNTIF(AQ$2:AQ1071,AQ1071)</f>
        <v>1</v>
      </c>
    </row>
    <row r="1072" spans="1:44" x14ac:dyDescent="0.25">
      <c r="A1072">
        <v>783</v>
      </c>
      <c r="B1072">
        <v>129</v>
      </c>
      <c r="C1072" s="4">
        <v>44189</v>
      </c>
      <c r="D1072">
        <v>2</v>
      </c>
      <c r="E1072" t="s">
        <v>38</v>
      </c>
      <c r="F1072" t="s">
        <v>49</v>
      </c>
      <c r="G1072" t="s">
        <v>56</v>
      </c>
      <c r="H1072" t="s">
        <v>58</v>
      </c>
      <c r="I1072" s="4">
        <v>43622</v>
      </c>
      <c r="J1072">
        <v>3</v>
      </c>
      <c r="K1072" t="s">
        <v>59</v>
      </c>
      <c r="L1072" s="4">
        <v>43615</v>
      </c>
      <c r="M1072" s="4">
        <v>43830</v>
      </c>
      <c r="N1072">
        <v>2</v>
      </c>
      <c r="O1072" t="s">
        <v>94</v>
      </c>
      <c r="P1072" t="s">
        <v>256</v>
      </c>
      <c r="Q1072">
        <v>2</v>
      </c>
      <c r="R1072" t="s">
        <v>818</v>
      </c>
      <c r="S1072" t="s">
        <v>1355</v>
      </c>
      <c r="T1072" t="s">
        <v>1871</v>
      </c>
      <c r="U1072" t="s">
        <v>75</v>
      </c>
      <c r="V1072" t="s">
        <v>1902</v>
      </c>
      <c r="W1072">
        <v>759.95</v>
      </c>
      <c r="X1072">
        <v>114.95</v>
      </c>
      <c r="Y1072">
        <v>2</v>
      </c>
      <c r="Z1072" t="s">
        <v>2139</v>
      </c>
      <c r="AA1072" t="s">
        <v>2419</v>
      </c>
      <c r="AF1072" s="4"/>
      <c r="AG1072" s="4"/>
      <c r="AH1072" t="s">
        <v>86</v>
      </c>
      <c r="AI1072" t="s">
        <v>248</v>
      </c>
      <c r="AJ1072" t="s">
        <v>633</v>
      </c>
      <c r="AK1072" t="s">
        <v>1017</v>
      </c>
      <c r="AL1072" t="s">
        <v>1547</v>
      </c>
      <c r="AM1072" t="s">
        <v>67</v>
      </c>
      <c r="AN1072" t="s">
        <v>1577</v>
      </c>
      <c r="AO1072" t="s">
        <v>547</v>
      </c>
      <c r="AP1072" t="s">
        <v>2354</v>
      </c>
      <c r="AQ1072" t="str">
        <f t="shared" si="17"/>
        <v>783129441892noFemale436223Google Ads4361543830759.95114.95789159.99324.9914</v>
      </c>
      <c r="AR1072">
        <f>COUNTIF(AQ$2:AQ1072,AQ1072)</f>
        <v>1</v>
      </c>
    </row>
    <row r="1073" spans="1:44" x14ac:dyDescent="0.25">
      <c r="A1073">
        <v>784</v>
      </c>
      <c r="B1073">
        <v>345</v>
      </c>
      <c r="C1073" s="4">
        <v>44189</v>
      </c>
      <c r="D1073">
        <v>1</v>
      </c>
      <c r="E1073" t="s">
        <v>39</v>
      </c>
      <c r="F1073" t="s">
        <v>50</v>
      </c>
      <c r="G1073" t="s">
        <v>55</v>
      </c>
      <c r="H1073" t="s">
        <v>57</v>
      </c>
      <c r="I1073" s="4">
        <v>43668</v>
      </c>
      <c r="J1073">
        <v>1</v>
      </c>
      <c r="K1073" t="s">
        <v>61</v>
      </c>
      <c r="L1073" s="4">
        <v>43615</v>
      </c>
      <c r="M1073" s="4">
        <v>43830</v>
      </c>
      <c r="N1073">
        <v>2</v>
      </c>
      <c r="O1073" t="s">
        <v>141</v>
      </c>
      <c r="P1073" t="s">
        <v>303</v>
      </c>
      <c r="Q1073">
        <v>2</v>
      </c>
      <c r="R1073" t="s">
        <v>819</v>
      </c>
      <c r="S1073" t="s">
        <v>1356</v>
      </c>
      <c r="T1073" t="s">
        <v>1872</v>
      </c>
      <c r="U1073" t="s">
        <v>88</v>
      </c>
      <c r="V1073" t="s">
        <v>2042</v>
      </c>
      <c r="W1073">
        <v>385.96</v>
      </c>
      <c r="X1073">
        <v>49.96</v>
      </c>
      <c r="Y1073">
        <v>2</v>
      </c>
      <c r="Z1073" t="s">
        <v>2260</v>
      </c>
      <c r="AA1073" t="s">
        <v>2558</v>
      </c>
      <c r="AF1073" s="4"/>
      <c r="AG1073" s="4"/>
      <c r="AH1073" t="s">
        <v>86</v>
      </c>
      <c r="AI1073" t="s">
        <v>248</v>
      </c>
      <c r="AJ1073" t="s">
        <v>633</v>
      </c>
      <c r="AK1073" t="s">
        <v>1017</v>
      </c>
      <c r="AL1073" t="s">
        <v>1547</v>
      </c>
      <c r="AM1073" t="s">
        <v>80</v>
      </c>
      <c r="AN1073" t="s">
        <v>1548</v>
      </c>
      <c r="AO1073" t="s">
        <v>547</v>
      </c>
      <c r="AP1073" t="s">
        <v>2354</v>
      </c>
      <c r="AQ1073" t="str">
        <f t="shared" si="17"/>
        <v>784345441891yesMale436681YouTube4361543830385.9649.96789159.99214.9914</v>
      </c>
      <c r="AR1073">
        <f>COUNTIF(AQ$2:AQ1073,AQ1073)</f>
        <v>1</v>
      </c>
    </row>
    <row r="1074" spans="1:44" x14ac:dyDescent="0.25">
      <c r="A1074">
        <v>784</v>
      </c>
      <c r="B1074">
        <v>345</v>
      </c>
      <c r="C1074" s="4">
        <v>44189</v>
      </c>
      <c r="D1074">
        <v>1</v>
      </c>
      <c r="E1074" t="s">
        <v>39</v>
      </c>
      <c r="F1074" t="s">
        <v>50</v>
      </c>
      <c r="G1074" t="s">
        <v>55</v>
      </c>
      <c r="H1074" t="s">
        <v>57</v>
      </c>
      <c r="I1074" s="4">
        <v>43668</v>
      </c>
      <c r="J1074">
        <v>1</v>
      </c>
      <c r="K1074" t="s">
        <v>61</v>
      </c>
      <c r="L1074" s="4">
        <v>43615</v>
      </c>
      <c r="M1074" s="4">
        <v>43830</v>
      </c>
      <c r="N1074">
        <v>2</v>
      </c>
      <c r="O1074" t="s">
        <v>141</v>
      </c>
      <c r="P1074" t="s">
        <v>303</v>
      </c>
      <c r="Q1074">
        <v>2</v>
      </c>
      <c r="R1074" t="s">
        <v>819</v>
      </c>
      <c r="S1074" t="s">
        <v>1356</v>
      </c>
      <c r="T1074" t="s">
        <v>1872</v>
      </c>
      <c r="U1074" t="s">
        <v>88</v>
      </c>
      <c r="V1074" t="s">
        <v>2042</v>
      </c>
      <c r="W1074">
        <v>385.96</v>
      </c>
      <c r="X1074">
        <v>49.96</v>
      </c>
      <c r="Y1074">
        <v>2</v>
      </c>
      <c r="Z1074" t="s">
        <v>2260</v>
      </c>
      <c r="AA1074" t="s">
        <v>2558</v>
      </c>
      <c r="AF1074" s="4"/>
      <c r="AG1074" s="4"/>
      <c r="AH1074" t="s">
        <v>67</v>
      </c>
      <c r="AI1074" t="s">
        <v>229</v>
      </c>
      <c r="AJ1074" t="s">
        <v>468</v>
      </c>
      <c r="AK1074" t="s">
        <v>1031</v>
      </c>
      <c r="AL1074" t="s">
        <v>1561</v>
      </c>
      <c r="AM1074" t="s">
        <v>80</v>
      </c>
      <c r="AN1074" t="s">
        <v>1562</v>
      </c>
      <c r="AO1074" t="s">
        <v>90</v>
      </c>
      <c r="AP1074" t="s">
        <v>2328</v>
      </c>
      <c r="AQ1074" t="str">
        <f t="shared" si="17"/>
        <v>784345441891yesMale436681YouTube4361543830385.9649.9639432.9929.996</v>
      </c>
      <c r="AR1074">
        <f>COUNTIF(AQ$2:AQ1074,AQ1074)</f>
        <v>1</v>
      </c>
    </row>
    <row r="1075" spans="1:44" x14ac:dyDescent="0.25">
      <c r="A1075">
        <v>785</v>
      </c>
      <c r="B1075">
        <v>9</v>
      </c>
      <c r="C1075" s="4">
        <v>44190</v>
      </c>
      <c r="D1075">
        <v>7</v>
      </c>
      <c r="E1075" t="s">
        <v>35</v>
      </c>
      <c r="F1075" t="s">
        <v>46</v>
      </c>
      <c r="G1075" t="s">
        <v>55</v>
      </c>
      <c r="H1075" t="s">
        <v>57</v>
      </c>
      <c r="I1075" s="4">
        <v>43581</v>
      </c>
      <c r="J1075">
        <v>2</v>
      </c>
      <c r="L1075" s="4"/>
      <c r="M1075" s="4"/>
      <c r="N1075">
        <v>2</v>
      </c>
      <c r="O1075" t="s">
        <v>121</v>
      </c>
      <c r="P1075" t="s">
        <v>283</v>
      </c>
      <c r="Q1075">
        <v>2</v>
      </c>
      <c r="R1075" t="s">
        <v>820</v>
      </c>
      <c r="S1075" t="s">
        <v>1357</v>
      </c>
      <c r="T1075" t="s">
        <v>1873</v>
      </c>
      <c r="U1075" t="s">
        <v>71</v>
      </c>
      <c r="V1075" t="s">
        <v>1869</v>
      </c>
      <c r="W1075">
        <v>121.74</v>
      </c>
      <c r="X1075">
        <v>29.98</v>
      </c>
      <c r="Y1075">
        <v>2</v>
      </c>
      <c r="Z1075" t="s">
        <v>177</v>
      </c>
      <c r="AA1075" t="s">
        <v>2559</v>
      </c>
      <c r="AF1075" s="4"/>
      <c r="AG1075" s="4"/>
      <c r="AH1075" t="s">
        <v>79</v>
      </c>
      <c r="AI1075" t="s">
        <v>241</v>
      </c>
      <c r="AJ1075" t="s">
        <v>530</v>
      </c>
      <c r="AK1075" t="s">
        <v>1092</v>
      </c>
      <c r="AL1075" t="s">
        <v>1619</v>
      </c>
      <c r="AM1075" t="s">
        <v>69</v>
      </c>
      <c r="AN1075" t="s">
        <v>1548</v>
      </c>
      <c r="AO1075" t="s">
        <v>65</v>
      </c>
      <c r="AP1075" t="s">
        <v>2343</v>
      </c>
      <c r="AQ1075" t="str">
        <f t="shared" si="17"/>
        <v>7859441907yesMale435812121.7429.9841662.99114.9910</v>
      </c>
      <c r="AR1075">
        <f>COUNTIF(AQ$2:AQ1075,AQ1075)</f>
        <v>1</v>
      </c>
    </row>
    <row r="1076" spans="1:44" x14ac:dyDescent="0.25">
      <c r="A1076">
        <v>785</v>
      </c>
      <c r="B1076">
        <v>9</v>
      </c>
      <c r="C1076" s="4">
        <v>44190</v>
      </c>
      <c r="D1076">
        <v>7</v>
      </c>
      <c r="E1076" t="s">
        <v>35</v>
      </c>
      <c r="F1076" t="s">
        <v>46</v>
      </c>
      <c r="G1076" t="s">
        <v>55</v>
      </c>
      <c r="H1076" t="s">
        <v>57</v>
      </c>
      <c r="I1076" s="4">
        <v>43581</v>
      </c>
      <c r="J1076">
        <v>2</v>
      </c>
      <c r="L1076" s="4"/>
      <c r="M1076" s="4"/>
      <c r="N1076">
        <v>2</v>
      </c>
      <c r="O1076" t="s">
        <v>121</v>
      </c>
      <c r="P1076" t="s">
        <v>283</v>
      </c>
      <c r="Q1076">
        <v>2</v>
      </c>
      <c r="R1076" t="s">
        <v>820</v>
      </c>
      <c r="S1076" t="s">
        <v>1357</v>
      </c>
      <c r="T1076" t="s">
        <v>1873</v>
      </c>
      <c r="U1076" t="s">
        <v>71</v>
      </c>
      <c r="V1076" t="s">
        <v>1869</v>
      </c>
      <c r="W1076">
        <v>121.74</v>
      </c>
      <c r="X1076">
        <v>29.98</v>
      </c>
      <c r="Y1076">
        <v>2</v>
      </c>
      <c r="Z1076" t="s">
        <v>177</v>
      </c>
      <c r="AA1076" t="s">
        <v>2559</v>
      </c>
      <c r="AF1076" s="4"/>
      <c r="AG1076" s="4"/>
      <c r="AH1076" t="s">
        <v>80</v>
      </c>
      <c r="AI1076" t="s">
        <v>242</v>
      </c>
      <c r="AJ1076" t="s">
        <v>453</v>
      </c>
      <c r="AK1076" t="s">
        <v>1016</v>
      </c>
      <c r="AL1076" t="s">
        <v>1546</v>
      </c>
      <c r="AM1076" t="s">
        <v>69</v>
      </c>
      <c r="AN1076" t="s">
        <v>1548</v>
      </c>
      <c r="AO1076" t="s">
        <v>67</v>
      </c>
      <c r="AP1076" t="s">
        <v>2373</v>
      </c>
      <c r="AQ1076" t="str">
        <f t="shared" si="17"/>
        <v>7859441907yesMale435812121.7429.9822658.75114.993</v>
      </c>
      <c r="AR1076">
        <f>COUNTIF(AQ$2:AQ1076,AQ1076)</f>
        <v>1</v>
      </c>
    </row>
    <row r="1077" spans="1:44" x14ac:dyDescent="0.25">
      <c r="A1077">
        <v>786</v>
      </c>
      <c r="B1077">
        <v>72</v>
      </c>
      <c r="C1077" s="4">
        <v>44190</v>
      </c>
      <c r="D1077">
        <v>4</v>
      </c>
      <c r="E1077" t="s">
        <v>40</v>
      </c>
      <c r="F1077" t="s">
        <v>51</v>
      </c>
      <c r="G1077" t="s">
        <v>55</v>
      </c>
      <c r="H1077" t="s">
        <v>57</v>
      </c>
      <c r="I1077" s="4">
        <v>44100</v>
      </c>
      <c r="J1077">
        <v>10</v>
      </c>
      <c r="K1077" t="s">
        <v>61</v>
      </c>
      <c r="L1077" s="4">
        <v>44055</v>
      </c>
      <c r="M1077" s="4">
        <v>44196</v>
      </c>
      <c r="N1077">
        <v>1</v>
      </c>
      <c r="O1077" t="s">
        <v>80</v>
      </c>
      <c r="P1077" t="s">
        <v>242</v>
      </c>
      <c r="Q1077">
        <v>1</v>
      </c>
      <c r="R1077" t="s">
        <v>665</v>
      </c>
      <c r="S1077" t="s">
        <v>1209</v>
      </c>
      <c r="T1077" t="s">
        <v>1652</v>
      </c>
      <c r="U1077" t="s">
        <v>80</v>
      </c>
      <c r="V1077" t="s">
        <v>1548</v>
      </c>
      <c r="W1077">
        <v>27.98</v>
      </c>
      <c r="X1077">
        <v>29.98</v>
      </c>
      <c r="Y1077">
        <v>1</v>
      </c>
      <c r="Z1077" t="s">
        <v>79</v>
      </c>
      <c r="AA1077" t="s">
        <v>2349</v>
      </c>
      <c r="AF1077" s="4"/>
      <c r="AG1077" s="4"/>
      <c r="AH1077" t="s">
        <v>80</v>
      </c>
      <c r="AI1077" t="s">
        <v>242</v>
      </c>
      <c r="AJ1077" t="s">
        <v>665</v>
      </c>
      <c r="AK1077" t="s">
        <v>1209</v>
      </c>
      <c r="AL1077" t="s">
        <v>1652</v>
      </c>
      <c r="AM1077" t="s">
        <v>80</v>
      </c>
      <c r="AN1077" t="s">
        <v>1548</v>
      </c>
      <c r="AO1077" t="s">
        <v>79</v>
      </c>
      <c r="AP1077" t="s">
        <v>2349</v>
      </c>
      <c r="AQ1077" t="str">
        <f t="shared" si="17"/>
        <v>78672441904yesMale4410010YouTube440554419627.9829.9826413.99214.994</v>
      </c>
      <c r="AR1077">
        <f>COUNTIF(AQ$2:AQ1077,AQ1077)</f>
        <v>1</v>
      </c>
    </row>
    <row r="1078" spans="1:44" x14ac:dyDescent="0.25">
      <c r="A1078">
        <v>787</v>
      </c>
      <c r="B1078">
        <v>105</v>
      </c>
      <c r="C1078" s="4">
        <v>44191</v>
      </c>
      <c r="D1078">
        <v>5</v>
      </c>
      <c r="E1078" t="s">
        <v>36</v>
      </c>
      <c r="F1078" t="s">
        <v>47</v>
      </c>
      <c r="G1078" t="s">
        <v>55</v>
      </c>
      <c r="H1078" t="s">
        <v>58</v>
      </c>
      <c r="I1078" s="4">
        <v>44040</v>
      </c>
      <c r="J1078">
        <v>8</v>
      </c>
      <c r="K1078" t="s">
        <v>60</v>
      </c>
      <c r="L1078" s="4">
        <v>44000</v>
      </c>
      <c r="M1078" s="4">
        <v>44073</v>
      </c>
      <c r="N1078">
        <v>1</v>
      </c>
      <c r="O1078" t="s">
        <v>90</v>
      </c>
      <c r="P1078" t="s">
        <v>252</v>
      </c>
      <c r="Q1078">
        <v>1</v>
      </c>
      <c r="R1078" t="s">
        <v>501</v>
      </c>
      <c r="S1078" t="s">
        <v>1064</v>
      </c>
      <c r="T1078" t="s">
        <v>1592</v>
      </c>
      <c r="U1078" t="s">
        <v>80</v>
      </c>
      <c r="V1078" t="s">
        <v>1562</v>
      </c>
      <c r="W1078">
        <v>17.920000000000002</v>
      </c>
      <c r="X1078">
        <v>19.98</v>
      </c>
      <c r="Y1078">
        <v>1</v>
      </c>
      <c r="Z1078" t="s">
        <v>410</v>
      </c>
      <c r="AA1078" t="s">
        <v>2359</v>
      </c>
      <c r="AF1078" s="4"/>
      <c r="AG1078" s="4"/>
      <c r="AH1078" t="s">
        <v>90</v>
      </c>
      <c r="AI1078" t="s">
        <v>252</v>
      </c>
      <c r="AJ1078" t="s">
        <v>501</v>
      </c>
      <c r="AK1078" t="s">
        <v>1064</v>
      </c>
      <c r="AL1078" t="s">
        <v>1592</v>
      </c>
      <c r="AM1078" t="s">
        <v>80</v>
      </c>
      <c r="AN1078" t="s">
        <v>1562</v>
      </c>
      <c r="AO1078" t="s">
        <v>410</v>
      </c>
      <c r="AP1078" t="s">
        <v>2359</v>
      </c>
      <c r="AQ1078" t="str">
        <f t="shared" si="17"/>
        <v>787105441915yesFemale440408Facebook440004407317.9219.9861618.9629.9920</v>
      </c>
      <c r="AR1078">
        <f>COUNTIF(AQ$2:AQ1078,AQ1078)</f>
        <v>1</v>
      </c>
    </row>
    <row r="1079" spans="1:44" x14ac:dyDescent="0.25">
      <c r="A1079">
        <v>788</v>
      </c>
      <c r="B1079">
        <v>250</v>
      </c>
      <c r="C1079" s="4">
        <v>44191</v>
      </c>
      <c r="D1079">
        <v>7</v>
      </c>
      <c r="E1079" t="s">
        <v>35</v>
      </c>
      <c r="F1079" t="s">
        <v>46</v>
      </c>
      <c r="G1079" t="s">
        <v>56</v>
      </c>
      <c r="H1079" t="s">
        <v>57</v>
      </c>
      <c r="I1079" s="4">
        <v>43850</v>
      </c>
      <c r="J1079">
        <v>5</v>
      </c>
      <c r="K1079" t="s">
        <v>60</v>
      </c>
      <c r="L1079" s="4">
        <v>43831</v>
      </c>
      <c r="M1079" s="4">
        <v>43921</v>
      </c>
      <c r="N1079">
        <v>1</v>
      </c>
      <c r="O1079" t="s">
        <v>79</v>
      </c>
      <c r="P1079" t="s">
        <v>241</v>
      </c>
      <c r="Q1079">
        <v>1</v>
      </c>
      <c r="R1079" t="s">
        <v>472</v>
      </c>
      <c r="S1079" t="s">
        <v>1035</v>
      </c>
      <c r="T1079" t="s">
        <v>1513</v>
      </c>
      <c r="U1079" t="s">
        <v>69</v>
      </c>
      <c r="V1079" t="s">
        <v>1548</v>
      </c>
      <c r="W1079">
        <v>29.99</v>
      </c>
      <c r="X1079">
        <v>14.99</v>
      </c>
      <c r="Y1079">
        <v>1</v>
      </c>
      <c r="Z1079" t="s">
        <v>65</v>
      </c>
      <c r="AA1079" t="s">
        <v>2343</v>
      </c>
      <c r="AF1079" s="4"/>
      <c r="AG1079" s="4"/>
      <c r="AH1079" t="s">
        <v>79</v>
      </c>
      <c r="AI1079" t="s">
        <v>241</v>
      </c>
      <c r="AJ1079" t="s">
        <v>472</v>
      </c>
      <c r="AK1079" t="s">
        <v>1035</v>
      </c>
      <c r="AL1079" t="s">
        <v>1513</v>
      </c>
      <c r="AM1079" t="s">
        <v>69</v>
      </c>
      <c r="AN1079" t="s">
        <v>1548</v>
      </c>
      <c r="AO1079" t="s">
        <v>65</v>
      </c>
      <c r="AP1079" t="s">
        <v>2343</v>
      </c>
      <c r="AQ1079" t="str">
        <f t="shared" si="17"/>
        <v>788250441917noMale438505Facebook438314392129.9914.9945129.99114.9910</v>
      </c>
      <c r="AR1079">
        <f>COUNTIF(AQ$2:AQ1079,AQ1079)</f>
        <v>1</v>
      </c>
    </row>
    <row r="1080" spans="1:44" x14ac:dyDescent="0.25">
      <c r="A1080">
        <v>789</v>
      </c>
      <c r="B1080">
        <v>255</v>
      </c>
      <c r="C1080" s="4">
        <v>44191</v>
      </c>
      <c r="D1080">
        <v>4</v>
      </c>
      <c r="E1080" t="s">
        <v>40</v>
      </c>
      <c r="F1080" t="s">
        <v>51</v>
      </c>
      <c r="G1080" t="s">
        <v>56</v>
      </c>
      <c r="H1080" t="s">
        <v>58</v>
      </c>
      <c r="I1080" s="4">
        <v>44014</v>
      </c>
      <c r="J1080">
        <v>8</v>
      </c>
      <c r="K1080" t="s">
        <v>60</v>
      </c>
      <c r="L1080" s="4">
        <v>44000</v>
      </c>
      <c r="M1080" s="4">
        <v>44073</v>
      </c>
      <c r="N1080">
        <v>3</v>
      </c>
      <c r="O1080" t="s">
        <v>194</v>
      </c>
      <c r="P1080" t="s">
        <v>356</v>
      </c>
      <c r="Q1080">
        <v>3</v>
      </c>
      <c r="R1080" t="s">
        <v>821</v>
      </c>
      <c r="S1080" t="s">
        <v>1358</v>
      </c>
      <c r="T1080" t="s">
        <v>1874</v>
      </c>
      <c r="U1080" t="s">
        <v>2020</v>
      </c>
      <c r="V1080" t="s">
        <v>2067</v>
      </c>
      <c r="W1080">
        <v>288.77</v>
      </c>
      <c r="X1080">
        <v>124.93</v>
      </c>
      <c r="Y1080">
        <v>3</v>
      </c>
      <c r="Z1080" t="s">
        <v>2261</v>
      </c>
      <c r="AA1080" t="s">
        <v>2560</v>
      </c>
      <c r="AF1080" s="4"/>
      <c r="AG1080" s="4"/>
      <c r="AH1080" t="s">
        <v>80</v>
      </c>
      <c r="AI1080" t="s">
        <v>242</v>
      </c>
      <c r="AJ1080" t="s">
        <v>649</v>
      </c>
      <c r="AK1080" t="s">
        <v>1193</v>
      </c>
      <c r="AL1080" t="s">
        <v>1717</v>
      </c>
      <c r="AM1080" t="s">
        <v>67</v>
      </c>
      <c r="AN1080" t="s">
        <v>1548</v>
      </c>
      <c r="AO1080" t="s">
        <v>70</v>
      </c>
      <c r="AP1080" t="s">
        <v>2341</v>
      </c>
      <c r="AQ1080" t="str">
        <f t="shared" si="17"/>
        <v>789255441914noFemale440148Facebook4400044073288.77124.9325432.95314.995</v>
      </c>
      <c r="AR1080">
        <f>COUNTIF(AQ$2:AQ1080,AQ1080)</f>
        <v>1</v>
      </c>
    </row>
    <row r="1081" spans="1:44" x14ac:dyDescent="0.25">
      <c r="A1081">
        <v>789</v>
      </c>
      <c r="B1081">
        <v>255</v>
      </c>
      <c r="C1081" s="4">
        <v>44191</v>
      </c>
      <c r="D1081">
        <v>4</v>
      </c>
      <c r="E1081" t="s">
        <v>40</v>
      </c>
      <c r="F1081" t="s">
        <v>51</v>
      </c>
      <c r="G1081" t="s">
        <v>56</v>
      </c>
      <c r="H1081" t="s">
        <v>58</v>
      </c>
      <c r="I1081" s="4">
        <v>44014</v>
      </c>
      <c r="J1081">
        <v>8</v>
      </c>
      <c r="K1081" t="s">
        <v>60</v>
      </c>
      <c r="L1081" s="4">
        <v>44000</v>
      </c>
      <c r="M1081" s="4">
        <v>44073</v>
      </c>
      <c r="N1081">
        <v>3</v>
      </c>
      <c r="O1081" t="s">
        <v>194</v>
      </c>
      <c r="P1081" t="s">
        <v>356</v>
      </c>
      <c r="Q1081">
        <v>3</v>
      </c>
      <c r="R1081" t="s">
        <v>821</v>
      </c>
      <c r="S1081" t="s">
        <v>1358</v>
      </c>
      <c r="T1081" t="s">
        <v>1874</v>
      </c>
      <c r="U1081" t="s">
        <v>2020</v>
      </c>
      <c r="V1081" t="s">
        <v>2067</v>
      </c>
      <c r="W1081">
        <v>288.77</v>
      </c>
      <c r="X1081">
        <v>124.93</v>
      </c>
      <c r="Y1081">
        <v>3</v>
      </c>
      <c r="Z1081" t="s">
        <v>2261</v>
      </c>
      <c r="AA1081" t="s">
        <v>2560</v>
      </c>
      <c r="AF1081" s="4"/>
      <c r="AG1081" s="4"/>
      <c r="AH1081" t="s">
        <v>67</v>
      </c>
      <c r="AI1081" t="s">
        <v>229</v>
      </c>
      <c r="AJ1081" t="s">
        <v>468</v>
      </c>
      <c r="AK1081" t="s">
        <v>1031</v>
      </c>
      <c r="AL1081" t="s">
        <v>1561</v>
      </c>
      <c r="AM1081" t="s">
        <v>80</v>
      </c>
      <c r="AN1081" t="s">
        <v>1548</v>
      </c>
      <c r="AO1081" t="s">
        <v>90</v>
      </c>
      <c r="AP1081" t="s">
        <v>2328</v>
      </c>
      <c r="AQ1081" t="str">
        <f t="shared" si="17"/>
        <v>789255441914noFemale440148Facebook4400044073288.77124.9339432.99214.996</v>
      </c>
      <c r="AR1081">
        <f>COUNTIF(AQ$2:AQ1081,AQ1081)</f>
        <v>1</v>
      </c>
    </row>
    <row r="1082" spans="1:44" x14ac:dyDescent="0.25">
      <c r="A1082">
        <v>789</v>
      </c>
      <c r="B1082">
        <v>255</v>
      </c>
      <c r="C1082" s="4">
        <v>44191</v>
      </c>
      <c r="D1082">
        <v>4</v>
      </c>
      <c r="E1082" t="s">
        <v>40</v>
      </c>
      <c r="F1082" t="s">
        <v>51</v>
      </c>
      <c r="G1082" t="s">
        <v>56</v>
      </c>
      <c r="H1082" t="s">
        <v>58</v>
      </c>
      <c r="I1082" s="4">
        <v>44014</v>
      </c>
      <c r="J1082">
        <v>8</v>
      </c>
      <c r="K1082" t="s">
        <v>60</v>
      </c>
      <c r="L1082" s="4">
        <v>44000</v>
      </c>
      <c r="M1082" s="4">
        <v>44073</v>
      </c>
      <c r="N1082">
        <v>3</v>
      </c>
      <c r="O1082" t="s">
        <v>194</v>
      </c>
      <c r="P1082" t="s">
        <v>356</v>
      </c>
      <c r="Q1082">
        <v>3</v>
      </c>
      <c r="R1082" t="s">
        <v>821</v>
      </c>
      <c r="S1082" t="s">
        <v>1358</v>
      </c>
      <c r="T1082" t="s">
        <v>1874</v>
      </c>
      <c r="U1082" t="s">
        <v>2020</v>
      </c>
      <c r="V1082" t="s">
        <v>2067</v>
      </c>
      <c r="W1082">
        <v>288.77</v>
      </c>
      <c r="X1082">
        <v>124.93</v>
      </c>
      <c r="Y1082">
        <v>3</v>
      </c>
      <c r="Z1082" t="s">
        <v>2261</v>
      </c>
      <c r="AA1082" t="s">
        <v>2560</v>
      </c>
      <c r="AF1082" s="4"/>
      <c r="AG1082" s="4"/>
      <c r="AH1082" t="s">
        <v>86</v>
      </c>
      <c r="AI1082" t="s">
        <v>248</v>
      </c>
      <c r="AJ1082" t="s">
        <v>584</v>
      </c>
      <c r="AK1082" t="s">
        <v>1062</v>
      </c>
      <c r="AL1082" t="s">
        <v>1665</v>
      </c>
      <c r="AM1082" t="s">
        <v>80</v>
      </c>
      <c r="AN1082" t="s">
        <v>1577</v>
      </c>
      <c r="AO1082" t="s">
        <v>530</v>
      </c>
      <c r="AP1082" t="s">
        <v>2367</v>
      </c>
      <c r="AQ1082" t="str">
        <f t="shared" si="17"/>
        <v>789255441914noFemale440148Facebook4400044073288.77124.9378261.97224.9916</v>
      </c>
      <c r="AR1082">
        <f>COUNTIF(AQ$2:AQ1082,AQ1082)</f>
        <v>1</v>
      </c>
    </row>
    <row r="1083" spans="1:44" x14ac:dyDescent="0.25">
      <c r="A1083">
        <v>790</v>
      </c>
      <c r="B1083">
        <v>45</v>
      </c>
      <c r="C1083" s="4">
        <v>44192</v>
      </c>
      <c r="D1083">
        <v>1</v>
      </c>
      <c r="E1083" t="s">
        <v>39</v>
      </c>
      <c r="F1083" t="s">
        <v>50</v>
      </c>
      <c r="G1083" t="s">
        <v>56</v>
      </c>
      <c r="H1083" t="s">
        <v>58</v>
      </c>
      <c r="I1083" s="4">
        <v>43720</v>
      </c>
      <c r="J1083">
        <v>1</v>
      </c>
      <c r="K1083" t="s">
        <v>61</v>
      </c>
      <c r="L1083" s="4">
        <v>43615</v>
      </c>
      <c r="M1083" s="4">
        <v>43830</v>
      </c>
      <c r="N1083">
        <v>1</v>
      </c>
      <c r="O1083" t="s">
        <v>80</v>
      </c>
      <c r="P1083" t="s">
        <v>242</v>
      </c>
      <c r="Q1083">
        <v>1</v>
      </c>
      <c r="R1083" t="s">
        <v>598</v>
      </c>
      <c r="S1083" t="s">
        <v>1118</v>
      </c>
      <c r="T1083" t="s">
        <v>1675</v>
      </c>
      <c r="U1083" t="s">
        <v>67</v>
      </c>
      <c r="V1083" t="s">
        <v>1562</v>
      </c>
      <c r="W1083">
        <v>43.35</v>
      </c>
      <c r="X1083">
        <v>29.97</v>
      </c>
      <c r="Y1083">
        <v>1</v>
      </c>
      <c r="Z1083" t="s">
        <v>70</v>
      </c>
      <c r="AA1083" t="s">
        <v>2341</v>
      </c>
      <c r="AF1083" s="4"/>
      <c r="AG1083" s="4"/>
      <c r="AH1083" t="s">
        <v>80</v>
      </c>
      <c r="AI1083" t="s">
        <v>242</v>
      </c>
      <c r="AJ1083" t="s">
        <v>598</v>
      </c>
      <c r="AK1083" t="s">
        <v>1118</v>
      </c>
      <c r="AL1083" t="s">
        <v>1675</v>
      </c>
      <c r="AM1083" t="s">
        <v>67</v>
      </c>
      <c r="AN1083" t="s">
        <v>1562</v>
      </c>
      <c r="AO1083" t="s">
        <v>70</v>
      </c>
      <c r="AP1083" t="s">
        <v>2341</v>
      </c>
      <c r="AQ1083" t="str">
        <f t="shared" si="17"/>
        <v>79045441921noFemale437201YouTube436154383043.3529.9723514.4539.995</v>
      </c>
      <c r="AR1083">
        <f>COUNTIF(AQ$2:AQ1083,AQ1083)</f>
        <v>1</v>
      </c>
    </row>
    <row r="1084" spans="1:44" x14ac:dyDescent="0.25">
      <c r="A1084">
        <v>791</v>
      </c>
      <c r="B1084">
        <v>274</v>
      </c>
      <c r="C1084" s="4">
        <v>44192</v>
      </c>
      <c r="D1084">
        <v>10</v>
      </c>
      <c r="E1084" t="s">
        <v>42</v>
      </c>
      <c r="F1084" t="s">
        <v>53</v>
      </c>
      <c r="G1084" t="s">
        <v>55</v>
      </c>
      <c r="H1084" t="s">
        <v>57</v>
      </c>
      <c r="I1084" s="4">
        <v>43679</v>
      </c>
      <c r="J1084">
        <v>2</v>
      </c>
      <c r="K1084" t="s">
        <v>60</v>
      </c>
      <c r="L1084" s="4">
        <v>43615</v>
      </c>
      <c r="M1084" s="4">
        <v>43830</v>
      </c>
      <c r="N1084">
        <v>1</v>
      </c>
      <c r="O1084" t="s">
        <v>67</v>
      </c>
      <c r="P1084" t="s">
        <v>229</v>
      </c>
      <c r="Q1084">
        <v>1</v>
      </c>
      <c r="R1084" t="s">
        <v>467</v>
      </c>
      <c r="S1084" t="s">
        <v>1030</v>
      </c>
      <c r="T1084" t="s">
        <v>1560</v>
      </c>
      <c r="U1084" t="s">
        <v>69</v>
      </c>
      <c r="V1084" t="s">
        <v>1548</v>
      </c>
      <c r="W1084">
        <v>29.87</v>
      </c>
      <c r="X1084">
        <v>14.99</v>
      </c>
      <c r="Y1084">
        <v>1</v>
      </c>
      <c r="Z1084" t="s">
        <v>84</v>
      </c>
      <c r="AA1084" t="s">
        <v>2366</v>
      </c>
      <c r="AF1084" s="4"/>
      <c r="AG1084" s="4"/>
      <c r="AH1084" t="s">
        <v>67</v>
      </c>
      <c r="AI1084" t="s">
        <v>229</v>
      </c>
      <c r="AJ1084" t="s">
        <v>467</v>
      </c>
      <c r="AK1084" t="s">
        <v>1030</v>
      </c>
      <c r="AL1084" t="s">
        <v>1560</v>
      </c>
      <c r="AM1084" t="s">
        <v>69</v>
      </c>
      <c r="AN1084" t="s">
        <v>1548</v>
      </c>
      <c r="AO1084" t="s">
        <v>84</v>
      </c>
      <c r="AP1084" t="s">
        <v>2366</v>
      </c>
      <c r="AQ1084" t="str">
        <f t="shared" si="17"/>
        <v>7912744419210yesMale436792Facebook436154383029.8714.99314029.87114.999</v>
      </c>
      <c r="AR1084">
        <f>COUNTIF(AQ$2:AQ1084,AQ1084)</f>
        <v>1</v>
      </c>
    </row>
    <row r="1085" spans="1:44" x14ac:dyDescent="0.25">
      <c r="A1085">
        <v>792</v>
      </c>
      <c r="B1085">
        <v>231</v>
      </c>
      <c r="C1085" s="4">
        <v>44193</v>
      </c>
      <c r="D1085">
        <v>6</v>
      </c>
      <c r="E1085" t="s">
        <v>33</v>
      </c>
      <c r="F1085" t="s">
        <v>44</v>
      </c>
      <c r="G1085" t="s">
        <v>55</v>
      </c>
      <c r="H1085" t="s">
        <v>57</v>
      </c>
      <c r="I1085" s="4">
        <v>44025</v>
      </c>
      <c r="J1085">
        <v>9</v>
      </c>
      <c r="K1085" t="s">
        <v>59</v>
      </c>
      <c r="L1085" s="4">
        <v>43952</v>
      </c>
      <c r="M1085" s="4">
        <v>44075</v>
      </c>
      <c r="N1085">
        <v>1</v>
      </c>
      <c r="O1085" t="s">
        <v>79</v>
      </c>
      <c r="P1085" t="s">
        <v>241</v>
      </c>
      <c r="Q1085">
        <v>1</v>
      </c>
      <c r="R1085" t="s">
        <v>524</v>
      </c>
      <c r="S1085" t="s">
        <v>1087</v>
      </c>
      <c r="T1085" t="s">
        <v>1614</v>
      </c>
      <c r="U1085" t="s">
        <v>80</v>
      </c>
      <c r="V1085" t="s">
        <v>1548</v>
      </c>
      <c r="W1085">
        <v>27.9</v>
      </c>
      <c r="X1085">
        <v>29.98</v>
      </c>
      <c r="Y1085">
        <v>1</v>
      </c>
      <c r="Z1085" t="s">
        <v>455</v>
      </c>
      <c r="AA1085" t="s">
        <v>2340</v>
      </c>
      <c r="AF1085" s="4"/>
      <c r="AG1085" s="4"/>
      <c r="AH1085" t="s">
        <v>79</v>
      </c>
      <c r="AI1085" t="s">
        <v>241</v>
      </c>
      <c r="AJ1085" t="s">
        <v>524</v>
      </c>
      <c r="AK1085" t="s">
        <v>1087</v>
      </c>
      <c r="AL1085" t="s">
        <v>1614</v>
      </c>
      <c r="AM1085" t="s">
        <v>80</v>
      </c>
      <c r="AN1085" t="s">
        <v>1548</v>
      </c>
      <c r="AO1085" t="s">
        <v>455</v>
      </c>
      <c r="AP1085" t="s">
        <v>2340</v>
      </c>
      <c r="AQ1085" t="str">
        <f t="shared" si="17"/>
        <v>792231441936yesMale440259Google Ads439524407527.929.98416813.95214.9915</v>
      </c>
      <c r="AR1085">
        <f>COUNTIF(AQ$2:AQ1085,AQ1085)</f>
        <v>1</v>
      </c>
    </row>
    <row r="1086" spans="1:44" x14ac:dyDescent="0.25">
      <c r="A1086">
        <v>793</v>
      </c>
      <c r="B1086">
        <v>122</v>
      </c>
      <c r="C1086" s="4">
        <v>44194</v>
      </c>
      <c r="D1086">
        <v>3</v>
      </c>
      <c r="E1086" t="s">
        <v>34</v>
      </c>
      <c r="F1086" t="s">
        <v>45</v>
      </c>
      <c r="G1086" t="s">
        <v>55</v>
      </c>
      <c r="H1086" t="s">
        <v>57</v>
      </c>
      <c r="I1086" s="4">
        <v>43708</v>
      </c>
      <c r="J1086">
        <v>1</v>
      </c>
      <c r="K1086" t="s">
        <v>61</v>
      </c>
      <c r="L1086" s="4">
        <v>43615</v>
      </c>
      <c r="M1086" s="4">
        <v>43830</v>
      </c>
      <c r="N1086">
        <v>1</v>
      </c>
      <c r="O1086" t="s">
        <v>90</v>
      </c>
      <c r="P1086" t="s">
        <v>252</v>
      </c>
      <c r="Q1086">
        <v>1</v>
      </c>
      <c r="R1086" t="s">
        <v>501</v>
      </c>
      <c r="S1086" t="s">
        <v>1064</v>
      </c>
      <c r="T1086" t="s">
        <v>1592</v>
      </c>
      <c r="U1086" t="s">
        <v>69</v>
      </c>
      <c r="V1086" t="s">
        <v>1562</v>
      </c>
      <c r="W1086">
        <v>8.9600000000000009</v>
      </c>
      <c r="X1086">
        <v>9.99</v>
      </c>
      <c r="Y1086">
        <v>1</v>
      </c>
      <c r="Z1086" t="s">
        <v>410</v>
      </c>
      <c r="AA1086" t="s">
        <v>2359</v>
      </c>
      <c r="AF1086" s="4"/>
      <c r="AG1086" s="4"/>
      <c r="AH1086" t="s">
        <v>90</v>
      </c>
      <c r="AI1086" t="s">
        <v>252</v>
      </c>
      <c r="AJ1086" t="s">
        <v>501</v>
      </c>
      <c r="AK1086" t="s">
        <v>1064</v>
      </c>
      <c r="AL1086" t="s">
        <v>1592</v>
      </c>
      <c r="AM1086" t="s">
        <v>69</v>
      </c>
      <c r="AN1086" t="s">
        <v>1562</v>
      </c>
      <c r="AO1086" t="s">
        <v>410</v>
      </c>
      <c r="AP1086" t="s">
        <v>2359</v>
      </c>
      <c r="AQ1086" t="str">
        <f t="shared" si="17"/>
        <v>793122441943yesMale437081YouTube43615438308.969.9961618.9619.9920</v>
      </c>
      <c r="AR1086">
        <f>COUNTIF(AQ$2:AQ1086,AQ1086)</f>
        <v>1</v>
      </c>
    </row>
    <row r="1087" spans="1:44" x14ac:dyDescent="0.25">
      <c r="A1087">
        <v>794</v>
      </c>
      <c r="B1087">
        <v>269</v>
      </c>
      <c r="C1087" s="4">
        <v>44194</v>
      </c>
      <c r="D1087">
        <v>10</v>
      </c>
      <c r="E1087" t="s">
        <v>42</v>
      </c>
      <c r="F1087" t="s">
        <v>53</v>
      </c>
      <c r="G1087" t="s">
        <v>55</v>
      </c>
      <c r="H1087" t="s">
        <v>58</v>
      </c>
      <c r="I1087" s="4">
        <v>43899</v>
      </c>
      <c r="J1087">
        <v>5</v>
      </c>
      <c r="K1087" t="s">
        <v>60</v>
      </c>
      <c r="L1087" s="4">
        <v>43831</v>
      </c>
      <c r="M1087" s="4">
        <v>43921</v>
      </c>
      <c r="N1087">
        <v>1</v>
      </c>
      <c r="O1087" t="s">
        <v>90</v>
      </c>
      <c r="P1087" t="s">
        <v>252</v>
      </c>
      <c r="Q1087">
        <v>1</v>
      </c>
      <c r="R1087" t="s">
        <v>444</v>
      </c>
      <c r="S1087" t="s">
        <v>1006</v>
      </c>
      <c r="T1087" t="s">
        <v>1537</v>
      </c>
      <c r="U1087" t="s">
        <v>67</v>
      </c>
      <c r="V1087" t="s">
        <v>1562</v>
      </c>
      <c r="W1087">
        <v>47.91</v>
      </c>
      <c r="X1087">
        <v>29.97</v>
      </c>
      <c r="Y1087">
        <v>1</v>
      </c>
      <c r="Z1087" t="s">
        <v>645</v>
      </c>
      <c r="AA1087" t="s">
        <v>2347</v>
      </c>
      <c r="AF1087" s="4"/>
      <c r="AG1087" s="4"/>
      <c r="AH1087" t="s">
        <v>90</v>
      </c>
      <c r="AI1087" t="s">
        <v>252</v>
      </c>
      <c r="AJ1087" t="s">
        <v>444</v>
      </c>
      <c r="AK1087" t="s">
        <v>1006</v>
      </c>
      <c r="AL1087" t="s">
        <v>1537</v>
      </c>
      <c r="AM1087" t="s">
        <v>67</v>
      </c>
      <c r="AN1087" t="s">
        <v>1562</v>
      </c>
      <c r="AO1087" t="s">
        <v>645</v>
      </c>
      <c r="AP1087" t="s">
        <v>2347</v>
      </c>
      <c r="AQ1087" t="str">
        <f t="shared" si="17"/>
        <v>7942694419410yesFemale438995Facebook438314392147.9129.97612215.9739.9913</v>
      </c>
      <c r="AR1087">
        <f>COUNTIF(AQ$2:AQ1087,AQ1087)</f>
        <v>1</v>
      </c>
    </row>
    <row r="1088" spans="1:44" x14ac:dyDescent="0.25">
      <c r="A1088">
        <v>795</v>
      </c>
      <c r="B1088">
        <v>76</v>
      </c>
      <c r="C1088" s="4">
        <v>44195</v>
      </c>
      <c r="D1088">
        <v>5</v>
      </c>
      <c r="E1088" t="s">
        <v>36</v>
      </c>
      <c r="F1088" t="s">
        <v>47</v>
      </c>
      <c r="G1088" t="s">
        <v>55</v>
      </c>
      <c r="H1088" t="s">
        <v>57</v>
      </c>
      <c r="I1088" s="4">
        <v>43881</v>
      </c>
      <c r="J1088">
        <v>5</v>
      </c>
      <c r="K1088" t="s">
        <v>60</v>
      </c>
      <c r="L1088" s="4">
        <v>43831</v>
      </c>
      <c r="M1088" s="4">
        <v>43921</v>
      </c>
      <c r="N1088">
        <v>1</v>
      </c>
      <c r="O1088" t="s">
        <v>88</v>
      </c>
      <c r="P1088" t="s">
        <v>250</v>
      </c>
      <c r="Q1088">
        <v>2</v>
      </c>
      <c r="R1088" t="s">
        <v>822</v>
      </c>
      <c r="S1088" t="s">
        <v>1359</v>
      </c>
      <c r="T1088" t="s">
        <v>1875</v>
      </c>
      <c r="U1088" t="s">
        <v>71</v>
      </c>
      <c r="V1088" t="s">
        <v>1869</v>
      </c>
      <c r="W1088">
        <v>25.48</v>
      </c>
      <c r="X1088">
        <v>29.98</v>
      </c>
      <c r="Y1088">
        <v>1</v>
      </c>
      <c r="Z1088" t="s">
        <v>105</v>
      </c>
      <c r="AA1088" t="s">
        <v>2346</v>
      </c>
      <c r="AF1088" s="4"/>
      <c r="AG1088" s="4"/>
      <c r="AH1088" t="s">
        <v>80</v>
      </c>
      <c r="AI1088" t="s">
        <v>242</v>
      </c>
      <c r="AJ1088" t="s">
        <v>84</v>
      </c>
      <c r="AK1088" t="s">
        <v>990</v>
      </c>
      <c r="AL1088" t="s">
        <v>1523</v>
      </c>
      <c r="AM1088" t="s">
        <v>69</v>
      </c>
      <c r="AN1088" t="s">
        <v>1548</v>
      </c>
      <c r="AO1088" t="s">
        <v>79</v>
      </c>
      <c r="AP1088" t="s">
        <v>2349</v>
      </c>
      <c r="AQ1088" t="str">
        <f t="shared" si="17"/>
        <v>79576441955yesMale438815Facebook438314392125.4829.982910.49114.994</v>
      </c>
      <c r="AR1088">
        <f>COUNTIF(AQ$2:AQ1088,AQ1088)</f>
        <v>1</v>
      </c>
    </row>
    <row r="1089" spans="1:44" x14ac:dyDescent="0.25">
      <c r="A1089">
        <v>795</v>
      </c>
      <c r="B1089">
        <v>76</v>
      </c>
      <c r="C1089" s="4">
        <v>44195</v>
      </c>
      <c r="D1089">
        <v>5</v>
      </c>
      <c r="E1089" t="s">
        <v>36</v>
      </c>
      <c r="F1089" t="s">
        <v>47</v>
      </c>
      <c r="G1089" t="s">
        <v>55</v>
      </c>
      <c r="H1089" t="s">
        <v>57</v>
      </c>
      <c r="I1089" s="4">
        <v>43881</v>
      </c>
      <c r="J1089">
        <v>5</v>
      </c>
      <c r="K1089" t="s">
        <v>60</v>
      </c>
      <c r="L1089" s="4">
        <v>43831</v>
      </c>
      <c r="M1089" s="4">
        <v>43921</v>
      </c>
      <c r="N1089">
        <v>1</v>
      </c>
      <c r="O1089" t="s">
        <v>88</v>
      </c>
      <c r="P1089" t="s">
        <v>250</v>
      </c>
      <c r="Q1089">
        <v>2</v>
      </c>
      <c r="R1089" t="s">
        <v>822</v>
      </c>
      <c r="S1089" t="s">
        <v>1359</v>
      </c>
      <c r="T1089" t="s">
        <v>1875</v>
      </c>
      <c r="U1089" t="s">
        <v>71</v>
      </c>
      <c r="V1089" t="s">
        <v>1869</v>
      </c>
      <c r="W1089">
        <v>25.48</v>
      </c>
      <c r="X1089">
        <v>29.98</v>
      </c>
      <c r="Y1089">
        <v>1</v>
      </c>
      <c r="Z1089" t="s">
        <v>105</v>
      </c>
      <c r="AA1089" t="s">
        <v>2346</v>
      </c>
      <c r="AF1089" s="4"/>
      <c r="AG1089" s="4"/>
      <c r="AH1089" t="s">
        <v>80</v>
      </c>
      <c r="AI1089" t="s">
        <v>242</v>
      </c>
      <c r="AJ1089" t="s">
        <v>558</v>
      </c>
      <c r="AK1089" t="s">
        <v>1118</v>
      </c>
      <c r="AL1089" t="s">
        <v>1548</v>
      </c>
      <c r="AM1089" t="s">
        <v>69</v>
      </c>
      <c r="AN1089" t="s">
        <v>1548</v>
      </c>
      <c r="AO1089" t="s">
        <v>79</v>
      </c>
      <c r="AP1089" t="s">
        <v>2349</v>
      </c>
      <c r="AQ1089" t="str">
        <f t="shared" si="17"/>
        <v>79576441955yesMale438815Facebook438314392125.4829.9823414.99114.994</v>
      </c>
      <c r="AR1089">
        <f>COUNTIF(AQ$2:AQ1089,AQ1089)</f>
        <v>1</v>
      </c>
    </row>
    <row r="1090" spans="1:44" x14ac:dyDescent="0.25">
      <c r="A1090">
        <v>796</v>
      </c>
      <c r="B1090">
        <v>269</v>
      </c>
      <c r="C1090" s="4">
        <v>44195</v>
      </c>
      <c r="D1090">
        <v>10</v>
      </c>
      <c r="E1090" t="s">
        <v>42</v>
      </c>
      <c r="F1090" t="s">
        <v>53</v>
      </c>
      <c r="G1090" t="s">
        <v>55</v>
      </c>
      <c r="H1090" t="s">
        <v>58</v>
      </c>
      <c r="I1090" s="4">
        <v>43899</v>
      </c>
      <c r="J1090">
        <v>5</v>
      </c>
      <c r="K1090" t="s">
        <v>60</v>
      </c>
      <c r="L1090" s="4">
        <v>43831</v>
      </c>
      <c r="M1090" s="4">
        <v>43921</v>
      </c>
      <c r="N1090">
        <v>1</v>
      </c>
      <c r="O1090" t="s">
        <v>79</v>
      </c>
      <c r="P1090" t="s">
        <v>241</v>
      </c>
      <c r="Q1090">
        <v>1</v>
      </c>
      <c r="R1090" t="s">
        <v>595</v>
      </c>
      <c r="S1090" t="s">
        <v>1045</v>
      </c>
      <c r="T1090" t="s">
        <v>578</v>
      </c>
      <c r="U1090" t="s">
        <v>80</v>
      </c>
      <c r="V1090" t="s">
        <v>1548</v>
      </c>
      <c r="W1090">
        <v>200</v>
      </c>
      <c r="X1090">
        <v>29.98</v>
      </c>
      <c r="Y1090">
        <v>1</v>
      </c>
      <c r="Z1090" t="s">
        <v>455</v>
      </c>
      <c r="AA1090" t="s">
        <v>2340</v>
      </c>
      <c r="AF1090" s="4"/>
      <c r="AG1090" s="4"/>
      <c r="AH1090" t="s">
        <v>79</v>
      </c>
      <c r="AI1090" t="s">
        <v>241</v>
      </c>
      <c r="AJ1090" t="s">
        <v>595</v>
      </c>
      <c r="AK1090" t="s">
        <v>1045</v>
      </c>
      <c r="AL1090" t="s">
        <v>578</v>
      </c>
      <c r="AM1090" t="s">
        <v>80</v>
      </c>
      <c r="AN1090" t="s">
        <v>1548</v>
      </c>
      <c r="AO1090" t="s">
        <v>455</v>
      </c>
      <c r="AP1090" t="s">
        <v>2340</v>
      </c>
      <c r="AQ1090" t="str">
        <f t="shared" si="17"/>
        <v>7962694419510yesFemale438995Facebook438314392120029.98467100214.9915</v>
      </c>
      <c r="AR1090">
        <f>COUNTIF(AQ$2:AQ1090,AQ1090)</f>
        <v>1</v>
      </c>
    </row>
    <row r="1091" spans="1:44" x14ac:dyDescent="0.25">
      <c r="A1091">
        <v>797</v>
      </c>
      <c r="B1091">
        <v>458</v>
      </c>
      <c r="C1091" s="4">
        <v>44195</v>
      </c>
      <c r="D1091">
        <v>1</v>
      </c>
      <c r="E1091" t="s">
        <v>39</v>
      </c>
      <c r="F1091" t="s">
        <v>50</v>
      </c>
      <c r="G1091" t="s">
        <v>56</v>
      </c>
      <c r="H1091" t="s">
        <v>57</v>
      </c>
      <c r="I1091" s="4">
        <v>44075</v>
      </c>
      <c r="J1091">
        <v>10</v>
      </c>
      <c r="K1091" t="s">
        <v>61</v>
      </c>
      <c r="L1091" s="4">
        <v>44055</v>
      </c>
      <c r="M1091" s="4">
        <v>44196</v>
      </c>
      <c r="N1091">
        <v>1</v>
      </c>
      <c r="O1091" t="s">
        <v>79</v>
      </c>
      <c r="P1091" t="s">
        <v>241</v>
      </c>
      <c r="Q1091">
        <v>1</v>
      </c>
      <c r="R1091" t="s">
        <v>571</v>
      </c>
      <c r="S1091" t="s">
        <v>1129</v>
      </c>
      <c r="T1091" t="s">
        <v>1654</v>
      </c>
      <c r="U1091" t="s">
        <v>67</v>
      </c>
      <c r="V1091" t="s">
        <v>1562</v>
      </c>
      <c r="W1091">
        <v>88.47</v>
      </c>
      <c r="X1091">
        <v>29.97</v>
      </c>
      <c r="Y1091">
        <v>1</v>
      </c>
      <c r="Z1091" t="s">
        <v>455</v>
      </c>
      <c r="AA1091" t="s">
        <v>2340</v>
      </c>
      <c r="AF1091" s="4"/>
      <c r="AG1091" s="4"/>
      <c r="AH1091" t="s">
        <v>79</v>
      </c>
      <c r="AI1091" t="s">
        <v>241</v>
      </c>
      <c r="AJ1091" t="s">
        <v>571</v>
      </c>
      <c r="AK1091" t="s">
        <v>1129</v>
      </c>
      <c r="AL1091" t="s">
        <v>1654</v>
      </c>
      <c r="AM1091" t="s">
        <v>67</v>
      </c>
      <c r="AN1091" t="s">
        <v>1562</v>
      </c>
      <c r="AO1091" t="s">
        <v>455</v>
      </c>
      <c r="AP1091" t="s">
        <v>2340</v>
      </c>
      <c r="AQ1091" t="str">
        <f t="shared" si="17"/>
        <v>797458441951noMale4407510YouTube440554419688.4729.9744829.4939.9915</v>
      </c>
      <c r="AR1091">
        <f>COUNTIF(AQ$2:AQ1091,AQ1091)</f>
        <v>1</v>
      </c>
    </row>
    <row r="1092" spans="1:44" x14ac:dyDescent="0.25">
      <c r="A1092">
        <v>798</v>
      </c>
      <c r="B1092">
        <v>275</v>
      </c>
      <c r="C1092" s="4">
        <v>44196</v>
      </c>
      <c r="D1092">
        <v>5</v>
      </c>
      <c r="E1092" t="s">
        <v>36</v>
      </c>
      <c r="F1092" t="s">
        <v>47</v>
      </c>
      <c r="G1092" t="s">
        <v>55</v>
      </c>
      <c r="H1092" t="s">
        <v>58</v>
      </c>
      <c r="I1092" s="4">
        <v>43820</v>
      </c>
      <c r="J1092">
        <v>2</v>
      </c>
      <c r="K1092" t="s">
        <v>60</v>
      </c>
      <c r="L1092" s="4">
        <v>43615</v>
      </c>
      <c r="M1092" s="4">
        <v>43830</v>
      </c>
      <c r="N1092">
        <v>1</v>
      </c>
      <c r="O1092" t="s">
        <v>90</v>
      </c>
      <c r="P1092" t="s">
        <v>252</v>
      </c>
      <c r="Q1092">
        <v>1</v>
      </c>
      <c r="R1092" t="s">
        <v>647</v>
      </c>
      <c r="S1092" t="s">
        <v>1094</v>
      </c>
      <c r="T1092" t="s">
        <v>1610</v>
      </c>
      <c r="U1092" t="s">
        <v>80</v>
      </c>
      <c r="V1092" t="s">
        <v>1562</v>
      </c>
      <c r="W1092">
        <v>25.98</v>
      </c>
      <c r="X1092">
        <v>19.98</v>
      </c>
      <c r="Y1092">
        <v>1</v>
      </c>
      <c r="Z1092" t="s">
        <v>410</v>
      </c>
      <c r="AA1092" t="s">
        <v>2359</v>
      </c>
      <c r="AF1092" s="4"/>
      <c r="AG1092" s="4"/>
      <c r="AH1092" t="s">
        <v>90</v>
      </c>
      <c r="AI1092" t="s">
        <v>252</v>
      </c>
      <c r="AJ1092" t="s">
        <v>647</v>
      </c>
      <c r="AK1092" t="s">
        <v>1094</v>
      </c>
      <c r="AL1092" t="s">
        <v>1610</v>
      </c>
      <c r="AM1092" t="s">
        <v>80</v>
      </c>
      <c r="AN1092" t="s">
        <v>1562</v>
      </c>
      <c r="AO1092" t="s">
        <v>410</v>
      </c>
      <c r="AP1092" t="s">
        <v>2359</v>
      </c>
      <c r="AQ1092" t="str">
        <f t="shared" si="17"/>
        <v>798275441965yesFemale438202Facebook436154383025.9819.9867312.9929.9920</v>
      </c>
      <c r="AR1092">
        <f>COUNTIF(AQ$2:AQ1092,AQ1092)</f>
        <v>1</v>
      </c>
    </row>
    <row r="1093" spans="1:44" x14ac:dyDescent="0.25">
      <c r="A1093">
        <v>799</v>
      </c>
      <c r="B1093">
        <v>215</v>
      </c>
      <c r="C1093" s="4">
        <v>44198</v>
      </c>
      <c r="D1093">
        <v>3</v>
      </c>
      <c r="E1093" t="s">
        <v>34</v>
      </c>
      <c r="F1093" t="s">
        <v>45</v>
      </c>
      <c r="G1093" t="s">
        <v>56</v>
      </c>
      <c r="H1093" t="s">
        <v>57</v>
      </c>
      <c r="I1093" s="4">
        <v>43639</v>
      </c>
      <c r="J1093">
        <v>1</v>
      </c>
      <c r="K1093" t="s">
        <v>61</v>
      </c>
      <c r="L1093" s="4">
        <v>43615</v>
      </c>
      <c r="M1093" s="4">
        <v>43830</v>
      </c>
      <c r="N1093">
        <v>1</v>
      </c>
      <c r="O1093" t="s">
        <v>84</v>
      </c>
      <c r="P1093" t="s">
        <v>246</v>
      </c>
      <c r="Q1093">
        <v>1</v>
      </c>
      <c r="R1093" t="s">
        <v>743</v>
      </c>
      <c r="S1093" t="s">
        <v>1284</v>
      </c>
      <c r="T1093" t="s">
        <v>1533</v>
      </c>
      <c r="U1093" t="s">
        <v>67</v>
      </c>
      <c r="V1093" t="s">
        <v>1548</v>
      </c>
      <c r="W1093">
        <v>179.97</v>
      </c>
      <c r="X1093">
        <v>44.97</v>
      </c>
      <c r="Y1093">
        <v>1</v>
      </c>
      <c r="Z1093" t="s">
        <v>645</v>
      </c>
      <c r="AA1093" t="s">
        <v>2347</v>
      </c>
      <c r="AF1093" s="4"/>
      <c r="AG1093" s="4"/>
      <c r="AH1093" t="s">
        <v>84</v>
      </c>
      <c r="AI1093" t="s">
        <v>246</v>
      </c>
      <c r="AJ1093" t="s">
        <v>743</v>
      </c>
      <c r="AK1093" t="s">
        <v>1284</v>
      </c>
      <c r="AL1093" t="s">
        <v>1533</v>
      </c>
      <c r="AM1093" t="s">
        <v>67</v>
      </c>
      <c r="AN1093" t="s">
        <v>1548</v>
      </c>
      <c r="AO1093" t="s">
        <v>645</v>
      </c>
      <c r="AP1093" t="s">
        <v>2347</v>
      </c>
      <c r="AQ1093" t="str">
        <f t="shared" si="17"/>
        <v>799215441983noMale436391YouTube4361543830179.9744.9796259.99314.9913</v>
      </c>
      <c r="AR1093">
        <f>COUNTIF(AQ$2:AQ1093,AQ1093)</f>
        <v>1</v>
      </c>
    </row>
    <row r="1094" spans="1:44" x14ac:dyDescent="0.25">
      <c r="A1094">
        <v>800</v>
      </c>
      <c r="B1094">
        <v>117</v>
      </c>
      <c r="C1094" s="4">
        <v>44199</v>
      </c>
      <c r="D1094">
        <v>1</v>
      </c>
      <c r="E1094" t="s">
        <v>39</v>
      </c>
      <c r="F1094" t="s">
        <v>50</v>
      </c>
      <c r="G1094" t="s">
        <v>56</v>
      </c>
      <c r="H1094" t="s">
        <v>57</v>
      </c>
      <c r="I1094" s="4">
        <v>43689</v>
      </c>
      <c r="J1094">
        <v>3</v>
      </c>
      <c r="K1094" t="s">
        <v>59</v>
      </c>
      <c r="L1094" s="4">
        <v>43615</v>
      </c>
      <c r="M1094" s="4">
        <v>43830</v>
      </c>
      <c r="N1094">
        <v>1</v>
      </c>
      <c r="O1094" t="s">
        <v>80</v>
      </c>
      <c r="P1094" t="s">
        <v>242</v>
      </c>
      <c r="Q1094">
        <v>1</v>
      </c>
      <c r="R1094" t="s">
        <v>709</v>
      </c>
      <c r="S1094" t="s">
        <v>1250</v>
      </c>
      <c r="T1094" t="s">
        <v>425</v>
      </c>
      <c r="U1094" t="s">
        <v>67</v>
      </c>
      <c r="V1094" t="s">
        <v>1562</v>
      </c>
      <c r="W1094">
        <v>375</v>
      </c>
      <c r="X1094">
        <v>29.97</v>
      </c>
      <c r="Y1094">
        <v>1</v>
      </c>
      <c r="Z1094" t="s">
        <v>79</v>
      </c>
      <c r="AA1094" t="s">
        <v>2349</v>
      </c>
      <c r="AF1094" s="4"/>
      <c r="AG1094" s="4"/>
      <c r="AH1094" t="s">
        <v>80</v>
      </c>
      <c r="AI1094" t="s">
        <v>242</v>
      </c>
      <c r="AJ1094" t="s">
        <v>709</v>
      </c>
      <c r="AK1094" t="s">
        <v>1250</v>
      </c>
      <c r="AL1094" t="s">
        <v>425</v>
      </c>
      <c r="AM1094" t="s">
        <v>67</v>
      </c>
      <c r="AN1094" t="s">
        <v>1562</v>
      </c>
      <c r="AO1094" t="s">
        <v>79</v>
      </c>
      <c r="AP1094" t="s">
        <v>2349</v>
      </c>
      <c r="AQ1094" t="str">
        <f t="shared" si="17"/>
        <v>800117441991noMale436893Google Ads436154383037529.9725812539.994</v>
      </c>
      <c r="AR1094">
        <f>COUNTIF(AQ$2:AQ1094,AQ1094)</f>
        <v>1</v>
      </c>
    </row>
    <row r="1095" spans="1:44" x14ac:dyDescent="0.25">
      <c r="A1095">
        <v>801</v>
      </c>
      <c r="B1095">
        <v>206</v>
      </c>
      <c r="C1095" s="4">
        <v>44199</v>
      </c>
      <c r="D1095">
        <v>1</v>
      </c>
      <c r="E1095" t="s">
        <v>39</v>
      </c>
      <c r="F1095" t="s">
        <v>50</v>
      </c>
      <c r="G1095" t="s">
        <v>56</v>
      </c>
      <c r="H1095" t="s">
        <v>58</v>
      </c>
      <c r="I1095" s="4">
        <v>43957</v>
      </c>
      <c r="J1095">
        <v>7</v>
      </c>
      <c r="K1095" t="s">
        <v>61</v>
      </c>
      <c r="L1095" s="4">
        <v>43915</v>
      </c>
      <c r="M1095" s="4">
        <v>44012</v>
      </c>
      <c r="N1095">
        <v>1</v>
      </c>
      <c r="O1095" t="s">
        <v>69</v>
      </c>
      <c r="P1095" t="s">
        <v>231</v>
      </c>
      <c r="Q1095">
        <v>1</v>
      </c>
      <c r="R1095" t="s">
        <v>720</v>
      </c>
      <c r="S1095" t="s">
        <v>1262</v>
      </c>
      <c r="T1095" t="s">
        <v>1780</v>
      </c>
      <c r="U1095" t="s">
        <v>80</v>
      </c>
      <c r="V1095" t="s">
        <v>1517</v>
      </c>
      <c r="W1095">
        <v>95.98</v>
      </c>
      <c r="X1095">
        <v>39.979999999999997</v>
      </c>
      <c r="Y1095">
        <v>1</v>
      </c>
      <c r="Z1095" t="s">
        <v>67</v>
      </c>
      <c r="AA1095" t="s">
        <v>2373</v>
      </c>
      <c r="AF1095" s="4"/>
      <c r="AG1095" s="4"/>
      <c r="AH1095" t="s">
        <v>69</v>
      </c>
      <c r="AI1095" t="s">
        <v>231</v>
      </c>
      <c r="AJ1095" t="s">
        <v>720</v>
      </c>
      <c r="AK1095" t="s">
        <v>1262</v>
      </c>
      <c r="AL1095" t="s">
        <v>1780</v>
      </c>
      <c r="AM1095" t="s">
        <v>80</v>
      </c>
      <c r="AN1095" t="s">
        <v>1517</v>
      </c>
      <c r="AO1095" t="s">
        <v>67</v>
      </c>
      <c r="AP1095" t="s">
        <v>2373</v>
      </c>
      <c r="AQ1095" t="str">
        <f t="shared" si="17"/>
        <v>801206441991noFemale439577YouTube439154401295.9839.98115947.99219.993</v>
      </c>
      <c r="AR1095">
        <f>COUNTIF(AQ$2:AQ1095,AQ1095)</f>
        <v>1</v>
      </c>
    </row>
    <row r="1096" spans="1:44" x14ac:dyDescent="0.25">
      <c r="A1096">
        <v>802</v>
      </c>
      <c r="B1096">
        <v>298</v>
      </c>
      <c r="C1096" s="4">
        <v>44200</v>
      </c>
      <c r="D1096">
        <v>4</v>
      </c>
      <c r="E1096" t="s">
        <v>40</v>
      </c>
      <c r="F1096" t="s">
        <v>51</v>
      </c>
      <c r="G1096" t="s">
        <v>55</v>
      </c>
      <c r="H1096" t="s">
        <v>57</v>
      </c>
      <c r="I1096" s="4">
        <v>43734</v>
      </c>
      <c r="J1096">
        <v>1</v>
      </c>
      <c r="K1096" t="s">
        <v>61</v>
      </c>
      <c r="L1096" s="4">
        <v>43615</v>
      </c>
      <c r="M1096" s="4">
        <v>43830</v>
      </c>
      <c r="N1096">
        <v>1</v>
      </c>
      <c r="O1096" t="s">
        <v>86</v>
      </c>
      <c r="P1096" t="s">
        <v>248</v>
      </c>
      <c r="Q1096">
        <v>1</v>
      </c>
      <c r="R1096" t="s">
        <v>441</v>
      </c>
      <c r="S1096" t="s">
        <v>1003</v>
      </c>
      <c r="T1096" t="s">
        <v>1535</v>
      </c>
      <c r="U1096" t="s">
        <v>67</v>
      </c>
      <c r="V1096" t="s">
        <v>1577</v>
      </c>
      <c r="W1096">
        <v>131.97</v>
      </c>
      <c r="X1096">
        <v>74.97</v>
      </c>
      <c r="Y1096">
        <v>1</v>
      </c>
      <c r="Z1096" t="s">
        <v>530</v>
      </c>
      <c r="AA1096" t="s">
        <v>2367</v>
      </c>
      <c r="AF1096" s="4"/>
      <c r="AG1096" s="4"/>
      <c r="AH1096" t="s">
        <v>86</v>
      </c>
      <c r="AI1096" t="s">
        <v>248</v>
      </c>
      <c r="AJ1096" t="s">
        <v>441</v>
      </c>
      <c r="AK1096" t="s">
        <v>2640</v>
      </c>
      <c r="AL1096" t="s">
        <v>1535</v>
      </c>
      <c r="AM1096" t="s">
        <v>67</v>
      </c>
      <c r="AN1096" t="s">
        <v>1577</v>
      </c>
      <c r="AO1096" t="s">
        <v>530</v>
      </c>
      <c r="AP1096" t="s">
        <v>2367</v>
      </c>
      <c r="AQ1096" t="str">
        <f t="shared" si="17"/>
        <v>802298442004yesMale437341YouTube4361543830131.9774.97710643.99324.9916</v>
      </c>
      <c r="AR1096">
        <f>COUNTIF(AQ$2:AQ1096,AQ1096)</f>
        <v>1</v>
      </c>
    </row>
    <row r="1097" spans="1:44" x14ac:dyDescent="0.25">
      <c r="A1097">
        <v>803</v>
      </c>
      <c r="B1097">
        <v>480</v>
      </c>
      <c r="C1097" s="4">
        <v>44200</v>
      </c>
      <c r="D1097">
        <v>11</v>
      </c>
      <c r="E1097" t="s">
        <v>37</v>
      </c>
      <c r="F1097" t="s">
        <v>48</v>
      </c>
      <c r="G1097" t="s">
        <v>55</v>
      </c>
      <c r="H1097" t="s">
        <v>57</v>
      </c>
      <c r="I1097" s="4">
        <v>43838</v>
      </c>
      <c r="J1097">
        <v>4</v>
      </c>
      <c r="K1097" t="s">
        <v>61</v>
      </c>
      <c r="L1097" s="4">
        <v>43831</v>
      </c>
      <c r="M1097" s="4">
        <v>43861</v>
      </c>
      <c r="N1097">
        <v>1</v>
      </c>
      <c r="O1097" t="s">
        <v>67</v>
      </c>
      <c r="P1097" t="s">
        <v>229</v>
      </c>
      <c r="Q1097">
        <v>1</v>
      </c>
      <c r="R1097" t="s">
        <v>467</v>
      </c>
      <c r="S1097" t="s">
        <v>1030</v>
      </c>
      <c r="T1097" t="s">
        <v>1560</v>
      </c>
      <c r="U1097" t="s">
        <v>80</v>
      </c>
      <c r="V1097" t="s">
        <v>1548</v>
      </c>
      <c r="W1097">
        <v>59.74</v>
      </c>
      <c r="X1097">
        <v>29.98</v>
      </c>
      <c r="Y1097">
        <v>1</v>
      </c>
      <c r="Z1097" t="s">
        <v>84</v>
      </c>
      <c r="AA1097" t="s">
        <v>2366</v>
      </c>
      <c r="AF1097" s="4"/>
      <c r="AG1097" s="4"/>
      <c r="AH1097" t="s">
        <v>67</v>
      </c>
      <c r="AI1097" t="s">
        <v>229</v>
      </c>
      <c r="AJ1097" t="s">
        <v>467</v>
      </c>
      <c r="AK1097" t="s">
        <v>1030</v>
      </c>
      <c r="AL1097" t="s">
        <v>1560</v>
      </c>
      <c r="AM1097" t="s">
        <v>80</v>
      </c>
      <c r="AN1097" t="s">
        <v>1548</v>
      </c>
      <c r="AO1097" t="s">
        <v>84</v>
      </c>
      <c r="AP1097" t="s">
        <v>2366</v>
      </c>
      <c r="AQ1097" t="str">
        <f t="shared" si="17"/>
        <v>8034804420011yesMale438384YouTube438314386159.7429.98314029.87214.999</v>
      </c>
      <c r="AR1097">
        <f>COUNTIF(AQ$2:AQ1097,AQ1097)</f>
        <v>1</v>
      </c>
    </row>
    <row r="1098" spans="1:44" x14ac:dyDescent="0.25">
      <c r="A1098">
        <v>804</v>
      </c>
      <c r="B1098">
        <v>195</v>
      </c>
      <c r="C1098" s="4">
        <v>44201</v>
      </c>
      <c r="D1098">
        <v>4</v>
      </c>
      <c r="E1098" t="s">
        <v>40</v>
      </c>
      <c r="F1098" t="s">
        <v>51</v>
      </c>
      <c r="G1098" t="s">
        <v>56</v>
      </c>
      <c r="H1098" t="s">
        <v>58</v>
      </c>
      <c r="I1098" s="4">
        <v>43920</v>
      </c>
      <c r="J1098">
        <v>7</v>
      </c>
      <c r="K1098" t="s">
        <v>61</v>
      </c>
      <c r="L1098" s="4">
        <v>43915</v>
      </c>
      <c r="M1098" s="4">
        <v>44012</v>
      </c>
      <c r="N1098">
        <v>1</v>
      </c>
      <c r="O1098" t="s">
        <v>79</v>
      </c>
      <c r="P1098" t="s">
        <v>241</v>
      </c>
      <c r="Q1098">
        <v>1</v>
      </c>
      <c r="R1098" t="s">
        <v>634</v>
      </c>
      <c r="S1098" t="s">
        <v>1182</v>
      </c>
      <c r="T1098" t="s">
        <v>1614</v>
      </c>
      <c r="U1098" t="s">
        <v>80</v>
      </c>
      <c r="V1098" t="s">
        <v>1548</v>
      </c>
      <c r="W1098">
        <v>27.9</v>
      </c>
      <c r="X1098">
        <v>29.98</v>
      </c>
      <c r="Y1098">
        <v>1</v>
      </c>
      <c r="Z1098" t="s">
        <v>455</v>
      </c>
      <c r="AA1098" t="s">
        <v>2340</v>
      </c>
      <c r="AF1098" s="4"/>
      <c r="AG1098" s="4"/>
      <c r="AH1098" t="s">
        <v>79</v>
      </c>
      <c r="AI1098" t="s">
        <v>241</v>
      </c>
      <c r="AJ1098" t="s">
        <v>634</v>
      </c>
      <c r="AK1098" t="s">
        <v>1182</v>
      </c>
      <c r="AL1098" t="s">
        <v>1614</v>
      </c>
      <c r="AM1098" t="s">
        <v>80</v>
      </c>
      <c r="AN1098" t="s">
        <v>1548</v>
      </c>
      <c r="AO1098" t="s">
        <v>455</v>
      </c>
      <c r="AP1098" t="s">
        <v>2340</v>
      </c>
      <c r="AQ1098" t="str">
        <f t="shared" si="17"/>
        <v>804195442014noFemale439207YouTube439154401227.929.98416413.95214.9915</v>
      </c>
      <c r="AR1098">
        <f>COUNTIF(AQ$2:AQ1098,AQ1098)</f>
        <v>1</v>
      </c>
    </row>
    <row r="1099" spans="1:44" x14ac:dyDescent="0.25">
      <c r="A1099">
        <v>805</v>
      </c>
      <c r="B1099">
        <v>357</v>
      </c>
      <c r="C1099" s="4">
        <v>44202</v>
      </c>
      <c r="D1099">
        <v>7</v>
      </c>
      <c r="E1099" t="s">
        <v>35</v>
      </c>
      <c r="F1099" t="s">
        <v>46</v>
      </c>
      <c r="G1099" t="s">
        <v>56</v>
      </c>
      <c r="H1099" t="s">
        <v>58</v>
      </c>
      <c r="I1099" s="4">
        <v>44015</v>
      </c>
      <c r="J1099">
        <v>9</v>
      </c>
      <c r="K1099" t="s">
        <v>59</v>
      </c>
      <c r="L1099" s="4">
        <v>43952</v>
      </c>
      <c r="M1099" s="4">
        <v>44075</v>
      </c>
      <c r="N1099">
        <v>1</v>
      </c>
      <c r="O1099" t="s">
        <v>80</v>
      </c>
      <c r="P1099" t="s">
        <v>242</v>
      </c>
      <c r="Q1099">
        <v>1</v>
      </c>
      <c r="R1099" t="s">
        <v>586</v>
      </c>
      <c r="S1099" t="s">
        <v>966</v>
      </c>
      <c r="T1099" t="s">
        <v>1667</v>
      </c>
      <c r="U1099" t="s">
        <v>69</v>
      </c>
      <c r="V1099" t="s">
        <v>1548</v>
      </c>
      <c r="W1099">
        <v>21.99</v>
      </c>
      <c r="X1099">
        <v>14.99</v>
      </c>
      <c r="Y1099">
        <v>1</v>
      </c>
      <c r="Z1099" t="s">
        <v>67</v>
      </c>
      <c r="AA1099" t="s">
        <v>2373</v>
      </c>
      <c r="AF1099" s="4"/>
      <c r="AG1099" s="4"/>
      <c r="AH1099" t="s">
        <v>80</v>
      </c>
      <c r="AI1099" t="s">
        <v>242</v>
      </c>
      <c r="AJ1099" t="s">
        <v>586</v>
      </c>
      <c r="AK1099" t="s">
        <v>966</v>
      </c>
      <c r="AL1099" t="s">
        <v>1667</v>
      </c>
      <c r="AM1099" t="s">
        <v>69</v>
      </c>
      <c r="AN1099" t="s">
        <v>1548</v>
      </c>
      <c r="AO1099" t="s">
        <v>67</v>
      </c>
      <c r="AP1099" t="s">
        <v>2373</v>
      </c>
      <c r="AQ1099" t="str">
        <f t="shared" si="17"/>
        <v>805357442027noFemale440159Google Ads439524407521.9914.9927021.99114.993</v>
      </c>
      <c r="AR1099">
        <f>COUNTIF(AQ$2:AQ1099,AQ1099)</f>
        <v>1</v>
      </c>
    </row>
    <row r="1100" spans="1:44" x14ac:dyDescent="0.25">
      <c r="A1100">
        <v>806</v>
      </c>
      <c r="B1100">
        <v>19</v>
      </c>
      <c r="C1100" s="4">
        <v>44203</v>
      </c>
      <c r="D1100">
        <v>4</v>
      </c>
      <c r="E1100" t="s">
        <v>40</v>
      </c>
      <c r="F1100" t="s">
        <v>51</v>
      </c>
      <c r="G1100" t="s">
        <v>55</v>
      </c>
      <c r="H1100" t="s">
        <v>58</v>
      </c>
      <c r="I1100" s="4">
        <v>43739</v>
      </c>
      <c r="J1100">
        <v>3</v>
      </c>
      <c r="K1100" t="s">
        <v>59</v>
      </c>
      <c r="L1100" s="4">
        <v>43615</v>
      </c>
      <c r="M1100" s="4">
        <v>43830</v>
      </c>
      <c r="N1100">
        <v>2</v>
      </c>
      <c r="O1100" t="s">
        <v>89</v>
      </c>
      <c r="P1100" t="s">
        <v>251</v>
      </c>
      <c r="Q1100">
        <v>2</v>
      </c>
      <c r="R1100" t="s">
        <v>823</v>
      </c>
      <c r="S1100" t="s">
        <v>1360</v>
      </c>
      <c r="T1100" t="s">
        <v>1876</v>
      </c>
      <c r="U1100" t="s">
        <v>103</v>
      </c>
      <c r="V1100" t="s">
        <v>2039</v>
      </c>
      <c r="W1100">
        <v>109.96</v>
      </c>
      <c r="X1100">
        <v>54.96</v>
      </c>
      <c r="Y1100">
        <v>2</v>
      </c>
      <c r="Z1100" t="s">
        <v>2262</v>
      </c>
      <c r="AA1100" t="s">
        <v>2561</v>
      </c>
      <c r="AF1100" s="4"/>
      <c r="AG1100" s="4"/>
      <c r="AH1100" t="s">
        <v>90</v>
      </c>
      <c r="AI1100" t="s">
        <v>252</v>
      </c>
      <c r="AJ1100" t="s">
        <v>431</v>
      </c>
      <c r="AK1100" t="s">
        <v>994</v>
      </c>
      <c r="AL1100" t="s">
        <v>1526</v>
      </c>
      <c r="AM1100" t="s">
        <v>69</v>
      </c>
      <c r="AN1100" t="s">
        <v>1562</v>
      </c>
      <c r="AO1100" t="s">
        <v>410</v>
      </c>
      <c r="AP1100" t="s">
        <v>2359</v>
      </c>
      <c r="AQ1100" t="str">
        <f t="shared" ref="AQ1100:AQ1159" si="18">CONCATENATE($A1100,$B1100,$C1100,$D1100,$G1100,$H1100,$I1100,$J1100,$K1100,$L1100,$M1100,$W1100,$X1100,$AB1100,$AC1100,$AD1100,$AE1100,$AF1100,$AG1100,$AH1100,$AJ1100,$AL1100,$AM1100,$AN1100,$AO1100)</f>
        <v>80619442034yesFemale437393Google Ads4361543830109.9654.9662434.9919.9920</v>
      </c>
      <c r="AR1100">
        <f>COUNTIF(AQ$2:AQ1100,AQ1100)</f>
        <v>1</v>
      </c>
    </row>
    <row r="1101" spans="1:44" x14ac:dyDescent="0.25">
      <c r="A1101">
        <v>806</v>
      </c>
      <c r="B1101">
        <v>19</v>
      </c>
      <c r="C1101" s="4">
        <v>44203</v>
      </c>
      <c r="D1101">
        <v>4</v>
      </c>
      <c r="E1101" t="s">
        <v>40</v>
      </c>
      <c r="F1101" t="s">
        <v>51</v>
      </c>
      <c r="G1101" t="s">
        <v>55</v>
      </c>
      <c r="H1101" t="s">
        <v>58</v>
      </c>
      <c r="I1101" s="4">
        <v>43739</v>
      </c>
      <c r="J1101">
        <v>3</v>
      </c>
      <c r="K1101" t="s">
        <v>59</v>
      </c>
      <c r="L1101" s="4">
        <v>43615</v>
      </c>
      <c r="M1101" s="4">
        <v>43830</v>
      </c>
      <c r="N1101">
        <v>2</v>
      </c>
      <c r="O1101" t="s">
        <v>89</v>
      </c>
      <c r="P1101" t="s">
        <v>251</v>
      </c>
      <c r="Q1101">
        <v>2</v>
      </c>
      <c r="R1101" t="s">
        <v>823</v>
      </c>
      <c r="S1101" t="s">
        <v>1360</v>
      </c>
      <c r="T1101" t="s">
        <v>1876</v>
      </c>
      <c r="U1101" t="s">
        <v>103</v>
      </c>
      <c r="V1101" t="s">
        <v>2039</v>
      </c>
      <c r="W1101">
        <v>109.96</v>
      </c>
      <c r="X1101">
        <v>54.96</v>
      </c>
      <c r="Y1101">
        <v>2</v>
      </c>
      <c r="Z1101" t="s">
        <v>2262</v>
      </c>
      <c r="AA1101" t="s">
        <v>2561</v>
      </c>
      <c r="AF1101" s="4"/>
      <c r="AG1101" s="4"/>
      <c r="AH1101" t="s">
        <v>67</v>
      </c>
      <c r="AI1101" t="s">
        <v>229</v>
      </c>
      <c r="AJ1101" t="s">
        <v>623</v>
      </c>
      <c r="AK1101" t="s">
        <v>1173</v>
      </c>
      <c r="AL1101" t="s">
        <v>1577</v>
      </c>
      <c r="AM1101" t="s">
        <v>67</v>
      </c>
      <c r="AN1101" t="s">
        <v>1548</v>
      </c>
      <c r="AO1101" t="s">
        <v>79</v>
      </c>
      <c r="AP1101" t="s">
        <v>2349</v>
      </c>
      <c r="AQ1101" t="str">
        <f t="shared" si="18"/>
        <v>80619442034yesFemale437393Google Ads4361543830109.9654.9639724.99314.994</v>
      </c>
      <c r="AR1101">
        <f>COUNTIF(AQ$2:AQ1101,AQ1101)</f>
        <v>1</v>
      </c>
    </row>
    <row r="1102" spans="1:44" x14ac:dyDescent="0.25">
      <c r="A1102">
        <v>807</v>
      </c>
      <c r="B1102">
        <v>78</v>
      </c>
      <c r="C1102" s="4">
        <v>44203</v>
      </c>
      <c r="D1102">
        <v>11</v>
      </c>
      <c r="E1102" t="s">
        <v>37</v>
      </c>
      <c r="F1102" t="s">
        <v>48</v>
      </c>
      <c r="G1102" t="s">
        <v>55</v>
      </c>
      <c r="H1102" t="s">
        <v>57</v>
      </c>
      <c r="I1102" s="4">
        <v>44108</v>
      </c>
      <c r="J1102">
        <v>10</v>
      </c>
      <c r="K1102" t="s">
        <v>61</v>
      </c>
      <c r="L1102" s="4">
        <v>44055</v>
      </c>
      <c r="M1102" s="4">
        <v>44196</v>
      </c>
      <c r="N1102">
        <v>1</v>
      </c>
      <c r="O1102" t="s">
        <v>84</v>
      </c>
      <c r="P1102" t="s">
        <v>246</v>
      </c>
      <c r="Q1102">
        <v>1</v>
      </c>
      <c r="R1102" t="s">
        <v>824</v>
      </c>
      <c r="S1102" t="s">
        <v>1361</v>
      </c>
      <c r="T1102" t="s">
        <v>1877</v>
      </c>
      <c r="U1102" t="s">
        <v>69</v>
      </c>
      <c r="V1102" t="s">
        <v>1548</v>
      </c>
      <c r="W1102">
        <v>189.99</v>
      </c>
      <c r="X1102">
        <v>14.99</v>
      </c>
      <c r="Y1102">
        <v>1</v>
      </c>
      <c r="Z1102" t="s">
        <v>86</v>
      </c>
      <c r="AA1102" t="s">
        <v>2350</v>
      </c>
      <c r="AF1102" s="4"/>
      <c r="AG1102" s="4"/>
      <c r="AH1102" t="s">
        <v>84</v>
      </c>
      <c r="AI1102" t="s">
        <v>246</v>
      </c>
      <c r="AJ1102" t="s">
        <v>824</v>
      </c>
      <c r="AK1102" t="s">
        <v>1361</v>
      </c>
      <c r="AL1102" t="s">
        <v>1877</v>
      </c>
      <c r="AM1102" t="s">
        <v>69</v>
      </c>
      <c r="AN1102" t="s">
        <v>1548</v>
      </c>
      <c r="AO1102" t="s">
        <v>86</v>
      </c>
      <c r="AP1102" t="s">
        <v>2350</v>
      </c>
      <c r="AQ1102" t="str">
        <f t="shared" si="18"/>
        <v>807784420311yesMale4410810YouTube4405544196189.9914.99925189.99114.997</v>
      </c>
      <c r="AR1102">
        <f>COUNTIF(AQ$2:AQ1102,AQ1102)</f>
        <v>1</v>
      </c>
    </row>
    <row r="1103" spans="1:44" x14ac:dyDescent="0.25">
      <c r="A1103">
        <v>808</v>
      </c>
      <c r="B1103">
        <v>92</v>
      </c>
      <c r="C1103" s="4">
        <v>44203</v>
      </c>
      <c r="D1103">
        <v>4</v>
      </c>
      <c r="E1103" t="s">
        <v>40</v>
      </c>
      <c r="F1103" t="s">
        <v>51</v>
      </c>
      <c r="G1103" t="s">
        <v>55</v>
      </c>
      <c r="H1103" t="s">
        <v>58</v>
      </c>
      <c r="I1103" s="4">
        <v>43922</v>
      </c>
      <c r="J1103">
        <v>7</v>
      </c>
      <c r="K1103" t="s">
        <v>61</v>
      </c>
      <c r="L1103" s="4">
        <v>43915</v>
      </c>
      <c r="M1103" s="4">
        <v>44012</v>
      </c>
      <c r="N1103">
        <v>1</v>
      </c>
      <c r="O1103" t="s">
        <v>80</v>
      </c>
      <c r="P1103" t="s">
        <v>242</v>
      </c>
      <c r="Q1103">
        <v>1</v>
      </c>
      <c r="R1103" t="s">
        <v>508</v>
      </c>
      <c r="S1103" t="s">
        <v>1071</v>
      </c>
      <c r="T1103" t="s">
        <v>1587</v>
      </c>
      <c r="U1103" t="s">
        <v>67</v>
      </c>
      <c r="V1103" t="s">
        <v>1548</v>
      </c>
      <c r="W1103">
        <v>164.97</v>
      </c>
      <c r="X1103">
        <v>44.97</v>
      </c>
      <c r="Y1103">
        <v>1</v>
      </c>
      <c r="Z1103" t="s">
        <v>79</v>
      </c>
      <c r="AA1103" t="s">
        <v>2349</v>
      </c>
      <c r="AF1103" s="4"/>
      <c r="AG1103" s="4"/>
      <c r="AH1103" t="s">
        <v>80</v>
      </c>
      <c r="AI1103" t="s">
        <v>242</v>
      </c>
      <c r="AJ1103" t="s">
        <v>508</v>
      </c>
      <c r="AK1103" t="s">
        <v>1071</v>
      </c>
      <c r="AL1103" t="s">
        <v>1587</v>
      </c>
      <c r="AM1103" t="s">
        <v>67</v>
      </c>
      <c r="AN1103" t="s">
        <v>1548</v>
      </c>
      <c r="AO1103" t="s">
        <v>79</v>
      </c>
      <c r="AP1103" t="s">
        <v>2349</v>
      </c>
      <c r="AQ1103" t="str">
        <f t="shared" si="18"/>
        <v>80892442034yesFemale439227YouTube4391544012164.9744.97212354.99314.994</v>
      </c>
      <c r="AR1103">
        <f>COUNTIF(AQ$2:AQ1103,AQ1103)</f>
        <v>1</v>
      </c>
    </row>
    <row r="1104" spans="1:44" x14ac:dyDescent="0.25">
      <c r="A1104">
        <v>809</v>
      </c>
      <c r="B1104">
        <v>63</v>
      </c>
      <c r="C1104" s="4">
        <v>44204</v>
      </c>
      <c r="D1104">
        <v>9</v>
      </c>
      <c r="E1104" t="s">
        <v>41</v>
      </c>
      <c r="F1104" t="s">
        <v>52</v>
      </c>
      <c r="G1104" t="s">
        <v>56</v>
      </c>
      <c r="H1104" t="s">
        <v>57</v>
      </c>
      <c r="I1104" s="4">
        <v>43739</v>
      </c>
      <c r="J1104">
        <v>2</v>
      </c>
      <c r="K1104" t="s">
        <v>60</v>
      </c>
      <c r="L1104" s="4">
        <v>43615</v>
      </c>
      <c r="M1104" s="4">
        <v>43830</v>
      </c>
      <c r="N1104">
        <v>2</v>
      </c>
      <c r="O1104" t="s">
        <v>64</v>
      </c>
      <c r="P1104" t="s">
        <v>226</v>
      </c>
      <c r="Q1104">
        <v>2</v>
      </c>
      <c r="R1104" t="s">
        <v>825</v>
      </c>
      <c r="S1104" t="s">
        <v>1362</v>
      </c>
      <c r="T1104" t="s">
        <v>1878</v>
      </c>
      <c r="U1104" t="s">
        <v>75</v>
      </c>
      <c r="V1104" t="s">
        <v>2030</v>
      </c>
      <c r="W1104">
        <v>152.88999999999999</v>
      </c>
      <c r="X1104">
        <v>84.95</v>
      </c>
      <c r="Y1104">
        <v>2</v>
      </c>
      <c r="Z1104" t="s">
        <v>2263</v>
      </c>
      <c r="AA1104" t="s">
        <v>2562</v>
      </c>
      <c r="AF1104" s="4"/>
      <c r="AG1104" s="4"/>
      <c r="AH1104" t="s">
        <v>70</v>
      </c>
      <c r="AI1104" t="s">
        <v>232</v>
      </c>
      <c r="AJ1104" t="s">
        <v>512</v>
      </c>
      <c r="AK1104" t="s">
        <v>1075</v>
      </c>
      <c r="AL1104" t="s">
        <v>1602</v>
      </c>
      <c r="AM1104" t="s">
        <v>80</v>
      </c>
      <c r="AN1104" t="s">
        <v>1517</v>
      </c>
      <c r="AO1104" t="s">
        <v>673</v>
      </c>
      <c r="AP1104" t="s">
        <v>2348</v>
      </c>
      <c r="AQ1104" t="str">
        <f t="shared" si="18"/>
        <v>80963442049noMale437392Facebook4361543830152.8984.9556332.96219.9912</v>
      </c>
      <c r="AR1104">
        <f>COUNTIF(AQ$2:AQ1104,AQ1104)</f>
        <v>1</v>
      </c>
    </row>
    <row r="1105" spans="1:44" x14ac:dyDescent="0.25">
      <c r="A1105">
        <v>809</v>
      </c>
      <c r="B1105">
        <v>63</v>
      </c>
      <c r="C1105" s="4">
        <v>44204</v>
      </c>
      <c r="D1105">
        <v>9</v>
      </c>
      <c r="E1105" t="s">
        <v>41</v>
      </c>
      <c r="F1105" t="s">
        <v>52</v>
      </c>
      <c r="G1105" t="s">
        <v>56</v>
      </c>
      <c r="H1105" t="s">
        <v>57</v>
      </c>
      <c r="I1105" s="4">
        <v>43739</v>
      </c>
      <c r="J1105">
        <v>2</v>
      </c>
      <c r="K1105" t="s">
        <v>60</v>
      </c>
      <c r="L1105" s="4">
        <v>43615</v>
      </c>
      <c r="M1105" s="4">
        <v>43830</v>
      </c>
      <c r="N1105">
        <v>2</v>
      </c>
      <c r="O1105" t="s">
        <v>64</v>
      </c>
      <c r="P1105" t="s">
        <v>226</v>
      </c>
      <c r="Q1105">
        <v>2</v>
      </c>
      <c r="R1105" t="s">
        <v>825</v>
      </c>
      <c r="S1105" t="s">
        <v>1362</v>
      </c>
      <c r="T1105" t="s">
        <v>1878</v>
      </c>
      <c r="U1105" t="s">
        <v>75</v>
      </c>
      <c r="V1105" t="s">
        <v>2030</v>
      </c>
      <c r="W1105">
        <v>152.88999999999999</v>
      </c>
      <c r="X1105">
        <v>84.95</v>
      </c>
      <c r="Y1105">
        <v>2</v>
      </c>
      <c r="Z1105" t="s">
        <v>2263</v>
      </c>
      <c r="AA1105" t="s">
        <v>2562</v>
      </c>
      <c r="AF1105" s="4"/>
      <c r="AG1105" s="4"/>
      <c r="AH1105" t="s">
        <v>84</v>
      </c>
      <c r="AI1105" t="s">
        <v>246</v>
      </c>
      <c r="AJ1105" t="s">
        <v>543</v>
      </c>
      <c r="AK1105" t="s">
        <v>1104</v>
      </c>
      <c r="AL1105" t="s">
        <v>1631</v>
      </c>
      <c r="AM1105" t="s">
        <v>67</v>
      </c>
      <c r="AN1105" t="s">
        <v>1548</v>
      </c>
      <c r="AO1105" t="s">
        <v>86</v>
      </c>
      <c r="AP1105" t="s">
        <v>2350</v>
      </c>
      <c r="AQ1105" t="str">
        <f t="shared" si="18"/>
        <v>80963442049noMale437392Facebook4361543830152.8984.95915728.99314.997</v>
      </c>
      <c r="AR1105">
        <f>COUNTIF(AQ$2:AQ1105,AQ1105)</f>
        <v>1</v>
      </c>
    </row>
    <row r="1106" spans="1:44" x14ac:dyDescent="0.25">
      <c r="A1106">
        <v>810</v>
      </c>
      <c r="B1106">
        <v>222</v>
      </c>
      <c r="C1106" s="4">
        <v>44204</v>
      </c>
      <c r="D1106">
        <v>9</v>
      </c>
      <c r="E1106" t="s">
        <v>41</v>
      </c>
      <c r="F1106" t="s">
        <v>52</v>
      </c>
      <c r="G1106" t="s">
        <v>55</v>
      </c>
      <c r="H1106" t="s">
        <v>57</v>
      </c>
      <c r="I1106" s="4">
        <v>43729</v>
      </c>
      <c r="J1106">
        <v>1</v>
      </c>
      <c r="K1106" t="s">
        <v>61</v>
      </c>
      <c r="L1106" s="4">
        <v>43615</v>
      </c>
      <c r="M1106" s="4">
        <v>43830</v>
      </c>
      <c r="N1106">
        <v>2</v>
      </c>
      <c r="O1106" t="s">
        <v>109</v>
      </c>
      <c r="P1106" t="s">
        <v>271</v>
      </c>
      <c r="Q1106">
        <v>2</v>
      </c>
      <c r="R1106" t="s">
        <v>826</v>
      </c>
      <c r="S1106" t="s">
        <v>1363</v>
      </c>
      <c r="T1106" t="s">
        <v>1879</v>
      </c>
      <c r="U1106" t="s">
        <v>110</v>
      </c>
      <c r="V1106" t="s">
        <v>2031</v>
      </c>
      <c r="W1106">
        <v>2879.82</v>
      </c>
      <c r="X1106">
        <v>119.94</v>
      </c>
      <c r="Y1106">
        <v>2</v>
      </c>
      <c r="Z1106" t="s">
        <v>76</v>
      </c>
      <c r="AA1106" t="s">
        <v>2563</v>
      </c>
      <c r="AF1106" s="4"/>
      <c r="AG1106" s="4"/>
      <c r="AH1106" t="s">
        <v>67</v>
      </c>
      <c r="AI1106" t="s">
        <v>229</v>
      </c>
      <c r="AJ1106" t="s">
        <v>391</v>
      </c>
      <c r="AK1106" t="s">
        <v>953</v>
      </c>
      <c r="AL1106" t="s">
        <v>1487</v>
      </c>
      <c r="AM1106" t="s">
        <v>67</v>
      </c>
      <c r="AN1106" t="s">
        <v>1548</v>
      </c>
      <c r="AO1106" t="s">
        <v>90</v>
      </c>
      <c r="AP1106" t="s">
        <v>2328</v>
      </c>
      <c r="AQ1106" t="str">
        <f t="shared" si="18"/>
        <v>810222442049yesMale437291YouTube43615438302879.82119.94313629.95314.996</v>
      </c>
      <c r="AR1106">
        <f>COUNTIF(AQ$2:AQ1106,AQ1106)</f>
        <v>1</v>
      </c>
    </row>
    <row r="1107" spans="1:44" x14ac:dyDescent="0.25">
      <c r="A1107">
        <v>810</v>
      </c>
      <c r="B1107">
        <v>222</v>
      </c>
      <c r="C1107" s="4">
        <v>44204</v>
      </c>
      <c r="D1107">
        <v>9</v>
      </c>
      <c r="E1107" t="s">
        <v>41</v>
      </c>
      <c r="F1107" t="s">
        <v>52</v>
      </c>
      <c r="G1107" t="s">
        <v>55</v>
      </c>
      <c r="H1107" t="s">
        <v>57</v>
      </c>
      <c r="I1107" s="4">
        <v>43729</v>
      </c>
      <c r="J1107">
        <v>1</v>
      </c>
      <c r="K1107" t="s">
        <v>61</v>
      </c>
      <c r="L1107" s="4">
        <v>43615</v>
      </c>
      <c r="M1107" s="4">
        <v>43830</v>
      </c>
      <c r="N1107">
        <v>2</v>
      </c>
      <c r="O1107" t="s">
        <v>109</v>
      </c>
      <c r="P1107" t="s">
        <v>271</v>
      </c>
      <c r="Q1107">
        <v>2</v>
      </c>
      <c r="R1107" t="s">
        <v>826</v>
      </c>
      <c r="S1107" t="s">
        <v>1363</v>
      </c>
      <c r="T1107" t="s">
        <v>1879</v>
      </c>
      <c r="U1107" t="s">
        <v>110</v>
      </c>
      <c r="V1107" t="s">
        <v>2031</v>
      </c>
      <c r="W1107">
        <v>2879.82</v>
      </c>
      <c r="X1107">
        <v>119.94</v>
      </c>
      <c r="Y1107">
        <v>2</v>
      </c>
      <c r="Z1107" t="s">
        <v>76</v>
      </c>
      <c r="AA1107" t="s">
        <v>2563</v>
      </c>
      <c r="AF1107" s="4"/>
      <c r="AG1107" s="4"/>
      <c r="AH1107" t="s">
        <v>69</v>
      </c>
      <c r="AI1107" t="s">
        <v>231</v>
      </c>
      <c r="AJ1107" t="s">
        <v>434</v>
      </c>
      <c r="AK1107" t="s">
        <v>991</v>
      </c>
      <c r="AL1107" t="s">
        <v>1524</v>
      </c>
      <c r="AM1107" t="s">
        <v>67</v>
      </c>
      <c r="AN1107" t="s">
        <v>1577</v>
      </c>
      <c r="AO1107" t="s">
        <v>69</v>
      </c>
      <c r="AP1107" t="s">
        <v>2360</v>
      </c>
      <c r="AQ1107" t="str">
        <f t="shared" si="18"/>
        <v>810222442049yesMale437291YouTube43615438302879.82119.941152929.99324.991</v>
      </c>
      <c r="AR1107">
        <f>COUNTIF(AQ$2:AQ1107,AQ1107)</f>
        <v>1</v>
      </c>
    </row>
    <row r="1108" spans="1:44" x14ac:dyDescent="0.25">
      <c r="A1108">
        <v>811</v>
      </c>
      <c r="B1108">
        <v>489</v>
      </c>
      <c r="C1108" s="4">
        <v>44204</v>
      </c>
      <c r="D1108">
        <v>7</v>
      </c>
      <c r="E1108" t="s">
        <v>35</v>
      </c>
      <c r="F1108" t="s">
        <v>46</v>
      </c>
      <c r="G1108" t="s">
        <v>56</v>
      </c>
      <c r="H1108" t="s">
        <v>57</v>
      </c>
      <c r="I1108" s="4">
        <v>43614</v>
      </c>
      <c r="J1108">
        <v>1</v>
      </c>
      <c r="L1108" s="4"/>
      <c r="M1108" s="4"/>
      <c r="N1108">
        <v>2</v>
      </c>
      <c r="O1108" t="s">
        <v>157</v>
      </c>
      <c r="P1108" t="s">
        <v>319</v>
      </c>
      <c r="Q1108">
        <v>2</v>
      </c>
      <c r="R1108" t="s">
        <v>827</v>
      </c>
      <c r="S1108" t="s">
        <v>1364</v>
      </c>
      <c r="T1108" t="s">
        <v>1880</v>
      </c>
      <c r="U1108" t="s">
        <v>88</v>
      </c>
      <c r="V1108" t="s">
        <v>2042</v>
      </c>
      <c r="W1108">
        <v>343.4</v>
      </c>
      <c r="X1108">
        <v>49.96</v>
      </c>
      <c r="Y1108">
        <v>2</v>
      </c>
      <c r="Z1108" t="s">
        <v>2237</v>
      </c>
      <c r="AA1108" t="s">
        <v>2530</v>
      </c>
      <c r="AF1108" s="4"/>
      <c r="AG1108" s="4"/>
      <c r="AH1108" t="s">
        <v>80</v>
      </c>
      <c r="AI1108" t="s">
        <v>242</v>
      </c>
      <c r="AJ1108" t="s">
        <v>691</v>
      </c>
      <c r="AK1108" t="s">
        <v>1232</v>
      </c>
      <c r="AL1108" t="s">
        <v>1754</v>
      </c>
      <c r="AM1108" t="s">
        <v>80</v>
      </c>
      <c r="AN1108" t="s">
        <v>1548</v>
      </c>
      <c r="AO1108" t="s">
        <v>67</v>
      </c>
      <c r="AP1108" t="s">
        <v>2373</v>
      </c>
      <c r="AQ1108" t="str">
        <f t="shared" si="18"/>
        <v>811489442047noMale436141343.449.96243158.95214.993</v>
      </c>
      <c r="AR1108">
        <f>COUNTIF(AQ$2:AQ1108,AQ1108)</f>
        <v>1</v>
      </c>
    </row>
    <row r="1109" spans="1:44" x14ac:dyDescent="0.25">
      <c r="A1109">
        <v>811</v>
      </c>
      <c r="B1109">
        <v>489</v>
      </c>
      <c r="C1109" s="4">
        <v>44204</v>
      </c>
      <c r="D1109">
        <v>7</v>
      </c>
      <c r="E1109" t="s">
        <v>35</v>
      </c>
      <c r="F1109" t="s">
        <v>46</v>
      </c>
      <c r="G1109" t="s">
        <v>56</v>
      </c>
      <c r="H1109" t="s">
        <v>57</v>
      </c>
      <c r="I1109" s="4">
        <v>43614</v>
      </c>
      <c r="J1109">
        <v>1</v>
      </c>
      <c r="L1109" s="4"/>
      <c r="M1109" s="4"/>
      <c r="N1109">
        <v>2</v>
      </c>
      <c r="O1109" t="s">
        <v>157</v>
      </c>
      <c r="P1109" t="s">
        <v>319</v>
      </c>
      <c r="Q1109">
        <v>2</v>
      </c>
      <c r="R1109" t="s">
        <v>827</v>
      </c>
      <c r="S1109" t="s">
        <v>1364</v>
      </c>
      <c r="T1109" t="s">
        <v>1880</v>
      </c>
      <c r="U1109" t="s">
        <v>88</v>
      </c>
      <c r="V1109" t="s">
        <v>2042</v>
      </c>
      <c r="W1109">
        <v>343.4</v>
      </c>
      <c r="X1109">
        <v>49.96</v>
      </c>
      <c r="Y1109">
        <v>2</v>
      </c>
      <c r="Z1109" t="s">
        <v>2237</v>
      </c>
      <c r="AA1109" t="s">
        <v>2530</v>
      </c>
      <c r="AF1109" s="4"/>
      <c r="AG1109" s="4"/>
      <c r="AH1109" t="s">
        <v>90</v>
      </c>
      <c r="AI1109" t="s">
        <v>252</v>
      </c>
      <c r="AJ1109" t="s">
        <v>497</v>
      </c>
      <c r="AK1109" t="s">
        <v>1060</v>
      </c>
      <c r="AL1109" t="s">
        <v>1589</v>
      </c>
      <c r="AM1109" t="s">
        <v>80</v>
      </c>
      <c r="AN1109" t="s">
        <v>1562</v>
      </c>
      <c r="AO1109" t="s">
        <v>410</v>
      </c>
      <c r="AP1109" t="s">
        <v>2359</v>
      </c>
      <c r="AQ1109" t="str">
        <f t="shared" si="18"/>
        <v>811489442047noMale436141343.449.9666512.7529.9920</v>
      </c>
      <c r="AR1109">
        <f>COUNTIF(AQ$2:AQ1109,AQ1109)</f>
        <v>1</v>
      </c>
    </row>
    <row r="1110" spans="1:44" x14ac:dyDescent="0.25">
      <c r="A1110">
        <v>812</v>
      </c>
      <c r="B1110">
        <v>192</v>
      </c>
      <c r="C1110" s="4">
        <v>44205</v>
      </c>
      <c r="D1110">
        <v>11</v>
      </c>
      <c r="E1110" t="s">
        <v>37</v>
      </c>
      <c r="F1110" t="s">
        <v>48</v>
      </c>
      <c r="G1110" t="s">
        <v>55</v>
      </c>
      <c r="H1110" t="s">
        <v>58</v>
      </c>
      <c r="I1110" s="4">
        <v>43830</v>
      </c>
      <c r="J1110">
        <v>2</v>
      </c>
      <c r="K1110" t="s">
        <v>60</v>
      </c>
      <c r="L1110" s="4">
        <v>43615</v>
      </c>
      <c r="M1110" s="4">
        <v>43830</v>
      </c>
      <c r="N1110">
        <v>1</v>
      </c>
      <c r="O1110" t="s">
        <v>78</v>
      </c>
      <c r="P1110" t="s">
        <v>240</v>
      </c>
      <c r="Q1110">
        <v>1</v>
      </c>
      <c r="R1110" t="s">
        <v>610</v>
      </c>
      <c r="S1110" t="s">
        <v>1162</v>
      </c>
      <c r="T1110" t="s">
        <v>67</v>
      </c>
      <c r="U1110" t="s">
        <v>69</v>
      </c>
      <c r="V1110" t="s">
        <v>1548</v>
      </c>
      <c r="W1110">
        <v>3</v>
      </c>
      <c r="X1110">
        <v>14.99</v>
      </c>
      <c r="Y1110">
        <v>1</v>
      </c>
      <c r="Z1110" t="s">
        <v>393</v>
      </c>
      <c r="AA1110" t="s">
        <v>2345</v>
      </c>
      <c r="AF1110" s="4"/>
      <c r="AG1110" s="4"/>
      <c r="AH1110" t="s">
        <v>78</v>
      </c>
      <c r="AI1110" t="s">
        <v>240</v>
      </c>
      <c r="AJ1110" t="s">
        <v>610</v>
      </c>
      <c r="AK1110" t="s">
        <v>1162</v>
      </c>
      <c r="AL1110" t="s">
        <v>67</v>
      </c>
      <c r="AM1110" t="s">
        <v>69</v>
      </c>
      <c r="AN1110" t="s">
        <v>1548</v>
      </c>
      <c r="AO1110" t="s">
        <v>393</v>
      </c>
      <c r="AP1110" t="s">
        <v>2345</v>
      </c>
      <c r="AQ1110" t="str">
        <f t="shared" si="18"/>
        <v>8121924420511yesFemale438302Facebook4361543830314.9981013114.9918</v>
      </c>
      <c r="AR1110">
        <f>COUNTIF(AQ$2:AQ1110,AQ1110)</f>
        <v>1</v>
      </c>
    </row>
    <row r="1111" spans="1:44" x14ac:dyDescent="0.25">
      <c r="A1111">
        <v>813</v>
      </c>
      <c r="B1111">
        <v>185</v>
      </c>
      <c r="C1111" s="4">
        <v>44206</v>
      </c>
      <c r="D1111">
        <v>8</v>
      </c>
      <c r="E1111" t="s">
        <v>43</v>
      </c>
      <c r="F1111" t="s">
        <v>54</v>
      </c>
      <c r="G1111" t="s">
        <v>56</v>
      </c>
      <c r="H1111" t="s">
        <v>58</v>
      </c>
      <c r="I1111" s="4">
        <v>44099</v>
      </c>
      <c r="J1111">
        <v>10</v>
      </c>
      <c r="K1111" t="s">
        <v>61</v>
      </c>
      <c r="L1111" s="4">
        <v>44055</v>
      </c>
      <c r="M1111" s="4">
        <v>44196</v>
      </c>
      <c r="N1111">
        <v>1</v>
      </c>
      <c r="O1111" t="s">
        <v>86</v>
      </c>
      <c r="P1111" t="s">
        <v>248</v>
      </c>
      <c r="Q1111">
        <v>1</v>
      </c>
      <c r="R1111" t="s">
        <v>633</v>
      </c>
      <c r="S1111" t="s">
        <v>1017</v>
      </c>
      <c r="T1111" t="s">
        <v>1547</v>
      </c>
      <c r="U1111" t="s">
        <v>80</v>
      </c>
      <c r="V1111" t="s">
        <v>1577</v>
      </c>
      <c r="W1111">
        <v>319.98</v>
      </c>
      <c r="X1111">
        <v>49.98</v>
      </c>
      <c r="Y1111">
        <v>1</v>
      </c>
      <c r="Z1111" t="s">
        <v>547</v>
      </c>
      <c r="AA1111" t="s">
        <v>2354</v>
      </c>
      <c r="AF1111" s="4"/>
      <c r="AG1111" s="4"/>
      <c r="AH1111" t="s">
        <v>86</v>
      </c>
      <c r="AI1111" t="s">
        <v>248</v>
      </c>
      <c r="AJ1111" t="s">
        <v>633</v>
      </c>
      <c r="AK1111" t="s">
        <v>1017</v>
      </c>
      <c r="AL1111" t="s">
        <v>1547</v>
      </c>
      <c r="AM1111" t="s">
        <v>80</v>
      </c>
      <c r="AN1111" t="s">
        <v>1577</v>
      </c>
      <c r="AO1111" t="s">
        <v>547</v>
      </c>
      <c r="AP1111" t="s">
        <v>2354</v>
      </c>
      <c r="AQ1111" t="str">
        <f t="shared" si="18"/>
        <v>813185442068noFemale4409910YouTube4405544196319.9849.98789159.99224.9914</v>
      </c>
      <c r="AR1111">
        <f>COUNTIF(AQ$2:AQ1111,AQ1111)</f>
        <v>1</v>
      </c>
    </row>
    <row r="1112" spans="1:44" x14ac:dyDescent="0.25">
      <c r="A1112">
        <v>814</v>
      </c>
      <c r="B1112">
        <v>109</v>
      </c>
      <c r="C1112" s="4">
        <v>44207</v>
      </c>
      <c r="D1112">
        <v>6</v>
      </c>
      <c r="E1112" t="s">
        <v>33</v>
      </c>
      <c r="F1112" t="s">
        <v>44</v>
      </c>
      <c r="G1112" t="s">
        <v>56</v>
      </c>
      <c r="H1112" t="s">
        <v>57</v>
      </c>
      <c r="I1112" s="4">
        <v>43721</v>
      </c>
      <c r="J1112">
        <v>3</v>
      </c>
      <c r="K1112" t="s">
        <v>59</v>
      </c>
      <c r="L1112" s="4">
        <v>43615</v>
      </c>
      <c r="M1112" s="4">
        <v>43830</v>
      </c>
      <c r="N1112">
        <v>2</v>
      </c>
      <c r="O1112" t="s">
        <v>125</v>
      </c>
      <c r="P1112" t="s">
        <v>287</v>
      </c>
      <c r="Q1112">
        <v>2</v>
      </c>
      <c r="R1112" t="s">
        <v>828</v>
      </c>
      <c r="S1112" t="s">
        <v>1365</v>
      </c>
      <c r="T1112" t="s">
        <v>1881</v>
      </c>
      <c r="U1112" t="s">
        <v>109</v>
      </c>
      <c r="V1112" t="s">
        <v>2031</v>
      </c>
      <c r="W1112">
        <v>994.46</v>
      </c>
      <c r="X1112">
        <v>69.959999999999994</v>
      </c>
      <c r="Y1112">
        <v>2</v>
      </c>
      <c r="Z1112" t="s">
        <v>2264</v>
      </c>
      <c r="AA1112" t="s">
        <v>2564</v>
      </c>
      <c r="AF1112" s="4"/>
      <c r="AG1112" s="4"/>
      <c r="AH1112" t="s">
        <v>79</v>
      </c>
      <c r="AI1112" t="s">
        <v>241</v>
      </c>
      <c r="AJ1112" t="s">
        <v>463</v>
      </c>
      <c r="AK1112" t="s">
        <v>1026</v>
      </c>
      <c r="AL1112" t="s">
        <v>1556</v>
      </c>
      <c r="AM1112" t="s">
        <v>67</v>
      </c>
      <c r="AN1112" t="s">
        <v>1548</v>
      </c>
      <c r="AO1112" t="s">
        <v>455</v>
      </c>
      <c r="AP1112" t="s">
        <v>2340</v>
      </c>
      <c r="AQ1112" t="str">
        <f t="shared" si="18"/>
        <v>814109442076noMale437213Google Ads4361543830994.4669.9644721.49314.9915</v>
      </c>
      <c r="AR1112">
        <f>COUNTIF(AQ$2:AQ1112,AQ1112)</f>
        <v>1</v>
      </c>
    </row>
    <row r="1113" spans="1:44" x14ac:dyDescent="0.25">
      <c r="A1113">
        <v>814</v>
      </c>
      <c r="B1113">
        <v>109</v>
      </c>
      <c r="C1113" s="4">
        <v>44207</v>
      </c>
      <c r="D1113">
        <v>6</v>
      </c>
      <c r="E1113" t="s">
        <v>33</v>
      </c>
      <c r="F1113" t="s">
        <v>44</v>
      </c>
      <c r="G1113" t="s">
        <v>56</v>
      </c>
      <c r="H1113" t="s">
        <v>57</v>
      </c>
      <c r="I1113" s="4">
        <v>43721</v>
      </c>
      <c r="J1113">
        <v>3</v>
      </c>
      <c r="K1113" t="s">
        <v>59</v>
      </c>
      <c r="L1113" s="4">
        <v>43615</v>
      </c>
      <c r="M1113" s="4">
        <v>43830</v>
      </c>
      <c r="N1113">
        <v>2</v>
      </c>
      <c r="O1113" t="s">
        <v>125</v>
      </c>
      <c r="P1113" t="s">
        <v>287</v>
      </c>
      <c r="Q1113">
        <v>2</v>
      </c>
      <c r="R1113" t="s">
        <v>828</v>
      </c>
      <c r="S1113" t="s">
        <v>1365</v>
      </c>
      <c r="T1113" t="s">
        <v>1881</v>
      </c>
      <c r="U1113" t="s">
        <v>109</v>
      </c>
      <c r="V1113" t="s">
        <v>2031</v>
      </c>
      <c r="W1113">
        <v>994.46</v>
      </c>
      <c r="X1113">
        <v>69.959999999999994</v>
      </c>
      <c r="Y1113">
        <v>2</v>
      </c>
      <c r="Z1113" t="s">
        <v>2264</v>
      </c>
      <c r="AA1113" t="s">
        <v>2564</v>
      </c>
      <c r="AF1113" s="4"/>
      <c r="AG1113" s="4"/>
      <c r="AH1113" t="s">
        <v>69</v>
      </c>
      <c r="AI1113" t="s">
        <v>231</v>
      </c>
      <c r="AJ1113" t="s">
        <v>434</v>
      </c>
      <c r="AK1113" t="s">
        <v>991</v>
      </c>
      <c r="AL1113" t="s">
        <v>1524</v>
      </c>
      <c r="AM1113" t="s">
        <v>69</v>
      </c>
      <c r="AN1113" t="s">
        <v>1577</v>
      </c>
      <c r="AO1113" t="s">
        <v>69</v>
      </c>
      <c r="AP1113" t="s">
        <v>2360</v>
      </c>
      <c r="AQ1113" t="str">
        <f t="shared" si="18"/>
        <v>814109442076noMale437213Google Ads4361543830994.4669.961152929.99124.991</v>
      </c>
      <c r="AR1113">
        <f>COUNTIF(AQ$2:AQ1113,AQ1113)</f>
        <v>1</v>
      </c>
    </row>
    <row r="1114" spans="1:44" x14ac:dyDescent="0.25">
      <c r="A1114">
        <v>815</v>
      </c>
      <c r="B1114">
        <v>128</v>
      </c>
      <c r="C1114" s="4">
        <v>44207</v>
      </c>
      <c r="D1114">
        <v>8</v>
      </c>
      <c r="E1114" t="s">
        <v>43</v>
      </c>
      <c r="F1114" t="s">
        <v>54</v>
      </c>
      <c r="G1114" t="s">
        <v>56</v>
      </c>
      <c r="H1114" t="s">
        <v>58</v>
      </c>
      <c r="I1114" s="4">
        <v>44177</v>
      </c>
      <c r="J1114">
        <v>10</v>
      </c>
      <c r="K1114" t="s">
        <v>61</v>
      </c>
      <c r="L1114" s="4">
        <v>44055</v>
      </c>
      <c r="M1114" s="4">
        <v>44196</v>
      </c>
      <c r="N1114">
        <v>1</v>
      </c>
      <c r="O1114" t="s">
        <v>80</v>
      </c>
      <c r="P1114" t="s">
        <v>242</v>
      </c>
      <c r="Q1114">
        <v>1</v>
      </c>
      <c r="R1114" t="s">
        <v>586</v>
      </c>
      <c r="S1114" t="s">
        <v>966</v>
      </c>
      <c r="T1114" t="s">
        <v>1667</v>
      </c>
      <c r="U1114" t="s">
        <v>69</v>
      </c>
      <c r="V1114" t="s">
        <v>1548</v>
      </c>
      <c r="W1114">
        <v>21.99</v>
      </c>
      <c r="X1114">
        <v>14.99</v>
      </c>
      <c r="Y1114">
        <v>1</v>
      </c>
      <c r="Z1114" t="s">
        <v>67</v>
      </c>
      <c r="AA1114" t="s">
        <v>2373</v>
      </c>
      <c r="AF1114" s="4"/>
      <c r="AG1114" s="4"/>
      <c r="AH1114" t="s">
        <v>80</v>
      </c>
      <c r="AI1114" t="s">
        <v>242</v>
      </c>
      <c r="AJ1114" t="s">
        <v>586</v>
      </c>
      <c r="AK1114" t="s">
        <v>966</v>
      </c>
      <c r="AL1114" t="s">
        <v>1667</v>
      </c>
      <c r="AM1114" t="s">
        <v>69</v>
      </c>
      <c r="AN1114" t="s">
        <v>1548</v>
      </c>
      <c r="AO1114" t="s">
        <v>67</v>
      </c>
      <c r="AP1114" t="s">
        <v>2373</v>
      </c>
      <c r="AQ1114" t="str">
        <f t="shared" si="18"/>
        <v>815128442078noFemale4417710YouTube440554419621.9914.9927021.99114.993</v>
      </c>
      <c r="AR1114">
        <f>COUNTIF(AQ$2:AQ1114,AQ1114)</f>
        <v>1</v>
      </c>
    </row>
    <row r="1115" spans="1:44" x14ac:dyDescent="0.25">
      <c r="A1115">
        <v>816</v>
      </c>
      <c r="B1115">
        <v>13</v>
      </c>
      <c r="C1115" s="4">
        <v>44208</v>
      </c>
      <c r="D1115">
        <v>3</v>
      </c>
      <c r="E1115" t="s">
        <v>34</v>
      </c>
      <c r="F1115" t="s">
        <v>45</v>
      </c>
      <c r="G1115" t="s">
        <v>56</v>
      </c>
      <c r="H1115" t="s">
        <v>58</v>
      </c>
      <c r="I1115" s="4">
        <v>43733</v>
      </c>
      <c r="J1115">
        <v>1</v>
      </c>
      <c r="K1115" t="s">
        <v>61</v>
      </c>
      <c r="L1115" s="4">
        <v>43615</v>
      </c>
      <c r="M1115" s="4">
        <v>43830</v>
      </c>
      <c r="N1115">
        <v>1</v>
      </c>
      <c r="O1115" t="s">
        <v>84</v>
      </c>
      <c r="P1115" t="s">
        <v>246</v>
      </c>
      <c r="Q1115">
        <v>1</v>
      </c>
      <c r="R1115" t="s">
        <v>410</v>
      </c>
      <c r="S1115" t="s">
        <v>972</v>
      </c>
      <c r="T1115" t="s">
        <v>1505</v>
      </c>
      <c r="U1115" t="s">
        <v>80</v>
      </c>
      <c r="V1115" t="s">
        <v>1548</v>
      </c>
      <c r="W1115">
        <v>579.9</v>
      </c>
      <c r="X1115">
        <v>29.98</v>
      </c>
      <c r="Y1115">
        <v>1</v>
      </c>
      <c r="Z1115" t="s">
        <v>645</v>
      </c>
      <c r="AA1115" t="s">
        <v>2347</v>
      </c>
      <c r="AF1115" s="4"/>
      <c r="AG1115" s="4"/>
      <c r="AH1115" t="s">
        <v>84</v>
      </c>
      <c r="AI1115" t="s">
        <v>246</v>
      </c>
      <c r="AJ1115" t="s">
        <v>410</v>
      </c>
      <c r="AK1115" t="s">
        <v>972</v>
      </c>
      <c r="AL1115" t="s">
        <v>1505</v>
      </c>
      <c r="AM1115" t="s">
        <v>80</v>
      </c>
      <c r="AN1115" t="s">
        <v>1548</v>
      </c>
      <c r="AO1115" t="s">
        <v>645</v>
      </c>
      <c r="AP1115" t="s">
        <v>2347</v>
      </c>
      <c r="AQ1115" t="str">
        <f t="shared" si="18"/>
        <v>81613442083noFemale437331YouTube4361543830579.929.98920289.95214.9913</v>
      </c>
      <c r="AR1115">
        <f>COUNTIF(AQ$2:AQ1115,AQ1115)</f>
        <v>1</v>
      </c>
    </row>
    <row r="1116" spans="1:44" x14ac:dyDescent="0.25">
      <c r="A1116">
        <v>817</v>
      </c>
      <c r="B1116">
        <v>124</v>
      </c>
      <c r="C1116" s="4">
        <v>44209</v>
      </c>
      <c r="D1116">
        <v>9</v>
      </c>
      <c r="E1116" t="s">
        <v>41</v>
      </c>
      <c r="F1116" t="s">
        <v>52</v>
      </c>
      <c r="G1116" t="s">
        <v>56</v>
      </c>
      <c r="H1116" t="s">
        <v>57</v>
      </c>
      <c r="I1116" s="4">
        <v>43721</v>
      </c>
      <c r="J1116">
        <v>3</v>
      </c>
      <c r="K1116" t="s">
        <v>59</v>
      </c>
      <c r="L1116" s="4">
        <v>43615</v>
      </c>
      <c r="M1116" s="4">
        <v>43830</v>
      </c>
      <c r="N1116">
        <v>1</v>
      </c>
      <c r="O1116" t="s">
        <v>82</v>
      </c>
      <c r="P1116" t="s">
        <v>244</v>
      </c>
      <c r="Q1116">
        <v>2</v>
      </c>
      <c r="R1116" t="s">
        <v>829</v>
      </c>
      <c r="S1116" t="s">
        <v>1366</v>
      </c>
      <c r="T1116" t="s">
        <v>1882</v>
      </c>
      <c r="U1116" t="s">
        <v>88</v>
      </c>
      <c r="V1116" t="s">
        <v>2032</v>
      </c>
      <c r="W1116">
        <v>189.88</v>
      </c>
      <c r="X1116">
        <v>99.96</v>
      </c>
      <c r="Y1116">
        <v>2</v>
      </c>
      <c r="Z1116" t="s">
        <v>2265</v>
      </c>
      <c r="AA1116" t="s">
        <v>2565</v>
      </c>
      <c r="AF1116" s="4"/>
      <c r="AG1116" s="4"/>
      <c r="AH1116" t="s">
        <v>86</v>
      </c>
      <c r="AI1116" t="s">
        <v>248</v>
      </c>
      <c r="AJ1116" t="s">
        <v>432</v>
      </c>
      <c r="AK1116" t="s">
        <v>995</v>
      </c>
      <c r="AL1116" t="s">
        <v>1527</v>
      </c>
      <c r="AM1116" t="s">
        <v>80</v>
      </c>
      <c r="AN1116" t="s">
        <v>1577</v>
      </c>
      <c r="AO1116" t="s">
        <v>549</v>
      </c>
      <c r="AP1116" t="s">
        <v>2362</v>
      </c>
      <c r="AQ1116" t="str">
        <f t="shared" si="18"/>
        <v>817124442099noMale437213Google Ads4361543830189.8899.9672136.99224.9922</v>
      </c>
      <c r="AR1116">
        <f>COUNTIF(AQ$2:AQ1116,AQ1116)</f>
        <v>1</v>
      </c>
    </row>
    <row r="1117" spans="1:44" x14ac:dyDescent="0.25">
      <c r="A1117">
        <v>817</v>
      </c>
      <c r="B1117">
        <v>124</v>
      </c>
      <c r="C1117" s="4">
        <v>44209</v>
      </c>
      <c r="D1117">
        <v>9</v>
      </c>
      <c r="E1117" t="s">
        <v>41</v>
      </c>
      <c r="F1117" t="s">
        <v>52</v>
      </c>
      <c r="G1117" t="s">
        <v>56</v>
      </c>
      <c r="H1117" t="s">
        <v>57</v>
      </c>
      <c r="I1117" s="4">
        <v>43721</v>
      </c>
      <c r="J1117">
        <v>3</v>
      </c>
      <c r="K1117" t="s">
        <v>59</v>
      </c>
      <c r="L1117" s="4">
        <v>43615</v>
      </c>
      <c r="M1117" s="4">
        <v>43830</v>
      </c>
      <c r="N1117">
        <v>1</v>
      </c>
      <c r="O1117" t="s">
        <v>82</v>
      </c>
      <c r="P1117" t="s">
        <v>244</v>
      </c>
      <c r="Q1117">
        <v>2</v>
      </c>
      <c r="R1117" t="s">
        <v>829</v>
      </c>
      <c r="S1117" t="s">
        <v>1366</v>
      </c>
      <c r="T1117" t="s">
        <v>1882</v>
      </c>
      <c r="U1117" t="s">
        <v>88</v>
      </c>
      <c r="V1117" t="s">
        <v>2032</v>
      </c>
      <c r="W1117">
        <v>189.88</v>
      </c>
      <c r="X1117">
        <v>99.96</v>
      </c>
      <c r="Y1117">
        <v>2</v>
      </c>
      <c r="Z1117" t="s">
        <v>2265</v>
      </c>
      <c r="AA1117" t="s">
        <v>2565</v>
      </c>
      <c r="AF1117" s="4"/>
      <c r="AG1117" s="4"/>
      <c r="AH1117" t="s">
        <v>86</v>
      </c>
      <c r="AI1117" t="s">
        <v>248</v>
      </c>
      <c r="AJ1117" t="s">
        <v>419</v>
      </c>
      <c r="AK1117" t="s">
        <v>981</v>
      </c>
      <c r="AL1117" t="s">
        <v>1514</v>
      </c>
      <c r="AM1117" t="s">
        <v>80</v>
      </c>
      <c r="AN1117" t="s">
        <v>1577</v>
      </c>
      <c r="AO1117" t="s">
        <v>547</v>
      </c>
      <c r="AP1117" t="s">
        <v>2354</v>
      </c>
      <c r="AQ1117" t="str">
        <f t="shared" si="18"/>
        <v>817124442099noMale437213Google Ads4361543830189.8899.96713057.95224.9914</v>
      </c>
      <c r="AR1117">
        <f>COUNTIF(AQ$2:AQ1117,AQ1117)</f>
        <v>1</v>
      </c>
    </row>
    <row r="1118" spans="1:44" x14ac:dyDescent="0.25">
      <c r="A1118">
        <v>818</v>
      </c>
      <c r="B1118">
        <v>125</v>
      </c>
      <c r="C1118" s="4">
        <v>44209</v>
      </c>
      <c r="D1118">
        <v>2</v>
      </c>
      <c r="E1118" t="s">
        <v>38</v>
      </c>
      <c r="F1118" t="s">
        <v>49</v>
      </c>
      <c r="G1118" t="s">
        <v>55</v>
      </c>
      <c r="H1118" t="s">
        <v>58</v>
      </c>
      <c r="I1118" s="4">
        <v>44031</v>
      </c>
      <c r="J1118">
        <v>8</v>
      </c>
      <c r="K1118" t="s">
        <v>60</v>
      </c>
      <c r="L1118" s="4">
        <v>44000</v>
      </c>
      <c r="M1118" s="4">
        <v>44073</v>
      </c>
      <c r="N1118">
        <v>1</v>
      </c>
      <c r="O1118" t="s">
        <v>99</v>
      </c>
      <c r="P1118" t="s">
        <v>261</v>
      </c>
      <c r="Q1118">
        <v>2</v>
      </c>
      <c r="R1118" t="s">
        <v>830</v>
      </c>
      <c r="S1118" t="s">
        <v>1367</v>
      </c>
      <c r="T1118" t="s">
        <v>1883</v>
      </c>
      <c r="U1118" t="s">
        <v>75</v>
      </c>
      <c r="V1118" t="s">
        <v>1869</v>
      </c>
      <c r="W1118">
        <v>26.98</v>
      </c>
      <c r="X1118">
        <v>74.95</v>
      </c>
      <c r="Y1118">
        <v>2</v>
      </c>
      <c r="Z1118" t="s">
        <v>2266</v>
      </c>
      <c r="AA1118" t="s">
        <v>2566</v>
      </c>
      <c r="AF1118" s="4"/>
      <c r="AG1118" s="4"/>
      <c r="AH1118" t="s">
        <v>78</v>
      </c>
      <c r="AI1118" t="s">
        <v>240</v>
      </c>
      <c r="AJ1118" t="s">
        <v>904</v>
      </c>
      <c r="AK1118" t="s">
        <v>1191</v>
      </c>
      <c r="AL1118" t="s">
        <v>1490</v>
      </c>
      <c r="AM1118" t="s">
        <v>80</v>
      </c>
      <c r="AN1118" t="s">
        <v>1548</v>
      </c>
      <c r="AO1118" t="s">
        <v>469</v>
      </c>
      <c r="AP1118" t="s">
        <v>2339</v>
      </c>
      <c r="AQ1118" t="str">
        <f t="shared" si="18"/>
        <v>818125442092yesFemale440318Facebook440004407326.9874.958868.99214.9923</v>
      </c>
      <c r="AR1118">
        <f>COUNTIF(AQ$2:AQ1118,AQ1118)</f>
        <v>1</v>
      </c>
    </row>
    <row r="1119" spans="1:44" x14ac:dyDescent="0.25">
      <c r="A1119">
        <v>818</v>
      </c>
      <c r="B1119">
        <v>125</v>
      </c>
      <c r="C1119" s="4">
        <v>44209</v>
      </c>
      <c r="D1119">
        <v>2</v>
      </c>
      <c r="E1119" t="s">
        <v>38</v>
      </c>
      <c r="F1119" t="s">
        <v>49</v>
      </c>
      <c r="G1119" t="s">
        <v>55</v>
      </c>
      <c r="H1119" t="s">
        <v>58</v>
      </c>
      <c r="I1119" s="4">
        <v>44031</v>
      </c>
      <c r="J1119">
        <v>8</v>
      </c>
      <c r="K1119" t="s">
        <v>60</v>
      </c>
      <c r="L1119" s="4">
        <v>44000</v>
      </c>
      <c r="M1119" s="4">
        <v>44073</v>
      </c>
      <c r="N1119">
        <v>1</v>
      </c>
      <c r="O1119" t="s">
        <v>99</v>
      </c>
      <c r="P1119" t="s">
        <v>261</v>
      </c>
      <c r="Q1119">
        <v>2</v>
      </c>
      <c r="R1119" t="s">
        <v>830</v>
      </c>
      <c r="S1119" t="s">
        <v>1367</v>
      </c>
      <c r="T1119" t="s">
        <v>1883</v>
      </c>
      <c r="U1119" t="s">
        <v>75</v>
      </c>
      <c r="V1119" t="s">
        <v>1869</v>
      </c>
      <c r="W1119">
        <v>26.98</v>
      </c>
      <c r="X1119">
        <v>74.95</v>
      </c>
      <c r="Y1119">
        <v>2</v>
      </c>
      <c r="Z1119" t="s">
        <v>2266</v>
      </c>
      <c r="AA1119" t="s">
        <v>2566</v>
      </c>
      <c r="AF1119" s="4"/>
      <c r="AG1119" s="4"/>
      <c r="AH1119" t="s">
        <v>78</v>
      </c>
      <c r="AI1119" t="s">
        <v>240</v>
      </c>
      <c r="AJ1119" t="s">
        <v>610</v>
      </c>
      <c r="AK1119" t="s">
        <v>1162</v>
      </c>
      <c r="AL1119" t="s">
        <v>67</v>
      </c>
      <c r="AM1119" t="s">
        <v>67</v>
      </c>
      <c r="AN1119" t="s">
        <v>1548</v>
      </c>
      <c r="AO1119" t="s">
        <v>393</v>
      </c>
      <c r="AP1119" t="s">
        <v>2345</v>
      </c>
      <c r="AQ1119" t="str">
        <f t="shared" si="18"/>
        <v>818125442092yesFemale440318Facebook440004407326.9874.9581013314.9918</v>
      </c>
      <c r="AR1119">
        <f>COUNTIF(AQ$2:AQ1119,AQ1119)</f>
        <v>1</v>
      </c>
    </row>
    <row r="1120" spans="1:44" x14ac:dyDescent="0.25">
      <c r="A1120">
        <v>819</v>
      </c>
      <c r="B1120">
        <v>195</v>
      </c>
      <c r="C1120" s="4">
        <v>44209</v>
      </c>
      <c r="D1120">
        <v>4</v>
      </c>
      <c r="E1120" t="s">
        <v>40</v>
      </c>
      <c r="F1120" t="s">
        <v>51</v>
      </c>
      <c r="G1120" t="s">
        <v>56</v>
      </c>
      <c r="H1120" t="s">
        <v>58</v>
      </c>
      <c r="I1120" s="4">
        <v>43920</v>
      </c>
      <c r="J1120">
        <v>7</v>
      </c>
      <c r="K1120" t="s">
        <v>61</v>
      </c>
      <c r="L1120" s="4">
        <v>43915</v>
      </c>
      <c r="M1120" s="4">
        <v>44012</v>
      </c>
      <c r="N1120">
        <v>1</v>
      </c>
      <c r="O1120" t="s">
        <v>84</v>
      </c>
      <c r="P1120" t="s">
        <v>246</v>
      </c>
      <c r="Q1120">
        <v>1</v>
      </c>
      <c r="R1120" t="s">
        <v>413</v>
      </c>
      <c r="S1120" t="s">
        <v>975</v>
      </c>
      <c r="T1120" t="s">
        <v>1508</v>
      </c>
      <c r="U1120" t="s">
        <v>69</v>
      </c>
      <c r="V1120" t="s">
        <v>1548</v>
      </c>
      <c r="W1120">
        <v>10.25</v>
      </c>
      <c r="X1120">
        <v>14.99</v>
      </c>
      <c r="Y1120">
        <v>1</v>
      </c>
      <c r="Z1120" t="s">
        <v>86</v>
      </c>
      <c r="AA1120" t="s">
        <v>2350</v>
      </c>
      <c r="AF1120" s="4"/>
      <c r="AG1120" s="4"/>
      <c r="AH1120" t="s">
        <v>84</v>
      </c>
      <c r="AI1120" t="s">
        <v>246</v>
      </c>
      <c r="AJ1120" t="s">
        <v>413</v>
      </c>
      <c r="AK1120" t="s">
        <v>975</v>
      </c>
      <c r="AL1120" t="s">
        <v>1508</v>
      </c>
      <c r="AM1120" t="s">
        <v>69</v>
      </c>
      <c r="AN1120" t="s">
        <v>1548</v>
      </c>
      <c r="AO1120" t="s">
        <v>86</v>
      </c>
      <c r="AP1120" t="s">
        <v>2350</v>
      </c>
      <c r="AQ1120" t="str">
        <f t="shared" si="18"/>
        <v>819195442094noFemale439207YouTube439154401210.2514.99911410.25114.997</v>
      </c>
      <c r="AR1120">
        <f>COUNTIF(AQ$2:AQ1120,AQ1120)</f>
        <v>1</v>
      </c>
    </row>
    <row r="1121" spans="1:44" x14ac:dyDescent="0.25">
      <c r="A1121">
        <v>820</v>
      </c>
      <c r="B1121">
        <v>269</v>
      </c>
      <c r="C1121" s="4">
        <v>44209</v>
      </c>
      <c r="D1121">
        <v>10</v>
      </c>
      <c r="E1121" t="s">
        <v>42</v>
      </c>
      <c r="F1121" t="s">
        <v>53</v>
      </c>
      <c r="G1121" t="s">
        <v>55</v>
      </c>
      <c r="H1121" t="s">
        <v>58</v>
      </c>
      <c r="I1121" s="4">
        <v>43899</v>
      </c>
      <c r="J1121">
        <v>5</v>
      </c>
      <c r="K1121" t="s">
        <v>60</v>
      </c>
      <c r="L1121" s="4">
        <v>43831</v>
      </c>
      <c r="M1121" s="4">
        <v>43921</v>
      </c>
      <c r="N1121">
        <v>1</v>
      </c>
      <c r="O1121" t="s">
        <v>70</v>
      </c>
      <c r="P1121" t="s">
        <v>232</v>
      </c>
      <c r="Q1121">
        <v>1</v>
      </c>
      <c r="R1121" t="s">
        <v>484</v>
      </c>
      <c r="S1121" t="s">
        <v>1038</v>
      </c>
      <c r="T1121" t="s">
        <v>1576</v>
      </c>
      <c r="U1121" t="s">
        <v>69</v>
      </c>
      <c r="V1121" t="s">
        <v>1517</v>
      </c>
      <c r="W1121">
        <v>35.97</v>
      </c>
      <c r="X1121">
        <v>19.989999999999998</v>
      </c>
      <c r="Y1121">
        <v>1</v>
      </c>
      <c r="Z1121" t="s">
        <v>640</v>
      </c>
      <c r="AA1121" t="s">
        <v>2393</v>
      </c>
      <c r="AF1121" s="4"/>
      <c r="AG1121" s="4"/>
      <c r="AH1121" t="s">
        <v>70</v>
      </c>
      <c r="AI1121" t="s">
        <v>232</v>
      </c>
      <c r="AJ1121" t="s">
        <v>484</v>
      </c>
      <c r="AK1121" t="s">
        <v>1038</v>
      </c>
      <c r="AL1121" t="s">
        <v>1576</v>
      </c>
      <c r="AM1121" t="s">
        <v>69</v>
      </c>
      <c r="AN1121" t="s">
        <v>1517</v>
      </c>
      <c r="AO1121" t="s">
        <v>640</v>
      </c>
      <c r="AP1121" t="s">
        <v>2393</v>
      </c>
      <c r="AQ1121" t="str">
        <f t="shared" si="18"/>
        <v>8202694420910yesFemale438995Facebook438314392135.9719.99515435.97119.9917</v>
      </c>
      <c r="AR1121">
        <f>COUNTIF(AQ$2:AQ1121,AQ1121)</f>
        <v>1</v>
      </c>
    </row>
    <row r="1122" spans="1:44" x14ac:dyDescent="0.25">
      <c r="A1122">
        <v>821</v>
      </c>
      <c r="B1122">
        <v>266</v>
      </c>
      <c r="C1122" s="4">
        <v>44210</v>
      </c>
      <c r="D1122">
        <v>10</v>
      </c>
      <c r="E1122" t="s">
        <v>42</v>
      </c>
      <c r="F1122" t="s">
        <v>53</v>
      </c>
      <c r="G1122" t="s">
        <v>55</v>
      </c>
      <c r="H1122" t="s">
        <v>57</v>
      </c>
      <c r="I1122" s="4">
        <v>43673</v>
      </c>
      <c r="J1122">
        <v>2</v>
      </c>
      <c r="K1122" t="s">
        <v>60</v>
      </c>
      <c r="L1122" s="4">
        <v>43615</v>
      </c>
      <c r="M1122" s="4">
        <v>43830</v>
      </c>
      <c r="N1122">
        <v>1</v>
      </c>
      <c r="O1122" t="s">
        <v>86</v>
      </c>
      <c r="P1122" t="s">
        <v>248</v>
      </c>
      <c r="Q1122">
        <v>1</v>
      </c>
      <c r="R1122" t="s">
        <v>653</v>
      </c>
      <c r="S1122" t="s">
        <v>1197</v>
      </c>
      <c r="T1122" t="s">
        <v>1721</v>
      </c>
      <c r="U1122" t="s">
        <v>69</v>
      </c>
      <c r="V1122" t="s">
        <v>1577</v>
      </c>
      <c r="W1122">
        <v>332.49</v>
      </c>
      <c r="X1122">
        <v>24.99</v>
      </c>
      <c r="Y1122">
        <v>1</v>
      </c>
      <c r="Z1122" t="s">
        <v>549</v>
      </c>
      <c r="AA1122" t="s">
        <v>2362</v>
      </c>
      <c r="AF1122" s="4"/>
      <c r="AG1122" s="4"/>
      <c r="AH1122" t="s">
        <v>86</v>
      </c>
      <c r="AI1122" t="s">
        <v>248</v>
      </c>
      <c r="AJ1122" t="s">
        <v>653</v>
      </c>
      <c r="AK1122" t="s">
        <v>1197</v>
      </c>
      <c r="AL1122" t="s">
        <v>1721</v>
      </c>
      <c r="AM1122" t="s">
        <v>69</v>
      </c>
      <c r="AN1122" t="s">
        <v>1577</v>
      </c>
      <c r="AO1122" t="s">
        <v>549</v>
      </c>
      <c r="AP1122" t="s">
        <v>2362</v>
      </c>
      <c r="AQ1122" t="str">
        <f t="shared" si="18"/>
        <v>8212664421010yesMale436732Facebook4361543830332.4924.99784332.49124.9922</v>
      </c>
      <c r="AR1122">
        <f>COUNTIF(AQ$2:AQ1122,AQ1122)</f>
        <v>1</v>
      </c>
    </row>
    <row r="1123" spans="1:44" x14ac:dyDescent="0.25">
      <c r="A1123">
        <v>822</v>
      </c>
      <c r="B1123">
        <v>366</v>
      </c>
      <c r="C1123" s="4">
        <v>44210</v>
      </c>
      <c r="D1123">
        <v>10</v>
      </c>
      <c r="E1123" t="s">
        <v>42</v>
      </c>
      <c r="F1123" t="s">
        <v>53</v>
      </c>
      <c r="G1123" t="s">
        <v>56</v>
      </c>
      <c r="H1123" t="s">
        <v>57</v>
      </c>
      <c r="I1123" s="4">
        <v>43890</v>
      </c>
      <c r="J1123">
        <v>5</v>
      </c>
      <c r="K1123" t="s">
        <v>60</v>
      </c>
      <c r="L1123" s="4">
        <v>43831</v>
      </c>
      <c r="M1123" s="4">
        <v>43921</v>
      </c>
      <c r="N1123">
        <v>1</v>
      </c>
      <c r="O1123" t="s">
        <v>67</v>
      </c>
      <c r="P1123" t="s">
        <v>229</v>
      </c>
      <c r="Q1123">
        <v>1</v>
      </c>
      <c r="R1123" t="s">
        <v>547</v>
      </c>
      <c r="S1123" t="s">
        <v>1108</v>
      </c>
      <c r="T1123" t="s">
        <v>1577</v>
      </c>
      <c r="U1123" t="s">
        <v>80</v>
      </c>
      <c r="V1123" t="s">
        <v>1548</v>
      </c>
      <c r="W1123">
        <v>49.98</v>
      </c>
      <c r="X1123">
        <v>29.98</v>
      </c>
      <c r="Y1123">
        <v>1</v>
      </c>
      <c r="Z1123" t="s">
        <v>455</v>
      </c>
      <c r="AA1123" t="s">
        <v>2340</v>
      </c>
      <c r="AF1123" s="4"/>
      <c r="AG1123" s="4"/>
      <c r="AH1123" t="s">
        <v>67</v>
      </c>
      <c r="AI1123" t="s">
        <v>229</v>
      </c>
      <c r="AJ1123" t="s">
        <v>547</v>
      </c>
      <c r="AK1123" t="s">
        <v>1108</v>
      </c>
      <c r="AL1123" t="s">
        <v>1577</v>
      </c>
      <c r="AM1123" t="s">
        <v>80</v>
      </c>
      <c r="AN1123" t="s">
        <v>1548</v>
      </c>
      <c r="AO1123" t="s">
        <v>455</v>
      </c>
      <c r="AP1123" t="s">
        <v>2340</v>
      </c>
      <c r="AQ1123" t="str">
        <f t="shared" si="18"/>
        <v>8223664421010noMale438905Facebook438314392149.9829.9831424.99214.9915</v>
      </c>
      <c r="AR1123">
        <f>COUNTIF(AQ$2:AQ1123,AQ1123)</f>
        <v>1</v>
      </c>
    </row>
    <row r="1124" spans="1:44" x14ac:dyDescent="0.25">
      <c r="A1124">
        <v>823</v>
      </c>
      <c r="B1124">
        <v>390</v>
      </c>
      <c r="C1124" s="4">
        <v>44210</v>
      </c>
      <c r="D1124">
        <v>11</v>
      </c>
      <c r="E1124" t="s">
        <v>37</v>
      </c>
      <c r="F1124" t="s">
        <v>48</v>
      </c>
      <c r="G1124" t="s">
        <v>55</v>
      </c>
      <c r="H1124" t="s">
        <v>58</v>
      </c>
      <c r="I1124" s="4">
        <v>43641</v>
      </c>
      <c r="J1124">
        <v>2</v>
      </c>
      <c r="K1124" t="s">
        <v>60</v>
      </c>
      <c r="L1124" s="4">
        <v>43615</v>
      </c>
      <c r="M1124" s="4">
        <v>43830</v>
      </c>
      <c r="N1124">
        <v>2</v>
      </c>
      <c r="O1124" t="s">
        <v>139</v>
      </c>
      <c r="P1124" t="s">
        <v>301</v>
      </c>
      <c r="Q1124">
        <v>2</v>
      </c>
      <c r="R1124" t="s">
        <v>831</v>
      </c>
      <c r="S1124" t="s">
        <v>1368</v>
      </c>
      <c r="T1124" t="s">
        <v>1884</v>
      </c>
      <c r="U1124" t="s">
        <v>71</v>
      </c>
      <c r="V1124" t="s">
        <v>1869</v>
      </c>
      <c r="W1124">
        <v>75.680000000000007</v>
      </c>
      <c r="X1124">
        <v>29.98</v>
      </c>
      <c r="Y1124">
        <v>2</v>
      </c>
      <c r="Z1124" t="s">
        <v>2267</v>
      </c>
      <c r="AA1124" t="s">
        <v>2567</v>
      </c>
      <c r="AF1124" s="4"/>
      <c r="AG1124" s="4"/>
      <c r="AH1124" t="s">
        <v>67</v>
      </c>
      <c r="AI1124" t="s">
        <v>229</v>
      </c>
      <c r="AJ1124" t="s">
        <v>573</v>
      </c>
      <c r="AK1124" t="s">
        <v>1131</v>
      </c>
      <c r="AL1124" t="s">
        <v>1517</v>
      </c>
      <c r="AM1124" t="s">
        <v>69</v>
      </c>
      <c r="AN1124" t="s">
        <v>1548</v>
      </c>
      <c r="AO1124" t="s">
        <v>872</v>
      </c>
      <c r="AP1124" t="s">
        <v>2388</v>
      </c>
      <c r="AQ1124" t="str">
        <f t="shared" si="18"/>
        <v>8233904421011yesFemale436412Facebook436154383075.6829.9834619.99114.9919</v>
      </c>
      <c r="AR1124">
        <f>COUNTIF(AQ$2:AQ1124,AQ1124)</f>
        <v>1</v>
      </c>
    </row>
    <row r="1125" spans="1:44" x14ac:dyDescent="0.25">
      <c r="A1125">
        <v>823</v>
      </c>
      <c r="B1125">
        <v>390</v>
      </c>
      <c r="C1125" s="4">
        <v>44210</v>
      </c>
      <c r="D1125">
        <v>11</v>
      </c>
      <c r="E1125" t="s">
        <v>37</v>
      </c>
      <c r="F1125" t="s">
        <v>48</v>
      </c>
      <c r="G1125" t="s">
        <v>55</v>
      </c>
      <c r="H1125" t="s">
        <v>58</v>
      </c>
      <c r="I1125" s="4">
        <v>43641</v>
      </c>
      <c r="J1125">
        <v>2</v>
      </c>
      <c r="K1125" t="s">
        <v>60</v>
      </c>
      <c r="L1125" s="4">
        <v>43615</v>
      </c>
      <c r="M1125" s="4">
        <v>43830</v>
      </c>
      <c r="N1125">
        <v>2</v>
      </c>
      <c r="O1125" t="s">
        <v>139</v>
      </c>
      <c r="P1125" t="s">
        <v>301</v>
      </c>
      <c r="Q1125">
        <v>2</v>
      </c>
      <c r="R1125" t="s">
        <v>831</v>
      </c>
      <c r="S1125" t="s">
        <v>1368</v>
      </c>
      <c r="T1125" t="s">
        <v>1884</v>
      </c>
      <c r="U1125" t="s">
        <v>71</v>
      </c>
      <c r="V1125" t="s">
        <v>1869</v>
      </c>
      <c r="W1125">
        <v>75.680000000000007</v>
      </c>
      <c r="X1125">
        <v>29.98</v>
      </c>
      <c r="Y1125">
        <v>2</v>
      </c>
      <c r="Z1125" t="s">
        <v>2267</v>
      </c>
      <c r="AA1125" t="s">
        <v>2567</v>
      </c>
      <c r="AF1125" s="4"/>
      <c r="AG1125" s="4"/>
      <c r="AH1125" t="s">
        <v>79</v>
      </c>
      <c r="AI1125" t="s">
        <v>241</v>
      </c>
      <c r="AJ1125" t="s">
        <v>521</v>
      </c>
      <c r="AK1125" t="s">
        <v>1078</v>
      </c>
      <c r="AL1125" t="s">
        <v>1611</v>
      </c>
      <c r="AM1125" t="s">
        <v>69</v>
      </c>
      <c r="AN1125" t="s">
        <v>1548</v>
      </c>
      <c r="AO1125" t="s">
        <v>455</v>
      </c>
      <c r="AP1125" t="s">
        <v>2340</v>
      </c>
      <c r="AQ1125" t="str">
        <f t="shared" si="18"/>
        <v>8233904421011yesFemale436412Facebook436154383075.6829.98414555.69114.9915</v>
      </c>
      <c r="AR1125">
        <f>COUNTIF(AQ$2:AQ1125,AQ1125)</f>
        <v>1</v>
      </c>
    </row>
    <row r="1126" spans="1:44" x14ac:dyDescent="0.25">
      <c r="A1126">
        <v>824</v>
      </c>
      <c r="B1126">
        <v>77</v>
      </c>
      <c r="C1126" s="4">
        <v>44211</v>
      </c>
      <c r="D1126">
        <v>4</v>
      </c>
      <c r="E1126" t="s">
        <v>40</v>
      </c>
      <c r="F1126" t="s">
        <v>51</v>
      </c>
      <c r="G1126" t="s">
        <v>55</v>
      </c>
      <c r="H1126" t="s">
        <v>57</v>
      </c>
      <c r="I1126" s="4">
        <v>44083</v>
      </c>
      <c r="J1126">
        <v>10</v>
      </c>
      <c r="K1126" t="s">
        <v>61</v>
      </c>
      <c r="L1126" s="4">
        <v>44055</v>
      </c>
      <c r="M1126" s="4">
        <v>44196</v>
      </c>
      <c r="N1126">
        <v>2</v>
      </c>
      <c r="O1126" t="s">
        <v>188</v>
      </c>
      <c r="P1126" t="s">
        <v>350</v>
      </c>
      <c r="Q1126">
        <v>2</v>
      </c>
      <c r="R1126" t="s">
        <v>832</v>
      </c>
      <c r="S1126" t="s">
        <v>1369</v>
      </c>
      <c r="T1126" t="s">
        <v>1885</v>
      </c>
      <c r="U1126" t="s">
        <v>88</v>
      </c>
      <c r="V1126" t="s">
        <v>2037</v>
      </c>
      <c r="W1126">
        <v>692.88</v>
      </c>
      <c r="X1126">
        <v>79.959999999999994</v>
      </c>
      <c r="Y1126">
        <v>2</v>
      </c>
      <c r="Z1126" t="s">
        <v>2268</v>
      </c>
      <c r="AA1126" t="s">
        <v>2568</v>
      </c>
      <c r="AF1126" s="4"/>
      <c r="AG1126" s="4"/>
      <c r="AH1126" t="s">
        <v>86</v>
      </c>
      <c r="AI1126" t="s">
        <v>248</v>
      </c>
      <c r="AJ1126" t="s">
        <v>653</v>
      </c>
      <c r="AK1126" t="s">
        <v>1197</v>
      </c>
      <c r="AL1126" t="s">
        <v>1721</v>
      </c>
      <c r="AM1126" t="s">
        <v>80</v>
      </c>
      <c r="AN1126" t="s">
        <v>1577</v>
      </c>
      <c r="AO1126" t="s">
        <v>549</v>
      </c>
      <c r="AP1126" t="s">
        <v>2362</v>
      </c>
      <c r="AQ1126" t="str">
        <f t="shared" si="18"/>
        <v>82477442114yesMale4408310YouTube4405544196692.8879.96784332.49224.9922</v>
      </c>
      <c r="AR1126">
        <f>COUNTIF(AQ$2:AQ1126,AQ1126)</f>
        <v>1</v>
      </c>
    </row>
    <row r="1127" spans="1:44" x14ac:dyDescent="0.25">
      <c r="A1127">
        <v>824</v>
      </c>
      <c r="B1127">
        <v>77</v>
      </c>
      <c r="C1127" s="4">
        <v>44211</v>
      </c>
      <c r="D1127">
        <v>4</v>
      </c>
      <c r="E1127" t="s">
        <v>40</v>
      </c>
      <c r="F1127" t="s">
        <v>51</v>
      </c>
      <c r="G1127" t="s">
        <v>55</v>
      </c>
      <c r="H1127" t="s">
        <v>57</v>
      </c>
      <c r="I1127" s="4">
        <v>44083</v>
      </c>
      <c r="J1127">
        <v>10</v>
      </c>
      <c r="K1127" t="s">
        <v>61</v>
      </c>
      <c r="L1127" s="4">
        <v>44055</v>
      </c>
      <c r="M1127" s="4">
        <v>44196</v>
      </c>
      <c r="N1127">
        <v>2</v>
      </c>
      <c r="O1127" t="s">
        <v>188</v>
      </c>
      <c r="P1127" t="s">
        <v>350</v>
      </c>
      <c r="Q1127">
        <v>2</v>
      </c>
      <c r="R1127" t="s">
        <v>832</v>
      </c>
      <c r="S1127" t="s">
        <v>1369</v>
      </c>
      <c r="T1127" t="s">
        <v>1885</v>
      </c>
      <c r="U1127" t="s">
        <v>88</v>
      </c>
      <c r="V1127" t="s">
        <v>2037</v>
      </c>
      <c r="W1127">
        <v>692.88</v>
      </c>
      <c r="X1127">
        <v>79.959999999999994</v>
      </c>
      <c r="Y1127">
        <v>2</v>
      </c>
      <c r="Z1127" t="s">
        <v>2268</v>
      </c>
      <c r="AA1127" t="s">
        <v>2568</v>
      </c>
      <c r="AF1127" s="4"/>
      <c r="AG1127" s="4"/>
      <c r="AH1127" t="s">
        <v>79</v>
      </c>
      <c r="AI1127" t="s">
        <v>241</v>
      </c>
      <c r="AJ1127" t="s">
        <v>617</v>
      </c>
      <c r="AK1127" t="s">
        <v>1168</v>
      </c>
      <c r="AL1127" t="s">
        <v>1614</v>
      </c>
      <c r="AM1127" t="s">
        <v>80</v>
      </c>
      <c r="AN1127" t="s">
        <v>1548</v>
      </c>
      <c r="AO1127" t="s">
        <v>86</v>
      </c>
      <c r="AP1127" t="s">
        <v>2350</v>
      </c>
      <c r="AQ1127" t="str">
        <f t="shared" si="18"/>
        <v>82477442114yesMale4408310YouTube4405544196692.8879.96416913.95214.997</v>
      </c>
      <c r="AR1127">
        <f>COUNTIF(AQ$2:AQ1127,AQ1127)</f>
        <v>1</v>
      </c>
    </row>
    <row r="1128" spans="1:44" x14ac:dyDescent="0.25">
      <c r="A1128">
        <v>825</v>
      </c>
      <c r="B1128">
        <v>95</v>
      </c>
      <c r="C1128" s="4">
        <v>44211</v>
      </c>
      <c r="D1128">
        <v>4</v>
      </c>
      <c r="E1128" t="s">
        <v>40</v>
      </c>
      <c r="F1128" t="s">
        <v>51</v>
      </c>
      <c r="G1128" t="s">
        <v>56</v>
      </c>
      <c r="H1128" t="s">
        <v>58</v>
      </c>
      <c r="I1128" s="4">
        <v>43876</v>
      </c>
      <c r="J1128">
        <v>6</v>
      </c>
      <c r="K1128" t="s">
        <v>59</v>
      </c>
      <c r="L1128" s="4">
        <v>43862</v>
      </c>
      <c r="M1128" s="4">
        <v>43889</v>
      </c>
      <c r="N1128">
        <v>1</v>
      </c>
      <c r="O1128" t="s">
        <v>90</v>
      </c>
      <c r="P1128" t="s">
        <v>252</v>
      </c>
      <c r="Q1128">
        <v>1</v>
      </c>
      <c r="R1128" t="s">
        <v>70</v>
      </c>
      <c r="S1128" t="s">
        <v>1040</v>
      </c>
      <c r="T1128" t="s">
        <v>1568</v>
      </c>
      <c r="U1128" t="s">
        <v>69</v>
      </c>
      <c r="V1128" t="s">
        <v>1562</v>
      </c>
      <c r="W1128">
        <v>198.99</v>
      </c>
      <c r="X1128">
        <v>9.99</v>
      </c>
      <c r="Y1128">
        <v>1</v>
      </c>
      <c r="Z1128" t="s">
        <v>645</v>
      </c>
      <c r="AA1128" t="s">
        <v>2347</v>
      </c>
      <c r="AF1128" s="4"/>
      <c r="AG1128" s="4"/>
      <c r="AH1128" t="s">
        <v>90</v>
      </c>
      <c r="AI1128" t="s">
        <v>252</v>
      </c>
      <c r="AJ1128" t="s">
        <v>70</v>
      </c>
      <c r="AK1128" t="s">
        <v>1040</v>
      </c>
      <c r="AL1128" t="s">
        <v>1568</v>
      </c>
      <c r="AM1128" t="s">
        <v>69</v>
      </c>
      <c r="AN1128" t="s">
        <v>1562</v>
      </c>
      <c r="AO1128" t="s">
        <v>645</v>
      </c>
      <c r="AP1128" t="s">
        <v>2347</v>
      </c>
      <c r="AQ1128" t="str">
        <f t="shared" si="18"/>
        <v>82595442114noFemale438766Google Ads4386243889198.999.9965198.9919.9913</v>
      </c>
      <c r="AR1128">
        <f>COUNTIF(AQ$2:AQ1128,AQ1128)</f>
        <v>1</v>
      </c>
    </row>
    <row r="1129" spans="1:44" x14ac:dyDescent="0.25">
      <c r="A1129">
        <v>826</v>
      </c>
      <c r="B1129">
        <v>439</v>
      </c>
      <c r="C1129" s="4">
        <v>44211</v>
      </c>
      <c r="D1129">
        <v>6</v>
      </c>
      <c r="E1129" t="s">
        <v>33</v>
      </c>
      <c r="F1129" t="s">
        <v>44</v>
      </c>
      <c r="G1129" t="s">
        <v>55</v>
      </c>
      <c r="H1129" t="s">
        <v>58</v>
      </c>
      <c r="I1129" s="4">
        <v>43931</v>
      </c>
      <c r="J1129">
        <v>7</v>
      </c>
      <c r="K1129" t="s">
        <v>61</v>
      </c>
      <c r="L1129" s="4">
        <v>43915</v>
      </c>
      <c r="M1129" s="4">
        <v>44012</v>
      </c>
      <c r="N1129">
        <v>1</v>
      </c>
      <c r="O1129" t="s">
        <v>84</v>
      </c>
      <c r="P1129" t="s">
        <v>246</v>
      </c>
      <c r="Q1129">
        <v>1</v>
      </c>
      <c r="R1129" t="s">
        <v>687</v>
      </c>
      <c r="S1129" t="s">
        <v>1104</v>
      </c>
      <c r="T1129" t="s">
        <v>1750</v>
      </c>
      <c r="U1129" t="s">
        <v>67</v>
      </c>
      <c r="V1129" t="s">
        <v>1548</v>
      </c>
      <c r="W1129">
        <v>80.97</v>
      </c>
      <c r="X1129">
        <v>44.97</v>
      </c>
      <c r="Y1129">
        <v>1</v>
      </c>
      <c r="Z1129" t="s">
        <v>410</v>
      </c>
      <c r="AA1129" t="s">
        <v>2359</v>
      </c>
      <c r="AF1129" s="4"/>
      <c r="AG1129" s="4"/>
      <c r="AH1129" t="s">
        <v>84</v>
      </c>
      <c r="AI1129" t="s">
        <v>246</v>
      </c>
      <c r="AJ1129" t="s">
        <v>687</v>
      </c>
      <c r="AK1129" t="s">
        <v>1104</v>
      </c>
      <c r="AL1129" t="s">
        <v>1750</v>
      </c>
      <c r="AM1129" t="s">
        <v>67</v>
      </c>
      <c r="AN1129" t="s">
        <v>1548</v>
      </c>
      <c r="AO1129" t="s">
        <v>410</v>
      </c>
      <c r="AP1129" t="s">
        <v>2359</v>
      </c>
      <c r="AQ1129" t="str">
        <f t="shared" si="18"/>
        <v>826439442116yesFemale439317YouTube439154401280.9744.97915826.99314.9920</v>
      </c>
      <c r="AR1129">
        <f>COUNTIF(AQ$2:AQ1129,AQ1129)</f>
        <v>1</v>
      </c>
    </row>
    <row r="1130" spans="1:44" x14ac:dyDescent="0.25">
      <c r="A1130">
        <v>827</v>
      </c>
      <c r="B1130">
        <v>114</v>
      </c>
      <c r="C1130" s="4">
        <v>44212</v>
      </c>
      <c r="D1130">
        <v>7</v>
      </c>
      <c r="E1130" t="s">
        <v>35</v>
      </c>
      <c r="F1130" t="s">
        <v>46</v>
      </c>
      <c r="G1130" t="s">
        <v>56</v>
      </c>
      <c r="H1130" t="s">
        <v>58</v>
      </c>
      <c r="I1130" s="4">
        <v>44071</v>
      </c>
      <c r="J1130">
        <v>9</v>
      </c>
      <c r="K1130" t="s">
        <v>59</v>
      </c>
      <c r="L1130" s="4">
        <v>43952</v>
      </c>
      <c r="M1130" s="4">
        <v>44075</v>
      </c>
      <c r="N1130">
        <v>1</v>
      </c>
      <c r="O1130" t="s">
        <v>67</v>
      </c>
      <c r="P1130" t="s">
        <v>229</v>
      </c>
      <c r="Q1130">
        <v>1</v>
      </c>
      <c r="R1130" t="s">
        <v>557</v>
      </c>
      <c r="S1130" t="s">
        <v>1030</v>
      </c>
      <c r="T1130" t="s">
        <v>1513</v>
      </c>
      <c r="U1130" t="s">
        <v>67</v>
      </c>
      <c r="V1130" t="s">
        <v>1548</v>
      </c>
      <c r="W1130">
        <v>89.97</v>
      </c>
      <c r="X1130">
        <v>44.97</v>
      </c>
      <c r="Y1130">
        <v>1</v>
      </c>
      <c r="Z1130" t="s">
        <v>652</v>
      </c>
      <c r="AA1130" t="s">
        <v>2352</v>
      </c>
      <c r="AF1130" s="4"/>
      <c r="AG1130" s="4"/>
      <c r="AH1130" t="s">
        <v>67</v>
      </c>
      <c r="AI1130" t="s">
        <v>229</v>
      </c>
      <c r="AJ1130" t="s">
        <v>557</v>
      </c>
      <c r="AK1130" t="s">
        <v>1030</v>
      </c>
      <c r="AL1130" t="s">
        <v>1513</v>
      </c>
      <c r="AM1130" t="s">
        <v>67</v>
      </c>
      <c r="AN1130" t="s">
        <v>1548</v>
      </c>
      <c r="AO1130" t="s">
        <v>652</v>
      </c>
      <c r="AP1130" t="s">
        <v>2352</v>
      </c>
      <c r="AQ1130" t="str">
        <f t="shared" si="18"/>
        <v>827114442127noFemale440719Google Ads439524407589.9744.97317129.99314.9911</v>
      </c>
      <c r="AR1130">
        <f>COUNTIF(AQ$2:AQ1130,AQ1130)</f>
        <v>1</v>
      </c>
    </row>
    <row r="1131" spans="1:44" x14ac:dyDescent="0.25">
      <c r="A1131">
        <v>828</v>
      </c>
      <c r="B1131">
        <v>178</v>
      </c>
      <c r="C1131" s="4">
        <v>44213</v>
      </c>
      <c r="D1131">
        <v>4</v>
      </c>
      <c r="E1131" t="s">
        <v>40</v>
      </c>
      <c r="F1131" t="s">
        <v>51</v>
      </c>
      <c r="G1131" t="s">
        <v>55</v>
      </c>
      <c r="H1131" t="s">
        <v>57</v>
      </c>
      <c r="I1131" s="4">
        <v>43632</v>
      </c>
      <c r="J1131">
        <v>2</v>
      </c>
      <c r="K1131" t="s">
        <v>60</v>
      </c>
      <c r="L1131" s="4">
        <v>43615</v>
      </c>
      <c r="M1131" s="4">
        <v>43830</v>
      </c>
      <c r="N1131">
        <v>1</v>
      </c>
      <c r="O1131" t="s">
        <v>67</v>
      </c>
      <c r="P1131" t="s">
        <v>229</v>
      </c>
      <c r="Q1131">
        <v>1</v>
      </c>
      <c r="R1131" t="s">
        <v>527</v>
      </c>
      <c r="S1131" t="s">
        <v>953</v>
      </c>
      <c r="T1131" t="s">
        <v>1617</v>
      </c>
      <c r="U1131" t="s">
        <v>69</v>
      </c>
      <c r="V1131" t="s">
        <v>1548</v>
      </c>
      <c r="W1131">
        <v>30.99</v>
      </c>
      <c r="X1131">
        <v>14.99</v>
      </c>
      <c r="Y1131">
        <v>1</v>
      </c>
      <c r="Z1131" t="s">
        <v>84</v>
      </c>
      <c r="AA1131" t="s">
        <v>2366</v>
      </c>
      <c r="AF1131" s="4"/>
      <c r="AG1131" s="4"/>
      <c r="AH1131" t="s">
        <v>67</v>
      </c>
      <c r="AI1131" t="s">
        <v>229</v>
      </c>
      <c r="AJ1131" t="s">
        <v>527</v>
      </c>
      <c r="AK1131" t="s">
        <v>953</v>
      </c>
      <c r="AL1131" t="s">
        <v>1617</v>
      </c>
      <c r="AM1131" t="s">
        <v>69</v>
      </c>
      <c r="AN1131" t="s">
        <v>1548</v>
      </c>
      <c r="AO1131" t="s">
        <v>84</v>
      </c>
      <c r="AP1131" t="s">
        <v>2366</v>
      </c>
      <c r="AQ1131" t="str">
        <f t="shared" si="18"/>
        <v>828178442134yesMale436322Facebook436154383030.9914.99313730.99114.999</v>
      </c>
      <c r="AR1131">
        <f>COUNTIF(AQ$2:AQ1131,AQ1131)</f>
        <v>1</v>
      </c>
    </row>
    <row r="1132" spans="1:44" x14ac:dyDescent="0.25">
      <c r="A1132">
        <v>829</v>
      </c>
      <c r="B1132">
        <v>389</v>
      </c>
      <c r="C1132" s="4">
        <v>44213</v>
      </c>
      <c r="D1132">
        <v>3</v>
      </c>
      <c r="E1132" t="s">
        <v>34</v>
      </c>
      <c r="F1132" t="s">
        <v>45</v>
      </c>
      <c r="G1132" t="s">
        <v>55</v>
      </c>
      <c r="H1132" t="s">
        <v>57</v>
      </c>
      <c r="I1132" s="4">
        <v>44009</v>
      </c>
      <c r="J1132">
        <v>7</v>
      </c>
      <c r="K1132" t="s">
        <v>61</v>
      </c>
      <c r="L1132" s="4">
        <v>43915</v>
      </c>
      <c r="M1132" s="4">
        <v>44012</v>
      </c>
      <c r="N1132">
        <v>1</v>
      </c>
      <c r="O1132" t="s">
        <v>79</v>
      </c>
      <c r="P1132" t="s">
        <v>241</v>
      </c>
      <c r="Q1132">
        <v>1</v>
      </c>
      <c r="R1132" t="s">
        <v>566</v>
      </c>
      <c r="S1132" t="s">
        <v>1067</v>
      </c>
      <c r="T1132" t="s">
        <v>1649</v>
      </c>
      <c r="U1132" t="s">
        <v>69</v>
      </c>
      <c r="V1132" t="s">
        <v>1548</v>
      </c>
      <c r="W1132">
        <v>35.99</v>
      </c>
      <c r="X1132">
        <v>14.99</v>
      </c>
      <c r="Y1132">
        <v>1</v>
      </c>
      <c r="Z1132" t="s">
        <v>65</v>
      </c>
      <c r="AA1132" t="s">
        <v>2343</v>
      </c>
      <c r="AF1132" s="4"/>
      <c r="AG1132" s="4"/>
      <c r="AH1132" t="s">
        <v>79</v>
      </c>
      <c r="AI1132" t="s">
        <v>241</v>
      </c>
      <c r="AJ1132" t="s">
        <v>566</v>
      </c>
      <c r="AK1132" t="s">
        <v>1067</v>
      </c>
      <c r="AL1132" t="s">
        <v>1649</v>
      </c>
      <c r="AM1132" t="s">
        <v>69</v>
      </c>
      <c r="AN1132" t="s">
        <v>1548</v>
      </c>
      <c r="AO1132" t="s">
        <v>65</v>
      </c>
      <c r="AP1132" t="s">
        <v>2343</v>
      </c>
      <c r="AQ1132" t="str">
        <f t="shared" si="18"/>
        <v>829389442133yesMale440097YouTube439154401235.9914.99410835.99114.9910</v>
      </c>
      <c r="AR1132">
        <f>COUNTIF(AQ$2:AQ1132,AQ1132)</f>
        <v>1</v>
      </c>
    </row>
    <row r="1133" spans="1:44" x14ac:dyDescent="0.25">
      <c r="A1133">
        <v>830</v>
      </c>
      <c r="B1133">
        <v>89</v>
      </c>
      <c r="C1133" s="4">
        <v>44214</v>
      </c>
      <c r="D1133">
        <v>3</v>
      </c>
      <c r="E1133" t="s">
        <v>34</v>
      </c>
      <c r="F1133" t="s">
        <v>45</v>
      </c>
      <c r="G1133" t="s">
        <v>56</v>
      </c>
      <c r="H1133" t="s">
        <v>57</v>
      </c>
      <c r="I1133" s="4">
        <v>44209</v>
      </c>
      <c r="J1133">
        <v>11</v>
      </c>
      <c r="K1133" t="s">
        <v>60</v>
      </c>
      <c r="L1133" s="4">
        <v>44148</v>
      </c>
      <c r="M1133" s="4">
        <v>44265</v>
      </c>
      <c r="N1133">
        <v>2</v>
      </c>
      <c r="O1133" t="s">
        <v>195</v>
      </c>
      <c r="P1133" t="s">
        <v>357</v>
      </c>
      <c r="Q1133">
        <v>3</v>
      </c>
      <c r="R1133" t="s">
        <v>833</v>
      </c>
      <c r="S1133" t="s">
        <v>1370</v>
      </c>
      <c r="T1133" t="s">
        <v>1886</v>
      </c>
      <c r="U1133" t="s">
        <v>168</v>
      </c>
      <c r="V1133" t="s">
        <v>2061</v>
      </c>
      <c r="W1133">
        <v>1393.66</v>
      </c>
      <c r="X1133">
        <v>134.93</v>
      </c>
      <c r="Y1133">
        <v>3</v>
      </c>
      <c r="Z1133" t="s">
        <v>2269</v>
      </c>
      <c r="AA1133" t="s">
        <v>2569</v>
      </c>
      <c r="AF1133" s="4"/>
      <c r="AG1133" s="4"/>
      <c r="AH1133" t="s">
        <v>80</v>
      </c>
      <c r="AI1133" t="s">
        <v>242</v>
      </c>
      <c r="AJ1133" t="s">
        <v>404</v>
      </c>
      <c r="AK1133" t="s">
        <v>966</v>
      </c>
      <c r="AL1133" t="s">
        <v>1499</v>
      </c>
      <c r="AM1133" t="s">
        <v>69</v>
      </c>
      <c r="AN1133" t="s">
        <v>1548</v>
      </c>
      <c r="AO1133" t="s">
        <v>70</v>
      </c>
      <c r="AP1133" t="s">
        <v>2341</v>
      </c>
      <c r="AQ1133" t="str">
        <f t="shared" si="18"/>
        <v>83089442143noMale4420911Facebook44148442651393.66134.9327121.19114.995</v>
      </c>
      <c r="AR1133">
        <f>COUNTIF(AQ$2:AQ1133,AQ1133)</f>
        <v>1</v>
      </c>
    </row>
    <row r="1134" spans="1:44" x14ac:dyDescent="0.25">
      <c r="A1134">
        <v>830</v>
      </c>
      <c r="B1134">
        <v>89</v>
      </c>
      <c r="C1134" s="4">
        <v>44214</v>
      </c>
      <c r="D1134">
        <v>3</v>
      </c>
      <c r="E1134" t="s">
        <v>34</v>
      </c>
      <c r="F1134" t="s">
        <v>45</v>
      </c>
      <c r="G1134" t="s">
        <v>56</v>
      </c>
      <c r="H1134" t="s">
        <v>57</v>
      </c>
      <c r="I1134" s="4">
        <v>44209</v>
      </c>
      <c r="J1134">
        <v>11</v>
      </c>
      <c r="K1134" t="s">
        <v>60</v>
      </c>
      <c r="L1134" s="4">
        <v>44148</v>
      </c>
      <c r="M1134" s="4">
        <v>44265</v>
      </c>
      <c r="N1134">
        <v>2</v>
      </c>
      <c r="O1134" t="s">
        <v>195</v>
      </c>
      <c r="P1134" t="s">
        <v>357</v>
      </c>
      <c r="Q1134">
        <v>3</v>
      </c>
      <c r="R1134" t="s">
        <v>833</v>
      </c>
      <c r="S1134" t="s">
        <v>1370</v>
      </c>
      <c r="T1134" t="s">
        <v>1886</v>
      </c>
      <c r="U1134" t="s">
        <v>168</v>
      </c>
      <c r="V1134" t="s">
        <v>2061</v>
      </c>
      <c r="W1134">
        <v>1393.66</v>
      </c>
      <c r="X1134">
        <v>134.93</v>
      </c>
      <c r="Y1134">
        <v>3</v>
      </c>
      <c r="Z1134" t="s">
        <v>2269</v>
      </c>
      <c r="AA1134" t="s">
        <v>2569</v>
      </c>
      <c r="AF1134" s="4"/>
      <c r="AG1134" s="4"/>
      <c r="AH1134" t="s">
        <v>86</v>
      </c>
      <c r="AI1134" t="s">
        <v>248</v>
      </c>
      <c r="AJ1134" t="s">
        <v>653</v>
      </c>
      <c r="AK1134" t="s">
        <v>1197</v>
      </c>
      <c r="AL1134" t="s">
        <v>1721</v>
      </c>
      <c r="AM1134" t="s">
        <v>67</v>
      </c>
      <c r="AN1134" t="s">
        <v>1577</v>
      </c>
      <c r="AO1134" t="s">
        <v>549</v>
      </c>
      <c r="AP1134" t="s">
        <v>2362</v>
      </c>
      <c r="AQ1134" t="str">
        <f t="shared" si="18"/>
        <v>83089442143noMale4420911Facebook44148442651393.66134.93784332.49324.9922</v>
      </c>
      <c r="AR1134">
        <f>COUNTIF(AQ$2:AQ1134,AQ1134)</f>
        <v>1</v>
      </c>
    </row>
    <row r="1135" spans="1:44" x14ac:dyDescent="0.25">
      <c r="A1135">
        <v>830</v>
      </c>
      <c r="B1135">
        <v>89</v>
      </c>
      <c r="C1135" s="4">
        <v>44214</v>
      </c>
      <c r="D1135">
        <v>3</v>
      </c>
      <c r="E1135" t="s">
        <v>34</v>
      </c>
      <c r="F1135" t="s">
        <v>45</v>
      </c>
      <c r="G1135" t="s">
        <v>56</v>
      </c>
      <c r="H1135" t="s">
        <v>57</v>
      </c>
      <c r="I1135" s="4">
        <v>44209</v>
      </c>
      <c r="J1135">
        <v>11</v>
      </c>
      <c r="K1135" t="s">
        <v>60</v>
      </c>
      <c r="L1135" s="4">
        <v>44148</v>
      </c>
      <c r="M1135" s="4">
        <v>44265</v>
      </c>
      <c r="N1135">
        <v>2</v>
      </c>
      <c r="O1135" t="s">
        <v>195</v>
      </c>
      <c r="P1135" t="s">
        <v>357</v>
      </c>
      <c r="Q1135">
        <v>3</v>
      </c>
      <c r="R1135" t="s">
        <v>833</v>
      </c>
      <c r="S1135" t="s">
        <v>1370</v>
      </c>
      <c r="T1135" t="s">
        <v>1886</v>
      </c>
      <c r="U1135" t="s">
        <v>168</v>
      </c>
      <c r="V1135" t="s">
        <v>2061</v>
      </c>
      <c r="W1135">
        <v>1393.66</v>
      </c>
      <c r="X1135">
        <v>134.93</v>
      </c>
      <c r="Y1135">
        <v>3</v>
      </c>
      <c r="Z1135" t="s">
        <v>2269</v>
      </c>
      <c r="AA1135" t="s">
        <v>2569</v>
      </c>
      <c r="AF1135" s="4"/>
      <c r="AG1135" s="4"/>
      <c r="AH1135" t="s">
        <v>80</v>
      </c>
      <c r="AI1135" t="s">
        <v>242</v>
      </c>
      <c r="AJ1135" t="s">
        <v>709</v>
      </c>
      <c r="AK1135" t="s">
        <v>1250</v>
      </c>
      <c r="AL1135" t="s">
        <v>425</v>
      </c>
      <c r="AM1135" t="s">
        <v>67</v>
      </c>
      <c r="AN1135" t="s">
        <v>1548</v>
      </c>
      <c r="AO1135" t="s">
        <v>79</v>
      </c>
      <c r="AP1135" t="s">
        <v>2349</v>
      </c>
      <c r="AQ1135" t="str">
        <f t="shared" si="18"/>
        <v>83089442143noMale4420911Facebook44148442651393.66134.93258125314.994</v>
      </c>
      <c r="AR1135">
        <f>COUNTIF(AQ$2:AQ1135,AQ1135)</f>
        <v>1</v>
      </c>
    </row>
    <row r="1136" spans="1:44" x14ac:dyDescent="0.25">
      <c r="A1136">
        <v>831</v>
      </c>
      <c r="B1136">
        <v>132</v>
      </c>
      <c r="C1136" s="4">
        <v>44214</v>
      </c>
      <c r="D1136">
        <v>5</v>
      </c>
      <c r="E1136" t="s">
        <v>36</v>
      </c>
      <c r="F1136" t="s">
        <v>47</v>
      </c>
      <c r="G1136" t="s">
        <v>56</v>
      </c>
      <c r="H1136" t="s">
        <v>57</v>
      </c>
      <c r="I1136" s="4">
        <v>44046</v>
      </c>
      <c r="J1136">
        <v>8</v>
      </c>
      <c r="K1136" t="s">
        <v>60</v>
      </c>
      <c r="L1136" s="4">
        <v>44000</v>
      </c>
      <c r="M1136" s="4">
        <v>44073</v>
      </c>
      <c r="N1136">
        <v>2</v>
      </c>
      <c r="O1136" t="s">
        <v>92</v>
      </c>
      <c r="P1136" t="s">
        <v>254</v>
      </c>
      <c r="Q1136">
        <v>2</v>
      </c>
      <c r="R1136" t="s">
        <v>834</v>
      </c>
      <c r="S1136" t="s">
        <v>1371</v>
      </c>
      <c r="T1136" t="s">
        <v>1887</v>
      </c>
      <c r="U1136" t="s">
        <v>110</v>
      </c>
      <c r="V1136" t="s">
        <v>2040</v>
      </c>
      <c r="W1136">
        <v>293.94</v>
      </c>
      <c r="X1136">
        <v>104.94</v>
      </c>
      <c r="Y1136">
        <v>2</v>
      </c>
      <c r="Z1136" t="s">
        <v>2237</v>
      </c>
      <c r="AA1136" t="s">
        <v>2530</v>
      </c>
      <c r="AF1136" s="4"/>
      <c r="AG1136" s="4"/>
      <c r="AH1136" t="s">
        <v>69</v>
      </c>
      <c r="AI1136" t="s">
        <v>231</v>
      </c>
      <c r="AJ1136" t="s">
        <v>720</v>
      </c>
      <c r="AK1136" t="s">
        <v>1262</v>
      </c>
      <c r="AL1136" t="s">
        <v>1780</v>
      </c>
      <c r="AM1136" t="s">
        <v>67</v>
      </c>
      <c r="AN1136" t="s">
        <v>1577</v>
      </c>
      <c r="AO1136" t="s">
        <v>67</v>
      </c>
      <c r="AP1136" t="s">
        <v>2373</v>
      </c>
      <c r="AQ1136" t="str">
        <f t="shared" si="18"/>
        <v>831132442145noMale440468Facebook4400044073293.94104.94115947.99324.993</v>
      </c>
      <c r="AR1136">
        <f>COUNTIF(AQ$2:AQ1136,AQ1136)</f>
        <v>1</v>
      </c>
    </row>
    <row r="1137" spans="1:44" x14ac:dyDescent="0.25">
      <c r="A1137">
        <v>831</v>
      </c>
      <c r="B1137">
        <v>132</v>
      </c>
      <c r="C1137" s="4">
        <v>44214</v>
      </c>
      <c r="D1137">
        <v>5</v>
      </c>
      <c r="E1137" t="s">
        <v>36</v>
      </c>
      <c r="F1137" t="s">
        <v>47</v>
      </c>
      <c r="G1137" t="s">
        <v>56</v>
      </c>
      <c r="H1137" t="s">
        <v>57</v>
      </c>
      <c r="I1137" s="4">
        <v>44046</v>
      </c>
      <c r="J1137">
        <v>8</v>
      </c>
      <c r="K1137" t="s">
        <v>60</v>
      </c>
      <c r="L1137" s="4">
        <v>44000</v>
      </c>
      <c r="M1137" s="4">
        <v>44073</v>
      </c>
      <c r="N1137">
        <v>2</v>
      </c>
      <c r="O1137" t="s">
        <v>92</v>
      </c>
      <c r="P1137" t="s">
        <v>254</v>
      </c>
      <c r="Q1137">
        <v>2</v>
      </c>
      <c r="R1137" t="s">
        <v>834</v>
      </c>
      <c r="S1137" t="s">
        <v>1371</v>
      </c>
      <c r="T1137" t="s">
        <v>1887</v>
      </c>
      <c r="U1137" t="s">
        <v>110</v>
      </c>
      <c r="V1137" t="s">
        <v>2040</v>
      </c>
      <c r="W1137">
        <v>293.94</v>
      </c>
      <c r="X1137">
        <v>104.94</v>
      </c>
      <c r="Y1137">
        <v>2</v>
      </c>
      <c r="Z1137" t="s">
        <v>2237</v>
      </c>
      <c r="AA1137" t="s">
        <v>2530</v>
      </c>
      <c r="AF1137" s="4"/>
      <c r="AG1137" s="4"/>
      <c r="AH1137" t="s">
        <v>90</v>
      </c>
      <c r="AI1137" t="s">
        <v>252</v>
      </c>
      <c r="AJ1137" t="s">
        <v>593</v>
      </c>
      <c r="AK1137" t="s">
        <v>1149</v>
      </c>
      <c r="AL1137" t="s">
        <v>1529</v>
      </c>
      <c r="AM1137" t="s">
        <v>67</v>
      </c>
      <c r="AN1137" t="s">
        <v>1562</v>
      </c>
      <c r="AO1137" t="s">
        <v>410</v>
      </c>
      <c r="AP1137" t="s">
        <v>2359</v>
      </c>
      <c r="AQ1137" t="str">
        <f t="shared" si="18"/>
        <v>831132442145noMale440468Facebook4400044073293.94104.94614649.9939.9920</v>
      </c>
      <c r="AR1137">
        <f>COUNTIF(AQ$2:AQ1137,AQ1137)</f>
        <v>1</v>
      </c>
    </row>
    <row r="1138" spans="1:44" x14ac:dyDescent="0.25">
      <c r="A1138">
        <v>832</v>
      </c>
      <c r="B1138">
        <v>329</v>
      </c>
      <c r="C1138" s="4">
        <v>44214</v>
      </c>
      <c r="D1138">
        <v>7</v>
      </c>
      <c r="E1138" t="s">
        <v>35</v>
      </c>
      <c r="F1138" t="s">
        <v>46</v>
      </c>
      <c r="G1138" t="s">
        <v>56</v>
      </c>
      <c r="H1138" t="s">
        <v>58</v>
      </c>
      <c r="I1138" s="4">
        <v>43863</v>
      </c>
      <c r="J1138">
        <v>6</v>
      </c>
      <c r="K1138" t="s">
        <v>59</v>
      </c>
      <c r="L1138" s="4">
        <v>43862</v>
      </c>
      <c r="M1138" s="4">
        <v>43889</v>
      </c>
      <c r="N1138">
        <v>1</v>
      </c>
      <c r="O1138" t="s">
        <v>65</v>
      </c>
      <c r="P1138" t="s">
        <v>227</v>
      </c>
      <c r="Q1138">
        <v>1</v>
      </c>
      <c r="R1138" t="s">
        <v>685</v>
      </c>
      <c r="S1138" t="s">
        <v>1227</v>
      </c>
      <c r="T1138" t="s">
        <v>418</v>
      </c>
      <c r="U1138" t="s">
        <v>69</v>
      </c>
      <c r="V1138" t="s">
        <v>1517</v>
      </c>
      <c r="W1138">
        <v>50</v>
      </c>
      <c r="X1138">
        <v>19.989999999999998</v>
      </c>
      <c r="Y1138">
        <v>1</v>
      </c>
      <c r="Z1138" t="s">
        <v>431</v>
      </c>
      <c r="AA1138" t="s">
        <v>2326</v>
      </c>
      <c r="AF1138" s="4"/>
      <c r="AG1138" s="4"/>
      <c r="AH1138" t="s">
        <v>65</v>
      </c>
      <c r="AI1138" t="s">
        <v>227</v>
      </c>
      <c r="AJ1138" t="s">
        <v>685</v>
      </c>
      <c r="AK1138" t="s">
        <v>1227</v>
      </c>
      <c r="AL1138" t="s">
        <v>418</v>
      </c>
      <c r="AM1138" t="s">
        <v>69</v>
      </c>
      <c r="AN1138" t="s">
        <v>1517</v>
      </c>
      <c r="AO1138" t="s">
        <v>431</v>
      </c>
      <c r="AP1138" t="s">
        <v>2326</v>
      </c>
      <c r="AQ1138" t="str">
        <f t="shared" si="18"/>
        <v>832329442147noFemale438636Google Ads43862438895019.99109350119.9924</v>
      </c>
      <c r="AR1138">
        <f>COUNTIF(AQ$2:AQ1138,AQ1138)</f>
        <v>1</v>
      </c>
    </row>
    <row r="1139" spans="1:44" x14ac:dyDescent="0.25">
      <c r="A1139">
        <v>833</v>
      </c>
      <c r="B1139">
        <v>234</v>
      </c>
      <c r="C1139" s="4">
        <v>44215</v>
      </c>
      <c r="D1139">
        <v>4</v>
      </c>
      <c r="E1139" t="s">
        <v>40</v>
      </c>
      <c r="F1139" t="s">
        <v>51</v>
      </c>
      <c r="G1139" t="s">
        <v>56</v>
      </c>
      <c r="H1139" t="s">
        <v>58</v>
      </c>
      <c r="I1139" s="4">
        <v>44043</v>
      </c>
      <c r="J1139">
        <v>9</v>
      </c>
      <c r="K1139" t="s">
        <v>59</v>
      </c>
      <c r="L1139" s="4">
        <v>43952</v>
      </c>
      <c r="M1139" s="4">
        <v>44075</v>
      </c>
      <c r="N1139">
        <v>1</v>
      </c>
      <c r="O1139" t="s">
        <v>70</v>
      </c>
      <c r="P1139" t="s">
        <v>232</v>
      </c>
      <c r="Q1139">
        <v>1</v>
      </c>
      <c r="R1139" t="s">
        <v>440</v>
      </c>
      <c r="S1139" t="s">
        <v>1002</v>
      </c>
      <c r="T1139" t="s">
        <v>1534</v>
      </c>
      <c r="U1139" t="s">
        <v>80</v>
      </c>
      <c r="V1139" t="s">
        <v>1517</v>
      </c>
      <c r="W1139">
        <v>45.9</v>
      </c>
      <c r="X1139">
        <v>39.979999999999997</v>
      </c>
      <c r="Y1139">
        <v>1</v>
      </c>
      <c r="Z1139" t="s">
        <v>432</v>
      </c>
      <c r="AA1139" t="s">
        <v>2331</v>
      </c>
      <c r="AF1139" s="4"/>
      <c r="AG1139" s="4"/>
      <c r="AH1139" t="s">
        <v>70</v>
      </c>
      <c r="AI1139" t="s">
        <v>232</v>
      </c>
      <c r="AJ1139" t="s">
        <v>440</v>
      </c>
      <c r="AK1139" t="s">
        <v>1002</v>
      </c>
      <c r="AL1139" t="s">
        <v>1534</v>
      </c>
      <c r="AM1139" t="s">
        <v>80</v>
      </c>
      <c r="AN1139" t="s">
        <v>1517</v>
      </c>
      <c r="AO1139" t="s">
        <v>432</v>
      </c>
      <c r="AP1139" t="s">
        <v>2331</v>
      </c>
      <c r="AQ1139" t="str">
        <f t="shared" si="18"/>
        <v>833234442154noFemale440439Google Ads439524407545.939.98517022.95219.9921</v>
      </c>
      <c r="AR1139">
        <f>COUNTIF(AQ$2:AQ1139,AQ1139)</f>
        <v>1</v>
      </c>
    </row>
    <row r="1140" spans="1:44" x14ac:dyDescent="0.25">
      <c r="A1140">
        <v>834</v>
      </c>
      <c r="B1140">
        <v>266</v>
      </c>
      <c r="C1140" s="4">
        <v>44215</v>
      </c>
      <c r="D1140">
        <v>10</v>
      </c>
      <c r="E1140" t="s">
        <v>42</v>
      </c>
      <c r="F1140" t="s">
        <v>53</v>
      </c>
      <c r="G1140" t="s">
        <v>55</v>
      </c>
      <c r="H1140" t="s">
        <v>57</v>
      </c>
      <c r="I1140" s="4">
        <v>43673</v>
      </c>
      <c r="J1140">
        <v>2</v>
      </c>
      <c r="K1140" t="s">
        <v>60</v>
      </c>
      <c r="L1140" s="4">
        <v>43615</v>
      </c>
      <c r="M1140" s="4">
        <v>43830</v>
      </c>
      <c r="N1140">
        <v>1</v>
      </c>
      <c r="O1140" t="s">
        <v>70</v>
      </c>
      <c r="P1140" t="s">
        <v>232</v>
      </c>
      <c r="Q1140">
        <v>1</v>
      </c>
      <c r="R1140" t="s">
        <v>753</v>
      </c>
      <c r="S1140" t="s">
        <v>1077</v>
      </c>
      <c r="T1140" t="s">
        <v>598</v>
      </c>
      <c r="U1140" t="s">
        <v>69</v>
      </c>
      <c r="V1140" t="s">
        <v>1517</v>
      </c>
      <c r="W1140">
        <v>35</v>
      </c>
      <c r="X1140">
        <v>19.989999999999998</v>
      </c>
      <c r="Y1140">
        <v>1</v>
      </c>
      <c r="Z1140" t="s">
        <v>673</v>
      </c>
      <c r="AA1140" t="s">
        <v>2348</v>
      </c>
      <c r="AF1140" s="4"/>
      <c r="AG1140" s="4"/>
      <c r="AH1140" t="s">
        <v>70</v>
      </c>
      <c r="AI1140" t="s">
        <v>232</v>
      </c>
      <c r="AJ1140" t="s">
        <v>753</v>
      </c>
      <c r="AK1140" t="s">
        <v>1077</v>
      </c>
      <c r="AL1140" t="s">
        <v>598</v>
      </c>
      <c r="AM1140" t="s">
        <v>69</v>
      </c>
      <c r="AN1140" t="s">
        <v>1517</v>
      </c>
      <c r="AO1140" t="s">
        <v>673</v>
      </c>
      <c r="AP1140" t="s">
        <v>2348</v>
      </c>
      <c r="AQ1140" t="str">
        <f t="shared" si="18"/>
        <v>8342664421510yesMale436732Facebook43615438303519.99513235119.9912</v>
      </c>
      <c r="AR1140">
        <f>COUNTIF(AQ$2:AQ1140,AQ1140)</f>
        <v>1</v>
      </c>
    </row>
    <row r="1141" spans="1:44" x14ac:dyDescent="0.25">
      <c r="A1141">
        <v>835</v>
      </c>
      <c r="B1141">
        <v>303</v>
      </c>
      <c r="C1141" s="4">
        <v>44215</v>
      </c>
      <c r="D1141">
        <v>1</v>
      </c>
      <c r="E1141" t="s">
        <v>39</v>
      </c>
      <c r="F1141" t="s">
        <v>50</v>
      </c>
      <c r="G1141" t="s">
        <v>56</v>
      </c>
      <c r="H1141" t="s">
        <v>58</v>
      </c>
      <c r="I1141" s="4">
        <v>43714</v>
      </c>
      <c r="J1141">
        <v>1</v>
      </c>
      <c r="K1141" t="s">
        <v>61</v>
      </c>
      <c r="L1141" s="4">
        <v>43615</v>
      </c>
      <c r="M1141" s="4">
        <v>43830</v>
      </c>
      <c r="N1141">
        <v>1</v>
      </c>
      <c r="O1141" t="s">
        <v>84</v>
      </c>
      <c r="P1141" t="s">
        <v>246</v>
      </c>
      <c r="Q1141">
        <v>1</v>
      </c>
      <c r="R1141" t="s">
        <v>410</v>
      </c>
      <c r="S1141" t="s">
        <v>972</v>
      </c>
      <c r="T1141" t="s">
        <v>1505</v>
      </c>
      <c r="U1141" t="s">
        <v>67</v>
      </c>
      <c r="V1141" t="s">
        <v>1562</v>
      </c>
      <c r="W1141">
        <v>869.85</v>
      </c>
      <c r="X1141">
        <v>29.97</v>
      </c>
      <c r="Y1141">
        <v>1</v>
      </c>
      <c r="Z1141" t="s">
        <v>645</v>
      </c>
      <c r="AA1141" t="s">
        <v>2347</v>
      </c>
      <c r="AF1141" s="4"/>
      <c r="AG1141" s="4"/>
      <c r="AH1141" t="s">
        <v>84</v>
      </c>
      <c r="AI1141" t="s">
        <v>246</v>
      </c>
      <c r="AJ1141" t="s">
        <v>410</v>
      </c>
      <c r="AK1141" t="s">
        <v>972</v>
      </c>
      <c r="AL1141" t="s">
        <v>1505</v>
      </c>
      <c r="AM1141" t="s">
        <v>67</v>
      </c>
      <c r="AN1141" t="s">
        <v>1562</v>
      </c>
      <c r="AO1141" t="s">
        <v>645</v>
      </c>
      <c r="AP1141" t="s">
        <v>2347</v>
      </c>
      <c r="AQ1141" t="str">
        <f t="shared" si="18"/>
        <v>835303442151noFemale437141YouTube4361543830869.8529.97920289.9539.9913</v>
      </c>
      <c r="AR1141">
        <f>COUNTIF(AQ$2:AQ1141,AQ1141)</f>
        <v>1</v>
      </c>
    </row>
    <row r="1142" spans="1:44" x14ac:dyDescent="0.25">
      <c r="A1142">
        <v>836</v>
      </c>
      <c r="B1142">
        <v>317</v>
      </c>
      <c r="C1142" s="4">
        <v>44215</v>
      </c>
      <c r="D1142">
        <v>7</v>
      </c>
      <c r="E1142" t="s">
        <v>35</v>
      </c>
      <c r="F1142" t="s">
        <v>46</v>
      </c>
      <c r="G1142" t="s">
        <v>55</v>
      </c>
      <c r="H1142" t="s">
        <v>58</v>
      </c>
      <c r="I1142" s="4">
        <v>43623</v>
      </c>
      <c r="J1142">
        <v>3</v>
      </c>
      <c r="K1142" t="s">
        <v>59</v>
      </c>
      <c r="L1142" s="4">
        <v>43615</v>
      </c>
      <c r="M1142" s="4">
        <v>43830</v>
      </c>
      <c r="N1142">
        <v>1</v>
      </c>
      <c r="O1142" t="s">
        <v>79</v>
      </c>
      <c r="P1142" t="s">
        <v>241</v>
      </c>
      <c r="Q1142">
        <v>1</v>
      </c>
      <c r="R1142" t="s">
        <v>530</v>
      </c>
      <c r="S1142" t="s">
        <v>1092</v>
      </c>
      <c r="T1142" t="s">
        <v>1619</v>
      </c>
      <c r="U1142" t="s">
        <v>67</v>
      </c>
      <c r="V1142" t="s">
        <v>1548</v>
      </c>
      <c r="W1142">
        <v>188.97</v>
      </c>
      <c r="X1142">
        <v>44.97</v>
      </c>
      <c r="Y1142">
        <v>1</v>
      </c>
      <c r="Z1142" t="s">
        <v>65</v>
      </c>
      <c r="AA1142" t="s">
        <v>2343</v>
      </c>
      <c r="AF1142" s="4"/>
      <c r="AG1142" s="4"/>
      <c r="AH1142" t="s">
        <v>79</v>
      </c>
      <c r="AI1142" t="s">
        <v>241</v>
      </c>
      <c r="AJ1142" t="s">
        <v>530</v>
      </c>
      <c r="AK1142" t="s">
        <v>1092</v>
      </c>
      <c r="AL1142" t="s">
        <v>1619</v>
      </c>
      <c r="AM1142" t="s">
        <v>67</v>
      </c>
      <c r="AN1142" t="s">
        <v>1548</v>
      </c>
      <c r="AO1142" t="s">
        <v>65</v>
      </c>
      <c r="AP1142" t="s">
        <v>2343</v>
      </c>
      <c r="AQ1142" t="str">
        <f t="shared" si="18"/>
        <v>836317442157yesFemale436233Google Ads4361543830188.9744.9741662.99314.9910</v>
      </c>
      <c r="AR1142">
        <f>COUNTIF(AQ$2:AQ1142,AQ1142)</f>
        <v>1</v>
      </c>
    </row>
    <row r="1143" spans="1:44" x14ac:dyDescent="0.25">
      <c r="A1143">
        <v>837</v>
      </c>
      <c r="B1143">
        <v>196</v>
      </c>
      <c r="C1143" s="4">
        <v>44216</v>
      </c>
      <c r="D1143">
        <v>10</v>
      </c>
      <c r="E1143" t="s">
        <v>42</v>
      </c>
      <c r="F1143" t="s">
        <v>53</v>
      </c>
      <c r="G1143" t="s">
        <v>55</v>
      </c>
      <c r="H1143" t="s">
        <v>57</v>
      </c>
      <c r="I1143" s="4">
        <v>43935</v>
      </c>
      <c r="J1143">
        <v>7</v>
      </c>
      <c r="K1143" t="s">
        <v>61</v>
      </c>
      <c r="L1143" s="4">
        <v>43915</v>
      </c>
      <c r="M1143" s="4">
        <v>44012</v>
      </c>
      <c r="N1143">
        <v>1</v>
      </c>
      <c r="O1143" t="s">
        <v>84</v>
      </c>
      <c r="P1143" t="s">
        <v>246</v>
      </c>
      <c r="Q1143">
        <v>1</v>
      </c>
      <c r="R1143" t="s">
        <v>824</v>
      </c>
      <c r="S1143" t="s">
        <v>1361</v>
      </c>
      <c r="T1143" t="s">
        <v>1877</v>
      </c>
      <c r="U1143" t="s">
        <v>67</v>
      </c>
      <c r="V1143" t="s">
        <v>1548</v>
      </c>
      <c r="W1143">
        <v>569.97</v>
      </c>
      <c r="X1143">
        <v>44.97</v>
      </c>
      <c r="Y1143">
        <v>1</v>
      </c>
      <c r="Z1143" t="s">
        <v>86</v>
      </c>
      <c r="AA1143" t="s">
        <v>2350</v>
      </c>
      <c r="AF1143" s="4"/>
      <c r="AG1143" s="4"/>
      <c r="AH1143" t="s">
        <v>84</v>
      </c>
      <c r="AI1143" t="s">
        <v>246</v>
      </c>
      <c r="AJ1143" t="s">
        <v>824</v>
      </c>
      <c r="AK1143" t="s">
        <v>1361</v>
      </c>
      <c r="AL1143" t="s">
        <v>1877</v>
      </c>
      <c r="AM1143" t="s">
        <v>67</v>
      </c>
      <c r="AN1143" t="s">
        <v>1548</v>
      </c>
      <c r="AO1143" t="s">
        <v>86</v>
      </c>
      <c r="AP1143" t="s">
        <v>2350</v>
      </c>
      <c r="AQ1143" t="str">
        <f t="shared" si="18"/>
        <v>8371964421610yesMale439357YouTube4391544012569.9744.97925189.99314.997</v>
      </c>
      <c r="AR1143">
        <f>COUNTIF(AQ$2:AQ1143,AQ1143)</f>
        <v>1</v>
      </c>
    </row>
    <row r="1144" spans="1:44" x14ac:dyDescent="0.25">
      <c r="A1144">
        <v>838</v>
      </c>
      <c r="B1144">
        <v>409</v>
      </c>
      <c r="C1144" s="4">
        <v>44216</v>
      </c>
      <c r="D1144">
        <v>3</v>
      </c>
      <c r="E1144" t="s">
        <v>34</v>
      </c>
      <c r="F1144" t="s">
        <v>45</v>
      </c>
      <c r="G1144" t="s">
        <v>56</v>
      </c>
      <c r="H1144" t="s">
        <v>58</v>
      </c>
      <c r="I1144" s="4">
        <v>43616</v>
      </c>
      <c r="J1144">
        <v>3</v>
      </c>
      <c r="K1144" t="s">
        <v>59</v>
      </c>
      <c r="L1144" s="4">
        <v>43615</v>
      </c>
      <c r="M1144" s="4">
        <v>43830</v>
      </c>
      <c r="N1144">
        <v>2</v>
      </c>
      <c r="O1144" t="s">
        <v>64</v>
      </c>
      <c r="P1144" t="s">
        <v>226</v>
      </c>
      <c r="Q1144">
        <v>2</v>
      </c>
      <c r="R1144" t="s">
        <v>835</v>
      </c>
      <c r="S1144" t="s">
        <v>1372</v>
      </c>
      <c r="T1144" t="s">
        <v>1888</v>
      </c>
      <c r="U1144" t="s">
        <v>83</v>
      </c>
      <c r="V1144" t="s">
        <v>2030</v>
      </c>
      <c r="W1144">
        <v>165.89</v>
      </c>
      <c r="X1144">
        <v>89.95</v>
      </c>
      <c r="Y1144">
        <v>2</v>
      </c>
      <c r="Z1144" t="s">
        <v>2270</v>
      </c>
      <c r="AA1144" t="s">
        <v>2570</v>
      </c>
      <c r="AF1144" s="4"/>
      <c r="AG1144" s="4"/>
      <c r="AH1144" t="s">
        <v>70</v>
      </c>
      <c r="AI1144" t="s">
        <v>232</v>
      </c>
      <c r="AJ1144" t="s">
        <v>484</v>
      </c>
      <c r="AK1144" t="s">
        <v>1038</v>
      </c>
      <c r="AL1144" t="s">
        <v>1576</v>
      </c>
      <c r="AM1144" t="s">
        <v>67</v>
      </c>
      <c r="AN1144" t="s">
        <v>1517</v>
      </c>
      <c r="AO1144" t="s">
        <v>640</v>
      </c>
      <c r="AP1144" t="s">
        <v>2393</v>
      </c>
      <c r="AQ1144" t="str">
        <f t="shared" si="18"/>
        <v>838409442163noFemale436163Google Ads4361543830165.8989.95515435.97319.9917</v>
      </c>
      <c r="AR1144">
        <f>COUNTIF(AQ$2:AQ1144,AQ1144)</f>
        <v>1</v>
      </c>
    </row>
    <row r="1145" spans="1:44" x14ac:dyDescent="0.25">
      <c r="A1145">
        <v>838</v>
      </c>
      <c r="B1145">
        <v>409</v>
      </c>
      <c r="C1145" s="4">
        <v>44216</v>
      </c>
      <c r="D1145">
        <v>3</v>
      </c>
      <c r="E1145" t="s">
        <v>34</v>
      </c>
      <c r="F1145" t="s">
        <v>45</v>
      </c>
      <c r="G1145" t="s">
        <v>56</v>
      </c>
      <c r="H1145" t="s">
        <v>58</v>
      </c>
      <c r="I1145" s="4">
        <v>43616</v>
      </c>
      <c r="J1145">
        <v>3</v>
      </c>
      <c r="K1145" t="s">
        <v>59</v>
      </c>
      <c r="L1145" s="4">
        <v>43615</v>
      </c>
      <c r="M1145" s="4">
        <v>43830</v>
      </c>
      <c r="N1145">
        <v>2</v>
      </c>
      <c r="O1145" t="s">
        <v>64</v>
      </c>
      <c r="P1145" t="s">
        <v>226</v>
      </c>
      <c r="Q1145">
        <v>2</v>
      </c>
      <c r="R1145" t="s">
        <v>835</v>
      </c>
      <c r="S1145" t="s">
        <v>1372</v>
      </c>
      <c r="T1145" t="s">
        <v>1888</v>
      </c>
      <c r="U1145" t="s">
        <v>83</v>
      </c>
      <c r="V1145" t="s">
        <v>2030</v>
      </c>
      <c r="W1145">
        <v>165.89</v>
      </c>
      <c r="X1145">
        <v>89.95</v>
      </c>
      <c r="Y1145">
        <v>2</v>
      </c>
      <c r="Z1145" t="s">
        <v>2270</v>
      </c>
      <c r="AA1145" t="s">
        <v>2570</v>
      </c>
      <c r="AF1145" s="4"/>
      <c r="AG1145" s="4"/>
      <c r="AH1145" t="s">
        <v>84</v>
      </c>
      <c r="AI1145" t="s">
        <v>246</v>
      </c>
      <c r="AJ1145" t="s">
        <v>543</v>
      </c>
      <c r="AK1145" t="s">
        <v>1104</v>
      </c>
      <c r="AL1145" t="s">
        <v>1631</v>
      </c>
      <c r="AM1145" t="s">
        <v>80</v>
      </c>
      <c r="AN1145" t="s">
        <v>1548</v>
      </c>
      <c r="AO1145" t="s">
        <v>86</v>
      </c>
      <c r="AP1145" t="s">
        <v>2350</v>
      </c>
      <c r="AQ1145" t="str">
        <f t="shared" si="18"/>
        <v>838409442163noFemale436163Google Ads4361543830165.8989.95915728.99214.997</v>
      </c>
      <c r="AR1145">
        <f>COUNTIF(AQ$2:AQ1145,AQ1145)</f>
        <v>1</v>
      </c>
    </row>
    <row r="1146" spans="1:44" x14ac:dyDescent="0.25">
      <c r="A1146">
        <v>839</v>
      </c>
      <c r="B1146">
        <v>481</v>
      </c>
      <c r="C1146" s="4">
        <v>44216</v>
      </c>
      <c r="D1146">
        <v>8</v>
      </c>
      <c r="E1146" t="s">
        <v>43</v>
      </c>
      <c r="F1146" t="s">
        <v>54</v>
      </c>
      <c r="G1146" t="s">
        <v>55</v>
      </c>
      <c r="H1146" t="s">
        <v>58</v>
      </c>
      <c r="I1146" s="4">
        <v>43839</v>
      </c>
      <c r="J1146">
        <v>5</v>
      </c>
      <c r="K1146" t="s">
        <v>60</v>
      </c>
      <c r="L1146" s="4">
        <v>43831</v>
      </c>
      <c r="M1146" s="4">
        <v>43921</v>
      </c>
      <c r="N1146">
        <v>2</v>
      </c>
      <c r="O1146" t="s">
        <v>196</v>
      </c>
      <c r="P1146" t="s">
        <v>358</v>
      </c>
      <c r="Q1146">
        <v>2</v>
      </c>
      <c r="R1146" t="s">
        <v>836</v>
      </c>
      <c r="S1146" t="s">
        <v>1373</v>
      </c>
      <c r="T1146" t="s">
        <v>1889</v>
      </c>
      <c r="U1146" t="s">
        <v>2017</v>
      </c>
      <c r="V1146" t="s">
        <v>2057</v>
      </c>
      <c r="W1146">
        <v>337.92</v>
      </c>
      <c r="X1146">
        <v>119.92</v>
      </c>
      <c r="Y1146">
        <v>2</v>
      </c>
      <c r="Z1146" t="s">
        <v>2271</v>
      </c>
      <c r="AA1146" t="s">
        <v>2571</v>
      </c>
      <c r="AF1146" s="4"/>
      <c r="AG1146" s="4"/>
      <c r="AH1146" t="s">
        <v>67</v>
      </c>
      <c r="AI1146" t="s">
        <v>229</v>
      </c>
      <c r="AJ1146" t="s">
        <v>478</v>
      </c>
      <c r="AK1146" t="s">
        <v>1041</v>
      </c>
      <c r="AL1146" t="s">
        <v>1569</v>
      </c>
      <c r="AM1146" t="s">
        <v>69</v>
      </c>
      <c r="AN1146" t="s">
        <v>1548</v>
      </c>
      <c r="AO1146" t="s">
        <v>90</v>
      </c>
      <c r="AP1146" t="s">
        <v>2328</v>
      </c>
      <c r="AQ1146" t="str">
        <f t="shared" si="18"/>
        <v>839481442168yesFemale438395Facebook4383143921337.92119.9233242.99114.996</v>
      </c>
      <c r="AR1146">
        <f>COUNTIF(AQ$2:AQ1146,AQ1146)</f>
        <v>1</v>
      </c>
    </row>
    <row r="1147" spans="1:44" x14ac:dyDescent="0.25">
      <c r="A1147">
        <v>839</v>
      </c>
      <c r="B1147">
        <v>481</v>
      </c>
      <c r="C1147" s="4">
        <v>44216</v>
      </c>
      <c r="D1147">
        <v>8</v>
      </c>
      <c r="E1147" t="s">
        <v>43</v>
      </c>
      <c r="F1147" t="s">
        <v>54</v>
      </c>
      <c r="G1147" t="s">
        <v>55</v>
      </c>
      <c r="H1147" t="s">
        <v>58</v>
      </c>
      <c r="I1147" s="4">
        <v>43839</v>
      </c>
      <c r="J1147">
        <v>5</v>
      </c>
      <c r="K1147" t="s">
        <v>60</v>
      </c>
      <c r="L1147" s="4">
        <v>43831</v>
      </c>
      <c r="M1147" s="4">
        <v>43921</v>
      </c>
      <c r="N1147">
        <v>2</v>
      </c>
      <c r="O1147" t="s">
        <v>196</v>
      </c>
      <c r="P1147" t="s">
        <v>358</v>
      </c>
      <c r="Q1147">
        <v>2</v>
      </c>
      <c r="R1147" t="s">
        <v>836</v>
      </c>
      <c r="S1147" t="s">
        <v>1373</v>
      </c>
      <c r="T1147" t="s">
        <v>1889</v>
      </c>
      <c r="U1147" t="s">
        <v>2017</v>
      </c>
      <c r="V1147" t="s">
        <v>2057</v>
      </c>
      <c r="W1147">
        <v>337.92</v>
      </c>
      <c r="X1147">
        <v>119.92</v>
      </c>
      <c r="Y1147">
        <v>2</v>
      </c>
      <c r="Z1147" t="s">
        <v>2271</v>
      </c>
      <c r="AA1147" t="s">
        <v>2571</v>
      </c>
      <c r="AF1147" s="4"/>
      <c r="AG1147" s="4"/>
      <c r="AH1147" t="s">
        <v>84</v>
      </c>
      <c r="AI1147" t="s">
        <v>246</v>
      </c>
      <c r="AJ1147" t="s">
        <v>426</v>
      </c>
      <c r="AK1147" t="s">
        <v>988</v>
      </c>
      <c r="AL1147" t="s">
        <v>1521</v>
      </c>
      <c r="AM1147" t="s">
        <v>67</v>
      </c>
      <c r="AN1147" t="s">
        <v>1548</v>
      </c>
      <c r="AO1147" t="s">
        <v>410</v>
      </c>
      <c r="AP1147" t="s">
        <v>2359</v>
      </c>
      <c r="AQ1147" t="str">
        <f t="shared" si="18"/>
        <v>839481442168yesFemale438395Facebook4383143921337.92119.9298041.99314.9920</v>
      </c>
      <c r="AR1147">
        <f>COUNTIF(AQ$2:AQ1147,AQ1147)</f>
        <v>1</v>
      </c>
    </row>
    <row r="1148" spans="1:44" x14ac:dyDescent="0.25">
      <c r="A1148">
        <v>840</v>
      </c>
      <c r="B1148">
        <v>369</v>
      </c>
      <c r="C1148" s="4">
        <v>44217</v>
      </c>
      <c r="D1148">
        <v>2</v>
      </c>
      <c r="E1148" t="s">
        <v>38</v>
      </c>
      <c r="F1148" t="s">
        <v>49</v>
      </c>
      <c r="G1148" t="s">
        <v>56</v>
      </c>
      <c r="H1148" t="s">
        <v>57</v>
      </c>
      <c r="I1148" s="4">
        <v>43590</v>
      </c>
      <c r="J1148">
        <v>3</v>
      </c>
      <c r="L1148" s="4"/>
      <c r="M1148" s="4"/>
      <c r="N1148">
        <v>2</v>
      </c>
      <c r="O1148" t="s">
        <v>156</v>
      </c>
      <c r="P1148" t="s">
        <v>318</v>
      </c>
      <c r="Q1148">
        <v>2</v>
      </c>
      <c r="R1148" t="s">
        <v>837</v>
      </c>
      <c r="S1148" t="s">
        <v>1374</v>
      </c>
      <c r="T1148" t="s">
        <v>1890</v>
      </c>
      <c r="U1148" t="s">
        <v>180</v>
      </c>
      <c r="V1148" t="s">
        <v>2037</v>
      </c>
      <c r="W1148">
        <v>478.93</v>
      </c>
      <c r="X1148">
        <v>64.97</v>
      </c>
      <c r="Y1148">
        <v>2</v>
      </c>
      <c r="Z1148" t="s">
        <v>2211</v>
      </c>
      <c r="AA1148" t="s">
        <v>2500</v>
      </c>
      <c r="AF1148" s="4"/>
      <c r="AG1148" s="4"/>
      <c r="AH1148" t="s">
        <v>86</v>
      </c>
      <c r="AI1148" t="s">
        <v>248</v>
      </c>
      <c r="AJ1148" t="s">
        <v>454</v>
      </c>
      <c r="AK1148" t="s">
        <v>1017</v>
      </c>
      <c r="AL1148" t="s">
        <v>1547</v>
      </c>
      <c r="AM1148" t="s">
        <v>80</v>
      </c>
      <c r="AN1148" t="s">
        <v>1577</v>
      </c>
      <c r="AO1148" t="s">
        <v>547</v>
      </c>
      <c r="AP1148" t="s">
        <v>2354</v>
      </c>
      <c r="AQ1148" t="str">
        <f t="shared" si="18"/>
        <v>840369442172noMale435903478.9364.97790159.99224.9914</v>
      </c>
      <c r="AR1148">
        <f>COUNTIF(AQ$2:AQ1148,AQ1148)</f>
        <v>1</v>
      </c>
    </row>
    <row r="1149" spans="1:44" x14ac:dyDescent="0.25">
      <c r="A1149">
        <v>840</v>
      </c>
      <c r="B1149">
        <v>369</v>
      </c>
      <c r="C1149" s="4">
        <v>44217</v>
      </c>
      <c r="D1149">
        <v>2</v>
      </c>
      <c r="E1149" t="s">
        <v>38</v>
      </c>
      <c r="F1149" t="s">
        <v>49</v>
      </c>
      <c r="G1149" t="s">
        <v>56</v>
      </c>
      <c r="H1149" t="s">
        <v>57</v>
      </c>
      <c r="I1149" s="4">
        <v>43590</v>
      </c>
      <c r="J1149">
        <v>3</v>
      </c>
      <c r="L1149" s="4"/>
      <c r="M1149" s="4"/>
      <c r="N1149">
        <v>2</v>
      </c>
      <c r="O1149" t="s">
        <v>156</v>
      </c>
      <c r="P1149" t="s">
        <v>318</v>
      </c>
      <c r="Q1149">
        <v>2</v>
      </c>
      <c r="R1149" t="s">
        <v>837</v>
      </c>
      <c r="S1149" t="s">
        <v>1374</v>
      </c>
      <c r="T1149" t="s">
        <v>1890</v>
      </c>
      <c r="U1149" t="s">
        <v>180</v>
      </c>
      <c r="V1149" t="s">
        <v>2037</v>
      </c>
      <c r="W1149">
        <v>478.93</v>
      </c>
      <c r="X1149">
        <v>64.97</v>
      </c>
      <c r="Y1149">
        <v>2</v>
      </c>
      <c r="Z1149" t="s">
        <v>2211</v>
      </c>
      <c r="AA1149" t="s">
        <v>2500</v>
      </c>
      <c r="AF1149" s="4"/>
      <c r="AG1149" s="4"/>
      <c r="AH1149" t="s">
        <v>80</v>
      </c>
      <c r="AI1149" t="s">
        <v>242</v>
      </c>
      <c r="AJ1149" t="s">
        <v>691</v>
      </c>
      <c r="AK1149" t="s">
        <v>1232</v>
      </c>
      <c r="AL1149" t="s">
        <v>1754</v>
      </c>
      <c r="AM1149" t="s">
        <v>69</v>
      </c>
      <c r="AN1149" t="s">
        <v>1548</v>
      </c>
      <c r="AO1149" t="s">
        <v>67</v>
      </c>
      <c r="AP1149" t="s">
        <v>2373</v>
      </c>
      <c r="AQ1149" t="str">
        <f t="shared" si="18"/>
        <v>840369442172noMale435903478.9364.97243158.95114.993</v>
      </c>
      <c r="AR1149">
        <f>COUNTIF(AQ$2:AQ1149,AQ1149)</f>
        <v>1</v>
      </c>
    </row>
    <row r="1150" spans="1:44" x14ac:dyDescent="0.25">
      <c r="A1150">
        <v>841</v>
      </c>
      <c r="B1150">
        <v>450</v>
      </c>
      <c r="C1150" s="4">
        <v>44217</v>
      </c>
      <c r="D1150">
        <v>8</v>
      </c>
      <c r="E1150" t="s">
        <v>43</v>
      </c>
      <c r="F1150" t="s">
        <v>54</v>
      </c>
      <c r="G1150" t="s">
        <v>55</v>
      </c>
      <c r="H1150" t="s">
        <v>57</v>
      </c>
      <c r="I1150" s="4">
        <v>43668</v>
      </c>
      <c r="J1150">
        <v>3</v>
      </c>
      <c r="K1150" t="s">
        <v>59</v>
      </c>
      <c r="L1150" s="4">
        <v>43615</v>
      </c>
      <c r="M1150" s="4">
        <v>43830</v>
      </c>
      <c r="N1150">
        <v>1</v>
      </c>
      <c r="O1150" t="s">
        <v>67</v>
      </c>
      <c r="P1150" t="s">
        <v>229</v>
      </c>
      <c r="Q1150">
        <v>1</v>
      </c>
      <c r="R1150" t="s">
        <v>544</v>
      </c>
      <c r="S1150" t="s">
        <v>1105</v>
      </c>
      <c r="T1150" t="s">
        <v>824</v>
      </c>
      <c r="U1150" t="s">
        <v>67</v>
      </c>
      <c r="V1150" t="s">
        <v>1548</v>
      </c>
      <c r="W1150">
        <v>75</v>
      </c>
      <c r="X1150">
        <v>44.97</v>
      </c>
      <c r="Y1150">
        <v>1</v>
      </c>
      <c r="Z1150" t="s">
        <v>90</v>
      </c>
      <c r="AA1150" t="s">
        <v>2328</v>
      </c>
      <c r="AF1150" s="4"/>
      <c r="AG1150" s="4"/>
      <c r="AH1150" t="s">
        <v>67</v>
      </c>
      <c r="AI1150" t="s">
        <v>229</v>
      </c>
      <c r="AJ1150" t="s">
        <v>544</v>
      </c>
      <c r="AK1150" t="s">
        <v>1105</v>
      </c>
      <c r="AL1150" t="s">
        <v>824</v>
      </c>
      <c r="AM1150" t="s">
        <v>67</v>
      </c>
      <c r="AN1150" t="s">
        <v>1548</v>
      </c>
      <c r="AO1150" t="s">
        <v>90</v>
      </c>
      <c r="AP1150" t="s">
        <v>2328</v>
      </c>
      <c r="AQ1150" t="str">
        <f t="shared" si="18"/>
        <v>841450442178yesMale436683Google Ads43615438307544.9736825314.996</v>
      </c>
      <c r="AR1150">
        <f>COUNTIF(AQ$2:AQ1150,AQ1150)</f>
        <v>1</v>
      </c>
    </row>
    <row r="1151" spans="1:44" x14ac:dyDescent="0.25">
      <c r="A1151">
        <v>842</v>
      </c>
      <c r="B1151">
        <v>281</v>
      </c>
      <c r="C1151" s="4">
        <v>44220</v>
      </c>
      <c r="D1151">
        <v>10</v>
      </c>
      <c r="E1151" t="s">
        <v>42</v>
      </c>
      <c r="F1151" t="s">
        <v>53</v>
      </c>
      <c r="G1151" t="s">
        <v>55</v>
      </c>
      <c r="H1151" t="s">
        <v>58</v>
      </c>
      <c r="I1151" s="4">
        <v>43515</v>
      </c>
      <c r="J1151">
        <v>2</v>
      </c>
      <c r="L1151" s="4"/>
      <c r="M1151" s="4"/>
      <c r="N1151">
        <v>1</v>
      </c>
      <c r="O1151" t="s">
        <v>65</v>
      </c>
      <c r="P1151" t="s">
        <v>227</v>
      </c>
      <c r="Q1151">
        <v>1</v>
      </c>
      <c r="R1151" t="s">
        <v>685</v>
      </c>
      <c r="S1151" t="s">
        <v>1227</v>
      </c>
      <c r="T1151" t="s">
        <v>418</v>
      </c>
      <c r="U1151" t="s">
        <v>69</v>
      </c>
      <c r="V1151" t="s">
        <v>1517</v>
      </c>
      <c r="W1151">
        <v>50</v>
      </c>
      <c r="X1151">
        <v>19.989999999999998</v>
      </c>
      <c r="Y1151">
        <v>1</v>
      </c>
      <c r="Z1151" t="s">
        <v>431</v>
      </c>
      <c r="AA1151" t="s">
        <v>2326</v>
      </c>
      <c r="AF1151" s="4"/>
      <c r="AG1151" s="4"/>
      <c r="AH1151" t="s">
        <v>65</v>
      </c>
      <c r="AI1151" t="s">
        <v>227</v>
      </c>
      <c r="AJ1151" t="s">
        <v>685</v>
      </c>
      <c r="AK1151" t="s">
        <v>1227</v>
      </c>
      <c r="AL1151" t="s">
        <v>418</v>
      </c>
      <c r="AM1151" t="s">
        <v>69</v>
      </c>
      <c r="AN1151" t="s">
        <v>1517</v>
      </c>
      <c r="AO1151" t="s">
        <v>431</v>
      </c>
      <c r="AP1151" t="s">
        <v>2326</v>
      </c>
      <c r="AQ1151" t="str">
        <f t="shared" si="18"/>
        <v>8422814422010yesFemale4351525019.99109350119.9924</v>
      </c>
      <c r="AR1151">
        <f>COUNTIF(AQ$2:AQ1151,AQ1151)</f>
        <v>1</v>
      </c>
    </row>
    <row r="1152" spans="1:44" x14ac:dyDescent="0.25">
      <c r="A1152">
        <v>843</v>
      </c>
      <c r="B1152">
        <v>353</v>
      </c>
      <c r="C1152" s="4">
        <v>44220</v>
      </c>
      <c r="D1152">
        <v>1</v>
      </c>
      <c r="E1152" t="s">
        <v>39</v>
      </c>
      <c r="F1152" t="s">
        <v>50</v>
      </c>
      <c r="G1152" t="s">
        <v>55</v>
      </c>
      <c r="H1152" t="s">
        <v>57</v>
      </c>
      <c r="I1152" s="4">
        <v>43661</v>
      </c>
      <c r="J1152">
        <v>2</v>
      </c>
      <c r="K1152" t="s">
        <v>60</v>
      </c>
      <c r="L1152" s="4">
        <v>43615</v>
      </c>
      <c r="M1152" s="4">
        <v>43830</v>
      </c>
      <c r="N1152">
        <v>1</v>
      </c>
      <c r="O1152" t="s">
        <v>67</v>
      </c>
      <c r="P1152" t="s">
        <v>229</v>
      </c>
      <c r="Q1152">
        <v>1</v>
      </c>
      <c r="R1152" t="s">
        <v>498</v>
      </c>
      <c r="S1152" t="s">
        <v>1061</v>
      </c>
      <c r="T1152" t="s">
        <v>1513</v>
      </c>
      <c r="U1152" t="s">
        <v>69</v>
      </c>
      <c r="V1152" t="s">
        <v>1562</v>
      </c>
      <c r="W1152">
        <v>29.99</v>
      </c>
      <c r="X1152">
        <v>9.99</v>
      </c>
      <c r="Y1152">
        <v>1</v>
      </c>
      <c r="Z1152" t="s">
        <v>652</v>
      </c>
      <c r="AA1152" t="s">
        <v>2352</v>
      </c>
      <c r="AF1152" s="4"/>
      <c r="AG1152" s="4"/>
      <c r="AH1152" t="s">
        <v>67</v>
      </c>
      <c r="AI1152" t="s">
        <v>229</v>
      </c>
      <c r="AJ1152" t="s">
        <v>498</v>
      </c>
      <c r="AK1152" t="s">
        <v>1061</v>
      </c>
      <c r="AL1152" t="s">
        <v>1513</v>
      </c>
      <c r="AM1152" t="s">
        <v>69</v>
      </c>
      <c r="AN1152" t="s">
        <v>1562</v>
      </c>
      <c r="AO1152" t="s">
        <v>652</v>
      </c>
      <c r="AP1152" t="s">
        <v>2352</v>
      </c>
      <c r="AQ1152" t="str">
        <f t="shared" si="18"/>
        <v>843353442201yesMale436612Facebook436154383029.999.9935929.9919.9911</v>
      </c>
      <c r="AR1152">
        <f>COUNTIF(AQ$2:AQ1152,AQ1152)</f>
        <v>1</v>
      </c>
    </row>
    <row r="1153" spans="1:44" x14ac:dyDescent="0.25">
      <c r="A1153">
        <v>844</v>
      </c>
      <c r="B1153">
        <v>58</v>
      </c>
      <c r="C1153" s="4">
        <v>44221</v>
      </c>
      <c r="D1153">
        <v>6</v>
      </c>
      <c r="E1153" t="s">
        <v>33</v>
      </c>
      <c r="F1153" t="s">
        <v>44</v>
      </c>
      <c r="G1153" t="s">
        <v>55</v>
      </c>
      <c r="H1153" t="s">
        <v>57</v>
      </c>
      <c r="I1153" s="4">
        <v>44129</v>
      </c>
      <c r="J1153">
        <v>10</v>
      </c>
      <c r="K1153" t="s">
        <v>61</v>
      </c>
      <c r="L1153" s="4">
        <v>44055</v>
      </c>
      <c r="M1153" s="4">
        <v>44196</v>
      </c>
      <c r="N1153">
        <v>1</v>
      </c>
      <c r="O1153" t="s">
        <v>78</v>
      </c>
      <c r="P1153" t="s">
        <v>240</v>
      </c>
      <c r="Q1153">
        <v>1</v>
      </c>
      <c r="R1153" t="s">
        <v>402</v>
      </c>
      <c r="S1153" t="s">
        <v>964</v>
      </c>
      <c r="T1153" t="s">
        <v>1498</v>
      </c>
      <c r="U1153" t="s">
        <v>69</v>
      </c>
      <c r="V1153" t="s">
        <v>1548</v>
      </c>
      <c r="W1153">
        <v>78.989999999999995</v>
      </c>
      <c r="X1153">
        <v>14.99</v>
      </c>
      <c r="Y1153">
        <v>1</v>
      </c>
      <c r="Z1153" t="s">
        <v>469</v>
      </c>
      <c r="AA1153" t="s">
        <v>2339</v>
      </c>
      <c r="AF1153" s="4"/>
      <c r="AG1153" s="4"/>
      <c r="AH1153" t="s">
        <v>78</v>
      </c>
      <c r="AI1153" t="s">
        <v>240</v>
      </c>
      <c r="AJ1153" t="s">
        <v>402</v>
      </c>
      <c r="AK1153" t="s">
        <v>964</v>
      </c>
      <c r="AL1153" t="s">
        <v>1498</v>
      </c>
      <c r="AM1153" t="s">
        <v>69</v>
      </c>
      <c r="AN1153" t="s">
        <v>1548</v>
      </c>
      <c r="AO1153" t="s">
        <v>469</v>
      </c>
      <c r="AP1153" t="s">
        <v>2339</v>
      </c>
      <c r="AQ1153" t="str">
        <f t="shared" si="18"/>
        <v>84458442216yesMale4412910YouTube440554419678.9914.9986978.99114.9923</v>
      </c>
      <c r="AR1153">
        <f>COUNTIF(AQ$2:AQ1153,AQ1153)</f>
        <v>1</v>
      </c>
    </row>
    <row r="1154" spans="1:44" x14ac:dyDescent="0.25">
      <c r="A1154">
        <v>845</v>
      </c>
      <c r="B1154">
        <v>148</v>
      </c>
      <c r="C1154" s="4">
        <v>44221</v>
      </c>
      <c r="D1154">
        <v>10</v>
      </c>
      <c r="E1154" t="s">
        <v>42</v>
      </c>
      <c r="F1154" t="s">
        <v>53</v>
      </c>
      <c r="G1154" t="s">
        <v>55</v>
      </c>
      <c r="H1154" t="s">
        <v>58</v>
      </c>
      <c r="I1154" s="4">
        <v>43653</v>
      </c>
      <c r="J1154">
        <v>1</v>
      </c>
      <c r="K1154" t="s">
        <v>61</v>
      </c>
      <c r="L1154" s="4">
        <v>43615</v>
      </c>
      <c r="M1154" s="4">
        <v>43830</v>
      </c>
      <c r="N1154">
        <v>1</v>
      </c>
      <c r="O1154" t="s">
        <v>84</v>
      </c>
      <c r="P1154" t="s">
        <v>246</v>
      </c>
      <c r="Q1154">
        <v>1</v>
      </c>
      <c r="R1154" t="s">
        <v>687</v>
      </c>
      <c r="S1154" t="s">
        <v>1104</v>
      </c>
      <c r="T1154" t="s">
        <v>1750</v>
      </c>
      <c r="U1154" t="s">
        <v>67</v>
      </c>
      <c r="V1154" t="s">
        <v>1548</v>
      </c>
      <c r="W1154">
        <v>80.97</v>
      </c>
      <c r="X1154">
        <v>44.97</v>
      </c>
      <c r="Y1154">
        <v>1</v>
      </c>
      <c r="Z1154" t="s">
        <v>410</v>
      </c>
      <c r="AA1154" t="s">
        <v>2359</v>
      </c>
      <c r="AF1154" s="4"/>
      <c r="AG1154" s="4"/>
      <c r="AH1154" t="s">
        <v>84</v>
      </c>
      <c r="AI1154" t="s">
        <v>246</v>
      </c>
      <c r="AJ1154" t="s">
        <v>687</v>
      </c>
      <c r="AK1154" t="s">
        <v>1104</v>
      </c>
      <c r="AL1154" t="s">
        <v>1750</v>
      </c>
      <c r="AM1154" t="s">
        <v>67</v>
      </c>
      <c r="AN1154" t="s">
        <v>1548</v>
      </c>
      <c r="AO1154" t="s">
        <v>410</v>
      </c>
      <c r="AP1154" t="s">
        <v>2359</v>
      </c>
      <c r="AQ1154" t="str">
        <f t="shared" si="18"/>
        <v>8451484422110yesFemale436531YouTube436154383080.9744.97915826.99314.9920</v>
      </c>
      <c r="AR1154">
        <f>COUNTIF(AQ$2:AQ1154,AQ1154)</f>
        <v>1</v>
      </c>
    </row>
    <row r="1155" spans="1:44" x14ac:dyDescent="0.25">
      <c r="A1155">
        <v>846</v>
      </c>
      <c r="B1155">
        <v>417</v>
      </c>
      <c r="C1155" s="4">
        <v>44221</v>
      </c>
      <c r="D1155">
        <v>3</v>
      </c>
      <c r="E1155" t="s">
        <v>34</v>
      </c>
      <c r="F1155" t="s">
        <v>45</v>
      </c>
      <c r="G1155" t="s">
        <v>56</v>
      </c>
      <c r="H1155" t="s">
        <v>57</v>
      </c>
      <c r="I1155" s="4">
        <v>43917</v>
      </c>
      <c r="J1155">
        <v>7</v>
      </c>
      <c r="K1155" t="s">
        <v>61</v>
      </c>
      <c r="L1155" s="4">
        <v>43915</v>
      </c>
      <c r="M1155" s="4">
        <v>44012</v>
      </c>
      <c r="N1155">
        <v>1</v>
      </c>
      <c r="O1155" t="s">
        <v>80</v>
      </c>
      <c r="P1155" t="s">
        <v>242</v>
      </c>
      <c r="Q1155">
        <v>1</v>
      </c>
      <c r="R1155" t="s">
        <v>508</v>
      </c>
      <c r="S1155" t="s">
        <v>1071</v>
      </c>
      <c r="T1155" t="s">
        <v>1587</v>
      </c>
      <c r="U1155" t="s">
        <v>69</v>
      </c>
      <c r="V1155" t="s">
        <v>1548</v>
      </c>
      <c r="W1155">
        <v>54.99</v>
      </c>
      <c r="X1155">
        <v>14.99</v>
      </c>
      <c r="Y1155">
        <v>1</v>
      </c>
      <c r="Z1155" t="s">
        <v>79</v>
      </c>
      <c r="AA1155" t="s">
        <v>2349</v>
      </c>
      <c r="AF1155" s="4"/>
      <c r="AG1155" s="4"/>
      <c r="AH1155" t="s">
        <v>80</v>
      </c>
      <c r="AI1155" t="s">
        <v>242</v>
      </c>
      <c r="AJ1155" t="s">
        <v>508</v>
      </c>
      <c r="AK1155" t="s">
        <v>1071</v>
      </c>
      <c r="AL1155" t="s">
        <v>1587</v>
      </c>
      <c r="AM1155" t="s">
        <v>69</v>
      </c>
      <c r="AN1155" t="s">
        <v>1548</v>
      </c>
      <c r="AO1155" t="s">
        <v>79</v>
      </c>
      <c r="AP1155" t="s">
        <v>2349</v>
      </c>
      <c r="AQ1155" t="str">
        <f t="shared" si="18"/>
        <v>846417442213noMale439177YouTube439154401254.9914.99212354.99114.994</v>
      </c>
      <c r="AR1155">
        <f>COUNTIF(AQ$2:AQ1155,AQ1155)</f>
        <v>1</v>
      </c>
    </row>
    <row r="1156" spans="1:44" x14ac:dyDescent="0.25">
      <c r="A1156">
        <v>847</v>
      </c>
      <c r="B1156">
        <v>323</v>
      </c>
      <c r="C1156" s="4">
        <v>44223</v>
      </c>
      <c r="D1156">
        <v>9</v>
      </c>
      <c r="E1156" t="s">
        <v>41</v>
      </c>
      <c r="F1156" t="s">
        <v>52</v>
      </c>
      <c r="G1156" t="s">
        <v>56</v>
      </c>
      <c r="H1156" t="s">
        <v>58</v>
      </c>
      <c r="I1156" s="4">
        <v>44009</v>
      </c>
      <c r="J1156">
        <v>9</v>
      </c>
      <c r="K1156" t="s">
        <v>59</v>
      </c>
      <c r="L1156" s="4">
        <v>43952</v>
      </c>
      <c r="M1156" s="4">
        <v>44075</v>
      </c>
      <c r="N1156">
        <v>1</v>
      </c>
      <c r="O1156" t="s">
        <v>79</v>
      </c>
      <c r="P1156" t="s">
        <v>241</v>
      </c>
      <c r="Q1156">
        <v>1</v>
      </c>
      <c r="R1156" t="s">
        <v>481</v>
      </c>
      <c r="S1156" t="s">
        <v>1045</v>
      </c>
      <c r="T1156" t="s">
        <v>1573</v>
      </c>
      <c r="U1156" t="s">
        <v>69</v>
      </c>
      <c r="V1156" t="s">
        <v>1548</v>
      </c>
      <c r="W1156">
        <v>99.95</v>
      </c>
      <c r="X1156">
        <v>14.99</v>
      </c>
      <c r="Y1156">
        <v>1</v>
      </c>
      <c r="Z1156" t="s">
        <v>65</v>
      </c>
      <c r="AA1156" t="s">
        <v>2343</v>
      </c>
      <c r="AF1156" s="4"/>
      <c r="AG1156" s="4"/>
      <c r="AH1156" t="s">
        <v>79</v>
      </c>
      <c r="AI1156" t="s">
        <v>241</v>
      </c>
      <c r="AJ1156" t="s">
        <v>481</v>
      </c>
      <c r="AK1156" t="s">
        <v>1045</v>
      </c>
      <c r="AL1156" t="s">
        <v>1573</v>
      </c>
      <c r="AM1156" t="s">
        <v>69</v>
      </c>
      <c r="AN1156" t="s">
        <v>1548</v>
      </c>
      <c r="AO1156" t="s">
        <v>65</v>
      </c>
      <c r="AP1156" t="s">
        <v>2343</v>
      </c>
      <c r="AQ1156" t="str">
        <f t="shared" si="18"/>
        <v>847323442239noFemale440099Google Ads439524407599.9514.9946699.95114.9910</v>
      </c>
      <c r="AR1156">
        <f>COUNTIF(AQ$2:AQ1156,AQ1156)</f>
        <v>1</v>
      </c>
    </row>
    <row r="1157" spans="1:44" x14ac:dyDescent="0.25">
      <c r="A1157">
        <v>848</v>
      </c>
      <c r="B1157">
        <v>356</v>
      </c>
      <c r="C1157" s="4">
        <v>44223</v>
      </c>
      <c r="D1157">
        <v>4</v>
      </c>
      <c r="E1157" t="s">
        <v>40</v>
      </c>
      <c r="F1157" t="s">
        <v>51</v>
      </c>
      <c r="G1157" t="s">
        <v>56</v>
      </c>
      <c r="H1157" t="s">
        <v>58</v>
      </c>
      <c r="I1157" s="4">
        <v>43725</v>
      </c>
      <c r="J1157">
        <v>3</v>
      </c>
      <c r="K1157" t="s">
        <v>59</v>
      </c>
      <c r="L1157" s="4">
        <v>43615</v>
      </c>
      <c r="M1157" s="4">
        <v>43830</v>
      </c>
      <c r="N1157">
        <v>1</v>
      </c>
      <c r="O1157" t="s">
        <v>80</v>
      </c>
      <c r="P1157" t="s">
        <v>242</v>
      </c>
      <c r="Q1157">
        <v>1</v>
      </c>
      <c r="R1157" t="s">
        <v>548</v>
      </c>
      <c r="S1157" t="s">
        <v>1109</v>
      </c>
      <c r="T1157" t="s">
        <v>1634</v>
      </c>
      <c r="U1157" t="s">
        <v>69</v>
      </c>
      <c r="V1157" t="s">
        <v>1548</v>
      </c>
      <c r="W1157">
        <v>27.98</v>
      </c>
      <c r="X1157">
        <v>14.99</v>
      </c>
      <c r="Y1157">
        <v>1</v>
      </c>
      <c r="Z1157" t="s">
        <v>67</v>
      </c>
      <c r="AA1157" t="s">
        <v>2373</v>
      </c>
      <c r="AF1157" s="4"/>
      <c r="AG1157" s="4"/>
      <c r="AH1157" t="s">
        <v>80</v>
      </c>
      <c r="AI1157" t="s">
        <v>242</v>
      </c>
      <c r="AJ1157" t="s">
        <v>548</v>
      </c>
      <c r="AK1157" t="s">
        <v>1109</v>
      </c>
      <c r="AL1157" t="s">
        <v>1634</v>
      </c>
      <c r="AM1157" t="s">
        <v>69</v>
      </c>
      <c r="AN1157" t="s">
        <v>1548</v>
      </c>
      <c r="AO1157" t="s">
        <v>67</v>
      </c>
      <c r="AP1157" t="s">
        <v>2373</v>
      </c>
      <c r="AQ1157" t="str">
        <f t="shared" si="18"/>
        <v>848356442234noFemale437253Google Ads436154383027.9814.9923627.98114.993</v>
      </c>
      <c r="AR1157">
        <f>COUNTIF(AQ$2:AQ1157,AQ1157)</f>
        <v>1</v>
      </c>
    </row>
    <row r="1158" spans="1:44" x14ac:dyDescent="0.25">
      <c r="A1158">
        <v>849</v>
      </c>
      <c r="B1158">
        <v>447</v>
      </c>
      <c r="C1158" s="4">
        <v>44223</v>
      </c>
      <c r="D1158">
        <v>4</v>
      </c>
      <c r="E1158" t="s">
        <v>40</v>
      </c>
      <c r="F1158" t="s">
        <v>51</v>
      </c>
      <c r="G1158" t="s">
        <v>56</v>
      </c>
      <c r="H1158" t="s">
        <v>58</v>
      </c>
      <c r="I1158" s="4">
        <v>43723</v>
      </c>
      <c r="J1158">
        <v>2</v>
      </c>
      <c r="K1158" t="s">
        <v>60</v>
      </c>
      <c r="L1158" s="4">
        <v>43615</v>
      </c>
      <c r="M1158" s="4">
        <v>43830</v>
      </c>
      <c r="N1158">
        <v>2</v>
      </c>
      <c r="O1158" t="s">
        <v>197</v>
      </c>
      <c r="P1158" t="s">
        <v>359</v>
      </c>
      <c r="Q1158">
        <v>2</v>
      </c>
      <c r="R1158" t="s">
        <v>838</v>
      </c>
      <c r="S1158" t="s">
        <v>1375</v>
      </c>
      <c r="T1158" t="s">
        <v>1891</v>
      </c>
      <c r="U1158" t="s">
        <v>2021</v>
      </c>
      <c r="V1158" t="s">
        <v>2068</v>
      </c>
      <c r="W1158">
        <v>697.86</v>
      </c>
      <c r="X1158">
        <v>69.94</v>
      </c>
      <c r="Y1158">
        <v>2</v>
      </c>
      <c r="Z1158" t="s">
        <v>2272</v>
      </c>
      <c r="AA1158" t="s">
        <v>2572</v>
      </c>
      <c r="AF1158" s="4"/>
      <c r="AG1158" s="4"/>
      <c r="AH1158" t="s">
        <v>90</v>
      </c>
      <c r="AI1158" t="s">
        <v>252</v>
      </c>
      <c r="AJ1158" t="s">
        <v>69</v>
      </c>
      <c r="AK1158" t="s">
        <v>1015</v>
      </c>
      <c r="AL1158" t="s">
        <v>1545</v>
      </c>
      <c r="AM1158" t="s">
        <v>80</v>
      </c>
      <c r="AN1158" t="s">
        <v>1562</v>
      </c>
      <c r="AO1158" t="s">
        <v>645</v>
      </c>
      <c r="AP1158" t="s">
        <v>2347</v>
      </c>
      <c r="AQ1158" t="str">
        <f t="shared" si="18"/>
        <v>849447442234noFemale437232Facebook4361543830697.8669.946194.9929.9913</v>
      </c>
      <c r="AR1158">
        <f>COUNTIF(AQ$2:AQ1158,AQ1158)</f>
        <v>1</v>
      </c>
    </row>
    <row r="1159" spans="1:44" x14ac:dyDescent="0.25">
      <c r="A1159">
        <v>849</v>
      </c>
      <c r="B1159">
        <v>447</v>
      </c>
      <c r="C1159" s="4">
        <v>44223</v>
      </c>
      <c r="D1159">
        <v>4</v>
      </c>
      <c r="E1159" t="s">
        <v>40</v>
      </c>
      <c r="F1159" t="s">
        <v>51</v>
      </c>
      <c r="G1159" t="s">
        <v>56</v>
      </c>
      <c r="H1159" t="s">
        <v>58</v>
      </c>
      <c r="I1159" s="4">
        <v>43723</v>
      </c>
      <c r="J1159">
        <v>2</v>
      </c>
      <c r="K1159" t="s">
        <v>60</v>
      </c>
      <c r="L1159" s="4">
        <v>43615</v>
      </c>
      <c r="M1159" s="4">
        <v>43830</v>
      </c>
      <c r="N1159">
        <v>2</v>
      </c>
      <c r="O1159" t="s">
        <v>197</v>
      </c>
      <c r="P1159" t="s">
        <v>359</v>
      </c>
      <c r="Q1159">
        <v>2</v>
      </c>
      <c r="R1159" t="s">
        <v>838</v>
      </c>
      <c r="S1159" t="s">
        <v>1375</v>
      </c>
      <c r="T1159" t="s">
        <v>1891</v>
      </c>
      <c r="U1159" t="s">
        <v>2021</v>
      </c>
      <c r="V1159" t="s">
        <v>2068</v>
      </c>
      <c r="W1159">
        <v>697.86</v>
      </c>
      <c r="X1159">
        <v>69.94</v>
      </c>
      <c r="Y1159">
        <v>2</v>
      </c>
      <c r="Z1159" t="s">
        <v>2272</v>
      </c>
      <c r="AA1159" t="s">
        <v>2572</v>
      </c>
      <c r="AF1159" s="4"/>
      <c r="AG1159" s="4"/>
      <c r="AH1159" t="s">
        <v>80</v>
      </c>
      <c r="AI1159" t="s">
        <v>242</v>
      </c>
      <c r="AJ1159" t="s">
        <v>691</v>
      </c>
      <c r="AK1159" t="s">
        <v>1232</v>
      </c>
      <c r="AL1159" t="s">
        <v>1754</v>
      </c>
      <c r="AM1159" t="s">
        <v>69</v>
      </c>
      <c r="AN1159" t="s">
        <v>1548</v>
      </c>
      <c r="AO1159" t="s">
        <v>67</v>
      </c>
      <c r="AP1159" t="s">
        <v>2373</v>
      </c>
      <c r="AQ1159" t="str">
        <f t="shared" si="18"/>
        <v>849447442234noFemale437232Facebook4361543830697.8669.94243158.95114.993</v>
      </c>
      <c r="AR1159">
        <f>COUNTIF(AQ$2:AQ1159,AQ1159)</f>
        <v>1</v>
      </c>
    </row>
    <row r="1160" spans="1:44" x14ac:dyDescent="0.25">
      <c r="A1160">
        <v>850</v>
      </c>
      <c r="B1160">
        <v>19</v>
      </c>
      <c r="C1160" s="4">
        <v>44225</v>
      </c>
      <c r="D1160">
        <v>4</v>
      </c>
      <c r="E1160" t="s">
        <v>40</v>
      </c>
      <c r="F1160" t="s">
        <v>51</v>
      </c>
      <c r="G1160" t="s">
        <v>55</v>
      </c>
      <c r="H1160" t="s">
        <v>58</v>
      </c>
      <c r="I1160" s="4">
        <v>43739</v>
      </c>
      <c r="J1160">
        <v>3</v>
      </c>
      <c r="K1160" t="s">
        <v>59</v>
      </c>
      <c r="L1160" s="4">
        <v>43615</v>
      </c>
      <c r="M1160" s="4">
        <v>43830</v>
      </c>
      <c r="N1160">
        <v>1</v>
      </c>
      <c r="O1160" t="s">
        <v>84</v>
      </c>
      <c r="P1160" t="s">
        <v>246</v>
      </c>
      <c r="Q1160">
        <v>1</v>
      </c>
      <c r="R1160" t="s">
        <v>438</v>
      </c>
      <c r="S1160" t="s">
        <v>1000</v>
      </c>
      <c r="T1160" t="s">
        <v>1532</v>
      </c>
      <c r="U1160" t="s">
        <v>69</v>
      </c>
      <c r="V1160" t="s">
        <v>1548</v>
      </c>
      <c r="W1160">
        <v>133.99</v>
      </c>
      <c r="X1160">
        <v>14.99</v>
      </c>
      <c r="Y1160">
        <v>1</v>
      </c>
      <c r="Z1160" t="s">
        <v>645</v>
      </c>
      <c r="AA1160" t="s">
        <v>2347</v>
      </c>
      <c r="AF1160" s="4"/>
      <c r="AG1160" s="4"/>
      <c r="AH1160" t="s">
        <v>84</v>
      </c>
      <c r="AI1160" t="s">
        <v>246</v>
      </c>
      <c r="AJ1160" t="s">
        <v>438</v>
      </c>
      <c r="AK1160" t="s">
        <v>1000</v>
      </c>
      <c r="AL1160" t="s">
        <v>1532</v>
      </c>
      <c r="AM1160" t="s">
        <v>69</v>
      </c>
      <c r="AN1160" t="s">
        <v>1548</v>
      </c>
      <c r="AO1160" t="s">
        <v>645</v>
      </c>
      <c r="AP1160" t="s">
        <v>2347</v>
      </c>
      <c r="AQ1160" t="str">
        <f t="shared" ref="AQ1160:AQ1217" si="19">CONCATENATE($A1160,$B1160,$C1160,$D1160,$G1160,$H1160,$I1160,$J1160,$K1160,$L1160,$M1160,$W1160,$X1160,$AB1160,$AC1160,$AD1160,$AE1160,$AF1160,$AG1160,$AH1160,$AJ1160,$AL1160,$AM1160,$AN1160,$AO1160)</f>
        <v>85019442254yesFemale437393Google Ads4361543830133.9914.99981133.99114.9913</v>
      </c>
      <c r="AR1160">
        <f>COUNTIF(AQ$2:AQ1160,AQ1160)</f>
        <v>1</v>
      </c>
    </row>
    <row r="1161" spans="1:44" x14ac:dyDescent="0.25">
      <c r="A1161">
        <v>851</v>
      </c>
      <c r="B1161">
        <v>201</v>
      </c>
      <c r="C1161" s="4">
        <v>44226</v>
      </c>
      <c r="D1161">
        <v>7</v>
      </c>
      <c r="E1161" t="s">
        <v>35</v>
      </c>
      <c r="F1161" t="s">
        <v>46</v>
      </c>
      <c r="G1161" t="s">
        <v>55</v>
      </c>
      <c r="H1161" t="s">
        <v>58</v>
      </c>
      <c r="I1161" s="4">
        <v>43728</v>
      </c>
      <c r="J1161">
        <v>1</v>
      </c>
      <c r="K1161" t="s">
        <v>61</v>
      </c>
      <c r="L1161" s="4">
        <v>43615</v>
      </c>
      <c r="M1161" s="4">
        <v>43830</v>
      </c>
      <c r="N1161">
        <v>2</v>
      </c>
      <c r="O1161" t="s">
        <v>198</v>
      </c>
      <c r="P1161" t="s">
        <v>360</v>
      </c>
      <c r="Q1161">
        <v>2</v>
      </c>
      <c r="R1161" t="s">
        <v>839</v>
      </c>
      <c r="S1161" t="s">
        <v>1376</v>
      </c>
      <c r="T1161" t="s">
        <v>1892</v>
      </c>
      <c r="U1161" t="s">
        <v>2022</v>
      </c>
      <c r="V1161" t="s">
        <v>2069</v>
      </c>
      <c r="W1161">
        <v>169.94</v>
      </c>
      <c r="X1161">
        <v>139.94</v>
      </c>
      <c r="Y1161">
        <v>2</v>
      </c>
      <c r="Z1161" t="s">
        <v>2273</v>
      </c>
      <c r="AA1161" t="s">
        <v>2573</v>
      </c>
      <c r="AF1161" s="4"/>
      <c r="AG1161" s="4"/>
      <c r="AH1161" t="s">
        <v>70</v>
      </c>
      <c r="AI1161" t="s">
        <v>232</v>
      </c>
      <c r="AJ1161" t="s">
        <v>394</v>
      </c>
      <c r="AK1161" t="s">
        <v>956</v>
      </c>
      <c r="AL1161" t="s">
        <v>1490</v>
      </c>
      <c r="AM1161" t="s">
        <v>69</v>
      </c>
      <c r="AN1161" t="s">
        <v>1517</v>
      </c>
      <c r="AO1161" t="s">
        <v>432</v>
      </c>
      <c r="AP1161" t="s">
        <v>2331</v>
      </c>
      <c r="AQ1161" t="str">
        <f t="shared" si="19"/>
        <v>851201442267yesFemale437281YouTube4361543830169.94139.945318.99119.9921</v>
      </c>
      <c r="AR1161">
        <f>COUNTIF(AQ$2:AQ1161,AQ1161)</f>
        <v>1</v>
      </c>
    </row>
    <row r="1162" spans="1:44" x14ac:dyDescent="0.25">
      <c r="A1162">
        <v>851</v>
      </c>
      <c r="B1162">
        <v>201</v>
      </c>
      <c r="C1162" s="4">
        <v>44226</v>
      </c>
      <c r="D1162">
        <v>7</v>
      </c>
      <c r="E1162" t="s">
        <v>35</v>
      </c>
      <c r="F1162" t="s">
        <v>46</v>
      </c>
      <c r="G1162" t="s">
        <v>55</v>
      </c>
      <c r="H1162" t="s">
        <v>58</v>
      </c>
      <c r="I1162" s="4">
        <v>43728</v>
      </c>
      <c r="J1162">
        <v>1</v>
      </c>
      <c r="K1162" t="s">
        <v>61</v>
      </c>
      <c r="L1162" s="4">
        <v>43615</v>
      </c>
      <c r="M1162" s="4">
        <v>43830</v>
      </c>
      <c r="N1162">
        <v>2</v>
      </c>
      <c r="O1162" t="s">
        <v>198</v>
      </c>
      <c r="P1162" t="s">
        <v>360</v>
      </c>
      <c r="Q1162">
        <v>2</v>
      </c>
      <c r="R1162" t="s">
        <v>839</v>
      </c>
      <c r="S1162" t="s">
        <v>1376</v>
      </c>
      <c r="T1162" t="s">
        <v>1892</v>
      </c>
      <c r="U1162" t="s">
        <v>2022</v>
      </c>
      <c r="V1162" t="s">
        <v>2069</v>
      </c>
      <c r="W1162">
        <v>169.94</v>
      </c>
      <c r="X1162">
        <v>139.94</v>
      </c>
      <c r="Y1162">
        <v>2</v>
      </c>
      <c r="Z1162" t="s">
        <v>2273</v>
      </c>
      <c r="AA1162" t="s">
        <v>2573</v>
      </c>
      <c r="AF1162" s="4"/>
      <c r="AG1162" s="4"/>
      <c r="AH1162" t="s">
        <v>86</v>
      </c>
      <c r="AI1162" t="s">
        <v>248</v>
      </c>
      <c r="AJ1162" t="s">
        <v>872</v>
      </c>
      <c r="AK1162" t="s">
        <v>1409</v>
      </c>
      <c r="AL1162" t="s">
        <v>1924</v>
      </c>
      <c r="AM1162" t="s">
        <v>80</v>
      </c>
      <c r="AN1162" t="s">
        <v>1577</v>
      </c>
      <c r="AO1162" t="s">
        <v>530</v>
      </c>
      <c r="AP1162" t="s">
        <v>2367</v>
      </c>
      <c r="AQ1162" t="str">
        <f t="shared" si="19"/>
        <v>851201442267yesFemale437281YouTube4361543830169.94139.9471937.99224.9916</v>
      </c>
      <c r="AR1162">
        <f>COUNTIF(AQ$2:AQ1162,AQ1162)</f>
        <v>1</v>
      </c>
    </row>
    <row r="1163" spans="1:44" x14ac:dyDescent="0.25">
      <c r="A1163">
        <v>852</v>
      </c>
      <c r="B1163">
        <v>391</v>
      </c>
      <c r="C1163" s="4">
        <v>44226</v>
      </c>
      <c r="D1163">
        <v>4</v>
      </c>
      <c r="E1163" t="s">
        <v>40</v>
      </c>
      <c r="F1163" t="s">
        <v>51</v>
      </c>
      <c r="G1163" t="s">
        <v>55</v>
      </c>
      <c r="H1163" t="s">
        <v>58</v>
      </c>
      <c r="I1163" s="4">
        <v>43689</v>
      </c>
      <c r="J1163">
        <v>2</v>
      </c>
      <c r="K1163" t="s">
        <v>60</v>
      </c>
      <c r="L1163" s="4">
        <v>43615</v>
      </c>
      <c r="M1163" s="4">
        <v>43830</v>
      </c>
      <c r="N1163">
        <v>2</v>
      </c>
      <c r="O1163" t="s">
        <v>128</v>
      </c>
      <c r="P1163" t="s">
        <v>290</v>
      </c>
      <c r="Q1163">
        <v>2</v>
      </c>
      <c r="R1163" t="s">
        <v>840</v>
      </c>
      <c r="S1163" t="s">
        <v>1377</v>
      </c>
      <c r="T1163" t="s">
        <v>1893</v>
      </c>
      <c r="U1163" t="s">
        <v>71</v>
      </c>
      <c r="V1163" t="s">
        <v>2039</v>
      </c>
      <c r="W1163">
        <v>98.69</v>
      </c>
      <c r="X1163">
        <v>24.98</v>
      </c>
      <c r="Y1163">
        <v>2</v>
      </c>
      <c r="Z1163" t="s">
        <v>2274</v>
      </c>
      <c r="AA1163" t="s">
        <v>2574</v>
      </c>
      <c r="AF1163" s="4"/>
      <c r="AG1163" s="4"/>
      <c r="AH1163" t="s">
        <v>90</v>
      </c>
      <c r="AI1163" t="s">
        <v>252</v>
      </c>
      <c r="AJ1163" t="s">
        <v>907</v>
      </c>
      <c r="AK1163" t="s">
        <v>1443</v>
      </c>
      <c r="AL1163" t="s">
        <v>1956</v>
      </c>
      <c r="AM1163" t="s">
        <v>69</v>
      </c>
      <c r="AN1163" t="s">
        <v>1562</v>
      </c>
      <c r="AO1163" t="s">
        <v>645</v>
      </c>
      <c r="AP1163" t="s">
        <v>2347</v>
      </c>
      <c r="AQ1163" t="str">
        <f t="shared" si="19"/>
        <v>852391442264yesFemale436892Facebook436154383098.6924.9867777.519.9913</v>
      </c>
      <c r="AR1163">
        <f>COUNTIF(AQ$2:AQ1163,AQ1163)</f>
        <v>1</v>
      </c>
    </row>
    <row r="1164" spans="1:44" x14ac:dyDescent="0.25">
      <c r="A1164">
        <v>852</v>
      </c>
      <c r="B1164">
        <v>391</v>
      </c>
      <c r="C1164" s="4">
        <v>44226</v>
      </c>
      <c r="D1164">
        <v>4</v>
      </c>
      <c r="E1164" t="s">
        <v>40</v>
      </c>
      <c r="F1164" t="s">
        <v>51</v>
      </c>
      <c r="G1164" t="s">
        <v>55</v>
      </c>
      <c r="H1164" t="s">
        <v>58</v>
      </c>
      <c r="I1164" s="4">
        <v>43689</v>
      </c>
      <c r="J1164">
        <v>2</v>
      </c>
      <c r="K1164" t="s">
        <v>60</v>
      </c>
      <c r="L1164" s="4">
        <v>43615</v>
      </c>
      <c r="M1164" s="4">
        <v>43830</v>
      </c>
      <c r="N1164">
        <v>2</v>
      </c>
      <c r="O1164" t="s">
        <v>128</v>
      </c>
      <c r="P1164" t="s">
        <v>290</v>
      </c>
      <c r="Q1164">
        <v>2</v>
      </c>
      <c r="R1164" t="s">
        <v>840</v>
      </c>
      <c r="S1164" t="s">
        <v>1377</v>
      </c>
      <c r="T1164" t="s">
        <v>1893</v>
      </c>
      <c r="U1164" t="s">
        <v>71</v>
      </c>
      <c r="V1164" t="s">
        <v>2039</v>
      </c>
      <c r="W1164">
        <v>98.69</v>
      </c>
      <c r="X1164">
        <v>24.98</v>
      </c>
      <c r="Y1164">
        <v>2</v>
      </c>
      <c r="Z1164" t="s">
        <v>2274</v>
      </c>
      <c r="AA1164" t="s">
        <v>2574</v>
      </c>
      <c r="AF1164" s="4"/>
      <c r="AG1164" s="4"/>
      <c r="AH1164" t="s">
        <v>80</v>
      </c>
      <c r="AI1164" t="s">
        <v>242</v>
      </c>
      <c r="AJ1164" t="s">
        <v>404</v>
      </c>
      <c r="AK1164" t="s">
        <v>966</v>
      </c>
      <c r="AL1164" t="s">
        <v>1499</v>
      </c>
      <c r="AM1164" t="s">
        <v>69</v>
      </c>
      <c r="AN1164" t="s">
        <v>1548</v>
      </c>
      <c r="AO1164" t="s">
        <v>70</v>
      </c>
      <c r="AP1164" t="s">
        <v>2341</v>
      </c>
      <c r="AQ1164" t="str">
        <f t="shared" si="19"/>
        <v>852391442264yesFemale436892Facebook436154383098.6924.9827121.19114.995</v>
      </c>
      <c r="AR1164">
        <f>COUNTIF(AQ$2:AQ1164,AQ1164)</f>
        <v>1</v>
      </c>
    </row>
    <row r="1165" spans="1:44" x14ac:dyDescent="0.25">
      <c r="A1165">
        <v>853</v>
      </c>
      <c r="B1165">
        <v>408</v>
      </c>
      <c r="C1165" s="4">
        <v>44226</v>
      </c>
      <c r="D1165">
        <v>9</v>
      </c>
      <c r="E1165" t="s">
        <v>41</v>
      </c>
      <c r="F1165" t="s">
        <v>52</v>
      </c>
      <c r="G1165" t="s">
        <v>55</v>
      </c>
      <c r="H1165" t="s">
        <v>57</v>
      </c>
      <c r="I1165" s="4">
        <v>43674</v>
      </c>
      <c r="J1165">
        <v>3</v>
      </c>
      <c r="K1165" t="s">
        <v>59</v>
      </c>
      <c r="L1165" s="4">
        <v>43615</v>
      </c>
      <c r="M1165" s="4">
        <v>43830</v>
      </c>
      <c r="N1165">
        <v>1</v>
      </c>
      <c r="O1165" t="s">
        <v>80</v>
      </c>
      <c r="P1165" t="s">
        <v>242</v>
      </c>
      <c r="Q1165">
        <v>1</v>
      </c>
      <c r="R1165" t="s">
        <v>811</v>
      </c>
      <c r="S1165" t="s">
        <v>1193</v>
      </c>
      <c r="T1165" t="s">
        <v>1526</v>
      </c>
      <c r="U1165" t="s">
        <v>80</v>
      </c>
      <c r="V1165" t="s">
        <v>1548</v>
      </c>
      <c r="W1165">
        <v>69.98</v>
      </c>
      <c r="X1165">
        <v>29.98</v>
      </c>
      <c r="Y1165">
        <v>1</v>
      </c>
      <c r="Z1165" t="s">
        <v>79</v>
      </c>
      <c r="AA1165" t="s">
        <v>2349</v>
      </c>
      <c r="AF1165" s="4"/>
      <c r="AG1165" s="4"/>
      <c r="AH1165" t="s">
        <v>80</v>
      </c>
      <c r="AI1165" t="s">
        <v>242</v>
      </c>
      <c r="AJ1165" t="s">
        <v>811</v>
      </c>
      <c r="AK1165" t="s">
        <v>1193</v>
      </c>
      <c r="AL1165" t="s">
        <v>1526</v>
      </c>
      <c r="AM1165" t="s">
        <v>80</v>
      </c>
      <c r="AN1165" t="s">
        <v>1548</v>
      </c>
      <c r="AO1165" t="s">
        <v>79</v>
      </c>
      <c r="AP1165" t="s">
        <v>2349</v>
      </c>
      <c r="AQ1165" t="str">
        <f t="shared" si="19"/>
        <v>853408442269yesMale436743Google Ads436154383069.9829.9825334.99214.994</v>
      </c>
      <c r="AR1165">
        <f>COUNTIF(AQ$2:AQ1165,AQ1165)</f>
        <v>1</v>
      </c>
    </row>
    <row r="1166" spans="1:44" x14ac:dyDescent="0.25">
      <c r="A1166">
        <v>854</v>
      </c>
      <c r="B1166">
        <v>249</v>
      </c>
      <c r="C1166" s="4">
        <v>44227</v>
      </c>
      <c r="D1166">
        <v>1</v>
      </c>
      <c r="E1166" t="s">
        <v>39</v>
      </c>
      <c r="F1166" t="s">
        <v>50</v>
      </c>
      <c r="G1166" t="s">
        <v>55</v>
      </c>
      <c r="H1166" t="s">
        <v>57</v>
      </c>
      <c r="I1166" s="4">
        <v>43653</v>
      </c>
      <c r="J1166">
        <v>1</v>
      </c>
      <c r="K1166" t="s">
        <v>61</v>
      </c>
      <c r="L1166" s="4">
        <v>43615</v>
      </c>
      <c r="M1166" s="4">
        <v>43830</v>
      </c>
      <c r="N1166">
        <v>2</v>
      </c>
      <c r="O1166" t="s">
        <v>199</v>
      </c>
      <c r="P1166" t="s">
        <v>361</v>
      </c>
      <c r="Q1166">
        <v>2</v>
      </c>
      <c r="R1166" t="s">
        <v>841</v>
      </c>
      <c r="S1166" t="s">
        <v>1378</v>
      </c>
      <c r="T1166" t="s">
        <v>1894</v>
      </c>
      <c r="U1166" t="s">
        <v>207</v>
      </c>
      <c r="V1166" t="s">
        <v>2070</v>
      </c>
      <c r="W1166">
        <v>287.95999999999998</v>
      </c>
      <c r="X1166">
        <v>69.959999999999994</v>
      </c>
      <c r="Y1166">
        <v>2</v>
      </c>
      <c r="Z1166" t="s">
        <v>2275</v>
      </c>
      <c r="AA1166" t="s">
        <v>2575</v>
      </c>
      <c r="AF1166" s="4"/>
      <c r="AG1166" s="4"/>
      <c r="AH1166" t="s">
        <v>70</v>
      </c>
      <c r="AI1166" t="s">
        <v>232</v>
      </c>
      <c r="AJ1166" t="s">
        <v>719</v>
      </c>
      <c r="AK1166" t="s">
        <v>1261</v>
      </c>
      <c r="AL1166" t="s">
        <v>1779</v>
      </c>
      <c r="AM1166" t="s">
        <v>69</v>
      </c>
      <c r="AN1166" t="s">
        <v>1548</v>
      </c>
      <c r="AO1166" t="s">
        <v>432</v>
      </c>
      <c r="AP1166" t="s">
        <v>2331</v>
      </c>
      <c r="AQ1166" t="str">
        <f t="shared" si="19"/>
        <v>854249442271yesMale436531YouTube4361543830287.9669.96516295.99114.9921</v>
      </c>
      <c r="AR1166">
        <f>COUNTIF(AQ$2:AQ1166,AQ1166)</f>
        <v>1</v>
      </c>
    </row>
    <row r="1167" spans="1:44" x14ac:dyDescent="0.25">
      <c r="A1167">
        <v>854</v>
      </c>
      <c r="B1167">
        <v>249</v>
      </c>
      <c r="C1167" s="4">
        <v>44227</v>
      </c>
      <c r="D1167">
        <v>1</v>
      </c>
      <c r="E1167" t="s">
        <v>39</v>
      </c>
      <c r="F1167" t="s">
        <v>50</v>
      </c>
      <c r="G1167" t="s">
        <v>55</v>
      </c>
      <c r="H1167" t="s">
        <v>57</v>
      </c>
      <c r="I1167" s="4">
        <v>43653</v>
      </c>
      <c r="J1167">
        <v>1</v>
      </c>
      <c r="K1167" t="s">
        <v>61</v>
      </c>
      <c r="L1167" s="4">
        <v>43615</v>
      </c>
      <c r="M1167" s="4">
        <v>43830</v>
      </c>
      <c r="N1167">
        <v>2</v>
      </c>
      <c r="O1167" t="s">
        <v>199</v>
      </c>
      <c r="P1167" t="s">
        <v>361</v>
      </c>
      <c r="Q1167">
        <v>2</v>
      </c>
      <c r="R1167" t="s">
        <v>841</v>
      </c>
      <c r="S1167" t="s">
        <v>1378</v>
      </c>
      <c r="T1167" t="s">
        <v>1894</v>
      </c>
      <c r="U1167" t="s">
        <v>207</v>
      </c>
      <c r="V1167" t="s">
        <v>2070</v>
      </c>
      <c r="W1167">
        <v>287.95999999999998</v>
      </c>
      <c r="X1167">
        <v>69.959999999999994</v>
      </c>
      <c r="Y1167">
        <v>2</v>
      </c>
      <c r="Z1167" t="s">
        <v>2275</v>
      </c>
      <c r="AA1167" t="s">
        <v>2575</v>
      </c>
      <c r="AF1167" s="4"/>
      <c r="AG1167" s="4"/>
      <c r="AH1167" t="s">
        <v>69</v>
      </c>
      <c r="AI1167" t="s">
        <v>231</v>
      </c>
      <c r="AJ1167" t="s">
        <v>720</v>
      </c>
      <c r="AK1167" t="s">
        <v>1262</v>
      </c>
      <c r="AL1167" t="s">
        <v>1780</v>
      </c>
      <c r="AM1167" t="s">
        <v>69</v>
      </c>
      <c r="AN1167" t="s">
        <v>1517</v>
      </c>
      <c r="AO1167" t="s">
        <v>67</v>
      </c>
      <c r="AP1167" t="s">
        <v>2373</v>
      </c>
      <c r="AQ1167" t="str">
        <f t="shared" si="19"/>
        <v>854249442271yesMale436531YouTube4361543830287.9669.96115947.99119.993</v>
      </c>
      <c r="AR1167">
        <f>COUNTIF(AQ$2:AQ1167,AQ1167)</f>
        <v>1</v>
      </c>
    </row>
    <row r="1168" spans="1:44" x14ac:dyDescent="0.25">
      <c r="A1168">
        <v>855</v>
      </c>
      <c r="B1168">
        <v>160</v>
      </c>
      <c r="C1168" s="4">
        <v>44228</v>
      </c>
      <c r="D1168">
        <v>1</v>
      </c>
      <c r="E1168" t="s">
        <v>39</v>
      </c>
      <c r="F1168" t="s">
        <v>50</v>
      </c>
      <c r="G1168" t="s">
        <v>56</v>
      </c>
      <c r="H1168" t="s">
        <v>58</v>
      </c>
      <c r="I1168" s="4">
        <v>43834</v>
      </c>
      <c r="J1168">
        <v>15</v>
      </c>
      <c r="K1168" t="s">
        <v>62</v>
      </c>
      <c r="L1168" s="4">
        <v>43615</v>
      </c>
      <c r="M1168" s="4">
        <v>44413</v>
      </c>
      <c r="N1168">
        <v>1</v>
      </c>
      <c r="O1168" t="s">
        <v>79</v>
      </c>
      <c r="P1168" t="s">
        <v>241</v>
      </c>
      <c r="Q1168">
        <v>1</v>
      </c>
      <c r="R1168" t="s">
        <v>530</v>
      </c>
      <c r="S1168" t="s">
        <v>1092</v>
      </c>
      <c r="T1168" t="s">
        <v>1619</v>
      </c>
      <c r="U1168" t="s">
        <v>80</v>
      </c>
      <c r="V1168" t="s">
        <v>1562</v>
      </c>
      <c r="W1168">
        <v>125.98</v>
      </c>
      <c r="X1168">
        <v>19.98</v>
      </c>
      <c r="Y1168">
        <v>1</v>
      </c>
      <c r="Z1168" t="s">
        <v>65</v>
      </c>
      <c r="AA1168" t="s">
        <v>2343</v>
      </c>
      <c r="AF1168" s="4"/>
      <c r="AG1168" s="4"/>
      <c r="AH1168" t="s">
        <v>79</v>
      </c>
      <c r="AI1168" t="s">
        <v>241</v>
      </c>
      <c r="AJ1168" t="s">
        <v>530</v>
      </c>
      <c r="AK1168" t="s">
        <v>1092</v>
      </c>
      <c r="AL1168" t="s">
        <v>1619</v>
      </c>
      <c r="AM1168" t="s">
        <v>80</v>
      </c>
      <c r="AN1168" t="s">
        <v>1562</v>
      </c>
      <c r="AO1168" t="s">
        <v>65</v>
      </c>
      <c r="AP1168" t="s">
        <v>2343</v>
      </c>
      <c r="AQ1168" t="str">
        <f t="shared" si="19"/>
        <v>855160442281noFemale4383415Organic4361544413125.9819.9841662.9929.9910</v>
      </c>
      <c r="AR1168">
        <f>COUNTIF(AQ$2:AQ1168,AQ1168)</f>
        <v>1</v>
      </c>
    </row>
    <row r="1169" spans="1:44" x14ac:dyDescent="0.25">
      <c r="A1169">
        <v>856</v>
      </c>
      <c r="B1169">
        <v>346</v>
      </c>
      <c r="C1169" s="4">
        <v>44228</v>
      </c>
      <c r="D1169">
        <v>2</v>
      </c>
      <c r="E1169" t="s">
        <v>38</v>
      </c>
      <c r="F1169" t="s">
        <v>49</v>
      </c>
      <c r="G1169" t="s">
        <v>55</v>
      </c>
      <c r="H1169" t="s">
        <v>58</v>
      </c>
      <c r="I1169" s="4">
        <v>43682</v>
      </c>
      <c r="J1169">
        <v>2</v>
      </c>
      <c r="K1169" t="s">
        <v>60</v>
      </c>
      <c r="L1169" s="4">
        <v>43615</v>
      </c>
      <c r="M1169" s="4">
        <v>43830</v>
      </c>
      <c r="N1169">
        <v>2</v>
      </c>
      <c r="O1169" t="s">
        <v>200</v>
      </c>
      <c r="P1169" t="s">
        <v>362</v>
      </c>
      <c r="Q1169">
        <v>3</v>
      </c>
      <c r="R1169" t="s">
        <v>842</v>
      </c>
      <c r="S1169" t="s">
        <v>1379</v>
      </c>
      <c r="T1169" t="s">
        <v>1895</v>
      </c>
      <c r="U1169" t="s">
        <v>154</v>
      </c>
      <c r="V1169" t="s">
        <v>2071</v>
      </c>
      <c r="W1169">
        <v>543.94000000000005</v>
      </c>
      <c r="X1169">
        <v>69.94</v>
      </c>
      <c r="Y1169">
        <v>2</v>
      </c>
      <c r="Z1169" t="s">
        <v>2276</v>
      </c>
      <c r="AA1169" t="s">
        <v>2576</v>
      </c>
      <c r="AF1169" s="4"/>
      <c r="AG1169" s="4"/>
      <c r="AH1169" t="s">
        <v>90</v>
      </c>
      <c r="AI1169" t="s">
        <v>252</v>
      </c>
      <c r="AJ1169" t="s">
        <v>70</v>
      </c>
      <c r="AK1169" t="s">
        <v>1040</v>
      </c>
      <c r="AL1169" t="s">
        <v>1568</v>
      </c>
      <c r="AM1169" t="s">
        <v>80</v>
      </c>
      <c r="AN1169" t="s">
        <v>1562</v>
      </c>
      <c r="AO1169" t="s">
        <v>645</v>
      </c>
      <c r="AP1169" t="s">
        <v>2347</v>
      </c>
      <c r="AQ1169" t="str">
        <f t="shared" si="19"/>
        <v>856346442282yesFemale436822Facebook4361543830543.9469.9465198.9929.9913</v>
      </c>
      <c r="AR1169">
        <f>COUNTIF(AQ$2:AQ1169,AQ1169)</f>
        <v>1</v>
      </c>
    </row>
    <row r="1170" spans="1:44" x14ac:dyDescent="0.25">
      <c r="A1170">
        <v>856</v>
      </c>
      <c r="B1170">
        <v>346</v>
      </c>
      <c r="C1170" s="4">
        <v>44228</v>
      </c>
      <c r="D1170">
        <v>2</v>
      </c>
      <c r="E1170" t="s">
        <v>38</v>
      </c>
      <c r="F1170" t="s">
        <v>49</v>
      </c>
      <c r="G1170" t="s">
        <v>55</v>
      </c>
      <c r="H1170" t="s">
        <v>58</v>
      </c>
      <c r="I1170" s="4">
        <v>43682</v>
      </c>
      <c r="J1170">
        <v>2</v>
      </c>
      <c r="K1170" t="s">
        <v>60</v>
      </c>
      <c r="L1170" s="4">
        <v>43615</v>
      </c>
      <c r="M1170" s="4">
        <v>43830</v>
      </c>
      <c r="N1170">
        <v>2</v>
      </c>
      <c r="O1170" t="s">
        <v>200</v>
      </c>
      <c r="P1170" t="s">
        <v>362</v>
      </c>
      <c r="Q1170">
        <v>3</v>
      </c>
      <c r="R1170" t="s">
        <v>842</v>
      </c>
      <c r="S1170" t="s">
        <v>1379</v>
      </c>
      <c r="T1170" t="s">
        <v>1895</v>
      </c>
      <c r="U1170" t="s">
        <v>154</v>
      </c>
      <c r="V1170" t="s">
        <v>2071</v>
      </c>
      <c r="W1170">
        <v>543.94000000000005</v>
      </c>
      <c r="X1170">
        <v>69.94</v>
      </c>
      <c r="Y1170">
        <v>2</v>
      </c>
      <c r="Z1170" t="s">
        <v>2276</v>
      </c>
      <c r="AA1170" t="s">
        <v>2576</v>
      </c>
      <c r="AF1170" s="4"/>
      <c r="AG1170" s="4"/>
      <c r="AH1170" t="s">
        <v>79</v>
      </c>
      <c r="AI1170" t="s">
        <v>241</v>
      </c>
      <c r="AJ1170" t="s">
        <v>530</v>
      </c>
      <c r="AK1170" t="s">
        <v>1092</v>
      </c>
      <c r="AL1170" t="s">
        <v>1619</v>
      </c>
      <c r="AM1170" t="s">
        <v>80</v>
      </c>
      <c r="AN1170" t="s">
        <v>1548</v>
      </c>
      <c r="AO1170" t="s">
        <v>65</v>
      </c>
      <c r="AP1170" t="s">
        <v>2343</v>
      </c>
      <c r="AQ1170" t="str">
        <f t="shared" si="19"/>
        <v>856346442282yesFemale436822Facebook4361543830543.9469.9441662.99214.9910</v>
      </c>
      <c r="AR1170">
        <f>COUNTIF(AQ$2:AQ1170,AQ1170)</f>
        <v>1</v>
      </c>
    </row>
    <row r="1171" spans="1:44" x14ac:dyDescent="0.25">
      <c r="A1171">
        <v>856</v>
      </c>
      <c r="B1171">
        <v>346</v>
      </c>
      <c r="C1171" s="4">
        <v>44228</v>
      </c>
      <c r="D1171">
        <v>2</v>
      </c>
      <c r="E1171" t="s">
        <v>38</v>
      </c>
      <c r="F1171" t="s">
        <v>49</v>
      </c>
      <c r="G1171" t="s">
        <v>55</v>
      </c>
      <c r="H1171" t="s">
        <v>58</v>
      </c>
      <c r="I1171" s="4">
        <v>43682</v>
      </c>
      <c r="J1171">
        <v>2</v>
      </c>
      <c r="K1171" t="s">
        <v>60</v>
      </c>
      <c r="L1171" s="4">
        <v>43615</v>
      </c>
      <c r="M1171" s="4">
        <v>43830</v>
      </c>
      <c r="N1171">
        <v>2</v>
      </c>
      <c r="O1171" t="s">
        <v>200</v>
      </c>
      <c r="P1171" t="s">
        <v>362</v>
      </c>
      <c r="Q1171">
        <v>3</v>
      </c>
      <c r="R1171" t="s">
        <v>842</v>
      </c>
      <c r="S1171" t="s">
        <v>1379</v>
      </c>
      <c r="T1171" t="s">
        <v>1895</v>
      </c>
      <c r="U1171" t="s">
        <v>154</v>
      </c>
      <c r="V1171" t="s">
        <v>2071</v>
      </c>
      <c r="W1171">
        <v>543.94000000000005</v>
      </c>
      <c r="X1171">
        <v>69.94</v>
      </c>
      <c r="Y1171">
        <v>2</v>
      </c>
      <c r="Z1171" t="s">
        <v>2276</v>
      </c>
      <c r="AA1171" t="s">
        <v>2576</v>
      </c>
      <c r="AF1171" s="4"/>
      <c r="AG1171" s="4"/>
      <c r="AH1171" t="s">
        <v>90</v>
      </c>
      <c r="AI1171" t="s">
        <v>252</v>
      </c>
      <c r="AJ1171" t="s">
        <v>575</v>
      </c>
      <c r="AK1171" t="s">
        <v>1133</v>
      </c>
      <c r="AL1171" t="s">
        <v>1562</v>
      </c>
      <c r="AM1171" t="s">
        <v>80</v>
      </c>
      <c r="AN1171" t="s">
        <v>1562</v>
      </c>
      <c r="AO1171" t="s">
        <v>645</v>
      </c>
      <c r="AP1171" t="s">
        <v>2347</v>
      </c>
      <c r="AQ1171" t="str">
        <f t="shared" si="19"/>
        <v>856346442282yesFemale436822Facebook4361543830543.9469.9461499.9929.9913</v>
      </c>
      <c r="AR1171">
        <f>COUNTIF(AQ$2:AQ1171,AQ1171)</f>
        <v>1</v>
      </c>
    </row>
    <row r="1172" spans="1:44" x14ac:dyDescent="0.25">
      <c r="A1172">
        <v>857</v>
      </c>
      <c r="B1172">
        <v>463</v>
      </c>
      <c r="C1172" s="4">
        <v>44228</v>
      </c>
      <c r="D1172">
        <v>11</v>
      </c>
      <c r="E1172" t="s">
        <v>37</v>
      </c>
      <c r="F1172" t="s">
        <v>48</v>
      </c>
      <c r="G1172" t="s">
        <v>55</v>
      </c>
      <c r="H1172" t="s">
        <v>58</v>
      </c>
      <c r="I1172" s="4">
        <v>44117</v>
      </c>
      <c r="J1172">
        <v>15</v>
      </c>
      <c r="K1172" t="s">
        <v>62</v>
      </c>
      <c r="L1172" s="4">
        <v>43615</v>
      </c>
      <c r="M1172" s="4">
        <v>44413</v>
      </c>
      <c r="N1172">
        <v>1</v>
      </c>
      <c r="O1172" t="s">
        <v>67</v>
      </c>
      <c r="P1172" t="s">
        <v>229</v>
      </c>
      <c r="Q1172">
        <v>1</v>
      </c>
      <c r="R1172" t="s">
        <v>478</v>
      </c>
      <c r="S1172" t="s">
        <v>1041</v>
      </c>
      <c r="T1172" t="s">
        <v>1569</v>
      </c>
      <c r="U1172" t="s">
        <v>80</v>
      </c>
      <c r="V1172" t="s">
        <v>1548</v>
      </c>
      <c r="W1172">
        <v>85.98</v>
      </c>
      <c r="X1172">
        <v>29.98</v>
      </c>
      <c r="Y1172">
        <v>1</v>
      </c>
      <c r="Z1172" t="s">
        <v>90</v>
      </c>
      <c r="AA1172" t="s">
        <v>2328</v>
      </c>
      <c r="AF1172" s="4"/>
      <c r="AG1172" s="4"/>
      <c r="AH1172" t="s">
        <v>67</v>
      </c>
      <c r="AI1172" t="s">
        <v>229</v>
      </c>
      <c r="AJ1172" t="s">
        <v>478</v>
      </c>
      <c r="AK1172" t="s">
        <v>1041</v>
      </c>
      <c r="AL1172" t="s">
        <v>1569</v>
      </c>
      <c r="AM1172" t="s">
        <v>80</v>
      </c>
      <c r="AN1172" t="s">
        <v>1548</v>
      </c>
      <c r="AO1172" t="s">
        <v>90</v>
      </c>
      <c r="AP1172" t="s">
        <v>2328</v>
      </c>
      <c r="AQ1172" t="str">
        <f t="shared" si="19"/>
        <v>8574634422811yesFemale4411715Organic436154441385.9829.9833242.99214.996</v>
      </c>
      <c r="AR1172">
        <f>COUNTIF(AQ$2:AQ1172,AQ1172)</f>
        <v>1</v>
      </c>
    </row>
    <row r="1173" spans="1:44" x14ac:dyDescent="0.25">
      <c r="A1173">
        <v>858</v>
      </c>
      <c r="B1173">
        <v>122</v>
      </c>
      <c r="C1173" s="4">
        <v>44230</v>
      </c>
      <c r="D1173">
        <v>3</v>
      </c>
      <c r="E1173" t="s">
        <v>34</v>
      </c>
      <c r="F1173" t="s">
        <v>45</v>
      </c>
      <c r="G1173" t="s">
        <v>55</v>
      </c>
      <c r="H1173" t="s">
        <v>57</v>
      </c>
      <c r="I1173" s="4">
        <v>43708</v>
      </c>
      <c r="J1173">
        <v>1</v>
      </c>
      <c r="K1173" t="s">
        <v>61</v>
      </c>
      <c r="L1173" s="4">
        <v>43615</v>
      </c>
      <c r="M1173" s="4">
        <v>43830</v>
      </c>
      <c r="N1173">
        <v>1</v>
      </c>
      <c r="O1173" t="s">
        <v>65</v>
      </c>
      <c r="P1173" t="s">
        <v>227</v>
      </c>
      <c r="Q1173">
        <v>1</v>
      </c>
      <c r="R1173" t="s">
        <v>435</v>
      </c>
      <c r="S1173" t="s">
        <v>997</v>
      </c>
      <c r="T1173" t="s">
        <v>1529</v>
      </c>
      <c r="U1173" t="s">
        <v>80</v>
      </c>
      <c r="V1173" t="s">
        <v>1517</v>
      </c>
      <c r="W1173">
        <v>99.98</v>
      </c>
      <c r="X1173">
        <v>39.979999999999997</v>
      </c>
      <c r="Y1173">
        <v>1</v>
      </c>
      <c r="Z1173" t="s">
        <v>431</v>
      </c>
      <c r="AA1173" t="s">
        <v>2326</v>
      </c>
      <c r="AF1173" s="4"/>
      <c r="AG1173" s="4"/>
      <c r="AH1173" t="s">
        <v>65</v>
      </c>
      <c r="AI1173" t="s">
        <v>227</v>
      </c>
      <c r="AJ1173" t="s">
        <v>435</v>
      </c>
      <c r="AK1173" t="s">
        <v>997</v>
      </c>
      <c r="AL1173" t="s">
        <v>1529</v>
      </c>
      <c r="AM1173" t="s">
        <v>80</v>
      </c>
      <c r="AN1173" t="s">
        <v>1517</v>
      </c>
      <c r="AO1173" t="s">
        <v>431</v>
      </c>
      <c r="AP1173" t="s">
        <v>2326</v>
      </c>
      <c r="AQ1173" t="str">
        <f t="shared" si="19"/>
        <v>858122442303yesMale437081YouTube436154383099.9839.98102949.99219.9924</v>
      </c>
      <c r="AR1173">
        <f>COUNTIF(AQ$2:AQ1173,AQ1173)</f>
        <v>1</v>
      </c>
    </row>
    <row r="1174" spans="1:44" x14ac:dyDescent="0.25">
      <c r="A1174">
        <v>859</v>
      </c>
      <c r="B1174">
        <v>375</v>
      </c>
      <c r="C1174" s="4">
        <v>44230</v>
      </c>
      <c r="D1174">
        <v>9</v>
      </c>
      <c r="E1174" t="s">
        <v>41</v>
      </c>
      <c r="F1174" t="s">
        <v>52</v>
      </c>
      <c r="G1174" t="s">
        <v>56</v>
      </c>
      <c r="H1174" t="s">
        <v>57</v>
      </c>
      <c r="I1174" s="4">
        <v>43488</v>
      </c>
      <c r="J1174">
        <v>3</v>
      </c>
      <c r="L1174" s="4"/>
      <c r="M1174" s="4"/>
      <c r="N1174">
        <v>1</v>
      </c>
      <c r="O1174" t="s">
        <v>80</v>
      </c>
      <c r="P1174" t="s">
        <v>242</v>
      </c>
      <c r="Q1174">
        <v>1</v>
      </c>
      <c r="R1174" t="s">
        <v>548</v>
      </c>
      <c r="S1174" t="s">
        <v>1109</v>
      </c>
      <c r="T1174" t="s">
        <v>1634</v>
      </c>
      <c r="U1174" t="s">
        <v>67</v>
      </c>
      <c r="V1174" t="s">
        <v>1548</v>
      </c>
      <c r="W1174">
        <v>83.94</v>
      </c>
      <c r="X1174">
        <v>44.97</v>
      </c>
      <c r="Y1174">
        <v>1</v>
      </c>
      <c r="Z1174" t="s">
        <v>67</v>
      </c>
      <c r="AA1174" t="s">
        <v>2373</v>
      </c>
      <c r="AF1174" s="4"/>
      <c r="AG1174" s="4"/>
      <c r="AH1174" t="s">
        <v>80</v>
      </c>
      <c r="AI1174" t="s">
        <v>242</v>
      </c>
      <c r="AJ1174" t="s">
        <v>548</v>
      </c>
      <c r="AK1174" t="s">
        <v>1109</v>
      </c>
      <c r="AL1174" t="s">
        <v>1634</v>
      </c>
      <c r="AM1174" t="s">
        <v>67</v>
      </c>
      <c r="AN1174" t="s">
        <v>1548</v>
      </c>
      <c r="AO1174" t="s">
        <v>67</v>
      </c>
      <c r="AP1174" t="s">
        <v>2373</v>
      </c>
      <c r="AQ1174" t="str">
        <f t="shared" si="19"/>
        <v>859375442309noMale43488383.9444.9723627.98314.993</v>
      </c>
      <c r="AR1174">
        <f>COUNTIF(AQ$2:AQ1174,AQ1174)</f>
        <v>1</v>
      </c>
    </row>
    <row r="1175" spans="1:44" x14ac:dyDescent="0.25">
      <c r="A1175">
        <v>860</v>
      </c>
      <c r="B1175">
        <v>112</v>
      </c>
      <c r="C1175" s="4">
        <v>44231</v>
      </c>
      <c r="D1175">
        <v>1</v>
      </c>
      <c r="E1175" t="s">
        <v>39</v>
      </c>
      <c r="F1175" t="s">
        <v>50</v>
      </c>
      <c r="G1175" t="s">
        <v>55</v>
      </c>
      <c r="H1175" t="s">
        <v>57</v>
      </c>
      <c r="I1175" s="4">
        <v>43909</v>
      </c>
      <c r="J1175">
        <v>15</v>
      </c>
      <c r="K1175" t="s">
        <v>62</v>
      </c>
      <c r="L1175" s="4">
        <v>43615</v>
      </c>
      <c r="M1175" s="4">
        <v>44413</v>
      </c>
      <c r="N1175">
        <v>2</v>
      </c>
      <c r="O1175" t="s">
        <v>201</v>
      </c>
      <c r="P1175" t="s">
        <v>363</v>
      </c>
      <c r="Q1175">
        <v>2</v>
      </c>
      <c r="R1175" t="s">
        <v>843</v>
      </c>
      <c r="S1175" t="s">
        <v>1380</v>
      </c>
      <c r="T1175" t="s">
        <v>1896</v>
      </c>
      <c r="U1175" t="s">
        <v>2011</v>
      </c>
      <c r="V1175" t="s">
        <v>2050</v>
      </c>
      <c r="W1175">
        <v>92.32</v>
      </c>
      <c r="X1175">
        <v>79.92</v>
      </c>
      <c r="Y1175">
        <v>2</v>
      </c>
      <c r="Z1175" t="s">
        <v>2277</v>
      </c>
      <c r="AA1175" t="s">
        <v>2577</v>
      </c>
      <c r="AF1175" s="4"/>
      <c r="AG1175" s="4"/>
      <c r="AH1175" t="s">
        <v>79</v>
      </c>
      <c r="AI1175" t="s">
        <v>241</v>
      </c>
      <c r="AJ1175" t="s">
        <v>570</v>
      </c>
      <c r="AK1175" t="s">
        <v>1087</v>
      </c>
      <c r="AL1175" t="s">
        <v>1653</v>
      </c>
      <c r="AM1175" t="s">
        <v>80</v>
      </c>
      <c r="AN1175" t="s">
        <v>1562</v>
      </c>
      <c r="AO1175" t="s">
        <v>65</v>
      </c>
      <c r="AP1175" t="s">
        <v>2343</v>
      </c>
      <c r="AQ1175" t="str">
        <f t="shared" si="19"/>
        <v>860112442311yesMale4390915Organic436154441392.3279.92416713.8929.9910</v>
      </c>
      <c r="AR1175">
        <f>COUNTIF(AQ$2:AQ1175,AQ1175)</f>
        <v>1</v>
      </c>
    </row>
    <row r="1176" spans="1:44" x14ac:dyDescent="0.25">
      <c r="A1176">
        <v>860</v>
      </c>
      <c r="B1176">
        <v>112</v>
      </c>
      <c r="C1176" s="4">
        <v>44231</v>
      </c>
      <c r="D1176">
        <v>1</v>
      </c>
      <c r="E1176" t="s">
        <v>39</v>
      </c>
      <c r="F1176" t="s">
        <v>50</v>
      </c>
      <c r="G1176" t="s">
        <v>55</v>
      </c>
      <c r="H1176" t="s">
        <v>57</v>
      </c>
      <c r="I1176" s="4">
        <v>43909</v>
      </c>
      <c r="J1176">
        <v>15</v>
      </c>
      <c r="K1176" t="s">
        <v>62</v>
      </c>
      <c r="L1176" s="4">
        <v>43615</v>
      </c>
      <c r="M1176" s="4">
        <v>44413</v>
      </c>
      <c r="N1176">
        <v>2</v>
      </c>
      <c r="O1176" t="s">
        <v>201</v>
      </c>
      <c r="P1176" t="s">
        <v>363</v>
      </c>
      <c r="Q1176">
        <v>2</v>
      </c>
      <c r="R1176" t="s">
        <v>843</v>
      </c>
      <c r="S1176" t="s">
        <v>1380</v>
      </c>
      <c r="T1176" t="s">
        <v>1896</v>
      </c>
      <c r="U1176" t="s">
        <v>2011</v>
      </c>
      <c r="V1176" t="s">
        <v>2050</v>
      </c>
      <c r="W1176">
        <v>92.32</v>
      </c>
      <c r="X1176">
        <v>79.92</v>
      </c>
      <c r="Y1176">
        <v>2</v>
      </c>
      <c r="Z1176" t="s">
        <v>2277</v>
      </c>
      <c r="AA1176" t="s">
        <v>2577</v>
      </c>
      <c r="AF1176" s="4"/>
      <c r="AG1176" s="4"/>
      <c r="AH1176" t="s">
        <v>78</v>
      </c>
      <c r="AI1176" t="s">
        <v>240</v>
      </c>
      <c r="AJ1176" t="s">
        <v>644</v>
      </c>
      <c r="AK1176" t="s">
        <v>1191</v>
      </c>
      <c r="AL1176" t="s">
        <v>1714</v>
      </c>
      <c r="AM1176" t="s">
        <v>80</v>
      </c>
      <c r="AN1176" t="s">
        <v>1562</v>
      </c>
      <c r="AO1176" t="s">
        <v>393</v>
      </c>
      <c r="AP1176" t="s">
        <v>2345</v>
      </c>
      <c r="AQ1176" t="str">
        <f t="shared" si="19"/>
        <v>860112442311yesMale4390915Organic436154441392.3279.9281749.1929.9918</v>
      </c>
      <c r="AR1176">
        <f>COUNTIF(AQ$2:AQ1176,AQ1176)</f>
        <v>1</v>
      </c>
    </row>
    <row r="1177" spans="1:44" x14ac:dyDescent="0.25">
      <c r="A1177">
        <v>861</v>
      </c>
      <c r="B1177">
        <v>178</v>
      </c>
      <c r="C1177" s="4">
        <v>44231</v>
      </c>
      <c r="D1177">
        <v>4</v>
      </c>
      <c r="E1177" t="s">
        <v>40</v>
      </c>
      <c r="F1177" t="s">
        <v>51</v>
      </c>
      <c r="G1177" t="s">
        <v>55</v>
      </c>
      <c r="H1177" t="s">
        <v>57</v>
      </c>
      <c r="I1177" s="4">
        <v>43632</v>
      </c>
      <c r="J1177">
        <v>2</v>
      </c>
      <c r="K1177" t="s">
        <v>60</v>
      </c>
      <c r="L1177" s="4">
        <v>43615</v>
      </c>
      <c r="M1177" s="4">
        <v>43830</v>
      </c>
      <c r="N1177">
        <v>2</v>
      </c>
      <c r="O1177" t="s">
        <v>113</v>
      </c>
      <c r="P1177" t="s">
        <v>275</v>
      </c>
      <c r="Q1177">
        <v>2</v>
      </c>
      <c r="R1177" t="s">
        <v>844</v>
      </c>
      <c r="S1177" t="s">
        <v>1381</v>
      </c>
      <c r="T1177" t="s">
        <v>1897</v>
      </c>
      <c r="U1177" t="s">
        <v>103</v>
      </c>
      <c r="V1177" t="s">
        <v>2030</v>
      </c>
      <c r="W1177">
        <v>169.96</v>
      </c>
      <c r="X1177">
        <v>64.959999999999994</v>
      </c>
      <c r="Y1177">
        <v>2</v>
      </c>
      <c r="Z1177" t="s">
        <v>2278</v>
      </c>
      <c r="AA1177" t="s">
        <v>2578</v>
      </c>
      <c r="AF1177" s="4"/>
      <c r="AG1177" s="4"/>
      <c r="AH1177" t="s">
        <v>65</v>
      </c>
      <c r="AI1177" t="s">
        <v>227</v>
      </c>
      <c r="AJ1177" t="s">
        <v>802</v>
      </c>
      <c r="AK1177" t="s">
        <v>1340</v>
      </c>
      <c r="AL1177" t="s">
        <v>1856</v>
      </c>
      <c r="AM1177" t="s">
        <v>69</v>
      </c>
      <c r="AN1177" t="s">
        <v>1517</v>
      </c>
      <c r="AO1177" t="s">
        <v>431</v>
      </c>
      <c r="AP1177" t="s">
        <v>2326</v>
      </c>
      <c r="AQ1177" t="str">
        <f t="shared" si="19"/>
        <v>861178442314yesMale436322Facebook4361543830169.9664.96109679.99119.9924</v>
      </c>
      <c r="AR1177">
        <f>COUNTIF(AQ$2:AQ1177,AQ1177)</f>
        <v>1</v>
      </c>
    </row>
    <row r="1178" spans="1:44" x14ac:dyDescent="0.25">
      <c r="A1178">
        <v>861</v>
      </c>
      <c r="B1178">
        <v>178</v>
      </c>
      <c r="C1178" s="4">
        <v>44231</v>
      </c>
      <c r="D1178">
        <v>4</v>
      </c>
      <c r="E1178" t="s">
        <v>40</v>
      </c>
      <c r="F1178" t="s">
        <v>51</v>
      </c>
      <c r="G1178" t="s">
        <v>55</v>
      </c>
      <c r="H1178" t="s">
        <v>57</v>
      </c>
      <c r="I1178" s="4">
        <v>43632</v>
      </c>
      <c r="J1178">
        <v>2</v>
      </c>
      <c r="K1178" t="s">
        <v>60</v>
      </c>
      <c r="L1178" s="4">
        <v>43615</v>
      </c>
      <c r="M1178" s="4">
        <v>43830</v>
      </c>
      <c r="N1178">
        <v>2</v>
      </c>
      <c r="O1178" t="s">
        <v>113</v>
      </c>
      <c r="P1178" t="s">
        <v>275</v>
      </c>
      <c r="Q1178">
        <v>2</v>
      </c>
      <c r="R1178" t="s">
        <v>844</v>
      </c>
      <c r="S1178" t="s">
        <v>1381</v>
      </c>
      <c r="T1178" t="s">
        <v>1897</v>
      </c>
      <c r="U1178" t="s">
        <v>103</v>
      </c>
      <c r="V1178" t="s">
        <v>2030</v>
      </c>
      <c r="W1178">
        <v>169.96</v>
      </c>
      <c r="X1178">
        <v>64.959999999999994</v>
      </c>
      <c r="Y1178">
        <v>2</v>
      </c>
      <c r="Z1178" t="s">
        <v>2278</v>
      </c>
      <c r="AA1178" t="s">
        <v>2578</v>
      </c>
      <c r="AF1178" s="4"/>
      <c r="AG1178" s="4"/>
      <c r="AH1178" t="s">
        <v>79</v>
      </c>
      <c r="AI1178" t="s">
        <v>241</v>
      </c>
      <c r="AJ1178" t="s">
        <v>472</v>
      </c>
      <c r="AK1178" t="s">
        <v>1035</v>
      </c>
      <c r="AL1178" t="s">
        <v>1513</v>
      </c>
      <c r="AM1178" t="s">
        <v>67</v>
      </c>
      <c r="AN1178" t="s">
        <v>1548</v>
      </c>
      <c r="AO1178" t="s">
        <v>65</v>
      </c>
      <c r="AP1178" t="s">
        <v>2343</v>
      </c>
      <c r="AQ1178" t="str">
        <f t="shared" si="19"/>
        <v>861178442314yesMale436322Facebook4361543830169.9664.9645129.99314.9910</v>
      </c>
      <c r="AR1178">
        <f>COUNTIF(AQ$2:AQ1178,AQ1178)</f>
        <v>1</v>
      </c>
    </row>
    <row r="1179" spans="1:44" x14ac:dyDescent="0.25">
      <c r="A1179">
        <v>862</v>
      </c>
      <c r="B1179">
        <v>336</v>
      </c>
      <c r="C1179" s="4">
        <v>44231</v>
      </c>
      <c r="D1179">
        <v>4</v>
      </c>
      <c r="E1179" t="s">
        <v>40</v>
      </c>
      <c r="F1179" t="s">
        <v>51</v>
      </c>
      <c r="G1179" t="s">
        <v>55</v>
      </c>
      <c r="H1179" t="s">
        <v>58</v>
      </c>
      <c r="I1179" s="4">
        <v>44037</v>
      </c>
      <c r="J1179">
        <v>8</v>
      </c>
      <c r="K1179" t="s">
        <v>60</v>
      </c>
      <c r="L1179" s="4">
        <v>44000</v>
      </c>
      <c r="M1179" s="4">
        <v>44073</v>
      </c>
      <c r="N1179">
        <v>1</v>
      </c>
      <c r="O1179" t="s">
        <v>70</v>
      </c>
      <c r="P1179" t="s">
        <v>232</v>
      </c>
      <c r="Q1179">
        <v>1</v>
      </c>
      <c r="R1179" t="s">
        <v>753</v>
      </c>
      <c r="S1179" t="s">
        <v>1077</v>
      </c>
      <c r="T1179" t="s">
        <v>598</v>
      </c>
      <c r="U1179" t="s">
        <v>80</v>
      </c>
      <c r="V1179" t="s">
        <v>1517</v>
      </c>
      <c r="W1179">
        <v>70</v>
      </c>
      <c r="X1179">
        <v>39.979999999999997</v>
      </c>
      <c r="Y1179">
        <v>1</v>
      </c>
      <c r="Z1179" t="s">
        <v>673</v>
      </c>
      <c r="AA1179" t="s">
        <v>2348</v>
      </c>
      <c r="AF1179" s="4"/>
      <c r="AG1179" s="4"/>
      <c r="AH1179" t="s">
        <v>70</v>
      </c>
      <c r="AI1179" t="s">
        <v>232</v>
      </c>
      <c r="AJ1179" t="s">
        <v>753</v>
      </c>
      <c r="AK1179" t="s">
        <v>1077</v>
      </c>
      <c r="AL1179" t="s">
        <v>598</v>
      </c>
      <c r="AM1179" t="s">
        <v>80</v>
      </c>
      <c r="AN1179" t="s">
        <v>1517</v>
      </c>
      <c r="AO1179" t="s">
        <v>673</v>
      </c>
      <c r="AP1179" t="s">
        <v>2348</v>
      </c>
      <c r="AQ1179" t="str">
        <f t="shared" si="19"/>
        <v>862336442314yesFemale440378Facebook44000440737039.98513235219.9912</v>
      </c>
      <c r="AR1179">
        <f>COUNTIF(AQ$2:AQ1179,AQ1179)</f>
        <v>1</v>
      </c>
    </row>
    <row r="1180" spans="1:44" x14ac:dyDescent="0.25">
      <c r="A1180">
        <v>863</v>
      </c>
      <c r="B1180">
        <v>314</v>
      </c>
      <c r="C1180" s="4">
        <v>44232</v>
      </c>
      <c r="D1180">
        <v>10</v>
      </c>
      <c r="E1180" t="s">
        <v>42</v>
      </c>
      <c r="F1180" t="s">
        <v>53</v>
      </c>
      <c r="G1180" t="s">
        <v>55</v>
      </c>
      <c r="H1180" t="s">
        <v>58</v>
      </c>
      <c r="I1180" s="4">
        <v>43721</v>
      </c>
      <c r="J1180">
        <v>2</v>
      </c>
      <c r="K1180" t="s">
        <v>60</v>
      </c>
      <c r="L1180" s="4">
        <v>43615</v>
      </c>
      <c r="M1180" s="4">
        <v>43830</v>
      </c>
      <c r="N1180">
        <v>1</v>
      </c>
      <c r="O1180" t="s">
        <v>70</v>
      </c>
      <c r="P1180" t="s">
        <v>232</v>
      </c>
      <c r="Q1180">
        <v>1</v>
      </c>
      <c r="R1180" t="s">
        <v>394</v>
      </c>
      <c r="S1180" t="s">
        <v>956</v>
      </c>
      <c r="T1180" t="s">
        <v>1490</v>
      </c>
      <c r="U1180" t="s">
        <v>67</v>
      </c>
      <c r="V1180" t="s">
        <v>1517</v>
      </c>
      <c r="W1180">
        <v>26.97</v>
      </c>
      <c r="X1180">
        <v>59.97</v>
      </c>
      <c r="Y1180">
        <v>1</v>
      </c>
      <c r="Z1180" t="s">
        <v>432</v>
      </c>
      <c r="AA1180" t="s">
        <v>2331</v>
      </c>
      <c r="AF1180" s="4"/>
      <c r="AG1180" s="4"/>
      <c r="AH1180" t="s">
        <v>70</v>
      </c>
      <c r="AI1180" t="s">
        <v>232</v>
      </c>
      <c r="AJ1180" t="s">
        <v>394</v>
      </c>
      <c r="AK1180" t="s">
        <v>956</v>
      </c>
      <c r="AL1180" t="s">
        <v>1490</v>
      </c>
      <c r="AM1180" t="s">
        <v>67</v>
      </c>
      <c r="AN1180" t="s">
        <v>1517</v>
      </c>
      <c r="AO1180" t="s">
        <v>432</v>
      </c>
      <c r="AP1180" t="s">
        <v>2331</v>
      </c>
      <c r="AQ1180" t="str">
        <f t="shared" si="19"/>
        <v>8633144423210yesFemale437212Facebook436154383026.9759.975318.99319.9921</v>
      </c>
      <c r="AR1180">
        <f>COUNTIF(AQ$2:AQ1180,AQ1180)</f>
        <v>1</v>
      </c>
    </row>
    <row r="1181" spans="1:44" x14ac:dyDescent="0.25">
      <c r="A1181">
        <v>864</v>
      </c>
      <c r="B1181">
        <v>212</v>
      </c>
      <c r="C1181" s="4">
        <v>44233</v>
      </c>
      <c r="D1181">
        <v>9</v>
      </c>
      <c r="E1181" t="s">
        <v>41</v>
      </c>
      <c r="F1181" t="s">
        <v>52</v>
      </c>
      <c r="G1181" t="s">
        <v>56</v>
      </c>
      <c r="H1181" t="s">
        <v>58</v>
      </c>
      <c r="I1181" s="4">
        <v>44227</v>
      </c>
      <c r="J1181">
        <v>5</v>
      </c>
      <c r="L1181" s="4"/>
      <c r="M1181" s="4"/>
      <c r="N1181">
        <v>2</v>
      </c>
      <c r="O1181" t="s">
        <v>139</v>
      </c>
      <c r="P1181" t="s">
        <v>301</v>
      </c>
      <c r="Q1181">
        <v>2</v>
      </c>
      <c r="R1181" t="s">
        <v>845</v>
      </c>
      <c r="S1181" t="s">
        <v>1382</v>
      </c>
      <c r="T1181" t="s">
        <v>1898</v>
      </c>
      <c r="U1181" t="s">
        <v>71</v>
      </c>
      <c r="V1181" t="s">
        <v>1869</v>
      </c>
      <c r="W1181">
        <v>71.78</v>
      </c>
      <c r="X1181">
        <v>29.98</v>
      </c>
      <c r="Y1181">
        <v>2</v>
      </c>
      <c r="Z1181" t="s">
        <v>211</v>
      </c>
      <c r="AA1181" t="s">
        <v>2579</v>
      </c>
      <c r="AF1181" s="4"/>
      <c r="AG1181" s="4"/>
      <c r="AH1181" t="s">
        <v>67</v>
      </c>
      <c r="AI1181" t="s">
        <v>229</v>
      </c>
      <c r="AJ1181" t="s">
        <v>478</v>
      </c>
      <c r="AK1181" t="s">
        <v>1041</v>
      </c>
      <c r="AL1181" t="s">
        <v>1569</v>
      </c>
      <c r="AM1181" t="s">
        <v>69</v>
      </c>
      <c r="AN1181" t="s">
        <v>1548</v>
      </c>
      <c r="AO1181" t="s">
        <v>90</v>
      </c>
      <c r="AP1181" t="s">
        <v>2328</v>
      </c>
      <c r="AQ1181" t="str">
        <f t="shared" si="19"/>
        <v>864212442339noFemale44227571.7829.9833242.99114.996</v>
      </c>
      <c r="AR1181">
        <f>COUNTIF(AQ$2:AQ1181,AQ1181)</f>
        <v>1</v>
      </c>
    </row>
    <row r="1182" spans="1:44" x14ac:dyDescent="0.25">
      <c r="A1182">
        <v>864</v>
      </c>
      <c r="B1182">
        <v>212</v>
      </c>
      <c r="C1182" s="4">
        <v>44233</v>
      </c>
      <c r="D1182">
        <v>9</v>
      </c>
      <c r="E1182" t="s">
        <v>41</v>
      </c>
      <c r="F1182" t="s">
        <v>52</v>
      </c>
      <c r="G1182" t="s">
        <v>56</v>
      </c>
      <c r="H1182" t="s">
        <v>58</v>
      </c>
      <c r="I1182" s="4">
        <v>44227</v>
      </c>
      <c r="J1182">
        <v>5</v>
      </c>
      <c r="L1182" s="4"/>
      <c r="M1182" s="4"/>
      <c r="N1182">
        <v>2</v>
      </c>
      <c r="O1182" t="s">
        <v>139</v>
      </c>
      <c r="P1182" t="s">
        <v>301</v>
      </c>
      <c r="Q1182">
        <v>2</v>
      </c>
      <c r="R1182" t="s">
        <v>845</v>
      </c>
      <c r="S1182" t="s">
        <v>1382</v>
      </c>
      <c r="T1182" t="s">
        <v>1898</v>
      </c>
      <c r="U1182" t="s">
        <v>71</v>
      </c>
      <c r="V1182" t="s">
        <v>1869</v>
      </c>
      <c r="W1182">
        <v>71.78</v>
      </c>
      <c r="X1182">
        <v>29.98</v>
      </c>
      <c r="Y1182">
        <v>2</v>
      </c>
      <c r="Z1182" t="s">
        <v>211</v>
      </c>
      <c r="AA1182" t="s">
        <v>2579</v>
      </c>
      <c r="AF1182" s="4"/>
      <c r="AG1182" s="4"/>
      <c r="AH1182" t="s">
        <v>79</v>
      </c>
      <c r="AI1182" t="s">
        <v>241</v>
      </c>
      <c r="AJ1182" t="s">
        <v>600</v>
      </c>
      <c r="AK1182" t="s">
        <v>980</v>
      </c>
      <c r="AL1182" t="s">
        <v>1677</v>
      </c>
      <c r="AM1182" t="s">
        <v>69</v>
      </c>
      <c r="AN1182" t="s">
        <v>1548</v>
      </c>
      <c r="AO1182" t="s">
        <v>86</v>
      </c>
      <c r="AP1182" t="s">
        <v>2350</v>
      </c>
      <c r="AQ1182" t="str">
        <f t="shared" si="19"/>
        <v>864212442339noFemale44227571.7829.9844928.79114.997</v>
      </c>
      <c r="AR1182">
        <f>COUNTIF(AQ$2:AQ1182,AQ1182)</f>
        <v>1</v>
      </c>
    </row>
    <row r="1183" spans="1:44" x14ac:dyDescent="0.25">
      <c r="A1183">
        <v>865</v>
      </c>
      <c r="B1183">
        <v>219</v>
      </c>
      <c r="C1183" s="4">
        <v>44233</v>
      </c>
      <c r="D1183">
        <v>11</v>
      </c>
      <c r="E1183" t="s">
        <v>37</v>
      </c>
      <c r="F1183" t="s">
        <v>48</v>
      </c>
      <c r="G1183" t="s">
        <v>56</v>
      </c>
      <c r="H1183" t="s">
        <v>57</v>
      </c>
      <c r="I1183" s="4">
        <v>43814</v>
      </c>
      <c r="J1183">
        <v>3</v>
      </c>
      <c r="K1183" t="s">
        <v>59</v>
      </c>
      <c r="L1183" s="4">
        <v>43615</v>
      </c>
      <c r="M1183" s="4">
        <v>43830</v>
      </c>
      <c r="N1183">
        <v>1</v>
      </c>
      <c r="O1183" t="s">
        <v>79</v>
      </c>
      <c r="P1183" t="s">
        <v>241</v>
      </c>
      <c r="Q1183">
        <v>1</v>
      </c>
      <c r="R1183" t="s">
        <v>694</v>
      </c>
      <c r="S1183" t="s">
        <v>1087</v>
      </c>
      <c r="T1183" t="s">
        <v>1652</v>
      </c>
      <c r="U1183" t="s">
        <v>67</v>
      </c>
      <c r="V1183" t="s">
        <v>1548</v>
      </c>
      <c r="W1183">
        <v>41.97</v>
      </c>
      <c r="X1183">
        <v>44.97</v>
      </c>
      <c r="Y1183">
        <v>1</v>
      </c>
      <c r="Z1183" t="s">
        <v>86</v>
      </c>
      <c r="AA1183" t="s">
        <v>2350</v>
      </c>
      <c r="AF1183" s="4"/>
      <c r="AG1183" s="4"/>
      <c r="AH1183" t="s">
        <v>79</v>
      </c>
      <c r="AI1183" t="s">
        <v>241</v>
      </c>
      <c r="AJ1183" t="s">
        <v>694</v>
      </c>
      <c r="AK1183" t="s">
        <v>1087</v>
      </c>
      <c r="AL1183" t="s">
        <v>1652</v>
      </c>
      <c r="AM1183" t="s">
        <v>67</v>
      </c>
      <c r="AN1183" t="s">
        <v>1548</v>
      </c>
      <c r="AO1183" t="s">
        <v>86</v>
      </c>
      <c r="AP1183" t="s">
        <v>2350</v>
      </c>
      <c r="AQ1183" t="str">
        <f t="shared" si="19"/>
        <v>8652194423311noMale438143Google Ads436154383041.9744.97416613.99314.997</v>
      </c>
      <c r="AR1183">
        <f>COUNTIF(AQ$2:AQ1183,AQ1183)</f>
        <v>1</v>
      </c>
    </row>
    <row r="1184" spans="1:44" x14ac:dyDescent="0.25">
      <c r="A1184">
        <v>866</v>
      </c>
      <c r="B1184">
        <v>63</v>
      </c>
      <c r="C1184" s="4">
        <v>44234</v>
      </c>
      <c r="D1184">
        <v>9</v>
      </c>
      <c r="E1184" t="s">
        <v>41</v>
      </c>
      <c r="F1184" t="s">
        <v>52</v>
      </c>
      <c r="G1184" t="s">
        <v>56</v>
      </c>
      <c r="H1184" t="s">
        <v>57</v>
      </c>
      <c r="I1184" s="4">
        <v>43739</v>
      </c>
      <c r="J1184">
        <v>2</v>
      </c>
      <c r="K1184" t="s">
        <v>60</v>
      </c>
      <c r="L1184" s="4">
        <v>43615</v>
      </c>
      <c r="M1184" s="4">
        <v>43830</v>
      </c>
      <c r="N1184">
        <v>1</v>
      </c>
      <c r="O1184" t="s">
        <v>159</v>
      </c>
      <c r="P1184" t="s">
        <v>321</v>
      </c>
      <c r="Q1184">
        <v>2</v>
      </c>
      <c r="R1184" t="s">
        <v>846</v>
      </c>
      <c r="S1184" t="s">
        <v>1383</v>
      </c>
      <c r="T1184" t="s">
        <v>1899</v>
      </c>
      <c r="U1184" t="s">
        <v>71</v>
      </c>
      <c r="V1184" t="s">
        <v>1585</v>
      </c>
      <c r="W1184">
        <v>40.94</v>
      </c>
      <c r="X1184">
        <v>39.979999999999997</v>
      </c>
      <c r="Y1184">
        <v>2</v>
      </c>
      <c r="Z1184" t="s">
        <v>2188</v>
      </c>
      <c r="AA1184" t="s">
        <v>2471</v>
      </c>
      <c r="AF1184" s="4"/>
      <c r="AG1184" s="4"/>
      <c r="AH1184" t="s">
        <v>70</v>
      </c>
      <c r="AI1184" t="s">
        <v>232</v>
      </c>
      <c r="AJ1184" t="s">
        <v>638</v>
      </c>
      <c r="AK1184" t="s">
        <v>1185</v>
      </c>
      <c r="AL1184" t="s">
        <v>1709</v>
      </c>
      <c r="AM1184" t="s">
        <v>69</v>
      </c>
      <c r="AN1184" t="s">
        <v>1517</v>
      </c>
      <c r="AO1184" t="s">
        <v>640</v>
      </c>
      <c r="AP1184" t="s">
        <v>2393</v>
      </c>
      <c r="AQ1184" t="str">
        <f t="shared" si="19"/>
        <v>86663442349noMale437392Facebook436154383040.9439.98515511.95119.9917</v>
      </c>
      <c r="AR1184">
        <f>COUNTIF(AQ$2:AQ1184,AQ1184)</f>
        <v>1</v>
      </c>
    </row>
    <row r="1185" spans="1:44" x14ac:dyDescent="0.25">
      <c r="A1185">
        <v>866</v>
      </c>
      <c r="B1185">
        <v>63</v>
      </c>
      <c r="C1185" s="4">
        <v>44234</v>
      </c>
      <c r="D1185">
        <v>9</v>
      </c>
      <c r="E1185" t="s">
        <v>41</v>
      </c>
      <c r="F1185" t="s">
        <v>52</v>
      </c>
      <c r="G1185" t="s">
        <v>56</v>
      </c>
      <c r="H1185" t="s">
        <v>57</v>
      </c>
      <c r="I1185" s="4">
        <v>43739</v>
      </c>
      <c r="J1185">
        <v>2</v>
      </c>
      <c r="K1185" t="s">
        <v>60</v>
      </c>
      <c r="L1185" s="4">
        <v>43615</v>
      </c>
      <c r="M1185" s="4">
        <v>43830</v>
      </c>
      <c r="N1185">
        <v>1</v>
      </c>
      <c r="O1185" t="s">
        <v>159</v>
      </c>
      <c r="P1185" t="s">
        <v>321</v>
      </c>
      <c r="Q1185">
        <v>2</v>
      </c>
      <c r="R1185" t="s">
        <v>846</v>
      </c>
      <c r="S1185" t="s">
        <v>1383</v>
      </c>
      <c r="T1185" t="s">
        <v>1899</v>
      </c>
      <c r="U1185" t="s">
        <v>71</v>
      </c>
      <c r="V1185" t="s">
        <v>1585</v>
      </c>
      <c r="W1185">
        <v>40.94</v>
      </c>
      <c r="X1185">
        <v>39.979999999999997</v>
      </c>
      <c r="Y1185">
        <v>2</v>
      </c>
      <c r="Z1185" t="s">
        <v>2188</v>
      </c>
      <c r="AA1185" t="s">
        <v>2471</v>
      </c>
      <c r="AF1185" s="4"/>
      <c r="AG1185" s="4"/>
      <c r="AH1185" t="s">
        <v>70</v>
      </c>
      <c r="AI1185" t="s">
        <v>232</v>
      </c>
      <c r="AJ1185" t="s">
        <v>550</v>
      </c>
      <c r="AK1185" t="s">
        <v>1111</v>
      </c>
      <c r="AL1185" t="s">
        <v>1631</v>
      </c>
      <c r="AM1185" t="s">
        <v>69</v>
      </c>
      <c r="AN1185" t="s">
        <v>1517</v>
      </c>
      <c r="AO1185" t="s">
        <v>673</v>
      </c>
      <c r="AP1185" t="s">
        <v>2348</v>
      </c>
      <c r="AQ1185" t="str">
        <f t="shared" si="19"/>
        <v>86663442349noMale437392Facebook436154383040.9439.98517528.99119.9912</v>
      </c>
      <c r="AR1185">
        <f>COUNTIF(AQ$2:AQ1185,AQ1185)</f>
        <v>1</v>
      </c>
    </row>
    <row r="1186" spans="1:44" x14ac:dyDescent="0.25">
      <c r="A1186">
        <v>867</v>
      </c>
      <c r="B1186">
        <v>75</v>
      </c>
      <c r="C1186" s="4">
        <v>44234</v>
      </c>
      <c r="D1186">
        <v>4</v>
      </c>
      <c r="E1186" t="s">
        <v>40</v>
      </c>
      <c r="F1186" t="s">
        <v>51</v>
      </c>
      <c r="G1186" t="s">
        <v>55</v>
      </c>
      <c r="H1186" t="s">
        <v>58</v>
      </c>
      <c r="I1186" s="4">
        <v>44170</v>
      </c>
      <c r="J1186">
        <v>10</v>
      </c>
      <c r="K1186" t="s">
        <v>61</v>
      </c>
      <c r="L1186" s="4">
        <v>44055</v>
      </c>
      <c r="M1186" s="4">
        <v>44196</v>
      </c>
      <c r="N1186">
        <v>1</v>
      </c>
      <c r="O1186" t="s">
        <v>86</v>
      </c>
      <c r="P1186" t="s">
        <v>248</v>
      </c>
      <c r="Q1186">
        <v>1</v>
      </c>
      <c r="R1186" t="s">
        <v>513</v>
      </c>
      <c r="S1186" t="s">
        <v>1076</v>
      </c>
      <c r="T1186" t="s">
        <v>1603</v>
      </c>
      <c r="U1186" t="s">
        <v>69</v>
      </c>
      <c r="V1186" t="s">
        <v>1577</v>
      </c>
      <c r="W1186">
        <v>22.68</v>
      </c>
      <c r="X1186">
        <v>24.99</v>
      </c>
      <c r="Y1186">
        <v>1</v>
      </c>
      <c r="Z1186" t="s">
        <v>549</v>
      </c>
      <c r="AA1186" t="s">
        <v>2362</v>
      </c>
      <c r="AF1186" s="4"/>
      <c r="AG1186" s="4"/>
      <c r="AH1186" t="s">
        <v>86</v>
      </c>
      <c r="AI1186" t="s">
        <v>248</v>
      </c>
      <c r="AJ1186" t="s">
        <v>513</v>
      </c>
      <c r="AK1186" t="s">
        <v>1076</v>
      </c>
      <c r="AL1186" t="s">
        <v>1603</v>
      </c>
      <c r="AM1186" t="s">
        <v>69</v>
      </c>
      <c r="AN1186" t="s">
        <v>1577</v>
      </c>
      <c r="AO1186" t="s">
        <v>549</v>
      </c>
      <c r="AP1186" t="s">
        <v>2362</v>
      </c>
      <c r="AQ1186" t="str">
        <f t="shared" si="19"/>
        <v>86775442344yesFemale4417010YouTube440554419622.6824.9976122.68124.9922</v>
      </c>
      <c r="AR1186">
        <f>COUNTIF(AQ$2:AQ1186,AQ1186)</f>
        <v>1</v>
      </c>
    </row>
    <row r="1187" spans="1:44" x14ac:dyDescent="0.25">
      <c r="A1187">
        <v>868</v>
      </c>
      <c r="B1187">
        <v>119</v>
      </c>
      <c r="C1187" s="4">
        <v>44234</v>
      </c>
      <c r="D1187">
        <v>6</v>
      </c>
      <c r="E1187" t="s">
        <v>33</v>
      </c>
      <c r="F1187" t="s">
        <v>44</v>
      </c>
      <c r="G1187" t="s">
        <v>56</v>
      </c>
      <c r="H1187" t="s">
        <v>57</v>
      </c>
      <c r="I1187" s="4">
        <v>43957</v>
      </c>
      <c r="J1187">
        <v>7</v>
      </c>
      <c r="K1187" t="s">
        <v>61</v>
      </c>
      <c r="L1187" s="4">
        <v>43915</v>
      </c>
      <c r="M1187" s="4">
        <v>44012</v>
      </c>
      <c r="N1187">
        <v>1</v>
      </c>
      <c r="O1187" t="s">
        <v>86</v>
      </c>
      <c r="P1187" t="s">
        <v>248</v>
      </c>
      <c r="Q1187">
        <v>1</v>
      </c>
      <c r="R1187" t="s">
        <v>653</v>
      </c>
      <c r="S1187" t="s">
        <v>1197</v>
      </c>
      <c r="T1187" t="s">
        <v>1721</v>
      </c>
      <c r="U1187" t="s">
        <v>69</v>
      </c>
      <c r="V1187" t="s">
        <v>1577</v>
      </c>
      <c r="W1187">
        <v>332.49</v>
      </c>
      <c r="X1187">
        <v>24.99</v>
      </c>
      <c r="Y1187">
        <v>1</v>
      </c>
      <c r="Z1187" t="s">
        <v>549</v>
      </c>
      <c r="AA1187" t="s">
        <v>2362</v>
      </c>
      <c r="AF1187" s="4"/>
      <c r="AG1187" s="4"/>
      <c r="AH1187" t="s">
        <v>86</v>
      </c>
      <c r="AI1187" t="s">
        <v>248</v>
      </c>
      <c r="AJ1187" t="s">
        <v>653</v>
      </c>
      <c r="AK1187" t="s">
        <v>1197</v>
      </c>
      <c r="AL1187" t="s">
        <v>1721</v>
      </c>
      <c r="AM1187" t="s">
        <v>69</v>
      </c>
      <c r="AN1187" t="s">
        <v>1577</v>
      </c>
      <c r="AO1187" t="s">
        <v>549</v>
      </c>
      <c r="AP1187" t="s">
        <v>2362</v>
      </c>
      <c r="AQ1187" t="str">
        <f t="shared" si="19"/>
        <v>868119442346noMale439577YouTube4391544012332.4924.99784332.49124.9922</v>
      </c>
      <c r="AR1187">
        <f>COUNTIF(AQ$2:AQ1187,AQ1187)</f>
        <v>1</v>
      </c>
    </row>
    <row r="1188" spans="1:44" x14ac:dyDescent="0.25">
      <c r="A1188">
        <v>869</v>
      </c>
      <c r="B1188">
        <v>146</v>
      </c>
      <c r="C1188" s="4">
        <v>44234</v>
      </c>
      <c r="D1188">
        <v>8</v>
      </c>
      <c r="E1188" t="s">
        <v>43</v>
      </c>
      <c r="F1188" t="s">
        <v>54</v>
      </c>
      <c r="G1188" t="s">
        <v>55</v>
      </c>
      <c r="H1188" t="s">
        <v>58</v>
      </c>
      <c r="I1188" s="4">
        <v>44092</v>
      </c>
      <c r="J1188">
        <v>10</v>
      </c>
      <c r="K1188" t="s">
        <v>61</v>
      </c>
      <c r="L1188" s="4">
        <v>44055</v>
      </c>
      <c r="M1188" s="4">
        <v>44196</v>
      </c>
      <c r="N1188">
        <v>1</v>
      </c>
      <c r="O1188" t="s">
        <v>80</v>
      </c>
      <c r="P1188" t="s">
        <v>242</v>
      </c>
      <c r="Q1188">
        <v>1</v>
      </c>
      <c r="R1188" t="s">
        <v>665</v>
      </c>
      <c r="S1188" t="s">
        <v>1209</v>
      </c>
      <c r="T1188" t="s">
        <v>1652</v>
      </c>
      <c r="U1188" t="s">
        <v>67</v>
      </c>
      <c r="V1188" t="s">
        <v>1548</v>
      </c>
      <c r="W1188">
        <v>41.97</v>
      </c>
      <c r="X1188">
        <v>44.97</v>
      </c>
      <c r="Y1188">
        <v>1</v>
      </c>
      <c r="Z1188" t="s">
        <v>79</v>
      </c>
      <c r="AA1188" t="s">
        <v>2349</v>
      </c>
      <c r="AF1188" s="4"/>
      <c r="AG1188" s="4"/>
      <c r="AH1188" t="s">
        <v>80</v>
      </c>
      <c r="AI1188" t="s">
        <v>242</v>
      </c>
      <c r="AJ1188" t="s">
        <v>665</v>
      </c>
      <c r="AK1188" t="s">
        <v>1209</v>
      </c>
      <c r="AL1188" t="s">
        <v>1652</v>
      </c>
      <c r="AM1188" t="s">
        <v>67</v>
      </c>
      <c r="AN1188" t="s">
        <v>1548</v>
      </c>
      <c r="AO1188" t="s">
        <v>79</v>
      </c>
      <c r="AP1188" t="s">
        <v>2349</v>
      </c>
      <c r="AQ1188" t="str">
        <f t="shared" si="19"/>
        <v>869146442348yesFemale4409210YouTube440554419641.9744.9726413.99314.994</v>
      </c>
      <c r="AR1188">
        <f>COUNTIF(AQ$2:AQ1188,AQ1188)</f>
        <v>1</v>
      </c>
    </row>
    <row r="1189" spans="1:44" x14ac:dyDescent="0.25">
      <c r="A1189">
        <v>870</v>
      </c>
      <c r="B1189">
        <v>410</v>
      </c>
      <c r="C1189" s="4">
        <v>44234</v>
      </c>
      <c r="D1189">
        <v>2</v>
      </c>
      <c r="E1189" t="s">
        <v>38</v>
      </c>
      <c r="F1189" t="s">
        <v>49</v>
      </c>
      <c r="G1189" t="s">
        <v>56</v>
      </c>
      <c r="H1189" t="s">
        <v>58</v>
      </c>
      <c r="I1189" s="4">
        <v>43904</v>
      </c>
      <c r="J1189">
        <v>15</v>
      </c>
      <c r="K1189" t="s">
        <v>62</v>
      </c>
      <c r="L1189" s="4">
        <v>43615</v>
      </c>
      <c r="M1189" s="4">
        <v>44413</v>
      </c>
      <c r="N1189">
        <v>1</v>
      </c>
      <c r="O1189" t="s">
        <v>79</v>
      </c>
      <c r="P1189" t="s">
        <v>241</v>
      </c>
      <c r="Q1189">
        <v>1</v>
      </c>
      <c r="R1189" t="s">
        <v>770</v>
      </c>
      <c r="S1189" t="s">
        <v>1182</v>
      </c>
      <c r="T1189" t="s">
        <v>1614</v>
      </c>
      <c r="U1189" t="s">
        <v>67</v>
      </c>
      <c r="V1189" t="s">
        <v>1548</v>
      </c>
      <c r="W1189">
        <v>41.85</v>
      </c>
      <c r="X1189">
        <v>44.97</v>
      </c>
      <c r="Y1189">
        <v>1</v>
      </c>
      <c r="Z1189" t="s">
        <v>455</v>
      </c>
      <c r="AA1189" t="s">
        <v>2340</v>
      </c>
      <c r="AF1189" s="4"/>
      <c r="AG1189" s="4"/>
      <c r="AH1189" t="s">
        <v>79</v>
      </c>
      <c r="AI1189" t="s">
        <v>241</v>
      </c>
      <c r="AJ1189" t="s">
        <v>770</v>
      </c>
      <c r="AK1189" t="s">
        <v>1182</v>
      </c>
      <c r="AL1189" t="s">
        <v>1614</v>
      </c>
      <c r="AM1189" t="s">
        <v>67</v>
      </c>
      <c r="AN1189" t="s">
        <v>1548</v>
      </c>
      <c r="AO1189" t="s">
        <v>455</v>
      </c>
      <c r="AP1189" t="s">
        <v>2340</v>
      </c>
      <c r="AQ1189" t="str">
        <f t="shared" si="19"/>
        <v>870410442342noFemale4390415Organic436154441341.8544.97416513.95314.9915</v>
      </c>
      <c r="AR1189">
        <f>COUNTIF(AQ$2:AQ1189,AQ1189)</f>
        <v>1</v>
      </c>
    </row>
    <row r="1190" spans="1:44" x14ac:dyDescent="0.25">
      <c r="A1190">
        <v>871</v>
      </c>
      <c r="B1190">
        <v>21</v>
      </c>
      <c r="C1190" s="4">
        <v>44235</v>
      </c>
      <c r="D1190">
        <v>2</v>
      </c>
      <c r="E1190" t="s">
        <v>38</v>
      </c>
      <c r="F1190" t="s">
        <v>49</v>
      </c>
      <c r="G1190" t="s">
        <v>55</v>
      </c>
      <c r="H1190" t="s">
        <v>57</v>
      </c>
      <c r="I1190" s="4">
        <v>43986</v>
      </c>
      <c r="J1190">
        <v>7</v>
      </c>
      <c r="K1190" t="s">
        <v>61</v>
      </c>
      <c r="L1190" s="4">
        <v>43915</v>
      </c>
      <c r="M1190" s="4">
        <v>44012</v>
      </c>
      <c r="N1190">
        <v>1</v>
      </c>
      <c r="O1190" t="s">
        <v>67</v>
      </c>
      <c r="P1190" t="s">
        <v>229</v>
      </c>
      <c r="Q1190">
        <v>1</v>
      </c>
      <c r="R1190" t="s">
        <v>847</v>
      </c>
      <c r="S1190" t="s">
        <v>1384</v>
      </c>
      <c r="T1190" t="s">
        <v>1900</v>
      </c>
      <c r="U1190" t="s">
        <v>69</v>
      </c>
      <c r="V1190" t="s">
        <v>1548</v>
      </c>
      <c r="W1190">
        <v>20.99</v>
      </c>
      <c r="X1190">
        <v>14.99</v>
      </c>
      <c r="Y1190">
        <v>1</v>
      </c>
      <c r="Z1190" t="s">
        <v>872</v>
      </c>
      <c r="AA1190" t="s">
        <v>2388</v>
      </c>
      <c r="AB1190">
        <v>5</v>
      </c>
      <c r="AC1190" t="s">
        <v>2633</v>
      </c>
      <c r="AD1190">
        <v>1157</v>
      </c>
      <c r="AE1190" t="s">
        <v>2639</v>
      </c>
      <c r="AF1190" s="4">
        <v>44235</v>
      </c>
      <c r="AG1190" s="4">
        <v>44299</v>
      </c>
      <c r="AH1190" t="s">
        <v>67</v>
      </c>
      <c r="AI1190" t="s">
        <v>229</v>
      </c>
      <c r="AJ1190" t="s">
        <v>847</v>
      </c>
      <c r="AK1190" t="s">
        <v>1384</v>
      </c>
      <c r="AL1190" t="s">
        <v>1900</v>
      </c>
      <c r="AM1190" t="s">
        <v>69</v>
      </c>
      <c r="AN1190" t="s">
        <v>1548</v>
      </c>
      <c r="AO1190" t="s">
        <v>872</v>
      </c>
      <c r="AP1190" t="s">
        <v>2388</v>
      </c>
      <c r="AQ1190" t="str">
        <f t="shared" si="19"/>
        <v>87121442352yesMale439867YouTube439154401220.9914.995control1157Use a relaxing music in the background442354429935720.99114.9919</v>
      </c>
      <c r="AR1190">
        <f>COUNTIF(AQ$2:AQ1190,AQ1190)</f>
        <v>1</v>
      </c>
    </row>
    <row r="1191" spans="1:44" x14ac:dyDescent="0.25">
      <c r="A1191">
        <v>872</v>
      </c>
      <c r="B1191">
        <v>460</v>
      </c>
      <c r="C1191" s="4">
        <v>44235</v>
      </c>
      <c r="D1191">
        <v>11</v>
      </c>
      <c r="E1191" t="s">
        <v>37</v>
      </c>
      <c r="F1191" t="s">
        <v>48</v>
      </c>
      <c r="G1191" t="s">
        <v>56</v>
      </c>
      <c r="H1191" t="s">
        <v>57</v>
      </c>
      <c r="I1191" s="4">
        <v>43836</v>
      </c>
      <c r="J1191">
        <v>4</v>
      </c>
      <c r="K1191" t="s">
        <v>61</v>
      </c>
      <c r="L1191" s="4">
        <v>43831</v>
      </c>
      <c r="M1191" s="4">
        <v>43861</v>
      </c>
      <c r="N1191">
        <v>1</v>
      </c>
      <c r="O1191" t="s">
        <v>78</v>
      </c>
      <c r="P1191" t="s">
        <v>240</v>
      </c>
      <c r="Q1191">
        <v>1</v>
      </c>
      <c r="R1191" t="s">
        <v>578</v>
      </c>
      <c r="S1191" t="s">
        <v>1136</v>
      </c>
      <c r="T1191" t="s">
        <v>1659</v>
      </c>
      <c r="U1191" t="s">
        <v>80</v>
      </c>
      <c r="V1191" t="s">
        <v>1548</v>
      </c>
      <c r="W1191">
        <v>9.98</v>
      </c>
      <c r="X1191">
        <v>29.98</v>
      </c>
      <c r="Y1191">
        <v>1</v>
      </c>
      <c r="Z1191" t="s">
        <v>393</v>
      </c>
      <c r="AA1191" t="s">
        <v>2345</v>
      </c>
      <c r="AF1191" s="4"/>
      <c r="AG1191" s="4"/>
      <c r="AH1191" t="s">
        <v>78</v>
      </c>
      <c r="AI1191" t="s">
        <v>240</v>
      </c>
      <c r="AJ1191" t="s">
        <v>578</v>
      </c>
      <c r="AK1191" t="s">
        <v>1136</v>
      </c>
      <c r="AL1191" t="s">
        <v>1659</v>
      </c>
      <c r="AM1191" t="s">
        <v>80</v>
      </c>
      <c r="AN1191" t="s">
        <v>1548</v>
      </c>
      <c r="AO1191" t="s">
        <v>393</v>
      </c>
      <c r="AP1191" t="s">
        <v>2345</v>
      </c>
      <c r="AQ1191" t="str">
        <f t="shared" si="19"/>
        <v>8724604423511noMale438364YouTube43831438619.9829.9881004.99214.9918</v>
      </c>
      <c r="AR1191">
        <f>COUNTIF(AQ$2:AQ1191,AQ1191)</f>
        <v>1</v>
      </c>
    </row>
    <row r="1192" spans="1:44" x14ac:dyDescent="0.25">
      <c r="A1192">
        <v>873</v>
      </c>
      <c r="B1192">
        <v>9</v>
      </c>
      <c r="C1192" s="4">
        <v>44236</v>
      </c>
      <c r="D1192">
        <v>7</v>
      </c>
      <c r="E1192" t="s">
        <v>35</v>
      </c>
      <c r="F1192" t="s">
        <v>46</v>
      </c>
      <c r="G1192" t="s">
        <v>55</v>
      </c>
      <c r="H1192" t="s">
        <v>57</v>
      </c>
      <c r="I1192" s="4">
        <v>43581</v>
      </c>
      <c r="J1192">
        <v>2</v>
      </c>
      <c r="L1192" s="4"/>
      <c r="M1192" s="4"/>
      <c r="N1192">
        <v>1</v>
      </c>
      <c r="O1192" t="s">
        <v>70</v>
      </c>
      <c r="P1192" t="s">
        <v>232</v>
      </c>
      <c r="Q1192">
        <v>1</v>
      </c>
      <c r="R1192" t="s">
        <v>594</v>
      </c>
      <c r="S1192" t="s">
        <v>1077</v>
      </c>
      <c r="T1192" t="s">
        <v>519</v>
      </c>
      <c r="U1192" t="s">
        <v>80</v>
      </c>
      <c r="V1192" t="s">
        <v>1517</v>
      </c>
      <c r="W1192">
        <v>82</v>
      </c>
      <c r="X1192">
        <v>39.979999999999997</v>
      </c>
      <c r="Y1192">
        <v>1</v>
      </c>
      <c r="Z1192" t="s">
        <v>432</v>
      </c>
      <c r="AA1192" t="s">
        <v>2331</v>
      </c>
      <c r="AF1192" s="4"/>
      <c r="AG1192" s="4"/>
      <c r="AH1192" t="s">
        <v>70</v>
      </c>
      <c r="AI1192" t="s">
        <v>232</v>
      </c>
      <c r="AJ1192" t="s">
        <v>594</v>
      </c>
      <c r="AK1192" t="s">
        <v>1077</v>
      </c>
      <c r="AL1192" t="s">
        <v>519</v>
      </c>
      <c r="AM1192" t="s">
        <v>80</v>
      </c>
      <c r="AN1192" t="s">
        <v>1517</v>
      </c>
      <c r="AO1192" t="s">
        <v>432</v>
      </c>
      <c r="AP1192" t="s">
        <v>2331</v>
      </c>
      <c r="AQ1192" t="str">
        <f t="shared" si="19"/>
        <v>8739442367yesMale4358128239.98513441219.9921</v>
      </c>
      <c r="AR1192">
        <f>COUNTIF(AQ$2:AQ1192,AQ1192)</f>
        <v>1</v>
      </c>
    </row>
    <row r="1193" spans="1:44" x14ac:dyDescent="0.25">
      <c r="A1193">
        <v>874</v>
      </c>
      <c r="B1193">
        <v>113</v>
      </c>
      <c r="C1193" s="4">
        <v>44236</v>
      </c>
      <c r="D1193">
        <v>11</v>
      </c>
      <c r="E1193" t="s">
        <v>37</v>
      </c>
      <c r="F1193" t="s">
        <v>48</v>
      </c>
      <c r="G1193" t="s">
        <v>55</v>
      </c>
      <c r="H1193" t="s">
        <v>58</v>
      </c>
      <c r="I1193" s="4">
        <v>43844</v>
      </c>
      <c r="J1193">
        <v>4</v>
      </c>
      <c r="K1193" t="s">
        <v>61</v>
      </c>
      <c r="L1193" s="4">
        <v>43831</v>
      </c>
      <c r="M1193" s="4">
        <v>43861</v>
      </c>
      <c r="N1193">
        <v>2</v>
      </c>
      <c r="O1193" t="s">
        <v>140</v>
      </c>
      <c r="P1193" t="s">
        <v>302</v>
      </c>
      <c r="Q1193">
        <v>2</v>
      </c>
      <c r="R1193" t="s">
        <v>848</v>
      </c>
      <c r="S1193" t="s">
        <v>1385</v>
      </c>
      <c r="T1193" t="s">
        <v>1901</v>
      </c>
      <c r="U1193" t="s">
        <v>75</v>
      </c>
      <c r="V1193" t="s">
        <v>1869</v>
      </c>
      <c r="W1193">
        <v>67.55</v>
      </c>
      <c r="X1193">
        <v>74.95</v>
      </c>
      <c r="Y1193">
        <v>2</v>
      </c>
      <c r="Z1193" t="s">
        <v>2279</v>
      </c>
      <c r="AA1193" t="s">
        <v>2580</v>
      </c>
      <c r="AF1193" s="4"/>
      <c r="AG1193" s="4"/>
      <c r="AH1193" t="s">
        <v>80</v>
      </c>
      <c r="AI1193" t="s">
        <v>242</v>
      </c>
      <c r="AJ1193" t="s">
        <v>422</v>
      </c>
      <c r="AK1193" t="s">
        <v>984</v>
      </c>
      <c r="AL1193" t="s">
        <v>1517</v>
      </c>
      <c r="AM1193" t="s">
        <v>80</v>
      </c>
      <c r="AN1193" t="s">
        <v>1548</v>
      </c>
      <c r="AO1193" t="s">
        <v>80</v>
      </c>
      <c r="AP1193" t="s">
        <v>2357</v>
      </c>
      <c r="AQ1193" t="str">
        <f t="shared" si="19"/>
        <v>8741134423611yesFemale438444YouTube438314386167.5574.95212019.99214.992</v>
      </c>
      <c r="AR1193">
        <f>COUNTIF(AQ$2:AQ1193,AQ1193)</f>
        <v>1</v>
      </c>
    </row>
    <row r="1194" spans="1:44" x14ac:dyDescent="0.25">
      <c r="A1194">
        <v>874</v>
      </c>
      <c r="B1194">
        <v>113</v>
      </c>
      <c r="C1194" s="4">
        <v>44236</v>
      </c>
      <c r="D1194">
        <v>11</v>
      </c>
      <c r="E1194" t="s">
        <v>37</v>
      </c>
      <c r="F1194" t="s">
        <v>48</v>
      </c>
      <c r="G1194" t="s">
        <v>55</v>
      </c>
      <c r="H1194" t="s">
        <v>58</v>
      </c>
      <c r="I1194" s="4">
        <v>43844</v>
      </c>
      <c r="J1194">
        <v>4</v>
      </c>
      <c r="K1194" t="s">
        <v>61</v>
      </c>
      <c r="L1194" s="4">
        <v>43831</v>
      </c>
      <c r="M1194" s="4">
        <v>43861</v>
      </c>
      <c r="N1194">
        <v>2</v>
      </c>
      <c r="O1194" t="s">
        <v>140</v>
      </c>
      <c r="P1194" t="s">
        <v>302</v>
      </c>
      <c r="Q1194">
        <v>2</v>
      </c>
      <c r="R1194" t="s">
        <v>848</v>
      </c>
      <c r="S1194" t="s">
        <v>1385</v>
      </c>
      <c r="T1194" t="s">
        <v>1901</v>
      </c>
      <c r="U1194" t="s">
        <v>75</v>
      </c>
      <c r="V1194" t="s">
        <v>1869</v>
      </c>
      <c r="W1194">
        <v>67.55</v>
      </c>
      <c r="X1194">
        <v>74.95</v>
      </c>
      <c r="Y1194">
        <v>2</v>
      </c>
      <c r="Z1194" t="s">
        <v>2279</v>
      </c>
      <c r="AA1194" t="s">
        <v>2580</v>
      </c>
      <c r="AF1194" s="4"/>
      <c r="AG1194" s="4"/>
      <c r="AH1194" t="s">
        <v>78</v>
      </c>
      <c r="AI1194" t="s">
        <v>240</v>
      </c>
      <c r="AJ1194" t="s">
        <v>644</v>
      </c>
      <c r="AK1194" t="s">
        <v>1191</v>
      </c>
      <c r="AL1194" t="s">
        <v>1714</v>
      </c>
      <c r="AM1194" t="s">
        <v>67</v>
      </c>
      <c r="AN1194" t="s">
        <v>1548</v>
      </c>
      <c r="AO1194" t="s">
        <v>393</v>
      </c>
      <c r="AP1194" t="s">
        <v>2345</v>
      </c>
      <c r="AQ1194" t="str">
        <f t="shared" si="19"/>
        <v>8741134423611yesFemale438444YouTube438314386167.5574.9581749.19314.9918</v>
      </c>
      <c r="AR1194">
        <f>COUNTIF(AQ$2:AQ1194,AQ1194)</f>
        <v>1</v>
      </c>
    </row>
    <row r="1195" spans="1:44" x14ac:dyDescent="0.25">
      <c r="A1195">
        <v>875</v>
      </c>
      <c r="B1195">
        <v>165</v>
      </c>
      <c r="C1195" s="4">
        <v>44236</v>
      </c>
      <c r="D1195">
        <v>4</v>
      </c>
      <c r="E1195" t="s">
        <v>40</v>
      </c>
      <c r="F1195" t="s">
        <v>51</v>
      </c>
      <c r="G1195" t="s">
        <v>56</v>
      </c>
      <c r="H1195" t="s">
        <v>58</v>
      </c>
      <c r="I1195" s="4">
        <v>43699</v>
      </c>
      <c r="J1195">
        <v>2</v>
      </c>
      <c r="K1195" t="s">
        <v>60</v>
      </c>
      <c r="L1195" s="4">
        <v>43615</v>
      </c>
      <c r="M1195" s="4">
        <v>43830</v>
      </c>
      <c r="N1195">
        <v>1</v>
      </c>
      <c r="O1195" t="s">
        <v>86</v>
      </c>
      <c r="P1195" t="s">
        <v>248</v>
      </c>
      <c r="Q1195">
        <v>1</v>
      </c>
      <c r="R1195" t="s">
        <v>432</v>
      </c>
      <c r="S1195" t="s">
        <v>995</v>
      </c>
      <c r="T1195" t="s">
        <v>1527</v>
      </c>
      <c r="U1195" t="s">
        <v>67</v>
      </c>
      <c r="V1195" t="s">
        <v>1577</v>
      </c>
      <c r="W1195">
        <v>110.97</v>
      </c>
      <c r="X1195">
        <v>74.97</v>
      </c>
      <c r="Y1195">
        <v>1</v>
      </c>
      <c r="Z1195" t="s">
        <v>549</v>
      </c>
      <c r="AA1195" t="s">
        <v>2362</v>
      </c>
      <c r="AF1195" s="4"/>
      <c r="AG1195" s="4"/>
      <c r="AH1195" t="s">
        <v>86</v>
      </c>
      <c r="AI1195" t="s">
        <v>248</v>
      </c>
      <c r="AJ1195" t="s">
        <v>432</v>
      </c>
      <c r="AK1195" t="s">
        <v>995</v>
      </c>
      <c r="AL1195" t="s">
        <v>1527</v>
      </c>
      <c r="AM1195" t="s">
        <v>67</v>
      </c>
      <c r="AN1195" t="s">
        <v>1577</v>
      </c>
      <c r="AO1195" t="s">
        <v>549</v>
      </c>
      <c r="AP1195" t="s">
        <v>2362</v>
      </c>
      <c r="AQ1195" t="str">
        <f t="shared" si="19"/>
        <v>875165442364noFemale436992Facebook4361543830110.9774.9772136.99324.9922</v>
      </c>
      <c r="AR1195">
        <f>COUNTIF(AQ$2:AQ1195,AQ1195)</f>
        <v>1</v>
      </c>
    </row>
    <row r="1196" spans="1:44" x14ac:dyDescent="0.25">
      <c r="A1196">
        <v>876</v>
      </c>
      <c r="B1196">
        <v>363</v>
      </c>
      <c r="C1196" s="4">
        <v>44236</v>
      </c>
      <c r="D1196">
        <v>2</v>
      </c>
      <c r="E1196" t="s">
        <v>38</v>
      </c>
      <c r="F1196" t="s">
        <v>49</v>
      </c>
      <c r="G1196" t="s">
        <v>55</v>
      </c>
      <c r="H1196" t="s">
        <v>57</v>
      </c>
      <c r="I1196" s="4">
        <v>43682</v>
      </c>
      <c r="J1196">
        <v>3</v>
      </c>
      <c r="K1196" t="s">
        <v>59</v>
      </c>
      <c r="L1196" s="4">
        <v>43615</v>
      </c>
      <c r="M1196" s="4">
        <v>43830</v>
      </c>
      <c r="N1196">
        <v>1</v>
      </c>
      <c r="O1196" t="s">
        <v>86</v>
      </c>
      <c r="P1196" t="s">
        <v>248</v>
      </c>
      <c r="Q1196">
        <v>1</v>
      </c>
      <c r="R1196" t="s">
        <v>443</v>
      </c>
      <c r="S1196" t="s">
        <v>1005</v>
      </c>
      <c r="T1196" t="s">
        <v>1513</v>
      </c>
      <c r="U1196" t="s">
        <v>80</v>
      </c>
      <c r="V1196" t="s">
        <v>1577</v>
      </c>
      <c r="W1196">
        <v>59.98</v>
      </c>
      <c r="X1196">
        <v>49.98</v>
      </c>
      <c r="Y1196">
        <v>1</v>
      </c>
      <c r="Z1196" t="s">
        <v>549</v>
      </c>
      <c r="AA1196" t="s">
        <v>2362</v>
      </c>
      <c r="AF1196" s="4"/>
      <c r="AG1196" s="4"/>
      <c r="AH1196" t="s">
        <v>86</v>
      </c>
      <c r="AI1196" t="s">
        <v>248</v>
      </c>
      <c r="AJ1196" t="s">
        <v>443</v>
      </c>
      <c r="AK1196" t="s">
        <v>1005</v>
      </c>
      <c r="AL1196" t="s">
        <v>1513</v>
      </c>
      <c r="AM1196" t="s">
        <v>80</v>
      </c>
      <c r="AN1196" t="s">
        <v>1577</v>
      </c>
      <c r="AO1196" t="s">
        <v>549</v>
      </c>
      <c r="AP1196" t="s">
        <v>2362</v>
      </c>
      <c r="AQ1196" t="str">
        <f t="shared" si="19"/>
        <v>876363442362yesMale436823Google Ads436154383059.9849.9877829.99224.9922</v>
      </c>
      <c r="AR1196">
        <f>COUNTIF(AQ$2:AQ1196,AQ1196)</f>
        <v>1</v>
      </c>
    </row>
    <row r="1197" spans="1:44" x14ac:dyDescent="0.25">
      <c r="A1197">
        <v>877</v>
      </c>
      <c r="B1197">
        <v>23</v>
      </c>
      <c r="C1197" s="4">
        <v>44237</v>
      </c>
      <c r="D1197">
        <v>4</v>
      </c>
      <c r="E1197" t="s">
        <v>40</v>
      </c>
      <c r="F1197" t="s">
        <v>51</v>
      </c>
      <c r="G1197" t="s">
        <v>56</v>
      </c>
      <c r="H1197" t="s">
        <v>58</v>
      </c>
      <c r="I1197" s="4">
        <v>44120</v>
      </c>
      <c r="J1197">
        <v>15</v>
      </c>
      <c r="K1197" t="s">
        <v>62</v>
      </c>
      <c r="L1197" s="4">
        <v>43615</v>
      </c>
      <c r="M1197" s="4">
        <v>44413</v>
      </c>
      <c r="N1197">
        <v>1</v>
      </c>
      <c r="O1197" t="s">
        <v>84</v>
      </c>
      <c r="P1197" t="s">
        <v>246</v>
      </c>
      <c r="Q1197">
        <v>1</v>
      </c>
      <c r="R1197" t="s">
        <v>413</v>
      </c>
      <c r="S1197" t="s">
        <v>975</v>
      </c>
      <c r="T1197" t="s">
        <v>1508</v>
      </c>
      <c r="U1197" t="s">
        <v>80</v>
      </c>
      <c r="V1197" t="s">
        <v>1548</v>
      </c>
      <c r="W1197">
        <v>20.5</v>
      </c>
      <c r="X1197">
        <v>29.98</v>
      </c>
      <c r="Y1197">
        <v>1</v>
      </c>
      <c r="Z1197" t="s">
        <v>86</v>
      </c>
      <c r="AA1197" t="s">
        <v>2350</v>
      </c>
      <c r="AB1197">
        <v>5</v>
      </c>
      <c r="AC1197" t="s">
        <v>2633</v>
      </c>
      <c r="AD1197">
        <v>1159</v>
      </c>
      <c r="AE1197" t="s">
        <v>2639</v>
      </c>
      <c r="AF1197" s="4">
        <v>44235</v>
      </c>
      <c r="AG1197" s="4">
        <v>44299</v>
      </c>
      <c r="AH1197" t="s">
        <v>84</v>
      </c>
      <c r="AI1197" t="s">
        <v>246</v>
      </c>
      <c r="AJ1197" t="s">
        <v>413</v>
      </c>
      <c r="AK1197" t="s">
        <v>975</v>
      </c>
      <c r="AL1197" t="s">
        <v>1508</v>
      </c>
      <c r="AM1197" t="s">
        <v>80</v>
      </c>
      <c r="AN1197" t="s">
        <v>1548</v>
      </c>
      <c r="AO1197" t="s">
        <v>86</v>
      </c>
      <c r="AP1197" t="s">
        <v>2350</v>
      </c>
      <c r="AQ1197" t="str">
        <f t="shared" si="19"/>
        <v>87723442374noFemale4412015Organic436154441320.529.985control1159Use a relaxing music in the background4423544299911410.25214.997</v>
      </c>
      <c r="AR1197">
        <f>COUNTIF(AQ$2:AQ1197,AQ1197)</f>
        <v>1</v>
      </c>
    </row>
    <row r="1198" spans="1:44" x14ac:dyDescent="0.25">
      <c r="A1198">
        <v>878</v>
      </c>
      <c r="B1198">
        <v>14</v>
      </c>
      <c r="C1198" s="4">
        <v>44238</v>
      </c>
      <c r="D1198">
        <v>2</v>
      </c>
      <c r="E1198" t="s">
        <v>38</v>
      </c>
      <c r="F1198" t="s">
        <v>49</v>
      </c>
      <c r="G1198" t="s">
        <v>56</v>
      </c>
      <c r="H1198" t="s">
        <v>57</v>
      </c>
      <c r="I1198" s="4">
        <v>43643</v>
      </c>
      <c r="J1198">
        <v>1</v>
      </c>
      <c r="K1198" t="s">
        <v>61</v>
      </c>
      <c r="L1198" s="4">
        <v>43615</v>
      </c>
      <c r="M1198" s="4">
        <v>43830</v>
      </c>
      <c r="N1198">
        <v>1</v>
      </c>
      <c r="O1198" t="s">
        <v>79</v>
      </c>
      <c r="P1198" t="s">
        <v>241</v>
      </c>
      <c r="Q1198">
        <v>1</v>
      </c>
      <c r="R1198" t="s">
        <v>617</v>
      </c>
      <c r="S1198" t="s">
        <v>1168</v>
      </c>
      <c r="T1198" t="s">
        <v>1614</v>
      </c>
      <c r="U1198" t="s">
        <v>67</v>
      </c>
      <c r="V1198" t="s">
        <v>1548</v>
      </c>
      <c r="W1198">
        <v>41.85</v>
      </c>
      <c r="X1198">
        <v>44.97</v>
      </c>
      <c r="Y1198">
        <v>1</v>
      </c>
      <c r="Z1198" t="s">
        <v>86</v>
      </c>
      <c r="AA1198" t="s">
        <v>2350</v>
      </c>
      <c r="AF1198" s="4"/>
      <c r="AG1198" s="4"/>
      <c r="AH1198" t="s">
        <v>79</v>
      </c>
      <c r="AI1198" t="s">
        <v>241</v>
      </c>
      <c r="AJ1198" t="s">
        <v>617</v>
      </c>
      <c r="AK1198" t="s">
        <v>1168</v>
      </c>
      <c r="AL1198" t="s">
        <v>1614</v>
      </c>
      <c r="AM1198" t="s">
        <v>67</v>
      </c>
      <c r="AN1198" t="s">
        <v>1548</v>
      </c>
      <c r="AO1198" t="s">
        <v>86</v>
      </c>
      <c r="AP1198" t="s">
        <v>2350</v>
      </c>
      <c r="AQ1198" t="str">
        <f t="shared" si="19"/>
        <v>87814442382noMale436431YouTube436154383041.8544.97416913.95314.997</v>
      </c>
      <c r="AR1198">
        <f>COUNTIF(AQ$2:AQ1198,AQ1198)</f>
        <v>1</v>
      </c>
    </row>
    <row r="1199" spans="1:44" x14ac:dyDescent="0.25">
      <c r="A1199">
        <v>879</v>
      </c>
      <c r="B1199">
        <v>104</v>
      </c>
      <c r="C1199" s="4">
        <v>44238</v>
      </c>
      <c r="D1199">
        <v>7</v>
      </c>
      <c r="E1199" t="s">
        <v>35</v>
      </c>
      <c r="F1199" t="s">
        <v>46</v>
      </c>
      <c r="G1199" t="s">
        <v>56</v>
      </c>
      <c r="H1199" t="s">
        <v>57</v>
      </c>
      <c r="I1199" s="4">
        <v>44188</v>
      </c>
      <c r="J1199">
        <v>10</v>
      </c>
      <c r="K1199" t="s">
        <v>61</v>
      </c>
      <c r="L1199" s="4">
        <v>44055</v>
      </c>
      <c r="M1199" s="4">
        <v>44196</v>
      </c>
      <c r="N1199">
        <v>1</v>
      </c>
      <c r="O1199" t="s">
        <v>84</v>
      </c>
      <c r="P1199" t="s">
        <v>246</v>
      </c>
      <c r="Q1199">
        <v>1</v>
      </c>
      <c r="R1199" t="s">
        <v>426</v>
      </c>
      <c r="S1199" t="s">
        <v>988</v>
      </c>
      <c r="T1199" t="s">
        <v>1521</v>
      </c>
      <c r="U1199" t="s">
        <v>80</v>
      </c>
      <c r="V1199" t="s">
        <v>1548</v>
      </c>
      <c r="W1199">
        <v>83.98</v>
      </c>
      <c r="X1199">
        <v>29.98</v>
      </c>
      <c r="Y1199">
        <v>1</v>
      </c>
      <c r="Z1199" t="s">
        <v>410</v>
      </c>
      <c r="AA1199" t="s">
        <v>2359</v>
      </c>
      <c r="AB1199">
        <v>5</v>
      </c>
      <c r="AC1199" t="s">
        <v>2634</v>
      </c>
      <c r="AD1199">
        <v>1233</v>
      </c>
      <c r="AE1199" t="s">
        <v>2639</v>
      </c>
      <c r="AF1199" s="4">
        <v>44235</v>
      </c>
      <c r="AG1199" s="4">
        <v>44299</v>
      </c>
      <c r="AH1199" t="s">
        <v>84</v>
      </c>
      <c r="AI1199" t="s">
        <v>246</v>
      </c>
      <c r="AJ1199" t="s">
        <v>426</v>
      </c>
      <c r="AK1199" t="s">
        <v>988</v>
      </c>
      <c r="AL1199" t="s">
        <v>1521</v>
      </c>
      <c r="AM1199" t="s">
        <v>80</v>
      </c>
      <c r="AN1199" t="s">
        <v>1548</v>
      </c>
      <c r="AO1199" t="s">
        <v>410</v>
      </c>
      <c r="AP1199" t="s">
        <v>2359</v>
      </c>
      <c r="AQ1199" t="str">
        <f t="shared" si="19"/>
        <v>879104442387noMale4418810YouTube440554419683.9829.985test1233Use a relaxing music in the background442354429998041.99214.9920</v>
      </c>
      <c r="AR1199">
        <f>COUNTIF(AQ$2:AQ1199,AQ1199)</f>
        <v>1</v>
      </c>
    </row>
    <row r="1200" spans="1:44" x14ac:dyDescent="0.25">
      <c r="A1200">
        <v>880</v>
      </c>
      <c r="B1200">
        <v>317</v>
      </c>
      <c r="C1200" s="4">
        <v>44238</v>
      </c>
      <c r="D1200">
        <v>7</v>
      </c>
      <c r="E1200" t="s">
        <v>35</v>
      </c>
      <c r="F1200" t="s">
        <v>46</v>
      </c>
      <c r="G1200" t="s">
        <v>55</v>
      </c>
      <c r="H1200" t="s">
        <v>58</v>
      </c>
      <c r="I1200" s="4">
        <v>43623</v>
      </c>
      <c r="J1200">
        <v>3</v>
      </c>
      <c r="K1200" t="s">
        <v>59</v>
      </c>
      <c r="L1200" s="4">
        <v>43615</v>
      </c>
      <c r="M1200" s="4">
        <v>43830</v>
      </c>
      <c r="N1200">
        <v>1</v>
      </c>
      <c r="O1200" t="s">
        <v>79</v>
      </c>
      <c r="P1200" t="s">
        <v>241</v>
      </c>
      <c r="Q1200">
        <v>1</v>
      </c>
      <c r="R1200" t="s">
        <v>541</v>
      </c>
      <c r="S1200" t="s">
        <v>968</v>
      </c>
      <c r="T1200" t="s">
        <v>1629</v>
      </c>
      <c r="U1200" t="s">
        <v>69</v>
      </c>
      <c r="V1200" t="s">
        <v>1548</v>
      </c>
      <c r="W1200">
        <v>86.9</v>
      </c>
      <c r="X1200">
        <v>14.99</v>
      </c>
      <c r="Y1200">
        <v>1</v>
      </c>
      <c r="Z1200" t="s">
        <v>86</v>
      </c>
      <c r="AA1200" t="s">
        <v>2350</v>
      </c>
      <c r="AF1200" s="4"/>
      <c r="AG1200" s="4"/>
      <c r="AH1200" t="s">
        <v>79</v>
      </c>
      <c r="AI1200" t="s">
        <v>241</v>
      </c>
      <c r="AJ1200" t="s">
        <v>541</v>
      </c>
      <c r="AK1200" t="s">
        <v>968</v>
      </c>
      <c r="AL1200" t="s">
        <v>1629</v>
      </c>
      <c r="AM1200" t="s">
        <v>69</v>
      </c>
      <c r="AN1200" t="s">
        <v>1548</v>
      </c>
      <c r="AO1200" t="s">
        <v>86</v>
      </c>
      <c r="AP1200" t="s">
        <v>2350</v>
      </c>
      <c r="AQ1200" t="str">
        <f t="shared" si="19"/>
        <v>880317442387yesFemale436233Google Ads436154383086.914.99411186.9114.997</v>
      </c>
      <c r="AR1200">
        <f>COUNTIF(AQ$2:AQ1200,AQ1200)</f>
        <v>1</v>
      </c>
    </row>
    <row r="1201" spans="1:44" x14ac:dyDescent="0.25">
      <c r="A1201">
        <v>881</v>
      </c>
      <c r="B1201">
        <v>121</v>
      </c>
      <c r="C1201" s="4">
        <v>44242</v>
      </c>
      <c r="D1201">
        <v>3</v>
      </c>
      <c r="E1201" t="s">
        <v>34</v>
      </c>
      <c r="F1201" t="s">
        <v>45</v>
      </c>
      <c r="G1201" t="s">
        <v>56</v>
      </c>
      <c r="H1201" t="s">
        <v>58</v>
      </c>
      <c r="I1201" s="4">
        <v>43690</v>
      </c>
      <c r="J1201">
        <v>2</v>
      </c>
      <c r="K1201" t="s">
        <v>60</v>
      </c>
      <c r="L1201" s="4">
        <v>43615</v>
      </c>
      <c r="M1201" s="4">
        <v>43830</v>
      </c>
      <c r="N1201">
        <v>1</v>
      </c>
      <c r="O1201" t="s">
        <v>69</v>
      </c>
      <c r="P1201" t="s">
        <v>231</v>
      </c>
      <c r="Q1201">
        <v>1</v>
      </c>
      <c r="R1201" t="s">
        <v>78</v>
      </c>
      <c r="S1201" t="s">
        <v>1238</v>
      </c>
      <c r="T1201" t="s">
        <v>1533</v>
      </c>
      <c r="U1201" t="s">
        <v>67</v>
      </c>
      <c r="V1201" t="s">
        <v>1577</v>
      </c>
      <c r="W1201">
        <v>179.97</v>
      </c>
      <c r="X1201">
        <v>74.97</v>
      </c>
      <c r="Y1201">
        <v>1</v>
      </c>
      <c r="Z1201" t="s">
        <v>69</v>
      </c>
      <c r="AA1201" t="s">
        <v>2360</v>
      </c>
      <c r="AF1201" s="4"/>
      <c r="AG1201" s="4"/>
      <c r="AH1201" t="s">
        <v>69</v>
      </c>
      <c r="AI1201" t="s">
        <v>231</v>
      </c>
      <c r="AJ1201" t="s">
        <v>78</v>
      </c>
      <c r="AK1201" t="s">
        <v>1238</v>
      </c>
      <c r="AL1201" t="s">
        <v>1533</v>
      </c>
      <c r="AM1201" t="s">
        <v>67</v>
      </c>
      <c r="AN1201" t="s">
        <v>1577</v>
      </c>
      <c r="AO1201" t="s">
        <v>69</v>
      </c>
      <c r="AP1201" t="s">
        <v>2360</v>
      </c>
      <c r="AQ1201" t="str">
        <f t="shared" si="19"/>
        <v>881121442423noFemale436902Facebook4361543830179.9774.971859.99324.991</v>
      </c>
      <c r="AR1201">
        <f>COUNTIF(AQ$2:AQ1201,AQ1201)</f>
        <v>1</v>
      </c>
    </row>
    <row r="1202" spans="1:44" x14ac:dyDescent="0.25">
      <c r="A1202">
        <v>882</v>
      </c>
      <c r="B1202">
        <v>335</v>
      </c>
      <c r="C1202" s="4">
        <v>44242</v>
      </c>
      <c r="D1202">
        <v>5</v>
      </c>
      <c r="E1202" t="s">
        <v>36</v>
      </c>
      <c r="F1202" t="s">
        <v>47</v>
      </c>
      <c r="G1202" t="s">
        <v>56</v>
      </c>
      <c r="H1202" t="s">
        <v>58</v>
      </c>
      <c r="I1202" s="4">
        <v>44067</v>
      </c>
      <c r="J1202">
        <v>9</v>
      </c>
      <c r="K1202" t="s">
        <v>59</v>
      </c>
      <c r="L1202" s="4">
        <v>43952</v>
      </c>
      <c r="M1202" s="4">
        <v>44075</v>
      </c>
      <c r="N1202">
        <v>1</v>
      </c>
      <c r="O1202" t="s">
        <v>80</v>
      </c>
      <c r="P1202" t="s">
        <v>242</v>
      </c>
      <c r="Q1202">
        <v>1</v>
      </c>
      <c r="R1202" t="s">
        <v>696</v>
      </c>
      <c r="S1202" t="s">
        <v>1236</v>
      </c>
      <c r="T1202" t="s">
        <v>1758</v>
      </c>
      <c r="U1202" t="s">
        <v>67</v>
      </c>
      <c r="V1202" t="s">
        <v>1548</v>
      </c>
      <c r="W1202">
        <v>218.97</v>
      </c>
      <c r="X1202">
        <v>44.97</v>
      </c>
      <c r="Y1202">
        <v>1</v>
      </c>
      <c r="Z1202" t="s">
        <v>80</v>
      </c>
      <c r="AA1202" t="s">
        <v>2357</v>
      </c>
      <c r="AB1202">
        <v>5</v>
      </c>
      <c r="AC1202" t="s">
        <v>2634</v>
      </c>
      <c r="AD1202">
        <v>1432</v>
      </c>
      <c r="AE1202" t="s">
        <v>2639</v>
      </c>
      <c r="AF1202" s="4">
        <v>44235</v>
      </c>
      <c r="AG1202" s="4">
        <v>44299</v>
      </c>
      <c r="AH1202" t="s">
        <v>80</v>
      </c>
      <c r="AI1202" t="s">
        <v>242</v>
      </c>
      <c r="AJ1202" t="s">
        <v>696</v>
      </c>
      <c r="AK1202" t="s">
        <v>1236</v>
      </c>
      <c r="AL1202" t="s">
        <v>1758</v>
      </c>
      <c r="AM1202" t="s">
        <v>67</v>
      </c>
      <c r="AN1202" t="s">
        <v>1548</v>
      </c>
      <c r="AO1202" t="s">
        <v>80</v>
      </c>
      <c r="AP1202" t="s">
        <v>2357</v>
      </c>
      <c r="AQ1202" t="str">
        <f t="shared" si="19"/>
        <v>882335442425noFemale440679Google Ads4395244075218.9744.975test1432Use a relaxing music in the background4423544299214272.99314.992</v>
      </c>
      <c r="AR1202">
        <f>COUNTIF(AQ$2:AQ1202,AQ1202)</f>
        <v>1</v>
      </c>
    </row>
    <row r="1203" spans="1:44" x14ac:dyDescent="0.25">
      <c r="A1203">
        <v>883</v>
      </c>
      <c r="B1203">
        <v>202</v>
      </c>
      <c r="C1203" s="4">
        <v>44243</v>
      </c>
      <c r="D1203">
        <v>11</v>
      </c>
      <c r="E1203" t="s">
        <v>37</v>
      </c>
      <c r="F1203" t="s">
        <v>48</v>
      </c>
      <c r="G1203" t="s">
        <v>55</v>
      </c>
      <c r="H1203" t="s">
        <v>57</v>
      </c>
      <c r="I1203" s="4">
        <v>43615</v>
      </c>
      <c r="J1203">
        <v>2</v>
      </c>
      <c r="K1203" t="s">
        <v>60</v>
      </c>
      <c r="L1203" s="4">
        <v>43615</v>
      </c>
      <c r="M1203" s="4">
        <v>43830</v>
      </c>
      <c r="N1203">
        <v>1</v>
      </c>
      <c r="O1203" t="s">
        <v>79</v>
      </c>
      <c r="P1203" t="s">
        <v>241</v>
      </c>
      <c r="Q1203">
        <v>1</v>
      </c>
      <c r="R1203" t="s">
        <v>562</v>
      </c>
      <c r="S1203" t="s">
        <v>1078</v>
      </c>
      <c r="T1203" t="s">
        <v>1587</v>
      </c>
      <c r="U1203" t="s">
        <v>67</v>
      </c>
      <c r="V1203" t="s">
        <v>1548</v>
      </c>
      <c r="W1203">
        <v>164.97</v>
      </c>
      <c r="X1203">
        <v>44.97</v>
      </c>
      <c r="Y1203">
        <v>1</v>
      </c>
      <c r="Z1203" t="s">
        <v>86</v>
      </c>
      <c r="AA1203" t="s">
        <v>2350</v>
      </c>
      <c r="AF1203" s="4"/>
      <c r="AG1203" s="4"/>
      <c r="AH1203" t="s">
        <v>79</v>
      </c>
      <c r="AI1203" t="s">
        <v>241</v>
      </c>
      <c r="AJ1203" t="s">
        <v>562</v>
      </c>
      <c r="AK1203" t="s">
        <v>1078</v>
      </c>
      <c r="AL1203" t="s">
        <v>1587</v>
      </c>
      <c r="AM1203" t="s">
        <v>67</v>
      </c>
      <c r="AN1203" t="s">
        <v>1548</v>
      </c>
      <c r="AO1203" t="s">
        <v>86</v>
      </c>
      <c r="AP1203" t="s">
        <v>2350</v>
      </c>
      <c r="AQ1203" t="str">
        <f t="shared" si="19"/>
        <v>8832024424311yesMale436152Facebook4361543830164.9744.97414454.99314.997</v>
      </c>
      <c r="AR1203">
        <f>COUNTIF(AQ$2:AQ1203,AQ1203)</f>
        <v>1</v>
      </c>
    </row>
    <row r="1204" spans="1:44" x14ac:dyDescent="0.25">
      <c r="A1204">
        <v>884</v>
      </c>
      <c r="B1204">
        <v>270</v>
      </c>
      <c r="C1204" s="4">
        <v>44243</v>
      </c>
      <c r="D1204">
        <v>7</v>
      </c>
      <c r="E1204" t="s">
        <v>35</v>
      </c>
      <c r="F1204" t="s">
        <v>46</v>
      </c>
      <c r="G1204" t="s">
        <v>56</v>
      </c>
      <c r="H1204" t="s">
        <v>58</v>
      </c>
      <c r="I1204" s="4">
        <v>44023</v>
      </c>
      <c r="J1204">
        <v>8</v>
      </c>
      <c r="K1204" t="s">
        <v>60</v>
      </c>
      <c r="L1204" s="4">
        <v>44000</v>
      </c>
      <c r="M1204" s="4">
        <v>44073</v>
      </c>
      <c r="N1204">
        <v>1</v>
      </c>
      <c r="O1204" t="s">
        <v>67</v>
      </c>
      <c r="P1204" t="s">
        <v>229</v>
      </c>
      <c r="Q1204">
        <v>1</v>
      </c>
      <c r="R1204" t="s">
        <v>805</v>
      </c>
      <c r="S1204" t="s">
        <v>1342</v>
      </c>
      <c r="T1204" t="s">
        <v>1859</v>
      </c>
      <c r="U1204" t="s">
        <v>80</v>
      </c>
      <c r="V1204" t="s">
        <v>1548</v>
      </c>
      <c r="W1204">
        <v>279.98</v>
      </c>
      <c r="X1204">
        <v>29.98</v>
      </c>
      <c r="Y1204">
        <v>1</v>
      </c>
      <c r="Z1204" t="s">
        <v>872</v>
      </c>
      <c r="AA1204" t="s">
        <v>2388</v>
      </c>
      <c r="AB1204">
        <v>5</v>
      </c>
      <c r="AC1204" t="s">
        <v>2633</v>
      </c>
      <c r="AD1204">
        <v>1378</v>
      </c>
      <c r="AE1204" t="s">
        <v>2639</v>
      </c>
      <c r="AF1204" s="4">
        <v>44235</v>
      </c>
      <c r="AG1204" s="4">
        <v>44299</v>
      </c>
      <c r="AH1204" t="s">
        <v>67</v>
      </c>
      <c r="AI1204" t="s">
        <v>229</v>
      </c>
      <c r="AJ1204" t="s">
        <v>805</v>
      </c>
      <c r="AK1204" t="s">
        <v>1342</v>
      </c>
      <c r="AL1204" t="s">
        <v>1859</v>
      </c>
      <c r="AM1204" t="s">
        <v>80</v>
      </c>
      <c r="AN1204" t="s">
        <v>1548</v>
      </c>
      <c r="AO1204" t="s">
        <v>872</v>
      </c>
      <c r="AP1204" t="s">
        <v>2388</v>
      </c>
      <c r="AQ1204" t="str">
        <f t="shared" si="19"/>
        <v>884270442437noFemale440238Facebook4400044073279.9829.985control1378Use a relaxing music in the background44235442993139139.99214.9919</v>
      </c>
      <c r="AR1204">
        <f>COUNTIF(AQ$2:AQ1204,AQ1204)</f>
        <v>1</v>
      </c>
    </row>
    <row r="1205" spans="1:44" x14ac:dyDescent="0.25">
      <c r="A1205">
        <v>885</v>
      </c>
      <c r="B1205">
        <v>487</v>
      </c>
      <c r="C1205" s="4">
        <v>44243</v>
      </c>
      <c r="D1205">
        <v>11</v>
      </c>
      <c r="E1205" t="s">
        <v>37</v>
      </c>
      <c r="F1205" t="s">
        <v>48</v>
      </c>
      <c r="G1205" t="s">
        <v>55</v>
      </c>
      <c r="H1205" t="s">
        <v>58</v>
      </c>
      <c r="I1205" s="4">
        <v>44140</v>
      </c>
      <c r="J1205">
        <v>10</v>
      </c>
      <c r="K1205" t="s">
        <v>61</v>
      </c>
      <c r="L1205" s="4">
        <v>44055</v>
      </c>
      <c r="M1205" s="4">
        <v>44196</v>
      </c>
      <c r="N1205">
        <v>1</v>
      </c>
      <c r="O1205" t="s">
        <v>69</v>
      </c>
      <c r="P1205" t="s">
        <v>231</v>
      </c>
      <c r="Q1205">
        <v>1</v>
      </c>
      <c r="R1205" t="s">
        <v>565</v>
      </c>
      <c r="S1205" t="s">
        <v>1125</v>
      </c>
      <c r="T1205" t="s">
        <v>1648</v>
      </c>
      <c r="U1205" t="s">
        <v>80</v>
      </c>
      <c r="V1205" t="s">
        <v>1577</v>
      </c>
      <c r="W1205">
        <v>1010</v>
      </c>
      <c r="X1205">
        <v>49.98</v>
      </c>
      <c r="Y1205">
        <v>1</v>
      </c>
      <c r="Z1205" t="s">
        <v>78</v>
      </c>
      <c r="AA1205" t="s">
        <v>2330</v>
      </c>
      <c r="AB1205">
        <v>5</v>
      </c>
      <c r="AC1205" t="s">
        <v>2633</v>
      </c>
      <c r="AD1205">
        <v>1575</v>
      </c>
      <c r="AE1205" t="s">
        <v>2639</v>
      </c>
      <c r="AF1205" s="4">
        <v>44235</v>
      </c>
      <c r="AG1205" s="4">
        <v>44299</v>
      </c>
      <c r="AH1205" t="s">
        <v>69</v>
      </c>
      <c r="AI1205" t="s">
        <v>231</v>
      </c>
      <c r="AJ1205" t="s">
        <v>565</v>
      </c>
      <c r="AK1205" t="s">
        <v>1125</v>
      </c>
      <c r="AL1205" t="s">
        <v>1648</v>
      </c>
      <c r="AM1205" t="s">
        <v>80</v>
      </c>
      <c r="AN1205" t="s">
        <v>1577</v>
      </c>
      <c r="AO1205" t="s">
        <v>78</v>
      </c>
      <c r="AP1205" t="s">
        <v>2330</v>
      </c>
      <c r="AQ1205" t="str">
        <f t="shared" si="19"/>
        <v>8854874424311yesFemale4414010YouTube4405544196101049.985control1575Use a relaxing music in the background44235442991107505224.998</v>
      </c>
      <c r="AR1205">
        <f>COUNTIF(AQ$2:AQ1205,AQ1205)</f>
        <v>1</v>
      </c>
    </row>
    <row r="1206" spans="1:44" x14ac:dyDescent="0.25">
      <c r="A1206">
        <v>886</v>
      </c>
      <c r="B1206">
        <v>71</v>
      </c>
      <c r="C1206" s="4">
        <v>44244</v>
      </c>
      <c r="D1206">
        <v>2</v>
      </c>
      <c r="E1206" t="s">
        <v>38</v>
      </c>
      <c r="F1206" t="s">
        <v>49</v>
      </c>
      <c r="G1206" t="s">
        <v>56</v>
      </c>
      <c r="H1206" t="s">
        <v>58</v>
      </c>
      <c r="I1206" s="4">
        <v>43802</v>
      </c>
      <c r="J1206">
        <v>3</v>
      </c>
      <c r="K1206" t="s">
        <v>59</v>
      </c>
      <c r="L1206" s="4">
        <v>43615</v>
      </c>
      <c r="M1206" s="4">
        <v>43830</v>
      </c>
      <c r="N1206">
        <v>1</v>
      </c>
      <c r="O1206" t="s">
        <v>110</v>
      </c>
      <c r="P1206" t="s">
        <v>272</v>
      </c>
      <c r="Q1206">
        <v>2</v>
      </c>
      <c r="R1206" t="s">
        <v>849</v>
      </c>
      <c r="S1206" t="s">
        <v>1386</v>
      </c>
      <c r="T1206" t="s">
        <v>1902</v>
      </c>
      <c r="U1206" t="s">
        <v>180</v>
      </c>
      <c r="V1206" t="s">
        <v>1869</v>
      </c>
      <c r="W1206">
        <v>64.97</v>
      </c>
      <c r="X1206">
        <v>44.97</v>
      </c>
      <c r="Y1206">
        <v>2</v>
      </c>
      <c r="Z1206" t="s">
        <v>2267</v>
      </c>
      <c r="AA1206" t="s">
        <v>2567</v>
      </c>
      <c r="AF1206" s="4"/>
      <c r="AG1206" s="4"/>
      <c r="AH1206" t="s">
        <v>67</v>
      </c>
      <c r="AI1206" t="s">
        <v>229</v>
      </c>
      <c r="AJ1206" t="s">
        <v>573</v>
      </c>
      <c r="AK1206" t="s">
        <v>1131</v>
      </c>
      <c r="AL1206" t="s">
        <v>1517</v>
      </c>
      <c r="AM1206" t="s">
        <v>80</v>
      </c>
      <c r="AN1206" t="s">
        <v>1548</v>
      </c>
      <c r="AO1206" t="s">
        <v>872</v>
      </c>
      <c r="AP1206" t="s">
        <v>2388</v>
      </c>
      <c r="AQ1206" t="str">
        <f t="shared" si="19"/>
        <v>88671442442noFemale438023Google Ads436154383064.9744.9734619.99214.9919</v>
      </c>
      <c r="AR1206">
        <f>COUNTIF(AQ$2:AQ1206,AQ1206)</f>
        <v>1</v>
      </c>
    </row>
    <row r="1207" spans="1:44" x14ac:dyDescent="0.25">
      <c r="A1207">
        <v>886</v>
      </c>
      <c r="B1207">
        <v>71</v>
      </c>
      <c r="C1207" s="4">
        <v>44244</v>
      </c>
      <c r="D1207">
        <v>2</v>
      </c>
      <c r="E1207" t="s">
        <v>38</v>
      </c>
      <c r="F1207" t="s">
        <v>49</v>
      </c>
      <c r="G1207" t="s">
        <v>56</v>
      </c>
      <c r="H1207" t="s">
        <v>58</v>
      </c>
      <c r="I1207" s="4">
        <v>43802</v>
      </c>
      <c r="J1207">
        <v>3</v>
      </c>
      <c r="K1207" t="s">
        <v>59</v>
      </c>
      <c r="L1207" s="4">
        <v>43615</v>
      </c>
      <c r="M1207" s="4">
        <v>43830</v>
      </c>
      <c r="N1207">
        <v>1</v>
      </c>
      <c r="O1207" t="s">
        <v>110</v>
      </c>
      <c r="P1207" t="s">
        <v>272</v>
      </c>
      <c r="Q1207">
        <v>2</v>
      </c>
      <c r="R1207" t="s">
        <v>849</v>
      </c>
      <c r="S1207" t="s">
        <v>1386</v>
      </c>
      <c r="T1207" t="s">
        <v>1902</v>
      </c>
      <c r="U1207" t="s">
        <v>180</v>
      </c>
      <c r="V1207" t="s">
        <v>1869</v>
      </c>
      <c r="W1207">
        <v>64.97</v>
      </c>
      <c r="X1207">
        <v>44.97</v>
      </c>
      <c r="Y1207">
        <v>2</v>
      </c>
      <c r="Z1207" t="s">
        <v>2267</v>
      </c>
      <c r="AA1207" t="s">
        <v>2567</v>
      </c>
      <c r="AF1207" s="4"/>
      <c r="AG1207" s="4"/>
      <c r="AH1207" t="s">
        <v>67</v>
      </c>
      <c r="AI1207" t="s">
        <v>229</v>
      </c>
      <c r="AJ1207" t="s">
        <v>677</v>
      </c>
      <c r="AK1207" t="s">
        <v>978</v>
      </c>
      <c r="AL1207" t="s">
        <v>1577</v>
      </c>
      <c r="AM1207" t="s">
        <v>69</v>
      </c>
      <c r="AN1207" t="s">
        <v>1548</v>
      </c>
      <c r="AO1207" t="s">
        <v>455</v>
      </c>
      <c r="AP1207" t="s">
        <v>2340</v>
      </c>
      <c r="AQ1207" t="str">
        <f t="shared" si="19"/>
        <v>88671442442noFemale438023Google Ads436154383064.9744.97311824.99114.9915</v>
      </c>
      <c r="AR1207">
        <f>COUNTIF(AQ$2:AQ1207,AQ1207)</f>
        <v>1</v>
      </c>
    </row>
    <row r="1208" spans="1:44" x14ac:dyDescent="0.25">
      <c r="A1208">
        <v>887</v>
      </c>
      <c r="B1208">
        <v>468</v>
      </c>
      <c r="C1208" s="4">
        <v>44244</v>
      </c>
      <c r="D1208">
        <v>10</v>
      </c>
      <c r="E1208" t="s">
        <v>42</v>
      </c>
      <c r="F1208" t="s">
        <v>53</v>
      </c>
      <c r="G1208" t="s">
        <v>55</v>
      </c>
      <c r="H1208" t="s">
        <v>57</v>
      </c>
      <c r="I1208" s="4">
        <v>44132</v>
      </c>
      <c r="J1208">
        <v>15</v>
      </c>
      <c r="K1208" t="s">
        <v>62</v>
      </c>
      <c r="L1208" s="4">
        <v>43615</v>
      </c>
      <c r="M1208" s="4">
        <v>44413</v>
      </c>
      <c r="N1208">
        <v>1</v>
      </c>
      <c r="O1208" t="s">
        <v>65</v>
      </c>
      <c r="P1208" t="s">
        <v>227</v>
      </c>
      <c r="Q1208">
        <v>1</v>
      </c>
      <c r="R1208" t="s">
        <v>389</v>
      </c>
      <c r="S1208" t="s">
        <v>951</v>
      </c>
      <c r="T1208" t="s">
        <v>1485</v>
      </c>
      <c r="U1208" t="s">
        <v>69</v>
      </c>
      <c r="V1208" t="s">
        <v>1517</v>
      </c>
      <c r="W1208">
        <v>21.95</v>
      </c>
      <c r="X1208">
        <v>19.989999999999998</v>
      </c>
      <c r="Y1208">
        <v>1</v>
      </c>
      <c r="Z1208" t="s">
        <v>431</v>
      </c>
      <c r="AA1208" t="s">
        <v>2326</v>
      </c>
      <c r="AB1208">
        <v>5</v>
      </c>
      <c r="AC1208" t="s">
        <v>2634</v>
      </c>
      <c r="AD1208">
        <v>1559</v>
      </c>
      <c r="AE1208" t="s">
        <v>2639</v>
      </c>
      <c r="AF1208" s="4">
        <v>44235</v>
      </c>
      <c r="AG1208" s="4">
        <v>44299</v>
      </c>
      <c r="AH1208" t="s">
        <v>65</v>
      </c>
      <c r="AI1208" t="s">
        <v>227</v>
      </c>
      <c r="AJ1208" t="s">
        <v>389</v>
      </c>
      <c r="AK1208" t="s">
        <v>951</v>
      </c>
      <c r="AL1208" t="s">
        <v>1485</v>
      </c>
      <c r="AM1208" t="s">
        <v>69</v>
      </c>
      <c r="AN1208" t="s">
        <v>1517</v>
      </c>
      <c r="AO1208" t="s">
        <v>431</v>
      </c>
      <c r="AP1208" t="s">
        <v>2326</v>
      </c>
      <c r="AQ1208" t="str">
        <f t="shared" si="19"/>
        <v>8874684424410yesMale4413215Organic436154441321.9519.995test1559Use a relaxing music in the background44235442991011621.95119.9924</v>
      </c>
      <c r="AR1208">
        <f>COUNTIF(AQ$2:AQ1208,AQ1208)</f>
        <v>1</v>
      </c>
    </row>
    <row r="1209" spans="1:44" x14ac:dyDescent="0.25">
      <c r="A1209">
        <v>888</v>
      </c>
      <c r="B1209">
        <v>87</v>
      </c>
      <c r="C1209" s="4">
        <v>44245</v>
      </c>
      <c r="D1209">
        <v>7</v>
      </c>
      <c r="E1209" t="s">
        <v>35</v>
      </c>
      <c r="F1209" t="s">
        <v>46</v>
      </c>
      <c r="G1209" t="s">
        <v>55</v>
      </c>
      <c r="H1209" t="s">
        <v>57</v>
      </c>
      <c r="I1209" s="4">
        <v>43834</v>
      </c>
      <c r="J1209">
        <v>15</v>
      </c>
      <c r="K1209" t="s">
        <v>62</v>
      </c>
      <c r="L1209" s="4">
        <v>43615</v>
      </c>
      <c r="M1209" s="4">
        <v>44413</v>
      </c>
      <c r="N1209">
        <v>3</v>
      </c>
      <c r="O1209" t="s">
        <v>202</v>
      </c>
      <c r="P1209" t="s">
        <v>364</v>
      </c>
      <c r="Q1209">
        <v>3</v>
      </c>
      <c r="R1209" t="s">
        <v>850</v>
      </c>
      <c r="S1209" t="s">
        <v>1387</v>
      </c>
      <c r="T1209" t="s">
        <v>1903</v>
      </c>
      <c r="U1209" t="s">
        <v>2013</v>
      </c>
      <c r="V1209" t="s">
        <v>2044</v>
      </c>
      <c r="W1209">
        <v>824.94</v>
      </c>
      <c r="X1209">
        <v>79.94</v>
      </c>
      <c r="Y1209">
        <v>3</v>
      </c>
      <c r="Z1209" t="s">
        <v>2280</v>
      </c>
      <c r="AA1209" t="s">
        <v>2581</v>
      </c>
      <c r="AF1209" s="4"/>
      <c r="AG1209" s="4"/>
      <c r="AH1209" t="s">
        <v>90</v>
      </c>
      <c r="AI1209" t="s">
        <v>252</v>
      </c>
      <c r="AJ1209" t="s">
        <v>652</v>
      </c>
      <c r="AK1209" t="s">
        <v>1196</v>
      </c>
      <c r="AL1209" t="s">
        <v>1720</v>
      </c>
      <c r="AM1209" t="s">
        <v>80</v>
      </c>
      <c r="AN1209" t="s">
        <v>1562</v>
      </c>
      <c r="AO1209" t="s">
        <v>410</v>
      </c>
      <c r="AP1209" t="s">
        <v>2359</v>
      </c>
      <c r="AQ1209" t="str">
        <f t="shared" si="19"/>
        <v>88887442457yesMale4383415Organic4361544413824.9479.9461119.4929.9920</v>
      </c>
      <c r="AR1209">
        <f>COUNTIF(AQ$2:AQ1209,AQ1209)</f>
        <v>1</v>
      </c>
    </row>
    <row r="1210" spans="1:44" x14ac:dyDescent="0.25">
      <c r="A1210">
        <v>888</v>
      </c>
      <c r="B1210">
        <v>87</v>
      </c>
      <c r="C1210" s="4">
        <v>44245</v>
      </c>
      <c r="D1210">
        <v>7</v>
      </c>
      <c r="E1210" t="s">
        <v>35</v>
      </c>
      <c r="F1210" t="s">
        <v>46</v>
      </c>
      <c r="G1210" t="s">
        <v>55</v>
      </c>
      <c r="H1210" t="s">
        <v>57</v>
      </c>
      <c r="I1210" s="4">
        <v>43834</v>
      </c>
      <c r="J1210">
        <v>15</v>
      </c>
      <c r="K1210" t="s">
        <v>62</v>
      </c>
      <c r="L1210" s="4">
        <v>43615</v>
      </c>
      <c r="M1210" s="4">
        <v>44413</v>
      </c>
      <c r="N1210">
        <v>3</v>
      </c>
      <c r="O1210" t="s">
        <v>202</v>
      </c>
      <c r="P1210" t="s">
        <v>364</v>
      </c>
      <c r="Q1210">
        <v>3</v>
      </c>
      <c r="R1210" t="s">
        <v>850</v>
      </c>
      <c r="S1210" t="s">
        <v>1387</v>
      </c>
      <c r="T1210" t="s">
        <v>1903</v>
      </c>
      <c r="U1210" t="s">
        <v>2013</v>
      </c>
      <c r="V1210" t="s">
        <v>2044</v>
      </c>
      <c r="W1210">
        <v>824.94</v>
      </c>
      <c r="X1210">
        <v>79.94</v>
      </c>
      <c r="Y1210">
        <v>3</v>
      </c>
      <c r="Z1210" t="s">
        <v>2280</v>
      </c>
      <c r="AA1210" t="s">
        <v>2581</v>
      </c>
      <c r="AF1210" s="4"/>
      <c r="AG1210" s="4"/>
      <c r="AH1210" t="s">
        <v>79</v>
      </c>
      <c r="AI1210" t="s">
        <v>241</v>
      </c>
      <c r="AJ1210" t="s">
        <v>566</v>
      </c>
      <c r="AK1210" t="s">
        <v>1067</v>
      </c>
      <c r="AL1210" t="s">
        <v>1649</v>
      </c>
      <c r="AM1210" t="s">
        <v>69</v>
      </c>
      <c r="AN1210" t="s">
        <v>1548</v>
      </c>
      <c r="AO1210" t="s">
        <v>65</v>
      </c>
      <c r="AP1210" t="s">
        <v>2343</v>
      </c>
      <c r="AQ1210" t="str">
        <f t="shared" si="19"/>
        <v>88887442457yesMale4383415Organic4361544413824.9479.94410835.99114.9910</v>
      </c>
      <c r="AR1210">
        <f>COUNTIF(AQ$2:AQ1210,AQ1210)</f>
        <v>1</v>
      </c>
    </row>
    <row r="1211" spans="1:44" x14ac:dyDescent="0.25">
      <c r="A1211">
        <v>888</v>
      </c>
      <c r="B1211">
        <v>87</v>
      </c>
      <c r="C1211" s="4">
        <v>44245</v>
      </c>
      <c r="D1211">
        <v>7</v>
      </c>
      <c r="E1211" t="s">
        <v>35</v>
      </c>
      <c r="F1211" t="s">
        <v>46</v>
      </c>
      <c r="G1211" t="s">
        <v>55</v>
      </c>
      <c r="H1211" t="s">
        <v>57</v>
      </c>
      <c r="I1211" s="4">
        <v>43834</v>
      </c>
      <c r="J1211">
        <v>15</v>
      </c>
      <c r="K1211" t="s">
        <v>62</v>
      </c>
      <c r="L1211" s="4">
        <v>43615</v>
      </c>
      <c r="M1211" s="4">
        <v>44413</v>
      </c>
      <c r="N1211">
        <v>3</v>
      </c>
      <c r="O1211" t="s">
        <v>202</v>
      </c>
      <c r="P1211" t="s">
        <v>364</v>
      </c>
      <c r="Q1211">
        <v>3</v>
      </c>
      <c r="R1211" t="s">
        <v>850</v>
      </c>
      <c r="S1211" t="s">
        <v>1387</v>
      </c>
      <c r="T1211" t="s">
        <v>1903</v>
      </c>
      <c r="U1211" t="s">
        <v>2013</v>
      </c>
      <c r="V1211" t="s">
        <v>2044</v>
      </c>
      <c r="W1211">
        <v>824.94</v>
      </c>
      <c r="X1211">
        <v>79.94</v>
      </c>
      <c r="Y1211">
        <v>3</v>
      </c>
      <c r="Z1211" t="s">
        <v>2280</v>
      </c>
      <c r="AA1211" t="s">
        <v>2581</v>
      </c>
      <c r="AF1211" s="4"/>
      <c r="AG1211" s="4"/>
      <c r="AH1211" t="s">
        <v>80</v>
      </c>
      <c r="AI1211" t="s">
        <v>242</v>
      </c>
      <c r="AJ1211" t="s">
        <v>509</v>
      </c>
      <c r="AK1211" t="s">
        <v>1072</v>
      </c>
      <c r="AL1211" t="s">
        <v>1599</v>
      </c>
      <c r="AM1211" t="s">
        <v>67</v>
      </c>
      <c r="AN1211" t="s">
        <v>1548</v>
      </c>
      <c r="AO1211" t="s">
        <v>79</v>
      </c>
      <c r="AP1211" t="s">
        <v>2349</v>
      </c>
      <c r="AQ1211" t="str">
        <f t="shared" si="19"/>
        <v>88887442457yesMale4383415Organic4361544413824.9479.94285249.99314.994</v>
      </c>
      <c r="AR1211">
        <f>COUNTIF(AQ$2:AQ1211,AQ1211)</f>
        <v>1</v>
      </c>
    </row>
    <row r="1212" spans="1:44" x14ac:dyDescent="0.25">
      <c r="A1212">
        <v>889</v>
      </c>
      <c r="B1212">
        <v>120</v>
      </c>
      <c r="C1212" s="4">
        <v>44245</v>
      </c>
      <c r="D1212">
        <v>10</v>
      </c>
      <c r="E1212" t="s">
        <v>42</v>
      </c>
      <c r="F1212" t="s">
        <v>53</v>
      </c>
      <c r="G1212" t="s">
        <v>56</v>
      </c>
      <c r="H1212" t="s">
        <v>57</v>
      </c>
      <c r="I1212" s="4">
        <v>43932</v>
      </c>
      <c r="J1212">
        <v>7</v>
      </c>
      <c r="K1212" t="s">
        <v>61</v>
      </c>
      <c r="L1212" s="4">
        <v>43915</v>
      </c>
      <c r="M1212" s="4">
        <v>44012</v>
      </c>
      <c r="N1212">
        <v>1</v>
      </c>
      <c r="O1212" t="s">
        <v>86</v>
      </c>
      <c r="P1212" t="s">
        <v>248</v>
      </c>
      <c r="Q1212">
        <v>1</v>
      </c>
      <c r="R1212" t="s">
        <v>432</v>
      </c>
      <c r="S1212" t="s">
        <v>995</v>
      </c>
      <c r="T1212" t="s">
        <v>1527</v>
      </c>
      <c r="U1212" t="s">
        <v>67</v>
      </c>
      <c r="V1212" t="s">
        <v>1577</v>
      </c>
      <c r="W1212">
        <v>110.97</v>
      </c>
      <c r="X1212">
        <v>74.97</v>
      </c>
      <c r="Y1212">
        <v>1</v>
      </c>
      <c r="Z1212" t="s">
        <v>549</v>
      </c>
      <c r="AA1212" t="s">
        <v>2362</v>
      </c>
      <c r="AF1212" s="4"/>
      <c r="AG1212" s="4"/>
      <c r="AH1212" t="s">
        <v>86</v>
      </c>
      <c r="AI1212" t="s">
        <v>248</v>
      </c>
      <c r="AJ1212" t="s">
        <v>432</v>
      </c>
      <c r="AK1212" t="s">
        <v>995</v>
      </c>
      <c r="AL1212" t="s">
        <v>1527</v>
      </c>
      <c r="AM1212" t="s">
        <v>67</v>
      </c>
      <c r="AN1212" t="s">
        <v>1577</v>
      </c>
      <c r="AO1212" t="s">
        <v>549</v>
      </c>
      <c r="AP1212" t="s">
        <v>2362</v>
      </c>
      <c r="AQ1212" t="str">
        <f t="shared" si="19"/>
        <v>8891204424510noMale439327YouTube4391544012110.9774.9772136.99324.9922</v>
      </c>
      <c r="AR1212">
        <f>COUNTIF(AQ$2:AQ1212,AQ1212)</f>
        <v>1</v>
      </c>
    </row>
    <row r="1213" spans="1:44" x14ac:dyDescent="0.25">
      <c r="A1213">
        <v>890</v>
      </c>
      <c r="B1213">
        <v>145</v>
      </c>
      <c r="C1213" s="4">
        <v>44246</v>
      </c>
      <c r="D1213">
        <v>6</v>
      </c>
      <c r="E1213" t="s">
        <v>33</v>
      </c>
      <c r="F1213" t="s">
        <v>44</v>
      </c>
      <c r="G1213" t="s">
        <v>55</v>
      </c>
      <c r="H1213" t="s">
        <v>57</v>
      </c>
      <c r="I1213" s="4">
        <v>44111</v>
      </c>
      <c r="J1213">
        <v>10</v>
      </c>
      <c r="K1213" t="s">
        <v>61</v>
      </c>
      <c r="L1213" s="4">
        <v>44055</v>
      </c>
      <c r="M1213" s="4">
        <v>44196</v>
      </c>
      <c r="N1213">
        <v>1</v>
      </c>
      <c r="O1213" t="s">
        <v>80</v>
      </c>
      <c r="P1213" t="s">
        <v>242</v>
      </c>
      <c r="Q1213">
        <v>1</v>
      </c>
      <c r="R1213" t="s">
        <v>548</v>
      </c>
      <c r="S1213" t="s">
        <v>1109</v>
      </c>
      <c r="T1213" t="s">
        <v>1634</v>
      </c>
      <c r="U1213" t="s">
        <v>67</v>
      </c>
      <c r="V1213" t="s">
        <v>1548</v>
      </c>
      <c r="W1213">
        <v>83.94</v>
      </c>
      <c r="X1213">
        <v>44.97</v>
      </c>
      <c r="Y1213">
        <v>1</v>
      </c>
      <c r="Z1213" t="s">
        <v>67</v>
      </c>
      <c r="AA1213" t="s">
        <v>2373</v>
      </c>
      <c r="AF1213" s="4"/>
      <c r="AG1213" s="4"/>
      <c r="AH1213" t="s">
        <v>80</v>
      </c>
      <c r="AI1213" t="s">
        <v>242</v>
      </c>
      <c r="AJ1213" t="s">
        <v>548</v>
      </c>
      <c r="AK1213" t="s">
        <v>1109</v>
      </c>
      <c r="AL1213" t="s">
        <v>1634</v>
      </c>
      <c r="AM1213" t="s">
        <v>67</v>
      </c>
      <c r="AN1213" t="s">
        <v>1548</v>
      </c>
      <c r="AO1213" t="s">
        <v>67</v>
      </c>
      <c r="AP1213" t="s">
        <v>2373</v>
      </c>
      <c r="AQ1213" t="str">
        <f t="shared" si="19"/>
        <v>890145442466yesMale4411110YouTube440554419683.9444.9723627.98314.993</v>
      </c>
      <c r="AR1213">
        <f>COUNTIF(AQ$2:AQ1213,AQ1213)</f>
        <v>1</v>
      </c>
    </row>
    <row r="1214" spans="1:44" x14ac:dyDescent="0.25">
      <c r="A1214">
        <v>891</v>
      </c>
      <c r="B1214">
        <v>313</v>
      </c>
      <c r="C1214" s="4">
        <v>44246</v>
      </c>
      <c r="D1214">
        <v>10</v>
      </c>
      <c r="E1214" t="s">
        <v>42</v>
      </c>
      <c r="F1214" t="s">
        <v>53</v>
      </c>
      <c r="G1214" t="s">
        <v>55</v>
      </c>
      <c r="H1214" t="s">
        <v>57</v>
      </c>
      <c r="I1214" s="4">
        <v>44073</v>
      </c>
      <c r="J1214">
        <v>8</v>
      </c>
      <c r="K1214" t="s">
        <v>60</v>
      </c>
      <c r="L1214" s="4">
        <v>44000</v>
      </c>
      <c r="M1214" s="4">
        <v>44073</v>
      </c>
      <c r="N1214">
        <v>1</v>
      </c>
      <c r="O1214" t="s">
        <v>80</v>
      </c>
      <c r="P1214" t="s">
        <v>242</v>
      </c>
      <c r="Q1214">
        <v>1</v>
      </c>
      <c r="R1214" t="s">
        <v>598</v>
      </c>
      <c r="S1214" t="s">
        <v>1118</v>
      </c>
      <c r="T1214" t="s">
        <v>1675</v>
      </c>
      <c r="U1214" t="s">
        <v>69</v>
      </c>
      <c r="V1214" t="s">
        <v>1548</v>
      </c>
      <c r="W1214">
        <v>14.45</v>
      </c>
      <c r="X1214">
        <v>14.99</v>
      </c>
      <c r="Y1214">
        <v>1</v>
      </c>
      <c r="Z1214" t="s">
        <v>70</v>
      </c>
      <c r="AA1214" t="s">
        <v>2341</v>
      </c>
      <c r="AB1214">
        <v>5</v>
      </c>
      <c r="AC1214" t="s">
        <v>2633</v>
      </c>
      <c r="AD1214">
        <v>1412</v>
      </c>
      <c r="AE1214" t="s">
        <v>2639</v>
      </c>
      <c r="AF1214" s="4">
        <v>44235</v>
      </c>
      <c r="AG1214" s="4">
        <v>44299</v>
      </c>
      <c r="AH1214" t="s">
        <v>80</v>
      </c>
      <c r="AI1214" t="s">
        <v>242</v>
      </c>
      <c r="AJ1214" t="s">
        <v>598</v>
      </c>
      <c r="AK1214" t="s">
        <v>1118</v>
      </c>
      <c r="AL1214" t="s">
        <v>1675</v>
      </c>
      <c r="AM1214" t="s">
        <v>69</v>
      </c>
      <c r="AN1214" t="s">
        <v>1548</v>
      </c>
      <c r="AO1214" t="s">
        <v>70</v>
      </c>
      <c r="AP1214" t="s">
        <v>2341</v>
      </c>
      <c r="AQ1214" t="str">
        <f t="shared" si="19"/>
        <v>8913134424610yesMale440738Facebook440004407314.4514.995control1412Use a relaxing music in the background442354429923514.45114.995</v>
      </c>
      <c r="AR1214">
        <f>COUNTIF(AQ$2:AQ1214,AQ1214)</f>
        <v>1</v>
      </c>
    </row>
    <row r="1215" spans="1:44" x14ac:dyDescent="0.25">
      <c r="A1215">
        <v>892</v>
      </c>
      <c r="B1215">
        <v>439</v>
      </c>
      <c r="C1215" s="4">
        <v>44246</v>
      </c>
      <c r="D1215">
        <v>6</v>
      </c>
      <c r="E1215" t="s">
        <v>33</v>
      </c>
      <c r="F1215" t="s">
        <v>44</v>
      </c>
      <c r="G1215" t="s">
        <v>55</v>
      </c>
      <c r="H1215" t="s">
        <v>58</v>
      </c>
      <c r="I1215" s="4">
        <v>43931</v>
      </c>
      <c r="J1215">
        <v>7</v>
      </c>
      <c r="K1215" t="s">
        <v>61</v>
      </c>
      <c r="L1215" s="4">
        <v>43915</v>
      </c>
      <c r="M1215" s="4">
        <v>44012</v>
      </c>
      <c r="N1215">
        <v>3</v>
      </c>
      <c r="O1215" t="s">
        <v>203</v>
      </c>
      <c r="P1215" t="s">
        <v>365</v>
      </c>
      <c r="Q1215">
        <v>3</v>
      </c>
      <c r="R1215" t="s">
        <v>851</v>
      </c>
      <c r="S1215" t="s">
        <v>1388</v>
      </c>
      <c r="T1215" t="s">
        <v>1904</v>
      </c>
      <c r="U1215" t="s">
        <v>122</v>
      </c>
      <c r="V1215" t="s">
        <v>2060</v>
      </c>
      <c r="W1215">
        <v>320.91000000000003</v>
      </c>
      <c r="X1215">
        <v>164.91</v>
      </c>
      <c r="Y1215">
        <v>3</v>
      </c>
      <c r="Z1215" t="s">
        <v>2281</v>
      </c>
      <c r="AA1215" t="s">
        <v>2582</v>
      </c>
      <c r="AF1215" s="4"/>
      <c r="AG1215" s="4"/>
      <c r="AH1215" t="s">
        <v>69</v>
      </c>
      <c r="AI1215" t="s">
        <v>231</v>
      </c>
      <c r="AJ1215" t="s">
        <v>78</v>
      </c>
      <c r="AK1215" t="s">
        <v>1238</v>
      </c>
      <c r="AL1215" t="s">
        <v>1533</v>
      </c>
      <c r="AM1215" t="s">
        <v>67</v>
      </c>
      <c r="AN1215" t="s">
        <v>1577</v>
      </c>
      <c r="AO1215" t="s">
        <v>69</v>
      </c>
      <c r="AP1215" t="s">
        <v>2360</v>
      </c>
      <c r="AQ1215" t="str">
        <f t="shared" si="19"/>
        <v>892439442466yesFemale439317YouTube4391544012320.91164.911859.99324.991</v>
      </c>
      <c r="AR1215">
        <f>COUNTIF(AQ$2:AQ1215,AQ1215)</f>
        <v>1</v>
      </c>
    </row>
    <row r="1216" spans="1:44" x14ac:dyDescent="0.25">
      <c r="A1216">
        <v>892</v>
      </c>
      <c r="B1216">
        <v>439</v>
      </c>
      <c r="C1216" s="4">
        <v>44246</v>
      </c>
      <c r="D1216">
        <v>6</v>
      </c>
      <c r="E1216" t="s">
        <v>33</v>
      </c>
      <c r="F1216" t="s">
        <v>44</v>
      </c>
      <c r="G1216" t="s">
        <v>55</v>
      </c>
      <c r="H1216" t="s">
        <v>58</v>
      </c>
      <c r="I1216" s="4">
        <v>43931</v>
      </c>
      <c r="J1216">
        <v>7</v>
      </c>
      <c r="K1216" t="s">
        <v>61</v>
      </c>
      <c r="L1216" s="4">
        <v>43915</v>
      </c>
      <c r="M1216" s="4">
        <v>44012</v>
      </c>
      <c r="N1216">
        <v>3</v>
      </c>
      <c r="O1216" t="s">
        <v>203</v>
      </c>
      <c r="P1216" t="s">
        <v>365</v>
      </c>
      <c r="Q1216">
        <v>3</v>
      </c>
      <c r="R1216" t="s">
        <v>851</v>
      </c>
      <c r="S1216" t="s">
        <v>1388</v>
      </c>
      <c r="T1216" t="s">
        <v>1904</v>
      </c>
      <c r="U1216" t="s">
        <v>122</v>
      </c>
      <c r="V1216" t="s">
        <v>2060</v>
      </c>
      <c r="W1216">
        <v>320.91000000000003</v>
      </c>
      <c r="X1216">
        <v>164.91</v>
      </c>
      <c r="Y1216">
        <v>3</v>
      </c>
      <c r="Z1216" t="s">
        <v>2281</v>
      </c>
      <c r="AA1216" t="s">
        <v>2582</v>
      </c>
      <c r="AF1216" s="4"/>
      <c r="AG1216" s="4"/>
      <c r="AH1216" t="s">
        <v>67</v>
      </c>
      <c r="AI1216" t="s">
        <v>229</v>
      </c>
      <c r="AJ1216" t="s">
        <v>710</v>
      </c>
      <c r="AK1216" t="s">
        <v>1251</v>
      </c>
      <c r="AL1216" t="s">
        <v>1517</v>
      </c>
      <c r="AM1216" t="s">
        <v>67</v>
      </c>
      <c r="AN1216" t="s">
        <v>1548</v>
      </c>
      <c r="AO1216" t="s">
        <v>90</v>
      </c>
      <c r="AP1216" t="s">
        <v>2328</v>
      </c>
      <c r="AQ1216" t="str">
        <f t="shared" si="19"/>
        <v>892439442466yesFemale439317YouTube4391544012320.91164.91310519.99314.996</v>
      </c>
      <c r="AR1216">
        <f>COUNTIF(AQ$2:AQ1216,AQ1216)</f>
        <v>1</v>
      </c>
    </row>
    <row r="1217" spans="1:44" x14ac:dyDescent="0.25">
      <c r="A1217">
        <v>892</v>
      </c>
      <c r="B1217">
        <v>439</v>
      </c>
      <c r="C1217" s="4">
        <v>44246</v>
      </c>
      <c r="D1217">
        <v>6</v>
      </c>
      <c r="E1217" t="s">
        <v>33</v>
      </c>
      <c r="F1217" t="s">
        <v>44</v>
      </c>
      <c r="G1217" t="s">
        <v>55</v>
      </c>
      <c r="H1217" t="s">
        <v>58</v>
      </c>
      <c r="I1217" s="4">
        <v>43931</v>
      </c>
      <c r="J1217">
        <v>7</v>
      </c>
      <c r="K1217" t="s">
        <v>61</v>
      </c>
      <c r="L1217" s="4">
        <v>43915</v>
      </c>
      <c r="M1217" s="4">
        <v>44012</v>
      </c>
      <c r="N1217">
        <v>3</v>
      </c>
      <c r="O1217" t="s">
        <v>203</v>
      </c>
      <c r="P1217" t="s">
        <v>365</v>
      </c>
      <c r="Q1217">
        <v>3</v>
      </c>
      <c r="R1217" t="s">
        <v>851</v>
      </c>
      <c r="S1217" t="s">
        <v>1388</v>
      </c>
      <c r="T1217" t="s">
        <v>1904</v>
      </c>
      <c r="U1217" t="s">
        <v>122</v>
      </c>
      <c r="V1217" t="s">
        <v>2060</v>
      </c>
      <c r="W1217">
        <v>320.91000000000003</v>
      </c>
      <c r="X1217">
        <v>164.91</v>
      </c>
      <c r="Y1217">
        <v>3</v>
      </c>
      <c r="Z1217" t="s">
        <v>2281</v>
      </c>
      <c r="AA1217" t="s">
        <v>2582</v>
      </c>
      <c r="AF1217" s="4"/>
      <c r="AG1217" s="4"/>
      <c r="AH1217" t="s">
        <v>84</v>
      </c>
      <c r="AI1217" t="s">
        <v>246</v>
      </c>
      <c r="AJ1217" t="s">
        <v>687</v>
      </c>
      <c r="AK1217" t="s">
        <v>1104</v>
      </c>
      <c r="AL1217" t="s">
        <v>1750</v>
      </c>
      <c r="AM1217" t="s">
        <v>67</v>
      </c>
      <c r="AN1217" t="s">
        <v>1548</v>
      </c>
      <c r="AO1217" t="s">
        <v>410</v>
      </c>
      <c r="AP1217" t="s">
        <v>2359</v>
      </c>
      <c r="AQ1217" t="str">
        <f t="shared" si="19"/>
        <v>892439442466yesFemale439317YouTube4391544012320.91164.91915826.99314.9920</v>
      </c>
      <c r="AR1217">
        <f>COUNTIF(AQ$2:AQ1217,AQ1217)</f>
        <v>1</v>
      </c>
    </row>
    <row r="1218" spans="1:44" x14ac:dyDescent="0.25">
      <c r="A1218">
        <v>893</v>
      </c>
      <c r="B1218">
        <v>84</v>
      </c>
      <c r="C1218" s="4">
        <v>44247</v>
      </c>
      <c r="D1218">
        <v>1</v>
      </c>
      <c r="E1218" t="s">
        <v>39</v>
      </c>
      <c r="F1218" t="s">
        <v>50</v>
      </c>
      <c r="G1218" t="s">
        <v>56</v>
      </c>
      <c r="H1218" t="s">
        <v>58</v>
      </c>
      <c r="I1218" s="4">
        <v>43903</v>
      </c>
      <c r="J1218">
        <v>15</v>
      </c>
      <c r="K1218" t="s">
        <v>62</v>
      </c>
      <c r="L1218" s="4">
        <v>43615</v>
      </c>
      <c r="M1218" s="4">
        <v>44413</v>
      </c>
      <c r="N1218">
        <v>1</v>
      </c>
      <c r="O1218" t="s">
        <v>70</v>
      </c>
      <c r="P1218" t="s">
        <v>232</v>
      </c>
      <c r="Q1218">
        <v>1</v>
      </c>
      <c r="R1218" t="s">
        <v>440</v>
      </c>
      <c r="S1218" t="s">
        <v>1002</v>
      </c>
      <c r="T1218" t="s">
        <v>1534</v>
      </c>
      <c r="U1218" t="s">
        <v>69</v>
      </c>
      <c r="V1218" t="s">
        <v>1548</v>
      </c>
      <c r="W1218">
        <v>22.95</v>
      </c>
      <c r="X1218">
        <v>14.99</v>
      </c>
      <c r="Y1218">
        <v>1</v>
      </c>
      <c r="Z1218" t="s">
        <v>432</v>
      </c>
      <c r="AA1218" t="s">
        <v>2331</v>
      </c>
      <c r="AF1218" s="4"/>
      <c r="AG1218" s="4"/>
      <c r="AH1218" t="s">
        <v>70</v>
      </c>
      <c r="AI1218" t="s">
        <v>232</v>
      </c>
      <c r="AJ1218" t="s">
        <v>440</v>
      </c>
      <c r="AK1218" t="s">
        <v>1002</v>
      </c>
      <c r="AL1218" t="s">
        <v>1534</v>
      </c>
      <c r="AM1218" t="s">
        <v>69</v>
      </c>
      <c r="AN1218" t="s">
        <v>1548</v>
      </c>
      <c r="AO1218" t="s">
        <v>432</v>
      </c>
      <c r="AP1218" t="s">
        <v>2331</v>
      </c>
      <c r="AQ1218" t="str">
        <f t="shared" ref="AQ1218:AQ1281" si="20">CONCATENATE($A1218,$B1218,$C1218,$D1218,$G1218,$H1218,$I1218,$J1218,$K1218,$L1218,$M1218,$W1218,$X1218,$AB1218,$AC1218,$AD1218,$AE1218,$AF1218,$AG1218,$AH1218,$AJ1218,$AL1218,$AM1218,$AN1218,$AO1218)</f>
        <v>89384442471noFemale4390315Organic436154441322.9514.99517022.95114.9921</v>
      </c>
      <c r="AR1218">
        <f>COUNTIF(AQ$2:AQ1218,AQ1218)</f>
        <v>1</v>
      </c>
    </row>
    <row r="1219" spans="1:44" x14ac:dyDescent="0.25">
      <c r="A1219">
        <v>894</v>
      </c>
      <c r="B1219">
        <v>338</v>
      </c>
      <c r="C1219" s="4">
        <v>44247</v>
      </c>
      <c r="D1219">
        <v>4</v>
      </c>
      <c r="E1219" t="s">
        <v>40</v>
      </c>
      <c r="F1219" t="s">
        <v>51</v>
      </c>
      <c r="G1219" t="s">
        <v>55</v>
      </c>
      <c r="H1219" t="s">
        <v>57</v>
      </c>
      <c r="I1219" s="4">
        <v>43685</v>
      </c>
      <c r="J1219">
        <v>2</v>
      </c>
      <c r="K1219" t="s">
        <v>60</v>
      </c>
      <c r="L1219" s="4">
        <v>43615</v>
      </c>
      <c r="M1219" s="4">
        <v>43830</v>
      </c>
      <c r="N1219">
        <v>1</v>
      </c>
      <c r="O1219" t="s">
        <v>79</v>
      </c>
      <c r="P1219" t="s">
        <v>241</v>
      </c>
      <c r="Q1219">
        <v>1</v>
      </c>
      <c r="R1219" t="s">
        <v>515</v>
      </c>
      <c r="S1219" t="s">
        <v>1078</v>
      </c>
      <c r="T1219" t="s">
        <v>1587</v>
      </c>
      <c r="U1219" t="s">
        <v>67</v>
      </c>
      <c r="V1219" t="s">
        <v>1548</v>
      </c>
      <c r="W1219">
        <v>164.97</v>
      </c>
      <c r="X1219">
        <v>44.97</v>
      </c>
      <c r="Y1219">
        <v>1</v>
      </c>
      <c r="Z1219" t="s">
        <v>86</v>
      </c>
      <c r="AA1219" t="s">
        <v>2350</v>
      </c>
      <c r="AF1219" s="4"/>
      <c r="AG1219" s="4"/>
      <c r="AH1219" t="s">
        <v>79</v>
      </c>
      <c r="AI1219" t="s">
        <v>241</v>
      </c>
      <c r="AJ1219" t="s">
        <v>515</v>
      </c>
      <c r="AK1219" t="s">
        <v>1078</v>
      </c>
      <c r="AL1219" t="s">
        <v>1587</v>
      </c>
      <c r="AM1219" t="s">
        <v>67</v>
      </c>
      <c r="AN1219" t="s">
        <v>1548</v>
      </c>
      <c r="AO1219" t="s">
        <v>86</v>
      </c>
      <c r="AP1219" t="s">
        <v>2350</v>
      </c>
      <c r="AQ1219" t="str">
        <f t="shared" si="20"/>
        <v>894338442474yesMale436852Facebook4361543830164.9744.97414354.99314.997</v>
      </c>
      <c r="AR1219">
        <f>COUNTIF(AQ$2:AQ1219,AQ1219)</f>
        <v>1</v>
      </c>
    </row>
    <row r="1220" spans="1:44" x14ac:dyDescent="0.25">
      <c r="A1220">
        <v>895</v>
      </c>
      <c r="B1220">
        <v>440</v>
      </c>
      <c r="C1220" s="4">
        <v>44247</v>
      </c>
      <c r="D1220">
        <v>6</v>
      </c>
      <c r="E1220" t="s">
        <v>33</v>
      </c>
      <c r="F1220" t="s">
        <v>44</v>
      </c>
      <c r="G1220" t="s">
        <v>55</v>
      </c>
      <c r="H1220" t="s">
        <v>58</v>
      </c>
      <c r="I1220" s="4">
        <v>43717</v>
      </c>
      <c r="J1220">
        <v>1</v>
      </c>
      <c r="K1220" t="s">
        <v>61</v>
      </c>
      <c r="L1220" s="4">
        <v>43615</v>
      </c>
      <c r="M1220" s="4">
        <v>43830</v>
      </c>
      <c r="N1220">
        <v>1</v>
      </c>
      <c r="O1220" t="s">
        <v>79</v>
      </c>
      <c r="P1220" t="s">
        <v>241</v>
      </c>
      <c r="Q1220">
        <v>1</v>
      </c>
      <c r="R1220" t="s">
        <v>562</v>
      </c>
      <c r="S1220" t="s">
        <v>1078</v>
      </c>
      <c r="T1220" t="s">
        <v>1587</v>
      </c>
      <c r="U1220" t="s">
        <v>67</v>
      </c>
      <c r="V1220" t="s">
        <v>1548</v>
      </c>
      <c r="W1220">
        <v>164.97</v>
      </c>
      <c r="X1220">
        <v>44.97</v>
      </c>
      <c r="Y1220">
        <v>1</v>
      </c>
      <c r="Z1220" t="s">
        <v>86</v>
      </c>
      <c r="AA1220" t="s">
        <v>2350</v>
      </c>
      <c r="AF1220" s="4"/>
      <c r="AG1220" s="4"/>
      <c r="AH1220" t="s">
        <v>79</v>
      </c>
      <c r="AI1220" t="s">
        <v>241</v>
      </c>
      <c r="AJ1220" t="s">
        <v>562</v>
      </c>
      <c r="AK1220" t="s">
        <v>1078</v>
      </c>
      <c r="AL1220" t="s">
        <v>1587</v>
      </c>
      <c r="AM1220" t="s">
        <v>67</v>
      </c>
      <c r="AN1220" t="s">
        <v>1548</v>
      </c>
      <c r="AO1220" t="s">
        <v>86</v>
      </c>
      <c r="AP1220" t="s">
        <v>2350</v>
      </c>
      <c r="AQ1220" t="str">
        <f t="shared" si="20"/>
        <v>895440442476yesFemale437171YouTube4361543830164.9744.97414454.99314.997</v>
      </c>
      <c r="AR1220">
        <f>COUNTIF(AQ$2:AQ1220,AQ1220)</f>
        <v>1</v>
      </c>
    </row>
    <row r="1221" spans="1:44" x14ac:dyDescent="0.25">
      <c r="A1221">
        <v>896</v>
      </c>
      <c r="B1221">
        <v>26</v>
      </c>
      <c r="C1221" s="4">
        <v>44248</v>
      </c>
      <c r="D1221">
        <v>5</v>
      </c>
      <c r="E1221" t="s">
        <v>36</v>
      </c>
      <c r="F1221" t="s">
        <v>47</v>
      </c>
      <c r="G1221" t="s">
        <v>56</v>
      </c>
      <c r="H1221" t="s">
        <v>58</v>
      </c>
      <c r="I1221" s="4">
        <v>43843</v>
      </c>
      <c r="J1221">
        <v>5</v>
      </c>
      <c r="K1221" t="s">
        <v>60</v>
      </c>
      <c r="L1221" s="4">
        <v>43831</v>
      </c>
      <c r="M1221" s="4">
        <v>43921</v>
      </c>
      <c r="N1221">
        <v>1</v>
      </c>
      <c r="O1221" t="s">
        <v>67</v>
      </c>
      <c r="P1221" t="s">
        <v>229</v>
      </c>
      <c r="Q1221">
        <v>1</v>
      </c>
      <c r="R1221" t="s">
        <v>573</v>
      </c>
      <c r="S1221" t="s">
        <v>1131</v>
      </c>
      <c r="T1221" t="s">
        <v>1517</v>
      </c>
      <c r="U1221" t="s">
        <v>80</v>
      </c>
      <c r="V1221" t="s">
        <v>1548</v>
      </c>
      <c r="W1221">
        <v>39.979999999999997</v>
      </c>
      <c r="X1221">
        <v>29.98</v>
      </c>
      <c r="Y1221">
        <v>1</v>
      </c>
      <c r="Z1221" t="s">
        <v>872</v>
      </c>
      <c r="AA1221" t="s">
        <v>2388</v>
      </c>
      <c r="AF1221" s="4"/>
      <c r="AG1221" s="4"/>
      <c r="AH1221" t="s">
        <v>67</v>
      </c>
      <c r="AI1221" t="s">
        <v>229</v>
      </c>
      <c r="AJ1221" t="s">
        <v>573</v>
      </c>
      <c r="AK1221" t="s">
        <v>1131</v>
      </c>
      <c r="AL1221" t="s">
        <v>1517</v>
      </c>
      <c r="AM1221" t="s">
        <v>80</v>
      </c>
      <c r="AN1221" t="s">
        <v>1548</v>
      </c>
      <c r="AO1221" t="s">
        <v>872</v>
      </c>
      <c r="AP1221" t="s">
        <v>2388</v>
      </c>
      <c r="AQ1221" t="str">
        <f t="shared" si="20"/>
        <v>89626442485noFemale438435Facebook438314392139.9829.9834619.99214.9919</v>
      </c>
      <c r="AR1221">
        <f>COUNTIF(AQ$2:AQ1221,AQ1221)</f>
        <v>1</v>
      </c>
    </row>
    <row r="1222" spans="1:44" x14ac:dyDescent="0.25">
      <c r="A1222">
        <v>897</v>
      </c>
      <c r="B1222">
        <v>209</v>
      </c>
      <c r="C1222" s="4">
        <v>44249</v>
      </c>
      <c r="D1222">
        <v>1</v>
      </c>
      <c r="E1222" t="s">
        <v>39</v>
      </c>
      <c r="F1222" t="s">
        <v>50</v>
      </c>
      <c r="G1222" t="s">
        <v>55</v>
      </c>
      <c r="H1222" t="s">
        <v>58</v>
      </c>
      <c r="I1222" s="4">
        <v>44032</v>
      </c>
      <c r="J1222">
        <v>8</v>
      </c>
      <c r="K1222" t="s">
        <v>60</v>
      </c>
      <c r="L1222" s="4">
        <v>44000</v>
      </c>
      <c r="M1222" s="4">
        <v>44073</v>
      </c>
      <c r="N1222">
        <v>3</v>
      </c>
      <c r="O1222" t="s">
        <v>158</v>
      </c>
      <c r="P1222" t="s">
        <v>320</v>
      </c>
      <c r="Q1222">
        <v>3</v>
      </c>
      <c r="R1222" t="s">
        <v>852</v>
      </c>
      <c r="S1222" t="s">
        <v>1389</v>
      </c>
      <c r="T1222" t="s">
        <v>1905</v>
      </c>
      <c r="U1222" t="s">
        <v>2012</v>
      </c>
      <c r="V1222" t="s">
        <v>2058</v>
      </c>
      <c r="W1222">
        <v>342.98</v>
      </c>
      <c r="X1222">
        <v>39.96</v>
      </c>
      <c r="Y1222">
        <v>3</v>
      </c>
      <c r="Z1222" t="s">
        <v>2282</v>
      </c>
      <c r="AA1222" t="s">
        <v>2583</v>
      </c>
      <c r="AB1222">
        <v>5</v>
      </c>
      <c r="AC1222" t="s">
        <v>2633</v>
      </c>
      <c r="AD1222">
        <v>1328</v>
      </c>
      <c r="AE1222" t="s">
        <v>2639</v>
      </c>
      <c r="AF1222" s="4">
        <v>44235</v>
      </c>
      <c r="AG1222" s="4">
        <v>44299</v>
      </c>
      <c r="AH1222" t="s">
        <v>67</v>
      </c>
      <c r="AI1222" t="s">
        <v>229</v>
      </c>
      <c r="AJ1222" t="s">
        <v>478</v>
      </c>
      <c r="AK1222" t="s">
        <v>1041</v>
      </c>
      <c r="AL1222" t="s">
        <v>1569</v>
      </c>
      <c r="AM1222" t="s">
        <v>69</v>
      </c>
      <c r="AN1222" t="s">
        <v>1562</v>
      </c>
      <c r="AO1222" t="s">
        <v>90</v>
      </c>
      <c r="AP1222" t="s">
        <v>2328</v>
      </c>
      <c r="AQ1222" t="str">
        <f t="shared" si="20"/>
        <v>897209442491yesFemale440328Facebook4400044073342.9839.965control1328Use a relaxing music in the background442354429933242.9919.996</v>
      </c>
      <c r="AR1222">
        <f>COUNTIF(AQ$2:AQ1222,AQ1222)</f>
        <v>1</v>
      </c>
    </row>
    <row r="1223" spans="1:44" x14ac:dyDescent="0.25">
      <c r="A1223">
        <v>897</v>
      </c>
      <c r="B1223">
        <v>209</v>
      </c>
      <c r="C1223" s="4">
        <v>44249</v>
      </c>
      <c r="D1223">
        <v>1</v>
      </c>
      <c r="E1223" t="s">
        <v>39</v>
      </c>
      <c r="F1223" t="s">
        <v>50</v>
      </c>
      <c r="G1223" t="s">
        <v>55</v>
      </c>
      <c r="H1223" t="s">
        <v>58</v>
      </c>
      <c r="I1223" s="4">
        <v>44032</v>
      </c>
      <c r="J1223">
        <v>8</v>
      </c>
      <c r="K1223" t="s">
        <v>60</v>
      </c>
      <c r="L1223" s="4">
        <v>44000</v>
      </c>
      <c r="M1223" s="4">
        <v>44073</v>
      </c>
      <c r="N1223">
        <v>3</v>
      </c>
      <c r="O1223" t="s">
        <v>158</v>
      </c>
      <c r="P1223" t="s">
        <v>320</v>
      </c>
      <c r="Q1223">
        <v>3</v>
      </c>
      <c r="R1223" t="s">
        <v>852</v>
      </c>
      <c r="S1223" t="s">
        <v>1389</v>
      </c>
      <c r="T1223" t="s">
        <v>1905</v>
      </c>
      <c r="U1223" t="s">
        <v>2012</v>
      </c>
      <c r="V1223" t="s">
        <v>2058</v>
      </c>
      <c r="W1223">
        <v>342.98</v>
      </c>
      <c r="X1223">
        <v>39.96</v>
      </c>
      <c r="Y1223">
        <v>3</v>
      </c>
      <c r="Z1223" t="s">
        <v>2282</v>
      </c>
      <c r="AA1223" t="s">
        <v>2583</v>
      </c>
      <c r="AB1223">
        <v>5</v>
      </c>
      <c r="AC1223" t="s">
        <v>2633</v>
      </c>
      <c r="AD1223">
        <v>1328</v>
      </c>
      <c r="AE1223" t="s">
        <v>2639</v>
      </c>
      <c r="AF1223" s="4">
        <v>44235</v>
      </c>
      <c r="AG1223" s="4">
        <v>44299</v>
      </c>
      <c r="AH1223" t="s">
        <v>80</v>
      </c>
      <c r="AI1223" t="s">
        <v>242</v>
      </c>
      <c r="AJ1223" t="s">
        <v>486</v>
      </c>
      <c r="AK1223" t="s">
        <v>1049</v>
      </c>
      <c r="AL1223" t="s">
        <v>1533</v>
      </c>
      <c r="AM1223" t="s">
        <v>69</v>
      </c>
      <c r="AN1223" t="s">
        <v>1562</v>
      </c>
      <c r="AO1223" t="s">
        <v>79</v>
      </c>
      <c r="AP1223" t="s">
        <v>2349</v>
      </c>
      <c r="AQ1223" t="str">
        <f t="shared" si="20"/>
        <v>897209442491yesFemale440328Facebook4400044073342.9839.965control1328Use a relaxing music in the background4423544299212959.9919.994</v>
      </c>
      <c r="AR1223">
        <f>COUNTIF(AQ$2:AQ1223,AQ1223)</f>
        <v>1</v>
      </c>
    </row>
    <row r="1224" spans="1:44" x14ac:dyDescent="0.25">
      <c r="A1224">
        <v>897</v>
      </c>
      <c r="B1224">
        <v>209</v>
      </c>
      <c r="C1224" s="4">
        <v>44249</v>
      </c>
      <c r="D1224">
        <v>1</v>
      </c>
      <c r="E1224" t="s">
        <v>39</v>
      </c>
      <c r="F1224" t="s">
        <v>50</v>
      </c>
      <c r="G1224" t="s">
        <v>55</v>
      </c>
      <c r="H1224" t="s">
        <v>58</v>
      </c>
      <c r="I1224" s="4">
        <v>44032</v>
      </c>
      <c r="J1224">
        <v>8</v>
      </c>
      <c r="K1224" t="s">
        <v>60</v>
      </c>
      <c r="L1224" s="4">
        <v>44000</v>
      </c>
      <c r="M1224" s="4">
        <v>44073</v>
      </c>
      <c r="N1224">
        <v>3</v>
      </c>
      <c r="O1224" t="s">
        <v>158</v>
      </c>
      <c r="P1224" t="s">
        <v>320</v>
      </c>
      <c r="Q1224">
        <v>3</v>
      </c>
      <c r="R1224" t="s">
        <v>852</v>
      </c>
      <c r="S1224" t="s">
        <v>1389</v>
      </c>
      <c r="T1224" t="s">
        <v>1905</v>
      </c>
      <c r="U1224" t="s">
        <v>2012</v>
      </c>
      <c r="V1224" t="s">
        <v>2058</v>
      </c>
      <c r="W1224">
        <v>342.98</v>
      </c>
      <c r="X1224">
        <v>39.96</v>
      </c>
      <c r="Y1224">
        <v>3</v>
      </c>
      <c r="Z1224" t="s">
        <v>2282</v>
      </c>
      <c r="AA1224" t="s">
        <v>2583</v>
      </c>
      <c r="AB1224">
        <v>5</v>
      </c>
      <c r="AC1224" t="s">
        <v>2633</v>
      </c>
      <c r="AD1224">
        <v>1328</v>
      </c>
      <c r="AE1224" t="s">
        <v>2639</v>
      </c>
      <c r="AF1224" s="4">
        <v>44235</v>
      </c>
      <c r="AG1224" s="4">
        <v>44299</v>
      </c>
      <c r="AH1224" t="s">
        <v>79</v>
      </c>
      <c r="AI1224" t="s">
        <v>241</v>
      </c>
      <c r="AJ1224" t="s">
        <v>403</v>
      </c>
      <c r="AK1224" t="s">
        <v>965</v>
      </c>
      <c r="AL1224" t="s">
        <v>422</v>
      </c>
      <c r="AM1224" t="s">
        <v>80</v>
      </c>
      <c r="AN1224" t="s">
        <v>1562</v>
      </c>
      <c r="AO1224" t="s">
        <v>455</v>
      </c>
      <c r="AP1224" t="s">
        <v>2340</v>
      </c>
      <c r="AQ1224" t="str">
        <f t="shared" si="20"/>
        <v>897209442491yesFemale440328Facebook4400044073342.9839.965control1328Use a relaxing music in the background442354429943812029.9915</v>
      </c>
      <c r="AR1224">
        <f>COUNTIF(AQ$2:AQ1224,AQ1224)</f>
        <v>1</v>
      </c>
    </row>
    <row r="1225" spans="1:44" x14ac:dyDescent="0.25">
      <c r="A1225">
        <v>898</v>
      </c>
      <c r="B1225">
        <v>343</v>
      </c>
      <c r="C1225" s="4">
        <v>44249</v>
      </c>
      <c r="D1225">
        <v>2</v>
      </c>
      <c r="E1225" t="s">
        <v>38</v>
      </c>
      <c r="F1225" t="s">
        <v>49</v>
      </c>
      <c r="G1225" t="s">
        <v>56</v>
      </c>
      <c r="H1225" t="s">
        <v>58</v>
      </c>
      <c r="I1225" s="4">
        <v>44008</v>
      </c>
      <c r="J1225">
        <v>7</v>
      </c>
      <c r="K1225" t="s">
        <v>61</v>
      </c>
      <c r="L1225" s="4">
        <v>43915</v>
      </c>
      <c r="M1225" s="4">
        <v>44012</v>
      </c>
      <c r="N1225">
        <v>2</v>
      </c>
      <c r="O1225" t="s">
        <v>63</v>
      </c>
      <c r="P1225" t="s">
        <v>225</v>
      </c>
      <c r="Q1225">
        <v>2</v>
      </c>
      <c r="R1225" t="s">
        <v>853</v>
      </c>
      <c r="S1225" t="s">
        <v>1390</v>
      </c>
      <c r="T1225" t="s">
        <v>1906</v>
      </c>
      <c r="U1225" t="s">
        <v>83</v>
      </c>
      <c r="V1225" t="s">
        <v>2030</v>
      </c>
      <c r="W1225">
        <v>362.9</v>
      </c>
      <c r="X1225">
        <v>89.95</v>
      </c>
      <c r="Y1225">
        <v>2</v>
      </c>
      <c r="Z1225" t="s">
        <v>2080</v>
      </c>
      <c r="AA1225" t="s">
        <v>2324</v>
      </c>
      <c r="AB1225">
        <v>5</v>
      </c>
      <c r="AC1225" t="s">
        <v>2633</v>
      </c>
      <c r="AD1225">
        <v>1440</v>
      </c>
      <c r="AE1225" t="s">
        <v>2639</v>
      </c>
      <c r="AF1225" s="4">
        <v>44235</v>
      </c>
      <c r="AG1225" s="4">
        <v>44299</v>
      </c>
      <c r="AH1225" t="s">
        <v>70</v>
      </c>
      <c r="AI1225" t="s">
        <v>232</v>
      </c>
      <c r="AJ1225" t="s">
        <v>594</v>
      </c>
      <c r="AK1225" t="s">
        <v>1077</v>
      </c>
      <c r="AL1225" t="s">
        <v>519</v>
      </c>
      <c r="AM1225" t="s">
        <v>67</v>
      </c>
      <c r="AN1225" t="s">
        <v>1517</v>
      </c>
      <c r="AO1225" t="s">
        <v>432</v>
      </c>
      <c r="AP1225" t="s">
        <v>2331</v>
      </c>
      <c r="AQ1225" t="str">
        <f t="shared" si="20"/>
        <v>898343442492noFemale440087YouTube4391544012362.989.955control1440Use a relaxing music in the background4423544299513441319.9921</v>
      </c>
      <c r="AR1225">
        <f>COUNTIF(AQ$2:AQ1225,AQ1225)</f>
        <v>1</v>
      </c>
    </row>
    <row r="1226" spans="1:44" x14ac:dyDescent="0.25">
      <c r="A1226">
        <v>898</v>
      </c>
      <c r="B1226">
        <v>343</v>
      </c>
      <c r="C1226" s="4">
        <v>44249</v>
      </c>
      <c r="D1226">
        <v>2</v>
      </c>
      <c r="E1226" t="s">
        <v>38</v>
      </c>
      <c r="F1226" t="s">
        <v>49</v>
      </c>
      <c r="G1226" t="s">
        <v>56</v>
      </c>
      <c r="H1226" t="s">
        <v>58</v>
      </c>
      <c r="I1226" s="4">
        <v>44008</v>
      </c>
      <c r="J1226">
        <v>7</v>
      </c>
      <c r="K1226" t="s">
        <v>61</v>
      </c>
      <c r="L1226" s="4">
        <v>43915</v>
      </c>
      <c r="M1226" s="4">
        <v>44012</v>
      </c>
      <c r="N1226">
        <v>2</v>
      </c>
      <c r="O1226" t="s">
        <v>63</v>
      </c>
      <c r="P1226" t="s">
        <v>225</v>
      </c>
      <c r="Q1226">
        <v>2</v>
      </c>
      <c r="R1226" t="s">
        <v>853</v>
      </c>
      <c r="S1226" t="s">
        <v>1390</v>
      </c>
      <c r="T1226" t="s">
        <v>1906</v>
      </c>
      <c r="U1226" t="s">
        <v>83</v>
      </c>
      <c r="V1226" t="s">
        <v>2030</v>
      </c>
      <c r="W1226">
        <v>362.9</v>
      </c>
      <c r="X1226">
        <v>89.95</v>
      </c>
      <c r="Y1226">
        <v>2</v>
      </c>
      <c r="Z1226" t="s">
        <v>2080</v>
      </c>
      <c r="AA1226" t="s">
        <v>2324</v>
      </c>
      <c r="AB1226">
        <v>5</v>
      </c>
      <c r="AC1226" t="s">
        <v>2633</v>
      </c>
      <c r="AD1226">
        <v>1440</v>
      </c>
      <c r="AE1226" t="s">
        <v>2639</v>
      </c>
      <c r="AF1226" s="4">
        <v>44235</v>
      </c>
      <c r="AG1226" s="4">
        <v>44299</v>
      </c>
      <c r="AH1226" t="s">
        <v>79</v>
      </c>
      <c r="AI1226" t="s">
        <v>241</v>
      </c>
      <c r="AJ1226" t="s">
        <v>629</v>
      </c>
      <c r="AK1226" t="s">
        <v>965</v>
      </c>
      <c r="AL1226" t="s">
        <v>1703</v>
      </c>
      <c r="AM1226" t="s">
        <v>80</v>
      </c>
      <c r="AN1226" t="s">
        <v>1548</v>
      </c>
      <c r="AO1226" t="s">
        <v>86</v>
      </c>
      <c r="AP1226" t="s">
        <v>2350</v>
      </c>
      <c r="AQ1226" t="str">
        <f t="shared" si="20"/>
        <v>898343442492noFemale440087YouTube4391544012362.989.955control1440Use a relaxing music in the background4423544299437119.95214.997</v>
      </c>
      <c r="AR1226">
        <f>COUNTIF(AQ$2:AQ1226,AQ1226)</f>
        <v>1</v>
      </c>
    </row>
    <row r="1227" spans="1:44" x14ac:dyDescent="0.25">
      <c r="A1227">
        <v>899</v>
      </c>
      <c r="B1227">
        <v>60</v>
      </c>
      <c r="C1227" s="4">
        <v>44250</v>
      </c>
      <c r="D1227">
        <v>4</v>
      </c>
      <c r="E1227" t="s">
        <v>40</v>
      </c>
      <c r="F1227" t="s">
        <v>51</v>
      </c>
      <c r="G1227" t="s">
        <v>55</v>
      </c>
      <c r="H1227" t="s">
        <v>57</v>
      </c>
      <c r="I1227" s="4">
        <v>43713</v>
      </c>
      <c r="J1227">
        <v>3</v>
      </c>
      <c r="K1227" t="s">
        <v>59</v>
      </c>
      <c r="L1227" s="4">
        <v>43615</v>
      </c>
      <c r="M1227" s="4">
        <v>43830</v>
      </c>
      <c r="N1227">
        <v>1</v>
      </c>
      <c r="O1227" t="s">
        <v>69</v>
      </c>
      <c r="P1227" t="s">
        <v>231</v>
      </c>
      <c r="Q1227">
        <v>1</v>
      </c>
      <c r="R1227" t="s">
        <v>434</v>
      </c>
      <c r="S1227" t="s">
        <v>991</v>
      </c>
      <c r="T1227" t="s">
        <v>1524</v>
      </c>
      <c r="U1227" t="s">
        <v>80</v>
      </c>
      <c r="V1227" t="s">
        <v>1577</v>
      </c>
      <c r="W1227">
        <v>1859.98</v>
      </c>
      <c r="X1227">
        <v>49.98</v>
      </c>
      <c r="Y1227">
        <v>1</v>
      </c>
      <c r="Z1227" t="s">
        <v>69</v>
      </c>
      <c r="AA1227" t="s">
        <v>2360</v>
      </c>
      <c r="AF1227" s="4"/>
      <c r="AG1227" s="4"/>
      <c r="AH1227" t="s">
        <v>69</v>
      </c>
      <c r="AI1227" t="s">
        <v>231</v>
      </c>
      <c r="AJ1227" t="s">
        <v>434</v>
      </c>
      <c r="AK1227" t="s">
        <v>991</v>
      </c>
      <c r="AL1227" t="s">
        <v>1524</v>
      </c>
      <c r="AM1227" t="s">
        <v>80</v>
      </c>
      <c r="AN1227" t="s">
        <v>1577</v>
      </c>
      <c r="AO1227" t="s">
        <v>69</v>
      </c>
      <c r="AP1227" t="s">
        <v>2360</v>
      </c>
      <c r="AQ1227" t="str">
        <f t="shared" si="20"/>
        <v>89960442504yesMale437133Google Ads43615438301859.9849.981152929.99224.991</v>
      </c>
      <c r="AR1227">
        <f>COUNTIF(AQ$2:AQ1227,AQ1227)</f>
        <v>1</v>
      </c>
    </row>
    <row r="1228" spans="1:44" x14ac:dyDescent="0.25">
      <c r="A1228">
        <v>900</v>
      </c>
      <c r="B1228">
        <v>254</v>
      </c>
      <c r="C1228" s="4">
        <v>44252</v>
      </c>
      <c r="D1228">
        <v>1</v>
      </c>
      <c r="E1228" t="s">
        <v>39</v>
      </c>
      <c r="F1228" t="s">
        <v>50</v>
      </c>
      <c r="G1228" t="s">
        <v>56</v>
      </c>
      <c r="H1228" t="s">
        <v>58</v>
      </c>
      <c r="I1228" s="4">
        <v>43729</v>
      </c>
      <c r="J1228">
        <v>2</v>
      </c>
      <c r="K1228" t="s">
        <v>60</v>
      </c>
      <c r="L1228" s="4">
        <v>43615</v>
      </c>
      <c r="M1228" s="4">
        <v>43830</v>
      </c>
      <c r="N1228">
        <v>1</v>
      </c>
      <c r="O1228" t="s">
        <v>79</v>
      </c>
      <c r="P1228" t="s">
        <v>241</v>
      </c>
      <c r="Q1228">
        <v>1</v>
      </c>
      <c r="R1228" t="s">
        <v>504</v>
      </c>
      <c r="S1228" t="s">
        <v>1067</v>
      </c>
      <c r="T1228" t="s">
        <v>1527</v>
      </c>
      <c r="U1228" t="s">
        <v>80</v>
      </c>
      <c r="V1228" t="s">
        <v>1562</v>
      </c>
      <c r="W1228">
        <v>73.98</v>
      </c>
      <c r="X1228">
        <v>19.98</v>
      </c>
      <c r="Y1228">
        <v>1</v>
      </c>
      <c r="Z1228" t="s">
        <v>455</v>
      </c>
      <c r="AA1228" t="s">
        <v>2340</v>
      </c>
      <c r="AF1228" s="4"/>
      <c r="AG1228" s="4"/>
      <c r="AH1228" t="s">
        <v>79</v>
      </c>
      <c r="AI1228" t="s">
        <v>241</v>
      </c>
      <c r="AJ1228" t="s">
        <v>504</v>
      </c>
      <c r="AK1228" t="s">
        <v>1067</v>
      </c>
      <c r="AL1228" t="s">
        <v>1527</v>
      </c>
      <c r="AM1228" t="s">
        <v>80</v>
      </c>
      <c r="AN1228" t="s">
        <v>1562</v>
      </c>
      <c r="AO1228" t="s">
        <v>455</v>
      </c>
      <c r="AP1228" t="s">
        <v>2340</v>
      </c>
      <c r="AQ1228" t="str">
        <f t="shared" si="20"/>
        <v>900254442521noFemale437292Facebook436154383073.9819.98410936.9929.9915</v>
      </c>
      <c r="AR1228">
        <f>COUNTIF(AQ$2:AQ1228,AQ1228)</f>
        <v>1</v>
      </c>
    </row>
    <row r="1229" spans="1:44" x14ac:dyDescent="0.25">
      <c r="A1229">
        <v>901</v>
      </c>
      <c r="B1229">
        <v>283</v>
      </c>
      <c r="C1229" s="4">
        <v>44252</v>
      </c>
      <c r="D1229">
        <v>7</v>
      </c>
      <c r="E1229" t="s">
        <v>35</v>
      </c>
      <c r="F1229" t="s">
        <v>46</v>
      </c>
      <c r="G1229" t="s">
        <v>55</v>
      </c>
      <c r="H1229" t="s">
        <v>58</v>
      </c>
      <c r="I1229" s="4">
        <v>44000</v>
      </c>
      <c r="J1229">
        <v>9</v>
      </c>
      <c r="K1229" t="s">
        <v>59</v>
      </c>
      <c r="L1229" s="4">
        <v>43952</v>
      </c>
      <c r="M1229" s="4">
        <v>44075</v>
      </c>
      <c r="N1229">
        <v>1</v>
      </c>
      <c r="O1229" t="s">
        <v>84</v>
      </c>
      <c r="P1229" t="s">
        <v>246</v>
      </c>
      <c r="Q1229">
        <v>1</v>
      </c>
      <c r="R1229" t="s">
        <v>543</v>
      </c>
      <c r="S1229" t="s">
        <v>1104</v>
      </c>
      <c r="T1229" t="s">
        <v>1631</v>
      </c>
      <c r="U1229" t="s">
        <v>67</v>
      </c>
      <c r="V1229" t="s">
        <v>1548</v>
      </c>
      <c r="W1229">
        <v>86.97</v>
      </c>
      <c r="X1229">
        <v>44.97</v>
      </c>
      <c r="Y1229">
        <v>1</v>
      </c>
      <c r="Z1229" t="s">
        <v>86</v>
      </c>
      <c r="AA1229" t="s">
        <v>2350</v>
      </c>
      <c r="AB1229">
        <v>5</v>
      </c>
      <c r="AC1229" t="s">
        <v>2633</v>
      </c>
      <c r="AD1229">
        <v>1390</v>
      </c>
      <c r="AE1229" t="s">
        <v>2639</v>
      </c>
      <c r="AF1229" s="4">
        <v>44235</v>
      </c>
      <c r="AG1229" s="4">
        <v>44299</v>
      </c>
      <c r="AH1229" t="s">
        <v>84</v>
      </c>
      <c r="AI1229" t="s">
        <v>246</v>
      </c>
      <c r="AJ1229" t="s">
        <v>543</v>
      </c>
      <c r="AK1229" t="s">
        <v>1104</v>
      </c>
      <c r="AL1229" t="s">
        <v>1631</v>
      </c>
      <c r="AM1229" t="s">
        <v>67</v>
      </c>
      <c r="AN1229" t="s">
        <v>1548</v>
      </c>
      <c r="AO1229" t="s">
        <v>86</v>
      </c>
      <c r="AP1229" t="s">
        <v>2350</v>
      </c>
      <c r="AQ1229" t="str">
        <f t="shared" si="20"/>
        <v>901283442527yesFemale440009Google Ads439524407586.9744.975control1390Use a relaxing music in the background4423544299915728.99314.997</v>
      </c>
      <c r="AR1229">
        <f>COUNTIF(AQ$2:AQ1229,AQ1229)</f>
        <v>1</v>
      </c>
    </row>
    <row r="1230" spans="1:44" x14ac:dyDescent="0.25">
      <c r="A1230">
        <v>902</v>
      </c>
      <c r="B1230">
        <v>368</v>
      </c>
      <c r="C1230" s="4">
        <v>44254</v>
      </c>
      <c r="D1230">
        <v>5</v>
      </c>
      <c r="E1230" t="s">
        <v>36</v>
      </c>
      <c r="F1230" t="s">
        <v>47</v>
      </c>
      <c r="G1230" t="s">
        <v>56</v>
      </c>
      <c r="H1230" t="s">
        <v>57</v>
      </c>
      <c r="I1230" s="4">
        <v>43583</v>
      </c>
      <c r="J1230">
        <v>2</v>
      </c>
      <c r="L1230" s="4"/>
      <c r="M1230" s="4"/>
      <c r="N1230">
        <v>1</v>
      </c>
      <c r="O1230" t="s">
        <v>79</v>
      </c>
      <c r="P1230" t="s">
        <v>241</v>
      </c>
      <c r="Q1230">
        <v>1</v>
      </c>
      <c r="R1230" t="s">
        <v>566</v>
      </c>
      <c r="S1230" t="s">
        <v>1067</v>
      </c>
      <c r="T1230" t="s">
        <v>1649</v>
      </c>
      <c r="U1230" t="s">
        <v>67</v>
      </c>
      <c r="V1230" t="s">
        <v>1548</v>
      </c>
      <c r="W1230">
        <v>107.97</v>
      </c>
      <c r="X1230">
        <v>44.97</v>
      </c>
      <c r="Y1230">
        <v>1</v>
      </c>
      <c r="Z1230" t="s">
        <v>65</v>
      </c>
      <c r="AA1230" t="s">
        <v>2343</v>
      </c>
      <c r="AF1230" s="4"/>
      <c r="AG1230" s="4"/>
      <c r="AH1230" t="s">
        <v>79</v>
      </c>
      <c r="AI1230" t="s">
        <v>241</v>
      </c>
      <c r="AJ1230" t="s">
        <v>566</v>
      </c>
      <c r="AK1230" t="s">
        <v>1067</v>
      </c>
      <c r="AL1230" t="s">
        <v>1649</v>
      </c>
      <c r="AM1230" t="s">
        <v>67</v>
      </c>
      <c r="AN1230" t="s">
        <v>1548</v>
      </c>
      <c r="AO1230" t="s">
        <v>65</v>
      </c>
      <c r="AP1230" t="s">
        <v>2343</v>
      </c>
      <c r="AQ1230" t="str">
        <f t="shared" si="20"/>
        <v>902368442545noMale435832107.9744.97410835.99314.9910</v>
      </c>
      <c r="AR1230">
        <f>COUNTIF(AQ$2:AQ1230,AQ1230)</f>
        <v>1</v>
      </c>
    </row>
    <row r="1231" spans="1:44" x14ac:dyDescent="0.25">
      <c r="A1231">
        <v>903</v>
      </c>
      <c r="B1231">
        <v>48</v>
      </c>
      <c r="C1231" s="4">
        <v>44255</v>
      </c>
      <c r="D1231">
        <v>7</v>
      </c>
      <c r="E1231" t="s">
        <v>35</v>
      </c>
      <c r="F1231" t="s">
        <v>46</v>
      </c>
      <c r="G1231" t="s">
        <v>55</v>
      </c>
      <c r="H1231" t="s">
        <v>58</v>
      </c>
      <c r="I1231" s="4">
        <v>43728</v>
      </c>
      <c r="J1231">
        <v>1</v>
      </c>
      <c r="K1231" t="s">
        <v>61</v>
      </c>
      <c r="L1231" s="4">
        <v>43615</v>
      </c>
      <c r="M1231" s="4">
        <v>43830</v>
      </c>
      <c r="N1231">
        <v>1</v>
      </c>
      <c r="O1231" t="s">
        <v>79</v>
      </c>
      <c r="P1231" t="s">
        <v>241</v>
      </c>
      <c r="Q1231">
        <v>1</v>
      </c>
      <c r="R1231" t="s">
        <v>629</v>
      </c>
      <c r="S1231" t="s">
        <v>965</v>
      </c>
      <c r="T1231" t="s">
        <v>1703</v>
      </c>
      <c r="U1231" t="s">
        <v>69</v>
      </c>
      <c r="V1231" t="s">
        <v>1548</v>
      </c>
      <c r="W1231">
        <v>119.95</v>
      </c>
      <c r="X1231">
        <v>14.99</v>
      </c>
      <c r="Y1231">
        <v>1</v>
      </c>
      <c r="Z1231" t="s">
        <v>86</v>
      </c>
      <c r="AA1231" t="s">
        <v>2350</v>
      </c>
      <c r="AF1231" s="4"/>
      <c r="AG1231" s="4"/>
      <c r="AH1231" t="s">
        <v>79</v>
      </c>
      <c r="AI1231" t="s">
        <v>241</v>
      </c>
      <c r="AJ1231" t="s">
        <v>629</v>
      </c>
      <c r="AK1231" t="s">
        <v>965</v>
      </c>
      <c r="AL1231" t="s">
        <v>1703</v>
      </c>
      <c r="AM1231" t="s">
        <v>69</v>
      </c>
      <c r="AN1231" t="s">
        <v>1548</v>
      </c>
      <c r="AO1231" t="s">
        <v>86</v>
      </c>
      <c r="AP1231" t="s">
        <v>2350</v>
      </c>
      <c r="AQ1231" t="str">
        <f t="shared" si="20"/>
        <v>90348442557yesFemale437281YouTube4361543830119.9514.99437119.95114.997</v>
      </c>
      <c r="AR1231">
        <f>COUNTIF(AQ$2:AQ1231,AQ1231)</f>
        <v>1</v>
      </c>
    </row>
    <row r="1232" spans="1:44" x14ac:dyDescent="0.25">
      <c r="A1232">
        <v>904</v>
      </c>
      <c r="B1232">
        <v>114</v>
      </c>
      <c r="C1232" s="4">
        <v>44255</v>
      </c>
      <c r="D1232">
        <v>7</v>
      </c>
      <c r="E1232" t="s">
        <v>35</v>
      </c>
      <c r="F1232" t="s">
        <v>46</v>
      </c>
      <c r="G1232" t="s">
        <v>56</v>
      </c>
      <c r="H1232" t="s">
        <v>58</v>
      </c>
      <c r="I1232" s="4">
        <v>44071</v>
      </c>
      <c r="J1232">
        <v>9</v>
      </c>
      <c r="K1232" t="s">
        <v>59</v>
      </c>
      <c r="L1232" s="4">
        <v>43952</v>
      </c>
      <c r="M1232" s="4">
        <v>44075</v>
      </c>
      <c r="N1232">
        <v>2</v>
      </c>
      <c r="O1232" t="s">
        <v>167</v>
      </c>
      <c r="P1232" t="s">
        <v>329</v>
      </c>
      <c r="Q1232">
        <v>2</v>
      </c>
      <c r="R1232" t="s">
        <v>854</v>
      </c>
      <c r="S1232" t="s">
        <v>1391</v>
      </c>
      <c r="T1232" t="s">
        <v>1907</v>
      </c>
      <c r="U1232" t="s">
        <v>88</v>
      </c>
      <c r="V1232" t="s">
        <v>1869</v>
      </c>
      <c r="W1232">
        <v>301.95999999999998</v>
      </c>
      <c r="X1232">
        <v>59.96</v>
      </c>
      <c r="Y1232">
        <v>2</v>
      </c>
      <c r="Z1232" t="s">
        <v>2283</v>
      </c>
      <c r="AA1232" t="s">
        <v>2584</v>
      </c>
      <c r="AB1232">
        <v>5</v>
      </c>
      <c r="AC1232" t="s">
        <v>2634</v>
      </c>
      <c r="AD1232">
        <v>1242</v>
      </c>
      <c r="AE1232" t="s">
        <v>2639</v>
      </c>
      <c r="AF1232" s="4">
        <v>44235</v>
      </c>
      <c r="AG1232" s="4">
        <v>44299</v>
      </c>
      <c r="AH1232" t="s">
        <v>80</v>
      </c>
      <c r="AI1232" t="s">
        <v>242</v>
      </c>
      <c r="AJ1232" t="s">
        <v>620</v>
      </c>
      <c r="AK1232" t="s">
        <v>1170</v>
      </c>
      <c r="AL1232" t="s">
        <v>1696</v>
      </c>
      <c r="AM1232" t="s">
        <v>80</v>
      </c>
      <c r="AN1232" t="s">
        <v>1548</v>
      </c>
      <c r="AO1232" t="s">
        <v>79</v>
      </c>
      <c r="AP1232" t="s">
        <v>2349</v>
      </c>
      <c r="AQ1232" t="str">
        <f t="shared" si="20"/>
        <v>904114442557noFemale440719Google Ads4395244075301.9659.965test1242Use a relaxing music in the background4423544299292120.99214.994</v>
      </c>
      <c r="AR1232">
        <f>COUNTIF(AQ$2:AQ1232,AQ1232)</f>
        <v>1</v>
      </c>
    </row>
    <row r="1233" spans="1:44" x14ac:dyDescent="0.25">
      <c r="A1233">
        <v>904</v>
      </c>
      <c r="B1233">
        <v>114</v>
      </c>
      <c r="C1233" s="4">
        <v>44255</v>
      </c>
      <c r="D1233">
        <v>7</v>
      </c>
      <c r="E1233" t="s">
        <v>35</v>
      </c>
      <c r="F1233" t="s">
        <v>46</v>
      </c>
      <c r="G1233" t="s">
        <v>56</v>
      </c>
      <c r="H1233" t="s">
        <v>58</v>
      </c>
      <c r="I1233" s="4">
        <v>44071</v>
      </c>
      <c r="J1233">
        <v>9</v>
      </c>
      <c r="K1233" t="s">
        <v>59</v>
      </c>
      <c r="L1233" s="4">
        <v>43952</v>
      </c>
      <c r="M1233" s="4">
        <v>44075</v>
      </c>
      <c r="N1233">
        <v>2</v>
      </c>
      <c r="O1233" t="s">
        <v>167</v>
      </c>
      <c r="P1233" t="s">
        <v>329</v>
      </c>
      <c r="Q1233">
        <v>2</v>
      </c>
      <c r="R1233" t="s">
        <v>854</v>
      </c>
      <c r="S1233" t="s">
        <v>1391</v>
      </c>
      <c r="T1233" t="s">
        <v>1907</v>
      </c>
      <c r="U1233" t="s">
        <v>88</v>
      </c>
      <c r="V1233" t="s">
        <v>1869</v>
      </c>
      <c r="W1233">
        <v>301.95999999999998</v>
      </c>
      <c r="X1233">
        <v>59.96</v>
      </c>
      <c r="Y1233">
        <v>2</v>
      </c>
      <c r="Z1233" t="s">
        <v>2283</v>
      </c>
      <c r="AA1233" t="s">
        <v>2584</v>
      </c>
      <c r="AB1233">
        <v>5</v>
      </c>
      <c r="AC1233" t="s">
        <v>2634</v>
      </c>
      <c r="AD1233">
        <v>1242</v>
      </c>
      <c r="AE1233" t="s">
        <v>2639</v>
      </c>
      <c r="AF1233" s="4">
        <v>44235</v>
      </c>
      <c r="AG1233" s="4">
        <v>44299</v>
      </c>
      <c r="AH1233" t="s">
        <v>79</v>
      </c>
      <c r="AI1233" t="s">
        <v>241</v>
      </c>
      <c r="AJ1233" t="s">
        <v>472</v>
      </c>
      <c r="AK1233" t="s">
        <v>1035</v>
      </c>
      <c r="AL1233" t="s">
        <v>1513</v>
      </c>
      <c r="AM1233" t="s">
        <v>80</v>
      </c>
      <c r="AN1233" t="s">
        <v>1548</v>
      </c>
      <c r="AO1233" t="s">
        <v>65</v>
      </c>
      <c r="AP1233" t="s">
        <v>2343</v>
      </c>
      <c r="AQ1233" t="str">
        <f t="shared" si="20"/>
        <v>904114442557noFemale440719Google Ads4395244075301.9659.965test1242Use a relaxing music in the background442354429945129.99214.9910</v>
      </c>
      <c r="AR1233">
        <f>COUNTIF(AQ$2:AQ1233,AQ1233)</f>
        <v>1</v>
      </c>
    </row>
    <row r="1234" spans="1:44" x14ac:dyDescent="0.25">
      <c r="A1234">
        <v>905</v>
      </c>
      <c r="B1234">
        <v>172</v>
      </c>
      <c r="C1234" s="4">
        <v>44256</v>
      </c>
      <c r="D1234">
        <v>2</v>
      </c>
      <c r="E1234" t="s">
        <v>38</v>
      </c>
      <c r="F1234" t="s">
        <v>49</v>
      </c>
      <c r="G1234" t="s">
        <v>56</v>
      </c>
      <c r="H1234" t="s">
        <v>57</v>
      </c>
      <c r="I1234" s="4">
        <v>43802</v>
      </c>
      <c r="J1234">
        <v>2</v>
      </c>
      <c r="K1234" t="s">
        <v>60</v>
      </c>
      <c r="L1234" s="4">
        <v>43615</v>
      </c>
      <c r="M1234" s="4">
        <v>43830</v>
      </c>
      <c r="N1234">
        <v>1</v>
      </c>
      <c r="O1234" t="s">
        <v>70</v>
      </c>
      <c r="P1234" t="s">
        <v>232</v>
      </c>
      <c r="Q1234">
        <v>1</v>
      </c>
      <c r="R1234" t="s">
        <v>594</v>
      </c>
      <c r="S1234" t="s">
        <v>1077</v>
      </c>
      <c r="T1234" t="s">
        <v>519</v>
      </c>
      <c r="U1234" t="s">
        <v>80</v>
      </c>
      <c r="V1234" t="s">
        <v>1517</v>
      </c>
      <c r="W1234">
        <v>82</v>
      </c>
      <c r="X1234">
        <v>39.979999999999997</v>
      </c>
      <c r="Y1234">
        <v>1</v>
      </c>
      <c r="Z1234" t="s">
        <v>432</v>
      </c>
      <c r="AA1234" t="s">
        <v>2331</v>
      </c>
      <c r="AF1234" s="4"/>
      <c r="AG1234" s="4"/>
      <c r="AH1234" t="s">
        <v>70</v>
      </c>
      <c r="AI1234" t="s">
        <v>232</v>
      </c>
      <c r="AJ1234" t="s">
        <v>594</v>
      </c>
      <c r="AK1234" t="s">
        <v>1077</v>
      </c>
      <c r="AL1234" t="s">
        <v>519</v>
      </c>
      <c r="AM1234" t="s">
        <v>80</v>
      </c>
      <c r="AN1234" t="s">
        <v>1517</v>
      </c>
      <c r="AO1234" t="s">
        <v>432</v>
      </c>
      <c r="AP1234" t="s">
        <v>2331</v>
      </c>
      <c r="AQ1234" t="str">
        <f t="shared" si="20"/>
        <v>905172442562noMale438022Facebook43615438308239.98513441219.9921</v>
      </c>
      <c r="AR1234">
        <f>COUNTIF(AQ$2:AQ1234,AQ1234)</f>
        <v>1</v>
      </c>
    </row>
    <row r="1235" spans="1:44" x14ac:dyDescent="0.25">
      <c r="A1235">
        <v>906</v>
      </c>
      <c r="B1235">
        <v>254</v>
      </c>
      <c r="C1235" s="4">
        <v>44258</v>
      </c>
      <c r="D1235">
        <v>1</v>
      </c>
      <c r="E1235" t="s">
        <v>39</v>
      </c>
      <c r="F1235" t="s">
        <v>50</v>
      </c>
      <c r="G1235" t="s">
        <v>56</v>
      </c>
      <c r="H1235" t="s">
        <v>58</v>
      </c>
      <c r="I1235" s="4">
        <v>43729</v>
      </c>
      <c r="J1235">
        <v>2</v>
      </c>
      <c r="K1235" t="s">
        <v>60</v>
      </c>
      <c r="L1235" s="4">
        <v>43615</v>
      </c>
      <c r="M1235" s="4">
        <v>43830</v>
      </c>
      <c r="N1235">
        <v>1</v>
      </c>
      <c r="O1235" t="s">
        <v>79</v>
      </c>
      <c r="P1235" t="s">
        <v>241</v>
      </c>
      <c r="Q1235">
        <v>1</v>
      </c>
      <c r="R1235" t="s">
        <v>403</v>
      </c>
      <c r="S1235" t="s">
        <v>965</v>
      </c>
      <c r="T1235" t="s">
        <v>422</v>
      </c>
      <c r="U1235" t="s">
        <v>69</v>
      </c>
      <c r="V1235" t="s">
        <v>1562</v>
      </c>
      <c r="W1235">
        <v>120</v>
      </c>
      <c r="X1235">
        <v>9.99</v>
      </c>
      <c r="Y1235">
        <v>1</v>
      </c>
      <c r="Z1235" t="s">
        <v>455</v>
      </c>
      <c r="AA1235" t="s">
        <v>2340</v>
      </c>
      <c r="AF1235" s="4"/>
      <c r="AG1235" s="4"/>
      <c r="AH1235" t="s">
        <v>79</v>
      </c>
      <c r="AI1235" t="s">
        <v>241</v>
      </c>
      <c r="AJ1235" t="s">
        <v>403</v>
      </c>
      <c r="AK1235" t="s">
        <v>965</v>
      </c>
      <c r="AL1235" t="s">
        <v>422</v>
      </c>
      <c r="AM1235" t="s">
        <v>69</v>
      </c>
      <c r="AN1235" t="s">
        <v>1562</v>
      </c>
      <c r="AO1235" t="s">
        <v>455</v>
      </c>
      <c r="AP1235" t="s">
        <v>2340</v>
      </c>
      <c r="AQ1235" t="str">
        <f t="shared" si="20"/>
        <v>906254442581noFemale437292Facebook43615438301209.9943812019.9915</v>
      </c>
      <c r="AR1235">
        <f>COUNTIF(AQ$2:AQ1235,AQ1235)</f>
        <v>1</v>
      </c>
    </row>
    <row r="1236" spans="1:44" x14ac:dyDescent="0.25">
      <c r="A1236">
        <v>907</v>
      </c>
      <c r="B1236">
        <v>363</v>
      </c>
      <c r="C1236" s="4">
        <v>44258</v>
      </c>
      <c r="D1236">
        <v>2</v>
      </c>
      <c r="E1236" t="s">
        <v>38</v>
      </c>
      <c r="F1236" t="s">
        <v>49</v>
      </c>
      <c r="G1236" t="s">
        <v>55</v>
      </c>
      <c r="H1236" t="s">
        <v>57</v>
      </c>
      <c r="I1236" s="4">
        <v>43682</v>
      </c>
      <c r="J1236">
        <v>3</v>
      </c>
      <c r="K1236" t="s">
        <v>59</v>
      </c>
      <c r="L1236" s="4">
        <v>43615</v>
      </c>
      <c r="M1236" s="4">
        <v>43830</v>
      </c>
      <c r="N1236">
        <v>1</v>
      </c>
      <c r="O1236" t="s">
        <v>70</v>
      </c>
      <c r="P1236" t="s">
        <v>232</v>
      </c>
      <c r="Q1236">
        <v>1</v>
      </c>
      <c r="R1236" t="s">
        <v>411</v>
      </c>
      <c r="S1236" t="s">
        <v>973</v>
      </c>
      <c r="T1236" t="s">
        <v>1506</v>
      </c>
      <c r="U1236" t="s">
        <v>69</v>
      </c>
      <c r="V1236" t="s">
        <v>1517</v>
      </c>
      <c r="W1236">
        <v>95.95</v>
      </c>
      <c r="X1236">
        <v>19.989999999999998</v>
      </c>
      <c r="Y1236">
        <v>1</v>
      </c>
      <c r="Z1236" t="s">
        <v>673</v>
      </c>
      <c r="AA1236" t="s">
        <v>2348</v>
      </c>
      <c r="AF1236" s="4"/>
      <c r="AG1236" s="4"/>
      <c r="AH1236" t="s">
        <v>70</v>
      </c>
      <c r="AI1236" t="s">
        <v>232</v>
      </c>
      <c r="AJ1236" t="s">
        <v>411</v>
      </c>
      <c r="AK1236" t="s">
        <v>973</v>
      </c>
      <c r="AL1236" t="s">
        <v>1506</v>
      </c>
      <c r="AM1236" t="s">
        <v>69</v>
      </c>
      <c r="AN1236" t="s">
        <v>1517</v>
      </c>
      <c r="AO1236" t="s">
        <v>673</v>
      </c>
      <c r="AP1236" t="s">
        <v>2348</v>
      </c>
      <c r="AQ1236" t="str">
        <f t="shared" si="20"/>
        <v>907363442582yesMale436823Google Ads436154383095.9519.9953095.95119.9912</v>
      </c>
      <c r="AR1236">
        <f>COUNTIF(AQ$2:AQ1236,AQ1236)</f>
        <v>1</v>
      </c>
    </row>
    <row r="1237" spans="1:44" x14ac:dyDescent="0.25">
      <c r="A1237">
        <v>908</v>
      </c>
      <c r="B1237">
        <v>62</v>
      </c>
      <c r="C1237" s="4">
        <v>44259</v>
      </c>
      <c r="D1237">
        <v>3</v>
      </c>
      <c r="E1237" t="s">
        <v>34</v>
      </c>
      <c r="F1237" t="s">
        <v>45</v>
      </c>
      <c r="G1237" t="s">
        <v>56</v>
      </c>
      <c r="H1237" t="s">
        <v>58</v>
      </c>
      <c r="I1237" s="4">
        <v>43693</v>
      </c>
      <c r="J1237">
        <v>1</v>
      </c>
      <c r="K1237" t="s">
        <v>61</v>
      </c>
      <c r="L1237" s="4">
        <v>43615</v>
      </c>
      <c r="M1237" s="4">
        <v>43830</v>
      </c>
      <c r="N1237">
        <v>1</v>
      </c>
      <c r="O1237" t="s">
        <v>70</v>
      </c>
      <c r="P1237" t="s">
        <v>232</v>
      </c>
      <c r="Q1237">
        <v>1</v>
      </c>
      <c r="R1237" t="s">
        <v>753</v>
      </c>
      <c r="S1237" t="s">
        <v>1077</v>
      </c>
      <c r="T1237" t="s">
        <v>598</v>
      </c>
      <c r="U1237" t="s">
        <v>67</v>
      </c>
      <c r="V1237" t="s">
        <v>1517</v>
      </c>
      <c r="W1237">
        <v>105</v>
      </c>
      <c r="X1237">
        <v>59.97</v>
      </c>
      <c r="Y1237">
        <v>1</v>
      </c>
      <c r="Z1237" t="s">
        <v>673</v>
      </c>
      <c r="AA1237" t="s">
        <v>2348</v>
      </c>
      <c r="AF1237" s="4"/>
      <c r="AG1237" s="4"/>
      <c r="AH1237" t="s">
        <v>70</v>
      </c>
      <c r="AI1237" t="s">
        <v>232</v>
      </c>
      <c r="AJ1237" t="s">
        <v>753</v>
      </c>
      <c r="AK1237" t="s">
        <v>1077</v>
      </c>
      <c r="AL1237" t="s">
        <v>598</v>
      </c>
      <c r="AM1237" t="s">
        <v>67</v>
      </c>
      <c r="AN1237" t="s">
        <v>1517</v>
      </c>
      <c r="AO1237" t="s">
        <v>673</v>
      </c>
      <c r="AP1237" t="s">
        <v>2348</v>
      </c>
      <c r="AQ1237" t="str">
        <f t="shared" si="20"/>
        <v>90862442593noFemale436931YouTube436154383010559.97513235319.9912</v>
      </c>
      <c r="AR1237">
        <f>COUNTIF(AQ$2:AQ1237,AQ1237)</f>
        <v>1</v>
      </c>
    </row>
    <row r="1238" spans="1:44" x14ac:dyDescent="0.25">
      <c r="A1238">
        <v>909</v>
      </c>
      <c r="B1238">
        <v>91</v>
      </c>
      <c r="C1238" s="4">
        <v>44259</v>
      </c>
      <c r="D1238">
        <v>2</v>
      </c>
      <c r="E1238" t="s">
        <v>38</v>
      </c>
      <c r="F1238" t="s">
        <v>49</v>
      </c>
      <c r="G1238" t="s">
        <v>55</v>
      </c>
      <c r="H1238" t="s">
        <v>58</v>
      </c>
      <c r="I1238" s="4">
        <v>44076</v>
      </c>
      <c r="J1238">
        <v>10</v>
      </c>
      <c r="K1238" t="s">
        <v>61</v>
      </c>
      <c r="L1238" s="4">
        <v>44055</v>
      </c>
      <c r="M1238" s="4">
        <v>44196</v>
      </c>
      <c r="N1238">
        <v>1</v>
      </c>
      <c r="O1238" t="s">
        <v>65</v>
      </c>
      <c r="P1238" t="s">
        <v>227</v>
      </c>
      <c r="Q1238">
        <v>1</v>
      </c>
      <c r="R1238" t="s">
        <v>519</v>
      </c>
      <c r="S1238" t="s">
        <v>1083</v>
      </c>
      <c r="T1238" t="s">
        <v>1609</v>
      </c>
      <c r="U1238" t="s">
        <v>67</v>
      </c>
      <c r="V1238" t="s">
        <v>1517</v>
      </c>
      <c r="W1238">
        <v>40.47</v>
      </c>
      <c r="X1238">
        <v>59.97</v>
      </c>
      <c r="Y1238">
        <v>1</v>
      </c>
      <c r="Z1238" t="s">
        <v>431</v>
      </c>
      <c r="AA1238" t="s">
        <v>2326</v>
      </c>
      <c r="AB1238">
        <v>5</v>
      </c>
      <c r="AC1238" t="s">
        <v>2633</v>
      </c>
      <c r="AD1238">
        <v>1220</v>
      </c>
      <c r="AE1238" t="s">
        <v>2639</v>
      </c>
      <c r="AF1238" s="4">
        <v>44235</v>
      </c>
      <c r="AG1238" s="4">
        <v>44299</v>
      </c>
      <c r="AH1238" t="s">
        <v>65</v>
      </c>
      <c r="AI1238" t="s">
        <v>227</v>
      </c>
      <c r="AJ1238" t="s">
        <v>519</v>
      </c>
      <c r="AK1238" t="s">
        <v>1083</v>
      </c>
      <c r="AL1238" t="s">
        <v>1609</v>
      </c>
      <c r="AM1238" t="s">
        <v>67</v>
      </c>
      <c r="AN1238" t="s">
        <v>1517</v>
      </c>
      <c r="AO1238" t="s">
        <v>431</v>
      </c>
      <c r="AP1238" t="s">
        <v>2326</v>
      </c>
      <c r="AQ1238" t="str">
        <f t="shared" si="20"/>
        <v>90991442592yesFemale4407610YouTube440554419640.4759.975control1220Use a relaxing music in the background4423544299104113.49319.9924</v>
      </c>
      <c r="AR1238">
        <f>COUNTIF(AQ$2:AQ1238,AQ1238)</f>
        <v>1</v>
      </c>
    </row>
    <row r="1239" spans="1:44" x14ac:dyDescent="0.25">
      <c r="A1239">
        <v>910</v>
      </c>
      <c r="B1239">
        <v>145</v>
      </c>
      <c r="C1239" s="4">
        <v>44259</v>
      </c>
      <c r="D1239">
        <v>6</v>
      </c>
      <c r="E1239" t="s">
        <v>33</v>
      </c>
      <c r="F1239" t="s">
        <v>44</v>
      </c>
      <c r="G1239" t="s">
        <v>55</v>
      </c>
      <c r="H1239" t="s">
        <v>57</v>
      </c>
      <c r="I1239" s="4">
        <v>44111</v>
      </c>
      <c r="J1239">
        <v>10</v>
      </c>
      <c r="K1239" t="s">
        <v>61</v>
      </c>
      <c r="L1239" s="4">
        <v>44055</v>
      </c>
      <c r="M1239" s="4">
        <v>44196</v>
      </c>
      <c r="N1239">
        <v>1</v>
      </c>
      <c r="O1239" t="s">
        <v>67</v>
      </c>
      <c r="P1239" t="s">
        <v>229</v>
      </c>
      <c r="Q1239">
        <v>1</v>
      </c>
      <c r="R1239" t="s">
        <v>478</v>
      </c>
      <c r="S1239" t="s">
        <v>1041</v>
      </c>
      <c r="T1239" t="s">
        <v>1569</v>
      </c>
      <c r="U1239" t="s">
        <v>80</v>
      </c>
      <c r="V1239" t="s">
        <v>1548</v>
      </c>
      <c r="W1239">
        <v>85.98</v>
      </c>
      <c r="X1239">
        <v>29.98</v>
      </c>
      <c r="Y1239">
        <v>1</v>
      </c>
      <c r="Z1239" t="s">
        <v>90</v>
      </c>
      <c r="AA1239" t="s">
        <v>2328</v>
      </c>
      <c r="AB1239">
        <v>5</v>
      </c>
      <c r="AC1239" t="s">
        <v>2633</v>
      </c>
      <c r="AD1239">
        <v>1272</v>
      </c>
      <c r="AE1239" t="s">
        <v>2639</v>
      </c>
      <c r="AF1239" s="4">
        <v>44235</v>
      </c>
      <c r="AG1239" s="4">
        <v>44299</v>
      </c>
      <c r="AH1239" t="s">
        <v>67</v>
      </c>
      <c r="AI1239" t="s">
        <v>229</v>
      </c>
      <c r="AJ1239" t="s">
        <v>478</v>
      </c>
      <c r="AK1239" t="s">
        <v>1041</v>
      </c>
      <c r="AL1239" t="s">
        <v>1569</v>
      </c>
      <c r="AM1239" t="s">
        <v>80</v>
      </c>
      <c r="AN1239" t="s">
        <v>1548</v>
      </c>
      <c r="AO1239" t="s">
        <v>90</v>
      </c>
      <c r="AP1239" t="s">
        <v>2328</v>
      </c>
      <c r="AQ1239" t="str">
        <f t="shared" si="20"/>
        <v>910145442596yesMale4411110YouTube440554419685.9829.985control1272Use a relaxing music in the background442354429933242.99214.996</v>
      </c>
      <c r="AR1239">
        <f>COUNTIF(AQ$2:AQ1239,AQ1239)</f>
        <v>1</v>
      </c>
    </row>
    <row r="1240" spans="1:44" x14ac:dyDescent="0.25">
      <c r="A1240">
        <v>911</v>
      </c>
      <c r="B1240">
        <v>207</v>
      </c>
      <c r="C1240" s="4">
        <v>44259</v>
      </c>
      <c r="D1240">
        <v>11</v>
      </c>
      <c r="E1240" t="s">
        <v>37</v>
      </c>
      <c r="F1240" t="s">
        <v>48</v>
      </c>
      <c r="G1240" t="s">
        <v>56</v>
      </c>
      <c r="H1240" t="s">
        <v>57</v>
      </c>
      <c r="I1240" s="4">
        <v>43682</v>
      </c>
      <c r="J1240">
        <v>2</v>
      </c>
      <c r="K1240" t="s">
        <v>60</v>
      </c>
      <c r="L1240" s="4">
        <v>43615</v>
      </c>
      <c r="M1240" s="4">
        <v>43830</v>
      </c>
      <c r="N1240">
        <v>1</v>
      </c>
      <c r="O1240" t="s">
        <v>90</v>
      </c>
      <c r="P1240" t="s">
        <v>252</v>
      </c>
      <c r="Q1240">
        <v>1</v>
      </c>
      <c r="R1240" t="s">
        <v>80</v>
      </c>
      <c r="S1240" t="s">
        <v>1015</v>
      </c>
      <c r="T1240" t="s">
        <v>1578</v>
      </c>
      <c r="U1240" t="s">
        <v>69</v>
      </c>
      <c r="V1240" t="s">
        <v>1562</v>
      </c>
      <c r="W1240">
        <v>99.99</v>
      </c>
      <c r="X1240">
        <v>9.99</v>
      </c>
      <c r="Y1240">
        <v>1</v>
      </c>
      <c r="Z1240" t="s">
        <v>410</v>
      </c>
      <c r="AA1240" t="s">
        <v>2359</v>
      </c>
      <c r="AF1240" s="4"/>
      <c r="AG1240" s="4"/>
      <c r="AH1240" t="s">
        <v>90</v>
      </c>
      <c r="AI1240" t="s">
        <v>252</v>
      </c>
      <c r="AJ1240" t="s">
        <v>80</v>
      </c>
      <c r="AK1240" t="s">
        <v>1015</v>
      </c>
      <c r="AL1240" t="s">
        <v>1578</v>
      </c>
      <c r="AM1240" t="s">
        <v>69</v>
      </c>
      <c r="AN1240" t="s">
        <v>1562</v>
      </c>
      <c r="AO1240" t="s">
        <v>410</v>
      </c>
      <c r="AP1240" t="s">
        <v>2359</v>
      </c>
      <c r="AQ1240" t="str">
        <f t="shared" si="20"/>
        <v>9112074425911noMale436822Facebook436154383099.999.996299.9919.9920</v>
      </c>
      <c r="AR1240">
        <f>COUNTIF(AQ$2:AQ1240,AQ1240)</f>
        <v>1</v>
      </c>
    </row>
    <row r="1241" spans="1:44" x14ac:dyDescent="0.25">
      <c r="A1241">
        <v>912</v>
      </c>
      <c r="B1241">
        <v>220</v>
      </c>
      <c r="C1241" s="4">
        <v>44260</v>
      </c>
      <c r="D1241">
        <v>6</v>
      </c>
      <c r="E1241" t="s">
        <v>33</v>
      </c>
      <c r="F1241" t="s">
        <v>44</v>
      </c>
      <c r="G1241" t="s">
        <v>55</v>
      </c>
      <c r="H1241" t="s">
        <v>57</v>
      </c>
      <c r="I1241" s="4">
        <v>43692</v>
      </c>
      <c r="J1241">
        <v>1</v>
      </c>
      <c r="K1241" t="s">
        <v>61</v>
      </c>
      <c r="L1241" s="4">
        <v>43615</v>
      </c>
      <c r="M1241" s="4">
        <v>43830</v>
      </c>
      <c r="N1241">
        <v>1</v>
      </c>
      <c r="O1241" t="s">
        <v>79</v>
      </c>
      <c r="P1241" t="s">
        <v>241</v>
      </c>
      <c r="Q1241">
        <v>1</v>
      </c>
      <c r="R1241" t="s">
        <v>463</v>
      </c>
      <c r="S1241" t="s">
        <v>1026</v>
      </c>
      <c r="T1241" t="s">
        <v>1556</v>
      </c>
      <c r="U1241" t="s">
        <v>80</v>
      </c>
      <c r="V1241" t="s">
        <v>1548</v>
      </c>
      <c r="W1241">
        <v>42.98</v>
      </c>
      <c r="X1241">
        <v>29.98</v>
      </c>
      <c r="Y1241">
        <v>1</v>
      </c>
      <c r="Z1241" t="s">
        <v>455</v>
      </c>
      <c r="AA1241" t="s">
        <v>2340</v>
      </c>
      <c r="AF1241" s="4"/>
      <c r="AG1241" s="4"/>
      <c r="AH1241" t="s">
        <v>79</v>
      </c>
      <c r="AI1241" t="s">
        <v>241</v>
      </c>
      <c r="AJ1241" t="s">
        <v>463</v>
      </c>
      <c r="AK1241" t="s">
        <v>1026</v>
      </c>
      <c r="AL1241" t="s">
        <v>1556</v>
      </c>
      <c r="AM1241" t="s">
        <v>80</v>
      </c>
      <c r="AN1241" t="s">
        <v>1548</v>
      </c>
      <c r="AO1241" t="s">
        <v>455</v>
      </c>
      <c r="AP1241" t="s">
        <v>2340</v>
      </c>
      <c r="AQ1241" t="str">
        <f t="shared" si="20"/>
        <v>912220442606yesMale436921YouTube436154383042.9829.9844721.49214.9915</v>
      </c>
      <c r="AR1241">
        <f>COUNTIF(AQ$2:AQ1241,AQ1241)</f>
        <v>1</v>
      </c>
    </row>
    <row r="1242" spans="1:44" x14ac:dyDescent="0.25">
      <c r="A1242">
        <v>913</v>
      </c>
      <c r="B1242">
        <v>387</v>
      </c>
      <c r="C1242" s="4">
        <v>44260</v>
      </c>
      <c r="D1242">
        <v>3</v>
      </c>
      <c r="E1242" t="s">
        <v>34</v>
      </c>
      <c r="F1242" t="s">
        <v>45</v>
      </c>
      <c r="G1242" t="s">
        <v>56</v>
      </c>
      <c r="H1242" t="s">
        <v>58</v>
      </c>
      <c r="I1242" s="4">
        <v>43610</v>
      </c>
      <c r="J1242">
        <v>2</v>
      </c>
      <c r="L1242" s="4"/>
      <c r="M1242" s="4"/>
      <c r="N1242">
        <v>1</v>
      </c>
      <c r="O1242" t="s">
        <v>79</v>
      </c>
      <c r="P1242" t="s">
        <v>241</v>
      </c>
      <c r="Q1242">
        <v>1</v>
      </c>
      <c r="R1242" t="s">
        <v>406</v>
      </c>
      <c r="S1242" t="s">
        <v>968</v>
      </c>
      <c r="T1242" t="s">
        <v>1501</v>
      </c>
      <c r="U1242" t="s">
        <v>80</v>
      </c>
      <c r="V1242" t="s">
        <v>1548</v>
      </c>
      <c r="W1242">
        <v>173.9</v>
      </c>
      <c r="X1242">
        <v>29.98</v>
      </c>
      <c r="Y1242">
        <v>1</v>
      </c>
      <c r="Z1242" t="s">
        <v>65</v>
      </c>
      <c r="AA1242" t="s">
        <v>2343</v>
      </c>
      <c r="AF1242" s="4"/>
      <c r="AG1242" s="4"/>
      <c r="AH1242" t="s">
        <v>79</v>
      </c>
      <c r="AI1242" t="s">
        <v>241</v>
      </c>
      <c r="AJ1242" t="s">
        <v>406</v>
      </c>
      <c r="AK1242" t="s">
        <v>968</v>
      </c>
      <c r="AL1242" t="s">
        <v>1501</v>
      </c>
      <c r="AM1242" t="s">
        <v>80</v>
      </c>
      <c r="AN1242" t="s">
        <v>1548</v>
      </c>
      <c r="AO1242" t="s">
        <v>65</v>
      </c>
      <c r="AP1242" t="s">
        <v>2343</v>
      </c>
      <c r="AQ1242" t="str">
        <f t="shared" si="20"/>
        <v>913387442603noFemale436102173.929.98411286.95214.9910</v>
      </c>
      <c r="AR1242">
        <f>COUNTIF(AQ$2:AQ1242,AQ1242)</f>
        <v>1</v>
      </c>
    </row>
    <row r="1243" spans="1:44" x14ac:dyDescent="0.25">
      <c r="A1243">
        <v>914</v>
      </c>
      <c r="B1243">
        <v>406</v>
      </c>
      <c r="C1243" s="4">
        <v>44261</v>
      </c>
      <c r="D1243">
        <v>8</v>
      </c>
      <c r="E1243" t="s">
        <v>43</v>
      </c>
      <c r="F1243" t="s">
        <v>54</v>
      </c>
      <c r="G1243" t="s">
        <v>56</v>
      </c>
      <c r="H1243" t="s">
        <v>57</v>
      </c>
      <c r="I1243" s="4">
        <v>43729</v>
      </c>
      <c r="J1243">
        <v>3</v>
      </c>
      <c r="K1243" t="s">
        <v>59</v>
      </c>
      <c r="L1243" s="4">
        <v>43615</v>
      </c>
      <c r="M1243" s="4">
        <v>43830</v>
      </c>
      <c r="N1243">
        <v>1</v>
      </c>
      <c r="O1243" t="s">
        <v>80</v>
      </c>
      <c r="P1243" t="s">
        <v>242</v>
      </c>
      <c r="Q1243">
        <v>1</v>
      </c>
      <c r="R1243" t="s">
        <v>548</v>
      </c>
      <c r="S1243" t="s">
        <v>1109</v>
      </c>
      <c r="T1243" t="s">
        <v>1634</v>
      </c>
      <c r="U1243" t="s">
        <v>67</v>
      </c>
      <c r="V1243" t="s">
        <v>1548</v>
      </c>
      <c r="W1243">
        <v>83.94</v>
      </c>
      <c r="X1243">
        <v>44.97</v>
      </c>
      <c r="Y1243">
        <v>1</v>
      </c>
      <c r="Z1243" t="s">
        <v>67</v>
      </c>
      <c r="AA1243" t="s">
        <v>2373</v>
      </c>
      <c r="AF1243" s="4"/>
      <c r="AG1243" s="4"/>
      <c r="AH1243" t="s">
        <v>80</v>
      </c>
      <c r="AI1243" t="s">
        <v>242</v>
      </c>
      <c r="AJ1243" t="s">
        <v>548</v>
      </c>
      <c r="AK1243" t="s">
        <v>1109</v>
      </c>
      <c r="AL1243" t="s">
        <v>1634</v>
      </c>
      <c r="AM1243" t="s">
        <v>67</v>
      </c>
      <c r="AN1243" t="s">
        <v>1548</v>
      </c>
      <c r="AO1243" t="s">
        <v>67</v>
      </c>
      <c r="AP1243" t="s">
        <v>2373</v>
      </c>
      <c r="AQ1243" t="str">
        <f t="shared" si="20"/>
        <v>914406442618noMale437293Google Ads436154383083.9444.9723627.98314.993</v>
      </c>
      <c r="AR1243">
        <f>COUNTIF(AQ$2:AQ1243,AQ1243)</f>
        <v>1</v>
      </c>
    </row>
    <row r="1244" spans="1:44" x14ac:dyDescent="0.25">
      <c r="A1244">
        <v>915</v>
      </c>
      <c r="B1244">
        <v>30</v>
      </c>
      <c r="C1244" s="4">
        <v>44262</v>
      </c>
      <c r="D1244">
        <v>8</v>
      </c>
      <c r="E1244" t="s">
        <v>43</v>
      </c>
      <c r="F1244" t="s">
        <v>54</v>
      </c>
      <c r="G1244" t="s">
        <v>55</v>
      </c>
      <c r="H1244" t="s">
        <v>58</v>
      </c>
      <c r="I1244" s="4">
        <v>44195</v>
      </c>
      <c r="J1244">
        <v>10</v>
      </c>
      <c r="K1244" t="s">
        <v>61</v>
      </c>
      <c r="L1244" s="4">
        <v>44055</v>
      </c>
      <c r="M1244" s="4">
        <v>44196</v>
      </c>
      <c r="N1244">
        <v>1</v>
      </c>
      <c r="O1244" t="s">
        <v>65</v>
      </c>
      <c r="P1244" t="s">
        <v>227</v>
      </c>
      <c r="Q1244">
        <v>1</v>
      </c>
      <c r="R1244" t="s">
        <v>685</v>
      </c>
      <c r="S1244" t="s">
        <v>1227</v>
      </c>
      <c r="T1244" t="s">
        <v>418</v>
      </c>
      <c r="U1244" t="s">
        <v>80</v>
      </c>
      <c r="V1244" t="s">
        <v>1517</v>
      </c>
      <c r="W1244">
        <v>100</v>
      </c>
      <c r="X1244">
        <v>39.979999999999997</v>
      </c>
      <c r="Y1244">
        <v>1</v>
      </c>
      <c r="Z1244" t="s">
        <v>431</v>
      </c>
      <c r="AA1244" t="s">
        <v>2326</v>
      </c>
      <c r="AB1244">
        <v>5</v>
      </c>
      <c r="AC1244" t="s">
        <v>2634</v>
      </c>
      <c r="AD1244">
        <v>1166</v>
      </c>
      <c r="AE1244" t="s">
        <v>2639</v>
      </c>
      <c r="AF1244" s="4">
        <v>44235</v>
      </c>
      <c r="AG1244" s="4">
        <v>44299</v>
      </c>
      <c r="AH1244" t="s">
        <v>65</v>
      </c>
      <c r="AI1244" t="s">
        <v>227</v>
      </c>
      <c r="AJ1244" t="s">
        <v>685</v>
      </c>
      <c r="AK1244" t="s">
        <v>1227</v>
      </c>
      <c r="AL1244" t="s">
        <v>418</v>
      </c>
      <c r="AM1244" t="s">
        <v>80</v>
      </c>
      <c r="AN1244" t="s">
        <v>1517</v>
      </c>
      <c r="AO1244" t="s">
        <v>431</v>
      </c>
      <c r="AP1244" t="s">
        <v>2326</v>
      </c>
      <c r="AQ1244" t="str">
        <f t="shared" si="20"/>
        <v>91530442628yesFemale4419510YouTube440554419610039.985test1166Use a relaxing music in the background4423544299109350219.9924</v>
      </c>
      <c r="AR1244">
        <f>COUNTIF(AQ$2:AQ1244,AQ1244)</f>
        <v>1</v>
      </c>
    </row>
    <row r="1245" spans="1:44" x14ac:dyDescent="0.25">
      <c r="A1245">
        <v>916</v>
      </c>
      <c r="B1245">
        <v>322</v>
      </c>
      <c r="C1245" s="4">
        <v>44262</v>
      </c>
      <c r="D1245">
        <v>10</v>
      </c>
      <c r="E1245" t="s">
        <v>42</v>
      </c>
      <c r="F1245" t="s">
        <v>53</v>
      </c>
      <c r="G1245" t="s">
        <v>56</v>
      </c>
      <c r="H1245" t="s">
        <v>57</v>
      </c>
      <c r="I1245" s="4">
        <v>43571</v>
      </c>
      <c r="J1245">
        <v>1</v>
      </c>
      <c r="L1245" s="4"/>
      <c r="M1245" s="4"/>
      <c r="N1245">
        <v>1</v>
      </c>
      <c r="O1245" t="s">
        <v>80</v>
      </c>
      <c r="P1245" t="s">
        <v>242</v>
      </c>
      <c r="Q1245">
        <v>1</v>
      </c>
      <c r="R1245" t="s">
        <v>548</v>
      </c>
      <c r="S1245" t="s">
        <v>1109</v>
      </c>
      <c r="T1245" t="s">
        <v>1634</v>
      </c>
      <c r="U1245" t="s">
        <v>80</v>
      </c>
      <c r="V1245" t="s">
        <v>1548</v>
      </c>
      <c r="W1245">
        <v>55.96</v>
      </c>
      <c r="X1245">
        <v>29.98</v>
      </c>
      <c r="Y1245">
        <v>1</v>
      </c>
      <c r="Z1245" t="s">
        <v>67</v>
      </c>
      <c r="AA1245" t="s">
        <v>2373</v>
      </c>
      <c r="AF1245" s="4"/>
      <c r="AG1245" s="4"/>
      <c r="AH1245" t="s">
        <v>80</v>
      </c>
      <c r="AI1245" t="s">
        <v>242</v>
      </c>
      <c r="AJ1245" t="s">
        <v>548</v>
      </c>
      <c r="AK1245" t="s">
        <v>1109</v>
      </c>
      <c r="AL1245" t="s">
        <v>1634</v>
      </c>
      <c r="AM1245" t="s">
        <v>80</v>
      </c>
      <c r="AN1245" t="s">
        <v>1548</v>
      </c>
      <c r="AO1245" t="s">
        <v>67</v>
      </c>
      <c r="AP1245" t="s">
        <v>2373</v>
      </c>
      <c r="AQ1245" t="str">
        <f t="shared" si="20"/>
        <v>9163224426210noMale43571155.9629.9823627.98214.993</v>
      </c>
      <c r="AR1245">
        <f>COUNTIF(AQ$2:AQ1245,AQ1245)</f>
        <v>1</v>
      </c>
    </row>
    <row r="1246" spans="1:44" x14ac:dyDescent="0.25">
      <c r="A1246">
        <v>917</v>
      </c>
      <c r="B1246">
        <v>435</v>
      </c>
      <c r="C1246" s="4">
        <v>44262</v>
      </c>
      <c r="D1246">
        <v>4</v>
      </c>
      <c r="E1246" t="s">
        <v>40</v>
      </c>
      <c r="F1246" t="s">
        <v>51</v>
      </c>
      <c r="G1246" t="s">
        <v>55</v>
      </c>
      <c r="H1246" t="s">
        <v>58</v>
      </c>
      <c r="I1246" s="4">
        <v>43537</v>
      </c>
      <c r="J1246">
        <v>1</v>
      </c>
      <c r="L1246" s="4"/>
      <c r="M1246" s="4"/>
      <c r="N1246">
        <v>1</v>
      </c>
      <c r="O1246" t="s">
        <v>78</v>
      </c>
      <c r="P1246" t="s">
        <v>240</v>
      </c>
      <c r="Q1246">
        <v>1</v>
      </c>
      <c r="R1246" t="s">
        <v>668</v>
      </c>
      <c r="S1246" t="s">
        <v>1212</v>
      </c>
      <c r="T1246" t="s">
        <v>1735</v>
      </c>
      <c r="U1246" t="s">
        <v>67</v>
      </c>
      <c r="V1246" t="s">
        <v>1548</v>
      </c>
      <c r="W1246">
        <v>449.97</v>
      </c>
      <c r="X1246">
        <v>44.97</v>
      </c>
      <c r="Y1246">
        <v>1</v>
      </c>
      <c r="Z1246" t="s">
        <v>393</v>
      </c>
      <c r="AA1246" t="s">
        <v>2345</v>
      </c>
      <c r="AF1246" s="4"/>
      <c r="AG1246" s="4"/>
      <c r="AH1246" t="s">
        <v>78</v>
      </c>
      <c r="AI1246" t="s">
        <v>240</v>
      </c>
      <c r="AJ1246" t="s">
        <v>668</v>
      </c>
      <c r="AK1246" t="s">
        <v>1212</v>
      </c>
      <c r="AL1246" t="s">
        <v>1735</v>
      </c>
      <c r="AM1246" t="s">
        <v>67</v>
      </c>
      <c r="AN1246" t="s">
        <v>1548</v>
      </c>
      <c r="AO1246" t="s">
        <v>393</v>
      </c>
      <c r="AP1246" t="s">
        <v>2345</v>
      </c>
      <c r="AQ1246" t="str">
        <f t="shared" si="20"/>
        <v>917435442624yesFemale435371449.9744.978138149.99314.9918</v>
      </c>
      <c r="AR1246">
        <f>COUNTIF(AQ$2:AQ1246,AQ1246)</f>
        <v>1</v>
      </c>
    </row>
    <row r="1247" spans="1:44" x14ac:dyDescent="0.25">
      <c r="A1247">
        <v>918</v>
      </c>
      <c r="B1247">
        <v>484</v>
      </c>
      <c r="C1247" s="4">
        <v>44262</v>
      </c>
      <c r="D1247">
        <v>3</v>
      </c>
      <c r="E1247" t="s">
        <v>34</v>
      </c>
      <c r="F1247" t="s">
        <v>45</v>
      </c>
      <c r="G1247" t="s">
        <v>56</v>
      </c>
      <c r="H1247" t="s">
        <v>57</v>
      </c>
      <c r="I1247" s="4">
        <v>44152</v>
      </c>
      <c r="J1247">
        <v>15</v>
      </c>
      <c r="K1247" t="s">
        <v>62</v>
      </c>
      <c r="L1247" s="4">
        <v>43615</v>
      </c>
      <c r="M1247" s="4">
        <v>44413</v>
      </c>
      <c r="N1247">
        <v>2</v>
      </c>
      <c r="O1247" t="s">
        <v>204</v>
      </c>
      <c r="P1247" t="s">
        <v>366</v>
      </c>
      <c r="Q1247">
        <v>2</v>
      </c>
      <c r="R1247" t="s">
        <v>855</v>
      </c>
      <c r="S1247" t="s">
        <v>1392</v>
      </c>
      <c r="T1247" t="s">
        <v>1908</v>
      </c>
      <c r="U1247" t="s">
        <v>85</v>
      </c>
      <c r="V1247" t="s">
        <v>1902</v>
      </c>
      <c r="W1247">
        <v>323.77</v>
      </c>
      <c r="X1247">
        <v>69.97</v>
      </c>
      <c r="Y1247">
        <v>2</v>
      </c>
      <c r="Z1247" t="s">
        <v>2284</v>
      </c>
      <c r="AA1247" t="s">
        <v>2585</v>
      </c>
      <c r="AB1247">
        <v>5</v>
      </c>
      <c r="AC1247" t="s">
        <v>2633</v>
      </c>
      <c r="AD1247">
        <v>1572</v>
      </c>
      <c r="AE1247" t="s">
        <v>2639</v>
      </c>
      <c r="AF1247" s="4">
        <v>44235</v>
      </c>
      <c r="AG1247" s="4">
        <v>44299</v>
      </c>
      <c r="AH1247" t="s">
        <v>65</v>
      </c>
      <c r="AI1247" t="s">
        <v>227</v>
      </c>
      <c r="AJ1247" t="s">
        <v>415</v>
      </c>
      <c r="AK1247" t="s">
        <v>977</v>
      </c>
      <c r="AL1247" t="s">
        <v>1510</v>
      </c>
      <c r="AM1247" t="s">
        <v>69</v>
      </c>
      <c r="AN1247" t="s">
        <v>1517</v>
      </c>
      <c r="AO1247" t="s">
        <v>431</v>
      </c>
      <c r="AP1247" t="s">
        <v>2326</v>
      </c>
      <c r="AQ1247" t="str">
        <f t="shared" si="20"/>
        <v>918484442623noMale4415215Organic4361544413323.7769.975control1572Use a relaxing music in the background44235442991039199.99119.9924</v>
      </c>
      <c r="AR1247">
        <f>COUNTIF(AQ$2:AQ1247,AQ1247)</f>
        <v>1</v>
      </c>
    </row>
    <row r="1248" spans="1:44" x14ac:dyDescent="0.25">
      <c r="A1248">
        <v>918</v>
      </c>
      <c r="B1248">
        <v>484</v>
      </c>
      <c r="C1248" s="4">
        <v>44262</v>
      </c>
      <c r="D1248">
        <v>3</v>
      </c>
      <c r="E1248" t="s">
        <v>34</v>
      </c>
      <c r="F1248" t="s">
        <v>45</v>
      </c>
      <c r="G1248" t="s">
        <v>56</v>
      </c>
      <c r="H1248" t="s">
        <v>57</v>
      </c>
      <c r="I1248" s="4">
        <v>44152</v>
      </c>
      <c r="J1248">
        <v>15</v>
      </c>
      <c r="K1248" t="s">
        <v>62</v>
      </c>
      <c r="L1248" s="4">
        <v>43615</v>
      </c>
      <c r="M1248" s="4">
        <v>44413</v>
      </c>
      <c r="N1248">
        <v>2</v>
      </c>
      <c r="O1248" t="s">
        <v>204</v>
      </c>
      <c r="P1248" t="s">
        <v>366</v>
      </c>
      <c r="Q1248">
        <v>2</v>
      </c>
      <c r="R1248" t="s">
        <v>855</v>
      </c>
      <c r="S1248" t="s">
        <v>1392</v>
      </c>
      <c r="T1248" t="s">
        <v>1908</v>
      </c>
      <c r="U1248" t="s">
        <v>85</v>
      </c>
      <c r="V1248" t="s">
        <v>1902</v>
      </c>
      <c r="W1248">
        <v>323.77</v>
      </c>
      <c r="X1248">
        <v>69.97</v>
      </c>
      <c r="Y1248">
        <v>2</v>
      </c>
      <c r="Z1248" t="s">
        <v>2284</v>
      </c>
      <c r="AA1248" t="s">
        <v>2585</v>
      </c>
      <c r="AB1248">
        <v>5</v>
      </c>
      <c r="AC1248" t="s">
        <v>2633</v>
      </c>
      <c r="AD1248">
        <v>1572</v>
      </c>
      <c r="AE1248" t="s">
        <v>2639</v>
      </c>
      <c r="AF1248" s="4">
        <v>44235</v>
      </c>
      <c r="AG1248" s="4">
        <v>44299</v>
      </c>
      <c r="AH1248" t="s">
        <v>86</v>
      </c>
      <c r="AI1248" t="s">
        <v>248</v>
      </c>
      <c r="AJ1248" t="s">
        <v>499</v>
      </c>
      <c r="AK1248" t="s">
        <v>1062</v>
      </c>
      <c r="AL1248" t="s">
        <v>1590</v>
      </c>
      <c r="AM1248" t="s">
        <v>80</v>
      </c>
      <c r="AN1248" t="s">
        <v>1577</v>
      </c>
      <c r="AO1248" t="s">
        <v>549</v>
      </c>
      <c r="AP1248" t="s">
        <v>2362</v>
      </c>
      <c r="AQ1248" t="str">
        <f t="shared" si="20"/>
        <v>918484442623noMale4415215Organic4361544413323.7769.975control1572Use a relaxing music in the background442354429978361.89224.9922</v>
      </c>
      <c r="AR1248">
        <f>COUNTIF(AQ$2:AQ1248,AQ1248)</f>
        <v>1</v>
      </c>
    </row>
    <row r="1249" spans="1:44" x14ac:dyDescent="0.25">
      <c r="A1249">
        <v>919</v>
      </c>
      <c r="B1249">
        <v>120</v>
      </c>
      <c r="C1249" s="4">
        <v>44266</v>
      </c>
      <c r="D1249">
        <v>10</v>
      </c>
      <c r="E1249" t="s">
        <v>42</v>
      </c>
      <c r="F1249" t="s">
        <v>53</v>
      </c>
      <c r="G1249" t="s">
        <v>56</v>
      </c>
      <c r="H1249" t="s">
        <v>57</v>
      </c>
      <c r="I1249" s="4">
        <v>43932</v>
      </c>
      <c r="J1249">
        <v>7</v>
      </c>
      <c r="K1249" t="s">
        <v>61</v>
      </c>
      <c r="L1249" s="4">
        <v>43915</v>
      </c>
      <c r="M1249" s="4">
        <v>44012</v>
      </c>
      <c r="N1249">
        <v>1</v>
      </c>
      <c r="O1249" t="s">
        <v>69</v>
      </c>
      <c r="P1249" t="s">
        <v>231</v>
      </c>
      <c r="Q1249">
        <v>1</v>
      </c>
      <c r="R1249" t="s">
        <v>856</v>
      </c>
      <c r="S1249" t="s">
        <v>1393</v>
      </c>
      <c r="T1249" t="s">
        <v>1909</v>
      </c>
      <c r="U1249" t="s">
        <v>67</v>
      </c>
      <c r="V1249" t="s">
        <v>1577</v>
      </c>
      <c r="W1249">
        <v>1587</v>
      </c>
      <c r="X1249">
        <v>74.97</v>
      </c>
      <c r="Y1249">
        <v>1</v>
      </c>
      <c r="Z1249" t="s">
        <v>67</v>
      </c>
      <c r="AA1249" t="s">
        <v>2373</v>
      </c>
      <c r="AF1249" s="4"/>
      <c r="AG1249" s="4"/>
      <c r="AH1249" t="s">
        <v>69</v>
      </c>
      <c r="AI1249" t="s">
        <v>231</v>
      </c>
      <c r="AJ1249" t="s">
        <v>856</v>
      </c>
      <c r="AK1249" t="s">
        <v>1393</v>
      </c>
      <c r="AL1249" t="s">
        <v>1909</v>
      </c>
      <c r="AM1249" t="s">
        <v>67</v>
      </c>
      <c r="AN1249" t="s">
        <v>1577</v>
      </c>
      <c r="AO1249" t="s">
        <v>67</v>
      </c>
      <c r="AP1249" t="s">
        <v>2373</v>
      </c>
      <c r="AQ1249" t="str">
        <f t="shared" si="20"/>
        <v>9191204426610noMale439327YouTube4391544012158774.97199529324.993</v>
      </c>
      <c r="AR1249">
        <f>COUNTIF(AQ$2:AQ1249,AQ1249)</f>
        <v>1</v>
      </c>
    </row>
    <row r="1250" spans="1:44" x14ac:dyDescent="0.25">
      <c r="A1250">
        <v>920</v>
      </c>
      <c r="B1250">
        <v>400</v>
      </c>
      <c r="C1250" s="4">
        <v>44266</v>
      </c>
      <c r="D1250">
        <v>8</v>
      </c>
      <c r="E1250" t="s">
        <v>43</v>
      </c>
      <c r="F1250" t="s">
        <v>54</v>
      </c>
      <c r="G1250" t="s">
        <v>56</v>
      </c>
      <c r="H1250" t="s">
        <v>58</v>
      </c>
      <c r="I1250" s="4">
        <v>43622</v>
      </c>
      <c r="J1250">
        <v>2</v>
      </c>
      <c r="K1250" t="s">
        <v>60</v>
      </c>
      <c r="L1250" s="4">
        <v>43615</v>
      </c>
      <c r="M1250" s="4">
        <v>43830</v>
      </c>
      <c r="N1250">
        <v>1</v>
      </c>
      <c r="O1250" t="s">
        <v>69</v>
      </c>
      <c r="P1250" t="s">
        <v>231</v>
      </c>
      <c r="Q1250">
        <v>1</v>
      </c>
      <c r="R1250" t="s">
        <v>434</v>
      </c>
      <c r="S1250" t="s">
        <v>991</v>
      </c>
      <c r="T1250" t="s">
        <v>1524</v>
      </c>
      <c r="U1250" t="s">
        <v>69</v>
      </c>
      <c r="V1250" t="s">
        <v>1577</v>
      </c>
      <c r="W1250">
        <v>929.99</v>
      </c>
      <c r="X1250">
        <v>24.99</v>
      </c>
      <c r="Y1250">
        <v>1</v>
      </c>
      <c r="Z1250" t="s">
        <v>69</v>
      </c>
      <c r="AA1250" t="s">
        <v>2360</v>
      </c>
      <c r="AF1250" s="4"/>
      <c r="AG1250" s="4"/>
      <c r="AH1250" t="s">
        <v>69</v>
      </c>
      <c r="AI1250" t="s">
        <v>231</v>
      </c>
      <c r="AJ1250" t="s">
        <v>434</v>
      </c>
      <c r="AK1250" t="s">
        <v>991</v>
      </c>
      <c r="AL1250" t="s">
        <v>1524</v>
      </c>
      <c r="AM1250" t="s">
        <v>69</v>
      </c>
      <c r="AN1250" t="s">
        <v>1577</v>
      </c>
      <c r="AO1250" t="s">
        <v>69</v>
      </c>
      <c r="AP1250" t="s">
        <v>2360</v>
      </c>
      <c r="AQ1250" t="str">
        <f t="shared" si="20"/>
        <v>920400442668noFemale436222Facebook4361543830929.9924.991152929.99124.991</v>
      </c>
      <c r="AR1250">
        <f>COUNTIF(AQ$2:AQ1250,AQ1250)</f>
        <v>1</v>
      </c>
    </row>
    <row r="1251" spans="1:44" x14ac:dyDescent="0.25">
      <c r="A1251">
        <v>921</v>
      </c>
      <c r="B1251">
        <v>468</v>
      </c>
      <c r="C1251" s="4">
        <v>44266</v>
      </c>
      <c r="D1251">
        <v>10</v>
      </c>
      <c r="E1251" t="s">
        <v>42</v>
      </c>
      <c r="F1251" t="s">
        <v>53</v>
      </c>
      <c r="G1251" t="s">
        <v>55</v>
      </c>
      <c r="H1251" t="s">
        <v>57</v>
      </c>
      <c r="I1251" s="4">
        <v>44132</v>
      </c>
      <c r="J1251">
        <v>15</v>
      </c>
      <c r="K1251" t="s">
        <v>62</v>
      </c>
      <c r="L1251" s="4">
        <v>43615</v>
      </c>
      <c r="M1251" s="4">
        <v>44413</v>
      </c>
      <c r="N1251">
        <v>1</v>
      </c>
      <c r="O1251" t="s">
        <v>69</v>
      </c>
      <c r="P1251" t="s">
        <v>231</v>
      </c>
      <c r="Q1251">
        <v>1</v>
      </c>
      <c r="R1251" t="s">
        <v>776</v>
      </c>
      <c r="S1251" t="s">
        <v>1314</v>
      </c>
      <c r="T1251" t="s">
        <v>1831</v>
      </c>
      <c r="U1251" t="s">
        <v>80</v>
      </c>
      <c r="V1251" t="s">
        <v>1577</v>
      </c>
      <c r="W1251">
        <v>470</v>
      </c>
      <c r="X1251">
        <v>49.98</v>
      </c>
      <c r="Y1251">
        <v>1</v>
      </c>
      <c r="Z1251" t="s">
        <v>78</v>
      </c>
      <c r="AA1251" t="s">
        <v>2330</v>
      </c>
      <c r="AF1251" s="4"/>
      <c r="AG1251" s="4"/>
      <c r="AH1251" t="s">
        <v>69</v>
      </c>
      <c r="AI1251" t="s">
        <v>231</v>
      </c>
      <c r="AJ1251" t="s">
        <v>776</v>
      </c>
      <c r="AK1251" t="s">
        <v>1314</v>
      </c>
      <c r="AL1251" t="s">
        <v>1831</v>
      </c>
      <c r="AM1251" t="s">
        <v>80</v>
      </c>
      <c r="AN1251" t="s">
        <v>1577</v>
      </c>
      <c r="AO1251" t="s">
        <v>78</v>
      </c>
      <c r="AP1251" t="s">
        <v>2330</v>
      </c>
      <c r="AQ1251" t="str">
        <f t="shared" si="20"/>
        <v>9214684426610yesMale4413215Organic436154441347049.98198235224.998</v>
      </c>
      <c r="AR1251">
        <f>COUNTIF(AQ$2:AQ1251,AQ1251)</f>
        <v>1</v>
      </c>
    </row>
    <row r="1252" spans="1:44" x14ac:dyDescent="0.25">
      <c r="A1252">
        <v>922</v>
      </c>
      <c r="B1252">
        <v>56</v>
      </c>
      <c r="C1252" s="4">
        <v>44267</v>
      </c>
      <c r="D1252">
        <v>10</v>
      </c>
      <c r="E1252" t="s">
        <v>42</v>
      </c>
      <c r="F1252" t="s">
        <v>53</v>
      </c>
      <c r="G1252" t="s">
        <v>55</v>
      </c>
      <c r="H1252" t="s">
        <v>58</v>
      </c>
      <c r="I1252" s="4">
        <v>44243</v>
      </c>
      <c r="J1252">
        <v>11</v>
      </c>
      <c r="K1252" t="s">
        <v>60</v>
      </c>
      <c r="L1252" s="4">
        <v>44148</v>
      </c>
      <c r="M1252" s="4">
        <v>44265</v>
      </c>
      <c r="N1252">
        <v>1</v>
      </c>
      <c r="O1252" t="s">
        <v>65</v>
      </c>
      <c r="P1252" t="s">
        <v>227</v>
      </c>
      <c r="Q1252">
        <v>1</v>
      </c>
      <c r="R1252" t="s">
        <v>519</v>
      </c>
      <c r="S1252" t="s">
        <v>1083</v>
      </c>
      <c r="T1252" t="s">
        <v>1609</v>
      </c>
      <c r="U1252" t="s">
        <v>80</v>
      </c>
      <c r="V1252" t="s">
        <v>1517</v>
      </c>
      <c r="W1252">
        <v>26.98</v>
      </c>
      <c r="X1252">
        <v>39.979999999999997</v>
      </c>
      <c r="Y1252">
        <v>1</v>
      </c>
      <c r="Z1252" t="s">
        <v>431</v>
      </c>
      <c r="AA1252" t="s">
        <v>2326</v>
      </c>
      <c r="AF1252" s="4"/>
      <c r="AG1252" s="4"/>
      <c r="AH1252" t="s">
        <v>65</v>
      </c>
      <c r="AI1252" t="s">
        <v>227</v>
      </c>
      <c r="AJ1252" t="s">
        <v>519</v>
      </c>
      <c r="AK1252" t="s">
        <v>1083</v>
      </c>
      <c r="AL1252" t="s">
        <v>1609</v>
      </c>
      <c r="AM1252" t="s">
        <v>80</v>
      </c>
      <c r="AN1252" t="s">
        <v>1517</v>
      </c>
      <c r="AO1252" t="s">
        <v>431</v>
      </c>
      <c r="AP1252" t="s">
        <v>2326</v>
      </c>
      <c r="AQ1252" t="str">
        <f t="shared" si="20"/>
        <v>922564426710yesFemale4424311Facebook441484426526.9839.98104113.49219.9924</v>
      </c>
      <c r="AR1252">
        <f>COUNTIF(AQ$2:AQ1252,AQ1252)</f>
        <v>1</v>
      </c>
    </row>
    <row r="1253" spans="1:44" x14ac:dyDescent="0.25">
      <c r="A1253">
        <v>923</v>
      </c>
      <c r="B1253">
        <v>405</v>
      </c>
      <c r="C1253" s="4">
        <v>44268</v>
      </c>
      <c r="D1253">
        <v>8</v>
      </c>
      <c r="E1253" t="s">
        <v>43</v>
      </c>
      <c r="F1253" t="s">
        <v>54</v>
      </c>
      <c r="G1253" t="s">
        <v>56</v>
      </c>
      <c r="H1253" t="s">
        <v>57</v>
      </c>
      <c r="I1253" s="4">
        <v>43687</v>
      </c>
      <c r="J1253">
        <v>3</v>
      </c>
      <c r="K1253" t="s">
        <v>59</v>
      </c>
      <c r="L1253" s="4">
        <v>43615</v>
      </c>
      <c r="M1253" s="4">
        <v>43830</v>
      </c>
      <c r="N1253">
        <v>1</v>
      </c>
      <c r="O1253" t="s">
        <v>88</v>
      </c>
      <c r="P1253" t="s">
        <v>250</v>
      </c>
      <c r="Q1253">
        <v>2</v>
      </c>
      <c r="R1253" t="s">
        <v>857</v>
      </c>
      <c r="S1253" t="s">
        <v>1394</v>
      </c>
      <c r="T1253" t="s">
        <v>1910</v>
      </c>
      <c r="U1253" t="s">
        <v>88</v>
      </c>
      <c r="V1253" t="s">
        <v>1869</v>
      </c>
      <c r="W1253">
        <v>152.88</v>
      </c>
      <c r="X1253">
        <v>59.96</v>
      </c>
      <c r="Y1253">
        <v>1</v>
      </c>
      <c r="Z1253" t="s">
        <v>159</v>
      </c>
      <c r="AA1253" t="s">
        <v>2586</v>
      </c>
      <c r="AF1253" s="4"/>
      <c r="AG1253" s="4"/>
      <c r="AH1253" t="s">
        <v>80</v>
      </c>
      <c r="AI1253" t="s">
        <v>242</v>
      </c>
      <c r="AJ1253" t="s">
        <v>619</v>
      </c>
      <c r="AK1253" t="s">
        <v>1016</v>
      </c>
      <c r="AL1253" t="s">
        <v>1695</v>
      </c>
      <c r="AM1253" t="s">
        <v>80</v>
      </c>
      <c r="AN1253" t="s">
        <v>1548</v>
      </c>
      <c r="AO1253" t="s">
        <v>70</v>
      </c>
      <c r="AP1253" t="s">
        <v>2341</v>
      </c>
      <c r="AQ1253" t="str">
        <f t="shared" si="20"/>
        <v>923405442688noMale436873Google Ads4361543830152.8859.9622761.99214.995</v>
      </c>
      <c r="AR1253">
        <f>COUNTIF(AQ$2:AQ1253,AQ1253)</f>
        <v>1</v>
      </c>
    </row>
    <row r="1254" spans="1:44" x14ac:dyDescent="0.25">
      <c r="A1254">
        <v>923</v>
      </c>
      <c r="B1254">
        <v>405</v>
      </c>
      <c r="C1254" s="4">
        <v>44268</v>
      </c>
      <c r="D1254">
        <v>8</v>
      </c>
      <c r="E1254" t="s">
        <v>43</v>
      </c>
      <c r="F1254" t="s">
        <v>54</v>
      </c>
      <c r="G1254" t="s">
        <v>56</v>
      </c>
      <c r="H1254" t="s">
        <v>57</v>
      </c>
      <c r="I1254" s="4">
        <v>43687</v>
      </c>
      <c r="J1254">
        <v>3</v>
      </c>
      <c r="K1254" t="s">
        <v>59</v>
      </c>
      <c r="L1254" s="4">
        <v>43615</v>
      </c>
      <c r="M1254" s="4">
        <v>43830</v>
      </c>
      <c r="N1254">
        <v>1</v>
      </c>
      <c r="O1254" t="s">
        <v>88</v>
      </c>
      <c r="P1254" t="s">
        <v>250</v>
      </c>
      <c r="Q1254">
        <v>2</v>
      </c>
      <c r="R1254" t="s">
        <v>857</v>
      </c>
      <c r="S1254" t="s">
        <v>1394</v>
      </c>
      <c r="T1254" t="s">
        <v>1910</v>
      </c>
      <c r="U1254" t="s">
        <v>88</v>
      </c>
      <c r="V1254" t="s">
        <v>1869</v>
      </c>
      <c r="W1254">
        <v>152.88</v>
      </c>
      <c r="X1254">
        <v>59.96</v>
      </c>
      <c r="Y1254">
        <v>1</v>
      </c>
      <c r="Z1254" t="s">
        <v>159</v>
      </c>
      <c r="AA1254" t="s">
        <v>2586</v>
      </c>
      <c r="AF1254" s="4"/>
      <c r="AG1254" s="4"/>
      <c r="AH1254" t="s">
        <v>80</v>
      </c>
      <c r="AI1254" t="s">
        <v>242</v>
      </c>
      <c r="AJ1254" t="s">
        <v>598</v>
      </c>
      <c r="AK1254" t="s">
        <v>1118</v>
      </c>
      <c r="AL1254" t="s">
        <v>1675</v>
      </c>
      <c r="AM1254" t="s">
        <v>80</v>
      </c>
      <c r="AN1254" t="s">
        <v>1548</v>
      </c>
      <c r="AO1254" t="s">
        <v>70</v>
      </c>
      <c r="AP1254" t="s">
        <v>2341</v>
      </c>
      <c r="AQ1254" t="str">
        <f t="shared" si="20"/>
        <v>923405442688noMale436873Google Ads4361543830152.8859.9623514.45214.995</v>
      </c>
      <c r="AR1254">
        <f>COUNTIF(AQ$2:AQ1254,AQ1254)</f>
        <v>1</v>
      </c>
    </row>
    <row r="1255" spans="1:44" x14ac:dyDescent="0.25">
      <c r="A1255">
        <v>924</v>
      </c>
      <c r="B1255">
        <v>278</v>
      </c>
      <c r="C1255" s="4">
        <v>44269</v>
      </c>
      <c r="D1255">
        <v>9</v>
      </c>
      <c r="E1255" t="s">
        <v>41</v>
      </c>
      <c r="F1255" t="s">
        <v>52</v>
      </c>
      <c r="G1255" t="s">
        <v>55</v>
      </c>
      <c r="H1255" t="s">
        <v>57</v>
      </c>
      <c r="I1255" s="4">
        <v>43541</v>
      </c>
      <c r="J1255">
        <v>2</v>
      </c>
      <c r="L1255" s="4"/>
      <c r="M1255" s="4"/>
      <c r="N1255">
        <v>1</v>
      </c>
      <c r="O1255" t="s">
        <v>80</v>
      </c>
      <c r="P1255" t="s">
        <v>242</v>
      </c>
      <c r="Q1255">
        <v>1</v>
      </c>
      <c r="R1255" t="s">
        <v>709</v>
      </c>
      <c r="S1255" t="s">
        <v>1250</v>
      </c>
      <c r="T1255" t="s">
        <v>425</v>
      </c>
      <c r="U1255" t="s">
        <v>69</v>
      </c>
      <c r="V1255" t="s">
        <v>1548</v>
      </c>
      <c r="W1255">
        <v>125</v>
      </c>
      <c r="X1255">
        <v>14.99</v>
      </c>
      <c r="Y1255">
        <v>1</v>
      </c>
      <c r="Z1255" t="s">
        <v>79</v>
      </c>
      <c r="AA1255" t="s">
        <v>2349</v>
      </c>
      <c r="AF1255" s="4"/>
      <c r="AG1255" s="4"/>
      <c r="AH1255" t="s">
        <v>80</v>
      </c>
      <c r="AI1255" t="s">
        <v>242</v>
      </c>
      <c r="AJ1255" t="s">
        <v>709</v>
      </c>
      <c r="AK1255" t="s">
        <v>1250</v>
      </c>
      <c r="AL1255" t="s">
        <v>425</v>
      </c>
      <c r="AM1255" t="s">
        <v>69</v>
      </c>
      <c r="AN1255" t="s">
        <v>1548</v>
      </c>
      <c r="AO1255" t="s">
        <v>79</v>
      </c>
      <c r="AP1255" t="s">
        <v>2349</v>
      </c>
      <c r="AQ1255" t="str">
        <f t="shared" si="20"/>
        <v>924278442699yesMale43541212514.99258125114.994</v>
      </c>
      <c r="AR1255">
        <f>COUNTIF(AQ$2:AQ1255,AQ1255)</f>
        <v>1</v>
      </c>
    </row>
    <row r="1256" spans="1:44" x14ac:dyDescent="0.25">
      <c r="A1256">
        <v>925</v>
      </c>
      <c r="B1256">
        <v>157</v>
      </c>
      <c r="C1256" s="4">
        <v>44270</v>
      </c>
      <c r="D1256">
        <v>11</v>
      </c>
      <c r="E1256" t="s">
        <v>37</v>
      </c>
      <c r="F1256" t="s">
        <v>48</v>
      </c>
      <c r="G1256" t="s">
        <v>56</v>
      </c>
      <c r="H1256" t="s">
        <v>58</v>
      </c>
      <c r="I1256" s="4">
        <v>43937</v>
      </c>
      <c r="J1256">
        <v>7</v>
      </c>
      <c r="K1256" t="s">
        <v>61</v>
      </c>
      <c r="L1256" s="4">
        <v>43915</v>
      </c>
      <c r="M1256" s="4">
        <v>44012</v>
      </c>
      <c r="N1256">
        <v>1</v>
      </c>
      <c r="O1256" t="s">
        <v>90</v>
      </c>
      <c r="P1256" t="s">
        <v>252</v>
      </c>
      <c r="Q1256">
        <v>1</v>
      </c>
      <c r="R1256" t="s">
        <v>449</v>
      </c>
      <c r="S1256" t="s">
        <v>1011</v>
      </c>
      <c r="T1256" t="s">
        <v>1541</v>
      </c>
      <c r="U1256" t="s">
        <v>67</v>
      </c>
      <c r="V1256" t="s">
        <v>1562</v>
      </c>
      <c r="W1256">
        <v>129.57</v>
      </c>
      <c r="X1256">
        <v>29.97</v>
      </c>
      <c r="Y1256">
        <v>1</v>
      </c>
      <c r="Z1256" t="s">
        <v>410</v>
      </c>
      <c r="AA1256" t="s">
        <v>2359</v>
      </c>
      <c r="AF1256" s="4"/>
      <c r="AG1256" s="4"/>
      <c r="AH1256" t="s">
        <v>90</v>
      </c>
      <c r="AI1256" t="s">
        <v>252</v>
      </c>
      <c r="AJ1256" t="s">
        <v>449</v>
      </c>
      <c r="AK1256" t="s">
        <v>1011</v>
      </c>
      <c r="AL1256" t="s">
        <v>1541</v>
      </c>
      <c r="AM1256" t="s">
        <v>67</v>
      </c>
      <c r="AN1256" t="s">
        <v>1562</v>
      </c>
      <c r="AO1256" t="s">
        <v>410</v>
      </c>
      <c r="AP1256" t="s">
        <v>2359</v>
      </c>
      <c r="AQ1256" t="str">
        <f t="shared" si="20"/>
        <v>9251574427011noFemale439377YouTube4391544012129.5729.97614743.1939.9920</v>
      </c>
      <c r="AR1256">
        <f>COUNTIF(AQ$2:AQ1256,AQ1256)</f>
        <v>1</v>
      </c>
    </row>
    <row r="1257" spans="1:44" x14ac:dyDescent="0.25">
      <c r="A1257">
        <v>926</v>
      </c>
      <c r="B1257">
        <v>196</v>
      </c>
      <c r="C1257" s="4">
        <v>44270</v>
      </c>
      <c r="D1257">
        <v>10</v>
      </c>
      <c r="E1257" t="s">
        <v>42</v>
      </c>
      <c r="F1257" t="s">
        <v>53</v>
      </c>
      <c r="G1257" t="s">
        <v>55</v>
      </c>
      <c r="H1257" t="s">
        <v>57</v>
      </c>
      <c r="I1257" s="4">
        <v>43935</v>
      </c>
      <c r="J1257">
        <v>7</v>
      </c>
      <c r="K1257" t="s">
        <v>61</v>
      </c>
      <c r="L1257" s="4">
        <v>43915</v>
      </c>
      <c r="M1257" s="4">
        <v>44012</v>
      </c>
      <c r="N1257">
        <v>1</v>
      </c>
      <c r="O1257" t="s">
        <v>67</v>
      </c>
      <c r="P1257" t="s">
        <v>229</v>
      </c>
      <c r="Q1257">
        <v>1</v>
      </c>
      <c r="R1257" t="s">
        <v>623</v>
      </c>
      <c r="S1257" t="s">
        <v>1173</v>
      </c>
      <c r="T1257" t="s">
        <v>1577</v>
      </c>
      <c r="U1257" t="s">
        <v>80</v>
      </c>
      <c r="V1257" t="s">
        <v>1548</v>
      </c>
      <c r="W1257">
        <v>49.98</v>
      </c>
      <c r="X1257">
        <v>29.98</v>
      </c>
      <c r="Y1257">
        <v>1</v>
      </c>
      <c r="Z1257" t="s">
        <v>79</v>
      </c>
      <c r="AA1257" t="s">
        <v>2349</v>
      </c>
      <c r="AF1257" s="4"/>
      <c r="AG1257" s="4"/>
      <c r="AH1257" t="s">
        <v>67</v>
      </c>
      <c r="AI1257" t="s">
        <v>229</v>
      </c>
      <c r="AJ1257" t="s">
        <v>623</v>
      </c>
      <c r="AK1257" t="s">
        <v>1173</v>
      </c>
      <c r="AL1257" t="s">
        <v>1577</v>
      </c>
      <c r="AM1257" t="s">
        <v>80</v>
      </c>
      <c r="AN1257" t="s">
        <v>1548</v>
      </c>
      <c r="AO1257" t="s">
        <v>79</v>
      </c>
      <c r="AP1257" t="s">
        <v>2349</v>
      </c>
      <c r="AQ1257" t="str">
        <f t="shared" si="20"/>
        <v>9261964427010yesMale439357YouTube439154401249.9829.9839724.99214.994</v>
      </c>
      <c r="AR1257">
        <f>COUNTIF(AQ$2:AQ1257,AQ1257)</f>
        <v>1</v>
      </c>
    </row>
    <row r="1258" spans="1:44" x14ac:dyDescent="0.25">
      <c r="A1258">
        <v>927</v>
      </c>
      <c r="B1258">
        <v>234</v>
      </c>
      <c r="C1258" s="4">
        <v>44270</v>
      </c>
      <c r="D1258">
        <v>4</v>
      </c>
      <c r="E1258" t="s">
        <v>40</v>
      </c>
      <c r="F1258" t="s">
        <v>51</v>
      </c>
      <c r="G1258" t="s">
        <v>56</v>
      </c>
      <c r="H1258" t="s">
        <v>58</v>
      </c>
      <c r="I1258" s="4">
        <v>44043</v>
      </c>
      <c r="J1258">
        <v>9</v>
      </c>
      <c r="K1258" t="s">
        <v>59</v>
      </c>
      <c r="L1258" s="4">
        <v>43952</v>
      </c>
      <c r="M1258" s="4">
        <v>44075</v>
      </c>
      <c r="N1258">
        <v>1</v>
      </c>
      <c r="O1258" t="s">
        <v>67</v>
      </c>
      <c r="P1258" t="s">
        <v>229</v>
      </c>
      <c r="Q1258">
        <v>1</v>
      </c>
      <c r="R1258" t="s">
        <v>439</v>
      </c>
      <c r="S1258" t="s">
        <v>1001</v>
      </c>
      <c r="T1258" t="s">
        <v>1533</v>
      </c>
      <c r="U1258" t="s">
        <v>69</v>
      </c>
      <c r="V1258" t="s">
        <v>1548</v>
      </c>
      <c r="W1258">
        <v>59.99</v>
      </c>
      <c r="X1258">
        <v>14.99</v>
      </c>
      <c r="Y1258">
        <v>1</v>
      </c>
      <c r="Z1258" t="s">
        <v>84</v>
      </c>
      <c r="AA1258" t="s">
        <v>2366</v>
      </c>
      <c r="AB1258">
        <v>5</v>
      </c>
      <c r="AC1258" t="s">
        <v>2633</v>
      </c>
      <c r="AD1258">
        <v>1348</v>
      </c>
      <c r="AE1258" t="s">
        <v>2639</v>
      </c>
      <c r="AF1258" s="4">
        <v>44235</v>
      </c>
      <c r="AG1258" s="4">
        <v>44299</v>
      </c>
      <c r="AH1258" t="s">
        <v>67</v>
      </c>
      <c r="AI1258" t="s">
        <v>229</v>
      </c>
      <c r="AJ1258" t="s">
        <v>439</v>
      </c>
      <c r="AK1258" t="s">
        <v>1001</v>
      </c>
      <c r="AL1258" t="s">
        <v>1533</v>
      </c>
      <c r="AM1258" t="s">
        <v>69</v>
      </c>
      <c r="AN1258" t="s">
        <v>1548</v>
      </c>
      <c r="AO1258" t="s">
        <v>84</v>
      </c>
      <c r="AP1258" t="s">
        <v>2366</v>
      </c>
      <c r="AQ1258" t="str">
        <f t="shared" si="20"/>
        <v>927234442704noFemale440439Google Ads439524407559.9914.995control1348Use a relaxing music in the background4423544299310259.99114.999</v>
      </c>
      <c r="AR1258">
        <f>COUNTIF(AQ$2:AQ1258,AQ1258)</f>
        <v>1</v>
      </c>
    </row>
    <row r="1259" spans="1:44" x14ac:dyDescent="0.25">
      <c r="A1259">
        <v>928</v>
      </c>
      <c r="B1259">
        <v>399</v>
      </c>
      <c r="C1259" s="4">
        <v>44272</v>
      </c>
      <c r="D1259">
        <v>10</v>
      </c>
      <c r="E1259" t="s">
        <v>42</v>
      </c>
      <c r="F1259" t="s">
        <v>53</v>
      </c>
      <c r="G1259" t="s">
        <v>56</v>
      </c>
      <c r="H1259" t="s">
        <v>58</v>
      </c>
      <c r="I1259" s="4">
        <v>43735</v>
      </c>
      <c r="J1259">
        <v>1</v>
      </c>
      <c r="K1259" t="s">
        <v>61</v>
      </c>
      <c r="L1259" s="4">
        <v>43615</v>
      </c>
      <c r="M1259" s="4">
        <v>43830</v>
      </c>
      <c r="N1259">
        <v>1</v>
      </c>
      <c r="O1259" t="s">
        <v>67</v>
      </c>
      <c r="P1259" t="s">
        <v>229</v>
      </c>
      <c r="Q1259">
        <v>1</v>
      </c>
      <c r="R1259" t="s">
        <v>573</v>
      </c>
      <c r="S1259" t="s">
        <v>1131</v>
      </c>
      <c r="T1259" t="s">
        <v>1517</v>
      </c>
      <c r="U1259" t="s">
        <v>80</v>
      </c>
      <c r="V1259" t="s">
        <v>1548</v>
      </c>
      <c r="W1259">
        <v>39.979999999999997</v>
      </c>
      <c r="X1259">
        <v>29.98</v>
      </c>
      <c r="Y1259">
        <v>1</v>
      </c>
      <c r="Z1259" t="s">
        <v>872</v>
      </c>
      <c r="AA1259" t="s">
        <v>2388</v>
      </c>
      <c r="AF1259" s="4"/>
      <c r="AG1259" s="4"/>
      <c r="AH1259" t="s">
        <v>67</v>
      </c>
      <c r="AI1259" t="s">
        <v>229</v>
      </c>
      <c r="AJ1259" t="s">
        <v>573</v>
      </c>
      <c r="AK1259" t="s">
        <v>1131</v>
      </c>
      <c r="AL1259" t="s">
        <v>1517</v>
      </c>
      <c r="AM1259" t="s">
        <v>80</v>
      </c>
      <c r="AN1259" t="s">
        <v>1548</v>
      </c>
      <c r="AO1259" t="s">
        <v>872</v>
      </c>
      <c r="AP1259" t="s">
        <v>2388</v>
      </c>
      <c r="AQ1259" t="str">
        <f t="shared" si="20"/>
        <v>9283994427210noFemale437351YouTube436154383039.9829.9834619.99214.9919</v>
      </c>
      <c r="AR1259">
        <f>COUNTIF(AQ$2:AQ1259,AQ1259)</f>
        <v>1</v>
      </c>
    </row>
    <row r="1260" spans="1:44" x14ac:dyDescent="0.25">
      <c r="A1260">
        <v>929</v>
      </c>
      <c r="B1260">
        <v>460</v>
      </c>
      <c r="C1260" s="4">
        <v>44272</v>
      </c>
      <c r="D1260">
        <v>11</v>
      </c>
      <c r="E1260" t="s">
        <v>37</v>
      </c>
      <c r="F1260" t="s">
        <v>48</v>
      </c>
      <c r="G1260" t="s">
        <v>56</v>
      </c>
      <c r="H1260" t="s">
        <v>57</v>
      </c>
      <c r="I1260" s="4">
        <v>43836</v>
      </c>
      <c r="J1260">
        <v>4</v>
      </c>
      <c r="K1260" t="s">
        <v>61</v>
      </c>
      <c r="L1260" s="4">
        <v>43831</v>
      </c>
      <c r="M1260" s="4">
        <v>43861</v>
      </c>
      <c r="N1260">
        <v>1</v>
      </c>
      <c r="O1260" t="s">
        <v>86</v>
      </c>
      <c r="P1260" t="s">
        <v>248</v>
      </c>
      <c r="Q1260">
        <v>1</v>
      </c>
      <c r="R1260" t="s">
        <v>441</v>
      </c>
      <c r="S1260" t="s">
        <v>1003</v>
      </c>
      <c r="T1260" t="s">
        <v>1535</v>
      </c>
      <c r="U1260" t="s">
        <v>69</v>
      </c>
      <c r="V1260" t="s">
        <v>1577</v>
      </c>
      <c r="W1260">
        <v>43.99</v>
      </c>
      <c r="X1260">
        <v>24.99</v>
      </c>
      <c r="Y1260">
        <v>1</v>
      </c>
      <c r="Z1260" t="s">
        <v>530</v>
      </c>
      <c r="AA1260" t="s">
        <v>2367</v>
      </c>
      <c r="AF1260" s="4"/>
      <c r="AG1260" s="4"/>
      <c r="AH1260" t="s">
        <v>86</v>
      </c>
      <c r="AI1260" t="s">
        <v>248</v>
      </c>
      <c r="AJ1260" t="s">
        <v>441</v>
      </c>
      <c r="AK1260" t="s">
        <v>2640</v>
      </c>
      <c r="AL1260" t="s">
        <v>1535</v>
      </c>
      <c r="AM1260" t="s">
        <v>69</v>
      </c>
      <c r="AN1260" t="s">
        <v>1577</v>
      </c>
      <c r="AO1260" t="s">
        <v>530</v>
      </c>
      <c r="AP1260" t="s">
        <v>2367</v>
      </c>
      <c r="AQ1260" t="str">
        <f t="shared" si="20"/>
        <v>9294604427211noMale438364YouTube438314386143.9924.99710643.99124.9916</v>
      </c>
      <c r="AR1260">
        <f>COUNTIF(AQ$2:AQ1260,AQ1260)</f>
        <v>1</v>
      </c>
    </row>
    <row r="1261" spans="1:44" x14ac:dyDescent="0.25">
      <c r="A1261">
        <v>930</v>
      </c>
      <c r="B1261">
        <v>397</v>
      </c>
      <c r="C1261" s="4">
        <v>44273</v>
      </c>
      <c r="D1261">
        <v>5</v>
      </c>
      <c r="E1261" t="s">
        <v>36</v>
      </c>
      <c r="F1261" t="s">
        <v>47</v>
      </c>
      <c r="G1261" t="s">
        <v>56</v>
      </c>
      <c r="H1261" t="s">
        <v>57</v>
      </c>
      <c r="I1261" s="4">
        <v>43648</v>
      </c>
      <c r="J1261">
        <v>1</v>
      </c>
      <c r="K1261" t="s">
        <v>61</v>
      </c>
      <c r="L1261" s="4">
        <v>43615</v>
      </c>
      <c r="M1261" s="4">
        <v>43830</v>
      </c>
      <c r="N1261">
        <v>1</v>
      </c>
      <c r="O1261" t="s">
        <v>70</v>
      </c>
      <c r="P1261" t="s">
        <v>232</v>
      </c>
      <c r="Q1261">
        <v>1</v>
      </c>
      <c r="R1261" t="s">
        <v>753</v>
      </c>
      <c r="S1261" t="s">
        <v>1077</v>
      </c>
      <c r="T1261" t="s">
        <v>598</v>
      </c>
      <c r="U1261" t="s">
        <v>69</v>
      </c>
      <c r="V1261" t="s">
        <v>1517</v>
      </c>
      <c r="W1261">
        <v>35</v>
      </c>
      <c r="X1261">
        <v>19.989999999999998</v>
      </c>
      <c r="Y1261">
        <v>1</v>
      </c>
      <c r="Z1261" t="s">
        <v>673</v>
      </c>
      <c r="AA1261" t="s">
        <v>2348</v>
      </c>
      <c r="AF1261" s="4"/>
      <c r="AG1261" s="4"/>
      <c r="AH1261" t="s">
        <v>70</v>
      </c>
      <c r="AI1261" t="s">
        <v>232</v>
      </c>
      <c r="AJ1261" t="s">
        <v>753</v>
      </c>
      <c r="AK1261" t="s">
        <v>1077</v>
      </c>
      <c r="AL1261" t="s">
        <v>598</v>
      </c>
      <c r="AM1261" t="s">
        <v>69</v>
      </c>
      <c r="AN1261" t="s">
        <v>1517</v>
      </c>
      <c r="AO1261" t="s">
        <v>673</v>
      </c>
      <c r="AP1261" t="s">
        <v>2348</v>
      </c>
      <c r="AQ1261" t="str">
        <f t="shared" si="20"/>
        <v>930397442735noMale436481YouTube43615438303519.99513235119.9912</v>
      </c>
      <c r="AR1261">
        <f>COUNTIF(AQ$2:AQ1261,AQ1261)</f>
        <v>1</v>
      </c>
    </row>
    <row r="1262" spans="1:44" x14ac:dyDescent="0.25">
      <c r="A1262">
        <v>931</v>
      </c>
      <c r="B1262">
        <v>191</v>
      </c>
      <c r="C1262" s="4">
        <v>44274</v>
      </c>
      <c r="D1262">
        <v>11</v>
      </c>
      <c r="E1262" t="s">
        <v>37</v>
      </c>
      <c r="F1262" t="s">
        <v>48</v>
      </c>
      <c r="G1262" t="s">
        <v>56</v>
      </c>
      <c r="H1262" t="s">
        <v>58</v>
      </c>
      <c r="I1262" s="4">
        <v>43712</v>
      </c>
      <c r="J1262">
        <v>3</v>
      </c>
      <c r="K1262" t="s">
        <v>59</v>
      </c>
      <c r="L1262" s="4">
        <v>43615</v>
      </c>
      <c r="M1262" s="4">
        <v>43830</v>
      </c>
      <c r="N1262">
        <v>2</v>
      </c>
      <c r="O1262" t="s">
        <v>116</v>
      </c>
      <c r="P1262" t="s">
        <v>278</v>
      </c>
      <c r="Q1262">
        <v>2</v>
      </c>
      <c r="R1262" t="s">
        <v>858</v>
      </c>
      <c r="S1262" t="s">
        <v>1395</v>
      </c>
      <c r="T1262" t="s">
        <v>1911</v>
      </c>
      <c r="U1262" t="s">
        <v>103</v>
      </c>
      <c r="V1262" t="s">
        <v>2042</v>
      </c>
      <c r="W1262">
        <v>260.95</v>
      </c>
      <c r="X1262">
        <v>44.96</v>
      </c>
      <c r="Y1262">
        <v>2</v>
      </c>
      <c r="Z1262" t="s">
        <v>2171</v>
      </c>
      <c r="AA1262" t="s">
        <v>2452</v>
      </c>
      <c r="AF1262" s="4"/>
      <c r="AG1262" s="4"/>
      <c r="AH1262" t="s">
        <v>67</v>
      </c>
      <c r="AI1262" t="s">
        <v>229</v>
      </c>
      <c r="AJ1262" t="s">
        <v>416</v>
      </c>
      <c r="AK1262" t="s">
        <v>978</v>
      </c>
      <c r="AL1262" t="s">
        <v>1511</v>
      </c>
      <c r="AM1262" t="s">
        <v>69</v>
      </c>
      <c r="AN1262" t="s">
        <v>1548</v>
      </c>
      <c r="AO1262" t="s">
        <v>652</v>
      </c>
      <c r="AP1262" t="s">
        <v>2352</v>
      </c>
      <c r="AQ1262" t="str">
        <f t="shared" si="20"/>
        <v>9311914427411noFemale437123Google Ads4361543830260.9544.96311723.95114.9911</v>
      </c>
      <c r="AR1262">
        <f>COUNTIF(AQ$2:AQ1262,AQ1262)</f>
        <v>1</v>
      </c>
    </row>
    <row r="1263" spans="1:44" x14ac:dyDescent="0.25">
      <c r="A1263">
        <v>931</v>
      </c>
      <c r="B1263">
        <v>191</v>
      </c>
      <c r="C1263" s="4">
        <v>44274</v>
      </c>
      <c r="D1263">
        <v>11</v>
      </c>
      <c r="E1263" t="s">
        <v>37</v>
      </c>
      <c r="F1263" t="s">
        <v>48</v>
      </c>
      <c r="G1263" t="s">
        <v>56</v>
      </c>
      <c r="H1263" t="s">
        <v>58</v>
      </c>
      <c r="I1263" s="4">
        <v>43712</v>
      </c>
      <c r="J1263">
        <v>3</v>
      </c>
      <c r="K1263" t="s">
        <v>59</v>
      </c>
      <c r="L1263" s="4">
        <v>43615</v>
      </c>
      <c r="M1263" s="4">
        <v>43830</v>
      </c>
      <c r="N1263">
        <v>2</v>
      </c>
      <c r="O1263" t="s">
        <v>116</v>
      </c>
      <c r="P1263" t="s">
        <v>278</v>
      </c>
      <c r="Q1263">
        <v>2</v>
      </c>
      <c r="R1263" t="s">
        <v>858</v>
      </c>
      <c r="S1263" t="s">
        <v>1395</v>
      </c>
      <c r="T1263" t="s">
        <v>1911</v>
      </c>
      <c r="U1263" t="s">
        <v>103</v>
      </c>
      <c r="V1263" t="s">
        <v>2042</v>
      </c>
      <c r="W1263">
        <v>260.95</v>
      </c>
      <c r="X1263">
        <v>44.96</v>
      </c>
      <c r="Y1263">
        <v>2</v>
      </c>
      <c r="Z1263" t="s">
        <v>2171</v>
      </c>
      <c r="AA1263" t="s">
        <v>2452</v>
      </c>
      <c r="AF1263" s="4"/>
      <c r="AG1263" s="4"/>
      <c r="AH1263" t="s">
        <v>90</v>
      </c>
      <c r="AI1263" t="s">
        <v>252</v>
      </c>
      <c r="AJ1263" t="s">
        <v>669</v>
      </c>
      <c r="AK1263" t="s">
        <v>989</v>
      </c>
      <c r="AL1263" t="s">
        <v>626</v>
      </c>
      <c r="AM1263" t="s">
        <v>67</v>
      </c>
      <c r="AN1263" t="s">
        <v>1562</v>
      </c>
      <c r="AO1263" t="s">
        <v>410</v>
      </c>
      <c r="AP1263" t="s">
        <v>2359</v>
      </c>
      <c r="AQ1263" t="str">
        <f t="shared" si="20"/>
        <v>9311914427411noFemale437123Google Ads4361543830260.9544.966767939.9920</v>
      </c>
      <c r="AR1263">
        <f>COUNTIF(AQ$2:AQ1263,AQ1263)</f>
        <v>1</v>
      </c>
    </row>
    <row r="1264" spans="1:44" x14ac:dyDescent="0.25">
      <c r="A1264">
        <v>932</v>
      </c>
      <c r="B1264">
        <v>154</v>
      </c>
      <c r="C1264" s="4">
        <v>44275</v>
      </c>
      <c r="D1264">
        <v>2</v>
      </c>
      <c r="E1264" t="s">
        <v>38</v>
      </c>
      <c r="F1264" t="s">
        <v>49</v>
      </c>
      <c r="G1264" t="s">
        <v>56</v>
      </c>
      <c r="H1264" t="s">
        <v>57</v>
      </c>
      <c r="I1264" s="4">
        <v>43710</v>
      </c>
      <c r="J1264">
        <v>2</v>
      </c>
      <c r="K1264" t="s">
        <v>60</v>
      </c>
      <c r="L1264" s="4">
        <v>43615</v>
      </c>
      <c r="M1264" s="4">
        <v>43830</v>
      </c>
      <c r="N1264">
        <v>1</v>
      </c>
      <c r="O1264" t="s">
        <v>69</v>
      </c>
      <c r="P1264" t="s">
        <v>231</v>
      </c>
      <c r="Q1264">
        <v>1</v>
      </c>
      <c r="R1264" t="s">
        <v>78</v>
      </c>
      <c r="S1264" t="s">
        <v>1238</v>
      </c>
      <c r="T1264" t="s">
        <v>1533</v>
      </c>
      <c r="U1264" t="s">
        <v>69</v>
      </c>
      <c r="V1264" t="s">
        <v>1577</v>
      </c>
      <c r="W1264">
        <v>59.99</v>
      </c>
      <c r="X1264">
        <v>24.99</v>
      </c>
      <c r="Y1264">
        <v>1</v>
      </c>
      <c r="Z1264" t="s">
        <v>69</v>
      </c>
      <c r="AA1264" t="s">
        <v>2360</v>
      </c>
      <c r="AF1264" s="4"/>
      <c r="AG1264" s="4"/>
      <c r="AH1264" t="s">
        <v>69</v>
      </c>
      <c r="AI1264" t="s">
        <v>231</v>
      </c>
      <c r="AJ1264" t="s">
        <v>78</v>
      </c>
      <c r="AK1264" t="s">
        <v>1238</v>
      </c>
      <c r="AL1264" t="s">
        <v>1533</v>
      </c>
      <c r="AM1264" t="s">
        <v>69</v>
      </c>
      <c r="AN1264" t="s">
        <v>1577</v>
      </c>
      <c r="AO1264" t="s">
        <v>69</v>
      </c>
      <c r="AP1264" t="s">
        <v>2360</v>
      </c>
      <c r="AQ1264" t="str">
        <f t="shared" si="20"/>
        <v>932154442752noMale437102Facebook436154383059.9924.991859.99124.991</v>
      </c>
      <c r="AR1264">
        <f>COUNTIF(AQ$2:AQ1264,AQ1264)</f>
        <v>1</v>
      </c>
    </row>
    <row r="1265" spans="1:44" x14ac:dyDescent="0.25">
      <c r="A1265">
        <v>933</v>
      </c>
      <c r="B1265">
        <v>268</v>
      </c>
      <c r="C1265" s="4">
        <v>44275</v>
      </c>
      <c r="D1265">
        <v>3</v>
      </c>
      <c r="E1265" t="s">
        <v>34</v>
      </c>
      <c r="F1265" t="s">
        <v>45</v>
      </c>
      <c r="G1265" t="s">
        <v>56</v>
      </c>
      <c r="H1265" t="s">
        <v>58</v>
      </c>
      <c r="I1265" s="4">
        <v>43694</v>
      </c>
      <c r="J1265">
        <v>2</v>
      </c>
      <c r="K1265" t="s">
        <v>60</v>
      </c>
      <c r="L1265" s="4">
        <v>43615</v>
      </c>
      <c r="M1265" s="4">
        <v>43830</v>
      </c>
      <c r="N1265">
        <v>2</v>
      </c>
      <c r="O1265" t="s">
        <v>109</v>
      </c>
      <c r="P1265" t="s">
        <v>271</v>
      </c>
      <c r="Q1265">
        <v>2</v>
      </c>
      <c r="R1265" t="s">
        <v>859</v>
      </c>
      <c r="S1265" t="s">
        <v>1396</v>
      </c>
      <c r="T1265" t="s">
        <v>1912</v>
      </c>
      <c r="U1265" t="s">
        <v>103</v>
      </c>
      <c r="V1265" t="s">
        <v>2031</v>
      </c>
      <c r="W1265">
        <v>199.96</v>
      </c>
      <c r="X1265">
        <v>89.96</v>
      </c>
      <c r="Y1265">
        <v>2</v>
      </c>
      <c r="Z1265" t="s">
        <v>76</v>
      </c>
      <c r="AA1265" t="s">
        <v>2563</v>
      </c>
      <c r="AF1265" s="4"/>
      <c r="AG1265" s="4"/>
      <c r="AH1265" t="s">
        <v>67</v>
      </c>
      <c r="AI1265" t="s">
        <v>229</v>
      </c>
      <c r="AJ1265" t="s">
        <v>710</v>
      </c>
      <c r="AK1265" t="s">
        <v>1251</v>
      </c>
      <c r="AL1265" t="s">
        <v>1517</v>
      </c>
      <c r="AM1265" t="s">
        <v>69</v>
      </c>
      <c r="AN1265" t="s">
        <v>1548</v>
      </c>
      <c r="AO1265" t="s">
        <v>90</v>
      </c>
      <c r="AP1265" t="s">
        <v>2328</v>
      </c>
      <c r="AQ1265" t="str">
        <f t="shared" si="20"/>
        <v>933268442753noFemale436942Facebook4361543830199.9689.96310519.99114.996</v>
      </c>
      <c r="AR1265">
        <f>COUNTIF(AQ$2:AQ1265,AQ1265)</f>
        <v>1</v>
      </c>
    </row>
    <row r="1266" spans="1:44" x14ac:dyDescent="0.25">
      <c r="A1266">
        <v>933</v>
      </c>
      <c r="B1266">
        <v>268</v>
      </c>
      <c r="C1266" s="4">
        <v>44275</v>
      </c>
      <c r="D1266">
        <v>3</v>
      </c>
      <c r="E1266" t="s">
        <v>34</v>
      </c>
      <c r="F1266" t="s">
        <v>45</v>
      </c>
      <c r="G1266" t="s">
        <v>56</v>
      </c>
      <c r="H1266" t="s">
        <v>58</v>
      </c>
      <c r="I1266" s="4">
        <v>43694</v>
      </c>
      <c r="J1266">
        <v>2</v>
      </c>
      <c r="K1266" t="s">
        <v>60</v>
      </c>
      <c r="L1266" s="4">
        <v>43615</v>
      </c>
      <c r="M1266" s="4">
        <v>43830</v>
      </c>
      <c r="N1266">
        <v>2</v>
      </c>
      <c r="O1266" t="s">
        <v>109</v>
      </c>
      <c r="P1266" t="s">
        <v>271</v>
      </c>
      <c r="Q1266">
        <v>2</v>
      </c>
      <c r="R1266" t="s">
        <v>859</v>
      </c>
      <c r="S1266" t="s">
        <v>1396</v>
      </c>
      <c r="T1266" t="s">
        <v>1912</v>
      </c>
      <c r="U1266" t="s">
        <v>103</v>
      </c>
      <c r="V1266" t="s">
        <v>2031</v>
      </c>
      <c r="W1266">
        <v>199.96</v>
      </c>
      <c r="X1266">
        <v>89.96</v>
      </c>
      <c r="Y1266">
        <v>2</v>
      </c>
      <c r="Z1266" t="s">
        <v>76</v>
      </c>
      <c r="AA1266" t="s">
        <v>2563</v>
      </c>
      <c r="AF1266" s="4"/>
      <c r="AG1266" s="4"/>
      <c r="AH1266" t="s">
        <v>69</v>
      </c>
      <c r="AI1266" t="s">
        <v>231</v>
      </c>
      <c r="AJ1266" t="s">
        <v>78</v>
      </c>
      <c r="AK1266" t="s">
        <v>1238</v>
      </c>
      <c r="AL1266" t="s">
        <v>1533</v>
      </c>
      <c r="AM1266" t="s">
        <v>67</v>
      </c>
      <c r="AN1266" t="s">
        <v>1577</v>
      </c>
      <c r="AO1266" t="s">
        <v>69</v>
      </c>
      <c r="AP1266" t="s">
        <v>2360</v>
      </c>
      <c r="AQ1266" t="str">
        <f t="shared" si="20"/>
        <v>933268442753noFemale436942Facebook4361543830199.9689.961859.99324.991</v>
      </c>
      <c r="AR1266">
        <f>COUNTIF(AQ$2:AQ1266,AQ1266)</f>
        <v>1</v>
      </c>
    </row>
    <row r="1267" spans="1:44" x14ac:dyDescent="0.25">
      <c r="A1267">
        <v>934</v>
      </c>
      <c r="B1267">
        <v>302</v>
      </c>
      <c r="C1267" s="4">
        <v>44275</v>
      </c>
      <c r="D1267">
        <v>2</v>
      </c>
      <c r="E1267" t="s">
        <v>38</v>
      </c>
      <c r="F1267" t="s">
        <v>49</v>
      </c>
      <c r="G1267" t="s">
        <v>55</v>
      </c>
      <c r="H1267" t="s">
        <v>58</v>
      </c>
      <c r="I1267" s="4">
        <v>43610</v>
      </c>
      <c r="J1267">
        <v>2</v>
      </c>
      <c r="L1267" s="4"/>
      <c r="M1267" s="4"/>
      <c r="N1267">
        <v>1</v>
      </c>
      <c r="O1267" t="s">
        <v>67</v>
      </c>
      <c r="P1267" t="s">
        <v>229</v>
      </c>
      <c r="Q1267">
        <v>1</v>
      </c>
      <c r="R1267" t="s">
        <v>527</v>
      </c>
      <c r="S1267" t="s">
        <v>953</v>
      </c>
      <c r="T1267" t="s">
        <v>1617</v>
      </c>
      <c r="U1267" t="s">
        <v>80</v>
      </c>
      <c r="V1267" t="s">
        <v>1548</v>
      </c>
      <c r="W1267">
        <v>61.98</v>
      </c>
      <c r="X1267">
        <v>29.98</v>
      </c>
      <c r="Y1267">
        <v>1</v>
      </c>
      <c r="Z1267" t="s">
        <v>84</v>
      </c>
      <c r="AA1267" t="s">
        <v>2366</v>
      </c>
      <c r="AF1267" s="4"/>
      <c r="AG1267" s="4"/>
      <c r="AH1267" t="s">
        <v>67</v>
      </c>
      <c r="AI1267" t="s">
        <v>229</v>
      </c>
      <c r="AJ1267" t="s">
        <v>527</v>
      </c>
      <c r="AK1267" t="s">
        <v>953</v>
      </c>
      <c r="AL1267" t="s">
        <v>1617</v>
      </c>
      <c r="AM1267" t="s">
        <v>80</v>
      </c>
      <c r="AN1267" t="s">
        <v>1548</v>
      </c>
      <c r="AO1267" t="s">
        <v>84</v>
      </c>
      <c r="AP1267" t="s">
        <v>2366</v>
      </c>
      <c r="AQ1267" t="str">
        <f t="shared" si="20"/>
        <v>934302442752yesFemale43610261.9829.98313730.99214.999</v>
      </c>
      <c r="AR1267">
        <f>COUNTIF(AQ$2:AQ1267,AQ1267)</f>
        <v>1</v>
      </c>
    </row>
    <row r="1268" spans="1:44" x14ac:dyDescent="0.25">
      <c r="A1268">
        <v>935</v>
      </c>
      <c r="B1268">
        <v>37</v>
      </c>
      <c r="C1268" s="4">
        <v>44276</v>
      </c>
      <c r="D1268">
        <v>5</v>
      </c>
      <c r="E1268" t="s">
        <v>36</v>
      </c>
      <c r="F1268" t="s">
        <v>47</v>
      </c>
      <c r="G1268" t="s">
        <v>56</v>
      </c>
      <c r="H1268" t="s">
        <v>58</v>
      </c>
      <c r="I1268" s="4">
        <v>43863</v>
      </c>
      <c r="J1268">
        <v>6</v>
      </c>
      <c r="K1268" t="s">
        <v>59</v>
      </c>
      <c r="L1268" s="4">
        <v>43862</v>
      </c>
      <c r="M1268" s="4">
        <v>43889</v>
      </c>
      <c r="N1268">
        <v>1</v>
      </c>
      <c r="O1268" t="s">
        <v>69</v>
      </c>
      <c r="P1268" t="s">
        <v>231</v>
      </c>
      <c r="Q1268">
        <v>1</v>
      </c>
      <c r="R1268" t="s">
        <v>428</v>
      </c>
      <c r="S1268" t="s">
        <v>991</v>
      </c>
      <c r="T1268" t="s">
        <v>1524</v>
      </c>
      <c r="U1268" t="s">
        <v>80</v>
      </c>
      <c r="V1268" t="s">
        <v>1577</v>
      </c>
      <c r="W1268">
        <v>1859.98</v>
      </c>
      <c r="X1268">
        <v>49.98</v>
      </c>
      <c r="Y1268">
        <v>1</v>
      </c>
      <c r="Z1268" t="s">
        <v>69</v>
      </c>
      <c r="AA1268" t="s">
        <v>2360</v>
      </c>
      <c r="AF1268" s="4"/>
      <c r="AG1268" s="4"/>
      <c r="AH1268" t="s">
        <v>69</v>
      </c>
      <c r="AI1268" t="s">
        <v>231</v>
      </c>
      <c r="AJ1268" t="s">
        <v>428</v>
      </c>
      <c r="AK1268" t="s">
        <v>991</v>
      </c>
      <c r="AL1268" t="s">
        <v>1524</v>
      </c>
      <c r="AM1268" t="s">
        <v>80</v>
      </c>
      <c r="AN1268" t="s">
        <v>1577</v>
      </c>
      <c r="AO1268" t="s">
        <v>69</v>
      </c>
      <c r="AP1268" t="s">
        <v>2360</v>
      </c>
      <c r="AQ1268" t="str">
        <f t="shared" si="20"/>
        <v>93537442765noFemale438636Google Ads43862438891859.9849.981151929.99224.991</v>
      </c>
      <c r="AR1268">
        <f>COUNTIF(AQ$2:AQ1268,AQ1268)</f>
        <v>1</v>
      </c>
    </row>
    <row r="1269" spans="1:44" x14ac:dyDescent="0.25">
      <c r="A1269">
        <v>936</v>
      </c>
      <c r="B1269">
        <v>8</v>
      </c>
      <c r="C1269" s="4">
        <v>44277</v>
      </c>
      <c r="D1269">
        <v>2</v>
      </c>
      <c r="E1269" t="s">
        <v>38</v>
      </c>
      <c r="F1269" t="s">
        <v>49</v>
      </c>
      <c r="G1269" t="s">
        <v>55</v>
      </c>
      <c r="H1269" t="s">
        <v>57</v>
      </c>
      <c r="I1269" s="4">
        <v>43667</v>
      </c>
      <c r="J1269">
        <v>2</v>
      </c>
      <c r="K1269" t="s">
        <v>60</v>
      </c>
      <c r="L1269" s="4">
        <v>43615</v>
      </c>
      <c r="M1269" s="4">
        <v>43830</v>
      </c>
      <c r="N1269">
        <v>1</v>
      </c>
      <c r="O1269" t="s">
        <v>79</v>
      </c>
      <c r="P1269" t="s">
        <v>241</v>
      </c>
      <c r="Q1269">
        <v>1</v>
      </c>
      <c r="R1269" t="s">
        <v>562</v>
      </c>
      <c r="S1269" t="s">
        <v>1078</v>
      </c>
      <c r="T1269" t="s">
        <v>1587</v>
      </c>
      <c r="U1269" t="s">
        <v>67</v>
      </c>
      <c r="V1269" t="s">
        <v>1548</v>
      </c>
      <c r="W1269">
        <v>164.97</v>
      </c>
      <c r="X1269">
        <v>44.97</v>
      </c>
      <c r="Y1269">
        <v>1</v>
      </c>
      <c r="Z1269" t="s">
        <v>86</v>
      </c>
      <c r="AA1269" t="s">
        <v>2350</v>
      </c>
      <c r="AF1269" s="4"/>
      <c r="AG1269" s="4"/>
      <c r="AH1269" t="s">
        <v>79</v>
      </c>
      <c r="AI1269" t="s">
        <v>241</v>
      </c>
      <c r="AJ1269" t="s">
        <v>562</v>
      </c>
      <c r="AK1269" t="s">
        <v>1078</v>
      </c>
      <c r="AL1269" t="s">
        <v>1587</v>
      </c>
      <c r="AM1269" t="s">
        <v>67</v>
      </c>
      <c r="AN1269" t="s">
        <v>1548</v>
      </c>
      <c r="AO1269" t="s">
        <v>86</v>
      </c>
      <c r="AP1269" t="s">
        <v>2350</v>
      </c>
      <c r="AQ1269" t="str">
        <f t="shared" si="20"/>
        <v>9368442772yesMale436672Facebook4361543830164.9744.97414454.99314.997</v>
      </c>
      <c r="AR1269">
        <f>COUNTIF(AQ$2:AQ1269,AQ1269)</f>
        <v>1</v>
      </c>
    </row>
    <row r="1270" spans="1:44" x14ac:dyDescent="0.25">
      <c r="A1270">
        <v>937</v>
      </c>
      <c r="B1270">
        <v>409</v>
      </c>
      <c r="C1270" s="4">
        <v>44278</v>
      </c>
      <c r="D1270">
        <v>3</v>
      </c>
      <c r="E1270" t="s">
        <v>34</v>
      </c>
      <c r="F1270" t="s">
        <v>45</v>
      </c>
      <c r="G1270" t="s">
        <v>56</v>
      </c>
      <c r="H1270" t="s">
        <v>58</v>
      </c>
      <c r="I1270" s="4">
        <v>43616</v>
      </c>
      <c r="J1270">
        <v>3</v>
      </c>
      <c r="K1270" t="s">
        <v>59</v>
      </c>
      <c r="L1270" s="4">
        <v>43615</v>
      </c>
      <c r="M1270" s="4">
        <v>43830</v>
      </c>
      <c r="N1270">
        <v>1</v>
      </c>
      <c r="O1270" t="s">
        <v>80</v>
      </c>
      <c r="P1270" t="s">
        <v>242</v>
      </c>
      <c r="Q1270">
        <v>1</v>
      </c>
      <c r="R1270" t="s">
        <v>709</v>
      </c>
      <c r="S1270" t="s">
        <v>1250</v>
      </c>
      <c r="T1270" t="s">
        <v>425</v>
      </c>
      <c r="U1270" t="s">
        <v>67</v>
      </c>
      <c r="V1270" t="s">
        <v>1548</v>
      </c>
      <c r="W1270">
        <v>375</v>
      </c>
      <c r="X1270">
        <v>44.97</v>
      </c>
      <c r="Y1270">
        <v>1</v>
      </c>
      <c r="Z1270" t="s">
        <v>79</v>
      </c>
      <c r="AA1270" t="s">
        <v>2349</v>
      </c>
      <c r="AF1270" s="4"/>
      <c r="AG1270" s="4"/>
      <c r="AH1270" t="s">
        <v>80</v>
      </c>
      <c r="AI1270" t="s">
        <v>242</v>
      </c>
      <c r="AJ1270" t="s">
        <v>709</v>
      </c>
      <c r="AK1270" t="s">
        <v>1250</v>
      </c>
      <c r="AL1270" t="s">
        <v>425</v>
      </c>
      <c r="AM1270" t="s">
        <v>67</v>
      </c>
      <c r="AN1270" t="s">
        <v>1548</v>
      </c>
      <c r="AO1270" t="s">
        <v>79</v>
      </c>
      <c r="AP1270" t="s">
        <v>2349</v>
      </c>
      <c r="AQ1270" t="str">
        <f t="shared" si="20"/>
        <v>937409442783noFemale436163Google Ads436154383037544.97258125314.994</v>
      </c>
      <c r="AR1270">
        <f>COUNTIF(AQ$2:AQ1270,AQ1270)</f>
        <v>1</v>
      </c>
    </row>
    <row r="1271" spans="1:44" x14ac:dyDescent="0.25">
      <c r="A1271">
        <v>938</v>
      </c>
      <c r="B1271">
        <v>477</v>
      </c>
      <c r="C1271" s="4">
        <v>44279</v>
      </c>
      <c r="D1271">
        <v>1</v>
      </c>
      <c r="E1271" t="s">
        <v>39</v>
      </c>
      <c r="F1271" t="s">
        <v>50</v>
      </c>
      <c r="G1271" t="s">
        <v>55</v>
      </c>
      <c r="H1271" t="s">
        <v>57</v>
      </c>
      <c r="I1271" s="4">
        <v>44012</v>
      </c>
      <c r="J1271">
        <v>9</v>
      </c>
      <c r="K1271" t="s">
        <v>59</v>
      </c>
      <c r="L1271" s="4">
        <v>43952</v>
      </c>
      <c r="M1271" s="4">
        <v>44075</v>
      </c>
      <c r="N1271">
        <v>1</v>
      </c>
      <c r="O1271" t="s">
        <v>67</v>
      </c>
      <c r="P1271" t="s">
        <v>229</v>
      </c>
      <c r="Q1271">
        <v>1</v>
      </c>
      <c r="R1271" t="s">
        <v>847</v>
      </c>
      <c r="S1271" t="s">
        <v>1384</v>
      </c>
      <c r="T1271" t="s">
        <v>1900</v>
      </c>
      <c r="U1271" t="s">
        <v>67</v>
      </c>
      <c r="V1271" t="s">
        <v>1562</v>
      </c>
      <c r="W1271">
        <v>62.97</v>
      </c>
      <c r="X1271">
        <v>29.97</v>
      </c>
      <c r="Y1271">
        <v>1</v>
      </c>
      <c r="Z1271" t="s">
        <v>872</v>
      </c>
      <c r="AA1271" t="s">
        <v>2388</v>
      </c>
      <c r="AB1271">
        <v>5</v>
      </c>
      <c r="AC1271" t="s">
        <v>2633</v>
      </c>
      <c r="AD1271">
        <v>1567</v>
      </c>
      <c r="AE1271" t="s">
        <v>2639</v>
      </c>
      <c r="AF1271" s="4">
        <v>44235</v>
      </c>
      <c r="AG1271" s="4">
        <v>44299</v>
      </c>
      <c r="AH1271" t="s">
        <v>67</v>
      </c>
      <c r="AI1271" t="s">
        <v>229</v>
      </c>
      <c r="AJ1271" t="s">
        <v>847</v>
      </c>
      <c r="AK1271" t="s">
        <v>1384</v>
      </c>
      <c r="AL1271" t="s">
        <v>1900</v>
      </c>
      <c r="AM1271" t="s">
        <v>67</v>
      </c>
      <c r="AN1271" t="s">
        <v>1562</v>
      </c>
      <c r="AO1271" t="s">
        <v>872</v>
      </c>
      <c r="AP1271" t="s">
        <v>2388</v>
      </c>
      <c r="AQ1271" t="str">
        <f t="shared" si="20"/>
        <v>938477442791yesMale440129Google Ads439524407562.9729.975control1567Use a relaxing music in the background442354429935720.9939.9919</v>
      </c>
      <c r="AR1271">
        <f>COUNTIF(AQ$2:AQ1271,AQ1271)</f>
        <v>1</v>
      </c>
    </row>
    <row r="1272" spans="1:44" x14ac:dyDescent="0.25">
      <c r="A1272">
        <v>939</v>
      </c>
      <c r="B1272">
        <v>482</v>
      </c>
      <c r="C1272" s="4">
        <v>44279</v>
      </c>
      <c r="D1272">
        <v>1</v>
      </c>
      <c r="E1272" t="s">
        <v>39</v>
      </c>
      <c r="F1272" t="s">
        <v>50</v>
      </c>
      <c r="G1272" t="s">
        <v>55</v>
      </c>
      <c r="H1272" t="s">
        <v>58</v>
      </c>
      <c r="I1272" s="4">
        <v>43928</v>
      </c>
      <c r="J1272">
        <v>7</v>
      </c>
      <c r="K1272" t="s">
        <v>61</v>
      </c>
      <c r="L1272" s="4">
        <v>43915</v>
      </c>
      <c r="M1272" s="4">
        <v>44012</v>
      </c>
      <c r="N1272">
        <v>1</v>
      </c>
      <c r="O1272" t="s">
        <v>90</v>
      </c>
      <c r="P1272" t="s">
        <v>252</v>
      </c>
      <c r="Q1272">
        <v>1</v>
      </c>
      <c r="R1272" t="s">
        <v>669</v>
      </c>
      <c r="S1272" t="s">
        <v>989</v>
      </c>
      <c r="T1272" t="s">
        <v>626</v>
      </c>
      <c r="U1272" t="s">
        <v>67</v>
      </c>
      <c r="V1272" t="s">
        <v>1659</v>
      </c>
      <c r="W1272">
        <v>237</v>
      </c>
      <c r="X1272">
        <v>14.97</v>
      </c>
      <c r="Y1272">
        <v>1</v>
      </c>
      <c r="Z1272" t="s">
        <v>410</v>
      </c>
      <c r="AA1272" t="s">
        <v>2359</v>
      </c>
      <c r="AF1272" s="4"/>
      <c r="AG1272" s="4"/>
      <c r="AH1272" t="s">
        <v>90</v>
      </c>
      <c r="AI1272" t="s">
        <v>252</v>
      </c>
      <c r="AJ1272" t="s">
        <v>669</v>
      </c>
      <c r="AK1272" t="s">
        <v>989</v>
      </c>
      <c r="AL1272" t="s">
        <v>626</v>
      </c>
      <c r="AM1272" t="s">
        <v>67</v>
      </c>
      <c r="AN1272" t="s">
        <v>1659</v>
      </c>
      <c r="AO1272" t="s">
        <v>410</v>
      </c>
      <c r="AP1272" t="s">
        <v>2359</v>
      </c>
      <c r="AQ1272" t="str">
        <f t="shared" si="20"/>
        <v>939482442791yesFemale439287YouTube439154401223714.976767934.9920</v>
      </c>
      <c r="AR1272">
        <f>COUNTIF(AQ$2:AQ1272,AQ1272)</f>
        <v>1</v>
      </c>
    </row>
    <row r="1273" spans="1:44" x14ac:dyDescent="0.25">
      <c r="A1273">
        <v>940</v>
      </c>
      <c r="B1273">
        <v>369</v>
      </c>
      <c r="C1273" s="4">
        <v>44280</v>
      </c>
      <c r="D1273">
        <v>2</v>
      </c>
      <c r="E1273" t="s">
        <v>38</v>
      </c>
      <c r="F1273" t="s">
        <v>49</v>
      </c>
      <c r="G1273" t="s">
        <v>56</v>
      </c>
      <c r="H1273" t="s">
        <v>57</v>
      </c>
      <c r="I1273" s="4">
        <v>43590</v>
      </c>
      <c r="J1273">
        <v>3</v>
      </c>
      <c r="L1273" s="4"/>
      <c r="M1273" s="4"/>
      <c r="N1273">
        <v>1</v>
      </c>
      <c r="O1273" t="s">
        <v>78</v>
      </c>
      <c r="P1273" t="s">
        <v>240</v>
      </c>
      <c r="Q1273">
        <v>1</v>
      </c>
      <c r="R1273" t="s">
        <v>604</v>
      </c>
      <c r="S1273" t="s">
        <v>1136</v>
      </c>
      <c r="T1273" t="s">
        <v>1682</v>
      </c>
      <c r="U1273" t="s">
        <v>69</v>
      </c>
      <c r="V1273" t="s">
        <v>1548</v>
      </c>
      <c r="W1273">
        <v>4.75</v>
      </c>
      <c r="X1273">
        <v>14.99</v>
      </c>
      <c r="Y1273">
        <v>1</v>
      </c>
      <c r="Z1273" t="s">
        <v>469</v>
      </c>
      <c r="AA1273" t="s">
        <v>2339</v>
      </c>
      <c r="AF1273" s="4"/>
      <c r="AG1273" s="4"/>
      <c r="AH1273" t="s">
        <v>78</v>
      </c>
      <c r="AI1273" t="s">
        <v>240</v>
      </c>
      <c r="AJ1273" t="s">
        <v>604</v>
      </c>
      <c r="AK1273" t="s">
        <v>1136</v>
      </c>
      <c r="AL1273" t="s">
        <v>1682</v>
      </c>
      <c r="AM1273" t="s">
        <v>69</v>
      </c>
      <c r="AN1273" t="s">
        <v>1548</v>
      </c>
      <c r="AO1273" t="s">
        <v>469</v>
      </c>
      <c r="AP1273" t="s">
        <v>2339</v>
      </c>
      <c r="AQ1273" t="str">
        <f t="shared" si="20"/>
        <v>940369442802noMale4359034.7514.9981734.75114.9923</v>
      </c>
      <c r="AR1273">
        <f>COUNTIF(AQ$2:AQ1273,AQ1273)</f>
        <v>1</v>
      </c>
    </row>
    <row r="1274" spans="1:44" x14ac:dyDescent="0.25">
      <c r="A1274">
        <v>941</v>
      </c>
      <c r="B1274">
        <v>400</v>
      </c>
      <c r="C1274" s="4">
        <v>44280</v>
      </c>
      <c r="D1274">
        <v>8</v>
      </c>
      <c r="E1274" t="s">
        <v>43</v>
      </c>
      <c r="F1274" t="s">
        <v>54</v>
      </c>
      <c r="G1274" t="s">
        <v>56</v>
      </c>
      <c r="H1274" t="s">
        <v>58</v>
      </c>
      <c r="I1274" s="4">
        <v>43622</v>
      </c>
      <c r="J1274">
        <v>2</v>
      </c>
      <c r="K1274" t="s">
        <v>60</v>
      </c>
      <c r="L1274" s="4">
        <v>43615</v>
      </c>
      <c r="M1274" s="4">
        <v>43830</v>
      </c>
      <c r="N1274">
        <v>1</v>
      </c>
      <c r="O1274" t="s">
        <v>70</v>
      </c>
      <c r="P1274" t="s">
        <v>232</v>
      </c>
      <c r="Q1274">
        <v>1</v>
      </c>
      <c r="R1274" t="s">
        <v>512</v>
      </c>
      <c r="S1274" t="s">
        <v>1075</v>
      </c>
      <c r="T1274" t="s">
        <v>1602</v>
      </c>
      <c r="U1274" t="s">
        <v>69</v>
      </c>
      <c r="V1274" t="s">
        <v>1517</v>
      </c>
      <c r="W1274">
        <v>32.96</v>
      </c>
      <c r="X1274">
        <v>19.989999999999998</v>
      </c>
      <c r="Y1274">
        <v>1</v>
      </c>
      <c r="Z1274" t="s">
        <v>673</v>
      </c>
      <c r="AA1274" t="s">
        <v>2348</v>
      </c>
      <c r="AF1274" s="4"/>
      <c r="AG1274" s="4"/>
      <c r="AH1274" t="s">
        <v>70</v>
      </c>
      <c r="AI1274" t="s">
        <v>232</v>
      </c>
      <c r="AJ1274" t="s">
        <v>512</v>
      </c>
      <c r="AK1274" t="s">
        <v>1075</v>
      </c>
      <c r="AL1274" t="s">
        <v>1602</v>
      </c>
      <c r="AM1274" t="s">
        <v>69</v>
      </c>
      <c r="AN1274" t="s">
        <v>1517</v>
      </c>
      <c r="AO1274" t="s">
        <v>673</v>
      </c>
      <c r="AP1274" t="s">
        <v>2348</v>
      </c>
      <c r="AQ1274" t="str">
        <f t="shared" si="20"/>
        <v>941400442808noFemale436222Facebook436154383032.9619.9956332.96119.9912</v>
      </c>
      <c r="AR1274">
        <f>COUNTIF(AQ$2:AQ1274,AQ1274)</f>
        <v>1</v>
      </c>
    </row>
    <row r="1275" spans="1:44" x14ac:dyDescent="0.25">
      <c r="A1275">
        <v>942</v>
      </c>
      <c r="B1275">
        <v>251</v>
      </c>
      <c r="C1275" s="4">
        <v>44281</v>
      </c>
      <c r="D1275">
        <v>10</v>
      </c>
      <c r="E1275" t="s">
        <v>42</v>
      </c>
      <c r="F1275" t="s">
        <v>53</v>
      </c>
      <c r="G1275" t="s">
        <v>56</v>
      </c>
      <c r="H1275" t="s">
        <v>58</v>
      </c>
      <c r="I1275" s="4">
        <v>43704</v>
      </c>
      <c r="J1275">
        <v>2</v>
      </c>
      <c r="K1275" t="s">
        <v>60</v>
      </c>
      <c r="L1275" s="4">
        <v>43615</v>
      </c>
      <c r="M1275" s="4">
        <v>43830</v>
      </c>
      <c r="N1275">
        <v>2</v>
      </c>
      <c r="O1275" t="s">
        <v>177</v>
      </c>
      <c r="P1275" t="s">
        <v>339</v>
      </c>
      <c r="Q1275">
        <v>2</v>
      </c>
      <c r="R1275" t="s">
        <v>860</v>
      </c>
      <c r="S1275" t="s">
        <v>1397</v>
      </c>
      <c r="T1275" t="s">
        <v>1913</v>
      </c>
      <c r="U1275" t="s">
        <v>103</v>
      </c>
      <c r="V1275" t="s">
        <v>2030</v>
      </c>
      <c r="W1275">
        <v>139.96</v>
      </c>
      <c r="X1275">
        <v>64.959999999999994</v>
      </c>
      <c r="Y1275">
        <v>2</v>
      </c>
      <c r="Z1275" t="s">
        <v>2248</v>
      </c>
      <c r="AA1275" t="s">
        <v>2542</v>
      </c>
      <c r="AF1275" s="4"/>
      <c r="AG1275" s="4"/>
      <c r="AH1275" t="s">
        <v>65</v>
      </c>
      <c r="AI1275" t="s">
        <v>227</v>
      </c>
      <c r="AJ1275" t="s">
        <v>435</v>
      </c>
      <c r="AK1275" t="s">
        <v>997</v>
      </c>
      <c r="AL1275" t="s">
        <v>1529</v>
      </c>
      <c r="AM1275" t="s">
        <v>69</v>
      </c>
      <c r="AN1275" t="s">
        <v>1517</v>
      </c>
      <c r="AO1275" t="s">
        <v>431</v>
      </c>
      <c r="AP1275" t="s">
        <v>2326</v>
      </c>
      <c r="AQ1275" t="str">
        <f t="shared" si="20"/>
        <v>9422514428110noFemale437042Facebook4361543830139.9664.96102949.99119.9924</v>
      </c>
      <c r="AR1275">
        <f>COUNTIF(AQ$2:AQ1275,AQ1275)</f>
        <v>1</v>
      </c>
    </row>
    <row r="1276" spans="1:44" x14ac:dyDescent="0.25">
      <c r="A1276">
        <v>942</v>
      </c>
      <c r="B1276">
        <v>251</v>
      </c>
      <c r="C1276" s="4">
        <v>44281</v>
      </c>
      <c r="D1276">
        <v>10</v>
      </c>
      <c r="E1276" t="s">
        <v>42</v>
      </c>
      <c r="F1276" t="s">
        <v>53</v>
      </c>
      <c r="G1276" t="s">
        <v>56</v>
      </c>
      <c r="H1276" t="s">
        <v>58</v>
      </c>
      <c r="I1276" s="4">
        <v>43704</v>
      </c>
      <c r="J1276">
        <v>2</v>
      </c>
      <c r="K1276" t="s">
        <v>60</v>
      </c>
      <c r="L1276" s="4">
        <v>43615</v>
      </c>
      <c r="M1276" s="4">
        <v>43830</v>
      </c>
      <c r="N1276">
        <v>2</v>
      </c>
      <c r="O1276" t="s">
        <v>177</v>
      </c>
      <c r="P1276" t="s">
        <v>339</v>
      </c>
      <c r="Q1276">
        <v>2</v>
      </c>
      <c r="R1276" t="s">
        <v>860</v>
      </c>
      <c r="S1276" t="s">
        <v>1397</v>
      </c>
      <c r="T1276" t="s">
        <v>1913</v>
      </c>
      <c r="U1276" t="s">
        <v>103</v>
      </c>
      <c r="V1276" t="s">
        <v>2030</v>
      </c>
      <c r="W1276">
        <v>139.96</v>
      </c>
      <c r="X1276">
        <v>64.959999999999994</v>
      </c>
      <c r="Y1276">
        <v>2</v>
      </c>
      <c r="Z1276" t="s">
        <v>2248</v>
      </c>
      <c r="AA1276" t="s">
        <v>2542</v>
      </c>
      <c r="AF1276" s="4"/>
      <c r="AG1276" s="4"/>
      <c r="AH1276" t="s">
        <v>67</v>
      </c>
      <c r="AI1276" t="s">
        <v>229</v>
      </c>
      <c r="AJ1276" t="s">
        <v>636</v>
      </c>
      <c r="AK1276" t="s">
        <v>974</v>
      </c>
      <c r="AL1276" t="s">
        <v>1513</v>
      </c>
      <c r="AM1276" t="s">
        <v>67</v>
      </c>
      <c r="AN1276" t="s">
        <v>1548</v>
      </c>
      <c r="AO1276" t="s">
        <v>455</v>
      </c>
      <c r="AP1276" t="s">
        <v>2340</v>
      </c>
      <c r="AQ1276" t="str">
        <f t="shared" si="20"/>
        <v>9422514428110noFemale437042Facebook4361543830139.9664.96314129.99314.9915</v>
      </c>
      <c r="AR1276">
        <f>COUNTIF(AQ$2:AQ1276,AQ1276)</f>
        <v>1</v>
      </c>
    </row>
    <row r="1277" spans="1:44" x14ac:dyDescent="0.25">
      <c r="A1277">
        <v>943</v>
      </c>
      <c r="B1277">
        <v>411</v>
      </c>
      <c r="C1277" s="4">
        <v>44281</v>
      </c>
      <c r="D1277">
        <v>5</v>
      </c>
      <c r="E1277" t="s">
        <v>36</v>
      </c>
      <c r="F1277" t="s">
        <v>47</v>
      </c>
      <c r="G1277" t="s">
        <v>55</v>
      </c>
      <c r="H1277" t="s">
        <v>58</v>
      </c>
      <c r="I1277" s="4">
        <v>43586</v>
      </c>
      <c r="J1277">
        <v>2</v>
      </c>
      <c r="L1277" s="4"/>
      <c r="M1277" s="4"/>
      <c r="N1277">
        <v>1</v>
      </c>
      <c r="O1277" t="s">
        <v>70</v>
      </c>
      <c r="P1277" t="s">
        <v>232</v>
      </c>
      <c r="Q1277">
        <v>1</v>
      </c>
      <c r="R1277" t="s">
        <v>550</v>
      </c>
      <c r="S1277" t="s">
        <v>1111</v>
      </c>
      <c r="T1277" t="s">
        <v>1631</v>
      </c>
      <c r="U1277" t="s">
        <v>67</v>
      </c>
      <c r="V1277" t="s">
        <v>1517</v>
      </c>
      <c r="W1277">
        <v>86.97</v>
      </c>
      <c r="X1277">
        <v>59.97</v>
      </c>
      <c r="Y1277">
        <v>1</v>
      </c>
      <c r="Z1277" t="s">
        <v>673</v>
      </c>
      <c r="AA1277" t="s">
        <v>2348</v>
      </c>
      <c r="AF1277" s="4"/>
      <c r="AG1277" s="4"/>
      <c r="AH1277" t="s">
        <v>70</v>
      </c>
      <c r="AI1277" t="s">
        <v>232</v>
      </c>
      <c r="AJ1277" t="s">
        <v>550</v>
      </c>
      <c r="AK1277" t="s">
        <v>1111</v>
      </c>
      <c r="AL1277" t="s">
        <v>1631</v>
      </c>
      <c r="AM1277" t="s">
        <v>67</v>
      </c>
      <c r="AN1277" t="s">
        <v>1517</v>
      </c>
      <c r="AO1277" t="s">
        <v>673</v>
      </c>
      <c r="AP1277" t="s">
        <v>2348</v>
      </c>
      <c r="AQ1277" t="str">
        <f t="shared" si="20"/>
        <v>943411442815yesFemale43586286.9759.97517528.99319.9912</v>
      </c>
      <c r="AR1277">
        <f>COUNTIF(AQ$2:AQ1277,AQ1277)</f>
        <v>1</v>
      </c>
    </row>
    <row r="1278" spans="1:44" x14ac:dyDescent="0.25">
      <c r="A1278">
        <v>944</v>
      </c>
      <c r="B1278">
        <v>456</v>
      </c>
      <c r="C1278" s="4">
        <v>44281</v>
      </c>
      <c r="D1278">
        <v>1</v>
      </c>
      <c r="E1278" t="s">
        <v>39</v>
      </c>
      <c r="F1278" t="s">
        <v>50</v>
      </c>
      <c r="G1278" t="s">
        <v>56</v>
      </c>
      <c r="H1278" t="s">
        <v>57</v>
      </c>
      <c r="I1278" s="4">
        <v>43933</v>
      </c>
      <c r="J1278">
        <v>7</v>
      </c>
      <c r="K1278" t="s">
        <v>61</v>
      </c>
      <c r="L1278" s="4">
        <v>43915</v>
      </c>
      <c r="M1278" s="4">
        <v>44012</v>
      </c>
      <c r="N1278">
        <v>2</v>
      </c>
      <c r="O1278" t="s">
        <v>127</v>
      </c>
      <c r="P1278" t="s">
        <v>289</v>
      </c>
      <c r="Q1278">
        <v>2</v>
      </c>
      <c r="R1278" t="s">
        <v>861</v>
      </c>
      <c r="S1278" t="s">
        <v>1398</v>
      </c>
      <c r="T1278" t="s">
        <v>1914</v>
      </c>
      <c r="U1278" t="s">
        <v>103</v>
      </c>
      <c r="V1278" t="s">
        <v>2039</v>
      </c>
      <c r="W1278">
        <v>173</v>
      </c>
      <c r="X1278">
        <v>54.96</v>
      </c>
      <c r="Y1278">
        <v>2</v>
      </c>
      <c r="Z1278" t="s">
        <v>2285</v>
      </c>
      <c r="AA1278" t="s">
        <v>2587</v>
      </c>
      <c r="AF1278" s="4"/>
      <c r="AG1278" s="4"/>
      <c r="AH1278" t="s">
        <v>65</v>
      </c>
      <c r="AI1278" t="s">
        <v>227</v>
      </c>
      <c r="AJ1278" t="s">
        <v>685</v>
      </c>
      <c r="AK1278" t="s">
        <v>1227</v>
      </c>
      <c r="AL1278" t="s">
        <v>418</v>
      </c>
      <c r="AM1278" t="s">
        <v>69</v>
      </c>
      <c r="AN1278" t="s">
        <v>1562</v>
      </c>
      <c r="AO1278" t="s">
        <v>431</v>
      </c>
      <c r="AP1278" t="s">
        <v>2326</v>
      </c>
      <c r="AQ1278" t="str">
        <f t="shared" si="20"/>
        <v>944456442811noMale439337YouTube439154401217354.9610935019.9924</v>
      </c>
      <c r="AR1278">
        <f>COUNTIF(AQ$2:AQ1278,AQ1278)</f>
        <v>1</v>
      </c>
    </row>
    <row r="1279" spans="1:44" x14ac:dyDescent="0.25">
      <c r="A1279">
        <v>944</v>
      </c>
      <c r="B1279">
        <v>456</v>
      </c>
      <c r="C1279" s="4">
        <v>44281</v>
      </c>
      <c r="D1279">
        <v>1</v>
      </c>
      <c r="E1279" t="s">
        <v>39</v>
      </c>
      <c r="F1279" t="s">
        <v>50</v>
      </c>
      <c r="G1279" t="s">
        <v>56</v>
      </c>
      <c r="H1279" t="s">
        <v>57</v>
      </c>
      <c r="I1279" s="4">
        <v>43933</v>
      </c>
      <c r="J1279">
        <v>7</v>
      </c>
      <c r="K1279" t="s">
        <v>61</v>
      </c>
      <c r="L1279" s="4">
        <v>43915</v>
      </c>
      <c r="M1279" s="4">
        <v>44012</v>
      </c>
      <c r="N1279">
        <v>2</v>
      </c>
      <c r="O1279" t="s">
        <v>127</v>
      </c>
      <c r="P1279" t="s">
        <v>289</v>
      </c>
      <c r="Q1279">
        <v>2</v>
      </c>
      <c r="R1279" t="s">
        <v>861</v>
      </c>
      <c r="S1279" t="s">
        <v>1398</v>
      </c>
      <c r="T1279" t="s">
        <v>1914</v>
      </c>
      <c r="U1279" t="s">
        <v>103</v>
      </c>
      <c r="V1279" t="s">
        <v>2039</v>
      </c>
      <c r="W1279">
        <v>173</v>
      </c>
      <c r="X1279">
        <v>54.96</v>
      </c>
      <c r="Y1279">
        <v>2</v>
      </c>
      <c r="Z1279" t="s">
        <v>2285</v>
      </c>
      <c r="AA1279" t="s">
        <v>2587</v>
      </c>
      <c r="AF1279" s="4"/>
      <c r="AG1279" s="4"/>
      <c r="AH1279" t="s">
        <v>70</v>
      </c>
      <c r="AI1279" t="s">
        <v>232</v>
      </c>
      <c r="AJ1279" t="s">
        <v>594</v>
      </c>
      <c r="AK1279" t="s">
        <v>1077</v>
      </c>
      <c r="AL1279" t="s">
        <v>519</v>
      </c>
      <c r="AM1279" t="s">
        <v>67</v>
      </c>
      <c r="AN1279" t="s">
        <v>1548</v>
      </c>
      <c r="AO1279" t="s">
        <v>432</v>
      </c>
      <c r="AP1279" t="s">
        <v>2331</v>
      </c>
      <c r="AQ1279" t="str">
        <f t="shared" si="20"/>
        <v>944456442811noMale439337YouTube439154401217354.96513441314.9921</v>
      </c>
      <c r="AR1279">
        <f>COUNTIF(AQ$2:AQ1279,AQ1279)</f>
        <v>1</v>
      </c>
    </row>
    <row r="1280" spans="1:44" x14ac:dyDescent="0.25">
      <c r="A1280">
        <v>945</v>
      </c>
      <c r="B1280">
        <v>171</v>
      </c>
      <c r="C1280" s="4">
        <v>44283</v>
      </c>
      <c r="D1280">
        <v>11</v>
      </c>
      <c r="E1280" t="s">
        <v>37</v>
      </c>
      <c r="F1280" t="s">
        <v>48</v>
      </c>
      <c r="G1280" t="s">
        <v>55</v>
      </c>
      <c r="H1280" t="s">
        <v>58</v>
      </c>
      <c r="I1280" s="4">
        <v>44132</v>
      </c>
      <c r="J1280">
        <v>10</v>
      </c>
      <c r="K1280" t="s">
        <v>61</v>
      </c>
      <c r="L1280" s="4">
        <v>44055</v>
      </c>
      <c r="M1280" s="4">
        <v>44196</v>
      </c>
      <c r="N1280">
        <v>1</v>
      </c>
      <c r="O1280" t="s">
        <v>79</v>
      </c>
      <c r="P1280" t="s">
        <v>241</v>
      </c>
      <c r="Q1280">
        <v>1</v>
      </c>
      <c r="R1280" t="s">
        <v>566</v>
      </c>
      <c r="S1280" t="s">
        <v>1067</v>
      </c>
      <c r="T1280" t="s">
        <v>1649</v>
      </c>
      <c r="U1280" t="s">
        <v>69</v>
      </c>
      <c r="V1280" t="s">
        <v>1548</v>
      </c>
      <c r="W1280">
        <v>35.99</v>
      </c>
      <c r="X1280">
        <v>14.99</v>
      </c>
      <c r="Y1280">
        <v>1</v>
      </c>
      <c r="Z1280" t="s">
        <v>65</v>
      </c>
      <c r="AA1280" t="s">
        <v>2343</v>
      </c>
      <c r="AB1280">
        <v>5</v>
      </c>
      <c r="AC1280" t="s">
        <v>2633</v>
      </c>
      <c r="AD1280">
        <v>1294</v>
      </c>
      <c r="AE1280" t="s">
        <v>2639</v>
      </c>
      <c r="AF1280" s="4">
        <v>44235</v>
      </c>
      <c r="AG1280" s="4">
        <v>44299</v>
      </c>
      <c r="AH1280" t="s">
        <v>79</v>
      </c>
      <c r="AI1280" t="s">
        <v>241</v>
      </c>
      <c r="AJ1280" t="s">
        <v>566</v>
      </c>
      <c r="AK1280" t="s">
        <v>1067</v>
      </c>
      <c r="AL1280" t="s">
        <v>1649</v>
      </c>
      <c r="AM1280" t="s">
        <v>69</v>
      </c>
      <c r="AN1280" t="s">
        <v>1548</v>
      </c>
      <c r="AO1280" t="s">
        <v>65</v>
      </c>
      <c r="AP1280" t="s">
        <v>2343</v>
      </c>
      <c r="AQ1280" t="str">
        <f t="shared" si="20"/>
        <v>9451714428311yesFemale4413210YouTube440554419635.9914.995control1294Use a relaxing music in the background4423544299410835.99114.9910</v>
      </c>
      <c r="AR1280">
        <f>COUNTIF(AQ$2:AQ1280,AQ1280)</f>
        <v>1</v>
      </c>
    </row>
    <row r="1281" spans="1:44" x14ac:dyDescent="0.25">
      <c r="A1281">
        <v>946</v>
      </c>
      <c r="B1281">
        <v>440</v>
      </c>
      <c r="C1281" s="4">
        <v>44283</v>
      </c>
      <c r="D1281">
        <v>6</v>
      </c>
      <c r="E1281" t="s">
        <v>33</v>
      </c>
      <c r="F1281" t="s">
        <v>44</v>
      </c>
      <c r="G1281" t="s">
        <v>55</v>
      </c>
      <c r="H1281" t="s">
        <v>58</v>
      </c>
      <c r="I1281" s="4">
        <v>43717</v>
      </c>
      <c r="J1281">
        <v>1</v>
      </c>
      <c r="K1281" t="s">
        <v>61</v>
      </c>
      <c r="L1281" s="4">
        <v>43615</v>
      </c>
      <c r="M1281" s="4">
        <v>43830</v>
      </c>
      <c r="N1281">
        <v>1</v>
      </c>
      <c r="O1281" t="s">
        <v>78</v>
      </c>
      <c r="P1281" t="s">
        <v>240</v>
      </c>
      <c r="Q1281">
        <v>1</v>
      </c>
      <c r="R1281" t="s">
        <v>79</v>
      </c>
      <c r="S1281" t="s">
        <v>1080</v>
      </c>
      <c r="T1281" t="s">
        <v>1606</v>
      </c>
      <c r="U1281" t="s">
        <v>67</v>
      </c>
      <c r="V1281" t="s">
        <v>1548</v>
      </c>
      <c r="W1281">
        <v>77.97</v>
      </c>
      <c r="X1281">
        <v>44.97</v>
      </c>
      <c r="Y1281">
        <v>1</v>
      </c>
      <c r="Z1281" t="s">
        <v>393</v>
      </c>
      <c r="AA1281" t="s">
        <v>2345</v>
      </c>
      <c r="AF1281" s="4"/>
      <c r="AG1281" s="4"/>
      <c r="AH1281" t="s">
        <v>78</v>
      </c>
      <c r="AI1281" t="s">
        <v>240</v>
      </c>
      <c r="AJ1281" t="s">
        <v>79</v>
      </c>
      <c r="AK1281" t="s">
        <v>1080</v>
      </c>
      <c r="AL1281" t="s">
        <v>1606</v>
      </c>
      <c r="AM1281" t="s">
        <v>67</v>
      </c>
      <c r="AN1281" t="s">
        <v>1548</v>
      </c>
      <c r="AO1281" t="s">
        <v>393</v>
      </c>
      <c r="AP1281" t="s">
        <v>2345</v>
      </c>
      <c r="AQ1281" t="str">
        <f t="shared" si="20"/>
        <v>946440442836yesFemale437171YouTube436154383077.9744.978425.99314.9918</v>
      </c>
      <c r="AR1281">
        <f>COUNTIF(AQ$2:AQ1281,AQ1281)</f>
        <v>1</v>
      </c>
    </row>
    <row r="1282" spans="1:44" x14ac:dyDescent="0.25">
      <c r="A1282">
        <v>947</v>
      </c>
      <c r="B1282">
        <v>122</v>
      </c>
      <c r="C1282" s="4">
        <v>44284</v>
      </c>
      <c r="D1282">
        <v>3</v>
      </c>
      <c r="E1282" t="s">
        <v>34</v>
      </c>
      <c r="F1282" t="s">
        <v>45</v>
      </c>
      <c r="G1282" t="s">
        <v>55</v>
      </c>
      <c r="H1282" t="s">
        <v>57</v>
      </c>
      <c r="I1282" s="4">
        <v>43708</v>
      </c>
      <c r="J1282">
        <v>1</v>
      </c>
      <c r="K1282" t="s">
        <v>61</v>
      </c>
      <c r="L1282" s="4">
        <v>43615</v>
      </c>
      <c r="M1282" s="4">
        <v>43830</v>
      </c>
      <c r="N1282">
        <v>1</v>
      </c>
      <c r="O1282" t="s">
        <v>80</v>
      </c>
      <c r="P1282" t="s">
        <v>242</v>
      </c>
      <c r="Q1282">
        <v>1</v>
      </c>
      <c r="R1282" t="s">
        <v>649</v>
      </c>
      <c r="S1282" t="s">
        <v>1193</v>
      </c>
      <c r="T1282" t="s">
        <v>1717</v>
      </c>
      <c r="U1282" t="s">
        <v>67</v>
      </c>
      <c r="V1282" t="s">
        <v>1548</v>
      </c>
      <c r="W1282">
        <v>98.85</v>
      </c>
      <c r="X1282">
        <v>44.97</v>
      </c>
      <c r="Y1282">
        <v>1</v>
      </c>
      <c r="Z1282" t="s">
        <v>70</v>
      </c>
      <c r="AA1282" t="s">
        <v>2341</v>
      </c>
      <c r="AF1282" s="4"/>
      <c r="AG1282" s="4"/>
      <c r="AH1282" t="s">
        <v>80</v>
      </c>
      <c r="AI1282" t="s">
        <v>242</v>
      </c>
      <c r="AJ1282" t="s">
        <v>649</v>
      </c>
      <c r="AK1282" t="s">
        <v>1193</v>
      </c>
      <c r="AL1282" t="s">
        <v>1717</v>
      </c>
      <c r="AM1282" t="s">
        <v>67</v>
      </c>
      <c r="AN1282" t="s">
        <v>1548</v>
      </c>
      <c r="AO1282" t="s">
        <v>70</v>
      </c>
      <c r="AP1282" t="s">
        <v>2341</v>
      </c>
      <c r="AQ1282" t="str">
        <f t="shared" ref="AQ1282:AQ1342" si="21">CONCATENATE($A1282,$B1282,$C1282,$D1282,$G1282,$H1282,$I1282,$J1282,$K1282,$L1282,$M1282,$W1282,$X1282,$AB1282,$AC1282,$AD1282,$AE1282,$AF1282,$AG1282,$AH1282,$AJ1282,$AL1282,$AM1282,$AN1282,$AO1282)</f>
        <v>947122442843yesMale437081YouTube436154383098.8544.9725432.95314.995</v>
      </c>
      <c r="AR1282">
        <f>COUNTIF(AQ$2:AQ1282,AQ1282)</f>
        <v>1</v>
      </c>
    </row>
    <row r="1283" spans="1:44" x14ac:dyDescent="0.25">
      <c r="A1283">
        <v>948</v>
      </c>
      <c r="B1283">
        <v>186</v>
      </c>
      <c r="C1283" s="4">
        <v>44284</v>
      </c>
      <c r="D1283">
        <v>5</v>
      </c>
      <c r="E1283" t="s">
        <v>36</v>
      </c>
      <c r="F1283" t="s">
        <v>47</v>
      </c>
      <c r="G1283" t="s">
        <v>56</v>
      </c>
      <c r="H1283" t="s">
        <v>58</v>
      </c>
      <c r="I1283" s="4">
        <v>43817</v>
      </c>
      <c r="J1283">
        <v>2</v>
      </c>
      <c r="K1283" t="s">
        <v>60</v>
      </c>
      <c r="L1283" s="4">
        <v>43615</v>
      </c>
      <c r="M1283" s="4">
        <v>43830</v>
      </c>
      <c r="N1283">
        <v>2</v>
      </c>
      <c r="O1283" t="s">
        <v>118</v>
      </c>
      <c r="P1283" t="s">
        <v>280</v>
      </c>
      <c r="Q1283">
        <v>2</v>
      </c>
      <c r="R1283" t="s">
        <v>862</v>
      </c>
      <c r="S1283" t="s">
        <v>1399</v>
      </c>
      <c r="T1283" t="s">
        <v>1915</v>
      </c>
      <c r="U1283" t="s">
        <v>103</v>
      </c>
      <c r="V1283" t="s">
        <v>2039</v>
      </c>
      <c r="W1283">
        <v>129.56</v>
      </c>
      <c r="X1283">
        <v>54.96</v>
      </c>
      <c r="Y1283">
        <v>2</v>
      </c>
      <c r="Z1283" t="s">
        <v>2130</v>
      </c>
      <c r="AA1283" t="s">
        <v>2405</v>
      </c>
      <c r="AF1283" s="4"/>
      <c r="AG1283" s="4"/>
      <c r="AH1283" t="s">
        <v>90</v>
      </c>
      <c r="AI1283" t="s">
        <v>252</v>
      </c>
      <c r="AJ1283" t="s">
        <v>449</v>
      </c>
      <c r="AK1283" t="s">
        <v>1011</v>
      </c>
      <c r="AL1283" t="s">
        <v>1541</v>
      </c>
      <c r="AM1283" t="s">
        <v>69</v>
      </c>
      <c r="AN1283" t="s">
        <v>1562</v>
      </c>
      <c r="AO1283" t="s">
        <v>410</v>
      </c>
      <c r="AP1283" t="s">
        <v>2359</v>
      </c>
      <c r="AQ1283" t="str">
        <f t="shared" si="21"/>
        <v>948186442845noFemale438172Facebook4361543830129.5654.96614743.1919.9920</v>
      </c>
      <c r="AR1283">
        <f>COUNTIF(AQ$2:AQ1283,AQ1283)</f>
        <v>1</v>
      </c>
    </row>
    <row r="1284" spans="1:44" x14ac:dyDescent="0.25">
      <c r="A1284">
        <v>948</v>
      </c>
      <c r="B1284">
        <v>186</v>
      </c>
      <c r="C1284" s="4">
        <v>44284</v>
      </c>
      <c r="D1284">
        <v>5</v>
      </c>
      <c r="E1284" t="s">
        <v>36</v>
      </c>
      <c r="F1284" t="s">
        <v>47</v>
      </c>
      <c r="G1284" t="s">
        <v>56</v>
      </c>
      <c r="H1284" t="s">
        <v>58</v>
      </c>
      <c r="I1284" s="4">
        <v>43817</v>
      </c>
      <c r="J1284">
        <v>2</v>
      </c>
      <c r="K1284" t="s">
        <v>60</v>
      </c>
      <c r="L1284" s="4">
        <v>43615</v>
      </c>
      <c r="M1284" s="4">
        <v>43830</v>
      </c>
      <c r="N1284">
        <v>2</v>
      </c>
      <c r="O1284" t="s">
        <v>118</v>
      </c>
      <c r="P1284" t="s">
        <v>280</v>
      </c>
      <c r="Q1284">
        <v>2</v>
      </c>
      <c r="R1284" t="s">
        <v>862</v>
      </c>
      <c r="S1284" t="s">
        <v>1399</v>
      </c>
      <c r="T1284" t="s">
        <v>1915</v>
      </c>
      <c r="U1284" t="s">
        <v>103</v>
      </c>
      <c r="V1284" t="s">
        <v>2039</v>
      </c>
      <c r="W1284">
        <v>129.56</v>
      </c>
      <c r="X1284">
        <v>54.96</v>
      </c>
      <c r="Y1284">
        <v>2</v>
      </c>
      <c r="Z1284" t="s">
        <v>2130</v>
      </c>
      <c r="AA1284" t="s">
        <v>2405</v>
      </c>
      <c r="AF1284" s="4"/>
      <c r="AG1284" s="4"/>
      <c r="AH1284" t="s">
        <v>79</v>
      </c>
      <c r="AI1284" t="s">
        <v>241</v>
      </c>
      <c r="AJ1284" t="s">
        <v>600</v>
      </c>
      <c r="AK1284" t="s">
        <v>980</v>
      </c>
      <c r="AL1284" t="s">
        <v>1677</v>
      </c>
      <c r="AM1284" t="s">
        <v>67</v>
      </c>
      <c r="AN1284" t="s">
        <v>1548</v>
      </c>
      <c r="AO1284" t="s">
        <v>86</v>
      </c>
      <c r="AP1284" t="s">
        <v>2350</v>
      </c>
      <c r="AQ1284" t="str">
        <f t="shared" si="21"/>
        <v>948186442845noFemale438172Facebook4361543830129.5654.9644928.79314.997</v>
      </c>
      <c r="AR1284">
        <f>COUNTIF(AQ$2:AQ1284,AQ1284)</f>
        <v>1</v>
      </c>
    </row>
    <row r="1285" spans="1:44" x14ac:dyDescent="0.25">
      <c r="A1285">
        <v>949</v>
      </c>
      <c r="B1285">
        <v>377</v>
      </c>
      <c r="C1285" s="4">
        <v>44284</v>
      </c>
      <c r="D1285">
        <v>1</v>
      </c>
      <c r="E1285" t="s">
        <v>39</v>
      </c>
      <c r="F1285" t="s">
        <v>50</v>
      </c>
      <c r="G1285" t="s">
        <v>56</v>
      </c>
      <c r="H1285" t="s">
        <v>57</v>
      </c>
      <c r="I1285" s="4">
        <v>44106</v>
      </c>
      <c r="J1285">
        <v>15</v>
      </c>
      <c r="K1285" t="s">
        <v>62</v>
      </c>
      <c r="L1285" s="4">
        <v>43615</v>
      </c>
      <c r="M1285" s="4">
        <v>44413</v>
      </c>
      <c r="N1285">
        <v>1</v>
      </c>
      <c r="O1285" t="s">
        <v>86</v>
      </c>
      <c r="P1285" t="s">
        <v>248</v>
      </c>
      <c r="Q1285">
        <v>1</v>
      </c>
      <c r="R1285" t="s">
        <v>499</v>
      </c>
      <c r="S1285" t="s">
        <v>1062</v>
      </c>
      <c r="T1285" t="s">
        <v>1590</v>
      </c>
      <c r="U1285" t="s">
        <v>69</v>
      </c>
      <c r="V1285" t="s">
        <v>1548</v>
      </c>
      <c r="W1285">
        <v>61.89</v>
      </c>
      <c r="X1285">
        <v>14.99</v>
      </c>
      <c r="Y1285">
        <v>1</v>
      </c>
      <c r="Z1285" t="s">
        <v>549</v>
      </c>
      <c r="AA1285" t="s">
        <v>2362</v>
      </c>
      <c r="AB1285">
        <v>5</v>
      </c>
      <c r="AC1285" t="s">
        <v>2633</v>
      </c>
      <c r="AD1285">
        <v>1474</v>
      </c>
      <c r="AE1285" t="s">
        <v>2639</v>
      </c>
      <c r="AF1285" s="4">
        <v>44235</v>
      </c>
      <c r="AG1285" s="4">
        <v>44299</v>
      </c>
      <c r="AH1285" t="s">
        <v>86</v>
      </c>
      <c r="AI1285" t="s">
        <v>248</v>
      </c>
      <c r="AJ1285" t="s">
        <v>499</v>
      </c>
      <c r="AK1285" t="s">
        <v>1062</v>
      </c>
      <c r="AL1285" t="s">
        <v>1590</v>
      </c>
      <c r="AM1285" t="s">
        <v>69</v>
      </c>
      <c r="AN1285" t="s">
        <v>1548</v>
      </c>
      <c r="AO1285" t="s">
        <v>549</v>
      </c>
      <c r="AP1285" t="s">
        <v>2362</v>
      </c>
      <c r="AQ1285" t="str">
        <f t="shared" si="21"/>
        <v>949377442841noMale4410615Organic436154441361.8914.995control1474Use a relaxing music in the background442354429978361.89114.9922</v>
      </c>
      <c r="AR1285">
        <f>COUNTIF(AQ$2:AQ1285,AQ1285)</f>
        <v>1</v>
      </c>
    </row>
    <row r="1286" spans="1:44" x14ac:dyDescent="0.25">
      <c r="A1286">
        <v>950</v>
      </c>
      <c r="B1286">
        <v>383</v>
      </c>
      <c r="C1286" s="4">
        <v>44284</v>
      </c>
      <c r="D1286">
        <v>11</v>
      </c>
      <c r="E1286" t="s">
        <v>37</v>
      </c>
      <c r="F1286" t="s">
        <v>48</v>
      </c>
      <c r="G1286" t="s">
        <v>56</v>
      </c>
      <c r="H1286" t="s">
        <v>57</v>
      </c>
      <c r="I1286" s="4">
        <v>43616</v>
      </c>
      <c r="J1286">
        <v>2</v>
      </c>
      <c r="K1286" t="s">
        <v>60</v>
      </c>
      <c r="L1286" s="4">
        <v>43615</v>
      </c>
      <c r="M1286" s="4">
        <v>43830</v>
      </c>
      <c r="N1286">
        <v>1</v>
      </c>
      <c r="O1286" t="s">
        <v>80</v>
      </c>
      <c r="P1286" t="s">
        <v>242</v>
      </c>
      <c r="Q1286">
        <v>1</v>
      </c>
      <c r="R1286" t="s">
        <v>453</v>
      </c>
      <c r="S1286" t="s">
        <v>1016</v>
      </c>
      <c r="T1286" t="s">
        <v>1546</v>
      </c>
      <c r="U1286" t="s">
        <v>67</v>
      </c>
      <c r="V1286" t="s">
        <v>1548</v>
      </c>
      <c r="W1286">
        <v>176.25</v>
      </c>
      <c r="X1286">
        <v>44.97</v>
      </c>
      <c r="Y1286">
        <v>1</v>
      </c>
      <c r="Z1286" t="s">
        <v>67</v>
      </c>
      <c r="AA1286" t="s">
        <v>2373</v>
      </c>
      <c r="AF1286" s="4"/>
      <c r="AG1286" s="4"/>
      <c r="AH1286" t="s">
        <v>80</v>
      </c>
      <c r="AI1286" t="s">
        <v>242</v>
      </c>
      <c r="AJ1286" t="s">
        <v>453</v>
      </c>
      <c r="AK1286" t="s">
        <v>1016</v>
      </c>
      <c r="AL1286" t="s">
        <v>1546</v>
      </c>
      <c r="AM1286" t="s">
        <v>67</v>
      </c>
      <c r="AN1286" t="s">
        <v>1548</v>
      </c>
      <c r="AO1286" t="s">
        <v>67</v>
      </c>
      <c r="AP1286" t="s">
        <v>2373</v>
      </c>
      <c r="AQ1286" t="str">
        <f t="shared" si="21"/>
        <v>9503834428411noMale436162Facebook4361543830176.2544.9722658.75314.993</v>
      </c>
      <c r="AR1286">
        <f>COUNTIF(AQ$2:AQ1286,AQ1286)</f>
        <v>1</v>
      </c>
    </row>
    <row r="1287" spans="1:44" x14ac:dyDescent="0.25">
      <c r="A1287">
        <v>951</v>
      </c>
      <c r="B1287">
        <v>181</v>
      </c>
      <c r="C1287" s="4">
        <v>44285</v>
      </c>
      <c r="D1287">
        <v>2</v>
      </c>
      <c r="E1287" t="s">
        <v>38</v>
      </c>
      <c r="F1287" t="s">
        <v>49</v>
      </c>
      <c r="G1287" t="s">
        <v>56</v>
      </c>
      <c r="H1287" t="s">
        <v>57</v>
      </c>
      <c r="I1287" s="4">
        <v>43629</v>
      </c>
      <c r="J1287">
        <v>3</v>
      </c>
      <c r="K1287" t="s">
        <v>59</v>
      </c>
      <c r="L1287" s="4">
        <v>43615</v>
      </c>
      <c r="M1287" s="4">
        <v>43830</v>
      </c>
      <c r="N1287">
        <v>1</v>
      </c>
      <c r="O1287" t="s">
        <v>69</v>
      </c>
      <c r="P1287" t="s">
        <v>231</v>
      </c>
      <c r="Q1287">
        <v>1</v>
      </c>
      <c r="R1287" t="s">
        <v>856</v>
      </c>
      <c r="S1287" t="s">
        <v>1393</v>
      </c>
      <c r="T1287" t="s">
        <v>1909</v>
      </c>
      <c r="U1287" t="s">
        <v>80</v>
      </c>
      <c r="V1287" t="s">
        <v>1577</v>
      </c>
      <c r="W1287">
        <v>1058</v>
      </c>
      <c r="X1287">
        <v>49.98</v>
      </c>
      <c r="Y1287">
        <v>1</v>
      </c>
      <c r="Z1287" t="s">
        <v>67</v>
      </c>
      <c r="AA1287" t="s">
        <v>2373</v>
      </c>
      <c r="AF1287" s="4"/>
      <c r="AG1287" s="4"/>
      <c r="AH1287" t="s">
        <v>69</v>
      </c>
      <c r="AI1287" t="s">
        <v>231</v>
      </c>
      <c r="AJ1287" t="s">
        <v>856</v>
      </c>
      <c r="AK1287" t="s">
        <v>1393</v>
      </c>
      <c r="AL1287" t="s">
        <v>1909</v>
      </c>
      <c r="AM1287" t="s">
        <v>80</v>
      </c>
      <c r="AN1287" t="s">
        <v>1577</v>
      </c>
      <c r="AO1287" t="s">
        <v>67</v>
      </c>
      <c r="AP1287" t="s">
        <v>2373</v>
      </c>
      <c r="AQ1287" t="str">
        <f t="shared" si="21"/>
        <v>951181442852noMale436293Google Ads4361543830105849.98199529224.993</v>
      </c>
      <c r="AR1287">
        <f>COUNTIF(AQ$2:AQ1287,AQ1287)</f>
        <v>1</v>
      </c>
    </row>
    <row r="1288" spans="1:44" x14ac:dyDescent="0.25">
      <c r="A1288">
        <v>952</v>
      </c>
      <c r="B1288">
        <v>334</v>
      </c>
      <c r="C1288" s="4">
        <v>44285</v>
      </c>
      <c r="D1288">
        <v>5</v>
      </c>
      <c r="E1288" t="s">
        <v>36</v>
      </c>
      <c r="F1288" t="s">
        <v>47</v>
      </c>
      <c r="G1288" t="s">
        <v>55</v>
      </c>
      <c r="H1288" t="s">
        <v>57</v>
      </c>
      <c r="I1288" s="4">
        <v>43851</v>
      </c>
      <c r="J1288">
        <v>15</v>
      </c>
      <c r="K1288" t="s">
        <v>62</v>
      </c>
      <c r="L1288" s="4">
        <v>43615</v>
      </c>
      <c r="M1288" s="4">
        <v>44413</v>
      </c>
      <c r="N1288">
        <v>1</v>
      </c>
      <c r="O1288" t="s">
        <v>80</v>
      </c>
      <c r="P1288" t="s">
        <v>242</v>
      </c>
      <c r="Q1288">
        <v>1</v>
      </c>
      <c r="R1288" t="s">
        <v>509</v>
      </c>
      <c r="S1288" t="s">
        <v>1072</v>
      </c>
      <c r="T1288" t="s">
        <v>1599</v>
      </c>
      <c r="U1288" t="s">
        <v>67</v>
      </c>
      <c r="V1288" t="s">
        <v>1548</v>
      </c>
      <c r="W1288">
        <v>749.97</v>
      </c>
      <c r="X1288">
        <v>44.97</v>
      </c>
      <c r="Y1288">
        <v>1</v>
      </c>
      <c r="Z1288" t="s">
        <v>79</v>
      </c>
      <c r="AA1288" t="s">
        <v>2349</v>
      </c>
      <c r="AF1288" s="4"/>
      <c r="AG1288" s="4"/>
      <c r="AH1288" t="s">
        <v>80</v>
      </c>
      <c r="AI1288" t="s">
        <v>242</v>
      </c>
      <c r="AJ1288" t="s">
        <v>509</v>
      </c>
      <c r="AK1288" t="s">
        <v>1072</v>
      </c>
      <c r="AL1288" t="s">
        <v>1599</v>
      </c>
      <c r="AM1288" t="s">
        <v>67</v>
      </c>
      <c r="AN1288" t="s">
        <v>1548</v>
      </c>
      <c r="AO1288" t="s">
        <v>79</v>
      </c>
      <c r="AP1288" t="s">
        <v>2349</v>
      </c>
      <c r="AQ1288" t="str">
        <f t="shared" si="21"/>
        <v>952334442855yesMale4385115Organic4361544413749.9744.97285249.99314.994</v>
      </c>
      <c r="AR1288">
        <f>COUNTIF(AQ$2:AQ1288,AQ1288)</f>
        <v>1</v>
      </c>
    </row>
    <row r="1289" spans="1:44" x14ac:dyDescent="0.25">
      <c r="A1289">
        <v>953</v>
      </c>
      <c r="B1289">
        <v>42</v>
      </c>
      <c r="C1289" s="4">
        <v>44286</v>
      </c>
      <c r="D1289">
        <v>5</v>
      </c>
      <c r="E1289" t="s">
        <v>36</v>
      </c>
      <c r="F1289" t="s">
        <v>47</v>
      </c>
      <c r="G1289" t="s">
        <v>56</v>
      </c>
      <c r="H1289" t="s">
        <v>58</v>
      </c>
      <c r="I1289" s="4">
        <v>43722</v>
      </c>
      <c r="J1289">
        <v>2</v>
      </c>
      <c r="K1289" t="s">
        <v>60</v>
      </c>
      <c r="L1289" s="4">
        <v>43615</v>
      </c>
      <c r="M1289" s="4">
        <v>43830</v>
      </c>
      <c r="N1289">
        <v>2</v>
      </c>
      <c r="O1289" t="s">
        <v>83</v>
      </c>
      <c r="P1289" t="s">
        <v>245</v>
      </c>
      <c r="Q1289">
        <v>2</v>
      </c>
      <c r="R1289" t="s">
        <v>863</v>
      </c>
      <c r="S1289" t="s">
        <v>1400</v>
      </c>
      <c r="T1289" t="s">
        <v>1916</v>
      </c>
      <c r="U1289" t="s">
        <v>85</v>
      </c>
      <c r="V1289" t="s">
        <v>1869</v>
      </c>
      <c r="W1289">
        <v>257.49</v>
      </c>
      <c r="X1289">
        <v>44.97</v>
      </c>
      <c r="Y1289">
        <v>2</v>
      </c>
      <c r="Z1289" t="s">
        <v>2286</v>
      </c>
      <c r="AA1289" t="s">
        <v>2588</v>
      </c>
      <c r="AF1289" s="4"/>
      <c r="AG1289" s="4"/>
      <c r="AH1289" t="s">
        <v>67</v>
      </c>
      <c r="AI1289" t="s">
        <v>229</v>
      </c>
      <c r="AJ1289" t="s">
        <v>805</v>
      </c>
      <c r="AK1289" t="s">
        <v>1342</v>
      </c>
      <c r="AL1289" t="s">
        <v>1859</v>
      </c>
      <c r="AM1289" t="s">
        <v>69</v>
      </c>
      <c r="AN1289" t="s">
        <v>1548</v>
      </c>
      <c r="AO1289" t="s">
        <v>872</v>
      </c>
      <c r="AP1289" t="s">
        <v>2388</v>
      </c>
      <c r="AQ1289" t="str">
        <f t="shared" si="21"/>
        <v>95342442865noFemale437222Facebook4361543830257.4944.973139139.99114.9919</v>
      </c>
      <c r="AR1289">
        <f>COUNTIF(AQ$2:AQ1289,AQ1289)</f>
        <v>1</v>
      </c>
    </row>
    <row r="1290" spans="1:44" x14ac:dyDescent="0.25">
      <c r="A1290">
        <v>953</v>
      </c>
      <c r="B1290">
        <v>42</v>
      </c>
      <c r="C1290" s="4">
        <v>44286</v>
      </c>
      <c r="D1290">
        <v>5</v>
      </c>
      <c r="E1290" t="s">
        <v>36</v>
      </c>
      <c r="F1290" t="s">
        <v>47</v>
      </c>
      <c r="G1290" t="s">
        <v>56</v>
      </c>
      <c r="H1290" t="s">
        <v>58</v>
      </c>
      <c r="I1290" s="4">
        <v>43722</v>
      </c>
      <c r="J1290">
        <v>2</v>
      </c>
      <c r="K1290" t="s">
        <v>60</v>
      </c>
      <c r="L1290" s="4">
        <v>43615</v>
      </c>
      <c r="M1290" s="4">
        <v>43830</v>
      </c>
      <c r="N1290">
        <v>2</v>
      </c>
      <c r="O1290" t="s">
        <v>83</v>
      </c>
      <c r="P1290" t="s">
        <v>245</v>
      </c>
      <c r="Q1290">
        <v>2</v>
      </c>
      <c r="R1290" t="s">
        <v>863</v>
      </c>
      <c r="S1290" t="s">
        <v>1400</v>
      </c>
      <c r="T1290" t="s">
        <v>1916</v>
      </c>
      <c r="U1290" t="s">
        <v>85</v>
      </c>
      <c r="V1290" t="s">
        <v>1869</v>
      </c>
      <c r="W1290">
        <v>257.49</v>
      </c>
      <c r="X1290">
        <v>44.97</v>
      </c>
      <c r="Y1290">
        <v>2</v>
      </c>
      <c r="Z1290" t="s">
        <v>2286</v>
      </c>
      <c r="AA1290" t="s">
        <v>2588</v>
      </c>
      <c r="AF1290" s="4"/>
      <c r="AG1290" s="4"/>
      <c r="AH1290" t="s">
        <v>80</v>
      </c>
      <c r="AI1290" t="s">
        <v>242</v>
      </c>
      <c r="AJ1290" t="s">
        <v>453</v>
      </c>
      <c r="AK1290" t="s">
        <v>1016</v>
      </c>
      <c r="AL1290" t="s">
        <v>1546</v>
      </c>
      <c r="AM1290" t="s">
        <v>80</v>
      </c>
      <c r="AN1290" t="s">
        <v>1548</v>
      </c>
      <c r="AO1290" t="s">
        <v>67</v>
      </c>
      <c r="AP1290" t="s">
        <v>2373</v>
      </c>
      <c r="AQ1290" t="str">
        <f t="shared" si="21"/>
        <v>95342442865noFemale437222Facebook4361543830257.4944.9722658.75214.993</v>
      </c>
      <c r="AR1290">
        <f>COUNTIF(AQ$2:AQ1290,AQ1290)</f>
        <v>1</v>
      </c>
    </row>
    <row r="1291" spans="1:44" x14ac:dyDescent="0.25">
      <c r="A1291">
        <v>954</v>
      </c>
      <c r="B1291">
        <v>298</v>
      </c>
      <c r="C1291" s="4">
        <v>44286</v>
      </c>
      <c r="D1291">
        <v>4</v>
      </c>
      <c r="E1291" t="s">
        <v>40</v>
      </c>
      <c r="F1291" t="s">
        <v>51</v>
      </c>
      <c r="G1291" t="s">
        <v>55</v>
      </c>
      <c r="H1291" t="s">
        <v>57</v>
      </c>
      <c r="I1291" s="4">
        <v>43734</v>
      </c>
      <c r="J1291">
        <v>1</v>
      </c>
      <c r="K1291" t="s">
        <v>61</v>
      </c>
      <c r="L1291" s="4">
        <v>43615</v>
      </c>
      <c r="M1291" s="4">
        <v>43830</v>
      </c>
      <c r="N1291">
        <v>1</v>
      </c>
      <c r="O1291" t="s">
        <v>67</v>
      </c>
      <c r="P1291" t="s">
        <v>229</v>
      </c>
      <c r="Q1291">
        <v>1</v>
      </c>
      <c r="R1291" t="s">
        <v>744</v>
      </c>
      <c r="S1291" t="s">
        <v>1001</v>
      </c>
      <c r="T1291" t="s">
        <v>1801</v>
      </c>
      <c r="U1291" t="s">
        <v>67</v>
      </c>
      <c r="V1291" t="s">
        <v>1548</v>
      </c>
      <c r="W1291">
        <v>176.91</v>
      </c>
      <c r="X1291">
        <v>44.97</v>
      </c>
      <c r="Y1291">
        <v>1</v>
      </c>
      <c r="Z1291" t="s">
        <v>652</v>
      </c>
      <c r="AA1291" t="s">
        <v>2352</v>
      </c>
      <c r="AF1291" s="4"/>
      <c r="AG1291" s="4"/>
      <c r="AH1291" t="s">
        <v>67</v>
      </c>
      <c r="AI1291" t="s">
        <v>229</v>
      </c>
      <c r="AJ1291" t="s">
        <v>744</v>
      </c>
      <c r="AK1291" t="s">
        <v>1001</v>
      </c>
      <c r="AL1291" t="s">
        <v>1801</v>
      </c>
      <c r="AM1291" t="s">
        <v>67</v>
      </c>
      <c r="AN1291" t="s">
        <v>1548</v>
      </c>
      <c r="AO1291" t="s">
        <v>652</v>
      </c>
      <c r="AP1291" t="s">
        <v>2352</v>
      </c>
      <c r="AQ1291" t="str">
        <f t="shared" si="21"/>
        <v>954298442864yesMale437341YouTube4361543830176.9144.97310358.97314.9911</v>
      </c>
      <c r="AR1291">
        <f>COUNTIF(AQ$2:AQ1291,AQ1291)</f>
        <v>1</v>
      </c>
    </row>
    <row r="1292" spans="1:44" x14ac:dyDescent="0.25">
      <c r="A1292">
        <v>955</v>
      </c>
      <c r="B1292">
        <v>51</v>
      </c>
      <c r="C1292" s="4">
        <v>44288</v>
      </c>
      <c r="D1292">
        <v>8</v>
      </c>
      <c r="E1292" t="s">
        <v>43</v>
      </c>
      <c r="F1292" t="s">
        <v>54</v>
      </c>
      <c r="G1292" t="s">
        <v>56</v>
      </c>
      <c r="H1292" t="s">
        <v>57</v>
      </c>
      <c r="I1292" s="4">
        <v>44188</v>
      </c>
      <c r="J1292">
        <v>11</v>
      </c>
      <c r="K1292" t="s">
        <v>60</v>
      </c>
      <c r="L1292" s="4">
        <v>44148</v>
      </c>
      <c r="M1292" s="4">
        <v>44265</v>
      </c>
      <c r="N1292">
        <v>1</v>
      </c>
      <c r="O1292" t="s">
        <v>80</v>
      </c>
      <c r="P1292" t="s">
        <v>242</v>
      </c>
      <c r="Q1292">
        <v>1</v>
      </c>
      <c r="R1292" t="s">
        <v>509</v>
      </c>
      <c r="S1292" t="s">
        <v>1072</v>
      </c>
      <c r="T1292" t="s">
        <v>1599</v>
      </c>
      <c r="U1292" t="s">
        <v>67</v>
      </c>
      <c r="V1292" t="s">
        <v>1548</v>
      </c>
      <c r="W1292">
        <v>749.97</v>
      </c>
      <c r="X1292">
        <v>44.97</v>
      </c>
      <c r="Y1292">
        <v>1</v>
      </c>
      <c r="Z1292" t="s">
        <v>79</v>
      </c>
      <c r="AA1292" t="s">
        <v>2349</v>
      </c>
      <c r="AB1292">
        <v>5</v>
      </c>
      <c r="AC1292" t="s">
        <v>2633</v>
      </c>
      <c r="AD1292">
        <v>1186</v>
      </c>
      <c r="AE1292" t="s">
        <v>2639</v>
      </c>
      <c r="AF1292" s="4">
        <v>44235</v>
      </c>
      <c r="AG1292" s="4">
        <v>44299</v>
      </c>
      <c r="AH1292" t="s">
        <v>80</v>
      </c>
      <c r="AI1292" t="s">
        <v>242</v>
      </c>
      <c r="AJ1292" t="s">
        <v>509</v>
      </c>
      <c r="AK1292" t="s">
        <v>1072</v>
      </c>
      <c r="AL1292" t="s">
        <v>1599</v>
      </c>
      <c r="AM1292" t="s">
        <v>67</v>
      </c>
      <c r="AN1292" t="s">
        <v>1548</v>
      </c>
      <c r="AO1292" t="s">
        <v>79</v>
      </c>
      <c r="AP1292" t="s">
        <v>2349</v>
      </c>
      <c r="AQ1292" t="str">
        <f t="shared" si="21"/>
        <v>95551442888noMale4418811Facebook4414844265749.9744.975control1186Use a relaxing music in the background4423544299285249.99314.994</v>
      </c>
      <c r="AR1292">
        <f>COUNTIF(AQ$2:AQ1292,AQ1292)</f>
        <v>1</v>
      </c>
    </row>
    <row r="1293" spans="1:44" x14ac:dyDescent="0.25">
      <c r="A1293">
        <v>956</v>
      </c>
      <c r="B1293">
        <v>74</v>
      </c>
      <c r="C1293" s="4">
        <v>44288</v>
      </c>
      <c r="D1293">
        <v>4</v>
      </c>
      <c r="E1293" t="s">
        <v>40</v>
      </c>
      <c r="F1293" t="s">
        <v>51</v>
      </c>
      <c r="G1293" t="s">
        <v>56</v>
      </c>
      <c r="H1293" t="s">
        <v>58</v>
      </c>
      <c r="I1293" s="4">
        <v>44218</v>
      </c>
      <c r="J1293">
        <v>11</v>
      </c>
      <c r="K1293" t="s">
        <v>60</v>
      </c>
      <c r="L1293" s="4">
        <v>44148</v>
      </c>
      <c r="M1293" s="4">
        <v>44265</v>
      </c>
      <c r="N1293">
        <v>3</v>
      </c>
      <c r="O1293" t="s">
        <v>205</v>
      </c>
      <c r="P1293" t="s">
        <v>367</v>
      </c>
      <c r="Q1293">
        <v>3</v>
      </c>
      <c r="R1293" t="s">
        <v>864</v>
      </c>
      <c r="S1293" t="s">
        <v>1401</v>
      </c>
      <c r="T1293" t="s">
        <v>1917</v>
      </c>
      <c r="U1293" t="s">
        <v>2012</v>
      </c>
      <c r="V1293" t="s">
        <v>2065</v>
      </c>
      <c r="W1293">
        <v>239.55</v>
      </c>
      <c r="X1293">
        <v>54.96</v>
      </c>
      <c r="Y1293">
        <v>3</v>
      </c>
      <c r="Z1293" t="s">
        <v>2287</v>
      </c>
      <c r="AA1293" t="s">
        <v>2589</v>
      </c>
      <c r="AB1293">
        <v>5</v>
      </c>
      <c r="AC1293" t="s">
        <v>2633</v>
      </c>
      <c r="AD1293">
        <v>1204</v>
      </c>
      <c r="AE1293" t="s">
        <v>2639</v>
      </c>
      <c r="AF1293" s="4">
        <v>44235</v>
      </c>
      <c r="AG1293" s="4">
        <v>44299</v>
      </c>
      <c r="AH1293" t="s">
        <v>70</v>
      </c>
      <c r="AI1293" t="s">
        <v>232</v>
      </c>
      <c r="AJ1293" t="s">
        <v>753</v>
      </c>
      <c r="AK1293" t="s">
        <v>1077</v>
      </c>
      <c r="AL1293" t="s">
        <v>598</v>
      </c>
      <c r="AM1293" t="s">
        <v>69</v>
      </c>
      <c r="AN1293" t="s">
        <v>1517</v>
      </c>
      <c r="AO1293" t="s">
        <v>673</v>
      </c>
      <c r="AP1293" t="s">
        <v>2348</v>
      </c>
      <c r="AQ1293" t="str">
        <f t="shared" si="21"/>
        <v>95674442884noFemale4421811Facebook4414844265239.5554.965control1204Use a relaxing music in the background4423544299513235119.9912</v>
      </c>
      <c r="AR1293">
        <f>COUNTIF(AQ$2:AQ1293,AQ1293)</f>
        <v>1</v>
      </c>
    </row>
    <row r="1294" spans="1:44" x14ac:dyDescent="0.25">
      <c r="A1294">
        <v>956</v>
      </c>
      <c r="B1294">
        <v>74</v>
      </c>
      <c r="C1294" s="4">
        <v>44288</v>
      </c>
      <c r="D1294">
        <v>4</v>
      </c>
      <c r="E1294" t="s">
        <v>40</v>
      </c>
      <c r="F1294" t="s">
        <v>51</v>
      </c>
      <c r="G1294" t="s">
        <v>56</v>
      </c>
      <c r="H1294" t="s">
        <v>58</v>
      </c>
      <c r="I1294" s="4">
        <v>44218</v>
      </c>
      <c r="J1294">
        <v>11</v>
      </c>
      <c r="K1294" t="s">
        <v>60</v>
      </c>
      <c r="L1294" s="4">
        <v>44148</v>
      </c>
      <c r="M1294" s="4">
        <v>44265</v>
      </c>
      <c r="N1294">
        <v>3</v>
      </c>
      <c r="O1294" t="s">
        <v>205</v>
      </c>
      <c r="P1294" t="s">
        <v>367</v>
      </c>
      <c r="Q1294">
        <v>3</v>
      </c>
      <c r="R1294" t="s">
        <v>864</v>
      </c>
      <c r="S1294" t="s">
        <v>1401</v>
      </c>
      <c r="T1294" t="s">
        <v>1917</v>
      </c>
      <c r="U1294" t="s">
        <v>2012</v>
      </c>
      <c r="V1294" t="s">
        <v>2065</v>
      </c>
      <c r="W1294">
        <v>239.55</v>
      </c>
      <c r="X1294">
        <v>54.96</v>
      </c>
      <c r="Y1294">
        <v>3</v>
      </c>
      <c r="Z1294" t="s">
        <v>2287</v>
      </c>
      <c r="AA1294" t="s">
        <v>2589</v>
      </c>
      <c r="AB1294">
        <v>5</v>
      </c>
      <c r="AC1294" t="s">
        <v>2633</v>
      </c>
      <c r="AD1294">
        <v>1204</v>
      </c>
      <c r="AE1294" t="s">
        <v>2639</v>
      </c>
      <c r="AF1294" s="4">
        <v>44235</v>
      </c>
      <c r="AG1294" s="4">
        <v>44299</v>
      </c>
      <c r="AH1294" t="s">
        <v>79</v>
      </c>
      <c r="AI1294" t="s">
        <v>241</v>
      </c>
      <c r="AJ1294" t="s">
        <v>542</v>
      </c>
      <c r="AK1294" t="s">
        <v>1103</v>
      </c>
      <c r="AL1294" t="s">
        <v>1630</v>
      </c>
      <c r="AM1294" t="s">
        <v>69</v>
      </c>
      <c r="AN1294" t="s">
        <v>1548</v>
      </c>
      <c r="AO1294" t="s">
        <v>86</v>
      </c>
      <c r="AP1294" t="s">
        <v>2350</v>
      </c>
      <c r="AQ1294" t="str">
        <f t="shared" si="21"/>
        <v>95674442884noFemale4421811Facebook4414844265239.5554.965control1204Use a relaxing music in the background442354429941484.57114.997</v>
      </c>
      <c r="AR1294">
        <f>COUNTIF(AQ$2:AQ1294,AQ1294)</f>
        <v>1</v>
      </c>
    </row>
    <row r="1295" spans="1:44" x14ac:dyDescent="0.25">
      <c r="A1295">
        <v>956</v>
      </c>
      <c r="B1295">
        <v>74</v>
      </c>
      <c r="C1295" s="4">
        <v>44288</v>
      </c>
      <c r="D1295">
        <v>4</v>
      </c>
      <c r="E1295" t="s">
        <v>40</v>
      </c>
      <c r="F1295" t="s">
        <v>51</v>
      </c>
      <c r="G1295" t="s">
        <v>56</v>
      </c>
      <c r="H1295" t="s">
        <v>58</v>
      </c>
      <c r="I1295" s="4">
        <v>44218</v>
      </c>
      <c r="J1295">
        <v>11</v>
      </c>
      <c r="K1295" t="s">
        <v>60</v>
      </c>
      <c r="L1295" s="4">
        <v>44148</v>
      </c>
      <c r="M1295" s="4">
        <v>44265</v>
      </c>
      <c r="N1295">
        <v>3</v>
      </c>
      <c r="O1295" t="s">
        <v>205</v>
      </c>
      <c r="P1295" t="s">
        <v>367</v>
      </c>
      <c r="Q1295">
        <v>3</v>
      </c>
      <c r="R1295" t="s">
        <v>864</v>
      </c>
      <c r="S1295" t="s">
        <v>1401</v>
      </c>
      <c r="T1295" t="s">
        <v>1917</v>
      </c>
      <c r="U1295" t="s">
        <v>2012</v>
      </c>
      <c r="V1295" t="s">
        <v>2065</v>
      </c>
      <c r="W1295">
        <v>239.55</v>
      </c>
      <c r="X1295">
        <v>54.96</v>
      </c>
      <c r="Y1295">
        <v>3</v>
      </c>
      <c r="Z1295" t="s">
        <v>2287</v>
      </c>
      <c r="AA1295" t="s">
        <v>2589</v>
      </c>
      <c r="AB1295">
        <v>5</v>
      </c>
      <c r="AC1295" t="s">
        <v>2633</v>
      </c>
      <c r="AD1295">
        <v>1204</v>
      </c>
      <c r="AE1295" t="s">
        <v>2639</v>
      </c>
      <c r="AF1295" s="4">
        <v>44235</v>
      </c>
      <c r="AG1295" s="4">
        <v>44299</v>
      </c>
      <c r="AH1295" t="s">
        <v>90</v>
      </c>
      <c r="AI1295" t="s">
        <v>252</v>
      </c>
      <c r="AJ1295" t="s">
        <v>80</v>
      </c>
      <c r="AK1295" t="s">
        <v>1015</v>
      </c>
      <c r="AL1295" t="s">
        <v>1578</v>
      </c>
      <c r="AM1295" t="s">
        <v>80</v>
      </c>
      <c r="AN1295" t="s">
        <v>1562</v>
      </c>
      <c r="AO1295" t="s">
        <v>410</v>
      </c>
      <c r="AP1295" t="s">
        <v>2359</v>
      </c>
      <c r="AQ1295" t="str">
        <f t="shared" si="21"/>
        <v>95674442884noFemale4421811Facebook4414844265239.5554.965control1204Use a relaxing music in the background44235442996299.9929.9920</v>
      </c>
      <c r="AR1295">
        <f>COUNTIF(AQ$2:AQ1295,AQ1295)</f>
        <v>1</v>
      </c>
    </row>
    <row r="1296" spans="1:44" x14ac:dyDescent="0.25">
      <c r="A1296">
        <v>957</v>
      </c>
      <c r="B1296">
        <v>394</v>
      </c>
      <c r="C1296" s="4">
        <v>44288</v>
      </c>
      <c r="D1296">
        <v>7</v>
      </c>
      <c r="E1296" t="s">
        <v>35</v>
      </c>
      <c r="F1296" t="s">
        <v>46</v>
      </c>
      <c r="G1296" t="s">
        <v>56</v>
      </c>
      <c r="H1296" t="s">
        <v>58</v>
      </c>
      <c r="I1296" s="4">
        <v>43678</v>
      </c>
      <c r="J1296">
        <v>2</v>
      </c>
      <c r="K1296" t="s">
        <v>60</v>
      </c>
      <c r="L1296" s="4">
        <v>43615</v>
      </c>
      <c r="M1296" s="4">
        <v>43830</v>
      </c>
      <c r="N1296">
        <v>1</v>
      </c>
      <c r="O1296" t="s">
        <v>80</v>
      </c>
      <c r="P1296" t="s">
        <v>242</v>
      </c>
      <c r="Q1296">
        <v>1</v>
      </c>
      <c r="R1296" t="s">
        <v>404</v>
      </c>
      <c r="S1296" t="s">
        <v>966</v>
      </c>
      <c r="T1296" t="s">
        <v>1499</v>
      </c>
      <c r="U1296" t="s">
        <v>67</v>
      </c>
      <c r="V1296" t="s">
        <v>1548</v>
      </c>
      <c r="W1296">
        <v>63.57</v>
      </c>
      <c r="X1296">
        <v>44.97</v>
      </c>
      <c r="Y1296">
        <v>1</v>
      </c>
      <c r="Z1296" t="s">
        <v>70</v>
      </c>
      <c r="AA1296" t="s">
        <v>2341</v>
      </c>
      <c r="AF1296" s="4"/>
      <c r="AG1296" s="4"/>
      <c r="AH1296" t="s">
        <v>80</v>
      </c>
      <c r="AI1296" t="s">
        <v>242</v>
      </c>
      <c r="AJ1296" t="s">
        <v>404</v>
      </c>
      <c r="AK1296" t="s">
        <v>966</v>
      </c>
      <c r="AL1296" t="s">
        <v>1499</v>
      </c>
      <c r="AM1296" t="s">
        <v>67</v>
      </c>
      <c r="AN1296" t="s">
        <v>1548</v>
      </c>
      <c r="AO1296" t="s">
        <v>70</v>
      </c>
      <c r="AP1296" t="s">
        <v>2341</v>
      </c>
      <c r="AQ1296" t="str">
        <f t="shared" si="21"/>
        <v>957394442887noFemale436782Facebook436154383063.5744.9727121.19314.995</v>
      </c>
      <c r="AR1296">
        <f>COUNTIF(AQ$2:AQ1296,AQ1296)</f>
        <v>1</v>
      </c>
    </row>
    <row r="1297" spans="1:44" x14ac:dyDescent="0.25">
      <c r="A1297">
        <v>958</v>
      </c>
      <c r="B1297">
        <v>413</v>
      </c>
      <c r="C1297" s="4">
        <v>44289</v>
      </c>
      <c r="D1297">
        <v>6</v>
      </c>
      <c r="E1297" t="s">
        <v>33</v>
      </c>
      <c r="F1297" t="s">
        <v>44</v>
      </c>
      <c r="G1297" t="s">
        <v>55</v>
      </c>
      <c r="H1297" t="s">
        <v>58</v>
      </c>
      <c r="I1297" s="4">
        <v>44060</v>
      </c>
      <c r="J1297">
        <v>8</v>
      </c>
      <c r="K1297" t="s">
        <v>60</v>
      </c>
      <c r="L1297" s="4">
        <v>44000</v>
      </c>
      <c r="M1297" s="4">
        <v>44073</v>
      </c>
      <c r="N1297">
        <v>1</v>
      </c>
      <c r="O1297" t="s">
        <v>80</v>
      </c>
      <c r="P1297" t="s">
        <v>242</v>
      </c>
      <c r="Q1297">
        <v>1</v>
      </c>
      <c r="R1297" t="s">
        <v>455</v>
      </c>
      <c r="S1297" t="s">
        <v>1018</v>
      </c>
      <c r="T1297" t="s">
        <v>1548</v>
      </c>
      <c r="U1297" t="s">
        <v>69</v>
      </c>
      <c r="V1297" t="s">
        <v>1548</v>
      </c>
      <c r="W1297">
        <v>14.99</v>
      </c>
      <c r="X1297">
        <v>14.99</v>
      </c>
      <c r="Y1297">
        <v>1</v>
      </c>
      <c r="Z1297" t="s">
        <v>70</v>
      </c>
      <c r="AA1297" t="s">
        <v>2341</v>
      </c>
      <c r="AB1297">
        <v>5</v>
      </c>
      <c r="AC1297" t="s">
        <v>2633</v>
      </c>
      <c r="AD1297">
        <v>1509</v>
      </c>
      <c r="AE1297" t="s">
        <v>2639</v>
      </c>
      <c r="AF1297" s="4">
        <v>44235</v>
      </c>
      <c r="AG1297" s="4">
        <v>44299</v>
      </c>
      <c r="AH1297" t="s">
        <v>80</v>
      </c>
      <c r="AI1297" t="s">
        <v>242</v>
      </c>
      <c r="AJ1297" t="s">
        <v>455</v>
      </c>
      <c r="AK1297" t="s">
        <v>1018</v>
      </c>
      <c r="AL1297" t="s">
        <v>1548</v>
      </c>
      <c r="AM1297" t="s">
        <v>69</v>
      </c>
      <c r="AN1297" t="s">
        <v>1548</v>
      </c>
      <c r="AO1297" t="s">
        <v>70</v>
      </c>
      <c r="AP1297" t="s">
        <v>2341</v>
      </c>
      <c r="AQ1297" t="str">
        <f t="shared" si="21"/>
        <v>958413442896yesFemale440608Facebook440004407314.9914.995control1509Use a relaxing music in the background442354429921514.99114.995</v>
      </c>
      <c r="AR1297">
        <f>COUNTIF(AQ$2:AQ1297,AQ1297)</f>
        <v>1</v>
      </c>
    </row>
    <row r="1298" spans="1:44" x14ac:dyDescent="0.25">
      <c r="A1298">
        <v>959</v>
      </c>
      <c r="B1298">
        <v>141</v>
      </c>
      <c r="C1298" s="4">
        <v>44290</v>
      </c>
      <c r="D1298">
        <v>4</v>
      </c>
      <c r="E1298" t="s">
        <v>40</v>
      </c>
      <c r="F1298" t="s">
        <v>51</v>
      </c>
      <c r="G1298" t="s">
        <v>56</v>
      </c>
      <c r="H1298" t="s">
        <v>58</v>
      </c>
      <c r="I1298" s="4">
        <v>43634</v>
      </c>
      <c r="J1298">
        <v>3</v>
      </c>
      <c r="K1298" t="s">
        <v>59</v>
      </c>
      <c r="L1298" s="4">
        <v>43615</v>
      </c>
      <c r="M1298" s="4">
        <v>43830</v>
      </c>
      <c r="N1298">
        <v>1</v>
      </c>
      <c r="O1298" t="s">
        <v>70</v>
      </c>
      <c r="P1298" t="s">
        <v>232</v>
      </c>
      <c r="Q1298">
        <v>1</v>
      </c>
      <c r="R1298" t="s">
        <v>440</v>
      </c>
      <c r="S1298" t="s">
        <v>1002</v>
      </c>
      <c r="T1298" t="s">
        <v>1534</v>
      </c>
      <c r="U1298" t="s">
        <v>80</v>
      </c>
      <c r="V1298" t="s">
        <v>1517</v>
      </c>
      <c r="W1298">
        <v>45.9</v>
      </c>
      <c r="X1298">
        <v>39.979999999999997</v>
      </c>
      <c r="Y1298">
        <v>1</v>
      </c>
      <c r="Z1298" t="s">
        <v>432</v>
      </c>
      <c r="AA1298" t="s">
        <v>2331</v>
      </c>
      <c r="AF1298" s="4"/>
      <c r="AG1298" s="4"/>
      <c r="AH1298" t="s">
        <v>70</v>
      </c>
      <c r="AI1298" t="s">
        <v>232</v>
      </c>
      <c r="AJ1298" t="s">
        <v>440</v>
      </c>
      <c r="AK1298" t="s">
        <v>1002</v>
      </c>
      <c r="AL1298" t="s">
        <v>1534</v>
      </c>
      <c r="AM1298" t="s">
        <v>80</v>
      </c>
      <c r="AN1298" t="s">
        <v>1517</v>
      </c>
      <c r="AO1298" t="s">
        <v>432</v>
      </c>
      <c r="AP1298" t="s">
        <v>2331</v>
      </c>
      <c r="AQ1298" t="str">
        <f t="shared" si="21"/>
        <v>959141442904noFemale436343Google Ads436154383045.939.98517022.95219.9921</v>
      </c>
      <c r="AR1298">
        <f>COUNTIF(AQ$2:AQ1298,AQ1298)</f>
        <v>1</v>
      </c>
    </row>
    <row r="1299" spans="1:44" x14ac:dyDescent="0.25">
      <c r="A1299">
        <v>960</v>
      </c>
      <c r="B1299">
        <v>205</v>
      </c>
      <c r="C1299" s="4">
        <v>44290</v>
      </c>
      <c r="D1299">
        <v>10</v>
      </c>
      <c r="E1299" t="s">
        <v>42</v>
      </c>
      <c r="F1299" t="s">
        <v>53</v>
      </c>
      <c r="G1299" t="s">
        <v>56</v>
      </c>
      <c r="H1299" t="s">
        <v>58</v>
      </c>
      <c r="I1299" s="4">
        <v>44065</v>
      </c>
      <c r="J1299">
        <v>8</v>
      </c>
      <c r="K1299" t="s">
        <v>60</v>
      </c>
      <c r="L1299" s="4">
        <v>44000</v>
      </c>
      <c r="M1299" s="4">
        <v>44073</v>
      </c>
      <c r="N1299">
        <v>1</v>
      </c>
      <c r="O1299" t="s">
        <v>70</v>
      </c>
      <c r="P1299" t="s">
        <v>232</v>
      </c>
      <c r="Q1299">
        <v>1</v>
      </c>
      <c r="R1299" t="s">
        <v>865</v>
      </c>
      <c r="S1299" t="s">
        <v>1402</v>
      </c>
      <c r="T1299" t="s">
        <v>1859</v>
      </c>
      <c r="U1299" t="s">
        <v>67</v>
      </c>
      <c r="V1299" t="s">
        <v>1517</v>
      </c>
      <c r="W1299">
        <v>419.97</v>
      </c>
      <c r="X1299">
        <v>59.97</v>
      </c>
      <c r="Y1299">
        <v>1</v>
      </c>
      <c r="Z1299" t="s">
        <v>640</v>
      </c>
      <c r="AA1299" t="s">
        <v>2393</v>
      </c>
      <c r="AB1299">
        <v>5</v>
      </c>
      <c r="AC1299" t="s">
        <v>2633</v>
      </c>
      <c r="AD1299">
        <v>1324</v>
      </c>
      <c r="AE1299" t="s">
        <v>2639</v>
      </c>
      <c r="AF1299" s="4">
        <v>44235</v>
      </c>
      <c r="AG1299" s="4">
        <v>44299</v>
      </c>
      <c r="AH1299" t="s">
        <v>70</v>
      </c>
      <c r="AI1299" t="s">
        <v>232</v>
      </c>
      <c r="AJ1299" t="s">
        <v>865</v>
      </c>
      <c r="AK1299" t="s">
        <v>1402</v>
      </c>
      <c r="AL1299" t="s">
        <v>1859</v>
      </c>
      <c r="AM1299" t="s">
        <v>67</v>
      </c>
      <c r="AN1299" t="s">
        <v>1517</v>
      </c>
      <c r="AO1299" t="s">
        <v>640</v>
      </c>
      <c r="AP1299" t="s">
        <v>2393</v>
      </c>
      <c r="AQ1299" t="str">
        <f t="shared" si="21"/>
        <v>9602054429010noFemale440658Facebook4400044073419.9759.975control1324Use a relaxing music in the background4423544299591139.99319.9917</v>
      </c>
      <c r="AR1299">
        <f>COUNTIF(AQ$2:AQ1299,AQ1299)</f>
        <v>1</v>
      </c>
    </row>
    <row r="1300" spans="1:44" x14ac:dyDescent="0.25">
      <c r="A1300">
        <v>961</v>
      </c>
      <c r="B1300">
        <v>106</v>
      </c>
      <c r="C1300" s="4">
        <v>44291</v>
      </c>
      <c r="D1300">
        <v>11</v>
      </c>
      <c r="E1300" t="s">
        <v>37</v>
      </c>
      <c r="F1300" t="s">
        <v>48</v>
      </c>
      <c r="G1300" t="s">
        <v>56</v>
      </c>
      <c r="H1300" t="s">
        <v>57</v>
      </c>
      <c r="I1300" s="4">
        <v>43737</v>
      </c>
      <c r="J1300">
        <v>3</v>
      </c>
      <c r="K1300" t="s">
        <v>59</v>
      </c>
      <c r="L1300" s="4">
        <v>43615</v>
      </c>
      <c r="M1300" s="4">
        <v>43830</v>
      </c>
      <c r="N1300">
        <v>2</v>
      </c>
      <c r="O1300" t="s">
        <v>96</v>
      </c>
      <c r="P1300" t="s">
        <v>258</v>
      </c>
      <c r="Q1300">
        <v>2</v>
      </c>
      <c r="R1300" t="s">
        <v>866</v>
      </c>
      <c r="S1300" t="s">
        <v>1403</v>
      </c>
      <c r="T1300" t="s">
        <v>1918</v>
      </c>
      <c r="U1300" t="s">
        <v>110</v>
      </c>
      <c r="V1300" t="s">
        <v>1869</v>
      </c>
      <c r="W1300">
        <v>911.7</v>
      </c>
      <c r="X1300">
        <v>89.94</v>
      </c>
      <c r="Y1300">
        <v>2</v>
      </c>
      <c r="Z1300" t="s">
        <v>2160</v>
      </c>
      <c r="AA1300" t="s">
        <v>2440</v>
      </c>
      <c r="AF1300" s="4"/>
      <c r="AG1300" s="4"/>
      <c r="AH1300" t="s">
        <v>84</v>
      </c>
      <c r="AI1300" t="s">
        <v>246</v>
      </c>
      <c r="AJ1300" t="s">
        <v>410</v>
      </c>
      <c r="AK1300" t="s">
        <v>972</v>
      </c>
      <c r="AL1300" t="s">
        <v>1505</v>
      </c>
      <c r="AM1300" t="s">
        <v>67</v>
      </c>
      <c r="AN1300" t="s">
        <v>1548</v>
      </c>
      <c r="AO1300" t="s">
        <v>645</v>
      </c>
      <c r="AP1300" t="s">
        <v>2347</v>
      </c>
      <c r="AQ1300" t="str">
        <f t="shared" si="21"/>
        <v>9611064429111noMale437373Google Ads4361543830911.789.94920289.95314.9913</v>
      </c>
      <c r="AR1300">
        <f>COUNTIF(AQ$2:AQ1300,AQ1300)</f>
        <v>1</v>
      </c>
    </row>
    <row r="1301" spans="1:44" x14ac:dyDescent="0.25">
      <c r="A1301">
        <v>961</v>
      </c>
      <c r="B1301">
        <v>106</v>
      </c>
      <c r="C1301" s="4">
        <v>44291</v>
      </c>
      <c r="D1301">
        <v>11</v>
      </c>
      <c r="E1301" t="s">
        <v>37</v>
      </c>
      <c r="F1301" t="s">
        <v>48</v>
      </c>
      <c r="G1301" t="s">
        <v>56</v>
      </c>
      <c r="H1301" t="s">
        <v>57</v>
      </c>
      <c r="I1301" s="4">
        <v>43737</v>
      </c>
      <c r="J1301">
        <v>3</v>
      </c>
      <c r="K1301" t="s">
        <v>59</v>
      </c>
      <c r="L1301" s="4">
        <v>43615</v>
      </c>
      <c r="M1301" s="4">
        <v>43830</v>
      </c>
      <c r="N1301">
        <v>2</v>
      </c>
      <c r="O1301" t="s">
        <v>96</v>
      </c>
      <c r="P1301" t="s">
        <v>258</v>
      </c>
      <c r="Q1301">
        <v>2</v>
      </c>
      <c r="R1301" t="s">
        <v>866</v>
      </c>
      <c r="S1301" t="s">
        <v>1403</v>
      </c>
      <c r="T1301" t="s">
        <v>1918</v>
      </c>
      <c r="U1301" t="s">
        <v>110</v>
      </c>
      <c r="V1301" t="s">
        <v>1869</v>
      </c>
      <c r="W1301">
        <v>911.7</v>
      </c>
      <c r="X1301">
        <v>89.94</v>
      </c>
      <c r="Y1301">
        <v>2</v>
      </c>
      <c r="Z1301" t="s">
        <v>2160</v>
      </c>
      <c r="AA1301" t="s">
        <v>2440</v>
      </c>
      <c r="AF1301" s="4"/>
      <c r="AG1301" s="4"/>
      <c r="AH1301" t="s">
        <v>79</v>
      </c>
      <c r="AI1301" t="s">
        <v>241</v>
      </c>
      <c r="AJ1301" t="s">
        <v>524</v>
      </c>
      <c r="AK1301" t="s">
        <v>1087</v>
      </c>
      <c r="AL1301" t="s">
        <v>1614</v>
      </c>
      <c r="AM1301" t="s">
        <v>67</v>
      </c>
      <c r="AN1301" t="s">
        <v>1548</v>
      </c>
      <c r="AO1301" t="s">
        <v>455</v>
      </c>
      <c r="AP1301" t="s">
        <v>2340</v>
      </c>
      <c r="AQ1301" t="str">
        <f t="shared" si="21"/>
        <v>9611064429111noMale437373Google Ads4361543830911.789.94416813.95314.9915</v>
      </c>
      <c r="AR1301">
        <f>COUNTIF(AQ$2:AQ1301,AQ1301)</f>
        <v>1</v>
      </c>
    </row>
    <row r="1302" spans="1:44" x14ac:dyDescent="0.25">
      <c r="A1302">
        <v>962</v>
      </c>
      <c r="B1302">
        <v>207</v>
      </c>
      <c r="C1302" s="4">
        <v>44291</v>
      </c>
      <c r="D1302">
        <v>11</v>
      </c>
      <c r="E1302" t="s">
        <v>37</v>
      </c>
      <c r="F1302" t="s">
        <v>48</v>
      </c>
      <c r="G1302" t="s">
        <v>56</v>
      </c>
      <c r="H1302" t="s">
        <v>57</v>
      </c>
      <c r="I1302" s="4">
        <v>43682</v>
      </c>
      <c r="J1302">
        <v>2</v>
      </c>
      <c r="K1302" t="s">
        <v>60</v>
      </c>
      <c r="L1302" s="4">
        <v>43615</v>
      </c>
      <c r="M1302" s="4">
        <v>43830</v>
      </c>
      <c r="N1302">
        <v>1</v>
      </c>
      <c r="O1302" t="s">
        <v>90</v>
      </c>
      <c r="P1302" t="s">
        <v>252</v>
      </c>
      <c r="Q1302">
        <v>1</v>
      </c>
      <c r="R1302" t="s">
        <v>593</v>
      </c>
      <c r="S1302" t="s">
        <v>1149</v>
      </c>
      <c r="T1302" t="s">
        <v>1529</v>
      </c>
      <c r="U1302" t="s">
        <v>69</v>
      </c>
      <c r="V1302" t="s">
        <v>1562</v>
      </c>
      <c r="W1302">
        <v>49.99</v>
      </c>
      <c r="X1302">
        <v>9.99</v>
      </c>
      <c r="Y1302">
        <v>1</v>
      </c>
      <c r="Z1302" t="s">
        <v>410</v>
      </c>
      <c r="AA1302" t="s">
        <v>2359</v>
      </c>
      <c r="AF1302" s="4"/>
      <c r="AG1302" s="4"/>
      <c r="AH1302" t="s">
        <v>90</v>
      </c>
      <c r="AI1302" t="s">
        <v>252</v>
      </c>
      <c r="AJ1302" t="s">
        <v>593</v>
      </c>
      <c r="AK1302" t="s">
        <v>1149</v>
      </c>
      <c r="AL1302" t="s">
        <v>1529</v>
      </c>
      <c r="AM1302" t="s">
        <v>69</v>
      </c>
      <c r="AN1302" t="s">
        <v>1562</v>
      </c>
      <c r="AO1302" t="s">
        <v>410</v>
      </c>
      <c r="AP1302" t="s">
        <v>2359</v>
      </c>
      <c r="AQ1302" t="str">
        <f t="shared" si="21"/>
        <v>9622074429111noMale436822Facebook436154383049.999.99614649.9919.9920</v>
      </c>
      <c r="AR1302">
        <f>COUNTIF(AQ$2:AQ1302,AQ1302)</f>
        <v>1</v>
      </c>
    </row>
    <row r="1303" spans="1:44" x14ac:dyDescent="0.25">
      <c r="A1303">
        <v>963</v>
      </c>
      <c r="B1303">
        <v>251</v>
      </c>
      <c r="C1303" s="4">
        <v>44291</v>
      </c>
      <c r="D1303">
        <v>10</v>
      </c>
      <c r="E1303" t="s">
        <v>42</v>
      </c>
      <c r="F1303" t="s">
        <v>53</v>
      </c>
      <c r="G1303" t="s">
        <v>56</v>
      </c>
      <c r="H1303" t="s">
        <v>58</v>
      </c>
      <c r="I1303" s="4">
        <v>43704</v>
      </c>
      <c r="J1303">
        <v>2</v>
      </c>
      <c r="K1303" t="s">
        <v>60</v>
      </c>
      <c r="L1303" s="4">
        <v>43615</v>
      </c>
      <c r="M1303" s="4">
        <v>43830</v>
      </c>
      <c r="N1303">
        <v>2</v>
      </c>
      <c r="O1303" t="s">
        <v>118</v>
      </c>
      <c r="P1303" t="s">
        <v>280</v>
      </c>
      <c r="Q1303">
        <v>2</v>
      </c>
      <c r="R1303" t="s">
        <v>867</v>
      </c>
      <c r="S1303" t="s">
        <v>1404</v>
      </c>
      <c r="T1303" t="s">
        <v>1919</v>
      </c>
      <c r="U1303" t="s">
        <v>75</v>
      </c>
      <c r="V1303" t="s">
        <v>2039</v>
      </c>
      <c r="W1303">
        <v>128.35</v>
      </c>
      <c r="X1303">
        <v>64.95</v>
      </c>
      <c r="Y1303">
        <v>2</v>
      </c>
      <c r="Z1303" t="s">
        <v>2130</v>
      </c>
      <c r="AA1303" t="s">
        <v>2405</v>
      </c>
      <c r="AF1303" s="4"/>
      <c r="AG1303" s="4"/>
      <c r="AH1303" t="s">
        <v>90</v>
      </c>
      <c r="AI1303" t="s">
        <v>252</v>
      </c>
      <c r="AJ1303" t="s">
        <v>449</v>
      </c>
      <c r="AK1303" t="s">
        <v>1011</v>
      </c>
      <c r="AL1303" t="s">
        <v>1541</v>
      </c>
      <c r="AM1303" t="s">
        <v>80</v>
      </c>
      <c r="AN1303" t="s">
        <v>1562</v>
      </c>
      <c r="AO1303" t="s">
        <v>410</v>
      </c>
      <c r="AP1303" t="s">
        <v>2359</v>
      </c>
      <c r="AQ1303" t="str">
        <f t="shared" si="21"/>
        <v>9632514429110noFemale437042Facebook4361543830128.3564.95614743.1929.9920</v>
      </c>
      <c r="AR1303">
        <f>COUNTIF(AQ$2:AQ1303,AQ1303)</f>
        <v>1</v>
      </c>
    </row>
    <row r="1304" spans="1:44" x14ac:dyDescent="0.25">
      <c r="A1304">
        <v>963</v>
      </c>
      <c r="B1304">
        <v>251</v>
      </c>
      <c r="C1304" s="4">
        <v>44291</v>
      </c>
      <c r="D1304">
        <v>10</v>
      </c>
      <c r="E1304" t="s">
        <v>42</v>
      </c>
      <c r="F1304" t="s">
        <v>53</v>
      </c>
      <c r="G1304" t="s">
        <v>56</v>
      </c>
      <c r="H1304" t="s">
        <v>58</v>
      </c>
      <c r="I1304" s="4">
        <v>43704</v>
      </c>
      <c r="J1304">
        <v>2</v>
      </c>
      <c r="K1304" t="s">
        <v>60</v>
      </c>
      <c r="L1304" s="4">
        <v>43615</v>
      </c>
      <c r="M1304" s="4">
        <v>43830</v>
      </c>
      <c r="N1304">
        <v>2</v>
      </c>
      <c r="O1304" t="s">
        <v>118</v>
      </c>
      <c r="P1304" t="s">
        <v>280</v>
      </c>
      <c r="Q1304">
        <v>2</v>
      </c>
      <c r="R1304" t="s">
        <v>867</v>
      </c>
      <c r="S1304" t="s">
        <v>1404</v>
      </c>
      <c r="T1304" t="s">
        <v>1919</v>
      </c>
      <c r="U1304" t="s">
        <v>75</v>
      </c>
      <c r="V1304" t="s">
        <v>2039</v>
      </c>
      <c r="W1304">
        <v>128.35</v>
      </c>
      <c r="X1304">
        <v>64.95</v>
      </c>
      <c r="Y1304">
        <v>2</v>
      </c>
      <c r="Z1304" t="s">
        <v>2130</v>
      </c>
      <c r="AA1304" t="s">
        <v>2405</v>
      </c>
      <c r="AF1304" s="4"/>
      <c r="AG1304" s="4"/>
      <c r="AH1304" t="s">
        <v>79</v>
      </c>
      <c r="AI1304" t="s">
        <v>241</v>
      </c>
      <c r="AJ1304" t="s">
        <v>694</v>
      </c>
      <c r="AK1304" t="s">
        <v>1087</v>
      </c>
      <c r="AL1304" t="s">
        <v>1652</v>
      </c>
      <c r="AM1304" t="s">
        <v>67</v>
      </c>
      <c r="AN1304" t="s">
        <v>1548</v>
      </c>
      <c r="AO1304" t="s">
        <v>86</v>
      </c>
      <c r="AP1304" t="s">
        <v>2350</v>
      </c>
      <c r="AQ1304" t="str">
        <f t="shared" si="21"/>
        <v>9632514429110noFemale437042Facebook4361543830128.3564.95416613.99314.997</v>
      </c>
      <c r="AR1304">
        <f>COUNTIF(AQ$2:AQ1304,AQ1304)</f>
        <v>1</v>
      </c>
    </row>
    <row r="1305" spans="1:44" x14ac:dyDescent="0.25">
      <c r="A1305">
        <v>964</v>
      </c>
      <c r="B1305">
        <v>101</v>
      </c>
      <c r="C1305" s="4">
        <v>44293</v>
      </c>
      <c r="D1305">
        <v>9</v>
      </c>
      <c r="E1305" t="s">
        <v>41</v>
      </c>
      <c r="F1305" t="s">
        <v>52</v>
      </c>
      <c r="G1305" t="s">
        <v>55</v>
      </c>
      <c r="H1305" t="s">
        <v>57</v>
      </c>
      <c r="I1305" s="4">
        <v>43677</v>
      </c>
      <c r="J1305">
        <v>3</v>
      </c>
      <c r="K1305" t="s">
        <v>59</v>
      </c>
      <c r="L1305" s="4">
        <v>43615</v>
      </c>
      <c r="M1305" s="4">
        <v>43830</v>
      </c>
      <c r="N1305">
        <v>1</v>
      </c>
      <c r="O1305" t="s">
        <v>90</v>
      </c>
      <c r="P1305" t="s">
        <v>252</v>
      </c>
      <c r="Q1305">
        <v>1</v>
      </c>
      <c r="R1305" t="s">
        <v>90</v>
      </c>
      <c r="S1305" t="s">
        <v>1040</v>
      </c>
      <c r="T1305" t="s">
        <v>1598</v>
      </c>
      <c r="U1305" t="s">
        <v>67</v>
      </c>
      <c r="V1305" t="s">
        <v>1562</v>
      </c>
      <c r="W1305">
        <v>659.97</v>
      </c>
      <c r="X1305">
        <v>29.97</v>
      </c>
      <c r="Y1305">
        <v>1</v>
      </c>
      <c r="Z1305" t="s">
        <v>410</v>
      </c>
      <c r="AA1305" t="s">
        <v>2359</v>
      </c>
      <c r="AF1305" s="4"/>
      <c r="AG1305" s="4"/>
      <c r="AH1305" t="s">
        <v>90</v>
      </c>
      <c r="AI1305" t="s">
        <v>252</v>
      </c>
      <c r="AJ1305" t="s">
        <v>90</v>
      </c>
      <c r="AK1305" t="s">
        <v>1040</v>
      </c>
      <c r="AL1305" t="s">
        <v>1598</v>
      </c>
      <c r="AM1305" t="s">
        <v>67</v>
      </c>
      <c r="AN1305" t="s">
        <v>1562</v>
      </c>
      <c r="AO1305" t="s">
        <v>410</v>
      </c>
      <c r="AP1305" t="s">
        <v>2359</v>
      </c>
      <c r="AQ1305" t="str">
        <f t="shared" si="21"/>
        <v>964101442939yesMale436773Google Ads4361543830659.9729.9766219.9939.9920</v>
      </c>
      <c r="AR1305">
        <f>COUNTIF(AQ$2:AQ1305,AQ1305)</f>
        <v>1</v>
      </c>
    </row>
    <row r="1306" spans="1:44" x14ac:dyDescent="0.25">
      <c r="A1306">
        <v>965</v>
      </c>
      <c r="B1306">
        <v>428</v>
      </c>
      <c r="C1306" s="4">
        <v>44293</v>
      </c>
      <c r="D1306">
        <v>9</v>
      </c>
      <c r="E1306" t="s">
        <v>41</v>
      </c>
      <c r="F1306" t="s">
        <v>52</v>
      </c>
      <c r="G1306" t="s">
        <v>56</v>
      </c>
      <c r="H1306" t="s">
        <v>58</v>
      </c>
      <c r="I1306" s="4">
        <v>43587</v>
      </c>
      <c r="J1306">
        <v>2</v>
      </c>
      <c r="L1306" s="4"/>
      <c r="M1306" s="4"/>
      <c r="N1306">
        <v>1</v>
      </c>
      <c r="O1306" t="s">
        <v>79</v>
      </c>
      <c r="P1306" t="s">
        <v>241</v>
      </c>
      <c r="Q1306">
        <v>1</v>
      </c>
      <c r="R1306" t="s">
        <v>403</v>
      </c>
      <c r="S1306" t="s">
        <v>965</v>
      </c>
      <c r="T1306" t="s">
        <v>422</v>
      </c>
      <c r="U1306" t="s">
        <v>67</v>
      </c>
      <c r="V1306" t="s">
        <v>1548</v>
      </c>
      <c r="W1306">
        <v>360</v>
      </c>
      <c r="X1306">
        <v>44.97</v>
      </c>
      <c r="Y1306">
        <v>1</v>
      </c>
      <c r="Z1306" t="s">
        <v>455</v>
      </c>
      <c r="AA1306" t="s">
        <v>2340</v>
      </c>
      <c r="AF1306" s="4"/>
      <c r="AG1306" s="4"/>
      <c r="AH1306" t="s">
        <v>79</v>
      </c>
      <c r="AI1306" t="s">
        <v>241</v>
      </c>
      <c r="AJ1306" t="s">
        <v>403</v>
      </c>
      <c r="AK1306" t="s">
        <v>965</v>
      </c>
      <c r="AL1306" t="s">
        <v>422</v>
      </c>
      <c r="AM1306" t="s">
        <v>67</v>
      </c>
      <c r="AN1306" t="s">
        <v>1548</v>
      </c>
      <c r="AO1306" t="s">
        <v>455</v>
      </c>
      <c r="AP1306" t="s">
        <v>2340</v>
      </c>
      <c r="AQ1306" t="str">
        <f t="shared" si="21"/>
        <v>965428442939noFemale43587236044.97438120314.9915</v>
      </c>
      <c r="AR1306">
        <f>COUNTIF(AQ$2:AQ1306,AQ1306)</f>
        <v>1</v>
      </c>
    </row>
    <row r="1307" spans="1:44" x14ac:dyDescent="0.25">
      <c r="A1307">
        <v>966</v>
      </c>
      <c r="B1307">
        <v>227</v>
      </c>
      <c r="C1307" s="4">
        <v>44294</v>
      </c>
      <c r="D1307">
        <v>10</v>
      </c>
      <c r="E1307" t="s">
        <v>42</v>
      </c>
      <c r="F1307" t="s">
        <v>53</v>
      </c>
      <c r="G1307" t="s">
        <v>56</v>
      </c>
      <c r="H1307" t="s">
        <v>57</v>
      </c>
      <c r="I1307" s="4">
        <v>43613</v>
      </c>
      <c r="J1307">
        <v>2</v>
      </c>
      <c r="L1307" s="4"/>
      <c r="M1307" s="4"/>
      <c r="N1307">
        <v>2</v>
      </c>
      <c r="O1307" t="s">
        <v>151</v>
      </c>
      <c r="P1307" t="s">
        <v>313</v>
      </c>
      <c r="Q1307">
        <v>2</v>
      </c>
      <c r="R1307" t="s">
        <v>868</v>
      </c>
      <c r="S1307" t="s">
        <v>1405</v>
      </c>
      <c r="T1307" t="s">
        <v>1920</v>
      </c>
      <c r="U1307" t="s">
        <v>180</v>
      </c>
      <c r="V1307" t="s">
        <v>1869</v>
      </c>
      <c r="W1307">
        <v>145.49</v>
      </c>
      <c r="X1307">
        <v>44.97</v>
      </c>
      <c r="Y1307">
        <v>2</v>
      </c>
      <c r="Z1307" t="s">
        <v>2237</v>
      </c>
      <c r="AA1307" t="s">
        <v>2530</v>
      </c>
      <c r="AF1307" s="4"/>
      <c r="AG1307" s="4"/>
      <c r="AH1307" t="s">
        <v>80</v>
      </c>
      <c r="AI1307" t="s">
        <v>242</v>
      </c>
      <c r="AJ1307" t="s">
        <v>453</v>
      </c>
      <c r="AK1307" t="s">
        <v>1016</v>
      </c>
      <c r="AL1307" t="s">
        <v>1546</v>
      </c>
      <c r="AM1307" t="s">
        <v>80</v>
      </c>
      <c r="AN1307" t="s">
        <v>1548</v>
      </c>
      <c r="AO1307" t="s">
        <v>67</v>
      </c>
      <c r="AP1307" t="s">
        <v>2373</v>
      </c>
      <c r="AQ1307" t="str">
        <f t="shared" si="21"/>
        <v>9662274429410noMale436132145.4944.9722658.75214.993</v>
      </c>
      <c r="AR1307">
        <f>COUNTIF(AQ$2:AQ1307,AQ1307)</f>
        <v>1</v>
      </c>
    </row>
    <row r="1308" spans="1:44" x14ac:dyDescent="0.25">
      <c r="A1308">
        <v>966</v>
      </c>
      <c r="B1308">
        <v>227</v>
      </c>
      <c r="C1308" s="4">
        <v>44294</v>
      </c>
      <c r="D1308">
        <v>10</v>
      </c>
      <c r="E1308" t="s">
        <v>42</v>
      </c>
      <c r="F1308" t="s">
        <v>53</v>
      </c>
      <c r="G1308" t="s">
        <v>56</v>
      </c>
      <c r="H1308" t="s">
        <v>57</v>
      </c>
      <c r="I1308" s="4">
        <v>43613</v>
      </c>
      <c r="J1308">
        <v>2</v>
      </c>
      <c r="L1308" s="4"/>
      <c r="M1308" s="4"/>
      <c r="N1308">
        <v>2</v>
      </c>
      <c r="O1308" t="s">
        <v>151</v>
      </c>
      <c r="P1308" t="s">
        <v>313</v>
      </c>
      <c r="Q1308">
        <v>2</v>
      </c>
      <c r="R1308" t="s">
        <v>868</v>
      </c>
      <c r="S1308" t="s">
        <v>1405</v>
      </c>
      <c r="T1308" t="s">
        <v>1920</v>
      </c>
      <c r="U1308" t="s">
        <v>180</v>
      </c>
      <c r="V1308" t="s">
        <v>1869</v>
      </c>
      <c r="W1308">
        <v>145.49</v>
      </c>
      <c r="X1308">
        <v>44.97</v>
      </c>
      <c r="Y1308">
        <v>2</v>
      </c>
      <c r="Z1308" t="s">
        <v>2237</v>
      </c>
      <c r="AA1308" t="s">
        <v>2530</v>
      </c>
      <c r="AF1308" s="4"/>
      <c r="AG1308" s="4"/>
      <c r="AH1308" t="s">
        <v>84</v>
      </c>
      <c r="AI1308" t="s">
        <v>246</v>
      </c>
      <c r="AJ1308" t="s">
        <v>549</v>
      </c>
      <c r="AK1308" t="s">
        <v>1110</v>
      </c>
      <c r="AL1308" t="s">
        <v>1635</v>
      </c>
      <c r="AM1308" t="s">
        <v>69</v>
      </c>
      <c r="AN1308" t="s">
        <v>1548</v>
      </c>
      <c r="AO1308" t="s">
        <v>410</v>
      </c>
      <c r="AP1308" t="s">
        <v>2359</v>
      </c>
      <c r="AQ1308" t="str">
        <f t="shared" si="21"/>
        <v>9662274429410noMale436132145.4944.9792227.99114.9920</v>
      </c>
      <c r="AR1308">
        <f>COUNTIF(AQ$2:AQ1308,AQ1308)</f>
        <v>1</v>
      </c>
    </row>
    <row r="1309" spans="1:44" x14ac:dyDescent="0.25">
      <c r="A1309">
        <v>967</v>
      </c>
      <c r="B1309">
        <v>292</v>
      </c>
      <c r="C1309" s="4">
        <v>44294</v>
      </c>
      <c r="D1309">
        <v>11</v>
      </c>
      <c r="E1309" t="s">
        <v>37</v>
      </c>
      <c r="F1309" t="s">
        <v>48</v>
      </c>
      <c r="G1309" t="s">
        <v>56</v>
      </c>
      <c r="H1309" t="s">
        <v>58</v>
      </c>
      <c r="I1309" s="4">
        <v>43637</v>
      </c>
      <c r="J1309">
        <v>3</v>
      </c>
      <c r="K1309" t="s">
        <v>59</v>
      </c>
      <c r="L1309" s="4">
        <v>43615</v>
      </c>
      <c r="M1309" s="4">
        <v>43830</v>
      </c>
      <c r="N1309">
        <v>1</v>
      </c>
      <c r="O1309" t="s">
        <v>65</v>
      </c>
      <c r="P1309" t="s">
        <v>227</v>
      </c>
      <c r="Q1309">
        <v>1</v>
      </c>
      <c r="R1309" t="s">
        <v>429</v>
      </c>
      <c r="S1309" t="s">
        <v>992</v>
      </c>
      <c r="T1309" t="s">
        <v>1510</v>
      </c>
      <c r="U1309" t="s">
        <v>67</v>
      </c>
      <c r="V1309" t="s">
        <v>1517</v>
      </c>
      <c r="W1309">
        <v>599.97</v>
      </c>
      <c r="X1309">
        <v>59.97</v>
      </c>
      <c r="Y1309">
        <v>1</v>
      </c>
      <c r="Z1309" t="s">
        <v>431</v>
      </c>
      <c r="AA1309" t="s">
        <v>2326</v>
      </c>
      <c r="AF1309" s="4"/>
      <c r="AG1309" s="4"/>
      <c r="AH1309" t="s">
        <v>65</v>
      </c>
      <c r="AI1309" t="s">
        <v>227</v>
      </c>
      <c r="AJ1309" t="s">
        <v>429</v>
      </c>
      <c r="AK1309" t="s">
        <v>992</v>
      </c>
      <c r="AL1309" t="s">
        <v>1510</v>
      </c>
      <c r="AM1309" t="s">
        <v>67</v>
      </c>
      <c r="AN1309" t="s">
        <v>1517</v>
      </c>
      <c r="AO1309" t="s">
        <v>431</v>
      </c>
      <c r="AP1309" t="s">
        <v>2326</v>
      </c>
      <c r="AQ1309" t="str">
        <f t="shared" si="21"/>
        <v>9672924429411noFemale436373Google Ads4361543830599.9759.971040199.99319.9924</v>
      </c>
      <c r="AR1309">
        <f>COUNTIF(AQ$2:AQ1309,AQ1309)</f>
        <v>1</v>
      </c>
    </row>
    <row r="1310" spans="1:44" x14ac:dyDescent="0.25">
      <c r="A1310">
        <v>968</v>
      </c>
      <c r="B1310">
        <v>239</v>
      </c>
      <c r="C1310" s="4">
        <v>44295</v>
      </c>
      <c r="D1310">
        <v>11</v>
      </c>
      <c r="E1310" t="s">
        <v>37</v>
      </c>
      <c r="F1310" t="s">
        <v>48</v>
      </c>
      <c r="G1310" t="s">
        <v>56</v>
      </c>
      <c r="H1310" t="s">
        <v>58</v>
      </c>
      <c r="I1310" s="4">
        <v>44091</v>
      </c>
      <c r="J1310">
        <v>10</v>
      </c>
      <c r="K1310" t="s">
        <v>61</v>
      </c>
      <c r="L1310" s="4">
        <v>44055</v>
      </c>
      <c r="M1310" s="4">
        <v>44196</v>
      </c>
      <c r="N1310">
        <v>2</v>
      </c>
      <c r="O1310" t="s">
        <v>89</v>
      </c>
      <c r="P1310" t="s">
        <v>251</v>
      </c>
      <c r="Q1310">
        <v>2</v>
      </c>
      <c r="R1310" t="s">
        <v>869</v>
      </c>
      <c r="S1310" t="s">
        <v>1406</v>
      </c>
      <c r="T1310" t="s">
        <v>1921</v>
      </c>
      <c r="U1310" t="s">
        <v>88</v>
      </c>
      <c r="V1310" t="s">
        <v>2039</v>
      </c>
      <c r="W1310">
        <v>79.88</v>
      </c>
      <c r="X1310">
        <v>49.96</v>
      </c>
      <c r="Y1310">
        <v>2</v>
      </c>
      <c r="Z1310" t="s">
        <v>2288</v>
      </c>
      <c r="AA1310" t="s">
        <v>2590</v>
      </c>
      <c r="AB1310">
        <v>5</v>
      </c>
      <c r="AC1310" t="s">
        <v>2633</v>
      </c>
      <c r="AD1310">
        <v>1352</v>
      </c>
      <c r="AE1310" t="s">
        <v>2639</v>
      </c>
      <c r="AF1310" s="4">
        <v>44235</v>
      </c>
      <c r="AG1310" s="4">
        <v>44299</v>
      </c>
      <c r="AH1310" t="s">
        <v>90</v>
      </c>
      <c r="AI1310" t="s">
        <v>252</v>
      </c>
      <c r="AJ1310" t="s">
        <v>575</v>
      </c>
      <c r="AK1310" t="s">
        <v>1133</v>
      </c>
      <c r="AL1310" t="s">
        <v>1562</v>
      </c>
      <c r="AM1310" t="s">
        <v>80</v>
      </c>
      <c r="AN1310" t="s">
        <v>1562</v>
      </c>
      <c r="AO1310" t="s">
        <v>645</v>
      </c>
      <c r="AP1310" t="s">
        <v>2347</v>
      </c>
      <c r="AQ1310" t="str">
        <f t="shared" si="21"/>
        <v>9682394429511noFemale4409110YouTube440554419679.8849.965control1352Use a relaxing music in the background442354429961499.9929.9913</v>
      </c>
      <c r="AR1310">
        <f>COUNTIF(AQ$2:AQ1310,AQ1310)</f>
        <v>1</v>
      </c>
    </row>
    <row r="1311" spans="1:44" x14ac:dyDescent="0.25">
      <c r="A1311">
        <v>968</v>
      </c>
      <c r="B1311">
        <v>239</v>
      </c>
      <c r="C1311" s="4">
        <v>44295</v>
      </c>
      <c r="D1311">
        <v>11</v>
      </c>
      <c r="E1311" t="s">
        <v>37</v>
      </c>
      <c r="F1311" t="s">
        <v>48</v>
      </c>
      <c r="G1311" t="s">
        <v>56</v>
      </c>
      <c r="H1311" t="s">
        <v>58</v>
      </c>
      <c r="I1311" s="4">
        <v>44091</v>
      </c>
      <c r="J1311">
        <v>10</v>
      </c>
      <c r="K1311" t="s">
        <v>61</v>
      </c>
      <c r="L1311" s="4">
        <v>44055</v>
      </c>
      <c r="M1311" s="4">
        <v>44196</v>
      </c>
      <c r="N1311">
        <v>2</v>
      </c>
      <c r="O1311" t="s">
        <v>89</v>
      </c>
      <c r="P1311" t="s">
        <v>251</v>
      </c>
      <c r="Q1311">
        <v>2</v>
      </c>
      <c r="R1311" t="s">
        <v>869</v>
      </c>
      <c r="S1311" t="s">
        <v>1406</v>
      </c>
      <c r="T1311" t="s">
        <v>1921</v>
      </c>
      <c r="U1311" t="s">
        <v>88</v>
      </c>
      <c r="V1311" t="s">
        <v>2039</v>
      </c>
      <c r="W1311">
        <v>79.88</v>
      </c>
      <c r="X1311">
        <v>49.96</v>
      </c>
      <c r="Y1311">
        <v>2</v>
      </c>
      <c r="Z1311" t="s">
        <v>2288</v>
      </c>
      <c r="AA1311" t="s">
        <v>2590</v>
      </c>
      <c r="AB1311">
        <v>5</v>
      </c>
      <c r="AC1311" t="s">
        <v>2633</v>
      </c>
      <c r="AD1311">
        <v>1352</v>
      </c>
      <c r="AE1311" t="s">
        <v>2639</v>
      </c>
      <c r="AF1311" s="4">
        <v>44235</v>
      </c>
      <c r="AG1311" s="4">
        <v>44299</v>
      </c>
      <c r="AH1311" t="s">
        <v>67</v>
      </c>
      <c r="AI1311" t="s">
        <v>229</v>
      </c>
      <c r="AJ1311" t="s">
        <v>476</v>
      </c>
      <c r="AK1311" t="s">
        <v>1031</v>
      </c>
      <c r="AL1311" t="s">
        <v>1487</v>
      </c>
      <c r="AM1311" t="s">
        <v>80</v>
      </c>
      <c r="AN1311" t="s">
        <v>1548</v>
      </c>
      <c r="AO1311" t="s">
        <v>872</v>
      </c>
      <c r="AP1311" t="s">
        <v>2388</v>
      </c>
      <c r="AQ1311" t="str">
        <f t="shared" si="21"/>
        <v>9682394429511noFemale4409110YouTube440554419679.8849.965control1352Use a relaxing music in the background442354429939529.95214.9919</v>
      </c>
      <c r="AR1311">
        <f>COUNTIF(AQ$2:AQ1311,AQ1311)</f>
        <v>1</v>
      </c>
    </row>
    <row r="1312" spans="1:44" x14ac:dyDescent="0.25">
      <c r="A1312">
        <v>969</v>
      </c>
      <c r="B1312">
        <v>446</v>
      </c>
      <c r="C1312" s="4">
        <v>44295</v>
      </c>
      <c r="D1312">
        <v>7</v>
      </c>
      <c r="E1312" t="s">
        <v>35</v>
      </c>
      <c r="F1312" t="s">
        <v>46</v>
      </c>
      <c r="G1312" t="s">
        <v>55</v>
      </c>
      <c r="H1312" t="s">
        <v>57</v>
      </c>
      <c r="I1312" s="4">
        <v>44051</v>
      </c>
      <c r="J1312">
        <v>9</v>
      </c>
      <c r="K1312" t="s">
        <v>59</v>
      </c>
      <c r="L1312" s="4">
        <v>43952</v>
      </c>
      <c r="M1312" s="4">
        <v>44075</v>
      </c>
      <c r="N1312">
        <v>2</v>
      </c>
      <c r="O1312" t="s">
        <v>92</v>
      </c>
      <c r="P1312" t="s">
        <v>254</v>
      </c>
      <c r="Q1312">
        <v>2</v>
      </c>
      <c r="R1312" t="s">
        <v>870</v>
      </c>
      <c r="S1312" t="s">
        <v>1407</v>
      </c>
      <c r="T1312" t="s">
        <v>1922</v>
      </c>
      <c r="U1312" t="s">
        <v>88</v>
      </c>
      <c r="V1312" t="s">
        <v>2040</v>
      </c>
      <c r="W1312">
        <v>281.95999999999998</v>
      </c>
      <c r="X1312">
        <v>69.959999999999994</v>
      </c>
      <c r="Y1312">
        <v>2</v>
      </c>
      <c r="Z1312" t="s">
        <v>2215</v>
      </c>
      <c r="AA1312" t="s">
        <v>2504</v>
      </c>
      <c r="AB1312">
        <v>5</v>
      </c>
      <c r="AC1312" t="s">
        <v>2633</v>
      </c>
      <c r="AD1312">
        <v>1541</v>
      </c>
      <c r="AE1312" t="s">
        <v>2639</v>
      </c>
      <c r="AF1312" s="4">
        <v>44235</v>
      </c>
      <c r="AG1312" s="4">
        <v>44299</v>
      </c>
      <c r="AH1312" t="s">
        <v>69</v>
      </c>
      <c r="AI1312" t="s">
        <v>231</v>
      </c>
      <c r="AJ1312" t="s">
        <v>878</v>
      </c>
      <c r="AK1312" t="s">
        <v>1415</v>
      </c>
      <c r="AL1312" t="s">
        <v>1930</v>
      </c>
      <c r="AM1312" t="s">
        <v>80</v>
      </c>
      <c r="AN1312" t="s">
        <v>1577</v>
      </c>
      <c r="AO1312" t="s">
        <v>69</v>
      </c>
      <c r="AP1312" t="s">
        <v>2360</v>
      </c>
      <c r="AQ1312" t="str">
        <f t="shared" si="21"/>
        <v>969446442957yesMale440519Google Ads4395244075281.9669.965control1541Use a relaxing music in the background4423544299112145.99224.991</v>
      </c>
      <c r="AR1312">
        <f>COUNTIF(AQ$2:AQ1312,AQ1312)</f>
        <v>1</v>
      </c>
    </row>
    <row r="1313" spans="1:44" x14ac:dyDescent="0.25">
      <c r="A1313">
        <v>969</v>
      </c>
      <c r="B1313">
        <v>446</v>
      </c>
      <c r="C1313" s="4">
        <v>44295</v>
      </c>
      <c r="D1313">
        <v>7</v>
      </c>
      <c r="E1313" t="s">
        <v>35</v>
      </c>
      <c r="F1313" t="s">
        <v>46</v>
      </c>
      <c r="G1313" t="s">
        <v>55</v>
      </c>
      <c r="H1313" t="s">
        <v>57</v>
      </c>
      <c r="I1313" s="4">
        <v>44051</v>
      </c>
      <c r="J1313">
        <v>9</v>
      </c>
      <c r="K1313" t="s">
        <v>59</v>
      </c>
      <c r="L1313" s="4">
        <v>43952</v>
      </c>
      <c r="M1313" s="4">
        <v>44075</v>
      </c>
      <c r="N1313">
        <v>2</v>
      </c>
      <c r="O1313" t="s">
        <v>92</v>
      </c>
      <c r="P1313" t="s">
        <v>254</v>
      </c>
      <c r="Q1313">
        <v>2</v>
      </c>
      <c r="R1313" t="s">
        <v>870</v>
      </c>
      <c r="S1313" t="s">
        <v>1407</v>
      </c>
      <c r="T1313" t="s">
        <v>1922</v>
      </c>
      <c r="U1313" t="s">
        <v>88</v>
      </c>
      <c r="V1313" t="s">
        <v>2040</v>
      </c>
      <c r="W1313">
        <v>281.95999999999998</v>
      </c>
      <c r="X1313">
        <v>69.959999999999994</v>
      </c>
      <c r="Y1313">
        <v>2</v>
      </c>
      <c r="Z1313" t="s">
        <v>2215</v>
      </c>
      <c r="AA1313" t="s">
        <v>2504</v>
      </c>
      <c r="AB1313">
        <v>5</v>
      </c>
      <c r="AC1313" t="s">
        <v>2633</v>
      </c>
      <c r="AD1313">
        <v>1541</v>
      </c>
      <c r="AE1313" t="s">
        <v>2639</v>
      </c>
      <c r="AF1313" s="4">
        <v>44235</v>
      </c>
      <c r="AG1313" s="4">
        <v>44299</v>
      </c>
      <c r="AH1313" t="s">
        <v>90</v>
      </c>
      <c r="AI1313" t="s">
        <v>252</v>
      </c>
      <c r="AJ1313" t="s">
        <v>69</v>
      </c>
      <c r="AK1313" t="s">
        <v>1015</v>
      </c>
      <c r="AL1313" t="s">
        <v>1545</v>
      </c>
      <c r="AM1313" t="s">
        <v>80</v>
      </c>
      <c r="AN1313" t="s">
        <v>1562</v>
      </c>
      <c r="AO1313" t="s">
        <v>645</v>
      </c>
      <c r="AP1313" t="s">
        <v>2347</v>
      </c>
      <c r="AQ1313" t="str">
        <f t="shared" si="21"/>
        <v>969446442957yesMale440519Google Ads4395244075281.9669.965control1541Use a relaxing music in the background44235442996194.9929.9913</v>
      </c>
      <c r="AR1313">
        <f>COUNTIF(AQ$2:AQ1313,AQ1313)</f>
        <v>1</v>
      </c>
    </row>
    <row r="1314" spans="1:44" x14ac:dyDescent="0.25">
      <c r="A1314">
        <v>970</v>
      </c>
      <c r="B1314">
        <v>325</v>
      </c>
      <c r="C1314" s="4">
        <v>44296</v>
      </c>
      <c r="D1314">
        <v>3</v>
      </c>
      <c r="E1314" t="s">
        <v>34</v>
      </c>
      <c r="F1314" t="s">
        <v>45</v>
      </c>
      <c r="G1314" t="s">
        <v>55</v>
      </c>
      <c r="H1314" t="s">
        <v>58</v>
      </c>
      <c r="I1314" s="4">
        <v>43491</v>
      </c>
      <c r="J1314">
        <v>1</v>
      </c>
      <c r="L1314" s="4"/>
      <c r="M1314" s="4"/>
      <c r="N1314">
        <v>1</v>
      </c>
      <c r="O1314" t="s">
        <v>78</v>
      </c>
      <c r="P1314" t="s">
        <v>240</v>
      </c>
      <c r="Q1314">
        <v>1</v>
      </c>
      <c r="R1314" t="s">
        <v>871</v>
      </c>
      <c r="S1314" t="s">
        <v>1408</v>
      </c>
      <c r="T1314" t="s">
        <v>1923</v>
      </c>
      <c r="U1314" t="s">
        <v>80</v>
      </c>
      <c r="V1314" t="s">
        <v>1548</v>
      </c>
      <c r="W1314">
        <v>11.98</v>
      </c>
      <c r="X1314">
        <v>29.98</v>
      </c>
      <c r="Y1314">
        <v>1</v>
      </c>
      <c r="Z1314" t="s">
        <v>393</v>
      </c>
      <c r="AA1314" t="s">
        <v>2345</v>
      </c>
      <c r="AF1314" s="4"/>
      <c r="AG1314" s="4"/>
      <c r="AH1314" t="s">
        <v>78</v>
      </c>
      <c r="AI1314" t="s">
        <v>240</v>
      </c>
      <c r="AJ1314" t="s">
        <v>871</v>
      </c>
      <c r="AK1314" t="s">
        <v>1408</v>
      </c>
      <c r="AL1314" t="s">
        <v>1923</v>
      </c>
      <c r="AM1314" t="s">
        <v>80</v>
      </c>
      <c r="AN1314" t="s">
        <v>1548</v>
      </c>
      <c r="AO1314" t="s">
        <v>393</v>
      </c>
      <c r="AP1314" t="s">
        <v>2345</v>
      </c>
      <c r="AQ1314" t="str">
        <f t="shared" si="21"/>
        <v>970325442963yesFemale43491111.9829.9881285.99214.9918</v>
      </c>
      <c r="AR1314">
        <f>COUNTIF(AQ$2:AQ1314,AQ1314)</f>
        <v>1</v>
      </c>
    </row>
    <row r="1315" spans="1:44" x14ac:dyDescent="0.25">
      <c r="A1315">
        <v>971</v>
      </c>
      <c r="B1315">
        <v>52</v>
      </c>
      <c r="C1315" s="4">
        <v>44297</v>
      </c>
      <c r="D1315">
        <v>11</v>
      </c>
      <c r="E1315" t="s">
        <v>37</v>
      </c>
      <c r="F1315" t="s">
        <v>48</v>
      </c>
      <c r="G1315" t="s">
        <v>55</v>
      </c>
      <c r="H1315" t="s">
        <v>57</v>
      </c>
      <c r="I1315" s="4">
        <v>43864</v>
      </c>
      <c r="J1315">
        <v>5</v>
      </c>
      <c r="K1315" t="s">
        <v>60</v>
      </c>
      <c r="L1315" s="4">
        <v>43831</v>
      </c>
      <c r="M1315" s="4">
        <v>43921</v>
      </c>
      <c r="N1315">
        <v>1</v>
      </c>
      <c r="O1315" t="s">
        <v>86</v>
      </c>
      <c r="P1315" t="s">
        <v>248</v>
      </c>
      <c r="Q1315">
        <v>1</v>
      </c>
      <c r="R1315" t="s">
        <v>872</v>
      </c>
      <c r="S1315" t="s">
        <v>1409</v>
      </c>
      <c r="T1315" t="s">
        <v>1924</v>
      </c>
      <c r="U1315" t="s">
        <v>67</v>
      </c>
      <c r="V1315" t="s">
        <v>1577</v>
      </c>
      <c r="W1315">
        <v>113.97</v>
      </c>
      <c r="X1315">
        <v>74.97</v>
      </c>
      <c r="Y1315">
        <v>1</v>
      </c>
      <c r="Z1315" t="s">
        <v>530</v>
      </c>
      <c r="AA1315" t="s">
        <v>2367</v>
      </c>
      <c r="AF1315" s="4"/>
      <c r="AG1315" s="4"/>
      <c r="AH1315" t="s">
        <v>86</v>
      </c>
      <c r="AI1315" t="s">
        <v>248</v>
      </c>
      <c r="AJ1315" t="s">
        <v>872</v>
      </c>
      <c r="AK1315" t="s">
        <v>1409</v>
      </c>
      <c r="AL1315" t="s">
        <v>1924</v>
      </c>
      <c r="AM1315" t="s">
        <v>67</v>
      </c>
      <c r="AN1315" t="s">
        <v>1577</v>
      </c>
      <c r="AO1315" t="s">
        <v>530</v>
      </c>
      <c r="AP1315" t="s">
        <v>2367</v>
      </c>
      <c r="AQ1315" t="str">
        <f t="shared" si="21"/>
        <v>971524429711yesMale438645Facebook4383143921113.9774.9771937.99324.9916</v>
      </c>
      <c r="AR1315">
        <f>COUNTIF(AQ$2:AQ1315,AQ1315)</f>
        <v>1</v>
      </c>
    </row>
    <row r="1316" spans="1:44" x14ac:dyDescent="0.25">
      <c r="A1316">
        <v>972</v>
      </c>
      <c r="B1316">
        <v>137</v>
      </c>
      <c r="C1316" s="4">
        <v>44298</v>
      </c>
      <c r="D1316">
        <v>2</v>
      </c>
      <c r="E1316" t="s">
        <v>38</v>
      </c>
      <c r="F1316" t="s">
        <v>49</v>
      </c>
      <c r="G1316" t="s">
        <v>55</v>
      </c>
      <c r="H1316" t="s">
        <v>57</v>
      </c>
      <c r="I1316" s="4">
        <v>43849</v>
      </c>
      <c r="J1316">
        <v>4</v>
      </c>
      <c r="K1316" t="s">
        <v>61</v>
      </c>
      <c r="L1316" s="4">
        <v>43831</v>
      </c>
      <c r="M1316" s="4">
        <v>43861</v>
      </c>
      <c r="N1316">
        <v>1</v>
      </c>
      <c r="O1316" t="s">
        <v>90</v>
      </c>
      <c r="P1316" t="s">
        <v>252</v>
      </c>
      <c r="Q1316">
        <v>1</v>
      </c>
      <c r="R1316" t="s">
        <v>70</v>
      </c>
      <c r="S1316" t="s">
        <v>1040</v>
      </c>
      <c r="T1316" t="s">
        <v>1568</v>
      </c>
      <c r="U1316" t="s">
        <v>67</v>
      </c>
      <c r="V1316" t="s">
        <v>1562</v>
      </c>
      <c r="W1316">
        <v>596.97</v>
      </c>
      <c r="X1316">
        <v>29.97</v>
      </c>
      <c r="Y1316">
        <v>1</v>
      </c>
      <c r="Z1316" t="s">
        <v>645</v>
      </c>
      <c r="AA1316" t="s">
        <v>2347</v>
      </c>
      <c r="AF1316" s="4"/>
      <c r="AG1316" s="4"/>
      <c r="AH1316" t="s">
        <v>90</v>
      </c>
      <c r="AI1316" t="s">
        <v>252</v>
      </c>
      <c r="AJ1316" t="s">
        <v>70</v>
      </c>
      <c r="AK1316" t="s">
        <v>1040</v>
      </c>
      <c r="AL1316" t="s">
        <v>1568</v>
      </c>
      <c r="AM1316" t="s">
        <v>67</v>
      </c>
      <c r="AN1316" t="s">
        <v>1562</v>
      </c>
      <c r="AO1316" t="s">
        <v>645</v>
      </c>
      <c r="AP1316" t="s">
        <v>2347</v>
      </c>
      <c r="AQ1316" t="str">
        <f t="shared" si="21"/>
        <v>972137442982yesMale438494YouTube4383143861596.9729.9765198.9939.9913</v>
      </c>
      <c r="AR1316">
        <f>COUNTIF(AQ$2:AQ1316,AQ1316)</f>
        <v>1</v>
      </c>
    </row>
    <row r="1317" spans="1:44" x14ac:dyDescent="0.25">
      <c r="A1317">
        <v>973</v>
      </c>
      <c r="B1317">
        <v>445</v>
      </c>
      <c r="C1317" s="4">
        <v>44300</v>
      </c>
      <c r="D1317">
        <v>5</v>
      </c>
      <c r="E1317" t="s">
        <v>36</v>
      </c>
      <c r="F1317" t="s">
        <v>47</v>
      </c>
      <c r="G1317" t="s">
        <v>56</v>
      </c>
      <c r="H1317" t="s">
        <v>57</v>
      </c>
      <c r="I1317" s="4">
        <v>43815</v>
      </c>
      <c r="J1317">
        <v>3</v>
      </c>
      <c r="K1317" t="s">
        <v>59</v>
      </c>
      <c r="L1317" s="4">
        <v>43615</v>
      </c>
      <c r="M1317" s="4">
        <v>43830</v>
      </c>
      <c r="N1317">
        <v>2</v>
      </c>
      <c r="O1317" t="s">
        <v>181</v>
      </c>
      <c r="P1317" t="s">
        <v>343</v>
      </c>
      <c r="Q1317">
        <v>2</v>
      </c>
      <c r="R1317" t="s">
        <v>873</v>
      </c>
      <c r="S1317" t="s">
        <v>1410</v>
      </c>
      <c r="T1317" t="s">
        <v>1925</v>
      </c>
      <c r="U1317" t="s">
        <v>88</v>
      </c>
      <c r="V1317" t="s">
        <v>1902</v>
      </c>
      <c r="W1317">
        <v>283.88</v>
      </c>
      <c r="X1317">
        <v>89.96</v>
      </c>
      <c r="Y1317">
        <v>2</v>
      </c>
      <c r="Z1317" t="s">
        <v>2229</v>
      </c>
      <c r="AA1317" t="s">
        <v>2521</v>
      </c>
      <c r="AF1317" s="4"/>
      <c r="AG1317" s="4"/>
      <c r="AH1317" t="s">
        <v>70</v>
      </c>
      <c r="AI1317" t="s">
        <v>232</v>
      </c>
      <c r="AJ1317" t="s">
        <v>411</v>
      </c>
      <c r="AK1317" t="s">
        <v>973</v>
      </c>
      <c r="AL1317" t="s">
        <v>1506</v>
      </c>
      <c r="AM1317" t="s">
        <v>80</v>
      </c>
      <c r="AN1317" t="s">
        <v>1517</v>
      </c>
      <c r="AO1317" t="s">
        <v>673</v>
      </c>
      <c r="AP1317" t="s">
        <v>2348</v>
      </c>
      <c r="AQ1317" t="str">
        <f t="shared" si="21"/>
        <v>973445443005noMale438153Google Ads4361543830283.8889.9653095.95219.9912</v>
      </c>
      <c r="AR1317">
        <f>COUNTIF(AQ$2:AQ1317,AQ1317)</f>
        <v>1</v>
      </c>
    </row>
    <row r="1318" spans="1:44" x14ac:dyDescent="0.25">
      <c r="A1318">
        <v>973</v>
      </c>
      <c r="B1318">
        <v>445</v>
      </c>
      <c r="C1318" s="4">
        <v>44300</v>
      </c>
      <c r="D1318">
        <v>5</v>
      </c>
      <c r="E1318" t="s">
        <v>36</v>
      </c>
      <c r="F1318" t="s">
        <v>47</v>
      </c>
      <c r="G1318" t="s">
        <v>56</v>
      </c>
      <c r="H1318" t="s">
        <v>57</v>
      </c>
      <c r="I1318" s="4">
        <v>43815</v>
      </c>
      <c r="J1318">
        <v>3</v>
      </c>
      <c r="K1318" t="s">
        <v>59</v>
      </c>
      <c r="L1318" s="4">
        <v>43615</v>
      </c>
      <c r="M1318" s="4">
        <v>43830</v>
      </c>
      <c r="N1318">
        <v>2</v>
      </c>
      <c r="O1318" t="s">
        <v>181</v>
      </c>
      <c r="P1318" t="s">
        <v>343</v>
      </c>
      <c r="Q1318">
        <v>2</v>
      </c>
      <c r="R1318" t="s">
        <v>873</v>
      </c>
      <c r="S1318" t="s">
        <v>1410</v>
      </c>
      <c r="T1318" t="s">
        <v>1925</v>
      </c>
      <c r="U1318" t="s">
        <v>88</v>
      </c>
      <c r="V1318" t="s">
        <v>1902</v>
      </c>
      <c r="W1318">
        <v>283.88</v>
      </c>
      <c r="X1318">
        <v>89.96</v>
      </c>
      <c r="Y1318">
        <v>2</v>
      </c>
      <c r="Z1318" t="s">
        <v>2229</v>
      </c>
      <c r="AA1318" t="s">
        <v>2521</v>
      </c>
      <c r="AF1318" s="4"/>
      <c r="AG1318" s="4"/>
      <c r="AH1318" t="s">
        <v>69</v>
      </c>
      <c r="AI1318" t="s">
        <v>231</v>
      </c>
      <c r="AJ1318" t="s">
        <v>878</v>
      </c>
      <c r="AK1318" t="s">
        <v>1415</v>
      </c>
      <c r="AL1318" t="s">
        <v>1930</v>
      </c>
      <c r="AM1318" t="s">
        <v>80</v>
      </c>
      <c r="AN1318" t="s">
        <v>1577</v>
      </c>
      <c r="AO1318" t="s">
        <v>69</v>
      </c>
      <c r="AP1318" t="s">
        <v>2360</v>
      </c>
      <c r="AQ1318" t="str">
        <f t="shared" si="21"/>
        <v>973445443005noMale438153Google Ads4361543830283.8889.96112145.99224.991</v>
      </c>
      <c r="AR1318">
        <f>COUNTIF(AQ$2:AQ1318,AQ1318)</f>
        <v>1</v>
      </c>
    </row>
    <row r="1319" spans="1:44" x14ac:dyDescent="0.25">
      <c r="A1319">
        <v>974</v>
      </c>
      <c r="B1319">
        <v>473</v>
      </c>
      <c r="C1319" s="4">
        <v>44300</v>
      </c>
      <c r="D1319">
        <v>2</v>
      </c>
      <c r="E1319" t="s">
        <v>38</v>
      </c>
      <c r="F1319" t="s">
        <v>49</v>
      </c>
      <c r="G1319" t="s">
        <v>56</v>
      </c>
      <c r="H1319" t="s">
        <v>58</v>
      </c>
      <c r="I1319" s="4">
        <v>43833</v>
      </c>
      <c r="J1319">
        <v>15</v>
      </c>
      <c r="K1319" t="s">
        <v>62</v>
      </c>
      <c r="L1319" s="4">
        <v>43615</v>
      </c>
      <c r="M1319" s="4">
        <v>44413</v>
      </c>
      <c r="N1319">
        <v>2</v>
      </c>
      <c r="O1319" t="s">
        <v>180</v>
      </c>
      <c r="P1319" t="s">
        <v>342</v>
      </c>
      <c r="Q1319">
        <v>2</v>
      </c>
      <c r="R1319" t="s">
        <v>874</v>
      </c>
      <c r="S1319" t="s">
        <v>1411</v>
      </c>
      <c r="T1319" t="s">
        <v>1926</v>
      </c>
      <c r="U1319" t="s">
        <v>88</v>
      </c>
      <c r="V1319" t="s">
        <v>2031</v>
      </c>
      <c r="W1319">
        <v>1880.96</v>
      </c>
      <c r="X1319">
        <v>79.959999999999994</v>
      </c>
      <c r="Y1319">
        <v>2</v>
      </c>
      <c r="Z1319" t="s">
        <v>125</v>
      </c>
      <c r="AA1319" t="s">
        <v>2391</v>
      </c>
      <c r="AF1319" s="4"/>
      <c r="AG1319" s="4"/>
      <c r="AH1319" t="s">
        <v>80</v>
      </c>
      <c r="AI1319" t="s">
        <v>242</v>
      </c>
      <c r="AJ1319" t="s">
        <v>84</v>
      </c>
      <c r="AK1319" t="s">
        <v>990</v>
      </c>
      <c r="AL1319" t="s">
        <v>1523</v>
      </c>
      <c r="AM1319" t="s">
        <v>80</v>
      </c>
      <c r="AN1319" t="s">
        <v>1548</v>
      </c>
      <c r="AO1319" t="s">
        <v>79</v>
      </c>
      <c r="AP1319" t="s">
        <v>2349</v>
      </c>
      <c r="AQ1319" t="str">
        <f t="shared" si="21"/>
        <v>974473443002noFemale4383315Organic43615444131880.9679.962910.49214.994</v>
      </c>
      <c r="AR1319">
        <f>COUNTIF(AQ$2:AQ1319,AQ1319)</f>
        <v>1</v>
      </c>
    </row>
    <row r="1320" spans="1:44" x14ac:dyDescent="0.25">
      <c r="A1320">
        <v>974</v>
      </c>
      <c r="B1320">
        <v>473</v>
      </c>
      <c r="C1320" s="4">
        <v>44300</v>
      </c>
      <c r="D1320">
        <v>2</v>
      </c>
      <c r="E1320" t="s">
        <v>38</v>
      </c>
      <c r="F1320" t="s">
        <v>49</v>
      </c>
      <c r="G1320" t="s">
        <v>56</v>
      </c>
      <c r="H1320" t="s">
        <v>58</v>
      </c>
      <c r="I1320" s="4">
        <v>43833</v>
      </c>
      <c r="J1320">
        <v>15</v>
      </c>
      <c r="K1320" t="s">
        <v>62</v>
      </c>
      <c r="L1320" s="4">
        <v>43615</v>
      </c>
      <c r="M1320" s="4">
        <v>44413</v>
      </c>
      <c r="N1320">
        <v>2</v>
      </c>
      <c r="O1320" t="s">
        <v>180</v>
      </c>
      <c r="P1320" t="s">
        <v>342</v>
      </c>
      <c r="Q1320">
        <v>2</v>
      </c>
      <c r="R1320" t="s">
        <v>874</v>
      </c>
      <c r="S1320" t="s">
        <v>1411</v>
      </c>
      <c r="T1320" t="s">
        <v>1926</v>
      </c>
      <c r="U1320" t="s">
        <v>88</v>
      </c>
      <c r="V1320" t="s">
        <v>2031</v>
      </c>
      <c r="W1320">
        <v>1880.96</v>
      </c>
      <c r="X1320">
        <v>79.959999999999994</v>
      </c>
      <c r="Y1320">
        <v>2</v>
      </c>
      <c r="Z1320" t="s">
        <v>125</v>
      </c>
      <c r="AA1320" t="s">
        <v>2391</v>
      </c>
      <c r="AF1320" s="4"/>
      <c r="AG1320" s="4"/>
      <c r="AH1320" t="s">
        <v>69</v>
      </c>
      <c r="AI1320" t="s">
        <v>231</v>
      </c>
      <c r="AJ1320" t="s">
        <v>434</v>
      </c>
      <c r="AK1320" t="s">
        <v>991</v>
      </c>
      <c r="AL1320" t="s">
        <v>1524</v>
      </c>
      <c r="AM1320" t="s">
        <v>80</v>
      </c>
      <c r="AN1320" t="s">
        <v>1577</v>
      </c>
      <c r="AO1320" t="s">
        <v>69</v>
      </c>
      <c r="AP1320" t="s">
        <v>2360</v>
      </c>
      <c r="AQ1320" t="str">
        <f t="shared" si="21"/>
        <v>974473443002noFemale4383315Organic43615444131880.9679.961152929.99224.991</v>
      </c>
      <c r="AR1320">
        <f>COUNTIF(AQ$2:AQ1320,AQ1320)</f>
        <v>1</v>
      </c>
    </row>
    <row r="1321" spans="1:44" x14ac:dyDescent="0.25">
      <c r="A1321">
        <v>975</v>
      </c>
      <c r="B1321">
        <v>287</v>
      </c>
      <c r="C1321" s="4">
        <v>44301</v>
      </c>
      <c r="D1321">
        <v>8</v>
      </c>
      <c r="E1321" t="s">
        <v>43</v>
      </c>
      <c r="F1321" t="s">
        <v>54</v>
      </c>
      <c r="G1321" t="s">
        <v>56</v>
      </c>
      <c r="H1321" t="s">
        <v>58</v>
      </c>
      <c r="I1321" s="4">
        <v>43632</v>
      </c>
      <c r="J1321">
        <v>2</v>
      </c>
      <c r="K1321" t="s">
        <v>60</v>
      </c>
      <c r="L1321" s="4">
        <v>43615</v>
      </c>
      <c r="M1321" s="4">
        <v>43830</v>
      </c>
      <c r="N1321">
        <v>1</v>
      </c>
      <c r="O1321" t="s">
        <v>159</v>
      </c>
      <c r="P1321" t="s">
        <v>321</v>
      </c>
      <c r="Q1321">
        <v>1</v>
      </c>
      <c r="R1321" t="s">
        <v>875</v>
      </c>
      <c r="S1321" t="s">
        <v>1412</v>
      </c>
      <c r="T1321" t="s">
        <v>1927</v>
      </c>
      <c r="U1321" t="s">
        <v>110</v>
      </c>
      <c r="V1321" t="s">
        <v>1585</v>
      </c>
      <c r="W1321">
        <v>210</v>
      </c>
      <c r="X1321">
        <v>119.94</v>
      </c>
      <c r="Y1321">
        <v>1</v>
      </c>
      <c r="Z1321" t="s">
        <v>900</v>
      </c>
      <c r="AA1321" t="s">
        <v>2591</v>
      </c>
      <c r="AF1321" s="4"/>
      <c r="AG1321" s="4"/>
      <c r="AH1321" t="s">
        <v>70</v>
      </c>
      <c r="AI1321" t="s">
        <v>232</v>
      </c>
      <c r="AJ1321" t="s">
        <v>753</v>
      </c>
      <c r="AK1321" t="s">
        <v>1077</v>
      </c>
      <c r="AL1321" t="s">
        <v>598</v>
      </c>
      <c r="AM1321" t="s">
        <v>67</v>
      </c>
      <c r="AN1321" t="s">
        <v>1517</v>
      </c>
      <c r="AO1321" t="s">
        <v>673</v>
      </c>
      <c r="AP1321" t="s">
        <v>2348</v>
      </c>
      <c r="AQ1321" t="str">
        <f t="shared" si="21"/>
        <v>975287443018noFemale436322Facebook4361543830210119.94513235319.9912</v>
      </c>
      <c r="AR1321">
        <f>COUNTIF(AQ$2:AQ1321,AQ1321)</f>
        <v>1</v>
      </c>
    </row>
    <row r="1322" spans="1:44" x14ac:dyDescent="0.25">
      <c r="A1322">
        <v>976</v>
      </c>
      <c r="B1322">
        <v>43</v>
      </c>
      <c r="C1322" s="4">
        <v>44302</v>
      </c>
      <c r="D1322">
        <v>2</v>
      </c>
      <c r="E1322" t="s">
        <v>38</v>
      </c>
      <c r="F1322" t="s">
        <v>49</v>
      </c>
      <c r="G1322" t="s">
        <v>56</v>
      </c>
      <c r="H1322" t="s">
        <v>58</v>
      </c>
      <c r="I1322" s="4">
        <v>43700</v>
      </c>
      <c r="J1322">
        <v>1</v>
      </c>
      <c r="K1322" t="s">
        <v>61</v>
      </c>
      <c r="L1322" s="4">
        <v>43615</v>
      </c>
      <c r="M1322" s="4">
        <v>43830</v>
      </c>
      <c r="N1322">
        <v>1</v>
      </c>
      <c r="O1322" t="s">
        <v>79</v>
      </c>
      <c r="P1322" t="s">
        <v>241</v>
      </c>
      <c r="Q1322">
        <v>1</v>
      </c>
      <c r="R1322" t="s">
        <v>524</v>
      </c>
      <c r="S1322" t="s">
        <v>1087</v>
      </c>
      <c r="T1322" t="s">
        <v>1614</v>
      </c>
      <c r="U1322" t="s">
        <v>80</v>
      </c>
      <c r="V1322" t="s">
        <v>1548</v>
      </c>
      <c r="W1322">
        <v>27.9</v>
      </c>
      <c r="X1322">
        <v>29.98</v>
      </c>
      <c r="Y1322">
        <v>1</v>
      </c>
      <c r="Z1322" t="s">
        <v>455</v>
      </c>
      <c r="AA1322" t="s">
        <v>2340</v>
      </c>
      <c r="AF1322" s="4"/>
      <c r="AG1322" s="4"/>
      <c r="AH1322" t="s">
        <v>79</v>
      </c>
      <c r="AI1322" t="s">
        <v>241</v>
      </c>
      <c r="AJ1322" t="s">
        <v>524</v>
      </c>
      <c r="AK1322" t="s">
        <v>1087</v>
      </c>
      <c r="AL1322" t="s">
        <v>1614</v>
      </c>
      <c r="AM1322" t="s">
        <v>80</v>
      </c>
      <c r="AN1322" t="s">
        <v>1548</v>
      </c>
      <c r="AO1322" t="s">
        <v>455</v>
      </c>
      <c r="AP1322" t="s">
        <v>2340</v>
      </c>
      <c r="AQ1322" t="str">
        <f t="shared" si="21"/>
        <v>97643443022noFemale437001YouTube436154383027.929.98416813.95214.9915</v>
      </c>
      <c r="AR1322">
        <f>COUNTIF(AQ$2:AQ1322,AQ1322)</f>
        <v>1</v>
      </c>
    </row>
    <row r="1323" spans="1:44" x14ac:dyDescent="0.25">
      <c r="A1323">
        <v>977</v>
      </c>
      <c r="B1323">
        <v>178</v>
      </c>
      <c r="C1323" s="4">
        <v>44302</v>
      </c>
      <c r="D1323">
        <v>4</v>
      </c>
      <c r="E1323" t="s">
        <v>40</v>
      </c>
      <c r="F1323" t="s">
        <v>51</v>
      </c>
      <c r="G1323" t="s">
        <v>55</v>
      </c>
      <c r="H1323" t="s">
        <v>57</v>
      </c>
      <c r="I1323" s="4">
        <v>43632</v>
      </c>
      <c r="J1323">
        <v>2</v>
      </c>
      <c r="K1323" t="s">
        <v>60</v>
      </c>
      <c r="L1323" s="4">
        <v>43615</v>
      </c>
      <c r="M1323" s="4">
        <v>43830</v>
      </c>
      <c r="N1323">
        <v>1</v>
      </c>
      <c r="O1323" t="s">
        <v>90</v>
      </c>
      <c r="P1323" t="s">
        <v>252</v>
      </c>
      <c r="Q1323">
        <v>1</v>
      </c>
      <c r="R1323" t="s">
        <v>503</v>
      </c>
      <c r="S1323" t="s">
        <v>1066</v>
      </c>
      <c r="T1323" t="s">
        <v>1594</v>
      </c>
      <c r="U1323" t="s">
        <v>67</v>
      </c>
      <c r="V1323" t="s">
        <v>1562</v>
      </c>
      <c r="W1323">
        <v>29.85</v>
      </c>
      <c r="X1323">
        <v>29.97</v>
      </c>
      <c r="Y1323">
        <v>1</v>
      </c>
      <c r="Z1323" t="s">
        <v>410</v>
      </c>
      <c r="AA1323" t="s">
        <v>2359</v>
      </c>
      <c r="AF1323" s="4"/>
      <c r="AG1323" s="4"/>
      <c r="AH1323" t="s">
        <v>90</v>
      </c>
      <c r="AI1323" t="s">
        <v>252</v>
      </c>
      <c r="AJ1323" t="s">
        <v>503</v>
      </c>
      <c r="AK1323" t="s">
        <v>1066</v>
      </c>
      <c r="AL1323" t="s">
        <v>1594</v>
      </c>
      <c r="AM1323" t="s">
        <v>67</v>
      </c>
      <c r="AN1323" t="s">
        <v>1562</v>
      </c>
      <c r="AO1323" t="s">
        <v>410</v>
      </c>
      <c r="AP1323" t="s">
        <v>2359</v>
      </c>
      <c r="AQ1323" t="str">
        <f t="shared" si="21"/>
        <v>977178443024yesMale436322Facebook436154383029.8529.976609.9539.9920</v>
      </c>
      <c r="AR1323">
        <f>COUNTIF(AQ$2:AQ1323,AQ1323)</f>
        <v>1</v>
      </c>
    </row>
    <row r="1324" spans="1:44" x14ac:dyDescent="0.25">
      <c r="A1324">
        <v>978</v>
      </c>
      <c r="B1324">
        <v>235</v>
      </c>
      <c r="C1324" s="4">
        <v>44302</v>
      </c>
      <c r="D1324">
        <v>4</v>
      </c>
      <c r="E1324" t="s">
        <v>40</v>
      </c>
      <c r="F1324" t="s">
        <v>51</v>
      </c>
      <c r="G1324" t="s">
        <v>56</v>
      </c>
      <c r="H1324" t="s">
        <v>58</v>
      </c>
      <c r="I1324" s="4">
        <v>43737</v>
      </c>
      <c r="J1324">
        <v>3</v>
      </c>
      <c r="K1324" t="s">
        <v>59</v>
      </c>
      <c r="L1324" s="4">
        <v>43615</v>
      </c>
      <c r="M1324" s="4">
        <v>43830</v>
      </c>
      <c r="N1324">
        <v>2</v>
      </c>
      <c r="O1324" t="s">
        <v>170</v>
      </c>
      <c r="P1324" t="s">
        <v>332</v>
      </c>
      <c r="Q1324">
        <v>2</v>
      </c>
      <c r="R1324" t="s">
        <v>876</v>
      </c>
      <c r="S1324" t="s">
        <v>1413</v>
      </c>
      <c r="T1324" t="s">
        <v>1928</v>
      </c>
      <c r="U1324" t="s">
        <v>88</v>
      </c>
      <c r="V1324" t="s">
        <v>2047</v>
      </c>
      <c r="W1324">
        <v>1877.96</v>
      </c>
      <c r="X1324">
        <v>89.96</v>
      </c>
      <c r="Y1324">
        <v>2</v>
      </c>
      <c r="Z1324" t="s">
        <v>2289</v>
      </c>
      <c r="AA1324" t="s">
        <v>2592</v>
      </c>
      <c r="AF1324" s="4"/>
      <c r="AG1324" s="4"/>
      <c r="AH1324" t="s">
        <v>69</v>
      </c>
      <c r="AI1324" t="s">
        <v>231</v>
      </c>
      <c r="AJ1324" t="s">
        <v>434</v>
      </c>
      <c r="AK1324" t="s">
        <v>991</v>
      </c>
      <c r="AL1324" t="s">
        <v>1524</v>
      </c>
      <c r="AM1324" t="s">
        <v>80</v>
      </c>
      <c r="AN1324" t="s">
        <v>1577</v>
      </c>
      <c r="AO1324" t="s">
        <v>69</v>
      </c>
      <c r="AP1324" t="s">
        <v>2360</v>
      </c>
      <c r="AQ1324" t="str">
        <f t="shared" si="21"/>
        <v>978235443024noFemale437373Google Ads43615438301877.9689.961152929.99224.991</v>
      </c>
      <c r="AR1324">
        <f>COUNTIF(AQ$2:AQ1324,AQ1324)</f>
        <v>1</v>
      </c>
    </row>
    <row r="1325" spans="1:44" x14ac:dyDescent="0.25">
      <c r="A1325">
        <v>978</v>
      </c>
      <c r="B1325">
        <v>235</v>
      </c>
      <c r="C1325" s="4">
        <v>44302</v>
      </c>
      <c r="D1325">
        <v>4</v>
      </c>
      <c r="E1325" t="s">
        <v>40</v>
      </c>
      <c r="F1325" t="s">
        <v>51</v>
      </c>
      <c r="G1325" t="s">
        <v>56</v>
      </c>
      <c r="H1325" t="s">
        <v>58</v>
      </c>
      <c r="I1325" s="4">
        <v>43737</v>
      </c>
      <c r="J1325">
        <v>3</v>
      </c>
      <c r="K1325" t="s">
        <v>59</v>
      </c>
      <c r="L1325" s="4">
        <v>43615</v>
      </c>
      <c r="M1325" s="4">
        <v>43830</v>
      </c>
      <c r="N1325">
        <v>2</v>
      </c>
      <c r="O1325" t="s">
        <v>170</v>
      </c>
      <c r="P1325" t="s">
        <v>332</v>
      </c>
      <c r="Q1325">
        <v>2</v>
      </c>
      <c r="R1325" t="s">
        <v>876</v>
      </c>
      <c r="S1325" t="s">
        <v>1413</v>
      </c>
      <c r="T1325" t="s">
        <v>1928</v>
      </c>
      <c r="U1325" t="s">
        <v>88</v>
      </c>
      <c r="V1325" t="s">
        <v>2047</v>
      </c>
      <c r="W1325">
        <v>1877.96</v>
      </c>
      <c r="X1325">
        <v>89.96</v>
      </c>
      <c r="Y1325">
        <v>2</v>
      </c>
      <c r="Z1325" t="s">
        <v>2289</v>
      </c>
      <c r="AA1325" t="s">
        <v>2592</v>
      </c>
      <c r="AF1325" s="4"/>
      <c r="AG1325" s="4"/>
      <c r="AH1325" t="s">
        <v>70</v>
      </c>
      <c r="AI1325" t="s">
        <v>232</v>
      </c>
      <c r="AJ1325" t="s">
        <v>394</v>
      </c>
      <c r="AK1325" t="s">
        <v>956</v>
      </c>
      <c r="AL1325" t="s">
        <v>1490</v>
      </c>
      <c r="AM1325" t="s">
        <v>80</v>
      </c>
      <c r="AN1325" t="s">
        <v>1517</v>
      </c>
      <c r="AO1325" t="s">
        <v>432</v>
      </c>
      <c r="AP1325" t="s">
        <v>2331</v>
      </c>
      <c r="AQ1325" t="str">
        <f t="shared" si="21"/>
        <v>978235443024noFemale437373Google Ads43615438301877.9689.965318.99219.9921</v>
      </c>
      <c r="AR1325">
        <f>COUNTIF(AQ$2:AQ1325,AQ1325)</f>
        <v>1</v>
      </c>
    </row>
    <row r="1326" spans="1:44" x14ac:dyDescent="0.25">
      <c r="A1326">
        <v>979</v>
      </c>
      <c r="B1326">
        <v>245</v>
      </c>
      <c r="C1326" s="4">
        <v>44302</v>
      </c>
      <c r="D1326">
        <v>2</v>
      </c>
      <c r="E1326" t="s">
        <v>38</v>
      </c>
      <c r="F1326" t="s">
        <v>49</v>
      </c>
      <c r="G1326" t="s">
        <v>56</v>
      </c>
      <c r="H1326" t="s">
        <v>57</v>
      </c>
      <c r="I1326" s="4">
        <v>43666</v>
      </c>
      <c r="J1326">
        <v>3</v>
      </c>
      <c r="K1326" t="s">
        <v>59</v>
      </c>
      <c r="L1326" s="4">
        <v>43615</v>
      </c>
      <c r="M1326" s="4">
        <v>43830</v>
      </c>
      <c r="N1326">
        <v>3</v>
      </c>
      <c r="O1326" t="s">
        <v>206</v>
      </c>
      <c r="P1326" t="s">
        <v>368</v>
      </c>
      <c r="Q1326">
        <v>3</v>
      </c>
      <c r="R1326" t="s">
        <v>877</v>
      </c>
      <c r="S1326" t="s">
        <v>1414</v>
      </c>
      <c r="T1326" t="s">
        <v>1929</v>
      </c>
      <c r="U1326" t="s">
        <v>2000</v>
      </c>
      <c r="V1326" t="s">
        <v>2056</v>
      </c>
      <c r="W1326">
        <v>292.95999999999998</v>
      </c>
      <c r="X1326">
        <v>79.94</v>
      </c>
      <c r="Y1326">
        <v>3</v>
      </c>
      <c r="Z1326" t="s">
        <v>2290</v>
      </c>
      <c r="AA1326" t="s">
        <v>2593</v>
      </c>
      <c r="AF1326" s="4"/>
      <c r="AG1326" s="4"/>
      <c r="AH1326" t="s">
        <v>67</v>
      </c>
      <c r="AI1326" t="s">
        <v>229</v>
      </c>
      <c r="AJ1326" t="s">
        <v>478</v>
      </c>
      <c r="AK1326" t="s">
        <v>1041</v>
      </c>
      <c r="AL1326" t="s">
        <v>1569</v>
      </c>
      <c r="AM1326" t="s">
        <v>67</v>
      </c>
      <c r="AN1326" t="s">
        <v>1548</v>
      </c>
      <c r="AO1326" t="s">
        <v>90</v>
      </c>
      <c r="AP1326" t="s">
        <v>2328</v>
      </c>
      <c r="AQ1326" t="str">
        <f t="shared" si="21"/>
        <v>979245443022noMale436663Google Ads4361543830292.9679.9433242.99314.996</v>
      </c>
      <c r="AR1326">
        <f>COUNTIF(AQ$2:AQ1326,AQ1326)</f>
        <v>1</v>
      </c>
    </row>
    <row r="1327" spans="1:44" x14ac:dyDescent="0.25">
      <c r="A1327">
        <v>979</v>
      </c>
      <c r="B1327">
        <v>245</v>
      </c>
      <c r="C1327" s="4">
        <v>44302</v>
      </c>
      <c r="D1327">
        <v>2</v>
      </c>
      <c r="E1327" t="s">
        <v>38</v>
      </c>
      <c r="F1327" t="s">
        <v>49</v>
      </c>
      <c r="G1327" t="s">
        <v>56</v>
      </c>
      <c r="H1327" t="s">
        <v>57</v>
      </c>
      <c r="I1327" s="4">
        <v>43666</v>
      </c>
      <c r="J1327">
        <v>3</v>
      </c>
      <c r="K1327" t="s">
        <v>59</v>
      </c>
      <c r="L1327" s="4">
        <v>43615</v>
      </c>
      <c r="M1327" s="4">
        <v>43830</v>
      </c>
      <c r="N1327">
        <v>3</v>
      </c>
      <c r="O1327" t="s">
        <v>206</v>
      </c>
      <c r="P1327" t="s">
        <v>368</v>
      </c>
      <c r="Q1327">
        <v>3</v>
      </c>
      <c r="R1327" t="s">
        <v>877</v>
      </c>
      <c r="S1327" t="s">
        <v>1414</v>
      </c>
      <c r="T1327" t="s">
        <v>1929</v>
      </c>
      <c r="U1327" t="s">
        <v>2000</v>
      </c>
      <c r="V1327" t="s">
        <v>2056</v>
      </c>
      <c r="W1327">
        <v>292.95999999999998</v>
      </c>
      <c r="X1327">
        <v>79.94</v>
      </c>
      <c r="Y1327">
        <v>3</v>
      </c>
      <c r="Z1327" t="s">
        <v>2290</v>
      </c>
      <c r="AA1327" t="s">
        <v>2593</v>
      </c>
      <c r="AF1327" s="4"/>
      <c r="AG1327" s="4"/>
      <c r="AH1327" t="s">
        <v>78</v>
      </c>
      <c r="AI1327" t="s">
        <v>240</v>
      </c>
      <c r="AJ1327" t="s">
        <v>904</v>
      </c>
      <c r="AK1327" t="s">
        <v>1191</v>
      </c>
      <c r="AL1327" t="s">
        <v>1490</v>
      </c>
      <c r="AM1327" t="s">
        <v>69</v>
      </c>
      <c r="AN1327" t="s">
        <v>1548</v>
      </c>
      <c r="AO1327" t="s">
        <v>469</v>
      </c>
      <c r="AP1327" t="s">
        <v>2339</v>
      </c>
      <c r="AQ1327" t="str">
        <f t="shared" si="21"/>
        <v>979245443022noMale436663Google Ads4361543830292.9679.948868.99114.9923</v>
      </c>
      <c r="AR1327">
        <f>COUNTIF(AQ$2:AQ1327,AQ1327)</f>
        <v>1</v>
      </c>
    </row>
    <row r="1328" spans="1:44" x14ac:dyDescent="0.25">
      <c r="A1328">
        <v>979</v>
      </c>
      <c r="B1328">
        <v>245</v>
      </c>
      <c r="C1328" s="4">
        <v>44302</v>
      </c>
      <c r="D1328">
        <v>2</v>
      </c>
      <c r="E1328" t="s">
        <v>38</v>
      </c>
      <c r="F1328" t="s">
        <v>49</v>
      </c>
      <c r="G1328" t="s">
        <v>56</v>
      </c>
      <c r="H1328" t="s">
        <v>57</v>
      </c>
      <c r="I1328" s="4">
        <v>43666</v>
      </c>
      <c r="J1328">
        <v>3</v>
      </c>
      <c r="K1328" t="s">
        <v>59</v>
      </c>
      <c r="L1328" s="4">
        <v>43615</v>
      </c>
      <c r="M1328" s="4">
        <v>43830</v>
      </c>
      <c r="N1328">
        <v>3</v>
      </c>
      <c r="O1328" t="s">
        <v>206</v>
      </c>
      <c r="P1328" t="s">
        <v>368</v>
      </c>
      <c r="Q1328">
        <v>3</v>
      </c>
      <c r="R1328" t="s">
        <v>877</v>
      </c>
      <c r="S1328" t="s">
        <v>1414</v>
      </c>
      <c r="T1328" t="s">
        <v>1929</v>
      </c>
      <c r="U1328" t="s">
        <v>2000</v>
      </c>
      <c r="V1328" t="s">
        <v>2056</v>
      </c>
      <c r="W1328">
        <v>292.95999999999998</v>
      </c>
      <c r="X1328">
        <v>79.94</v>
      </c>
      <c r="Y1328">
        <v>3</v>
      </c>
      <c r="Z1328" t="s">
        <v>2290</v>
      </c>
      <c r="AA1328" t="s">
        <v>2593</v>
      </c>
      <c r="AF1328" s="4"/>
      <c r="AG1328" s="4"/>
      <c r="AH1328" t="s">
        <v>90</v>
      </c>
      <c r="AI1328" t="s">
        <v>252</v>
      </c>
      <c r="AJ1328" t="s">
        <v>907</v>
      </c>
      <c r="AK1328" t="s">
        <v>1443</v>
      </c>
      <c r="AL1328" t="s">
        <v>1956</v>
      </c>
      <c r="AM1328" t="s">
        <v>80</v>
      </c>
      <c r="AN1328" t="s">
        <v>1562</v>
      </c>
      <c r="AO1328" t="s">
        <v>645</v>
      </c>
      <c r="AP1328" t="s">
        <v>2347</v>
      </c>
      <c r="AQ1328" t="str">
        <f t="shared" si="21"/>
        <v>979245443022noMale436663Google Ads4361543830292.9679.9467777.529.9913</v>
      </c>
      <c r="AR1328">
        <f>COUNTIF(AQ$2:AQ1328,AQ1328)</f>
        <v>1</v>
      </c>
    </row>
    <row r="1329" spans="1:44" x14ac:dyDescent="0.25">
      <c r="A1329">
        <v>980</v>
      </c>
      <c r="B1329">
        <v>297</v>
      </c>
      <c r="C1329" s="4">
        <v>44302</v>
      </c>
      <c r="D1329">
        <v>3</v>
      </c>
      <c r="E1329" t="s">
        <v>34</v>
      </c>
      <c r="F1329" t="s">
        <v>45</v>
      </c>
      <c r="G1329" t="s">
        <v>55</v>
      </c>
      <c r="H1329" t="s">
        <v>58</v>
      </c>
      <c r="I1329" s="4">
        <v>43628</v>
      </c>
      <c r="J1329">
        <v>3</v>
      </c>
      <c r="K1329" t="s">
        <v>59</v>
      </c>
      <c r="L1329" s="4">
        <v>43615</v>
      </c>
      <c r="M1329" s="4">
        <v>43830</v>
      </c>
      <c r="N1329">
        <v>1</v>
      </c>
      <c r="O1329" t="s">
        <v>69</v>
      </c>
      <c r="P1329" t="s">
        <v>231</v>
      </c>
      <c r="Q1329">
        <v>1</v>
      </c>
      <c r="R1329" t="s">
        <v>393</v>
      </c>
      <c r="S1329" t="s">
        <v>955</v>
      </c>
      <c r="T1329" t="s">
        <v>1489</v>
      </c>
      <c r="U1329" t="s">
        <v>69</v>
      </c>
      <c r="V1329" t="s">
        <v>1577</v>
      </c>
      <c r="W1329">
        <v>28.95</v>
      </c>
      <c r="X1329">
        <v>24.99</v>
      </c>
      <c r="Y1329">
        <v>1</v>
      </c>
      <c r="Z1329" t="s">
        <v>78</v>
      </c>
      <c r="AA1329" t="s">
        <v>2330</v>
      </c>
      <c r="AF1329" s="4"/>
      <c r="AG1329" s="4"/>
      <c r="AH1329" t="s">
        <v>69</v>
      </c>
      <c r="AI1329" t="s">
        <v>231</v>
      </c>
      <c r="AJ1329" t="s">
        <v>393</v>
      </c>
      <c r="AK1329" t="s">
        <v>955</v>
      </c>
      <c r="AL1329" t="s">
        <v>1489</v>
      </c>
      <c r="AM1329" t="s">
        <v>69</v>
      </c>
      <c r="AN1329" t="s">
        <v>1577</v>
      </c>
      <c r="AO1329" t="s">
        <v>78</v>
      </c>
      <c r="AP1329" t="s">
        <v>2330</v>
      </c>
      <c r="AQ1329" t="str">
        <f t="shared" si="21"/>
        <v>980297443023yesFemale436283Google Ads436154383028.9524.9911828.95124.998</v>
      </c>
      <c r="AR1329">
        <f>COUNTIF(AQ$2:AQ1329,AQ1329)</f>
        <v>1</v>
      </c>
    </row>
    <row r="1330" spans="1:44" x14ac:dyDescent="0.25">
      <c r="A1330">
        <v>981</v>
      </c>
      <c r="B1330">
        <v>395</v>
      </c>
      <c r="C1330" s="4">
        <v>44302</v>
      </c>
      <c r="D1330">
        <v>11</v>
      </c>
      <c r="E1330" t="s">
        <v>37</v>
      </c>
      <c r="F1330" t="s">
        <v>48</v>
      </c>
      <c r="G1330" t="s">
        <v>55</v>
      </c>
      <c r="H1330" t="s">
        <v>58</v>
      </c>
      <c r="I1330" s="4">
        <v>44002</v>
      </c>
      <c r="J1330">
        <v>8</v>
      </c>
      <c r="K1330" t="s">
        <v>60</v>
      </c>
      <c r="L1330" s="4">
        <v>44000</v>
      </c>
      <c r="M1330" s="4">
        <v>44073</v>
      </c>
      <c r="N1330">
        <v>1</v>
      </c>
      <c r="O1330" t="s">
        <v>69</v>
      </c>
      <c r="P1330" t="s">
        <v>231</v>
      </c>
      <c r="Q1330">
        <v>1</v>
      </c>
      <c r="R1330" t="s">
        <v>565</v>
      </c>
      <c r="S1330" t="s">
        <v>1125</v>
      </c>
      <c r="T1330" t="s">
        <v>1648</v>
      </c>
      <c r="U1330" t="s">
        <v>80</v>
      </c>
      <c r="V1330" t="s">
        <v>1577</v>
      </c>
      <c r="W1330">
        <v>1010</v>
      </c>
      <c r="X1330">
        <v>49.98</v>
      </c>
      <c r="Y1330">
        <v>1</v>
      </c>
      <c r="Z1330" t="s">
        <v>78</v>
      </c>
      <c r="AA1330" t="s">
        <v>2330</v>
      </c>
      <c r="AF1330" s="4"/>
      <c r="AG1330" s="4"/>
      <c r="AH1330" t="s">
        <v>69</v>
      </c>
      <c r="AI1330" t="s">
        <v>231</v>
      </c>
      <c r="AJ1330" t="s">
        <v>565</v>
      </c>
      <c r="AK1330" t="s">
        <v>1125</v>
      </c>
      <c r="AL1330" t="s">
        <v>1648</v>
      </c>
      <c r="AM1330" t="s">
        <v>80</v>
      </c>
      <c r="AN1330" t="s">
        <v>1577</v>
      </c>
      <c r="AO1330" t="s">
        <v>78</v>
      </c>
      <c r="AP1330" t="s">
        <v>2330</v>
      </c>
      <c r="AQ1330" t="str">
        <f t="shared" si="21"/>
        <v>9813954430211yesFemale440028Facebook4400044073101049.981107505224.998</v>
      </c>
      <c r="AR1330">
        <f>COUNTIF(AQ$2:AQ1330,AQ1330)</f>
        <v>1</v>
      </c>
    </row>
    <row r="1331" spans="1:44" x14ac:dyDescent="0.25">
      <c r="A1331">
        <v>982</v>
      </c>
      <c r="B1331">
        <v>212</v>
      </c>
      <c r="C1331" s="4">
        <v>44304</v>
      </c>
      <c r="D1331">
        <v>9</v>
      </c>
      <c r="E1331" t="s">
        <v>41</v>
      </c>
      <c r="F1331" t="s">
        <v>52</v>
      </c>
      <c r="G1331" t="s">
        <v>56</v>
      </c>
      <c r="H1331" t="s">
        <v>58</v>
      </c>
      <c r="I1331" s="4">
        <v>44227</v>
      </c>
      <c r="J1331">
        <v>5</v>
      </c>
      <c r="L1331" s="4"/>
      <c r="M1331" s="4"/>
      <c r="N1331">
        <v>1</v>
      </c>
      <c r="O1331" t="s">
        <v>69</v>
      </c>
      <c r="P1331" t="s">
        <v>231</v>
      </c>
      <c r="Q1331">
        <v>1</v>
      </c>
      <c r="R1331" t="s">
        <v>878</v>
      </c>
      <c r="S1331" t="s">
        <v>1415</v>
      </c>
      <c r="T1331" t="s">
        <v>1930</v>
      </c>
      <c r="U1331" t="s">
        <v>69</v>
      </c>
      <c r="V1331" t="s">
        <v>1577</v>
      </c>
      <c r="W1331">
        <v>45.99</v>
      </c>
      <c r="X1331">
        <v>24.99</v>
      </c>
      <c r="Y1331">
        <v>1</v>
      </c>
      <c r="Z1331" t="s">
        <v>69</v>
      </c>
      <c r="AA1331" t="s">
        <v>2360</v>
      </c>
      <c r="AF1331" s="4"/>
      <c r="AG1331" s="4"/>
      <c r="AH1331" t="s">
        <v>69</v>
      </c>
      <c r="AI1331" t="s">
        <v>231</v>
      </c>
      <c r="AJ1331" t="s">
        <v>878</v>
      </c>
      <c r="AK1331" t="s">
        <v>1415</v>
      </c>
      <c r="AL1331" t="s">
        <v>1930</v>
      </c>
      <c r="AM1331" t="s">
        <v>69</v>
      </c>
      <c r="AN1331" t="s">
        <v>1577</v>
      </c>
      <c r="AO1331" t="s">
        <v>69</v>
      </c>
      <c r="AP1331" t="s">
        <v>2360</v>
      </c>
      <c r="AQ1331" t="str">
        <f t="shared" si="21"/>
        <v>982212443049noFemale44227545.9924.99112145.99124.991</v>
      </c>
      <c r="AR1331">
        <f>COUNTIF(AQ$2:AQ1331,AQ1331)</f>
        <v>1</v>
      </c>
    </row>
    <row r="1332" spans="1:44" x14ac:dyDescent="0.25">
      <c r="A1332">
        <v>983</v>
      </c>
      <c r="B1332">
        <v>328</v>
      </c>
      <c r="C1332" s="4">
        <v>44306</v>
      </c>
      <c r="D1332">
        <v>4</v>
      </c>
      <c r="E1332" t="s">
        <v>40</v>
      </c>
      <c r="F1332" t="s">
        <v>51</v>
      </c>
      <c r="G1332" t="s">
        <v>55</v>
      </c>
      <c r="H1332" t="s">
        <v>58</v>
      </c>
      <c r="I1332" s="4">
        <v>44126</v>
      </c>
      <c r="J1332">
        <v>10</v>
      </c>
      <c r="K1332" t="s">
        <v>61</v>
      </c>
      <c r="L1332" s="4">
        <v>44055</v>
      </c>
      <c r="M1332" s="4">
        <v>44196</v>
      </c>
      <c r="N1332">
        <v>1</v>
      </c>
      <c r="O1332" t="s">
        <v>207</v>
      </c>
      <c r="P1332" t="s">
        <v>369</v>
      </c>
      <c r="Q1332">
        <v>2</v>
      </c>
      <c r="R1332" t="s">
        <v>879</v>
      </c>
      <c r="S1332" t="s">
        <v>1416</v>
      </c>
      <c r="T1332" t="s">
        <v>1931</v>
      </c>
      <c r="U1332" t="s">
        <v>2015</v>
      </c>
      <c r="V1332" t="s">
        <v>2063</v>
      </c>
      <c r="W1332">
        <v>3627.9</v>
      </c>
      <c r="X1332">
        <v>249.9</v>
      </c>
      <c r="Y1332">
        <v>2</v>
      </c>
      <c r="Z1332" t="s">
        <v>2291</v>
      </c>
      <c r="AA1332" t="s">
        <v>2594</v>
      </c>
      <c r="AF1332" s="4"/>
      <c r="AG1332" s="4"/>
      <c r="AH1332" t="s">
        <v>69</v>
      </c>
      <c r="AI1332" t="s">
        <v>231</v>
      </c>
      <c r="AJ1332" t="s">
        <v>492</v>
      </c>
      <c r="AK1332" t="s">
        <v>1055</v>
      </c>
      <c r="AL1332" t="s">
        <v>1584</v>
      </c>
      <c r="AM1332" t="s">
        <v>67</v>
      </c>
      <c r="AN1332" t="s">
        <v>1577</v>
      </c>
      <c r="AO1332" t="s">
        <v>78</v>
      </c>
      <c r="AP1332" t="s">
        <v>2330</v>
      </c>
      <c r="AQ1332" t="str">
        <f t="shared" si="21"/>
        <v>983328443064yesFemale4412610YouTube44055441963627.9249.91135573.99324.998</v>
      </c>
      <c r="AR1332">
        <f>COUNTIF(AQ$2:AQ1332,AQ1332)</f>
        <v>1</v>
      </c>
    </row>
    <row r="1333" spans="1:44" x14ac:dyDescent="0.25">
      <c r="A1333">
        <v>983</v>
      </c>
      <c r="B1333">
        <v>328</v>
      </c>
      <c r="C1333" s="4">
        <v>44306</v>
      </c>
      <c r="D1333">
        <v>4</v>
      </c>
      <c r="E1333" t="s">
        <v>40</v>
      </c>
      <c r="F1333" t="s">
        <v>51</v>
      </c>
      <c r="G1333" t="s">
        <v>55</v>
      </c>
      <c r="H1333" t="s">
        <v>58</v>
      </c>
      <c r="I1333" s="4">
        <v>44126</v>
      </c>
      <c r="J1333">
        <v>10</v>
      </c>
      <c r="K1333" t="s">
        <v>61</v>
      </c>
      <c r="L1333" s="4">
        <v>44055</v>
      </c>
      <c r="M1333" s="4">
        <v>44196</v>
      </c>
      <c r="N1333">
        <v>1</v>
      </c>
      <c r="O1333" t="s">
        <v>207</v>
      </c>
      <c r="P1333" t="s">
        <v>369</v>
      </c>
      <c r="Q1333">
        <v>2</v>
      </c>
      <c r="R1333" t="s">
        <v>879</v>
      </c>
      <c r="S1333" t="s">
        <v>1416</v>
      </c>
      <c r="T1333" t="s">
        <v>1931</v>
      </c>
      <c r="U1333" t="s">
        <v>2015</v>
      </c>
      <c r="V1333" t="s">
        <v>2063</v>
      </c>
      <c r="W1333">
        <v>3627.9</v>
      </c>
      <c r="X1333">
        <v>249.9</v>
      </c>
      <c r="Y1333">
        <v>2</v>
      </c>
      <c r="Z1333" t="s">
        <v>2291</v>
      </c>
      <c r="AA1333" t="s">
        <v>2594</v>
      </c>
      <c r="AF1333" s="4"/>
      <c r="AG1333" s="4"/>
      <c r="AH1333" t="s">
        <v>69</v>
      </c>
      <c r="AI1333" t="s">
        <v>231</v>
      </c>
      <c r="AJ1333" t="s">
        <v>878</v>
      </c>
      <c r="AK1333" t="s">
        <v>1415</v>
      </c>
      <c r="AL1333" t="s">
        <v>1930</v>
      </c>
      <c r="AM1333" t="s">
        <v>80</v>
      </c>
      <c r="AN1333" t="s">
        <v>1577</v>
      </c>
      <c r="AO1333" t="s">
        <v>69</v>
      </c>
      <c r="AP1333" t="s">
        <v>2360</v>
      </c>
      <c r="AQ1333" t="str">
        <f t="shared" si="21"/>
        <v>983328443064yesFemale4412610YouTube44055441963627.9249.9112145.99224.991</v>
      </c>
      <c r="AR1333">
        <f>COUNTIF(AQ$2:AQ1333,AQ1333)</f>
        <v>1</v>
      </c>
    </row>
    <row r="1334" spans="1:44" x14ac:dyDescent="0.25">
      <c r="A1334">
        <v>984</v>
      </c>
      <c r="B1334">
        <v>177</v>
      </c>
      <c r="C1334" s="4">
        <v>44307</v>
      </c>
      <c r="D1334">
        <v>7</v>
      </c>
      <c r="E1334" t="s">
        <v>35</v>
      </c>
      <c r="F1334" t="s">
        <v>46</v>
      </c>
      <c r="G1334" t="s">
        <v>55</v>
      </c>
      <c r="H1334" t="s">
        <v>58</v>
      </c>
      <c r="I1334" s="4">
        <v>44228</v>
      </c>
      <c r="J1334">
        <v>11</v>
      </c>
      <c r="K1334" t="s">
        <v>60</v>
      </c>
      <c r="L1334" s="4">
        <v>44148</v>
      </c>
      <c r="M1334" s="4">
        <v>44265</v>
      </c>
      <c r="N1334">
        <v>1</v>
      </c>
      <c r="O1334" t="s">
        <v>67</v>
      </c>
      <c r="P1334" t="s">
        <v>229</v>
      </c>
      <c r="Q1334">
        <v>1</v>
      </c>
      <c r="R1334" t="s">
        <v>439</v>
      </c>
      <c r="S1334" t="s">
        <v>1001</v>
      </c>
      <c r="T1334" t="s">
        <v>1533</v>
      </c>
      <c r="U1334" t="s">
        <v>67</v>
      </c>
      <c r="V1334" t="s">
        <v>1548</v>
      </c>
      <c r="W1334">
        <v>179.97</v>
      </c>
      <c r="X1334">
        <v>44.97</v>
      </c>
      <c r="Y1334">
        <v>1</v>
      </c>
      <c r="Z1334" t="s">
        <v>84</v>
      </c>
      <c r="AA1334" t="s">
        <v>2366</v>
      </c>
      <c r="AF1334" s="4"/>
      <c r="AG1334" s="4"/>
      <c r="AH1334" t="s">
        <v>67</v>
      </c>
      <c r="AI1334" t="s">
        <v>229</v>
      </c>
      <c r="AJ1334" t="s">
        <v>439</v>
      </c>
      <c r="AK1334" t="s">
        <v>1001</v>
      </c>
      <c r="AL1334" t="s">
        <v>1533</v>
      </c>
      <c r="AM1334" t="s">
        <v>67</v>
      </c>
      <c r="AN1334" t="s">
        <v>1548</v>
      </c>
      <c r="AO1334" t="s">
        <v>84</v>
      </c>
      <c r="AP1334" t="s">
        <v>2366</v>
      </c>
      <c r="AQ1334" t="str">
        <f t="shared" si="21"/>
        <v>984177443077yesFemale4422811Facebook4414844265179.9744.97310259.99314.999</v>
      </c>
      <c r="AR1334">
        <f>COUNTIF(AQ$2:AQ1334,AQ1334)</f>
        <v>1</v>
      </c>
    </row>
    <row r="1335" spans="1:44" x14ac:dyDescent="0.25">
      <c r="A1335">
        <v>985</v>
      </c>
      <c r="B1335">
        <v>260</v>
      </c>
      <c r="C1335" s="4">
        <v>44307</v>
      </c>
      <c r="D1335">
        <v>10</v>
      </c>
      <c r="E1335" t="s">
        <v>42</v>
      </c>
      <c r="F1335" t="s">
        <v>53</v>
      </c>
      <c r="G1335" t="s">
        <v>56</v>
      </c>
      <c r="H1335" t="s">
        <v>58</v>
      </c>
      <c r="I1335" s="4">
        <v>44038</v>
      </c>
      <c r="J1335">
        <v>9</v>
      </c>
      <c r="K1335" t="s">
        <v>59</v>
      </c>
      <c r="L1335" s="4">
        <v>43952</v>
      </c>
      <c r="M1335" s="4">
        <v>44075</v>
      </c>
      <c r="N1335">
        <v>2</v>
      </c>
      <c r="O1335" t="s">
        <v>195</v>
      </c>
      <c r="P1335" t="s">
        <v>357</v>
      </c>
      <c r="Q1335">
        <v>3</v>
      </c>
      <c r="R1335" t="s">
        <v>880</v>
      </c>
      <c r="S1335" t="s">
        <v>1417</v>
      </c>
      <c r="T1335" t="s">
        <v>1932</v>
      </c>
      <c r="U1335" t="s">
        <v>2000</v>
      </c>
      <c r="V1335" t="s">
        <v>2061</v>
      </c>
      <c r="W1335">
        <v>131.94</v>
      </c>
      <c r="X1335">
        <v>99.94</v>
      </c>
      <c r="Y1335">
        <v>2</v>
      </c>
      <c r="Z1335" t="s">
        <v>2292</v>
      </c>
      <c r="AA1335" t="s">
        <v>2595</v>
      </c>
      <c r="AF1335" s="4"/>
      <c r="AG1335" s="4"/>
      <c r="AH1335" t="s">
        <v>80</v>
      </c>
      <c r="AI1335" t="s">
        <v>242</v>
      </c>
      <c r="AJ1335" t="s">
        <v>912</v>
      </c>
      <c r="AK1335" t="s">
        <v>984</v>
      </c>
      <c r="AL1335" t="s">
        <v>1961</v>
      </c>
      <c r="AM1335" t="s">
        <v>67</v>
      </c>
      <c r="AN1335" t="s">
        <v>1548</v>
      </c>
      <c r="AO1335" t="s">
        <v>69</v>
      </c>
      <c r="AP1335" t="s">
        <v>2360</v>
      </c>
      <c r="AQ1335" t="str">
        <f t="shared" si="21"/>
        <v>9852604430710noFemale440389Google Ads4395244075131.9499.94211917.99314.991</v>
      </c>
      <c r="AR1335">
        <f>COUNTIF(AQ$2:AQ1335,AQ1335)</f>
        <v>1</v>
      </c>
    </row>
    <row r="1336" spans="1:44" x14ac:dyDescent="0.25">
      <c r="A1336">
        <v>985</v>
      </c>
      <c r="B1336">
        <v>260</v>
      </c>
      <c r="C1336" s="4">
        <v>44307</v>
      </c>
      <c r="D1336">
        <v>10</v>
      </c>
      <c r="E1336" t="s">
        <v>42</v>
      </c>
      <c r="F1336" t="s">
        <v>53</v>
      </c>
      <c r="G1336" t="s">
        <v>56</v>
      </c>
      <c r="H1336" t="s">
        <v>58</v>
      </c>
      <c r="I1336" s="4">
        <v>44038</v>
      </c>
      <c r="J1336">
        <v>9</v>
      </c>
      <c r="K1336" t="s">
        <v>59</v>
      </c>
      <c r="L1336" s="4">
        <v>43952</v>
      </c>
      <c r="M1336" s="4">
        <v>44075</v>
      </c>
      <c r="N1336">
        <v>2</v>
      </c>
      <c r="O1336" t="s">
        <v>195</v>
      </c>
      <c r="P1336" t="s">
        <v>357</v>
      </c>
      <c r="Q1336">
        <v>3</v>
      </c>
      <c r="R1336" t="s">
        <v>880</v>
      </c>
      <c r="S1336" t="s">
        <v>1417</v>
      </c>
      <c r="T1336" t="s">
        <v>1932</v>
      </c>
      <c r="U1336" t="s">
        <v>2000</v>
      </c>
      <c r="V1336" t="s">
        <v>2061</v>
      </c>
      <c r="W1336">
        <v>131.94</v>
      </c>
      <c r="X1336">
        <v>99.94</v>
      </c>
      <c r="Y1336">
        <v>2</v>
      </c>
      <c r="Z1336" t="s">
        <v>2292</v>
      </c>
      <c r="AA1336" t="s">
        <v>2595</v>
      </c>
      <c r="AF1336" s="4"/>
      <c r="AG1336" s="4"/>
      <c r="AH1336" t="s">
        <v>86</v>
      </c>
      <c r="AI1336" t="s">
        <v>248</v>
      </c>
      <c r="AJ1336" t="s">
        <v>443</v>
      </c>
      <c r="AK1336" t="s">
        <v>1005</v>
      </c>
      <c r="AL1336" t="s">
        <v>1513</v>
      </c>
      <c r="AM1336" t="s">
        <v>69</v>
      </c>
      <c r="AN1336" t="s">
        <v>1577</v>
      </c>
      <c r="AO1336" t="s">
        <v>549</v>
      </c>
      <c r="AP1336" t="s">
        <v>2362</v>
      </c>
      <c r="AQ1336" t="str">
        <f t="shared" si="21"/>
        <v>9852604430710noFemale440389Google Ads4395244075131.9499.9477829.99124.9922</v>
      </c>
      <c r="AR1336">
        <f>COUNTIF(AQ$2:AQ1336,AQ1336)</f>
        <v>1</v>
      </c>
    </row>
    <row r="1337" spans="1:44" x14ac:dyDescent="0.25">
      <c r="A1337">
        <v>985</v>
      </c>
      <c r="B1337">
        <v>260</v>
      </c>
      <c r="C1337" s="4">
        <v>44307</v>
      </c>
      <c r="D1337">
        <v>10</v>
      </c>
      <c r="E1337" t="s">
        <v>42</v>
      </c>
      <c r="F1337" t="s">
        <v>53</v>
      </c>
      <c r="G1337" t="s">
        <v>56</v>
      </c>
      <c r="H1337" t="s">
        <v>58</v>
      </c>
      <c r="I1337" s="4">
        <v>44038</v>
      </c>
      <c r="J1337">
        <v>9</v>
      </c>
      <c r="K1337" t="s">
        <v>59</v>
      </c>
      <c r="L1337" s="4">
        <v>43952</v>
      </c>
      <c r="M1337" s="4">
        <v>44075</v>
      </c>
      <c r="N1337">
        <v>2</v>
      </c>
      <c r="O1337" t="s">
        <v>195</v>
      </c>
      <c r="P1337" t="s">
        <v>357</v>
      </c>
      <c r="Q1337">
        <v>3</v>
      </c>
      <c r="R1337" t="s">
        <v>880</v>
      </c>
      <c r="S1337" t="s">
        <v>1417</v>
      </c>
      <c r="T1337" t="s">
        <v>1932</v>
      </c>
      <c r="U1337" t="s">
        <v>2000</v>
      </c>
      <c r="V1337" t="s">
        <v>2061</v>
      </c>
      <c r="W1337">
        <v>131.94</v>
      </c>
      <c r="X1337">
        <v>99.94</v>
      </c>
      <c r="Y1337">
        <v>2</v>
      </c>
      <c r="Z1337" t="s">
        <v>2292</v>
      </c>
      <c r="AA1337" t="s">
        <v>2595</v>
      </c>
      <c r="AF1337" s="4"/>
      <c r="AG1337" s="4"/>
      <c r="AH1337" t="s">
        <v>80</v>
      </c>
      <c r="AI1337" t="s">
        <v>242</v>
      </c>
      <c r="AJ1337" t="s">
        <v>507</v>
      </c>
      <c r="AK1337" t="s">
        <v>1070</v>
      </c>
      <c r="AL1337" t="s">
        <v>1597</v>
      </c>
      <c r="AM1337" t="s">
        <v>80</v>
      </c>
      <c r="AN1337" t="s">
        <v>1548</v>
      </c>
      <c r="AO1337" t="s">
        <v>69</v>
      </c>
      <c r="AP1337" t="s">
        <v>2360</v>
      </c>
      <c r="AQ1337" t="str">
        <f t="shared" si="21"/>
        <v>9852604430710noFemale440389Google Ads4395244075131.9499.9423323.99214.991</v>
      </c>
      <c r="AR1337">
        <f>COUNTIF(AQ$2:AQ1337,AQ1337)</f>
        <v>1</v>
      </c>
    </row>
    <row r="1338" spans="1:44" x14ac:dyDescent="0.25">
      <c r="A1338">
        <v>986</v>
      </c>
      <c r="B1338">
        <v>229</v>
      </c>
      <c r="C1338" s="4">
        <v>44308</v>
      </c>
      <c r="D1338">
        <v>1</v>
      </c>
      <c r="E1338" t="s">
        <v>39</v>
      </c>
      <c r="F1338" t="s">
        <v>50</v>
      </c>
      <c r="G1338" t="s">
        <v>56</v>
      </c>
      <c r="H1338" t="s">
        <v>57</v>
      </c>
      <c r="I1338" s="4">
        <v>44170</v>
      </c>
      <c r="J1338">
        <v>11</v>
      </c>
      <c r="K1338" t="s">
        <v>60</v>
      </c>
      <c r="L1338" s="4">
        <v>44148</v>
      </c>
      <c r="M1338" s="4">
        <v>44265</v>
      </c>
      <c r="N1338">
        <v>1</v>
      </c>
      <c r="O1338" t="s">
        <v>67</v>
      </c>
      <c r="P1338" t="s">
        <v>229</v>
      </c>
      <c r="Q1338">
        <v>1</v>
      </c>
      <c r="R1338" t="s">
        <v>439</v>
      </c>
      <c r="S1338" t="s">
        <v>1001</v>
      </c>
      <c r="T1338" t="s">
        <v>1533</v>
      </c>
      <c r="U1338" t="s">
        <v>80</v>
      </c>
      <c r="V1338" t="s">
        <v>1562</v>
      </c>
      <c r="W1338">
        <v>119.98</v>
      </c>
      <c r="X1338">
        <v>19.98</v>
      </c>
      <c r="Y1338">
        <v>1</v>
      </c>
      <c r="Z1338" t="s">
        <v>84</v>
      </c>
      <c r="AA1338" t="s">
        <v>2366</v>
      </c>
      <c r="AF1338" s="4"/>
      <c r="AG1338" s="4"/>
      <c r="AH1338" t="s">
        <v>67</v>
      </c>
      <c r="AI1338" t="s">
        <v>229</v>
      </c>
      <c r="AJ1338" t="s">
        <v>439</v>
      </c>
      <c r="AK1338" t="s">
        <v>1001</v>
      </c>
      <c r="AL1338" t="s">
        <v>1533</v>
      </c>
      <c r="AM1338" t="s">
        <v>80</v>
      </c>
      <c r="AN1338" t="s">
        <v>1562</v>
      </c>
      <c r="AO1338" t="s">
        <v>84</v>
      </c>
      <c r="AP1338" t="s">
        <v>2366</v>
      </c>
      <c r="AQ1338" t="str">
        <f t="shared" si="21"/>
        <v>986229443081noMale4417011Facebook4414844265119.9819.98310259.9929.999</v>
      </c>
      <c r="AR1338">
        <f>COUNTIF(AQ$2:AQ1338,AQ1338)</f>
        <v>1</v>
      </c>
    </row>
    <row r="1339" spans="1:44" x14ac:dyDescent="0.25">
      <c r="A1339">
        <v>987</v>
      </c>
      <c r="B1339">
        <v>282</v>
      </c>
      <c r="C1339" s="4">
        <v>44308</v>
      </c>
      <c r="D1339">
        <v>9</v>
      </c>
      <c r="E1339" t="s">
        <v>41</v>
      </c>
      <c r="F1339" t="s">
        <v>52</v>
      </c>
      <c r="G1339" t="s">
        <v>55</v>
      </c>
      <c r="H1339" t="s">
        <v>58</v>
      </c>
      <c r="I1339" s="4">
        <v>43550</v>
      </c>
      <c r="J1339">
        <v>2</v>
      </c>
      <c r="L1339" s="4"/>
      <c r="M1339" s="4"/>
      <c r="N1339">
        <v>1</v>
      </c>
      <c r="O1339" t="s">
        <v>69</v>
      </c>
      <c r="P1339" t="s">
        <v>231</v>
      </c>
      <c r="Q1339">
        <v>1</v>
      </c>
      <c r="R1339" t="s">
        <v>78</v>
      </c>
      <c r="S1339" t="s">
        <v>1238</v>
      </c>
      <c r="T1339" t="s">
        <v>1533</v>
      </c>
      <c r="U1339" t="s">
        <v>80</v>
      </c>
      <c r="V1339" t="s">
        <v>1577</v>
      </c>
      <c r="W1339">
        <v>119.98</v>
      </c>
      <c r="X1339">
        <v>49.98</v>
      </c>
      <c r="Y1339">
        <v>1</v>
      </c>
      <c r="Z1339" t="s">
        <v>69</v>
      </c>
      <c r="AA1339" t="s">
        <v>2360</v>
      </c>
      <c r="AF1339" s="4"/>
      <c r="AG1339" s="4"/>
      <c r="AH1339" t="s">
        <v>69</v>
      </c>
      <c r="AI1339" t="s">
        <v>231</v>
      </c>
      <c r="AJ1339" t="s">
        <v>78</v>
      </c>
      <c r="AK1339" t="s">
        <v>1238</v>
      </c>
      <c r="AL1339" t="s">
        <v>1533</v>
      </c>
      <c r="AM1339" t="s">
        <v>80</v>
      </c>
      <c r="AN1339" t="s">
        <v>1577</v>
      </c>
      <c r="AO1339" t="s">
        <v>69</v>
      </c>
      <c r="AP1339" t="s">
        <v>2360</v>
      </c>
      <c r="AQ1339" t="str">
        <f t="shared" si="21"/>
        <v>987282443089yesFemale435502119.9849.981859.99224.991</v>
      </c>
      <c r="AR1339">
        <f>COUNTIF(AQ$2:AQ1339,AQ1339)</f>
        <v>1</v>
      </c>
    </row>
    <row r="1340" spans="1:44" x14ac:dyDescent="0.25">
      <c r="A1340">
        <v>988</v>
      </c>
      <c r="B1340">
        <v>366</v>
      </c>
      <c r="C1340" s="4">
        <v>44308</v>
      </c>
      <c r="D1340">
        <v>10</v>
      </c>
      <c r="E1340" t="s">
        <v>42</v>
      </c>
      <c r="F1340" t="s">
        <v>53</v>
      </c>
      <c r="G1340" t="s">
        <v>56</v>
      </c>
      <c r="H1340" t="s">
        <v>57</v>
      </c>
      <c r="I1340" s="4">
        <v>43890</v>
      </c>
      <c r="J1340">
        <v>5</v>
      </c>
      <c r="K1340" t="s">
        <v>60</v>
      </c>
      <c r="L1340" s="4">
        <v>43831</v>
      </c>
      <c r="M1340" s="4">
        <v>43921</v>
      </c>
      <c r="N1340">
        <v>1</v>
      </c>
      <c r="O1340" t="s">
        <v>90</v>
      </c>
      <c r="P1340" t="s">
        <v>252</v>
      </c>
      <c r="Q1340">
        <v>1</v>
      </c>
      <c r="R1340" t="s">
        <v>575</v>
      </c>
      <c r="S1340" t="s">
        <v>1133</v>
      </c>
      <c r="T1340" t="s">
        <v>1562</v>
      </c>
      <c r="U1340" t="s">
        <v>80</v>
      </c>
      <c r="V1340" t="s">
        <v>1562</v>
      </c>
      <c r="W1340">
        <v>19.98</v>
      </c>
      <c r="X1340">
        <v>19.98</v>
      </c>
      <c r="Y1340">
        <v>1</v>
      </c>
      <c r="Z1340" t="s">
        <v>645</v>
      </c>
      <c r="AA1340" t="s">
        <v>2347</v>
      </c>
      <c r="AF1340" s="4"/>
      <c r="AG1340" s="4"/>
      <c r="AH1340" t="s">
        <v>90</v>
      </c>
      <c r="AI1340" t="s">
        <v>252</v>
      </c>
      <c r="AJ1340" t="s">
        <v>575</v>
      </c>
      <c r="AK1340" t="s">
        <v>1133</v>
      </c>
      <c r="AL1340" t="s">
        <v>1562</v>
      </c>
      <c r="AM1340" t="s">
        <v>80</v>
      </c>
      <c r="AN1340" t="s">
        <v>1562</v>
      </c>
      <c r="AO1340" t="s">
        <v>645</v>
      </c>
      <c r="AP1340" t="s">
        <v>2347</v>
      </c>
      <c r="AQ1340" t="str">
        <f t="shared" si="21"/>
        <v>9883664430810noMale438905Facebook438314392119.9819.9861499.9929.9913</v>
      </c>
      <c r="AR1340">
        <f>COUNTIF(AQ$2:AQ1340,AQ1340)</f>
        <v>1</v>
      </c>
    </row>
    <row r="1341" spans="1:44" x14ac:dyDescent="0.25">
      <c r="A1341">
        <v>989</v>
      </c>
      <c r="B1341">
        <v>41</v>
      </c>
      <c r="C1341" s="4">
        <v>44309</v>
      </c>
      <c r="D1341">
        <v>7</v>
      </c>
      <c r="E1341" t="s">
        <v>35</v>
      </c>
      <c r="F1341" t="s">
        <v>46</v>
      </c>
      <c r="G1341" t="s">
        <v>56</v>
      </c>
      <c r="H1341" t="s">
        <v>57</v>
      </c>
      <c r="I1341" s="4">
        <v>43935</v>
      </c>
      <c r="J1341">
        <v>7</v>
      </c>
      <c r="K1341" t="s">
        <v>61</v>
      </c>
      <c r="L1341" s="4">
        <v>43915</v>
      </c>
      <c r="M1341" s="4">
        <v>44012</v>
      </c>
      <c r="N1341">
        <v>1</v>
      </c>
      <c r="O1341" t="s">
        <v>80</v>
      </c>
      <c r="P1341" t="s">
        <v>242</v>
      </c>
      <c r="Q1341">
        <v>1</v>
      </c>
      <c r="R1341" t="s">
        <v>455</v>
      </c>
      <c r="S1341" t="s">
        <v>1018</v>
      </c>
      <c r="T1341" t="s">
        <v>1548</v>
      </c>
      <c r="U1341" t="s">
        <v>67</v>
      </c>
      <c r="V1341" t="s">
        <v>1548</v>
      </c>
      <c r="W1341">
        <v>44.97</v>
      </c>
      <c r="X1341">
        <v>44.97</v>
      </c>
      <c r="Y1341">
        <v>1</v>
      </c>
      <c r="Z1341" t="s">
        <v>70</v>
      </c>
      <c r="AA1341" t="s">
        <v>2341</v>
      </c>
      <c r="AF1341" s="4"/>
      <c r="AG1341" s="4"/>
      <c r="AH1341" t="s">
        <v>80</v>
      </c>
      <c r="AI1341" t="s">
        <v>242</v>
      </c>
      <c r="AJ1341" t="s">
        <v>455</v>
      </c>
      <c r="AK1341" t="s">
        <v>1018</v>
      </c>
      <c r="AL1341" t="s">
        <v>1548</v>
      </c>
      <c r="AM1341" t="s">
        <v>67</v>
      </c>
      <c r="AN1341" t="s">
        <v>1548</v>
      </c>
      <c r="AO1341" t="s">
        <v>70</v>
      </c>
      <c r="AP1341" t="s">
        <v>2341</v>
      </c>
      <c r="AQ1341" t="str">
        <f t="shared" si="21"/>
        <v>98941443097noMale439357YouTube439154401244.9744.9721514.99314.995</v>
      </c>
      <c r="AR1341">
        <f>COUNTIF(AQ$2:AQ1341,AQ1341)</f>
        <v>1</v>
      </c>
    </row>
    <row r="1342" spans="1:44" x14ac:dyDescent="0.25">
      <c r="A1342">
        <v>990</v>
      </c>
      <c r="B1342">
        <v>78</v>
      </c>
      <c r="C1342" s="4">
        <v>44310</v>
      </c>
      <c r="D1342">
        <v>11</v>
      </c>
      <c r="E1342" t="s">
        <v>37</v>
      </c>
      <c r="F1342" t="s">
        <v>48</v>
      </c>
      <c r="G1342" t="s">
        <v>55</v>
      </c>
      <c r="H1342" t="s">
        <v>57</v>
      </c>
      <c r="I1342" s="4">
        <v>44108</v>
      </c>
      <c r="J1342">
        <v>10</v>
      </c>
      <c r="K1342" t="s">
        <v>61</v>
      </c>
      <c r="L1342" s="4">
        <v>44055</v>
      </c>
      <c r="M1342" s="4">
        <v>44196</v>
      </c>
      <c r="N1342">
        <v>1</v>
      </c>
      <c r="O1342" t="s">
        <v>69</v>
      </c>
      <c r="P1342" t="s">
        <v>231</v>
      </c>
      <c r="Q1342">
        <v>1</v>
      </c>
      <c r="R1342" t="s">
        <v>856</v>
      </c>
      <c r="S1342" t="s">
        <v>1393</v>
      </c>
      <c r="T1342" t="s">
        <v>1909</v>
      </c>
      <c r="U1342" t="s">
        <v>80</v>
      </c>
      <c r="V1342" t="s">
        <v>1577</v>
      </c>
      <c r="W1342">
        <v>1058</v>
      </c>
      <c r="X1342">
        <v>49.98</v>
      </c>
      <c r="Y1342">
        <v>1</v>
      </c>
      <c r="Z1342" t="s">
        <v>67</v>
      </c>
      <c r="AA1342" t="s">
        <v>2373</v>
      </c>
      <c r="AF1342" s="4"/>
      <c r="AG1342" s="4"/>
      <c r="AH1342" t="s">
        <v>69</v>
      </c>
      <c r="AI1342" t="s">
        <v>231</v>
      </c>
      <c r="AJ1342" t="s">
        <v>856</v>
      </c>
      <c r="AK1342" t="s">
        <v>1393</v>
      </c>
      <c r="AL1342" t="s">
        <v>1909</v>
      </c>
      <c r="AM1342" t="s">
        <v>80</v>
      </c>
      <c r="AN1342" t="s">
        <v>1577</v>
      </c>
      <c r="AO1342" t="s">
        <v>67</v>
      </c>
      <c r="AP1342" t="s">
        <v>2373</v>
      </c>
      <c r="AQ1342" t="str">
        <f t="shared" si="21"/>
        <v>990784431011yesMale4410810YouTube4405544196105849.98199529224.993</v>
      </c>
      <c r="AR1342">
        <f>COUNTIF(AQ$2:AQ1342,AQ1342)</f>
        <v>1</v>
      </c>
    </row>
    <row r="1343" spans="1:44" x14ac:dyDescent="0.25">
      <c r="A1343">
        <v>991</v>
      </c>
      <c r="B1343">
        <v>85</v>
      </c>
      <c r="C1343" s="4">
        <v>44310</v>
      </c>
      <c r="D1343">
        <v>2</v>
      </c>
      <c r="E1343" t="s">
        <v>38</v>
      </c>
      <c r="F1343" t="s">
        <v>49</v>
      </c>
      <c r="G1343" t="s">
        <v>56</v>
      </c>
      <c r="H1343" t="s">
        <v>58</v>
      </c>
      <c r="I1343" s="4">
        <v>43906</v>
      </c>
      <c r="J1343">
        <v>5</v>
      </c>
      <c r="K1343" t="s">
        <v>60</v>
      </c>
      <c r="L1343" s="4">
        <v>43831</v>
      </c>
      <c r="M1343" s="4">
        <v>43921</v>
      </c>
      <c r="N1343">
        <v>1</v>
      </c>
      <c r="O1343" t="s">
        <v>88</v>
      </c>
      <c r="P1343" t="s">
        <v>250</v>
      </c>
      <c r="Q1343">
        <v>2</v>
      </c>
      <c r="R1343" t="s">
        <v>881</v>
      </c>
      <c r="S1343" t="s">
        <v>1418</v>
      </c>
      <c r="T1343" t="s">
        <v>1933</v>
      </c>
      <c r="U1343" t="s">
        <v>180</v>
      </c>
      <c r="V1343" t="s">
        <v>1869</v>
      </c>
      <c r="W1343">
        <v>176.95</v>
      </c>
      <c r="X1343">
        <v>44.97</v>
      </c>
      <c r="Y1343">
        <v>2</v>
      </c>
      <c r="Z1343" t="s">
        <v>139</v>
      </c>
      <c r="AA1343" t="s">
        <v>2596</v>
      </c>
      <c r="AF1343" s="4"/>
      <c r="AG1343" s="4"/>
      <c r="AH1343" t="s">
        <v>80</v>
      </c>
      <c r="AI1343" t="s">
        <v>242</v>
      </c>
      <c r="AJ1343" t="s">
        <v>548</v>
      </c>
      <c r="AK1343" t="s">
        <v>1109</v>
      </c>
      <c r="AL1343" t="s">
        <v>1634</v>
      </c>
      <c r="AM1343" t="s">
        <v>80</v>
      </c>
      <c r="AN1343" t="s">
        <v>1548</v>
      </c>
      <c r="AO1343" t="s">
        <v>67</v>
      </c>
      <c r="AP1343" t="s">
        <v>2373</v>
      </c>
      <c r="AQ1343" t="str">
        <f t="shared" ref="AQ1343:AQ1403" si="22">CONCATENATE($A1343,$B1343,$C1343,$D1343,$G1343,$H1343,$I1343,$J1343,$K1343,$L1343,$M1343,$W1343,$X1343,$AB1343,$AC1343,$AD1343,$AE1343,$AF1343,$AG1343,$AH1343,$AJ1343,$AL1343,$AM1343,$AN1343,$AO1343)</f>
        <v>99185443102noFemale439065Facebook4383143921176.9544.9723627.98214.993</v>
      </c>
      <c r="AR1343">
        <f>COUNTIF(AQ$2:AQ1343,AQ1343)</f>
        <v>1</v>
      </c>
    </row>
    <row r="1344" spans="1:44" x14ac:dyDescent="0.25">
      <c r="A1344">
        <v>991</v>
      </c>
      <c r="B1344">
        <v>85</v>
      </c>
      <c r="C1344" s="4">
        <v>44310</v>
      </c>
      <c r="D1344">
        <v>2</v>
      </c>
      <c r="E1344" t="s">
        <v>38</v>
      </c>
      <c r="F1344" t="s">
        <v>49</v>
      </c>
      <c r="G1344" t="s">
        <v>56</v>
      </c>
      <c r="H1344" t="s">
        <v>58</v>
      </c>
      <c r="I1344" s="4">
        <v>43906</v>
      </c>
      <c r="J1344">
        <v>5</v>
      </c>
      <c r="K1344" t="s">
        <v>60</v>
      </c>
      <c r="L1344" s="4">
        <v>43831</v>
      </c>
      <c r="M1344" s="4">
        <v>43921</v>
      </c>
      <c r="N1344">
        <v>1</v>
      </c>
      <c r="O1344" t="s">
        <v>88</v>
      </c>
      <c r="P1344" t="s">
        <v>250</v>
      </c>
      <c r="Q1344">
        <v>2</v>
      </c>
      <c r="R1344" t="s">
        <v>881</v>
      </c>
      <c r="S1344" t="s">
        <v>1418</v>
      </c>
      <c r="T1344" t="s">
        <v>1933</v>
      </c>
      <c r="U1344" t="s">
        <v>180</v>
      </c>
      <c r="V1344" t="s">
        <v>1869</v>
      </c>
      <c r="W1344">
        <v>176.95</v>
      </c>
      <c r="X1344">
        <v>44.97</v>
      </c>
      <c r="Y1344">
        <v>2</v>
      </c>
      <c r="Z1344" t="s">
        <v>139</v>
      </c>
      <c r="AA1344" t="s">
        <v>2596</v>
      </c>
      <c r="AF1344" s="4"/>
      <c r="AG1344" s="4"/>
      <c r="AH1344" t="s">
        <v>80</v>
      </c>
      <c r="AI1344" t="s">
        <v>242</v>
      </c>
      <c r="AJ1344" t="s">
        <v>620</v>
      </c>
      <c r="AK1344" t="s">
        <v>1170</v>
      </c>
      <c r="AL1344" t="s">
        <v>1696</v>
      </c>
      <c r="AM1344" t="s">
        <v>69</v>
      </c>
      <c r="AN1344" t="s">
        <v>1548</v>
      </c>
      <c r="AO1344" t="s">
        <v>79</v>
      </c>
      <c r="AP1344" t="s">
        <v>2349</v>
      </c>
      <c r="AQ1344" t="str">
        <f t="shared" si="22"/>
        <v>99185443102noFemale439065Facebook4383143921176.9544.97292120.99114.994</v>
      </c>
      <c r="AR1344">
        <f>COUNTIF(AQ$2:AQ1344,AQ1344)</f>
        <v>1</v>
      </c>
    </row>
    <row r="1345" spans="1:44" x14ac:dyDescent="0.25">
      <c r="A1345">
        <v>992</v>
      </c>
      <c r="B1345">
        <v>94</v>
      </c>
      <c r="C1345" s="4">
        <v>44310</v>
      </c>
      <c r="D1345">
        <v>10</v>
      </c>
      <c r="E1345" t="s">
        <v>42</v>
      </c>
      <c r="F1345" t="s">
        <v>53</v>
      </c>
      <c r="G1345" t="s">
        <v>56</v>
      </c>
      <c r="H1345" t="s">
        <v>57</v>
      </c>
      <c r="I1345" s="4">
        <v>43844</v>
      </c>
      <c r="J1345">
        <v>15</v>
      </c>
      <c r="K1345" t="s">
        <v>62</v>
      </c>
      <c r="L1345" s="4">
        <v>43615</v>
      </c>
      <c r="M1345" s="4">
        <v>44413</v>
      </c>
      <c r="N1345">
        <v>2</v>
      </c>
      <c r="O1345" t="s">
        <v>208</v>
      </c>
      <c r="P1345" t="s">
        <v>370</v>
      </c>
      <c r="Q1345">
        <v>2</v>
      </c>
      <c r="R1345" t="s">
        <v>882</v>
      </c>
      <c r="S1345" t="s">
        <v>1419</v>
      </c>
      <c r="T1345" t="s">
        <v>1934</v>
      </c>
      <c r="U1345" t="s">
        <v>2023</v>
      </c>
      <c r="V1345" t="s">
        <v>2072</v>
      </c>
      <c r="W1345">
        <v>413.94</v>
      </c>
      <c r="X1345">
        <v>109.94</v>
      </c>
      <c r="Y1345">
        <v>2</v>
      </c>
      <c r="Z1345" t="s">
        <v>2293</v>
      </c>
      <c r="AA1345" t="s">
        <v>2597</v>
      </c>
      <c r="AF1345" s="4"/>
      <c r="AG1345" s="4"/>
      <c r="AH1345" t="s">
        <v>70</v>
      </c>
      <c r="AI1345" t="s">
        <v>232</v>
      </c>
      <c r="AJ1345" t="s">
        <v>719</v>
      </c>
      <c r="AK1345" t="s">
        <v>1261</v>
      </c>
      <c r="AL1345" t="s">
        <v>1779</v>
      </c>
      <c r="AM1345" t="s">
        <v>80</v>
      </c>
      <c r="AN1345" t="s">
        <v>1517</v>
      </c>
      <c r="AO1345" t="s">
        <v>432</v>
      </c>
      <c r="AP1345" t="s">
        <v>2331</v>
      </c>
      <c r="AQ1345" t="str">
        <f t="shared" si="22"/>
        <v>992944431010noMale4384415Organic4361544413413.94109.94516295.99219.9921</v>
      </c>
      <c r="AR1345">
        <f>COUNTIF(AQ$2:AQ1345,AQ1345)</f>
        <v>1</v>
      </c>
    </row>
    <row r="1346" spans="1:44" x14ac:dyDescent="0.25">
      <c r="A1346">
        <v>992</v>
      </c>
      <c r="B1346">
        <v>94</v>
      </c>
      <c r="C1346" s="4">
        <v>44310</v>
      </c>
      <c r="D1346">
        <v>10</v>
      </c>
      <c r="E1346" t="s">
        <v>42</v>
      </c>
      <c r="F1346" t="s">
        <v>53</v>
      </c>
      <c r="G1346" t="s">
        <v>56</v>
      </c>
      <c r="H1346" t="s">
        <v>57</v>
      </c>
      <c r="I1346" s="4">
        <v>43844</v>
      </c>
      <c r="J1346">
        <v>15</v>
      </c>
      <c r="K1346" t="s">
        <v>62</v>
      </c>
      <c r="L1346" s="4">
        <v>43615</v>
      </c>
      <c r="M1346" s="4">
        <v>44413</v>
      </c>
      <c r="N1346">
        <v>2</v>
      </c>
      <c r="O1346" t="s">
        <v>208</v>
      </c>
      <c r="P1346" t="s">
        <v>370</v>
      </c>
      <c r="Q1346">
        <v>2</v>
      </c>
      <c r="R1346" t="s">
        <v>882</v>
      </c>
      <c r="S1346" t="s">
        <v>1419</v>
      </c>
      <c r="T1346" t="s">
        <v>1934</v>
      </c>
      <c r="U1346" t="s">
        <v>2023</v>
      </c>
      <c r="V1346" t="s">
        <v>2072</v>
      </c>
      <c r="W1346">
        <v>413.94</v>
      </c>
      <c r="X1346">
        <v>109.94</v>
      </c>
      <c r="Y1346">
        <v>2</v>
      </c>
      <c r="Z1346" t="s">
        <v>2293</v>
      </c>
      <c r="AA1346" t="s">
        <v>2597</v>
      </c>
      <c r="AF1346" s="4"/>
      <c r="AG1346" s="4"/>
      <c r="AH1346" t="s">
        <v>80</v>
      </c>
      <c r="AI1346" t="s">
        <v>242</v>
      </c>
      <c r="AJ1346" t="s">
        <v>65</v>
      </c>
      <c r="AK1346" t="s">
        <v>1267</v>
      </c>
      <c r="AL1346" t="s">
        <v>1548</v>
      </c>
      <c r="AM1346" t="s">
        <v>69</v>
      </c>
      <c r="AN1346" t="s">
        <v>1548</v>
      </c>
      <c r="AO1346" t="s">
        <v>80</v>
      </c>
      <c r="AP1346" t="s">
        <v>2357</v>
      </c>
      <c r="AQ1346" t="str">
        <f t="shared" si="22"/>
        <v>992944431010noMale4384415Organic4361544413413.94109.9421014.99114.992</v>
      </c>
      <c r="AR1346">
        <f>COUNTIF(AQ$2:AQ1346,AQ1346)</f>
        <v>1</v>
      </c>
    </row>
    <row r="1347" spans="1:44" x14ac:dyDescent="0.25">
      <c r="A1347">
        <v>993</v>
      </c>
      <c r="B1347">
        <v>436</v>
      </c>
      <c r="C1347" s="4">
        <v>44310</v>
      </c>
      <c r="D1347">
        <v>5</v>
      </c>
      <c r="E1347" t="s">
        <v>36</v>
      </c>
      <c r="F1347" t="s">
        <v>47</v>
      </c>
      <c r="G1347" t="s">
        <v>56</v>
      </c>
      <c r="H1347" t="s">
        <v>57</v>
      </c>
      <c r="I1347" s="4">
        <v>43568</v>
      </c>
      <c r="J1347">
        <v>1</v>
      </c>
      <c r="L1347" s="4"/>
      <c r="M1347" s="4"/>
      <c r="N1347">
        <v>2</v>
      </c>
      <c r="O1347" t="s">
        <v>142</v>
      </c>
      <c r="P1347" t="s">
        <v>304</v>
      </c>
      <c r="Q1347">
        <v>2</v>
      </c>
      <c r="R1347" t="s">
        <v>883</v>
      </c>
      <c r="S1347" t="s">
        <v>1420</v>
      </c>
      <c r="T1347" t="s">
        <v>1935</v>
      </c>
      <c r="U1347" t="s">
        <v>109</v>
      </c>
      <c r="V1347" t="s">
        <v>2032</v>
      </c>
      <c r="W1347">
        <v>179.96</v>
      </c>
      <c r="X1347">
        <v>99.96</v>
      </c>
      <c r="Y1347">
        <v>2</v>
      </c>
      <c r="Z1347" t="s">
        <v>2162</v>
      </c>
      <c r="AA1347" t="s">
        <v>2442</v>
      </c>
      <c r="AF1347" s="4"/>
      <c r="AG1347" s="4"/>
      <c r="AH1347" t="s">
        <v>86</v>
      </c>
      <c r="AI1347" t="s">
        <v>248</v>
      </c>
      <c r="AJ1347" t="s">
        <v>441</v>
      </c>
      <c r="AK1347" t="s">
        <v>2640</v>
      </c>
      <c r="AL1347" t="s">
        <v>1535</v>
      </c>
      <c r="AM1347" t="s">
        <v>67</v>
      </c>
      <c r="AN1347" t="s">
        <v>1577</v>
      </c>
      <c r="AO1347" t="s">
        <v>530</v>
      </c>
      <c r="AP1347" t="s">
        <v>2367</v>
      </c>
      <c r="AQ1347" t="str">
        <f t="shared" si="22"/>
        <v>993436443105noMale435681179.9699.96710643.99324.9916</v>
      </c>
      <c r="AR1347">
        <f>COUNTIF(AQ$2:AQ1347,AQ1347)</f>
        <v>1</v>
      </c>
    </row>
    <row r="1348" spans="1:44" x14ac:dyDescent="0.25">
      <c r="A1348">
        <v>993</v>
      </c>
      <c r="B1348">
        <v>436</v>
      </c>
      <c r="C1348" s="4">
        <v>44310</v>
      </c>
      <c r="D1348">
        <v>5</v>
      </c>
      <c r="E1348" t="s">
        <v>36</v>
      </c>
      <c r="F1348" t="s">
        <v>47</v>
      </c>
      <c r="G1348" t="s">
        <v>56</v>
      </c>
      <c r="H1348" t="s">
        <v>57</v>
      </c>
      <c r="I1348" s="4">
        <v>43568</v>
      </c>
      <c r="J1348">
        <v>1</v>
      </c>
      <c r="L1348" s="4"/>
      <c r="M1348" s="4"/>
      <c r="N1348">
        <v>2</v>
      </c>
      <c r="O1348" t="s">
        <v>142</v>
      </c>
      <c r="P1348" t="s">
        <v>304</v>
      </c>
      <c r="Q1348">
        <v>2</v>
      </c>
      <c r="R1348" t="s">
        <v>883</v>
      </c>
      <c r="S1348" t="s">
        <v>1420</v>
      </c>
      <c r="T1348" t="s">
        <v>1935</v>
      </c>
      <c r="U1348" t="s">
        <v>109</v>
      </c>
      <c r="V1348" t="s">
        <v>2032</v>
      </c>
      <c r="W1348">
        <v>179.96</v>
      </c>
      <c r="X1348">
        <v>99.96</v>
      </c>
      <c r="Y1348">
        <v>2</v>
      </c>
      <c r="Z1348" t="s">
        <v>2162</v>
      </c>
      <c r="AA1348" t="s">
        <v>2442</v>
      </c>
      <c r="AF1348" s="4"/>
      <c r="AG1348" s="4"/>
      <c r="AH1348" t="s">
        <v>69</v>
      </c>
      <c r="AI1348" t="s">
        <v>231</v>
      </c>
      <c r="AJ1348" t="s">
        <v>720</v>
      </c>
      <c r="AK1348" t="s">
        <v>2641</v>
      </c>
      <c r="AL1348" t="s">
        <v>1780</v>
      </c>
      <c r="AM1348" t="s">
        <v>69</v>
      </c>
      <c r="AN1348" t="s">
        <v>1577</v>
      </c>
      <c r="AO1348" t="s">
        <v>67</v>
      </c>
      <c r="AP1348" t="s">
        <v>2373</v>
      </c>
      <c r="AQ1348" t="str">
        <f t="shared" si="22"/>
        <v>993436443105noMale435681179.9699.96115947.99124.993</v>
      </c>
      <c r="AR1348">
        <f>COUNTIF(AQ$2:AQ1348,AQ1348)</f>
        <v>1</v>
      </c>
    </row>
    <row r="1349" spans="1:44" x14ac:dyDescent="0.25">
      <c r="A1349">
        <v>994</v>
      </c>
      <c r="B1349">
        <v>126</v>
      </c>
      <c r="C1349" s="4">
        <v>44312</v>
      </c>
      <c r="D1349">
        <v>10</v>
      </c>
      <c r="E1349" t="s">
        <v>42</v>
      </c>
      <c r="F1349" t="s">
        <v>53</v>
      </c>
      <c r="G1349" t="s">
        <v>56</v>
      </c>
      <c r="H1349" t="s">
        <v>57</v>
      </c>
      <c r="I1349" s="4">
        <v>43975</v>
      </c>
      <c r="J1349">
        <v>9</v>
      </c>
      <c r="K1349" t="s">
        <v>59</v>
      </c>
      <c r="L1349" s="4">
        <v>43952</v>
      </c>
      <c r="M1349" s="4">
        <v>44075</v>
      </c>
      <c r="N1349">
        <v>1</v>
      </c>
      <c r="O1349" t="s">
        <v>90</v>
      </c>
      <c r="P1349" t="s">
        <v>252</v>
      </c>
      <c r="Q1349">
        <v>1</v>
      </c>
      <c r="R1349" t="s">
        <v>501</v>
      </c>
      <c r="S1349" t="s">
        <v>1064</v>
      </c>
      <c r="T1349" t="s">
        <v>1592</v>
      </c>
      <c r="U1349" t="s">
        <v>69</v>
      </c>
      <c r="V1349" t="s">
        <v>1562</v>
      </c>
      <c r="W1349">
        <v>8.9600000000000009</v>
      </c>
      <c r="X1349">
        <v>9.99</v>
      </c>
      <c r="Y1349">
        <v>1</v>
      </c>
      <c r="Z1349" t="s">
        <v>410</v>
      </c>
      <c r="AA1349" t="s">
        <v>2359</v>
      </c>
      <c r="AF1349" s="4"/>
      <c r="AG1349" s="4"/>
      <c r="AH1349" t="s">
        <v>90</v>
      </c>
      <c r="AI1349" t="s">
        <v>252</v>
      </c>
      <c r="AJ1349" t="s">
        <v>501</v>
      </c>
      <c r="AK1349" t="s">
        <v>1064</v>
      </c>
      <c r="AL1349" t="s">
        <v>1592</v>
      </c>
      <c r="AM1349" t="s">
        <v>69</v>
      </c>
      <c r="AN1349" t="s">
        <v>1562</v>
      </c>
      <c r="AO1349" t="s">
        <v>410</v>
      </c>
      <c r="AP1349" t="s">
        <v>2359</v>
      </c>
      <c r="AQ1349" t="str">
        <f t="shared" si="22"/>
        <v>9941264431210noMale439759Google Ads43952440758.969.9961618.9619.9920</v>
      </c>
      <c r="AR1349">
        <f>COUNTIF(AQ$2:AQ1349,AQ1349)</f>
        <v>1</v>
      </c>
    </row>
    <row r="1350" spans="1:44" x14ac:dyDescent="0.25">
      <c r="A1350">
        <v>995</v>
      </c>
      <c r="B1350">
        <v>65</v>
      </c>
      <c r="C1350" s="4">
        <v>44313</v>
      </c>
      <c r="D1350">
        <v>7</v>
      </c>
      <c r="E1350" t="s">
        <v>35</v>
      </c>
      <c r="F1350" t="s">
        <v>46</v>
      </c>
      <c r="G1350" t="s">
        <v>56</v>
      </c>
      <c r="H1350" t="s">
        <v>57</v>
      </c>
      <c r="I1350" s="4">
        <v>43697</v>
      </c>
      <c r="J1350">
        <v>3</v>
      </c>
      <c r="K1350" t="s">
        <v>59</v>
      </c>
      <c r="L1350" s="4">
        <v>43615</v>
      </c>
      <c r="M1350" s="4">
        <v>43830</v>
      </c>
      <c r="N1350">
        <v>1</v>
      </c>
      <c r="O1350" t="s">
        <v>78</v>
      </c>
      <c r="P1350" t="s">
        <v>240</v>
      </c>
      <c r="Q1350">
        <v>1</v>
      </c>
      <c r="R1350" t="s">
        <v>67</v>
      </c>
      <c r="S1350" t="s">
        <v>1120</v>
      </c>
      <c r="T1350" t="s">
        <v>1643</v>
      </c>
      <c r="U1350" t="s">
        <v>67</v>
      </c>
      <c r="V1350" t="s">
        <v>1548</v>
      </c>
      <c r="W1350">
        <v>11.97</v>
      </c>
      <c r="X1350">
        <v>44.97</v>
      </c>
      <c r="Y1350">
        <v>1</v>
      </c>
      <c r="Z1350" t="s">
        <v>469</v>
      </c>
      <c r="AA1350" t="s">
        <v>2339</v>
      </c>
      <c r="AF1350" s="4"/>
      <c r="AG1350" s="4"/>
      <c r="AH1350" t="s">
        <v>78</v>
      </c>
      <c r="AI1350" t="s">
        <v>240</v>
      </c>
      <c r="AJ1350" t="s">
        <v>67</v>
      </c>
      <c r="AK1350" t="s">
        <v>1120</v>
      </c>
      <c r="AL1350" t="s">
        <v>1643</v>
      </c>
      <c r="AM1350" t="s">
        <v>67</v>
      </c>
      <c r="AN1350" t="s">
        <v>1548</v>
      </c>
      <c r="AO1350" t="s">
        <v>469</v>
      </c>
      <c r="AP1350" t="s">
        <v>2339</v>
      </c>
      <c r="AQ1350" t="str">
        <f t="shared" si="22"/>
        <v>99565443137noMale436973Google Ads436154383011.9744.97833.99314.9923</v>
      </c>
      <c r="AR1350">
        <f>COUNTIF(AQ$2:AQ1350,AQ1350)</f>
        <v>1</v>
      </c>
    </row>
    <row r="1351" spans="1:44" x14ac:dyDescent="0.25">
      <c r="A1351">
        <v>996</v>
      </c>
      <c r="B1351">
        <v>209</v>
      </c>
      <c r="C1351" s="4">
        <v>44314</v>
      </c>
      <c r="D1351">
        <v>1</v>
      </c>
      <c r="E1351" t="s">
        <v>39</v>
      </c>
      <c r="F1351" t="s">
        <v>50</v>
      </c>
      <c r="G1351" t="s">
        <v>55</v>
      </c>
      <c r="H1351" t="s">
        <v>58</v>
      </c>
      <c r="I1351" s="4">
        <v>44032</v>
      </c>
      <c r="J1351">
        <v>8</v>
      </c>
      <c r="K1351" t="s">
        <v>60</v>
      </c>
      <c r="L1351" s="4">
        <v>44000</v>
      </c>
      <c r="M1351" s="4">
        <v>44073</v>
      </c>
      <c r="N1351">
        <v>2</v>
      </c>
      <c r="O1351" t="s">
        <v>121</v>
      </c>
      <c r="P1351" t="s">
        <v>283</v>
      </c>
      <c r="Q1351">
        <v>2</v>
      </c>
      <c r="R1351" t="s">
        <v>884</v>
      </c>
      <c r="S1351" t="s">
        <v>1421</v>
      </c>
      <c r="T1351" t="s">
        <v>1936</v>
      </c>
      <c r="U1351" t="s">
        <v>83</v>
      </c>
      <c r="V1351" t="s">
        <v>1723</v>
      </c>
      <c r="W1351">
        <v>71.83</v>
      </c>
      <c r="X1351">
        <v>49.95</v>
      </c>
      <c r="Y1351">
        <v>2</v>
      </c>
      <c r="Z1351" t="s">
        <v>2294</v>
      </c>
      <c r="AA1351" t="s">
        <v>2598</v>
      </c>
      <c r="AF1351" s="4"/>
      <c r="AG1351" s="4"/>
      <c r="AH1351" t="s">
        <v>79</v>
      </c>
      <c r="AI1351" t="s">
        <v>241</v>
      </c>
      <c r="AJ1351" t="s">
        <v>770</v>
      </c>
      <c r="AK1351" t="s">
        <v>1182</v>
      </c>
      <c r="AL1351" t="s">
        <v>1614</v>
      </c>
      <c r="AM1351" t="s">
        <v>67</v>
      </c>
      <c r="AN1351" t="s">
        <v>1562</v>
      </c>
      <c r="AO1351" t="s">
        <v>455</v>
      </c>
      <c r="AP1351" t="s">
        <v>2340</v>
      </c>
      <c r="AQ1351" t="str">
        <f t="shared" si="22"/>
        <v>996209443141yesFemale440328Facebook440004407371.8349.95416513.9539.9915</v>
      </c>
      <c r="AR1351">
        <f>COUNTIF(AQ$2:AQ1351,AQ1351)</f>
        <v>1</v>
      </c>
    </row>
    <row r="1352" spans="1:44" x14ac:dyDescent="0.25">
      <c r="A1352">
        <v>996</v>
      </c>
      <c r="B1352">
        <v>209</v>
      </c>
      <c r="C1352" s="4">
        <v>44314</v>
      </c>
      <c r="D1352">
        <v>1</v>
      </c>
      <c r="E1352" t="s">
        <v>39</v>
      </c>
      <c r="F1352" t="s">
        <v>50</v>
      </c>
      <c r="G1352" t="s">
        <v>55</v>
      </c>
      <c r="H1352" t="s">
        <v>58</v>
      </c>
      <c r="I1352" s="4">
        <v>44032</v>
      </c>
      <c r="J1352">
        <v>8</v>
      </c>
      <c r="K1352" t="s">
        <v>60</v>
      </c>
      <c r="L1352" s="4">
        <v>44000</v>
      </c>
      <c r="M1352" s="4">
        <v>44073</v>
      </c>
      <c r="N1352">
        <v>2</v>
      </c>
      <c r="O1352" t="s">
        <v>121</v>
      </c>
      <c r="P1352" t="s">
        <v>283</v>
      </c>
      <c r="Q1352">
        <v>2</v>
      </c>
      <c r="R1352" t="s">
        <v>884</v>
      </c>
      <c r="S1352" t="s">
        <v>1421</v>
      </c>
      <c r="T1352" t="s">
        <v>1936</v>
      </c>
      <c r="U1352" t="s">
        <v>83</v>
      </c>
      <c r="V1352" t="s">
        <v>1723</v>
      </c>
      <c r="W1352">
        <v>71.83</v>
      </c>
      <c r="X1352">
        <v>49.95</v>
      </c>
      <c r="Y1352">
        <v>2</v>
      </c>
      <c r="Z1352" t="s">
        <v>2294</v>
      </c>
      <c r="AA1352" t="s">
        <v>2598</v>
      </c>
      <c r="AF1352" s="4"/>
      <c r="AG1352" s="4"/>
      <c r="AH1352" t="s">
        <v>80</v>
      </c>
      <c r="AI1352" t="s">
        <v>242</v>
      </c>
      <c r="AJ1352" t="s">
        <v>455</v>
      </c>
      <c r="AK1352" t="s">
        <v>1018</v>
      </c>
      <c r="AL1352" t="s">
        <v>1548</v>
      </c>
      <c r="AM1352" t="s">
        <v>80</v>
      </c>
      <c r="AN1352" t="s">
        <v>1562</v>
      </c>
      <c r="AO1352" t="s">
        <v>70</v>
      </c>
      <c r="AP1352" t="s">
        <v>2341</v>
      </c>
      <c r="AQ1352" t="str">
        <f t="shared" si="22"/>
        <v>996209443141yesFemale440328Facebook440004407371.8349.9521514.9929.995</v>
      </c>
      <c r="AR1352">
        <f>COUNTIF(AQ$2:AQ1352,AQ1352)</f>
        <v>1</v>
      </c>
    </row>
    <row r="1353" spans="1:44" x14ac:dyDescent="0.25">
      <c r="A1353">
        <v>997</v>
      </c>
      <c r="B1353">
        <v>232</v>
      </c>
      <c r="C1353" s="4">
        <v>44314</v>
      </c>
      <c r="D1353">
        <v>1</v>
      </c>
      <c r="E1353" t="s">
        <v>39</v>
      </c>
      <c r="F1353" t="s">
        <v>50</v>
      </c>
      <c r="G1353" t="s">
        <v>56</v>
      </c>
      <c r="H1353" t="s">
        <v>58</v>
      </c>
      <c r="I1353" s="4">
        <v>43574</v>
      </c>
      <c r="J1353">
        <v>3</v>
      </c>
      <c r="L1353" s="4"/>
      <c r="M1353" s="4"/>
      <c r="N1353">
        <v>1</v>
      </c>
      <c r="O1353" t="s">
        <v>84</v>
      </c>
      <c r="P1353" t="s">
        <v>246</v>
      </c>
      <c r="Q1353">
        <v>1</v>
      </c>
      <c r="R1353" t="s">
        <v>410</v>
      </c>
      <c r="S1353" t="s">
        <v>972</v>
      </c>
      <c r="T1353" t="s">
        <v>1505</v>
      </c>
      <c r="U1353" t="s">
        <v>80</v>
      </c>
      <c r="V1353" t="s">
        <v>1562</v>
      </c>
      <c r="W1353">
        <v>579.9</v>
      </c>
      <c r="X1353">
        <v>19.98</v>
      </c>
      <c r="Y1353">
        <v>1</v>
      </c>
      <c r="Z1353" t="s">
        <v>645</v>
      </c>
      <c r="AA1353" t="s">
        <v>2347</v>
      </c>
      <c r="AF1353" s="4"/>
      <c r="AG1353" s="4"/>
      <c r="AH1353" t="s">
        <v>84</v>
      </c>
      <c r="AI1353" t="s">
        <v>246</v>
      </c>
      <c r="AJ1353" t="s">
        <v>410</v>
      </c>
      <c r="AK1353" t="s">
        <v>972</v>
      </c>
      <c r="AL1353" t="s">
        <v>1505</v>
      </c>
      <c r="AM1353" t="s">
        <v>80</v>
      </c>
      <c r="AN1353" t="s">
        <v>1562</v>
      </c>
      <c r="AO1353" t="s">
        <v>645</v>
      </c>
      <c r="AP1353" t="s">
        <v>2347</v>
      </c>
      <c r="AQ1353" t="str">
        <f t="shared" si="22"/>
        <v>997232443141noFemale435743579.919.98920289.9529.9913</v>
      </c>
      <c r="AR1353">
        <f>COUNTIF(AQ$2:AQ1353,AQ1353)</f>
        <v>1</v>
      </c>
    </row>
    <row r="1354" spans="1:44" x14ac:dyDescent="0.25">
      <c r="A1354">
        <v>998</v>
      </c>
      <c r="B1354">
        <v>313</v>
      </c>
      <c r="C1354" s="4">
        <v>44314</v>
      </c>
      <c r="D1354">
        <v>10</v>
      </c>
      <c r="E1354" t="s">
        <v>42</v>
      </c>
      <c r="F1354" t="s">
        <v>53</v>
      </c>
      <c r="G1354" t="s">
        <v>55</v>
      </c>
      <c r="H1354" t="s">
        <v>57</v>
      </c>
      <c r="I1354" s="4">
        <v>44073</v>
      </c>
      <c r="J1354">
        <v>8</v>
      </c>
      <c r="K1354" t="s">
        <v>60</v>
      </c>
      <c r="L1354" s="4">
        <v>44000</v>
      </c>
      <c r="M1354" s="4">
        <v>44073</v>
      </c>
      <c r="N1354">
        <v>1</v>
      </c>
      <c r="O1354" t="s">
        <v>80</v>
      </c>
      <c r="P1354" t="s">
        <v>242</v>
      </c>
      <c r="Q1354">
        <v>1</v>
      </c>
      <c r="R1354" t="s">
        <v>84</v>
      </c>
      <c r="S1354" t="s">
        <v>990</v>
      </c>
      <c r="T1354" t="s">
        <v>1523</v>
      </c>
      <c r="U1354" t="s">
        <v>67</v>
      </c>
      <c r="V1354" t="s">
        <v>1548</v>
      </c>
      <c r="W1354">
        <v>31.47</v>
      </c>
      <c r="X1354">
        <v>44.97</v>
      </c>
      <c r="Y1354">
        <v>1</v>
      </c>
      <c r="Z1354" t="s">
        <v>79</v>
      </c>
      <c r="AA1354" t="s">
        <v>2349</v>
      </c>
      <c r="AF1354" s="4"/>
      <c r="AG1354" s="4"/>
      <c r="AH1354" t="s">
        <v>80</v>
      </c>
      <c r="AI1354" t="s">
        <v>242</v>
      </c>
      <c r="AJ1354" t="s">
        <v>84</v>
      </c>
      <c r="AK1354" t="s">
        <v>990</v>
      </c>
      <c r="AL1354" t="s">
        <v>1523</v>
      </c>
      <c r="AM1354" t="s">
        <v>67</v>
      </c>
      <c r="AN1354" t="s">
        <v>1548</v>
      </c>
      <c r="AO1354" t="s">
        <v>79</v>
      </c>
      <c r="AP1354" t="s">
        <v>2349</v>
      </c>
      <c r="AQ1354" t="str">
        <f t="shared" si="22"/>
        <v>9983134431410yesMale440738Facebook440004407331.4744.972910.49314.994</v>
      </c>
      <c r="AR1354">
        <f>COUNTIF(AQ$2:AQ1354,AQ1354)</f>
        <v>1</v>
      </c>
    </row>
    <row r="1355" spans="1:44" x14ac:dyDescent="0.25">
      <c r="A1355">
        <v>999</v>
      </c>
      <c r="B1355">
        <v>136</v>
      </c>
      <c r="C1355" s="4">
        <v>44315</v>
      </c>
      <c r="D1355">
        <v>8</v>
      </c>
      <c r="E1355" t="s">
        <v>43</v>
      </c>
      <c r="F1355" t="s">
        <v>54</v>
      </c>
      <c r="G1355" t="s">
        <v>56</v>
      </c>
      <c r="H1355" t="s">
        <v>58</v>
      </c>
      <c r="I1355" s="4">
        <v>44076</v>
      </c>
      <c r="J1355">
        <v>10</v>
      </c>
      <c r="K1355" t="s">
        <v>61</v>
      </c>
      <c r="L1355" s="4">
        <v>44055</v>
      </c>
      <c r="M1355" s="4">
        <v>44196</v>
      </c>
      <c r="N1355">
        <v>1</v>
      </c>
      <c r="O1355" t="s">
        <v>80</v>
      </c>
      <c r="P1355" t="s">
        <v>242</v>
      </c>
      <c r="Q1355">
        <v>1</v>
      </c>
      <c r="R1355" t="s">
        <v>709</v>
      </c>
      <c r="S1355" t="s">
        <v>1250</v>
      </c>
      <c r="T1355" t="s">
        <v>425</v>
      </c>
      <c r="U1355" t="s">
        <v>69</v>
      </c>
      <c r="V1355" t="s">
        <v>1548</v>
      </c>
      <c r="W1355">
        <v>125</v>
      </c>
      <c r="X1355">
        <v>14.99</v>
      </c>
      <c r="Y1355">
        <v>1</v>
      </c>
      <c r="Z1355" t="s">
        <v>79</v>
      </c>
      <c r="AA1355" t="s">
        <v>2349</v>
      </c>
      <c r="AF1355" s="4"/>
      <c r="AG1355" s="4"/>
      <c r="AH1355" t="s">
        <v>80</v>
      </c>
      <c r="AI1355" t="s">
        <v>242</v>
      </c>
      <c r="AJ1355" t="s">
        <v>709</v>
      </c>
      <c r="AK1355" t="s">
        <v>1250</v>
      </c>
      <c r="AL1355" t="s">
        <v>425</v>
      </c>
      <c r="AM1355" t="s">
        <v>69</v>
      </c>
      <c r="AN1355" t="s">
        <v>1548</v>
      </c>
      <c r="AO1355" t="s">
        <v>79</v>
      </c>
      <c r="AP1355" t="s">
        <v>2349</v>
      </c>
      <c r="AQ1355" t="str">
        <f t="shared" si="22"/>
        <v>999136443158noFemale4407610YouTube440554419612514.99258125114.994</v>
      </c>
      <c r="AR1355">
        <f>COUNTIF(AQ$2:AQ1355,AQ1355)</f>
        <v>1</v>
      </c>
    </row>
    <row r="1356" spans="1:44" x14ac:dyDescent="0.25">
      <c r="A1356">
        <v>1000</v>
      </c>
      <c r="B1356">
        <v>364</v>
      </c>
      <c r="C1356" s="4">
        <v>44315</v>
      </c>
      <c r="D1356">
        <v>9</v>
      </c>
      <c r="E1356" t="s">
        <v>41</v>
      </c>
      <c r="F1356" t="s">
        <v>52</v>
      </c>
      <c r="G1356" t="s">
        <v>55</v>
      </c>
      <c r="H1356" t="s">
        <v>58</v>
      </c>
      <c r="I1356" s="4">
        <v>43577</v>
      </c>
      <c r="J1356">
        <v>2</v>
      </c>
      <c r="L1356" s="4"/>
      <c r="M1356" s="4"/>
      <c r="N1356">
        <v>1</v>
      </c>
      <c r="O1356" t="s">
        <v>86</v>
      </c>
      <c r="P1356" t="s">
        <v>248</v>
      </c>
      <c r="Q1356">
        <v>1</v>
      </c>
      <c r="R1356" t="s">
        <v>499</v>
      </c>
      <c r="S1356" t="s">
        <v>1062</v>
      </c>
      <c r="T1356" t="s">
        <v>1590</v>
      </c>
      <c r="U1356" t="s">
        <v>67</v>
      </c>
      <c r="V1356" t="s">
        <v>1577</v>
      </c>
      <c r="W1356">
        <v>185.67</v>
      </c>
      <c r="X1356">
        <v>74.97</v>
      </c>
      <c r="Y1356">
        <v>1</v>
      </c>
      <c r="Z1356" t="s">
        <v>549</v>
      </c>
      <c r="AA1356" t="s">
        <v>2362</v>
      </c>
      <c r="AF1356" s="4"/>
      <c r="AG1356" s="4"/>
      <c r="AH1356" t="s">
        <v>86</v>
      </c>
      <c r="AI1356" t="s">
        <v>248</v>
      </c>
      <c r="AJ1356" t="s">
        <v>499</v>
      </c>
      <c r="AK1356" t="s">
        <v>1062</v>
      </c>
      <c r="AL1356" t="s">
        <v>1590</v>
      </c>
      <c r="AM1356" t="s">
        <v>67</v>
      </c>
      <c r="AN1356" t="s">
        <v>1577</v>
      </c>
      <c r="AO1356" t="s">
        <v>549</v>
      </c>
      <c r="AP1356" t="s">
        <v>2362</v>
      </c>
      <c r="AQ1356" t="str">
        <f t="shared" si="22"/>
        <v>1000364443159yesFemale435772185.6774.9778361.89324.9922</v>
      </c>
      <c r="AR1356">
        <f>COUNTIF(AQ$2:AQ1356,AQ1356)</f>
        <v>1</v>
      </c>
    </row>
    <row r="1357" spans="1:44" x14ac:dyDescent="0.25">
      <c r="A1357">
        <v>1001</v>
      </c>
      <c r="B1357">
        <v>58</v>
      </c>
      <c r="C1357" s="4">
        <v>44316</v>
      </c>
      <c r="D1357">
        <v>6</v>
      </c>
      <c r="E1357" t="s">
        <v>33</v>
      </c>
      <c r="F1357" t="s">
        <v>44</v>
      </c>
      <c r="G1357" t="s">
        <v>55</v>
      </c>
      <c r="H1357" t="s">
        <v>57</v>
      </c>
      <c r="I1357" s="4">
        <v>44129</v>
      </c>
      <c r="J1357">
        <v>10</v>
      </c>
      <c r="K1357" t="s">
        <v>61</v>
      </c>
      <c r="L1357" s="4">
        <v>44055</v>
      </c>
      <c r="M1357" s="4">
        <v>44196</v>
      </c>
      <c r="N1357">
        <v>2</v>
      </c>
      <c r="O1357" t="s">
        <v>144</v>
      </c>
      <c r="P1357" t="s">
        <v>306</v>
      </c>
      <c r="Q1357">
        <v>2</v>
      </c>
      <c r="R1357" t="s">
        <v>885</v>
      </c>
      <c r="S1357" t="s">
        <v>1422</v>
      </c>
      <c r="T1357" t="s">
        <v>1937</v>
      </c>
      <c r="U1357" t="s">
        <v>71</v>
      </c>
      <c r="V1357" t="s">
        <v>1869</v>
      </c>
      <c r="W1357">
        <v>143.96</v>
      </c>
      <c r="X1357">
        <v>29.98</v>
      </c>
      <c r="Y1357">
        <v>2</v>
      </c>
      <c r="Z1357" t="s">
        <v>2253</v>
      </c>
      <c r="AA1357" t="s">
        <v>2548</v>
      </c>
      <c r="AF1357" s="4"/>
      <c r="AG1357" s="4"/>
      <c r="AH1357" t="s">
        <v>84</v>
      </c>
      <c r="AI1357" t="s">
        <v>246</v>
      </c>
      <c r="AJ1357" t="s">
        <v>714</v>
      </c>
      <c r="AK1357" t="s">
        <v>1255</v>
      </c>
      <c r="AL1357" t="s">
        <v>1773</v>
      </c>
      <c r="AM1357" t="s">
        <v>69</v>
      </c>
      <c r="AN1357" t="s">
        <v>1548</v>
      </c>
      <c r="AO1357" t="s">
        <v>410</v>
      </c>
      <c r="AP1357" t="s">
        <v>2359</v>
      </c>
      <c r="AQ1357" t="str">
        <f t="shared" si="22"/>
        <v>100158443166yesMale4412910YouTube4405544196143.9629.9895284.99114.9920</v>
      </c>
      <c r="AR1357">
        <f>COUNTIF(AQ$2:AQ1357,AQ1357)</f>
        <v>1</v>
      </c>
    </row>
    <row r="1358" spans="1:44" x14ac:dyDescent="0.25">
      <c r="A1358">
        <v>1001</v>
      </c>
      <c r="B1358">
        <v>58</v>
      </c>
      <c r="C1358" s="4">
        <v>44316</v>
      </c>
      <c r="D1358">
        <v>6</v>
      </c>
      <c r="E1358" t="s">
        <v>33</v>
      </c>
      <c r="F1358" t="s">
        <v>44</v>
      </c>
      <c r="G1358" t="s">
        <v>55</v>
      </c>
      <c r="H1358" t="s">
        <v>57</v>
      </c>
      <c r="I1358" s="4">
        <v>44129</v>
      </c>
      <c r="J1358">
        <v>10</v>
      </c>
      <c r="K1358" t="s">
        <v>61</v>
      </c>
      <c r="L1358" s="4">
        <v>44055</v>
      </c>
      <c r="M1358" s="4">
        <v>44196</v>
      </c>
      <c r="N1358">
        <v>2</v>
      </c>
      <c r="O1358" t="s">
        <v>144</v>
      </c>
      <c r="P1358" t="s">
        <v>306</v>
      </c>
      <c r="Q1358">
        <v>2</v>
      </c>
      <c r="R1358" t="s">
        <v>885</v>
      </c>
      <c r="S1358" t="s">
        <v>1422</v>
      </c>
      <c r="T1358" t="s">
        <v>1937</v>
      </c>
      <c r="U1358" t="s">
        <v>71</v>
      </c>
      <c r="V1358" t="s">
        <v>1869</v>
      </c>
      <c r="W1358">
        <v>143.96</v>
      </c>
      <c r="X1358">
        <v>29.98</v>
      </c>
      <c r="Y1358">
        <v>2</v>
      </c>
      <c r="Z1358" t="s">
        <v>2253</v>
      </c>
      <c r="AA1358" t="s">
        <v>2548</v>
      </c>
      <c r="AF1358" s="4"/>
      <c r="AG1358" s="4"/>
      <c r="AH1358" t="s">
        <v>67</v>
      </c>
      <c r="AI1358" t="s">
        <v>229</v>
      </c>
      <c r="AJ1358" t="s">
        <v>744</v>
      </c>
      <c r="AK1358" t="s">
        <v>1001</v>
      </c>
      <c r="AL1358" t="s">
        <v>1801</v>
      </c>
      <c r="AM1358" t="s">
        <v>69</v>
      </c>
      <c r="AN1358" t="s">
        <v>1548</v>
      </c>
      <c r="AO1358" t="s">
        <v>652</v>
      </c>
      <c r="AP1358" t="s">
        <v>2352</v>
      </c>
      <c r="AQ1358" t="str">
        <f t="shared" si="22"/>
        <v>100158443166yesMale4412910YouTube4405544196143.9629.98310358.97114.9911</v>
      </c>
      <c r="AR1358">
        <f>COUNTIF(AQ$2:AQ1358,AQ1358)</f>
        <v>1</v>
      </c>
    </row>
    <row r="1359" spans="1:44" x14ac:dyDescent="0.25">
      <c r="A1359">
        <v>1002</v>
      </c>
      <c r="B1359">
        <v>67</v>
      </c>
      <c r="C1359" s="4">
        <v>44316</v>
      </c>
      <c r="D1359">
        <v>7</v>
      </c>
      <c r="E1359" t="s">
        <v>35</v>
      </c>
      <c r="F1359" t="s">
        <v>46</v>
      </c>
      <c r="G1359" t="s">
        <v>56</v>
      </c>
      <c r="H1359" t="s">
        <v>58</v>
      </c>
      <c r="I1359" s="4">
        <v>43918</v>
      </c>
      <c r="J1359">
        <v>7</v>
      </c>
      <c r="K1359" t="s">
        <v>61</v>
      </c>
      <c r="L1359" s="4">
        <v>43915</v>
      </c>
      <c r="M1359" s="4">
        <v>44012</v>
      </c>
      <c r="N1359">
        <v>1</v>
      </c>
      <c r="O1359" t="s">
        <v>67</v>
      </c>
      <c r="P1359" t="s">
        <v>229</v>
      </c>
      <c r="Q1359">
        <v>1</v>
      </c>
      <c r="R1359" t="s">
        <v>623</v>
      </c>
      <c r="S1359" t="s">
        <v>1173</v>
      </c>
      <c r="T1359" t="s">
        <v>1577</v>
      </c>
      <c r="U1359" t="s">
        <v>80</v>
      </c>
      <c r="V1359" t="s">
        <v>1548</v>
      </c>
      <c r="W1359">
        <v>49.98</v>
      </c>
      <c r="X1359">
        <v>29.98</v>
      </c>
      <c r="Y1359">
        <v>1</v>
      </c>
      <c r="Z1359" t="s">
        <v>79</v>
      </c>
      <c r="AA1359" t="s">
        <v>2349</v>
      </c>
      <c r="AF1359" s="4"/>
      <c r="AG1359" s="4"/>
      <c r="AH1359" t="s">
        <v>67</v>
      </c>
      <c r="AI1359" t="s">
        <v>229</v>
      </c>
      <c r="AJ1359" t="s">
        <v>623</v>
      </c>
      <c r="AK1359" t="s">
        <v>1173</v>
      </c>
      <c r="AL1359" t="s">
        <v>1577</v>
      </c>
      <c r="AM1359" t="s">
        <v>80</v>
      </c>
      <c r="AN1359" t="s">
        <v>1548</v>
      </c>
      <c r="AO1359" t="s">
        <v>79</v>
      </c>
      <c r="AP1359" t="s">
        <v>2349</v>
      </c>
      <c r="AQ1359" t="str">
        <f t="shared" si="22"/>
        <v>100267443167noFemale439187YouTube439154401249.9829.9839724.99214.994</v>
      </c>
      <c r="AR1359">
        <f>COUNTIF(AQ$2:AQ1359,AQ1359)</f>
        <v>1</v>
      </c>
    </row>
    <row r="1360" spans="1:44" x14ac:dyDescent="0.25">
      <c r="A1360">
        <v>1003</v>
      </c>
      <c r="B1360">
        <v>167</v>
      </c>
      <c r="C1360" s="4">
        <v>44316</v>
      </c>
      <c r="D1360">
        <v>5</v>
      </c>
      <c r="E1360" t="s">
        <v>36</v>
      </c>
      <c r="F1360" t="s">
        <v>47</v>
      </c>
      <c r="G1360" t="s">
        <v>55</v>
      </c>
      <c r="H1360" t="s">
        <v>58</v>
      </c>
      <c r="I1360" s="4">
        <v>43899</v>
      </c>
      <c r="J1360">
        <v>5</v>
      </c>
      <c r="K1360" t="s">
        <v>60</v>
      </c>
      <c r="L1360" s="4">
        <v>43831</v>
      </c>
      <c r="M1360" s="4">
        <v>43921</v>
      </c>
      <c r="N1360">
        <v>1</v>
      </c>
      <c r="O1360" t="s">
        <v>108</v>
      </c>
      <c r="P1360" t="s">
        <v>270</v>
      </c>
      <c r="Q1360">
        <v>2</v>
      </c>
      <c r="R1360" t="s">
        <v>886</v>
      </c>
      <c r="S1360" t="s">
        <v>1423</v>
      </c>
      <c r="T1360" t="s">
        <v>1938</v>
      </c>
      <c r="U1360" t="s">
        <v>88</v>
      </c>
      <c r="V1360" t="s">
        <v>1723</v>
      </c>
      <c r="W1360">
        <v>417.96</v>
      </c>
      <c r="X1360">
        <v>39.96</v>
      </c>
      <c r="Y1360">
        <v>1</v>
      </c>
      <c r="Z1360" t="s">
        <v>2182</v>
      </c>
      <c r="AA1360" t="s">
        <v>2464</v>
      </c>
      <c r="AF1360" s="4"/>
      <c r="AG1360" s="4"/>
      <c r="AH1360" t="s">
        <v>90</v>
      </c>
      <c r="AI1360" t="s">
        <v>252</v>
      </c>
      <c r="AJ1360" t="s">
        <v>70</v>
      </c>
      <c r="AK1360" t="s">
        <v>1040</v>
      </c>
      <c r="AL1360" t="s">
        <v>1568</v>
      </c>
      <c r="AM1360" t="s">
        <v>80</v>
      </c>
      <c r="AN1360" t="s">
        <v>1562</v>
      </c>
      <c r="AO1360" t="s">
        <v>645</v>
      </c>
      <c r="AP1360" t="s">
        <v>2347</v>
      </c>
      <c r="AQ1360" t="str">
        <f t="shared" si="22"/>
        <v>1003167443165yesFemale438995Facebook4383143921417.9639.9665198.9929.9913</v>
      </c>
      <c r="AR1360">
        <f>COUNTIF(AQ$2:AQ1360,AQ1360)</f>
        <v>1</v>
      </c>
    </row>
    <row r="1361" spans="1:44" x14ac:dyDescent="0.25">
      <c r="A1361">
        <v>1003</v>
      </c>
      <c r="B1361">
        <v>167</v>
      </c>
      <c r="C1361" s="4">
        <v>44316</v>
      </c>
      <c r="D1361">
        <v>5</v>
      </c>
      <c r="E1361" t="s">
        <v>36</v>
      </c>
      <c r="F1361" t="s">
        <v>47</v>
      </c>
      <c r="G1361" t="s">
        <v>55</v>
      </c>
      <c r="H1361" t="s">
        <v>58</v>
      </c>
      <c r="I1361" s="4">
        <v>43899</v>
      </c>
      <c r="J1361">
        <v>5</v>
      </c>
      <c r="K1361" t="s">
        <v>60</v>
      </c>
      <c r="L1361" s="4">
        <v>43831</v>
      </c>
      <c r="M1361" s="4">
        <v>43921</v>
      </c>
      <c r="N1361">
        <v>1</v>
      </c>
      <c r="O1361" t="s">
        <v>108</v>
      </c>
      <c r="P1361" t="s">
        <v>270</v>
      </c>
      <c r="Q1361">
        <v>2</v>
      </c>
      <c r="R1361" t="s">
        <v>886</v>
      </c>
      <c r="S1361" t="s">
        <v>1423</v>
      </c>
      <c r="T1361" t="s">
        <v>1938</v>
      </c>
      <c r="U1361" t="s">
        <v>88</v>
      </c>
      <c r="V1361" t="s">
        <v>1723</v>
      </c>
      <c r="W1361">
        <v>417.96</v>
      </c>
      <c r="X1361">
        <v>39.96</v>
      </c>
      <c r="Y1361">
        <v>1</v>
      </c>
      <c r="Z1361" t="s">
        <v>2182</v>
      </c>
      <c r="AA1361" t="s">
        <v>2464</v>
      </c>
      <c r="AF1361" s="4"/>
      <c r="AG1361" s="4"/>
      <c r="AH1361" t="s">
        <v>90</v>
      </c>
      <c r="AI1361" t="s">
        <v>252</v>
      </c>
      <c r="AJ1361" t="s">
        <v>532</v>
      </c>
      <c r="AK1361" t="s">
        <v>1094</v>
      </c>
      <c r="AL1361" t="s">
        <v>1562</v>
      </c>
      <c r="AM1361" t="s">
        <v>80</v>
      </c>
      <c r="AN1361" t="s">
        <v>1562</v>
      </c>
      <c r="AO1361" t="s">
        <v>645</v>
      </c>
      <c r="AP1361" t="s">
        <v>2347</v>
      </c>
      <c r="AQ1361" t="str">
        <f t="shared" si="22"/>
        <v>1003167443165yesFemale438995Facebook4383143921417.9639.966729.9929.9913</v>
      </c>
      <c r="AR1361">
        <f>COUNTIF(AQ$2:AQ1361,AQ1361)</f>
        <v>1</v>
      </c>
    </row>
    <row r="1362" spans="1:44" x14ac:dyDescent="0.25">
      <c r="A1362">
        <v>1004</v>
      </c>
      <c r="B1362">
        <v>206</v>
      </c>
      <c r="C1362" s="4">
        <v>44316</v>
      </c>
      <c r="D1362">
        <v>1</v>
      </c>
      <c r="E1362" t="s">
        <v>39</v>
      </c>
      <c r="F1362" t="s">
        <v>50</v>
      </c>
      <c r="G1362" t="s">
        <v>56</v>
      </c>
      <c r="H1362" t="s">
        <v>58</v>
      </c>
      <c r="I1362" s="4">
        <v>43957</v>
      </c>
      <c r="J1362">
        <v>7</v>
      </c>
      <c r="K1362" t="s">
        <v>61</v>
      </c>
      <c r="L1362" s="4">
        <v>43915</v>
      </c>
      <c r="M1362" s="4">
        <v>44012</v>
      </c>
      <c r="N1362">
        <v>1</v>
      </c>
      <c r="O1362" t="s">
        <v>86</v>
      </c>
      <c r="P1362" t="s">
        <v>248</v>
      </c>
      <c r="Q1362">
        <v>1</v>
      </c>
      <c r="R1362" t="s">
        <v>454</v>
      </c>
      <c r="S1362" t="s">
        <v>1017</v>
      </c>
      <c r="T1362" t="s">
        <v>1547</v>
      </c>
      <c r="U1362" t="s">
        <v>80</v>
      </c>
      <c r="V1362" t="s">
        <v>1548</v>
      </c>
      <c r="W1362">
        <v>319.98</v>
      </c>
      <c r="X1362">
        <v>29.98</v>
      </c>
      <c r="Y1362">
        <v>1</v>
      </c>
      <c r="Z1362" t="s">
        <v>547</v>
      </c>
      <c r="AA1362" t="s">
        <v>2354</v>
      </c>
      <c r="AF1362" s="4"/>
      <c r="AG1362" s="4"/>
      <c r="AH1362" t="s">
        <v>86</v>
      </c>
      <c r="AI1362" t="s">
        <v>248</v>
      </c>
      <c r="AJ1362" t="s">
        <v>454</v>
      </c>
      <c r="AK1362" t="s">
        <v>1017</v>
      </c>
      <c r="AL1362" t="s">
        <v>1547</v>
      </c>
      <c r="AM1362" t="s">
        <v>80</v>
      </c>
      <c r="AN1362" t="s">
        <v>1548</v>
      </c>
      <c r="AO1362" t="s">
        <v>547</v>
      </c>
      <c r="AP1362" t="s">
        <v>2354</v>
      </c>
      <c r="AQ1362" t="str">
        <f t="shared" si="22"/>
        <v>1004206443161noFemale439577YouTube4391544012319.9829.98790159.99214.9914</v>
      </c>
      <c r="AR1362">
        <f>COUNTIF(AQ$2:AQ1362,AQ1362)</f>
        <v>1</v>
      </c>
    </row>
    <row r="1363" spans="1:44" x14ac:dyDescent="0.25">
      <c r="A1363">
        <v>1005</v>
      </c>
      <c r="B1363">
        <v>272</v>
      </c>
      <c r="C1363" s="4">
        <v>44316</v>
      </c>
      <c r="D1363">
        <v>4</v>
      </c>
      <c r="E1363" t="s">
        <v>40</v>
      </c>
      <c r="F1363" t="s">
        <v>51</v>
      </c>
      <c r="G1363" t="s">
        <v>55</v>
      </c>
      <c r="H1363" t="s">
        <v>58</v>
      </c>
      <c r="I1363" s="4">
        <v>44149</v>
      </c>
      <c r="J1363">
        <v>11</v>
      </c>
      <c r="K1363" t="s">
        <v>60</v>
      </c>
      <c r="L1363" s="4">
        <v>44148</v>
      </c>
      <c r="M1363" s="4">
        <v>44265</v>
      </c>
      <c r="N1363">
        <v>1</v>
      </c>
      <c r="O1363" t="s">
        <v>78</v>
      </c>
      <c r="P1363" t="s">
        <v>240</v>
      </c>
      <c r="Q1363">
        <v>1</v>
      </c>
      <c r="R1363" t="s">
        <v>67</v>
      </c>
      <c r="S1363" t="s">
        <v>1120</v>
      </c>
      <c r="T1363" t="s">
        <v>1643</v>
      </c>
      <c r="U1363" t="s">
        <v>69</v>
      </c>
      <c r="V1363" t="s">
        <v>1548</v>
      </c>
      <c r="W1363">
        <v>3.99</v>
      </c>
      <c r="X1363">
        <v>14.99</v>
      </c>
      <c r="Y1363">
        <v>1</v>
      </c>
      <c r="Z1363" t="s">
        <v>469</v>
      </c>
      <c r="AA1363" t="s">
        <v>2339</v>
      </c>
      <c r="AF1363" s="4"/>
      <c r="AG1363" s="4"/>
      <c r="AH1363" t="s">
        <v>78</v>
      </c>
      <c r="AI1363" t="s">
        <v>240</v>
      </c>
      <c r="AJ1363" t="s">
        <v>67</v>
      </c>
      <c r="AK1363" t="s">
        <v>1120</v>
      </c>
      <c r="AL1363" t="s">
        <v>1643</v>
      </c>
      <c r="AM1363" t="s">
        <v>69</v>
      </c>
      <c r="AN1363" t="s">
        <v>1548</v>
      </c>
      <c r="AO1363" t="s">
        <v>469</v>
      </c>
      <c r="AP1363" t="s">
        <v>2339</v>
      </c>
      <c r="AQ1363" t="str">
        <f t="shared" si="22"/>
        <v>1005272443164yesFemale4414911Facebook44148442653.9914.99833.99114.9923</v>
      </c>
      <c r="AR1363">
        <f>COUNTIF(AQ$2:AQ1363,AQ1363)</f>
        <v>1</v>
      </c>
    </row>
    <row r="1364" spans="1:44" x14ac:dyDescent="0.25">
      <c r="A1364">
        <v>1006</v>
      </c>
      <c r="B1364">
        <v>30</v>
      </c>
      <c r="C1364" s="4">
        <v>44317</v>
      </c>
      <c r="D1364">
        <v>8</v>
      </c>
      <c r="E1364" t="s">
        <v>43</v>
      </c>
      <c r="F1364" t="s">
        <v>54</v>
      </c>
      <c r="G1364" t="s">
        <v>55</v>
      </c>
      <c r="H1364" t="s">
        <v>58</v>
      </c>
      <c r="I1364" s="4">
        <v>44195</v>
      </c>
      <c r="J1364">
        <v>10</v>
      </c>
      <c r="K1364" t="s">
        <v>61</v>
      </c>
      <c r="L1364" s="4">
        <v>44055</v>
      </c>
      <c r="M1364" s="4">
        <v>44196</v>
      </c>
      <c r="N1364">
        <v>1</v>
      </c>
      <c r="O1364" t="s">
        <v>84</v>
      </c>
      <c r="P1364" t="s">
        <v>246</v>
      </c>
      <c r="Q1364">
        <v>1</v>
      </c>
      <c r="R1364" t="s">
        <v>743</v>
      </c>
      <c r="S1364" t="s">
        <v>1284</v>
      </c>
      <c r="T1364" t="s">
        <v>1533</v>
      </c>
      <c r="U1364" t="s">
        <v>67</v>
      </c>
      <c r="V1364" t="s">
        <v>1548</v>
      </c>
      <c r="W1364">
        <v>179.97</v>
      </c>
      <c r="X1364">
        <v>44.97</v>
      </c>
      <c r="Y1364">
        <v>1</v>
      </c>
      <c r="Z1364" t="s">
        <v>645</v>
      </c>
      <c r="AA1364" t="s">
        <v>2347</v>
      </c>
      <c r="AF1364" s="4"/>
      <c r="AG1364" s="4"/>
      <c r="AH1364" t="s">
        <v>84</v>
      </c>
      <c r="AI1364" t="s">
        <v>246</v>
      </c>
      <c r="AJ1364" t="s">
        <v>743</v>
      </c>
      <c r="AK1364" t="s">
        <v>1284</v>
      </c>
      <c r="AL1364" t="s">
        <v>1533</v>
      </c>
      <c r="AM1364" t="s">
        <v>67</v>
      </c>
      <c r="AN1364" t="s">
        <v>1548</v>
      </c>
      <c r="AO1364" t="s">
        <v>645</v>
      </c>
      <c r="AP1364" t="s">
        <v>2347</v>
      </c>
      <c r="AQ1364" t="str">
        <f t="shared" si="22"/>
        <v>100630443178yesFemale4419510YouTube4405544196179.9744.9796259.99314.9913</v>
      </c>
      <c r="AR1364">
        <f>COUNTIF(AQ$2:AQ1364,AQ1364)</f>
        <v>1</v>
      </c>
    </row>
    <row r="1365" spans="1:44" x14ac:dyDescent="0.25">
      <c r="A1365">
        <v>1007</v>
      </c>
      <c r="B1365">
        <v>70</v>
      </c>
      <c r="C1365" s="4">
        <v>44319</v>
      </c>
      <c r="D1365">
        <v>3</v>
      </c>
      <c r="E1365" t="s">
        <v>34</v>
      </c>
      <c r="F1365" t="s">
        <v>45</v>
      </c>
      <c r="G1365" t="s">
        <v>55</v>
      </c>
      <c r="H1365" t="s">
        <v>58</v>
      </c>
      <c r="I1365" s="4">
        <v>43733</v>
      </c>
      <c r="J1365">
        <v>3</v>
      </c>
      <c r="K1365" t="s">
        <v>59</v>
      </c>
      <c r="L1365" s="4">
        <v>43615</v>
      </c>
      <c r="M1365" s="4">
        <v>43830</v>
      </c>
      <c r="N1365">
        <v>1</v>
      </c>
      <c r="O1365" t="s">
        <v>79</v>
      </c>
      <c r="P1365" t="s">
        <v>241</v>
      </c>
      <c r="Q1365">
        <v>1</v>
      </c>
      <c r="R1365" t="s">
        <v>524</v>
      </c>
      <c r="S1365" t="s">
        <v>1087</v>
      </c>
      <c r="T1365" t="s">
        <v>1614</v>
      </c>
      <c r="U1365" t="s">
        <v>80</v>
      </c>
      <c r="V1365" t="s">
        <v>1548</v>
      </c>
      <c r="W1365">
        <v>27.9</v>
      </c>
      <c r="X1365">
        <v>29.98</v>
      </c>
      <c r="Y1365">
        <v>1</v>
      </c>
      <c r="Z1365" t="s">
        <v>455</v>
      </c>
      <c r="AA1365" t="s">
        <v>2340</v>
      </c>
      <c r="AF1365" s="4"/>
      <c r="AG1365" s="4"/>
      <c r="AH1365" t="s">
        <v>79</v>
      </c>
      <c r="AI1365" t="s">
        <v>241</v>
      </c>
      <c r="AJ1365" t="s">
        <v>524</v>
      </c>
      <c r="AK1365" t="s">
        <v>1087</v>
      </c>
      <c r="AL1365" t="s">
        <v>1614</v>
      </c>
      <c r="AM1365" t="s">
        <v>80</v>
      </c>
      <c r="AN1365" t="s">
        <v>1548</v>
      </c>
      <c r="AO1365" t="s">
        <v>455</v>
      </c>
      <c r="AP1365" t="s">
        <v>2340</v>
      </c>
      <c r="AQ1365" t="str">
        <f t="shared" si="22"/>
        <v>100770443193yesFemale437333Google Ads436154383027.929.98416813.95214.9915</v>
      </c>
      <c r="AR1365">
        <f>COUNTIF(AQ$2:AQ1365,AQ1365)</f>
        <v>1</v>
      </c>
    </row>
    <row r="1366" spans="1:44" x14ac:dyDescent="0.25">
      <c r="A1366">
        <v>1008</v>
      </c>
      <c r="B1366">
        <v>93</v>
      </c>
      <c r="C1366" s="4">
        <v>44319</v>
      </c>
      <c r="D1366">
        <v>5</v>
      </c>
      <c r="E1366" t="s">
        <v>36</v>
      </c>
      <c r="F1366" t="s">
        <v>47</v>
      </c>
      <c r="G1366" t="s">
        <v>56</v>
      </c>
      <c r="H1366" t="s">
        <v>58</v>
      </c>
      <c r="I1366" s="4">
        <v>44115</v>
      </c>
      <c r="J1366">
        <v>10</v>
      </c>
      <c r="K1366" t="s">
        <v>61</v>
      </c>
      <c r="L1366" s="4">
        <v>44055</v>
      </c>
      <c r="M1366" s="4">
        <v>44196</v>
      </c>
      <c r="N1366">
        <v>2</v>
      </c>
      <c r="O1366" t="s">
        <v>115</v>
      </c>
      <c r="P1366" t="s">
        <v>277</v>
      </c>
      <c r="Q1366">
        <v>2</v>
      </c>
      <c r="R1366" t="s">
        <v>887</v>
      </c>
      <c r="S1366" t="s">
        <v>1424</v>
      </c>
      <c r="T1366" t="s">
        <v>1939</v>
      </c>
      <c r="U1366" t="s">
        <v>85</v>
      </c>
      <c r="V1366" t="s">
        <v>2047</v>
      </c>
      <c r="W1366">
        <v>203.89</v>
      </c>
      <c r="X1366">
        <v>64.97</v>
      </c>
      <c r="Y1366">
        <v>2</v>
      </c>
      <c r="Z1366" t="s">
        <v>2226</v>
      </c>
      <c r="AA1366" t="s">
        <v>2518</v>
      </c>
      <c r="AF1366" s="4"/>
      <c r="AG1366" s="4"/>
      <c r="AH1366" t="s">
        <v>86</v>
      </c>
      <c r="AI1366" t="s">
        <v>248</v>
      </c>
      <c r="AJ1366" t="s">
        <v>443</v>
      </c>
      <c r="AK1366" t="s">
        <v>1005</v>
      </c>
      <c r="AL1366" t="s">
        <v>1513</v>
      </c>
      <c r="AM1366" t="s">
        <v>69</v>
      </c>
      <c r="AN1366" t="s">
        <v>1577</v>
      </c>
      <c r="AO1366" t="s">
        <v>549</v>
      </c>
      <c r="AP1366" t="s">
        <v>2362</v>
      </c>
      <c r="AQ1366" t="str">
        <f t="shared" si="22"/>
        <v>100893443195noFemale4411510YouTube4405544196203.8964.9777829.99124.9922</v>
      </c>
      <c r="AR1366">
        <f>COUNTIF(AQ$2:AQ1366,AQ1366)</f>
        <v>1</v>
      </c>
    </row>
    <row r="1367" spans="1:44" x14ac:dyDescent="0.25">
      <c r="A1367">
        <v>1008</v>
      </c>
      <c r="B1367">
        <v>93</v>
      </c>
      <c r="C1367" s="4">
        <v>44319</v>
      </c>
      <c r="D1367">
        <v>5</v>
      </c>
      <c r="E1367" t="s">
        <v>36</v>
      </c>
      <c r="F1367" t="s">
        <v>47</v>
      </c>
      <c r="G1367" t="s">
        <v>56</v>
      </c>
      <c r="H1367" t="s">
        <v>58</v>
      </c>
      <c r="I1367" s="4">
        <v>44115</v>
      </c>
      <c r="J1367">
        <v>10</v>
      </c>
      <c r="K1367" t="s">
        <v>61</v>
      </c>
      <c r="L1367" s="4">
        <v>44055</v>
      </c>
      <c r="M1367" s="4">
        <v>44196</v>
      </c>
      <c r="N1367">
        <v>2</v>
      </c>
      <c r="O1367" t="s">
        <v>115</v>
      </c>
      <c r="P1367" t="s">
        <v>277</v>
      </c>
      <c r="Q1367">
        <v>2</v>
      </c>
      <c r="R1367" t="s">
        <v>887</v>
      </c>
      <c r="S1367" t="s">
        <v>1424</v>
      </c>
      <c r="T1367" t="s">
        <v>1939</v>
      </c>
      <c r="U1367" t="s">
        <v>85</v>
      </c>
      <c r="V1367" t="s">
        <v>2047</v>
      </c>
      <c r="W1367">
        <v>203.89</v>
      </c>
      <c r="X1367">
        <v>64.97</v>
      </c>
      <c r="Y1367">
        <v>2</v>
      </c>
      <c r="Z1367" t="s">
        <v>2226</v>
      </c>
      <c r="AA1367" t="s">
        <v>2518</v>
      </c>
      <c r="AF1367" s="4"/>
      <c r="AG1367" s="4"/>
      <c r="AH1367" t="s">
        <v>70</v>
      </c>
      <c r="AI1367" t="s">
        <v>232</v>
      </c>
      <c r="AJ1367" t="s">
        <v>628</v>
      </c>
      <c r="AK1367" t="s">
        <v>1178</v>
      </c>
      <c r="AL1367" t="s">
        <v>1501</v>
      </c>
      <c r="AM1367" t="s">
        <v>80</v>
      </c>
      <c r="AN1367" t="s">
        <v>1517</v>
      </c>
      <c r="AO1367" t="s">
        <v>640</v>
      </c>
      <c r="AP1367" t="s">
        <v>2393</v>
      </c>
      <c r="AQ1367" t="str">
        <f t="shared" si="22"/>
        <v>100893443195noFemale4411510YouTube4405544196203.8964.9755686.95219.9917</v>
      </c>
      <c r="AR1367">
        <f>COUNTIF(AQ$2:AQ1367,AQ1367)</f>
        <v>1</v>
      </c>
    </row>
    <row r="1368" spans="1:44" x14ac:dyDescent="0.25">
      <c r="A1368">
        <v>1009</v>
      </c>
      <c r="B1368">
        <v>199</v>
      </c>
      <c r="C1368" s="4">
        <v>44319</v>
      </c>
      <c r="D1368">
        <v>7</v>
      </c>
      <c r="E1368" t="s">
        <v>35</v>
      </c>
      <c r="F1368" t="s">
        <v>46</v>
      </c>
      <c r="G1368" t="s">
        <v>55</v>
      </c>
      <c r="H1368" t="s">
        <v>58</v>
      </c>
      <c r="I1368" s="4">
        <v>43861</v>
      </c>
      <c r="J1368">
        <v>4</v>
      </c>
      <c r="K1368" t="s">
        <v>61</v>
      </c>
      <c r="L1368" s="4">
        <v>43831</v>
      </c>
      <c r="M1368" s="4">
        <v>43861</v>
      </c>
      <c r="N1368">
        <v>1</v>
      </c>
      <c r="O1368" t="s">
        <v>69</v>
      </c>
      <c r="P1368" t="s">
        <v>231</v>
      </c>
      <c r="Q1368">
        <v>1</v>
      </c>
      <c r="R1368" t="s">
        <v>856</v>
      </c>
      <c r="S1368" t="s">
        <v>1393</v>
      </c>
      <c r="T1368" t="s">
        <v>1909</v>
      </c>
      <c r="U1368" t="s">
        <v>67</v>
      </c>
      <c r="V1368" t="s">
        <v>1577</v>
      </c>
      <c r="W1368">
        <v>1587</v>
      </c>
      <c r="X1368">
        <v>74.97</v>
      </c>
      <c r="Y1368">
        <v>1</v>
      </c>
      <c r="Z1368" t="s">
        <v>67</v>
      </c>
      <c r="AA1368" t="s">
        <v>2373</v>
      </c>
      <c r="AF1368" s="4"/>
      <c r="AG1368" s="4"/>
      <c r="AH1368" t="s">
        <v>69</v>
      </c>
      <c r="AI1368" t="s">
        <v>231</v>
      </c>
      <c r="AJ1368" t="s">
        <v>856</v>
      </c>
      <c r="AK1368" t="s">
        <v>1393</v>
      </c>
      <c r="AL1368" t="s">
        <v>1909</v>
      </c>
      <c r="AM1368" t="s">
        <v>67</v>
      </c>
      <c r="AN1368" t="s">
        <v>1577</v>
      </c>
      <c r="AO1368" t="s">
        <v>67</v>
      </c>
      <c r="AP1368" t="s">
        <v>2373</v>
      </c>
      <c r="AQ1368" t="str">
        <f t="shared" si="22"/>
        <v>1009199443197yesFemale438614YouTube4383143861158774.97199529324.993</v>
      </c>
      <c r="AR1368">
        <f>COUNTIF(AQ$2:AQ1368,AQ1368)</f>
        <v>1</v>
      </c>
    </row>
    <row r="1369" spans="1:44" x14ac:dyDescent="0.25">
      <c r="A1369">
        <v>1010</v>
      </c>
      <c r="B1369">
        <v>207</v>
      </c>
      <c r="C1369" s="4">
        <v>44319</v>
      </c>
      <c r="D1369">
        <v>11</v>
      </c>
      <c r="E1369" t="s">
        <v>37</v>
      </c>
      <c r="F1369" t="s">
        <v>48</v>
      </c>
      <c r="G1369" t="s">
        <v>56</v>
      </c>
      <c r="H1369" t="s">
        <v>57</v>
      </c>
      <c r="I1369" s="4">
        <v>43682</v>
      </c>
      <c r="J1369">
        <v>2</v>
      </c>
      <c r="K1369" t="s">
        <v>60</v>
      </c>
      <c r="L1369" s="4">
        <v>43615</v>
      </c>
      <c r="M1369" s="4">
        <v>43830</v>
      </c>
      <c r="N1369">
        <v>1</v>
      </c>
      <c r="O1369" t="s">
        <v>67</v>
      </c>
      <c r="P1369" t="s">
        <v>229</v>
      </c>
      <c r="Q1369">
        <v>1</v>
      </c>
      <c r="R1369" t="s">
        <v>391</v>
      </c>
      <c r="S1369" t="s">
        <v>953</v>
      </c>
      <c r="T1369" t="s">
        <v>1487</v>
      </c>
      <c r="U1369" t="s">
        <v>67</v>
      </c>
      <c r="V1369" t="s">
        <v>1548</v>
      </c>
      <c r="W1369">
        <v>89.85</v>
      </c>
      <c r="X1369">
        <v>44.97</v>
      </c>
      <c r="Y1369">
        <v>1</v>
      </c>
      <c r="Z1369" t="s">
        <v>90</v>
      </c>
      <c r="AA1369" t="s">
        <v>2328</v>
      </c>
      <c r="AF1369" s="4"/>
      <c r="AG1369" s="4"/>
      <c r="AH1369" t="s">
        <v>67</v>
      </c>
      <c r="AI1369" t="s">
        <v>229</v>
      </c>
      <c r="AJ1369" t="s">
        <v>391</v>
      </c>
      <c r="AK1369" t="s">
        <v>953</v>
      </c>
      <c r="AL1369" t="s">
        <v>1487</v>
      </c>
      <c r="AM1369" t="s">
        <v>67</v>
      </c>
      <c r="AN1369" t="s">
        <v>1548</v>
      </c>
      <c r="AO1369" t="s">
        <v>90</v>
      </c>
      <c r="AP1369" t="s">
        <v>2328</v>
      </c>
      <c r="AQ1369" t="str">
        <f t="shared" si="22"/>
        <v>10102074431911noMale436822Facebook436154383089.8544.97313629.95314.996</v>
      </c>
      <c r="AR1369">
        <f>COUNTIF(AQ$2:AQ1369,AQ1369)</f>
        <v>1</v>
      </c>
    </row>
    <row r="1370" spans="1:44" x14ac:dyDescent="0.25">
      <c r="A1370">
        <v>1011</v>
      </c>
      <c r="B1370">
        <v>446</v>
      </c>
      <c r="C1370" s="4">
        <v>44319</v>
      </c>
      <c r="D1370">
        <v>7</v>
      </c>
      <c r="E1370" t="s">
        <v>35</v>
      </c>
      <c r="F1370" t="s">
        <v>46</v>
      </c>
      <c r="G1370" t="s">
        <v>55</v>
      </c>
      <c r="H1370" t="s">
        <v>57</v>
      </c>
      <c r="I1370" s="4">
        <v>44051</v>
      </c>
      <c r="J1370">
        <v>9</v>
      </c>
      <c r="K1370" t="s">
        <v>59</v>
      </c>
      <c r="L1370" s="4">
        <v>43952</v>
      </c>
      <c r="M1370" s="4">
        <v>44075</v>
      </c>
      <c r="N1370">
        <v>1</v>
      </c>
      <c r="O1370" t="s">
        <v>70</v>
      </c>
      <c r="P1370" t="s">
        <v>232</v>
      </c>
      <c r="Q1370">
        <v>1</v>
      </c>
      <c r="R1370" t="s">
        <v>673</v>
      </c>
      <c r="S1370" t="s">
        <v>1216</v>
      </c>
      <c r="T1370" t="s">
        <v>1652</v>
      </c>
      <c r="U1370" t="s">
        <v>67</v>
      </c>
      <c r="V1370" t="s">
        <v>1517</v>
      </c>
      <c r="W1370">
        <v>41.97</v>
      </c>
      <c r="X1370">
        <v>59.97</v>
      </c>
      <c r="Y1370">
        <v>1</v>
      </c>
      <c r="Z1370" t="s">
        <v>432</v>
      </c>
      <c r="AA1370" t="s">
        <v>2331</v>
      </c>
      <c r="AF1370" s="4"/>
      <c r="AG1370" s="4"/>
      <c r="AH1370" t="s">
        <v>70</v>
      </c>
      <c r="AI1370" t="s">
        <v>232</v>
      </c>
      <c r="AJ1370" t="s">
        <v>673</v>
      </c>
      <c r="AK1370" t="s">
        <v>1216</v>
      </c>
      <c r="AL1370" t="s">
        <v>1652</v>
      </c>
      <c r="AM1370" t="s">
        <v>67</v>
      </c>
      <c r="AN1370" t="s">
        <v>1517</v>
      </c>
      <c r="AO1370" t="s">
        <v>432</v>
      </c>
      <c r="AP1370" t="s">
        <v>2331</v>
      </c>
      <c r="AQ1370" t="str">
        <f t="shared" si="22"/>
        <v>1011446443197yesMale440519Google Ads439524407541.9759.9751213.99319.9921</v>
      </c>
      <c r="AR1370">
        <f>COUNTIF(AQ$2:AQ1370,AQ1370)</f>
        <v>1</v>
      </c>
    </row>
    <row r="1371" spans="1:44" x14ac:dyDescent="0.25">
      <c r="A1371">
        <v>1012</v>
      </c>
      <c r="B1371">
        <v>120</v>
      </c>
      <c r="C1371" s="4">
        <v>44320</v>
      </c>
      <c r="D1371">
        <v>10</v>
      </c>
      <c r="E1371" t="s">
        <v>42</v>
      </c>
      <c r="F1371" t="s">
        <v>53</v>
      </c>
      <c r="G1371" t="s">
        <v>56</v>
      </c>
      <c r="H1371" t="s">
        <v>57</v>
      </c>
      <c r="I1371" s="4">
        <v>43932</v>
      </c>
      <c r="J1371">
        <v>7</v>
      </c>
      <c r="K1371" t="s">
        <v>61</v>
      </c>
      <c r="L1371" s="4">
        <v>43915</v>
      </c>
      <c r="M1371" s="4">
        <v>44012</v>
      </c>
      <c r="N1371">
        <v>1</v>
      </c>
      <c r="O1371" t="s">
        <v>79</v>
      </c>
      <c r="P1371" t="s">
        <v>241</v>
      </c>
      <c r="Q1371">
        <v>1</v>
      </c>
      <c r="R1371" t="s">
        <v>521</v>
      </c>
      <c r="S1371" t="s">
        <v>1078</v>
      </c>
      <c r="T1371" t="s">
        <v>1611</v>
      </c>
      <c r="U1371" t="s">
        <v>80</v>
      </c>
      <c r="V1371" t="s">
        <v>1548</v>
      </c>
      <c r="W1371">
        <v>111.38</v>
      </c>
      <c r="X1371">
        <v>29.98</v>
      </c>
      <c r="Y1371">
        <v>1</v>
      </c>
      <c r="Z1371" t="s">
        <v>455</v>
      </c>
      <c r="AA1371" t="s">
        <v>2340</v>
      </c>
      <c r="AF1371" s="4"/>
      <c r="AG1371" s="4"/>
      <c r="AH1371" t="s">
        <v>79</v>
      </c>
      <c r="AI1371" t="s">
        <v>241</v>
      </c>
      <c r="AJ1371" t="s">
        <v>521</v>
      </c>
      <c r="AK1371" t="s">
        <v>1078</v>
      </c>
      <c r="AL1371" t="s">
        <v>1611</v>
      </c>
      <c r="AM1371" t="s">
        <v>80</v>
      </c>
      <c r="AN1371" t="s">
        <v>1548</v>
      </c>
      <c r="AO1371" t="s">
        <v>455</v>
      </c>
      <c r="AP1371" t="s">
        <v>2340</v>
      </c>
      <c r="AQ1371" t="str">
        <f t="shared" si="22"/>
        <v>10121204432010noMale439327YouTube4391544012111.3829.98414555.69214.9915</v>
      </c>
      <c r="AR1371">
        <f>COUNTIF(AQ$2:AQ1371,AQ1371)</f>
        <v>1</v>
      </c>
    </row>
    <row r="1372" spans="1:44" x14ac:dyDescent="0.25">
      <c r="A1372">
        <v>1013</v>
      </c>
      <c r="B1372">
        <v>394</v>
      </c>
      <c r="C1372" s="4">
        <v>44321</v>
      </c>
      <c r="D1372">
        <v>7</v>
      </c>
      <c r="E1372" t="s">
        <v>35</v>
      </c>
      <c r="F1372" t="s">
        <v>46</v>
      </c>
      <c r="G1372" t="s">
        <v>56</v>
      </c>
      <c r="H1372" t="s">
        <v>58</v>
      </c>
      <c r="I1372" s="4">
        <v>43678</v>
      </c>
      <c r="J1372">
        <v>2</v>
      </c>
      <c r="K1372" t="s">
        <v>60</v>
      </c>
      <c r="L1372" s="4">
        <v>43615</v>
      </c>
      <c r="M1372" s="4">
        <v>43830</v>
      </c>
      <c r="N1372">
        <v>1</v>
      </c>
      <c r="O1372" t="s">
        <v>69</v>
      </c>
      <c r="P1372" t="s">
        <v>231</v>
      </c>
      <c r="Q1372">
        <v>1</v>
      </c>
      <c r="R1372" t="s">
        <v>393</v>
      </c>
      <c r="S1372" t="s">
        <v>955</v>
      </c>
      <c r="T1372" t="s">
        <v>1489</v>
      </c>
      <c r="U1372" t="s">
        <v>69</v>
      </c>
      <c r="V1372" t="s">
        <v>1577</v>
      </c>
      <c r="W1372">
        <v>28.95</v>
      </c>
      <c r="X1372">
        <v>24.99</v>
      </c>
      <c r="Y1372">
        <v>1</v>
      </c>
      <c r="Z1372" t="s">
        <v>78</v>
      </c>
      <c r="AA1372" t="s">
        <v>2330</v>
      </c>
      <c r="AF1372" s="4"/>
      <c r="AG1372" s="4"/>
      <c r="AH1372" t="s">
        <v>69</v>
      </c>
      <c r="AI1372" t="s">
        <v>231</v>
      </c>
      <c r="AJ1372" t="s">
        <v>393</v>
      </c>
      <c r="AK1372" t="s">
        <v>955</v>
      </c>
      <c r="AL1372" t="s">
        <v>1489</v>
      </c>
      <c r="AM1372" t="s">
        <v>69</v>
      </c>
      <c r="AN1372" t="s">
        <v>1577</v>
      </c>
      <c r="AO1372" t="s">
        <v>78</v>
      </c>
      <c r="AP1372" t="s">
        <v>2330</v>
      </c>
      <c r="AQ1372" t="str">
        <f t="shared" si="22"/>
        <v>1013394443217noFemale436782Facebook436154383028.9524.9911828.95124.998</v>
      </c>
      <c r="AR1372">
        <f>COUNTIF(AQ$2:AQ1372,AQ1372)</f>
        <v>1</v>
      </c>
    </row>
    <row r="1373" spans="1:44" x14ac:dyDescent="0.25">
      <c r="A1373">
        <v>1014</v>
      </c>
      <c r="B1373">
        <v>166</v>
      </c>
      <c r="C1373" s="4">
        <v>44322</v>
      </c>
      <c r="D1373">
        <v>4</v>
      </c>
      <c r="E1373" t="s">
        <v>40</v>
      </c>
      <c r="F1373" t="s">
        <v>51</v>
      </c>
      <c r="G1373" t="s">
        <v>56</v>
      </c>
      <c r="H1373" t="s">
        <v>57</v>
      </c>
      <c r="I1373" s="4">
        <v>43668</v>
      </c>
      <c r="J1373">
        <v>1</v>
      </c>
      <c r="K1373" t="s">
        <v>61</v>
      </c>
      <c r="L1373" s="4">
        <v>43615</v>
      </c>
      <c r="M1373" s="4">
        <v>43830</v>
      </c>
      <c r="N1373">
        <v>1</v>
      </c>
      <c r="O1373" t="s">
        <v>79</v>
      </c>
      <c r="P1373" t="s">
        <v>241</v>
      </c>
      <c r="Q1373">
        <v>1</v>
      </c>
      <c r="R1373" t="s">
        <v>418</v>
      </c>
      <c r="S1373" t="s">
        <v>980</v>
      </c>
      <c r="T1373" t="s">
        <v>1513</v>
      </c>
      <c r="U1373" t="s">
        <v>80</v>
      </c>
      <c r="V1373" t="s">
        <v>1548</v>
      </c>
      <c r="W1373">
        <v>59.98</v>
      </c>
      <c r="X1373">
        <v>29.98</v>
      </c>
      <c r="Y1373">
        <v>1</v>
      </c>
      <c r="Z1373" t="s">
        <v>65</v>
      </c>
      <c r="AA1373" t="s">
        <v>2343</v>
      </c>
      <c r="AF1373" s="4"/>
      <c r="AG1373" s="4"/>
      <c r="AH1373" t="s">
        <v>79</v>
      </c>
      <c r="AI1373" t="s">
        <v>241</v>
      </c>
      <c r="AJ1373" t="s">
        <v>418</v>
      </c>
      <c r="AK1373" t="s">
        <v>980</v>
      </c>
      <c r="AL1373" t="s">
        <v>1513</v>
      </c>
      <c r="AM1373" t="s">
        <v>80</v>
      </c>
      <c r="AN1373" t="s">
        <v>1548</v>
      </c>
      <c r="AO1373" t="s">
        <v>65</v>
      </c>
      <c r="AP1373" t="s">
        <v>2343</v>
      </c>
      <c r="AQ1373" t="str">
        <f t="shared" si="22"/>
        <v>1014166443224noMale436681YouTube436154383059.9829.9845029.99214.9910</v>
      </c>
      <c r="AR1373">
        <f>COUNTIF(AQ$2:AQ1373,AQ1373)</f>
        <v>1</v>
      </c>
    </row>
    <row r="1374" spans="1:44" x14ac:dyDescent="0.25">
      <c r="A1374">
        <v>1015</v>
      </c>
      <c r="B1374">
        <v>170</v>
      </c>
      <c r="C1374" s="4">
        <v>44322</v>
      </c>
      <c r="D1374">
        <v>6</v>
      </c>
      <c r="E1374" t="s">
        <v>33</v>
      </c>
      <c r="F1374" t="s">
        <v>44</v>
      </c>
      <c r="G1374" t="s">
        <v>55</v>
      </c>
      <c r="H1374" t="s">
        <v>58</v>
      </c>
      <c r="I1374" s="4">
        <v>44209</v>
      </c>
      <c r="J1374">
        <v>11</v>
      </c>
      <c r="K1374" t="s">
        <v>60</v>
      </c>
      <c r="L1374" s="4">
        <v>44148</v>
      </c>
      <c r="M1374" s="4">
        <v>44265</v>
      </c>
      <c r="N1374">
        <v>1</v>
      </c>
      <c r="O1374" t="s">
        <v>78</v>
      </c>
      <c r="P1374" t="s">
        <v>240</v>
      </c>
      <c r="Q1374">
        <v>1</v>
      </c>
      <c r="R1374" t="s">
        <v>604</v>
      </c>
      <c r="S1374" t="s">
        <v>1136</v>
      </c>
      <c r="T1374" t="s">
        <v>1682</v>
      </c>
      <c r="U1374" t="s">
        <v>67</v>
      </c>
      <c r="V1374" t="s">
        <v>1548</v>
      </c>
      <c r="W1374">
        <v>14.25</v>
      </c>
      <c r="X1374">
        <v>44.97</v>
      </c>
      <c r="Y1374">
        <v>1</v>
      </c>
      <c r="Z1374" t="s">
        <v>469</v>
      </c>
      <c r="AA1374" t="s">
        <v>2339</v>
      </c>
      <c r="AF1374" s="4"/>
      <c r="AG1374" s="4"/>
      <c r="AH1374" t="s">
        <v>78</v>
      </c>
      <c r="AI1374" t="s">
        <v>240</v>
      </c>
      <c r="AJ1374" t="s">
        <v>604</v>
      </c>
      <c r="AK1374" t="s">
        <v>1136</v>
      </c>
      <c r="AL1374" t="s">
        <v>1682</v>
      </c>
      <c r="AM1374" t="s">
        <v>67</v>
      </c>
      <c r="AN1374" t="s">
        <v>1548</v>
      </c>
      <c r="AO1374" t="s">
        <v>469</v>
      </c>
      <c r="AP1374" t="s">
        <v>2339</v>
      </c>
      <c r="AQ1374" t="str">
        <f t="shared" si="22"/>
        <v>1015170443226yesFemale4420911Facebook441484426514.2544.9781734.75314.9923</v>
      </c>
      <c r="AR1374">
        <f>COUNTIF(AQ$2:AQ1374,AQ1374)</f>
        <v>1</v>
      </c>
    </row>
    <row r="1375" spans="1:44" x14ac:dyDescent="0.25">
      <c r="A1375">
        <v>1016</v>
      </c>
      <c r="B1375">
        <v>201</v>
      </c>
      <c r="C1375" s="4">
        <v>44322</v>
      </c>
      <c r="D1375">
        <v>7</v>
      </c>
      <c r="E1375" t="s">
        <v>35</v>
      </c>
      <c r="F1375" t="s">
        <v>46</v>
      </c>
      <c r="G1375" t="s">
        <v>55</v>
      </c>
      <c r="H1375" t="s">
        <v>58</v>
      </c>
      <c r="I1375" s="4">
        <v>43728</v>
      </c>
      <c r="J1375">
        <v>1</v>
      </c>
      <c r="K1375" t="s">
        <v>61</v>
      </c>
      <c r="L1375" s="4">
        <v>43615</v>
      </c>
      <c r="M1375" s="4">
        <v>43830</v>
      </c>
      <c r="N1375">
        <v>1</v>
      </c>
      <c r="O1375" t="s">
        <v>105</v>
      </c>
      <c r="P1375" t="s">
        <v>267</v>
      </c>
      <c r="Q1375">
        <v>1</v>
      </c>
      <c r="R1375" t="s">
        <v>888</v>
      </c>
      <c r="S1375" t="s">
        <v>1425</v>
      </c>
      <c r="T1375" t="s">
        <v>1940</v>
      </c>
      <c r="U1375" t="s">
        <v>88</v>
      </c>
      <c r="V1375" t="s">
        <v>1869</v>
      </c>
      <c r="W1375">
        <v>143.96</v>
      </c>
      <c r="X1375">
        <v>59.96</v>
      </c>
      <c r="Y1375">
        <v>1</v>
      </c>
      <c r="Z1375" t="s">
        <v>91</v>
      </c>
      <c r="AA1375" t="s">
        <v>2599</v>
      </c>
      <c r="AF1375" s="4"/>
      <c r="AG1375" s="4"/>
      <c r="AH1375" t="s">
        <v>79</v>
      </c>
      <c r="AI1375" t="s">
        <v>241</v>
      </c>
      <c r="AJ1375" t="s">
        <v>566</v>
      </c>
      <c r="AK1375" t="s">
        <v>1067</v>
      </c>
      <c r="AL1375" t="s">
        <v>1649</v>
      </c>
      <c r="AM1375" t="s">
        <v>80</v>
      </c>
      <c r="AN1375" t="s">
        <v>1548</v>
      </c>
      <c r="AO1375" t="s">
        <v>65</v>
      </c>
      <c r="AP1375" t="s">
        <v>2343</v>
      </c>
      <c r="AQ1375" t="str">
        <f t="shared" si="22"/>
        <v>1016201443227yesFemale437281YouTube4361543830143.9659.96410835.99214.9910</v>
      </c>
      <c r="AR1375">
        <f>COUNTIF(AQ$2:AQ1375,AQ1375)</f>
        <v>1</v>
      </c>
    </row>
    <row r="1376" spans="1:44" x14ac:dyDescent="0.25">
      <c r="A1376">
        <v>1017</v>
      </c>
      <c r="B1376">
        <v>220</v>
      </c>
      <c r="C1376" s="4">
        <v>44322</v>
      </c>
      <c r="D1376">
        <v>6</v>
      </c>
      <c r="E1376" t="s">
        <v>33</v>
      </c>
      <c r="F1376" t="s">
        <v>44</v>
      </c>
      <c r="G1376" t="s">
        <v>55</v>
      </c>
      <c r="H1376" t="s">
        <v>57</v>
      </c>
      <c r="I1376" s="4">
        <v>43692</v>
      </c>
      <c r="J1376">
        <v>1</v>
      </c>
      <c r="K1376" t="s">
        <v>61</v>
      </c>
      <c r="L1376" s="4">
        <v>43615</v>
      </c>
      <c r="M1376" s="4">
        <v>43830</v>
      </c>
      <c r="N1376">
        <v>2</v>
      </c>
      <c r="O1376" t="s">
        <v>151</v>
      </c>
      <c r="P1376" t="s">
        <v>313</v>
      </c>
      <c r="Q1376">
        <v>2</v>
      </c>
      <c r="R1376" t="s">
        <v>889</v>
      </c>
      <c r="S1376" t="s">
        <v>1426</v>
      </c>
      <c r="T1376" t="s">
        <v>1941</v>
      </c>
      <c r="U1376" t="s">
        <v>110</v>
      </c>
      <c r="V1376" t="s">
        <v>1869</v>
      </c>
      <c r="W1376">
        <v>170.94</v>
      </c>
      <c r="X1376">
        <v>89.94</v>
      </c>
      <c r="Y1376">
        <v>2</v>
      </c>
      <c r="Z1376" t="s">
        <v>2295</v>
      </c>
      <c r="AA1376" t="s">
        <v>2600</v>
      </c>
      <c r="AF1376" s="4"/>
      <c r="AG1376" s="4"/>
      <c r="AH1376" t="s">
        <v>80</v>
      </c>
      <c r="AI1376" t="s">
        <v>242</v>
      </c>
      <c r="AJ1376" t="s">
        <v>65</v>
      </c>
      <c r="AK1376" t="s">
        <v>1267</v>
      </c>
      <c r="AL1376" t="s">
        <v>1548</v>
      </c>
      <c r="AM1376" t="s">
        <v>67</v>
      </c>
      <c r="AN1376" t="s">
        <v>1548</v>
      </c>
      <c r="AO1376" t="s">
        <v>80</v>
      </c>
      <c r="AP1376" t="s">
        <v>2357</v>
      </c>
      <c r="AQ1376" t="str">
        <f t="shared" si="22"/>
        <v>1017220443226yesMale436921YouTube4361543830170.9489.9421014.99314.992</v>
      </c>
      <c r="AR1376">
        <f>COUNTIF(AQ$2:AQ1376,AQ1376)</f>
        <v>1</v>
      </c>
    </row>
    <row r="1377" spans="1:44" x14ac:dyDescent="0.25">
      <c r="A1377">
        <v>1017</v>
      </c>
      <c r="B1377">
        <v>220</v>
      </c>
      <c r="C1377" s="4">
        <v>44322</v>
      </c>
      <c r="D1377">
        <v>6</v>
      </c>
      <c r="E1377" t="s">
        <v>33</v>
      </c>
      <c r="F1377" t="s">
        <v>44</v>
      </c>
      <c r="G1377" t="s">
        <v>55</v>
      </c>
      <c r="H1377" t="s">
        <v>57</v>
      </c>
      <c r="I1377" s="4">
        <v>43692</v>
      </c>
      <c r="J1377">
        <v>1</v>
      </c>
      <c r="K1377" t="s">
        <v>61</v>
      </c>
      <c r="L1377" s="4">
        <v>43615</v>
      </c>
      <c r="M1377" s="4">
        <v>43830</v>
      </c>
      <c r="N1377">
        <v>2</v>
      </c>
      <c r="O1377" t="s">
        <v>151</v>
      </c>
      <c r="P1377" t="s">
        <v>313</v>
      </c>
      <c r="Q1377">
        <v>2</v>
      </c>
      <c r="R1377" t="s">
        <v>889</v>
      </c>
      <c r="S1377" t="s">
        <v>1426</v>
      </c>
      <c r="T1377" t="s">
        <v>1941</v>
      </c>
      <c r="U1377" t="s">
        <v>110</v>
      </c>
      <c r="V1377" t="s">
        <v>1869</v>
      </c>
      <c r="W1377">
        <v>170.94</v>
      </c>
      <c r="X1377">
        <v>89.94</v>
      </c>
      <c r="Y1377">
        <v>2</v>
      </c>
      <c r="Z1377" t="s">
        <v>2295</v>
      </c>
      <c r="AA1377" t="s">
        <v>2600</v>
      </c>
      <c r="AF1377" s="4"/>
      <c r="AG1377" s="4"/>
      <c r="AH1377" t="s">
        <v>84</v>
      </c>
      <c r="AI1377" t="s">
        <v>246</v>
      </c>
      <c r="AJ1377" t="s">
        <v>426</v>
      </c>
      <c r="AK1377" t="s">
        <v>988</v>
      </c>
      <c r="AL1377" t="s">
        <v>1521</v>
      </c>
      <c r="AM1377" t="s">
        <v>67</v>
      </c>
      <c r="AN1377" t="s">
        <v>1548</v>
      </c>
      <c r="AO1377" t="s">
        <v>410</v>
      </c>
      <c r="AP1377" t="s">
        <v>2359</v>
      </c>
      <c r="AQ1377" t="str">
        <f t="shared" si="22"/>
        <v>1017220443226yesMale436921YouTube4361543830170.9489.9498041.99314.9920</v>
      </c>
      <c r="AR1377">
        <f>COUNTIF(AQ$2:AQ1377,AQ1377)</f>
        <v>1</v>
      </c>
    </row>
    <row r="1378" spans="1:44" x14ac:dyDescent="0.25">
      <c r="A1378">
        <v>1018</v>
      </c>
      <c r="B1378">
        <v>353</v>
      </c>
      <c r="C1378" s="4">
        <v>44322</v>
      </c>
      <c r="D1378">
        <v>1</v>
      </c>
      <c r="E1378" t="s">
        <v>39</v>
      </c>
      <c r="F1378" t="s">
        <v>50</v>
      </c>
      <c r="G1378" t="s">
        <v>55</v>
      </c>
      <c r="H1378" t="s">
        <v>57</v>
      </c>
      <c r="I1378" s="4">
        <v>43661</v>
      </c>
      <c r="J1378">
        <v>2</v>
      </c>
      <c r="K1378" t="s">
        <v>60</v>
      </c>
      <c r="L1378" s="4">
        <v>43615</v>
      </c>
      <c r="M1378" s="4">
        <v>43830</v>
      </c>
      <c r="N1378">
        <v>1</v>
      </c>
      <c r="O1378" t="s">
        <v>78</v>
      </c>
      <c r="P1378" t="s">
        <v>240</v>
      </c>
      <c r="Q1378">
        <v>1</v>
      </c>
      <c r="R1378" t="s">
        <v>604</v>
      </c>
      <c r="S1378" t="s">
        <v>1136</v>
      </c>
      <c r="T1378" t="s">
        <v>1682</v>
      </c>
      <c r="U1378" t="s">
        <v>80</v>
      </c>
      <c r="V1378" t="s">
        <v>1562</v>
      </c>
      <c r="W1378">
        <v>9.5</v>
      </c>
      <c r="X1378">
        <v>19.98</v>
      </c>
      <c r="Y1378">
        <v>1</v>
      </c>
      <c r="Z1378" t="s">
        <v>469</v>
      </c>
      <c r="AA1378" t="s">
        <v>2339</v>
      </c>
      <c r="AF1378" s="4"/>
      <c r="AG1378" s="4"/>
      <c r="AH1378" t="s">
        <v>78</v>
      </c>
      <c r="AI1378" t="s">
        <v>240</v>
      </c>
      <c r="AJ1378" t="s">
        <v>604</v>
      </c>
      <c r="AK1378" t="s">
        <v>1136</v>
      </c>
      <c r="AL1378" t="s">
        <v>1682</v>
      </c>
      <c r="AM1378" t="s">
        <v>80</v>
      </c>
      <c r="AN1378" t="s">
        <v>1562</v>
      </c>
      <c r="AO1378" t="s">
        <v>469</v>
      </c>
      <c r="AP1378" t="s">
        <v>2339</v>
      </c>
      <c r="AQ1378" t="str">
        <f t="shared" si="22"/>
        <v>1018353443221yesMale436612Facebook43615438309.519.9881734.7529.9923</v>
      </c>
      <c r="AR1378">
        <f>COUNTIF(AQ$2:AQ1378,AQ1378)</f>
        <v>1</v>
      </c>
    </row>
    <row r="1379" spans="1:44" x14ac:dyDescent="0.25">
      <c r="A1379">
        <v>1019</v>
      </c>
      <c r="B1379">
        <v>367</v>
      </c>
      <c r="C1379" s="4">
        <v>44322</v>
      </c>
      <c r="D1379">
        <v>8</v>
      </c>
      <c r="E1379" t="s">
        <v>43</v>
      </c>
      <c r="F1379" t="s">
        <v>54</v>
      </c>
      <c r="G1379" t="s">
        <v>55</v>
      </c>
      <c r="H1379" t="s">
        <v>57</v>
      </c>
      <c r="I1379" s="4">
        <v>44097</v>
      </c>
      <c r="J1379">
        <v>10</v>
      </c>
      <c r="K1379" t="s">
        <v>61</v>
      </c>
      <c r="L1379" s="4">
        <v>44055</v>
      </c>
      <c r="M1379" s="4">
        <v>44196</v>
      </c>
      <c r="N1379">
        <v>1</v>
      </c>
      <c r="O1379" t="s">
        <v>79</v>
      </c>
      <c r="P1379" t="s">
        <v>241</v>
      </c>
      <c r="Q1379">
        <v>1</v>
      </c>
      <c r="R1379" t="s">
        <v>634</v>
      </c>
      <c r="S1379" t="s">
        <v>1182</v>
      </c>
      <c r="T1379" t="s">
        <v>1614</v>
      </c>
      <c r="U1379" t="s">
        <v>80</v>
      </c>
      <c r="V1379" t="s">
        <v>1548</v>
      </c>
      <c r="W1379">
        <v>27.9</v>
      </c>
      <c r="X1379">
        <v>29.98</v>
      </c>
      <c r="Y1379">
        <v>1</v>
      </c>
      <c r="Z1379" t="s">
        <v>455</v>
      </c>
      <c r="AA1379" t="s">
        <v>2340</v>
      </c>
      <c r="AF1379" s="4"/>
      <c r="AG1379" s="4"/>
      <c r="AH1379" t="s">
        <v>79</v>
      </c>
      <c r="AI1379" t="s">
        <v>241</v>
      </c>
      <c r="AJ1379" t="s">
        <v>634</v>
      </c>
      <c r="AK1379" t="s">
        <v>1182</v>
      </c>
      <c r="AL1379" t="s">
        <v>1614</v>
      </c>
      <c r="AM1379" t="s">
        <v>80</v>
      </c>
      <c r="AN1379" t="s">
        <v>1548</v>
      </c>
      <c r="AO1379" t="s">
        <v>455</v>
      </c>
      <c r="AP1379" t="s">
        <v>2340</v>
      </c>
      <c r="AQ1379" t="str">
        <f t="shared" si="22"/>
        <v>1019367443228yesMale4409710YouTube440554419627.929.98416413.95214.9915</v>
      </c>
      <c r="AR1379">
        <f>COUNTIF(AQ$2:AQ1379,AQ1379)</f>
        <v>1</v>
      </c>
    </row>
    <row r="1380" spans="1:44" x14ac:dyDescent="0.25">
      <c r="A1380">
        <v>1020</v>
      </c>
      <c r="B1380">
        <v>379</v>
      </c>
      <c r="C1380" s="4">
        <v>44322</v>
      </c>
      <c r="D1380">
        <v>11</v>
      </c>
      <c r="E1380" t="s">
        <v>37</v>
      </c>
      <c r="F1380" t="s">
        <v>48</v>
      </c>
      <c r="G1380" t="s">
        <v>56</v>
      </c>
      <c r="H1380" t="s">
        <v>58</v>
      </c>
      <c r="I1380" s="4">
        <v>43849</v>
      </c>
      <c r="J1380">
        <v>5</v>
      </c>
      <c r="K1380" t="s">
        <v>60</v>
      </c>
      <c r="L1380" s="4">
        <v>43831</v>
      </c>
      <c r="M1380" s="4">
        <v>43921</v>
      </c>
      <c r="N1380">
        <v>1</v>
      </c>
      <c r="O1380" t="s">
        <v>90</v>
      </c>
      <c r="P1380" t="s">
        <v>252</v>
      </c>
      <c r="Q1380">
        <v>1</v>
      </c>
      <c r="R1380" t="s">
        <v>70</v>
      </c>
      <c r="S1380" t="s">
        <v>1040</v>
      </c>
      <c r="T1380" t="s">
        <v>1568</v>
      </c>
      <c r="U1380" t="s">
        <v>67</v>
      </c>
      <c r="V1380" t="s">
        <v>1562</v>
      </c>
      <c r="W1380">
        <v>596.97</v>
      </c>
      <c r="X1380">
        <v>29.97</v>
      </c>
      <c r="Y1380">
        <v>1</v>
      </c>
      <c r="Z1380" t="s">
        <v>645</v>
      </c>
      <c r="AA1380" t="s">
        <v>2347</v>
      </c>
      <c r="AF1380" s="4"/>
      <c r="AG1380" s="4"/>
      <c r="AH1380" t="s">
        <v>90</v>
      </c>
      <c r="AI1380" t="s">
        <v>252</v>
      </c>
      <c r="AJ1380" t="s">
        <v>70</v>
      </c>
      <c r="AK1380" t="s">
        <v>1040</v>
      </c>
      <c r="AL1380" t="s">
        <v>1568</v>
      </c>
      <c r="AM1380" t="s">
        <v>67</v>
      </c>
      <c r="AN1380" t="s">
        <v>1562</v>
      </c>
      <c r="AO1380" t="s">
        <v>645</v>
      </c>
      <c r="AP1380" t="s">
        <v>2347</v>
      </c>
      <c r="AQ1380" t="str">
        <f t="shared" si="22"/>
        <v>10203794432211noFemale438495Facebook4383143921596.9729.9765198.9939.9913</v>
      </c>
      <c r="AR1380">
        <f>COUNTIF(AQ$2:AQ1380,AQ1380)</f>
        <v>1</v>
      </c>
    </row>
    <row r="1381" spans="1:44" x14ac:dyDescent="0.25">
      <c r="A1381">
        <v>1021</v>
      </c>
      <c r="B1381">
        <v>73</v>
      </c>
      <c r="C1381" s="4">
        <v>44323</v>
      </c>
      <c r="D1381">
        <v>11</v>
      </c>
      <c r="E1381" t="s">
        <v>37</v>
      </c>
      <c r="F1381" t="s">
        <v>48</v>
      </c>
      <c r="G1381" t="s">
        <v>56</v>
      </c>
      <c r="H1381" t="s">
        <v>58</v>
      </c>
      <c r="I1381" s="4">
        <v>43916</v>
      </c>
      <c r="J1381">
        <v>7</v>
      </c>
      <c r="K1381" t="s">
        <v>61</v>
      </c>
      <c r="L1381" s="4">
        <v>43915</v>
      </c>
      <c r="M1381" s="4">
        <v>44012</v>
      </c>
      <c r="N1381">
        <v>1</v>
      </c>
      <c r="O1381" t="s">
        <v>79</v>
      </c>
      <c r="P1381" t="s">
        <v>241</v>
      </c>
      <c r="Q1381">
        <v>1</v>
      </c>
      <c r="R1381" t="s">
        <v>403</v>
      </c>
      <c r="S1381" t="s">
        <v>965</v>
      </c>
      <c r="T1381" t="s">
        <v>422</v>
      </c>
      <c r="U1381" t="s">
        <v>67</v>
      </c>
      <c r="V1381" t="s">
        <v>1548</v>
      </c>
      <c r="W1381">
        <v>360</v>
      </c>
      <c r="X1381">
        <v>44.97</v>
      </c>
      <c r="Y1381">
        <v>1</v>
      </c>
      <c r="Z1381" t="s">
        <v>455</v>
      </c>
      <c r="AA1381" t="s">
        <v>2340</v>
      </c>
      <c r="AF1381" s="4"/>
      <c r="AG1381" s="4"/>
      <c r="AH1381" t="s">
        <v>79</v>
      </c>
      <c r="AI1381" t="s">
        <v>241</v>
      </c>
      <c r="AJ1381" t="s">
        <v>403</v>
      </c>
      <c r="AK1381" t="s">
        <v>965</v>
      </c>
      <c r="AL1381" t="s">
        <v>422</v>
      </c>
      <c r="AM1381" t="s">
        <v>67</v>
      </c>
      <c r="AN1381" t="s">
        <v>1548</v>
      </c>
      <c r="AO1381" t="s">
        <v>455</v>
      </c>
      <c r="AP1381" t="s">
        <v>2340</v>
      </c>
      <c r="AQ1381" t="str">
        <f t="shared" si="22"/>
        <v>1021734432311noFemale439167YouTube439154401236044.97438120314.9915</v>
      </c>
      <c r="AR1381">
        <f>COUNTIF(AQ$2:AQ1381,AQ1381)</f>
        <v>1</v>
      </c>
    </row>
    <row r="1382" spans="1:44" x14ac:dyDescent="0.25">
      <c r="A1382">
        <v>1022</v>
      </c>
      <c r="B1382">
        <v>148</v>
      </c>
      <c r="C1382" s="4">
        <v>44323</v>
      </c>
      <c r="D1382">
        <v>10</v>
      </c>
      <c r="E1382" t="s">
        <v>42</v>
      </c>
      <c r="F1382" t="s">
        <v>53</v>
      </c>
      <c r="G1382" t="s">
        <v>55</v>
      </c>
      <c r="H1382" t="s">
        <v>58</v>
      </c>
      <c r="I1382" s="4">
        <v>43653</v>
      </c>
      <c r="J1382">
        <v>1</v>
      </c>
      <c r="K1382" t="s">
        <v>61</v>
      </c>
      <c r="L1382" s="4">
        <v>43615</v>
      </c>
      <c r="M1382" s="4">
        <v>43830</v>
      </c>
      <c r="N1382">
        <v>1</v>
      </c>
      <c r="O1382" t="s">
        <v>80</v>
      </c>
      <c r="P1382" t="s">
        <v>242</v>
      </c>
      <c r="Q1382">
        <v>1</v>
      </c>
      <c r="R1382" t="s">
        <v>696</v>
      </c>
      <c r="S1382" t="s">
        <v>1236</v>
      </c>
      <c r="T1382" t="s">
        <v>1758</v>
      </c>
      <c r="U1382" t="s">
        <v>67</v>
      </c>
      <c r="V1382" t="s">
        <v>1548</v>
      </c>
      <c r="W1382">
        <v>218.97</v>
      </c>
      <c r="X1382">
        <v>44.97</v>
      </c>
      <c r="Y1382">
        <v>1</v>
      </c>
      <c r="Z1382" t="s">
        <v>80</v>
      </c>
      <c r="AA1382" t="s">
        <v>2357</v>
      </c>
      <c r="AF1382" s="4"/>
      <c r="AG1382" s="4"/>
      <c r="AH1382" t="s">
        <v>80</v>
      </c>
      <c r="AI1382" t="s">
        <v>242</v>
      </c>
      <c r="AJ1382" t="s">
        <v>696</v>
      </c>
      <c r="AK1382" t="s">
        <v>1236</v>
      </c>
      <c r="AL1382" t="s">
        <v>1758</v>
      </c>
      <c r="AM1382" t="s">
        <v>67</v>
      </c>
      <c r="AN1382" t="s">
        <v>1548</v>
      </c>
      <c r="AO1382" t="s">
        <v>80</v>
      </c>
      <c r="AP1382" t="s">
        <v>2357</v>
      </c>
      <c r="AQ1382" t="str">
        <f t="shared" si="22"/>
        <v>10221484432310yesFemale436531YouTube4361543830218.9744.97214272.99314.992</v>
      </c>
      <c r="AR1382">
        <f>COUNTIF(AQ$2:AQ1382,AQ1382)</f>
        <v>1</v>
      </c>
    </row>
    <row r="1383" spans="1:44" x14ac:dyDescent="0.25">
      <c r="A1383">
        <v>1023</v>
      </c>
      <c r="B1383">
        <v>318</v>
      </c>
      <c r="C1383" s="4">
        <v>44323</v>
      </c>
      <c r="D1383">
        <v>2</v>
      </c>
      <c r="E1383" t="s">
        <v>38</v>
      </c>
      <c r="F1383" t="s">
        <v>49</v>
      </c>
      <c r="G1383" t="s">
        <v>56</v>
      </c>
      <c r="H1383" t="s">
        <v>58</v>
      </c>
      <c r="I1383" s="4">
        <v>43729</v>
      </c>
      <c r="J1383">
        <v>3</v>
      </c>
      <c r="K1383" t="s">
        <v>59</v>
      </c>
      <c r="L1383" s="4">
        <v>43615</v>
      </c>
      <c r="M1383" s="4">
        <v>43830</v>
      </c>
      <c r="N1383">
        <v>1</v>
      </c>
      <c r="O1383" t="s">
        <v>67</v>
      </c>
      <c r="P1383" t="s">
        <v>229</v>
      </c>
      <c r="Q1383">
        <v>1</v>
      </c>
      <c r="R1383" t="s">
        <v>573</v>
      </c>
      <c r="S1383" t="s">
        <v>1131</v>
      </c>
      <c r="T1383" t="s">
        <v>1517</v>
      </c>
      <c r="U1383" t="s">
        <v>69</v>
      </c>
      <c r="V1383" t="s">
        <v>1548</v>
      </c>
      <c r="W1383">
        <v>19.989999999999998</v>
      </c>
      <c r="X1383">
        <v>14.99</v>
      </c>
      <c r="Y1383">
        <v>1</v>
      </c>
      <c r="Z1383" t="s">
        <v>872</v>
      </c>
      <c r="AA1383" t="s">
        <v>2388</v>
      </c>
      <c r="AF1383" s="4"/>
      <c r="AG1383" s="4"/>
      <c r="AH1383" t="s">
        <v>67</v>
      </c>
      <c r="AI1383" t="s">
        <v>229</v>
      </c>
      <c r="AJ1383" t="s">
        <v>573</v>
      </c>
      <c r="AK1383" t="s">
        <v>1131</v>
      </c>
      <c r="AL1383" t="s">
        <v>1517</v>
      </c>
      <c r="AM1383" t="s">
        <v>69</v>
      </c>
      <c r="AN1383" t="s">
        <v>1548</v>
      </c>
      <c r="AO1383" t="s">
        <v>872</v>
      </c>
      <c r="AP1383" t="s">
        <v>2388</v>
      </c>
      <c r="AQ1383" t="str">
        <f t="shared" si="22"/>
        <v>1023318443232noFemale437293Google Ads436154383019.9914.9934619.99114.9919</v>
      </c>
      <c r="AR1383">
        <f>COUNTIF(AQ$2:AQ1383,AQ1383)</f>
        <v>1</v>
      </c>
    </row>
    <row r="1384" spans="1:44" x14ac:dyDescent="0.25">
      <c r="A1384">
        <v>1024</v>
      </c>
      <c r="B1384">
        <v>440</v>
      </c>
      <c r="C1384" s="4">
        <v>44323</v>
      </c>
      <c r="D1384">
        <v>6</v>
      </c>
      <c r="E1384" t="s">
        <v>33</v>
      </c>
      <c r="F1384" t="s">
        <v>44</v>
      </c>
      <c r="G1384" t="s">
        <v>55</v>
      </c>
      <c r="H1384" t="s">
        <v>58</v>
      </c>
      <c r="I1384" s="4">
        <v>43717</v>
      </c>
      <c r="J1384">
        <v>1</v>
      </c>
      <c r="K1384" t="s">
        <v>61</v>
      </c>
      <c r="L1384" s="4">
        <v>43615</v>
      </c>
      <c r="M1384" s="4">
        <v>43830</v>
      </c>
      <c r="N1384">
        <v>2</v>
      </c>
      <c r="O1384" t="s">
        <v>111</v>
      </c>
      <c r="P1384" t="s">
        <v>273</v>
      </c>
      <c r="Q1384">
        <v>2</v>
      </c>
      <c r="R1384" t="s">
        <v>890</v>
      </c>
      <c r="S1384" t="s">
        <v>1427</v>
      </c>
      <c r="T1384" t="s">
        <v>1942</v>
      </c>
      <c r="U1384" t="s">
        <v>103</v>
      </c>
      <c r="V1384" t="s">
        <v>2030</v>
      </c>
      <c r="W1384">
        <v>69.239999999999995</v>
      </c>
      <c r="X1384">
        <v>64.959999999999994</v>
      </c>
      <c r="Y1384">
        <v>2</v>
      </c>
      <c r="Z1384" t="s">
        <v>2122</v>
      </c>
      <c r="AA1384" t="s">
        <v>2396</v>
      </c>
      <c r="AF1384" s="4"/>
      <c r="AG1384" s="4"/>
      <c r="AH1384" t="s">
        <v>70</v>
      </c>
      <c r="AI1384" t="s">
        <v>232</v>
      </c>
      <c r="AJ1384" t="s">
        <v>495</v>
      </c>
      <c r="AK1384" t="s">
        <v>1058</v>
      </c>
      <c r="AL1384" t="s">
        <v>1587</v>
      </c>
      <c r="AM1384" t="s">
        <v>69</v>
      </c>
      <c r="AN1384" t="s">
        <v>1517</v>
      </c>
      <c r="AO1384" t="s">
        <v>673</v>
      </c>
      <c r="AP1384" t="s">
        <v>2348</v>
      </c>
      <c r="AQ1384" t="str">
        <f t="shared" si="22"/>
        <v>1024440443236yesFemale437171YouTube436154383069.2464.96511554.99119.9912</v>
      </c>
      <c r="AR1384">
        <f>COUNTIF(AQ$2:AQ1384,AQ1384)</f>
        <v>1</v>
      </c>
    </row>
    <row r="1385" spans="1:44" x14ac:dyDescent="0.25">
      <c r="A1385">
        <v>1024</v>
      </c>
      <c r="B1385">
        <v>440</v>
      </c>
      <c r="C1385" s="4">
        <v>44323</v>
      </c>
      <c r="D1385">
        <v>6</v>
      </c>
      <c r="E1385" t="s">
        <v>33</v>
      </c>
      <c r="F1385" t="s">
        <v>44</v>
      </c>
      <c r="G1385" t="s">
        <v>55</v>
      </c>
      <c r="H1385" t="s">
        <v>58</v>
      </c>
      <c r="I1385" s="4">
        <v>43717</v>
      </c>
      <c r="J1385">
        <v>1</v>
      </c>
      <c r="K1385" t="s">
        <v>61</v>
      </c>
      <c r="L1385" s="4">
        <v>43615</v>
      </c>
      <c r="M1385" s="4">
        <v>43830</v>
      </c>
      <c r="N1385">
        <v>2</v>
      </c>
      <c r="O1385" t="s">
        <v>111</v>
      </c>
      <c r="P1385" t="s">
        <v>273</v>
      </c>
      <c r="Q1385">
        <v>2</v>
      </c>
      <c r="R1385" t="s">
        <v>890</v>
      </c>
      <c r="S1385" t="s">
        <v>1427</v>
      </c>
      <c r="T1385" t="s">
        <v>1942</v>
      </c>
      <c r="U1385" t="s">
        <v>103</v>
      </c>
      <c r="V1385" t="s">
        <v>2030</v>
      </c>
      <c r="W1385">
        <v>69.239999999999995</v>
      </c>
      <c r="X1385">
        <v>64.959999999999994</v>
      </c>
      <c r="Y1385">
        <v>2</v>
      </c>
      <c r="Z1385" t="s">
        <v>2122</v>
      </c>
      <c r="AA1385" t="s">
        <v>2396</v>
      </c>
      <c r="AF1385" s="4"/>
      <c r="AG1385" s="4"/>
      <c r="AH1385" t="s">
        <v>78</v>
      </c>
      <c r="AI1385" t="s">
        <v>240</v>
      </c>
      <c r="AJ1385" t="s">
        <v>604</v>
      </c>
      <c r="AK1385" t="s">
        <v>1136</v>
      </c>
      <c r="AL1385" t="s">
        <v>1682</v>
      </c>
      <c r="AM1385" t="s">
        <v>67</v>
      </c>
      <c r="AN1385" t="s">
        <v>1548</v>
      </c>
      <c r="AO1385" t="s">
        <v>469</v>
      </c>
      <c r="AP1385" t="s">
        <v>2339</v>
      </c>
      <c r="AQ1385" t="str">
        <f t="shared" si="22"/>
        <v>1024440443236yesFemale437171YouTube436154383069.2464.9681734.75314.9923</v>
      </c>
      <c r="AR1385">
        <f>COUNTIF(AQ$2:AQ1385,AQ1385)</f>
        <v>1</v>
      </c>
    </row>
    <row r="1386" spans="1:44" x14ac:dyDescent="0.25">
      <c r="A1386">
        <v>1025</v>
      </c>
      <c r="B1386">
        <v>444</v>
      </c>
      <c r="C1386" s="4">
        <v>44323</v>
      </c>
      <c r="D1386">
        <v>8</v>
      </c>
      <c r="E1386" t="s">
        <v>43</v>
      </c>
      <c r="F1386" t="s">
        <v>54</v>
      </c>
      <c r="G1386" t="s">
        <v>56</v>
      </c>
      <c r="H1386" t="s">
        <v>58</v>
      </c>
      <c r="I1386" s="4">
        <v>43720</v>
      </c>
      <c r="J1386">
        <v>2</v>
      </c>
      <c r="K1386" t="s">
        <v>60</v>
      </c>
      <c r="L1386" s="4">
        <v>43615</v>
      </c>
      <c r="M1386" s="4">
        <v>43830</v>
      </c>
      <c r="N1386">
        <v>2</v>
      </c>
      <c r="O1386" t="s">
        <v>135</v>
      </c>
      <c r="P1386" t="s">
        <v>297</v>
      </c>
      <c r="Q1386">
        <v>2</v>
      </c>
      <c r="R1386" t="s">
        <v>891</v>
      </c>
      <c r="S1386" t="s">
        <v>1428</v>
      </c>
      <c r="T1386" t="s">
        <v>1943</v>
      </c>
      <c r="U1386" t="s">
        <v>75</v>
      </c>
      <c r="V1386" t="s">
        <v>2035</v>
      </c>
      <c r="W1386">
        <v>100.91</v>
      </c>
      <c r="X1386">
        <v>79.95</v>
      </c>
      <c r="Y1386">
        <v>2</v>
      </c>
      <c r="Z1386" t="s">
        <v>2296</v>
      </c>
      <c r="AA1386" t="s">
        <v>2601</v>
      </c>
      <c r="AF1386" s="4"/>
      <c r="AG1386" s="4"/>
      <c r="AH1386" t="s">
        <v>90</v>
      </c>
      <c r="AI1386" t="s">
        <v>252</v>
      </c>
      <c r="AJ1386" t="s">
        <v>444</v>
      </c>
      <c r="AK1386" t="s">
        <v>1006</v>
      </c>
      <c r="AL1386" t="s">
        <v>1537</v>
      </c>
      <c r="AM1386" t="s">
        <v>80</v>
      </c>
      <c r="AN1386" t="s">
        <v>1562</v>
      </c>
      <c r="AO1386" t="s">
        <v>645</v>
      </c>
      <c r="AP1386" t="s">
        <v>2347</v>
      </c>
      <c r="AQ1386" t="str">
        <f t="shared" si="22"/>
        <v>1025444443238noFemale437202Facebook4361543830100.9179.95612215.9729.9913</v>
      </c>
      <c r="AR1386">
        <f>COUNTIF(AQ$2:AQ1386,AQ1386)</f>
        <v>1</v>
      </c>
    </row>
    <row r="1387" spans="1:44" x14ac:dyDescent="0.25">
      <c r="A1387">
        <v>1025</v>
      </c>
      <c r="B1387">
        <v>444</v>
      </c>
      <c r="C1387" s="4">
        <v>44323</v>
      </c>
      <c r="D1387">
        <v>8</v>
      </c>
      <c r="E1387" t="s">
        <v>43</v>
      </c>
      <c r="F1387" t="s">
        <v>54</v>
      </c>
      <c r="G1387" t="s">
        <v>56</v>
      </c>
      <c r="H1387" t="s">
        <v>58</v>
      </c>
      <c r="I1387" s="4">
        <v>43720</v>
      </c>
      <c r="J1387">
        <v>2</v>
      </c>
      <c r="K1387" t="s">
        <v>60</v>
      </c>
      <c r="L1387" s="4">
        <v>43615</v>
      </c>
      <c r="M1387" s="4">
        <v>43830</v>
      </c>
      <c r="N1387">
        <v>2</v>
      </c>
      <c r="O1387" t="s">
        <v>135</v>
      </c>
      <c r="P1387" t="s">
        <v>297</v>
      </c>
      <c r="Q1387">
        <v>2</v>
      </c>
      <c r="R1387" t="s">
        <v>891</v>
      </c>
      <c r="S1387" t="s">
        <v>1428</v>
      </c>
      <c r="T1387" t="s">
        <v>1943</v>
      </c>
      <c r="U1387" t="s">
        <v>75</v>
      </c>
      <c r="V1387" t="s">
        <v>2035</v>
      </c>
      <c r="W1387">
        <v>100.91</v>
      </c>
      <c r="X1387">
        <v>79.95</v>
      </c>
      <c r="Y1387">
        <v>2</v>
      </c>
      <c r="Z1387" t="s">
        <v>2296</v>
      </c>
      <c r="AA1387" t="s">
        <v>2601</v>
      </c>
      <c r="AF1387" s="4"/>
      <c r="AG1387" s="4"/>
      <c r="AH1387" t="s">
        <v>70</v>
      </c>
      <c r="AI1387" t="s">
        <v>232</v>
      </c>
      <c r="AJ1387" t="s">
        <v>635</v>
      </c>
      <c r="AK1387" t="s">
        <v>1183</v>
      </c>
      <c r="AL1387" t="s">
        <v>1707</v>
      </c>
      <c r="AM1387" t="s">
        <v>67</v>
      </c>
      <c r="AN1387" t="s">
        <v>1517</v>
      </c>
      <c r="AO1387" t="s">
        <v>673</v>
      </c>
      <c r="AP1387" t="s">
        <v>2348</v>
      </c>
      <c r="AQ1387" t="str">
        <f t="shared" si="22"/>
        <v>1025444443238noFemale437202Facebook4361543830100.9179.9558722.99319.9912</v>
      </c>
      <c r="AR1387">
        <f>COUNTIF(AQ$2:AQ1387,AQ1387)</f>
        <v>1</v>
      </c>
    </row>
    <row r="1388" spans="1:44" x14ac:dyDescent="0.25">
      <c r="A1388">
        <v>1026</v>
      </c>
      <c r="B1388">
        <v>486</v>
      </c>
      <c r="C1388" s="4">
        <v>44324</v>
      </c>
      <c r="D1388">
        <v>11</v>
      </c>
      <c r="E1388" t="s">
        <v>37</v>
      </c>
      <c r="F1388" t="s">
        <v>48</v>
      </c>
      <c r="G1388" t="s">
        <v>55</v>
      </c>
      <c r="H1388" t="s">
        <v>58</v>
      </c>
      <c r="I1388" s="4">
        <v>43893</v>
      </c>
      <c r="J1388">
        <v>15</v>
      </c>
      <c r="K1388" t="s">
        <v>62</v>
      </c>
      <c r="L1388" s="4">
        <v>43615</v>
      </c>
      <c r="M1388" s="4">
        <v>44413</v>
      </c>
      <c r="N1388">
        <v>1</v>
      </c>
      <c r="O1388" t="s">
        <v>67</v>
      </c>
      <c r="P1388" t="s">
        <v>229</v>
      </c>
      <c r="Q1388">
        <v>1</v>
      </c>
      <c r="R1388" t="s">
        <v>468</v>
      </c>
      <c r="S1388" t="s">
        <v>1031</v>
      </c>
      <c r="T1388" t="s">
        <v>1561</v>
      </c>
      <c r="U1388" t="s">
        <v>69</v>
      </c>
      <c r="V1388" t="s">
        <v>1548</v>
      </c>
      <c r="W1388">
        <v>32.99</v>
      </c>
      <c r="X1388">
        <v>14.99</v>
      </c>
      <c r="Y1388">
        <v>1</v>
      </c>
      <c r="Z1388" t="s">
        <v>90</v>
      </c>
      <c r="AA1388" t="s">
        <v>2328</v>
      </c>
      <c r="AF1388" s="4"/>
      <c r="AG1388" s="4"/>
      <c r="AH1388" t="s">
        <v>67</v>
      </c>
      <c r="AI1388" t="s">
        <v>229</v>
      </c>
      <c r="AJ1388" t="s">
        <v>468</v>
      </c>
      <c r="AK1388" t="s">
        <v>1031</v>
      </c>
      <c r="AL1388" t="s">
        <v>1561</v>
      </c>
      <c r="AM1388" t="s">
        <v>69</v>
      </c>
      <c r="AN1388" t="s">
        <v>1548</v>
      </c>
      <c r="AO1388" t="s">
        <v>90</v>
      </c>
      <c r="AP1388" t="s">
        <v>2328</v>
      </c>
      <c r="AQ1388" t="str">
        <f t="shared" si="22"/>
        <v>10264864432411yesFemale4389315Organic436154441332.9914.9939432.99114.996</v>
      </c>
      <c r="AR1388">
        <f>COUNTIF(AQ$2:AQ1388,AQ1388)</f>
        <v>1</v>
      </c>
    </row>
    <row r="1389" spans="1:44" x14ac:dyDescent="0.25">
      <c r="A1389">
        <v>1027</v>
      </c>
      <c r="B1389">
        <v>368</v>
      </c>
      <c r="C1389" s="4">
        <v>44325</v>
      </c>
      <c r="D1389">
        <v>5</v>
      </c>
      <c r="E1389" t="s">
        <v>36</v>
      </c>
      <c r="F1389" t="s">
        <v>47</v>
      </c>
      <c r="G1389" t="s">
        <v>56</v>
      </c>
      <c r="H1389" t="s">
        <v>57</v>
      </c>
      <c r="I1389" s="4">
        <v>43583</v>
      </c>
      <c r="J1389">
        <v>2</v>
      </c>
      <c r="L1389" s="4"/>
      <c r="M1389" s="4"/>
      <c r="N1389">
        <v>2</v>
      </c>
      <c r="O1389" t="s">
        <v>177</v>
      </c>
      <c r="P1389" t="s">
        <v>339</v>
      </c>
      <c r="Q1389">
        <v>2</v>
      </c>
      <c r="R1389" t="s">
        <v>892</v>
      </c>
      <c r="S1389" t="s">
        <v>1429</v>
      </c>
      <c r="T1389" t="s">
        <v>1944</v>
      </c>
      <c r="U1389" t="s">
        <v>103</v>
      </c>
      <c r="V1389" t="s">
        <v>2030</v>
      </c>
      <c r="W1389">
        <v>111.56</v>
      </c>
      <c r="X1389">
        <v>64.959999999999994</v>
      </c>
      <c r="Y1389">
        <v>2</v>
      </c>
      <c r="Z1389" t="s">
        <v>2297</v>
      </c>
      <c r="AA1389" t="s">
        <v>2602</v>
      </c>
      <c r="AF1389" s="4"/>
      <c r="AG1389" s="4"/>
      <c r="AH1389" t="s">
        <v>65</v>
      </c>
      <c r="AI1389" t="s">
        <v>227</v>
      </c>
      <c r="AJ1389" t="s">
        <v>389</v>
      </c>
      <c r="AK1389" t="s">
        <v>951</v>
      </c>
      <c r="AL1389" t="s">
        <v>1485</v>
      </c>
      <c r="AM1389" t="s">
        <v>69</v>
      </c>
      <c r="AN1389" t="s">
        <v>1517</v>
      </c>
      <c r="AO1389" t="s">
        <v>431</v>
      </c>
      <c r="AP1389" t="s">
        <v>2326</v>
      </c>
      <c r="AQ1389" t="str">
        <f t="shared" si="22"/>
        <v>1027368443255noMale435832111.5664.961011621.95119.9924</v>
      </c>
      <c r="AR1389">
        <f>COUNTIF(AQ$2:AQ1389,AQ1389)</f>
        <v>1</v>
      </c>
    </row>
    <row r="1390" spans="1:44" x14ac:dyDescent="0.25">
      <c r="A1390">
        <v>1027</v>
      </c>
      <c r="B1390">
        <v>368</v>
      </c>
      <c r="C1390" s="4">
        <v>44325</v>
      </c>
      <c r="D1390">
        <v>5</v>
      </c>
      <c r="E1390" t="s">
        <v>36</v>
      </c>
      <c r="F1390" t="s">
        <v>47</v>
      </c>
      <c r="G1390" t="s">
        <v>56</v>
      </c>
      <c r="H1390" t="s">
        <v>57</v>
      </c>
      <c r="I1390" s="4">
        <v>43583</v>
      </c>
      <c r="J1390">
        <v>2</v>
      </c>
      <c r="L1390" s="4"/>
      <c r="M1390" s="4"/>
      <c r="N1390">
        <v>2</v>
      </c>
      <c r="O1390" t="s">
        <v>177</v>
      </c>
      <c r="P1390" t="s">
        <v>339</v>
      </c>
      <c r="Q1390">
        <v>2</v>
      </c>
      <c r="R1390" t="s">
        <v>892</v>
      </c>
      <c r="S1390" t="s">
        <v>1429</v>
      </c>
      <c r="T1390" t="s">
        <v>1944</v>
      </c>
      <c r="U1390" t="s">
        <v>103</v>
      </c>
      <c r="V1390" t="s">
        <v>2030</v>
      </c>
      <c r="W1390">
        <v>111.56</v>
      </c>
      <c r="X1390">
        <v>64.959999999999994</v>
      </c>
      <c r="Y1390">
        <v>2</v>
      </c>
      <c r="Z1390" t="s">
        <v>2297</v>
      </c>
      <c r="AA1390" t="s">
        <v>2602</v>
      </c>
      <c r="AF1390" s="4"/>
      <c r="AG1390" s="4"/>
      <c r="AH1390" t="s">
        <v>67</v>
      </c>
      <c r="AI1390" t="s">
        <v>229</v>
      </c>
      <c r="AJ1390" t="s">
        <v>467</v>
      </c>
      <c r="AK1390" t="s">
        <v>1030</v>
      </c>
      <c r="AL1390" t="s">
        <v>1560</v>
      </c>
      <c r="AM1390" t="s">
        <v>67</v>
      </c>
      <c r="AN1390" t="s">
        <v>1548</v>
      </c>
      <c r="AO1390" t="s">
        <v>84</v>
      </c>
      <c r="AP1390" t="s">
        <v>2366</v>
      </c>
      <c r="AQ1390" t="str">
        <f t="shared" si="22"/>
        <v>1027368443255noMale435832111.5664.96314029.87314.999</v>
      </c>
      <c r="AR1390">
        <f>COUNTIF(AQ$2:AQ1390,AQ1390)</f>
        <v>1</v>
      </c>
    </row>
    <row r="1391" spans="1:44" x14ac:dyDescent="0.25">
      <c r="A1391">
        <v>1028</v>
      </c>
      <c r="B1391">
        <v>109</v>
      </c>
      <c r="C1391" s="4">
        <v>44326</v>
      </c>
      <c r="D1391">
        <v>6</v>
      </c>
      <c r="E1391" t="s">
        <v>33</v>
      </c>
      <c r="F1391" t="s">
        <v>44</v>
      </c>
      <c r="G1391" t="s">
        <v>56</v>
      </c>
      <c r="H1391" t="s">
        <v>57</v>
      </c>
      <c r="I1391" s="4">
        <v>43721</v>
      </c>
      <c r="J1391">
        <v>3</v>
      </c>
      <c r="K1391" t="s">
        <v>59</v>
      </c>
      <c r="L1391" s="4">
        <v>43615</v>
      </c>
      <c r="M1391" s="4">
        <v>43830</v>
      </c>
      <c r="N1391">
        <v>1</v>
      </c>
      <c r="O1391" t="s">
        <v>79</v>
      </c>
      <c r="P1391" t="s">
        <v>241</v>
      </c>
      <c r="Q1391">
        <v>1</v>
      </c>
      <c r="R1391" t="s">
        <v>463</v>
      </c>
      <c r="S1391" t="s">
        <v>1026</v>
      </c>
      <c r="T1391" t="s">
        <v>1556</v>
      </c>
      <c r="U1391" t="s">
        <v>69</v>
      </c>
      <c r="V1391" t="s">
        <v>1548</v>
      </c>
      <c r="W1391">
        <v>21.49</v>
      </c>
      <c r="X1391">
        <v>14.99</v>
      </c>
      <c r="Y1391">
        <v>1</v>
      </c>
      <c r="Z1391" t="s">
        <v>455</v>
      </c>
      <c r="AA1391" t="s">
        <v>2340</v>
      </c>
      <c r="AF1391" s="4"/>
      <c r="AG1391" s="4"/>
      <c r="AH1391" t="s">
        <v>79</v>
      </c>
      <c r="AI1391" t="s">
        <v>241</v>
      </c>
      <c r="AJ1391" t="s">
        <v>463</v>
      </c>
      <c r="AK1391" t="s">
        <v>1026</v>
      </c>
      <c r="AL1391" t="s">
        <v>1556</v>
      </c>
      <c r="AM1391" t="s">
        <v>69</v>
      </c>
      <c r="AN1391" t="s">
        <v>1548</v>
      </c>
      <c r="AO1391" t="s">
        <v>455</v>
      </c>
      <c r="AP1391" t="s">
        <v>2340</v>
      </c>
      <c r="AQ1391" t="str">
        <f t="shared" si="22"/>
        <v>1028109443266noMale437213Google Ads436154383021.4914.9944721.49114.9915</v>
      </c>
      <c r="AR1391">
        <f>COUNTIF(AQ$2:AQ1391,AQ1391)</f>
        <v>1</v>
      </c>
    </row>
    <row r="1392" spans="1:44" x14ac:dyDescent="0.25">
      <c r="A1392">
        <v>1029</v>
      </c>
      <c r="B1392">
        <v>120</v>
      </c>
      <c r="C1392" s="4">
        <v>44326</v>
      </c>
      <c r="D1392">
        <v>10</v>
      </c>
      <c r="E1392" t="s">
        <v>42</v>
      </c>
      <c r="F1392" t="s">
        <v>53</v>
      </c>
      <c r="G1392" t="s">
        <v>56</v>
      </c>
      <c r="H1392" t="s">
        <v>57</v>
      </c>
      <c r="I1392" s="4">
        <v>43932</v>
      </c>
      <c r="J1392">
        <v>7</v>
      </c>
      <c r="K1392" t="s">
        <v>61</v>
      </c>
      <c r="L1392" s="4">
        <v>43915</v>
      </c>
      <c r="M1392" s="4">
        <v>44012</v>
      </c>
      <c r="N1392">
        <v>1</v>
      </c>
      <c r="O1392" t="s">
        <v>80</v>
      </c>
      <c r="P1392" t="s">
        <v>242</v>
      </c>
      <c r="Q1392">
        <v>1</v>
      </c>
      <c r="R1392" t="s">
        <v>696</v>
      </c>
      <c r="S1392" t="s">
        <v>1236</v>
      </c>
      <c r="T1392" t="s">
        <v>1758</v>
      </c>
      <c r="U1392" t="s">
        <v>67</v>
      </c>
      <c r="V1392" t="s">
        <v>1548</v>
      </c>
      <c r="W1392">
        <v>218.97</v>
      </c>
      <c r="X1392">
        <v>44.97</v>
      </c>
      <c r="Y1392">
        <v>1</v>
      </c>
      <c r="Z1392" t="s">
        <v>80</v>
      </c>
      <c r="AA1392" t="s">
        <v>2357</v>
      </c>
      <c r="AF1392" s="4"/>
      <c r="AG1392" s="4"/>
      <c r="AH1392" t="s">
        <v>80</v>
      </c>
      <c r="AI1392" t="s">
        <v>242</v>
      </c>
      <c r="AJ1392" t="s">
        <v>696</v>
      </c>
      <c r="AK1392" t="s">
        <v>1236</v>
      </c>
      <c r="AL1392" t="s">
        <v>1758</v>
      </c>
      <c r="AM1392" t="s">
        <v>67</v>
      </c>
      <c r="AN1392" t="s">
        <v>1548</v>
      </c>
      <c r="AO1392" t="s">
        <v>80</v>
      </c>
      <c r="AP1392" t="s">
        <v>2357</v>
      </c>
      <c r="AQ1392" t="str">
        <f t="shared" si="22"/>
        <v>10291204432610noMale439327YouTube4391544012218.9744.97214272.99314.992</v>
      </c>
      <c r="AR1392">
        <f>COUNTIF(AQ$2:AQ1392,AQ1392)</f>
        <v>1</v>
      </c>
    </row>
    <row r="1393" spans="1:44" x14ac:dyDescent="0.25">
      <c r="A1393">
        <v>1030</v>
      </c>
      <c r="B1393">
        <v>446</v>
      </c>
      <c r="C1393" s="4">
        <v>44328</v>
      </c>
      <c r="D1393">
        <v>7</v>
      </c>
      <c r="E1393" t="s">
        <v>35</v>
      </c>
      <c r="F1393" t="s">
        <v>46</v>
      </c>
      <c r="G1393" t="s">
        <v>55</v>
      </c>
      <c r="H1393" t="s">
        <v>57</v>
      </c>
      <c r="I1393" s="4">
        <v>44051</v>
      </c>
      <c r="J1393">
        <v>9</v>
      </c>
      <c r="K1393" t="s">
        <v>59</v>
      </c>
      <c r="L1393" s="4">
        <v>43952</v>
      </c>
      <c r="M1393" s="4">
        <v>44075</v>
      </c>
      <c r="N1393">
        <v>2</v>
      </c>
      <c r="O1393" t="s">
        <v>157</v>
      </c>
      <c r="P1393" t="s">
        <v>319</v>
      </c>
      <c r="Q1393">
        <v>2</v>
      </c>
      <c r="R1393" t="s">
        <v>893</v>
      </c>
      <c r="S1393" t="s">
        <v>1430</v>
      </c>
      <c r="T1393" t="s">
        <v>1945</v>
      </c>
      <c r="U1393" t="s">
        <v>128</v>
      </c>
      <c r="V1393" t="s">
        <v>2042</v>
      </c>
      <c r="W1393">
        <v>213.24</v>
      </c>
      <c r="X1393">
        <v>109.92</v>
      </c>
      <c r="Y1393">
        <v>2</v>
      </c>
      <c r="Z1393" t="s">
        <v>2128</v>
      </c>
      <c r="AA1393" t="s">
        <v>2403</v>
      </c>
      <c r="AF1393" s="4"/>
      <c r="AG1393" s="4"/>
      <c r="AH1393" t="s">
        <v>80</v>
      </c>
      <c r="AI1393" t="s">
        <v>242</v>
      </c>
      <c r="AJ1393" t="s">
        <v>587</v>
      </c>
      <c r="AK1393" t="s">
        <v>1143</v>
      </c>
      <c r="AL1393" t="s">
        <v>1668</v>
      </c>
      <c r="AM1393" t="s">
        <v>90</v>
      </c>
      <c r="AN1393" t="s">
        <v>1548</v>
      </c>
      <c r="AO1393" t="s">
        <v>79</v>
      </c>
      <c r="AP1393" t="s">
        <v>2349</v>
      </c>
      <c r="AQ1393" t="str">
        <f t="shared" si="22"/>
        <v>1030446443287yesMale440519Google Ads4395244075213.24109.9227431.29614.994</v>
      </c>
      <c r="AR1393">
        <f>COUNTIF(AQ$2:AQ1393,AQ1393)</f>
        <v>1</v>
      </c>
    </row>
    <row r="1394" spans="1:44" x14ac:dyDescent="0.25">
      <c r="A1394">
        <v>1030</v>
      </c>
      <c r="B1394">
        <v>446</v>
      </c>
      <c r="C1394" s="4">
        <v>44328</v>
      </c>
      <c r="D1394">
        <v>7</v>
      </c>
      <c r="E1394" t="s">
        <v>35</v>
      </c>
      <c r="F1394" t="s">
        <v>46</v>
      </c>
      <c r="G1394" t="s">
        <v>55</v>
      </c>
      <c r="H1394" t="s">
        <v>57</v>
      </c>
      <c r="I1394" s="4">
        <v>44051</v>
      </c>
      <c r="J1394">
        <v>9</v>
      </c>
      <c r="K1394" t="s">
        <v>59</v>
      </c>
      <c r="L1394" s="4">
        <v>43952</v>
      </c>
      <c r="M1394" s="4">
        <v>44075</v>
      </c>
      <c r="N1394">
        <v>2</v>
      </c>
      <c r="O1394" t="s">
        <v>157</v>
      </c>
      <c r="P1394" t="s">
        <v>319</v>
      </c>
      <c r="Q1394">
        <v>2</v>
      </c>
      <c r="R1394" t="s">
        <v>893</v>
      </c>
      <c r="S1394" t="s">
        <v>1430</v>
      </c>
      <c r="T1394" t="s">
        <v>1945</v>
      </c>
      <c r="U1394" t="s">
        <v>128</v>
      </c>
      <c r="V1394" t="s">
        <v>2042</v>
      </c>
      <c r="W1394">
        <v>213.24</v>
      </c>
      <c r="X1394">
        <v>109.92</v>
      </c>
      <c r="Y1394">
        <v>2</v>
      </c>
      <c r="Z1394" t="s">
        <v>2128</v>
      </c>
      <c r="AA1394" t="s">
        <v>2403</v>
      </c>
      <c r="AF1394" s="4"/>
      <c r="AG1394" s="4"/>
      <c r="AH1394" t="s">
        <v>90</v>
      </c>
      <c r="AI1394" t="s">
        <v>252</v>
      </c>
      <c r="AJ1394" t="s">
        <v>497</v>
      </c>
      <c r="AK1394" t="s">
        <v>1060</v>
      </c>
      <c r="AL1394" t="s">
        <v>1589</v>
      </c>
      <c r="AM1394" t="s">
        <v>80</v>
      </c>
      <c r="AN1394" t="s">
        <v>1562</v>
      </c>
      <c r="AO1394" t="s">
        <v>410</v>
      </c>
      <c r="AP1394" t="s">
        <v>2359</v>
      </c>
      <c r="AQ1394" t="str">
        <f t="shared" si="22"/>
        <v>1030446443287yesMale440519Google Ads4395244075213.24109.9266512.7529.9920</v>
      </c>
      <c r="AR1394">
        <f>COUNTIF(AQ$2:AQ1394,AQ1394)</f>
        <v>1</v>
      </c>
    </row>
    <row r="1395" spans="1:44" x14ac:dyDescent="0.25">
      <c r="A1395">
        <v>1031</v>
      </c>
      <c r="B1395">
        <v>217</v>
      </c>
      <c r="C1395" s="4">
        <v>44329</v>
      </c>
      <c r="D1395">
        <v>4</v>
      </c>
      <c r="E1395" t="s">
        <v>40</v>
      </c>
      <c r="F1395" t="s">
        <v>51</v>
      </c>
      <c r="G1395" t="s">
        <v>55</v>
      </c>
      <c r="H1395" t="s">
        <v>57</v>
      </c>
      <c r="I1395" s="4">
        <v>43670</v>
      </c>
      <c r="J1395">
        <v>3</v>
      </c>
      <c r="K1395" t="s">
        <v>59</v>
      </c>
      <c r="L1395" s="4">
        <v>43615</v>
      </c>
      <c r="M1395" s="4">
        <v>43830</v>
      </c>
      <c r="N1395">
        <v>1</v>
      </c>
      <c r="O1395" t="s">
        <v>80</v>
      </c>
      <c r="P1395" t="s">
        <v>242</v>
      </c>
      <c r="Q1395">
        <v>1</v>
      </c>
      <c r="R1395" t="s">
        <v>620</v>
      </c>
      <c r="S1395" t="s">
        <v>1170</v>
      </c>
      <c r="T1395" t="s">
        <v>1696</v>
      </c>
      <c r="U1395" t="s">
        <v>69</v>
      </c>
      <c r="V1395" t="s">
        <v>1548</v>
      </c>
      <c r="W1395">
        <v>120.99</v>
      </c>
      <c r="X1395">
        <v>14.99</v>
      </c>
      <c r="Y1395">
        <v>1</v>
      </c>
      <c r="Z1395" t="s">
        <v>79</v>
      </c>
      <c r="AA1395" t="s">
        <v>2349</v>
      </c>
      <c r="AF1395" s="4"/>
      <c r="AG1395" s="4"/>
      <c r="AH1395" t="s">
        <v>80</v>
      </c>
      <c r="AI1395" t="s">
        <v>242</v>
      </c>
      <c r="AJ1395" t="s">
        <v>620</v>
      </c>
      <c r="AK1395" t="s">
        <v>1170</v>
      </c>
      <c r="AL1395" t="s">
        <v>1696</v>
      </c>
      <c r="AM1395" t="s">
        <v>69</v>
      </c>
      <c r="AN1395" t="s">
        <v>1548</v>
      </c>
      <c r="AO1395" t="s">
        <v>79</v>
      </c>
      <c r="AP1395" t="s">
        <v>2349</v>
      </c>
      <c r="AQ1395" t="str">
        <f t="shared" si="22"/>
        <v>1031217443294yesMale436703Google Ads4361543830120.9914.99292120.99114.994</v>
      </c>
      <c r="AR1395">
        <f>COUNTIF(AQ$2:AQ1395,AQ1395)</f>
        <v>1</v>
      </c>
    </row>
    <row r="1396" spans="1:44" x14ac:dyDescent="0.25">
      <c r="A1396">
        <v>1032</v>
      </c>
      <c r="B1396">
        <v>326</v>
      </c>
      <c r="C1396" s="4">
        <v>44329</v>
      </c>
      <c r="D1396">
        <v>6</v>
      </c>
      <c r="E1396" t="s">
        <v>33</v>
      </c>
      <c r="F1396" t="s">
        <v>44</v>
      </c>
      <c r="G1396" t="s">
        <v>55</v>
      </c>
      <c r="H1396" t="s">
        <v>57</v>
      </c>
      <c r="I1396" s="4">
        <v>43471</v>
      </c>
      <c r="J1396">
        <v>1</v>
      </c>
      <c r="L1396" s="4"/>
      <c r="M1396" s="4"/>
      <c r="N1396">
        <v>1</v>
      </c>
      <c r="O1396" t="s">
        <v>90</v>
      </c>
      <c r="P1396" t="s">
        <v>252</v>
      </c>
      <c r="Q1396">
        <v>1</v>
      </c>
      <c r="R1396" t="s">
        <v>669</v>
      </c>
      <c r="S1396" t="s">
        <v>989</v>
      </c>
      <c r="T1396" t="s">
        <v>626</v>
      </c>
      <c r="U1396" t="s">
        <v>67</v>
      </c>
      <c r="V1396" t="s">
        <v>1562</v>
      </c>
      <c r="W1396">
        <v>237</v>
      </c>
      <c r="X1396">
        <v>29.97</v>
      </c>
      <c r="Y1396">
        <v>1</v>
      </c>
      <c r="Z1396" t="s">
        <v>410</v>
      </c>
      <c r="AA1396" t="s">
        <v>2359</v>
      </c>
      <c r="AF1396" s="4"/>
      <c r="AG1396" s="4"/>
      <c r="AH1396" t="s">
        <v>90</v>
      </c>
      <c r="AI1396" t="s">
        <v>252</v>
      </c>
      <c r="AJ1396" t="s">
        <v>669</v>
      </c>
      <c r="AK1396" t="s">
        <v>989</v>
      </c>
      <c r="AL1396" t="s">
        <v>626</v>
      </c>
      <c r="AM1396" t="s">
        <v>67</v>
      </c>
      <c r="AN1396" t="s">
        <v>1562</v>
      </c>
      <c r="AO1396" t="s">
        <v>410</v>
      </c>
      <c r="AP1396" t="s">
        <v>2359</v>
      </c>
      <c r="AQ1396" t="str">
        <f t="shared" si="22"/>
        <v>1032326443296yesMale43471123729.976767939.9920</v>
      </c>
      <c r="AR1396">
        <f>COUNTIF(AQ$2:AQ1396,AQ1396)</f>
        <v>1</v>
      </c>
    </row>
    <row r="1397" spans="1:44" x14ac:dyDescent="0.25">
      <c r="A1397">
        <v>1033</v>
      </c>
      <c r="B1397">
        <v>61</v>
      </c>
      <c r="C1397" s="4">
        <v>44330</v>
      </c>
      <c r="D1397">
        <v>7</v>
      </c>
      <c r="E1397" t="s">
        <v>35</v>
      </c>
      <c r="F1397" t="s">
        <v>46</v>
      </c>
      <c r="G1397" t="s">
        <v>56</v>
      </c>
      <c r="H1397" t="s">
        <v>57</v>
      </c>
      <c r="I1397" s="4">
        <v>43703</v>
      </c>
      <c r="J1397">
        <v>2</v>
      </c>
      <c r="K1397" t="s">
        <v>60</v>
      </c>
      <c r="L1397" s="4">
        <v>43615</v>
      </c>
      <c r="M1397" s="4">
        <v>43830</v>
      </c>
      <c r="N1397">
        <v>1</v>
      </c>
      <c r="O1397" t="s">
        <v>67</v>
      </c>
      <c r="P1397" t="s">
        <v>229</v>
      </c>
      <c r="Q1397">
        <v>1</v>
      </c>
      <c r="R1397" t="s">
        <v>439</v>
      </c>
      <c r="S1397" t="s">
        <v>1001</v>
      </c>
      <c r="T1397" t="s">
        <v>1533</v>
      </c>
      <c r="U1397" t="s">
        <v>67</v>
      </c>
      <c r="V1397" t="s">
        <v>1548</v>
      </c>
      <c r="W1397">
        <v>179.97</v>
      </c>
      <c r="X1397">
        <v>44.97</v>
      </c>
      <c r="Y1397">
        <v>1</v>
      </c>
      <c r="Z1397" t="s">
        <v>84</v>
      </c>
      <c r="AA1397" t="s">
        <v>2366</v>
      </c>
      <c r="AF1397" s="4"/>
      <c r="AG1397" s="4"/>
      <c r="AH1397" t="s">
        <v>67</v>
      </c>
      <c r="AI1397" t="s">
        <v>229</v>
      </c>
      <c r="AJ1397" t="s">
        <v>439</v>
      </c>
      <c r="AK1397" t="s">
        <v>1001</v>
      </c>
      <c r="AL1397" t="s">
        <v>1533</v>
      </c>
      <c r="AM1397" t="s">
        <v>67</v>
      </c>
      <c r="AN1397" t="s">
        <v>1548</v>
      </c>
      <c r="AO1397" t="s">
        <v>84</v>
      </c>
      <c r="AP1397" t="s">
        <v>2366</v>
      </c>
      <c r="AQ1397" t="str">
        <f t="shared" si="22"/>
        <v>103361443307noMale437032Facebook4361543830179.9744.97310259.99314.999</v>
      </c>
      <c r="AR1397">
        <f>COUNTIF(AQ$2:AQ1397,AQ1397)</f>
        <v>1</v>
      </c>
    </row>
    <row r="1398" spans="1:44" x14ac:dyDescent="0.25">
      <c r="A1398">
        <v>1034</v>
      </c>
      <c r="B1398">
        <v>392</v>
      </c>
      <c r="C1398" s="4">
        <v>44330</v>
      </c>
      <c r="D1398">
        <v>4</v>
      </c>
      <c r="E1398" t="s">
        <v>40</v>
      </c>
      <c r="F1398" t="s">
        <v>51</v>
      </c>
      <c r="G1398" t="s">
        <v>56</v>
      </c>
      <c r="H1398" t="s">
        <v>57</v>
      </c>
      <c r="I1398" s="4">
        <v>44132</v>
      </c>
      <c r="J1398">
        <v>10</v>
      </c>
      <c r="K1398" t="s">
        <v>61</v>
      </c>
      <c r="L1398" s="4">
        <v>44055</v>
      </c>
      <c r="M1398" s="4">
        <v>44196</v>
      </c>
      <c r="N1398">
        <v>2</v>
      </c>
      <c r="O1398" t="s">
        <v>183</v>
      </c>
      <c r="P1398" t="s">
        <v>345</v>
      </c>
      <c r="Q1398">
        <v>2</v>
      </c>
      <c r="R1398" t="s">
        <v>894</v>
      </c>
      <c r="S1398" t="s">
        <v>1431</v>
      </c>
      <c r="T1398" t="s">
        <v>1946</v>
      </c>
      <c r="U1398" t="s">
        <v>85</v>
      </c>
      <c r="V1398" t="s">
        <v>2038</v>
      </c>
      <c r="W1398">
        <v>233.89</v>
      </c>
      <c r="X1398">
        <v>54.97</v>
      </c>
      <c r="Y1398">
        <v>2</v>
      </c>
      <c r="Z1398" t="s">
        <v>2298</v>
      </c>
      <c r="AA1398" t="s">
        <v>2603</v>
      </c>
      <c r="AF1398" s="4"/>
      <c r="AG1398" s="4"/>
      <c r="AH1398" t="s">
        <v>67</v>
      </c>
      <c r="AI1398" t="s">
        <v>229</v>
      </c>
      <c r="AJ1398" t="s">
        <v>439</v>
      </c>
      <c r="AK1398" t="s">
        <v>1001</v>
      </c>
      <c r="AL1398" t="s">
        <v>1533</v>
      </c>
      <c r="AM1398" t="s">
        <v>69</v>
      </c>
      <c r="AN1398" t="s">
        <v>1548</v>
      </c>
      <c r="AO1398" t="s">
        <v>84</v>
      </c>
      <c r="AP1398" t="s">
        <v>2366</v>
      </c>
      <c r="AQ1398" t="str">
        <f t="shared" si="22"/>
        <v>1034392443304noMale4413210YouTube4405544196233.8954.97310259.99114.999</v>
      </c>
      <c r="AR1398">
        <f>COUNTIF(AQ$2:AQ1398,AQ1398)</f>
        <v>1</v>
      </c>
    </row>
    <row r="1399" spans="1:44" x14ac:dyDescent="0.25">
      <c r="A1399">
        <v>1034</v>
      </c>
      <c r="B1399">
        <v>392</v>
      </c>
      <c r="C1399" s="4">
        <v>44330</v>
      </c>
      <c r="D1399">
        <v>4</v>
      </c>
      <c r="E1399" t="s">
        <v>40</v>
      </c>
      <c r="F1399" t="s">
        <v>51</v>
      </c>
      <c r="G1399" t="s">
        <v>56</v>
      </c>
      <c r="H1399" t="s">
        <v>57</v>
      </c>
      <c r="I1399" s="4">
        <v>44132</v>
      </c>
      <c r="J1399">
        <v>10</v>
      </c>
      <c r="K1399" t="s">
        <v>61</v>
      </c>
      <c r="L1399" s="4">
        <v>44055</v>
      </c>
      <c r="M1399" s="4">
        <v>44196</v>
      </c>
      <c r="N1399">
        <v>2</v>
      </c>
      <c r="O1399" t="s">
        <v>183</v>
      </c>
      <c r="P1399" t="s">
        <v>345</v>
      </c>
      <c r="Q1399">
        <v>2</v>
      </c>
      <c r="R1399" t="s">
        <v>894</v>
      </c>
      <c r="S1399" t="s">
        <v>1431</v>
      </c>
      <c r="T1399" t="s">
        <v>1946</v>
      </c>
      <c r="U1399" t="s">
        <v>85</v>
      </c>
      <c r="V1399" t="s">
        <v>2038</v>
      </c>
      <c r="W1399">
        <v>233.89</v>
      </c>
      <c r="X1399">
        <v>54.97</v>
      </c>
      <c r="Y1399">
        <v>2</v>
      </c>
      <c r="Z1399" t="s">
        <v>2298</v>
      </c>
      <c r="AA1399" t="s">
        <v>2603</v>
      </c>
      <c r="AF1399" s="4"/>
      <c r="AG1399" s="4"/>
      <c r="AH1399" t="s">
        <v>70</v>
      </c>
      <c r="AI1399" t="s">
        <v>232</v>
      </c>
      <c r="AJ1399" t="s">
        <v>628</v>
      </c>
      <c r="AK1399" t="s">
        <v>1178</v>
      </c>
      <c r="AL1399" t="s">
        <v>1501</v>
      </c>
      <c r="AM1399" t="s">
        <v>80</v>
      </c>
      <c r="AN1399" t="s">
        <v>1517</v>
      </c>
      <c r="AO1399" t="s">
        <v>640</v>
      </c>
      <c r="AP1399" t="s">
        <v>2393</v>
      </c>
      <c r="AQ1399" t="str">
        <f t="shared" si="22"/>
        <v>1034392443304noMale4413210YouTube4405544196233.8954.9755686.95219.9917</v>
      </c>
      <c r="AR1399">
        <f>COUNTIF(AQ$2:AQ1399,AQ1399)</f>
        <v>1</v>
      </c>
    </row>
    <row r="1400" spans="1:44" x14ac:dyDescent="0.25">
      <c r="A1400">
        <v>1035</v>
      </c>
      <c r="B1400">
        <v>250</v>
      </c>
      <c r="C1400" s="4">
        <v>44331</v>
      </c>
      <c r="D1400">
        <v>7</v>
      </c>
      <c r="E1400" t="s">
        <v>35</v>
      </c>
      <c r="F1400" t="s">
        <v>46</v>
      </c>
      <c r="G1400" t="s">
        <v>56</v>
      </c>
      <c r="H1400" t="s">
        <v>57</v>
      </c>
      <c r="I1400" s="4">
        <v>43850</v>
      </c>
      <c r="J1400">
        <v>5</v>
      </c>
      <c r="K1400" t="s">
        <v>60</v>
      </c>
      <c r="L1400" s="4">
        <v>43831</v>
      </c>
      <c r="M1400" s="4">
        <v>43921</v>
      </c>
      <c r="N1400">
        <v>2</v>
      </c>
      <c r="O1400" t="s">
        <v>85</v>
      </c>
      <c r="P1400" t="s">
        <v>247</v>
      </c>
      <c r="Q1400">
        <v>2</v>
      </c>
      <c r="R1400" t="s">
        <v>895</v>
      </c>
      <c r="S1400" t="s">
        <v>1432</v>
      </c>
      <c r="T1400" t="s">
        <v>1947</v>
      </c>
      <c r="U1400" t="s">
        <v>180</v>
      </c>
      <c r="V1400" t="s">
        <v>2037</v>
      </c>
      <c r="W1400">
        <v>1171.97</v>
      </c>
      <c r="X1400">
        <v>64.97</v>
      </c>
      <c r="Y1400">
        <v>2</v>
      </c>
      <c r="Z1400" t="s">
        <v>173</v>
      </c>
      <c r="AA1400" t="s">
        <v>2604</v>
      </c>
      <c r="AF1400" s="4"/>
      <c r="AG1400" s="4"/>
      <c r="AH1400" t="s">
        <v>69</v>
      </c>
      <c r="AI1400" t="s">
        <v>231</v>
      </c>
      <c r="AJ1400" t="s">
        <v>492</v>
      </c>
      <c r="AK1400" t="s">
        <v>1055</v>
      </c>
      <c r="AL1400" t="s">
        <v>1584</v>
      </c>
      <c r="AM1400" t="s">
        <v>80</v>
      </c>
      <c r="AN1400" t="s">
        <v>1577</v>
      </c>
      <c r="AO1400" t="s">
        <v>78</v>
      </c>
      <c r="AP1400" t="s">
        <v>2330</v>
      </c>
      <c r="AQ1400" t="str">
        <f t="shared" si="22"/>
        <v>1035250443317noMale438505Facebook43831439211171.9764.971135573.99224.998</v>
      </c>
      <c r="AR1400">
        <f>COUNTIF(AQ$2:AQ1400,AQ1400)</f>
        <v>1</v>
      </c>
    </row>
    <row r="1401" spans="1:44" x14ac:dyDescent="0.25">
      <c r="A1401">
        <v>1035</v>
      </c>
      <c r="B1401">
        <v>250</v>
      </c>
      <c r="C1401" s="4">
        <v>44331</v>
      </c>
      <c r="D1401">
        <v>7</v>
      </c>
      <c r="E1401" t="s">
        <v>35</v>
      </c>
      <c r="F1401" t="s">
        <v>46</v>
      </c>
      <c r="G1401" t="s">
        <v>56</v>
      </c>
      <c r="H1401" t="s">
        <v>57</v>
      </c>
      <c r="I1401" s="4">
        <v>43850</v>
      </c>
      <c r="J1401">
        <v>5</v>
      </c>
      <c r="K1401" t="s">
        <v>60</v>
      </c>
      <c r="L1401" s="4">
        <v>43831</v>
      </c>
      <c r="M1401" s="4">
        <v>43921</v>
      </c>
      <c r="N1401">
        <v>2</v>
      </c>
      <c r="O1401" t="s">
        <v>85</v>
      </c>
      <c r="P1401" t="s">
        <v>247</v>
      </c>
      <c r="Q1401">
        <v>2</v>
      </c>
      <c r="R1401" t="s">
        <v>895</v>
      </c>
      <c r="S1401" t="s">
        <v>1432</v>
      </c>
      <c r="T1401" t="s">
        <v>1947</v>
      </c>
      <c r="U1401" t="s">
        <v>180</v>
      </c>
      <c r="V1401" t="s">
        <v>2037</v>
      </c>
      <c r="W1401">
        <v>1171.97</v>
      </c>
      <c r="X1401">
        <v>64.97</v>
      </c>
      <c r="Y1401">
        <v>2</v>
      </c>
      <c r="Z1401" t="s">
        <v>173</v>
      </c>
      <c r="AA1401" t="s">
        <v>2604</v>
      </c>
      <c r="AF1401" s="4"/>
      <c r="AG1401" s="4"/>
      <c r="AH1401" t="s">
        <v>80</v>
      </c>
      <c r="AI1401" t="s">
        <v>242</v>
      </c>
      <c r="AJ1401" t="s">
        <v>507</v>
      </c>
      <c r="AK1401" t="s">
        <v>1070</v>
      </c>
      <c r="AL1401" t="s">
        <v>1597</v>
      </c>
      <c r="AM1401" t="s">
        <v>69</v>
      </c>
      <c r="AN1401" t="s">
        <v>1548</v>
      </c>
      <c r="AO1401" t="s">
        <v>69</v>
      </c>
      <c r="AP1401" t="s">
        <v>2360</v>
      </c>
      <c r="AQ1401" t="str">
        <f t="shared" si="22"/>
        <v>1035250443317noMale438505Facebook43831439211171.9764.9723323.99114.991</v>
      </c>
      <c r="AR1401">
        <f>COUNTIF(AQ$2:AQ1401,AQ1401)</f>
        <v>1</v>
      </c>
    </row>
    <row r="1402" spans="1:44" x14ac:dyDescent="0.25">
      <c r="A1402">
        <v>1036</v>
      </c>
      <c r="B1402">
        <v>209</v>
      </c>
      <c r="C1402" s="4">
        <v>44332</v>
      </c>
      <c r="D1402">
        <v>1</v>
      </c>
      <c r="E1402" t="s">
        <v>39</v>
      </c>
      <c r="F1402" t="s">
        <v>50</v>
      </c>
      <c r="G1402" t="s">
        <v>55</v>
      </c>
      <c r="H1402" t="s">
        <v>58</v>
      </c>
      <c r="I1402" s="4">
        <v>44032</v>
      </c>
      <c r="J1402">
        <v>8</v>
      </c>
      <c r="K1402" t="s">
        <v>60</v>
      </c>
      <c r="L1402" s="4">
        <v>44000</v>
      </c>
      <c r="M1402" s="4">
        <v>44073</v>
      </c>
      <c r="N1402">
        <v>1</v>
      </c>
      <c r="O1402" t="s">
        <v>79</v>
      </c>
      <c r="P1402" t="s">
        <v>241</v>
      </c>
      <c r="Q1402">
        <v>1</v>
      </c>
      <c r="R1402" t="s">
        <v>515</v>
      </c>
      <c r="S1402" t="s">
        <v>1078</v>
      </c>
      <c r="T1402" t="s">
        <v>1587</v>
      </c>
      <c r="U1402" t="s">
        <v>69</v>
      </c>
      <c r="V1402" t="s">
        <v>1562</v>
      </c>
      <c r="W1402">
        <v>54.99</v>
      </c>
      <c r="X1402">
        <v>9.99</v>
      </c>
      <c r="Y1402">
        <v>1</v>
      </c>
      <c r="Z1402" t="s">
        <v>86</v>
      </c>
      <c r="AA1402" t="s">
        <v>2350</v>
      </c>
      <c r="AF1402" s="4"/>
      <c r="AG1402" s="4"/>
      <c r="AH1402" t="s">
        <v>79</v>
      </c>
      <c r="AI1402" t="s">
        <v>241</v>
      </c>
      <c r="AJ1402" t="s">
        <v>515</v>
      </c>
      <c r="AK1402" t="s">
        <v>1078</v>
      </c>
      <c r="AL1402" t="s">
        <v>1587</v>
      </c>
      <c r="AM1402" t="s">
        <v>69</v>
      </c>
      <c r="AN1402" t="s">
        <v>1562</v>
      </c>
      <c r="AO1402" t="s">
        <v>86</v>
      </c>
      <c r="AP1402" t="s">
        <v>2350</v>
      </c>
      <c r="AQ1402" t="str">
        <f t="shared" si="22"/>
        <v>1036209443321yesFemale440328Facebook440004407354.999.99414354.9919.997</v>
      </c>
      <c r="AR1402">
        <f>COUNTIF(AQ$2:AQ1402,AQ1402)</f>
        <v>1</v>
      </c>
    </row>
    <row r="1403" spans="1:44" x14ac:dyDescent="0.25">
      <c r="A1403">
        <v>1037</v>
      </c>
      <c r="B1403">
        <v>276</v>
      </c>
      <c r="C1403" s="4">
        <v>44333</v>
      </c>
      <c r="D1403">
        <v>1</v>
      </c>
      <c r="E1403" t="s">
        <v>39</v>
      </c>
      <c r="F1403" t="s">
        <v>50</v>
      </c>
      <c r="G1403" t="s">
        <v>55</v>
      </c>
      <c r="H1403" t="s">
        <v>58</v>
      </c>
      <c r="I1403" s="4">
        <v>43704</v>
      </c>
      <c r="J1403">
        <v>2</v>
      </c>
      <c r="K1403" t="s">
        <v>60</v>
      </c>
      <c r="L1403" s="4">
        <v>43615</v>
      </c>
      <c r="M1403" s="4">
        <v>43830</v>
      </c>
      <c r="N1403">
        <v>1</v>
      </c>
      <c r="O1403" t="s">
        <v>84</v>
      </c>
      <c r="P1403" t="s">
        <v>246</v>
      </c>
      <c r="Q1403">
        <v>1</v>
      </c>
      <c r="R1403" t="s">
        <v>564</v>
      </c>
      <c r="S1403" t="s">
        <v>1124</v>
      </c>
      <c r="T1403" t="s">
        <v>1647</v>
      </c>
      <c r="U1403" t="s">
        <v>80</v>
      </c>
      <c r="V1403" t="s">
        <v>1562</v>
      </c>
      <c r="W1403">
        <v>559.98</v>
      </c>
      <c r="X1403">
        <v>19.98</v>
      </c>
      <c r="Y1403">
        <v>1</v>
      </c>
      <c r="Z1403" t="s">
        <v>645</v>
      </c>
      <c r="AA1403" t="s">
        <v>2347</v>
      </c>
      <c r="AF1403" s="4"/>
      <c r="AG1403" s="4"/>
      <c r="AH1403" t="s">
        <v>84</v>
      </c>
      <c r="AI1403" t="s">
        <v>246</v>
      </c>
      <c r="AJ1403" t="s">
        <v>564</v>
      </c>
      <c r="AK1403" t="s">
        <v>1124</v>
      </c>
      <c r="AL1403" t="s">
        <v>1647</v>
      </c>
      <c r="AM1403" t="s">
        <v>80</v>
      </c>
      <c r="AN1403" t="s">
        <v>1562</v>
      </c>
      <c r="AO1403" t="s">
        <v>645</v>
      </c>
      <c r="AP1403" t="s">
        <v>2347</v>
      </c>
      <c r="AQ1403" t="str">
        <f t="shared" si="22"/>
        <v>1037276443331yesFemale437042Facebook4361543830559.9819.989160279.9929.9913</v>
      </c>
      <c r="AR1403">
        <f>COUNTIF(AQ$2:AQ1403,AQ1403)</f>
        <v>1</v>
      </c>
    </row>
    <row r="1404" spans="1:44" x14ac:dyDescent="0.25">
      <c r="A1404">
        <v>1038</v>
      </c>
      <c r="B1404">
        <v>360</v>
      </c>
      <c r="C1404" s="4">
        <v>44334</v>
      </c>
      <c r="D1404">
        <v>2</v>
      </c>
      <c r="E1404" t="s">
        <v>38</v>
      </c>
      <c r="F1404" t="s">
        <v>49</v>
      </c>
      <c r="G1404" t="s">
        <v>55</v>
      </c>
      <c r="H1404" t="s">
        <v>57</v>
      </c>
      <c r="I1404" s="4">
        <v>43608</v>
      </c>
      <c r="J1404">
        <v>1</v>
      </c>
      <c r="L1404" s="4"/>
      <c r="M1404" s="4"/>
      <c r="N1404">
        <v>2</v>
      </c>
      <c r="O1404" t="s">
        <v>209</v>
      </c>
      <c r="P1404" t="s">
        <v>371</v>
      </c>
      <c r="Q1404">
        <v>2</v>
      </c>
      <c r="R1404" t="s">
        <v>896</v>
      </c>
      <c r="S1404" t="s">
        <v>1433</v>
      </c>
      <c r="T1404" t="s">
        <v>1948</v>
      </c>
      <c r="U1404" t="s">
        <v>88</v>
      </c>
      <c r="V1404" t="s">
        <v>2038</v>
      </c>
      <c r="W1404">
        <v>359.88</v>
      </c>
      <c r="X1404">
        <v>69.959999999999994</v>
      </c>
      <c r="Y1404">
        <v>2</v>
      </c>
      <c r="Z1404" t="s">
        <v>2299</v>
      </c>
      <c r="AA1404" t="s">
        <v>2605</v>
      </c>
      <c r="AF1404" s="4"/>
      <c r="AG1404" s="4"/>
      <c r="AH1404" t="s">
        <v>78</v>
      </c>
      <c r="AI1404" t="s">
        <v>240</v>
      </c>
      <c r="AJ1404" t="s">
        <v>668</v>
      </c>
      <c r="AK1404" t="s">
        <v>1212</v>
      </c>
      <c r="AL1404" t="s">
        <v>1735</v>
      </c>
      <c r="AM1404" t="s">
        <v>80</v>
      </c>
      <c r="AN1404" t="s">
        <v>1548</v>
      </c>
      <c r="AO1404" t="s">
        <v>393</v>
      </c>
      <c r="AP1404" t="s">
        <v>2345</v>
      </c>
      <c r="AQ1404" t="str">
        <f t="shared" ref="AQ1404:AQ1464" si="23">CONCATENATE($A1404,$B1404,$C1404,$D1404,$G1404,$H1404,$I1404,$J1404,$K1404,$L1404,$M1404,$W1404,$X1404,$AB1404,$AC1404,$AD1404,$AE1404,$AF1404,$AG1404,$AH1404,$AJ1404,$AL1404,$AM1404,$AN1404,$AO1404)</f>
        <v>1038360443342yesMale436081359.8869.968138149.99214.9918</v>
      </c>
      <c r="AR1404">
        <f>COUNTIF(AQ$2:AQ1404,AQ1404)</f>
        <v>1</v>
      </c>
    </row>
    <row r="1405" spans="1:44" x14ac:dyDescent="0.25">
      <c r="A1405">
        <v>1038</v>
      </c>
      <c r="B1405">
        <v>360</v>
      </c>
      <c r="C1405" s="4">
        <v>44334</v>
      </c>
      <c r="D1405">
        <v>2</v>
      </c>
      <c r="E1405" t="s">
        <v>38</v>
      </c>
      <c r="F1405" t="s">
        <v>49</v>
      </c>
      <c r="G1405" t="s">
        <v>55</v>
      </c>
      <c r="H1405" t="s">
        <v>57</v>
      </c>
      <c r="I1405" s="4">
        <v>43608</v>
      </c>
      <c r="J1405">
        <v>1</v>
      </c>
      <c r="L1405" s="4"/>
      <c r="M1405" s="4"/>
      <c r="N1405">
        <v>2</v>
      </c>
      <c r="O1405" t="s">
        <v>209</v>
      </c>
      <c r="P1405" t="s">
        <v>371</v>
      </c>
      <c r="Q1405">
        <v>2</v>
      </c>
      <c r="R1405" t="s">
        <v>896</v>
      </c>
      <c r="S1405" t="s">
        <v>1433</v>
      </c>
      <c r="T1405" t="s">
        <v>1948</v>
      </c>
      <c r="U1405" t="s">
        <v>88</v>
      </c>
      <c r="V1405" t="s">
        <v>2038</v>
      </c>
      <c r="W1405">
        <v>359.88</v>
      </c>
      <c r="X1405">
        <v>69.959999999999994</v>
      </c>
      <c r="Y1405">
        <v>2</v>
      </c>
      <c r="Z1405" t="s">
        <v>2299</v>
      </c>
      <c r="AA1405" t="s">
        <v>2605</v>
      </c>
      <c r="AF1405" s="4"/>
      <c r="AG1405" s="4"/>
      <c r="AH1405" t="s">
        <v>70</v>
      </c>
      <c r="AI1405" t="s">
        <v>232</v>
      </c>
      <c r="AJ1405" t="s">
        <v>727</v>
      </c>
      <c r="AK1405" t="s">
        <v>1270</v>
      </c>
      <c r="AL1405" t="s">
        <v>1487</v>
      </c>
      <c r="AM1405" t="s">
        <v>80</v>
      </c>
      <c r="AN1405" t="s">
        <v>1517</v>
      </c>
      <c r="AO1405" t="s">
        <v>432</v>
      </c>
      <c r="AP1405" t="s">
        <v>2331</v>
      </c>
      <c r="AQ1405" t="str">
        <f t="shared" si="23"/>
        <v>1038360443342yesMale436081359.8869.9652829.95219.9921</v>
      </c>
      <c r="AR1405">
        <f>COUNTIF(AQ$2:AQ1405,AQ1405)</f>
        <v>1</v>
      </c>
    </row>
    <row r="1406" spans="1:44" x14ac:dyDescent="0.25">
      <c r="A1406">
        <v>1039</v>
      </c>
      <c r="B1406">
        <v>488</v>
      </c>
      <c r="C1406" s="4">
        <v>44334</v>
      </c>
      <c r="D1406">
        <v>6</v>
      </c>
      <c r="E1406" t="s">
        <v>33</v>
      </c>
      <c r="F1406" t="s">
        <v>44</v>
      </c>
      <c r="G1406" t="s">
        <v>56</v>
      </c>
      <c r="H1406" t="s">
        <v>58</v>
      </c>
      <c r="I1406" s="4">
        <v>43855</v>
      </c>
      <c r="J1406">
        <v>4</v>
      </c>
      <c r="K1406" t="s">
        <v>61</v>
      </c>
      <c r="L1406" s="4">
        <v>43831</v>
      </c>
      <c r="M1406" s="4">
        <v>43861</v>
      </c>
      <c r="N1406">
        <v>1</v>
      </c>
      <c r="O1406" t="s">
        <v>78</v>
      </c>
      <c r="P1406" t="s">
        <v>240</v>
      </c>
      <c r="Q1406">
        <v>1</v>
      </c>
      <c r="R1406" t="s">
        <v>79</v>
      </c>
      <c r="S1406" t="s">
        <v>1080</v>
      </c>
      <c r="T1406" t="s">
        <v>1606</v>
      </c>
      <c r="U1406" t="s">
        <v>80</v>
      </c>
      <c r="V1406" t="s">
        <v>1548</v>
      </c>
      <c r="W1406">
        <v>51.98</v>
      </c>
      <c r="X1406">
        <v>29.98</v>
      </c>
      <c r="Y1406">
        <v>1</v>
      </c>
      <c r="Z1406" t="s">
        <v>393</v>
      </c>
      <c r="AA1406" t="s">
        <v>2345</v>
      </c>
      <c r="AF1406" s="4"/>
      <c r="AG1406" s="4"/>
      <c r="AH1406" t="s">
        <v>78</v>
      </c>
      <c r="AI1406" t="s">
        <v>240</v>
      </c>
      <c r="AJ1406" t="s">
        <v>79</v>
      </c>
      <c r="AK1406" t="s">
        <v>1080</v>
      </c>
      <c r="AL1406" t="s">
        <v>1606</v>
      </c>
      <c r="AM1406" t="s">
        <v>80</v>
      </c>
      <c r="AN1406" t="s">
        <v>1548</v>
      </c>
      <c r="AO1406" t="s">
        <v>393</v>
      </c>
      <c r="AP1406" t="s">
        <v>2345</v>
      </c>
      <c r="AQ1406" t="str">
        <f t="shared" si="23"/>
        <v>1039488443346noFemale438554YouTube438314386151.9829.988425.99214.9918</v>
      </c>
      <c r="AR1406">
        <f>COUNTIF(AQ$2:AQ1406,AQ1406)</f>
        <v>1</v>
      </c>
    </row>
    <row r="1407" spans="1:44" x14ac:dyDescent="0.25">
      <c r="A1407">
        <v>1040</v>
      </c>
      <c r="B1407">
        <v>195</v>
      </c>
      <c r="C1407" s="4">
        <v>44335</v>
      </c>
      <c r="D1407">
        <v>4</v>
      </c>
      <c r="E1407" t="s">
        <v>40</v>
      </c>
      <c r="F1407" t="s">
        <v>51</v>
      </c>
      <c r="G1407" t="s">
        <v>56</v>
      </c>
      <c r="H1407" t="s">
        <v>58</v>
      </c>
      <c r="I1407" s="4">
        <v>43920</v>
      </c>
      <c r="J1407">
        <v>7</v>
      </c>
      <c r="K1407" t="s">
        <v>61</v>
      </c>
      <c r="L1407" s="4">
        <v>43915</v>
      </c>
      <c r="M1407" s="4">
        <v>44012</v>
      </c>
      <c r="N1407">
        <v>1</v>
      </c>
      <c r="O1407" t="s">
        <v>67</v>
      </c>
      <c r="P1407" t="s">
        <v>229</v>
      </c>
      <c r="Q1407">
        <v>1</v>
      </c>
      <c r="R1407" t="s">
        <v>557</v>
      </c>
      <c r="S1407" t="s">
        <v>1030</v>
      </c>
      <c r="T1407" t="s">
        <v>1513</v>
      </c>
      <c r="U1407" t="s">
        <v>80</v>
      </c>
      <c r="V1407" t="s">
        <v>1548</v>
      </c>
      <c r="W1407">
        <v>59.98</v>
      </c>
      <c r="X1407">
        <v>29.98</v>
      </c>
      <c r="Y1407">
        <v>1</v>
      </c>
      <c r="Z1407" t="s">
        <v>652</v>
      </c>
      <c r="AA1407" t="s">
        <v>2352</v>
      </c>
      <c r="AF1407" s="4"/>
      <c r="AG1407" s="4"/>
      <c r="AH1407" t="s">
        <v>67</v>
      </c>
      <c r="AI1407" t="s">
        <v>229</v>
      </c>
      <c r="AJ1407" t="s">
        <v>557</v>
      </c>
      <c r="AK1407" t="s">
        <v>1030</v>
      </c>
      <c r="AL1407" t="s">
        <v>1513</v>
      </c>
      <c r="AM1407" t="s">
        <v>80</v>
      </c>
      <c r="AN1407" t="s">
        <v>1548</v>
      </c>
      <c r="AO1407" t="s">
        <v>652</v>
      </c>
      <c r="AP1407" t="s">
        <v>2352</v>
      </c>
      <c r="AQ1407" t="str">
        <f t="shared" si="23"/>
        <v>1040195443354noFemale439207YouTube439154401259.9829.98317129.99214.9911</v>
      </c>
      <c r="AR1407">
        <f>COUNTIF(AQ$2:AQ1407,AQ1407)</f>
        <v>1</v>
      </c>
    </row>
    <row r="1408" spans="1:44" x14ac:dyDescent="0.25">
      <c r="A1408">
        <v>1041</v>
      </c>
      <c r="B1408">
        <v>258</v>
      </c>
      <c r="C1408" s="4">
        <v>44335</v>
      </c>
      <c r="D1408">
        <v>2</v>
      </c>
      <c r="E1408" t="s">
        <v>38</v>
      </c>
      <c r="F1408" t="s">
        <v>49</v>
      </c>
      <c r="G1408" t="s">
        <v>55</v>
      </c>
      <c r="H1408" t="s">
        <v>58</v>
      </c>
      <c r="I1408" s="4">
        <v>43945</v>
      </c>
      <c r="J1408">
        <v>7</v>
      </c>
      <c r="K1408" t="s">
        <v>61</v>
      </c>
      <c r="L1408" s="4">
        <v>43915</v>
      </c>
      <c r="M1408" s="4">
        <v>44012</v>
      </c>
      <c r="N1408">
        <v>2</v>
      </c>
      <c r="O1408" t="s">
        <v>118</v>
      </c>
      <c r="P1408" t="s">
        <v>280</v>
      </c>
      <c r="Q1408">
        <v>2</v>
      </c>
      <c r="R1408" t="s">
        <v>897</v>
      </c>
      <c r="S1408" t="s">
        <v>1434</v>
      </c>
      <c r="T1408" t="s">
        <v>1949</v>
      </c>
      <c r="U1408" t="s">
        <v>110</v>
      </c>
      <c r="V1408" t="s">
        <v>2039</v>
      </c>
      <c r="W1408">
        <v>245.82</v>
      </c>
      <c r="X1408">
        <v>74.94</v>
      </c>
      <c r="Y1408">
        <v>2</v>
      </c>
      <c r="Z1408" t="s">
        <v>2168</v>
      </c>
      <c r="AA1408" t="s">
        <v>2449</v>
      </c>
      <c r="AF1408" s="4"/>
      <c r="AG1408" s="4"/>
      <c r="AH1408" t="s">
        <v>90</v>
      </c>
      <c r="AI1408" t="s">
        <v>252</v>
      </c>
      <c r="AJ1408" t="s">
        <v>489</v>
      </c>
      <c r="AK1408" t="s">
        <v>1052</v>
      </c>
      <c r="AL1408" t="s">
        <v>1581</v>
      </c>
      <c r="AM1408" t="s">
        <v>67</v>
      </c>
      <c r="AN1408" t="s">
        <v>1562</v>
      </c>
      <c r="AO1408" t="s">
        <v>410</v>
      </c>
      <c r="AP1408" t="s">
        <v>2359</v>
      </c>
      <c r="AQ1408" t="str">
        <f t="shared" si="23"/>
        <v>1041258443352yesFemale439457YouTube4391544012245.8274.94612618.9539.9920</v>
      </c>
      <c r="AR1408">
        <f>COUNTIF(AQ$2:AQ1408,AQ1408)</f>
        <v>1</v>
      </c>
    </row>
    <row r="1409" spans="1:44" x14ac:dyDescent="0.25">
      <c r="A1409">
        <v>1041</v>
      </c>
      <c r="B1409">
        <v>258</v>
      </c>
      <c r="C1409" s="4">
        <v>44335</v>
      </c>
      <c r="D1409">
        <v>2</v>
      </c>
      <c r="E1409" t="s">
        <v>38</v>
      </c>
      <c r="F1409" t="s">
        <v>49</v>
      </c>
      <c r="G1409" t="s">
        <v>55</v>
      </c>
      <c r="H1409" t="s">
        <v>58</v>
      </c>
      <c r="I1409" s="4">
        <v>43945</v>
      </c>
      <c r="J1409">
        <v>7</v>
      </c>
      <c r="K1409" t="s">
        <v>61</v>
      </c>
      <c r="L1409" s="4">
        <v>43915</v>
      </c>
      <c r="M1409" s="4">
        <v>44012</v>
      </c>
      <c r="N1409">
        <v>2</v>
      </c>
      <c r="O1409" t="s">
        <v>118</v>
      </c>
      <c r="P1409" t="s">
        <v>280</v>
      </c>
      <c r="Q1409">
        <v>2</v>
      </c>
      <c r="R1409" t="s">
        <v>897</v>
      </c>
      <c r="S1409" t="s">
        <v>1434</v>
      </c>
      <c r="T1409" t="s">
        <v>1949</v>
      </c>
      <c r="U1409" t="s">
        <v>110</v>
      </c>
      <c r="V1409" t="s">
        <v>2039</v>
      </c>
      <c r="W1409">
        <v>245.82</v>
      </c>
      <c r="X1409">
        <v>74.94</v>
      </c>
      <c r="Y1409">
        <v>2</v>
      </c>
      <c r="Z1409" t="s">
        <v>2168</v>
      </c>
      <c r="AA1409" t="s">
        <v>2449</v>
      </c>
      <c r="AF1409" s="4"/>
      <c r="AG1409" s="4"/>
      <c r="AH1409" t="s">
        <v>79</v>
      </c>
      <c r="AI1409" t="s">
        <v>241</v>
      </c>
      <c r="AJ1409" t="s">
        <v>530</v>
      </c>
      <c r="AK1409" t="s">
        <v>1092</v>
      </c>
      <c r="AL1409" t="s">
        <v>1619</v>
      </c>
      <c r="AM1409" t="s">
        <v>67</v>
      </c>
      <c r="AN1409" t="s">
        <v>1548</v>
      </c>
      <c r="AO1409" t="s">
        <v>65</v>
      </c>
      <c r="AP1409" t="s">
        <v>2343</v>
      </c>
      <c r="AQ1409" t="str">
        <f t="shared" si="23"/>
        <v>1041258443352yesFemale439457YouTube4391544012245.8274.9441662.99314.9910</v>
      </c>
      <c r="AR1409">
        <f>COUNTIF(AQ$2:AQ1409,AQ1409)</f>
        <v>1</v>
      </c>
    </row>
    <row r="1410" spans="1:44" x14ac:dyDescent="0.25">
      <c r="A1410">
        <v>1042</v>
      </c>
      <c r="B1410">
        <v>348</v>
      </c>
      <c r="C1410" s="4">
        <v>44335</v>
      </c>
      <c r="D1410">
        <v>9</v>
      </c>
      <c r="E1410" t="s">
        <v>41</v>
      </c>
      <c r="F1410" t="s">
        <v>52</v>
      </c>
      <c r="G1410" t="s">
        <v>56</v>
      </c>
      <c r="H1410" t="s">
        <v>57</v>
      </c>
      <c r="I1410" s="4">
        <v>43602</v>
      </c>
      <c r="J1410">
        <v>1</v>
      </c>
      <c r="L1410" s="4"/>
      <c r="M1410" s="4"/>
      <c r="N1410">
        <v>1</v>
      </c>
      <c r="O1410" t="s">
        <v>65</v>
      </c>
      <c r="P1410" t="s">
        <v>227</v>
      </c>
      <c r="Q1410">
        <v>1</v>
      </c>
      <c r="R1410" t="s">
        <v>415</v>
      </c>
      <c r="S1410" t="s">
        <v>977</v>
      </c>
      <c r="T1410" t="s">
        <v>1510</v>
      </c>
      <c r="U1410" t="s">
        <v>69</v>
      </c>
      <c r="V1410" t="s">
        <v>1517</v>
      </c>
      <c r="W1410">
        <v>199.99</v>
      </c>
      <c r="X1410">
        <v>19.989999999999998</v>
      </c>
      <c r="Y1410">
        <v>1</v>
      </c>
      <c r="Z1410" t="s">
        <v>431</v>
      </c>
      <c r="AA1410" t="s">
        <v>2326</v>
      </c>
      <c r="AF1410" s="4"/>
      <c r="AG1410" s="4"/>
      <c r="AH1410" t="s">
        <v>65</v>
      </c>
      <c r="AI1410" t="s">
        <v>227</v>
      </c>
      <c r="AJ1410" t="s">
        <v>415</v>
      </c>
      <c r="AK1410" t="s">
        <v>977</v>
      </c>
      <c r="AL1410" t="s">
        <v>1510</v>
      </c>
      <c r="AM1410" t="s">
        <v>69</v>
      </c>
      <c r="AN1410" t="s">
        <v>1517</v>
      </c>
      <c r="AO1410" t="s">
        <v>431</v>
      </c>
      <c r="AP1410" t="s">
        <v>2326</v>
      </c>
      <c r="AQ1410" t="str">
        <f t="shared" si="23"/>
        <v>1042348443359noMale436021199.9919.991039199.99119.9924</v>
      </c>
      <c r="AR1410">
        <f>COUNTIF(AQ$2:AQ1410,AQ1410)</f>
        <v>1</v>
      </c>
    </row>
    <row r="1411" spans="1:44" x14ac:dyDescent="0.25">
      <c r="A1411">
        <v>1043</v>
      </c>
      <c r="B1411">
        <v>409</v>
      </c>
      <c r="C1411" s="4">
        <v>44336</v>
      </c>
      <c r="D1411">
        <v>3</v>
      </c>
      <c r="E1411" t="s">
        <v>34</v>
      </c>
      <c r="F1411" t="s">
        <v>45</v>
      </c>
      <c r="G1411" t="s">
        <v>56</v>
      </c>
      <c r="H1411" t="s">
        <v>58</v>
      </c>
      <c r="I1411" s="4">
        <v>43616</v>
      </c>
      <c r="J1411">
        <v>3</v>
      </c>
      <c r="K1411" t="s">
        <v>59</v>
      </c>
      <c r="L1411" s="4">
        <v>43615</v>
      </c>
      <c r="M1411" s="4">
        <v>43830</v>
      </c>
      <c r="N1411">
        <v>1</v>
      </c>
      <c r="O1411" t="s">
        <v>84</v>
      </c>
      <c r="P1411" t="s">
        <v>246</v>
      </c>
      <c r="Q1411">
        <v>1</v>
      </c>
      <c r="R1411" t="s">
        <v>687</v>
      </c>
      <c r="S1411" t="s">
        <v>1104</v>
      </c>
      <c r="T1411" t="s">
        <v>1750</v>
      </c>
      <c r="U1411" t="s">
        <v>67</v>
      </c>
      <c r="V1411" t="s">
        <v>1548</v>
      </c>
      <c r="W1411">
        <v>80.97</v>
      </c>
      <c r="X1411">
        <v>44.97</v>
      </c>
      <c r="Y1411">
        <v>1</v>
      </c>
      <c r="Z1411" t="s">
        <v>410</v>
      </c>
      <c r="AA1411" t="s">
        <v>2359</v>
      </c>
      <c r="AF1411" s="4"/>
      <c r="AG1411" s="4"/>
      <c r="AH1411" t="s">
        <v>84</v>
      </c>
      <c r="AI1411" t="s">
        <v>246</v>
      </c>
      <c r="AJ1411" t="s">
        <v>687</v>
      </c>
      <c r="AK1411" t="s">
        <v>1104</v>
      </c>
      <c r="AL1411" t="s">
        <v>1750</v>
      </c>
      <c r="AM1411" t="s">
        <v>67</v>
      </c>
      <c r="AN1411" t="s">
        <v>1548</v>
      </c>
      <c r="AO1411" t="s">
        <v>410</v>
      </c>
      <c r="AP1411" t="s">
        <v>2359</v>
      </c>
      <c r="AQ1411" t="str">
        <f t="shared" si="23"/>
        <v>1043409443363noFemale436163Google Ads436154383080.9744.97915826.99314.9920</v>
      </c>
      <c r="AR1411">
        <f>COUNTIF(AQ$2:AQ1411,AQ1411)</f>
        <v>1</v>
      </c>
    </row>
    <row r="1412" spans="1:44" x14ac:dyDescent="0.25">
      <c r="A1412">
        <v>1044</v>
      </c>
      <c r="B1412">
        <v>390</v>
      </c>
      <c r="C1412" s="4">
        <v>44337</v>
      </c>
      <c r="D1412">
        <v>11</v>
      </c>
      <c r="E1412" t="s">
        <v>37</v>
      </c>
      <c r="F1412" t="s">
        <v>48</v>
      </c>
      <c r="G1412" t="s">
        <v>55</v>
      </c>
      <c r="H1412" t="s">
        <v>58</v>
      </c>
      <c r="I1412" s="4">
        <v>43641</v>
      </c>
      <c r="J1412">
        <v>2</v>
      </c>
      <c r="K1412" t="s">
        <v>60</v>
      </c>
      <c r="L1412" s="4">
        <v>43615</v>
      </c>
      <c r="M1412" s="4">
        <v>43830</v>
      </c>
      <c r="N1412">
        <v>1</v>
      </c>
      <c r="O1412" t="s">
        <v>90</v>
      </c>
      <c r="P1412" t="s">
        <v>252</v>
      </c>
      <c r="Q1412">
        <v>1</v>
      </c>
      <c r="R1412" t="s">
        <v>69</v>
      </c>
      <c r="S1412" t="s">
        <v>1015</v>
      </c>
      <c r="T1412" t="s">
        <v>1545</v>
      </c>
      <c r="U1412" t="s">
        <v>80</v>
      </c>
      <c r="V1412" t="s">
        <v>1562</v>
      </c>
      <c r="W1412">
        <v>189.98</v>
      </c>
      <c r="X1412">
        <v>19.98</v>
      </c>
      <c r="Y1412">
        <v>1</v>
      </c>
      <c r="Z1412" t="s">
        <v>645</v>
      </c>
      <c r="AA1412" t="s">
        <v>2347</v>
      </c>
      <c r="AF1412" s="4"/>
      <c r="AG1412" s="4"/>
      <c r="AH1412" t="s">
        <v>90</v>
      </c>
      <c r="AI1412" t="s">
        <v>252</v>
      </c>
      <c r="AJ1412" t="s">
        <v>69</v>
      </c>
      <c r="AK1412" t="s">
        <v>1015</v>
      </c>
      <c r="AL1412" t="s">
        <v>1545</v>
      </c>
      <c r="AM1412" t="s">
        <v>80</v>
      </c>
      <c r="AN1412" t="s">
        <v>1562</v>
      </c>
      <c r="AO1412" t="s">
        <v>645</v>
      </c>
      <c r="AP1412" t="s">
        <v>2347</v>
      </c>
      <c r="AQ1412" t="str">
        <f t="shared" si="23"/>
        <v>10443904433711yesFemale436412Facebook4361543830189.9819.986194.9929.9913</v>
      </c>
      <c r="AR1412">
        <f>COUNTIF(AQ$2:AQ1412,AQ1412)</f>
        <v>1</v>
      </c>
    </row>
    <row r="1413" spans="1:44" x14ac:dyDescent="0.25">
      <c r="A1413">
        <v>1045</v>
      </c>
      <c r="B1413">
        <v>337</v>
      </c>
      <c r="C1413" s="4">
        <v>44338</v>
      </c>
      <c r="D1413">
        <v>1</v>
      </c>
      <c r="E1413" t="s">
        <v>39</v>
      </c>
      <c r="F1413" t="s">
        <v>50</v>
      </c>
      <c r="G1413" t="s">
        <v>55</v>
      </c>
      <c r="H1413" t="s">
        <v>58</v>
      </c>
      <c r="I1413" s="4">
        <v>44122</v>
      </c>
      <c r="J1413">
        <v>10</v>
      </c>
      <c r="K1413" t="s">
        <v>61</v>
      </c>
      <c r="L1413" s="4">
        <v>44055</v>
      </c>
      <c r="M1413" s="4">
        <v>44196</v>
      </c>
      <c r="N1413">
        <v>3</v>
      </c>
      <c r="O1413" t="s">
        <v>210</v>
      </c>
      <c r="P1413" t="s">
        <v>372</v>
      </c>
      <c r="Q1413">
        <v>4</v>
      </c>
      <c r="R1413" t="s">
        <v>898</v>
      </c>
      <c r="S1413" t="s">
        <v>1435</v>
      </c>
      <c r="T1413" t="s">
        <v>1950</v>
      </c>
      <c r="U1413" t="s">
        <v>2024</v>
      </c>
      <c r="V1413" t="s">
        <v>2073</v>
      </c>
      <c r="W1413">
        <v>413.72</v>
      </c>
      <c r="X1413">
        <v>64.94</v>
      </c>
      <c r="Y1413">
        <v>4</v>
      </c>
      <c r="Z1413" t="s">
        <v>2300</v>
      </c>
      <c r="AA1413" t="s">
        <v>2606</v>
      </c>
      <c r="AF1413" s="4"/>
      <c r="AG1413" s="4"/>
      <c r="AH1413" t="s">
        <v>79</v>
      </c>
      <c r="AI1413" t="s">
        <v>241</v>
      </c>
      <c r="AJ1413" t="s">
        <v>629</v>
      </c>
      <c r="AK1413" t="s">
        <v>965</v>
      </c>
      <c r="AL1413" t="s">
        <v>1703</v>
      </c>
      <c r="AM1413" t="s">
        <v>67</v>
      </c>
      <c r="AN1413" t="s">
        <v>1562</v>
      </c>
      <c r="AO1413" t="s">
        <v>86</v>
      </c>
      <c r="AP1413" t="s">
        <v>2350</v>
      </c>
      <c r="AQ1413" t="str">
        <f t="shared" si="23"/>
        <v>1045337443381yesFemale4412210YouTube4405544196413.7264.94437119.9539.997</v>
      </c>
      <c r="AR1413">
        <f>COUNTIF(AQ$2:AQ1413,AQ1413)</f>
        <v>1</v>
      </c>
    </row>
    <row r="1414" spans="1:44" x14ac:dyDescent="0.25">
      <c r="A1414">
        <v>1045</v>
      </c>
      <c r="B1414">
        <v>337</v>
      </c>
      <c r="C1414" s="4">
        <v>44338</v>
      </c>
      <c r="D1414">
        <v>1</v>
      </c>
      <c r="E1414" t="s">
        <v>39</v>
      </c>
      <c r="F1414" t="s">
        <v>50</v>
      </c>
      <c r="G1414" t="s">
        <v>55</v>
      </c>
      <c r="H1414" t="s">
        <v>58</v>
      </c>
      <c r="I1414" s="4">
        <v>44122</v>
      </c>
      <c r="J1414">
        <v>10</v>
      </c>
      <c r="K1414" t="s">
        <v>61</v>
      </c>
      <c r="L1414" s="4">
        <v>44055</v>
      </c>
      <c r="M1414" s="4">
        <v>44196</v>
      </c>
      <c r="N1414">
        <v>3</v>
      </c>
      <c r="O1414" t="s">
        <v>210</v>
      </c>
      <c r="P1414" t="s">
        <v>372</v>
      </c>
      <c r="Q1414">
        <v>4</v>
      </c>
      <c r="R1414" t="s">
        <v>898</v>
      </c>
      <c r="S1414" t="s">
        <v>1435</v>
      </c>
      <c r="T1414" t="s">
        <v>1950</v>
      </c>
      <c r="U1414" t="s">
        <v>2024</v>
      </c>
      <c r="V1414" t="s">
        <v>2073</v>
      </c>
      <c r="W1414">
        <v>413.72</v>
      </c>
      <c r="X1414">
        <v>64.94</v>
      </c>
      <c r="Y1414">
        <v>4</v>
      </c>
      <c r="Z1414" t="s">
        <v>2300</v>
      </c>
      <c r="AA1414" t="s">
        <v>2606</v>
      </c>
      <c r="AF1414" s="4"/>
      <c r="AG1414" s="4"/>
      <c r="AH1414" t="s">
        <v>79</v>
      </c>
      <c r="AI1414" t="s">
        <v>241</v>
      </c>
      <c r="AJ1414" t="s">
        <v>570</v>
      </c>
      <c r="AK1414" t="s">
        <v>1087</v>
      </c>
      <c r="AL1414" t="s">
        <v>1653</v>
      </c>
      <c r="AM1414" t="s">
        <v>69</v>
      </c>
      <c r="AN1414" t="s">
        <v>1562</v>
      </c>
      <c r="AO1414" t="s">
        <v>65</v>
      </c>
      <c r="AP1414" t="s">
        <v>2343</v>
      </c>
      <c r="AQ1414" t="str">
        <f t="shared" si="23"/>
        <v>1045337443381yesFemale4412210YouTube4405544196413.7264.94416713.8919.9910</v>
      </c>
      <c r="AR1414">
        <f>COUNTIF(AQ$2:AQ1414,AQ1414)</f>
        <v>1</v>
      </c>
    </row>
    <row r="1415" spans="1:44" x14ac:dyDescent="0.25">
      <c r="A1415">
        <v>1045</v>
      </c>
      <c r="B1415">
        <v>337</v>
      </c>
      <c r="C1415" s="4">
        <v>44338</v>
      </c>
      <c r="D1415">
        <v>1</v>
      </c>
      <c r="E1415" t="s">
        <v>39</v>
      </c>
      <c r="F1415" t="s">
        <v>50</v>
      </c>
      <c r="G1415" t="s">
        <v>55</v>
      </c>
      <c r="H1415" t="s">
        <v>58</v>
      </c>
      <c r="I1415" s="4">
        <v>44122</v>
      </c>
      <c r="J1415">
        <v>10</v>
      </c>
      <c r="K1415" t="s">
        <v>61</v>
      </c>
      <c r="L1415" s="4">
        <v>44055</v>
      </c>
      <c r="M1415" s="4">
        <v>44196</v>
      </c>
      <c r="N1415">
        <v>3</v>
      </c>
      <c r="O1415" t="s">
        <v>210</v>
      </c>
      <c r="P1415" t="s">
        <v>372</v>
      </c>
      <c r="Q1415">
        <v>4</v>
      </c>
      <c r="R1415" t="s">
        <v>898</v>
      </c>
      <c r="S1415" t="s">
        <v>1435</v>
      </c>
      <c r="T1415" t="s">
        <v>1950</v>
      </c>
      <c r="U1415" t="s">
        <v>2024</v>
      </c>
      <c r="V1415" t="s">
        <v>2073</v>
      </c>
      <c r="W1415">
        <v>413.72</v>
      </c>
      <c r="X1415">
        <v>64.94</v>
      </c>
      <c r="Y1415">
        <v>4</v>
      </c>
      <c r="Z1415" t="s">
        <v>2300</v>
      </c>
      <c r="AA1415" t="s">
        <v>2606</v>
      </c>
      <c r="AF1415" s="4"/>
      <c r="AG1415" s="4"/>
      <c r="AH1415" t="s">
        <v>84</v>
      </c>
      <c r="AI1415" t="s">
        <v>246</v>
      </c>
      <c r="AJ1415" t="s">
        <v>687</v>
      </c>
      <c r="AK1415" t="s">
        <v>1104</v>
      </c>
      <c r="AL1415" t="s">
        <v>1750</v>
      </c>
      <c r="AM1415" t="s">
        <v>69</v>
      </c>
      <c r="AN1415" t="s">
        <v>1562</v>
      </c>
      <c r="AO1415" t="s">
        <v>410</v>
      </c>
      <c r="AP1415" t="s">
        <v>2359</v>
      </c>
      <c r="AQ1415" t="str">
        <f t="shared" si="23"/>
        <v>1045337443381yesFemale4412210YouTube4405544196413.7264.94915826.9919.9920</v>
      </c>
      <c r="AR1415">
        <f>COUNTIF(AQ$2:AQ1415,AQ1415)</f>
        <v>1</v>
      </c>
    </row>
    <row r="1416" spans="1:44" x14ac:dyDescent="0.25">
      <c r="A1416">
        <v>1045</v>
      </c>
      <c r="B1416">
        <v>337</v>
      </c>
      <c r="C1416" s="4">
        <v>44338</v>
      </c>
      <c r="D1416">
        <v>1</v>
      </c>
      <c r="E1416" t="s">
        <v>39</v>
      </c>
      <c r="F1416" t="s">
        <v>50</v>
      </c>
      <c r="G1416" t="s">
        <v>55</v>
      </c>
      <c r="H1416" t="s">
        <v>58</v>
      </c>
      <c r="I1416" s="4">
        <v>44122</v>
      </c>
      <c r="J1416">
        <v>10</v>
      </c>
      <c r="K1416" t="s">
        <v>61</v>
      </c>
      <c r="L1416" s="4">
        <v>44055</v>
      </c>
      <c r="M1416" s="4">
        <v>44196</v>
      </c>
      <c r="N1416">
        <v>3</v>
      </c>
      <c r="O1416" t="s">
        <v>210</v>
      </c>
      <c r="P1416" t="s">
        <v>372</v>
      </c>
      <c r="Q1416">
        <v>4</v>
      </c>
      <c r="R1416" t="s">
        <v>898</v>
      </c>
      <c r="S1416" t="s">
        <v>1435</v>
      </c>
      <c r="T1416" t="s">
        <v>1950</v>
      </c>
      <c r="U1416" t="s">
        <v>2024</v>
      </c>
      <c r="V1416" t="s">
        <v>2073</v>
      </c>
      <c r="W1416">
        <v>413.72</v>
      </c>
      <c r="X1416">
        <v>64.94</v>
      </c>
      <c r="Y1416">
        <v>4</v>
      </c>
      <c r="Z1416" t="s">
        <v>2300</v>
      </c>
      <c r="AA1416" t="s">
        <v>2606</v>
      </c>
      <c r="AF1416" s="4"/>
      <c r="AG1416" s="4"/>
      <c r="AH1416" t="s">
        <v>70</v>
      </c>
      <c r="AI1416" t="s">
        <v>232</v>
      </c>
      <c r="AJ1416" t="s">
        <v>591</v>
      </c>
      <c r="AK1416" t="s">
        <v>1147</v>
      </c>
      <c r="AL1416" t="s">
        <v>1610</v>
      </c>
      <c r="AM1416" t="s">
        <v>69</v>
      </c>
      <c r="AN1416" t="s">
        <v>1548</v>
      </c>
      <c r="AO1416" t="s">
        <v>640</v>
      </c>
      <c r="AP1416" t="s">
        <v>2393</v>
      </c>
      <c r="AQ1416" t="str">
        <f t="shared" si="23"/>
        <v>1045337443381yesFemale4412210YouTube4405544196413.7264.9454412.99114.9917</v>
      </c>
      <c r="AR1416">
        <f>COUNTIF(AQ$2:AQ1416,AQ1416)</f>
        <v>1</v>
      </c>
    </row>
    <row r="1417" spans="1:44" x14ac:dyDescent="0.25">
      <c r="A1417">
        <v>1046</v>
      </c>
      <c r="B1417">
        <v>459</v>
      </c>
      <c r="C1417" s="4">
        <v>44340</v>
      </c>
      <c r="D1417">
        <v>3</v>
      </c>
      <c r="E1417" t="s">
        <v>34</v>
      </c>
      <c r="F1417" t="s">
        <v>45</v>
      </c>
      <c r="G1417" t="s">
        <v>55</v>
      </c>
      <c r="H1417" t="s">
        <v>58</v>
      </c>
      <c r="I1417" s="4">
        <v>43645</v>
      </c>
      <c r="J1417">
        <v>2</v>
      </c>
      <c r="K1417" t="s">
        <v>60</v>
      </c>
      <c r="L1417" s="4">
        <v>43615</v>
      </c>
      <c r="M1417" s="4">
        <v>43830</v>
      </c>
      <c r="N1417">
        <v>1</v>
      </c>
      <c r="O1417" t="s">
        <v>84</v>
      </c>
      <c r="P1417" t="s">
        <v>246</v>
      </c>
      <c r="Q1417">
        <v>1</v>
      </c>
      <c r="R1417" t="s">
        <v>438</v>
      </c>
      <c r="S1417" t="s">
        <v>1000</v>
      </c>
      <c r="T1417" t="s">
        <v>1532</v>
      </c>
      <c r="U1417" t="s">
        <v>67</v>
      </c>
      <c r="V1417" t="s">
        <v>1548</v>
      </c>
      <c r="W1417">
        <v>401.97</v>
      </c>
      <c r="X1417">
        <v>44.97</v>
      </c>
      <c r="Y1417">
        <v>1</v>
      </c>
      <c r="Z1417" t="s">
        <v>645</v>
      </c>
      <c r="AA1417" t="s">
        <v>2347</v>
      </c>
      <c r="AF1417" s="4"/>
      <c r="AG1417" s="4"/>
      <c r="AH1417" t="s">
        <v>84</v>
      </c>
      <c r="AI1417" t="s">
        <v>246</v>
      </c>
      <c r="AJ1417" t="s">
        <v>438</v>
      </c>
      <c r="AK1417" t="s">
        <v>1000</v>
      </c>
      <c r="AL1417" t="s">
        <v>1532</v>
      </c>
      <c r="AM1417" t="s">
        <v>67</v>
      </c>
      <c r="AN1417" t="s">
        <v>1548</v>
      </c>
      <c r="AO1417" t="s">
        <v>645</v>
      </c>
      <c r="AP1417" t="s">
        <v>2347</v>
      </c>
      <c r="AQ1417" t="str">
        <f t="shared" si="23"/>
        <v>1046459443403yesFemale436452Facebook4361543830401.9744.97981133.99314.9913</v>
      </c>
      <c r="AR1417">
        <f>COUNTIF(AQ$2:AQ1417,AQ1417)</f>
        <v>1</v>
      </c>
    </row>
    <row r="1418" spans="1:44" x14ac:dyDescent="0.25">
      <c r="A1418">
        <v>1047</v>
      </c>
      <c r="B1418">
        <v>88</v>
      </c>
      <c r="C1418" s="4">
        <v>44341</v>
      </c>
      <c r="D1418">
        <v>3</v>
      </c>
      <c r="E1418" t="s">
        <v>34</v>
      </c>
      <c r="F1418" t="s">
        <v>45</v>
      </c>
      <c r="G1418" t="s">
        <v>56</v>
      </c>
      <c r="H1418" t="s">
        <v>58</v>
      </c>
      <c r="I1418" s="4">
        <v>44046</v>
      </c>
      <c r="J1418">
        <v>8</v>
      </c>
      <c r="K1418" t="s">
        <v>60</v>
      </c>
      <c r="L1418" s="4">
        <v>44000</v>
      </c>
      <c r="M1418" s="4">
        <v>44073</v>
      </c>
      <c r="N1418">
        <v>1</v>
      </c>
      <c r="O1418" t="s">
        <v>79</v>
      </c>
      <c r="P1418" t="s">
        <v>241</v>
      </c>
      <c r="Q1418">
        <v>1</v>
      </c>
      <c r="R1418" t="s">
        <v>562</v>
      </c>
      <c r="S1418" t="s">
        <v>1078</v>
      </c>
      <c r="T1418" t="s">
        <v>1587</v>
      </c>
      <c r="U1418" t="s">
        <v>69</v>
      </c>
      <c r="V1418" t="s">
        <v>1548</v>
      </c>
      <c r="W1418">
        <v>54.99</v>
      </c>
      <c r="X1418">
        <v>14.99</v>
      </c>
      <c r="Y1418">
        <v>1</v>
      </c>
      <c r="Z1418" t="s">
        <v>86</v>
      </c>
      <c r="AA1418" t="s">
        <v>2350</v>
      </c>
      <c r="AF1418" s="4"/>
      <c r="AG1418" s="4"/>
      <c r="AH1418" t="s">
        <v>79</v>
      </c>
      <c r="AI1418" t="s">
        <v>241</v>
      </c>
      <c r="AJ1418" t="s">
        <v>562</v>
      </c>
      <c r="AK1418" t="s">
        <v>1078</v>
      </c>
      <c r="AL1418" t="s">
        <v>1587</v>
      </c>
      <c r="AM1418" t="s">
        <v>69</v>
      </c>
      <c r="AN1418" t="s">
        <v>1548</v>
      </c>
      <c r="AO1418" t="s">
        <v>86</v>
      </c>
      <c r="AP1418" t="s">
        <v>2350</v>
      </c>
      <c r="AQ1418" t="str">
        <f t="shared" si="23"/>
        <v>104788443413noFemale440468Facebook440004407354.9914.99414454.99114.997</v>
      </c>
      <c r="AR1418">
        <f>COUNTIF(AQ$2:AQ1418,AQ1418)</f>
        <v>1</v>
      </c>
    </row>
    <row r="1419" spans="1:44" x14ac:dyDescent="0.25">
      <c r="A1419">
        <v>1048</v>
      </c>
      <c r="B1419">
        <v>6</v>
      </c>
      <c r="C1419" s="4">
        <v>44342</v>
      </c>
      <c r="D1419">
        <v>9</v>
      </c>
      <c r="E1419" t="s">
        <v>41</v>
      </c>
      <c r="F1419" t="s">
        <v>52</v>
      </c>
      <c r="G1419" t="s">
        <v>55</v>
      </c>
      <c r="H1419" t="s">
        <v>57</v>
      </c>
      <c r="I1419" s="4">
        <v>43739</v>
      </c>
      <c r="J1419">
        <v>2</v>
      </c>
      <c r="K1419" t="s">
        <v>60</v>
      </c>
      <c r="L1419" s="4">
        <v>43615</v>
      </c>
      <c r="M1419" s="4">
        <v>43830</v>
      </c>
      <c r="N1419">
        <v>1</v>
      </c>
      <c r="O1419" t="s">
        <v>70</v>
      </c>
      <c r="P1419" t="s">
        <v>232</v>
      </c>
      <c r="Q1419">
        <v>1</v>
      </c>
      <c r="R1419" t="s">
        <v>514</v>
      </c>
      <c r="S1419" t="s">
        <v>1077</v>
      </c>
      <c r="T1419" t="s">
        <v>1604</v>
      </c>
      <c r="U1419" t="s">
        <v>80</v>
      </c>
      <c r="V1419" t="s">
        <v>1517</v>
      </c>
      <c r="W1419">
        <v>77.98</v>
      </c>
      <c r="X1419">
        <v>39.979999999999997</v>
      </c>
      <c r="Y1419">
        <v>1</v>
      </c>
      <c r="Z1419" t="s">
        <v>640</v>
      </c>
      <c r="AA1419" t="s">
        <v>2393</v>
      </c>
      <c r="AF1419" s="4"/>
      <c r="AG1419" s="4"/>
      <c r="AH1419" t="s">
        <v>70</v>
      </c>
      <c r="AI1419" t="s">
        <v>232</v>
      </c>
      <c r="AJ1419" t="s">
        <v>514</v>
      </c>
      <c r="AK1419" t="s">
        <v>1077</v>
      </c>
      <c r="AL1419" t="s">
        <v>1604</v>
      </c>
      <c r="AM1419" t="s">
        <v>80</v>
      </c>
      <c r="AN1419" t="s">
        <v>1517</v>
      </c>
      <c r="AO1419" t="s">
        <v>640</v>
      </c>
      <c r="AP1419" t="s">
        <v>2393</v>
      </c>
      <c r="AQ1419" t="str">
        <f t="shared" si="23"/>
        <v>10486443429yesMale437392Facebook436154383077.9839.98513338.99219.9917</v>
      </c>
      <c r="AR1419">
        <f>COUNTIF(AQ$2:AQ1419,AQ1419)</f>
        <v>1</v>
      </c>
    </row>
    <row r="1420" spans="1:44" x14ac:dyDescent="0.25">
      <c r="A1420">
        <v>1049</v>
      </c>
      <c r="B1420">
        <v>479</v>
      </c>
      <c r="C1420" s="4">
        <v>44342</v>
      </c>
      <c r="D1420">
        <v>5</v>
      </c>
      <c r="E1420" t="s">
        <v>36</v>
      </c>
      <c r="F1420" t="s">
        <v>47</v>
      </c>
      <c r="G1420" t="s">
        <v>56</v>
      </c>
      <c r="H1420" t="s">
        <v>57</v>
      </c>
      <c r="I1420" s="4">
        <v>44267</v>
      </c>
      <c r="J1420">
        <v>14</v>
      </c>
      <c r="K1420" t="s">
        <v>59</v>
      </c>
      <c r="L1420" s="4">
        <v>44267</v>
      </c>
      <c r="M1420" s="4">
        <v>44413</v>
      </c>
      <c r="N1420">
        <v>1</v>
      </c>
      <c r="O1420" t="s">
        <v>65</v>
      </c>
      <c r="P1420" t="s">
        <v>227</v>
      </c>
      <c r="Q1420">
        <v>1</v>
      </c>
      <c r="R1420" t="s">
        <v>545</v>
      </c>
      <c r="S1420" t="s">
        <v>1106</v>
      </c>
      <c r="T1420" t="s">
        <v>1632</v>
      </c>
      <c r="U1420" t="s">
        <v>67</v>
      </c>
      <c r="V1420" t="s">
        <v>1517</v>
      </c>
      <c r="W1420">
        <v>960</v>
      </c>
      <c r="X1420">
        <v>59.97</v>
      </c>
      <c r="Y1420">
        <v>1</v>
      </c>
      <c r="Z1420" t="s">
        <v>431</v>
      </c>
      <c r="AA1420" t="s">
        <v>2326</v>
      </c>
      <c r="AF1420" s="4"/>
      <c r="AG1420" s="4"/>
      <c r="AH1420" t="s">
        <v>65</v>
      </c>
      <c r="AI1420" t="s">
        <v>227</v>
      </c>
      <c r="AJ1420" t="s">
        <v>545</v>
      </c>
      <c r="AK1420" t="s">
        <v>1106</v>
      </c>
      <c r="AL1420" t="s">
        <v>1632</v>
      </c>
      <c r="AM1420" t="s">
        <v>67</v>
      </c>
      <c r="AN1420" t="s">
        <v>1517</v>
      </c>
      <c r="AO1420" t="s">
        <v>431</v>
      </c>
      <c r="AP1420" t="s">
        <v>2326</v>
      </c>
      <c r="AQ1420" t="str">
        <f t="shared" si="23"/>
        <v>1049479443425noMale4426714Google Ads442674441396059.971042320319.9924</v>
      </c>
      <c r="AR1420">
        <f>COUNTIF(AQ$2:AQ1420,AQ1420)</f>
        <v>1</v>
      </c>
    </row>
    <row r="1421" spans="1:44" x14ac:dyDescent="0.25">
      <c r="A1421">
        <v>1050</v>
      </c>
      <c r="B1421">
        <v>443</v>
      </c>
      <c r="C1421" s="4">
        <v>44343</v>
      </c>
      <c r="D1421">
        <v>11</v>
      </c>
      <c r="E1421" t="s">
        <v>37</v>
      </c>
      <c r="F1421" t="s">
        <v>48</v>
      </c>
      <c r="G1421" t="s">
        <v>55</v>
      </c>
      <c r="H1421" t="s">
        <v>58</v>
      </c>
      <c r="I1421" s="4">
        <v>44188</v>
      </c>
      <c r="J1421">
        <v>11</v>
      </c>
      <c r="K1421" t="s">
        <v>60</v>
      </c>
      <c r="L1421" s="4">
        <v>44148</v>
      </c>
      <c r="M1421" s="4">
        <v>44265</v>
      </c>
      <c r="N1421">
        <v>1</v>
      </c>
      <c r="O1421" t="s">
        <v>86</v>
      </c>
      <c r="P1421" t="s">
        <v>248</v>
      </c>
      <c r="Q1421">
        <v>1</v>
      </c>
      <c r="R1421" t="s">
        <v>513</v>
      </c>
      <c r="S1421" t="s">
        <v>1076</v>
      </c>
      <c r="T1421" t="s">
        <v>1603</v>
      </c>
      <c r="U1421" t="s">
        <v>67</v>
      </c>
      <c r="V1421" t="s">
        <v>1577</v>
      </c>
      <c r="W1421">
        <v>68.040000000000006</v>
      </c>
      <c r="X1421">
        <v>74.97</v>
      </c>
      <c r="Y1421">
        <v>1</v>
      </c>
      <c r="Z1421" t="s">
        <v>549</v>
      </c>
      <c r="AA1421" t="s">
        <v>2362</v>
      </c>
      <c r="AF1421" s="4"/>
      <c r="AG1421" s="4"/>
      <c r="AH1421" t="s">
        <v>86</v>
      </c>
      <c r="AI1421" t="s">
        <v>248</v>
      </c>
      <c r="AJ1421" t="s">
        <v>513</v>
      </c>
      <c r="AK1421" t="s">
        <v>1076</v>
      </c>
      <c r="AL1421" t="s">
        <v>1603</v>
      </c>
      <c r="AM1421" t="s">
        <v>67</v>
      </c>
      <c r="AN1421" t="s">
        <v>1577</v>
      </c>
      <c r="AO1421" t="s">
        <v>549</v>
      </c>
      <c r="AP1421" t="s">
        <v>2362</v>
      </c>
      <c r="AQ1421" t="str">
        <f t="shared" si="23"/>
        <v>10504434434311yesFemale4418811Facebook441484426568.0474.9776122.68324.9922</v>
      </c>
      <c r="AR1421">
        <f>COUNTIF(AQ$2:AQ1421,AQ1421)</f>
        <v>1</v>
      </c>
    </row>
    <row r="1422" spans="1:44" x14ac:dyDescent="0.25">
      <c r="A1422">
        <v>1051</v>
      </c>
      <c r="B1422">
        <v>54</v>
      </c>
      <c r="C1422" s="4">
        <v>44344</v>
      </c>
      <c r="D1422">
        <v>11</v>
      </c>
      <c r="E1422" t="s">
        <v>37</v>
      </c>
      <c r="F1422" t="s">
        <v>48</v>
      </c>
      <c r="G1422" t="s">
        <v>56</v>
      </c>
      <c r="H1422" t="s">
        <v>57</v>
      </c>
      <c r="I1422" s="4">
        <v>43891</v>
      </c>
      <c r="J1422">
        <v>5</v>
      </c>
      <c r="K1422" t="s">
        <v>60</v>
      </c>
      <c r="L1422" s="4">
        <v>43831</v>
      </c>
      <c r="M1422" s="4">
        <v>43921</v>
      </c>
      <c r="N1422">
        <v>1</v>
      </c>
      <c r="O1422" t="s">
        <v>70</v>
      </c>
      <c r="P1422" t="s">
        <v>232</v>
      </c>
      <c r="Q1422">
        <v>1</v>
      </c>
      <c r="R1422" t="s">
        <v>550</v>
      </c>
      <c r="S1422" t="s">
        <v>1111</v>
      </c>
      <c r="T1422" t="s">
        <v>1631</v>
      </c>
      <c r="U1422" t="s">
        <v>67</v>
      </c>
      <c r="V1422" t="s">
        <v>1517</v>
      </c>
      <c r="W1422">
        <v>86.97</v>
      </c>
      <c r="X1422">
        <v>59.97</v>
      </c>
      <c r="Y1422">
        <v>1</v>
      </c>
      <c r="Z1422" t="s">
        <v>673</v>
      </c>
      <c r="AA1422" t="s">
        <v>2348</v>
      </c>
      <c r="AF1422" s="4"/>
      <c r="AG1422" s="4"/>
      <c r="AH1422" t="s">
        <v>70</v>
      </c>
      <c r="AI1422" t="s">
        <v>232</v>
      </c>
      <c r="AJ1422" t="s">
        <v>550</v>
      </c>
      <c r="AK1422" t="s">
        <v>1111</v>
      </c>
      <c r="AL1422" t="s">
        <v>1631</v>
      </c>
      <c r="AM1422" t="s">
        <v>67</v>
      </c>
      <c r="AN1422" t="s">
        <v>1517</v>
      </c>
      <c r="AO1422" t="s">
        <v>673</v>
      </c>
      <c r="AP1422" t="s">
        <v>2348</v>
      </c>
      <c r="AQ1422" t="str">
        <f t="shared" si="23"/>
        <v>1051544434411noMale438915Facebook438314392186.9759.97517528.99319.9912</v>
      </c>
      <c r="AR1422">
        <f>COUNTIF(AQ$2:AQ1422,AQ1422)</f>
        <v>1</v>
      </c>
    </row>
    <row r="1423" spans="1:44" x14ac:dyDescent="0.25">
      <c r="A1423">
        <v>1052</v>
      </c>
      <c r="B1423">
        <v>387</v>
      </c>
      <c r="C1423" s="4">
        <v>44344</v>
      </c>
      <c r="D1423">
        <v>3</v>
      </c>
      <c r="E1423" t="s">
        <v>34</v>
      </c>
      <c r="F1423" t="s">
        <v>45</v>
      </c>
      <c r="G1423" t="s">
        <v>56</v>
      </c>
      <c r="H1423" t="s">
        <v>58</v>
      </c>
      <c r="I1423" s="4">
        <v>43610</v>
      </c>
      <c r="J1423">
        <v>2</v>
      </c>
      <c r="L1423" s="4"/>
      <c r="M1423" s="4"/>
      <c r="N1423">
        <v>1</v>
      </c>
      <c r="O1423" t="s">
        <v>159</v>
      </c>
      <c r="P1423" t="s">
        <v>321</v>
      </c>
      <c r="Q1423">
        <v>2</v>
      </c>
      <c r="R1423" t="s">
        <v>899</v>
      </c>
      <c r="S1423" t="s">
        <v>1436</v>
      </c>
      <c r="T1423" t="s">
        <v>1951</v>
      </c>
      <c r="U1423" t="s">
        <v>180</v>
      </c>
      <c r="V1423" t="s">
        <v>1585</v>
      </c>
      <c r="W1423">
        <v>104.99</v>
      </c>
      <c r="X1423">
        <v>59.97</v>
      </c>
      <c r="Y1423">
        <v>2</v>
      </c>
      <c r="Z1423" t="s">
        <v>2301</v>
      </c>
      <c r="AA1423" t="s">
        <v>2607</v>
      </c>
      <c r="AF1423" s="4"/>
      <c r="AG1423" s="4"/>
      <c r="AH1423" t="s">
        <v>70</v>
      </c>
      <c r="AI1423" t="s">
        <v>232</v>
      </c>
      <c r="AJ1423" t="s">
        <v>594</v>
      </c>
      <c r="AK1423" t="s">
        <v>1077</v>
      </c>
      <c r="AL1423" t="s">
        <v>519</v>
      </c>
      <c r="AM1423" t="s">
        <v>80</v>
      </c>
      <c r="AN1423" t="s">
        <v>1517</v>
      </c>
      <c r="AO1423" t="s">
        <v>432</v>
      </c>
      <c r="AP1423" t="s">
        <v>2331</v>
      </c>
      <c r="AQ1423" t="str">
        <f t="shared" si="23"/>
        <v>1052387443443noFemale436102104.9959.97513441219.9921</v>
      </c>
      <c r="AR1423">
        <f>COUNTIF(AQ$2:AQ1423,AQ1423)</f>
        <v>1</v>
      </c>
    </row>
    <row r="1424" spans="1:44" x14ac:dyDescent="0.25">
      <c r="A1424">
        <v>1052</v>
      </c>
      <c r="B1424">
        <v>387</v>
      </c>
      <c r="C1424" s="4">
        <v>44344</v>
      </c>
      <c r="D1424">
        <v>3</v>
      </c>
      <c r="E1424" t="s">
        <v>34</v>
      </c>
      <c r="F1424" t="s">
        <v>45</v>
      </c>
      <c r="G1424" t="s">
        <v>56</v>
      </c>
      <c r="H1424" t="s">
        <v>58</v>
      </c>
      <c r="I1424" s="4">
        <v>43610</v>
      </c>
      <c r="J1424">
        <v>2</v>
      </c>
      <c r="L1424" s="4"/>
      <c r="M1424" s="4"/>
      <c r="N1424">
        <v>1</v>
      </c>
      <c r="O1424" t="s">
        <v>159</v>
      </c>
      <c r="P1424" t="s">
        <v>321</v>
      </c>
      <c r="Q1424">
        <v>2</v>
      </c>
      <c r="R1424" t="s">
        <v>899</v>
      </c>
      <c r="S1424" t="s">
        <v>1436</v>
      </c>
      <c r="T1424" t="s">
        <v>1951</v>
      </c>
      <c r="U1424" t="s">
        <v>180</v>
      </c>
      <c r="V1424" t="s">
        <v>1585</v>
      </c>
      <c r="W1424">
        <v>104.99</v>
      </c>
      <c r="X1424">
        <v>59.97</v>
      </c>
      <c r="Y1424">
        <v>2</v>
      </c>
      <c r="Z1424" t="s">
        <v>2301</v>
      </c>
      <c r="AA1424" t="s">
        <v>2607</v>
      </c>
      <c r="AF1424" s="4"/>
      <c r="AG1424" s="4"/>
      <c r="AH1424" t="s">
        <v>70</v>
      </c>
      <c r="AI1424" t="s">
        <v>232</v>
      </c>
      <c r="AJ1424" t="s">
        <v>635</v>
      </c>
      <c r="AK1424" t="s">
        <v>1183</v>
      </c>
      <c r="AL1424" t="s">
        <v>1707</v>
      </c>
      <c r="AM1424" t="s">
        <v>69</v>
      </c>
      <c r="AN1424" t="s">
        <v>1517</v>
      </c>
      <c r="AO1424" t="s">
        <v>673</v>
      </c>
      <c r="AP1424" t="s">
        <v>2348</v>
      </c>
      <c r="AQ1424" t="str">
        <f t="shared" si="23"/>
        <v>1052387443443noFemale436102104.9959.9758722.99119.9912</v>
      </c>
      <c r="AR1424">
        <f>COUNTIF(AQ$2:AQ1424,AQ1424)</f>
        <v>1</v>
      </c>
    </row>
    <row r="1425" spans="1:44" x14ac:dyDescent="0.25">
      <c r="A1425">
        <v>1053</v>
      </c>
      <c r="B1425">
        <v>83</v>
      </c>
      <c r="C1425" s="4">
        <v>44345</v>
      </c>
      <c r="D1425">
        <v>1</v>
      </c>
      <c r="E1425" t="s">
        <v>39</v>
      </c>
      <c r="F1425" t="s">
        <v>50</v>
      </c>
      <c r="G1425" t="s">
        <v>56</v>
      </c>
      <c r="H1425" t="s">
        <v>58</v>
      </c>
      <c r="I1425" s="4">
        <v>43883</v>
      </c>
      <c r="J1425">
        <v>6</v>
      </c>
      <c r="K1425" t="s">
        <v>59</v>
      </c>
      <c r="L1425" s="4">
        <v>43862</v>
      </c>
      <c r="M1425" s="4">
        <v>43889</v>
      </c>
      <c r="N1425">
        <v>1</v>
      </c>
      <c r="O1425" t="s">
        <v>67</v>
      </c>
      <c r="P1425" t="s">
        <v>229</v>
      </c>
      <c r="Q1425">
        <v>1</v>
      </c>
      <c r="R1425" t="s">
        <v>710</v>
      </c>
      <c r="S1425" t="s">
        <v>1251</v>
      </c>
      <c r="T1425" t="s">
        <v>1517</v>
      </c>
      <c r="U1425" t="s">
        <v>80</v>
      </c>
      <c r="V1425" t="s">
        <v>1562</v>
      </c>
      <c r="W1425">
        <v>39.979999999999997</v>
      </c>
      <c r="X1425">
        <v>19.98</v>
      </c>
      <c r="Y1425">
        <v>1</v>
      </c>
      <c r="Z1425" t="s">
        <v>90</v>
      </c>
      <c r="AA1425" t="s">
        <v>2328</v>
      </c>
      <c r="AF1425" s="4"/>
      <c r="AG1425" s="4"/>
      <c r="AH1425" t="s">
        <v>67</v>
      </c>
      <c r="AI1425" t="s">
        <v>229</v>
      </c>
      <c r="AJ1425" t="s">
        <v>710</v>
      </c>
      <c r="AK1425" t="s">
        <v>1251</v>
      </c>
      <c r="AL1425" t="s">
        <v>1517</v>
      </c>
      <c r="AM1425" t="s">
        <v>80</v>
      </c>
      <c r="AN1425" t="s">
        <v>1562</v>
      </c>
      <c r="AO1425" t="s">
        <v>90</v>
      </c>
      <c r="AP1425" t="s">
        <v>2328</v>
      </c>
      <c r="AQ1425" t="str">
        <f t="shared" si="23"/>
        <v>105383443451noFemale438836Google Ads438624388939.9819.98310519.9929.996</v>
      </c>
      <c r="AR1425">
        <f>COUNTIF(AQ$2:AQ1425,AQ1425)</f>
        <v>1</v>
      </c>
    </row>
    <row r="1426" spans="1:44" x14ac:dyDescent="0.25">
      <c r="A1426">
        <v>1054</v>
      </c>
      <c r="B1426">
        <v>99</v>
      </c>
      <c r="C1426" s="4">
        <v>44345</v>
      </c>
      <c r="D1426">
        <v>3</v>
      </c>
      <c r="E1426" t="s">
        <v>34</v>
      </c>
      <c r="F1426" t="s">
        <v>45</v>
      </c>
      <c r="G1426" t="s">
        <v>56</v>
      </c>
      <c r="H1426" t="s">
        <v>58</v>
      </c>
      <c r="I1426" s="4">
        <v>43888</v>
      </c>
      <c r="J1426">
        <v>5</v>
      </c>
      <c r="K1426" t="s">
        <v>60</v>
      </c>
      <c r="L1426" s="4">
        <v>43831</v>
      </c>
      <c r="M1426" s="4">
        <v>43921</v>
      </c>
      <c r="N1426">
        <v>1</v>
      </c>
      <c r="O1426" t="s">
        <v>86</v>
      </c>
      <c r="P1426" t="s">
        <v>248</v>
      </c>
      <c r="Q1426">
        <v>1</v>
      </c>
      <c r="R1426" t="s">
        <v>872</v>
      </c>
      <c r="S1426" t="s">
        <v>1409</v>
      </c>
      <c r="T1426" t="s">
        <v>1924</v>
      </c>
      <c r="U1426" t="s">
        <v>67</v>
      </c>
      <c r="V1426" t="s">
        <v>1577</v>
      </c>
      <c r="W1426">
        <v>113.97</v>
      </c>
      <c r="X1426">
        <v>74.97</v>
      </c>
      <c r="Y1426">
        <v>1</v>
      </c>
      <c r="Z1426" t="s">
        <v>530</v>
      </c>
      <c r="AA1426" t="s">
        <v>2367</v>
      </c>
      <c r="AF1426" s="4"/>
      <c r="AG1426" s="4"/>
      <c r="AH1426" t="s">
        <v>86</v>
      </c>
      <c r="AI1426" t="s">
        <v>248</v>
      </c>
      <c r="AJ1426" t="s">
        <v>872</v>
      </c>
      <c r="AK1426" t="s">
        <v>1409</v>
      </c>
      <c r="AL1426" t="s">
        <v>1924</v>
      </c>
      <c r="AM1426" t="s">
        <v>67</v>
      </c>
      <c r="AN1426" t="s">
        <v>1577</v>
      </c>
      <c r="AO1426" t="s">
        <v>530</v>
      </c>
      <c r="AP1426" t="s">
        <v>2367</v>
      </c>
      <c r="AQ1426" t="str">
        <f t="shared" si="23"/>
        <v>105499443453noFemale438885Facebook4383143921113.9774.9771937.99324.9916</v>
      </c>
      <c r="AR1426">
        <f>COUNTIF(AQ$2:AQ1426,AQ1426)</f>
        <v>1</v>
      </c>
    </row>
    <row r="1427" spans="1:44" x14ac:dyDescent="0.25">
      <c r="A1427">
        <v>1055</v>
      </c>
      <c r="B1427">
        <v>115</v>
      </c>
      <c r="C1427" s="4">
        <v>44345</v>
      </c>
      <c r="D1427">
        <v>2</v>
      </c>
      <c r="E1427" t="s">
        <v>38</v>
      </c>
      <c r="F1427" t="s">
        <v>49</v>
      </c>
      <c r="G1427" t="s">
        <v>55</v>
      </c>
      <c r="H1427" t="s">
        <v>57</v>
      </c>
      <c r="I1427" s="4">
        <v>43732</v>
      </c>
      <c r="J1427">
        <v>2</v>
      </c>
      <c r="K1427" t="s">
        <v>60</v>
      </c>
      <c r="L1427" s="4">
        <v>43615</v>
      </c>
      <c r="M1427" s="4">
        <v>43830</v>
      </c>
      <c r="N1427">
        <v>1</v>
      </c>
      <c r="O1427" t="s">
        <v>159</v>
      </c>
      <c r="P1427" t="s">
        <v>321</v>
      </c>
      <c r="Q1427">
        <v>1</v>
      </c>
      <c r="R1427" t="s">
        <v>900</v>
      </c>
      <c r="S1427" t="s">
        <v>1437</v>
      </c>
      <c r="T1427" t="s">
        <v>1867</v>
      </c>
      <c r="U1427" t="s">
        <v>71</v>
      </c>
      <c r="V1427" t="s">
        <v>1585</v>
      </c>
      <c r="W1427">
        <v>27.98</v>
      </c>
      <c r="X1427">
        <v>39.979999999999997</v>
      </c>
      <c r="Y1427">
        <v>1</v>
      </c>
      <c r="Z1427" t="s">
        <v>2302</v>
      </c>
      <c r="AA1427" t="s">
        <v>2608</v>
      </c>
      <c r="AF1427" s="4"/>
      <c r="AG1427" s="4"/>
      <c r="AH1427" t="s">
        <v>70</v>
      </c>
      <c r="AI1427" t="s">
        <v>232</v>
      </c>
      <c r="AJ1427" t="s">
        <v>673</v>
      </c>
      <c r="AK1427" t="s">
        <v>1216</v>
      </c>
      <c r="AL1427" t="s">
        <v>1652</v>
      </c>
      <c r="AM1427" t="s">
        <v>69</v>
      </c>
      <c r="AN1427" t="s">
        <v>1517</v>
      </c>
      <c r="AO1427" t="s">
        <v>432</v>
      </c>
      <c r="AP1427" t="s">
        <v>2331</v>
      </c>
      <c r="AQ1427" t="str">
        <f t="shared" si="23"/>
        <v>1055115443452yesMale437322Facebook436154383027.9839.9851213.99119.9921</v>
      </c>
      <c r="AR1427">
        <f>COUNTIF(AQ$2:AQ1427,AQ1427)</f>
        <v>1</v>
      </c>
    </row>
    <row r="1428" spans="1:44" x14ac:dyDescent="0.25">
      <c r="A1428">
        <v>1056</v>
      </c>
      <c r="B1428">
        <v>420</v>
      </c>
      <c r="C1428" s="4">
        <v>44346</v>
      </c>
      <c r="D1428">
        <v>2</v>
      </c>
      <c r="E1428" t="s">
        <v>38</v>
      </c>
      <c r="F1428" t="s">
        <v>49</v>
      </c>
      <c r="G1428" t="s">
        <v>55</v>
      </c>
      <c r="H1428" t="s">
        <v>57</v>
      </c>
      <c r="I1428" s="4">
        <v>43632</v>
      </c>
      <c r="J1428">
        <v>3</v>
      </c>
      <c r="K1428" t="s">
        <v>59</v>
      </c>
      <c r="L1428" s="4">
        <v>43615</v>
      </c>
      <c r="M1428" s="4">
        <v>43830</v>
      </c>
      <c r="N1428">
        <v>2</v>
      </c>
      <c r="O1428" t="s">
        <v>112</v>
      </c>
      <c r="P1428" t="s">
        <v>274</v>
      </c>
      <c r="Q1428">
        <v>2</v>
      </c>
      <c r="R1428" t="s">
        <v>901</v>
      </c>
      <c r="S1428" t="s">
        <v>1438</v>
      </c>
      <c r="T1428" t="s">
        <v>1952</v>
      </c>
      <c r="U1428" t="s">
        <v>180</v>
      </c>
      <c r="V1428" t="s">
        <v>2031</v>
      </c>
      <c r="W1428">
        <v>149.97</v>
      </c>
      <c r="X1428">
        <v>54.97</v>
      </c>
      <c r="Y1428">
        <v>2</v>
      </c>
      <c r="Z1428" t="s">
        <v>2303</v>
      </c>
      <c r="AA1428" t="s">
        <v>2609</v>
      </c>
      <c r="AF1428" s="4"/>
      <c r="AG1428" s="4"/>
      <c r="AH1428" t="s">
        <v>67</v>
      </c>
      <c r="AI1428" t="s">
        <v>229</v>
      </c>
      <c r="AJ1428" t="s">
        <v>439</v>
      </c>
      <c r="AK1428" t="s">
        <v>1001</v>
      </c>
      <c r="AL1428" t="s">
        <v>1533</v>
      </c>
      <c r="AM1428" t="s">
        <v>80</v>
      </c>
      <c r="AN1428" t="s">
        <v>1548</v>
      </c>
      <c r="AO1428" t="s">
        <v>84</v>
      </c>
      <c r="AP1428" t="s">
        <v>2366</v>
      </c>
      <c r="AQ1428" t="str">
        <f t="shared" si="23"/>
        <v>1056420443462yesMale436323Google Ads4361543830149.9754.97310259.99214.999</v>
      </c>
      <c r="AR1428">
        <f>COUNTIF(AQ$2:AQ1428,AQ1428)</f>
        <v>1</v>
      </c>
    </row>
    <row r="1429" spans="1:44" x14ac:dyDescent="0.25">
      <c r="A1429">
        <v>1056</v>
      </c>
      <c r="B1429">
        <v>420</v>
      </c>
      <c r="C1429" s="4">
        <v>44346</v>
      </c>
      <c r="D1429">
        <v>2</v>
      </c>
      <c r="E1429" t="s">
        <v>38</v>
      </c>
      <c r="F1429" t="s">
        <v>49</v>
      </c>
      <c r="G1429" t="s">
        <v>55</v>
      </c>
      <c r="H1429" t="s">
        <v>57</v>
      </c>
      <c r="I1429" s="4">
        <v>43632</v>
      </c>
      <c r="J1429">
        <v>3</v>
      </c>
      <c r="K1429" t="s">
        <v>59</v>
      </c>
      <c r="L1429" s="4">
        <v>43615</v>
      </c>
      <c r="M1429" s="4">
        <v>43830</v>
      </c>
      <c r="N1429">
        <v>2</v>
      </c>
      <c r="O1429" t="s">
        <v>112</v>
      </c>
      <c r="P1429" t="s">
        <v>274</v>
      </c>
      <c r="Q1429">
        <v>2</v>
      </c>
      <c r="R1429" t="s">
        <v>901</v>
      </c>
      <c r="S1429" t="s">
        <v>1438</v>
      </c>
      <c r="T1429" t="s">
        <v>1952</v>
      </c>
      <c r="U1429" t="s">
        <v>180</v>
      </c>
      <c r="V1429" t="s">
        <v>2031</v>
      </c>
      <c r="W1429">
        <v>149.97</v>
      </c>
      <c r="X1429">
        <v>54.97</v>
      </c>
      <c r="Y1429">
        <v>2</v>
      </c>
      <c r="Z1429" t="s">
        <v>2303</v>
      </c>
      <c r="AA1429" t="s">
        <v>2609</v>
      </c>
      <c r="AF1429" s="4"/>
      <c r="AG1429" s="4"/>
      <c r="AH1429" t="s">
        <v>86</v>
      </c>
      <c r="AI1429" t="s">
        <v>248</v>
      </c>
      <c r="AJ1429" t="s">
        <v>443</v>
      </c>
      <c r="AK1429" t="s">
        <v>1005</v>
      </c>
      <c r="AL1429" t="s">
        <v>1513</v>
      </c>
      <c r="AM1429" t="s">
        <v>69</v>
      </c>
      <c r="AN1429" t="s">
        <v>1577</v>
      </c>
      <c r="AO1429" t="s">
        <v>549</v>
      </c>
      <c r="AP1429" t="s">
        <v>2362</v>
      </c>
      <c r="AQ1429" t="str">
        <f t="shared" si="23"/>
        <v>1056420443462yesMale436323Google Ads4361543830149.9754.9777829.99124.9922</v>
      </c>
      <c r="AR1429">
        <f>COUNTIF(AQ$2:AQ1429,AQ1429)</f>
        <v>1</v>
      </c>
    </row>
    <row r="1430" spans="1:44" x14ac:dyDescent="0.25">
      <c r="A1430">
        <v>1057</v>
      </c>
      <c r="B1430">
        <v>85</v>
      </c>
      <c r="C1430" s="4">
        <v>44347</v>
      </c>
      <c r="D1430">
        <v>2</v>
      </c>
      <c r="E1430" t="s">
        <v>38</v>
      </c>
      <c r="F1430" t="s">
        <v>49</v>
      </c>
      <c r="G1430" t="s">
        <v>56</v>
      </c>
      <c r="H1430" t="s">
        <v>58</v>
      </c>
      <c r="I1430" s="4">
        <v>43906</v>
      </c>
      <c r="J1430">
        <v>5</v>
      </c>
      <c r="K1430" t="s">
        <v>60</v>
      </c>
      <c r="L1430" s="4">
        <v>43831</v>
      </c>
      <c r="M1430" s="4">
        <v>43921</v>
      </c>
      <c r="N1430">
        <v>1</v>
      </c>
      <c r="O1430" t="s">
        <v>67</v>
      </c>
      <c r="P1430" t="s">
        <v>229</v>
      </c>
      <c r="Q1430">
        <v>1</v>
      </c>
      <c r="R1430" t="s">
        <v>623</v>
      </c>
      <c r="S1430" t="s">
        <v>1173</v>
      </c>
      <c r="T1430" t="s">
        <v>1577</v>
      </c>
      <c r="U1430" t="s">
        <v>80</v>
      </c>
      <c r="V1430" t="s">
        <v>1548</v>
      </c>
      <c r="W1430">
        <v>49.98</v>
      </c>
      <c r="X1430">
        <v>29.98</v>
      </c>
      <c r="Y1430">
        <v>1</v>
      </c>
      <c r="Z1430" t="s">
        <v>79</v>
      </c>
      <c r="AA1430" t="s">
        <v>2349</v>
      </c>
      <c r="AF1430" s="4"/>
      <c r="AG1430" s="4"/>
      <c r="AH1430" t="s">
        <v>67</v>
      </c>
      <c r="AI1430" t="s">
        <v>229</v>
      </c>
      <c r="AJ1430" t="s">
        <v>623</v>
      </c>
      <c r="AK1430" t="s">
        <v>1173</v>
      </c>
      <c r="AL1430" t="s">
        <v>1577</v>
      </c>
      <c r="AM1430" t="s">
        <v>80</v>
      </c>
      <c r="AN1430" t="s">
        <v>1548</v>
      </c>
      <c r="AO1430" t="s">
        <v>79</v>
      </c>
      <c r="AP1430" t="s">
        <v>2349</v>
      </c>
      <c r="AQ1430" t="str">
        <f t="shared" si="23"/>
        <v>105785443472noFemale439065Facebook438314392149.9829.9839724.99214.994</v>
      </c>
      <c r="AR1430">
        <f>COUNTIF(AQ$2:AQ1430,AQ1430)</f>
        <v>1</v>
      </c>
    </row>
    <row r="1431" spans="1:44" x14ac:dyDescent="0.25">
      <c r="A1431">
        <v>1058</v>
      </c>
      <c r="B1431">
        <v>264</v>
      </c>
      <c r="C1431" s="4">
        <v>44347</v>
      </c>
      <c r="D1431">
        <v>3</v>
      </c>
      <c r="E1431" t="s">
        <v>34</v>
      </c>
      <c r="F1431" t="s">
        <v>45</v>
      </c>
      <c r="G1431" t="s">
        <v>55</v>
      </c>
      <c r="H1431" t="s">
        <v>58</v>
      </c>
      <c r="I1431" s="4">
        <v>43667</v>
      </c>
      <c r="J1431">
        <v>2</v>
      </c>
      <c r="K1431" t="s">
        <v>60</v>
      </c>
      <c r="L1431" s="4">
        <v>43615</v>
      </c>
      <c r="M1431" s="4">
        <v>43830</v>
      </c>
      <c r="N1431">
        <v>1</v>
      </c>
      <c r="O1431" t="s">
        <v>90</v>
      </c>
      <c r="P1431" t="s">
        <v>252</v>
      </c>
      <c r="Q1431">
        <v>1</v>
      </c>
      <c r="R1431" t="s">
        <v>652</v>
      </c>
      <c r="S1431" t="s">
        <v>1196</v>
      </c>
      <c r="T1431" t="s">
        <v>1720</v>
      </c>
      <c r="U1431" t="s">
        <v>69</v>
      </c>
      <c r="V1431" t="s">
        <v>1562</v>
      </c>
      <c r="W1431">
        <v>19.489999999999998</v>
      </c>
      <c r="X1431">
        <v>9.99</v>
      </c>
      <c r="Y1431">
        <v>1</v>
      </c>
      <c r="Z1431" t="s">
        <v>410</v>
      </c>
      <c r="AA1431" t="s">
        <v>2359</v>
      </c>
      <c r="AF1431" s="4"/>
      <c r="AG1431" s="4"/>
      <c r="AH1431" t="s">
        <v>90</v>
      </c>
      <c r="AI1431" t="s">
        <v>252</v>
      </c>
      <c r="AJ1431" t="s">
        <v>652</v>
      </c>
      <c r="AK1431" t="s">
        <v>1196</v>
      </c>
      <c r="AL1431" t="s">
        <v>1720</v>
      </c>
      <c r="AM1431" t="s">
        <v>69</v>
      </c>
      <c r="AN1431" t="s">
        <v>1562</v>
      </c>
      <c r="AO1431" t="s">
        <v>410</v>
      </c>
      <c r="AP1431" t="s">
        <v>2359</v>
      </c>
      <c r="AQ1431" t="str">
        <f t="shared" si="23"/>
        <v>1058264443473yesFemale436672Facebook436154383019.499.9961119.4919.9920</v>
      </c>
      <c r="AR1431">
        <f>COUNTIF(AQ$2:AQ1431,AQ1431)</f>
        <v>1</v>
      </c>
    </row>
    <row r="1432" spans="1:44" x14ac:dyDescent="0.25">
      <c r="A1432">
        <v>1059</v>
      </c>
      <c r="B1432">
        <v>131</v>
      </c>
      <c r="C1432" s="4">
        <v>44348</v>
      </c>
      <c r="D1432">
        <v>2</v>
      </c>
      <c r="E1432" t="s">
        <v>38</v>
      </c>
      <c r="F1432" t="s">
        <v>49</v>
      </c>
      <c r="G1432" t="s">
        <v>56</v>
      </c>
      <c r="H1432" t="s">
        <v>57</v>
      </c>
      <c r="I1432" s="4">
        <v>43813</v>
      </c>
      <c r="J1432">
        <v>1</v>
      </c>
      <c r="K1432" t="s">
        <v>61</v>
      </c>
      <c r="L1432" s="4">
        <v>43615</v>
      </c>
      <c r="M1432" s="4">
        <v>43830</v>
      </c>
      <c r="N1432">
        <v>1</v>
      </c>
      <c r="O1432" t="s">
        <v>90</v>
      </c>
      <c r="P1432" t="s">
        <v>252</v>
      </c>
      <c r="Q1432">
        <v>1</v>
      </c>
      <c r="R1432" t="s">
        <v>652</v>
      </c>
      <c r="S1432" t="s">
        <v>1196</v>
      </c>
      <c r="T1432" t="s">
        <v>1720</v>
      </c>
      <c r="U1432" t="s">
        <v>69</v>
      </c>
      <c r="V1432" t="s">
        <v>1562</v>
      </c>
      <c r="W1432">
        <v>19.489999999999998</v>
      </c>
      <c r="X1432">
        <v>9.99</v>
      </c>
      <c r="Y1432">
        <v>1</v>
      </c>
      <c r="Z1432" t="s">
        <v>410</v>
      </c>
      <c r="AA1432" t="s">
        <v>2359</v>
      </c>
      <c r="AF1432" s="4"/>
      <c r="AG1432" s="4"/>
      <c r="AH1432" t="s">
        <v>90</v>
      </c>
      <c r="AI1432" t="s">
        <v>252</v>
      </c>
      <c r="AJ1432" t="s">
        <v>652</v>
      </c>
      <c r="AK1432" t="s">
        <v>1196</v>
      </c>
      <c r="AL1432" t="s">
        <v>1720</v>
      </c>
      <c r="AM1432" t="s">
        <v>69</v>
      </c>
      <c r="AN1432" t="s">
        <v>1562</v>
      </c>
      <c r="AO1432" t="s">
        <v>410</v>
      </c>
      <c r="AP1432" t="s">
        <v>2359</v>
      </c>
      <c r="AQ1432" t="str">
        <f t="shared" si="23"/>
        <v>1059131443482noMale438131YouTube436154383019.499.9961119.4919.9920</v>
      </c>
      <c r="AR1432">
        <f>COUNTIF(AQ$2:AQ1432,AQ1432)</f>
        <v>1</v>
      </c>
    </row>
    <row r="1433" spans="1:44" x14ac:dyDescent="0.25">
      <c r="A1433">
        <v>1060</v>
      </c>
      <c r="B1433">
        <v>159</v>
      </c>
      <c r="C1433" s="4">
        <v>44348</v>
      </c>
      <c r="D1433">
        <v>8</v>
      </c>
      <c r="E1433" t="s">
        <v>43</v>
      </c>
      <c r="F1433" t="s">
        <v>54</v>
      </c>
      <c r="G1433" t="s">
        <v>55</v>
      </c>
      <c r="H1433" t="s">
        <v>57</v>
      </c>
      <c r="I1433" s="4">
        <v>43621</v>
      </c>
      <c r="J1433">
        <v>2</v>
      </c>
      <c r="K1433" t="s">
        <v>60</v>
      </c>
      <c r="L1433" s="4">
        <v>43615</v>
      </c>
      <c r="M1433" s="4">
        <v>43830</v>
      </c>
      <c r="N1433">
        <v>1</v>
      </c>
      <c r="O1433" t="s">
        <v>79</v>
      </c>
      <c r="P1433" t="s">
        <v>241</v>
      </c>
      <c r="Q1433">
        <v>1</v>
      </c>
      <c r="R1433" t="s">
        <v>504</v>
      </c>
      <c r="S1433" t="s">
        <v>1067</v>
      </c>
      <c r="T1433" t="s">
        <v>1527</v>
      </c>
      <c r="U1433" t="s">
        <v>67</v>
      </c>
      <c r="V1433" t="s">
        <v>1548</v>
      </c>
      <c r="W1433">
        <v>110.97</v>
      </c>
      <c r="X1433">
        <v>44.97</v>
      </c>
      <c r="Y1433">
        <v>1</v>
      </c>
      <c r="Z1433" t="s">
        <v>455</v>
      </c>
      <c r="AA1433" t="s">
        <v>2340</v>
      </c>
      <c r="AF1433" s="4"/>
      <c r="AG1433" s="4"/>
      <c r="AH1433" t="s">
        <v>79</v>
      </c>
      <c r="AI1433" t="s">
        <v>241</v>
      </c>
      <c r="AJ1433" t="s">
        <v>504</v>
      </c>
      <c r="AK1433" t="s">
        <v>1067</v>
      </c>
      <c r="AL1433" t="s">
        <v>1527</v>
      </c>
      <c r="AM1433" t="s">
        <v>67</v>
      </c>
      <c r="AN1433" t="s">
        <v>1548</v>
      </c>
      <c r="AO1433" t="s">
        <v>455</v>
      </c>
      <c r="AP1433" t="s">
        <v>2340</v>
      </c>
      <c r="AQ1433" t="str">
        <f t="shared" si="23"/>
        <v>1060159443488yesMale436212Facebook4361543830110.9744.97410936.99314.9915</v>
      </c>
      <c r="AR1433">
        <f>COUNTIF(AQ$2:AQ1433,AQ1433)</f>
        <v>1</v>
      </c>
    </row>
    <row r="1434" spans="1:44" x14ac:dyDescent="0.25">
      <c r="A1434">
        <v>1061</v>
      </c>
      <c r="B1434">
        <v>37</v>
      </c>
      <c r="C1434" s="4">
        <v>44349</v>
      </c>
      <c r="D1434">
        <v>5</v>
      </c>
      <c r="E1434" t="s">
        <v>36</v>
      </c>
      <c r="F1434" t="s">
        <v>47</v>
      </c>
      <c r="G1434" t="s">
        <v>56</v>
      </c>
      <c r="H1434" t="s">
        <v>58</v>
      </c>
      <c r="I1434" s="4">
        <v>43863</v>
      </c>
      <c r="J1434">
        <v>6</v>
      </c>
      <c r="K1434" t="s">
        <v>59</v>
      </c>
      <c r="L1434" s="4">
        <v>43862</v>
      </c>
      <c r="M1434" s="4">
        <v>43889</v>
      </c>
      <c r="N1434">
        <v>2</v>
      </c>
      <c r="O1434" t="s">
        <v>167</v>
      </c>
      <c r="P1434" t="s">
        <v>329</v>
      </c>
      <c r="Q1434">
        <v>2</v>
      </c>
      <c r="R1434" t="s">
        <v>902</v>
      </c>
      <c r="S1434" t="s">
        <v>1439</v>
      </c>
      <c r="T1434" t="s">
        <v>1953</v>
      </c>
      <c r="U1434" t="s">
        <v>71</v>
      </c>
      <c r="V1434" t="s">
        <v>1869</v>
      </c>
      <c r="W1434">
        <v>23.94</v>
      </c>
      <c r="X1434">
        <v>29.98</v>
      </c>
      <c r="Y1434">
        <v>2</v>
      </c>
      <c r="Z1434" t="s">
        <v>2304</v>
      </c>
      <c r="AA1434" t="s">
        <v>2610</v>
      </c>
      <c r="AF1434" s="4"/>
      <c r="AG1434" s="4"/>
      <c r="AH1434" t="s">
        <v>80</v>
      </c>
      <c r="AI1434" t="s">
        <v>242</v>
      </c>
      <c r="AJ1434" t="s">
        <v>469</v>
      </c>
      <c r="AK1434" t="s">
        <v>1032</v>
      </c>
      <c r="AL1434" t="s">
        <v>1562</v>
      </c>
      <c r="AM1434" t="s">
        <v>69</v>
      </c>
      <c r="AN1434" t="s">
        <v>1548</v>
      </c>
      <c r="AO1434" t="s">
        <v>70</v>
      </c>
      <c r="AP1434" t="s">
        <v>2341</v>
      </c>
      <c r="AQ1434" t="str">
        <f t="shared" si="23"/>
        <v>106137443495noFemale438636Google Ads438624388923.9429.982239.99114.995</v>
      </c>
      <c r="AR1434">
        <f>COUNTIF(AQ$2:AQ1434,AQ1434)</f>
        <v>1</v>
      </c>
    </row>
    <row r="1435" spans="1:44" x14ac:dyDescent="0.25">
      <c r="A1435">
        <v>1061</v>
      </c>
      <c r="B1435">
        <v>37</v>
      </c>
      <c r="C1435" s="4">
        <v>44349</v>
      </c>
      <c r="D1435">
        <v>5</v>
      </c>
      <c r="E1435" t="s">
        <v>36</v>
      </c>
      <c r="F1435" t="s">
        <v>47</v>
      </c>
      <c r="G1435" t="s">
        <v>56</v>
      </c>
      <c r="H1435" t="s">
        <v>58</v>
      </c>
      <c r="I1435" s="4">
        <v>43863</v>
      </c>
      <c r="J1435">
        <v>6</v>
      </c>
      <c r="K1435" t="s">
        <v>59</v>
      </c>
      <c r="L1435" s="4">
        <v>43862</v>
      </c>
      <c r="M1435" s="4">
        <v>43889</v>
      </c>
      <c r="N1435">
        <v>2</v>
      </c>
      <c r="O1435" t="s">
        <v>167</v>
      </c>
      <c r="P1435" t="s">
        <v>329</v>
      </c>
      <c r="Q1435">
        <v>2</v>
      </c>
      <c r="R1435" t="s">
        <v>902</v>
      </c>
      <c r="S1435" t="s">
        <v>1439</v>
      </c>
      <c r="T1435" t="s">
        <v>1953</v>
      </c>
      <c r="U1435" t="s">
        <v>71</v>
      </c>
      <c r="V1435" t="s">
        <v>1869</v>
      </c>
      <c r="W1435">
        <v>23.94</v>
      </c>
      <c r="X1435">
        <v>29.98</v>
      </c>
      <c r="Y1435">
        <v>2</v>
      </c>
      <c r="Z1435" t="s">
        <v>2304</v>
      </c>
      <c r="AA1435" t="s">
        <v>2610</v>
      </c>
      <c r="AF1435" s="4"/>
      <c r="AG1435" s="4"/>
      <c r="AH1435" t="s">
        <v>79</v>
      </c>
      <c r="AI1435" t="s">
        <v>241</v>
      </c>
      <c r="AJ1435" t="s">
        <v>634</v>
      </c>
      <c r="AK1435" t="s">
        <v>1182</v>
      </c>
      <c r="AL1435" t="s">
        <v>1614</v>
      </c>
      <c r="AM1435" t="s">
        <v>69</v>
      </c>
      <c r="AN1435" t="s">
        <v>1548</v>
      </c>
      <c r="AO1435" t="s">
        <v>455</v>
      </c>
      <c r="AP1435" t="s">
        <v>2340</v>
      </c>
      <c r="AQ1435" t="str">
        <f t="shared" si="23"/>
        <v>106137443495noFemale438636Google Ads438624388923.9429.98416413.95114.9915</v>
      </c>
      <c r="AR1435">
        <f>COUNTIF(AQ$2:AQ1435,AQ1435)</f>
        <v>1</v>
      </c>
    </row>
    <row r="1436" spans="1:44" x14ac:dyDescent="0.25">
      <c r="A1436">
        <v>1062</v>
      </c>
      <c r="B1436">
        <v>272</v>
      </c>
      <c r="C1436" s="4">
        <v>44349</v>
      </c>
      <c r="D1436">
        <v>4</v>
      </c>
      <c r="E1436" t="s">
        <v>40</v>
      </c>
      <c r="F1436" t="s">
        <v>51</v>
      </c>
      <c r="G1436" t="s">
        <v>55</v>
      </c>
      <c r="H1436" t="s">
        <v>58</v>
      </c>
      <c r="I1436" s="4">
        <v>44149</v>
      </c>
      <c r="J1436">
        <v>11</v>
      </c>
      <c r="K1436" t="s">
        <v>60</v>
      </c>
      <c r="L1436" s="4">
        <v>44148</v>
      </c>
      <c r="M1436" s="4">
        <v>44265</v>
      </c>
      <c r="N1436">
        <v>1</v>
      </c>
      <c r="O1436" t="s">
        <v>78</v>
      </c>
      <c r="P1436" t="s">
        <v>240</v>
      </c>
      <c r="Q1436">
        <v>1</v>
      </c>
      <c r="R1436" t="s">
        <v>604</v>
      </c>
      <c r="S1436" t="s">
        <v>1136</v>
      </c>
      <c r="T1436" t="s">
        <v>1682</v>
      </c>
      <c r="U1436" t="s">
        <v>69</v>
      </c>
      <c r="V1436" t="s">
        <v>1548</v>
      </c>
      <c r="W1436">
        <v>4.75</v>
      </c>
      <c r="X1436">
        <v>14.99</v>
      </c>
      <c r="Y1436">
        <v>1</v>
      </c>
      <c r="Z1436" t="s">
        <v>469</v>
      </c>
      <c r="AA1436" t="s">
        <v>2339</v>
      </c>
      <c r="AF1436" s="4"/>
      <c r="AG1436" s="4"/>
      <c r="AH1436" t="s">
        <v>78</v>
      </c>
      <c r="AI1436" t="s">
        <v>240</v>
      </c>
      <c r="AJ1436" t="s">
        <v>604</v>
      </c>
      <c r="AK1436" t="s">
        <v>1136</v>
      </c>
      <c r="AL1436" t="s">
        <v>1682</v>
      </c>
      <c r="AM1436" t="s">
        <v>69</v>
      </c>
      <c r="AN1436" t="s">
        <v>1548</v>
      </c>
      <c r="AO1436" t="s">
        <v>469</v>
      </c>
      <c r="AP1436" t="s">
        <v>2339</v>
      </c>
      <c r="AQ1436" t="str">
        <f t="shared" si="23"/>
        <v>1062272443494yesFemale4414911Facebook44148442654.7514.9981734.75114.9923</v>
      </c>
      <c r="AR1436">
        <f>COUNTIF(AQ$2:AQ1436,AQ1436)</f>
        <v>1</v>
      </c>
    </row>
    <row r="1437" spans="1:44" x14ac:dyDescent="0.25">
      <c r="A1437">
        <v>1063</v>
      </c>
      <c r="B1437">
        <v>8</v>
      </c>
      <c r="C1437" s="4">
        <v>44351</v>
      </c>
      <c r="D1437">
        <v>2</v>
      </c>
      <c r="E1437" t="s">
        <v>38</v>
      </c>
      <c r="F1437" t="s">
        <v>49</v>
      </c>
      <c r="G1437" t="s">
        <v>55</v>
      </c>
      <c r="H1437" t="s">
        <v>57</v>
      </c>
      <c r="I1437" s="4">
        <v>43667</v>
      </c>
      <c r="J1437">
        <v>2</v>
      </c>
      <c r="K1437" t="s">
        <v>60</v>
      </c>
      <c r="L1437" s="4">
        <v>43615</v>
      </c>
      <c r="M1437" s="4">
        <v>43830</v>
      </c>
      <c r="N1437">
        <v>2</v>
      </c>
      <c r="O1437" t="s">
        <v>115</v>
      </c>
      <c r="P1437" t="s">
        <v>277</v>
      </c>
      <c r="Q1437">
        <v>2</v>
      </c>
      <c r="R1437" t="s">
        <v>903</v>
      </c>
      <c r="S1437" t="s">
        <v>1440</v>
      </c>
      <c r="T1437" t="s">
        <v>1954</v>
      </c>
      <c r="U1437" t="s">
        <v>88</v>
      </c>
      <c r="V1437" t="s">
        <v>2047</v>
      </c>
      <c r="W1437">
        <v>97.88</v>
      </c>
      <c r="X1437">
        <v>89.96</v>
      </c>
      <c r="Y1437">
        <v>2</v>
      </c>
      <c r="Z1437" t="s">
        <v>2226</v>
      </c>
      <c r="AA1437" t="s">
        <v>2518</v>
      </c>
      <c r="AF1437" s="4"/>
      <c r="AG1437" s="4"/>
      <c r="AH1437" t="s">
        <v>86</v>
      </c>
      <c r="AI1437" t="s">
        <v>248</v>
      </c>
      <c r="AJ1437" t="s">
        <v>432</v>
      </c>
      <c r="AK1437" t="s">
        <v>995</v>
      </c>
      <c r="AL1437" t="s">
        <v>1527</v>
      </c>
      <c r="AM1437" t="s">
        <v>80</v>
      </c>
      <c r="AN1437" t="s">
        <v>1577</v>
      </c>
      <c r="AO1437" t="s">
        <v>549</v>
      </c>
      <c r="AP1437" t="s">
        <v>2362</v>
      </c>
      <c r="AQ1437" t="str">
        <f t="shared" si="23"/>
        <v>10638443512yesMale436672Facebook436154383097.8889.9672136.99224.9922</v>
      </c>
      <c r="AR1437">
        <f>COUNTIF(AQ$2:AQ1437,AQ1437)</f>
        <v>1</v>
      </c>
    </row>
    <row r="1438" spans="1:44" x14ac:dyDescent="0.25">
      <c r="A1438">
        <v>1063</v>
      </c>
      <c r="B1438">
        <v>8</v>
      </c>
      <c r="C1438" s="4">
        <v>44351</v>
      </c>
      <c r="D1438">
        <v>2</v>
      </c>
      <c r="E1438" t="s">
        <v>38</v>
      </c>
      <c r="F1438" t="s">
        <v>49</v>
      </c>
      <c r="G1438" t="s">
        <v>55</v>
      </c>
      <c r="H1438" t="s">
        <v>57</v>
      </c>
      <c r="I1438" s="4">
        <v>43667</v>
      </c>
      <c r="J1438">
        <v>2</v>
      </c>
      <c r="K1438" t="s">
        <v>60</v>
      </c>
      <c r="L1438" s="4">
        <v>43615</v>
      </c>
      <c r="M1438" s="4">
        <v>43830</v>
      </c>
      <c r="N1438">
        <v>2</v>
      </c>
      <c r="O1438" t="s">
        <v>115</v>
      </c>
      <c r="P1438" t="s">
        <v>277</v>
      </c>
      <c r="Q1438">
        <v>2</v>
      </c>
      <c r="R1438" t="s">
        <v>903</v>
      </c>
      <c r="S1438" t="s">
        <v>1440</v>
      </c>
      <c r="T1438" t="s">
        <v>1954</v>
      </c>
      <c r="U1438" t="s">
        <v>88</v>
      </c>
      <c r="V1438" t="s">
        <v>2047</v>
      </c>
      <c r="W1438">
        <v>97.88</v>
      </c>
      <c r="X1438">
        <v>89.96</v>
      </c>
      <c r="Y1438">
        <v>2</v>
      </c>
      <c r="Z1438" t="s">
        <v>2226</v>
      </c>
      <c r="AA1438" t="s">
        <v>2518</v>
      </c>
      <c r="AF1438" s="4"/>
      <c r="AG1438" s="4"/>
      <c r="AH1438" t="s">
        <v>70</v>
      </c>
      <c r="AI1438" t="s">
        <v>232</v>
      </c>
      <c r="AJ1438" t="s">
        <v>638</v>
      </c>
      <c r="AK1438" t="s">
        <v>1185</v>
      </c>
      <c r="AL1438" t="s">
        <v>1709</v>
      </c>
      <c r="AM1438" t="s">
        <v>80</v>
      </c>
      <c r="AN1438" t="s">
        <v>1517</v>
      </c>
      <c r="AO1438" t="s">
        <v>640</v>
      </c>
      <c r="AP1438" t="s">
        <v>2393</v>
      </c>
      <c r="AQ1438" t="str">
        <f t="shared" si="23"/>
        <v>10638443512yesMale436672Facebook436154383097.8889.96515511.95219.9917</v>
      </c>
      <c r="AR1438">
        <f>COUNTIF(AQ$2:AQ1438,AQ1438)</f>
        <v>1</v>
      </c>
    </row>
    <row r="1439" spans="1:44" x14ac:dyDescent="0.25">
      <c r="A1439">
        <v>1064</v>
      </c>
      <c r="B1439">
        <v>344</v>
      </c>
      <c r="C1439" s="4">
        <v>44351</v>
      </c>
      <c r="D1439">
        <v>4</v>
      </c>
      <c r="E1439" t="s">
        <v>40</v>
      </c>
      <c r="F1439" t="s">
        <v>51</v>
      </c>
      <c r="G1439" t="s">
        <v>56</v>
      </c>
      <c r="H1439" t="s">
        <v>58</v>
      </c>
      <c r="I1439" s="4">
        <v>43722</v>
      </c>
      <c r="J1439">
        <v>2</v>
      </c>
      <c r="K1439" t="s">
        <v>60</v>
      </c>
      <c r="L1439" s="4">
        <v>43615</v>
      </c>
      <c r="M1439" s="4">
        <v>43830</v>
      </c>
      <c r="N1439">
        <v>1</v>
      </c>
      <c r="O1439" t="s">
        <v>70</v>
      </c>
      <c r="P1439" t="s">
        <v>232</v>
      </c>
      <c r="Q1439">
        <v>1</v>
      </c>
      <c r="R1439" t="s">
        <v>638</v>
      </c>
      <c r="S1439" t="s">
        <v>1185</v>
      </c>
      <c r="T1439" t="s">
        <v>1709</v>
      </c>
      <c r="U1439" t="s">
        <v>69</v>
      </c>
      <c r="V1439" t="s">
        <v>1517</v>
      </c>
      <c r="W1439">
        <v>11.95</v>
      </c>
      <c r="X1439">
        <v>19.989999999999998</v>
      </c>
      <c r="Y1439">
        <v>1</v>
      </c>
      <c r="Z1439" t="s">
        <v>640</v>
      </c>
      <c r="AA1439" t="s">
        <v>2393</v>
      </c>
      <c r="AF1439" s="4"/>
      <c r="AG1439" s="4"/>
      <c r="AH1439" t="s">
        <v>70</v>
      </c>
      <c r="AI1439" t="s">
        <v>232</v>
      </c>
      <c r="AJ1439" t="s">
        <v>638</v>
      </c>
      <c r="AK1439" t="s">
        <v>1185</v>
      </c>
      <c r="AL1439" t="s">
        <v>1709</v>
      </c>
      <c r="AM1439" t="s">
        <v>69</v>
      </c>
      <c r="AN1439" t="s">
        <v>1517</v>
      </c>
      <c r="AO1439" t="s">
        <v>640</v>
      </c>
      <c r="AP1439" t="s">
        <v>2393</v>
      </c>
      <c r="AQ1439" t="str">
        <f t="shared" si="23"/>
        <v>1064344443514noFemale437222Facebook436154383011.9519.99515511.95119.9917</v>
      </c>
      <c r="AR1439">
        <f>COUNTIF(AQ$2:AQ1439,AQ1439)</f>
        <v>1</v>
      </c>
    </row>
    <row r="1440" spans="1:44" x14ac:dyDescent="0.25">
      <c r="A1440">
        <v>1065</v>
      </c>
      <c r="B1440">
        <v>29</v>
      </c>
      <c r="C1440" s="4">
        <v>44352</v>
      </c>
      <c r="D1440">
        <v>1</v>
      </c>
      <c r="E1440" t="s">
        <v>39</v>
      </c>
      <c r="F1440" t="s">
        <v>50</v>
      </c>
      <c r="G1440" t="s">
        <v>55</v>
      </c>
      <c r="H1440" t="s">
        <v>58</v>
      </c>
      <c r="I1440" s="4">
        <v>43870</v>
      </c>
      <c r="J1440">
        <v>6</v>
      </c>
      <c r="K1440" t="s">
        <v>59</v>
      </c>
      <c r="L1440" s="4">
        <v>43862</v>
      </c>
      <c r="M1440" s="4">
        <v>43889</v>
      </c>
      <c r="N1440">
        <v>1</v>
      </c>
      <c r="O1440" t="s">
        <v>78</v>
      </c>
      <c r="P1440" t="s">
        <v>240</v>
      </c>
      <c r="Q1440">
        <v>1</v>
      </c>
      <c r="R1440" t="s">
        <v>904</v>
      </c>
      <c r="S1440" t="s">
        <v>1191</v>
      </c>
      <c r="T1440" t="s">
        <v>1490</v>
      </c>
      <c r="U1440" t="s">
        <v>67</v>
      </c>
      <c r="V1440" t="s">
        <v>1562</v>
      </c>
      <c r="W1440">
        <v>26.97</v>
      </c>
      <c r="X1440">
        <v>29.97</v>
      </c>
      <c r="Y1440">
        <v>1</v>
      </c>
      <c r="Z1440" t="s">
        <v>469</v>
      </c>
      <c r="AA1440" t="s">
        <v>2339</v>
      </c>
      <c r="AF1440" s="4"/>
      <c r="AG1440" s="4"/>
      <c r="AH1440" t="s">
        <v>78</v>
      </c>
      <c r="AI1440" t="s">
        <v>240</v>
      </c>
      <c r="AJ1440" t="s">
        <v>904</v>
      </c>
      <c r="AK1440" t="s">
        <v>1191</v>
      </c>
      <c r="AL1440" t="s">
        <v>1490</v>
      </c>
      <c r="AM1440" t="s">
        <v>67</v>
      </c>
      <c r="AN1440" t="s">
        <v>1562</v>
      </c>
      <c r="AO1440" t="s">
        <v>469</v>
      </c>
      <c r="AP1440" t="s">
        <v>2339</v>
      </c>
      <c r="AQ1440" t="str">
        <f t="shared" si="23"/>
        <v>106529443521yesFemale438706Google Ads438624388926.9729.978868.9939.9923</v>
      </c>
      <c r="AR1440">
        <f>COUNTIF(AQ$2:AQ1440,AQ1440)</f>
        <v>1</v>
      </c>
    </row>
    <row r="1441" spans="1:44" x14ac:dyDescent="0.25">
      <c r="A1441">
        <v>1066</v>
      </c>
      <c r="B1441">
        <v>327</v>
      </c>
      <c r="C1441" s="4">
        <v>44352</v>
      </c>
      <c r="D1441">
        <v>5</v>
      </c>
      <c r="E1441" t="s">
        <v>36</v>
      </c>
      <c r="F1441" t="s">
        <v>47</v>
      </c>
      <c r="G1441" t="s">
        <v>56</v>
      </c>
      <c r="H1441" t="s">
        <v>57</v>
      </c>
      <c r="I1441" s="4">
        <v>44095</v>
      </c>
      <c r="J1441">
        <v>10</v>
      </c>
      <c r="K1441" t="s">
        <v>61</v>
      </c>
      <c r="L1441" s="4">
        <v>44055</v>
      </c>
      <c r="M1441" s="4">
        <v>44196</v>
      </c>
      <c r="N1441">
        <v>1</v>
      </c>
      <c r="O1441" t="s">
        <v>84</v>
      </c>
      <c r="P1441" t="s">
        <v>246</v>
      </c>
      <c r="Q1441">
        <v>1</v>
      </c>
      <c r="R1441" t="s">
        <v>413</v>
      </c>
      <c r="S1441" t="s">
        <v>975</v>
      </c>
      <c r="T1441" t="s">
        <v>1508</v>
      </c>
      <c r="U1441" t="s">
        <v>80</v>
      </c>
      <c r="V1441" t="s">
        <v>1548</v>
      </c>
      <c r="W1441">
        <v>20.5</v>
      </c>
      <c r="X1441">
        <v>29.98</v>
      </c>
      <c r="Y1441">
        <v>1</v>
      </c>
      <c r="Z1441" t="s">
        <v>86</v>
      </c>
      <c r="AA1441" t="s">
        <v>2350</v>
      </c>
      <c r="AF1441" s="4"/>
      <c r="AG1441" s="4"/>
      <c r="AH1441" t="s">
        <v>84</v>
      </c>
      <c r="AI1441" t="s">
        <v>246</v>
      </c>
      <c r="AJ1441" t="s">
        <v>413</v>
      </c>
      <c r="AK1441" t="s">
        <v>975</v>
      </c>
      <c r="AL1441" t="s">
        <v>1508</v>
      </c>
      <c r="AM1441" t="s">
        <v>80</v>
      </c>
      <c r="AN1441" t="s">
        <v>1548</v>
      </c>
      <c r="AO1441" t="s">
        <v>86</v>
      </c>
      <c r="AP1441" t="s">
        <v>2350</v>
      </c>
      <c r="AQ1441" t="str">
        <f t="shared" si="23"/>
        <v>1066327443525noMale4409510YouTube440554419620.529.98911410.25214.997</v>
      </c>
      <c r="AR1441">
        <f>COUNTIF(AQ$2:AQ1441,AQ1441)</f>
        <v>1</v>
      </c>
    </row>
    <row r="1442" spans="1:44" x14ac:dyDescent="0.25">
      <c r="A1442">
        <v>1067</v>
      </c>
      <c r="B1442">
        <v>387</v>
      </c>
      <c r="C1442" s="4">
        <v>44352</v>
      </c>
      <c r="D1442">
        <v>3</v>
      </c>
      <c r="E1442" t="s">
        <v>34</v>
      </c>
      <c r="F1442" t="s">
        <v>45</v>
      </c>
      <c r="G1442" t="s">
        <v>56</v>
      </c>
      <c r="H1442" t="s">
        <v>58</v>
      </c>
      <c r="I1442" s="4">
        <v>43610</v>
      </c>
      <c r="J1442">
        <v>2</v>
      </c>
      <c r="L1442" s="4"/>
      <c r="M1442" s="4"/>
      <c r="N1442">
        <v>1</v>
      </c>
      <c r="O1442" t="s">
        <v>79</v>
      </c>
      <c r="P1442" t="s">
        <v>241</v>
      </c>
      <c r="Q1442">
        <v>1</v>
      </c>
      <c r="R1442" t="s">
        <v>504</v>
      </c>
      <c r="S1442" t="s">
        <v>1067</v>
      </c>
      <c r="T1442" t="s">
        <v>1527</v>
      </c>
      <c r="U1442" t="s">
        <v>69</v>
      </c>
      <c r="V1442" t="s">
        <v>1548</v>
      </c>
      <c r="W1442">
        <v>36.99</v>
      </c>
      <c r="X1442">
        <v>14.99</v>
      </c>
      <c r="Y1442">
        <v>1</v>
      </c>
      <c r="Z1442" t="s">
        <v>455</v>
      </c>
      <c r="AA1442" t="s">
        <v>2340</v>
      </c>
      <c r="AF1442" s="4"/>
      <c r="AG1442" s="4"/>
      <c r="AH1442" t="s">
        <v>79</v>
      </c>
      <c r="AI1442" t="s">
        <v>241</v>
      </c>
      <c r="AJ1442" t="s">
        <v>504</v>
      </c>
      <c r="AK1442" t="s">
        <v>1067</v>
      </c>
      <c r="AL1442" t="s">
        <v>1527</v>
      </c>
      <c r="AM1442" t="s">
        <v>69</v>
      </c>
      <c r="AN1442" t="s">
        <v>1548</v>
      </c>
      <c r="AO1442" t="s">
        <v>455</v>
      </c>
      <c r="AP1442" t="s">
        <v>2340</v>
      </c>
      <c r="AQ1442" t="str">
        <f t="shared" si="23"/>
        <v>1067387443523noFemale43610236.9914.99410936.99114.9915</v>
      </c>
      <c r="AR1442">
        <f>COUNTIF(AQ$2:AQ1442,AQ1442)</f>
        <v>1</v>
      </c>
    </row>
    <row r="1443" spans="1:44" x14ac:dyDescent="0.25">
      <c r="A1443">
        <v>1068</v>
      </c>
      <c r="B1443">
        <v>407</v>
      </c>
      <c r="C1443" s="4">
        <v>44352</v>
      </c>
      <c r="D1443">
        <v>5</v>
      </c>
      <c r="E1443" t="s">
        <v>36</v>
      </c>
      <c r="F1443" t="s">
        <v>47</v>
      </c>
      <c r="G1443" t="s">
        <v>55</v>
      </c>
      <c r="H1443" t="s">
        <v>58</v>
      </c>
      <c r="I1443" s="4">
        <v>44193</v>
      </c>
      <c r="J1443">
        <v>10</v>
      </c>
      <c r="K1443" t="s">
        <v>61</v>
      </c>
      <c r="L1443" s="4">
        <v>44055</v>
      </c>
      <c r="M1443" s="4">
        <v>44196</v>
      </c>
      <c r="N1443">
        <v>1</v>
      </c>
      <c r="O1443" t="s">
        <v>79</v>
      </c>
      <c r="P1443" t="s">
        <v>241</v>
      </c>
      <c r="Q1443">
        <v>1</v>
      </c>
      <c r="R1443" t="s">
        <v>463</v>
      </c>
      <c r="S1443" t="s">
        <v>1026</v>
      </c>
      <c r="T1443" t="s">
        <v>1556</v>
      </c>
      <c r="U1443" t="s">
        <v>67</v>
      </c>
      <c r="V1443" t="s">
        <v>1548</v>
      </c>
      <c r="W1443">
        <v>64.47</v>
      </c>
      <c r="X1443">
        <v>44.97</v>
      </c>
      <c r="Y1443">
        <v>1</v>
      </c>
      <c r="Z1443" t="s">
        <v>455</v>
      </c>
      <c r="AA1443" t="s">
        <v>2340</v>
      </c>
      <c r="AF1443" s="4"/>
      <c r="AG1443" s="4"/>
      <c r="AH1443" t="s">
        <v>79</v>
      </c>
      <c r="AI1443" t="s">
        <v>241</v>
      </c>
      <c r="AJ1443" t="s">
        <v>463</v>
      </c>
      <c r="AK1443" t="s">
        <v>1026</v>
      </c>
      <c r="AL1443" t="s">
        <v>1556</v>
      </c>
      <c r="AM1443" t="s">
        <v>67</v>
      </c>
      <c r="AN1443" t="s">
        <v>1548</v>
      </c>
      <c r="AO1443" t="s">
        <v>455</v>
      </c>
      <c r="AP1443" t="s">
        <v>2340</v>
      </c>
      <c r="AQ1443" t="str">
        <f t="shared" si="23"/>
        <v>1068407443525yesFemale4419310YouTube440554419664.4744.9744721.49314.9915</v>
      </c>
      <c r="AR1443">
        <f>COUNTIF(AQ$2:AQ1443,AQ1443)</f>
        <v>1</v>
      </c>
    </row>
    <row r="1444" spans="1:44" x14ac:dyDescent="0.25">
      <c r="A1444">
        <v>1069</v>
      </c>
      <c r="B1444">
        <v>445</v>
      </c>
      <c r="C1444" s="4">
        <v>44353</v>
      </c>
      <c r="D1444">
        <v>5</v>
      </c>
      <c r="E1444" t="s">
        <v>36</v>
      </c>
      <c r="F1444" t="s">
        <v>47</v>
      </c>
      <c r="G1444" t="s">
        <v>56</v>
      </c>
      <c r="H1444" t="s">
        <v>57</v>
      </c>
      <c r="I1444" s="4">
        <v>43815</v>
      </c>
      <c r="J1444">
        <v>3</v>
      </c>
      <c r="K1444" t="s">
        <v>59</v>
      </c>
      <c r="L1444" s="4">
        <v>43615</v>
      </c>
      <c r="M1444" s="4">
        <v>43830</v>
      </c>
      <c r="N1444">
        <v>1</v>
      </c>
      <c r="O1444" t="s">
        <v>78</v>
      </c>
      <c r="P1444" t="s">
        <v>240</v>
      </c>
      <c r="Q1444">
        <v>1</v>
      </c>
      <c r="R1444" t="s">
        <v>871</v>
      </c>
      <c r="S1444" t="s">
        <v>1408</v>
      </c>
      <c r="T1444" t="s">
        <v>1923</v>
      </c>
      <c r="U1444" t="s">
        <v>69</v>
      </c>
      <c r="V1444" t="s">
        <v>1548</v>
      </c>
      <c r="W1444">
        <v>5.99</v>
      </c>
      <c r="X1444">
        <v>14.99</v>
      </c>
      <c r="Y1444">
        <v>1</v>
      </c>
      <c r="Z1444" t="s">
        <v>393</v>
      </c>
      <c r="AA1444" t="s">
        <v>2345</v>
      </c>
      <c r="AF1444" s="4"/>
      <c r="AG1444" s="4"/>
      <c r="AH1444" t="s">
        <v>78</v>
      </c>
      <c r="AI1444" t="s">
        <v>240</v>
      </c>
      <c r="AJ1444" t="s">
        <v>871</v>
      </c>
      <c r="AK1444" t="s">
        <v>1408</v>
      </c>
      <c r="AL1444" t="s">
        <v>1923</v>
      </c>
      <c r="AM1444" t="s">
        <v>69</v>
      </c>
      <c r="AN1444" t="s">
        <v>1548</v>
      </c>
      <c r="AO1444" t="s">
        <v>393</v>
      </c>
      <c r="AP1444" t="s">
        <v>2345</v>
      </c>
      <c r="AQ1444" t="str">
        <f t="shared" si="23"/>
        <v>1069445443535noMale438153Google Ads43615438305.9914.9981285.99114.9918</v>
      </c>
      <c r="AR1444">
        <f>COUNTIF(AQ$2:AQ1444,AQ1444)</f>
        <v>1</v>
      </c>
    </row>
    <row r="1445" spans="1:44" x14ac:dyDescent="0.25">
      <c r="A1445">
        <v>1070</v>
      </c>
      <c r="B1445">
        <v>201</v>
      </c>
      <c r="C1445" s="4">
        <v>44354</v>
      </c>
      <c r="D1445">
        <v>7</v>
      </c>
      <c r="E1445" t="s">
        <v>35</v>
      </c>
      <c r="F1445" t="s">
        <v>46</v>
      </c>
      <c r="G1445" t="s">
        <v>55</v>
      </c>
      <c r="H1445" t="s">
        <v>58</v>
      </c>
      <c r="I1445" s="4">
        <v>43728</v>
      </c>
      <c r="J1445">
        <v>1</v>
      </c>
      <c r="K1445" t="s">
        <v>61</v>
      </c>
      <c r="L1445" s="4">
        <v>43615</v>
      </c>
      <c r="M1445" s="4">
        <v>43830</v>
      </c>
      <c r="N1445">
        <v>1</v>
      </c>
      <c r="O1445" t="s">
        <v>88</v>
      </c>
      <c r="P1445" t="s">
        <v>250</v>
      </c>
      <c r="Q1445">
        <v>1</v>
      </c>
      <c r="R1445" t="s">
        <v>905</v>
      </c>
      <c r="S1445" t="s">
        <v>1441</v>
      </c>
      <c r="T1445" t="s">
        <v>1955</v>
      </c>
      <c r="U1445" t="s">
        <v>110</v>
      </c>
      <c r="V1445" t="s">
        <v>1869</v>
      </c>
      <c r="W1445">
        <v>1499.94</v>
      </c>
      <c r="X1445">
        <v>89.94</v>
      </c>
      <c r="Y1445">
        <v>1</v>
      </c>
      <c r="Z1445" t="s">
        <v>105</v>
      </c>
      <c r="AA1445" t="s">
        <v>2346</v>
      </c>
      <c r="AF1445" s="4"/>
      <c r="AG1445" s="4"/>
      <c r="AH1445" t="s">
        <v>80</v>
      </c>
      <c r="AI1445" t="s">
        <v>242</v>
      </c>
      <c r="AJ1445" t="s">
        <v>509</v>
      </c>
      <c r="AK1445" t="s">
        <v>1072</v>
      </c>
      <c r="AL1445" t="s">
        <v>1599</v>
      </c>
      <c r="AM1445" t="s">
        <v>67</v>
      </c>
      <c r="AN1445" t="s">
        <v>1548</v>
      </c>
      <c r="AO1445" t="s">
        <v>79</v>
      </c>
      <c r="AP1445" t="s">
        <v>2349</v>
      </c>
      <c r="AQ1445" t="str">
        <f t="shared" si="23"/>
        <v>1070201443547yesFemale437281YouTube43615438301499.9489.94285249.99314.994</v>
      </c>
      <c r="AR1445">
        <f>COUNTIF(AQ$2:AQ1445,AQ1445)</f>
        <v>1</v>
      </c>
    </row>
    <row r="1446" spans="1:44" x14ac:dyDescent="0.25">
      <c r="A1446">
        <v>1071</v>
      </c>
      <c r="B1446">
        <v>214</v>
      </c>
      <c r="C1446" s="4">
        <v>44354</v>
      </c>
      <c r="D1446">
        <v>6</v>
      </c>
      <c r="E1446" t="s">
        <v>33</v>
      </c>
      <c r="F1446" t="s">
        <v>44</v>
      </c>
      <c r="G1446" t="s">
        <v>55</v>
      </c>
      <c r="H1446" t="s">
        <v>57</v>
      </c>
      <c r="I1446" s="4">
        <v>43631</v>
      </c>
      <c r="J1446">
        <v>3</v>
      </c>
      <c r="K1446" t="s">
        <v>59</v>
      </c>
      <c r="L1446" s="4">
        <v>43615</v>
      </c>
      <c r="M1446" s="4">
        <v>43830</v>
      </c>
      <c r="N1446">
        <v>1</v>
      </c>
      <c r="O1446" t="s">
        <v>79</v>
      </c>
      <c r="P1446" t="s">
        <v>241</v>
      </c>
      <c r="Q1446">
        <v>1</v>
      </c>
      <c r="R1446" t="s">
        <v>403</v>
      </c>
      <c r="S1446" t="s">
        <v>965</v>
      </c>
      <c r="T1446" t="s">
        <v>422</v>
      </c>
      <c r="U1446" t="s">
        <v>69</v>
      </c>
      <c r="V1446" t="s">
        <v>1548</v>
      </c>
      <c r="W1446">
        <v>120</v>
      </c>
      <c r="X1446">
        <v>14.99</v>
      </c>
      <c r="Y1446">
        <v>1</v>
      </c>
      <c r="Z1446" t="s">
        <v>455</v>
      </c>
      <c r="AA1446" t="s">
        <v>2340</v>
      </c>
      <c r="AF1446" s="4"/>
      <c r="AG1446" s="4"/>
      <c r="AH1446" t="s">
        <v>79</v>
      </c>
      <c r="AI1446" t="s">
        <v>241</v>
      </c>
      <c r="AJ1446" t="s">
        <v>403</v>
      </c>
      <c r="AK1446" t="s">
        <v>965</v>
      </c>
      <c r="AL1446" t="s">
        <v>422</v>
      </c>
      <c r="AM1446" t="s">
        <v>69</v>
      </c>
      <c r="AN1446" t="s">
        <v>1548</v>
      </c>
      <c r="AO1446" t="s">
        <v>455</v>
      </c>
      <c r="AP1446" t="s">
        <v>2340</v>
      </c>
      <c r="AQ1446" t="str">
        <f t="shared" si="23"/>
        <v>1071214443546yesMale436313Google Ads436154383012014.99438120114.9915</v>
      </c>
      <c r="AR1446">
        <f>COUNTIF(AQ$2:AQ1446,AQ1446)</f>
        <v>1</v>
      </c>
    </row>
    <row r="1447" spans="1:44" x14ac:dyDescent="0.25">
      <c r="A1447">
        <v>1072</v>
      </c>
      <c r="B1447">
        <v>84</v>
      </c>
      <c r="C1447" s="4">
        <v>44355</v>
      </c>
      <c r="D1447">
        <v>1</v>
      </c>
      <c r="E1447" t="s">
        <v>39</v>
      </c>
      <c r="F1447" t="s">
        <v>50</v>
      </c>
      <c r="G1447" t="s">
        <v>56</v>
      </c>
      <c r="H1447" t="s">
        <v>58</v>
      </c>
      <c r="I1447" s="4">
        <v>43903</v>
      </c>
      <c r="J1447">
        <v>15</v>
      </c>
      <c r="K1447" t="s">
        <v>62</v>
      </c>
      <c r="L1447" s="4">
        <v>43615</v>
      </c>
      <c r="M1447" s="4">
        <v>44413</v>
      </c>
      <c r="N1447">
        <v>1</v>
      </c>
      <c r="O1447" t="s">
        <v>79</v>
      </c>
      <c r="P1447" t="s">
        <v>241</v>
      </c>
      <c r="Q1447">
        <v>1</v>
      </c>
      <c r="R1447" t="s">
        <v>566</v>
      </c>
      <c r="S1447" t="s">
        <v>1067</v>
      </c>
      <c r="T1447" t="s">
        <v>1649</v>
      </c>
      <c r="U1447" t="s">
        <v>67</v>
      </c>
      <c r="V1447" t="s">
        <v>1562</v>
      </c>
      <c r="W1447">
        <v>107.97</v>
      </c>
      <c r="X1447">
        <v>29.97</v>
      </c>
      <c r="Y1447">
        <v>1</v>
      </c>
      <c r="Z1447" t="s">
        <v>65</v>
      </c>
      <c r="AA1447" t="s">
        <v>2343</v>
      </c>
      <c r="AF1447" s="4"/>
      <c r="AG1447" s="4"/>
      <c r="AH1447" t="s">
        <v>79</v>
      </c>
      <c r="AI1447" t="s">
        <v>241</v>
      </c>
      <c r="AJ1447" t="s">
        <v>566</v>
      </c>
      <c r="AK1447" t="s">
        <v>1067</v>
      </c>
      <c r="AL1447" t="s">
        <v>1649</v>
      </c>
      <c r="AM1447" t="s">
        <v>67</v>
      </c>
      <c r="AN1447" t="s">
        <v>1562</v>
      </c>
      <c r="AO1447" t="s">
        <v>65</v>
      </c>
      <c r="AP1447" t="s">
        <v>2343</v>
      </c>
      <c r="AQ1447" t="str">
        <f t="shared" si="23"/>
        <v>107284443551noFemale4390315Organic4361544413107.9729.97410835.9939.9910</v>
      </c>
      <c r="AR1447">
        <f>COUNTIF(AQ$2:AQ1447,AQ1447)</f>
        <v>1</v>
      </c>
    </row>
    <row r="1448" spans="1:44" x14ac:dyDescent="0.25">
      <c r="A1448">
        <v>1073</v>
      </c>
      <c r="B1448">
        <v>112</v>
      </c>
      <c r="C1448" s="4">
        <v>44355</v>
      </c>
      <c r="D1448">
        <v>1</v>
      </c>
      <c r="E1448" t="s">
        <v>39</v>
      </c>
      <c r="F1448" t="s">
        <v>50</v>
      </c>
      <c r="G1448" t="s">
        <v>55</v>
      </c>
      <c r="H1448" t="s">
        <v>57</v>
      </c>
      <c r="I1448" s="4">
        <v>43909</v>
      </c>
      <c r="J1448">
        <v>15</v>
      </c>
      <c r="K1448" t="s">
        <v>62</v>
      </c>
      <c r="L1448" s="4">
        <v>43615</v>
      </c>
      <c r="M1448" s="4">
        <v>44413</v>
      </c>
      <c r="N1448">
        <v>1</v>
      </c>
      <c r="O1448" t="s">
        <v>108</v>
      </c>
      <c r="P1448" t="s">
        <v>270</v>
      </c>
      <c r="Q1448">
        <v>1</v>
      </c>
      <c r="R1448" t="s">
        <v>906</v>
      </c>
      <c r="S1448" t="s">
        <v>1442</v>
      </c>
      <c r="T1448" t="s">
        <v>1723</v>
      </c>
      <c r="U1448" t="s">
        <v>88</v>
      </c>
      <c r="V1448" t="s">
        <v>1550</v>
      </c>
      <c r="W1448">
        <v>39.96</v>
      </c>
      <c r="X1448">
        <v>19.96</v>
      </c>
      <c r="Y1448">
        <v>1</v>
      </c>
      <c r="Z1448" t="s">
        <v>2182</v>
      </c>
      <c r="AA1448" t="s">
        <v>2464</v>
      </c>
      <c r="AF1448" s="4"/>
      <c r="AG1448" s="4"/>
      <c r="AH1448" t="s">
        <v>90</v>
      </c>
      <c r="AI1448" t="s">
        <v>252</v>
      </c>
      <c r="AJ1448" t="s">
        <v>532</v>
      </c>
      <c r="AK1448" t="s">
        <v>1094</v>
      </c>
      <c r="AL1448" t="s">
        <v>1562</v>
      </c>
      <c r="AM1448" t="s">
        <v>80</v>
      </c>
      <c r="AN1448" t="s">
        <v>1659</v>
      </c>
      <c r="AO1448" t="s">
        <v>645</v>
      </c>
      <c r="AP1448" t="s">
        <v>2347</v>
      </c>
      <c r="AQ1448" t="str">
        <f t="shared" si="23"/>
        <v>1073112443551yesMale4390915Organic436154441339.9619.966729.9924.9913</v>
      </c>
      <c r="AR1448">
        <f>COUNTIF(AQ$2:AQ1448,AQ1448)</f>
        <v>1</v>
      </c>
    </row>
    <row r="1449" spans="1:44" x14ac:dyDescent="0.25">
      <c r="A1449">
        <v>1074</v>
      </c>
      <c r="B1449">
        <v>121</v>
      </c>
      <c r="C1449" s="4">
        <v>44355</v>
      </c>
      <c r="D1449">
        <v>3</v>
      </c>
      <c r="E1449" t="s">
        <v>34</v>
      </c>
      <c r="F1449" t="s">
        <v>45</v>
      </c>
      <c r="G1449" t="s">
        <v>56</v>
      </c>
      <c r="H1449" t="s">
        <v>58</v>
      </c>
      <c r="I1449" s="4">
        <v>43690</v>
      </c>
      <c r="J1449">
        <v>2</v>
      </c>
      <c r="K1449" t="s">
        <v>60</v>
      </c>
      <c r="L1449" s="4">
        <v>43615</v>
      </c>
      <c r="M1449" s="4">
        <v>43830</v>
      </c>
      <c r="N1449">
        <v>1</v>
      </c>
      <c r="O1449" t="s">
        <v>70</v>
      </c>
      <c r="P1449" t="s">
        <v>232</v>
      </c>
      <c r="Q1449">
        <v>1</v>
      </c>
      <c r="R1449" t="s">
        <v>728</v>
      </c>
      <c r="S1449" t="s">
        <v>1178</v>
      </c>
      <c r="T1449" t="s">
        <v>1787</v>
      </c>
      <c r="U1449" t="s">
        <v>67</v>
      </c>
      <c r="V1449" t="s">
        <v>1517</v>
      </c>
      <c r="W1449">
        <v>244.77</v>
      </c>
      <c r="X1449">
        <v>59.97</v>
      </c>
      <c r="Y1449">
        <v>1</v>
      </c>
      <c r="Z1449" t="s">
        <v>673</v>
      </c>
      <c r="AA1449" t="s">
        <v>2348</v>
      </c>
      <c r="AF1449" s="4"/>
      <c r="AG1449" s="4"/>
      <c r="AH1449" t="s">
        <v>70</v>
      </c>
      <c r="AI1449" t="s">
        <v>232</v>
      </c>
      <c r="AJ1449" t="s">
        <v>728</v>
      </c>
      <c r="AK1449" t="s">
        <v>1178</v>
      </c>
      <c r="AL1449" t="s">
        <v>1787</v>
      </c>
      <c r="AM1449" t="s">
        <v>67</v>
      </c>
      <c r="AN1449" t="s">
        <v>1517</v>
      </c>
      <c r="AO1449" t="s">
        <v>673</v>
      </c>
      <c r="AP1449" t="s">
        <v>2348</v>
      </c>
      <c r="AQ1449" t="str">
        <f t="shared" si="23"/>
        <v>1074121443553noFemale436902Facebook4361543830244.7759.9755581.59319.9912</v>
      </c>
      <c r="AR1449">
        <f>COUNTIF(AQ$2:AQ1449,AQ1449)</f>
        <v>1</v>
      </c>
    </row>
    <row r="1450" spans="1:44" x14ac:dyDescent="0.25">
      <c r="A1450">
        <v>1075</v>
      </c>
      <c r="B1450">
        <v>295</v>
      </c>
      <c r="C1450" s="4">
        <v>44355</v>
      </c>
      <c r="D1450">
        <v>9</v>
      </c>
      <c r="E1450" t="s">
        <v>41</v>
      </c>
      <c r="F1450" t="s">
        <v>52</v>
      </c>
      <c r="G1450" t="s">
        <v>55</v>
      </c>
      <c r="H1450" t="s">
        <v>57</v>
      </c>
      <c r="I1450" s="4">
        <v>44194</v>
      </c>
      <c r="J1450">
        <v>11</v>
      </c>
      <c r="K1450" t="s">
        <v>60</v>
      </c>
      <c r="L1450" s="4">
        <v>44148</v>
      </c>
      <c r="M1450" s="4">
        <v>44265</v>
      </c>
      <c r="N1450">
        <v>1</v>
      </c>
      <c r="O1450" t="s">
        <v>80</v>
      </c>
      <c r="P1450" t="s">
        <v>242</v>
      </c>
      <c r="Q1450">
        <v>1</v>
      </c>
      <c r="R1450" t="s">
        <v>84</v>
      </c>
      <c r="S1450" t="s">
        <v>990</v>
      </c>
      <c r="T1450" t="s">
        <v>1523</v>
      </c>
      <c r="U1450" t="s">
        <v>80</v>
      </c>
      <c r="V1450" t="s">
        <v>1548</v>
      </c>
      <c r="W1450">
        <v>20.98</v>
      </c>
      <c r="X1450">
        <v>29.98</v>
      </c>
      <c r="Y1450">
        <v>1</v>
      </c>
      <c r="Z1450" t="s">
        <v>79</v>
      </c>
      <c r="AA1450" t="s">
        <v>2349</v>
      </c>
      <c r="AF1450" s="4"/>
      <c r="AG1450" s="4"/>
      <c r="AH1450" t="s">
        <v>80</v>
      </c>
      <c r="AI1450" t="s">
        <v>242</v>
      </c>
      <c r="AJ1450" t="s">
        <v>84</v>
      </c>
      <c r="AK1450" t="s">
        <v>990</v>
      </c>
      <c r="AL1450" t="s">
        <v>1523</v>
      </c>
      <c r="AM1450" t="s">
        <v>80</v>
      </c>
      <c r="AN1450" t="s">
        <v>1548</v>
      </c>
      <c r="AO1450" t="s">
        <v>79</v>
      </c>
      <c r="AP1450" t="s">
        <v>2349</v>
      </c>
      <c r="AQ1450" t="str">
        <f t="shared" si="23"/>
        <v>1075295443559yesMale4419411Facebook441484426520.9829.982910.49214.994</v>
      </c>
      <c r="AR1450">
        <f>COUNTIF(AQ$2:AQ1450,AQ1450)</f>
        <v>1</v>
      </c>
    </row>
    <row r="1451" spans="1:44" x14ac:dyDescent="0.25">
      <c r="A1451">
        <v>1076</v>
      </c>
      <c r="B1451">
        <v>436</v>
      </c>
      <c r="C1451" s="4">
        <v>44355</v>
      </c>
      <c r="D1451">
        <v>5</v>
      </c>
      <c r="E1451" t="s">
        <v>36</v>
      </c>
      <c r="F1451" t="s">
        <v>47</v>
      </c>
      <c r="G1451" t="s">
        <v>56</v>
      </c>
      <c r="H1451" t="s">
        <v>57</v>
      </c>
      <c r="I1451" s="4">
        <v>43568</v>
      </c>
      <c r="J1451">
        <v>1</v>
      </c>
      <c r="L1451" s="4"/>
      <c r="M1451" s="4"/>
      <c r="N1451">
        <v>1</v>
      </c>
      <c r="O1451" t="s">
        <v>67</v>
      </c>
      <c r="P1451" t="s">
        <v>229</v>
      </c>
      <c r="Q1451">
        <v>1</v>
      </c>
      <c r="R1451" t="s">
        <v>547</v>
      </c>
      <c r="S1451" t="s">
        <v>1108</v>
      </c>
      <c r="T1451" t="s">
        <v>1577</v>
      </c>
      <c r="U1451" t="s">
        <v>69</v>
      </c>
      <c r="V1451" t="s">
        <v>1548</v>
      </c>
      <c r="W1451">
        <v>24.99</v>
      </c>
      <c r="X1451">
        <v>14.99</v>
      </c>
      <c r="Y1451">
        <v>1</v>
      </c>
      <c r="Z1451" t="s">
        <v>455</v>
      </c>
      <c r="AA1451" t="s">
        <v>2340</v>
      </c>
      <c r="AF1451" s="4"/>
      <c r="AG1451" s="4"/>
      <c r="AH1451" t="s">
        <v>67</v>
      </c>
      <c r="AI1451" t="s">
        <v>229</v>
      </c>
      <c r="AJ1451" t="s">
        <v>547</v>
      </c>
      <c r="AK1451" t="s">
        <v>1108</v>
      </c>
      <c r="AL1451" t="s">
        <v>1577</v>
      </c>
      <c r="AM1451" t="s">
        <v>69</v>
      </c>
      <c r="AN1451" t="s">
        <v>1548</v>
      </c>
      <c r="AO1451" t="s">
        <v>455</v>
      </c>
      <c r="AP1451" t="s">
        <v>2340</v>
      </c>
      <c r="AQ1451" t="str">
        <f t="shared" si="23"/>
        <v>1076436443555noMale43568124.9914.9931424.99114.9915</v>
      </c>
      <c r="AR1451">
        <f>COUNTIF(AQ$2:AQ1451,AQ1451)</f>
        <v>1</v>
      </c>
    </row>
    <row r="1452" spans="1:44" x14ac:dyDescent="0.25">
      <c r="A1452">
        <v>1077</v>
      </c>
      <c r="B1452">
        <v>76</v>
      </c>
      <c r="C1452" s="4">
        <v>44356</v>
      </c>
      <c r="D1452">
        <v>5</v>
      </c>
      <c r="E1452" t="s">
        <v>36</v>
      </c>
      <c r="F1452" t="s">
        <v>47</v>
      </c>
      <c r="G1452" t="s">
        <v>55</v>
      </c>
      <c r="H1452" t="s">
        <v>57</v>
      </c>
      <c r="I1452" s="4">
        <v>43881</v>
      </c>
      <c r="J1452">
        <v>5</v>
      </c>
      <c r="K1452" t="s">
        <v>60</v>
      </c>
      <c r="L1452" s="4">
        <v>43831</v>
      </c>
      <c r="M1452" s="4">
        <v>43921</v>
      </c>
      <c r="N1452">
        <v>1</v>
      </c>
      <c r="O1452" t="s">
        <v>67</v>
      </c>
      <c r="P1452" t="s">
        <v>229</v>
      </c>
      <c r="Q1452">
        <v>1</v>
      </c>
      <c r="R1452" t="s">
        <v>391</v>
      </c>
      <c r="S1452" t="s">
        <v>953</v>
      </c>
      <c r="T1452" t="s">
        <v>1487</v>
      </c>
      <c r="U1452" t="s">
        <v>67</v>
      </c>
      <c r="V1452" t="s">
        <v>1548</v>
      </c>
      <c r="W1452">
        <v>89.85</v>
      </c>
      <c r="X1452">
        <v>44.97</v>
      </c>
      <c r="Y1452">
        <v>1</v>
      </c>
      <c r="Z1452" t="s">
        <v>90</v>
      </c>
      <c r="AA1452" t="s">
        <v>2328</v>
      </c>
      <c r="AF1452" s="4"/>
      <c r="AG1452" s="4"/>
      <c r="AH1452" t="s">
        <v>67</v>
      </c>
      <c r="AI1452" t="s">
        <v>229</v>
      </c>
      <c r="AJ1452" t="s">
        <v>391</v>
      </c>
      <c r="AK1452" t="s">
        <v>953</v>
      </c>
      <c r="AL1452" t="s">
        <v>1487</v>
      </c>
      <c r="AM1452" t="s">
        <v>67</v>
      </c>
      <c r="AN1452" t="s">
        <v>1548</v>
      </c>
      <c r="AO1452" t="s">
        <v>90</v>
      </c>
      <c r="AP1452" t="s">
        <v>2328</v>
      </c>
      <c r="AQ1452" t="str">
        <f t="shared" si="23"/>
        <v>107776443565yesMale438815Facebook438314392189.8544.97313629.95314.996</v>
      </c>
      <c r="AR1452">
        <f>COUNTIF(AQ$2:AQ1452,AQ1452)</f>
        <v>1</v>
      </c>
    </row>
    <row r="1453" spans="1:44" x14ac:dyDescent="0.25">
      <c r="A1453">
        <v>1078</v>
      </c>
      <c r="B1453">
        <v>338</v>
      </c>
      <c r="C1453" s="4">
        <v>44356</v>
      </c>
      <c r="D1453">
        <v>4</v>
      </c>
      <c r="E1453" t="s">
        <v>40</v>
      </c>
      <c r="F1453" t="s">
        <v>51</v>
      </c>
      <c r="G1453" t="s">
        <v>55</v>
      </c>
      <c r="H1453" t="s">
        <v>57</v>
      </c>
      <c r="I1453" s="4">
        <v>43685</v>
      </c>
      <c r="J1453">
        <v>2</v>
      </c>
      <c r="K1453" t="s">
        <v>60</v>
      </c>
      <c r="L1453" s="4">
        <v>43615</v>
      </c>
      <c r="M1453" s="4">
        <v>43830</v>
      </c>
      <c r="N1453">
        <v>1</v>
      </c>
      <c r="O1453" t="s">
        <v>69</v>
      </c>
      <c r="P1453" t="s">
        <v>231</v>
      </c>
      <c r="Q1453">
        <v>1</v>
      </c>
      <c r="R1453" t="s">
        <v>393</v>
      </c>
      <c r="S1453" t="s">
        <v>955</v>
      </c>
      <c r="T1453" t="s">
        <v>1489</v>
      </c>
      <c r="U1453" t="s">
        <v>69</v>
      </c>
      <c r="V1453" t="s">
        <v>1577</v>
      </c>
      <c r="W1453">
        <v>28.95</v>
      </c>
      <c r="X1453">
        <v>24.99</v>
      </c>
      <c r="Y1453">
        <v>1</v>
      </c>
      <c r="Z1453" t="s">
        <v>78</v>
      </c>
      <c r="AA1453" t="s">
        <v>2330</v>
      </c>
      <c r="AF1453" s="4"/>
      <c r="AG1453" s="4"/>
      <c r="AH1453" t="s">
        <v>69</v>
      </c>
      <c r="AI1453" t="s">
        <v>231</v>
      </c>
      <c r="AJ1453" t="s">
        <v>393</v>
      </c>
      <c r="AK1453" t="s">
        <v>955</v>
      </c>
      <c r="AL1453" t="s">
        <v>1489</v>
      </c>
      <c r="AM1453" t="s">
        <v>69</v>
      </c>
      <c r="AN1453" t="s">
        <v>1577</v>
      </c>
      <c r="AO1453" t="s">
        <v>78</v>
      </c>
      <c r="AP1453" t="s">
        <v>2330</v>
      </c>
      <c r="AQ1453" t="str">
        <f t="shared" si="23"/>
        <v>1078338443564yesMale436852Facebook436154383028.9524.9911828.95124.998</v>
      </c>
      <c r="AR1453">
        <f>COUNTIF(AQ$2:AQ1453,AQ1453)</f>
        <v>1</v>
      </c>
    </row>
    <row r="1454" spans="1:44" x14ac:dyDescent="0.25">
      <c r="A1454">
        <v>1079</v>
      </c>
      <c r="B1454">
        <v>33</v>
      </c>
      <c r="C1454" s="4">
        <v>44357</v>
      </c>
      <c r="D1454">
        <v>3</v>
      </c>
      <c r="E1454" t="s">
        <v>34</v>
      </c>
      <c r="F1454" t="s">
        <v>45</v>
      </c>
      <c r="G1454" t="s">
        <v>55</v>
      </c>
      <c r="H1454" t="s">
        <v>57</v>
      </c>
      <c r="I1454" s="4">
        <v>43882</v>
      </c>
      <c r="J1454">
        <v>5</v>
      </c>
      <c r="K1454" t="s">
        <v>60</v>
      </c>
      <c r="L1454" s="4">
        <v>43831</v>
      </c>
      <c r="M1454" s="4">
        <v>43921</v>
      </c>
      <c r="N1454">
        <v>1</v>
      </c>
      <c r="O1454" t="s">
        <v>80</v>
      </c>
      <c r="P1454" t="s">
        <v>242</v>
      </c>
      <c r="Q1454">
        <v>1</v>
      </c>
      <c r="R1454" t="s">
        <v>691</v>
      </c>
      <c r="S1454" t="s">
        <v>1232</v>
      </c>
      <c r="T1454" t="s">
        <v>1754</v>
      </c>
      <c r="U1454" t="s">
        <v>80</v>
      </c>
      <c r="V1454" t="s">
        <v>1548</v>
      </c>
      <c r="W1454">
        <v>317.89999999999998</v>
      </c>
      <c r="X1454">
        <v>29.98</v>
      </c>
      <c r="Y1454">
        <v>1</v>
      </c>
      <c r="Z1454" t="s">
        <v>67</v>
      </c>
      <c r="AA1454" t="s">
        <v>2373</v>
      </c>
      <c r="AF1454" s="4"/>
      <c r="AG1454" s="4"/>
      <c r="AH1454" t="s">
        <v>80</v>
      </c>
      <c r="AI1454" t="s">
        <v>242</v>
      </c>
      <c r="AJ1454" t="s">
        <v>691</v>
      </c>
      <c r="AK1454" t="s">
        <v>1232</v>
      </c>
      <c r="AL1454" t="s">
        <v>1754</v>
      </c>
      <c r="AM1454" t="s">
        <v>80</v>
      </c>
      <c r="AN1454" t="s">
        <v>1548</v>
      </c>
      <c r="AO1454" t="s">
        <v>67</v>
      </c>
      <c r="AP1454" t="s">
        <v>2373</v>
      </c>
      <c r="AQ1454" t="str">
        <f t="shared" si="23"/>
        <v>107933443573yesMale438825Facebook4383143921317.929.98243158.95214.993</v>
      </c>
      <c r="AR1454">
        <f>COUNTIF(AQ$2:AQ1454,AQ1454)</f>
        <v>1</v>
      </c>
    </row>
    <row r="1455" spans="1:44" x14ac:dyDescent="0.25">
      <c r="A1455">
        <v>1080</v>
      </c>
      <c r="B1455">
        <v>124</v>
      </c>
      <c r="C1455" s="4">
        <v>44357</v>
      </c>
      <c r="D1455">
        <v>9</v>
      </c>
      <c r="E1455" t="s">
        <v>41</v>
      </c>
      <c r="F1455" t="s">
        <v>52</v>
      </c>
      <c r="G1455" t="s">
        <v>56</v>
      </c>
      <c r="H1455" t="s">
        <v>57</v>
      </c>
      <c r="I1455" s="4">
        <v>43721</v>
      </c>
      <c r="J1455">
        <v>3</v>
      </c>
      <c r="K1455" t="s">
        <v>59</v>
      </c>
      <c r="L1455" s="4">
        <v>43615</v>
      </c>
      <c r="M1455" s="4">
        <v>43830</v>
      </c>
      <c r="N1455">
        <v>1</v>
      </c>
      <c r="O1455" t="s">
        <v>79</v>
      </c>
      <c r="P1455" t="s">
        <v>241</v>
      </c>
      <c r="Q1455">
        <v>1</v>
      </c>
      <c r="R1455" t="s">
        <v>629</v>
      </c>
      <c r="S1455" t="s">
        <v>965</v>
      </c>
      <c r="T1455" t="s">
        <v>1703</v>
      </c>
      <c r="U1455" t="s">
        <v>69</v>
      </c>
      <c r="V1455" t="s">
        <v>1548</v>
      </c>
      <c r="W1455">
        <v>119.95</v>
      </c>
      <c r="X1455">
        <v>14.99</v>
      </c>
      <c r="Y1455">
        <v>1</v>
      </c>
      <c r="Z1455" t="s">
        <v>86</v>
      </c>
      <c r="AA1455" t="s">
        <v>2350</v>
      </c>
      <c r="AF1455" s="4"/>
      <c r="AG1455" s="4"/>
      <c r="AH1455" t="s">
        <v>79</v>
      </c>
      <c r="AI1455" t="s">
        <v>241</v>
      </c>
      <c r="AJ1455" t="s">
        <v>629</v>
      </c>
      <c r="AK1455" t="s">
        <v>965</v>
      </c>
      <c r="AL1455" t="s">
        <v>1703</v>
      </c>
      <c r="AM1455" t="s">
        <v>69</v>
      </c>
      <c r="AN1455" t="s">
        <v>1548</v>
      </c>
      <c r="AO1455" t="s">
        <v>86</v>
      </c>
      <c r="AP1455" t="s">
        <v>2350</v>
      </c>
      <c r="AQ1455" t="str">
        <f t="shared" si="23"/>
        <v>1080124443579noMale437213Google Ads4361543830119.9514.99437119.95114.997</v>
      </c>
      <c r="AR1455">
        <f>COUNTIF(AQ$2:AQ1455,AQ1455)</f>
        <v>1</v>
      </c>
    </row>
    <row r="1456" spans="1:44" x14ac:dyDescent="0.25">
      <c r="A1456">
        <v>1081</v>
      </c>
      <c r="B1456">
        <v>109</v>
      </c>
      <c r="C1456" s="4">
        <v>44358</v>
      </c>
      <c r="D1456">
        <v>6</v>
      </c>
      <c r="E1456" t="s">
        <v>33</v>
      </c>
      <c r="F1456" t="s">
        <v>44</v>
      </c>
      <c r="G1456" t="s">
        <v>56</v>
      </c>
      <c r="H1456" t="s">
        <v>57</v>
      </c>
      <c r="I1456" s="4">
        <v>43721</v>
      </c>
      <c r="J1456">
        <v>3</v>
      </c>
      <c r="K1456" t="s">
        <v>59</v>
      </c>
      <c r="L1456" s="4">
        <v>43615</v>
      </c>
      <c r="M1456" s="4">
        <v>43830</v>
      </c>
      <c r="N1456">
        <v>1</v>
      </c>
      <c r="O1456" t="s">
        <v>67</v>
      </c>
      <c r="P1456" t="s">
        <v>229</v>
      </c>
      <c r="Q1456">
        <v>1</v>
      </c>
      <c r="R1456" t="s">
        <v>468</v>
      </c>
      <c r="S1456" t="s">
        <v>1031</v>
      </c>
      <c r="T1456" t="s">
        <v>1561</v>
      </c>
      <c r="U1456" t="s">
        <v>80</v>
      </c>
      <c r="V1456" t="s">
        <v>1548</v>
      </c>
      <c r="W1456">
        <v>65.98</v>
      </c>
      <c r="X1456">
        <v>29.98</v>
      </c>
      <c r="Y1456">
        <v>1</v>
      </c>
      <c r="Z1456" t="s">
        <v>90</v>
      </c>
      <c r="AA1456" t="s">
        <v>2328</v>
      </c>
      <c r="AF1456" s="4"/>
      <c r="AG1456" s="4"/>
      <c r="AH1456" t="s">
        <v>67</v>
      </c>
      <c r="AI1456" t="s">
        <v>229</v>
      </c>
      <c r="AJ1456" t="s">
        <v>468</v>
      </c>
      <c r="AK1456" t="s">
        <v>1031</v>
      </c>
      <c r="AL1456" t="s">
        <v>1561</v>
      </c>
      <c r="AM1456" t="s">
        <v>80</v>
      </c>
      <c r="AN1456" t="s">
        <v>1548</v>
      </c>
      <c r="AO1456" t="s">
        <v>90</v>
      </c>
      <c r="AP1456" t="s">
        <v>2328</v>
      </c>
      <c r="AQ1456" t="str">
        <f t="shared" si="23"/>
        <v>1081109443586noMale437213Google Ads436154383065.9829.9839432.99214.996</v>
      </c>
      <c r="AR1456">
        <f>COUNTIF(AQ$2:AQ1456,AQ1456)</f>
        <v>1</v>
      </c>
    </row>
    <row r="1457" spans="1:44" x14ac:dyDescent="0.25">
      <c r="A1457">
        <v>1082</v>
      </c>
      <c r="B1457">
        <v>154</v>
      </c>
      <c r="C1457" s="4">
        <v>44361</v>
      </c>
      <c r="D1457">
        <v>2</v>
      </c>
      <c r="E1457" t="s">
        <v>38</v>
      </c>
      <c r="F1457" t="s">
        <v>49</v>
      </c>
      <c r="G1457" t="s">
        <v>56</v>
      </c>
      <c r="H1457" t="s">
        <v>57</v>
      </c>
      <c r="I1457" s="4">
        <v>43710</v>
      </c>
      <c r="J1457">
        <v>2</v>
      </c>
      <c r="K1457" t="s">
        <v>60</v>
      </c>
      <c r="L1457" s="4">
        <v>43615</v>
      </c>
      <c r="M1457" s="4">
        <v>43830</v>
      </c>
      <c r="N1457">
        <v>1</v>
      </c>
      <c r="O1457" t="s">
        <v>90</v>
      </c>
      <c r="P1457" t="s">
        <v>252</v>
      </c>
      <c r="Q1457">
        <v>1</v>
      </c>
      <c r="R1457" t="s">
        <v>907</v>
      </c>
      <c r="S1457" t="s">
        <v>1443</v>
      </c>
      <c r="T1457" t="s">
        <v>1956</v>
      </c>
      <c r="U1457" t="s">
        <v>67</v>
      </c>
      <c r="V1457" t="s">
        <v>1562</v>
      </c>
      <c r="W1457">
        <v>232.5</v>
      </c>
      <c r="X1457">
        <v>29.97</v>
      </c>
      <c r="Y1457">
        <v>1</v>
      </c>
      <c r="Z1457" t="s">
        <v>645</v>
      </c>
      <c r="AA1457" t="s">
        <v>2347</v>
      </c>
      <c r="AF1457" s="4"/>
      <c r="AG1457" s="4"/>
      <c r="AH1457" t="s">
        <v>90</v>
      </c>
      <c r="AI1457" t="s">
        <v>252</v>
      </c>
      <c r="AJ1457" t="s">
        <v>907</v>
      </c>
      <c r="AK1457" t="s">
        <v>1443</v>
      </c>
      <c r="AL1457" t="s">
        <v>1956</v>
      </c>
      <c r="AM1457" t="s">
        <v>67</v>
      </c>
      <c r="AN1457" t="s">
        <v>1562</v>
      </c>
      <c r="AO1457" t="s">
        <v>645</v>
      </c>
      <c r="AP1457" t="s">
        <v>2347</v>
      </c>
      <c r="AQ1457" t="str">
        <f t="shared" si="23"/>
        <v>1082154443612noMale437102Facebook4361543830232.529.9767777.539.9913</v>
      </c>
      <c r="AR1457">
        <f>COUNTIF(AQ$2:AQ1457,AQ1457)</f>
        <v>1</v>
      </c>
    </row>
    <row r="1458" spans="1:44" x14ac:dyDescent="0.25">
      <c r="A1458">
        <v>1083</v>
      </c>
      <c r="B1458">
        <v>156</v>
      </c>
      <c r="C1458" s="4">
        <v>44361</v>
      </c>
      <c r="D1458">
        <v>8</v>
      </c>
      <c r="E1458" t="s">
        <v>43</v>
      </c>
      <c r="F1458" t="s">
        <v>54</v>
      </c>
      <c r="G1458" t="s">
        <v>55</v>
      </c>
      <c r="H1458" t="s">
        <v>58</v>
      </c>
      <c r="I1458" s="4">
        <v>43738</v>
      </c>
      <c r="J1458">
        <v>1</v>
      </c>
      <c r="K1458" t="s">
        <v>61</v>
      </c>
      <c r="L1458" s="4">
        <v>43615</v>
      </c>
      <c r="M1458" s="4">
        <v>43830</v>
      </c>
      <c r="N1458">
        <v>2</v>
      </c>
      <c r="O1458" t="s">
        <v>162</v>
      </c>
      <c r="P1458" t="s">
        <v>324</v>
      </c>
      <c r="Q1458">
        <v>2</v>
      </c>
      <c r="R1458" t="s">
        <v>908</v>
      </c>
      <c r="S1458" t="s">
        <v>1444</v>
      </c>
      <c r="T1458" t="s">
        <v>1957</v>
      </c>
      <c r="U1458" t="s">
        <v>83</v>
      </c>
      <c r="V1458" t="s">
        <v>2039</v>
      </c>
      <c r="W1458">
        <v>98.13</v>
      </c>
      <c r="X1458">
        <v>59.95</v>
      </c>
      <c r="Y1458">
        <v>2</v>
      </c>
      <c r="Z1458" t="s">
        <v>2193</v>
      </c>
      <c r="AA1458" t="s">
        <v>2476</v>
      </c>
      <c r="AF1458" s="4"/>
      <c r="AG1458" s="4"/>
      <c r="AH1458" t="s">
        <v>90</v>
      </c>
      <c r="AI1458" t="s">
        <v>252</v>
      </c>
      <c r="AJ1458" t="s">
        <v>497</v>
      </c>
      <c r="AK1458" t="s">
        <v>1060</v>
      </c>
      <c r="AL1458" t="s">
        <v>1589</v>
      </c>
      <c r="AM1458" t="s">
        <v>67</v>
      </c>
      <c r="AN1458" t="s">
        <v>1562</v>
      </c>
      <c r="AO1458" t="s">
        <v>410</v>
      </c>
      <c r="AP1458" t="s">
        <v>2359</v>
      </c>
      <c r="AQ1458" t="str">
        <f t="shared" si="23"/>
        <v>1083156443618yesFemale437381YouTube436154383098.1359.9566512.7539.9920</v>
      </c>
      <c r="AR1458">
        <f>COUNTIF(AQ$2:AQ1458,AQ1458)</f>
        <v>1</v>
      </c>
    </row>
    <row r="1459" spans="1:44" x14ac:dyDescent="0.25">
      <c r="A1459">
        <v>1083</v>
      </c>
      <c r="B1459">
        <v>156</v>
      </c>
      <c r="C1459" s="4">
        <v>44361</v>
      </c>
      <c r="D1459">
        <v>8</v>
      </c>
      <c r="E1459" t="s">
        <v>43</v>
      </c>
      <c r="F1459" t="s">
        <v>54</v>
      </c>
      <c r="G1459" t="s">
        <v>55</v>
      </c>
      <c r="H1459" t="s">
        <v>58</v>
      </c>
      <c r="I1459" s="4">
        <v>43738</v>
      </c>
      <c r="J1459">
        <v>1</v>
      </c>
      <c r="K1459" t="s">
        <v>61</v>
      </c>
      <c r="L1459" s="4">
        <v>43615</v>
      </c>
      <c r="M1459" s="4">
        <v>43830</v>
      </c>
      <c r="N1459">
        <v>2</v>
      </c>
      <c r="O1459" t="s">
        <v>162</v>
      </c>
      <c r="P1459" t="s">
        <v>324</v>
      </c>
      <c r="Q1459">
        <v>2</v>
      </c>
      <c r="R1459" t="s">
        <v>908</v>
      </c>
      <c r="S1459" t="s">
        <v>1444</v>
      </c>
      <c r="T1459" t="s">
        <v>1957</v>
      </c>
      <c r="U1459" t="s">
        <v>83</v>
      </c>
      <c r="V1459" t="s">
        <v>2039</v>
      </c>
      <c r="W1459">
        <v>98.13</v>
      </c>
      <c r="X1459">
        <v>59.95</v>
      </c>
      <c r="Y1459">
        <v>2</v>
      </c>
      <c r="Z1459" t="s">
        <v>2193</v>
      </c>
      <c r="AA1459" t="s">
        <v>2476</v>
      </c>
      <c r="AF1459" s="4"/>
      <c r="AG1459" s="4"/>
      <c r="AH1459" t="s">
        <v>78</v>
      </c>
      <c r="AI1459" t="s">
        <v>240</v>
      </c>
      <c r="AJ1459" t="s">
        <v>408</v>
      </c>
      <c r="AK1459" t="s">
        <v>970</v>
      </c>
      <c r="AL1459" t="s">
        <v>1503</v>
      </c>
      <c r="AM1459" t="s">
        <v>80</v>
      </c>
      <c r="AN1459" t="s">
        <v>1548</v>
      </c>
      <c r="AO1459" t="s">
        <v>393</v>
      </c>
      <c r="AP1459" t="s">
        <v>2345</v>
      </c>
      <c r="AQ1459" t="str">
        <f t="shared" si="23"/>
        <v>1083156443618yesFemale437381YouTube436154383098.1359.9584529.94214.9918</v>
      </c>
      <c r="AR1459">
        <f>COUNTIF(AQ$2:AQ1459,AQ1459)</f>
        <v>1</v>
      </c>
    </row>
    <row r="1460" spans="1:44" x14ac:dyDescent="0.25">
      <c r="A1460">
        <v>1084</v>
      </c>
      <c r="B1460">
        <v>448</v>
      </c>
      <c r="C1460" s="4">
        <v>44362</v>
      </c>
      <c r="D1460">
        <v>8</v>
      </c>
      <c r="E1460" t="s">
        <v>43</v>
      </c>
      <c r="F1460" t="s">
        <v>54</v>
      </c>
      <c r="G1460" t="s">
        <v>55</v>
      </c>
      <c r="H1460" t="s">
        <v>57</v>
      </c>
      <c r="I1460" s="4">
        <v>43823</v>
      </c>
      <c r="J1460">
        <v>2</v>
      </c>
      <c r="K1460" t="s">
        <v>60</v>
      </c>
      <c r="L1460" s="4">
        <v>43615</v>
      </c>
      <c r="M1460" s="4">
        <v>43830</v>
      </c>
      <c r="N1460">
        <v>1</v>
      </c>
      <c r="O1460" t="s">
        <v>67</v>
      </c>
      <c r="P1460" t="s">
        <v>229</v>
      </c>
      <c r="Q1460">
        <v>1</v>
      </c>
      <c r="R1460" t="s">
        <v>626</v>
      </c>
      <c r="S1460" t="s">
        <v>1176</v>
      </c>
      <c r="T1460" t="s">
        <v>1701</v>
      </c>
      <c r="U1460" t="s">
        <v>69</v>
      </c>
      <c r="V1460" t="s">
        <v>1548</v>
      </c>
      <c r="W1460">
        <v>10.99</v>
      </c>
      <c r="X1460">
        <v>14.99</v>
      </c>
      <c r="Y1460">
        <v>1</v>
      </c>
      <c r="Z1460" t="s">
        <v>90</v>
      </c>
      <c r="AA1460" t="s">
        <v>2328</v>
      </c>
      <c r="AF1460" s="4"/>
      <c r="AG1460" s="4"/>
      <c r="AH1460" t="s">
        <v>67</v>
      </c>
      <c r="AI1460" t="s">
        <v>229</v>
      </c>
      <c r="AJ1460" t="s">
        <v>626</v>
      </c>
      <c r="AK1460" t="s">
        <v>1176</v>
      </c>
      <c r="AL1460" t="s">
        <v>1701</v>
      </c>
      <c r="AM1460" t="s">
        <v>69</v>
      </c>
      <c r="AN1460" t="s">
        <v>1548</v>
      </c>
      <c r="AO1460" t="s">
        <v>90</v>
      </c>
      <c r="AP1460" t="s">
        <v>2328</v>
      </c>
      <c r="AQ1460" t="str">
        <f t="shared" si="23"/>
        <v>1084448443628yesMale438232Facebook436154383010.9914.9937910.99114.996</v>
      </c>
      <c r="AR1460">
        <f>COUNTIF(AQ$2:AQ1460,AQ1460)</f>
        <v>1</v>
      </c>
    </row>
    <row r="1461" spans="1:44" x14ac:dyDescent="0.25">
      <c r="A1461">
        <v>1085</v>
      </c>
      <c r="B1461">
        <v>39</v>
      </c>
      <c r="C1461" s="4">
        <v>44363</v>
      </c>
      <c r="D1461">
        <v>3</v>
      </c>
      <c r="E1461" t="s">
        <v>34</v>
      </c>
      <c r="F1461" t="s">
        <v>45</v>
      </c>
      <c r="G1461" t="s">
        <v>55</v>
      </c>
      <c r="H1461" t="s">
        <v>57</v>
      </c>
      <c r="I1461" s="4">
        <v>43898</v>
      </c>
      <c r="J1461">
        <v>15</v>
      </c>
      <c r="K1461" t="s">
        <v>62</v>
      </c>
      <c r="L1461" s="4">
        <v>43615</v>
      </c>
      <c r="M1461" s="4">
        <v>44413</v>
      </c>
      <c r="N1461">
        <v>1</v>
      </c>
      <c r="O1461" t="s">
        <v>90</v>
      </c>
      <c r="P1461" t="s">
        <v>252</v>
      </c>
      <c r="Q1461">
        <v>1</v>
      </c>
      <c r="R1461" t="s">
        <v>503</v>
      </c>
      <c r="S1461" t="s">
        <v>1066</v>
      </c>
      <c r="T1461" t="s">
        <v>1594</v>
      </c>
      <c r="U1461" t="s">
        <v>67</v>
      </c>
      <c r="V1461" t="s">
        <v>1562</v>
      </c>
      <c r="W1461">
        <v>29.85</v>
      </c>
      <c r="X1461">
        <v>29.97</v>
      </c>
      <c r="Y1461">
        <v>1</v>
      </c>
      <c r="Z1461" t="s">
        <v>410</v>
      </c>
      <c r="AA1461" t="s">
        <v>2359</v>
      </c>
      <c r="AF1461" s="4"/>
      <c r="AG1461" s="4"/>
      <c r="AH1461" t="s">
        <v>90</v>
      </c>
      <c r="AI1461" t="s">
        <v>252</v>
      </c>
      <c r="AJ1461" t="s">
        <v>503</v>
      </c>
      <c r="AK1461" t="s">
        <v>1066</v>
      </c>
      <c r="AL1461" t="s">
        <v>1594</v>
      </c>
      <c r="AM1461" t="s">
        <v>67</v>
      </c>
      <c r="AN1461" t="s">
        <v>1562</v>
      </c>
      <c r="AO1461" t="s">
        <v>410</v>
      </c>
      <c r="AP1461" t="s">
        <v>2359</v>
      </c>
      <c r="AQ1461" t="str">
        <f t="shared" si="23"/>
        <v>108539443633yesMale4389815Organic436154441329.8529.976609.9539.9920</v>
      </c>
      <c r="AR1461">
        <f>COUNTIF(AQ$2:AQ1461,AQ1461)</f>
        <v>1</v>
      </c>
    </row>
    <row r="1462" spans="1:44" x14ac:dyDescent="0.25">
      <c r="A1462">
        <v>1086</v>
      </c>
      <c r="B1462">
        <v>142</v>
      </c>
      <c r="C1462" s="4">
        <v>44363</v>
      </c>
      <c r="D1462">
        <v>1</v>
      </c>
      <c r="E1462" t="s">
        <v>39</v>
      </c>
      <c r="F1462" t="s">
        <v>50</v>
      </c>
      <c r="G1462" t="s">
        <v>56</v>
      </c>
      <c r="H1462" t="s">
        <v>58</v>
      </c>
      <c r="I1462" s="4">
        <v>43739</v>
      </c>
      <c r="J1462">
        <v>3</v>
      </c>
      <c r="K1462" t="s">
        <v>59</v>
      </c>
      <c r="L1462" s="4">
        <v>43615</v>
      </c>
      <c r="M1462" s="4">
        <v>43830</v>
      </c>
      <c r="N1462">
        <v>2</v>
      </c>
      <c r="O1462" t="s">
        <v>87</v>
      </c>
      <c r="P1462" t="s">
        <v>249</v>
      </c>
      <c r="Q1462">
        <v>2</v>
      </c>
      <c r="R1462" t="s">
        <v>909</v>
      </c>
      <c r="S1462" t="s">
        <v>1213</v>
      </c>
      <c r="T1462" t="s">
        <v>1958</v>
      </c>
      <c r="U1462" t="s">
        <v>88</v>
      </c>
      <c r="V1462" t="s">
        <v>2039</v>
      </c>
      <c r="W1462">
        <v>403.08</v>
      </c>
      <c r="X1462">
        <v>49.96</v>
      </c>
      <c r="Y1462">
        <v>2</v>
      </c>
      <c r="Z1462" t="s">
        <v>2305</v>
      </c>
      <c r="AA1462" t="s">
        <v>2611</v>
      </c>
      <c r="AF1462" s="4"/>
      <c r="AG1462" s="4"/>
      <c r="AH1462" t="s">
        <v>79</v>
      </c>
      <c r="AI1462" t="s">
        <v>241</v>
      </c>
      <c r="AJ1462" t="s">
        <v>629</v>
      </c>
      <c r="AK1462" t="s">
        <v>965</v>
      </c>
      <c r="AL1462" t="s">
        <v>1703</v>
      </c>
      <c r="AM1462" t="s">
        <v>80</v>
      </c>
      <c r="AN1462" t="s">
        <v>1562</v>
      </c>
      <c r="AO1462" t="s">
        <v>86</v>
      </c>
      <c r="AP1462" t="s">
        <v>2350</v>
      </c>
      <c r="AQ1462" t="str">
        <f t="shared" si="23"/>
        <v>1086142443631noFemale437393Google Ads4361543830403.0849.96437119.9529.997</v>
      </c>
      <c r="AR1462">
        <f>COUNTIF(AQ$2:AQ1462,AQ1462)</f>
        <v>1</v>
      </c>
    </row>
    <row r="1463" spans="1:44" x14ac:dyDescent="0.25">
      <c r="A1463">
        <v>1086</v>
      </c>
      <c r="B1463">
        <v>142</v>
      </c>
      <c r="C1463" s="4">
        <v>44363</v>
      </c>
      <c r="D1463">
        <v>1</v>
      </c>
      <c r="E1463" t="s">
        <v>39</v>
      </c>
      <c r="F1463" t="s">
        <v>50</v>
      </c>
      <c r="G1463" t="s">
        <v>56</v>
      </c>
      <c r="H1463" t="s">
        <v>58</v>
      </c>
      <c r="I1463" s="4">
        <v>43739</v>
      </c>
      <c r="J1463">
        <v>3</v>
      </c>
      <c r="K1463" t="s">
        <v>59</v>
      </c>
      <c r="L1463" s="4">
        <v>43615</v>
      </c>
      <c r="M1463" s="4">
        <v>43830</v>
      </c>
      <c r="N1463">
        <v>2</v>
      </c>
      <c r="O1463" t="s">
        <v>87</v>
      </c>
      <c r="P1463" t="s">
        <v>249</v>
      </c>
      <c r="Q1463">
        <v>2</v>
      </c>
      <c r="R1463" t="s">
        <v>909</v>
      </c>
      <c r="S1463" t="s">
        <v>1213</v>
      </c>
      <c r="T1463" t="s">
        <v>1958</v>
      </c>
      <c r="U1463" t="s">
        <v>88</v>
      </c>
      <c r="V1463" t="s">
        <v>2039</v>
      </c>
      <c r="W1463">
        <v>403.08</v>
      </c>
      <c r="X1463">
        <v>49.96</v>
      </c>
      <c r="Y1463">
        <v>2</v>
      </c>
      <c r="Z1463" t="s">
        <v>2305</v>
      </c>
      <c r="AA1463" t="s">
        <v>2611</v>
      </c>
      <c r="AF1463" s="4"/>
      <c r="AG1463" s="4"/>
      <c r="AH1463" t="s">
        <v>70</v>
      </c>
      <c r="AI1463" t="s">
        <v>232</v>
      </c>
      <c r="AJ1463" t="s">
        <v>728</v>
      </c>
      <c r="AK1463" t="s">
        <v>1178</v>
      </c>
      <c r="AL1463" t="s">
        <v>1787</v>
      </c>
      <c r="AM1463" t="s">
        <v>80</v>
      </c>
      <c r="AN1463" t="s">
        <v>1548</v>
      </c>
      <c r="AO1463" t="s">
        <v>673</v>
      </c>
      <c r="AP1463" t="s">
        <v>2348</v>
      </c>
      <c r="AQ1463" t="str">
        <f t="shared" si="23"/>
        <v>1086142443631noFemale437393Google Ads4361543830403.0849.9655581.59214.9912</v>
      </c>
      <c r="AR1463">
        <f>COUNTIF(AQ$2:AQ1463,AQ1463)</f>
        <v>1</v>
      </c>
    </row>
    <row r="1464" spans="1:44" x14ac:dyDescent="0.25">
      <c r="A1464">
        <v>1087</v>
      </c>
      <c r="B1464">
        <v>467</v>
      </c>
      <c r="C1464" s="4">
        <v>44364</v>
      </c>
      <c r="D1464">
        <v>1</v>
      </c>
      <c r="E1464" t="s">
        <v>39</v>
      </c>
      <c r="F1464" t="s">
        <v>50</v>
      </c>
      <c r="G1464" t="s">
        <v>55</v>
      </c>
      <c r="H1464" t="s">
        <v>58</v>
      </c>
      <c r="I1464" s="4">
        <v>43693</v>
      </c>
      <c r="J1464">
        <v>2</v>
      </c>
      <c r="K1464" t="s">
        <v>60</v>
      </c>
      <c r="L1464" s="4">
        <v>43615</v>
      </c>
      <c r="M1464" s="4">
        <v>43830</v>
      </c>
      <c r="N1464">
        <v>1</v>
      </c>
      <c r="O1464" t="s">
        <v>70</v>
      </c>
      <c r="P1464" t="s">
        <v>232</v>
      </c>
      <c r="Q1464">
        <v>1</v>
      </c>
      <c r="R1464" t="s">
        <v>635</v>
      </c>
      <c r="S1464" t="s">
        <v>1183</v>
      </c>
      <c r="T1464" t="s">
        <v>1707</v>
      </c>
      <c r="U1464" t="s">
        <v>69</v>
      </c>
      <c r="V1464" t="s">
        <v>1548</v>
      </c>
      <c r="W1464">
        <v>22.99</v>
      </c>
      <c r="X1464">
        <v>14.99</v>
      </c>
      <c r="Y1464">
        <v>1</v>
      </c>
      <c r="Z1464" t="s">
        <v>673</v>
      </c>
      <c r="AA1464" t="s">
        <v>2348</v>
      </c>
      <c r="AF1464" s="4"/>
      <c r="AG1464" s="4"/>
      <c r="AH1464" t="s">
        <v>70</v>
      </c>
      <c r="AI1464" t="s">
        <v>232</v>
      </c>
      <c r="AJ1464" t="s">
        <v>635</v>
      </c>
      <c r="AK1464" t="s">
        <v>1183</v>
      </c>
      <c r="AL1464" t="s">
        <v>1707</v>
      </c>
      <c r="AM1464" t="s">
        <v>69</v>
      </c>
      <c r="AN1464" t="s">
        <v>1548</v>
      </c>
      <c r="AO1464" t="s">
        <v>673</v>
      </c>
      <c r="AP1464" t="s">
        <v>2348</v>
      </c>
      <c r="AQ1464" t="str">
        <f t="shared" si="23"/>
        <v>1087467443641yesFemale436932Facebook436154383022.9914.9958722.99114.9912</v>
      </c>
      <c r="AR1464">
        <f>COUNTIF(AQ$2:AQ1464,AQ1464)</f>
        <v>1</v>
      </c>
    </row>
    <row r="1465" spans="1:44" x14ac:dyDescent="0.25">
      <c r="A1465">
        <v>1088</v>
      </c>
      <c r="B1465">
        <v>474</v>
      </c>
      <c r="C1465" s="4">
        <v>44365</v>
      </c>
      <c r="D1465">
        <v>3</v>
      </c>
      <c r="E1465" t="s">
        <v>34</v>
      </c>
      <c r="F1465" t="s">
        <v>45</v>
      </c>
      <c r="G1465" t="s">
        <v>56</v>
      </c>
      <c r="H1465" t="s">
        <v>57</v>
      </c>
      <c r="I1465" s="4">
        <v>43700</v>
      </c>
      <c r="J1465">
        <v>1</v>
      </c>
      <c r="K1465" t="s">
        <v>61</v>
      </c>
      <c r="L1465" s="4">
        <v>43615</v>
      </c>
      <c r="M1465" s="4">
        <v>43830</v>
      </c>
      <c r="N1465">
        <v>1</v>
      </c>
      <c r="O1465" t="s">
        <v>86</v>
      </c>
      <c r="P1465" t="s">
        <v>248</v>
      </c>
      <c r="Q1465">
        <v>1</v>
      </c>
      <c r="R1465" t="s">
        <v>499</v>
      </c>
      <c r="S1465" t="s">
        <v>1062</v>
      </c>
      <c r="T1465" t="s">
        <v>1590</v>
      </c>
      <c r="U1465" t="s">
        <v>69</v>
      </c>
      <c r="V1465" t="s">
        <v>1577</v>
      </c>
      <c r="W1465">
        <v>61.89</v>
      </c>
      <c r="X1465">
        <v>24.99</v>
      </c>
      <c r="Y1465">
        <v>1</v>
      </c>
      <c r="Z1465" t="s">
        <v>549</v>
      </c>
      <c r="AA1465" t="s">
        <v>2362</v>
      </c>
      <c r="AF1465" s="4"/>
      <c r="AG1465" s="4"/>
      <c r="AH1465" t="s">
        <v>86</v>
      </c>
      <c r="AI1465" t="s">
        <v>248</v>
      </c>
      <c r="AJ1465" t="s">
        <v>499</v>
      </c>
      <c r="AK1465" t="s">
        <v>1062</v>
      </c>
      <c r="AL1465" t="s">
        <v>1590</v>
      </c>
      <c r="AM1465" t="s">
        <v>69</v>
      </c>
      <c r="AN1465" t="s">
        <v>1577</v>
      </c>
      <c r="AO1465" t="s">
        <v>549</v>
      </c>
      <c r="AP1465" t="s">
        <v>2362</v>
      </c>
      <c r="AQ1465" t="str">
        <f t="shared" ref="AQ1465:AQ1525" si="24">CONCATENATE($A1465,$B1465,$C1465,$D1465,$G1465,$H1465,$I1465,$J1465,$K1465,$L1465,$M1465,$W1465,$X1465,$AB1465,$AC1465,$AD1465,$AE1465,$AF1465,$AG1465,$AH1465,$AJ1465,$AL1465,$AM1465,$AN1465,$AO1465)</f>
        <v>1088474443653noMale437001YouTube436154383061.8924.9978361.89124.9922</v>
      </c>
      <c r="AR1465">
        <f>COUNTIF(AQ$2:AQ1465,AQ1465)</f>
        <v>1</v>
      </c>
    </row>
    <row r="1466" spans="1:44" x14ac:dyDescent="0.25">
      <c r="A1466">
        <v>1089</v>
      </c>
      <c r="B1466">
        <v>107</v>
      </c>
      <c r="C1466" s="4">
        <v>44366</v>
      </c>
      <c r="D1466">
        <v>1</v>
      </c>
      <c r="E1466" t="s">
        <v>39</v>
      </c>
      <c r="F1466" t="s">
        <v>50</v>
      </c>
      <c r="G1466" t="s">
        <v>55</v>
      </c>
      <c r="H1466" t="s">
        <v>58</v>
      </c>
      <c r="I1466" s="4">
        <v>44077</v>
      </c>
      <c r="J1466">
        <v>10</v>
      </c>
      <c r="K1466" t="s">
        <v>61</v>
      </c>
      <c r="L1466" s="4">
        <v>44055</v>
      </c>
      <c r="M1466" s="4">
        <v>44196</v>
      </c>
      <c r="N1466">
        <v>1</v>
      </c>
      <c r="O1466" t="s">
        <v>79</v>
      </c>
      <c r="P1466" t="s">
        <v>241</v>
      </c>
      <c r="Q1466">
        <v>1</v>
      </c>
      <c r="R1466" t="s">
        <v>423</v>
      </c>
      <c r="S1466" t="s">
        <v>985</v>
      </c>
      <c r="T1466" t="s">
        <v>1518</v>
      </c>
      <c r="U1466" t="s">
        <v>67</v>
      </c>
      <c r="V1466" t="s">
        <v>1562</v>
      </c>
      <c r="W1466">
        <v>128.63999999999999</v>
      </c>
      <c r="X1466">
        <v>29.97</v>
      </c>
      <c r="Y1466">
        <v>1</v>
      </c>
      <c r="Z1466" t="s">
        <v>455</v>
      </c>
      <c r="AA1466" t="s">
        <v>2340</v>
      </c>
      <c r="AF1466" s="4"/>
      <c r="AG1466" s="4"/>
      <c r="AH1466" t="s">
        <v>79</v>
      </c>
      <c r="AI1466" t="s">
        <v>241</v>
      </c>
      <c r="AJ1466" t="s">
        <v>423</v>
      </c>
      <c r="AK1466" t="s">
        <v>985</v>
      </c>
      <c r="AL1466" t="s">
        <v>1518</v>
      </c>
      <c r="AM1466" t="s">
        <v>67</v>
      </c>
      <c r="AN1466" t="s">
        <v>1562</v>
      </c>
      <c r="AO1466" t="s">
        <v>455</v>
      </c>
      <c r="AP1466" t="s">
        <v>2340</v>
      </c>
      <c r="AQ1466" t="str">
        <f t="shared" si="24"/>
        <v>1089107443661yesFemale4407710YouTube4405544196128.6429.97411042.8839.9915</v>
      </c>
      <c r="AR1466">
        <f>COUNTIF(AQ$2:AQ1466,AQ1466)</f>
        <v>1</v>
      </c>
    </row>
    <row r="1467" spans="1:44" x14ac:dyDescent="0.25">
      <c r="A1467">
        <v>1090</v>
      </c>
      <c r="B1467">
        <v>197</v>
      </c>
      <c r="C1467" s="4">
        <v>44366</v>
      </c>
      <c r="D1467">
        <v>3</v>
      </c>
      <c r="E1467" t="s">
        <v>34</v>
      </c>
      <c r="F1467" t="s">
        <v>45</v>
      </c>
      <c r="G1467" t="s">
        <v>56</v>
      </c>
      <c r="H1467" t="s">
        <v>58</v>
      </c>
      <c r="I1467" s="4">
        <v>44356</v>
      </c>
      <c r="J1467">
        <v>13</v>
      </c>
      <c r="K1467" t="s">
        <v>60</v>
      </c>
      <c r="L1467" s="4">
        <v>44287</v>
      </c>
      <c r="M1467" s="4">
        <v>44389</v>
      </c>
      <c r="N1467">
        <v>1</v>
      </c>
      <c r="O1467" t="s">
        <v>79</v>
      </c>
      <c r="P1467" t="s">
        <v>241</v>
      </c>
      <c r="Q1467">
        <v>1</v>
      </c>
      <c r="R1467" t="s">
        <v>403</v>
      </c>
      <c r="S1467" t="s">
        <v>965</v>
      </c>
      <c r="T1467" t="s">
        <v>422</v>
      </c>
      <c r="U1467" t="s">
        <v>69</v>
      </c>
      <c r="V1467" t="s">
        <v>1548</v>
      </c>
      <c r="W1467">
        <v>120</v>
      </c>
      <c r="X1467">
        <v>14.99</v>
      </c>
      <c r="Y1467">
        <v>1</v>
      </c>
      <c r="Z1467" t="s">
        <v>455</v>
      </c>
      <c r="AA1467" t="s">
        <v>2340</v>
      </c>
      <c r="AF1467" s="4"/>
      <c r="AG1467" s="4"/>
      <c r="AH1467" t="s">
        <v>79</v>
      </c>
      <c r="AI1467" t="s">
        <v>241</v>
      </c>
      <c r="AJ1467" t="s">
        <v>403</v>
      </c>
      <c r="AK1467" t="s">
        <v>965</v>
      </c>
      <c r="AL1467" t="s">
        <v>422</v>
      </c>
      <c r="AM1467" t="s">
        <v>69</v>
      </c>
      <c r="AN1467" t="s">
        <v>1548</v>
      </c>
      <c r="AO1467" t="s">
        <v>455</v>
      </c>
      <c r="AP1467" t="s">
        <v>2340</v>
      </c>
      <c r="AQ1467" t="str">
        <f t="shared" si="24"/>
        <v>1090197443663noFemale4435613Facebook442874438912014.99438120114.9915</v>
      </c>
      <c r="AR1467">
        <f>COUNTIF(AQ$2:AQ1467,AQ1467)</f>
        <v>1</v>
      </c>
    </row>
    <row r="1468" spans="1:44" x14ac:dyDescent="0.25">
      <c r="A1468">
        <v>1091</v>
      </c>
      <c r="B1468">
        <v>244</v>
      </c>
      <c r="C1468" s="4">
        <v>44366</v>
      </c>
      <c r="D1468">
        <v>2</v>
      </c>
      <c r="E1468" t="s">
        <v>38</v>
      </c>
      <c r="F1468" t="s">
        <v>49</v>
      </c>
      <c r="G1468" t="s">
        <v>55</v>
      </c>
      <c r="H1468" t="s">
        <v>57</v>
      </c>
      <c r="I1468" s="4">
        <v>43625</v>
      </c>
      <c r="J1468">
        <v>2</v>
      </c>
      <c r="K1468" t="s">
        <v>60</v>
      </c>
      <c r="L1468" s="4">
        <v>43615</v>
      </c>
      <c r="M1468" s="4">
        <v>43830</v>
      </c>
      <c r="N1468">
        <v>1</v>
      </c>
      <c r="O1468" t="s">
        <v>80</v>
      </c>
      <c r="P1468" t="s">
        <v>242</v>
      </c>
      <c r="Q1468">
        <v>1</v>
      </c>
      <c r="R1468" t="s">
        <v>691</v>
      </c>
      <c r="S1468" t="s">
        <v>1232</v>
      </c>
      <c r="T1468" t="s">
        <v>1754</v>
      </c>
      <c r="U1468" t="s">
        <v>67</v>
      </c>
      <c r="V1468" t="s">
        <v>1548</v>
      </c>
      <c r="W1468">
        <v>476.85</v>
      </c>
      <c r="X1468">
        <v>44.97</v>
      </c>
      <c r="Y1468">
        <v>1</v>
      </c>
      <c r="Z1468" t="s">
        <v>67</v>
      </c>
      <c r="AA1468" t="s">
        <v>2373</v>
      </c>
      <c r="AF1468" s="4"/>
      <c r="AG1468" s="4"/>
      <c r="AH1468" t="s">
        <v>80</v>
      </c>
      <c r="AI1468" t="s">
        <v>242</v>
      </c>
      <c r="AJ1468" t="s">
        <v>691</v>
      </c>
      <c r="AK1468" t="s">
        <v>1232</v>
      </c>
      <c r="AL1468" t="s">
        <v>1754</v>
      </c>
      <c r="AM1468" t="s">
        <v>67</v>
      </c>
      <c r="AN1468" t="s">
        <v>1548</v>
      </c>
      <c r="AO1468" t="s">
        <v>67</v>
      </c>
      <c r="AP1468" t="s">
        <v>2373</v>
      </c>
      <c r="AQ1468" t="str">
        <f t="shared" si="24"/>
        <v>1091244443662yesMale436252Facebook4361543830476.8544.97243158.95314.993</v>
      </c>
      <c r="AR1468">
        <f>COUNTIF(AQ$2:AQ1468,AQ1468)</f>
        <v>1</v>
      </c>
    </row>
    <row r="1469" spans="1:44" x14ac:dyDescent="0.25">
      <c r="A1469">
        <v>1092</v>
      </c>
      <c r="B1469">
        <v>311</v>
      </c>
      <c r="C1469" s="4">
        <v>44366</v>
      </c>
      <c r="D1469">
        <v>7</v>
      </c>
      <c r="E1469" t="s">
        <v>35</v>
      </c>
      <c r="F1469" t="s">
        <v>46</v>
      </c>
      <c r="G1469" t="s">
        <v>56</v>
      </c>
      <c r="H1469" t="s">
        <v>57</v>
      </c>
      <c r="I1469" s="4">
        <v>43961</v>
      </c>
      <c r="J1469">
        <v>9</v>
      </c>
      <c r="K1469" t="s">
        <v>59</v>
      </c>
      <c r="L1469" s="4">
        <v>43952</v>
      </c>
      <c r="M1469" s="4">
        <v>44075</v>
      </c>
      <c r="N1469">
        <v>1</v>
      </c>
      <c r="O1469" t="s">
        <v>79</v>
      </c>
      <c r="P1469" t="s">
        <v>241</v>
      </c>
      <c r="Q1469">
        <v>1</v>
      </c>
      <c r="R1469" t="s">
        <v>570</v>
      </c>
      <c r="S1469" t="s">
        <v>1087</v>
      </c>
      <c r="T1469" t="s">
        <v>1653</v>
      </c>
      <c r="U1469" t="s">
        <v>69</v>
      </c>
      <c r="V1469" t="s">
        <v>1548</v>
      </c>
      <c r="W1469">
        <v>13.89</v>
      </c>
      <c r="X1469">
        <v>14.99</v>
      </c>
      <c r="Y1469">
        <v>1</v>
      </c>
      <c r="Z1469" t="s">
        <v>65</v>
      </c>
      <c r="AA1469" t="s">
        <v>2343</v>
      </c>
      <c r="AF1469" s="4"/>
      <c r="AG1469" s="4"/>
      <c r="AH1469" t="s">
        <v>79</v>
      </c>
      <c r="AI1469" t="s">
        <v>241</v>
      </c>
      <c r="AJ1469" t="s">
        <v>570</v>
      </c>
      <c r="AK1469" t="s">
        <v>1087</v>
      </c>
      <c r="AL1469" t="s">
        <v>1653</v>
      </c>
      <c r="AM1469" t="s">
        <v>69</v>
      </c>
      <c r="AN1469" t="s">
        <v>1548</v>
      </c>
      <c r="AO1469" t="s">
        <v>65</v>
      </c>
      <c r="AP1469" t="s">
        <v>2343</v>
      </c>
      <c r="AQ1469" t="str">
        <f t="shared" si="24"/>
        <v>1092311443667noMale439619Google Ads439524407513.8914.99416713.89114.9910</v>
      </c>
      <c r="AR1469">
        <f>COUNTIF(AQ$2:AQ1469,AQ1469)</f>
        <v>1</v>
      </c>
    </row>
    <row r="1470" spans="1:44" x14ac:dyDescent="0.25">
      <c r="A1470">
        <v>1093</v>
      </c>
      <c r="B1470">
        <v>363</v>
      </c>
      <c r="C1470" s="4">
        <v>44366</v>
      </c>
      <c r="D1470">
        <v>2</v>
      </c>
      <c r="E1470" t="s">
        <v>38</v>
      </c>
      <c r="F1470" t="s">
        <v>49</v>
      </c>
      <c r="G1470" t="s">
        <v>55</v>
      </c>
      <c r="H1470" t="s">
        <v>57</v>
      </c>
      <c r="I1470" s="4">
        <v>43682</v>
      </c>
      <c r="J1470">
        <v>3</v>
      </c>
      <c r="K1470" t="s">
        <v>59</v>
      </c>
      <c r="L1470" s="4">
        <v>43615</v>
      </c>
      <c r="M1470" s="4">
        <v>43830</v>
      </c>
      <c r="N1470">
        <v>2</v>
      </c>
      <c r="O1470" t="s">
        <v>211</v>
      </c>
      <c r="P1470" t="s">
        <v>373</v>
      </c>
      <c r="Q1470">
        <v>2</v>
      </c>
      <c r="R1470" t="s">
        <v>910</v>
      </c>
      <c r="S1470" t="s">
        <v>1445</v>
      </c>
      <c r="T1470" t="s">
        <v>1959</v>
      </c>
      <c r="U1470" t="s">
        <v>71</v>
      </c>
      <c r="V1470" t="s">
        <v>2036</v>
      </c>
      <c r="W1470">
        <v>169.94</v>
      </c>
      <c r="X1470">
        <v>34.979999999999997</v>
      </c>
      <c r="Y1470">
        <v>2</v>
      </c>
      <c r="Z1470" t="s">
        <v>2126</v>
      </c>
      <c r="AA1470" t="s">
        <v>2401</v>
      </c>
      <c r="AF1470" s="4"/>
      <c r="AG1470" s="4"/>
      <c r="AH1470" t="s">
        <v>90</v>
      </c>
      <c r="AI1470" t="s">
        <v>252</v>
      </c>
      <c r="AJ1470" t="s">
        <v>503</v>
      </c>
      <c r="AK1470" t="s">
        <v>1066</v>
      </c>
      <c r="AL1470" t="s">
        <v>1594</v>
      </c>
      <c r="AM1470" t="s">
        <v>69</v>
      </c>
      <c r="AN1470" t="s">
        <v>1562</v>
      </c>
      <c r="AO1470" t="s">
        <v>410</v>
      </c>
      <c r="AP1470" t="s">
        <v>2359</v>
      </c>
      <c r="AQ1470" t="str">
        <f t="shared" si="24"/>
        <v>1093363443662yesMale436823Google Ads4361543830169.9434.986609.9519.9920</v>
      </c>
      <c r="AR1470">
        <f>COUNTIF(AQ$2:AQ1470,AQ1470)</f>
        <v>1</v>
      </c>
    </row>
    <row r="1471" spans="1:44" x14ac:dyDescent="0.25">
      <c r="A1471">
        <v>1093</v>
      </c>
      <c r="B1471">
        <v>363</v>
      </c>
      <c r="C1471" s="4">
        <v>44366</v>
      </c>
      <c r="D1471">
        <v>2</v>
      </c>
      <c r="E1471" t="s">
        <v>38</v>
      </c>
      <c r="F1471" t="s">
        <v>49</v>
      </c>
      <c r="G1471" t="s">
        <v>55</v>
      </c>
      <c r="H1471" t="s">
        <v>57</v>
      </c>
      <c r="I1471" s="4">
        <v>43682</v>
      </c>
      <c r="J1471">
        <v>3</v>
      </c>
      <c r="K1471" t="s">
        <v>59</v>
      </c>
      <c r="L1471" s="4">
        <v>43615</v>
      </c>
      <c r="M1471" s="4">
        <v>43830</v>
      </c>
      <c r="N1471">
        <v>2</v>
      </c>
      <c r="O1471" t="s">
        <v>211</v>
      </c>
      <c r="P1471" t="s">
        <v>373</v>
      </c>
      <c r="Q1471">
        <v>2</v>
      </c>
      <c r="R1471" t="s">
        <v>910</v>
      </c>
      <c r="S1471" t="s">
        <v>1445</v>
      </c>
      <c r="T1471" t="s">
        <v>1959</v>
      </c>
      <c r="U1471" t="s">
        <v>71</v>
      </c>
      <c r="V1471" t="s">
        <v>2036</v>
      </c>
      <c r="W1471">
        <v>169.94</v>
      </c>
      <c r="X1471">
        <v>34.979999999999997</v>
      </c>
      <c r="Y1471">
        <v>2</v>
      </c>
      <c r="Z1471" t="s">
        <v>2126</v>
      </c>
      <c r="AA1471" t="s">
        <v>2401</v>
      </c>
      <c r="AF1471" s="4"/>
      <c r="AG1471" s="4"/>
      <c r="AH1471" t="s">
        <v>86</v>
      </c>
      <c r="AI1471" t="s">
        <v>248</v>
      </c>
      <c r="AJ1471" t="s">
        <v>454</v>
      </c>
      <c r="AK1471" t="s">
        <v>1017</v>
      </c>
      <c r="AL1471" t="s">
        <v>1547</v>
      </c>
      <c r="AM1471" t="s">
        <v>69</v>
      </c>
      <c r="AN1471" t="s">
        <v>1577</v>
      </c>
      <c r="AO1471" t="s">
        <v>547</v>
      </c>
      <c r="AP1471" t="s">
        <v>2354</v>
      </c>
      <c r="AQ1471" t="str">
        <f t="shared" si="24"/>
        <v>1093363443662yesMale436823Google Ads4361543830169.9434.98790159.99124.9914</v>
      </c>
      <c r="AR1471">
        <f>COUNTIF(AQ$2:AQ1471,AQ1471)</f>
        <v>1</v>
      </c>
    </row>
    <row r="1472" spans="1:44" x14ac:dyDescent="0.25">
      <c r="A1472">
        <v>1094</v>
      </c>
      <c r="B1472">
        <v>438</v>
      </c>
      <c r="C1472" s="4">
        <v>44366</v>
      </c>
      <c r="D1472">
        <v>3</v>
      </c>
      <c r="E1472" t="s">
        <v>34</v>
      </c>
      <c r="F1472" t="s">
        <v>45</v>
      </c>
      <c r="G1472" t="s">
        <v>56</v>
      </c>
      <c r="H1472" t="s">
        <v>58</v>
      </c>
      <c r="I1472" s="4">
        <v>43583</v>
      </c>
      <c r="J1472">
        <v>2</v>
      </c>
      <c r="L1472" s="4"/>
      <c r="M1472" s="4"/>
      <c r="N1472">
        <v>2</v>
      </c>
      <c r="O1472" t="s">
        <v>212</v>
      </c>
      <c r="P1472" t="s">
        <v>374</v>
      </c>
      <c r="Q1472">
        <v>2</v>
      </c>
      <c r="R1472" t="s">
        <v>911</v>
      </c>
      <c r="S1472" t="s">
        <v>1446</v>
      </c>
      <c r="T1472" t="s">
        <v>1960</v>
      </c>
      <c r="U1472" t="s">
        <v>180</v>
      </c>
      <c r="V1472" t="s">
        <v>2031</v>
      </c>
      <c r="W1472">
        <v>49.99</v>
      </c>
      <c r="X1472">
        <v>54.97</v>
      </c>
      <c r="Y1472">
        <v>2</v>
      </c>
      <c r="Z1472" t="s">
        <v>2306</v>
      </c>
      <c r="AA1472" t="s">
        <v>2612</v>
      </c>
      <c r="AF1472" s="4"/>
      <c r="AG1472" s="4"/>
      <c r="AH1472" t="s">
        <v>78</v>
      </c>
      <c r="AI1472" t="s">
        <v>240</v>
      </c>
      <c r="AJ1472" t="s">
        <v>610</v>
      </c>
      <c r="AK1472" t="s">
        <v>1162</v>
      </c>
      <c r="AL1472" t="s">
        <v>67</v>
      </c>
      <c r="AM1472" t="s">
        <v>80</v>
      </c>
      <c r="AN1472" t="s">
        <v>1548</v>
      </c>
      <c r="AO1472" t="s">
        <v>393</v>
      </c>
      <c r="AP1472" t="s">
        <v>2345</v>
      </c>
      <c r="AQ1472" t="str">
        <f t="shared" si="24"/>
        <v>1094438443663noFemale43583249.9954.9781013214.9918</v>
      </c>
      <c r="AR1472">
        <f>COUNTIF(AQ$2:AQ1472,AQ1472)</f>
        <v>1</v>
      </c>
    </row>
    <row r="1473" spans="1:44" x14ac:dyDescent="0.25">
      <c r="A1473">
        <v>1094</v>
      </c>
      <c r="B1473">
        <v>438</v>
      </c>
      <c r="C1473" s="4">
        <v>44366</v>
      </c>
      <c r="D1473">
        <v>3</v>
      </c>
      <c r="E1473" t="s">
        <v>34</v>
      </c>
      <c r="F1473" t="s">
        <v>45</v>
      </c>
      <c r="G1473" t="s">
        <v>56</v>
      </c>
      <c r="H1473" t="s">
        <v>58</v>
      </c>
      <c r="I1473" s="4">
        <v>43583</v>
      </c>
      <c r="J1473">
        <v>2</v>
      </c>
      <c r="L1473" s="4"/>
      <c r="M1473" s="4"/>
      <c r="N1473">
        <v>2</v>
      </c>
      <c r="O1473" t="s">
        <v>212</v>
      </c>
      <c r="P1473" t="s">
        <v>374</v>
      </c>
      <c r="Q1473">
        <v>2</v>
      </c>
      <c r="R1473" t="s">
        <v>911</v>
      </c>
      <c r="S1473" t="s">
        <v>1446</v>
      </c>
      <c r="T1473" t="s">
        <v>1960</v>
      </c>
      <c r="U1473" t="s">
        <v>180</v>
      </c>
      <c r="V1473" t="s">
        <v>2031</v>
      </c>
      <c r="W1473">
        <v>49.99</v>
      </c>
      <c r="X1473">
        <v>54.97</v>
      </c>
      <c r="Y1473">
        <v>2</v>
      </c>
      <c r="Z1473" t="s">
        <v>2306</v>
      </c>
      <c r="AA1473" t="s">
        <v>2612</v>
      </c>
      <c r="AF1473" s="4"/>
      <c r="AG1473" s="4"/>
      <c r="AH1473" t="s">
        <v>86</v>
      </c>
      <c r="AI1473" t="s">
        <v>248</v>
      </c>
      <c r="AJ1473" t="s">
        <v>441</v>
      </c>
      <c r="AK1473" t="s">
        <v>2640</v>
      </c>
      <c r="AL1473" t="s">
        <v>1535</v>
      </c>
      <c r="AM1473" t="s">
        <v>69</v>
      </c>
      <c r="AN1473" t="s">
        <v>1577</v>
      </c>
      <c r="AO1473" t="s">
        <v>530</v>
      </c>
      <c r="AP1473" t="s">
        <v>2367</v>
      </c>
      <c r="AQ1473" t="str">
        <f t="shared" si="24"/>
        <v>1094438443663noFemale43583249.9954.97710643.99124.9916</v>
      </c>
      <c r="AR1473">
        <f>COUNTIF(AQ$2:AQ1473,AQ1473)</f>
        <v>1</v>
      </c>
    </row>
    <row r="1474" spans="1:44" x14ac:dyDescent="0.25">
      <c r="A1474">
        <v>1095</v>
      </c>
      <c r="B1474">
        <v>443</v>
      </c>
      <c r="C1474" s="4">
        <v>44366</v>
      </c>
      <c r="D1474">
        <v>11</v>
      </c>
      <c r="E1474" t="s">
        <v>37</v>
      </c>
      <c r="F1474" t="s">
        <v>48</v>
      </c>
      <c r="G1474" t="s">
        <v>55</v>
      </c>
      <c r="H1474" t="s">
        <v>58</v>
      </c>
      <c r="I1474" s="4">
        <v>44188</v>
      </c>
      <c r="J1474">
        <v>11</v>
      </c>
      <c r="K1474" t="s">
        <v>60</v>
      </c>
      <c r="L1474" s="4">
        <v>44148</v>
      </c>
      <c r="M1474" s="4">
        <v>44265</v>
      </c>
      <c r="N1474">
        <v>1</v>
      </c>
      <c r="O1474" t="s">
        <v>80</v>
      </c>
      <c r="P1474" t="s">
        <v>242</v>
      </c>
      <c r="Q1474">
        <v>1</v>
      </c>
      <c r="R1474" t="s">
        <v>912</v>
      </c>
      <c r="S1474" t="s">
        <v>984</v>
      </c>
      <c r="T1474" t="s">
        <v>1961</v>
      </c>
      <c r="U1474" t="s">
        <v>69</v>
      </c>
      <c r="V1474" t="s">
        <v>1548</v>
      </c>
      <c r="W1474">
        <v>17.989999999999998</v>
      </c>
      <c r="X1474">
        <v>14.99</v>
      </c>
      <c r="Y1474">
        <v>1</v>
      </c>
      <c r="Z1474" t="s">
        <v>69</v>
      </c>
      <c r="AA1474" t="s">
        <v>2360</v>
      </c>
      <c r="AF1474" s="4"/>
      <c r="AG1474" s="4"/>
      <c r="AH1474" t="s">
        <v>80</v>
      </c>
      <c r="AI1474" t="s">
        <v>242</v>
      </c>
      <c r="AJ1474" t="s">
        <v>912</v>
      </c>
      <c r="AK1474" t="s">
        <v>984</v>
      </c>
      <c r="AL1474" t="s">
        <v>1961</v>
      </c>
      <c r="AM1474" t="s">
        <v>69</v>
      </c>
      <c r="AN1474" t="s">
        <v>1548</v>
      </c>
      <c r="AO1474" t="s">
        <v>69</v>
      </c>
      <c r="AP1474" t="s">
        <v>2360</v>
      </c>
      <c r="AQ1474" t="str">
        <f t="shared" si="24"/>
        <v>10954434436611yesFemale4418811Facebook441484426517.9914.99211917.99114.991</v>
      </c>
      <c r="AR1474">
        <f>COUNTIF(AQ$2:AQ1474,AQ1474)</f>
        <v>1</v>
      </c>
    </row>
    <row r="1475" spans="1:44" x14ac:dyDescent="0.25">
      <c r="A1475">
        <v>1096</v>
      </c>
      <c r="B1475">
        <v>31</v>
      </c>
      <c r="C1475" s="4">
        <v>44367</v>
      </c>
      <c r="D1475">
        <v>11</v>
      </c>
      <c r="E1475" t="s">
        <v>37</v>
      </c>
      <c r="F1475" t="s">
        <v>48</v>
      </c>
      <c r="G1475" t="s">
        <v>56</v>
      </c>
      <c r="H1475" t="s">
        <v>57</v>
      </c>
      <c r="I1475" s="4">
        <v>44053</v>
      </c>
      <c r="J1475">
        <v>9</v>
      </c>
      <c r="K1475" t="s">
        <v>59</v>
      </c>
      <c r="L1475" s="4">
        <v>43952</v>
      </c>
      <c r="M1475" s="4">
        <v>44075</v>
      </c>
      <c r="N1475">
        <v>3</v>
      </c>
      <c r="O1475" t="s">
        <v>213</v>
      </c>
      <c r="P1475" t="s">
        <v>375</v>
      </c>
      <c r="Q1475">
        <v>3</v>
      </c>
      <c r="R1475" t="s">
        <v>913</v>
      </c>
      <c r="S1475" t="s">
        <v>1447</v>
      </c>
      <c r="T1475" t="s">
        <v>1962</v>
      </c>
      <c r="U1475" t="s">
        <v>2025</v>
      </c>
      <c r="V1475" t="s">
        <v>2041</v>
      </c>
      <c r="W1475">
        <v>1088.68</v>
      </c>
      <c r="X1475">
        <v>119.92</v>
      </c>
      <c r="Y1475">
        <v>3</v>
      </c>
      <c r="Z1475" t="s">
        <v>2307</v>
      </c>
      <c r="AA1475" t="s">
        <v>2613</v>
      </c>
      <c r="AF1475" s="4"/>
      <c r="AG1475" s="4"/>
      <c r="AH1475" t="s">
        <v>84</v>
      </c>
      <c r="AI1475" t="s">
        <v>246</v>
      </c>
      <c r="AJ1475" t="s">
        <v>410</v>
      </c>
      <c r="AK1475" t="s">
        <v>972</v>
      </c>
      <c r="AL1475" t="s">
        <v>1505</v>
      </c>
      <c r="AM1475" t="s">
        <v>67</v>
      </c>
      <c r="AN1475" t="s">
        <v>1548</v>
      </c>
      <c r="AO1475" t="s">
        <v>645</v>
      </c>
      <c r="AP1475" t="s">
        <v>2347</v>
      </c>
      <c r="AQ1475" t="str">
        <f t="shared" si="24"/>
        <v>1096314436711noMale440539Google Ads43952440751088.68119.92920289.95314.9913</v>
      </c>
      <c r="AR1475">
        <f>COUNTIF(AQ$2:AQ1475,AQ1475)</f>
        <v>1</v>
      </c>
    </row>
    <row r="1476" spans="1:44" x14ac:dyDescent="0.25">
      <c r="A1476">
        <v>1096</v>
      </c>
      <c r="B1476">
        <v>31</v>
      </c>
      <c r="C1476" s="4">
        <v>44367</v>
      </c>
      <c r="D1476">
        <v>11</v>
      </c>
      <c r="E1476" t="s">
        <v>37</v>
      </c>
      <c r="F1476" t="s">
        <v>48</v>
      </c>
      <c r="G1476" t="s">
        <v>56</v>
      </c>
      <c r="H1476" t="s">
        <v>57</v>
      </c>
      <c r="I1476" s="4">
        <v>44053</v>
      </c>
      <c r="J1476">
        <v>9</v>
      </c>
      <c r="K1476" t="s">
        <v>59</v>
      </c>
      <c r="L1476" s="4">
        <v>43952</v>
      </c>
      <c r="M1476" s="4">
        <v>44075</v>
      </c>
      <c r="N1476">
        <v>3</v>
      </c>
      <c r="O1476" t="s">
        <v>213</v>
      </c>
      <c r="P1476" t="s">
        <v>375</v>
      </c>
      <c r="Q1476">
        <v>3</v>
      </c>
      <c r="R1476" t="s">
        <v>913</v>
      </c>
      <c r="S1476" t="s">
        <v>1447</v>
      </c>
      <c r="T1476" t="s">
        <v>1962</v>
      </c>
      <c r="U1476" t="s">
        <v>2025</v>
      </c>
      <c r="V1476" t="s">
        <v>2041</v>
      </c>
      <c r="W1476">
        <v>1088.68</v>
      </c>
      <c r="X1476">
        <v>119.92</v>
      </c>
      <c r="Y1476">
        <v>3</v>
      </c>
      <c r="Z1476" t="s">
        <v>2307</v>
      </c>
      <c r="AA1476" t="s">
        <v>2613</v>
      </c>
      <c r="AF1476" s="4"/>
      <c r="AG1476" s="4"/>
      <c r="AH1476" t="s">
        <v>80</v>
      </c>
      <c r="AI1476" t="s">
        <v>242</v>
      </c>
      <c r="AJ1476" t="s">
        <v>649</v>
      </c>
      <c r="AK1476" t="s">
        <v>1193</v>
      </c>
      <c r="AL1476" t="s">
        <v>1717</v>
      </c>
      <c r="AM1476" t="s">
        <v>67</v>
      </c>
      <c r="AN1476" t="s">
        <v>1548</v>
      </c>
      <c r="AO1476" t="s">
        <v>70</v>
      </c>
      <c r="AP1476" t="s">
        <v>2341</v>
      </c>
      <c r="AQ1476" t="str">
        <f t="shared" si="24"/>
        <v>1096314436711noMale440539Google Ads43952440751088.68119.9225432.95314.995</v>
      </c>
      <c r="AR1476">
        <f>COUNTIF(AQ$2:AQ1476,AQ1476)</f>
        <v>1</v>
      </c>
    </row>
    <row r="1477" spans="1:44" x14ac:dyDescent="0.25">
      <c r="A1477">
        <v>1096</v>
      </c>
      <c r="B1477">
        <v>31</v>
      </c>
      <c r="C1477" s="4">
        <v>44367</v>
      </c>
      <c r="D1477">
        <v>11</v>
      </c>
      <c r="E1477" t="s">
        <v>37</v>
      </c>
      <c r="F1477" t="s">
        <v>48</v>
      </c>
      <c r="G1477" t="s">
        <v>56</v>
      </c>
      <c r="H1477" t="s">
        <v>57</v>
      </c>
      <c r="I1477" s="4">
        <v>44053</v>
      </c>
      <c r="J1477">
        <v>9</v>
      </c>
      <c r="K1477" t="s">
        <v>59</v>
      </c>
      <c r="L1477" s="4">
        <v>43952</v>
      </c>
      <c r="M1477" s="4">
        <v>44075</v>
      </c>
      <c r="N1477">
        <v>3</v>
      </c>
      <c r="O1477" t="s">
        <v>213</v>
      </c>
      <c r="P1477" t="s">
        <v>375</v>
      </c>
      <c r="Q1477">
        <v>3</v>
      </c>
      <c r="R1477" t="s">
        <v>913</v>
      </c>
      <c r="S1477" t="s">
        <v>1447</v>
      </c>
      <c r="T1477" t="s">
        <v>1962</v>
      </c>
      <c r="U1477" t="s">
        <v>2025</v>
      </c>
      <c r="V1477" t="s">
        <v>2041</v>
      </c>
      <c r="W1477">
        <v>1088.68</v>
      </c>
      <c r="X1477">
        <v>119.92</v>
      </c>
      <c r="Y1477">
        <v>3</v>
      </c>
      <c r="Z1477" t="s">
        <v>2307</v>
      </c>
      <c r="AA1477" t="s">
        <v>2613</v>
      </c>
      <c r="AF1477" s="4"/>
      <c r="AG1477" s="4"/>
      <c r="AH1477" t="s">
        <v>67</v>
      </c>
      <c r="AI1477" t="s">
        <v>229</v>
      </c>
      <c r="AJ1477" t="s">
        <v>439</v>
      </c>
      <c r="AK1477" t="s">
        <v>1001</v>
      </c>
      <c r="AL1477" t="s">
        <v>1533</v>
      </c>
      <c r="AM1477" t="s">
        <v>80</v>
      </c>
      <c r="AN1477" t="s">
        <v>1548</v>
      </c>
      <c r="AO1477" t="s">
        <v>84</v>
      </c>
      <c r="AP1477" t="s">
        <v>2366</v>
      </c>
      <c r="AQ1477" t="str">
        <f t="shared" si="24"/>
        <v>1096314436711noMale440539Google Ads43952440751088.68119.92310259.99214.999</v>
      </c>
      <c r="AR1477">
        <f>COUNTIF(AQ$2:AQ1477,AQ1477)</f>
        <v>1</v>
      </c>
    </row>
    <row r="1478" spans="1:44" x14ac:dyDescent="0.25">
      <c r="A1478">
        <v>1097</v>
      </c>
      <c r="B1478">
        <v>167</v>
      </c>
      <c r="C1478" s="4">
        <v>44367</v>
      </c>
      <c r="D1478">
        <v>5</v>
      </c>
      <c r="E1478" t="s">
        <v>36</v>
      </c>
      <c r="F1478" t="s">
        <v>47</v>
      </c>
      <c r="G1478" t="s">
        <v>55</v>
      </c>
      <c r="H1478" t="s">
        <v>58</v>
      </c>
      <c r="I1478" s="4">
        <v>43899</v>
      </c>
      <c r="J1478">
        <v>5</v>
      </c>
      <c r="K1478" t="s">
        <v>60</v>
      </c>
      <c r="L1478" s="4">
        <v>43831</v>
      </c>
      <c r="M1478" s="4">
        <v>43921</v>
      </c>
      <c r="N1478">
        <v>2</v>
      </c>
      <c r="O1478" t="s">
        <v>214</v>
      </c>
      <c r="P1478" t="s">
        <v>376</v>
      </c>
      <c r="Q1478">
        <v>2</v>
      </c>
      <c r="R1478" t="s">
        <v>914</v>
      </c>
      <c r="S1478" t="s">
        <v>1448</v>
      </c>
      <c r="T1478" t="s">
        <v>1963</v>
      </c>
      <c r="U1478" t="s">
        <v>85</v>
      </c>
      <c r="V1478" t="s">
        <v>1869</v>
      </c>
      <c r="W1478">
        <v>111.98</v>
      </c>
      <c r="X1478">
        <v>44.97</v>
      </c>
      <c r="Y1478">
        <v>2</v>
      </c>
      <c r="Z1478" t="s">
        <v>2308</v>
      </c>
      <c r="AA1478" t="s">
        <v>2614</v>
      </c>
      <c r="AF1478" s="4"/>
      <c r="AG1478" s="4"/>
      <c r="AH1478" t="s">
        <v>79</v>
      </c>
      <c r="AI1478" t="s">
        <v>241</v>
      </c>
      <c r="AJ1478" t="s">
        <v>595</v>
      </c>
      <c r="AK1478" t="s">
        <v>1045</v>
      </c>
      <c r="AL1478" t="s">
        <v>578</v>
      </c>
      <c r="AM1478" t="s">
        <v>69</v>
      </c>
      <c r="AN1478" t="s">
        <v>1548</v>
      </c>
      <c r="AO1478" t="s">
        <v>455</v>
      </c>
      <c r="AP1478" t="s">
        <v>2340</v>
      </c>
      <c r="AQ1478" t="str">
        <f t="shared" si="24"/>
        <v>1097167443675yesFemale438995Facebook4383143921111.9844.97467100114.9915</v>
      </c>
      <c r="AR1478">
        <f>COUNTIF(AQ$2:AQ1478,AQ1478)</f>
        <v>1</v>
      </c>
    </row>
    <row r="1479" spans="1:44" x14ac:dyDescent="0.25">
      <c r="A1479">
        <v>1097</v>
      </c>
      <c r="B1479">
        <v>167</v>
      </c>
      <c r="C1479" s="4">
        <v>44367</v>
      </c>
      <c r="D1479">
        <v>5</v>
      </c>
      <c r="E1479" t="s">
        <v>36</v>
      </c>
      <c r="F1479" t="s">
        <v>47</v>
      </c>
      <c r="G1479" t="s">
        <v>55</v>
      </c>
      <c r="H1479" t="s">
        <v>58</v>
      </c>
      <c r="I1479" s="4">
        <v>43899</v>
      </c>
      <c r="J1479">
        <v>5</v>
      </c>
      <c r="K1479" t="s">
        <v>60</v>
      </c>
      <c r="L1479" s="4">
        <v>43831</v>
      </c>
      <c r="M1479" s="4">
        <v>43921</v>
      </c>
      <c r="N1479">
        <v>2</v>
      </c>
      <c r="O1479" t="s">
        <v>214</v>
      </c>
      <c r="P1479" t="s">
        <v>376</v>
      </c>
      <c r="Q1479">
        <v>2</v>
      </c>
      <c r="R1479" t="s">
        <v>914</v>
      </c>
      <c r="S1479" t="s">
        <v>1448</v>
      </c>
      <c r="T1479" t="s">
        <v>1963</v>
      </c>
      <c r="U1479" t="s">
        <v>85</v>
      </c>
      <c r="V1479" t="s">
        <v>1869</v>
      </c>
      <c r="W1479">
        <v>111.98</v>
      </c>
      <c r="X1479">
        <v>44.97</v>
      </c>
      <c r="Y1479">
        <v>2</v>
      </c>
      <c r="Z1479" t="s">
        <v>2308</v>
      </c>
      <c r="AA1479" t="s">
        <v>2614</v>
      </c>
      <c r="AF1479" s="4"/>
      <c r="AG1479" s="4"/>
      <c r="AH1479" t="s">
        <v>78</v>
      </c>
      <c r="AI1479" t="s">
        <v>240</v>
      </c>
      <c r="AJ1479" t="s">
        <v>871</v>
      </c>
      <c r="AK1479" t="s">
        <v>1408</v>
      </c>
      <c r="AL1479" t="s">
        <v>1923</v>
      </c>
      <c r="AM1479" t="s">
        <v>80</v>
      </c>
      <c r="AN1479" t="s">
        <v>1548</v>
      </c>
      <c r="AO1479" t="s">
        <v>393</v>
      </c>
      <c r="AP1479" t="s">
        <v>2345</v>
      </c>
      <c r="AQ1479" t="str">
        <f t="shared" si="24"/>
        <v>1097167443675yesFemale438995Facebook4383143921111.9844.9781285.99214.9918</v>
      </c>
      <c r="AR1479">
        <f>COUNTIF(AQ$2:AQ1479,AQ1479)</f>
        <v>1</v>
      </c>
    </row>
    <row r="1480" spans="1:44" x14ac:dyDescent="0.25">
      <c r="A1480">
        <v>1098</v>
      </c>
      <c r="B1480">
        <v>351</v>
      </c>
      <c r="C1480" s="4">
        <v>44367</v>
      </c>
      <c r="D1480">
        <v>9</v>
      </c>
      <c r="E1480" t="s">
        <v>41</v>
      </c>
      <c r="F1480" t="s">
        <v>52</v>
      </c>
      <c r="G1480" t="s">
        <v>56</v>
      </c>
      <c r="H1480" t="s">
        <v>57</v>
      </c>
      <c r="I1480" s="4">
        <v>43808</v>
      </c>
      <c r="J1480">
        <v>3</v>
      </c>
      <c r="K1480" t="s">
        <v>59</v>
      </c>
      <c r="L1480" s="4">
        <v>43615</v>
      </c>
      <c r="M1480" s="4">
        <v>43830</v>
      </c>
      <c r="N1480">
        <v>2</v>
      </c>
      <c r="O1480" t="s">
        <v>136</v>
      </c>
      <c r="P1480" t="s">
        <v>298</v>
      </c>
      <c r="Q1480">
        <v>2</v>
      </c>
      <c r="R1480" t="s">
        <v>915</v>
      </c>
      <c r="S1480" t="s">
        <v>1449</v>
      </c>
      <c r="T1480" t="s">
        <v>1964</v>
      </c>
      <c r="U1480" t="s">
        <v>85</v>
      </c>
      <c r="V1480" t="s">
        <v>1869</v>
      </c>
      <c r="W1480">
        <v>600.89</v>
      </c>
      <c r="X1480">
        <v>44.97</v>
      </c>
      <c r="Y1480">
        <v>2</v>
      </c>
      <c r="Z1480" t="s">
        <v>2309</v>
      </c>
      <c r="AA1480" t="s">
        <v>2615</v>
      </c>
      <c r="AF1480" s="4"/>
      <c r="AG1480" s="4"/>
      <c r="AH1480" t="s">
        <v>67</v>
      </c>
      <c r="AI1480" t="s">
        <v>229</v>
      </c>
      <c r="AJ1480" t="s">
        <v>847</v>
      </c>
      <c r="AK1480" t="s">
        <v>1384</v>
      </c>
      <c r="AL1480" t="s">
        <v>1900</v>
      </c>
      <c r="AM1480" t="s">
        <v>69</v>
      </c>
      <c r="AN1480" t="s">
        <v>1548</v>
      </c>
      <c r="AO1480" t="s">
        <v>872</v>
      </c>
      <c r="AP1480" t="s">
        <v>2388</v>
      </c>
      <c r="AQ1480" t="str">
        <f t="shared" si="24"/>
        <v>1098351443679noMale438083Google Ads4361543830600.8944.9735720.99114.9919</v>
      </c>
      <c r="AR1480">
        <f>COUNTIF(AQ$2:AQ1480,AQ1480)</f>
        <v>1</v>
      </c>
    </row>
    <row r="1481" spans="1:44" x14ac:dyDescent="0.25">
      <c r="A1481">
        <v>1098</v>
      </c>
      <c r="B1481">
        <v>351</v>
      </c>
      <c r="C1481" s="4">
        <v>44367</v>
      </c>
      <c r="D1481">
        <v>9</v>
      </c>
      <c r="E1481" t="s">
        <v>41</v>
      </c>
      <c r="F1481" t="s">
        <v>52</v>
      </c>
      <c r="G1481" t="s">
        <v>56</v>
      </c>
      <c r="H1481" t="s">
        <v>57</v>
      </c>
      <c r="I1481" s="4">
        <v>43808</v>
      </c>
      <c r="J1481">
        <v>3</v>
      </c>
      <c r="K1481" t="s">
        <v>59</v>
      </c>
      <c r="L1481" s="4">
        <v>43615</v>
      </c>
      <c r="M1481" s="4">
        <v>43830</v>
      </c>
      <c r="N1481">
        <v>2</v>
      </c>
      <c r="O1481" t="s">
        <v>136</v>
      </c>
      <c r="P1481" t="s">
        <v>298</v>
      </c>
      <c r="Q1481">
        <v>2</v>
      </c>
      <c r="R1481" t="s">
        <v>915</v>
      </c>
      <c r="S1481" t="s">
        <v>1449</v>
      </c>
      <c r="T1481" t="s">
        <v>1964</v>
      </c>
      <c r="U1481" t="s">
        <v>85</v>
      </c>
      <c r="V1481" t="s">
        <v>1869</v>
      </c>
      <c r="W1481">
        <v>600.89</v>
      </c>
      <c r="X1481">
        <v>44.97</v>
      </c>
      <c r="Y1481">
        <v>2</v>
      </c>
      <c r="Z1481" t="s">
        <v>2309</v>
      </c>
      <c r="AA1481" t="s">
        <v>2615</v>
      </c>
      <c r="AF1481" s="4"/>
      <c r="AG1481" s="4"/>
      <c r="AH1481" t="s">
        <v>84</v>
      </c>
      <c r="AI1481" t="s">
        <v>246</v>
      </c>
      <c r="AJ1481" t="s">
        <v>410</v>
      </c>
      <c r="AK1481" t="s">
        <v>972</v>
      </c>
      <c r="AL1481" t="s">
        <v>1505</v>
      </c>
      <c r="AM1481" t="s">
        <v>80</v>
      </c>
      <c r="AN1481" t="s">
        <v>1548</v>
      </c>
      <c r="AO1481" t="s">
        <v>645</v>
      </c>
      <c r="AP1481" t="s">
        <v>2347</v>
      </c>
      <c r="AQ1481" t="str">
        <f t="shared" si="24"/>
        <v>1098351443679noMale438083Google Ads4361543830600.8944.97920289.95214.9913</v>
      </c>
      <c r="AR1481">
        <f>COUNTIF(AQ$2:AQ1481,AQ1481)</f>
        <v>1</v>
      </c>
    </row>
    <row r="1482" spans="1:44" x14ac:dyDescent="0.25">
      <c r="A1482">
        <v>1099</v>
      </c>
      <c r="B1482">
        <v>457</v>
      </c>
      <c r="C1482" s="4">
        <v>44367</v>
      </c>
      <c r="D1482">
        <v>5</v>
      </c>
      <c r="E1482" t="s">
        <v>36</v>
      </c>
      <c r="F1482" t="s">
        <v>47</v>
      </c>
      <c r="G1482" t="s">
        <v>56</v>
      </c>
      <c r="H1482" t="s">
        <v>57</v>
      </c>
      <c r="I1482" s="4">
        <v>43945</v>
      </c>
      <c r="J1482">
        <v>7</v>
      </c>
      <c r="K1482" t="s">
        <v>61</v>
      </c>
      <c r="L1482" s="4">
        <v>43915</v>
      </c>
      <c r="M1482" s="4">
        <v>44012</v>
      </c>
      <c r="N1482">
        <v>2</v>
      </c>
      <c r="O1482" t="s">
        <v>215</v>
      </c>
      <c r="P1482" t="s">
        <v>377</v>
      </c>
      <c r="Q1482">
        <v>3</v>
      </c>
      <c r="R1482" t="s">
        <v>916</v>
      </c>
      <c r="S1482" t="s">
        <v>1450</v>
      </c>
      <c r="T1482" t="s">
        <v>1965</v>
      </c>
      <c r="U1482" t="s">
        <v>2026</v>
      </c>
      <c r="V1482" t="s">
        <v>2074</v>
      </c>
      <c r="W1482">
        <v>1071.83</v>
      </c>
      <c r="X1482">
        <v>114.93</v>
      </c>
      <c r="Y1482">
        <v>3</v>
      </c>
      <c r="Z1482" t="s">
        <v>2310</v>
      </c>
      <c r="AA1482" t="s">
        <v>2616</v>
      </c>
      <c r="AF1482" s="4"/>
      <c r="AG1482" s="4"/>
      <c r="AH1482" t="s">
        <v>65</v>
      </c>
      <c r="AI1482" t="s">
        <v>227</v>
      </c>
      <c r="AJ1482" t="s">
        <v>545</v>
      </c>
      <c r="AK1482" t="s">
        <v>1106</v>
      </c>
      <c r="AL1482" t="s">
        <v>1632</v>
      </c>
      <c r="AM1482" t="s">
        <v>80</v>
      </c>
      <c r="AN1482" t="s">
        <v>1517</v>
      </c>
      <c r="AO1482" t="s">
        <v>431</v>
      </c>
      <c r="AP1482" t="s">
        <v>2326</v>
      </c>
      <c r="AQ1482" t="str">
        <f t="shared" si="24"/>
        <v>1099457443675noMale439457YouTube43915440121071.83114.931042320219.9924</v>
      </c>
      <c r="AR1482">
        <f>COUNTIF(AQ$2:AQ1482,AQ1482)</f>
        <v>1</v>
      </c>
    </row>
    <row r="1483" spans="1:44" x14ac:dyDescent="0.25">
      <c r="A1483">
        <v>1099</v>
      </c>
      <c r="B1483">
        <v>457</v>
      </c>
      <c r="C1483" s="4">
        <v>44367</v>
      </c>
      <c r="D1483">
        <v>5</v>
      </c>
      <c r="E1483" t="s">
        <v>36</v>
      </c>
      <c r="F1483" t="s">
        <v>47</v>
      </c>
      <c r="G1483" t="s">
        <v>56</v>
      </c>
      <c r="H1483" t="s">
        <v>57</v>
      </c>
      <c r="I1483" s="4">
        <v>43945</v>
      </c>
      <c r="J1483">
        <v>7</v>
      </c>
      <c r="K1483" t="s">
        <v>61</v>
      </c>
      <c r="L1483" s="4">
        <v>43915</v>
      </c>
      <c r="M1483" s="4">
        <v>44012</v>
      </c>
      <c r="N1483">
        <v>2</v>
      </c>
      <c r="O1483" t="s">
        <v>215</v>
      </c>
      <c r="P1483" t="s">
        <v>377</v>
      </c>
      <c r="Q1483">
        <v>3</v>
      </c>
      <c r="R1483" t="s">
        <v>916</v>
      </c>
      <c r="S1483" t="s">
        <v>1450</v>
      </c>
      <c r="T1483" t="s">
        <v>1965</v>
      </c>
      <c r="U1483" t="s">
        <v>2026</v>
      </c>
      <c r="V1483" t="s">
        <v>2074</v>
      </c>
      <c r="W1483">
        <v>1071.83</v>
      </c>
      <c r="X1483">
        <v>114.93</v>
      </c>
      <c r="Y1483">
        <v>3</v>
      </c>
      <c r="Z1483" t="s">
        <v>2310</v>
      </c>
      <c r="AA1483" t="s">
        <v>2616</v>
      </c>
      <c r="AF1483" s="4"/>
      <c r="AG1483" s="4"/>
      <c r="AH1483" t="s">
        <v>79</v>
      </c>
      <c r="AI1483" t="s">
        <v>241</v>
      </c>
      <c r="AJ1483" t="s">
        <v>566</v>
      </c>
      <c r="AK1483" t="s">
        <v>1067</v>
      </c>
      <c r="AL1483" t="s">
        <v>1649</v>
      </c>
      <c r="AM1483" t="s">
        <v>80</v>
      </c>
      <c r="AN1483" t="s">
        <v>1548</v>
      </c>
      <c r="AO1483" t="s">
        <v>65</v>
      </c>
      <c r="AP1483" t="s">
        <v>2343</v>
      </c>
      <c r="AQ1483" t="str">
        <f t="shared" si="24"/>
        <v>1099457443675noMale439457YouTube43915440121071.83114.93410835.99214.9910</v>
      </c>
      <c r="AR1483">
        <f>COUNTIF(AQ$2:AQ1483,AQ1483)</f>
        <v>1</v>
      </c>
    </row>
    <row r="1484" spans="1:44" x14ac:dyDescent="0.25">
      <c r="A1484">
        <v>1099</v>
      </c>
      <c r="B1484">
        <v>457</v>
      </c>
      <c r="C1484" s="4">
        <v>44367</v>
      </c>
      <c r="D1484">
        <v>5</v>
      </c>
      <c r="E1484" t="s">
        <v>36</v>
      </c>
      <c r="F1484" t="s">
        <v>47</v>
      </c>
      <c r="G1484" t="s">
        <v>56</v>
      </c>
      <c r="H1484" t="s">
        <v>57</v>
      </c>
      <c r="I1484" s="4">
        <v>43945</v>
      </c>
      <c r="J1484">
        <v>7</v>
      </c>
      <c r="K1484" t="s">
        <v>61</v>
      </c>
      <c r="L1484" s="4">
        <v>43915</v>
      </c>
      <c r="M1484" s="4">
        <v>44012</v>
      </c>
      <c r="N1484">
        <v>2</v>
      </c>
      <c r="O1484" t="s">
        <v>215</v>
      </c>
      <c r="P1484" t="s">
        <v>377</v>
      </c>
      <c r="Q1484">
        <v>3</v>
      </c>
      <c r="R1484" t="s">
        <v>916</v>
      </c>
      <c r="S1484" t="s">
        <v>1450</v>
      </c>
      <c r="T1484" t="s">
        <v>1965</v>
      </c>
      <c r="U1484" t="s">
        <v>2026</v>
      </c>
      <c r="V1484" t="s">
        <v>2074</v>
      </c>
      <c r="W1484">
        <v>1071.83</v>
      </c>
      <c r="X1484">
        <v>114.93</v>
      </c>
      <c r="Y1484">
        <v>3</v>
      </c>
      <c r="Z1484" t="s">
        <v>2310</v>
      </c>
      <c r="AA1484" t="s">
        <v>2616</v>
      </c>
      <c r="AF1484" s="4"/>
      <c r="AG1484" s="4"/>
      <c r="AH1484" t="s">
        <v>79</v>
      </c>
      <c r="AI1484" t="s">
        <v>241</v>
      </c>
      <c r="AJ1484" t="s">
        <v>629</v>
      </c>
      <c r="AK1484" t="s">
        <v>965</v>
      </c>
      <c r="AL1484" t="s">
        <v>1703</v>
      </c>
      <c r="AM1484" t="s">
        <v>67</v>
      </c>
      <c r="AN1484" t="s">
        <v>1548</v>
      </c>
      <c r="AO1484" t="s">
        <v>86</v>
      </c>
      <c r="AP1484" t="s">
        <v>2350</v>
      </c>
      <c r="AQ1484" t="str">
        <f t="shared" si="24"/>
        <v>1099457443675noMale439457YouTube43915440121071.83114.93437119.95314.997</v>
      </c>
      <c r="AR1484">
        <f>COUNTIF(AQ$2:AQ1484,AQ1484)</f>
        <v>1</v>
      </c>
    </row>
    <row r="1485" spans="1:44" x14ac:dyDescent="0.25">
      <c r="A1485">
        <v>1100</v>
      </c>
      <c r="B1485">
        <v>459</v>
      </c>
      <c r="C1485" s="4">
        <v>44367</v>
      </c>
      <c r="D1485">
        <v>3</v>
      </c>
      <c r="E1485" t="s">
        <v>34</v>
      </c>
      <c r="F1485" t="s">
        <v>45</v>
      </c>
      <c r="G1485" t="s">
        <v>55</v>
      </c>
      <c r="H1485" t="s">
        <v>58</v>
      </c>
      <c r="I1485" s="4">
        <v>43645</v>
      </c>
      <c r="J1485">
        <v>2</v>
      </c>
      <c r="K1485" t="s">
        <v>60</v>
      </c>
      <c r="L1485" s="4">
        <v>43615</v>
      </c>
      <c r="M1485" s="4">
        <v>43830</v>
      </c>
      <c r="N1485">
        <v>1</v>
      </c>
      <c r="O1485" t="s">
        <v>69</v>
      </c>
      <c r="P1485" t="s">
        <v>231</v>
      </c>
      <c r="Q1485">
        <v>1</v>
      </c>
      <c r="R1485" t="s">
        <v>520</v>
      </c>
      <c r="S1485" t="s">
        <v>1084</v>
      </c>
      <c r="T1485" t="s">
        <v>1610</v>
      </c>
      <c r="U1485" t="s">
        <v>69</v>
      </c>
      <c r="V1485" t="s">
        <v>1577</v>
      </c>
      <c r="W1485">
        <v>12.99</v>
      </c>
      <c r="X1485">
        <v>24.99</v>
      </c>
      <c r="Y1485">
        <v>1</v>
      </c>
      <c r="Z1485" t="s">
        <v>69</v>
      </c>
      <c r="AA1485" t="s">
        <v>2360</v>
      </c>
      <c r="AF1485" s="4"/>
      <c r="AG1485" s="4"/>
      <c r="AH1485" t="s">
        <v>69</v>
      </c>
      <c r="AI1485" t="s">
        <v>231</v>
      </c>
      <c r="AJ1485" t="s">
        <v>520</v>
      </c>
      <c r="AK1485" t="s">
        <v>1084</v>
      </c>
      <c r="AL1485" t="s">
        <v>1610</v>
      </c>
      <c r="AM1485" t="s">
        <v>69</v>
      </c>
      <c r="AN1485" t="s">
        <v>1577</v>
      </c>
      <c r="AO1485" t="s">
        <v>69</v>
      </c>
      <c r="AP1485" t="s">
        <v>2360</v>
      </c>
      <c r="AQ1485" t="str">
        <f t="shared" si="24"/>
        <v>1100459443673yesFemale436452Facebook436154383012.9924.99113112.99124.991</v>
      </c>
      <c r="AR1485">
        <f>COUNTIF(AQ$2:AQ1485,AQ1485)</f>
        <v>1</v>
      </c>
    </row>
    <row r="1486" spans="1:44" x14ac:dyDescent="0.25">
      <c r="A1486">
        <v>1101</v>
      </c>
      <c r="B1486">
        <v>145</v>
      </c>
      <c r="C1486" s="4">
        <v>44368</v>
      </c>
      <c r="D1486">
        <v>6</v>
      </c>
      <c r="E1486" t="s">
        <v>33</v>
      </c>
      <c r="F1486" t="s">
        <v>44</v>
      </c>
      <c r="G1486" t="s">
        <v>55</v>
      </c>
      <c r="H1486" t="s">
        <v>57</v>
      </c>
      <c r="I1486" s="4">
        <v>44111</v>
      </c>
      <c r="J1486">
        <v>10</v>
      </c>
      <c r="K1486" t="s">
        <v>61</v>
      </c>
      <c r="L1486" s="4">
        <v>44055</v>
      </c>
      <c r="M1486" s="4">
        <v>44196</v>
      </c>
      <c r="N1486">
        <v>2</v>
      </c>
      <c r="O1486" t="s">
        <v>216</v>
      </c>
      <c r="P1486" t="s">
        <v>378</v>
      </c>
      <c r="Q1486">
        <v>2</v>
      </c>
      <c r="R1486" t="s">
        <v>917</v>
      </c>
      <c r="S1486" t="s">
        <v>1451</v>
      </c>
      <c r="T1486" t="s">
        <v>1966</v>
      </c>
      <c r="U1486" t="s">
        <v>83</v>
      </c>
      <c r="V1486" t="s">
        <v>2037</v>
      </c>
      <c r="W1486">
        <v>195.95</v>
      </c>
      <c r="X1486">
        <v>104.95</v>
      </c>
      <c r="Y1486">
        <v>2</v>
      </c>
      <c r="Z1486" t="s">
        <v>2311</v>
      </c>
      <c r="AA1486" t="s">
        <v>2617</v>
      </c>
      <c r="AF1486" s="4"/>
      <c r="AG1486" s="4"/>
      <c r="AH1486" t="s">
        <v>69</v>
      </c>
      <c r="AI1486" t="s">
        <v>231</v>
      </c>
      <c r="AJ1486" t="s">
        <v>720</v>
      </c>
      <c r="AK1486" t="s">
        <v>1262</v>
      </c>
      <c r="AL1486" t="s">
        <v>1780</v>
      </c>
      <c r="AM1486" t="s">
        <v>67</v>
      </c>
      <c r="AN1486" t="s">
        <v>1577</v>
      </c>
      <c r="AO1486" t="s">
        <v>67</v>
      </c>
      <c r="AP1486" t="s">
        <v>2373</v>
      </c>
      <c r="AQ1486" t="str">
        <f t="shared" si="24"/>
        <v>1101145443686yesMale4411110YouTube4405544196195.95104.95115947.99324.993</v>
      </c>
      <c r="AR1486">
        <f>COUNTIF(AQ$2:AQ1486,AQ1486)</f>
        <v>1</v>
      </c>
    </row>
    <row r="1487" spans="1:44" x14ac:dyDescent="0.25">
      <c r="A1487">
        <v>1101</v>
      </c>
      <c r="B1487">
        <v>145</v>
      </c>
      <c r="C1487" s="4">
        <v>44368</v>
      </c>
      <c r="D1487">
        <v>6</v>
      </c>
      <c r="E1487" t="s">
        <v>33</v>
      </c>
      <c r="F1487" t="s">
        <v>44</v>
      </c>
      <c r="G1487" t="s">
        <v>55</v>
      </c>
      <c r="H1487" t="s">
        <v>57</v>
      </c>
      <c r="I1487" s="4">
        <v>44111</v>
      </c>
      <c r="J1487">
        <v>10</v>
      </c>
      <c r="K1487" t="s">
        <v>61</v>
      </c>
      <c r="L1487" s="4">
        <v>44055</v>
      </c>
      <c r="M1487" s="4">
        <v>44196</v>
      </c>
      <c r="N1487">
        <v>2</v>
      </c>
      <c r="O1487" t="s">
        <v>216</v>
      </c>
      <c r="P1487" t="s">
        <v>378</v>
      </c>
      <c r="Q1487">
        <v>2</v>
      </c>
      <c r="R1487" t="s">
        <v>917</v>
      </c>
      <c r="S1487" t="s">
        <v>1451</v>
      </c>
      <c r="T1487" t="s">
        <v>1966</v>
      </c>
      <c r="U1487" t="s">
        <v>83</v>
      </c>
      <c r="V1487" t="s">
        <v>2037</v>
      </c>
      <c r="W1487">
        <v>195.95</v>
      </c>
      <c r="X1487">
        <v>104.95</v>
      </c>
      <c r="Y1487">
        <v>2</v>
      </c>
      <c r="Z1487" t="s">
        <v>2311</v>
      </c>
      <c r="AA1487" t="s">
        <v>2617</v>
      </c>
      <c r="AF1487" s="4"/>
      <c r="AG1487" s="4"/>
      <c r="AH1487" t="s">
        <v>78</v>
      </c>
      <c r="AI1487" t="s">
        <v>240</v>
      </c>
      <c r="AJ1487" t="s">
        <v>79</v>
      </c>
      <c r="AK1487" t="s">
        <v>1080</v>
      </c>
      <c r="AL1487" t="s">
        <v>1606</v>
      </c>
      <c r="AM1487" t="s">
        <v>80</v>
      </c>
      <c r="AN1487" t="s">
        <v>1548</v>
      </c>
      <c r="AO1487" t="s">
        <v>393</v>
      </c>
      <c r="AP1487" t="s">
        <v>2345</v>
      </c>
      <c r="AQ1487" t="str">
        <f t="shared" si="24"/>
        <v>1101145443686yesMale4411110YouTube4405544196195.95104.958425.99214.9918</v>
      </c>
      <c r="AR1487">
        <f>COUNTIF(AQ$2:AQ1487,AQ1487)</f>
        <v>1</v>
      </c>
    </row>
    <row r="1488" spans="1:44" x14ac:dyDescent="0.25">
      <c r="A1488">
        <v>1102</v>
      </c>
      <c r="B1488">
        <v>391</v>
      </c>
      <c r="C1488" s="4">
        <v>44368</v>
      </c>
      <c r="D1488">
        <v>4</v>
      </c>
      <c r="E1488" t="s">
        <v>40</v>
      </c>
      <c r="F1488" t="s">
        <v>51</v>
      </c>
      <c r="G1488" t="s">
        <v>55</v>
      </c>
      <c r="H1488" t="s">
        <v>58</v>
      </c>
      <c r="I1488" s="4">
        <v>43689</v>
      </c>
      <c r="J1488">
        <v>2</v>
      </c>
      <c r="K1488" t="s">
        <v>60</v>
      </c>
      <c r="L1488" s="4">
        <v>43615</v>
      </c>
      <c r="M1488" s="4">
        <v>43830</v>
      </c>
      <c r="N1488">
        <v>1</v>
      </c>
      <c r="O1488" t="s">
        <v>67</v>
      </c>
      <c r="P1488" t="s">
        <v>229</v>
      </c>
      <c r="Q1488">
        <v>1</v>
      </c>
      <c r="R1488" t="s">
        <v>626</v>
      </c>
      <c r="S1488" t="s">
        <v>1176</v>
      </c>
      <c r="T1488" t="s">
        <v>1701</v>
      </c>
      <c r="U1488" t="s">
        <v>69</v>
      </c>
      <c r="V1488" t="s">
        <v>1548</v>
      </c>
      <c r="W1488">
        <v>10.99</v>
      </c>
      <c r="X1488">
        <v>14.99</v>
      </c>
      <c r="Y1488">
        <v>1</v>
      </c>
      <c r="Z1488" t="s">
        <v>90</v>
      </c>
      <c r="AA1488" t="s">
        <v>2328</v>
      </c>
      <c r="AF1488" s="4"/>
      <c r="AG1488" s="4"/>
      <c r="AH1488" t="s">
        <v>67</v>
      </c>
      <c r="AI1488" t="s">
        <v>229</v>
      </c>
      <c r="AJ1488" t="s">
        <v>626</v>
      </c>
      <c r="AK1488" t="s">
        <v>1176</v>
      </c>
      <c r="AL1488" t="s">
        <v>1701</v>
      </c>
      <c r="AM1488" t="s">
        <v>69</v>
      </c>
      <c r="AN1488" t="s">
        <v>1548</v>
      </c>
      <c r="AO1488" t="s">
        <v>90</v>
      </c>
      <c r="AP1488" t="s">
        <v>2328</v>
      </c>
      <c r="AQ1488" t="str">
        <f t="shared" si="24"/>
        <v>1102391443684yesFemale436892Facebook436154383010.9914.9937910.99114.996</v>
      </c>
      <c r="AR1488">
        <f>COUNTIF(AQ$2:AQ1488,AQ1488)</f>
        <v>1</v>
      </c>
    </row>
    <row r="1489" spans="1:44" x14ac:dyDescent="0.25">
      <c r="A1489">
        <v>1103</v>
      </c>
      <c r="B1489">
        <v>431</v>
      </c>
      <c r="C1489" s="4">
        <v>44368</v>
      </c>
      <c r="D1489">
        <v>4</v>
      </c>
      <c r="E1489" t="s">
        <v>40</v>
      </c>
      <c r="F1489" t="s">
        <v>51</v>
      </c>
      <c r="G1489" t="s">
        <v>55</v>
      </c>
      <c r="H1489" t="s">
        <v>58</v>
      </c>
      <c r="I1489" s="4">
        <v>44193</v>
      </c>
      <c r="J1489">
        <v>10</v>
      </c>
      <c r="K1489" t="s">
        <v>61</v>
      </c>
      <c r="L1489" s="4">
        <v>44055</v>
      </c>
      <c r="M1489" s="4">
        <v>44196</v>
      </c>
      <c r="N1489">
        <v>1</v>
      </c>
      <c r="O1489" t="s">
        <v>69</v>
      </c>
      <c r="P1489" t="s">
        <v>231</v>
      </c>
      <c r="Q1489">
        <v>1</v>
      </c>
      <c r="R1489" t="s">
        <v>78</v>
      </c>
      <c r="S1489" t="s">
        <v>1238</v>
      </c>
      <c r="T1489" t="s">
        <v>1533</v>
      </c>
      <c r="U1489" t="s">
        <v>80</v>
      </c>
      <c r="V1489" t="s">
        <v>1577</v>
      </c>
      <c r="W1489">
        <v>119.98</v>
      </c>
      <c r="X1489">
        <v>49.98</v>
      </c>
      <c r="Y1489">
        <v>1</v>
      </c>
      <c r="Z1489" t="s">
        <v>69</v>
      </c>
      <c r="AA1489" t="s">
        <v>2360</v>
      </c>
      <c r="AF1489" s="4"/>
      <c r="AG1489" s="4"/>
      <c r="AH1489" t="s">
        <v>69</v>
      </c>
      <c r="AI1489" t="s">
        <v>231</v>
      </c>
      <c r="AJ1489" t="s">
        <v>78</v>
      </c>
      <c r="AK1489" t="s">
        <v>1238</v>
      </c>
      <c r="AL1489" t="s">
        <v>1533</v>
      </c>
      <c r="AM1489" t="s">
        <v>80</v>
      </c>
      <c r="AN1489" t="s">
        <v>1577</v>
      </c>
      <c r="AO1489" t="s">
        <v>69</v>
      </c>
      <c r="AP1489" t="s">
        <v>2360</v>
      </c>
      <c r="AQ1489" t="str">
        <f t="shared" si="24"/>
        <v>1103431443684yesFemale4419310YouTube4405544196119.9849.981859.99224.991</v>
      </c>
      <c r="AR1489">
        <f>COUNTIF(AQ$2:AQ1489,AQ1489)</f>
        <v>1</v>
      </c>
    </row>
    <row r="1490" spans="1:44" x14ac:dyDescent="0.25">
      <c r="A1490">
        <v>1104</v>
      </c>
      <c r="B1490">
        <v>487</v>
      </c>
      <c r="C1490" s="4">
        <v>44368</v>
      </c>
      <c r="D1490">
        <v>11</v>
      </c>
      <c r="E1490" t="s">
        <v>37</v>
      </c>
      <c r="F1490" t="s">
        <v>48</v>
      </c>
      <c r="G1490" t="s">
        <v>55</v>
      </c>
      <c r="H1490" t="s">
        <v>58</v>
      </c>
      <c r="I1490" s="4">
        <v>44140</v>
      </c>
      <c r="J1490">
        <v>10</v>
      </c>
      <c r="K1490" t="s">
        <v>61</v>
      </c>
      <c r="L1490" s="4">
        <v>44055</v>
      </c>
      <c r="M1490" s="4">
        <v>44196</v>
      </c>
      <c r="N1490">
        <v>1</v>
      </c>
      <c r="O1490" t="s">
        <v>67</v>
      </c>
      <c r="P1490" t="s">
        <v>229</v>
      </c>
      <c r="Q1490">
        <v>1</v>
      </c>
      <c r="R1490" t="s">
        <v>467</v>
      </c>
      <c r="S1490" t="s">
        <v>1030</v>
      </c>
      <c r="T1490" t="s">
        <v>1560</v>
      </c>
      <c r="U1490" t="s">
        <v>80</v>
      </c>
      <c r="V1490" t="s">
        <v>1548</v>
      </c>
      <c r="W1490">
        <v>59.74</v>
      </c>
      <c r="X1490">
        <v>29.98</v>
      </c>
      <c r="Y1490">
        <v>1</v>
      </c>
      <c r="Z1490" t="s">
        <v>84</v>
      </c>
      <c r="AA1490" t="s">
        <v>2366</v>
      </c>
      <c r="AF1490" s="4"/>
      <c r="AG1490" s="4"/>
      <c r="AH1490" t="s">
        <v>67</v>
      </c>
      <c r="AI1490" t="s">
        <v>229</v>
      </c>
      <c r="AJ1490" t="s">
        <v>467</v>
      </c>
      <c r="AK1490" t="s">
        <v>1030</v>
      </c>
      <c r="AL1490" t="s">
        <v>1560</v>
      </c>
      <c r="AM1490" t="s">
        <v>80</v>
      </c>
      <c r="AN1490" t="s">
        <v>1548</v>
      </c>
      <c r="AO1490" t="s">
        <v>84</v>
      </c>
      <c r="AP1490" t="s">
        <v>2366</v>
      </c>
      <c r="AQ1490" t="str">
        <f t="shared" si="24"/>
        <v>11044874436811yesFemale4414010YouTube440554419659.7429.98314029.87214.999</v>
      </c>
      <c r="AR1490">
        <f>COUNTIF(AQ$2:AQ1490,AQ1490)</f>
        <v>1</v>
      </c>
    </row>
    <row r="1491" spans="1:44" x14ac:dyDescent="0.25">
      <c r="A1491">
        <v>1105</v>
      </c>
      <c r="B1491">
        <v>250</v>
      </c>
      <c r="C1491" s="4">
        <v>44369</v>
      </c>
      <c r="D1491">
        <v>7</v>
      </c>
      <c r="E1491" t="s">
        <v>35</v>
      </c>
      <c r="F1491" t="s">
        <v>46</v>
      </c>
      <c r="G1491" t="s">
        <v>56</v>
      </c>
      <c r="H1491" t="s">
        <v>57</v>
      </c>
      <c r="I1491" s="4">
        <v>43850</v>
      </c>
      <c r="J1491">
        <v>5</v>
      </c>
      <c r="K1491" t="s">
        <v>60</v>
      </c>
      <c r="L1491" s="4">
        <v>43831</v>
      </c>
      <c r="M1491" s="4">
        <v>43921</v>
      </c>
      <c r="N1491">
        <v>1</v>
      </c>
      <c r="O1491" t="s">
        <v>80</v>
      </c>
      <c r="P1491" t="s">
        <v>242</v>
      </c>
      <c r="Q1491">
        <v>1</v>
      </c>
      <c r="R1491" t="s">
        <v>620</v>
      </c>
      <c r="S1491" t="s">
        <v>1170</v>
      </c>
      <c r="T1491" t="s">
        <v>1696</v>
      </c>
      <c r="U1491" t="s">
        <v>69</v>
      </c>
      <c r="V1491" t="s">
        <v>1548</v>
      </c>
      <c r="W1491">
        <v>120.99</v>
      </c>
      <c r="X1491">
        <v>14.99</v>
      </c>
      <c r="Y1491">
        <v>1</v>
      </c>
      <c r="Z1491" t="s">
        <v>79</v>
      </c>
      <c r="AA1491" t="s">
        <v>2349</v>
      </c>
      <c r="AF1491" s="4"/>
      <c r="AG1491" s="4"/>
      <c r="AH1491" t="s">
        <v>80</v>
      </c>
      <c r="AI1491" t="s">
        <v>242</v>
      </c>
      <c r="AJ1491" t="s">
        <v>620</v>
      </c>
      <c r="AK1491" t="s">
        <v>1170</v>
      </c>
      <c r="AL1491" t="s">
        <v>1696</v>
      </c>
      <c r="AM1491" t="s">
        <v>69</v>
      </c>
      <c r="AN1491" t="s">
        <v>1548</v>
      </c>
      <c r="AO1491" t="s">
        <v>79</v>
      </c>
      <c r="AP1491" t="s">
        <v>2349</v>
      </c>
      <c r="AQ1491" t="str">
        <f t="shared" si="24"/>
        <v>1105250443697noMale438505Facebook4383143921120.9914.99292120.99114.994</v>
      </c>
      <c r="AR1491">
        <f>COUNTIF(AQ$2:AQ1491,AQ1491)</f>
        <v>1</v>
      </c>
    </row>
    <row r="1492" spans="1:44" x14ac:dyDescent="0.25">
      <c r="A1492">
        <v>1106</v>
      </c>
      <c r="B1492">
        <v>358</v>
      </c>
      <c r="C1492" s="4">
        <v>44369</v>
      </c>
      <c r="D1492">
        <v>7</v>
      </c>
      <c r="E1492" t="s">
        <v>35</v>
      </c>
      <c r="F1492" t="s">
        <v>46</v>
      </c>
      <c r="G1492" t="s">
        <v>56</v>
      </c>
      <c r="H1492" t="s">
        <v>57</v>
      </c>
      <c r="I1492" s="4">
        <v>43654</v>
      </c>
      <c r="J1492">
        <v>3</v>
      </c>
      <c r="K1492" t="s">
        <v>59</v>
      </c>
      <c r="L1492" s="4">
        <v>43615</v>
      </c>
      <c r="M1492" s="4">
        <v>43830</v>
      </c>
      <c r="N1492">
        <v>1</v>
      </c>
      <c r="O1492" t="s">
        <v>69</v>
      </c>
      <c r="P1492" t="s">
        <v>231</v>
      </c>
      <c r="Q1492">
        <v>1</v>
      </c>
      <c r="R1492" t="s">
        <v>520</v>
      </c>
      <c r="S1492" t="s">
        <v>1084</v>
      </c>
      <c r="T1492" t="s">
        <v>1610</v>
      </c>
      <c r="U1492" t="s">
        <v>67</v>
      </c>
      <c r="V1492" t="s">
        <v>1577</v>
      </c>
      <c r="W1492">
        <v>38.97</v>
      </c>
      <c r="X1492">
        <v>74.97</v>
      </c>
      <c r="Y1492">
        <v>1</v>
      </c>
      <c r="Z1492" t="s">
        <v>69</v>
      </c>
      <c r="AA1492" t="s">
        <v>2360</v>
      </c>
      <c r="AF1492" s="4"/>
      <c r="AG1492" s="4"/>
      <c r="AH1492" t="s">
        <v>69</v>
      </c>
      <c r="AI1492" t="s">
        <v>231</v>
      </c>
      <c r="AJ1492" t="s">
        <v>520</v>
      </c>
      <c r="AK1492" t="s">
        <v>1084</v>
      </c>
      <c r="AL1492" t="s">
        <v>1610</v>
      </c>
      <c r="AM1492" t="s">
        <v>67</v>
      </c>
      <c r="AN1492" t="s">
        <v>1577</v>
      </c>
      <c r="AO1492" t="s">
        <v>69</v>
      </c>
      <c r="AP1492" t="s">
        <v>2360</v>
      </c>
      <c r="AQ1492" t="str">
        <f t="shared" si="24"/>
        <v>1106358443697noMale436543Google Ads436154383038.9774.97113112.99324.991</v>
      </c>
      <c r="AR1492">
        <f>COUNTIF(AQ$2:AQ1492,AQ1492)</f>
        <v>1</v>
      </c>
    </row>
    <row r="1493" spans="1:44" x14ac:dyDescent="0.25">
      <c r="A1493">
        <v>1107</v>
      </c>
      <c r="B1493">
        <v>200</v>
      </c>
      <c r="C1493" s="4">
        <v>44371</v>
      </c>
      <c r="D1493">
        <v>10</v>
      </c>
      <c r="E1493" t="s">
        <v>42</v>
      </c>
      <c r="F1493" t="s">
        <v>53</v>
      </c>
      <c r="G1493" t="s">
        <v>55</v>
      </c>
      <c r="H1493" t="s">
        <v>58</v>
      </c>
      <c r="I1493" s="4">
        <v>44011</v>
      </c>
      <c r="J1493">
        <v>8</v>
      </c>
      <c r="K1493" t="s">
        <v>60</v>
      </c>
      <c r="L1493" s="4">
        <v>44000</v>
      </c>
      <c r="M1493" s="4">
        <v>44073</v>
      </c>
      <c r="N1493">
        <v>2</v>
      </c>
      <c r="O1493" t="s">
        <v>217</v>
      </c>
      <c r="P1493" t="s">
        <v>379</v>
      </c>
      <c r="Q1493">
        <v>2</v>
      </c>
      <c r="R1493" t="s">
        <v>918</v>
      </c>
      <c r="S1493" t="s">
        <v>1452</v>
      </c>
      <c r="T1493" t="s">
        <v>1967</v>
      </c>
      <c r="U1493" t="s">
        <v>207</v>
      </c>
      <c r="V1493" t="s">
        <v>2075</v>
      </c>
      <c r="W1493">
        <v>125.48</v>
      </c>
      <c r="X1493">
        <v>59.96</v>
      </c>
      <c r="Y1493">
        <v>2</v>
      </c>
      <c r="Z1493" t="s">
        <v>2312</v>
      </c>
      <c r="AA1493" t="s">
        <v>2618</v>
      </c>
      <c r="AF1493" s="4"/>
      <c r="AG1493" s="4"/>
      <c r="AH1493" t="s">
        <v>90</v>
      </c>
      <c r="AI1493" t="s">
        <v>252</v>
      </c>
      <c r="AJ1493" t="s">
        <v>497</v>
      </c>
      <c r="AK1493" t="s">
        <v>1060</v>
      </c>
      <c r="AL1493" t="s">
        <v>1589</v>
      </c>
      <c r="AM1493" t="s">
        <v>69</v>
      </c>
      <c r="AN1493" t="s">
        <v>1562</v>
      </c>
      <c r="AO1493" t="s">
        <v>410</v>
      </c>
      <c r="AP1493" t="s">
        <v>2359</v>
      </c>
      <c r="AQ1493" t="str">
        <f t="shared" si="24"/>
        <v>11072004437110yesFemale440118Facebook4400044073125.4859.9666512.7519.9920</v>
      </c>
      <c r="AR1493">
        <f>COUNTIF(AQ$2:AQ1493,AQ1493)</f>
        <v>1</v>
      </c>
    </row>
    <row r="1494" spans="1:44" x14ac:dyDescent="0.25">
      <c r="A1494">
        <v>1107</v>
      </c>
      <c r="B1494">
        <v>200</v>
      </c>
      <c r="C1494" s="4">
        <v>44371</v>
      </c>
      <c r="D1494">
        <v>10</v>
      </c>
      <c r="E1494" t="s">
        <v>42</v>
      </c>
      <c r="F1494" t="s">
        <v>53</v>
      </c>
      <c r="G1494" t="s">
        <v>55</v>
      </c>
      <c r="H1494" t="s">
        <v>58</v>
      </c>
      <c r="I1494" s="4">
        <v>44011</v>
      </c>
      <c r="J1494">
        <v>8</v>
      </c>
      <c r="K1494" t="s">
        <v>60</v>
      </c>
      <c r="L1494" s="4">
        <v>44000</v>
      </c>
      <c r="M1494" s="4">
        <v>44073</v>
      </c>
      <c r="N1494">
        <v>2</v>
      </c>
      <c r="O1494" t="s">
        <v>217</v>
      </c>
      <c r="P1494" t="s">
        <v>379</v>
      </c>
      <c r="Q1494">
        <v>2</v>
      </c>
      <c r="R1494" t="s">
        <v>918</v>
      </c>
      <c r="S1494" t="s">
        <v>1452</v>
      </c>
      <c r="T1494" t="s">
        <v>1967</v>
      </c>
      <c r="U1494" t="s">
        <v>207</v>
      </c>
      <c r="V1494" t="s">
        <v>2075</v>
      </c>
      <c r="W1494">
        <v>125.48</v>
      </c>
      <c r="X1494">
        <v>59.96</v>
      </c>
      <c r="Y1494">
        <v>2</v>
      </c>
      <c r="Z1494" t="s">
        <v>2312</v>
      </c>
      <c r="AA1494" t="s">
        <v>2618</v>
      </c>
      <c r="AF1494" s="4"/>
      <c r="AG1494" s="4"/>
      <c r="AH1494" t="s">
        <v>65</v>
      </c>
      <c r="AI1494" t="s">
        <v>227</v>
      </c>
      <c r="AJ1494" t="s">
        <v>435</v>
      </c>
      <c r="AK1494" t="s">
        <v>997</v>
      </c>
      <c r="AL1494" t="s">
        <v>1529</v>
      </c>
      <c r="AM1494" t="s">
        <v>69</v>
      </c>
      <c r="AN1494" t="s">
        <v>1517</v>
      </c>
      <c r="AO1494" t="s">
        <v>431</v>
      </c>
      <c r="AP1494" t="s">
        <v>2326</v>
      </c>
      <c r="AQ1494" t="str">
        <f t="shared" si="24"/>
        <v>11072004437110yesFemale440118Facebook4400044073125.4859.96102949.99119.9924</v>
      </c>
      <c r="AR1494">
        <f>COUNTIF(AQ$2:AQ1494,AQ1494)</f>
        <v>1</v>
      </c>
    </row>
    <row r="1495" spans="1:44" x14ac:dyDescent="0.25">
      <c r="A1495">
        <v>1108</v>
      </c>
      <c r="B1495">
        <v>254</v>
      </c>
      <c r="C1495" s="4">
        <v>44371</v>
      </c>
      <c r="D1495">
        <v>1</v>
      </c>
      <c r="E1495" t="s">
        <v>39</v>
      </c>
      <c r="F1495" t="s">
        <v>50</v>
      </c>
      <c r="G1495" t="s">
        <v>56</v>
      </c>
      <c r="H1495" t="s">
        <v>58</v>
      </c>
      <c r="I1495" s="4">
        <v>43729</v>
      </c>
      <c r="J1495">
        <v>2</v>
      </c>
      <c r="K1495" t="s">
        <v>60</v>
      </c>
      <c r="L1495" s="4">
        <v>43615</v>
      </c>
      <c r="M1495" s="4">
        <v>43830</v>
      </c>
      <c r="N1495">
        <v>2</v>
      </c>
      <c r="O1495" t="s">
        <v>179</v>
      </c>
      <c r="P1495" t="s">
        <v>341</v>
      </c>
      <c r="Q1495">
        <v>2</v>
      </c>
      <c r="R1495" t="s">
        <v>919</v>
      </c>
      <c r="S1495" t="s">
        <v>1453</v>
      </c>
      <c r="T1495" t="s">
        <v>1968</v>
      </c>
      <c r="U1495" t="s">
        <v>71</v>
      </c>
      <c r="V1495" t="s">
        <v>1723</v>
      </c>
      <c r="W1495">
        <v>37.56</v>
      </c>
      <c r="X1495">
        <v>19.98</v>
      </c>
      <c r="Y1495">
        <v>2</v>
      </c>
      <c r="Z1495" t="s">
        <v>165</v>
      </c>
      <c r="AA1495" t="s">
        <v>2619</v>
      </c>
      <c r="AF1495" s="4"/>
      <c r="AG1495" s="4"/>
      <c r="AH1495" t="s">
        <v>79</v>
      </c>
      <c r="AI1495" t="s">
        <v>241</v>
      </c>
      <c r="AJ1495" t="s">
        <v>542</v>
      </c>
      <c r="AK1495" t="s">
        <v>1103</v>
      </c>
      <c r="AL1495" t="s">
        <v>1630</v>
      </c>
      <c r="AM1495" t="s">
        <v>69</v>
      </c>
      <c r="AN1495" t="s">
        <v>1562</v>
      </c>
      <c r="AO1495" t="s">
        <v>86</v>
      </c>
      <c r="AP1495" t="s">
        <v>2350</v>
      </c>
      <c r="AQ1495" t="str">
        <f t="shared" si="24"/>
        <v>1108254443711noFemale437292Facebook436154383037.5619.9841484.5719.997</v>
      </c>
      <c r="AR1495">
        <f>COUNTIF(AQ$2:AQ1495,AQ1495)</f>
        <v>1</v>
      </c>
    </row>
    <row r="1496" spans="1:44" x14ac:dyDescent="0.25">
      <c r="A1496">
        <v>1108</v>
      </c>
      <c r="B1496">
        <v>254</v>
      </c>
      <c r="C1496" s="4">
        <v>44371</v>
      </c>
      <c r="D1496">
        <v>1</v>
      </c>
      <c r="E1496" t="s">
        <v>39</v>
      </c>
      <c r="F1496" t="s">
        <v>50</v>
      </c>
      <c r="G1496" t="s">
        <v>56</v>
      </c>
      <c r="H1496" t="s">
        <v>58</v>
      </c>
      <c r="I1496" s="4">
        <v>43729</v>
      </c>
      <c r="J1496">
        <v>2</v>
      </c>
      <c r="K1496" t="s">
        <v>60</v>
      </c>
      <c r="L1496" s="4">
        <v>43615</v>
      </c>
      <c r="M1496" s="4">
        <v>43830</v>
      </c>
      <c r="N1496">
        <v>2</v>
      </c>
      <c r="O1496" t="s">
        <v>179</v>
      </c>
      <c r="P1496" t="s">
        <v>341</v>
      </c>
      <c r="Q1496">
        <v>2</v>
      </c>
      <c r="R1496" t="s">
        <v>919</v>
      </c>
      <c r="S1496" t="s">
        <v>1453</v>
      </c>
      <c r="T1496" t="s">
        <v>1968</v>
      </c>
      <c r="U1496" t="s">
        <v>71</v>
      </c>
      <c r="V1496" t="s">
        <v>1723</v>
      </c>
      <c r="W1496">
        <v>37.56</v>
      </c>
      <c r="X1496">
        <v>19.98</v>
      </c>
      <c r="Y1496">
        <v>2</v>
      </c>
      <c r="Z1496" t="s">
        <v>165</v>
      </c>
      <c r="AA1496" t="s">
        <v>2619</v>
      </c>
      <c r="AF1496" s="4"/>
      <c r="AG1496" s="4"/>
      <c r="AH1496" t="s">
        <v>67</v>
      </c>
      <c r="AI1496" t="s">
        <v>229</v>
      </c>
      <c r="AJ1496" t="s">
        <v>468</v>
      </c>
      <c r="AK1496" t="s">
        <v>1031</v>
      </c>
      <c r="AL1496" t="s">
        <v>1561</v>
      </c>
      <c r="AM1496" t="s">
        <v>69</v>
      </c>
      <c r="AN1496" t="s">
        <v>1562</v>
      </c>
      <c r="AO1496" t="s">
        <v>90</v>
      </c>
      <c r="AP1496" t="s">
        <v>2328</v>
      </c>
      <c r="AQ1496" t="str">
        <f t="shared" si="24"/>
        <v>1108254443711noFemale437292Facebook436154383037.5619.9839432.9919.996</v>
      </c>
      <c r="AR1496">
        <f>COUNTIF(AQ$2:AQ1496,AQ1496)</f>
        <v>1</v>
      </c>
    </row>
    <row r="1497" spans="1:44" x14ac:dyDescent="0.25">
      <c r="A1497">
        <v>1109</v>
      </c>
      <c r="B1497">
        <v>10</v>
      </c>
      <c r="C1497" s="4">
        <v>44372</v>
      </c>
      <c r="D1497">
        <v>4</v>
      </c>
      <c r="E1497" t="s">
        <v>40</v>
      </c>
      <c r="F1497" t="s">
        <v>51</v>
      </c>
      <c r="G1497" t="s">
        <v>55</v>
      </c>
      <c r="H1497" t="s">
        <v>58</v>
      </c>
      <c r="I1497" s="4">
        <v>44070</v>
      </c>
      <c r="J1497">
        <v>8</v>
      </c>
      <c r="K1497" t="s">
        <v>60</v>
      </c>
      <c r="L1497" s="4">
        <v>44000</v>
      </c>
      <c r="M1497" s="4">
        <v>44073</v>
      </c>
      <c r="N1497">
        <v>1</v>
      </c>
      <c r="O1497" t="s">
        <v>70</v>
      </c>
      <c r="P1497" t="s">
        <v>232</v>
      </c>
      <c r="Q1497">
        <v>1</v>
      </c>
      <c r="R1497" t="s">
        <v>673</v>
      </c>
      <c r="S1497" t="s">
        <v>1216</v>
      </c>
      <c r="T1497" t="s">
        <v>1652</v>
      </c>
      <c r="U1497" t="s">
        <v>67</v>
      </c>
      <c r="V1497" t="s">
        <v>1517</v>
      </c>
      <c r="W1497">
        <v>41.97</v>
      </c>
      <c r="X1497">
        <v>59.97</v>
      </c>
      <c r="Y1497">
        <v>1</v>
      </c>
      <c r="Z1497" t="s">
        <v>432</v>
      </c>
      <c r="AA1497" t="s">
        <v>2331</v>
      </c>
      <c r="AF1497" s="4"/>
      <c r="AG1497" s="4"/>
      <c r="AH1497" t="s">
        <v>70</v>
      </c>
      <c r="AI1497" t="s">
        <v>232</v>
      </c>
      <c r="AJ1497" t="s">
        <v>673</v>
      </c>
      <c r="AK1497" t="s">
        <v>1216</v>
      </c>
      <c r="AL1497" t="s">
        <v>1652</v>
      </c>
      <c r="AM1497" t="s">
        <v>67</v>
      </c>
      <c r="AN1497" t="s">
        <v>1517</v>
      </c>
      <c r="AO1497" t="s">
        <v>432</v>
      </c>
      <c r="AP1497" t="s">
        <v>2331</v>
      </c>
      <c r="AQ1497" t="str">
        <f t="shared" si="24"/>
        <v>110910443724yesFemale440708Facebook440004407341.9759.9751213.99319.9921</v>
      </c>
      <c r="AR1497">
        <f>COUNTIF(AQ$2:AQ1497,AQ1497)</f>
        <v>1</v>
      </c>
    </row>
    <row r="1498" spans="1:44" x14ac:dyDescent="0.25">
      <c r="A1498">
        <v>1110</v>
      </c>
      <c r="B1498">
        <v>56</v>
      </c>
      <c r="C1498" s="4">
        <v>44374</v>
      </c>
      <c r="D1498">
        <v>10</v>
      </c>
      <c r="E1498" t="s">
        <v>42</v>
      </c>
      <c r="F1498" t="s">
        <v>53</v>
      </c>
      <c r="G1498" t="s">
        <v>55</v>
      </c>
      <c r="H1498" t="s">
        <v>58</v>
      </c>
      <c r="I1498" s="4">
        <v>44243</v>
      </c>
      <c r="J1498">
        <v>11</v>
      </c>
      <c r="K1498" t="s">
        <v>60</v>
      </c>
      <c r="L1498" s="4">
        <v>44148</v>
      </c>
      <c r="M1498" s="4">
        <v>44265</v>
      </c>
      <c r="N1498">
        <v>1</v>
      </c>
      <c r="O1498" t="s">
        <v>69</v>
      </c>
      <c r="P1498" t="s">
        <v>231</v>
      </c>
      <c r="Q1498">
        <v>1</v>
      </c>
      <c r="R1498" t="s">
        <v>878</v>
      </c>
      <c r="S1498" t="s">
        <v>1415</v>
      </c>
      <c r="T1498" t="s">
        <v>1930</v>
      </c>
      <c r="U1498" t="s">
        <v>69</v>
      </c>
      <c r="V1498" t="s">
        <v>1577</v>
      </c>
      <c r="W1498">
        <v>45.99</v>
      </c>
      <c r="X1498">
        <v>24.99</v>
      </c>
      <c r="Y1498">
        <v>1</v>
      </c>
      <c r="Z1498" t="s">
        <v>69</v>
      </c>
      <c r="AA1498" t="s">
        <v>2360</v>
      </c>
      <c r="AF1498" s="4"/>
      <c r="AG1498" s="4"/>
      <c r="AH1498" t="s">
        <v>69</v>
      </c>
      <c r="AI1498" t="s">
        <v>231</v>
      </c>
      <c r="AJ1498" t="s">
        <v>878</v>
      </c>
      <c r="AK1498" t="s">
        <v>1415</v>
      </c>
      <c r="AL1498" t="s">
        <v>1930</v>
      </c>
      <c r="AM1498" t="s">
        <v>69</v>
      </c>
      <c r="AN1498" t="s">
        <v>1577</v>
      </c>
      <c r="AO1498" t="s">
        <v>69</v>
      </c>
      <c r="AP1498" t="s">
        <v>2360</v>
      </c>
      <c r="AQ1498" t="str">
        <f t="shared" si="24"/>
        <v>1110564437410yesFemale4424311Facebook441484426545.9924.99112145.99124.991</v>
      </c>
      <c r="AR1498">
        <f>COUNTIF(AQ$2:AQ1498,AQ1498)</f>
        <v>1</v>
      </c>
    </row>
    <row r="1499" spans="1:44" x14ac:dyDescent="0.25">
      <c r="A1499">
        <v>1111</v>
      </c>
      <c r="B1499">
        <v>82</v>
      </c>
      <c r="C1499" s="4">
        <v>44374</v>
      </c>
      <c r="D1499">
        <v>9</v>
      </c>
      <c r="E1499" t="s">
        <v>41</v>
      </c>
      <c r="F1499" t="s">
        <v>52</v>
      </c>
      <c r="G1499" t="s">
        <v>55</v>
      </c>
      <c r="H1499" t="s">
        <v>57</v>
      </c>
      <c r="I1499" s="4">
        <v>43862</v>
      </c>
      <c r="J1499">
        <v>6</v>
      </c>
      <c r="K1499" t="s">
        <v>59</v>
      </c>
      <c r="L1499" s="4">
        <v>43862</v>
      </c>
      <c r="M1499" s="4">
        <v>43889</v>
      </c>
      <c r="N1499">
        <v>1</v>
      </c>
      <c r="O1499" t="s">
        <v>159</v>
      </c>
      <c r="P1499" t="s">
        <v>321</v>
      </c>
      <c r="Q1499">
        <v>1</v>
      </c>
      <c r="R1499" t="s">
        <v>920</v>
      </c>
      <c r="S1499" t="s">
        <v>1454</v>
      </c>
      <c r="T1499" t="s">
        <v>1969</v>
      </c>
      <c r="U1499" t="s">
        <v>110</v>
      </c>
      <c r="V1499" t="s">
        <v>1585</v>
      </c>
      <c r="W1499">
        <v>489.54</v>
      </c>
      <c r="X1499">
        <v>119.94</v>
      </c>
      <c r="Y1499">
        <v>1</v>
      </c>
      <c r="Z1499" t="s">
        <v>900</v>
      </c>
      <c r="AA1499" t="s">
        <v>2591</v>
      </c>
      <c r="AF1499" s="4"/>
      <c r="AG1499" s="4"/>
      <c r="AH1499" t="s">
        <v>70</v>
      </c>
      <c r="AI1499" t="s">
        <v>232</v>
      </c>
      <c r="AJ1499" t="s">
        <v>728</v>
      </c>
      <c r="AK1499" t="s">
        <v>1178</v>
      </c>
      <c r="AL1499" t="s">
        <v>1787</v>
      </c>
      <c r="AM1499" t="s">
        <v>67</v>
      </c>
      <c r="AN1499" t="s">
        <v>1517</v>
      </c>
      <c r="AO1499" t="s">
        <v>673</v>
      </c>
      <c r="AP1499" t="s">
        <v>2348</v>
      </c>
      <c r="AQ1499" t="str">
        <f t="shared" si="24"/>
        <v>111182443749yesMale438626Google Ads4386243889489.54119.9455581.59319.9912</v>
      </c>
      <c r="AR1499">
        <f>COUNTIF(AQ$2:AQ1499,AQ1499)</f>
        <v>1</v>
      </c>
    </row>
    <row r="1500" spans="1:44" x14ac:dyDescent="0.25">
      <c r="A1500">
        <v>1112</v>
      </c>
      <c r="B1500">
        <v>327</v>
      </c>
      <c r="C1500" s="4">
        <v>44375</v>
      </c>
      <c r="D1500">
        <v>5</v>
      </c>
      <c r="E1500" t="s">
        <v>36</v>
      </c>
      <c r="F1500" t="s">
        <v>47</v>
      </c>
      <c r="G1500" t="s">
        <v>56</v>
      </c>
      <c r="H1500" t="s">
        <v>57</v>
      </c>
      <c r="I1500" s="4">
        <v>44095</v>
      </c>
      <c r="J1500">
        <v>10</v>
      </c>
      <c r="K1500" t="s">
        <v>61</v>
      </c>
      <c r="L1500" s="4">
        <v>44055</v>
      </c>
      <c r="M1500" s="4">
        <v>44196</v>
      </c>
      <c r="N1500">
        <v>2</v>
      </c>
      <c r="O1500" t="s">
        <v>118</v>
      </c>
      <c r="P1500" t="s">
        <v>280</v>
      </c>
      <c r="Q1500">
        <v>2</v>
      </c>
      <c r="R1500" t="s">
        <v>921</v>
      </c>
      <c r="S1500" t="s">
        <v>1455</v>
      </c>
      <c r="T1500" t="s">
        <v>1970</v>
      </c>
      <c r="U1500" t="s">
        <v>71</v>
      </c>
      <c r="V1500" t="s">
        <v>2039</v>
      </c>
      <c r="W1500">
        <v>134.94</v>
      </c>
      <c r="X1500">
        <v>24.98</v>
      </c>
      <c r="Y1500">
        <v>2</v>
      </c>
      <c r="Z1500" t="s">
        <v>2168</v>
      </c>
      <c r="AA1500" t="s">
        <v>2449</v>
      </c>
      <c r="AF1500" s="4"/>
      <c r="AG1500" s="4"/>
      <c r="AH1500" t="s">
        <v>90</v>
      </c>
      <c r="AI1500" t="s">
        <v>252</v>
      </c>
      <c r="AJ1500" t="s">
        <v>431</v>
      </c>
      <c r="AK1500" t="s">
        <v>994</v>
      </c>
      <c r="AL1500" t="s">
        <v>1526</v>
      </c>
      <c r="AM1500" t="s">
        <v>69</v>
      </c>
      <c r="AN1500" t="s">
        <v>1562</v>
      </c>
      <c r="AO1500" t="s">
        <v>410</v>
      </c>
      <c r="AP1500" t="s">
        <v>2359</v>
      </c>
      <c r="AQ1500" t="str">
        <f t="shared" si="24"/>
        <v>1112327443755noMale4409510YouTube4405544196134.9424.9862434.9919.9920</v>
      </c>
      <c r="AR1500">
        <f>COUNTIF(AQ$2:AQ1500,AQ1500)</f>
        <v>1</v>
      </c>
    </row>
    <row r="1501" spans="1:44" x14ac:dyDescent="0.25">
      <c r="A1501">
        <v>1112</v>
      </c>
      <c r="B1501">
        <v>327</v>
      </c>
      <c r="C1501" s="4">
        <v>44375</v>
      </c>
      <c r="D1501">
        <v>5</v>
      </c>
      <c r="E1501" t="s">
        <v>36</v>
      </c>
      <c r="F1501" t="s">
        <v>47</v>
      </c>
      <c r="G1501" t="s">
        <v>56</v>
      </c>
      <c r="H1501" t="s">
        <v>57</v>
      </c>
      <c r="I1501" s="4">
        <v>44095</v>
      </c>
      <c r="J1501">
        <v>10</v>
      </c>
      <c r="K1501" t="s">
        <v>61</v>
      </c>
      <c r="L1501" s="4">
        <v>44055</v>
      </c>
      <c r="M1501" s="4">
        <v>44196</v>
      </c>
      <c r="N1501">
        <v>2</v>
      </c>
      <c r="O1501" t="s">
        <v>118</v>
      </c>
      <c r="P1501" t="s">
        <v>280</v>
      </c>
      <c r="Q1501">
        <v>2</v>
      </c>
      <c r="R1501" t="s">
        <v>921</v>
      </c>
      <c r="S1501" t="s">
        <v>1455</v>
      </c>
      <c r="T1501" t="s">
        <v>1970</v>
      </c>
      <c r="U1501" t="s">
        <v>71</v>
      </c>
      <c r="V1501" t="s">
        <v>2039</v>
      </c>
      <c r="W1501">
        <v>134.94</v>
      </c>
      <c r="X1501">
        <v>24.98</v>
      </c>
      <c r="Y1501">
        <v>2</v>
      </c>
      <c r="Z1501" t="s">
        <v>2168</v>
      </c>
      <c r="AA1501" t="s">
        <v>2449</v>
      </c>
      <c r="AF1501" s="4"/>
      <c r="AG1501" s="4"/>
      <c r="AH1501" t="s">
        <v>79</v>
      </c>
      <c r="AI1501" t="s">
        <v>241</v>
      </c>
      <c r="AJ1501" t="s">
        <v>481</v>
      </c>
      <c r="AK1501" t="s">
        <v>1045</v>
      </c>
      <c r="AL1501" t="s">
        <v>1573</v>
      </c>
      <c r="AM1501" t="s">
        <v>69</v>
      </c>
      <c r="AN1501" t="s">
        <v>1548</v>
      </c>
      <c r="AO1501" t="s">
        <v>65</v>
      </c>
      <c r="AP1501" t="s">
        <v>2343</v>
      </c>
      <c r="AQ1501" t="str">
        <f t="shared" si="24"/>
        <v>1112327443755noMale4409510YouTube4405544196134.9424.9846699.95114.9910</v>
      </c>
      <c r="AR1501">
        <f>COUNTIF(AQ$2:AQ1501,AQ1501)</f>
        <v>1</v>
      </c>
    </row>
    <row r="1502" spans="1:44" x14ac:dyDescent="0.25">
      <c r="A1502">
        <v>1113</v>
      </c>
      <c r="B1502">
        <v>38</v>
      </c>
      <c r="C1502" s="4">
        <v>44377</v>
      </c>
      <c r="D1502">
        <v>10</v>
      </c>
      <c r="E1502" t="s">
        <v>42</v>
      </c>
      <c r="F1502" t="s">
        <v>53</v>
      </c>
      <c r="G1502" t="s">
        <v>56</v>
      </c>
      <c r="H1502" t="s">
        <v>57</v>
      </c>
      <c r="I1502" s="4">
        <v>44185</v>
      </c>
      <c r="J1502">
        <v>11</v>
      </c>
      <c r="K1502" t="s">
        <v>60</v>
      </c>
      <c r="L1502" s="4">
        <v>44148</v>
      </c>
      <c r="M1502" s="4">
        <v>44265</v>
      </c>
      <c r="N1502">
        <v>1</v>
      </c>
      <c r="O1502" t="s">
        <v>67</v>
      </c>
      <c r="P1502" t="s">
        <v>229</v>
      </c>
      <c r="Q1502">
        <v>1</v>
      </c>
      <c r="R1502" t="s">
        <v>557</v>
      </c>
      <c r="S1502" t="s">
        <v>1030</v>
      </c>
      <c r="T1502" t="s">
        <v>1513</v>
      </c>
      <c r="U1502" t="s">
        <v>67</v>
      </c>
      <c r="V1502" t="s">
        <v>1548</v>
      </c>
      <c r="W1502">
        <v>89.97</v>
      </c>
      <c r="X1502">
        <v>44.97</v>
      </c>
      <c r="Y1502">
        <v>1</v>
      </c>
      <c r="Z1502" t="s">
        <v>652</v>
      </c>
      <c r="AA1502" t="s">
        <v>2352</v>
      </c>
      <c r="AF1502" s="4"/>
      <c r="AG1502" s="4"/>
      <c r="AH1502" t="s">
        <v>67</v>
      </c>
      <c r="AI1502" t="s">
        <v>229</v>
      </c>
      <c r="AJ1502" t="s">
        <v>557</v>
      </c>
      <c r="AK1502" t="s">
        <v>1030</v>
      </c>
      <c r="AL1502" t="s">
        <v>1513</v>
      </c>
      <c r="AM1502" t="s">
        <v>67</v>
      </c>
      <c r="AN1502" t="s">
        <v>1548</v>
      </c>
      <c r="AO1502" t="s">
        <v>652</v>
      </c>
      <c r="AP1502" t="s">
        <v>2352</v>
      </c>
      <c r="AQ1502" t="str">
        <f t="shared" si="24"/>
        <v>1113384437710noMale4418511Facebook441484426589.9744.97317129.99314.9911</v>
      </c>
      <c r="AR1502">
        <f>COUNTIF(AQ$2:AQ1502,AQ1502)</f>
        <v>1</v>
      </c>
    </row>
    <row r="1503" spans="1:44" x14ac:dyDescent="0.25">
      <c r="A1503">
        <v>1114</v>
      </c>
      <c r="B1503">
        <v>63</v>
      </c>
      <c r="C1503" s="4">
        <v>44377</v>
      </c>
      <c r="D1503">
        <v>9</v>
      </c>
      <c r="E1503" t="s">
        <v>41</v>
      </c>
      <c r="F1503" t="s">
        <v>52</v>
      </c>
      <c r="G1503" t="s">
        <v>56</v>
      </c>
      <c r="H1503" t="s">
        <v>57</v>
      </c>
      <c r="I1503" s="4">
        <v>43739</v>
      </c>
      <c r="J1503">
        <v>2</v>
      </c>
      <c r="K1503" t="s">
        <v>60</v>
      </c>
      <c r="L1503" s="4">
        <v>43615</v>
      </c>
      <c r="M1503" s="4">
        <v>43830</v>
      </c>
      <c r="N1503">
        <v>1</v>
      </c>
      <c r="O1503" t="s">
        <v>159</v>
      </c>
      <c r="P1503" t="s">
        <v>321</v>
      </c>
      <c r="Q1503">
        <v>2</v>
      </c>
      <c r="R1503" t="s">
        <v>922</v>
      </c>
      <c r="S1503" t="s">
        <v>1456</v>
      </c>
      <c r="T1503" t="s">
        <v>1971</v>
      </c>
      <c r="U1503" t="s">
        <v>75</v>
      </c>
      <c r="V1503" t="s">
        <v>1585</v>
      </c>
      <c r="W1503">
        <v>93.97</v>
      </c>
      <c r="X1503">
        <v>99.95</v>
      </c>
      <c r="Y1503">
        <v>2</v>
      </c>
      <c r="Z1503" t="s">
        <v>2313</v>
      </c>
      <c r="AA1503" t="s">
        <v>2620</v>
      </c>
      <c r="AF1503" s="4"/>
      <c r="AG1503" s="4"/>
      <c r="AH1503" t="s">
        <v>70</v>
      </c>
      <c r="AI1503" t="s">
        <v>232</v>
      </c>
      <c r="AJ1503" t="s">
        <v>645</v>
      </c>
      <c r="AK1503" t="s">
        <v>1111</v>
      </c>
      <c r="AL1503" t="s">
        <v>1715</v>
      </c>
      <c r="AM1503" t="s">
        <v>80</v>
      </c>
      <c r="AN1503" t="s">
        <v>1517</v>
      </c>
      <c r="AO1503" t="s">
        <v>432</v>
      </c>
      <c r="AP1503" t="s">
        <v>2331</v>
      </c>
      <c r="AQ1503" t="str">
        <f t="shared" si="24"/>
        <v>111463443779noMale437392Facebook436154383093.9799.9551327.5219.9921</v>
      </c>
      <c r="AR1503">
        <f>COUNTIF(AQ$2:AQ1503,AQ1503)</f>
        <v>1</v>
      </c>
    </row>
    <row r="1504" spans="1:44" x14ac:dyDescent="0.25">
      <c r="A1504">
        <v>1114</v>
      </c>
      <c r="B1504">
        <v>63</v>
      </c>
      <c r="C1504" s="4">
        <v>44377</v>
      </c>
      <c r="D1504">
        <v>9</v>
      </c>
      <c r="E1504" t="s">
        <v>41</v>
      </c>
      <c r="F1504" t="s">
        <v>52</v>
      </c>
      <c r="G1504" t="s">
        <v>56</v>
      </c>
      <c r="H1504" t="s">
        <v>57</v>
      </c>
      <c r="I1504" s="4">
        <v>43739</v>
      </c>
      <c r="J1504">
        <v>2</v>
      </c>
      <c r="K1504" t="s">
        <v>60</v>
      </c>
      <c r="L1504" s="4">
        <v>43615</v>
      </c>
      <c r="M1504" s="4">
        <v>43830</v>
      </c>
      <c r="N1504">
        <v>1</v>
      </c>
      <c r="O1504" t="s">
        <v>159</v>
      </c>
      <c r="P1504" t="s">
        <v>321</v>
      </c>
      <c r="Q1504">
        <v>2</v>
      </c>
      <c r="R1504" t="s">
        <v>922</v>
      </c>
      <c r="S1504" t="s">
        <v>1456</v>
      </c>
      <c r="T1504" t="s">
        <v>1971</v>
      </c>
      <c r="U1504" t="s">
        <v>75</v>
      </c>
      <c r="V1504" t="s">
        <v>1585</v>
      </c>
      <c r="W1504">
        <v>93.97</v>
      </c>
      <c r="X1504">
        <v>99.95</v>
      </c>
      <c r="Y1504">
        <v>2</v>
      </c>
      <c r="Z1504" t="s">
        <v>2313</v>
      </c>
      <c r="AA1504" t="s">
        <v>2620</v>
      </c>
      <c r="AF1504" s="4"/>
      <c r="AG1504" s="4"/>
      <c r="AH1504" t="s">
        <v>70</v>
      </c>
      <c r="AI1504" t="s">
        <v>232</v>
      </c>
      <c r="AJ1504" t="s">
        <v>591</v>
      </c>
      <c r="AK1504" t="s">
        <v>1147</v>
      </c>
      <c r="AL1504" t="s">
        <v>1610</v>
      </c>
      <c r="AM1504" t="s">
        <v>67</v>
      </c>
      <c r="AN1504" t="s">
        <v>1517</v>
      </c>
      <c r="AO1504" t="s">
        <v>640</v>
      </c>
      <c r="AP1504" t="s">
        <v>2393</v>
      </c>
      <c r="AQ1504" t="str">
        <f t="shared" si="24"/>
        <v>111463443779noMale437392Facebook436154383093.9799.9554412.99319.9917</v>
      </c>
      <c r="AR1504">
        <f>COUNTIF(AQ$2:AQ1504,AQ1504)</f>
        <v>1</v>
      </c>
    </row>
    <row r="1505" spans="1:44" x14ac:dyDescent="0.25">
      <c r="A1505">
        <v>1115</v>
      </c>
      <c r="B1505">
        <v>311</v>
      </c>
      <c r="C1505" s="4">
        <v>44377</v>
      </c>
      <c r="D1505">
        <v>7</v>
      </c>
      <c r="E1505" t="s">
        <v>35</v>
      </c>
      <c r="F1505" t="s">
        <v>46</v>
      </c>
      <c r="G1505" t="s">
        <v>56</v>
      </c>
      <c r="H1505" t="s">
        <v>57</v>
      </c>
      <c r="I1505" s="4">
        <v>43961</v>
      </c>
      <c r="J1505">
        <v>9</v>
      </c>
      <c r="K1505" t="s">
        <v>59</v>
      </c>
      <c r="L1505" s="4">
        <v>43952</v>
      </c>
      <c r="M1505" s="4">
        <v>44075</v>
      </c>
      <c r="N1505">
        <v>1</v>
      </c>
      <c r="O1505" t="s">
        <v>69</v>
      </c>
      <c r="P1505" t="s">
        <v>231</v>
      </c>
      <c r="Q1505">
        <v>1</v>
      </c>
      <c r="R1505" t="s">
        <v>565</v>
      </c>
      <c r="S1505" t="s">
        <v>1125</v>
      </c>
      <c r="T1505" t="s">
        <v>1648</v>
      </c>
      <c r="U1505" t="s">
        <v>69</v>
      </c>
      <c r="V1505" t="s">
        <v>1577</v>
      </c>
      <c r="W1505">
        <v>505</v>
      </c>
      <c r="X1505">
        <v>24.99</v>
      </c>
      <c r="Y1505">
        <v>1</v>
      </c>
      <c r="Z1505" t="s">
        <v>78</v>
      </c>
      <c r="AA1505" t="s">
        <v>2330</v>
      </c>
      <c r="AF1505" s="4"/>
      <c r="AG1505" s="4"/>
      <c r="AH1505" t="s">
        <v>69</v>
      </c>
      <c r="AI1505" t="s">
        <v>231</v>
      </c>
      <c r="AJ1505" t="s">
        <v>565</v>
      </c>
      <c r="AK1505" t="s">
        <v>1125</v>
      </c>
      <c r="AL1505" t="s">
        <v>1648</v>
      </c>
      <c r="AM1505" t="s">
        <v>69</v>
      </c>
      <c r="AN1505" t="s">
        <v>1577</v>
      </c>
      <c r="AO1505" t="s">
        <v>78</v>
      </c>
      <c r="AP1505" t="s">
        <v>2330</v>
      </c>
      <c r="AQ1505" t="str">
        <f t="shared" si="24"/>
        <v>1115311443777noMale439619Google Ads439524407550524.991107505124.998</v>
      </c>
      <c r="AR1505">
        <f>COUNTIF(AQ$2:AQ1505,AQ1505)</f>
        <v>1</v>
      </c>
    </row>
    <row r="1506" spans="1:44" x14ac:dyDescent="0.25">
      <c r="A1506">
        <v>1116</v>
      </c>
      <c r="B1506">
        <v>105</v>
      </c>
      <c r="C1506" s="4">
        <v>44378</v>
      </c>
      <c r="D1506">
        <v>5</v>
      </c>
      <c r="E1506" t="s">
        <v>36</v>
      </c>
      <c r="F1506" t="s">
        <v>47</v>
      </c>
      <c r="G1506" t="s">
        <v>55</v>
      </c>
      <c r="H1506" t="s">
        <v>58</v>
      </c>
      <c r="I1506" s="4">
        <v>44040</v>
      </c>
      <c r="J1506">
        <v>8</v>
      </c>
      <c r="K1506" t="s">
        <v>60</v>
      </c>
      <c r="L1506" s="4">
        <v>44000</v>
      </c>
      <c r="M1506" s="4">
        <v>44073</v>
      </c>
      <c r="N1506">
        <v>1</v>
      </c>
      <c r="O1506" t="s">
        <v>67</v>
      </c>
      <c r="P1506" t="s">
        <v>229</v>
      </c>
      <c r="Q1506">
        <v>1</v>
      </c>
      <c r="R1506" t="s">
        <v>636</v>
      </c>
      <c r="S1506" t="s">
        <v>974</v>
      </c>
      <c r="T1506" t="s">
        <v>1513</v>
      </c>
      <c r="U1506" t="s">
        <v>80</v>
      </c>
      <c r="V1506" t="s">
        <v>1548</v>
      </c>
      <c r="W1506">
        <v>59.98</v>
      </c>
      <c r="X1506">
        <v>29.98</v>
      </c>
      <c r="Y1506">
        <v>1</v>
      </c>
      <c r="Z1506" t="s">
        <v>455</v>
      </c>
      <c r="AA1506" t="s">
        <v>2340</v>
      </c>
      <c r="AF1506" s="4"/>
      <c r="AG1506" s="4"/>
      <c r="AH1506" t="s">
        <v>67</v>
      </c>
      <c r="AI1506" t="s">
        <v>229</v>
      </c>
      <c r="AJ1506" t="s">
        <v>636</v>
      </c>
      <c r="AK1506" t="s">
        <v>974</v>
      </c>
      <c r="AL1506" t="s">
        <v>1513</v>
      </c>
      <c r="AM1506" t="s">
        <v>80</v>
      </c>
      <c r="AN1506" t="s">
        <v>1548</v>
      </c>
      <c r="AO1506" t="s">
        <v>455</v>
      </c>
      <c r="AP1506" t="s">
        <v>2340</v>
      </c>
      <c r="AQ1506" t="str">
        <f t="shared" si="24"/>
        <v>1116105443785yesFemale440408Facebook440004407359.9829.98314129.99214.9915</v>
      </c>
      <c r="AR1506">
        <f>COUNTIF(AQ$2:AQ1506,AQ1506)</f>
        <v>1</v>
      </c>
    </row>
    <row r="1507" spans="1:44" x14ac:dyDescent="0.25">
      <c r="A1507">
        <v>1117</v>
      </c>
      <c r="B1507">
        <v>209</v>
      </c>
      <c r="C1507" s="4">
        <v>44378</v>
      </c>
      <c r="D1507">
        <v>1</v>
      </c>
      <c r="E1507" t="s">
        <v>39</v>
      </c>
      <c r="F1507" t="s">
        <v>50</v>
      </c>
      <c r="G1507" t="s">
        <v>55</v>
      </c>
      <c r="H1507" t="s">
        <v>58</v>
      </c>
      <c r="I1507" s="4">
        <v>44032</v>
      </c>
      <c r="J1507">
        <v>8</v>
      </c>
      <c r="K1507" t="s">
        <v>60</v>
      </c>
      <c r="L1507" s="4">
        <v>44000</v>
      </c>
      <c r="M1507" s="4">
        <v>44073</v>
      </c>
      <c r="N1507">
        <v>1</v>
      </c>
      <c r="O1507" t="s">
        <v>110</v>
      </c>
      <c r="P1507" t="s">
        <v>272</v>
      </c>
      <c r="Q1507">
        <v>2</v>
      </c>
      <c r="R1507" t="s">
        <v>923</v>
      </c>
      <c r="S1507" t="s">
        <v>1457</v>
      </c>
      <c r="T1507" t="s">
        <v>1972</v>
      </c>
      <c r="U1507" t="s">
        <v>83</v>
      </c>
      <c r="V1507" t="s">
        <v>1723</v>
      </c>
      <c r="W1507">
        <v>116.98</v>
      </c>
      <c r="X1507">
        <v>49.95</v>
      </c>
      <c r="Y1507">
        <v>2</v>
      </c>
      <c r="Z1507" t="s">
        <v>2314</v>
      </c>
      <c r="AA1507" t="s">
        <v>2621</v>
      </c>
      <c r="AF1507" s="4"/>
      <c r="AG1507" s="4"/>
      <c r="AH1507" t="s">
        <v>67</v>
      </c>
      <c r="AI1507" t="s">
        <v>229</v>
      </c>
      <c r="AJ1507" t="s">
        <v>544</v>
      </c>
      <c r="AK1507" t="s">
        <v>1105</v>
      </c>
      <c r="AL1507" t="s">
        <v>824</v>
      </c>
      <c r="AM1507" t="s">
        <v>67</v>
      </c>
      <c r="AN1507" t="s">
        <v>1562</v>
      </c>
      <c r="AO1507" t="s">
        <v>90</v>
      </c>
      <c r="AP1507" t="s">
        <v>2328</v>
      </c>
      <c r="AQ1507" t="str">
        <f t="shared" si="24"/>
        <v>1117209443781yesFemale440328Facebook4400044073116.9849.953682539.996</v>
      </c>
      <c r="AR1507">
        <f>COUNTIF(AQ$2:AQ1507,AQ1507)</f>
        <v>1</v>
      </c>
    </row>
    <row r="1508" spans="1:44" x14ac:dyDescent="0.25">
      <c r="A1508">
        <v>1117</v>
      </c>
      <c r="B1508">
        <v>209</v>
      </c>
      <c r="C1508" s="4">
        <v>44378</v>
      </c>
      <c r="D1508">
        <v>1</v>
      </c>
      <c r="E1508" t="s">
        <v>39</v>
      </c>
      <c r="F1508" t="s">
        <v>50</v>
      </c>
      <c r="G1508" t="s">
        <v>55</v>
      </c>
      <c r="H1508" t="s">
        <v>58</v>
      </c>
      <c r="I1508" s="4">
        <v>44032</v>
      </c>
      <c r="J1508">
        <v>8</v>
      </c>
      <c r="K1508" t="s">
        <v>60</v>
      </c>
      <c r="L1508" s="4">
        <v>44000</v>
      </c>
      <c r="M1508" s="4">
        <v>44073</v>
      </c>
      <c r="N1508">
        <v>1</v>
      </c>
      <c r="O1508" t="s">
        <v>110</v>
      </c>
      <c r="P1508" t="s">
        <v>272</v>
      </c>
      <c r="Q1508">
        <v>2</v>
      </c>
      <c r="R1508" t="s">
        <v>923</v>
      </c>
      <c r="S1508" t="s">
        <v>1457</v>
      </c>
      <c r="T1508" t="s">
        <v>1972</v>
      </c>
      <c r="U1508" t="s">
        <v>83</v>
      </c>
      <c r="V1508" t="s">
        <v>1723</v>
      </c>
      <c r="W1508">
        <v>116.98</v>
      </c>
      <c r="X1508">
        <v>49.95</v>
      </c>
      <c r="Y1508">
        <v>2</v>
      </c>
      <c r="Z1508" t="s">
        <v>2314</v>
      </c>
      <c r="AA1508" t="s">
        <v>2621</v>
      </c>
      <c r="AF1508" s="4"/>
      <c r="AG1508" s="4"/>
      <c r="AH1508" t="s">
        <v>67</v>
      </c>
      <c r="AI1508" t="s">
        <v>229</v>
      </c>
      <c r="AJ1508" t="s">
        <v>847</v>
      </c>
      <c r="AK1508" t="s">
        <v>1384</v>
      </c>
      <c r="AL1508" t="s">
        <v>1900</v>
      </c>
      <c r="AM1508" t="s">
        <v>80</v>
      </c>
      <c r="AN1508" t="s">
        <v>1562</v>
      </c>
      <c r="AO1508" t="s">
        <v>872</v>
      </c>
      <c r="AP1508" t="s">
        <v>2388</v>
      </c>
      <c r="AQ1508" t="str">
        <f t="shared" si="24"/>
        <v>1117209443781yesFemale440328Facebook4400044073116.9849.9535720.9929.9919</v>
      </c>
      <c r="AR1508">
        <f>COUNTIF(AQ$2:AQ1508,AQ1508)</f>
        <v>1</v>
      </c>
    </row>
    <row r="1509" spans="1:44" x14ac:dyDescent="0.25">
      <c r="A1509">
        <v>1118</v>
      </c>
      <c r="B1509">
        <v>424</v>
      </c>
      <c r="C1509" s="4">
        <v>44378</v>
      </c>
      <c r="D1509">
        <v>1</v>
      </c>
      <c r="E1509" t="s">
        <v>39</v>
      </c>
      <c r="F1509" t="s">
        <v>50</v>
      </c>
      <c r="G1509" t="s">
        <v>55</v>
      </c>
      <c r="H1509" t="s">
        <v>57</v>
      </c>
      <c r="I1509" s="4">
        <v>43872</v>
      </c>
      <c r="J1509">
        <v>6</v>
      </c>
      <c r="K1509" t="s">
        <v>59</v>
      </c>
      <c r="L1509" s="4">
        <v>43862</v>
      </c>
      <c r="M1509" s="4">
        <v>43889</v>
      </c>
      <c r="N1509">
        <v>2</v>
      </c>
      <c r="O1509" t="s">
        <v>117</v>
      </c>
      <c r="P1509" t="s">
        <v>279</v>
      </c>
      <c r="Q1509">
        <v>2</v>
      </c>
      <c r="R1509" t="s">
        <v>924</v>
      </c>
      <c r="S1509" t="s">
        <v>1458</v>
      </c>
      <c r="T1509" t="s">
        <v>1973</v>
      </c>
      <c r="U1509" t="s">
        <v>180</v>
      </c>
      <c r="V1509" t="s">
        <v>2076</v>
      </c>
      <c r="W1509">
        <v>169.17</v>
      </c>
      <c r="X1509">
        <v>24.97</v>
      </c>
      <c r="Y1509">
        <v>2</v>
      </c>
      <c r="Z1509" t="s">
        <v>2129</v>
      </c>
      <c r="AA1509" t="s">
        <v>2404</v>
      </c>
      <c r="AF1509" s="4"/>
      <c r="AG1509" s="4"/>
      <c r="AH1509" t="s">
        <v>79</v>
      </c>
      <c r="AI1509" t="s">
        <v>241</v>
      </c>
      <c r="AJ1509" t="s">
        <v>530</v>
      </c>
      <c r="AK1509" t="s">
        <v>1092</v>
      </c>
      <c r="AL1509" t="s">
        <v>1619</v>
      </c>
      <c r="AM1509" t="s">
        <v>80</v>
      </c>
      <c r="AN1509" t="s">
        <v>1562</v>
      </c>
      <c r="AO1509" t="s">
        <v>65</v>
      </c>
      <c r="AP1509" t="s">
        <v>2343</v>
      </c>
      <c r="AQ1509" t="str">
        <f t="shared" si="24"/>
        <v>1118424443781yesMale438726Google Ads4386243889169.1724.9741662.9929.9910</v>
      </c>
      <c r="AR1509">
        <f>COUNTIF(AQ$2:AQ1509,AQ1509)</f>
        <v>1</v>
      </c>
    </row>
    <row r="1510" spans="1:44" x14ac:dyDescent="0.25">
      <c r="A1510">
        <v>1118</v>
      </c>
      <c r="B1510">
        <v>424</v>
      </c>
      <c r="C1510" s="4">
        <v>44378</v>
      </c>
      <c r="D1510">
        <v>1</v>
      </c>
      <c r="E1510" t="s">
        <v>39</v>
      </c>
      <c r="F1510" t="s">
        <v>50</v>
      </c>
      <c r="G1510" t="s">
        <v>55</v>
      </c>
      <c r="H1510" t="s">
        <v>57</v>
      </c>
      <c r="I1510" s="4">
        <v>43872</v>
      </c>
      <c r="J1510">
        <v>6</v>
      </c>
      <c r="K1510" t="s">
        <v>59</v>
      </c>
      <c r="L1510" s="4">
        <v>43862</v>
      </c>
      <c r="M1510" s="4">
        <v>43889</v>
      </c>
      <c r="N1510">
        <v>2</v>
      </c>
      <c r="O1510" t="s">
        <v>117</v>
      </c>
      <c r="P1510" t="s">
        <v>279</v>
      </c>
      <c r="Q1510">
        <v>2</v>
      </c>
      <c r="R1510" t="s">
        <v>924</v>
      </c>
      <c r="S1510" t="s">
        <v>1458</v>
      </c>
      <c r="T1510" t="s">
        <v>1973</v>
      </c>
      <c r="U1510" t="s">
        <v>180</v>
      </c>
      <c r="V1510" t="s">
        <v>2076</v>
      </c>
      <c r="W1510">
        <v>169.17</v>
      </c>
      <c r="X1510">
        <v>24.97</v>
      </c>
      <c r="Y1510">
        <v>2</v>
      </c>
      <c r="Z1510" t="s">
        <v>2129</v>
      </c>
      <c r="AA1510" t="s">
        <v>2404</v>
      </c>
      <c r="AF1510" s="4"/>
      <c r="AG1510" s="4"/>
      <c r="AH1510" t="s">
        <v>90</v>
      </c>
      <c r="AI1510" t="s">
        <v>252</v>
      </c>
      <c r="AJ1510" t="s">
        <v>449</v>
      </c>
      <c r="AK1510" t="s">
        <v>1011</v>
      </c>
      <c r="AL1510" t="s">
        <v>1541</v>
      </c>
      <c r="AM1510" t="s">
        <v>69</v>
      </c>
      <c r="AN1510" t="s">
        <v>1659</v>
      </c>
      <c r="AO1510" t="s">
        <v>410</v>
      </c>
      <c r="AP1510" t="s">
        <v>2359</v>
      </c>
      <c r="AQ1510" t="str">
        <f t="shared" si="24"/>
        <v>1118424443781yesMale438726Google Ads4386243889169.1724.97614743.1914.9920</v>
      </c>
      <c r="AR1510">
        <f>COUNTIF(AQ$2:AQ1510,AQ1510)</f>
        <v>1</v>
      </c>
    </row>
    <row r="1511" spans="1:44" x14ac:dyDescent="0.25">
      <c r="A1511">
        <v>1119</v>
      </c>
      <c r="B1511">
        <v>433</v>
      </c>
      <c r="C1511" s="4">
        <v>44378</v>
      </c>
      <c r="D1511">
        <v>10</v>
      </c>
      <c r="E1511" t="s">
        <v>42</v>
      </c>
      <c r="F1511" t="s">
        <v>53</v>
      </c>
      <c r="G1511" t="s">
        <v>55</v>
      </c>
      <c r="H1511" t="s">
        <v>58</v>
      </c>
      <c r="I1511" s="4">
        <v>43680</v>
      </c>
      <c r="J1511">
        <v>1</v>
      </c>
      <c r="K1511" t="s">
        <v>61</v>
      </c>
      <c r="L1511" s="4">
        <v>43615</v>
      </c>
      <c r="M1511" s="4">
        <v>43830</v>
      </c>
      <c r="N1511">
        <v>2</v>
      </c>
      <c r="O1511" t="s">
        <v>113</v>
      </c>
      <c r="P1511" t="s">
        <v>275</v>
      </c>
      <c r="Q1511">
        <v>2</v>
      </c>
      <c r="R1511" t="s">
        <v>925</v>
      </c>
      <c r="S1511" t="s">
        <v>1459</v>
      </c>
      <c r="T1511" t="s">
        <v>1974</v>
      </c>
      <c r="U1511" t="s">
        <v>109</v>
      </c>
      <c r="V1511" t="s">
        <v>2030</v>
      </c>
      <c r="W1511">
        <v>326.87</v>
      </c>
      <c r="X1511">
        <v>74.959999999999994</v>
      </c>
      <c r="Y1511">
        <v>2</v>
      </c>
      <c r="Z1511" t="s">
        <v>2124</v>
      </c>
      <c r="AA1511" t="s">
        <v>2399</v>
      </c>
      <c r="AF1511" s="4"/>
      <c r="AG1511" s="4"/>
      <c r="AH1511" t="s">
        <v>65</v>
      </c>
      <c r="AI1511" t="s">
        <v>227</v>
      </c>
      <c r="AJ1511" t="s">
        <v>802</v>
      </c>
      <c r="AK1511" t="s">
        <v>1340</v>
      </c>
      <c r="AL1511" t="s">
        <v>1856</v>
      </c>
      <c r="AM1511" t="s">
        <v>67</v>
      </c>
      <c r="AN1511" t="s">
        <v>1517</v>
      </c>
      <c r="AO1511" t="s">
        <v>431</v>
      </c>
      <c r="AP1511" t="s">
        <v>2326</v>
      </c>
      <c r="AQ1511" t="str">
        <f t="shared" si="24"/>
        <v>11194334437810yesFemale436801YouTube4361543830326.8774.96109679.99319.9924</v>
      </c>
      <c r="AR1511">
        <f>COUNTIF(AQ$2:AQ1511,AQ1511)</f>
        <v>1</v>
      </c>
    </row>
    <row r="1512" spans="1:44" x14ac:dyDescent="0.25">
      <c r="A1512">
        <v>1119</v>
      </c>
      <c r="B1512">
        <v>433</v>
      </c>
      <c r="C1512" s="4">
        <v>44378</v>
      </c>
      <c r="D1512">
        <v>10</v>
      </c>
      <c r="E1512" t="s">
        <v>42</v>
      </c>
      <c r="F1512" t="s">
        <v>53</v>
      </c>
      <c r="G1512" t="s">
        <v>55</v>
      </c>
      <c r="H1512" t="s">
        <v>58</v>
      </c>
      <c r="I1512" s="4">
        <v>43680</v>
      </c>
      <c r="J1512">
        <v>1</v>
      </c>
      <c r="K1512" t="s">
        <v>61</v>
      </c>
      <c r="L1512" s="4">
        <v>43615</v>
      </c>
      <c r="M1512" s="4">
        <v>43830</v>
      </c>
      <c r="N1512">
        <v>2</v>
      </c>
      <c r="O1512" t="s">
        <v>113</v>
      </c>
      <c r="P1512" t="s">
        <v>275</v>
      </c>
      <c r="Q1512">
        <v>2</v>
      </c>
      <c r="R1512" t="s">
        <v>925</v>
      </c>
      <c r="S1512" t="s">
        <v>1459</v>
      </c>
      <c r="T1512" t="s">
        <v>1974</v>
      </c>
      <c r="U1512" t="s">
        <v>109</v>
      </c>
      <c r="V1512" t="s">
        <v>2030</v>
      </c>
      <c r="W1512">
        <v>326.87</v>
      </c>
      <c r="X1512">
        <v>74.959999999999994</v>
      </c>
      <c r="Y1512">
        <v>2</v>
      </c>
      <c r="Z1512" t="s">
        <v>2124</v>
      </c>
      <c r="AA1512" t="s">
        <v>2399</v>
      </c>
      <c r="AF1512" s="4"/>
      <c r="AG1512" s="4"/>
      <c r="AH1512" t="s">
        <v>79</v>
      </c>
      <c r="AI1512" t="s">
        <v>241</v>
      </c>
      <c r="AJ1512" t="s">
        <v>541</v>
      </c>
      <c r="AK1512" t="s">
        <v>968</v>
      </c>
      <c r="AL1512" t="s">
        <v>1629</v>
      </c>
      <c r="AM1512" t="s">
        <v>69</v>
      </c>
      <c r="AN1512" t="s">
        <v>1548</v>
      </c>
      <c r="AO1512" t="s">
        <v>86</v>
      </c>
      <c r="AP1512" t="s">
        <v>2350</v>
      </c>
      <c r="AQ1512" t="str">
        <f t="shared" si="24"/>
        <v>11194334437810yesFemale436801YouTube4361543830326.8774.96411186.9114.997</v>
      </c>
      <c r="AR1512">
        <f>COUNTIF(AQ$2:AQ1512,AQ1512)</f>
        <v>1</v>
      </c>
    </row>
    <row r="1513" spans="1:44" x14ac:dyDescent="0.25">
      <c r="A1513">
        <v>1120</v>
      </c>
      <c r="B1513">
        <v>246</v>
      </c>
      <c r="C1513" s="4">
        <v>44379</v>
      </c>
      <c r="D1513">
        <v>2</v>
      </c>
      <c r="E1513" t="s">
        <v>38</v>
      </c>
      <c r="F1513" t="s">
        <v>49</v>
      </c>
      <c r="G1513" t="s">
        <v>55</v>
      </c>
      <c r="H1513" t="s">
        <v>58</v>
      </c>
      <c r="I1513" s="4">
        <v>43587</v>
      </c>
      <c r="J1513">
        <v>1</v>
      </c>
      <c r="L1513" s="4"/>
      <c r="M1513" s="4"/>
      <c r="N1513">
        <v>3</v>
      </c>
      <c r="O1513" t="s">
        <v>218</v>
      </c>
      <c r="P1513" t="s">
        <v>380</v>
      </c>
      <c r="Q1513">
        <v>3</v>
      </c>
      <c r="R1513" t="s">
        <v>926</v>
      </c>
      <c r="S1513" t="s">
        <v>1460</v>
      </c>
      <c r="T1513" t="s">
        <v>1975</v>
      </c>
      <c r="U1513" t="s">
        <v>2027</v>
      </c>
      <c r="V1513" t="s">
        <v>2074</v>
      </c>
      <c r="W1513">
        <v>281.55</v>
      </c>
      <c r="X1513">
        <v>84.95</v>
      </c>
      <c r="Y1513">
        <v>3</v>
      </c>
      <c r="Z1513" t="s">
        <v>2315</v>
      </c>
      <c r="AA1513" t="s">
        <v>2622</v>
      </c>
      <c r="AF1513" s="4"/>
      <c r="AG1513" s="4"/>
      <c r="AH1513" t="s">
        <v>65</v>
      </c>
      <c r="AI1513" t="s">
        <v>227</v>
      </c>
      <c r="AJ1513" t="s">
        <v>519</v>
      </c>
      <c r="AK1513" t="s">
        <v>1083</v>
      </c>
      <c r="AL1513" t="s">
        <v>1609</v>
      </c>
      <c r="AM1513" t="s">
        <v>80</v>
      </c>
      <c r="AN1513" t="s">
        <v>1517</v>
      </c>
      <c r="AO1513" t="s">
        <v>431</v>
      </c>
      <c r="AP1513" t="s">
        <v>2326</v>
      </c>
      <c r="AQ1513" t="str">
        <f t="shared" si="24"/>
        <v>1120246443792yesFemale435871281.5584.95104113.49219.9924</v>
      </c>
      <c r="AR1513">
        <f>COUNTIF(AQ$2:AQ1513,AQ1513)</f>
        <v>1</v>
      </c>
    </row>
    <row r="1514" spans="1:44" x14ac:dyDescent="0.25">
      <c r="A1514">
        <v>1120</v>
      </c>
      <c r="B1514">
        <v>246</v>
      </c>
      <c r="C1514" s="4">
        <v>44379</v>
      </c>
      <c r="D1514">
        <v>2</v>
      </c>
      <c r="E1514" t="s">
        <v>38</v>
      </c>
      <c r="F1514" t="s">
        <v>49</v>
      </c>
      <c r="G1514" t="s">
        <v>55</v>
      </c>
      <c r="H1514" t="s">
        <v>58</v>
      </c>
      <c r="I1514" s="4">
        <v>43587</v>
      </c>
      <c r="J1514">
        <v>1</v>
      </c>
      <c r="L1514" s="4"/>
      <c r="M1514" s="4"/>
      <c r="N1514">
        <v>3</v>
      </c>
      <c r="O1514" t="s">
        <v>218</v>
      </c>
      <c r="P1514" t="s">
        <v>380</v>
      </c>
      <c r="Q1514">
        <v>3</v>
      </c>
      <c r="R1514" t="s">
        <v>926</v>
      </c>
      <c r="S1514" t="s">
        <v>1460</v>
      </c>
      <c r="T1514" t="s">
        <v>1975</v>
      </c>
      <c r="U1514" t="s">
        <v>2027</v>
      </c>
      <c r="V1514" t="s">
        <v>2074</v>
      </c>
      <c r="W1514">
        <v>281.55</v>
      </c>
      <c r="X1514">
        <v>84.95</v>
      </c>
      <c r="Y1514">
        <v>3</v>
      </c>
      <c r="Z1514" t="s">
        <v>2315</v>
      </c>
      <c r="AA1514" t="s">
        <v>2622</v>
      </c>
      <c r="AF1514" s="4"/>
      <c r="AG1514" s="4"/>
      <c r="AH1514" t="s">
        <v>79</v>
      </c>
      <c r="AI1514" t="s">
        <v>241</v>
      </c>
      <c r="AJ1514" t="s">
        <v>542</v>
      </c>
      <c r="AK1514" t="s">
        <v>1103</v>
      </c>
      <c r="AL1514" t="s">
        <v>1630</v>
      </c>
      <c r="AM1514" t="s">
        <v>69</v>
      </c>
      <c r="AN1514" t="s">
        <v>1548</v>
      </c>
      <c r="AO1514" t="s">
        <v>86</v>
      </c>
      <c r="AP1514" t="s">
        <v>2350</v>
      </c>
      <c r="AQ1514" t="str">
        <f t="shared" si="24"/>
        <v>1120246443792yesFemale435871281.5584.9541484.57114.997</v>
      </c>
      <c r="AR1514">
        <f>COUNTIF(AQ$2:AQ1514,AQ1514)</f>
        <v>1</v>
      </c>
    </row>
    <row r="1515" spans="1:44" x14ac:dyDescent="0.25">
      <c r="A1515">
        <v>1120</v>
      </c>
      <c r="B1515">
        <v>246</v>
      </c>
      <c r="C1515" s="4">
        <v>44379</v>
      </c>
      <c r="D1515">
        <v>2</v>
      </c>
      <c r="E1515" t="s">
        <v>38</v>
      </c>
      <c r="F1515" t="s">
        <v>49</v>
      </c>
      <c r="G1515" t="s">
        <v>55</v>
      </c>
      <c r="H1515" t="s">
        <v>58</v>
      </c>
      <c r="I1515" s="4">
        <v>43587</v>
      </c>
      <c r="J1515">
        <v>1</v>
      </c>
      <c r="L1515" s="4"/>
      <c r="M1515" s="4"/>
      <c r="N1515">
        <v>3</v>
      </c>
      <c r="O1515" t="s">
        <v>218</v>
      </c>
      <c r="P1515" t="s">
        <v>380</v>
      </c>
      <c r="Q1515">
        <v>3</v>
      </c>
      <c r="R1515" t="s">
        <v>926</v>
      </c>
      <c r="S1515" t="s">
        <v>1460</v>
      </c>
      <c r="T1515" t="s">
        <v>1975</v>
      </c>
      <c r="U1515" t="s">
        <v>2027</v>
      </c>
      <c r="V1515" t="s">
        <v>2074</v>
      </c>
      <c r="W1515">
        <v>281.55</v>
      </c>
      <c r="X1515">
        <v>84.95</v>
      </c>
      <c r="Y1515">
        <v>3</v>
      </c>
      <c r="Z1515" t="s">
        <v>2315</v>
      </c>
      <c r="AA1515" t="s">
        <v>2622</v>
      </c>
      <c r="AF1515" s="4"/>
      <c r="AG1515" s="4"/>
      <c r="AH1515" t="s">
        <v>80</v>
      </c>
      <c r="AI1515" t="s">
        <v>242</v>
      </c>
      <c r="AJ1515" t="s">
        <v>709</v>
      </c>
      <c r="AK1515" t="s">
        <v>1250</v>
      </c>
      <c r="AL1515" t="s">
        <v>425</v>
      </c>
      <c r="AM1515" t="s">
        <v>80</v>
      </c>
      <c r="AN1515" t="s">
        <v>1548</v>
      </c>
      <c r="AO1515" t="s">
        <v>79</v>
      </c>
      <c r="AP1515" t="s">
        <v>2349</v>
      </c>
      <c r="AQ1515" t="str">
        <f t="shared" si="24"/>
        <v>1120246443792yesFemale435871281.5584.95258125214.994</v>
      </c>
      <c r="AR1515">
        <f>COUNTIF(AQ$2:AQ1515,AQ1515)</f>
        <v>1</v>
      </c>
    </row>
    <row r="1516" spans="1:44" x14ac:dyDescent="0.25">
      <c r="A1516">
        <v>1121</v>
      </c>
      <c r="B1516">
        <v>153</v>
      </c>
      <c r="C1516" s="4">
        <v>44380</v>
      </c>
      <c r="D1516">
        <v>10</v>
      </c>
      <c r="E1516" t="s">
        <v>42</v>
      </c>
      <c r="F1516" t="s">
        <v>53</v>
      </c>
      <c r="G1516" t="s">
        <v>56</v>
      </c>
      <c r="H1516" t="s">
        <v>57</v>
      </c>
      <c r="I1516" s="4">
        <v>43739</v>
      </c>
      <c r="J1516">
        <v>3</v>
      </c>
      <c r="K1516" t="s">
        <v>59</v>
      </c>
      <c r="L1516" s="4">
        <v>43615</v>
      </c>
      <c r="M1516" s="4">
        <v>43830</v>
      </c>
      <c r="N1516">
        <v>1</v>
      </c>
      <c r="O1516" t="s">
        <v>79</v>
      </c>
      <c r="P1516" t="s">
        <v>241</v>
      </c>
      <c r="Q1516">
        <v>1</v>
      </c>
      <c r="R1516" t="s">
        <v>541</v>
      </c>
      <c r="S1516" t="s">
        <v>968</v>
      </c>
      <c r="T1516" t="s">
        <v>1629</v>
      </c>
      <c r="U1516" t="s">
        <v>67</v>
      </c>
      <c r="V1516" t="s">
        <v>1548</v>
      </c>
      <c r="W1516">
        <v>260.7</v>
      </c>
      <c r="X1516">
        <v>44.97</v>
      </c>
      <c r="Y1516">
        <v>1</v>
      </c>
      <c r="Z1516" t="s">
        <v>86</v>
      </c>
      <c r="AA1516" t="s">
        <v>2350</v>
      </c>
      <c r="AF1516" s="4"/>
      <c r="AG1516" s="4"/>
      <c r="AH1516" t="s">
        <v>79</v>
      </c>
      <c r="AI1516" t="s">
        <v>241</v>
      </c>
      <c r="AJ1516" t="s">
        <v>541</v>
      </c>
      <c r="AK1516" t="s">
        <v>968</v>
      </c>
      <c r="AL1516" t="s">
        <v>1629</v>
      </c>
      <c r="AM1516" t="s">
        <v>67</v>
      </c>
      <c r="AN1516" t="s">
        <v>1548</v>
      </c>
      <c r="AO1516" t="s">
        <v>86</v>
      </c>
      <c r="AP1516" t="s">
        <v>2350</v>
      </c>
      <c r="AQ1516" t="str">
        <f t="shared" si="24"/>
        <v>11211534438010noMale437393Google Ads4361543830260.744.97411186.9314.997</v>
      </c>
      <c r="AR1516">
        <f>COUNTIF(AQ$2:AQ1516,AQ1516)</f>
        <v>1</v>
      </c>
    </row>
    <row r="1517" spans="1:44" x14ac:dyDescent="0.25">
      <c r="A1517">
        <v>1122</v>
      </c>
      <c r="B1517">
        <v>219</v>
      </c>
      <c r="C1517" s="4">
        <v>44380</v>
      </c>
      <c r="D1517">
        <v>11</v>
      </c>
      <c r="E1517" t="s">
        <v>37</v>
      </c>
      <c r="F1517" t="s">
        <v>48</v>
      </c>
      <c r="G1517" t="s">
        <v>56</v>
      </c>
      <c r="H1517" t="s">
        <v>57</v>
      </c>
      <c r="I1517" s="4">
        <v>43814</v>
      </c>
      <c r="J1517">
        <v>3</v>
      </c>
      <c r="K1517" t="s">
        <v>59</v>
      </c>
      <c r="L1517" s="4">
        <v>43615</v>
      </c>
      <c r="M1517" s="4">
        <v>43830</v>
      </c>
      <c r="N1517">
        <v>1</v>
      </c>
      <c r="O1517" t="s">
        <v>79</v>
      </c>
      <c r="P1517" t="s">
        <v>241</v>
      </c>
      <c r="Q1517">
        <v>1</v>
      </c>
      <c r="R1517" t="s">
        <v>463</v>
      </c>
      <c r="S1517" t="s">
        <v>1026</v>
      </c>
      <c r="T1517" t="s">
        <v>1556</v>
      </c>
      <c r="U1517" t="s">
        <v>80</v>
      </c>
      <c r="V1517" t="s">
        <v>1548</v>
      </c>
      <c r="W1517">
        <v>42.98</v>
      </c>
      <c r="X1517">
        <v>29.98</v>
      </c>
      <c r="Y1517">
        <v>1</v>
      </c>
      <c r="Z1517" t="s">
        <v>455</v>
      </c>
      <c r="AA1517" t="s">
        <v>2340</v>
      </c>
      <c r="AF1517" s="4"/>
      <c r="AG1517" s="4"/>
      <c r="AH1517" t="s">
        <v>79</v>
      </c>
      <c r="AI1517" t="s">
        <v>241</v>
      </c>
      <c r="AJ1517" t="s">
        <v>463</v>
      </c>
      <c r="AK1517" t="s">
        <v>1026</v>
      </c>
      <c r="AL1517" t="s">
        <v>1556</v>
      </c>
      <c r="AM1517" t="s">
        <v>80</v>
      </c>
      <c r="AN1517" t="s">
        <v>1548</v>
      </c>
      <c r="AO1517" t="s">
        <v>455</v>
      </c>
      <c r="AP1517" t="s">
        <v>2340</v>
      </c>
      <c r="AQ1517" t="str">
        <f t="shared" si="24"/>
        <v>11222194438011noMale438143Google Ads436154383042.9829.9844721.49214.9915</v>
      </c>
      <c r="AR1517">
        <f>COUNTIF(AQ$2:AQ1517,AQ1517)</f>
        <v>1</v>
      </c>
    </row>
    <row r="1518" spans="1:44" x14ac:dyDescent="0.25">
      <c r="A1518">
        <v>1123</v>
      </c>
      <c r="B1518">
        <v>290</v>
      </c>
      <c r="C1518" s="4">
        <v>44380</v>
      </c>
      <c r="D1518">
        <v>7</v>
      </c>
      <c r="E1518" t="s">
        <v>35</v>
      </c>
      <c r="F1518" t="s">
        <v>46</v>
      </c>
      <c r="G1518" t="s">
        <v>55</v>
      </c>
      <c r="H1518" t="s">
        <v>58</v>
      </c>
      <c r="I1518" s="4">
        <v>44153</v>
      </c>
      <c r="J1518">
        <v>11</v>
      </c>
      <c r="K1518" t="s">
        <v>60</v>
      </c>
      <c r="L1518" s="4">
        <v>44148</v>
      </c>
      <c r="M1518" s="4">
        <v>44265</v>
      </c>
      <c r="N1518">
        <v>2</v>
      </c>
      <c r="O1518" t="s">
        <v>125</v>
      </c>
      <c r="P1518" t="s">
        <v>287</v>
      </c>
      <c r="Q1518">
        <v>2</v>
      </c>
      <c r="R1518" t="s">
        <v>927</v>
      </c>
      <c r="S1518" t="s">
        <v>1461</v>
      </c>
      <c r="T1518" t="s">
        <v>1976</v>
      </c>
      <c r="U1518" t="s">
        <v>88</v>
      </c>
      <c r="V1518" t="s">
        <v>2031</v>
      </c>
      <c r="W1518">
        <v>253.88</v>
      </c>
      <c r="X1518">
        <v>79.959999999999994</v>
      </c>
      <c r="Y1518">
        <v>2</v>
      </c>
      <c r="Z1518" t="s">
        <v>142</v>
      </c>
      <c r="AA1518" t="s">
        <v>2623</v>
      </c>
      <c r="AF1518" s="4"/>
      <c r="AG1518" s="4"/>
      <c r="AH1518" t="s">
        <v>79</v>
      </c>
      <c r="AI1518" t="s">
        <v>241</v>
      </c>
      <c r="AJ1518" t="s">
        <v>629</v>
      </c>
      <c r="AK1518" t="s">
        <v>965</v>
      </c>
      <c r="AL1518" t="s">
        <v>1703</v>
      </c>
      <c r="AM1518" t="s">
        <v>80</v>
      </c>
      <c r="AN1518" t="s">
        <v>1548</v>
      </c>
      <c r="AO1518" t="s">
        <v>86</v>
      </c>
      <c r="AP1518" t="s">
        <v>2350</v>
      </c>
      <c r="AQ1518" t="str">
        <f t="shared" si="24"/>
        <v>1123290443807yesFemale4415311Facebook4414844265253.8879.96437119.95214.997</v>
      </c>
      <c r="AR1518">
        <f>COUNTIF(AQ$2:AQ1518,AQ1518)</f>
        <v>1</v>
      </c>
    </row>
    <row r="1519" spans="1:44" x14ac:dyDescent="0.25">
      <c r="A1519">
        <v>1123</v>
      </c>
      <c r="B1519">
        <v>290</v>
      </c>
      <c r="C1519" s="4">
        <v>44380</v>
      </c>
      <c r="D1519">
        <v>7</v>
      </c>
      <c r="E1519" t="s">
        <v>35</v>
      </c>
      <c r="F1519" t="s">
        <v>46</v>
      </c>
      <c r="G1519" t="s">
        <v>55</v>
      </c>
      <c r="H1519" t="s">
        <v>58</v>
      </c>
      <c r="I1519" s="4">
        <v>44153</v>
      </c>
      <c r="J1519">
        <v>11</v>
      </c>
      <c r="K1519" t="s">
        <v>60</v>
      </c>
      <c r="L1519" s="4">
        <v>44148</v>
      </c>
      <c r="M1519" s="4">
        <v>44265</v>
      </c>
      <c r="N1519">
        <v>2</v>
      </c>
      <c r="O1519" t="s">
        <v>125</v>
      </c>
      <c r="P1519" t="s">
        <v>287</v>
      </c>
      <c r="Q1519">
        <v>2</v>
      </c>
      <c r="R1519" t="s">
        <v>927</v>
      </c>
      <c r="S1519" t="s">
        <v>1461</v>
      </c>
      <c r="T1519" t="s">
        <v>1976</v>
      </c>
      <c r="U1519" t="s">
        <v>88</v>
      </c>
      <c r="V1519" t="s">
        <v>2031</v>
      </c>
      <c r="W1519">
        <v>253.88</v>
      </c>
      <c r="X1519">
        <v>79.959999999999994</v>
      </c>
      <c r="Y1519">
        <v>2</v>
      </c>
      <c r="Z1519" t="s">
        <v>142</v>
      </c>
      <c r="AA1519" t="s">
        <v>2623</v>
      </c>
      <c r="AF1519" s="4"/>
      <c r="AG1519" s="4"/>
      <c r="AH1519" t="s">
        <v>69</v>
      </c>
      <c r="AI1519" t="s">
        <v>231</v>
      </c>
      <c r="AJ1519" t="s">
        <v>448</v>
      </c>
      <c r="AK1519" t="s">
        <v>1010</v>
      </c>
      <c r="AL1519" t="s">
        <v>1540</v>
      </c>
      <c r="AM1519" t="s">
        <v>80</v>
      </c>
      <c r="AN1519" t="s">
        <v>1577</v>
      </c>
      <c r="AO1519" t="s">
        <v>69</v>
      </c>
      <c r="AP1519" t="s">
        <v>2360</v>
      </c>
      <c r="AQ1519" t="str">
        <f t="shared" si="24"/>
        <v>1123290443807yesFemale4415311Facebook4414844265253.8879.9611506.99224.991</v>
      </c>
      <c r="AR1519">
        <f>COUNTIF(AQ$2:AQ1519,AQ1519)</f>
        <v>1</v>
      </c>
    </row>
    <row r="1520" spans="1:44" x14ac:dyDescent="0.25">
      <c r="A1520">
        <v>1124</v>
      </c>
      <c r="B1520">
        <v>55</v>
      </c>
      <c r="C1520" s="4">
        <v>44381</v>
      </c>
      <c r="D1520">
        <v>1</v>
      </c>
      <c r="E1520" t="s">
        <v>39</v>
      </c>
      <c r="F1520" t="s">
        <v>50</v>
      </c>
      <c r="G1520" t="s">
        <v>55</v>
      </c>
      <c r="H1520" t="s">
        <v>58</v>
      </c>
      <c r="I1520" s="4">
        <v>43665</v>
      </c>
      <c r="J1520">
        <v>3</v>
      </c>
      <c r="K1520" t="s">
        <v>59</v>
      </c>
      <c r="L1520" s="4">
        <v>43615</v>
      </c>
      <c r="M1520" s="4">
        <v>43830</v>
      </c>
      <c r="N1520">
        <v>2</v>
      </c>
      <c r="O1520" t="s">
        <v>135</v>
      </c>
      <c r="P1520" t="s">
        <v>297</v>
      </c>
      <c r="Q1520">
        <v>2</v>
      </c>
      <c r="R1520" t="s">
        <v>928</v>
      </c>
      <c r="S1520" t="s">
        <v>1462</v>
      </c>
      <c r="T1520" t="s">
        <v>1977</v>
      </c>
      <c r="U1520" t="s">
        <v>83</v>
      </c>
      <c r="V1520" t="s">
        <v>2077</v>
      </c>
      <c r="W1520">
        <v>103.83</v>
      </c>
      <c r="X1520">
        <v>44.95</v>
      </c>
      <c r="Y1520">
        <v>2</v>
      </c>
      <c r="Z1520" t="s">
        <v>2149</v>
      </c>
      <c r="AA1520" t="s">
        <v>2429</v>
      </c>
      <c r="AF1520" s="4"/>
      <c r="AG1520" s="4"/>
      <c r="AH1520" t="s">
        <v>90</v>
      </c>
      <c r="AI1520" t="s">
        <v>252</v>
      </c>
      <c r="AJ1520" t="s">
        <v>503</v>
      </c>
      <c r="AK1520" t="s">
        <v>1066</v>
      </c>
      <c r="AL1520" t="s">
        <v>1594</v>
      </c>
      <c r="AM1520" t="s">
        <v>67</v>
      </c>
      <c r="AN1520" t="s">
        <v>1659</v>
      </c>
      <c r="AO1520" t="s">
        <v>410</v>
      </c>
      <c r="AP1520" t="s">
        <v>2359</v>
      </c>
      <c r="AQ1520" t="str">
        <f t="shared" si="24"/>
        <v>112455443811yesFemale436653Google Ads4361543830103.8344.956609.9534.9920</v>
      </c>
      <c r="AR1520">
        <f>COUNTIF(AQ$2:AQ1520,AQ1520)</f>
        <v>1</v>
      </c>
    </row>
    <row r="1521" spans="1:44" x14ac:dyDescent="0.25">
      <c r="A1521">
        <v>1124</v>
      </c>
      <c r="B1521">
        <v>55</v>
      </c>
      <c r="C1521" s="4">
        <v>44381</v>
      </c>
      <c r="D1521">
        <v>1</v>
      </c>
      <c r="E1521" t="s">
        <v>39</v>
      </c>
      <c r="F1521" t="s">
        <v>50</v>
      </c>
      <c r="G1521" t="s">
        <v>55</v>
      </c>
      <c r="H1521" t="s">
        <v>58</v>
      </c>
      <c r="I1521" s="4">
        <v>43665</v>
      </c>
      <c r="J1521">
        <v>3</v>
      </c>
      <c r="K1521" t="s">
        <v>59</v>
      </c>
      <c r="L1521" s="4">
        <v>43615</v>
      </c>
      <c r="M1521" s="4">
        <v>43830</v>
      </c>
      <c r="N1521">
        <v>2</v>
      </c>
      <c r="O1521" t="s">
        <v>135</v>
      </c>
      <c r="P1521" t="s">
        <v>297</v>
      </c>
      <c r="Q1521">
        <v>2</v>
      </c>
      <c r="R1521" t="s">
        <v>928</v>
      </c>
      <c r="S1521" t="s">
        <v>1462</v>
      </c>
      <c r="T1521" t="s">
        <v>1977</v>
      </c>
      <c r="U1521" t="s">
        <v>83</v>
      </c>
      <c r="V1521" t="s">
        <v>2077</v>
      </c>
      <c r="W1521">
        <v>103.83</v>
      </c>
      <c r="X1521">
        <v>44.95</v>
      </c>
      <c r="Y1521">
        <v>2</v>
      </c>
      <c r="Z1521" t="s">
        <v>2149</v>
      </c>
      <c r="AA1521" t="s">
        <v>2429</v>
      </c>
      <c r="AF1521" s="4"/>
      <c r="AG1521" s="4"/>
      <c r="AH1521" t="s">
        <v>70</v>
      </c>
      <c r="AI1521" t="s">
        <v>232</v>
      </c>
      <c r="AJ1521" t="s">
        <v>475</v>
      </c>
      <c r="AK1521" t="s">
        <v>1038</v>
      </c>
      <c r="AL1521" t="s">
        <v>1527</v>
      </c>
      <c r="AM1521" t="s">
        <v>80</v>
      </c>
      <c r="AN1521" t="s">
        <v>1548</v>
      </c>
      <c r="AO1521" t="s">
        <v>673</v>
      </c>
      <c r="AP1521" t="s">
        <v>2348</v>
      </c>
      <c r="AQ1521" t="str">
        <f t="shared" si="24"/>
        <v>112455443811yesFemale436653Google Ads4361543830103.8344.95515336.99214.9912</v>
      </c>
      <c r="AR1521">
        <f>COUNTIF(AQ$2:AQ1521,AQ1521)</f>
        <v>1</v>
      </c>
    </row>
    <row r="1522" spans="1:44" x14ac:dyDescent="0.25">
      <c r="A1522">
        <v>1125</v>
      </c>
      <c r="B1522">
        <v>351</v>
      </c>
      <c r="C1522" s="4">
        <v>44381</v>
      </c>
      <c r="D1522">
        <v>9</v>
      </c>
      <c r="E1522" t="s">
        <v>41</v>
      </c>
      <c r="F1522" t="s">
        <v>52</v>
      </c>
      <c r="G1522" t="s">
        <v>56</v>
      </c>
      <c r="H1522" t="s">
        <v>57</v>
      </c>
      <c r="I1522" s="4">
        <v>43808</v>
      </c>
      <c r="J1522">
        <v>3</v>
      </c>
      <c r="K1522" t="s">
        <v>59</v>
      </c>
      <c r="L1522" s="4">
        <v>43615</v>
      </c>
      <c r="M1522" s="4">
        <v>43830</v>
      </c>
      <c r="N1522">
        <v>1</v>
      </c>
      <c r="O1522" t="s">
        <v>70</v>
      </c>
      <c r="P1522" t="s">
        <v>232</v>
      </c>
      <c r="Q1522">
        <v>1</v>
      </c>
      <c r="R1522" t="s">
        <v>865</v>
      </c>
      <c r="S1522" t="s">
        <v>1402</v>
      </c>
      <c r="T1522" t="s">
        <v>1859</v>
      </c>
      <c r="U1522" t="s">
        <v>80</v>
      </c>
      <c r="V1522" t="s">
        <v>1517</v>
      </c>
      <c r="W1522">
        <v>279.98</v>
      </c>
      <c r="X1522">
        <v>39.979999999999997</v>
      </c>
      <c r="Y1522">
        <v>1</v>
      </c>
      <c r="Z1522" t="s">
        <v>640</v>
      </c>
      <c r="AA1522" t="s">
        <v>2393</v>
      </c>
      <c r="AF1522" s="4"/>
      <c r="AG1522" s="4"/>
      <c r="AH1522" t="s">
        <v>70</v>
      </c>
      <c r="AI1522" t="s">
        <v>232</v>
      </c>
      <c r="AJ1522" t="s">
        <v>865</v>
      </c>
      <c r="AK1522" t="s">
        <v>1402</v>
      </c>
      <c r="AL1522" t="s">
        <v>1859</v>
      </c>
      <c r="AM1522" t="s">
        <v>80</v>
      </c>
      <c r="AN1522" t="s">
        <v>1517</v>
      </c>
      <c r="AO1522" t="s">
        <v>640</v>
      </c>
      <c r="AP1522" t="s">
        <v>2393</v>
      </c>
      <c r="AQ1522" t="str">
        <f t="shared" si="24"/>
        <v>1125351443819noMale438083Google Ads4361543830279.9839.98591139.99219.9917</v>
      </c>
      <c r="AR1522">
        <f>COUNTIF(AQ$2:AQ1522,AQ1522)</f>
        <v>1</v>
      </c>
    </row>
    <row r="1523" spans="1:44" x14ac:dyDescent="0.25">
      <c r="A1523">
        <v>1126</v>
      </c>
      <c r="B1523">
        <v>14</v>
      </c>
      <c r="C1523" s="4">
        <v>44382</v>
      </c>
      <c r="D1523">
        <v>2</v>
      </c>
      <c r="E1523" t="s">
        <v>38</v>
      </c>
      <c r="F1523" t="s">
        <v>49</v>
      </c>
      <c r="G1523" t="s">
        <v>56</v>
      </c>
      <c r="H1523" t="s">
        <v>57</v>
      </c>
      <c r="I1523" s="4">
        <v>43643</v>
      </c>
      <c r="J1523">
        <v>1</v>
      </c>
      <c r="K1523" t="s">
        <v>61</v>
      </c>
      <c r="L1523" s="4">
        <v>43615</v>
      </c>
      <c r="M1523" s="4">
        <v>43830</v>
      </c>
      <c r="N1523">
        <v>1</v>
      </c>
      <c r="O1523" t="s">
        <v>65</v>
      </c>
      <c r="P1523" t="s">
        <v>227</v>
      </c>
      <c r="Q1523">
        <v>1</v>
      </c>
      <c r="R1523" t="s">
        <v>545</v>
      </c>
      <c r="S1523" t="s">
        <v>1106</v>
      </c>
      <c r="T1523" t="s">
        <v>1632</v>
      </c>
      <c r="U1523" t="s">
        <v>69</v>
      </c>
      <c r="V1523" t="s">
        <v>1517</v>
      </c>
      <c r="W1523">
        <v>320</v>
      </c>
      <c r="X1523">
        <v>19.989999999999998</v>
      </c>
      <c r="Y1523">
        <v>1</v>
      </c>
      <c r="Z1523" t="s">
        <v>431</v>
      </c>
      <c r="AA1523" t="s">
        <v>2326</v>
      </c>
      <c r="AF1523" s="4"/>
      <c r="AG1523" s="4"/>
      <c r="AH1523" t="s">
        <v>65</v>
      </c>
      <c r="AI1523" t="s">
        <v>227</v>
      </c>
      <c r="AJ1523" t="s">
        <v>545</v>
      </c>
      <c r="AK1523" t="s">
        <v>1106</v>
      </c>
      <c r="AL1523" t="s">
        <v>1632</v>
      </c>
      <c r="AM1523" t="s">
        <v>69</v>
      </c>
      <c r="AN1523" t="s">
        <v>1517</v>
      </c>
      <c r="AO1523" t="s">
        <v>431</v>
      </c>
      <c r="AP1523" t="s">
        <v>2326</v>
      </c>
      <c r="AQ1523" t="str">
        <f t="shared" si="24"/>
        <v>112614443822noMale436431YouTube436154383032019.991042320119.9924</v>
      </c>
      <c r="AR1523">
        <f>COUNTIF(AQ$2:AQ1523,AQ1523)</f>
        <v>1</v>
      </c>
    </row>
    <row r="1524" spans="1:44" x14ac:dyDescent="0.25">
      <c r="A1524">
        <v>1127</v>
      </c>
      <c r="B1524">
        <v>380</v>
      </c>
      <c r="C1524" s="4">
        <v>44382</v>
      </c>
      <c r="D1524">
        <v>2</v>
      </c>
      <c r="E1524" t="s">
        <v>38</v>
      </c>
      <c r="F1524" t="s">
        <v>49</v>
      </c>
      <c r="G1524" t="s">
        <v>55</v>
      </c>
      <c r="H1524" t="s">
        <v>57</v>
      </c>
      <c r="I1524" s="4">
        <v>43599</v>
      </c>
      <c r="J1524">
        <v>1</v>
      </c>
      <c r="L1524" s="4"/>
      <c r="M1524" s="4"/>
      <c r="N1524">
        <v>1</v>
      </c>
      <c r="O1524" t="s">
        <v>80</v>
      </c>
      <c r="P1524" t="s">
        <v>242</v>
      </c>
      <c r="Q1524">
        <v>1</v>
      </c>
      <c r="R1524" t="s">
        <v>422</v>
      </c>
      <c r="S1524" t="s">
        <v>984</v>
      </c>
      <c r="T1524" t="s">
        <v>1517</v>
      </c>
      <c r="U1524" t="s">
        <v>67</v>
      </c>
      <c r="V1524" t="s">
        <v>1548</v>
      </c>
      <c r="W1524">
        <v>59.97</v>
      </c>
      <c r="X1524">
        <v>44.97</v>
      </c>
      <c r="Y1524">
        <v>1</v>
      </c>
      <c r="Z1524" t="s">
        <v>80</v>
      </c>
      <c r="AA1524" t="s">
        <v>2357</v>
      </c>
      <c r="AF1524" s="4"/>
      <c r="AG1524" s="4"/>
      <c r="AH1524" t="s">
        <v>80</v>
      </c>
      <c r="AI1524" t="s">
        <v>242</v>
      </c>
      <c r="AJ1524" t="s">
        <v>422</v>
      </c>
      <c r="AK1524" t="s">
        <v>984</v>
      </c>
      <c r="AL1524" t="s">
        <v>1517</v>
      </c>
      <c r="AM1524" t="s">
        <v>67</v>
      </c>
      <c r="AN1524" t="s">
        <v>1548</v>
      </c>
      <c r="AO1524" t="s">
        <v>80</v>
      </c>
      <c r="AP1524" t="s">
        <v>2357</v>
      </c>
      <c r="AQ1524" t="str">
        <f t="shared" si="24"/>
        <v>1127380443822yesMale43599159.9744.97212019.99314.992</v>
      </c>
      <c r="AR1524">
        <f>COUNTIF(AQ$2:AQ1524,AQ1524)</f>
        <v>1</v>
      </c>
    </row>
    <row r="1525" spans="1:44" x14ac:dyDescent="0.25">
      <c r="A1525">
        <v>1128</v>
      </c>
      <c r="B1525">
        <v>427</v>
      </c>
      <c r="C1525" s="4">
        <v>44382</v>
      </c>
      <c r="D1525">
        <v>11</v>
      </c>
      <c r="E1525" t="s">
        <v>37</v>
      </c>
      <c r="F1525" t="s">
        <v>48</v>
      </c>
      <c r="G1525" t="s">
        <v>56</v>
      </c>
      <c r="H1525" t="s">
        <v>58</v>
      </c>
      <c r="I1525" s="4">
        <v>43621</v>
      </c>
      <c r="J1525">
        <v>2</v>
      </c>
      <c r="K1525" t="s">
        <v>60</v>
      </c>
      <c r="L1525" s="4">
        <v>43615</v>
      </c>
      <c r="M1525" s="4">
        <v>43830</v>
      </c>
      <c r="N1525">
        <v>1</v>
      </c>
      <c r="O1525" t="s">
        <v>84</v>
      </c>
      <c r="P1525" t="s">
        <v>246</v>
      </c>
      <c r="Q1525">
        <v>1</v>
      </c>
      <c r="R1525" t="s">
        <v>824</v>
      </c>
      <c r="S1525" t="s">
        <v>1361</v>
      </c>
      <c r="T1525" t="s">
        <v>1877</v>
      </c>
      <c r="U1525" t="s">
        <v>80</v>
      </c>
      <c r="V1525" t="s">
        <v>1548</v>
      </c>
      <c r="W1525">
        <v>379.98</v>
      </c>
      <c r="X1525">
        <v>29.98</v>
      </c>
      <c r="Y1525">
        <v>1</v>
      </c>
      <c r="Z1525" t="s">
        <v>86</v>
      </c>
      <c r="AA1525" t="s">
        <v>2350</v>
      </c>
      <c r="AF1525" s="4"/>
      <c r="AG1525" s="4"/>
      <c r="AH1525" t="s">
        <v>84</v>
      </c>
      <c r="AI1525" t="s">
        <v>246</v>
      </c>
      <c r="AJ1525" t="s">
        <v>824</v>
      </c>
      <c r="AK1525" t="s">
        <v>1361</v>
      </c>
      <c r="AL1525" t="s">
        <v>1877</v>
      </c>
      <c r="AM1525" t="s">
        <v>80</v>
      </c>
      <c r="AN1525" t="s">
        <v>1548</v>
      </c>
      <c r="AO1525" t="s">
        <v>86</v>
      </c>
      <c r="AP1525" t="s">
        <v>2350</v>
      </c>
      <c r="AQ1525" t="str">
        <f t="shared" si="24"/>
        <v>11284274438211noFemale436212Facebook4361543830379.9829.98925189.99214.997</v>
      </c>
      <c r="AR1525">
        <f>COUNTIF(AQ$2:AQ1525,AQ1525)</f>
        <v>1</v>
      </c>
    </row>
    <row r="1526" spans="1:44" x14ac:dyDescent="0.25">
      <c r="A1526">
        <v>1129</v>
      </c>
      <c r="B1526">
        <v>200</v>
      </c>
      <c r="C1526" s="4">
        <v>44383</v>
      </c>
      <c r="D1526">
        <v>10</v>
      </c>
      <c r="E1526" t="s">
        <v>42</v>
      </c>
      <c r="F1526" t="s">
        <v>53</v>
      </c>
      <c r="G1526" t="s">
        <v>55</v>
      </c>
      <c r="H1526" t="s">
        <v>58</v>
      </c>
      <c r="I1526" s="4">
        <v>44011</v>
      </c>
      <c r="J1526">
        <v>8</v>
      </c>
      <c r="K1526" t="s">
        <v>60</v>
      </c>
      <c r="L1526" s="4">
        <v>44000</v>
      </c>
      <c r="M1526" s="4">
        <v>44073</v>
      </c>
      <c r="N1526">
        <v>2</v>
      </c>
      <c r="O1526" t="s">
        <v>219</v>
      </c>
      <c r="P1526" t="s">
        <v>381</v>
      </c>
      <c r="Q1526">
        <v>2</v>
      </c>
      <c r="R1526" t="s">
        <v>929</v>
      </c>
      <c r="S1526" t="s">
        <v>1463</v>
      </c>
      <c r="T1526" t="s">
        <v>1978</v>
      </c>
      <c r="U1526" t="s">
        <v>2028</v>
      </c>
      <c r="V1526" t="s">
        <v>2078</v>
      </c>
      <c r="W1526">
        <v>1509.66</v>
      </c>
      <c r="X1526">
        <v>189.9</v>
      </c>
      <c r="Y1526">
        <v>2</v>
      </c>
      <c r="Z1526" t="s">
        <v>2316</v>
      </c>
      <c r="AA1526" t="s">
        <v>2624</v>
      </c>
      <c r="AF1526" s="4"/>
      <c r="AG1526" s="4"/>
      <c r="AH1526" t="s">
        <v>86</v>
      </c>
      <c r="AI1526" t="s">
        <v>248</v>
      </c>
      <c r="AJ1526" t="s">
        <v>653</v>
      </c>
      <c r="AK1526" t="s">
        <v>1197</v>
      </c>
      <c r="AL1526" t="s">
        <v>1721</v>
      </c>
      <c r="AM1526" t="s">
        <v>80</v>
      </c>
      <c r="AN1526" t="s">
        <v>1577</v>
      </c>
      <c r="AO1526" t="s">
        <v>549</v>
      </c>
      <c r="AP1526" t="s">
        <v>2362</v>
      </c>
      <c r="AQ1526" t="str">
        <f t="shared" ref="AQ1526:AQ1586" si="25">CONCATENATE($A1526,$B1526,$C1526,$D1526,$G1526,$H1526,$I1526,$J1526,$K1526,$L1526,$M1526,$W1526,$X1526,$AB1526,$AC1526,$AD1526,$AE1526,$AF1526,$AG1526,$AH1526,$AJ1526,$AL1526,$AM1526,$AN1526,$AO1526)</f>
        <v>11292004438310yesFemale440118Facebook44000440731509.66189.9784332.49224.9922</v>
      </c>
      <c r="AR1526">
        <f>COUNTIF(AQ$2:AQ1526,AQ1526)</f>
        <v>1</v>
      </c>
    </row>
    <row r="1527" spans="1:44" x14ac:dyDescent="0.25">
      <c r="A1527">
        <v>1129</v>
      </c>
      <c r="B1527">
        <v>200</v>
      </c>
      <c r="C1527" s="4">
        <v>44383</v>
      </c>
      <c r="D1527">
        <v>10</v>
      </c>
      <c r="E1527" t="s">
        <v>42</v>
      </c>
      <c r="F1527" t="s">
        <v>53</v>
      </c>
      <c r="G1527" t="s">
        <v>55</v>
      </c>
      <c r="H1527" t="s">
        <v>58</v>
      </c>
      <c r="I1527" s="4">
        <v>44011</v>
      </c>
      <c r="J1527">
        <v>8</v>
      </c>
      <c r="K1527" t="s">
        <v>60</v>
      </c>
      <c r="L1527" s="4">
        <v>44000</v>
      </c>
      <c r="M1527" s="4">
        <v>44073</v>
      </c>
      <c r="N1527">
        <v>2</v>
      </c>
      <c r="O1527" t="s">
        <v>219</v>
      </c>
      <c r="P1527" t="s">
        <v>381</v>
      </c>
      <c r="Q1527">
        <v>2</v>
      </c>
      <c r="R1527" t="s">
        <v>929</v>
      </c>
      <c r="S1527" t="s">
        <v>1463</v>
      </c>
      <c r="T1527" t="s">
        <v>1978</v>
      </c>
      <c r="U1527" t="s">
        <v>2028</v>
      </c>
      <c r="V1527" t="s">
        <v>2078</v>
      </c>
      <c r="W1527">
        <v>1509.66</v>
      </c>
      <c r="X1527">
        <v>189.9</v>
      </c>
      <c r="Y1527">
        <v>2</v>
      </c>
      <c r="Z1527" t="s">
        <v>2316</v>
      </c>
      <c r="AA1527" t="s">
        <v>2624</v>
      </c>
      <c r="AF1527" s="4"/>
      <c r="AG1527" s="4"/>
      <c r="AH1527" t="s">
        <v>67</v>
      </c>
      <c r="AI1527" t="s">
        <v>229</v>
      </c>
      <c r="AJ1527" t="s">
        <v>391</v>
      </c>
      <c r="AK1527" t="s">
        <v>953</v>
      </c>
      <c r="AL1527" t="s">
        <v>1487</v>
      </c>
      <c r="AM1527" t="s">
        <v>67</v>
      </c>
      <c r="AN1527" t="s">
        <v>1548</v>
      </c>
      <c r="AO1527" t="s">
        <v>90</v>
      </c>
      <c r="AP1527" t="s">
        <v>2328</v>
      </c>
      <c r="AQ1527" t="str">
        <f t="shared" si="25"/>
        <v>11292004438310yesFemale440118Facebook44000440731509.66189.9313629.95314.996</v>
      </c>
      <c r="AR1527">
        <f>COUNTIF(AQ$2:AQ1527,AQ1527)</f>
        <v>1</v>
      </c>
    </row>
    <row r="1528" spans="1:44" x14ac:dyDescent="0.25">
      <c r="A1528">
        <v>1130</v>
      </c>
      <c r="B1528">
        <v>313</v>
      </c>
      <c r="C1528" s="4">
        <v>44383</v>
      </c>
      <c r="D1528">
        <v>10</v>
      </c>
      <c r="E1528" t="s">
        <v>42</v>
      </c>
      <c r="F1528" t="s">
        <v>53</v>
      </c>
      <c r="G1528" t="s">
        <v>55</v>
      </c>
      <c r="H1528" t="s">
        <v>57</v>
      </c>
      <c r="I1528" s="4">
        <v>44073</v>
      </c>
      <c r="J1528">
        <v>8</v>
      </c>
      <c r="K1528" t="s">
        <v>60</v>
      </c>
      <c r="L1528" s="4">
        <v>44000</v>
      </c>
      <c r="M1528" s="4">
        <v>44073</v>
      </c>
      <c r="N1528">
        <v>2</v>
      </c>
      <c r="O1528" t="s">
        <v>118</v>
      </c>
      <c r="P1528" t="s">
        <v>280</v>
      </c>
      <c r="Q1528">
        <v>2</v>
      </c>
      <c r="R1528" t="s">
        <v>930</v>
      </c>
      <c r="S1528" t="s">
        <v>1464</v>
      </c>
      <c r="T1528" t="s">
        <v>1979</v>
      </c>
      <c r="U1528" t="s">
        <v>83</v>
      </c>
      <c r="V1528" t="s">
        <v>2039</v>
      </c>
      <c r="W1528">
        <v>66.150000000000006</v>
      </c>
      <c r="X1528">
        <v>59.95</v>
      </c>
      <c r="Y1528">
        <v>2</v>
      </c>
      <c r="Z1528" t="s">
        <v>2101</v>
      </c>
      <c r="AA1528" t="s">
        <v>2371</v>
      </c>
      <c r="AF1528" s="4"/>
      <c r="AG1528" s="4"/>
      <c r="AH1528" t="s">
        <v>90</v>
      </c>
      <c r="AI1528" t="s">
        <v>252</v>
      </c>
      <c r="AJ1528" t="s">
        <v>497</v>
      </c>
      <c r="AK1528" t="s">
        <v>1060</v>
      </c>
      <c r="AL1528" t="s">
        <v>1589</v>
      </c>
      <c r="AM1528" t="s">
        <v>67</v>
      </c>
      <c r="AN1528" t="s">
        <v>1562</v>
      </c>
      <c r="AO1528" t="s">
        <v>410</v>
      </c>
      <c r="AP1528" t="s">
        <v>2359</v>
      </c>
      <c r="AQ1528" t="str">
        <f t="shared" si="25"/>
        <v>11303134438310yesMale440738Facebook440004407366.1559.9566512.7539.9920</v>
      </c>
      <c r="AR1528">
        <f>COUNTIF(AQ$2:AQ1528,AQ1528)</f>
        <v>1</v>
      </c>
    </row>
    <row r="1529" spans="1:44" x14ac:dyDescent="0.25">
      <c r="A1529">
        <v>1130</v>
      </c>
      <c r="B1529">
        <v>313</v>
      </c>
      <c r="C1529" s="4">
        <v>44383</v>
      </c>
      <c r="D1529">
        <v>10</v>
      </c>
      <c r="E1529" t="s">
        <v>42</v>
      </c>
      <c r="F1529" t="s">
        <v>53</v>
      </c>
      <c r="G1529" t="s">
        <v>55</v>
      </c>
      <c r="H1529" t="s">
        <v>57</v>
      </c>
      <c r="I1529" s="4">
        <v>44073</v>
      </c>
      <c r="J1529">
        <v>8</v>
      </c>
      <c r="K1529" t="s">
        <v>60</v>
      </c>
      <c r="L1529" s="4">
        <v>44000</v>
      </c>
      <c r="M1529" s="4">
        <v>44073</v>
      </c>
      <c r="N1529">
        <v>2</v>
      </c>
      <c r="O1529" t="s">
        <v>118</v>
      </c>
      <c r="P1529" t="s">
        <v>280</v>
      </c>
      <c r="Q1529">
        <v>2</v>
      </c>
      <c r="R1529" t="s">
        <v>930</v>
      </c>
      <c r="S1529" t="s">
        <v>1464</v>
      </c>
      <c r="T1529" t="s">
        <v>1979</v>
      </c>
      <c r="U1529" t="s">
        <v>83</v>
      </c>
      <c r="V1529" t="s">
        <v>2039</v>
      </c>
      <c r="W1529">
        <v>66.150000000000006</v>
      </c>
      <c r="X1529">
        <v>59.95</v>
      </c>
      <c r="Y1529">
        <v>2</v>
      </c>
      <c r="Z1529" t="s">
        <v>2101</v>
      </c>
      <c r="AA1529" t="s">
        <v>2371</v>
      </c>
      <c r="AF1529" s="4"/>
      <c r="AG1529" s="4"/>
      <c r="AH1529" t="s">
        <v>79</v>
      </c>
      <c r="AI1529" t="s">
        <v>241</v>
      </c>
      <c r="AJ1529" t="s">
        <v>524</v>
      </c>
      <c r="AK1529" t="s">
        <v>1087</v>
      </c>
      <c r="AL1529" t="s">
        <v>1614</v>
      </c>
      <c r="AM1529" t="s">
        <v>80</v>
      </c>
      <c r="AN1529" t="s">
        <v>1548</v>
      </c>
      <c r="AO1529" t="s">
        <v>455</v>
      </c>
      <c r="AP1529" t="s">
        <v>2340</v>
      </c>
      <c r="AQ1529" t="str">
        <f t="shared" si="25"/>
        <v>11303134438310yesMale440738Facebook440004407366.1559.95416813.95214.9915</v>
      </c>
      <c r="AR1529">
        <f>COUNTIF(AQ$2:AQ1529,AQ1529)</f>
        <v>1</v>
      </c>
    </row>
    <row r="1530" spans="1:44" x14ac:dyDescent="0.25">
      <c r="A1530">
        <v>1131</v>
      </c>
      <c r="B1530">
        <v>289</v>
      </c>
      <c r="C1530" s="4">
        <v>44384</v>
      </c>
      <c r="D1530">
        <v>3</v>
      </c>
      <c r="E1530" t="s">
        <v>34</v>
      </c>
      <c r="F1530" t="s">
        <v>45</v>
      </c>
      <c r="G1530" t="s">
        <v>55</v>
      </c>
      <c r="H1530" t="s">
        <v>58</v>
      </c>
      <c r="I1530" s="4">
        <v>43728</v>
      </c>
      <c r="J1530">
        <v>3</v>
      </c>
      <c r="K1530" t="s">
        <v>59</v>
      </c>
      <c r="L1530" s="4">
        <v>43615</v>
      </c>
      <c r="M1530" s="4">
        <v>43830</v>
      </c>
      <c r="N1530">
        <v>1</v>
      </c>
      <c r="O1530" t="s">
        <v>84</v>
      </c>
      <c r="P1530" t="s">
        <v>246</v>
      </c>
      <c r="Q1530">
        <v>1</v>
      </c>
      <c r="R1530" t="s">
        <v>426</v>
      </c>
      <c r="S1530" t="s">
        <v>988</v>
      </c>
      <c r="T1530" t="s">
        <v>1521</v>
      </c>
      <c r="U1530" t="s">
        <v>67</v>
      </c>
      <c r="V1530" t="s">
        <v>1548</v>
      </c>
      <c r="W1530">
        <v>125.97</v>
      </c>
      <c r="X1530">
        <v>44.97</v>
      </c>
      <c r="Y1530">
        <v>1</v>
      </c>
      <c r="Z1530" t="s">
        <v>410</v>
      </c>
      <c r="AA1530" t="s">
        <v>2359</v>
      </c>
      <c r="AF1530" s="4"/>
      <c r="AG1530" s="4"/>
      <c r="AH1530" t="s">
        <v>84</v>
      </c>
      <c r="AI1530" t="s">
        <v>246</v>
      </c>
      <c r="AJ1530" t="s">
        <v>426</v>
      </c>
      <c r="AK1530" t="s">
        <v>988</v>
      </c>
      <c r="AL1530" t="s">
        <v>1521</v>
      </c>
      <c r="AM1530" t="s">
        <v>67</v>
      </c>
      <c r="AN1530" t="s">
        <v>1548</v>
      </c>
      <c r="AO1530" t="s">
        <v>410</v>
      </c>
      <c r="AP1530" t="s">
        <v>2359</v>
      </c>
      <c r="AQ1530" t="str">
        <f t="shared" si="25"/>
        <v>1131289443843yesFemale437283Google Ads4361543830125.9744.9798041.99314.9920</v>
      </c>
      <c r="AR1530">
        <f>COUNTIF(AQ$2:AQ1530,AQ1530)</f>
        <v>1</v>
      </c>
    </row>
    <row r="1531" spans="1:44" x14ac:dyDescent="0.25">
      <c r="A1531">
        <v>1132</v>
      </c>
      <c r="B1531">
        <v>352</v>
      </c>
      <c r="C1531" s="4">
        <v>44384</v>
      </c>
      <c r="D1531">
        <v>2</v>
      </c>
      <c r="E1531" t="s">
        <v>38</v>
      </c>
      <c r="F1531" t="s">
        <v>49</v>
      </c>
      <c r="G1531" t="s">
        <v>55</v>
      </c>
      <c r="H1531" t="s">
        <v>58</v>
      </c>
      <c r="I1531" s="4">
        <v>43686</v>
      </c>
      <c r="J1531">
        <v>2</v>
      </c>
      <c r="K1531" t="s">
        <v>60</v>
      </c>
      <c r="L1531" s="4">
        <v>43615</v>
      </c>
      <c r="M1531" s="4">
        <v>43830</v>
      </c>
      <c r="N1531">
        <v>1</v>
      </c>
      <c r="O1531" t="s">
        <v>65</v>
      </c>
      <c r="P1531" t="s">
        <v>227</v>
      </c>
      <c r="Q1531">
        <v>1</v>
      </c>
      <c r="R1531" t="s">
        <v>802</v>
      </c>
      <c r="S1531" t="s">
        <v>1340</v>
      </c>
      <c r="T1531" t="s">
        <v>1856</v>
      </c>
      <c r="U1531" t="s">
        <v>80</v>
      </c>
      <c r="V1531" t="s">
        <v>1517</v>
      </c>
      <c r="W1531">
        <v>159.97999999999999</v>
      </c>
      <c r="X1531">
        <v>39.979999999999997</v>
      </c>
      <c r="Y1531">
        <v>1</v>
      </c>
      <c r="Z1531" t="s">
        <v>431</v>
      </c>
      <c r="AA1531" t="s">
        <v>2326</v>
      </c>
      <c r="AF1531" s="4"/>
      <c r="AG1531" s="4"/>
      <c r="AH1531" t="s">
        <v>65</v>
      </c>
      <c r="AI1531" t="s">
        <v>227</v>
      </c>
      <c r="AJ1531" t="s">
        <v>802</v>
      </c>
      <c r="AK1531" t="s">
        <v>1340</v>
      </c>
      <c r="AL1531" t="s">
        <v>1856</v>
      </c>
      <c r="AM1531" t="s">
        <v>80</v>
      </c>
      <c r="AN1531" t="s">
        <v>1517</v>
      </c>
      <c r="AO1531" t="s">
        <v>431</v>
      </c>
      <c r="AP1531" t="s">
        <v>2326</v>
      </c>
      <c r="AQ1531" t="str">
        <f t="shared" si="25"/>
        <v>1132352443842yesFemale436862Facebook4361543830159.9839.98109679.99219.9924</v>
      </c>
      <c r="AR1531">
        <f>COUNTIF(AQ$2:AQ1531,AQ1531)</f>
        <v>1</v>
      </c>
    </row>
    <row r="1532" spans="1:44" x14ac:dyDescent="0.25">
      <c r="A1532">
        <v>1133</v>
      </c>
      <c r="B1532">
        <v>352</v>
      </c>
      <c r="C1532" s="4">
        <v>44384</v>
      </c>
      <c r="D1532">
        <v>2</v>
      </c>
      <c r="E1532" t="s">
        <v>38</v>
      </c>
      <c r="F1532" t="s">
        <v>49</v>
      </c>
      <c r="G1532" t="s">
        <v>55</v>
      </c>
      <c r="H1532" t="s">
        <v>58</v>
      </c>
      <c r="I1532" s="4">
        <v>43686</v>
      </c>
      <c r="J1532">
        <v>2</v>
      </c>
      <c r="K1532" t="s">
        <v>60</v>
      </c>
      <c r="L1532" s="4">
        <v>43615</v>
      </c>
      <c r="M1532" s="4">
        <v>43830</v>
      </c>
      <c r="N1532">
        <v>2</v>
      </c>
      <c r="O1532" t="s">
        <v>126</v>
      </c>
      <c r="P1532" t="s">
        <v>288</v>
      </c>
      <c r="Q1532">
        <v>2</v>
      </c>
      <c r="R1532" t="s">
        <v>931</v>
      </c>
      <c r="S1532" t="s">
        <v>1465</v>
      </c>
      <c r="T1532" t="s">
        <v>1980</v>
      </c>
      <c r="U1532" t="s">
        <v>180</v>
      </c>
      <c r="V1532" t="s">
        <v>2042</v>
      </c>
      <c r="W1532">
        <v>166.94</v>
      </c>
      <c r="X1532">
        <v>39.97</v>
      </c>
      <c r="Y1532">
        <v>2</v>
      </c>
      <c r="Z1532" t="s">
        <v>2159</v>
      </c>
      <c r="AA1532" t="s">
        <v>2439</v>
      </c>
      <c r="AF1532" s="4"/>
      <c r="AG1532" s="4"/>
      <c r="AH1532" t="s">
        <v>78</v>
      </c>
      <c r="AI1532" t="s">
        <v>240</v>
      </c>
      <c r="AJ1532" t="s">
        <v>402</v>
      </c>
      <c r="AK1532" t="s">
        <v>964</v>
      </c>
      <c r="AL1532" t="s">
        <v>1498</v>
      </c>
      <c r="AM1532" t="s">
        <v>80</v>
      </c>
      <c r="AN1532" t="s">
        <v>1548</v>
      </c>
      <c r="AO1532" t="s">
        <v>469</v>
      </c>
      <c r="AP1532" t="s">
        <v>2339</v>
      </c>
      <c r="AQ1532" t="str">
        <f t="shared" si="25"/>
        <v>1133352443842yesFemale436862Facebook4361543830166.9439.9786978.99214.9923</v>
      </c>
      <c r="AR1532">
        <f>COUNTIF(AQ$2:AQ1532,AQ1532)</f>
        <v>1</v>
      </c>
    </row>
    <row r="1533" spans="1:44" x14ac:dyDescent="0.25">
      <c r="A1533">
        <v>1133</v>
      </c>
      <c r="B1533">
        <v>352</v>
      </c>
      <c r="C1533" s="4">
        <v>44384</v>
      </c>
      <c r="D1533">
        <v>2</v>
      </c>
      <c r="E1533" t="s">
        <v>38</v>
      </c>
      <c r="F1533" t="s">
        <v>49</v>
      </c>
      <c r="G1533" t="s">
        <v>55</v>
      </c>
      <c r="H1533" t="s">
        <v>58</v>
      </c>
      <c r="I1533" s="4">
        <v>43686</v>
      </c>
      <c r="J1533">
        <v>2</v>
      </c>
      <c r="K1533" t="s">
        <v>60</v>
      </c>
      <c r="L1533" s="4">
        <v>43615</v>
      </c>
      <c r="M1533" s="4">
        <v>43830</v>
      </c>
      <c r="N1533">
        <v>2</v>
      </c>
      <c r="O1533" t="s">
        <v>126</v>
      </c>
      <c r="P1533" t="s">
        <v>288</v>
      </c>
      <c r="Q1533">
        <v>2</v>
      </c>
      <c r="R1533" t="s">
        <v>931</v>
      </c>
      <c r="S1533" t="s">
        <v>1465</v>
      </c>
      <c r="T1533" t="s">
        <v>1980</v>
      </c>
      <c r="U1533" t="s">
        <v>180</v>
      </c>
      <c r="V1533" t="s">
        <v>2042</v>
      </c>
      <c r="W1533">
        <v>166.94</v>
      </c>
      <c r="X1533">
        <v>39.97</v>
      </c>
      <c r="Y1533">
        <v>2</v>
      </c>
      <c r="Z1533" t="s">
        <v>2159</v>
      </c>
      <c r="AA1533" t="s">
        <v>2439</v>
      </c>
      <c r="AF1533" s="4"/>
      <c r="AG1533" s="4"/>
      <c r="AH1533" t="s">
        <v>90</v>
      </c>
      <c r="AI1533" t="s">
        <v>252</v>
      </c>
      <c r="AJ1533" t="s">
        <v>501</v>
      </c>
      <c r="AK1533" t="s">
        <v>1064</v>
      </c>
      <c r="AL1533" t="s">
        <v>1592</v>
      </c>
      <c r="AM1533" t="s">
        <v>69</v>
      </c>
      <c r="AN1533" t="s">
        <v>1562</v>
      </c>
      <c r="AO1533" t="s">
        <v>410</v>
      </c>
      <c r="AP1533" t="s">
        <v>2359</v>
      </c>
      <c r="AQ1533" t="str">
        <f t="shared" si="25"/>
        <v>1133352443842yesFemale436862Facebook4361543830166.9439.9761618.9619.9920</v>
      </c>
      <c r="AR1533">
        <f>COUNTIF(AQ$2:AQ1533,AQ1533)</f>
        <v>1</v>
      </c>
    </row>
    <row r="1534" spans="1:44" x14ac:dyDescent="0.25">
      <c r="A1534">
        <v>1134</v>
      </c>
      <c r="B1534">
        <v>351</v>
      </c>
      <c r="C1534" s="4">
        <v>44385</v>
      </c>
      <c r="D1534">
        <v>9</v>
      </c>
      <c r="E1534" t="s">
        <v>41</v>
      </c>
      <c r="F1534" t="s">
        <v>52</v>
      </c>
      <c r="G1534" t="s">
        <v>56</v>
      </c>
      <c r="H1534" t="s">
        <v>57</v>
      </c>
      <c r="I1534" s="4">
        <v>43808</v>
      </c>
      <c r="J1534">
        <v>3</v>
      </c>
      <c r="K1534" t="s">
        <v>59</v>
      </c>
      <c r="L1534" s="4">
        <v>43615</v>
      </c>
      <c r="M1534" s="4">
        <v>43830</v>
      </c>
      <c r="N1534">
        <v>1</v>
      </c>
      <c r="O1534" t="s">
        <v>70</v>
      </c>
      <c r="P1534" t="s">
        <v>232</v>
      </c>
      <c r="Q1534">
        <v>1</v>
      </c>
      <c r="R1534" t="s">
        <v>440</v>
      </c>
      <c r="S1534" t="s">
        <v>1002</v>
      </c>
      <c r="T1534" t="s">
        <v>1534</v>
      </c>
      <c r="U1534" t="s">
        <v>80</v>
      </c>
      <c r="V1534" t="s">
        <v>1517</v>
      </c>
      <c r="W1534">
        <v>45.9</v>
      </c>
      <c r="X1534">
        <v>39.979999999999997</v>
      </c>
      <c r="Y1534">
        <v>1</v>
      </c>
      <c r="Z1534" t="s">
        <v>432</v>
      </c>
      <c r="AA1534" t="s">
        <v>2331</v>
      </c>
      <c r="AF1534" s="4"/>
      <c r="AG1534" s="4"/>
      <c r="AH1534" t="s">
        <v>70</v>
      </c>
      <c r="AI1534" t="s">
        <v>232</v>
      </c>
      <c r="AJ1534" t="s">
        <v>440</v>
      </c>
      <c r="AK1534" t="s">
        <v>1002</v>
      </c>
      <c r="AL1534" t="s">
        <v>1534</v>
      </c>
      <c r="AM1534" t="s">
        <v>80</v>
      </c>
      <c r="AN1534" t="s">
        <v>1517</v>
      </c>
      <c r="AO1534" t="s">
        <v>432</v>
      </c>
      <c r="AP1534" t="s">
        <v>2331</v>
      </c>
      <c r="AQ1534" t="str">
        <f t="shared" si="25"/>
        <v>1134351443859noMale438083Google Ads436154383045.939.98517022.95219.9921</v>
      </c>
      <c r="AR1534">
        <f>COUNTIF(AQ$2:AQ1534,AQ1534)</f>
        <v>1</v>
      </c>
    </row>
    <row r="1535" spans="1:44" x14ac:dyDescent="0.25">
      <c r="A1535">
        <v>1135</v>
      </c>
      <c r="B1535">
        <v>366</v>
      </c>
      <c r="C1535" s="4">
        <v>44385</v>
      </c>
      <c r="D1535">
        <v>10</v>
      </c>
      <c r="E1535" t="s">
        <v>42</v>
      </c>
      <c r="F1535" t="s">
        <v>53</v>
      </c>
      <c r="G1535" t="s">
        <v>56</v>
      </c>
      <c r="H1535" t="s">
        <v>57</v>
      </c>
      <c r="I1535" s="4">
        <v>43890</v>
      </c>
      <c r="J1535">
        <v>5</v>
      </c>
      <c r="K1535" t="s">
        <v>60</v>
      </c>
      <c r="L1535" s="4">
        <v>43831</v>
      </c>
      <c r="M1535" s="4">
        <v>43921</v>
      </c>
      <c r="N1535">
        <v>1</v>
      </c>
      <c r="O1535" t="s">
        <v>78</v>
      </c>
      <c r="P1535" t="s">
        <v>240</v>
      </c>
      <c r="Q1535">
        <v>1</v>
      </c>
      <c r="R1535" t="s">
        <v>904</v>
      </c>
      <c r="S1535" t="s">
        <v>1191</v>
      </c>
      <c r="T1535" t="s">
        <v>1490</v>
      </c>
      <c r="U1535" t="s">
        <v>80</v>
      </c>
      <c r="V1535" t="s">
        <v>1548</v>
      </c>
      <c r="W1535">
        <v>17.98</v>
      </c>
      <c r="X1535">
        <v>29.98</v>
      </c>
      <c r="Y1535">
        <v>1</v>
      </c>
      <c r="Z1535" t="s">
        <v>469</v>
      </c>
      <c r="AA1535" t="s">
        <v>2339</v>
      </c>
      <c r="AF1535" s="4"/>
      <c r="AG1535" s="4"/>
      <c r="AH1535" t="s">
        <v>78</v>
      </c>
      <c r="AI1535" t="s">
        <v>240</v>
      </c>
      <c r="AJ1535" t="s">
        <v>904</v>
      </c>
      <c r="AK1535" t="s">
        <v>1191</v>
      </c>
      <c r="AL1535" t="s">
        <v>1490</v>
      </c>
      <c r="AM1535" t="s">
        <v>80</v>
      </c>
      <c r="AN1535" t="s">
        <v>1548</v>
      </c>
      <c r="AO1535" t="s">
        <v>469</v>
      </c>
      <c r="AP1535" t="s">
        <v>2339</v>
      </c>
      <c r="AQ1535" t="str">
        <f t="shared" si="25"/>
        <v>11353664438510noMale438905Facebook438314392117.9829.988868.99214.9923</v>
      </c>
      <c r="AR1535">
        <f>COUNTIF(AQ$2:AQ1535,AQ1535)</f>
        <v>1</v>
      </c>
    </row>
    <row r="1536" spans="1:44" x14ac:dyDescent="0.25">
      <c r="A1536">
        <v>1136</v>
      </c>
      <c r="B1536">
        <v>29</v>
      </c>
      <c r="C1536" s="4">
        <v>44386</v>
      </c>
      <c r="D1536">
        <v>1</v>
      </c>
      <c r="E1536" t="s">
        <v>39</v>
      </c>
      <c r="F1536" t="s">
        <v>50</v>
      </c>
      <c r="G1536" t="s">
        <v>55</v>
      </c>
      <c r="H1536" t="s">
        <v>58</v>
      </c>
      <c r="I1536" s="4">
        <v>43870</v>
      </c>
      <c r="J1536">
        <v>6</v>
      </c>
      <c r="K1536" t="s">
        <v>59</v>
      </c>
      <c r="L1536" s="4">
        <v>43862</v>
      </c>
      <c r="M1536" s="4">
        <v>43889</v>
      </c>
      <c r="N1536">
        <v>2</v>
      </c>
      <c r="O1536" t="s">
        <v>220</v>
      </c>
      <c r="P1536" t="s">
        <v>382</v>
      </c>
      <c r="Q1536">
        <v>2</v>
      </c>
      <c r="R1536" t="s">
        <v>932</v>
      </c>
      <c r="S1536" t="s">
        <v>1466</v>
      </c>
      <c r="T1536" t="s">
        <v>1981</v>
      </c>
      <c r="U1536" t="s">
        <v>180</v>
      </c>
      <c r="V1536" t="s">
        <v>1723</v>
      </c>
      <c r="W1536">
        <v>127.96</v>
      </c>
      <c r="X1536">
        <v>29.97</v>
      </c>
      <c r="Y1536">
        <v>2</v>
      </c>
      <c r="Z1536" t="s">
        <v>2142</v>
      </c>
      <c r="AA1536" t="s">
        <v>2422</v>
      </c>
      <c r="AF1536" s="4"/>
      <c r="AG1536" s="4"/>
      <c r="AH1536" t="s">
        <v>84</v>
      </c>
      <c r="AI1536" t="s">
        <v>246</v>
      </c>
      <c r="AJ1536" t="s">
        <v>640</v>
      </c>
      <c r="AK1536" t="s">
        <v>1187</v>
      </c>
      <c r="AL1536" t="s">
        <v>1529</v>
      </c>
      <c r="AM1536" t="s">
        <v>80</v>
      </c>
      <c r="AN1536" t="s">
        <v>1562</v>
      </c>
      <c r="AO1536" t="s">
        <v>410</v>
      </c>
      <c r="AP1536" t="s">
        <v>2359</v>
      </c>
      <c r="AQ1536" t="str">
        <f t="shared" si="25"/>
        <v>113629443861yesFemale438706Google Ads4386243889127.9629.9791749.9929.9920</v>
      </c>
      <c r="AR1536">
        <f>COUNTIF(AQ$2:AQ1536,AQ1536)</f>
        <v>1</v>
      </c>
    </row>
    <row r="1537" spans="1:44" x14ac:dyDescent="0.25">
      <c r="A1537">
        <v>1136</v>
      </c>
      <c r="B1537">
        <v>29</v>
      </c>
      <c r="C1537" s="4">
        <v>44386</v>
      </c>
      <c r="D1537">
        <v>1</v>
      </c>
      <c r="E1537" t="s">
        <v>39</v>
      </c>
      <c r="F1537" t="s">
        <v>50</v>
      </c>
      <c r="G1537" t="s">
        <v>55</v>
      </c>
      <c r="H1537" t="s">
        <v>58</v>
      </c>
      <c r="I1537" s="4">
        <v>43870</v>
      </c>
      <c r="J1537">
        <v>6</v>
      </c>
      <c r="K1537" t="s">
        <v>59</v>
      </c>
      <c r="L1537" s="4">
        <v>43862</v>
      </c>
      <c r="M1537" s="4">
        <v>43889</v>
      </c>
      <c r="N1537">
        <v>2</v>
      </c>
      <c r="O1537" t="s">
        <v>220</v>
      </c>
      <c r="P1537" t="s">
        <v>382</v>
      </c>
      <c r="Q1537">
        <v>2</v>
      </c>
      <c r="R1537" t="s">
        <v>932</v>
      </c>
      <c r="S1537" t="s">
        <v>1466</v>
      </c>
      <c r="T1537" t="s">
        <v>1981</v>
      </c>
      <c r="U1537" t="s">
        <v>180</v>
      </c>
      <c r="V1537" t="s">
        <v>1723</v>
      </c>
      <c r="W1537">
        <v>127.96</v>
      </c>
      <c r="X1537">
        <v>29.97</v>
      </c>
      <c r="Y1537">
        <v>2</v>
      </c>
      <c r="Z1537" t="s">
        <v>2142</v>
      </c>
      <c r="AA1537" t="s">
        <v>2422</v>
      </c>
      <c r="AF1537" s="4"/>
      <c r="AG1537" s="4"/>
      <c r="AH1537" t="s">
        <v>80</v>
      </c>
      <c r="AI1537" t="s">
        <v>242</v>
      </c>
      <c r="AJ1537" t="s">
        <v>548</v>
      </c>
      <c r="AK1537" t="s">
        <v>1109</v>
      </c>
      <c r="AL1537" t="s">
        <v>1634</v>
      </c>
      <c r="AM1537" t="s">
        <v>69</v>
      </c>
      <c r="AN1537" t="s">
        <v>1562</v>
      </c>
      <c r="AO1537" t="s">
        <v>67</v>
      </c>
      <c r="AP1537" t="s">
        <v>2373</v>
      </c>
      <c r="AQ1537" t="str">
        <f t="shared" si="25"/>
        <v>113629443861yesFemale438706Google Ads4386243889127.9629.9723627.9819.993</v>
      </c>
      <c r="AR1537">
        <f>COUNTIF(AQ$2:AQ1537,AQ1537)</f>
        <v>1</v>
      </c>
    </row>
    <row r="1538" spans="1:44" x14ac:dyDescent="0.25">
      <c r="A1538">
        <v>1137</v>
      </c>
      <c r="B1538">
        <v>262</v>
      </c>
      <c r="C1538" s="4">
        <v>44386</v>
      </c>
      <c r="D1538">
        <v>11</v>
      </c>
      <c r="E1538" t="s">
        <v>37</v>
      </c>
      <c r="F1538" t="s">
        <v>48</v>
      </c>
      <c r="G1538" t="s">
        <v>56</v>
      </c>
      <c r="H1538" t="s">
        <v>58</v>
      </c>
      <c r="I1538" s="4">
        <v>43929</v>
      </c>
      <c r="J1538">
        <v>7</v>
      </c>
      <c r="K1538" t="s">
        <v>61</v>
      </c>
      <c r="L1538" s="4">
        <v>43915</v>
      </c>
      <c r="M1538" s="4">
        <v>44012</v>
      </c>
      <c r="N1538">
        <v>1</v>
      </c>
      <c r="O1538" t="s">
        <v>69</v>
      </c>
      <c r="P1538" t="s">
        <v>231</v>
      </c>
      <c r="Q1538">
        <v>1</v>
      </c>
      <c r="R1538" t="s">
        <v>425</v>
      </c>
      <c r="S1538" t="s">
        <v>987</v>
      </c>
      <c r="T1538" t="s">
        <v>1520</v>
      </c>
      <c r="U1538" t="s">
        <v>80</v>
      </c>
      <c r="V1538" t="s">
        <v>1577</v>
      </c>
      <c r="W1538">
        <v>265.98</v>
      </c>
      <c r="X1538">
        <v>49.98</v>
      </c>
      <c r="Y1538">
        <v>1</v>
      </c>
      <c r="Z1538" t="s">
        <v>78</v>
      </c>
      <c r="AA1538" t="s">
        <v>2330</v>
      </c>
      <c r="AF1538" s="4"/>
      <c r="AG1538" s="4"/>
      <c r="AH1538" t="s">
        <v>69</v>
      </c>
      <c r="AI1538" t="s">
        <v>231</v>
      </c>
      <c r="AJ1538" t="s">
        <v>425</v>
      </c>
      <c r="AK1538" t="s">
        <v>987</v>
      </c>
      <c r="AL1538" t="s">
        <v>1520</v>
      </c>
      <c r="AM1538" t="s">
        <v>80</v>
      </c>
      <c r="AN1538" t="s">
        <v>1577</v>
      </c>
      <c r="AO1538" t="s">
        <v>78</v>
      </c>
      <c r="AP1538" t="s">
        <v>2330</v>
      </c>
      <c r="AQ1538" t="str">
        <f t="shared" si="25"/>
        <v>11372624438611noFemale439297YouTube4391544012265.9849.981125132.99224.998</v>
      </c>
      <c r="AR1538">
        <f>COUNTIF(AQ$2:AQ1538,AQ1538)</f>
        <v>1</v>
      </c>
    </row>
    <row r="1539" spans="1:44" x14ac:dyDescent="0.25">
      <c r="A1539">
        <v>1138</v>
      </c>
      <c r="B1539">
        <v>101</v>
      </c>
      <c r="C1539" s="4">
        <v>44387</v>
      </c>
      <c r="D1539">
        <v>9</v>
      </c>
      <c r="E1539" t="s">
        <v>41</v>
      </c>
      <c r="F1539" t="s">
        <v>52</v>
      </c>
      <c r="G1539" t="s">
        <v>55</v>
      </c>
      <c r="H1539" t="s">
        <v>57</v>
      </c>
      <c r="I1539" s="4">
        <v>43677</v>
      </c>
      <c r="J1539">
        <v>3</v>
      </c>
      <c r="K1539" t="s">
        <v>59</v>
      </c>
      <c r="L1539" s="4">
        <v>43615</v>
      </c>
      <c r="M1539" s="4">
        <v>43830</v>
      </c>
      <c r="N1539">
        <v>1</v>
      </c>
      <c r="O1539" t="s">
        <v>110</v>
      </c>
      <c r="P1539" t="s">
        <v>272</v>
      </c>
      <c r="Q1539">
        <v>2</v>
      </c>
      <c r="R1539" t="s">
        <v>933</v>
      </c>
      <c r="S1539" t="s">
        <v>1467</v>
      </c>
      <c r="T1539" t="s">
        <v>1982</v>
      </c>
      <c r="U1539" t="s">
        <v>75</v>
      </c>
      <c r="V1539" t="s">
        <v>1869</v>
      </c>
      <c r="W1539">
        <v>209.83</v>
      </c>
      <c r="X1539">
        <v>74.95</v>
      </c>
      <c r="Y1539">
        <v>2</v>
      </c>
      <c r="Z1539" t="s">
        <v>2184</v>
      </c>
      <c r="AA1539" t="s">
        <v>2466</v>
      </c>
      <c r="AF1539" s="4"/>
      <c r="AG1539" s="4"/>
      <c r="AH1539" t="s">
        <v>67</v>
      </c>
      <c r="AI1539" t="s">
        <v>229</v>
      </c>
      <c r="AJ1539" t="s">
        <v>445</v>
      </c>
      <c r="AK1539" t="s">
        <v>1007</v>
      </c>
      <c r="AL1539" t="s">
        <v>1533</v>
      </c>
      <c r="AM1539" t="s">
        <v>80</v>
      </c>
      <c r="AN1539" t="s">
        <v>1548</v>
      </c>
      <c r="AO1539" t="s">
        <v>79</v>
      </c>
      <c r="AP1539" t="s">
        <v>2349</v>
      </c>
      <c r="AQ1539" t="str">
        <f t="shared" si="25"/>
        <v>1138101443879yesMale436773Google Ads4361543830209.8374.95310459.99214.994</v>
      </c>
      <c r="AR1539">
        <f>COUNTIF(AQ$2:AQ1539,AQ1539)</f>
        <v>1</v>
      </c>
    </row>
    <row r="1540" spans="1:44" x14ac:dyDescent="0.25">
      <c r="A1540">
        <v>1138</v>
      </c>
      <c r="B1540">
        <v>101</v>
      </c>
      <c r="C1540" s="4">
        <v>44387</v>
      </c>
      <c r="D1540">
        <v>9</v>
      </c>
      <c r="E1540" t="s">
        <v>41</v>
      </c>
      <c r="F1540" t="s">
        <v>52</v>
      </c>
      <c r="G1540" t="s">
        <v>55</v>
      </c>
      <c r="H1540" t="s">
        <v>57</v>
      </c>
      <c r="I1540" s="4">
        <v>43677</v>
      </c>
      <c r="J1540">
        <v>3</v>
      </c>
      <c r="K1540" t="s">
        <v>59</v>
      </c>
      <c r="L1540" s="4">
        <v>43615</v>
      </c>
      <c r="M1540" s="4">
        <v>43830</v>
      </c>
      <c r="N1540">
        <v>1</v>
      </c>
      <c r="O1540" t="s">
        <v>110</v>
      </c>
      <c r="P1540" t="s">
        <v>272</v>
      </c>
      <c r="Q1540">
        <v>2</v>
      </c>
      <c r="R1540" t="s">
        <v>933</v>
      </c>
      <c r="S1540" t="s">
        <v>1467</v>
      </c>
      <c r="T1540" t="s">
        <v>1982</v>
      </c>
      <c r="U1540" t="s">
        <v>75</v>
      </c>
      <c r="V1540" t="s">
        <v>1869</v>
      </c>
      <c r="W1540">
        <v>209.83</v>
      </c>
      <c r="X1540">
        <v>74.95</v>
      </c>
      <c r="Y1540">
        <v>2</v>
      </c>
      <c r="Z1540" t="s">
        <v>2184</v>
      </c>
      <c r="AA1540" t="s">
        <v>2466</v>
      </c>
      <c r="AF1540" s="4"/>
      <c r="AG1540" s="4"/>
      <c r="AH1540" t="s">
        <v>67</v>
      </c>
      <c r="AI1540" t="s">
        <v>229</v>
      </c>
      <c r="AJ1540" t="s">
        <v>476</v>
      </c>
      <c r="AK1540" t="s">
        <v>1031</v>
      </c>
      <c r="AL1540" t="s">
        <v>1487</v>
      </c>
      <c r="AM1540" t="s">
        <v>67</v>
      </c>
      <c r="AN1540" t="s">
        <v>1548</v>
      </c>
      <c r="AO1540" t="s">
        <v>872</v>
      </c>
      <c r="AP1540" t="s">
        <v>2388</v>
      </c>
      <c r="AQ1540" t="str">
        <f t="shared" si="25"/>
        <v>1138101443879yesMale436773Google Ads4361543830209.8374.9539529.95314.9919</v>
      </c>
      <c r="AR1540">
        <f>COUNTIF(AQ$2:AQ1540,AQ1540)</f>
        <v>1</v>
      </c>
    </row>
    <row r="1541" spans="1:44" x14ac:dyDescent="0.25">
      <c r="A1541">
        <v>1139</v>
      </c>
      <c r="B1541">
        <v>210</v>
      </c>
      <c r="C1541" s="4">
        <v>44387</v>
      </c>
      <c r="D1541">
        <v>4</v>
      </c>
      <c r="E1541" t="s">
        <v>40</v>
      </c>
      <c r="F1541" t="s">
        <v>51</v>
      </c>
      <c r="G1541" t="s">
        <v>55</v>
      </c>
      <c r="H1541" t="s">
        <v>58</v>
      </c>
      <c r="I1541" s="4">
        <v>44344</v>
      </c>
      <c r="J1541">
        <v>14</v>
      </c>
      <c r="K1541" t="s">
        <v>59</v>
      </c>
      <c r="L1541" s="4">
        <v>44267</v>
      </c>
      <c r="M1541" s="4">
        <v>44413</v>
      </c>
      <c r="N1541">
        <v>1</v>
      </c>
      <c r="O1541" t="s">
        <v>78</v>
      </c>
      <c r="P1541" t="s">
        <v>240</v>
      </c>
      <c r="Q1541">
        <v>1</v>
      </c>
      <c r="R1541" t="s">
        <v>79</v>
      </c>
      <c r="S1541" t="s">
        <v>1080</v>
      </c>
      <c r="T1541" t="s">
        <v>1606</v>
      </c>
      <c r="U1541" t="s">
        <v>67</v>
      </c>
      <c r="V1541" t="s">
        <v>1548</v>
      </c>
      <c r="W1541">
        <v>77.97</v>
      </c>
      <c r="X1541">
        <v>44.97</v>
      </c>
      <c r="Y1541">
        <v>1</v>
      </c>
      <c r="Z1541" t="s">
        <v>393</v>
      </c>
      <c r="AA1541" t="s">
        <v>2345</v>
      </c>
      <c r="AF1541" s="4"/>
      <c r="AG1541" s="4"/>
      <c r="AH1541" t="s">
        <v>78</v>
      </c>
      <c r="AI1541" t="s">
        <v>240</v>
      </c>
      <c r="AJ1541" t="s">
        <v>79</v>
      </c>
      <c r="AK1541" t="s">
        <v>1080</v>
      </c>
      <c r="AL1541" t="s">
        <v>1606</v>
      </c>
      <c r="AM1541" t="s">
        <v>67</v>
      </c>
      <c r="AN1541" t="s">
        <v>1548</v>
      </c>
      <c r="AO1541" t="s">
        <v>393</v>
      </c>
      <c r="AP1541" t="s">
        <v>2345</v>
      </c>
      <c r="AQ1541" t="str">
        <f t="shared" si="25"/>
        <v>1139210443874yesFemale4434414Google Ads442674441377.9744.978425.99314.9918</v>
      </c>
      <c r="AR1541">
        <f>COUNTIF(AQ$2:AQ1541,AQ1541)</f>
        <v>1</v>
      </c>
    </row>
    <row r="1542" spans="1:44" x14ac:dyDescent="0.25">
      <c r="A1542">
        <v>1140</v>
      </c>
      <c r="B1542">
        <v>24</v>
      </c>
      <c r="C1542" s="4">
        <v>44388</v>
      </c>
      <c r="D1542">
        <v>7</v>
      </c>
      <c r="E1542" t="s">
        <v>35</v>
      </c>
      <c r="F1542" t="s">
        <v>46</v>
      </c>
      <c r="G1542" t="s">
        <v>55</v>
      </c>
      <c r="H1542" t="s">
        <v>58</v>
      </c>
      <c r="I1542" s="4">
        <v>44163</v>
      </c>
      <c r="J1542">
        <v>10</v>
      </c>
      <c r="K1542" t="s">
        <v>61</v>
      </c>
      <c r="L1542" s="4">
        <v>44055</v>
      </c>
      <c r="M1542" s="4">
        <v>44196</v>
      </c>
      <c r="N1542">
        <v>1</v>
      </c>
      <c r="O1542" t="s">
        <v>90</v>
      </c>
      <c r="P1542" t="s">
        <v>252</v>
      </c>
      <c r="Q1542">
        <v>1</v>
      </c>
      <c r="R1542" t="s">
        <v>907</v>
      </c>
      <c r="S1542" t="s">
        <v>1443</v>
      </c>
      <c r="T1542" t="s">
        <v>1956</v>
      </c>
      <c r="U1542" t="s">
        <v>69</v>
      </c>
      <c r="V1542" t="s">
        <v>1562</v>
      </c>
      <c r="W1542">
        <v>77.5</v>
      </c>
      <c r="X1542">
        <v>9.99</v>
      </c>
      <c r="Y1542">
        <v>1</v>
      </c>
      <c r="Z1542" t="s">
        <v>645</v>
      </c>
      <c r="AA1542" t="s">
        <v>2347</v>
      </c>
      <c r="AF1542" s="4"/>
      <c r="AG1542" s="4"/>
      <c r="AH1542" t="s">
        <v>90</v>
      </c>
      <c r="AI1542" t="s">
        <v>252</v>
      </c>
      <c r="AJ1542" t="s">
        <v>907</v>
      </c>
      <c r="AK1542" t="s">
        <v>1443</v>
      </c>
      <c r="AL1542" t="s">
        <v>1956</v>
      </c>
      <c r="AM1542" t="s">
        <v>69</v>
      </c>
      <c r="AN1542" t="s">
        <v>1562</v>
      </c>
      <c r="AO1542" t="s">
        <v>645</v>
      </c>
      <c r="AP1542" t="s">
        <v>2347</v>
      </c>
      <c r="AQ1542" t="str">
        <f t="shared" si="25"/>
        <v>114024443887yesFemale4416310YouTube440554419677.59.9967777.519.9913</v>
      </c>
      <c r="AR1542">
        <f>COUNTIF(AQ$2:AQ1542,AQ1542)</f>
        <v>1</v>
      </c>
    </row>
    <row r="1543" spans="1:44" x14ac:dyDescent="0.25">
      <c r="A1543">
        <v>1141</v>
      </c>
      <c r="B1543">
        <v>429</v>
      </c>
      <c r="C1543" s="4">
        <v>44389</v>
      </c>
      <c r="D1543">
        <v>9</v>
      </c>
      <c r="E1543" t="s">
        <v>41</v>
      </c>
      <c r="F1543" t="s">
        <v>52</v>
      </c>
      <c r="G1543" t="s">
        <v>55</v>
      </c>
      <c r="H1543" t="s">
        <v>58</v>
      </c>
      <c r="I1543" s="4">
        <v>43808</v>
      </c>
      <c r="J1543">
        <v>3</v>
      </c>
      <c r="K1543" t="s">
        <v>59</v>
      </c>
      <c r="L1543" s="4">
        <v>43615</v>
      </c>
      <c r="M1543" s="4">
        <v>43830</v>
      </c>
      <c r="N1543">
        <v>1</v>
      </c>
      <c r="O1543" t="s">
        <v>79</v>
      </c>
      <c r="P1543" t="s">
        <v>241</v>
      </c>
      <c r="Q1543">
        <v>1</v>
      </c>
      <c r="R1543" t="s">
        <v>524</v>
      </c>
      <c r="S1543" t="s">
        <v>1087</v>
      </c>
      <c r="T1543" t="s">
        <v>1614</v>
      </c>
      <c r="U1543" t="s">
        <v>80</v>
      </c>
      <c r="V1543" t="s">
        <v>1548</v>
      </c>
      <c r="W1543">
        <v>27.9</v>
      </c>
      <c r="X1543">
        <v>29.98</v>
      </c>
      <c r="Y1543">
        <v>1</v>
      </c>
      <c r="Z1543" t="s">
        <v>455</v>
      </c>
      <c r="AA1543" t="s">
        <v>2340</v>
      </c>
      <c r="AF1543" s="4"/>
      <c r="AG1543" s="4"/>
      <c r="AH1543" t="s">
        <v>79</v>
      </c>
      <c r="AI1543" t="s">
        <v>241</v>
      </c>
      <c r="AJ1543" t="s">
        <v>524</v>
      </c>
      <c r="AK1543" t="s">
        <v>1087</v>
      </c>
      <c r="AL1543" t="s">
        <v>1614</v>
      </c>
      <c r="AM1543" t="s">
        <v>80</v>
      </c>
      <c r="AN1543" t="s">
        <v>1548</v>
      </c>
      <c r="AO1543" t="s">
        <v>455</v>
      </c>
      <c r="AP1543" t="s">
        <v>2340</v>
      </c>
      <c r="AQ1543" t="str">
        <f t="shared" si="25"/>
        <v>1141429443899yesFemale438083Google Ads436154383027.929.98416813.95214.9915</v>
      </c>
      <c r="AR1543">
        <f>COUNTIF(AQ$2:AQ1543,AQ1543)</f>
        <v>1</v>
      </c>
    </row>
    <row r="1544" spans="1:44" x14ac:dyDescent="0.25">
      <c r="A1544">
        <v>1142</v>
      </c>
      <c r="B1544">
        <v>159</v>
      </c>
      <c r="C1544" s="4">
        <v>44392</v>
      </c>
      <c r="D1544">
        <v>8</v>
      </c>
      <c r="E1544" t="s">
        <v>43</v>
      </c>
      <c r="F1544" t="s">
        <v>54</v>
      </c>
      <c r="G1544" t="s">
        <v>55</v>
      </c>
      <c r="H1544" t="s">
        <v>57</v>
      </c>
      <c r="I1544" s="4">
        <v>43621</v>
      </c>
      <c r="J1544">
        <v>2</v>
      </c>
      <c r="K1544" t="s">
        <v>60</v>
      </c>
      <c r="L1544" s="4">
        <v>43615</v>
      </c>
      <c r="M1544" s="4">
        <v>43830</v>
      </c>
      <c r="N1544">
        <v>3</v>
      </c>
      <c r="O1544" t="s">
        <v>221</v>
      </c>
      <c r="P1544" t="s">
        <v>383</v>
      </c>
      <c r="Q1544">
        <v>3</v>
      </c>
      <c r="R1544" t="s">
        <v>934</v>
      </c>
      <c r="S1544" t="s">
        <v>1468</v>
      </c>
      <c r="T1544" t="s">
        <v>1983</v>
      </c>
      <c r="U1544" t="s">
        <v>2029</v>
      </c>
      <c r="V1544" t="s">
        <v>2074</v>
      </c>
      <c r="W1544">
        <v>83.97</v>
      </c>
      <c r="X1544">
        <v>49.97</v>
      </c>
      <c r="Y1544">
        <v>3</v>
      </c>
      <c r="Z1544" t="s">
        <v>2317</v>
      </c>
      <c r="AA1544" t="s">
        <v>2625</v>
      </c>
      <c r="AF1544" s="4"/>
      <c r="AG1544" s="4"/>
      <c r="AH1544" t="s">
        <v>65</v>
      </c>
      <c r="AI1544" t="s">
        <v>227</v>
      </c>
      <c r="AJ1544" t="s">
        <v>435</v>
      </c>
      <c r="AK1544" t="s">
        <v>997</v>
      </c>
      <c r="AL1544" t="s">
        <v>1529</v>
      </c>
      <c r="AM1544" t="s">
        <v>69</v>
      </c>
      <c r="AN1544" t="s">
        <v>1517</v>
      </c>
      <c r="AO1544" t="s">
        <v>431</v>
      </c>
      <c r="AP1544" t="s">
        <v>2326</v>
      </c>
      <c r="AQ1544" t="str">
        <f t="shared" si="25"/>
        <v>1142159443928yesMale436212Facebook436154383083.9749.97102949.99119.9924</v>
      </c>
      <c r="AR1544">
        <f>COUNTIF(AQ$2:AQ1544,AQ1544)</f>
        <v>1</v>
      </c>
    </row>
    <row r="1545" spans="1:44" x14ac:dyDescent="0.25">
      <c r="A1545">
        <v>1142</v>
      </c>
      <c r="B1545">
        <v>159</v>
      </c>
      <c r="C1545" s="4">
        <v>44392</v>
      </c>
      <c r="D1545">
        <v>8</v>
      </c>
      <c r="E1545" t="s">
        <v>43</v>
      </c>
      <c r="F1545" t="s">
        <v>54</v>
      </c>
      <c r="G1545" t="s">
        <v>55</v>
      </c>
      <c r="H1545" t="s">
        <v>57</v>
      </c>
      <c r="I1545" s="4">
        <v>43621</v>
      </c>
      <c r="J1545">
        <v>2</v>
      </c>
      <c r="K1545" t="s">
        <v>60</v>
      </c>
      <c r="L1545" s="4">
        <v>43615</v>
      </c>
      <c r="M1545" s="4">
        <v>43830</v>
      </c>
      <c r="N1545">
        <v>3</v>
      </c>
      <c r="O1545" t="s">
        <v>221</v>
      </c>
      <c r="P1545" t="s">
        <v>383</v>
      </c>
      <c r="Q1545">
        <v>3</v>
      </c>
      <c r="R1545" t="s">
        <v>934</v>
      </c>
      <c r="S1545" t="s">
        <v>1468</v>
      </c>
      <c r="T1545" t="s">
        <v>1983</v>
      </c>
      <c r="U1545" t="s">
        <v>2029</v>
      </c>
      <c r="V1545" t="s">
        <v>2074</v>
      </c>
      <c r="W1545">
        <v>83.97</v>
      </c>
      <c r="X1545">
        <v>49.97</v>
      </c>
      <c r="Y1545">
        <v>3</v>
      </c>
      <c r="Z1545" t="s">
        <v>2317</v>
      </c>
      <c r="AA1545" t="s">
        <v>2625</v>
      </c>
      <c r="AF1545" s="4"/>
      <c r="AG1545" s="4"/>
      <c r="AH1545" t="s">
        <v>67</v>
      </c>
      <c r="AI1545" t="s">
        <v>229</v>
      </c>
      <c r="AJ1545" t="s">
        <v>485</v>
      </c>
      <c r="AK1545" t="s">
        <v>1048</v>
      </c>
      <c r="AL1545" t="s">
        <v>1577</v>
      </c>
      <c r="AM1545" t="s">
        <v>69</v>
      </c>
      <c r="AN1545" t="s">
        <v>1548</v>
      </c>
      <c r="AO1545" t="s">
        <v>90</v>
      </c>
      <c r="AP1545" t="s">
        <v>2328</v>
      </c>
      <c r="AQ1545" t="str">
        <f t="shared" si="25"/>
        <v>1142159443928yesMale436212Facebook436154383083.9749.97311324.99114.996</v>
      </c>
      <c r="AR1545">
        <f>COUNTIF(AQ$2:AQ1545,AQ1545)</f>
        <v>1</v>
      </c>
    </row>
    <row r="1546" spans="1:44" x14ac:dyDescent="0.25">
      <c r="A1546">
        <v>1142</v>
      </c>
      <c r="B1546">
        <v>159</v>
      </c>
      <c r="C1546" s="4">
        <v>44392</v>
      </c>
      <c r="D1546">
        <v>8</v>
      </c>
      <c r="E1546" t="s">
        <v>43</v>
      </c>
      <c r="F1546" t="s">
        <v>54</v>
      </c>
      <c r="G1546" t="s">
        <v>55</v>
      </c>
      <c r="H1546" t="s">
        <v>57</v>
      </c>
      <c r="I1546" s="4">
        <v>43621</v>
      </c>
      <c r="J1546">
        <v>2</v>
      </c>
      <c r="K1546" t="s">
        <v>60</v>
      </c>
      <c r="L1546" s="4">
        <v>43615</v>
      </c>
      <c r="M1546" s="4">
        <v>43830</v>
      </c>
      <c r="N1546">
        <v>3</v>
      </c>
      <c r="O1546" t="s">
        <v>221</v>
      </c>
      <c r="P1546" t="s">
        <v>383</v>
      </c>
      <c r="Q1546">
        <v>3</v>
      </c>
      <c r="R1546" t="s">
        <v>934</v>
      </c>
      <c r="S1546" t="s">
        <v>1468</v>
      </c>
      <c r="T1546" t="s">
        <v>1983</v>
      </c>
      <c r="U1546" t="s">
        <v>2029</v>
      </c>
      <c r="V1546" t="s">
        <v>2074</v>
      </c>
      <c r="W1546">
        <v>83.97</v>
      </c>
      <c r="X1546">
        <v>49.97</v>
      </c>
      <c r="Y1546">
        <v>3</v>
      </c>
      <c r="Z1546" t="s">
        <v>2317</v>
      </c>
      <c r="AA1546" t="s">
        <v>2625</v>
      </c>
      <c r="AF1546" s="4"/>
      <c r="AG1546" s="4"/>
      <c r="AH1546" t="s">
        <v>78</v>
      </c>
      <c r="AI1546" t="s">
        <v>240</v>
      </c>
      <c r="AJ1546" t="s">
        <v>904</v>
      </c>
      <c r="AK1546" t="s">
        <v>1191</v>
      </c>
      <c r="AL1546" t="s">
        <v>1490</v>
      </c>
      <c r="AM1546" t="s">
        <v>69</v>
      </c>
      <c r="AN1546" t="s">
        <v>1548</v>
      </c>
      <c r="AO1546" t="s">
        <v>469</v>
      </c>
      <c r="AP1546" t="s">
        <v>2339</v>
      </c>
      <c r="AQ1546" t="str">
        <f t="shared" si="25"/>
        <v>1142159443928yesMale436212Facebook436154383083.9749.978868.99114.9923</v>
      </c>
      <c r="AR1546">
        <f>COUNTIF(AQ$2:AQ1546,AQ1546)</f>
        <v>1</v>
      </c>
    </row>
    <row r="1547" spans="1:44" x14ac:dyDescent="0.25">
      <c r="A1547">
        <v>1143</v>
      </c>
      <c r="B1547">
        <v>229</v>
      </c>
      <c r="C1547" s="4">
        <v>44392</v>
      </c>
      <c r="D1547">
        <v>1</v>
      </c>
      <c r="E1547" t="s">
        <v>39</v>
      </c>
      <c r="F1547" t="s">
        <v>50</v>
      </c>
      <c r="G1547" t="s">
        <v>56</v>
      </c>
      <c r="H1547" t="s">
        <v>57</v>
      </c>
      <c r="I1547" s="4">
        <v>44170</v>
      </c>
      <c r="J1547">
        <v>11</v>
      </c>
      <c r="K1547" t="s">
        <v>60</v>
      </c>
      <c r="L1547" s="4">
        <v>44148</v>
      </c>
      <c r="M1547" s="4">
        <v>44265</v>
      </c>
      <c r="N1547">
        <v>1</v>
      </c>
      <c r="O1547" t="s">
        <v>67</v>
      </c>
      <c r="P1547" t="s">
        <v>229</v>
      </c>
      <c r="Q1547">
        <v>1</v>
      </c>
      <c r="R1547" t="s">
        <v>391</v>
      </c>
      <c r="S1547" t="s">
        <v>953</v>
      </c>
      <c r="T1547" t="s">
        <v>1487</v>
      </c>
      <c r="U1547" t="s">
        <v>80</v>
      </c>
      <c r="V1547" t="s">
        <v>1562</v>
      </c>
      <c r="W1547">
        <v>59.9</v>
      </c>
      <c r="X1547">
        <v>19.98</v>
      </c>
      <c r="Y1547">
        <v>1</v>
      </c>
      <c r="Z1547" t="s">
        <v>90</v>
      </c>
      <c r="AA1547" t="s">
        <v>2328</v>
      </c>
      <c r="AF1547" s="4"/>
      <c r="AG1547" s="4"/>
      <c r="AH1547" t="s">
        <v>67</v>
      </c>
      <c r="AI1547" t="s">
        <v>229</v>
      </c>
      <c r="AJ1547" t="s">
        <v>391</v>
      </c>
      <c r="AK1547" t="s">
        <v>953</v>
      </c>
      <c r="AL1547" t="s">
        <v>1487</v>
      </c>
      <c r="AM1547" t="s">
        <v>80</v>
      </c>
      <c r="AN1547" t="s">
        <v>1562</v>
      </c>
      <c r="AO1547" t="s">
        <v>90</v>
      </c>
      <c r="AP1547" t="s">
        <v>2328</v>
      </c>
      <c r="AQ1547" t="str">
        <f t="shared" si="25"/>
        <v>1143229443921noMale4417011Facebook441484426559.919.98313629.9529.996</v>
      </c>
      <c r="AR1547">
        <f>COUNTIF(AQ$2:AQ1547,AQ1547)</f>
        <v>1</v>
      </c>
    </row>
    <row r="1548" spans="1:44" x14ac:dyDescent="0.25">
      <c r="A1548">
        <v>1144</v>
      </c>
      <c r="B1548">
        <v>404</v>
      </c>
      <c r="C1548" s="4">
        <v>44392</v>
      </c>
      <c r="D1548">
        <v>7</v>
      </c>
      <c r="E1548" t="s">
        <v>35</v>
      </c>
      <c r="F1548" t="s">
        <v>46</v>
      </c>
      <c r="G1548" t="s">
        <v>55</v>
      </c>
      <c r="H1548" t="s">
        <v>58</v>
      </c>
      <c r="I1548" s="4">
        <v>43699</v>
      </c>
      <c r="J1548">
        <v>2</v>
      </c>
      <c r="K1548" t="s">
        <v>60</v>
      </c>
      <c r="L1548" s="4">
        <v>43615</v>
      </c>
      <c r="M1548" s="4">
        <v>43830</v>
      </c>
      <c r="N1548">
        <v>1</v>
      </c>
      <c r="O1548" t="s">
        <v>80</v>
      </c>
      <c r="P1548" t="s">
        <v>242</v>
      </c>
      <c r="Q1548">
        <v>1</v>
      </c>
      <c r="R1548" t="s">
        <v>455</v>
      </c>
      <c r="S1548" t="s">
        <v>1018</v>
      </c>
      <c r="T1548" t="s">
        <v>1548</v>
      </c>
      <c r="U1548" t="s">
        <v>67</v>
      </c>
      <c r="V1548" t="s">
        <v>1548</v>
      </c>
      <c r="W1548">
        <v>44.97</v>
      </c>
      <c r="X1548">
        <v>44.97</v>
      </c>
      <c r="Y1548">
        <v>1</v>
      </c>
      <c r="Z1548" t="s">
        <v>70</v>
      </c>
      <c r="AA1548" t="s">
        <v>2341</v>
      </c>
      <c r="AF1548" s="4"/>
      <c r="AG1548" s="4"/>
      <c r="AH1548" t="s">
        <v>80</v>
      </c>
      <c r="AI1548" t="s">
        <v>242</v>
      </c>
      <c r="AJ1548" t="s">
        <v>455</v>
      </c>
      <c r="AK1548" t="s">
        <v>1018</v>
      </c>
      <c r="AL1548" t="s">
        <v>1548</v>
      </c>
      <c r="AM1548" t="s">
        <v>67</v>
      </c>
      <c r="AN1548" t="s">
        <v>1548</v>
      </c>
      <c r="AO1548" t="s">
        <v>70</v>
      </c>
      <c r="AP1548" t="s">
        <v>2341</v>
      </c>
      <c r="AQ1548" t="str">
        <f t="shared" si="25"/>
        <v>1144404443927yesFemale436992Facebook436154383044.9744.9721514.99314.995</v>
      </c>
      <c r="AR1548">
        <f>COUNTIF(AQ$2:AQ1548,AQ1548)</f>
        <v>1</v>
      </c>
    </row>
    <row r="1549" spans="1:44" x14ac:dyDescent="0.25">
      <c r="A1549">
        <v>1145</v>
      </c>
      <c r="B1549">
        <v>192</v>
      </c>
      <c r="C1549" s="4">
        <v>44393</v>
      </c>
      <c r="D1549">
        <v>11</v>
      </c>
      <c r="E1549" t="s">
        <v>37</v>
      </c>
      <c r="F1549" t="s">
        <v>48</v>
      </c>
      <c r="G1549" t="s">
        <v>55</v>
      </c>
      <c r="H1549" t="s">
        <v>58</v>
      </c>
      <c r="I1549" s="4">
        <v>43830</v>
      </c>
      <c r="J1549">
        <v>2</v>
      </c>
      <c r="K1549" t="s">
        <v>60</v>
      </c>
      <c r="L1549" s="4">
        <v>43615</v>
      </c>
      <c r="M1549" s="4">
        <v>43830</v>
      </c>
      <c r="N1549">
        <v>1</v>
      </c>
      <c r="O1549" t="s">
        <v>67</v>
      </c>
      <c r="P1549" t="s">
        <v>229</v>
      </c>
      <c r="Q1549">
        <v>1</v>
      </c>
      <c r="R1549" t="s">
        <v>547</v>
      </c>
      <c r="S1549" t="s">
        <v>1108</v>
      </c>
      <c r="T1549" t="s">
        <v>1577</v>
      </c>
      <c r="U1549" t="s">
        <v>80</v>
      </c>
      <c r="V1549" t="s">
        <v>1548</v>
      </c>
      <c r="W1549">
        <v>49.98</v>
      </c>
      <c r="X1549">
        <v>29.98</v>
      </c>
      <c r="Y1549">
        <v>1</v>
      </c>
      <c r="Z1549" t="s">
        <v>455</v>
      </c>
      <c r="AA1549" t="s">
        <v>2340</v>
      </c>
      <c r="AF1549" s="4"/>
      <c r="AG1549" s="4"/>
      <c r="AH1549" t="s">
        <v>67</v>
      </c>
      <c r="AI1549" t="s">
        <v>229</v>
      </c>
      <c r="AJ1549" t="s">
        <v>547</v>
      </c>
      <c r="AK1549" t="s">
        <v>1108</v>
      </c>
      <c r="AL1549" t="s">
        <v>1577</v>
      </c>
      <c r="AM1549" t="s">
        <v>80</v>
      </c>
      <c r="AN1549" t="s">
        <v>1548</v>
      </c>
      <c r="AO1549" t="s">
        <v>455</v>
      </c>
      <c r="AP1549" t="s">
        <v>2340</v>
      </c>
      <c r="AQ1549" t="str">
        <f t="shared" si="25"/>
        <v>11451924439311yesFemale438302Facebook436154383049.9829.9831424.99214.9915</v>
      </c>
      <c r="AR1549">
        <f>COUNTIF(AQ$2:AQ1549,AQ1549)</f>
        <v>1</v>
      </c>
    </row>
    <row r="1550" spans="1:44" x14ac:dyDescent="0.25">
      <c r="A1550">
        <v>1146</v>
      </c>
      <c r="B1550">
        <v>55</v>
      </c>
      <c r="C1550" s="4">
        <v>44394</v>
      </c>
      <c r="D1550">
        <v>1</v>
      </c>
      <c r="E1550" t="s">
        <v>39</v>
      </c>
      <c r="F1550" t="s">
        <v>50</v>
      </c>
      <c r="G1550" t="s">
        <v>55</v>
      </c>
      <c r="H1550" t="s">
        <v>58</v>
      </c>
      <c r="I1550" s="4">
        <v>43665</v>
      </c>
      <c r="J1550">
        <v>3</v>
      </c>
      <c r="K1550" t="s">
        <v>59</v>
      </c>
      <c r="L1550" s="4">
        <v>43615</v>
      </c>
      <c r="M1550" s="4">
        <v>43830</v>
      </c>
      <c r="N1550">
        <v>1</v>
      </c>
      <c r="O1550" t="s">
        <v>80</v>
      </c>
      <c r="P1550" t="s">
        <v>242</v>
      </c>
      <c r="Q1550">
        <v>1</v>
      </c>
      <c r="R1550" t="s">
        <v>569</v>
      </c>
      <c r="S1550" t="s">
        <v>1128</v>
      </c>
      <c r="T1550" t="s">
        <v>1652</v>
      </c>
      <c r="U1550" t="s">
        <v>67</v>
      </c>
      <c r="V1550" t="s">
        <v>1562</v>
      </c>
      <c r="W1550">
        <v>41.97</v>
      </c>
      <c r="X1550">
        <v>29.97</v>
      </c>
      <c r="Y1550">
        <v>1</v>
      </c>
      <c r="Z1550" t="s">
        <v>79</v>
      </c>
      <c r="AA1550" t="s">
        <v>2349</v>
      </c>
      <c r="AF1550" s="4"/>
      <c r="AG1550" s="4"/>
      <c r="AH1550" t="s">
        <v>80</v>
      </c>
      <c r="AI1550" t="s">
        <v>242</v>
      </c>
      <c r="AJ1550" t="s">
        <v>569</v>
      </c>
      <c r="AK1550" t="s">
        <v>1128</v>
      </c>
      <c r="AL1550" t="s">
        <v>1652</v>
      </c>
      <c r="AM1550" t="s">
        <v>67</v>
      </c>
      <c r="AN1550" t="s">
        <v>1562</v>
      </c>
      <c r="AO1550" t="s">
        <v>79</v>
      </c>
      <c r="AP1550" t="s">
        <v>2349</v>
      </c>
      <c r="AQ1550" t="str">
        <f t="shared" si="25"/>
        <v>114655443941yesFemale436653Google Ads436154383041.9729.9728813.9939.994</v>
      </c>
      <c r="AR1550">
        <f>COUNTIF(AQ$2:AQ1550,AQ1550)</f>
        <v>1</v>
      </c>
    </row>
    <row r="1551" spans="1:44" x14ac:dyDescent="0.25">
      <c r="A1551">
        <v>1147</v>
      </c>
      <c r="B1551">
        <v>174</v>
      </c>
      <c r="C1551" s="4">
        <v>44394</v>
      </c>
      <c r="D1551">
        <v>11</v>
      </c>
      <c r="E1551" t="s">
        <v>37</v>
      </c>
      <c r="F1551" t="s">
        <v>48</v>
      </c>
      <c r="G1551" t="s">
        <v>56</v>
      </c>
      <c r="H1551" t="s">
        <v>57</v>
      </c>
      <c r="I1551" s="4">
        <v>43732</v>
      </c>
      <c r="J1551">
        <v>3</v>
      </c>
      <c r="K1551" t="s">
        <v>59</v>
      </c>
      <c r="L1551" s="4">
        <v>43615</v>
      </c>
      <c r="M1551" s="4">
        <v>43830</v>
      </c>
      <c r="N1551">
        <v>1</v>
      </c>
      <c r="O1551" t="s">
        <v>90</v>
      </c>
      <c r="P1551" t="s">
        <v>252</v>
      </c>
      <c r="Q1551">
        <v>1</v>
      </c>
      <c r="R1551" t="s">
        <v>532</v>
      </c>
      <c r="S1551" t="s">
        <v>1094</v>
      </c>
      <c r="T1551" t="s">
        <v>1562</v>
      </c>
      <c r="U1551" t="s">
        <v>80</v>
      </c>
      <c r="V1551" t="s">
        <v>1562</v>
      </c>
      <c r="W1551">
        <v>19.98</v>
      </c>
      <c r="X1551">
        <v>19.98</v>
      </c>
      <c r="Y1551">
        <v>1</v>
      </c>
      <c r="Z1551" t="s">
        <v>645</v>
      </c>
      <c r="AA1551" t="s">
        <v>2347</v>
      </c>
      <c r="AF1551" s="4"/>
      <c r="AG1551" s="4"/>
      <c r="AH1551" t="s">
        <v>90</v>
      </c>
      <c r="AI1551" t="s">
        <v>252</v>
      </c>
      <c r="AJ1551" t="s">
        <v>532</v>
      </c>
      <c r="AK1551" t="s">
        <v>1094</v>
      </c>
      <c r="AL1551" t="s">
        <v>1562</v>
      </c>
      <c r="AM1551" t="s">
        <v>80</v>
      </c>
      <c r="AN1551" t="s">
        <v>1562</v>
      </c>
      <c r="AO1551" t="s">
        <v>645</v>
      </c>
      <c r="AP1551" t="s">
        <v>2347</v>
      </c>
      <c r="AQ1551" t="str">
        <f t="shared" si="25"/>
        <v>11471744439411noMale437323Google Ads436154383019.9819.986729.9929.9913</v>
      </c>
      <c r="AR1551">
        <f>COUNTIF(AQ$2:AQ1551,AQ1551)</f>
        <v>1</v>
      </c>
    </row>
    <row r="1552" spans="1:44" x14ac:dyDescent="0.25">
      <c r="A1552">
        <v>1148</v>
      </c>
      <c r="B1552">
        <v>10</v>
      </c>
      <c r="C1552" s="4">
        <v>44395</v>
      </c>
      <c r="D1552">
        <v>4</v>
      </c>
      <c r="E1552" t="s">
        <v>40</v>
      </c>
      <c r="F1552" t="s">
        <v>51</v>
      </c>
      <c r="G1552" t="s">
        <v>55</v>
      </c>
      <c r="H1552" t="s">
        <v>58</v>
      </c>
      <c r="I1552" s="4">
        <v>44070</v>
      </c>
      <c r="J1552">
        <v>8</v>
      </c>
      <c r="K1552" t="s">
        <v>60</v>
      </c>
      <c r="L1552" s="4">
        <v>44000</v>
      </c>
      <c r="M1552" s="4">
        <v>44073</v>
      </c>
      <c r="N1552">
        <v>1</v>
      </c>
      <c r="O1552" t="s">
        <v>79</v>
      </c>
      <c r="P1552" t="s">
        <v>241</v>
      </c>
      <c r="Q1552">
        <v>1</v>
      </c>
      <c r="R1552" t="s">
        <v>542</v>
      </c>
      <c r="S1552" t="s">
        <v>1103</v>
      </c>
      <c r="T1552" t="s">
        <v>1630</v>
      </c>
      <c r="U1552" t="s">
        <v>67</v>
      </c>
      <c r="V1552" t="s">
        <v>1548</v>
      </c>
      <c r="W1552">
        <v>13.71</v>
      </c>
      <c r="X1552">
        <v>44.97</v>
      </c>
      <c r="Y1552">
        <v>1</v>
      </c>
      <c r="Z1552" t="s">
        <v>86</v>
      </c>
      <c r="AA1552" t="s">
        <v>2350</v>
      </c>
      <c r="AF1552" s="4"/>
      <c r="AG1552" s="4"/>
      <c r="AH1552" t="s">
        <v>79</v>
      </c>
      <c r="AI1552" t="s">
        <v>241</v>
      </c>
      <c r="AJ1552" t="s">
        <v>542</v>
      </c>
      <c r="AK1552" t="s">
        <v>1103</v>
      </c>
      <c r="AL1552" t="s">
        <v>1630</v>
      </c>
      <c r="AM1552" t="s">
        <v>67</v>
      </c>
      <c r="AN1552" t="s">
        <v>1548</v>
      </c>
      <c r="AO1552" t="s">
        <v>86</v>
      </c>
      <c r="AP1552" t="s">
        <v>2350</v>
      </c>
      <c r="AQ1552" t="str">
        <f t="shared" si="25"/>
        <v>114810443954yesFemale440708Facebook440004407313.7144.9741484.57314.997</v>
      </c>
      <c r="AR1552">
        <f>COUNTIF(AQ$2:AQ1552,AQ1552)</f>
        <v>1</v>
      </c>
    </row>
    <row r="1553" spans="1:44" x14ac:dyDescent="0.25">
      <c r="A1553">
        <v>1149</v>
      </c>
      <c r="B1553">
        <v>124</v>
      </c>
      <c r="C1553" s="4">
        <v>44395</v>
      </c>
      <c r="D1553">
        <v>9</v>
      </c>
      <c r="E1553" t="s">
        <v>41</v>
      </c>
      <c r="F1553" t="s">
        <v>52</v>
      </c>
      <c r="G1553" t="s">
        <v>56</v>
      </c>
      <c r="H1553" t="s">
        <v>57</v>
      </c>
      <c r="I1553" s="4">
        <v>43721</v>
      </c>
      <c r="J1553">
        <v>3</v>
      </c>
      <c r="K1553" t="s">
        <v>59</v>
      </c>
      <c r="L1553" s="4">
        <v>43615</v>
      </c>
      <c r="M1553" s="4">
        <v>43830</v>
      </c>
      <c r="N1553">
        <v>1</v>
      </c>
      <c r="O1553" t="s">
        <v>90</v>
      </c>
      <c r="P1553" t="s">
        <v>252</v>
      </c>
      <c r="Q1553">
        <v>1</v>
      </c>
      <c r="R1553" t="s">
        <v>70</v>
      </c>
      <c r="S1553" t="s">
        <v>1040</v>
      </c>
      <c r="T1553" t="s">
        <v>1568</v>
      </c>
      <c r="U1553" t="s">
        <v>67</v>
      </c>
      <c r="V1553" t="s">
        <v>1562</v>
      </c>
      <c r="W1553">
        <v>596.97</v>
      </c>
      <c r="X1553">
        <v>29.97</v>
      </c>
      <c r="Y1553">
        <v>1</v>
      </c>
      <c r="Z1553" t="s">
        <v>645</v>
      </c>
      <c r="AA1553" t="s">
        <v>2347</v>
      </c>
      <c r="AF1553" s="4"/>
      <c r="AG1553" s="4"/>
      <c r="AH1553" t="s">
        <v>90</v>
      </c>
      <c r="AI1553" t="s">
        <v>252</v>
      </c>
      <c r="AJ1553" t="s">
        <v>70</v>
      </c>
      <c r="AK1553" t="s">
        <v>1040</v>
      </c>
      <c r="AL1553" t="s">
        <v>1568</v>
      </c>
      <c r="AM1553" t="s">
        <v>67</v>
      </c>
      <c r="AN1553" t="s">
        <v>1562</v>
      </c>
      <c r="AO1553" t="s">
        <v>645</v>
      </c>
      <c r="AP1553" t="s">
        <v>2347</v>
      </c>
      <c r="AQ1553" t="str">
        <f t="shared" si="25"/>
        <v>1149124443959noMale437213Google Ads4361543830596.9729.9765198.9939.9913</v>
      </c>
      <c r="AR1553">
        <f>COUNTIF(AQ$2:AQ1553,AQ1553)</f>
        <v>1</v>
      </c>
    </row>
    <row r="1554" spans="1:44" x14ac:dyDescent="0.25">
      <c r="A1554">
        <v>1150</v>
      </c>
      <c r="B1554">
        <v>287</v>
      </c>
      <c r="C1554" s="4">
        <v>44395</v>
      </c>
      <c r="D1554">
        <v>8</v>
      </c>
      <c r="E1554" t="s">
        <v>43</v>
      </c>
      <c r="F1554" t="s">
        <v>54</v>
      </c>
      <c r="G1554" t="s">
        <v>56</v>
      </c>
      <c r="H1554" t="s">
        <v>58</v>
      </c>
      <c r="I1554" s="4">
        <v>43632</v>
      </c>
      <c r="J1554">
        <v>2</v>
      </c>
      <c r="K1554" t="s">
        <v>60</v>
      </c>
      <c r="L1554" s="4">
        <v>43615</v>
      </c>
      <c r="M1554" s="4">
        <v>43830</v>
      </c>
      <c r="N1554">
        <v>1</v>
      </c>
      <c r="O1554" t="s">
        <v>91</v>
      </c>
      <c r="P1554" t="s">
        <v>253</v>
      </c>
      <c r="Q1554">
        <v>1</v>
      </c>
      <c r="R1554" t="s">
        <v>935</v>
      </c>
      <c r="S1554" t="s">
        <v>1469</v>
      </c>
      <c r="T1554" t="s">
        <v>1637</v>
      </c>
      <c r="U1554" t="s">
        <v>71</v>
      </c>
      <c r="V1554" t="s">
        <v>1585</v>
      </c>
      <c r="W1554">
        <v>99.98</v>
      </c>
      <c r="X1554">
        <v>39.979999999999997</v>
      </c>
      <c r="Y1554">
        <v>1</v>
      </c>
      <c r="Z1554" t="s">
        <v>2094</v>
      </c>
      <c r="AA1554" t="s">
        <v>2361</v>
      </c>
      <c r="AF1554" s="4"/>
      <c r="AG1554" s="4"/>
      <c r="AH1554" t="s">
        <v>65</v>
      </c>
      <c r="AI1554" t="s">
        <v>227</v>
      </c>
      <c r="AJ1554" t="s">
        <v>435</v>
      </c>
      <c r="AK1554" t="s">
        <v>997</v>
      </c>
      <c r="AL1554" t="s">
        <v>1529</v>
      </c>
      <c r="AM1554" t="s">
        <v>69</v>
      </c>
      <c r="AN1554" t="s">
        <v>1517</v>
      </c>
      <c r="AO1554" t="s">
        <v>431</v>
      </c>
      <c r="AP1554" t="s">
        <v>2326</v>
      </c>
      <c r="AQ1554" t="str">
        <f t="shared" si="25"/>
        <v>1150287443958noFemale436322Facebook436154383099.9839.98102949.99119.9924</v>
      </c>
      <c r="AR1554">
        <f>COUNTIF(AQ$2:AQ1554,AQ1554)</f>
        <v>1</v>
      </c>
    </row>
    <row r="1555" spans="1:44" x14ac:dyDescent="0.25">
      <c r="A1555">
        <v>1151</v>
      </c>
      <c r="B1555">
        <v>107</v>
      </c>
      <c r="C1555" s="4">
        <v>44396</v>
      </c>
      <c r="D1555">
        <v>1</v>
      </c>
      <c r="E1555" t="s">
        <v>39</v>
      </c>
      <c r="F1555" t="s">
        <v>50</v>
      </c>
      <c r="G1555" t="s">
        <v>55</v>
      </c>
      <c r="H1555" t="s">
        <v>58</v>
      </c>
      <c r="I1555" s="4">
        <v>44077</v>
      </c>
      <c r="J1555">
        <v>10</v>
      </c>
      <c r="K1555" t="s">
        <v>61</v>
      </c>
      <c r="L1555" s="4">
        <v>44055</v>
      </c>
      <c r="M1555" s="4">
        <v>44196</v>
      </c>
      <c r="N1555">
        <v>1</v>
      </c>
      <c r="O1555" t="s">
        <v>70</v>
      </c>
      <c r="P1555" t="s">
        <v>232</v>
      </c>
      <c r="Q1555">
        <v>1</v>
      </c>
      <c r="R1555" t="s">
        <v>635</v>
      </c>
      <c r="S1555" t="s">
        <v>1183</v>
      </c>
      <c r="T1555" t="s">
        <v>1707</v>
      </c>
      <c r="U1555" t="s">
        <v>80</v>
      </c>
      <c r="V1555" t="s">
        <v>1548</v>
      </c>
      <c r="W1555">
        <v>45.98</v>
      </c>
      <c r="X1555">
        <v>29.98</v>
      </c>
      <c r="Y1555">
        <v>1</v>
      </c>
      <c r="Z1555" t="s">
        <v>673</v>
      </c>
      <c r="AA1555" t="s">
        <v>2348</v>
      </c>
      <c r="AF1555" s="4"/>
      <c r="AG1555" s="4"/>
      <c r="AH1555" t="s">
        <v>70</v>
      </c>
      <c r="AI1555" t="s">
        <v>232</v>
      </c>
      <c r="AJ1555" t="s">
        <v>635</v>
      </c>
      <c r="AK1555" t="s">
        <v>1183</v>
      </c>
      <c r="AL1555" t="s">
        <v>1707</v>
      </c>
      <c r="AM1555" t="s">
        <v>80</v>
      </c>
      <c r="AN1555" t="s">
        <v>1548</v>
      </c>
      <c r="AO1555" t="s">
        <v>673</v>
      </c>
      <c r="AP1555" t="s">
        <v>2348</v>
      </c>
      <c r="AQ1555" t="str">
        <f t="shared" si="25"/>
        <v>1151107443961yesFemale4407710YouTube440554419645.9829.9858722.99214.9912</v>
      </c>
      <c r="AR1555">
        <f>COUNTIF(AQ$2:AQ1555,AQ1555)</f>
        <v>1</v>
      </c>
    </row>
    <row r="1556" spans="1:44" x14ac:dyDescent="0.25">
      <c r="A1556">
        <v>1152</v>
      </c>
      <c r="B1556">
        <v>222</v>
      </c>
      <c r="C1556" s="4">
        <v>44397</v>
      </c>
      <c r="D1556">
        <v>9</v>
      </c>
      <c r="E1556" t="s">
        <v>41</v>
      </c>
      <c r="F1556" t="s">
        <v>52</v>
      </c>
      <c r="G1556" t="s">
        <v>55</v>
      </c>
      <c r="H1556" t="s">
        <v>57</v>
      </c>
      <c r="I1556" s="4">
        <v>43729</v>
      </c>
      <c r="J1556">
        <v>1</v>
      </c>
      <c r="K1556" t="s">
        <v>61</v>
      </c>
      <c r="L1556" s="4">
        <v>43615</v>
      </c>
      <c r="M1556" s="4">
        <v>43830</v>
      </c>
      <c r="N1556">
        <v>2</v>
      </c>
      <c r="O1556" t="s">
        <v>214</v>
      </c>
      <c r="P1556" t="s">
        <v>376</v>
      </c>
      <c r="Q1556">
        <v>2</v>
      </c>
      <c r="R1556" t="s">
        <v>936</v>
      </c>
      <c r="S1556" t="s">
        <v>1470</v>
      </c>
      <c r="T1556" t="s">
        <v>1984</v>
      </c>
      <c r="U1556" t="s">
        <v>83</v>
      </c>
      <c r="V1556" t="s">
        <v>1869</v>
      </c>
      <c r="W1556">
        <v>346.95</v>
      </c>
      <c r="X1556">
        <v>74.95</v>
      </c>
      <c r="Y1556">
        <v>2</v>
      </c>
      <c r="Z1556" t="s">
        <v>2318</v>
      </c>
      <c r="AA1556" t="s">
        <v>2626</v>
      </c>
      <c r="AF1556" s="4"/>
      <c r="AG1556" s="4"/>
      <c r="AH1556" t="s">
        <v>79</v>
      </c>
      <c r="AI1556" t="s">
        <v>241</v>
      </c>
      <c r="AJ1556" t="s">
        <v>530</v>
      </c>
      <c r="AK1556" t="s">
        <v>1092</v>
      </c>
      <c r="AL1556" t="s">
        <v>1619</v>
      </c>
      <c r="AM1556" t="s">
        <v>67</v>
      </c>
      <c r="AN1556" t="s">
        <v>1548</v>
      </c>
      <c r="AO1556" t="s">
        <v>65</v>
      </c>
      <c r="AP1556" t="s">
        <v>2343</v>
      </c>
      <c r="AQ1556" t="str">
        <f t="shared" si="25"/>
        <v>1152222443979yesMale437291YouTube4361543830346.9574.9541662.99314.9910</v>
      </c>
      <c r="AR1556">
        <f>COUNTIF(AQ$2:AQ1556,AQ1556)</f>
        <v>1</v>
      </c>
    </row>
    <row r="1557" spans="1:44" x14ac:dyDescent="0.25">
      <c r="A1557">
        <v>1152</v>
      </c>
      <c r="B1557">
        <v>222</v>
      </c>
      <c r="C1557" s="4">
        <v>44397</v>
      </c>
      <c r="D1557">
        <v>9</v>
      </c>
      <c r="E1557" t="s">
        <v>41</v>
      </c>
      <c r="F1557" t="s">
        <v>52</v>
      </c>
      <c r="G1557" t="s">
        <v>55</v>
      </c>
      <c r="H1557" t="s">
        <v>57</v>
      </c>
      <c r="I1557" s="4">
        <v>43729</v>
      </c>
      <c r="J1557">
        <v>1</v>
      </c>
      <c r="K1557" t="s">
        <v>61</v>
      </c>
      <c r="L1557" s="4">
        <v>43615</v>
      </c>
      <c r="M1557" s="4">
        <v>43830</v>
      </c>
      <c r="N1557">
        <v>2</v>
      </c>
      <c r="O1557" t="s">
        <v>214</v>
      </c>
      <c r="P1557" t="s">
        <v>376</v>
      </c>
      <c r="Q1557">
        <v>2</v>
      </c>
      <c r="R1557" t="s">
        <v>936</v>
      </c>
      <c r="S1557" t="s">
        <v>1470</v>
      </c>
      <c r="T1557" t="s">
        <v>1984</v>
      </c>
      <c r="U1557" t="s">
        <v>83</v>
      </c>
      <c r="V1557" t="s">
        <v>1869</v>
      </c>
      <c r="W1557">
        <v>346.95</v>
      </c>
      <c r="X1557">
        <v>74.95</v>
      </c>
      <c r="Y1557">
        <v>2</v>
      </c>
      <c r="Z1557" t="s">
        <v>2318</v>
      </c>
      <c r="AA1557" t="s">
        <v>2626</v>
      </c>
      <c r="AF1557" s="4"/>
      <c r="AG1557" s="4"/>
      <c r="AH1557" t="s">
        <v>78</v>
      </c>
      <c r="AI1557" t="s">
        <v>240</v>
      </c>
      <c r="AJ1557" t="s">
        <v>402</v>
      </c>
      <c r="AK1557" t="s">
        <v>964</v>
      </c>
      <c r="AL1557" t="s">
        <v>1498</v>
      </c>
      <c r="AM1557" t="s">
        <v>80</v>
      </c>
      <c r="AN1557" t="s">
        <v>1548</v>
      </c>
      <c r="AO1557" t="s">
        <v>469</v>
      </c>
      <c r="AP1557" t="s">
        <v>2339</v>
      </c>
      <c r="AQ1557" t="str">
        <f t="shared" si="25"/>
        <v>1152222443979yesMale437291YouTube4361543830346.9574.9586978.99214.9923</v>
      </c>
      <c r="AR1557">
        <f>COUNTIF(AQ$2:AQ1557,AQ1557)</f>
        <v>1</v>
      </c>
    </row>
    <row r="1558" spans="1:44" x14ac:dyDescent="0.25">
      <c r="A1558">
        <v>1153</v>
      </c>
      <c r="B1558">
        <v>299</v>
      </c>
      <c r="C1558" s="4">
        <v>44397</v>
      </c>
      <c r="D1558">
        <v>3</v>
      </c>
      <c r="E1558" t="s">
        <v>34</v>
      </c>
      <c r="F1558" t="s">
        <v>45</v>
      </c>
      <c r="G1558" t="s">
        <v>56</v>
      </c>
      <c r="H1558" t="s">
        <v>58</v>
      </c>
      <c r="I1558" s="4">
        <v>43567</v>
      </c>
      <c r="J1558">
        <v>2</v>
      </c>
      <c r="L1558" s="4"/>
      <c r="M1558" s="4"/>
      <c r="N1558">
        <v>1</v>
      </c>
      <c r="O1558" t="s">
        <v>79</v>
      </c>
      <c r="P1558" t="s">
        <v>241</v>
      </c>
      <c r="Q1558">
        <v>1</v>
      </c>
      <c r="R1558" t="s">
        <v>595</v>
      </c>
      <c r="S1558" t="s">
        <v>1045</v>
      </c>
      <c r="T1558" t="s">
        <v>578</v>
      </c>
      <c r="U1558" t="s">
        <v>69</v>
      </c>
      <c r="V1558" t="s">
        <v>1548</v>
      </c>
      <c r="W1558">
        <v>100</v>
      </c>
      <c r="X1558">
        <v>14.99</v>
      </c>
      <c r="Y1558">
        <v>1</v>
      </c>
      <c r="Z1558" t="s">
        <v>455</v>
      </c>
      <c r="AA1558" t="s">
        <v>2340</v>
      </c>
      <c r="AF1558" s="4"/>
      <c r="AG1558" s="4"/>
      <c r="AH1558" t="s">
        <v>79</v>
      </c>
      <c r="AI1558" t="s">
        <v>241</v>
      </c>
      <c r="AJ1558" t="s">
        <v>595</v>
      </c>
      <c r="AK1558" t="s">
        <v>1045</v>
      </c>
      <c r="AL1558" t="s">
        <v>578</v>
      </c>
      <c r="AM1558" t="s">
        <v>69</v>
      </c>
      <c r="AN1558" t="s">
        <v>1548</v>
      </c>
      <c r="AO1558" t="s">
        <v>455</v>
      </c>
      <c r="AP1558" t="s">
        <v>2340</v>
      </c>
      <c r="AQ1558" t="str">
        <f t="shared" si="25"/>
        <v>1153299443973noFemale43567210014.99467100114.9915</v>
      </c>
      <c r="AR1558">
        <f>COUNTIF(AQ$2:AQ1558,AQ1558)</f>
        <v>1</v>
      </c>
    </row>
    <row r="1559" spans="1:44" x14ac:dyDescent="0.25">
      <c r="A1559">
        <v>1154</v>
      </c>
      <c r="B1559">
        <v>18</v>
      </c>
      <c r="C1559" s="4">
        <v>44399</v>
      </c>
      <c r="D1559">
        <v>4</v>
      </c>
      <c r="E1559" t="s">
        <v>40</v>
      </c>
      <c r="F1559" t="s">
        <v>51</v>
      </c>
      <c r="G1559" t="s">
        <v>56</v>
      </c>
      <c r="H1559" t="s">
        <v>57</v>
      </c>
      <c r="I1559" s="4">
        <v>43660</v>
      </c>
      <c r="J1559">
        <v>3</v>
      </c>
      <c r="K1559" t="s">
        <v>59</v>
      </c>
      <c r="L1559" s="4">
        <v>43615</v>
      </c>
      <c r="M1559" s="4">
        <v>43830</v>
      </c>
      <c r="N1559">
        <v>1</v>
      </c>
      <c r="O1559" t="s">
        <v>78</v>
      </c>
      <c r="P1559" t="s">
        <v>240</v>
      </c>
      <c r="Q1559">
        <v>1</v>
      </c>
      <c r="R1559" t="s">
        <v>871</v>
      </c>
      <c r="S1559" t="s">
        <v>1408</v>
      </c>
      <c r="T1559" t="s">
        <v>1923</v>
      </c>
      <c r="U1559" t="s">
        <v>69</v>
      </c>
      <c r="V1559" t="s">
        <v>1548</v>
      </c>
      <c r="W1559">
        <v>5.99</v>
      </c>
      <c r="X1559">
        <v>14.99</v>
      </c>
      <c r="Y1559">
        <v>1</v>
      </c>
      <c r="Z1559" t="s">
        <v>393</v>
      </c>
      <c r="AA1559" t="s">
        <v>2345</v>
      </c>
      <c r="AF1559" s="4"/>
      <c r="AG1559" s="4"/>
      <c r="AH1559" t="s">
        <v>78</v>
      </c>
      <c r="AI1559" t="s">
        <v>240</v>
      </c>
      <c r="AJ1559" t="s">
        <v>871</v>
      </c>
      <c r="AK1559" t="s">
        <v>1408</v>
      </c>
      <c r="AL1559" t="s">
        <v>1923</v>
      </c>
      <c r="AM1559" t="s">
        <v>69</v>
      </c>
      <c r="AN1559" t="s">
        <v>1548</v>
      </c>
      <c r="AO1559" t="s">
        <v>393</v>
      </c>
      <c r="AP1559" t="s">
        <v>2345</v>
      </c>
      <c r="AQ1559" t="str">
        <f t="shared" si="25"/>
        <v>115418443994noMale436603Google Ads43615438305.9914.9981285.99114.9918</v>
      </c>
      <c r="AR1559">
        <f>COUNTIF(AQ$2:AQ1559,AQ1559)</f>
        <v>1</v>
      </c>
    </row>
    <row r="1560" spans="1:44" x14ac:dyDescent="0.25">
      <c r="A1560">
        <v>1155</v>
      </c>
      <c r="B1560">
        <v>133</v>
      </c>
      <c r="C1560" s="4">
        <v>44399</v>
      </c>
      <c r="D1560">
        <v>9</v>
      </c>
      <c r="E1560" t="s">
        <v>41</v>
      </c>
      <c r="F1560" t="s">
        <v>52</v>
      </c>
      <c r="G1560" t="s">
        <v>56</v>
      </c>
      <c r="H1560" t="s">
        <v>57</v>
      </c>
      <c r="I1560" s="4">
        <v>44154</v>
      </c>
      <c r="J1560">
        <v>11</v>
      </c>
      <c r="K1560" t="s">
        <v>60</v>
      </c>
      <c r="L1560" s="4">
        <v>44148</v>
      </c>
      <c r="M1560" s="4">
        <v>44265</v>
      </c>
      <c r="N1560">
        <v>1</v>
      </c>
      <c r="O1560" t="s">
        <v>70</v>
      </c>
      <c r="P1560" t="s">
        <v>232</v>
      </c>
      <c r="Q1560">
        <v>1</v>
      </c>
      <c r="R1560" t="s">
        <v>512</v>
      </c>
      <c r="S1560" t="s">
        <v>1075</v>
      </c>
      <c r="T1560" t="s">
        <v>1602</v>
      </c>
      <c r="U1560" t="s">
        <v>69</v>
      </c>
      <c r="V1560" t="s">
        <v>1517</v>
      </c>
      <c r="W1560">
        <v>32.96</v>
      </c>
      <c r="X1560">
        <v>19.989999999999998</v>
      </c>
      <c r="Y1560">
        <v>1</v>
      </c>
      <c r="Z1560" t="s">
        <v>673</v>
      </c>
      <c r="AA1560" t="s">
        <v>2348</v>
      </c>
      <c r="AF1560" s="4"/>
      <c r="AG1560" s="4"/>
      <c r="AH1560" t="s">
        <v>70</v>
      </c>
      <c r="AI1560" t="s">
        <v>232</v>
      </c>
      <c r="AJ1560" t="s">
        <v>512</v>
      </c>
      <c r="AK1560" t="s">
        <v>1075</v>
      </c>
      <c r="AL1560" t="s">
        <v>1602</v>
      </c>
      <c r="AM1560" t="s">
        <v>69</v>
      </c>
      <c r="AN1560" t="s">
        <v>1517</v>
      </c>
      <c r="AO1560" t="s">
        <v>673</v>
      </c>
      <c r="AP1560" t="s">
        <v>2348</v>
      </c>
      <c r="AQ1560" t="str">
        <f t="shared" si="25"/>
        <v>1155133443999noMale4415411Facebook441484426532.9619.9956332.96119.9912</v>
      </c>
      <c r="AR1560">
        <f>COUNTIF(AQ$2:AQ1560,AQ1560)</f>
        <v>1</v>
      </c>
    </row>
    <row r="1561" spans="1:44" x14ac:dyDescent="0.25">
      <c r="A1561">
        <v>1156</v>
      </c>
      <c r="B1561">
        <v>227</v>
      </c>
      <c r="C1561" s="4">
        <v>44399</v>
      </c>
      <c r="D1561">
        <v>10</v>
      </c>
      <c r="E1561" t="s">
        <v>42</v>
      </c>
      <c r="F1561" t="s">
        <v>53</v>
      </c>
      <c r="G1561" t="s">
        <v>56</v>
      </c>
      <c r="H1561" t="s">
        <v>57</v>
      </c>
      <c r="I1561" s="4">
        <v>43613</v>
      </c>
      <c r="J1561">
        <v>2</v>
      </c>
      <c r="L1561" s="4"/>
      <c r="M1561" s="4"/>
      <c r="N1561">
        <v>1</v>
      </c>
      <c r="O1561" t="s">
        <v>67</v>
      </c>
      <c r="P1561" t="s">
        <v>229</v>
      </c>
      <c r="Q1561">
        <v>1</v>
      </c>
      <c r="R1561" t="s">
        <v>391</v>
      </c>
      <c r="S1561" t="s">
        <v>953</v>
      </c>
      <c r="T1561" t="s">
        <v>1487</v>
      </c>
      <c r="U1561" t="s">
        <v>67</v>
      </c>
      <c r="V1561" t="s">
        <v>1548</v>
      </c>
      <c r="W1561">
        <v>89.85</v>
      </c>
      <c r="X1561">
        <v>44.97</v>
      </c>
      <c r="Y1561">
        <v>1</v>
      </c>
      <c r="Z1561" t="s">
        <v>90</v>
      </c>
      <c r="AA1561" t="s">
        <v>2328</v>
      </c>
      <c r="AF1561" s="4"/>
      <c r="AG1561" s="4"/>
      <c r="AH1561" t="s">
        <v>67</v>
      </c>
      <c r="AI1561" t="s">
        <v>229</v>
      </c>
      <c r="AJ1561" t="s">
        <v>391</v>
      </c>
      <c r="AK1561" t="s">
        <v>953</v>
      </c>
      <c r="AL1561" t="s">
        <v>1487</v>
      </c>
      <c r="AM1561" t="s">
        <v>67</v>
      </c>
      <c r="AN1561" t="s">
        <v>1548</v>
      </c>
      <c r="AO1561" t="s">
        <v>90</v>
      </c>
      <c r="AP1561" t="s">
        <v>2328</v>
      </c>
      <c r="AQ1561" t="str">
        <f t="shared" si="25"/>
        <v>11562274439910noMale43613289.8544.97313629.95314.996</v>
      </c>
      <c r="AR1561">
        <f>COUNTIF(AQ$2:AQ1561,AQ1561)</f>
        <v>1</v>
      </c>
    </row>
    <row r="1562" spans="1:44" x14ac:dyDescent="0.25">
      <c r="A1562">
        <v>1157</v>
      </c>
      <c r="B1562">
        <v>31</v>
      </c>
      <c r="C1562" s="4">
        <v>44400</v>
      </c>
      <c r="D1562">
        <v>11</v>
      </c>
      <c r="E1562" t="s">
        <v>37</v>
      </c>
      <c r="F1562" t="s">
        <v>48</v>
      </c>
      <c r="G1562" t="s">
        <v>56</v>
      </c>
      <c r="H1562" t="s">
        <v>57</v>
      </c>
      <c r="I1562" s="4">
        <v>44053</v>
      </c>
      <c r="J1562">
        <v>9</v>
      </c>
      <c r="K1562" t="s">
        <v>59</v>
      </c>
      <c r="L1562" s="4">
        <v>43952</v>
      </c>
      <c r="M1562" s="4">
        <v>44075</v>
      </c>
      <c r="N1562">
        <v>1</v>
      </c>
      <c r="O1562" t="s">
        <v>84</v>
      </c>
      <c r="P1562" t="s">
        <v>246</v>
      </c>
      <c r="Q1562">
        <v>1</v>
      </c>
      <c r="R1562" t="s">
        <v>426</v>
      </c>
      <c r="S1562" t="s">
        <v>988</v>
      </c>
      <c r="T1562" t="s">
        <v>1521</v>
      </c>
      <c r="U1562" t="s">
        <v>80</v>
      </c>
      <c r="V1562" t="s">
        <v>1548</v>
      </c>
      <c r="W1562">
        <v>83.98</v>
      </c>
      <c r="X1562">
        <v>29.98</v>
      </c>
      <c r="Y1562">
        <v>1</v>
      </c>
      <c r="Z1562" t="s">
        <v>410</v>
      </c>
      <c r="AA1562" t="s">
        <v>2359</v>
      </c>
      <c r="AF1562" s="4"/>
      <c r="AG1562" s="4"/>
      <c r="AH1562" t="s">
        <v>84</v>
      </c>
      <c r="AI1562" t="s">
        <v>246</v>
      </c>
      <c r="AJ1562" t="s">
        <v>426</v>
      </c>
      <c r="AK1562" t="s">
        <v>988</v>
      </c>
      <c r="AL1562" t="s">
        <v>1521</v>
      </c>
      <c r="AM1562" t="s">
        <v>80</v>
      </c>
      <c r="AN1562" t="s">
        <v>1548</v>
      </c>
      <c r="AO1562" t="s">
        <v>410</v>
      </c>
      <c r="AP1562" t="s">
        <v>2359</v>
      </c>
      <c r="AQ1562" t="str">
        <f t="shared" si="25"/>
        <v>1157314440011noMale440539Google Ads439524407583.9829.9898041.99214.9920</v>
      </c>
      <c r="AR1562">
        <f>COUNTIF(AQ$2:AQ1562,AQ1562)</f>
        <v>1</v>
      </c>
    </row>
    <row r="1563" spans="1:44" x14ac:dyDescent="0.25">
      <c r="A1563">
        <v>1158</v>
      </c>
      <c r="B1563">
        <v>267</v>
      </c>
      <c r="C1563" s="4">
        <v>44400</v>
      </c>
      <c r="D1563">
        <v>9</v>
      </c>
      <c r="E1563" t="s">
        <v>41</v>
      </c>
      <c r="F1563" t="s">
        <v>52</v>
      </c>
      <c r="G1563" t="s">
        <v>56</v>
      </c>
      <c r="H1563" t="s">
        <v>58</v>
      </c>
      <c r="I1563" s="4">
        <v>44265</v>
      </c>
      <c r="J1563">
        <v>12</v>
      </c>
      <c r="K1563" t="s">
        <v>61</v>
      </c>
      <c r="L1563" s="4">
        <v>44250</v>
      </c>
      <c r="M1563" s="4">
        <v>44377</v>
      </c>
      <c r="N1563">
        <v>1</v>
      </c>
      <c r="O1563" t="s">
        <v>80</v>
      </c>
      <c r="P1563" t="s">
        <v>242</v>
      </c>
      <c r="Q1563">
        <v>1</v>
      </c>
      <c r="R1563" t="s">
        <v>696</v>
      </c>
      <c r="S1563" t="s">
        <v>1236</v>
      </c>
      <c r="T1563" t="s">
        <v>1758</v>
      </c>
      <c r="U1563" t="s">
        <v>80</v>
      </c>
      <c r="V1563" t="s">
        <v>1548</v>
      </c>
      <c r="W1563">
        <v>145.97999999999999</v>
      </c>
      <c r="X1563">
        <v>29.98</v>
      </c>
      <c r="Y1563">
        <v>1</v>
      </c>
      <c r="Z1563" t="s">
        <v>80</v>
      </c>
      <c r="AA1563" t="s">
        <v>2357</v>
      </c>
      <c r="AF1563" s="4"/>
      <c r="AG1563" s="4"/>
      <c r="AH1563" t="s">
        <v>80</v>
      </c>
      <c r="AI1563" t="s">
        <v>242</v>
      </c>
      <c r="AJ1563" t="s">
        <v>696</v>
      </c>
      <c r="AK1563" t="s">
        <v>1236</v>
      </c>
      <c r="AL1563" t="s">
        <v>1758</v>
      </c>
      <c r="AM1563" t="s">
        <v>80</v>
      </c>
      <c r="AN1563" t="s">
        <v>1548</v>
      </c>
      <c r="AO1563" t="s">
        <v>80</v>
      </c>
      <c r="AP1563" t="s">
        <v>2357</v>
      </c>
      <c r="AQ1563" t="str">
        <f t="shared" si="25"/>
        <v>1158267444009noFemale4426512YouTube4425044377145.9829.98214272.99214.992</v>
      </c>
      <c r="AR1563">
        <f>COUNTIF(AQ$2:AQ1563,AQ1563)</f>
        <v>1</v>
      </c>
    </row>
    <row r="1564" spans="1:44" x14ac:dyDescent="0.25">
      <c r="A1564">
        <v>1159</v>
      </c>
      <c r="B1564">
        <v>26</v>
      </c>
      <c r="C1564" s="4">
        <v>44402</v>
      </c>
      <c r="D1564">
        <v>5</v>
      </c>
      <c r="E1564" t="s">
        <v>36</v>
      </c>
      <c r="F1564" t="s">
        <v>47</v>
      </c>
      <c r="G1564" t="s">
        <v>56</v>
      </c>
      <c r="H1564" t="s">
        <v>58</v>
      </c>
      <c r="I1564" s="4">
        <v>43843</v>
      </c>
      <c r="J1564">
        <v>5</v>
      </c>
      <c r="K1564" t="s">
        <v>60</v>
      </c>
      <c r="L1564" s="4">
        <v>43831</v>
      </c>
      <c r="M1564" s="4">
        <v>43921</v>
      </c>
      <c r="N1564">
        <v>1</v>
      </c>
      <c r="O1564" t="s">
        <v>78</v>
      </c>
      <c r="P1564" t="s">
        <v>240</v>
      </c>
      <c r="Q1564">
        <v>1</v>
      </c>
      <c r="R1564" t="s">
        <v>904</v>
      </c>
      <c r="S1564" t="s">
        <v>1191</v>
      </c>
      <c r="T1564" t="s">
        <v>1490</v>
      </c>
      <c r="U1564" t="s">
        <v>69</v>
      </c>
      <c r="V1564" t="s">
        <v>1548</v>
      </c>
      <c r="W1564">
        <v>8.99</v>
      </c>
      <c r="X1564">
        <v>14.99</v>
      </c>
      <c r="Y1564">
        <v>1</v>
      </c>
      <c r="Z1564" t="s">
        <v>469</v>
      </c>
      <c r="AA1564" t="s">
        <v>2339</v>
      </c>
      <c r="AF1564" s="4"/>
      <c r="AG1564" s="4"/>
      <c r="AH1564" t="s">
        <v>78</v>
      </c>
      <c r="AI1564" t="s">
        <v>240</v>
      </c>
      <c r="AJ1564" t="s">
        <v>904</v>
      </c>
      <c r="AK1564" t="s">
        <v>1191</v>
      </c>
      <c r="AL1564" t="s">
        <v>1490</v>
      </c>
      <c r="AM1564" t="s">
        <v>69</v>
      </c>
      <c r="AN1564" t="s">
        <v>1548</v>
      </c>
      <c r="AO1564" t="s">
        <v>469</v>
      </c>
      <c r="AP1564" t="s">
        <v>2339</v>
      </c>
      <c r="AQ1564" t="str">
        <f t="shared" si="25"/>
        <v>115926444025noFemale438435Facebook43831439218.9914.998868.99114.9923</v>
      </c>
      <c r="AR1564">
        <f>COUNTIF(AQ$2:AQ1564,AQ1564)</f>
        <v>1</v>
      </c>
    </row>
    <row r="1565" spans="1:44" x14ac:dyDescent="0.25">
      <c r="A1565">
        <v>1160</v>
      </c>
      <c r="B1565">
        <v>77</v>
      </c>
      <c r="C1565" s="4">
        <v>44402</v>
      </c>
      <c r="D1565">
        <v>4</v>
      </c>
      <c r="E1565" t="s">
        <v>40</v>
      </c>
      <c r="F1565" t="s">
        <v>51</v>
      </c>
      <c r="G1565" t="s">
        <v>55</v>
      </c>
      <c r="H1565" t="s">
        <v>57</v>
      </c>
      <c r="I1565" s="4">
        <v>44083</v>
      </c>
      <c r="J1565">
        <v>10</v>
      </c>
      <c r="K1565" t="s">
        <v>61</v>
      </c>
      <c r="L1565" s="4">
        <v>44055</v>
      </c>
      <c r="M1565" s="4">
        <v>44196</v>
      </c>
      <c r="N1565">
        <v>1</v>
      </c>
      <c r="O1565" t="s">
        <v>70</v>
      </c>
      <c r="P1565" t="s">
        <v>232</v>
      </c>
      <c r="Q1565">
        <v>1</v>
      </c>
      <c r="R1565" t="s">
        <v>635</v>
      </c>
      <c r="S1565" t="s">
        <v>1183</v>
      </c>
      <c r="T1565" t="s">
        <v>1707</v>
      </c>
      <c r="U1565" t="s">
        <v>67</v>
      </c>
      <c r="V1565" t="s">
        <v>1517</v>
      </c>
      <c r="W1565">
        <v>68.97</v>
      </c>
      <c r="X1565">
        <v>59.97</v>
      </c>
      <c r="Y1565">
        <v>1</v>
      </c>
      <c r="Z1565" t="s">
        <v>673</v>
      </c>
      <c r="AA1565" t="s">
        <v>2348</v>
      </c>
      <c r="AF1565" s="4"/>
      <c r="AG1565" s="4"/>
      <c r="AH1565" t="s">
        <v>70</v>
      </c>
      <c r="AI1565" t="s">
        <v>232</v>
      </c>
      <c r="AJ1565" t="s">
        <v>635</v>
      </c>
      <c r="AK1565" t="s">
        <v>1183</v>
      </c>
      <c r="AL1565" t="s">
        <v>1707</v>
      </c>
      <c r="AM1565" t="s">
        <v>67</v>
      </c>
      <c r="AN1565" t="s">
        <v>1517</v>
      </c>
      <c r="AO1565" t="s">
        <v>673</v>
      </c>
      <c r="AP1565" t="s">
        <v>2348</v>
      </c>
      <c r="AQ1565" t="str">
        <f t="shared" si="25"/>
        <v>116077444024yesMale4408310YouTube440554419668.9759.9758722.99319.9912</v>
      </c>
      <c r="AR1565">
        <f>COUNTIF(AQ$2:AQ1565,AQ1565)</f>
        <v>1</v>
      </c>
    </row>
    <row r="1566" spans="1:44" x14ac:dyDescent="0.25">
      <c r="A1566">
        <v>1161</v>
      </c>
      <c r="B1566">
        <v>238</v>
      </c>
      <c r="C1566" s="4">
        <v>44402</v>
      </c>
      <c r="D1566">
        <v>7</v>
      </c>
      <c r="E1566" t="s">
        <v>35</v>
      </c>
      <c r="F1566" t="s">
        <v>46</v>
      </c>
      <c r="G1566" t="s">
        <v>56</v>
      </c>
      <c r="H1566" t="s">
        <v>57</v>
      </c>
      <c r="I1566" s="4">
        <v>44122</v>
      </c>
      <c r="J1566">
        <v>15</v>
      </c>
      <c r="K1566" t="s">
        <v>62</v>
      </c>
      <c r="L1566" s="4">
        <v>43615</v>
      </c>
      <c r="M1566" s="4">
        <v>44413</v>
      </c>
      <c r="N1566">
        <v>2</v>
      </c>
      <c r="O1566" t="s">
        <v>220</v>
      </c>
      <c r="P1566" t="s">
        <v>382</v>
      </c>
      <c r="Q1566">
        <v>2</v>
      </c>
      <c r="R1566" t="s">
        <v>937</v>
      </c>
      <c r="S1566" t="s">
        <v>1471</v>
      </c>
      <c r="T1566" t="s">
        <v>1985</v>
      </c>
      <c r="U1566" t="s">
        <v>75</v>
      </c>
      <c r="V1566" t="s">
        <v>1869</v>
      </c>
      <c r="W1566">
        <v>805.95</v>
      </c>
      <c r="X1566">
        <v>74.95</v>
      </c>
      <c r="Y1566">
        <v>2</v>
      </c>
      <c r="Z1566" t="s">
        <v>2262</v>
      </c>
      <c r="AA1566" t="s">
        <v>2561</v>
      </c>
      <c r="AF1566" s="4"/>
      <c r="AG1566" s="4"/>
      <c r="AH1566" t="s">
        <v>84</v>
      </c>
      <c r="AI1566" t="s">
        <v>246</v>
      </c>
      <c r="AJ1566" t="s">
        <v>549</v>
      </c>
      <c r="AK1566" t="s">
        <v>1110</v>
      </c>
      <c r="AL1566" t="s">
        <v>1635</v>
      </c>
      <c r="AM1566" t="s">
        <v>80</v>
      </c>
      <c r="AN1566" t="s">
        <v>1548</v>
      </c>
      <c r="AO1566" t="s">
        <v>410</v>
      </c>
      <c r="AP1566" t="s">
        <v>2359</v>
      </c>
      <c r="AQ1566" t="str">
        <f t="shared" si="25"/>
        <v>1161238444027noMale4412215Organic4361544413805.9574.9592227.99214.9920</v>
      </c>
      <c r="AR1566">
        <f>COUNTIF(AQ$2:AQ1566,AQ1566)</f>
        <v>1</v>
      </c>
    </row>
    <row r="1567" spans="1:44" x14ac:dyDescent="0.25">
      <c r="A1567">
        <v>1161</v>
      </c>
      <c r="B1567">
        <v>238</v>
      </c>
      <c r="C1567" s="4">
        <v>44402</v>
      </c>
      <c r="D1567">
        <v>7</v>
      </c>
      <c r="E1567" t="s">
        <v>35</v>
      </c>
      <c r="F1567" t="s">
        <v>46</v>
      </c>
      <c r="G1567" t="s">
        <v>56</v>
      </c>
      <c r="H1567" t="s">
        <v>57</v>
      </c>
      <c r="I1567" s="4">
        <v>44122</v>
      </c>
      <c r="J1567">
        <v>15</v>
      </c>
      <c r="K1567" t="s">
        <v>62</v>
      </c>
      <c r="L1567" s="4">
        <v>43615</v>
      </c>
      <c r="M1567" s="4">
        <v>44413</v>
      </c>
      <c r="N1567">
        <v>2</v>
      </c>
      <c r="O1567" t="s">
        <v>220</v>
      </c>
      <c r="P1567" t="s">
        <v>382</v>
      </c>
      <c r="Q1567">
        <v>2</v>
      </c>
      <c r="R1567" t="s">
        <v>937</v>
      </c>
      <c r="S1567" t="s">
        <v>1471</v>
      </c>
      <c r="T1567" t="s">
        <v>1985</v>
      </c>
      <c r="U1567" t="s">
        <v>75</v>
      </c>
      <c r="V1567" t="s">
        <v>1869</v>
      </c>
      <c r="W1567">
        <v>805.95</v>
      </c>
      <c r="X1567">
        <v>74.95</v>
      </c>
      <c r="Y1567">
        <v>2</v>
      </c>
      <c r="Z1567" t="s">
        <v>2262</v>
      </c>
      <c r="AA1567" t="s">
        <v>2561</v>
      </c>
      <c r="AF1567" s="4"/>
      <c r="AG1567" s="4"/>
      <c r="AH1567" t="s">
        <v>80</v>
      </c>
      <c r="AI1567" t="s">
        <v>242</v>
      </c>
      <c r="AJ1567" t="s">
        <v>509</v>
      </c>
      <c r="AK1567" t="s">
        <v>1072</v>
      </c>
      <c r="AL1567" t="s">
        <v>1599</v>
      </c>
      <c r="AM1567" t="s">
        <v>67</v>
      </c>
      <c r="AN1567" t="s">
        <v>1548</v>
      </c>
      <c r="AO1567" t="s">
        <v>79</v>
      </c>
      <c r="AP1567" t="s">
        <v>2349</v>
      </c>
      <c r="AQ1567" t="str">
        <f t="shared" si="25"/>
        <v>1161238444027noMale4412215Organic4361544413805.9574.95285249.99314.994</v>
      </c>
      <c r="AR1567">
        <f>COUNTIF(AQ$2:AQ1567,AQ1567)</f>
        <v>1</v>
      </c>
    </row>
    <row r="1568" spans="1:44" x14ac:dyDescent="0.25">
      <c r="A1568">
        <v>1162</v>
      </c>
      <c r="B1568">
        <v>292</v>
      </c>
      <c r="C1568" s="4">
        <v>44402</v>
      </c>
      <c r="D1568">
        <v>11</v>
      </c>
      <c r="E1568" t="s">
        <v>37</v>
      </c>
      <c r="F1568" t="s">
        <v>48</v>
      </c>
      <c r="G1568" t="s">
        <v>56</v>
      </c>
      <c r="H1568" t="s">
        <v>58</v>
      </c>
      <c r="I1568" s="4">
        <v>43637</v>
      </c>
      <c r="J1568">
        <v>3</v>
      </c>
      <c r="K1568" t="s">
        <v>59</v>
      </c>
      <c r="L1568" s="4">
        <v>43615</v>
      </c>
      <c r="M1568" s="4">
        <v>43830</v>
      </c>
      <c r="N1568">
        <v>2</v>
      </c>
      <c r="O1568" t="s">
        <v>109</v>
      </c>
      <c r="P1568" t="s">
        <v>271</v>
      </c>
      <c r="Q1568">
        <v>2</v>
      </c>
      <c r="R1568" t="s">
        <v>938</v>
      </c>
      <c r="S1568" t="s">
        <v>1472</v>
      </c>
      <c r="T1568" t="s">
        <v>1986</v>
      </c>
      <c r="U1568" t="s">
        <v>88</v>
      </c>
      <c r="V1568" t="s">
        <v>2031</v>
      </c>
      <c r="W1568">
        <v>181.96</v>
      </c>
      <c r="X1568">
        <v>79.959999999999994</v>
      </c>
      <c r="Y1568">
        <v>2</v>
      </c>
      <c r="Z1568" t="s">
        <v>172</v>
      </c>
      <c r="AA1568" t="s">
        <v>2414</v>
      </c>
      <c r="AF1568" s="4"/>
      <c r="AG1568" s="4"/>
      <c r="AH1568" t="s">
        <v>67</v>
      </c>
      <c r="AI1568" t="s">
        <v>229</v>
      </c>
      <c r="AJ1568" t="s">
        <v>527</v>
      </c>
      <c r="AK1568" t="s">
        <v>953</v>
      </c>
      <c r="AL1568" t="s">
        <v>1617</v>
      </c>
      <c r="AM1568" t="s">
        <v>80</v>
      </c>
      <c r="AN1568" t="s">
        <v>1548</v>
      </c>
      <c r="AO1568" t="s">
        <v>84</v>
      </c>
      <c r="AP1568" t="s">
        <v>2366</v>
      </c>
      <c r="AQ1568" t="str">
        <f t="shared" si="25"/>
        <v>11622924440211noFemale436373Google Ads4361543830181.9679.96313730.99214.999</v>
      </c>
      <c r="AR1568">
        <f>COUNTIF(AQ$2:AQ1568,AQ1568)</f>
        <v>1</v>
      </c>
    </row>
    <row r="1569" spans="1:44" x14ac:dyDescent="0.25">
      <c r="A1569">
        <v>1162</v>
      </c>
      <c r="B1569">
        <v>292</v>
      </c>
      <c r="C1569" s="4">
        <v>44402</v>
      </c>
      <c r="D1569">
        <v>11</v>
      </c>
      <c r="E1569" t="s">
        <v>37</v>
      </c>
      <c r="F1569" t="s">
        <v>48</v>
      </c>
      <c r="G1569" t="s">
        <v>56</v>
      </c>
      <c r="H1569" t="s">
        <v>58</v>
      </c>
      <c r="I1569" s="4">
        <v>43637</v>
      </c>
      <c r="J1569">
        <v>3</v>
      </c>
      <c r="K1569" t="s">
        <v>59</v>
      </c>
      <c r="L1569" s="4">
        <v>43615</v>
      </c>
      <c r="M1569" s="4">
        <v>43830</v>
      </c>
      <c r="N1569">
        <v>2</v>
      </c>
      <c r="O1569" t="s">
        <v>109</v>
      </c>
      <c r="P1569" t="s">
        <v>271</v>
      </c>
      <c r="Q1569">
        <v>2</v>
      </c>
      <c r="R1569" t="s">
        <v>938</v>
      </c>
      <c r="S1569" t="s">
        <v>1472</v>
      </c>
      <c r="T1569" t="s">
        <v>1986</v>
      </c>
      <c r="U1569" t="s">
        <v>88</v>
      </c>
      <c r="V1569" t="s">
        <v>2031</v>
      </c>
      <c r="W1569">
        <v>181.96</v>
      </c>
      <c r="X1569">
        <v>79.959999999999994</v>
      </c>
      <c r="Y1569">
        <v>2</v>
      </c>
      <c r="Z1569" t="s">
        <v>172</v>
      </c>
      <c r="AA1569" t="s">
        <v>2414</v>
      </c>
      <c r="AF1569" s="4"/>
      <c r="AG1569" s="4"/>
      <c r="AH1569" t="s">
        <v>69</v>
      </c>
      <c r="AI1569" t="s">
        <v>231</v>
      </c>
      <c r="AJ1569" t="s">
        <v>78</v>
      </c>
      <c r="AK1569" t="s">
        <v>1238</v>
      </c>
      <c r="AL1569" t="s">
        <v>1533</v>
      </c>
      <c r="AM1569" t="s">
        <v>80</v>
      </c>
      <c r="AN1569" t="s">
        <v>1577</v>
      </c>
      <c r="AO1569" t="s">
        <v>69</v>
      </c>
      <c r="AP1569" t="s">
        <v>2360</v>
      </c>
      <c r="AQ1569" t="str">
        <f t="shared" si="25"/>
        <v>11622924440211noFemale436373Google Ads4361543830181.9679.961859.99224.991</v>
      </c>
      <c r="AR1569">
        <f>COUNTIF(AQ$2:AQ1569,AQ1569)</f>
        <v>1</v>
      </c>
    </row>
    <row r="1570" spans="1:44" x14ac:dyDescent="0.25">
      <c r="A1570">
        <v>1163</v>
      </c>
      <c r="B1570">
        <v>414</v>
      </c>
      <c r="C1570" s="4">
        <v>44402</v>
      </c>
      <c r="D1570">
        <v>10</v>
      </c>
      <c r="E1570" t="s">
        <v>42</v>
      </c>
      <c r="F1570" t="s">
        <v>53</v>
      </c>
      <c r="G1570" t="s">
        <v>56</v>
      </c>
      <c r="H1570" t="s">
        <v>57</v>
      </c>
      <c r="I1570" s="4">
        <v>44095</v>
      </c>
      <c r="J1570">
        <v>10</v>
      </c>
      <c r="K1570" t="s">
        <v>61</v>
      </c>
      <c r="L1570" s="4">
        <v>44055</v>
      </c>
      <c r="M1570" s="4">
        <v>44196</v>
      </c>
      <c r="N1570">
        <v>1</v>
      </c>
      <c r="O1570" t="s">
        <v>90</v>
      </c>
      <c r="P1570" t="s">
        <v>252</v>
      </c>
      <c r="Q1570">
        <v>1</v>
      </c>
      <c r="R1570" t="s">
        <v>593</v>
      </c>
      <c r="S1570" t="s">
        <v>1149</v>
      </c>
      <c r="T1570" t="s">
        <v>1529</v>
      </c>
      <c r="U1570" t="s">
        <v>69</v>
      </c>
      <c r="V1570" t="s">
        <v>1562</v>
      </c>
      <c r="W1570">
        <v>49.99</v>
      </c>
      <c r="X1570">
        <v>9.99</v>
      </c>
      <c r="Y1570">
        <v>1</v>
      </c>
      <c r="Z1570" t="s">
        <v>410</v>
      </c>
      <c r="AA1570" t="s">
        <v>2359</v>
      </c>
      <c r="AF1570" s="4"/>
      <c r="AG1570" s="4"/>
      <c r="AH1570" t="s">
        <v>90</v>
      </c>
      <c r="AI1570" t="s">
        <v>252</v>
      </c>
      <c r="AJ1570" t="s">
        <v>593</v>
      </c>
      <c r="AK1570" t="s">
        <v>1149</v>
      </c>
      <c r="AL1570" t="s">
        <v>1529</v>
      </c>
      <c r="AM1570" t="s">
        <v>69</v>
      </c>
      <c r="AN1570" t="s">
        <v>1562</v>
      </c>
      <c r="AO1570" t="s">
        <v>410</v>
      </c>
      <c r="AP1570" t="s">
        <v>2359</v>
      </c>
      <c r="AQ1570" t="str">
        <f t="shared" si="25"/>
        <v>11634144440210noMale4409510YouTube440554419649.999.99614649.9919.9920</v>
      </c>
      <c r="AR1570">
        <f>COUNTIF(AQ$2:AQ1570,AQ1570)</f>
        <v>1</v>
      </c>
    </row>
    <row r="1571" spans="1:44" x14ac:dyDescent="0.25">
      <c r="A1571">
        <v>1164</v>
      </c>
      <c r="B1571">
        <v>418</v>
      </c>
      <c r="C1571" s="4">
        <v>44402</v>
      </c>
      <c r="D1571">
        <v>8</v>
      </c>
      <c r="E1571" t="s">
        <v>43</v>
      </c>
      <c r="F1571" t="s">
        <v>54</v>
      </c>
      <c r="G1571" t="s">
        <v>56</v>
      </c>
      <c r="H1571" t="s">
        <v>57</v>
      </c>
      <c r="I1571" s="4">
        <v>44128</v>
      </c>
      <c r="J1571">
        <v>10</v>
      </c>
      <c r="K1571" t="s">
        <v>61</v>
      </c>
      <c r="L1571" s="4">
        <v>44055</v>
      </c>
      <c r="M1571" s="4">
        <v>44196</v>
      </c>
      <c r="N1571">
        <v>3</v>
      </c>
      <c r="O1571" t="s">
        <v>222</v>
      </c>
      <c r="P1571" t="s">
        <v>384</v>
      </c>
      <c r="Q1571">
        <v>3</v>
      </c>
      <c r="R1571" t="s">
        <v>939</v>
      </c>
      <c r="S1571" t="s">
        <v>1473</v>
      </c>
      <c r="T1571" t="s">
        <v>1987</v>
      </c>
      <c r="U1571" t="s">
        <v>2012</v>
      </c>
      <c r="V1571" t="s">
        <v>2074</v>
      </c>
      <c r="W1571">
        <v>184.88</v>
      </c>
      <c r="X1571">
        <v>64.959999999999994</v>
      </c>
      <c r="Y1571">
        <v>3</v>
      </c>
      <c r="Z1571" t="s">
        <v>2319</v>
      </c>
      <c r="AA1571" t="s">
        <v>2627</v>
      </c>
      <c r="AF1571" s="4"/>
      <c r="AG1571" s="4"/>
      <c r="AH1571" t="s">
        <v>70</v>
      </c>
      <c r="AI1571" t="s">
        <v>232</v>
      </c>
      <c r="AJ1571" t="s">
        <v>635</v>
      </c>
      <c r="AK1571" t="s">
        <v>1183</v>
      </c>
      <c r="AL1571" t="s">
        <v>1707</v>
      </c>
      <c r="AM1571" t="s">
        <v>69</v>
      </c>
      <c r="AN1571" t="s">
        <v>1517</v>
      </c>
      <c r="AO1571" t="s">
        <v>673</v>
      </c>
      <c r="AP1571" t="s">
        <v>2348</v>
      </c>
      <c r="AQ1571" t="str">
        <f t="shared" si="25"/>
        <v>1164418444028noMale4412810YouTube4405544196184.8864.9658722.99119.9912</v>
      </c>
      <c r="AR1571">
        <f>COUNTIF(AQ$2:AQ1571,AQ1571)</f>
        <v>1</v>
      </c>
    </row>
    <row r="1572" spans="1:44" x14ac:dyDescent="0.25">
      <c r="A1572">
        <v>1164</v>
      </c>
      <c r="B1572">
        <v>418</v>
      </c>
      <c r="C1572" s="4">
        <v>44402</v>
      </c>
      <c r="D1572">
        <v>8</v>
      </c>
      <c r="E1572" t="s">
        <v>43</v>
      </c>
      <c r="F1572" t="s">
        <v>54</v>
      </c>
      <c r="G1572" t="s">
        <v>56</v>
      </c>
      <c r="H1572" t="s">
        <v>57</v>
      </c>
      <c r="I1572" s="4">
        <v>44128</v>
      </c>
      <c r="J1572">
        <v>10</v>
      </c>
      <c r="K1572" t="s">
        <v>61</v>
      </c>
      <c r="L1572" s="4">
        <v>44055</v>
      </c>
      <c r="M1572" s="4">
        <v>44196</v>
      </c>
      <c r="N1572">
        <v>3</v>
      </c>
      <c r="O1572" t="s">
        <v>222</v>
      </c>
      <c r="P1572" t="s">
        <v>384</v>
      </c>
      <c r="Q1572">
        <v>3</v>
      </c>
      <c r="R1572" t="s">
        <v>939</v>
      </c>
      <c r="S1572" t="s">
        <v>1473</v>
      </c>
      <c r="T1572" t="s">
        <v>1987</v>
      </c>
      <c r="U1572" t="s">
        <v>2012</v>
      </c>
      <c r="V1572" t="s">
        <v>2074</v>
      </c>
      <c r="W1572">
        <v>184.88</v>
      </c>
      <c r="X1572">
        <v>64.959999999999994</v>
      </c>
      <c r="Y1572">
        <v>3</v>
      </c>
      <c r="Z1572" t="s">
        <v>2319</v>
      </c>
      <c r="AA1572" t="s">
        <v>2627</v>
      </c>
      <c r="AF1572" s="4"/>
      <c r="AG1572" s="4"/>
      <c r="AH1572" t="s">
        <v>84</v>
      </c>
      <c r="AI1572" t="s">
        <v>246</v>
      </c>
      <c r="AJ1572" t="s">
        <v>438</v>
      </c>
      <c r="AK1572" t="s">
        <v>1000</v>
      </c>
      <c r="AL1572" t="s">
        <v>1532</v>
      </c>
      <c r="AM1572" t="s">
        <v>69</v>
      </c>
      <c r="AN1572" t="s">
        <v>1548</v>
      </c>
      <c r="AO1572" t="s">
        <v>645</v>
      </c>
      <c r="AP1572" t="s">
        <v>2347</v>
      </c>
      <c r="AQ1572" t="str">
        <f t="shared" si="25"/>
        <v>1164418444028noMale4412810YouTube4405544196184.8864.96981133.99114.9913</v>
      </c>
      <c r="AR1572">
        <f>COUNTIF(AQ$2:AQ1572,AQ1572)</f>
        <v>1</v>
      </c>
    </row>
    <row r="1573" spans="1:44" x14ac:dyDescent="0.25">
      <c r="A1573">
        <v>1164</v>
      </c>
      <c r="B1573">
        <v>418</v>
      </c>
      <c r="C1573" s="4">
        <v>44402</v>
      </c>
      <c r="D1573">
        <v>8</v>
      </c>
      <c r="E1573" t="s">
        <v>43</v>
      </c>
      <c r="F1573" t="s">
        <v>54</v>
      </c>
      <c r="G1573" t="s">
        <v>56</v>
      </c>
      <c r="H1573" t="s">
        <v>57</v>
      </c>
      <c r="I1573" s="4">
        <v>44128</v>
      </c>
      <c r="J1573">
        <v>10</v>
      </c>
      <c r="K1573" t="s">
        <v>61</v>
      </c>
      <c r="L1573" s="4">
        <v>44055</v>
      </c>
      <c r="M1573" s="4">
        <v>44196</v>
      </c>
      <c r="N1573">
        <v>3</v>
      </c>
      <c r="O1573" t="s">
        <v>222</v>
      </c>
      <c r="P1573" t="s">
        <v>384</v>
      </c>
      <c r="Q1573">
        <v>3</v>
      </c>
      <c r="R1573" t="s">
        <v>939</v>
      </c>
      <c r="S1573" t="s">
        <v>1473</v>
      </c>
      <c r="T1573" t="s">
        <v>1987</v>
      </c>
      <c r="U1573" t="s">
        <v>2012</v>
      </c>
      <c r="V1573" t="s">
        <v>2074</v>
      </c>
      <c r="W1573">
        <v>184.88</v>
      </c>
      <c r="X1573">
        <v>64.959999999999994</v>
      </c>
      <c r="Y1573">
        <v>3</v>
      </c>
      <c r="Z1573" t="s">
        <v>2319</v>
      </c>
      <c r="AA1573" t="s">
        <v>2627</v>
      </c>
      <c r="AF1573" s="4"/>
      <c r="AG1573" s="4"/>
      <c r="AH1573" t="s">
        <v>79</v>
      </c>
      <c r="AI1573" t="s">
        <v>241</v>
      </c>
      <c r="AJ1573" t="s">
        <v>524</v>
      </c>
      <c r="AK1573" t="s">
        <v>1087</v>
      </c>
      <c r="AL1573" t="s">
        <v>1614</v>
      </c>
      <c r="AM1573" t="s">
        <v>80</v>
      </c>
      <c r="AN1573" t="s">
        <v>1548</v>
      </c>
      <c r="AO1573" t="s">
        <v>455</v>
      </c>
      <c r="AP1573" t="s">
        <v>2340</v>
      </c>
      <c r="AQ1573" t="str">
        <f t="shared" si="25"/>
        <v>1164418444028noMale4412810YouTube4405544196184.8864.96416813.95214.9915</v>
      </c>
      <c r="AR1573">
        <f>COUNTIF(AQ$2:AQ1573,AQ1573)</f>
        <v>1</v>
      </c>
    </row>
    <row r="1574" spans="1:44" x14ac:dyDescent="0.25">
      <c r="A1574">
        <v>1165</v>
      </c>
      <c r="B1574">
        <v>161</v>
      </c>
      <c r="C1574" s="4">
        <v>44403</v>
      </c>
      <c r="D1574">
        <v>7</v>
      </c>
      <c r="E1574" t="s">
        <v>35</v>
      </c>
      <c r="F1574" t="s">
        <v>46</v>
      </c>
      <c r="G1574" t="s">
        <v>55</v>
      </c>
      <c r="H1574" t="s">
        <v>57</v>
      </c>
      <c r="I1574" s="4">
        <v>43732</v>
      </c>
      <c r="J1574">
        <v>3</v>
      </c>
      <c r="K1574" t="s">
        <v>59</v>
      </c>
      <c r="L1574" s="4">
        <v>43615</v>
      </c>
      <c r="M1574" s="4">
        <v>43830</v>
      </c>
      <c r="N1574">
        <v>1</v>
      </c>
      <c r="O1574" t="s">
        <v>70</v>
      </c>
      <c r="P1574" t="s">
        <v>232</v>
      </c>
      <c r="Q1574">
        <v>1</v>
      </c>
      <c r="R1574" t="s">
        <v>512</v>
      </c>
      <c r="S1574" t="s">
        <v>1075</v>
      </c>
      <c r="T1574" t="s">
        <v>1602</v>
      </c>
      <c r="U1574" t="s">
        <v>80</v>
      </c>
      <c r="V1574" t="s">
        <v>1517</v>
      </c>
      <c r="W1574">
        <v>65.92</v>
      </c>
      <c r="X1574">
        <v>39.979999999999997</v>
      </c>
      <c r="Y1574">
        <v>1</v>
      </c>
      <c r="Z1574" t="s">
        <v>673</v>
      </c>
      <c r="AA1574" t="s">
        <v>2348</v>
      </c>
      <c r="AF1574" s="4"/>
      <c r="AG1574" s="4"/>
      <c r="AH1574" t="s">
        <v>70</v>
      </c>
      <c r="AI1574" t="s">
        <v>232</v>
      </c>
      <c r="AJ1574" t="s">
        <v>512</v>
      </c>
      <c r="AK1574" t="s">
        <v>1075</v>
      </c>
      <c r="AL1574" t="s">
        <v>1602</v>
      </c>
      <c r="AM1574" t="s">
        <v>80</v>
      </c>
      <c r="AN1574" t="s">
        <v>1517</v>
      </c>
      <c r="AO1574" t="s">
        <v>673</v>
      </c>
      <c r="AP1574" t="s">
        <v>2348</v>
      </c>
      <c r="AQ1574" t="str">
        <f t="shared" si="25"/>
        <v>1165161444037yesMale437323Google Ads436154383065.9239.9856332.96219.9912</v>
      </c>
      <c r="AR1574">
        <f>COUNTIF(AQ$2:AQ1574,AQ1574)</f>
        <v>1</v>
      </c>
    </row>
    <row r="1575" spans="1:44" x14ac:dyDescent="0.25">
      <c r="A1575">
        <v>1166</v>
      </c>
      <c r="B1575">
        <v>6</v>
      </c>
      <c r="C1575" s="4">
        <v>44407</v>
      </c>
      <c r="D1575">
        <v>9</v>
      </c>
      <c r="E1575" t="s">
        <v>41</v>
      </c>
      <c r="F1575" t="s">
        <v>52</v>
      </c>
      <c r="G1575" t="s">
        <v>55</v>
      </c>
      <c r="H1575" t="s">
        <v>57</v>
      </c>
      <c r="I1575" s="4">
        <v>43739</v>
      </c>
      <c r="J1575">
        <v>2</v>
      </c>
      <c r="K1575" t="s">
        <v>60</v>
      </c>
      <c r="L1575" s="4">
        <v>43615</v>
      </c>
      <c r="M1575" s="4">
        <v>43830</v>
      </c>
      <c r="N1575">
        <v>1</v>
      </c>
      <c r="O1575" t="s">
        <v>80</v>
      </c>
      <c r="P1575" t="s">
        <v>242</v>
      </c>
      <c r="Q1575">
        <v>1</v>
      </c>
      <c r="R1575" t="s">
        <v>422</v>
      </c>
      <c r="S1575" t="s">
        <v>984</v>
      </c>
      <c r="T1575" t="s">
        <v>1517</v>
      </c>
      <c r="U1575" t="s">
        <v>69</v>
      </c>
      <c r="V1575" t="s">
        <v>1548</v>
      </c>
      <c r="W1575">
        <v>19.989999999999998</v>
      </c>
      <c r="X1575">
        <v>14.99</v>
      </c>
      <c r="Y1575">
        <v>1</v>
      </c>
      <c r="Z1575" t="s">
        <v>80</v>
      </c>
      <c r="AA1575" t="s">
        <v>2357</v>
      </c>
      <c r="AF1575" s="4"/>
      <c r="AG1575" s="4"/>
      <c r="AH1575" t="s">
        <v>80</v>
      </c>
      <c r="AI1575" t="s">
        <v>242</v>
      </c>
      <c r="AJ1575" t="s">
        <v>422</v>
      </c>
      <c r="AK1575" t="s">
        <v>984</v>
      </c>
      <c r="AL1575" t="s">
        <v>1517</v>
      </c>
      <c r="AM1575" t="s">
        <v>69</v>
      </c>
      <c r="AN1575" t="s">
        <v>1548</v>
      </c>
      <c r="AO1575" t="s">
        <v>80</v>
      </c>
      <c r="AP1575" t="s">
        <v>2357</v>
      </c>
      <c r="AQ1575" t="str">
        <f t="shared" si="25"/>
        <v>11666444079yesMale437392Facebook436154383019.9914.99212019.99114.992</v>
      </c>
      <c r="AR1575">
        <f>COUNTIF(AQ$2:AQ1575,AQ1575)</f>
        <v>1</v>
      </c>
    </row>
    <row r="1576" spans="1:44" x14ac:dyDescent="0.25">
      <c r="A1576">
        <v>1167</v>
      </c>
      <c r="B1576">
        <v>157</v>
      </c>
      <c r="C1576" s="4">
        <v>44407</v>
      </c>
      <c r="D1576">
        <v>11</v>
      </c>
      <c r="E1576" t="s">
        <v>37</v>
      </c>
      <c r="F1576" t="s">
        <v>48</v>
      </c>
      <c r="G1576" t="s">
        <v>56</v>
      </c>
      <c r="H1576" t="s">
        <v>58</v>
      </c>
      <c r="I1576" s="4">
        <v>43937</v>
      </c>
      <c r="J1576">
        <v>7</v>
      </c>
      <c r="K1576" t="s">
        <v>61</v>
      </c>
      <c r="L1576" s="4">
        <v>43915</v>
      </c>
      <c r="M1576" s="4">
        <v>44012</v>
      </c>
      <c r="N1576">
        <v>1</v>
      </c>
      <c r="O1576" t="s">
        <v>78</v>
      </c>
      <c r="P1576" t="s">
        <v>240</v>
      </c>
      <c r="Q1576">
        <v>1</v>
      </c>
      <c r="R1576" t="s">
        <v>578</v>
      </c>
      <c r="S1576" t="s">
        <v>1136</v>
      </c>
      <c r="T1576" t="s">
        <v>1659</v>
      </c>
      <c r="U1576" t="s">
        <v>80</v>
      </c>
      <c r="V1576" t="s">
        <v>1548</v>
      </c>
      <c r="W1576">
        <v>9.98</v>
      </c>
      <c r="X1576">
        <v>29.98</v>
      </c>
      <c r="Y1576">
        <v>1</v>
      </c>
      <c r="Z1576" t="s">
        <v>393</v>
      </c>
      <c r="AA1576" t="s">
        <v>2345</v>
      </c>
      <c r="AF1576" s="4"/>
      <c r="AG1576" s="4"/>
      <c r="AH1576" t="s">
        <v>78</v>
      </c>
      <c r="AI1576" t="s">
        <v>240</v>
      </c>
      <c r="AJ1576" t="s">
        <v>578</v>
      </c>
      <c r="AK1576" t="s">
        <v>1136</v>
      </c>
      <c r="AL1576" t="s">
        <v>1659</v>
      </c>
      <c r="AM1576" t="s">
        <v>80</v>
      </c>
      <c r="AN1576" t="s">
        <v>1548</v>
      </c>
      <c r="AO1576" t="s">
        <v>393</v>
      </c>
      <c r="AP1576" t="s">
        <v>2345</v>
      </c>
      <c r="AQ1576" t="str">
        <f t="shared" si="25"/>
        <v>11671574440711noFemale439377YouTube43915440129.9829.9881004.99214.9918</v>
      </c>
      <c r="AR1576">
        <f>COUNTIF(AQ$2:AQ1576,AQ1576)</f>
        <v>1</v>
      </c>
    </row>
    <row r="1577" spans="1:44" x14ac:dyDescent="0.25">
      <c r="A1577">
        <v>1168</v>
      </c>
      <c r="B1577">
        <v>463</v>
      </c>
      <c r="C1577" s="4">
        <v>44407</v>
      </c>
      <c r="D1577">
        <v>11</v>
      </c>
      <c r="E1577" t="s">
        <v>37</v>
      </c>
      <c r="F1577" t="s">
        <v>48</v>
      </c>
      <c r="G1577" t="s">
        <v>55</v>
      </c>
      <c r="H1577" t="s">
        <v>58</v>
      </c>
      <c r="I1577" s="4">
        <v>44117</v>
      </c>
      <c r="J1577">
        <v>15</v>
      </c>
      <c r="K1577" t="s">
        <v>62</v>
      </c>
      <c r="L1577" s="4">
        <v>43615</v>
      </c>
      <c r="M1577" s="4">
        <v>44413</v>
      </c>
      <c r="N1577">
        <v>1</v>
      </c>
      <c r="O1577" t="s">
        <v>79</v>
      </c>
      <c r="P1577" t="s">
        <v>241</v>
      </c>
      <c r="Q1577">
        <v>1</v>
      </c>
      <c r="R1577" t="s">
        <v>472</v>
      </c>
      <c r="S1577" t="s">
        <v>1035</v>
      </c>
      <c r="T1577" t="s">
        <v>1513</v>
      </c>
      <c r="U1577" t="s">
        <v>69</v>
      </c>
      <c r="V1577" t="s">
        <v>1548</v>
      </c>
      <c r="W1577">
        <v>29.99</v>
      </c>
      <c r="X1577">
        <v>14.99</v>
      </c>
      <c r="Y1577">
        <v>1</v>
      </c>
      <c r="Z1577" t="s">
        <v>65</v>
      </c>
      <c r="AA1577" t="s">
        <v>2343</v>
      </c>
      <c r="AF1577" s="4"/>
      <c r="AG1577" s="4"/>
      <c r="AH1577" t="s">
        <v>79</v>
      </c>
      <c r="AI1577" t="s">
        <v>241</v>
      </c>
      <c r="AJ1577" t="s">
        <v>472</v>
      </c>
      <c r="AK1577" t="s">
        <v>1035</v>
      </c>
      <c r="AL1577" t="s">
        <v>1513</v>
      </c>
      <c r="AM1577" t="s">
        <v>69</v>
      </c>
      <c r="AN1577" t="s">
        <v>1548</v>
      </c>
      <c r="AO1577" t="s">
        <v>65</v>
      </c>
      <c r="AP1577" t="s">
        <v>2343</v>
      </c>
      <c r="AQ1577" t="str">
        <f t="shared" si="25"/>
        <v>11684634440711yesFemale4411715Organic436154441329.9914.9945129.99114.9910</v>
      </c>
      <c r="AR1577">
        <f>COUNTIF(AQ$2:AQ1577,AQ1577)</f>
        <v>1</v>
      </c>
    </row>
    <row r="1578" spans="1:44" x14ac:dyDescent="0.25">
      <c r="A1578">
        <v>1169</v>
      </c>
      <c r="B1578">
        <v>164</v>
      </c>
      <c r="C1578" s="4">
        <v>44408</v>
      </c>
      <c r="D1578">
        <v>1</v>
      </c>
      <c r="E1578" t="s">
        <v>39</v>
      </c>
      <c r="F1578" t="s">
        <v>50</v>
      </c>
      <c r="G1578" t="s">
        <v>55</v>
      </c>
      <c r="H1578" t="s">
        <v>57</v>
      </c>
      <c r="I1578" s="4">
        <v>44316</v>
      </c>
      <c r="J1578">
        <v>12</v>
      </c>
      <c r="K1578" t="s">
        <v>61</v>
      </c>
      <c r="L1578" s="4">
        <v>44250</v>
      </c>
      <c r="M1578" s="4">
        <v>44377</v>
      </c>
      <c r="N1578">
        <v>1</v>
      </c>
      <c r="O1578" t="s">
        <v>90</v>
      </c>
      <c r="P1578" t="s">
        <v>252</v>
      </c>
      <c r="Q1578">
        <v>1</v>
      </c>
      <c r="R1578" t="s">
        <v>652</v>
      </c>
      <c r="S1578" t="s">
        <v>1196</v>
      </c>
      <c r="T1578" t="s">
        <v>1720</v>
      </c>
      <c r="U1578" t="s">
        <v>67</v>
      </c>
      <c r="V1578" t="s">
        <v>1659</v>
      </c>
      <c r="W1578">
        <v>58.47</v>
      </c>
      <c r="X1578">
        <v>14.97</v>
      </c>
      <c r="Y1578">
        <v>1</v>
      </c>
      <c r="Z1578" t="s">
        <v>410</v>
      </c>
      <c r="AA1578" t="s">
        <v>2359</v>
      </c>
      <c r="AF1578" s="4"/>
      <c r="AG1578" s="4"/>
      <c r="AH1578" t="s">
        <v>90</v>
      </c>
      <c r="AI1578" t="s">
        <v>252</v>
      </c>
      <c r="AJ1578" t="s">
        <v>652</v>
      </c>
      <c r="AK1578" t="s">
        <v>1196</v>
      </c>
      <c r="AL1578" t="s">
        <v>1720</v>
      </c>
      <c r="AM1578" t="s">
        <v>67</v>
      </c>
      <c r="AN1578" t="s">
        <v>1659</v>
      </c>
      <c r="AO1578" t="s">
        <v>410</v>
      </c>
      <c r="AP1578" t="s">
        <v>2359</v>
      </c>
      <c r="AQ1578" t="str">
        <f t="shared" si="25"/>
        <v>1169164444081yesMale4431612YouTube442504437758.4714.9761119.4934.9920</v>
      </c>
      <c r="AR1578">
        <f>COUNTIF(AQ$2:AQ1578,AQ1578)</f>
        <v>1</v>
      </c>
    </row>
    <row r="1579" spans="1:44" x14ac:dyDescent="0.25">
      <c r="A1579">
        <v>1170</v>
      </c>
      <c r="B1579">
        <v>273</v>
      </c>
      <c r="C1579" s="4">
        <v>44409</v>
      </c>
      <c r="D1579">
        <v>8</v>
      </c>
      <c r="E1579" t="s">
        <v>43</v>
      </c>
      <c r="F1579" t="s">
        <v>54</v>
      </c>
      <c r="G1579" t="s">
        <v>56</v>
      </c>
      <c r="H1579" t="s">
        <v>57</v>
      </c>
      <c r="I1579" s="4">
        <v>43933</v>
      </c>
      <c r="J1579">
        <v>7</v>
      </c>
      <c r="K1579" t="s">
        <v>61</v>
      </c>
      <c r="L1579" s="4">
        <v>43915</v>
      </c>
      <c r="M1579" s="4">
        <v>44012</v>
      </c>
      <c r="N1579">
        <v>1</v>
      </c>
      <c r="O1579" t="s">
        <v>78</v>
      </c>
      <c r="P1579" t="s">
        <v>240</v>
      </c>
      <c r="Q1579">
        <v>1</v>
      </c>
      <c r="R1579" t="s">
        <v>67</v>
      </c>
      <c r="S1579" t="s">
        <v>1120</v>
      </c>
      <c r="T1579" t="s">
        <v>1643</v>
      </c>
      <c r="U1579" t="s">
        <v>67</v>
      </c>
      <c r="V1579" t="s">
        <v>1548</v>
      </c>
      <c r="W1579">
        <v>11.97</v>
      </c>
      <c r="X1579">
        <v>44.97</v>
      </c>
      <c r="Y1579">
        <v>1</v>
      </c>
      <c r="Z1579" t="s">
        <v>469</v>
      </c>
      <c r="AA1579" t="s">
        <v>2339</v>
      </c>
      <c r="AF1579" s="4"/>
      <c r="AG1579" s="4"/>
      <c r="AH1579" t="s">
        <v>78</v>
      </c>
      <c r="AI1579" t="s">
        <v>240</v>
      </c>
      <c r="AJ1579" t="s">
        <v>67</v>
      </c>
      <c r="AK1579" t="s">
        <v>1120</v>
      </c>
      <c r="AL1579" t="s">
        <v>1643</v>
      </c>
      <c r="AM1579" t="s">
        <v>67</v>
      </c>
      <c r="AN1579" t="s">
        <v>1548</v>
      </c>
      <c r="AO1579" t="s">
        <v>469</v>
      </c>
      <c r="AP1579" t="s">
        <v>2339</v>
      </c>
      <c r="AQ1579" t="str">
        <f t="shared" si="25"/>
        <v>1170273444098noMale439337YouTube439154401211.9744.97833.99314.9923</v>
      </c>
      <c r="AR1579">
        <f>COUNTIF(AQ$2:AQ1579,AQ1579)</f>
        <v>1</v>
      </c>
    </row>
    <row r="1580" spans="1:44" x14ac:dyDescent="0.25">
      <c r="A1580">
        <v>1171</v>
      </c>
      <c r="B1580">
        <v>382</v>
      </c>
      <c r="C1580" s="4">
        <v>44409</v>
      </c>
      <c r="D1580">
        <v>5</v>
      </c>
      <c r="E1580" t="s">
        <v>36</v>
      </c>
      <c r="F1580" t="s">
        <v>47</v>
      </c>
      <c r="G1580" t="s">
        <v>55</v>
      </c>
      <c r="H1580" t="s">
        <v>57</v>
      </c>
      <c r="I1580" s="4">
        <v>43711</v>
      </c>
      <c r="J1580">
        <v>2</v>
      </c>
      <c r="K1580" t="s">
        <v>60</v>
      </c>
      <c r="L1580" s="4">
        <v>43615</v>
      </c>
      <c r="M1580" s="4">
        <v>43830</v>
      </c>
      <c r="N1580">
        <v>1</v>
      </c>
      <c r="O1580" t="s">
        <v>70</v>
      </c>
      <c r="P1580" t="s">
        <v>232</v>
      </c>
      <c r="Q1580">
        <v>1</v>
      </c>
      <c r="R1580" t="s">
        <v>728</v>
      </c>
      <c r="S1580" t="s">
        <v>1178</v>
      </c>
      <c r="T1580" t="s">
        <v>1787</v>
      </c>
      <c r="U1580" t="s">
        <v>80</v>
      </c>
      <c r="V1580" t="s">
        <v>1517</v>
      </c>
      <c r="W1580">
        <v>163.18</v>
      </c>
      <c r="X1580">
        <v>39.979999999999997</v>
      </c>
      <c r="Y1580">
        <v>1</v>
      </c>
      <c r="Z1580" t="s">
        <v>673</v>
      </c>
      <c r="AA1580" t="s">
        <v>2348</v>
      </c>
      <c r="AF1580" s="4"/>
      <c r="AG1580" s="4"/>
      <c r="AH1580" t="s">
        <v>70</v>
      </c>
      <c r="AI1580" t="s">
        <v>232</v>
      </c>
      <c r="AJ1580" t="s">
        <v>728</v>
      </c>
      <c r="AK1580" t="s">
        <v>1178</v>
      </c>
      <c r="AL1580" t="s">
        <v>1787</v>
      </c>
      <c r="AM1580" t="s">
        <v>80</v>
      </c>
      <c r="AN1580" t="s">
        <v>1517</v>
      </c>
      <c r="AO1580" t="s">
        <v>673</v>
      </c>
      <c r="AP1580" t="s">
        <v>2348</v>
      </c>
      <c r="AQ1580" t="str">
        <f t="shared" si="25"/>
        <v>1171382444095yesMale437112Facebook4361543830163.1839.9855581.59219.9912</v>
      </c>
      <c r="AR1580">
        <f>COUNTIF(AQ$2:AQ1580,AQ1580)</f>
        <v>1</v>
      </c>
    </row>
    <row r="1581" spans="1:44" x14ac:dyDescent="0.25">
      <c r="A1581">
        <v>1172</v>
      </c>
      <c r="B1581">
        <v>15</v>
      </c>
      <c r="C1581" s="4">
        <v>44410</v>
      </c>
      <c r="D1581">
        <v>2</v>
      </c>
      <c r="E1581" t="s">
        <v>38</v>
      </c>
      <c r="F1581" t="s">
        <v>49</v>
      </c>
      <c r="G1581" t="s">
        <v>55</v>
      </c>
      <c r="H1581" t="s">
        <v>58</v>
      </c>
      <c r="I1581" s="4">
        <v>43739</v>
      </c>
      <c r="J1581">
        <v>1</v>
      </c>
      <c r="K1581" t="s">
        <v>61</v>
      </c>
      <c r="L1581" s="4">
        <v>43615</v>
      </c>
      <c r="M1581" s="4">
        <v>43830</v>
      </c>
      <c r="N1581">
        <v>2</v>
      </c>
      <c r="O1581" t="s">
        <v>223</v>
      </c>
      <c r="P1581" t="s">
        <v>385</v>
      </c>
      <c r="Q1581">
        <v>2</v>
      </c>
      <c r="R1581" t="s">
        <v>940</v>
      </c>
      <c r="S1581" t="s">
        <v>1474</v>
      </c>
      <c r="T1581" t="s">
        <v>1988</v>
      </c>
      <c r="U1581" t="s">
        <v>85</v>
      </c>
      <c r="V1581" t="s">
        <v>2032</v>
      </c>
      <c r="W1581">
        <v>220.97</v>
      </c>
      <c r="X1581">
        <v>74.97</v>
      </c>
      <c r="Y1581">
        <v>2</v>
      </c>
      <c r="Z1581" t="s">
        <v>2320</v>
      </c>
      <c r="AA1581" t="s">
        <v>2628</v>
      </c>
      <c r="AF1581" s="4"/>
      <c r="AG1581" s="4"/>
      <c r="AH1581" t="s">
        <v>69</v>
      </c>
      <c r="AI1581" t="s">
        <v>231</v>
      </c>
      <c r="AJ1581" t="s">
        <v>425</v>
      </c>
      <c r="AK1581" t="s">
        <v>987</v>
      </c>
      <c r="AL1581" t="s">
        <v>1520</v>
      </c>
      <c r="AM1581" t="s">
        <v>69</v>
      </c>
      <c r="AN1581" t="s">
        <v>1577</v>
      </c>
      <c r="AO1581" t="s">
        <v>78</v>
      </c>
      <c r="AP1581" t="s">
        <v>2330</v>
      </c>
      <c r="AQ1581" t="str">
        <f t="shared" si="25"/>
        <v>117215444102yesFemale437391YouTube4361543830220.9774.971125132.99124.998</v>
      </c>
      <c r="AR1581">
        <f>COUNTIF(AQ$2:AQ1581,AQ1581)</f>
        <v>1</v>
      </c>
    </row>
    <row r="1582" spans="1:44" x14ac:dyDescent="0.25">
      <c r="A1582">
        <v>1172</v>
      </c>
      <c r="B1582">
        <v>15</v>
      </c>
      <c r="C1582" s="4">
        <v>44410</v>
      </c>
      <c r="D1582">
        <v>2</v>
      </c>
      <c r="E1582" t="s">
        <v>38</v>
      </c>
      <c r="F1582" t="s">
        <v>49</v>
      </c>
      <c r="G1582" t="s">
        <v>55</v>
      </c>
      <c r="H1582" t="s">
        <v>58</v>
      </c>
      <c r="I1582" s="4">
        <v>43739</v>
      </c>
      <c r="J1582">
        <v>1</v>
      </c>
      <c r="K1582" t="s">
        <v>61</v>
      </c>
      <c r="L1582" s="4">
        <v>43615</v>
      </c>
      <c r="M1582" s="4">
        <v>43830</v>
      </c>
      <c r="N1582">
        <v>2</v>
      </c>
      <c r="O1582" t="s">
        <v>223</v>
      </c>
      <c r="P1582" t="s">
        <v>385</v>
      </c>
      <c r="Q1582">
        <v>2</v>
      </c>
      <c r="R1582" t="s">
        <v>940</v>
      </c>
      <c r="S1582" t="s">
        <v>1474</v>
      </c>
      <c r="T1582" t="s">
        <v>1988</v>
      </c>
      <c r="U1582" t="s">
        <v>85</v>
      </c>
      <c r="V1582" t="s">
        <v>2032</v>
      </c>
      <c r="W1582">
        <v>220.97</v>
      </c>
      <c r="X1582">
        <v>74.97</v>
      </c>
      <c r="Y1582">
        <v>2</v>
      </c>
      <c r="Z1582" t="s">
        <v>2320</v>
      </c>
      <c r="AA1582" t="s">
        <v>2628</v>
      </c>
      <c r="AF1582" s="4"/>
      <c r="AG1582" s="4"/>
      <c r="AH1582" t="s">
        <v>86</v>
      </c>
      <c r="AI1582" t="s">
        <v>248</v>
      </c>
      <c r="AJ1582" t="s">
        <v>441</v>
      </c>
      <c r="AK1582" t="s">
        <v>2640</v>
      </c>
      <c r="AL1582" t="s">
        <v>1535</v>
      </c>
      <c r="AM1582" t="s">
        <v>80</v>
      </c>
      <c r="AN1582" t="s">
        <v>1577</v>
      </c>
      <c r="AO1582" t="s">
        <v>530</v>
      </c>
      <c r="AP1582" t="s">
        <v>2367</v>
      </c>
      <c r="AQ1582" t="str">
        <f t="shared" si="25"/>
        <v>117215444102yesFemale437391YouTube4361543830220.9774.97710643.99224.9916</v>
      </c>
      <c r="AR1582">
        <f>COUNTIF(AQ$2:AQ1582,AQ1582)</f>
        <v>1</v>
      </c>
    </row>
    <row r="1583" spans="1:44" x14ac:dyDescent="0.25">
      <c r="A1583">
        <v>1173</v>
      </c>
      <c r="B1583">
        <v>98</v>
      </c>
      <c r="C1583" s="4">
        <v>44410</v>
      </c>
      <c r="D1583">
        <v>3</v>
      </c>
      <c r="E1583" t="s">
        <v>34</v>
      </c>
      <c r="F1583" t="s">
        <v>45</v>
      </c>
      <c r="G1583" t="s">
        <v>55</v>
      </c>
      <c r="H1583" t="s">
        <v>58</v>
      </c>
      <c r="I1583" s="4">
        <v>43912</v>
      </c>
      <c r="J1583">
        <v>5</v>
      </c>
      <c r="K1583" t="s">
        <v>60</v>
      </c>
      <c r="L1583" s="4">
        <v>43831</v>
      </c>
      <c r="M1583" s="4">
        <v>43921</v>
      </c>
      <c r="N1583">
        <v>1</v>
      </c>
      <c r="O1583" t="s">
        <v>67</v>
      </c>
      <c r="P1583" t="s">
        <v>229</v>
      </c>
      <c r="Q1583">
        <v>1</v>
      </c>
      <c r="R1583" t="s">
        <v>626</v>
      </c>
      <c r="S1583" t="s">
        <v>1176</v>
      </c>
      <c r="T1583" t="s">
        <v>1701</v>
      </c>
      <c r="U1583" t="s">
        <v>69</v>
      </c>
      <c r="V1583" t="s">
        <v>1548</v>
      </c>
      <c r="W1583">
        <v>10.99</v>
      </c>
      <c r="X1583">
        <v>14.99</v>
      </c>
      <c r="Y1583">
        <v>1</v>
      </c>
      <c r="Z1583" t="s">
        <v>90</v>
      </c>
      <c r="AA1583" t="s">
        <v>2328</v>
      </c>
      <c r="AF1583" s="4"/>
      <c r="AG1583" s="4"/>
      <c r="AH1583" t="s">
        <v>67</v>
      </c>
      <c r="AI1583" t="s">
        <v>229</v>
      </c>
      <c r="AJ1583" t="s">
        <v>626</v>
      </c>
      <c r="AK1583" t="s">
        <v>1176</v>
      </c>
      <c r="AL1583" t="s">
        <v>1701</v>
      </c>
      <c r="AM1583" t="s">
        <v>69</v>
      </c>
      <c r="AN1583" t="s">
        <v>1548</v>
      </c>
      <c r="AO1583" t="s">
        <v>90</v>
      </c>
      <c r="AP1583" t="s">
        <v>2328</v>
      </c>
      <c r="AQ1583" t="str">
        <f t="shared" si="25"/>
        <v>117398444103yesFemale439125Facebook438314392110.9914.9937910.99114.996</v>
      </c>
      <c r="AR1583">
        <f>COUNTIF(AQ$2:AQ1583,AQ1583)</f>
        <v>1</v>
      </c>
    </row>
    <row r="1584" spans="1:44" x14ac:dyDescent="0.25">
      <c r="A1584">
        <v>1174</v>
      </c>
      <c r="B1584">
        <v>100</v>
      </c>
      <c r="C1584" s="4">
        <v>44410</v>
      </c>
      <c r="D1584">
        <v>4</v>
      </c>
      <c r="E1584" t="s">
        <v>40</v>
      </c>
      <c r="F1584" t="s">
        <v>51</v>
      </c>
      <c r="G1584" t="s">
        <v>55</v>
      </c>
      <c r="H1584" t="s">
        <v>57</v>
      </c>
      <c r="I1584" s="4">
        <v>43692</v>
      </c>
      <c r="J1584">
        <v>3</v>
      </c>
      <c r="K1584" t="s">
        <v>59</v>
      </c>
      <c r="L1584" s="4">
        <v>43615</v>
      </c>
      <c r="M1584" s="4">
        <v>43830</v>
      </c>
      <c r="N1584">
        <v>1</v>
      </c>
      <c r="O1584" t="s">
        <v>84</v>
      </c>
      <c r="P1584" t="s">
        <v>246</v>
      </c>
      <c r="Q1584">
        <v>1</v>
      </c>
      <c r="R1584" t="s">
        <v>426</v>
      </c>
      <c r="S1584" t="s">
        <v>988</v>
      </c>
      <c r="T1584" t="s">
        <v>1521</v>
      </c>
      <c r="U1584" t="s">
        <v>80</v>
      </c>
      <c r="V1584" t="s">
        <v>1548</v>
      </c>
      <c r="W1584">
        <v>83.98</v>
      </c>
      <c r="X1584">
        <v>29.98</v>
      </c>
      <c r="Y1584">
        <v>1</v>
      </c>
      <c r="Z1584" t="s">
        <v>410</v>
      </c>
      <c r="AA1584" t="s">
        <v>2359</v>
      </c>
      <c r="AF1584" s="4"/>
      <c r="AG1584" s="4"/>
      <c r="AH1584" t="s">
        <v>84</v>
      </c>
      <c r="AI1584" t="s">
        <v>246</v>
      </c>
      <c r="AJ1584" t="s">
        <v>426</v>
      </c>
      <c r="AK1584" t="s">
        <v>988</v>
      </c>
      <c r="AL1584" t="s">
        <v>1521</v>
      </c>
      <c r="AM1584" t="s">
        <v>80</v>
      </c>
      <c r="AN1584" t="s">
        <v>1548</v>
      </c>
      <c r="AO1584" t="s">
        <v>410</v>
      </c>
      <c r="AP1584" t="s">
        <v>2359</v>
      </c>
      <c r="AQ1584" t="str">
        <f t="shared" si="25"/>
        <v>1174100444104yesMale436923Google Ads436154383083.9829.9898041.99214.9920</v>
      </c>
      <c r="AR1584">
        <f>COUNTIF(AQ$2:AQ1584,AQ1584)</f>
        <v>1</v>
      </c>
    </row>
    <row r="1585" spans="1:44" x14ac:dyDescent="0.25">
      <c r="A1585">
        <v>1175</v>
      </c>
      <c r="B1585">
        <v>146</v>
      </c>
      <c r="C1585" s="4">
        <v>44410</v>
      </c>
      <c r="D1585">
        <v>8</v>
      </c>
      <c r="E1585" t="s">
        <v>43</v>
      </c>
      <c r="F1585" t="s">
        <v>54</v>
      </c>
      <c r="G1585" t="s">
        <v>55</v>
      </c>
      <c r="H1585" t="s">
        <v>58</v>
      </c>
      <c r="I1585" s="4">
        <v>44092</v>
      </c>
      <c r="J1585">
        <v>10</v>
      </c>
      <c r="K1585" t="s">
        <v>61</v>
      </c>
      <c r="L1585" s="4">
        <v>44055</v>
      </c>
      <c r="M1585" s="4">
        <v>44196</v>
      </c>
      <c r="N1585">
        <v>1</v>
      </c>
      <c r="O1585" t="s">
        <v>79</v>
      </c>
      <c r="P1585" t="s">
        <v>241</v>
      </c>
      <c r="Q1585">
        <v>1</v>
      </c>
      <c r="R1585" t="s">
        <v>406</v>
      </c>
      <c r="S1585" t="s">
        <v>968</v>
      </c>
      <c r="T1585" t="s">
        <v>1501</v>
      </c>
      <c r="U1585" t="s">
        <v>69</v>
      </c>
      <c r="V1585" t="s">
        <v>1548</v>
      </c>
      <c r="W1585">
        <v>86.95</v>
      </c>
      <c r="X1585">
        <v>14.99</v>
      </c>
      <c r="Y1585">
        <v>1</v>
      </c>
      <c r="Z1585" t="s">
        <v>65</v>
      </c>
      <c r="AA1585" t="s">
        <v>2343</v>
      </c>
      <c r="AF1585" s="4"/>
      <c r="AG1585" s="4"/>
      <c r="AH1585" t="s">
        <v>79</v>
      </c>
      <c r="AI1585" t="s">
        <v>241</v>
      </c>
      <c r="AJ1585" t="s">
        <v>406</v>
      </c>
      <c r="AK1585" t="s">
        <v>968</v>
      </c>
      <c r="AL1585" t="s">
        <v>1501</v>
      </c>
      <c r="AM1585" t="s">
        <v>69</v>
      </c>
      <c r="AN1585" t="s">
        <v>1548</v>
      </c>
      <c r="AO1585" t="s">
        <v>65</v>
      </c>
      <c r="AP1585" t="s">
        <v>2343</v>
      </c>
      <c r="AQ1585" t="str">
        <f t="shared" si="25"/>
        <v>1175146444108yesFemale4409210YouTube440554419686.9514.99411286.95114.9910</v>
      </c>
      <c r="AR1585">
        <f>COUNTIF(AQ$2:AQ1585,AQ1585)</f>
        <v>1</v>
      </c>
    </row>
    <row r="1586" spans="1:44" x14ac:dyDescent="0.25">
      <c r="A1586">
        <v>1176</v>
      </c>
      <c r="B1586">
        <v>180</v>
      </c>
      <c r="C1586" s="4">
        <v>44410</v>
      </c>
      <c r="D1586">
        <v>6</v>
      </c>
      <c r="E1586" t="s">
        <v>33</v>
      </c>
      <c r="F1586" t="s">
        <v>44</v>
      </c>
      <c r="G1586" t="s">
        <v>55</v>
      </c>
      <c r="H1586" t="s">
        <v>58</v>
      </c>
      <c r="I1586" s="4">
        <v>43656</v>
      </c>
      <c r="J1586">
        <v>2</v>
      </c>
      <c r="K1586" t="s">
        <v>60</v>
      </c>
      <c r="L1586" s="4">
        <v>43615</v>
      </c>
      <c r="M1586" s="4">
        <v>43830</v>
      </c>
      <c r="N1586">
        <v>1</v>
      </c>
      <c r="O1586" t="s">
        <v>67</v>
      </c>
      <c r="P1586" t="s">
        <v>229</v>
      </c>
      <c r="Q1586">
        <v>1</v>
      </c>
      <c r="R1586" t="s">
        <v>636</v>
      </c>
      <c r="S1586" t="s">
        <v>974</v>
      </c>
      <c r="T1586" t="s">
        <v>1513</v>
      </c>
      <c r="U1586" t="s">
        <v>80</v>
      </c>
      <c r="V1586" t="s">
        <v>1548</v>
      </c>
      <c r="W1586">
        <v>59.98</v>
      </c>
      <c r="X1586">
        <v>29.98</v>
      </c>
      <c r="Y1586">
        <v>1</v>
      </c>
      <c r="Z1586" t="s">
        <v>455</v>
      </c>
      <c r="AA1586" t="s">
        <v>2340</v>
      </c>
      <c r="AF1586" s="4"/>
      <c r="AG1586" s="4"/>
      <c r="AH1586" t="s">
        <v>67</v>
      </c>
      <c r="AI1586" t="s">
        <v>229</v>
      </c>
      <c r="AJ1586" t="s">
        <v>636</v>
      </c>
      <c r="AK1586" t="s">
        <v>974</v>
      </c>
      <c r="AL1586" t="s">
        <v>1513</v>
      </c>
      <c r="AM1586" t="s">
        <v>80</v>
      </c>
      <c r="AN1586" t="s">
        <v>1548</v>
      </c>
      <c r="AO1586" t="s">
        <v>455</v>
      </c>
      <c r="AP1586" t="s">
        <v>2340</v>
      </c>
      <c r="AQ1586" t="str">
        <f t="shared" si="25"/>
        <v>1176180444106yesFemale436562Facebook436154383059.9829.98314129.99214.9915</v>
      </c>
      <c r="AR1586">
        <f>COUNTIF(AQ$2:AQ1586,AQ1586)</f>
        <v>1</v>
      </c>
    </row>
    <row r="1587" spans="1:44" x14ac:dyDescent="0.25">
      <c r="A1587">
        <v>1177</v>
      </c>
      <c r="B1587">
        <v>264</v>
      </c>
      <c r="C1587" s="4">
        <v>44410</v>
      </c>
      <c r="D1587">
        <v>3</v>
      </c>
      <c r="E1587" t="s">
        <v>34</v>
      </c>
      <c r="F1587" t="s">
        <v>45</v>
      </c>
      <c r="G1587" t="s">
        <v>55</v>
      </c>
      <c r="H1587" t="s">
        <v>58</v>
      </c>
      <c r="I1587" s="4">
        <v>43667</v>
      </c>
      <c r="J1587">
        <v>2</v>
      </c>
      <c r="K1587" t="s">
        <v>60</v>
      </c>
      <c r="L1587" s="4">
        <v>43615</v>
      </c>
      <c r="M1587" s="4">
        <v>43830</v>
      </c>
      <c r="N1587">
        <v>1</v>
      </c>
      <c r="O1587" t="s">
        <v>69</v>
      </c>
      <c r="P1587" t="s">
        <v>231</v>
      </c>
      <c r="Q1587">
        <v>1</v>
      </c>
      <c r="R1587" t="s">
        <v>428</v>
      </c>
      <c r="S1587" t="s">
        <v>991</v>
      </c>
      <c r="T1587" t="s">
        <v>1524</v>
      </c>
      <c r="U1587" t="s">
        <v>69</v>
      </c>
      <c r="V1587" t="s">
        <v>1577</v>
      </c>
      <c r="W1587">
        <v>929.99</v>
      </c>
      <c r="X1587">
        <v>24.99</v>
      </c>
      <c r="Y1587">
        <v>1</v>
      </c>
      <c r="Z1587" t="s">
        <v>69</v>
      </c>
      <c r="AA1587" t="s">
        <v>2360</v>
      </c>
      <c r="AF1587" s="4"/>
      <c r="AG1587" s="4"/>
      <c r="AH1587" t="s">
        <v>69</v>
      </c>
      <c r="AI1587" t="s">
        <v>231</v>
      </c>
      <c r="AJ1587" t="s">
        <v>428</v>
      </c>
      <c r="AK1587" t="s">
        <v>991</v>
      </c>
      <c r="AL1587" t="s">
        <v>1524</v>
      </c>
      <c r="AM1587" t="s">
        <v>69</v>
      </c>
      <c r="AN1587" t="s">
        <v>1577</v>
      </c>
      <c r="AO1587" t="s">
        <v>69</v>
      </c>
      <c r="AP1587" t="s">
        <v>2360</v>
      </c>
      <c r="AQ1587" t="str">
        <f t="shared" ref="AQ1587:AQ1618" si="26">CONCATENATE($A1587,$B1587,$C1587,$D1587,$G1587,$H1587,$I1587,$J1587,$K1587,$L1587,$M1587,$W1587,$X1587,$AB1587,$AC1587,$AD1587,$AE1587,$AF1587,$AG1587,$AH1587,$AJ1587,$AL1587,$AM1587,$AN1587,$AO1587)</f>
        <v>1177264444103yesFemale436672Facebook4361543830929.9924.991151929.99124.991</v>
      </c>
      <c r="AR1587">
        <f>COUNTIF(AQ$2:AQ1587,AQ1587)</f>
        <v>1</v>
      </c>
    </row>
    <row r="1588" spans="1:44" x14ac:dyDescent="0.25">
      <c r="A1588">
        <v>1178</v>
      </c>
      <c r="B1588">
        <v>292</v>
      </c>
      <c r="C1588" s="4">
        <v>44410</v>
      </c>
      <c r="D1588">
        <v>11</v>
      </c>
      <c r="E1588" t="s">
        <v>37</v>
      </c>
      <c r="F1588" t="s">
        <v>48</v>
      </c>
      <c r="G1588" t="s">
        <v>56</v>
      </c>
      <c r="H1588" t="s">
        <v>58</v>
      </c>
      <c r="I1588" s="4">
        <v>43637</v>
      </c>
      <c r="J1588">
        <v>3</v>
      </c>
      <c r="K1588" t="s">
        <v>59</v>
      </c>
      <c r="L1588" s="4">
        <v>43615</v>
      </c>
      <c r="M1588" s="4">
        <v>43830</v>
      </c>
      <c r="N1588">
        <v>2</v>
      </c>
      <c r="O1588" t="s">
        <v>74</v>
      </c>
      <c r="P1588" t="s">
        <v>236</v>
      </c>
      <c r="Q1588">
        <v>2</v>
      </c>
      <c r="R1588" t="s">
        <v>941</v>
      </c>
      <c r="S1588" t="s">
        <v>1475</v>
      </c>
      <c r="T1588" t="s">
        <v>1989</v>
      </c>
      <c r="U1588" t="s">
        <v>83</v>
      </c>
      <c r="V1588" t="s">
        <v>1902</v>
      </c>
      <c r="W1588">
        <v>719.95</v>
      </c>
      <c r="X1588">
        <v>109.95</v>
      </c>
      <c r="Y1588">
        <v>2</v>
      </c>
      <c r="Z1588" t="s">
        <v>2164</v>
      </c>
      <c r="AA1588" t="s">
        <v>2444</v>
      </c>
      <c r="AF1588" s="4"/>
      <c r="AG1588" s="4"/>
      <c r="AH1588" t="s">
        <v>65</v>
      </c>
      <c r="AI1588" t="s">
        <v>227</v>
      </c>
      <c r="AJ1588" t="s">
        <v>429</v>
      </c>
      <c r="AK1588" t="s">
        <v>992</v>
      </c>
      <c r="AL1588" t="s">
        <v>1510</v>
      </c>
      <c r="AM1588" t="s">
        <v>67</v>
      </c>
      <c r="AN1588" t="s">
        <v>1517</v>
      </c>
      <c r="AO1588" t="s">
        <v>431</v>
      </c>
      <c r="AP1588" t="s">
        <v>2326</v>
      </c>
      <c r="AQ1588" t="str">
        <f t="shared" si="26"/>
        <v>11782924441011noFemale436373Google Ads4361543830719.95109.951040199.99319.9924</v>
      </c>
      <c r="AR1588">
        <f>COUNTIF(AQ$2:AQ1588,AQ1588)</f>
        <v>1</v>
      </c>
    </row>
    <row r="1589" spans="1:44" x14ac:dyDescent="0.25">
      <c r="A1589">
        <v>1178</v>
      </c>
      <c r="B1589">
        <v>292</v>
      </c>
      <c r="C1589" s="4">
        <v>44410</v>
      </c>
      <c r="D1589">
        <v>11</v>
      </c>
      <c r="E1589" t="s">
        <v>37</v>
      </c>
      <c r="F1589" t="s">
        <v>48</v>
      </c>
      <c r="G1589" t="s">
        <v>56</v>
      </c>
      <c r="H1589" t="s">
        <v>58</v>
      </c>
      <c r="I1589" s="4">
        <v>43637</v>
      </c>
      <c r="J1589">
        <v>3</v>
      </c>
      <c r="K1589" t="s">
        <v>59</v>
      </c>
      <c r="L1589" s="4">
        <v>43615</v>
      </c>
      <c r="M1589" s="4">
        <v>43830</v>
      </c>
      <c r="N1589">
        <v>2</v>
      </c>
      <c r="O1589" t="s">
        <v>74</v>
      </c>
      <c r="P1589" t="s">
        <v>236</v>
      </c>
      <c r="Q1589">
        <v>2</v>
      </c>
      <c r="R1589" t="s">
        <v>941</v>
      </c>
      <c r="S1589" t="s">
        <v>1475</v>
      </c>
      <c r="T1589" t="s">
        <v>1989</v>
      </c>
      <c r="U1589" t="s">
        <v>83</v>
      </c>
      <c r="V1589" t="s">
        <v>1902</v>
      </c>
      <c r="W1589">
        <v>719.95</v>
      </c>
      <c r="X1589">
        <v>109.95</v>
      </c>
      <c r="Y1589">
        <v>2</v>
      </c>
      <c r="Z1589" t="s">
        <v>2164</v>
      </c>
      <c r="AA1589" t="s">
        <v>2444</v>
      </c>
      <c r="AF1589" s="4"/>
      <c r="AG1589" s="4"/>
      <c r="AH1589" t="s">
        <v>69</v>
      </c>
      <c r="AI1589" t="s">
        <v>231</v>
      </c>
      <c r="AJ1589" t="s">
        <v>78</v>
      </c>
      <c r="AK1589" t="s">
        <v>1238</v>
      </c>
      <c r="AL1589" t="s">
        <v>1533</v>
      </c>
      <c r="AM1589" t="s">
        <v>80</v>
      </c>
      <c r="AN1589" t="s">
        <v>1577</v>
      </c>
      <c r="AO1589" t="s">
        <v>69</v>
      </c>
      <c r="AP1589" t="s">
        <v>2360</v>
      </c>
      <c r="AQ1589" t="str">
        <f t="shared" si="26"/>
        <v>11782924441011noFemale436373Google Ads4361543830719.95109.951859.99224.991</v>
      </c>
      <c r="AR1589">
        <f>COUNTIF(AQ$2:AQ1589,AQ1589)</f>
        <v>1</v>
      </c>
    </row>
    <row r="1590" spans="1:44" x14ac:dyDescent="0.25">
      <c r="A1590">
        <v>1179</v>
      </c>
      <c r="B1590">
        <v>305</v>
      </c>
      <c r="C1590" s="4">
        <v>44410</v>
      </c>
      <c r="D1590">
        <v>5</v>
      </c>
      <c r="E1590" t="s">
        <v>36</v>
      </c>
      <c r="F1590" t="s">
        <v>47</v>
      </c>
      <c r="G1590" t="s">
        <v>55</v>
      </c>
      <c r="H1590" t="s">
        <v>58</v>
      </c>
      <c r="I1590" s="4">
        <v>44238</v>
      </c>
      <c r="J1590">
        <v>11</v>
      </c>
      <c r="K1590" t="s">
        <v>60</v>
      </c>
      <c r="L1590" s="4">
        <v>44148</v>
      </c>
      <c r="M1590" s="4">
        <v>44265</v>
      </c>
      <c r="N1590">
        <v>2</v>
      </c>
      <c r="O1590" t="s">
        <v>211</v>
      </c>
      <c r="P1590" t="s">
        <v>373</v>
      </c>
      <c r="Q1590">
        <v>2</v>
      </c>
      <c r="R1590" t="s">
        <v>942</v>
      </c>
      <c r="S1590" t="s">
        <v>1476</v>
      </c>
      <c r="T1590" t="s">
        <v>1990</v>
      </c>
      <c r="U1590" t="s">
        <v>71</v>
      </c>
      <c r="V1590" t="s">
        <v>2036</v>
      </c>
      <c r="W1590">
        <v>121.49</v>
      </c>
      <c r="X1590">
        <v>34.979999999999997</v>
      </c>
      <c r="Y1590">
        <v>2</v>
      </c>
      <c r="Z1590" t="s">
        <v>2321</v>
      </c>
      <c r="AA1590" t="s">
        <v>2629</v>
      </c>
      <c r="AF1590" s="4"/>
      <c r="AG1590" s="4"/>
      <c r="AH1590" t="s">
        <v>90</v>
      </c>
      <c r="AI1590" t="s">
        <v>252</v>
      </c>
      <c r="AJ1590" t="s">
        <v>907</v>
      </c>
      <c r="AK1590" t="s">
        <v>1443</v>
      </c>
      <c r="AL1590" t="s">
        <v>1956</v>
      </c>
      <c r="AM1590" t="s">
        <v>69</v>
      </c>
      <c r="AN1590" t="s">
        <v>1562</v>
      </c>
      <c r="AO1590" t="s">
        <v>645</v>
      </c>
      <c r="AP1590" t="s">
        <v>2347</v>
      </c>
      <c r="AQ1590" t="str">
        <f t="shared" si="26"/>
        <v>1179305444105yesFemale4423811Facebook4414844265121.4934.9867777.519.9913</v>
      </c>
      <c r="AR1590">
        <f>COUNTIF(AQ$2:AQ1590,AQ1590)</f>
        <v>1</v>
      </c>
    </row>
    <row r="1591" spans="1:44" x14ac:dyDescent="0.25">
      <c r="A1591">
        <v>1179</v>
      </c>
      <c r="B1591">
        <v>305</v>
      </c>
      <c r="C1591" s="4">
        <v>44410</v>
      </c>
      <c r="D1591">
        <v>5</v>
      </c>
      <c r="E1591" t="s">
        <v>36</v>
      </c>
      <c r="F1591" t="s">
        <v>47</v>
      </c>
      <c r="G1591" t="s">
        <v>55</v>
      </c>
      <c r="H1591" t="s">
        <v>58</v>
      </c>
      <c r="I1591" s="4">
        <v>44238</v>
      </c>
      <c r="J1591">
        <v>11</v>
      </c>
      <c r="K1591" t="s">
        <v>60</v>
      </c>
      <c r="L1591" s="4">
        <v>44148</v>
      </c>
      <c r="M1591" s="4">
        <v>44265</v>
      </c>
      <c r="N1591">
        <v>2</v>
      </c>
      <c r="O1591" t="s">
        <v>211</v>
      </c>
      <c r="P1591" t="s">
        <v>373</v>
      </c>
      <c r="Q1591">
        <v>2</v>
      </c>
      <c r="R1591" t="s">
        <v>942</v>
      </c>
      <c r="S1591" t="s">
        <v>1476</v>
      </c>
      <c r="T1591" t="s">
        <v>1990</v>
      </c>
      <c r="U1591" t="s">
        <v>71</v>
      </c>
      <c r="V1591" t="s">
        <v>2036</v>
      </c>
      <c r="W1591">
        <v>121.49</v>
      </c>
      <c r="X1591">
        <v>34.979999999999997</v>
      </c>
      <c r="Y1591">
        <v>2</v>
      </c>
      <c r="Z1591" t="s">
        <v>2321</v>
      </c>
      <c r="AA1591" t="s">
        <v>2629</v>
      </c>
      <c r="AF1591" s="4"/>
      <c r="AG1591" s="4"/>
      <c r="AH1591" t="s">
        <v>86</v>
      </c>
      <c r="AI1591" t="s">
        <v>248</v>
      </c>
      <c r="AJ1591" t="s">
        <v>441</v>
      </c>
      <c r="AK1591" t="s">
        <v>2640</v>
      </c>
      <c r="AL1591" t="s">
        <v>1535</v>
      </c>
      <c r="AM1591" t="s">
        <v>69</v>
      </c>
      <c r="AN1591" t="s">
        <v>1577</v>
      </c>
      <c r="AO1591" t="s">
        <v>530</v>
      </c>
      <c r="AP1591" t="s">
        <v>2367</v>
      </c>
      <c r="AQ1591" t="str">
        <f t="shared" si="26"/>
        <v>1179305444105yesFemale4423811Facebook4414844265121.4934.98710643.99124.9916</v>
      </c>
      <c r="AR1591">
        <f>COUNTIF(AQ$2:AQ1591,AQ1591)</f>
        <v>1</v>
      </c>
    </row>
    <row r="1592" spans="1:44" x14ac:dyDescent="0.25">
      <c r="A1592">
        <v>1180</v>
      </c>
      <c r="B1592">
        <v>432</v>
      </c>
      <c r="C1592" s="4">
        <v>44410</v>
      </c>
      <c r="D1592">
        <v>10</v>
      </c>
      <c r="E1592" t="s">
        <v>42</v>
      </c>
      <c r="F1592" t="s">
        <v>53</v>
      </c>
      <c r="G1592" t="s">
        <v>55</v>
      </c>
      <c r="H1592" t="s">
        <v>58</v>
      </c>
      <c r="I1592" s="4">
        <v>44173</v>
      </c>
      <c r="J1592">
        <v>10</v>
      </c>
      <c r="K1592" t="s">
        <v>61</v>
      </c>
      <c r="L1592" s="4">
        <v>44055</v>
      </c>
      <c r="M1592" s="4">
        <v>44196</v>
      </c>
      <c r="N1592">
        <v>1</v>
      </c>
      <c r="O1592" t="s">
        <v>80</v>
      </c>
      <c r="P1592" t="s">
        <v>242</v>
      </c>
      <c r="Q1592">
        <v>1</v>
      </c>
      <c r="R1592" t="s">
        <v>486</v>
      </c>
      <c r="S1592" t="s">
        <v>1049</v>
      </c>
      <c r="T1592" t="s">
        <v>1533</v>
      </c>
      <c r="U1592" t="s">
        <v>69</v>
      </c>
      <c r="V1592" t="s">
        <v>1548</v>
      </c>
      <c r="W1592">
        <v>59.99</v>
      </c>
      <c r="X1592">
        <v>14.99</v>
      </c>
      <c r="Y1592">
        <v>1</v>
      </c>
      <c r="Z1592" t="s">
        <v>79</v>
      </c>
      <c r="AA1592" t="s">
        <v>2349</v>
      </c>
      <c r="AF1592" s="4"/>
      <c r="AG1592" s="4"/>
      <c r="AH1592" t="s">
        <v>80</v>
      </c>
      <c r="AI1592" t="s">
        <v>242</v>
      </c>
      <c r="AJ1592" t="s">
        <v>486</v>
      </c>
      <c r="AK1592" t="s">
        <v>1049</v>
      </c>
      <c r="AL1592" t="s">
        <v>1533</v>
      </c>
      <c r="AM1592" t="s">
        <v>69</v>
      </c>
      <c r="AN1592" t="s">
        <v>1548</v>
      </c>
      <c r="AO1592" t="s">
        <v>79</v>
      </c>
      <c r="AP1592" t="s">
        <v>2349</v>
      </c>
      <c r="AQ1592" t="str">
        <f t="shared" si="26"/>
        <v>11804324441010yesFemale4417310YouTube440554419659.9914.99212959.99114.994</v>
      </c>
      <c r="AR1592">
        <f>COUNTIF(AQ$2:AQ1592,AQ1592)</f>
        <v>1</v>
      </c>
    </row>
    <row r="1593" spans="1:44" x14ac:dyDescent="0.25">
      <c r="A1593">
        <v>1181</v>
      </c>
      <c r="B1593">
        <v>48</v>
      </c>
      <c r="C1593" s="4">
        <v>44411</v>
      </c>
      <c r="D1593">
        <v>7</v>
      </c>
      <c r="E1593" t="s">
        <v>35</v>
      </c>
      <c r="F1593" t="s">
        <v>46</v>
      </c>
      <c r="G1593" t="s">
        <v>55</v>
      </c>
      <c r="H1593" t="s">
        <v>58</v>
      </c>
      <c r="I1593" s="4">
        <v>43728</v>
      </c>
      <c r="J1593">
        <v>1</v>
      </c>
      <c r="K1593" t="s">
        <v>61</v>
      </c>
      <c r="L1593" s="4">
        <v>43615</v>
      </c>
      <c r="M1593" s="4">
        <v>43830</v>
      </c>
      <c r="N1593">
        <v>1</v>
      </c>
      <c r="O1593" t="s">
        <v>70</v>
      </c>
      <c r="P1593" t="s">
        <v>232</v>
      </c>
      <c r="Q1593">
        <v>1</v>
      </c>
      <c r="R1593" t="s">
        <v>727</v>
      </c>
      <c r="S1593" t="s">
        <v>1270</v>
      </c>
      <c r="T1593" t="s">
        <v>1487</v>
      </c>
      <c r="U1593" t="s">
        <v>80</v>
      </c>
      <c r="V1593" t="s">
        <v>1517</v>
      </c>
      <c r="W1593">
        <v>59.9</v>
      </c>
      <c r="X1593">
        <v>39.979999999999997</v>
      </c>
      <c r="Y1593">
        <v>1</v>
      </c>
      <c r="Z1593" t="s">
        <v>432</v>
      </c>
      <c r="AA1593" t="s">
        <v>2331</v>
      </c>
      <c r="AF1593" s="4"/>
      <c r="AG1593" s="4"/>
      <c r="AH1593" t="s">
        <v>70</v>
      </c>
      <c r="AI1593" t="s">
        <v>232</v>
      </c>
      <c r="AJ1593" t="s">
        <v>727</v>
      </c>
      <c r="AK1593" t="s">
        <v>1270</v>
      </c>
      <c r="AL1593" t="s">
        <v>1487</v>
      </c>
      <c r="AM1593" t="s">
        <v>80</v>
      </c>
      <c r="AN1593" t="s">
        <v>1517</v>
      </c>
      <c r="AO1593" t="s">
        <v>432</v>
      </c>
      <c r="AP1593" t="s">
        <v>2331</v>
      </c>
      <c r="AQ1593" t="str">
        <f t="shared" si="26"/>
        <v>118148444117yesFemale437281YouTube436154383059.939.9852829.95219.9921</v>
      </c>
      <c r="AR1593">
        <f>COUNTIF(AQ$2:AQ1593,AQ1593)</f>
        <v>1</v>
      </c>
    </row>
    <row r="1594" spans="1:44" x14ac:dyDescent="0.25">
      <c r="A1594">
        <v>1182</v>
      </c>
      <c r="B1594">
        <v>75</v>
      </c>
      <c r="C1594" s="4">
        <v>44411</v>
      </c>
      <c r="D1594">
        <v>4</v>
      </c>
      <c r="E1594" t="s">
        <v>40</v>
      </c>
      <c r="F1594" t="s">
        <v>51</v>
      </c>
      <c r="G1594" t="s">
        <v>55</v>
      </c>
      <c r="H1594" t="s">
        <v>58</v>
      </c>
      <c r="I1594" s="4">
        <v>44170</v>
      </c>
      <c r="J1594">
        <v>10</v>
      </c>
      <c r="K1594" t="s">
        <v>61</v>
      </c>
      <c r="L1594" s="4">
        <v>44055</v>
      </c>
      <c r="M1594" s="4">
        <v>44196</v>
      </c>
      <c r="N1594">
        <v>1</v>
      </c>
      <c r="O1594" t="s">
        <v>70</v>
      </c>
      <c r="P1594" t="s">
        <v>232</v>
      </c>
      <c r="Q1594">
        <v>1</v>
      </c>
      <c r="R1594" t="s">
        <v>495</v>
      </c>
      <c r="S1594" t="s">
        <v>1058</v>
      </c>
      <c r="T1594" t="s">
        <v>1587</v>
      </c>
      <c r="U1594" t="s">
        <v>80</v>
      </c>
      <c r="V1594" t="s">
        <v>1517</v>
      </c>
      <c r="W1594">
        <v>109.98</v>
      </c>
      <c r="X1594">
        <v>39.979999999999997</v>
      </c>
      <c r="Y1594">
        <v>1</v>
      </c>
      <c r="Z1594" t="s">
        <v>673</v>
      </c>
      <c r="AA1594" t="s">
        <v>2348</v>
      </c>
      <c r="AF1594" s="4"/>
      <c r="AG1594" s="4"/>
      <c r="AH1594" t="s">
        <v>70</v>
      </c>
      <c r="AI1594" t="s">
        <v>232</v>
      </c>
      <c r="AJ1594" t="s">
        <v>495</v>
      </c>
      <c r="AK1594" t="s">
        <v>1058</v>
      </c>
      <c r="AL1594" t="s">
        <v>1587</v>
      </c>
      <c r="AM1594" t="s">
        <v>80</v>
      </c>
      <c r="AN1594" t="s">
        <v>1517</v>
      </c>
      <c r="AO1594" t="s">
        <v>673</v>
      </c>
      <c r="AP1594" t="s">
        <v>2348</v>
      </c>
      <c r="AQ1594" t="str">
        <f t="shared" si="26"/>
        <v>118275444114yesFemale4417010YouTube4405544196109.9839.98511554.99219.9912</v>
      </c>
      <c r="AR1594">
        <f>COUNTIF(AQ$2:AQ1594,AQ1594)</f>
        <v>1</v>
      </c>
    </row>
    <row r="1595" spans="1:44" x14ac:dyDescent="0.25">
      <c r="A1595">
        <v>1183</v>
      </c>
      <c r="B1595">
        <v>81</v>
      </c>
      <c r="C1595" s="4">
        <v>44411</v>
      </c>
      <c r="D1595">
        <v>8</v>
      </c>
      <c r="E1595" t="s">
        <v>43</v>
      </c>
      <c r="F1595" t="s">
        <v>54</v>
      </c>
      <c r="G1595" t="s">
        <v>56</v>
      </c>
      <c r="H1595" t="s">
        <v>58</v>
      </c>
      <c r="I1595" s="4">
        <v>43875</v>
      </c>
      <c r="J1595">
        <v>5</v>
      </c>
      <c r="K1595" t="s">
        <v>60</v>
      </c>
      <c r="L1595" s="4">
        <v>43831</v>
      </c>
      <c r="M1595" s="4">
        <v>43921</v>
      </c>
      <c r="N1595">
        <v>1</v>
      </c>
      <c r="O1595" t="s">
        <v>78</v>
      </c>
      <c r="P1595" t="s">
        <v>240</v>
      </c>
      <c r="Q1595">
        <v>1</v>
      </c>
      <c r="R1595" t="s">
        <v>644</v>
      </c>
      <c r="S1595" t="s">
        <v>1191</v>
      </c>
      <c r="T1595" t="s">
        <v>1714</v>
      </c>
      <c r="U1595" t="s">
        <v>69</v>
      </c>
      <c r="V1595" t="s">
        <v>1548</v>
      </c>
      <c r="W1595">
        <v>9.19</v>
      </c>
      <c r="X1595">
        <v>14.99</v>
      </c>
      <c r="Y1595">
        <v>1</v>
      </c>
      <c r="Z1595" t="s">
        <v>393</v>
      </c>
      <c r="AA1595" t="s">
        <v>2345</v>
      </c>
      <c r="AF1595" s="4"/>
      <c r="AG1595" s="4"/>
      <c r="AH1595" t="s">
        <v>78</v>
      </c>
      <c r="AI1595" t="s">
        <v>240</v>
      </c>
      <c r="AJ1595" t="s">
        <v>644</v>
      </c>
      <c r="AK1595" t="s">
        <v>1191</v>
      </c>
      <c r="AL1595" t="s">
        <v>1714</v>
      </c>
      <c r="AM1595" t="s">
        <v>69</v>
      </c>
      <c r="AN1595" t="s">
        <v>1548</v>
      </c>
      <c r="AO1595" t="s">
        <v>393</v>
      </c>
      <c r="AP1595" t="s">
        <v>2345</v>
      </c>
      <c r="AQ1595" t="str">
        <f t="shared" si="26"/>
        <v>118381444118noFemale438755Facebook43831439219.1914.9981749.19114.9918</v>
      </c>
      <c r="AR1595">
        <f>COUNTIF(AQ$2:AQ1595,AQ1595)</f>
        <v>1</v>
      </c>
    </row>
    <row r="1596" spans="1:44" x14ac:dyDescent="0.25">
      <c r="A1596">
        <v>1184</v>
      </c>
      <c r="B1596">
        <v>101</v>
      </c>
      <c r="C1596" s="4">
        <v>44411</v>
      </c>
      <c r="D1596">
        <v>9</v>
      </c>
      <c r="E1596" t="s">
        <v>41</v>
      </c>
      <c r="F1596" t="s">
        <v>52</v>
      </c>
      <c r="G1596" t="s">
        <v>55</v>
      </c>
      <c r="H1596" t="s">
        <v>57</v>
      </c>
      <c r="I1596" s="4">
        <v>43677</v>
      </c>
      <c r="J1596">
        <v>3</v>
      </c>
      <c r="K1596" t="s">
        <v>59</v>
      </c>
      <c r="L1596" s="4">
        <v>43615</v>
      </c>
      <c r="M1596" s="4">
        <v>43830</v>
      </c>
      <c r="N1596">
        <v>1</v>
      </c>
      <c r="O1596" t="s">
        <v>80</v>
      </c>
      <c r="P1596" t="s">
        <v>242</v>
      </c>
      <c r="Q1596">
        <v>1</v>
      </c>
      <c r="R1596" t="s">
        <v>469</v>
      </c>
      <c r="S1596" t="s">
        <v>1032</v>
      </c>
      <c r="T1596" t="s">
        <v>1562</v>
      </c>
      <c r="U1596" t="s">
        <v>80</v>
      </c>
      <c r="V1596" t="s">
        <v>1548</v>
      </c>
      <c r="W1596">
        <v>19.98</v>
      </c>
      <c r="X1596">
        <v>29.98</v>
      </c>
      <c r="Y1596">
        <v>1</v>
      </c>
      <c r="Z1596" t="s">
        <v>70</v>
      </c>
      <c r="AA1596" t="s">
        <v>2341</v>
      </c>
      <c r="AF1596" s="4"/>
      <c r="AG1596" s="4"/>
      <c r="AH1596" t="s">
        <v>80</v>
      </c>
      <c r="AI1596" t="s">
        <v>242</v>
      </c>
      <c r="AJ1596" t="s">
        <v>469</v>
      </c>
      <c r="AK1596" t="s">
        <v>1032</v>
      </c>
      <c r="AL1596" t="s">
        <v>1562</v>
      </c>
      <c r="AM1596" t="s">
        <v>80</v>
      </c>
      <c r="AN1596" t="s">
        <v>1548</v>
      </c>
      <c r="AO1596" t="s">
        <v>70</v>
      </c>
      <c r="AP1596" t="s">
        <v>2341</v>
      </c>
      <c r="AQ1596" t="str">
        <f t="shared" si="26"/>
        <v>1184101444119yesMale436773Google Ads436154383019.9829.982239.99214.995</v>
      </c>
      <c r="AR1596">
        <f>COUNTIF(AQ$2:AQ1596,AQ1596)</f>
        <v>1</v>
      </c>
    </row>
    <row r="1597" spans="1:44" x14ac:dyDescent="0.25">
      <c r="A1597">
        <v>1185</v>
      </c>
      <c r="B1597">
        <v>173</v>
      </c>
      <c r="C1597" s="4">
        <v>44411</v>
      </c>
      <c r="D1597">
        <v>5</v>
      </c>
      <c r="E1597" t="s">
        <v>36</v>
      </c>
      <c r="F1597" t="s">
        <v>47</v>
      </c>
      <c r="G1597" t="s">
        <v>55</v>
      </c>
      <c r="H1597" t="s">
        <v>58</v>
      </c>
      <c r="I1597" s="4">
        <v>44028</v>
      </c>
      <c r="J1597">
        <v>9</v>
      </c>
      <c r="K1597" t="s">
        <v>59</v>
      </c>
      <c r="L1597" s="4">
        <v>43952</v>
      </c>
      <c r="M1597" s="4">
        <v>44075</v>
      </c>
      <c r="N1597">
        <v>1</v>
      </c>
      <c r="O1597" t="s">
        <v>80</v>
      </c>
      <c r="P1597" t="s">
        <v>242</v>
      </c>
      <c r="Q1597">
        <v>1</v>
      </c>
      <c r="R1597" t="s">
        <v>649</v>
      </c>
      <c r="S1597" t="s">
        <v>1193</v>
      </c>
      <c r="T1597" t="s">
        <v>1717</v>
      </c>
      <c r="U1597" t="s">
        <v>80</v>
      </c>
      <c r="V1597" t="s">
        <v>1548</v>
      </c>
      <c r="W1597">
        <v>65.900000000000006</v>
      </c>
      <c r="X1597">
        <v>29.98</v>
      </c>
      <c r="Y1597">
        <v>1</v>
      </c>
      <c r="Z1597" t="s">
        <v>70</v>
      </c>
      <c r="AA1597" t="s">
        <v>2341</v>
      </c>
      <c r="AF1597" s="4"/>
      <c r="AG1597" s="4"/>
      <c r="AH1597" t="s">
        <v>80</v>
      </c>
      <c r="AI1597" t="s">
        <v>242</v>
      </c>
      <c r="AJ1597" t="s">
        <v>649</v>
      </c>
      <c r="AK1597" t="s">
        <v>1193</v>
      </c>
      <c r="AL1597" t="s">
        <v>1717</v>
      </c>
      <c r="AM1597" t="s">
        <v>80</v>
      </c>
      <c r="AN1597" t="s">
        <v>1548</v>
      </c>
      <c r="AO1597" t="s">
        <v>70</v>
      </c>
      <c r="AP1597" t="s">
        <v>2341</v>
      </c>
      <c r="AQ1597" t="str">
        <f t="shared" si="26"/>
        <v>1185173444115yesFemale440289Google Ads439524407565.929.9825432.95214.995</v>
      </c>
      <c r="AR1597">
        <f>COUNTIF(AQ$2:AQ1597,AQ1597)</f>
        <v>1</v>
      </c>
    </row>
    <row r="1598" spans="1:44" x14ac:dyDescent="0.25">
      <c r="A1598">
        <v>1186</v>
      </c>
      <c r="B1598">
        <v>287</v>
      </c>
      <c r="C1598" s="4">
        <v>44411</v>
      </c>
      <c r="D1598">
        <v>8</v>
      </c>
      <c r="E1598" t="s">
        <v>43</v>
      </c>
      <c r="F1598" t="s">
        <v>54</v>
      </c>
      <c r="G1598" t="s">
        <v>56</v>
      </c>
      <c r="H1598" t="s">
        <v>58</v>
      </c>
      <c r="I1598" s="4">
        <v>43632</v>
      </c>
      <c r="J1598">
        <v>2</v>
      </c>
      <c r="K1598" t="s">
        <v>60</v>
      </c>
      <c r="L1598" s="4">
        <v>43615</v>
      </c>
      <c r="M1598" s="4">
        <v>43830</v>
      </c>
      <c r="N1598">
        <v>2</v>
      </c>
      <c r="O1598" t="s">
        <v>224</v>
      </c>
      <c r="P1598" t="s">
        <v>386</v>
      </c>
      <c r="Q1598">
        <v>2</v>
      </c>
      <c r="R1598" t="s">
        <v>943</v>
      </c>
      <c r="S1598" t="s">
        <v>1477</v>
      </c>
      <c r="T1598" t="s">
        <v>1991</v>
      </c>
      <c r="U1598" t="s">
        <v>2028</v>
      </c>
      <c r="V1598" t="s">
        <v>2079</v>
      </c>
      <c r="W1598">
        <v>487.9</v>
      </c>
      <c r="X1598">
        <v>189.9</v>
      </c>
      <c r="Y1598">
        <v>2</v>
      </c>
      <c r="Z1598" t="s">
        <v>2322</v>
      </c>
      <c r="AA1598" t="s">
        <v>2630</v>
      </c>
      <c r="AF1598" s="4"/>
      <c r="AG1598" s="4"/>
      <c r="AH1598" t="s">
        <v>90</v>
      </c>
      <c r="AI1598" t="s">
        <v>252</v>
      </c>
      <c r="AJ1598" t="s">
        <v>593</v>
      </c>
      <c r="AK1598" t="s">
        <v>1149</v>
      </c>
      <c r="AL1598" t="s">
        <v>1529</v>
      </c>
      <c r="AM1598" t="s">
        <v>80</v>
      </c>
      <c r="AN1598" t="s">
        <v>1562</v>
      </c>
      <c r="AO1598" t="s">
        <v>410</v>
      </c>
      <c r="AP1598" t="s">
        <v>2359</v>
      </c>
      <c r="AQ1598" t="str">
        <f t="shared" si="26"/>
        <v>1186287444118noFemale436322Facebook4361543830487.9189.9614649.9929.9920</v>
      </c>
      <c r="AR1598">
        <f>COUNTIF(AQ$2:AQ1598,AQ1598)</f>
        <v>1</v>
      </c>
    </row>
    <row r="1599" spans="1:44" x14ac:dyDescent="0.25">
      <c r="A1599">
        <v>1186</v>
      </c>
      <c r="B1599">
        <v>287</v>
      </c>
      <c r="C1599" s="4">
        <v>44411</v>
      </c>
      <c r="D1599">
        <v>8</v>
      </c>
      <c r="E1599" t="s">
        <v>43</v>
      </c>
      <c r="F1599" t="s">
        <v>54</v>
      </c>
      <c r="G1599" t="s">
        <v>56</v>
      </c>
      <c r="H1599" t="s">
        <v>58</v>
      </c>
      <c r="I1599" s="4">
        <v>43632</v>
      </c>
      <c r="J1599">
        <v>2</v>
      </c>
      <c r="K1599" t="s">
        <v>60</v>
      </c>
      <c r="L1599" s="4">
        <v>43615</v>
      </c>
      <c r="M1599" s="4">
        <v>43830</v>
      </c>
      <c r="N1599">
        <v>2</v>
      </c>
      <c r="O1599" t="s">
        <v>224</v>
      </c>
      <c r="P1599" t="s">
        <v>386</v>
      </c>
      <c r="Q1599">
        <v>2</v>
      </c>
      <c r="R1599" t="s">
        <v>943</v>
      </c>
      <c r="S1599" t="s">
        <v>1477</v>
      </c>
      <c r="T1599" t="s">
        <v>1991</v>
      </c>
      <c r="U1599" t="s">
        <v>2028</v>
      </c>
      <c r="V1599" t="s">
        <v>2079</v>
      </c>
      <c r="W1599">
        <v>487.9</v>
      </c>
      <c r="X1599">
        <v>189.9</v>
      </c>
      <c r="Y1599">
        <v>2</v>
      </c>
      <c r="Z1599" t="s">
        <v>2322</v>
      </c>
      <c r="AA1599" t="s">
        <v>2630</v>
      </c>
      <c r="AF1599" s="4"/>
      <c r="AG1599" s="4"/>
      <c r="AH1599" t="s">
        <v>69</v>
      </c>
      <c r="AI1599" t="s">
        <v>231</v>
      </c>
      <c r="AJ1599" t="s">
        <v>720</v>
      </c>
      <c r="AK1599" t="s">
        <v>1262</v>
      </c>
      <c r="AL1599" t="s">
        <v>1780</v>
      </c>
      <c r="AM1599" t="s">
        <v>67</v>
      </c>
      <c r="AN1599" t="s">
        <v>1577</v>
      </c>
      <c r="AO1599" t="s">
        <v>67</v>
      </c>
      <c r="AP1599" t="s">
        <v>2373</v>
      </c>
      <c r="AQ1599" t="str">
        <f t="shared" si="26"/>
        <v>1186287444118noFemale436322Facebook4361543830487.9189.9115947.99324.993</v>
      </c>
      <c r="AR1599">
        <f>COUNTIF(AQ$2:AQ1599,AQ1599)</f>
        <v>1</v>
      </c>
    </row>
    <row r="1600" spans="1:44" x14ac:dyDescent="0.25">
      <c r="A1600">
        <v>1187</v>
      </c>
      <c r="B1600">
        <v>337</v>
      </c>
      <c r="C1600" s="4">
        <v>44411</v>
      </c>
      <c r="D1600">
        <v>1</v>
      </c>
      <c r="E1600" t="s">
        <v>39</v>
      </c>
      <c r="F1600" t="s">
        <v>50</v>
      </c>
      <c r="G1600" t="s">
        <v>55</v>
      </c>
      <c r="H1600" t="s">
        <v>58</v>
      </c>
      <c r="I1600" s="4">
        <v>44122</v>
      </c>
      <c r="J1600">
        <v>10</v>
      </c>
      <c r="K1600" t="s">
        <v>61</v>
      </c>
      <c r="L1600" s="4">
        <v>44055</v>
      </c>
      <c r="M1600" s="4">
        <v>44196</v>
      </c>
      <c r="N1600">
        <v>2</v>
      </c>
      <c r="O1600" t="s">
        <v>157</v>
      </c>
      <c r="P1600" t="s">
        <v>319</v>
      </c>
      <c r="Q1600">
        <v>2</v>
      </c>
      <c r="R1600" t="s">
        <v>944</v>
      </c>
      <c r="S1600" t="s">
        <v>1478</v>
      </c>
      <c r="T1600" t="s">
        <v>1992</v>
      </c>
      <c r="U1600" t="s">
        <v>103</v>
      </c>
      <c r="V1600" t="s">
        <v>2076</v>
      </c>
      <c r="W1600">
        <v>188.8</v>
      </c>
      <c r="X1600">
        <v>24.96</v>
      </c>
      <c r="Y1600">
        <v>2</v>
      </c>
      <c r="Z1600" t="s">
        <v>2237</v>
      </c>
      <c r="AA1600" t="s">
        <v>2530</v>
      </c>
      <c r="AF1600" s="4"/>
      <c r="AG1600" s="4"/>
      <c r="AH1600" t="s">
        <v>80</v>
      </c>
      <c r="AI1600" t="s">
        <v>242</v>
      </c>
      <c r="AJ1600" t="s">
        <v>691</v>
      </c>
      <c r="AK1600" t="s">
        <v>1232</v>
      </c>
      <c r="AL1600" t="s">
        <v>1754</v>
      </c>
      <c r="AM1600" t="s">
        <v>69</v>
      </c>
      <c r="AN1600" t="s">
        <v>1562</v>
      </c>
      <c r="AO1600" t="s">
        <v>67</v>
      </c>
      <c r="AP1600" t="s">
        <v>2373</v>
      </c>
      <c r="AQ1600" t="str">
        <f t="shared" si="26"/>
        <v>1187337444111yesFemale4412210YouTube4405544196188.824.96243158.9519.993</v>
      </c>
      <c r="AR1600">
        <f>COUNTIF(AQ$2:AQ1600,AQ1600)</f>
        <v>1</v>
      </c>
    </row>
    <row r="1601" spans="1:44" x14ac:dyDescent="0.25">
      <c r="A1601">
        <v>1187</v>
      </c>
      <c r="B1601">
        <v>337</v>
      </c>
      <c r="C1601" s="4">
        <v>44411</v>
      </c>
      <c r="D1601">
        <v>1</v>
      </c>
      <c r="E1601" t="s">
        <v>39</v>
      </c>
      <c r="F1601" t="s">
        <v>50</v>
      </c>
      <c r="G1601" t="s">
        <v>55</v>
      </c>
      <c r="H1601" t="s">
        <v>58</v>
      </c>
      <c r="I1601" s="4">
        <v>44122</v>
      </c>
      <c r="J1601">
        <v>10</v>
      </c>
      <c r="K1601" t="s">
        <v>61</v>
      </c>
      <c r="L1601" s="4">
        <v>44055</v>
      </c>
      <c r="M1601" s="4">
        <v>44196</v>
      </c>
      <c r="N1601">
        <v>2</v>
      </c>
      <c r="O1601" t="s">
        <v>157</v>
      </c>
      <c r="P1601" t="s">
        <v>319</v>
      </c>
      <c r="Q1601">
        <v>2</v>
      </c>
      <c r="R1601" t="s">
        <v>944</v>
      </c>
      <c r="S1601" t="s">
        <v>1478</v>
      </c>
      <c r="T1601" t="s">
        <v>1992</v>
      </c>
      <c r="U1601" t="s">
        <v>103</v>
      </c>
      <c r="V1601" t="s">
        <v>2076</v>
      </c>
      <c r="W1601">
        <v>188.8</v>
      </c>
      <c r="X1601">
        <v>24.96</v>
      </c>
      <c r="Y1601">
        <v>2</v>
      </c>
      <c r="Z1601" t="s">
        <v>2237</v>
      </c>
      <c r="AA1601" t="s">
        <v>2530</v>
      </c>
      <c r="AF1601" s="4"/>
      <c r="AG1601" s="4"/>
      <c r="AH1601" t="s">
        <v>90</v>
      </c>
      <c r="AI1601" t="s">
        <v>252</v>
      </c>
      <c r="AJ1601" t="s">
        <v>503</v>
      </c>
      <c r="AK1601" t="s">
        <v>1066</v>
      </c>
      <c r="AL1601" t="s">
        <v>1594</v>
      </c>
      <c r="AM1601" t="s">
        <v>67</v>
      </c>
      <c r="AN1601" t="s">
        <v>1659</v>
      </c>
      <c r="AO1601" t="s">
        <v>410</v>
      </c>
      <c r="AP1601" t="s">
        <v>2359</v>
      </c>
      <c r="AQ1601" t="str">
        <f t="shared" si="26"/>
        <v>1187337444111yesFemale4412210YouTube4405544196188.824.966609.9534.9920</v>
      </c>
      <c r="AR1601">
        <f>COUNTIF(AQ$2:AQ1601,AQ1601)</f>
        <v>1</v>
      </c>
    </row>
    <row r="1602" spans="1:44" x14ac:dyDescent="0.25">
      <c r="A1602">
        <v>1188</v>
      </c>
      <c r="B1602">
        <v>376</v>
      </c>
      <c r="C1602" s="4">
        <v>44411</v>
      </c>
      <c r="D1602">
        <v>2</v>
      </c>
      <c r="E1602" t="s">
        <v>38</v>
      </c>
      <c r="F1602" t="s">
        <v>49</v>
      </c>
      <c r="G1602" t="s">
        <v>56</v>
      </c>
      <c r="H1602" t="s">
        <v>58</v>
      </c>
      <c r="I1602" s="4">
        <v>43687</v>
      </c>
      <c r="J1602">
        <v>2</v>
      </c>
      <c r="K1602" t="s">
        <v>60</v>
      </c>
      <c r="L1602" s="4">
        <v>43615</v>
      </c>
      <c r="M1602" s="4">
        <v>43830</v>
      </c>
      <c r="N1602">
        <v>2</v>
      </c>
      <c r="O1602" t="s">
        <v>83</v>
      </c>
      <c r="P1602" t="s">
        <v>245</v>
      </c>
      <c r="Q1602">
        <v>2</v>
      </c>
      <c r="R1602" t="s">
        <v>945</v>
      </c>
      <c r="S1602" t="s">
        <v>1479</v>
      </c>
      <c r="T1602" t="s">
        <v>1993</v>
      </c>
      <c r="U1602" t="s">
        <v>85</v>
      </c>
      <c r="V1602" t="s">
        <v>1869</v>
      </c>
      <c r="W1602">
        <v>85.37</v>
      </c>
      <c r="X1602">
        <v>44.97</v>
      </c>
      <c r="Y1602">
        <v>2</v>
      </c>
      <c r="Z1602" t="s">
        <v>135</v>
      </c>
      <c r="AA1602" t="s">
        <v>2631</v>
      </c>
      <c r="AF1602" s="4"/>
      <c r="AG1602" s="4"/>
      <c r="AH1602" t="s">
        <v>67</v>
      </c>
      <c r="AI1602" t="s">
        <v>229</v>
      </c>
      <c r="AJ1602" t="s">
        <v>478</v>
      </c>
      <c r="AK1602" t="s">
        <v>1041</v>
      </c>
      <c r="AL1602" t="s">
        <v>1569</v>
      </c>
      <c r="AM1602" t="s">
        <v>69</v>
      </c>
      <c r="AN1602" t="s">
        <v>1548</v>
      </c>
      <c r="AO1602" t="s">
        <v>90</v>
      </c>
      <c r="AP1602" t="s">
        <v>2328</v>
      </c>
      <c r="AQ1602" t="str">
        <f t="shared" si="26"/>
        <v>1188376444112noFemale436872Facebook436154383085.3744.9733242.99114.996</v>
      </c>
      <c r="AR1602">
        <f>COUNTIF(AQ$2:AQ1602,AQ1602)</f>
        <v>1</v>
      </c>
    </row>
    <row r="1603" spans="1:44" x14ac:dyDescent="0.25">
      <c r="A1603">
        <v>1188</v>
      </c>
      <c r="B1603">
        <v>376</v>
      </c>
      <c r="C1603" s="4">
        <v>44411</v>
      </c>
      <c r="D1603">
        <v>2</v>
      </c>
      <c r="E1603" t="s">
        <v>38</v>
      </c>
      <c r="F1603" t="s">
        <v>49</v>
      </c>
      <c r="G1603" t="s">
        <v>56</v>
      </c>
      <c r="H1603" t="s">
        <v>58</v>
      </c>
      <c r="I1603" s="4">
        <v>43687</v>
      </c>
      <c r="J1603">
        <v>2</v>
      </c>
      <c r="K1603" t="s">
        <v>60</v>
      </c>
      <c r="L1603" s="4">
        <v>43615</v>
      </c>
      <c r="M1603" s="4">
        <v>43830</v>
      </c>
      <c r="N1603">
        <v>2</v>
      </c>
      <c r="O1603" t="s">
        <v>83</v>
      </c>
      <c r="P1603" t="s">
        <v>245</v>
      </c>
      <c r="Q1603">
        <v>2</v>
      </c>
      <c r="R1603" t="s">
        <v>945</v>
      </c>
      <c r="S1603" t="s">
        <v>1479</v>
      </c>
      <c r="T1603" t="s">
        <v>1993</v>
      </c>
      <c r="U1603" t="s">
        <v>85</v>
      </c>
      <c r="V1603" t="s">
        <v>1869</v>
      </c>
      <c r="W1603">
        <v>85.37</v>
      </c>
      <c r="X1603">
        <v>44.97</v>
      </c>
      <c r="Y1603">
        <v>2</v>
      </c>
      <c r="Z1603" t="s">
        <v>135</v>
      </c>
      <c r="AA1603" t="s">
        <v>2631</v>
      </c>
      <c r="AF1603" s="4"/>
      <c r="AG1603" s="4"/>
      <c r="AH1603" t="s">
        <v>80</v>
      </c>
      <c r="AI1603" t="s">
        <v>242</v>
      </c>
      <c r="AJ1603" t="s">
        <v>404</v>
      </c>
      <c r="AK1603" t="s">
        <v>966</v>
      </c>
      <c r="AL1603" t="s">
        <v>1499</v>
      </c>
      <c r="AM1603" t="s">
        <v>80</v>
      </c>
      <c r="AN1603" t="s">
        <v>1548</v>
      </c>
      <c r="AO1603" t="s">
        <v>70</v>
      </c>
      <c r="AP1603" t="s">
        <v>2341</v>
      </c>
      <c r="AQ1603" t="str">
        <f t="shared" si="26"/>
        <v>1188376444112noFemale436872Facebook436154383085.3744.9727121.19214.995</v>
      </c>
      <c r="AR1603">
        <f>COUNTIF(AQ$2:AQ1603,AQ1603)</f>
        <v>1</v>
      </c>
    </row>
    <row r="1604" spans="1:44" x14ac:dyDescent="0.25">
      <c r="A1604">
        <v>1189</v>
      </c>
      <c r="B1604">
        <v>446</v>
      </c>
      <c r="C1604" s="4">
        <v>44411</v>
      </c>
      <c r="D1604">
        <v>7</v>
      </c>
      <c r="E1604" t="s">
        <v>35</v>
      </c>
      <c r="F1604" t="s">
        <v>46</v>
      </c>
      <c r="G1604" t="s">
        <v>55</v>
      </c>
      <c r="H1604" t="s">
        <v>57</v>
      </c>
      <c r="I1604" s="4">
        <v>44051</v>
      </c>
      <c r="J1604">
        <v>9</v>
      </c>
      <c r="K1604" t="s">
        <v>59</v>
      </c>
      <c r="L1604" s="4">
        <v>43952</v>
      </c>
      <c r="M1604" s="4">
        <v>44075</v>
      </c>
      <c r="N1604">
        <v>1</v>
      </c>
      <c r="O1604" t="s">
        <v>79</v>
      </c>
      <c r="P1604" t="s">
        <v>241</v>
      </c>
      <c r="Q1604">
        <v>1</v>
      </c>
      <c r="R1604" t="s">
        <v>481</v>
      </c>
      <c r="S1604" t="s">
        <v>1045</v>
      </c>
      <c r="T1604" t="s">
        <v>1573</v>
      </c>
      <c r="U1604" t="s">
        <v>69</v>
      </c>
      <c r="V1604" t="s">
        <v>1548</v>
      </c>
      <c r="W1604">
        <v>99.95</v>
      </c>
      <c r="X1604">
        <v>14.99</v>
      </c>
      <c r="Y1604">
        <v>1</v>
      </c>
      <c r="Z1604" t="s">
        <v>65</v>
      </c>
      <c r="AA1604" t="s">
        <v>2343</v>
      </c>
      <c r="AF1604" s="4"/>
      <c r="AG1604" s="4"/>
      <c r="AH1604" t="s">
        <v>79</v>
      </c>
      <c r="AI1604" t="s">
        <v>241</v>
      </c>
      <c r="AJ1604" t="s">
        <v>481</v>
      </c>
      <c r="AK1604" t="s">
        <v>1045</v>
      </c>
      <c r="AL1604" t="s">
        <v>1573</v>
      </c>
      <c r="AM1604" t="s">
        <v>69</v>
      </c>
      <c r="AN1604" t="s">
        <v>1548</v>
      </c>
      <c r="AO1604" t="s">
        <v>65</v>
      </c>
      <c r="AP1604" t="s">
        <v>2343</v>
      </c>
      <c r="AQ1604" t="str">
        <f t="shared" si="26"/>
        <v>1189446444117yesMale440519Google Ads439524407599.9514.9946699.95114.9910</v>
      </c>
      <c r="AR1604">
        <f>COUNTIF(AQ$2:AQ1604,AQ1604)</f>
        <v>1</v>
      </c>
    </row>
    <row r="1605" spans="1:44" x14ac:dyDescent="0.25">
      <c r="A1605">
        <v>1190</v>
      </c>
      <c r="B1605">
        <v>446</v>
      </c>
      <c r="C1605" s="4">
        <v>44411</v>
      </c>
      <c r="D1605">
        <v>7</v>
      </c>
      <c r="E1605" t="s">
        <v>35</v>
      </c>
      <c r="F1605" t="s">
        <v>46</v>
      </c>
      <c r="G1605" t="s">
        <v>55</v>
      </c>
      <c r="H1605" t="s">
        <v>57</v>
      </c>
      <c r="I1605" s="4">
        <v>44051</v>
      </c>
      <c r="J1605">
        <v>9</v>
      </c>
      <c r="K1605" t="s">
        <v>59</v>
      </c>
      <c r="L1605" s="4">
        <v>43952</v>
      </c>
      <c r="M1605" s="4">
        <v>44075</v>
      </c>
      <c r="N1605">
        <v>1</v>
      </c>
      <c r="O1605" t="s">
        <v>79</v>
      </c>
      <c r="P1605" t="s">
        <v>241</v>
      </c>
      <c r="Q1605">
        <v>1</v>
      </c>
      <c r="R1605" t="s">
        <v>571</v>
      </c>
      <c r="S1605" t="s">
        <v>1129</v>
      </c>
      <c r="T1605" t="s">
        <v>1654</v>
      </c>
      <c r="U1605" t="s">
        <v>67</v>
      </c>
      <c r="V1605" t="s">
        <v>1548</v>
      </c>
      <c r="W1605">
        <v>88.47</v>
      </c>
      <c r="X1605">
        <v>44.97</v>
      </c>
      <c r="Y1605">
        <v>1</v>
      </c>
      <c r="Z1605" t="s">
        <v>455</v>
      </c>
      <c r="AA1605" t="s">
        <v>2340</v>
      </c>
      <c r="AF1605" s="4"/>
      <c r="AG1605" s="4"/>
      <c r="AH1605" t="s">
        <v>79</v>
      </c>
      <c r="AI1605" t="s">
        <v>241</v>
      </c>
      <c r="AJ1605" t="s">
        <v>571</v>
      </c>
      <c r="AK1605" t="s">
        <v>1129</v>
      </c>
      <c r="AL1605" t="s">
        <v>1654</v>
      </c>
      <c r="AM1605" t="s">
        <v>67</v>
      </c>
      <c r="AN1605" t="s">
        <v>1548</v>
      </c>
      <c r="AO1605" t="s">
        <v>455</v>
      </c>
      <c r="AP1605" t="s">
        <v>2340</v>
      </c>
      <c r="AQ1605" t="str">
        <f t="shared" si="26"/>
        <v>1190446444117yesMale440519Google Ads439524407588.4744.9744829.49314.9915</v>
      </c>
      <c r="AR1605">
        <f>COUNTIF(AQ$2:AQ1605,AQ1605)</f>
        <v>1</v>
      </c>
    </row>
    <row r="1606" spans="1:44" x14ac:dyDescent="0.25">
      <c r="A1606">
        <v>1191</v>
      </c>
      <c r="B1606">
        <v>2</v>
      </c>
      <c r="C1606" s="4">
        <v>44412</v>
      </c>
      <c r="D1606">
        <v>10</v>
      </c>
      <c r="E1606" t="s">
        <v>42</v>
      </c>
      <c r="F1606" t="s">
        <v>53</v>
      </c>
      <c r="G1606" t="s">
        <v>55</v>
      </c>
      <c r="H1606" t="s">
        <v>57</v>
      </c>
      <c r="I1606" s="4">
        <v>43739</v>
      </c>
      <c r="J1606">
        <v>2</v>
      </c>
      <c r="K1606" t="s">
        <v>60</v>
      </c>
      <c r="L1606" s="4">
        <v>43615</v>
      </c>
      <c r="M1606" s="4">
        <v>43830</v>
      </c>
      <c r="N1606">
        <v>1</v>
      </c>
      <c r="O1606" t="s">
        <v>67</v>
      </c>
      <c r="P1606" t="s">
        <v>229</v>
      </c>
      <c r="Q1606">
        <v>1</v>
      </c>
      <c r="R1606" t="s">
        <v>476</v>
      </c>
      <c r="S1606" t="s">
        <v>1031</v>
      </c>
      <c r="T1606" t="s">
        <v>1487</v>
      </c>
      <c r="U1606" t="s">
        <v>69</v>
      </c>
      <c r="V1606" t="s">
        <v>1548</v>
      </c>
      <c r="W1606">
        <v>29.95</v>
      </c>
      <c r="X1606">
        <v>14.99</v>
      </c>
      <c r="Y1606">
        <v>1</v>
      </c>
      <c r="Z1606" t="s">
        <v>872</v>
      </c>
      <c r="AA1606" t="s">
        <v>2388</v>
      </c>
      <c r="AF1606" s="4"/>
      <c r="AG1606" s="4"/>
      <c r="AH1606" t="s">
        <v>67</v>
      </c>
      <c r="AI1606" t="s">
        <v>229</v>
      </c>
      <c r="AJ1606" t="s">
        <v>476</v>
      </c>
      <c r="AK1606" t="s">
        <v>1031</v>
      </c>
      <c r="AL1606" t="s">
        <v>1487</v>
      </c>
      <c r="AM1606" t="s">
        <v>69</v>
      </c>
      <c r="AN1606" t="s">
        <v>1548</v>
      </c>
      <c r="AO1606" t="s">
        <v>872</v>
      </c>
      <c r="AP1606" t="s">
        <v>2388</v>
      </c>
      <c r="AQ1606" t="str">
        <f t="shared" si="26"/>
        <v>119124441210yesMale437392Facebook436154383029.9514.9939529.95114.9919</v>
      </c>
      <c r="AR1606">
        <f>COUNTIF(AQ$2:AQ1606,AQ1606)</f>
        <v>1</v>
      </c>
    </row>
    <row r="1607" spans="1:44" x14ac:dyDescent="0.25">
      <c r="A1607">
        <v>1192</v>
      </c>
      <c r="B1607">
        <v>26</v>
      </c>
      <c r="C1607" s="4">
        <v>44412</v>
      </c>
      <c r="D1607">
        <v>5</v>
      </c>
      <c r="E1607" t="s">
        <v>36</v>
      </c>
      <c r="F1607" t="s">
        <v>47</v>
      </c>
      <c r="G1607" t="s">
        <v>56</v>
      </c>
      <c r="H1607" t="s">
        <v>58</v>
      </c>
      <c r="I1607" s="4">
        <v>43843</v>
      </c>
      <c r="J1607">
        <v>5</v>
      </c>
      <c r="K1607" t="s">
        <v>60</v>
      </c>
      <c r="L1607" s="4">
        <v>43831</v>
      </c>
      <c r="M1607" s="4">
        <v>43921</v>
      </c>
      <c r="N1607">
        <v>2</v>
      </c>
      <c r="O1607" t="s">
        <v>179</v>
      </c>
      <c r="P1607" t="s">
        <v>341</v>
      </c>
      <c r="Q1607">
        <v>2</v>
      </c>
      <c r="R1607" t="s">
        <v>946</v>
      </c>
      <c r="S1607" t="s">
        <v>1480</v>
      </c>
      <c r="T1607" t="s">
        <v>1994</v>
      </c>
      <c r="U1607" t="s">
        <v>88</v>
      </c>
      <c r="V1607" t="s">
        <v>1869</v>
      </c>
      <c r="W1607">
        <v>124.96</v>
      </c>
      <c r="X1607">
        <v>59.96</v>
      </c>
      <c r="Y1607">
        <v>2</v>
      </c>
      <c r="Z1607" t="s">
        <v>2223</v>
      </c>
      <c r="AA1607" t="s">
        <v>2515</v>
      </c>
      <c r="AF1607" s="4"/>
      <c r="AG1607" s="4"/>
      <c r="AH1607" t="s">
        <v>79</v>
      </c>
      <c r="AI1607" t="s">
        <v>241</v>
      </c>
      <c r="AJ1607" t="s">
        <v>571</v>
      </c>
      <c r="AK1607" t="s">
        <v>1129</v>
      </c>
      <c r="AL1607" t="s">
        <v>1654</v>
      </c>
      <c r="AM1607" t="s">
        <v>80</v>
      </c>
      <c r="AN1607" t="s">
        <v>1548</v>
      </c>
      <c r="AO1607" t="s">
        <v>455</v>
      </c>
      <c r="AP1607" t="s">
        <v>2340</v>
      </c>
      <c r="AQ1607" t="str">
        <f t="shared" si="26"/>
        <v>119226444125noFemale438435Facebook4383143921124.9659.9644829.49214.9915</v>
      </c>
      <c r="AR1607">
        <f>COUNTIF(AQ$2:AQ1607,AQ1607)</f>
        <v>1</v>
      </c>
    </row>
    <row r="1608" spans="1:44" x14ac:dyDescent="0.25">
      <c r="A1608">
        <v>1192</v>
      </c>
      <c r="B1608">
        <v>26</v>
      </c>
      <c r="C1608" s="4">
        <v>44412</v>
      </c>
      <c r="D1608">
        <v>5</v>
      </c>
      <c r="E1608" t="s">
        <v>36</v>
      </c>
      <c r="F1608" t="s">
        <v>47</v>
      </c>
      <c r="G1608" t="s">
        <v>56</v>
      </c>
      <c r="H1608" t="s">
        <v>58</v>
      </c>
      <c r="I1608" s="4">
        <v>43843</v>
      </c>
      <c r="J1608">
        <v>5</v>
      </c>
      <c r="K1608" t="s">
        <v>60</v>
      </c>
      <c r="L1608" s="4">
        <v>43831</v>
      </c>
      <c r="M1608" s="4">
        <v>43921</v>
      </c>
      <c r="N1608">
        <v>2</v>
      </c>
      <c r="O1608" t="s">
        <v>179</v>
      </c>
      <c r="P1608" t="s">
        <v>341</v>
      </c>
      <c r="Q1608">
        <v>2</v>
      </c>
      <c r="R1608" t="s">
        <v>946</v>
      </c>
      <c r="S1608" t="s">
        <v>1480</v>
      </c>
      <c r="T1608" t="s">
        <v>1994</v>
      </c>
      <c r="U1608" t="s">
        <v>88</v>
      </c>
      <c r="V1608" t="s">
        <v>1869</v>
      </c>
      <c r="W1608">
        <v>124.96</v>
      </c>
      <c r="X1608">
        <v>59.96</v>
      </c>
      <c r="Y1608">
        <v>2</v>
      </c>
      <c r="Z1608" t="s">
        <v>2223</v>
      </c>
      <c r="AA1608" t="s">
        <v>2515</v>
      </c>
      <c r="AF1608" s="4"/>
      <c r="AG1608" s="4"/>
      <c r="AH1608" t="s">
        <v>67</v>
      </c>
      <c r="AI1608" t="s">
        <v>229</v>
      </c>
      <c r="AJ1608" t="s">
        <v>468</v>
      </c>
      <c r="AK1608" t="s">
        <v>1031</v>
      </c>
      <c r="AL1608" t="s">
        <v>1561</v>
      </c>
      <c r="AM1608" t="s">
        <v>80</v>
      </c>
      <c r="AN1608" t="s">
        <v>1548</v>
      </c>
      <c r="AO1608" t="s">
        <v>90</v>
      </c>
      <c r="AP1608" t="s">
        <v>2328</v>
      </c>
      <c r="AQ1608" t="str">
        <f t="shared" si="26"/>
        <v>119226444125noFemale438435Facebook4383143921124.9659.9639432.99214.996</v>
      </c>
      <c r="AR1608">
        <f>COUNTIF(AQ$2:AQ1608,AQ1608)</f>
        <v>1</v>
      </c>
    </row>
    <row r="1609" spans="1:44" x14ac:dyDescent="0.25">
      <c r="A1609">
        <v>1193</v>
      </c>
      <c r="B1609">
        <v>128</v>
      </c>
      <c r="C1609" s="4">
        <v>44412</v>
      </c>
      <c r="D1609">
        <v>8</v>
      </c>
      <c r="E1609" t="s">
        <v>43</v>
      </c>
      <c r="F1609" t="s">
        <v>54</v>
      </c>
      <c r="G1609" t="s">
        <v>56</v>
      </c>
      <c r="H1609" t="s">
        <v>58</v>
      </c>
      <c r="I1609" s="4">
        <v>44177</v>
      </c>
      <c r="J1609">
        <v>10</v>
      </c>
      <c r="K1609" t="s">
        <v>61</v>
      </c>
      <c r="L1609" s="4">
        <v>44055</v>
      </c>
      <c r="M1609" s="4">
        <v>44196</v>
      </c>
      <c r="N1609">
        <v>1</v>
      </c>
      <c r="O1609" t="s">
        <v>90</v>
      </c>
      <c r="P1609" t="s">
        <v>252</v>
      </c>
      <c r="Q1609">
        <v>1</v>
      </c>
      <c r="R1609" t="s">
        <v>652</v>
      </c>
      <c r="S1609" t="s">
        <v>1196</v>
      </c>
      <c r="T1609" t="s">
        <v>1720</v>
      </c>
      <c r="U1609" t="s">
        <v>67</v>
      </c>
      <c r="V1609" t="s">
        <v>1562</v>
      </c>
      <c r="W1609">
        <v>58.47</v>
      </c>
      <c r="X1609">
        <v>29.97</v>
      </c>
      <c r="Y1609">
        <v>1</v>
      </c>
      <c r="Z1609" t="s">
        <v>410</v>
      </c>
      <c r="AA1609" t="s">
        <v>2359</v>
      </c>
      <c r="AF1609" s="4"/>
      <c r="AG1609" s="4"/>
      <c r="AH1609" t="s">
        <v>90</v>
      </c>
      <c r="AI1609" t="s">
        <v>252</v>
      </c>
      <c r="AJ1609" t="s">
        <v>652</v>
      </c>
      <c r="AK1609" t="s">
        <v>1196</v>
      </c>
      <c r="AL1609" t="s">
        <v>1720</v>
      </c>
      <c r="AM1609" t="s">
        <v>67</v>
      </c>
      <c r="AN1609" t="s">
        <v>1562</v>
      </c>
      <c r="AO1609" t="s">
        <v>410</v>
      </c>
      <c r="AP1609" t="s">
        <v>2359</v>
      </c>
      <c r="AQ1609" t="str">
        <f t="shared" si="26"/>
        <v>1193128444128noFemale4417710YouTube440554419658.4729.9761119.4939.9920</v>
      </c>
      <c r="AR1609">
        <f>COUNTIF(AQ$2:AQ1609,AQ1609)</f>
        <v>1</v>
      </c>
    </row>
    <row r="1610" spans="1:44" x14ac:dyDescent="0.25">
      <c r="A1610">
        <v>1194</v>
      </c>
      <c r="B1610">
        <v>262</v>
      </c>
      <c r="C1610" s="4">
        <v>44412</v>
      </c>
      <c r="D1610">
        <v>11</v>
      </c>
      <c r="E1610" t="s">
        <v>37</v>
      </c>
      <c r="F1610" t="s">
        <v>48</v>
      </c>
      <c r="G1610" t="s">
        <v>56</v>
      </c>
      <c r="H1610" t="s">
        <v>58</v>
      </c>
      <c r="I1610" s="4">
        <v>43929</v>
      </c>
      <c r="J1610">
        <v>7</v>
      </c>
      <c r="K1610" t="s">
        <v>61</v>
      </c>
      <c r="L1610" s="4">
        <v>43915</v>
      </c>
      <c r="M1610" s="4">
        <v>44012</v>
      </c>
      <c r="N1610">
        <v>1</v>
      </c>
      <c r="O1610" t="s">
        <v>67</v>
      </c>
      <c r="P1610" t="s">
        <v>229</v>
      </c>
      <c r="Q1610">
        <v>1</v>
      </c>
      <c r="R1610" t="s">
        <v>805</v>
      </c>
      <c r="S1610" t="s">
        <v>1342</v>
      </c>
      <c r="T1610" t="s">
        <v>1859</v>
      </c>
      <c r="U1610" t="s">
        <v>67</v>
      </c>
      <c r="V1610" t="s">
        <v>1548</v>
      </c>
      <c r="W1610">
        <v>419.97</v>
      </c>
      <c r="X1610">
        <v>44.97</v>
      </c>
      <c r="Y1610">
        <v>1</v>
      </c>
      <c r="Z1610" t="s">
        <v>872</v>
      </c>
      <c r="AA1610" t="s">
        <v>2388</v>
      </c>
      <c r="AF1610" s="4"/>
      <c r="AG1610" s="4"/>
      <c r="AH1610" t="s">
        <v>67</v>
      </c>
      <c r="AI1610" t="s">
        <v>229</v>
      </c>
      <c r="AJ1610" t="s">
        <v>805</v>
      </c>
      <c r="AK1610" t="s">
        <v>1342</v>
      </c>
      <c r="AL1610" t="s">
        <v>1859</v>
      </c>
      <c r="AM1610" t="s">
        <v>67</v>
      </c>
      <c r="AN1610" t="s">
        <v>1548</v>
      </c>
      <c r="AO1610" t="s">
        <v>872</v>
      </c>
      <c r="AP1610" t="s">
        <v>2388</v>
      </c>
      <c r="AQ1610" t="str">
        <f t="shared" si="26"/>
        <v>11942624441211noFemale439297YouTube4391544012419.9744.973139139.99314.9919</v>
      </c>
      <c r="AR1610">
        <f>COUNTIF(AQ$2:AQ1610,AQ1610)</f>
        <v>1</v>
      </c>
    </row>
    <row r="1611" spans="1:44" x14ac:dyDescent="0.25">
      <c r="A1611">
        <v>1195</v>
      </c>
      <c r="B1611">
        <v>455</v>
      </c>
      <c r="C1611" s="4">
        <v>44412</v>
      </c>
      <c r="D1611">
        <v>10</v>
      </c>
      <c r="E1611" t="s">
        <v>42</v>
      </c>
      <c r="F1611" t="s">
        <v>53</v>
      </c>
      <c r="G1611" t="s">
        <v>55</v>
      </c>
      <c r="H1611" t="s">
        <v>57</v>
      </c>
      <c r="I1611" s="4">
        <v>43736</v>
      </c>
      <c r="J1611">
        <v>3</v>
      </c>
      <c r="K1611" t="s">
        <v>59</v>
      </c>
      <c r="L1611" s="4">
        <v>43615</v>
      </c>
      <c r="M1611" s="4">
        <v>43830</v>
      </c>
      <c r="N1611">
        <v>2</v>
      </c>
      <c r="O1611" t="s">
        <v>103</v>
      </c>
      <c r="P1611" t="s">
        <v>265</v>
      </c>
      <c r="Q1611">
        <v>2</v>
      </c>
      <c r="R1611" t="s">
        <v>947</v>
      </c>
      <c r="S1611" t="s">
        <v>1481</v>
      </c>
      <c r="T1611" t="s">
        <v>1995</v>
      </c>
      <c r="U1611" t="s">
        <v>110</v>
      </c>
      <c r="V1611" t="s">
        <v>2037</v>
      </c>
      <c r="W1611">
        <v>1763.91</v>
      </c>
      <c r="X1611">
        <v>119.94</v>
      </c>
      <c r="Y1611">
        <v>2</v>
      </c>
      <c r="Z1611" t="s">
        <v>2323</v>
      </c>
      <c r="AA1611" t="s">
        <v>2632</v>
      </c>
      <c r="AF1611" s="4"/>
      <c r="AG1611" s="4"/>
      <c r="AH1611" t="s">
        <v>69</v>
      </c>
      <c r="AI1611" t="s">
        <v>231</v>
      </c>
      <c r="AJ1611" t="s">
        <v>856</v>
      </c>
      <c r="AK1611" t="s">
        <v>1393</v>
      </c>
      <c r="AL1611" t="s">
        <v>1909</v>
      </c>
      <c r="AM1611" t="s">
        <v>67</v>
      </c>
      <c r="AN1611" t="s">
        <v>1577</v>
      </c>
      <c r="AO1611" t="s">
        <v>67</v>
      </c>
      <c r="AP1611" t="s">
        <v>2373</v>
      </c>
      <c r="AQ1611" t="str">
        <f t="shared" si="26"/>
        <v>11954554441210yesMale437363Google Ads43615438301763.91119.94199529324.993</v>
      </c>
      <c r="AR1611">
        <f>COUNTIF(AQ$2:AQ1611,AQ1611)</f>
        <v>1</v>
      </c>
    </row>
    <row r="1612" spans="1:44" x14ac:dyDescent="0.25">
      <c r="A1612">
        <v>1195</v>
      </c>
      <c r="B1612">
        <v>455</v>
      </c>
      <c r="C1612" s="4">
        <v>44412</v>
      </c>
      <c r="D1612">
        <v>10</v>
      </c>
      <c r="E1612" t="s">
        <v>42</v>
      </c>
      <c r="F1612" t="s">
        <v>53</v>
      </c>
      <c r="G1612" t="s">
        <v>55</v>
      </c>
      <c r="H1612" t="s">
        <v>57</v>
      </c>
      <c r="I1612" s="4">
        <v>43736</v>
      </c>
      <c r="J1612">
        <v>3</v>
      </c>
      <c r="K1612" t="s">
        <v>59</v>
      </c>
      <c r="L1612" s="4">
        <v>43615</v>
      </c>
      <c r="M1612" s="4">
        <v>43830</v>
      </c>
      <c r="N1612">
        <v>2</v>
      </c>
      <c r="O1612" t="s">
        <v>103</v>
      </c>
      <c r="P1612" t="s">
        <v>265</v>
      </c>
      <c r="Q1612">
        <v>2</v>
      </c>
      <c r="R1612" t="s">
        <v>947</v>
      </c>
      <c r="S1612" t="s">
        <v>1481</v>
      </c>
      <c r="T1612" t="s">
        <v>1995</v>
      </c>
      <c r="U1612" t="s">
        <v>110</v>
      </c>
      <c r="V1612" t="s">
        <v>2037</v>
      </c>
      <c r="W1612">
        <v>1763.91</v>
      </c>
      <c r="X1612">
        <v>119.94</v>
      </c>
      <c r="Y1612">
        <v>2</v>
      </c>
      <c r="Z1612" t="s">
        <v>2323</v>
      </c>
      <c r="AA1612" t="s">
        <v>2632</v>
      </c>
      <c r="AF1612" s="4"/>
      <c r="AG1612" s="4"/>
      <c r="AH1612" t="s">
        <v>67</v>
      </c>
      <c r="AI1612" t="s">
        <v>229</v>
      </c>
      <c r="AJ1612" t="s">
        <v>744</v>
      </c>
      <c r="AK1612" t="s">
        <v>1001</v>
      </c>
      <c r="AL1612" t="s">
        <v>1801</v>
      </c>
      <c r="AM1612" t="s">
        <v>67</v>
      </c>
      <c r="AN1612" t="s">
        <v>1548</v>
      </c>
      <c r="AO1612" t="s">
        <v>652</v>
      </c>
      <c r="AP1612" t="s">
        <v>2352</v>
      </c>
      <c r="AQ1612" t="str">
        <f t="shared" si="26"/>
        <v>11954554441210yesMale437363Google Ads43615438301763.91119.94310358.97314.9911</v>
      </c>
      <c r="AR1612">
        <f>COUNTIF(AQ$2:AQ1612,AQ1612)</f>
        <v>1</v>
      </c>
    </row>
    <row r="1613" spans="1:44" x14ac:dyDescent="0.25">
      <c r="A1613">
        <v>1196</v>
      </c>
      <c r="B1613">
        <v>11</v>
      </c>
      <c r="C1613" s="4">
        <v>44413</v>
      </c>
      <c r="D1613">
        <v>1</v>
      </c>
      <c r="E1613" t="s">
        <v>39</v>
      </c>
      <c r="F1613" t="s">
        <v>50</v>
      </c>
      <c r="G1613" t="s">
        <v>56</v>
      </c>
      <c r="H1613" t="s">
        <v>57</v>
      </c>
      <c r="I1613" s="4">
        <v>43957</v>
      </c>
      <c r="J1613">
        <v>9</v>
      </c>
      <c r="K1613" t="s">
        <v>59</v>
      </c>
      <c r="L1613" s="4">
        <v>43952</v>
      </c>
      <c r="M1613" s="4">
        <v>44075</v>
      </c>
      <c r="N1613">
        <v>1</v>
      </c>
      <c r="O1613" t="s">
        <v>80</v>
      </c>
      <c r="P1613" t="s">
        <v>242</v>
      </c>
      <c r="Q1613">
        <v>1</v>
      </c>
      <c r="R1613" t="s">
        <v>586</v>
      </c>
      <c r="S1613" t="s">
        <v>966</v>
      </c>
      <c r="T1613" t="s">
        <v>1667</v>
      </c>
      <c r="U1613" t="s">
        <v>80</v>
      </c>
      <c r="V1613" t="s">
        <v>1562</v>
      </c>
      <c r="W1613">
        <v>43.98</v>
      </c>
      <c r="X1613">
        <v>19.98</v>
      </c>
      <c r="Y1613">
        <v>1</v>
      </c>
      <c r="Z1613" t="s">
        <v>67</v>
      </c>
      <c r="AA1613" t="s">
        <v>2373</v>
      </c>
      <c r="AF1613" s="4"/>
      <c r="AG1613" s="4"/>
      <c r="AH1613" t="s">
        <v>80</v>
      </c>
      <c r="AI1613" t="s">
        <v>242</v>
      </c>
      <c r="AJ1613" t="s">
        <v>586</v>
      </c>
      <c r="AK1613" t="s">
        <v>966</v>
      </c>
      <c r="AL1613" t="s">
        <v>1667</v>
      </c>
      <c r="AM1613" t="s">
        <v>80</v>
      </c>
      <c r="AN1613" t="s">
        <v>1562</v>
      </c>
      <c r="AO1613" t="s">
        <v>67</v>
      </c>
      <c r="AP1613" t="s">
        <v>2373</v>
      </c>
      <c r="AQ1613" t="str">
        <f t="shared" si="26"/>
        <v>119611444131noMale439579Google Ads439524407543.9819.9827021.9929.993</v>
      </c>
      <c r="AR1613">
        <f>COUNTIF(AQ$2:AQ1613,AQ1613)</f>
        <v>1</v>
      </c>
    </row>
    <row r="1614" spans="1:44" x14ac:dyDescent="0.25">
      <c r="A1614">
        <v>1197</v>
      </c>
      <c r="B1614">
        <v>68</v>
      </c>
      <c r="C1614" s="4">
        <v>44413</v>
      </c>
      <c r="D1614">
        <v>4</v>
      </c>
      <c r="E1614" t="s">
        <v>40</v>
      </c>
      <c r="F1614" t="s">
        <v>51</v>
      </c>
      <c r="G1614" t="s">
        <v>56</v>
      </c>
      <c r="H1614" t="s">
        <v>58</v>
      </c>
      <c r="I1614" s="4">
        <v>44413</v>
      </c>
      <c r="J1614">
        <v>14</v>
      </c>
      <c r="K1614" t="s">
        <v>59</v>
      </c>
      <c r="L1614" s="4">
        <v>44267</v>
      </c>
      <c r="M1614" s="4">
        <v>44413</v>
      </c>
      <c r="N1614">
        <v>1</v>
      </c>
      <c r="O1614" t="s">
        <v>90</v>
      </c>
      <c r="P1614" t="s">
        <v>252</v>
      </c>
      <c r="Q1614">
        <v>1</v>
      </c>
      <c r="R1614" t="s">
        <v>501</v>
      </c>
      <c r="S1614" t="s">
        <v>1064</v>
      </c>
      <c r="T1614" t="s">
        <v>1592</v>
      </c>
      <c r="U1614" t="s">
        <v>80</v>
      </c>
      <c r="V1614" t="s">
        <v>1562</v>
      </c>
      <c r="W1614">
        <v>17.920000000000002</v>
      </c>
      <c r="X1614">
        <v>19.98</v>
      </c>
      <c r="Y1614">
        <v>1</v>
      </c>
      <c r="Z1614" t="s">
        <v>410</v>
      </c>
      <c r="AA1614" t="s">
        <v>2359</v>
      </c>
      <c r="AF1614" s="4"/>
      <c r="AG1614" s="4"/>
      <c r="AH1614" t="s">
        <v>90</v>
      </c>
      <c r="AI1614" t="s">
        <v>252</v>
      </c>
      <c r="AJ1614" t="s">
        <v>501</v>
      </c>
      <c r="AK1614" t="s">
        <v>1064</v>
      </c>
      <c r="AL1614" t="s">
        <v>1592</v>
      </c>
      <c r="AM1614" t="s">
        <v>80</v>
      </c>
      <c r="AN1614" t="s">
        <v>1562</v>
      </c>
      <c r="AO1614" t="s">
        <v>410</v>
      </c>
      <c r="AP1614" t="s">
        <v>2359</v>
      </c>
      <c r="AQ1614" t="str">
        <f t="shared" si="26"/>
        <v>119768444134noFemale4441314Google Ads442674441317.9219.9861618.9629.9920</v>
      </c>
      <c r="AR1614">
        <f>COUNTIF(AQ$2:AQ1614,AQ1614)</f>
        <v>1</v>
      </c>
    </row>
    <row r="1615" spans="1:44" x14ac:dyDescent="0.25">
      <c r="A1615">
        <v>1198</v>
      </c>
      <c r="B1615">
        <v>306</v>
      </c>
      <c r="C1615" s="4">
        <v>44413</v>
      </c>
      <c r="D1615">
        <v>9</v>
      </c>
      <c r="E1615" t="s">
        <v>41</v>
      </c>
      <c r="F1615" t="s">
        <v>52</v>
      </c>
      <c r="G1615" t="s">
        <v>56</v>
      </c>
      <c r="H1615" t="s">
        <v>57</v>
      </c>
      <c r="I1615" s="4">
        <v>44257</v>
      </c>
      <c r="J1615">
        <v>12</v>
      </c>
      <c r="K1615" t="s">
        <v>61</v>
      </c>
      <c r="L1615" s="4">
        <v>44250</v>
      </c>
      <c r="M1615" s="4">
        <v>44377</v>
      </c>
      <c r="N1615">
        <v>1</v>
      </c>
      <c r="O1615" t="s">
        <v>79</v>
      </c>
      <c r="P1615" t="s">
        <v>241</v>
      </c>
      <c r="Q1615">
        <v>1</v>
      </c>
      <c r="R1615" t="s">
        <v>600</v>
      </c>
      <c r="S1615" t="s">
        <v>980</v>
      </c>
      <c r="T1615" t="s">
        <v>1677</v>
      </c>
      <c r="U1615" t="s">
        <v>80</v>
      </c>
      <c r="V1615" t="s">
        <v>1548</v>
      </c>
      <c r="W1615">
        <v>57.58</v>
      </c>
      <c r="X1615">
        <v>29.98</v>
      </c>
      <c r="Y1615">
        <v>1</v>
      </c>
      <c r="Z1615" t="s">
        <v>86</v>
      </c>
      <c r="AA1615" t="s">
        <v>2350</v>
      </c>
      <c r="AF1615" s="4"/>
      <c r="AG1615" s="4"/>
      <c r="AH1615" t="s">
        <v>79</v>
      </c>
      <c r="AI1615" t="s">
        <v>241</v>
      </c>
      <c r="AJ1615" t="s">
        <v>600</v>
      </c>
      <c r="AK1615" t="s">
        <v>980</v>
      </c>
      <c r="AL1615" t="s">
        <v>1677</v>
      </c>
      <c r="AM1615" t="s">
        <v>80</v>
      </c>
      <c r="AN1615" t="s">
        <v>1548</v>
      </c>
      <c r="AO1615" t="s">
        <v>86</v>
      </c>
      <c r="AP1615" t="s">
        <v>2350</v>
      </c>
      <c r="AQ1615" t="str">
        <f t="shared" si="26"/>
        <v>1198306444139noMale4425712YouTube442504437757.5829.9844928.79214.997</v>
      </c>
      <c r="AR1615">
        <f>COUNTIF(AQ$2:AQ1615,AQ1615)</f>
        <v>1</v>
      </c>
    </row>
    <row r="1616" spans="1:44" x14ac:dyDescent="0.25">
      <c r="A1616">
        <v>1199</v>
      </c>
      <c r="B1616">
        <v>422</v>
      </c>
      <c r="C1616" s="4">
        <v>44413</v>
      </c>
      <c r="D1616">
        <v>9</v>
      </c>
      <c r="E1616" t="s">
        <v>41</v>
      </c>
      <c r="F1616" t="s">
        <v>52</v>
      </c>
      <c r="G1616" t="s">
        <v>56</v>
      </c>
      <c r="H1616" t="s">
        <v>58</v>
      </c>
      <c r="I1616" s="4">
        <v>44150</v>
      </c>
      <c r="J1616">
        <v>10</v>
      </c>
      <c r="K1616" t="s">
        <v>61</v>
      </c>
      <c r="L1616" s="4">
        <v>44055</v>
      </c>
      <c r="M1616" s="4">
        <v>44196</v>
      </c>
      <c r="N1616">
        <v>2</v>
      </c>
      <c r="O1616" t="s">
        <v>144</v>
      </c>
      <c r="P1616" t="s">
        <v>306</v>
      </c>
      <c r="Q1616">
        <v>2</v>
      </c>
      <c r="R1616" t="s">
        <v>948</v>
      </c>
      <c r="S1616" t="s">
        <v>1482</v>
      </c>
      <c r="T1616" t="s">
        <v>1996</v>
      </c>
      <c r="U1616" t="s">
        <v>85</v>
      </c>
      <c r="V1616" t="s">
        <v>1869</v>
      </c>
      <c r="W1616">
        <v>469.97</v>
      </c>
      <c r="X1616">
        <v>44.97</v>
      </c>
      <c r="Y1616">
        <v>2</v>
      </c>
      <c r="Z1616" t="s">
        <v>2243</v>
      </c>
      <c r="AA1616" t="s">
        <v>2536</v>
      </c>
      <c r="AF1616" s="4"/>
      <c r="AG1616" s="4"/>
      <c r="AH1616" t="s">
        <v>84</v>
      </c>
      <c r="AI1616" t="s">
        <v>246</v>
      </c>
      <c r="AJ1616" t="s">
        <v>824</v>
      </c>
      <c r="AK1616" t="s">
        <v>1361</v>
      </c>
      <c r="AL1616" t="s">
        <v>1877</v>
      </c>
      <c r="AM1616" t="s">
        <v>69</v>
      </c>
      <c r="AN1616" t="s">
        <v>1548</v>
      </c>
      <c r="AO1616" t="s">
        <v>86</v>
      </c>
      <c r="AP1616" t="s">
        <v>2350</v>
      </c>
      <c r="AQ1616" t="str">
        <f t="shared" si="26"/>
        <v>1199422444139noFemale4415010YouTube4405544196469.9744.97925189.99114.997</v>
      </c>
      <c r="AR1616">
        <f>COUNTIF(AQ$2:AQ1616,AQ1616)</f>
        <v>1</v>
      </c>
    </row>
    <row r="1617" spans="1:44" x14ac:dyDescent="0.25">
      <c r="A1617">
        <v>1199</v>
      </c>
      <c r="B1617">
        <v>422</v>
      </c>
      <c r="C1617" s="4">
        <v>44413</v>
      </c>
      <c r="D1617">
        <v>9</v>
      </c>
      <c r="E1617" t="s">
        <v>41</v>
      </c>
      <c r="F1617" t="s">
        <v>52</v>
      </c>
      <c r="G1617" t="s">
        <v>56</v>
      </c>
      <c r="H1617" t="s">
        <v>58</v>
      </c>
      <c r="I1617" s="4">
        <v>44150</v>
      </c>
      <c r="J1617">
        <v>10</v>
      </c>
      <c r="K1617" t="s">
        <v>61</v>
      </c>
      <c r="L1617" s="4">
        <v>44055</v>
      </c>
      <c r="M1617" s="4">
        <v>44196</v>
      </c>
      <c r="N1617">
        <v>2</v>
      </c>
      <c r="O1617" t="s">
        <v>144</v>
      </c>
      <c r="P1617" t="s">
        <v>306</v>
      </c>
      <c r="Q1617">
        <v>2</v>
      </c>
      <c r="R1617" t="s">
        <v>948</v>
      </c>
      <c r="S1617" t="s">
        <v>1482</v>
      </c>
      <c r="T1617" t="s">
        <v>1996</v>
      </c>
      <c r="U1617" t="s">
        <v>85</v>
      </c>
      <c r="V1617" t="s">
        <v>1869</v>
      </c>
      <c r="W1617">
        <v>469.97</v>
      </c>
      <c r="X1617">
        <v>44.97</v>
      </c>
      <c r="Y1617">
        <v>2</v>
      </c>
      <c r="Z1617" t="s">
        <v>2243</v>
      </c>
      <c r="AA1617" t="s">
        <v>2536</v>
      </c>
      <c r="AF1617" s="4"/>
      <c r="AG1617" s="4"/>
      <c r="AH1617" t="s">
        <v>67</v>
      </c>
      <c r="AI1617" t="s">
        <v>229</v>
      </c>
      <c r="AJ1617" t="s">
        <v>805</v>
      </c>
      <c r="AK1617" t="s">
        <v>1342</v>
      </c>
      <c r="AL1617" t="s">
        <v>1859</v>
      </c>
      <c r="AM1617" t="s">
        <v>80</v>
      </c>
      <c r="AN1617" t="s">
        <v>1548</v>
      </c>
      <c r="AO1617" t="s">
        <v>872</v>
      </c>
      <c r="AP1617" t="s">
        <v>2388</v>
      </c>
      <c r="AQ1617" t="str">
        <f t="shared" si="26"/>
        <v>1199422444139noFemale4415010YouTube4405544196469.9744.973139139.99214.9919</v>
      </c>
      <c r="AR1617">
        <f>COUNTIF(AQ$2:AQ1617,AQ1617)</f>
        <v>1</v>
      </c>
    </row>
    <row r="1618" spans="1:44" x14ac:dyDescent="0.25">
      <c r="A1618">
        <v>1200</v>
      </c>
      <c r="B1618">
        <v>485</v>
      </c>
      <c r="C1618" s="4">
        <v>44413</v>
      </c>
      <c r="D1618">
        <v>7</v>
      </c>
      <c r="E1618" t="s">
        <v>35</v>
      </c>
      <c r="F1618" t="s">
        <v>46</v>
      </c>
      <c r="G1618" t="s">
        <v>56</v>
      </c>
      <c r="H1618" t="s">
        <v>58</v>
      </c>
      <c r="I1618" s="4">
        <v>44066</v>
      </c>
      <c r="J1618">
        <v>9</v>
      </c>
      <c r="K1618" t="s">
        <v>59</v>
      </c>
      <c r="L1618" s="4">
        <v>43952</v>
      </c>
      <c r="M1618" s="4">
        <v>44075</v>
      </c>
      <c r="N1618">
        <v>1</v>
      </c>
      <c r="O1618" t="s">
        <v>80</v>
      </c>
      <c r="P1618" t="s">
        <v>242</v>
      </c>
      <c r="Q1618">
        <v>1</v>
      </c>
      <c r="R1618" t="s">
        <v>469</v>
      </c>
      <c r="S1618" t="s">
        <v>1032</v>
      </c>
      <c r="T1618" t="s">
        <v>1562</v>
      </c>
      <c r="U1618" t="s">
        <v>69</v>
      </c>
      <c r="V1618" t="s">
        <v>1548</v>
      </c>
      <c r="W1618">
        <v>9.99</v>
      </c>
      <c r="X1618">
        <v>14.99</v>
      </c>
      <c r="Y1618">
        <v>1</v>
      </c>
      <c r="Z1618" t="s">
        <v>70</v>
      </c>
      <c r="AA1618" t="s">
        <v>2341</v>
      </c>
      <c r="AF1618" s="4"/>
      <c r="AG1618" s="4"/>
      <c r="AH1618" t="s">
        <v>80</v>
      </c>
      <c r="AI1618" t="s">
        <v>242</v>
      </c>
      <c r="AJ1618" t="s">
        <v>469</v>
      </c>
      <c r="AK1618" t="s">
        <v>1032</v>
      </c>
      <c r="AL1618" t="s">
        <v>1562</v>
      </c>
      <c r="AM1618" t="s">
        <v>69</v>
      </c>
      <c r="AN1618" t="s">
        <v>1548</v>
      </c>
      <c r="AO1618" t="s">
        <v>70</v>
      </c>
      <c r="AP1618" t="s">
        <v>2341</v>
      </c>
      <c r="AQ1618" t="str">
        <f t="shared" si="26"/>
        <v>1200485444137noFemale440669Google Ads43952440759.9914.992239.99114.995</v>
      </c>
      <c r="AR1618">
        <f>COUNTIF(AQ$2:AQ1618,AQ1618)</f>
        <v>1</v>
      </c>
    </row>
  </sheetData>
  <conditionalFormatting sqref="A1:AR1048576">
    <cfRule type="expression" dxfId="1" priority="1">
      <formula>$AR1&gt;1</formula>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E4CE4-2AF7-4C2D-9552-6943AF3B4247}">
  <dimension ref="A1:AR1699"/>
  <sheetViews>
    <sheetView tabSelected="1" topLeftCell="A109" workbookViewId="0">
      <selection activeCell="M337" sqref="M337"/>
    </sheetView>
  </sheetViews>
  <sheetFormatPr defaultRowHeight="15" x14ac:dyDescent="0.25"/>
  <cols>
    <col min="1" max="1" width="10.85546875" bestFit="1" customWidth="1"/>
    <col min="2" max="2" width="14.28515625" bestFit="1" customWidth="1"/>
    <col min="3" max="3" width="13.140625" bestFit="1" customWidth="1"/>
    <col min="4" max="4" width="12.7109375" bestFit="1" customWidth="1"/>
    <col min="5" max="5" width="12.85546875" bestFit="1" customWidth="1"/>
    <col min="6" max="6" width="9.7109375" bestFit="1" customWidth="1"/>
    <col min="7" max="7" width="14.5703125" bestFit="1" customWidth="1"/>
    <col min="8" max="8" width="9.5703125" bestFit="1" customWidth="1"/>
    <col min="9" max="9" width="11.140625" bestFit="1" customWidth="1"/>
    <col min="10" max="10" width="14.42578125" bestFit="1" customWidth="1"/>
    <col min="11" max="11" width="18.7109375" bestFit="1" customWidth="1"/>
    <col min="12" max="12" width="16.85546875" bestFit="1" customWidth="1"/>
    <col min="13" max="13" width="16.28515625" bestFit="1" customWidth="1"/>
    <col min="14" max="14" width="14.5703125" bestFit="1" customWidth="1"/>
    <col min="15" max="15" width="14.42578125" bestFit="1" customWidth="1"/>
    <col min="16" max="16" width="60.5703125" bestFit="1" customWidth="1"/>
    <col min="17" max="17" width="10.42578125" bestFit="1" customWidth="1"/>
    <col min="18" max="18" width="20.28515625" bestFit="1" customWidth="1"/>
    <col min="19" max="19" width="81.140625" bestFit="1" customWidth="1"/>
    <col min="20" max="20" width="33" bestFit="1" customWidth="1"/>
    <col min="21" max="21" width="12.28515625" bestFit="1" customWidth="1"/>
    <col min="22" max="22" width="34.28515625" bestFit="1" customWidth="1"/>
    <col min="23" max="23" width="8" bestFit="1" customWidth="1"/>
    <col min="24" max="24" width="16.42578125" bestFit="1" customWidth="1"/>
    <col min="25" max="25" width="12.5703125" bestFit="1" customWidth="1"/>
    <col min="26" max="26" width="16.140625" bestFit="1" customWidth="1"/>
    <col min="27" max="27" width="81.140625" bestFit="1" customWidth="1"/>
    <col min="28" max="28" width="12.5703125" bestFit="1" customWidth="1"/>
    <col min="29" max="29" width="11.5703125" bestFit="1" customWidth="1"/>
    <col min="30" max="30" width="13.28515625" bestFit="1" customWidth="1"/>
    <col min="31" max="31" width="54.5703125" bestFit="1" customWidth="1"/>
    <col min="32" max="33" width="10.42578125" bestFit="1" customWidth="1"/>
    <col min="34" max="34" width="11.140625" bestFit="1" customWidth="1"/>
    <col min="35" max="35" width="15.140625" bestFit="1" customWidth="1"/>
    <col min="36" max="36" width="11.140625" bestFit="1" customWidth="1"/>
    <col min="37" max="37" width="81.140625" bestFit="1" customWidth="1"/>
    <col min="38" max="41" width="11.140625" bestFit="1" customWidth="1"/>
    <col min="42" max="42" width="20.7109375" bestFit="1" customWidth="1"/>
    <col min="43" max="43" width="20.42578125" customWidth="1"/>
  </cols>
  <sheetData>
    <row r="1" spans="1:44"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2642</v>
      </c>
      <c r="AI1" s="3" t="s">
        <v>2643</v>
      </c>
      <c r="AJ1" s="3" t="s">
        <v>2644</v>
      </c>
      <c r="AK1" s="3" t="s">
        <v>2645</v>
      </c>
      <c r="AL1" s="3" t="s">
        <v>2646</v>
      </c>
      <c r="AM1" s="3" t="s">
        <v>2647</v>
      </c>
      <c r="AN1" s="3" t="s">
        <v>2648</v>
      </c>
      <c r="AO1" s="3" t="s">
        <v>2649</v>
      </c>
      <c r="AP1" s="3" t="s">
        <v>2650</v>
      </c>
      <c r="AQ1" t="s">
        <v>2651</v>
      </c>
      <c r="AR1" t="s">
        <v>2652</v>
      </c>
    </row>
    <row r="2" spans="1:44" x14ac:dyDescent="0.25">
      <c r="A2" s="3">
        <v>1</v>
      </c>
      <c r="B2" s="3">
        <v>214</v>
      </c>
      <c r="C2" s="4">
        <v>43740</v>
      </c>
      <c r="D2" s="3">
        <v>6</v>
      </c>
      <c r="E2" s="3" t="s">
        <v>33</v>
      </c>
      <c r="F2" s="3" t="s">
        <v>44</v>
      </c>
      <c r="G2" s="3" t="s">
        <v>55</v>
      </c>
      <c r="H2" s="3" t="s">
        <v>57</v>
      </c>
      <c r="I2" s="4">
        <v>43631</v>
      </c>
      <c r="J2" s="3">
        <v>3</v>
      </c>
      <c r="K2" s="3" t="s">
        <v>59</v>
      </c>
      <c r="L2" s="4">
        <v>43615</v>
      </c>
      <c r="M2" s="4">
        <v>43830</v>
      </c>
      <c r="N2" s="3">
        <v>2</v>
      </c>
      <c r="O2" s="3" t="s">
        <v>63</v>
      </c>
      <c r="P2" s="3" t="s">
        <v>225</v>
      </c>
      <c r="Q2" s="3">
        <v>2</v>
      </c>
      <c r="R2" s="3" t="s">
        <v>387</v>
      </c>
      <c r="S2" s="3" t="s">
        <v>949</v>
      </c>
      <c r="T2" s="3" t="s">
        <v>1483</v>
      </c>
      <c r="U2" s="3" t="s">
        <v>110</v>
      </c>
      <c r="V2" s="3" t="s">
        <v>2030</v>
      </c>
      <c r="W2" s="3">
        <v>401.82</v>
      </c>
      <c r="X2" s="3">
        <v>104.94</v>
      </c>
      <c r="Y2" s="3">
        <v>2</v>
      </c>
      <c r="Z2" s="3" t="s">
        <v>2080</v>
      </c>
      <c r="AA2" s="3" t="s">
        <v>2324</v>
      </c>
      <c r="AB2" s="3"/>
      <c r="AC2" s="3"/>
      <c r="AD2" s="3"/>
      <c r="AE2" s="3"/>
      <c r="AF2" s="4"/>
      <c r="AG2" s="4"/>
      <c r="AH2" s="3" t="s">
        <v>70</v>
      </c>
      <c r="AI2" s="3" t="s">
        <v>232</v>
      </c>
      <c r="AJ2" s="3" t="s">
        <v>737</v>
      </c>
      <c r="AK2" s="3" t="s">
        <v>1185</v>
      </c>
      <c r="AL2" s="3" t="s">
        <v>1652</v>
      </c>
      <c r="AM2" s="3" t="s">
        <v>67</v>
      </c>
      <c r="AN2" s="3" t="s">
        <v>1517</v>
      </c>
      <c r="AO2" s="3" t="s">
        <v>432</v>
      </c>
      <c r="AP2" s="3" t="s">
        <v>2331</v>
      </c>
      <c r="AQ2" t="str">
        <f t="shared" ref="AQ2:AQ65" si="0">CONCATENATE($A2,$B2,$C2,$D2,$G2,$H2,$I2,$J2,$K2,$L2,$M2,$W2,$X2,$AB2,$AC2,$AD2,$AE2,$AF2,$AG2,$AH2,$AJ2,$AL2,$AM2,$AN2,$AO2)</f>
        <v>1214437406yesMale436313Google Ads4361543830401.82104.94515613.99319.9921</v>
      </c>
      <c r="AR2">
        <f>COUNTIF(AQ$2:AQ2,AQ2)</f>
        <v>1</v>
      </c>
    </row>
    <row r="3" spans="1:44" x14ac:dyDescent="0.25">
      <c r="A3" s="3">
        <v>1</v>
      </c>
      <c r="B3" s="3">
        <v>214</v>
      </c>
      <c r="C3" s="4">
        <v>43740</v>
      </c>
      <c r="D3" s="3">
        <v>6</v>
      </c>
      <c r="E3" s="3" t="s">
        <v>33</v>
      </c>
      <c r="F3" s="3" t="s">
        <v>44</v>
      </c>
      <c r="G3" s="3" t="s">
        <v>55</v>
      </c>
      <c r="H3" s="3" t="s">
        <v>57</v>
      </c>
      <c r="I3" s="4">
        <v>43631</v>
      </c>
      <c r="J3" s="3">
        <v>3</v>
      </c>
      <c r="K3" s="3" t="s">
        <v>59</v>
      </c>
      <c r="L3" s="4">
        <v>43615</v>
      </c>
      <c r="M3" s="4">
        <v>43830</v>
      </c>
      <c r="N3" s="3">
        <v>2</v>
      </c>
      <c r="O3" s="3" t="s">
        <v>63</v>
      </c>
      <c r="P3" s="3" t="s">
        <v>225</v>
      </c>
      <c r="Q3" s="3">
        <v>2</v>
      </c>
      <c r="R3" s="3" t="s">
        <v>387</v>
      </c>
      <c r="S3" s="3" t="s">
        <v>949</v>
      </c>
      <c r="T3" s="3" t="s">
        <v>1483</v>
      </c>
      <c r="U3" s="3" t="s">
        <v>110</v>
      </c>
      <c r="V3" s="3" t="s">
        <v>2030</v>
      </c>
      <c r="W3" s="3">
        <v>401.82</v>
      </c>
      <c r="X3" s="3">
        <v>104.94</v>
      </c>
      <c r="Y3" s="3">
        <v>2</v>
      </c>
      <c r="Z3" s="3" t="s">
        <v>2080</v>
      </c>
      <c r="AA3" s="3" t="s">
        <v>2324</v>
      </c>
      <c r="AB3" s="3"/>
      <c r="AC3" s="3"/>
      <c r="AD3" s="3"/>
      <c r="AE3" s="3"/>
      <c r="AF3" s="4"/>
      <c r="AG3" s="4"/>
      <c r="AH3" s="3" t="s">
        <v>79</v>
      </c>
      <c r="AI3" s="3" t="s">
        <v>241</v>
      </c>
      <c r="AJ3" s="3" t="s">
        <v>629</v>
      </c>
      <c r="AK3" s="3" t="s">
        <v>965</v>
      </c>
      <c r="AL3" s="3" t="s">
        <v>1703</v>
      </c>
      <c r="AM3" s="3" t="s">
        <v>67</v>
      </c>
      <c r="AN3" s="3" t="s">
        <v>1548</v>
      </c>
      <c r="AO3" s="3" t="s">
        <v>86</v>
      </c>
      <c r="AP3" s="3" t="s">
        <v>2350</v>
      </c>
      <c r="AQ3" t="str">
        <f t="shared" si="0"/>
        <v>1214437406yesMale436313Google Ads4361543830401.82104.94437119.95314.997</v>
      </c>
      <c r="AR3">
        <f>COUNTIF(AQ$2:AQ3,AQ3)</f>
        <v>1</v>
      </c>
    </row>
    <row r="4" spans="1:44" x14ac:dyDescent="0.25">
      <c r="A4" s="3">
        <v>2</v>
      </c>
      <c r="B4" s="3">
        <v>459</v>
      </c>
      <c r="C4" s="4">
        <v>43740</v>
      </c>
      <c r="D4" s="3">
        <v>3</v>
      </c>
      <c r="E4" s="3" t="s">
        <v>34</v>
      </c>
      <c r="F4" s="3" t="s">
        <v>45</v>
      </c>
      <c r="G4" s="3" t="s">
        <v>55</v>
      </c>
      <c r="H4" s="3" t="s">
        <v>58</v>
      </c>
      <c r="I4" s="4">
        <v>43645</v>
      </c>
      <c r="J4" s="3">
        <v>2</v>
      </c>
      <c r="K4" s="3" t="s">
        <v>60</v>
      </c>
      <c r="L4" s="4">
        <v>43615</v>
      </c>
      <c r="M4" s="4">
        <v>43830</v>
      </c>
      <c r="N4" s="3">
        <v>2</v>
      </c>
      <c r="O4" s="3" t="s">
        <v>64</v>
      </c>
      <c r="P4" s="3" t="s">
        <v>226</v>
      </c>
      <c r="Q4" s="3">
        <v>2</v>
      </c>
      <c r="R4" s="3" t="s">
        <v>388</v>
      </c>
      <c r="S4" s="3" t="s">
        <v>950</v>
      </c>
      <c r="T4" s="3" t="s">
        <v>1484</v>
      </c>
      <c r="U4" s="3" t="s">
        <v>85</v>
      </c>
      <c r="V4" s="3" t="s">
        <v>2030</v>
      </c>
      <c r="W4" s="3">
        <v>183.97</v>
      </c>
      <c r="X4" s="3">
        <v>49.97</v>
      </c>
      <c r="Y4" s="3">
        <v>2</v>
      </c>
      <c r="Z4" s="3" t="s">
        <v>2081</v>
      </c>
      <c r="AA4" s="3" t="s">
        <v>2325</v>
      </c>
      <c r="AB4" s="3">
        <v>1</v>
      </c>
      <c r="AC4" s="3" t="s">
        <v>2633</v>
      </c>
      <c r="AD4" s="3">
        <v>228</v>
      </c>
      <c r="AE4" s="3" t="s">
        <v>2635</v>
      </c>
      <c r="AF4" s="4">
        <v>43740</v>
      </c>
      <c r="AG4" s="4">
        <v>43799</v>
      </c>
      <c r="AH4" s="3" t="s">
        <v>70</v>
      </c>
      <c r="AI4" s="3" t="s">
        <v>232</v>
      </c>
      <c r="AJ4" s="3" t="s">
        <v>673</v>
      </c>
      <c r="AK4" s="3" t="s">
        <v>1216</v>
      </c>
      <c r="AL4" s="3" t="s">
        <v>1652</v>
      </c>
      <c r="AM4" s="3" t="s">
        <v>69</v>
      </c>
      <c r="AN4" s="3" t="s">
        <v>1517</v>
      </c>
      <c r="AO4" s="3" t="s">
        <v>432</v>
      </c>
      <c r="AP4" s="3" t="s">
        <v>2331</v>
      </c>
      <c r="AQ4" t="str">
        <f t="shared" si="0"/>
        <v>2459437403yesFemale436452Facebook4361543830183.9749.971control228Changing color of background from blue to green437404379951213.99119.9921</v>
      </c>
      <c r="AR4">
        <f>COUNTIF(AQ$2:AQ4,AQ4)</f>
        <v>1</v>
      </c>
    </row>
    <row r="5" spans="1:44" x14ac:dyDescent="0.25">
      <c r="A5">
        <v>2</v>
      </c>
      <c r="B5">
        <v>459</v>
      </c>
      <c r="C5" s="4">
        <v>43740</v>
      </c>
      <c r="D5">
        <v>3</v>
      </c>
      <c r="E5" t="s">
        <v>34</v>
      </c>
      <c r="F5" t="s">
        <v>45</v>
      </c>
      <c r="G5" t="s">
        <v>55</v>
      </c>
      <c r="H5" t="s">
        <v>58</v>
      </c>
      <c r="I5" s="4">
        <v>43645</v>
      </c>
      <c r="J5">
        <v>2</v>
      </c>
      <c r="K5" t="s">
        <v>60</v>
      </c>
      <c r="L5" s="4">
        <v>43615</v>
      </c>
      <c r="M5" s="4">
        <v>43830</v>
      </c>
      <c r="N5">
        <v>2</v>
      </c>
      <c r="O5" t="s">
        <v>64</v>
      </c>
      <c r="P5" t="s">
        <v>226</v>
      </c>
      <c r="Q5">
        <v>2</v>
      </c>
      <c r="R5" t="s">
        <v>388</v>
      </c>
      <c r="S5" t="s">
        <v>950</v>
      </c>
      <c r="T5" t="s">
        <v>1484</v>
      </c>
      <c r="U5" t="s">
        <v>85</v>
      </c>
      <c r="V5" t="s">
        <v>2030</v>
      </c>
      <c r="W5">
        <v>183.97</v>
      </c>
      <c r="X5">
        <v>49.97</v>
      </c>
      <c r="Y5">
        <v>2</v>
      </c>
      <c r="Z5" t="s">
        <v>2081</v>
      </c>
      <c r="AA5" t="s">
        <v>2325</v>
      </c>
      <c r="AB5">
        <v>1</v>
      </c>
      <c r="AC5" t="s">
        <v>2633</v>
      </c>
      <c r="AD5">
        <v>228</v>
      </c>
      <c r="AE5" t="s">
        <v>2635</v>
      </c>
      <c r="AF5" s="4">
        <v>43740</v>
      </c>
      <c r="AG5" s="4">
        <v>43799</v>
      </c>
      <c r="AH5" t="s">
        <v>84</v>
      </c>
      <c r="AI5" t="s">
        <v>246</v>
      </c>
      <c r="AJ5" t="s">
        <v>714</v>
      </c>
      <c r="AK5" t="s">
        <v>1255</v>
      </c>
      <c r="AL5" t="s">
        <v>1773</v>
      </c>
      <c r="AM5" t="s">
        <v>80</v>
      </c>
      <c r="AN5" t="s">
        <v>1548</v>
      </c>
      <c r="AO5" t="s">
        <v>410</v>
      </c>
      <c r="AP5" t="s">
        <v>2359</v>
      </c>
      <c r="AQ5" t="str">
        <f t="shared" si="0"/>
        <v>2459437403yesFemale436452Facebook4361543830183.9749.971control228Changing color of background from blue to green437404379995284.99214.9920</v>
      </c>
      <c r="AR5">
        <f>COUNTIF(AQ$2:AQ5,AQ5)</f>
        <v>1</v>
      </c>
    </row>
    <row r="6" spans="1:44" x14ac:dyDescent="0.25">
      <c r="A6">
        <v>3</v>
      </c>
      <c r="B6">
        <v>489</v>
      </c>
      <c r="C6" s="4">
        <v>43740</v>
      </c>
      <c r="D6">
        <v>7</v>
      </c>
      <c r="E6" t="s">
        <v>35</v>
      </c>
      <c r="F6" t="s">
        <v>46</v>
      </c>
      <c r="G6" t="s">
        <v>56</v>
      </c>
      <c r="H6" t="s">
        <v>57</v>
      </c>
      <c r="I6" s="4">
        <v>43614</v>
      </c>
      <c r="J6">
        <v>1</v>
      </c>
      <c r="L6" s="4"/>
      <c r="M6" s="4"/>
      <c r="N6">
        <v>1</v>
      </c>
      <c r="O6" t="s">
        <v>65</v>
      </c>
      <c r="P6" t="s">
        <v>227</v>
      </c>
      <c r="Q6">
        <v>1</v>
      </c>
      <c r="R6" t="s">
        <v>389</v>
      </c>
      <c r="S6" t="s">
        <v>951</v>
      </c>
      <c r="T6" t="s">
        <v>1485</v>
      </c>
      <c r="U6" t="s">
        <v>69</v>
      </c>
      <c r="V6" t="s">
        <v>1517</v>
      </c>
      <c r="W6">
        <v>21.95</v>
      </c>
      <c r="X6">
        <v>19.989999999999998</v>
      </c>
      <c r="Y6">
        <v>1</v>
      </c>
      <c r="Z6" t="s">
        <v>431</v>
      </c>
      <c r="AA6" t="s">
        <v>2326</v>
      </c>
      <c r="AB6">
        <v>1</v>
      </c>
      <c r="AC6" t="s">
        <v>2634</v>
      </c>
      <c r="AD6">
        <v>234</v>
      </c>
      <c r="AE6" t="s">
        <v>2635</v>
      </c>
      <c r="AF6" s="4">
        <v>43740</v>
      </c>
      <c r="AG6" s="4">
        <v>43799</v>
      </c>
      <c r="AH6" t="s">
        <v>65</v>
      </c>
      <c r="AI6" t="s">
        <v>227</v>
      </c>
      <c r="AJ6" t="s">
        <v>389</v>
      </c>
      <c r="AK6" t="s">
        <v>951</v>
      </c>
      <c r="AL6" t="s">
        <v>1485</v>
      </c>
      <c r="AM6" t="s">
        <v>69</v>
      </c>
      <c r="AN6" t="s">
        <v>1517</v>
      </c>
      <c r="AO6" t="s">
        <v>431</v>
      </c>
      <c r="AP6" t="s">
        <v>2326</v>
      </c>
      <c r="AQ6" t="str">
        <f t="shared" si="0"/>
        <v>3489437407noMale43614121.9519.991test234Changing color of background from blue to green43740437991011621.95119.9924</v>
      </c>
      <c r="AR6">
        <f>COUNTIF(AQ$2:AQ6,AQ6)</f>
        <v>1</v>
      </c>
    </row>
    <row r="7" spans="1:44" x14ac:dyDescent="0.25">
      <c r="A7">
        <v>4</v>
      </c>
      <c r="B7">
        <v>127</v>
      </c>
      <c r="C7" s="4">
        <v>43741</v>
      </c>
      <c r="D7">
        <v>5</v>
      </c>
      <c r="E7" t="s">
        <v>36</v>
      </c>
      <c r="F7" t="s">
        <v>47</v>
      </c>
      <c r="G7" t="s">
        <v>55</v>
      </c>
      <c r="H7" t="s">
        <v>58</v>
      </c>
      <c r="I7" s="4">
        <v>43587</v>
      </c>
      <c r="J7">
        <v>2</v>
      </c>
      <c r="L7" s="4"/>
      <c r="M7" s="4"/>
      <c r="N7">
        <v>2</v>
      </c>
      <c r="O7" t="s">
        <v>66</v>
      </c>
      <c r="P7" t="s">
        <v>228</v>
      </c>
      <c r="Q7">
        <v>2</v>
      </c>
      <c r="R7" t="s">
        <v>390</v>
      </c>
      <c r="S7" t="s">
        <v>952</v>
      </c>
      <c r="T7" t="s">
        <v>1486</v>
      </c>
      <c r="U7" t="s">
        <v>109</v>
      </c>
      <c r="V7" t="s">
        <v>2030</v>
      </c>
      <c r="W7">
        <v>298.33999999999997</v>
      </c>
      <c r="X7">
        <v>74.959999999999994</v>
      </c>
      <c r="Y7">
        <v>2</v>
      </c>
      <c r="Z7" t="s">
        <v>2082</v>
      </c>
      <c r="AA7" t="s">
        <v>2327</v>
      </c>
      <c r="AB7">
        <v>1</v>
      </c>
      <c r="AC7" t="s">
        <v>2634</v>
      </c>
      <c r="AD7">
        <v>47</v>
      </c>
      <c r="AE7" t="s">
        <v>2635</v>
      </c>
      <c r="AF7" s="4">
        <v>43740</v>
      </c>
      <c r="AG7" s="4">
        <v>43799</v>
      </c>
      <c r="AH7" t="s">
        <v>70</v>
      </c>
      <c r="AI7" t="s">
        <v>232</v>
      </c>
      <c r="AJ7" t="s">
        <v>411</v>
      </c>
      <c r="AK7" t="s">
        <v>973</v>
      </c>
      <c r="AL7" t="s">
        <v>1506</v>
      </c>
      <c r="AM7" t="s">
        <v>67</v>
      </c>
      <c r="AN7" t="s">
        <v>1517</v>
      </c>
      <c r="AO7" t="s">
        <v>673</v>
      </c>
      <c r="AP7" t="s">
        <v>2348</v>
      </c>
      <c r="AQ7" t="str">
        <f t="shared" si="0"/>
        <v>4127437415yesFemale435872298.3474.961test47Changing color of background from blue to green437404379953095.95319.9912</v>
      </c>
      <c r="AR7">
        <f>COUNTIF(AQ$2:AQ7,AQ7)</f>
        <v>1</v>
      </c>
    </row>
    <row r="8" spans="1:44" x14ac:dyDescent="0.25">
      <c r="A8">
        <v>4</v>
      </c>
      <c r="B8">
        <v>127</v>
      </c>
      <c r="C8" s="4">
        <v>43741</v>
      </c>
      <c r="D8">
        <v>5</v>
      </c>
      <c r="E8" t="s">
        <v>36</v>
      </c>
      <c r="F8" t="s">
        <v>47</v>
      </c>
      <c r="G8" t="s">
        <v>55</v>
      </c>
      <c r="H8" t="s">
        <v>58</v>
      </c>
      <c r="I8" s="4">
        <v>43587</v>
      </c>
      <c r="J8">
        <v>2</v>
      </c>
      <c r="L8" s="4"/>
      <c r="M8" s="4"/>
      <c r="N8">
        <v>2</v>
      </c>
      <c r="O8" t="s">
        <v>66</v>
      </c>
      <c r="P8" t="s">
        <v>228</v>
      </c>
      <c r="Q8">
        <v>2</v>
      </c>
      <c r="R8" t="s">
        <v>390</v>
      </c>
      <c r="S8" t="s">
        <v>952</v>
      </c>
      <c r="T8" t="s">
        <v>1486</v>
      </c>
      <c r="U8" t="s">
        <v>109</v>
      </c>
      <c r="V8" t="s">
        <v>2030</v>
      </c>
      <c r="W8">
        <v>298.33999999999997</v>
      </c>
      <c r="X8">
        <v>74.959999999999994</v>
      </c>
      <c r="Y8">
        <v>2</v>
      </c>
      <c r="Z8" t="s">
        <v>2082</v>
      </c>
      <c r="AA8" t="s">
        <v>2327</v>
      </c>
      <c r="AB8">
        <v>1</v>
      </c>
      <c r="AC8" t="s">
        <v>2634</v>
      </c>
      <c r="AD8">
        <v>47</v>
      </c>
      <c r="AE8" t="s">
        <v>2635</v>
      </c>
      <c r="AF8" s="4">
        <v>43740</v>
      </c>
      <c r="AG8" s="4">
        <v>43799</v>
      </c>
      <c r="AH8" t="s">
        <v>80</v>
      </c>
      <c r="AI8" t="s">
        <v>242</v>
      </c>
      <c r="AJ8" t="s">
        <v>84</v>
      </c>
      <c r="AK8" t="s">
        <v>990</v>
      </c>
      <c r="AL8" t="s">
        <v>1523</v>
      </c>
      <c r="AM8" t="s">
        <v>69</v>
      </c>
      <c r="AN8" t="s">
        <v>1548</v>
      </c>
      <c r="AO8" t="s">
        <v>79</v>
      </c>
      <c r="AP8" t="s">
        <v>2349</v>
      </c>
      <c r="AQ8" t="str">
        <f t="shared" si="0"/>
        <v>4127437415yesFemale435872298.3474.961test47Changing color of background from blue to green43740437992910.49114.994</v>
      </c>
      <c r="AR8">
        <f>COUNTIF(AQ$2:AQ8,AQ8)</f>
        <v>1</v>
      </c>
    </row>
    <row r="9" spans="1:44" x14ac:dyDescent="0.25">
      <c r="A9">
        <v>5</v>
      </c>
      <c r="B9">
        <v>174</v>
      </c>
      <c r="C9" s="4">
        <v>43741</v>
      </c>
      <c r="D9">
        <v>11</v>
      </c>
      <c r="E9" t="s">
        <v>37</v>
      </c>
      <c r="F9" t="s">
        <v>48</v>
      </c>
      <c r="G9" t="s">
        <v>56</v>
      </c>
      <c r="H9" t="s">
        <v>57</v>
      </c>
      <c r="I9" s="4">
        <v>43732</v>
      </c>
      <c r="J9">
        <v>3</v>
      </c>
      <c r="K9" t="s">
        <v>59</v>
      </c>
      <c r="L9" s="4">
        <v>43615</v>
      </c>
      <c r="M9" s="4">
        <v>43830</v>
      </c>
      <c r="N9">
        <v>1</v>
      </c>
      <c r="O9" t="s">
        <v>67</v>
      </c>
      <c r="P9" t="s">
        <v>229</v>
      </c>
      <c r="Q9">
        <v>1</v>
      </c>
      <c r="R9" t="s">
        <v>391</v>
      </c>
      <c r="S9" t="s">
        <v>953</v>
      </c>
      <c r="T9" t="s">
        <v>1487</v>
      </c>
      <c r="U9" t="s">
        <v>67</v>
      </c>
      <c r="V9" t="s">
        <v>1548</v>
      </c>
      <c r="W9">
        <v>89.85</v>
      </c>
      <c r="X9">
        <v>44.97</v>
      </c>
      <c r="Y9">
        <v>1</v>
      </c>
      <c r="Z9" t="s">
        <v>90</v>
      </c>
      <c r="AA9" t="s">
        <v>2328</v>
      </c>
      <c r="AF9" s="4"/>
      <c r="AG9" s="4"/>
      <c r="AH9" t="s">
        <v>67</v>
      </c>
      <c r="AI9" t="s">
        <v>229</v>
      </c>
      <c r="AJ9" t="s">
        <v>391</v>
      </c>
      <c r="AK9" t="s">
        <v>953</v>
      </c>
      <c r="AL9" t="s">
        <v>1487</v>
      </c>
      <c r="AM9" t="s">
        <v>67</v>
      </c>
      <c r="AN9" t="s">
        <v>1548</v>
      </c>
      <c r="AO9" t="s">
        <v>90</v>
      </c>
      <c r="AP9" t="s">
        <v>2328</v>
      </c>
      <c r="AQ9" t="str">
        <f t="shared" si="0"/>
        <v>51744374111noMale437323Google Ads436154383089.8544.97313629.95314.996</v>
      </c>
      <c r="AR9">
        <f>COUNTIF(AQ$2:AQ9,AQ9)</f>
        <v>1</v>
      </c>
    </row>
    <row r="10" spans="1:44" x14ac:dyDescent="0.25">
      <c r="A10">
        <v>6</v>
      </c>
      <c r="B10">
        <v>237</v>
      </c>
      <c r="C10" s="4">
        <v>43742</v>
      </c>
      <c r="D10">
        <v>5</v>
      </c>
      <c r="E10" t="s">
        <v>36</v>
      </c>
      <c r="F10" t="s">
        <v>47</v>
      </c>
      <c r="G10" t="s">
        <v>55</v>
      </c>
      <c r="H10" t="s">
        <v>58</v>
      </c>
      <c r="I10" s="4">
        <v>43564</v>
      </c>
      <c r="J10">
        <v>3</v>
      </c>
      <c r="L10" s="4"/>
      <c r="M10" s="4"/>
      <c r="N10">
        <v>2</v>
      </c>
      <c r="O10" t="s">
        <v>68</v>
      </c>
      <c r="P10" t="s">
        <v>230</v>
      </c>
      <c r="Q10">
        <v>2</v>
      </c>
      <c r="R10" t="s">
        <v>392</v>
      </c>
      <c r="S10" t="s">
        <v>954</v>
      </c>
      <c r="T10" t="s">
        <v>1488</v>
      </c>
      <c r="U10" t="s">
        <v>85</v>
      </c>
      <c r="V10" t="s">
        <v>2031</v>
      </c>
      <c r="W10">
        <v>349.47</v>
      </c>
      <c r="X10">
        <v>64.97</v>
      </c>
      <c r="Y10">
        <v>2</v>
      </c>
      <c r="Z10" t="s">
        <v>2083</v>
      </c>
      <c r="AA10" t="s">
        <v>2329</v>
      </c>
      <c r="AB10">
        <v>1</v>
      </c>
      <c r="AC10" t="s">
        <v>2634</v>
      </c>
      <c r="AD10">
        <v>95</v>
      </c>
      <c r="AE10" t="s">
        <v>2635</v>
      </c>
      <c r="AF10" s="4">
        <v>43740</v>
      </c>
      <c r="AG10" s="4">
        <v>43799</v>
      </c>
      <c r="AH10" t="s">
        <v>79</v>
      </c>
      <c r="AI10" t="s">
        <v>241</v>
      </c>
      <c r="AJ10" t="s">
        <v>571</v>
      </c>
      <c r="AK10" t="s">
        <v>1129</v>
      </c>
      <c r="AL10" t="s">
        <v>1654</v>
      </c>
      <c r="AM10" t="s">
        <v>69</v>
      </c>
      <c r="AN10" t="s">
        <v>1548</v>
      </c>
      <c r="AO10" t="s">
        <v>455</v>
      </c>
      <c r="AP10" t="s">
        <v>2340</v>
      </c>
      <c r="AQ10" t="str">
        <f t="shared" si="0"/>
        <v>6237437425yesFemale435643349.4764.971test95Changing color of background from blue to green437404379944829.49114.9915</v>
      </c>
      <c r="AR10">
        <f>COUNTIF(AQ$2:AQ10,AQ10)</f>
        <v>1</v>
      </c>
    </row>
    <row r="11" spans="1:44" x14ac:dyDescent="0.25">
      <c r="A11">
        <v>6</v>
      </c>
      <c r="B11">
        <v>237</v>
      </c>
      <c r="C11" s="4">
        <v>43742</v>
      </c>
      <c r="D11">
        <v>5</v>
      </c>
      <c r="E11" t="s">
        <v>36</v>
      </c>
      <c r="F11" t="s">
        <v>47</v>
      </c>
      <c r="G11" t="s">
        <v>55</v>
      </c>
      <c r="H11" t="s">
        <v>58</v>
      </c>
      <c r="I11" s="4">
        <v>43564</v>
      </c>
      <c r="J11">
        <v>3</v>
      </c>
      <c r="L11" s="4"/>
      <c r="M11" s="4"/>
      <c r="N11">
        <v>2</v>
      </c>
      <c r="O11" t="s">
        <v>68</v>
      </c>
      <c r="P11" t="s">
        <v>230</v>
      </c>
      <c r="Q11">
        <v>2</v>
      </c>
      <c r="R11" t="s">
        <v>392</v>
      </c>
      <c r="S11" t="s">
        <v>954</v>
      </c>
      <c r="T11" t="s">
        <v>1488</v>
      </c>
      <c r="U11" t="s">
        <v>85</v>
      </c>
      <c r="V11" t="s">
        <v>2031</v>
      </c>
      <c r="W11">
        <v>349.47</v>
      </c>
      <c r="X11">
        <v>64.97</v>
      </c>
      <c r="Y11">
        <v>2</v>
      </c>
      <c r="Z11" t="s">
        <v>2083</v>
      </c>
      <c r="AA11" t="s">
        <v>2329</v>
      </c>
      <c r="AB11">
        <v>1</v>
      </c>
      <c r="AC11" t="s">
        <v>2634</v>
      </c>
      <c r="AD11">
        <v>95</v>
      </c>
      <c r="AE11" t="s">
        <v>2635</v>
      </c>
      <c r="AF11" s="4">
        <v>43740</v>
      </c>
      <c r="AG11" s="4">
        <v>43799</v>
      </c>
      <c r="AH11" t="s">
        <v>86</v>
      </c>
      <c r="AI11" t="s">
        <v>248</v>
      </c>
      <c r="AJ11" t="s">
        <v>633</v>
      </c>
      <c r="AK11" t="s">
        <v>1017</v>
      </c>
      <c r="AL11" t="s">
        <v>1547</v>
      </c>
      <c r="AM11" t="s">
        <v>80</v>
      </c>
      <c r="AN11" t="s">
        <v>1577</v>
      </c>
      <c r="AO11" t="s">
        <v>547</v>
      </c>
      <c r="AP11" t="s">
        <v>2354</v>
      </c>
      <c r="AQ11" t="str">
        <f t="shared" si="0"/>
        <v>6237437425yesFemale435643349.4764.971test95Changing color of background from blue to green4374043799789159.99224.9914</v>
      </c>
      <c r="AR11">
        <f>COUNTIF(AQ$2:AQ11,AQ11)</f>
        <v>1</v>
      </c>
    </row>
    <row r="12" spans="1:44" x14ac:dyDescent="0.25">
      <c r="A12">
        <v>7</v>
      </c>
      <c r="B12">
        <v>385</v>
      </c>
      <c r="C12" s="4">
        <v>43742</v>
      </c>
      <c r="D12">
        <v>6</v>
      </c>
      <c r="E12" t="s">
        <v>33</v>
      </c>
      <c r="F12" t="s">
        <v>44</v>
      </c>
      <c r="G12" t="s">
        <v>56</v>
      </c>
      <c r="H12" t="s">
        <v>57</v>
      </c>
      <c r="I12" s="4">
        <v>43553</v>
      </c>
      <c r="J12">
        <v>1</v>
      </c>
      <c r="L12" s="4"/>
      <c r="M12" s="4"/>
      <c r="N12">
        <v>1</v>
      </c>
      <c r="O12" t="s">
        <v>69</v>
      </c>
      <c r="P12" t="s">
        <v>231</v>
      </c>
      <c r="Q12">
        <v>1</v>
      </c>
      <c r="R12" t="s">
        <v>393</v>
      </c>
      <c r="S12" t="s">
        <v>955</v>
      </c>
      <c r="T12" t="s">
        <v>1489</v>
      </c>
      <c r="U12" t="s">
        <v>67</v>
      </c>
      <c r="V12" t="s">
        <v>1577</v>
      </c>
      <c r="W12">
        <v>86.85</v>
      </c>
      <c r="X12">
        <v>74.97</v>
      </c>
      <c r="Y12">
        <v>1</v>
      </c>
      <c r="Z12" t="s">
        <v>78</v>
      </c>
      <c r="AA12" t="s">
        <v>2330</v>
      </c>
      <c r="AB12">
        <v>1</v>
      </c>
      <c r="AC12" t="s">
        <v>2634</v>
      </c>
      <c r="AD12">
        <v>184</v>
      </c>
      <c r="AE12" t="s">
        <v>2635</v>
      </c>
      <c r="AF12" s="4">
        <v>43740</v>
      </c>
      <c r="AG12" s="4">
        <v>43799</v>
      </c>
      <c r="AH12" t="s">
        <v>69</v>
      </c>
      <c r="AI12" t="s">
        <v>231</v>
      </c>
      <c r="AJ12" t="s">
        <v>393</v>
      </c>
      <c r="AK12" t="s">
        <v>955</v>
      </c>
      <c r="AL12" t="s">
        <v>1489</v>
      </c>
      <c r="AM12" t="s">
        <v>67</v>
      </c>
      <c r="AN12" t="s">
        <v>1577</v>
      </c>
      <c r="AO12" t="s">
        <v>78</v>
      </c>
      <c r="AP12" t="s">
        <v>2330</v>
      </c>
      <c r="AQ12" t="str">
        <f t="shared" si="0"/>
        <v>7385437426noMale43553186.8574.971test184Changing color of background from blue to green437404379911828.95324.998</v>
      </c>
      <c r="AR12">
        <f>COUNTIF(AQ$2:AQ12,AQ12)</f>
        <v>1</v>
      </c>
    </row>
    <row r="13" spans="1:44" x14ac:dyDescent="0.25">
      <c r="A13">
        <v>8</v>
      </c>
      <c r="B13">
        <v>191</v>
      </c>
      <c r="C13" s="4">
        <v>43743</v>
      </c>
      <c r="D13">
        <v>11</v>
      </c>
      <c r="E13" t="s">
        <v>37</v>
      </c>
      <c r="F13" t="s">
        <v>48</v>
      </c>
      <c r="G13" t="s">
        <v>56</v>
      </c>
      <c r="H13" t="s">
        <v>58</v>
      </c>
      <c r="I13" s="4">
        <v>43712</v>
      </c>
      <c r="J13">
        <v>3</v>
      </c>
      <c r="K13" t="s">
        <v>59</v>
      </c>
      <c r="L13" s="4">
        <v>43615</v>
      </c>
      <c r="M13" s="4">
        <v>43830</v>
      </c>
      <c r="N13">
        <v>1</v>
      </c>
      <c r="O13" t="s">
        <v>70</v>
      </c>
      <c r="P13" t="s">
        <v>232</v>
      </c>
      <c r="Q13">
        <v>1</v>
      </c>
      <c r="R13" t="s">
        <v>394</v>
      </c>
      <c r="S13" t="s">
        <v>956</v>
      </c>
      <c r="T13" t="s">
        <v>1490</v>
      </c>
      <c r="U13" t="s">
        <v>69</v>
      </c>
      <c r="V13" t="s">
        <v>1517</v>
      </c>
      <c r="W13">
        <v>8.99</v>
      </c>
      <c r="X13">
        <v>19.989999999999998</v>
      </c>
      <c r="Y13">
        <v>1</v>
      </c>
      <c r="Z13" t="s">
        <v>432</v>
      </c>
      <c r="AA13" t="s">
        <v>2331</v>
      </c>
      <c r="AB13">
        <v>1</v>
      </c>
      <c r="AC13" t="s">
        <v>2633</v>
      </c>
      <c r="AD13">
        <v>73</v>
      </c>
      <c r="AE13" t="s">
        <v>2635</v>
      </c>
      <c r="AF13" s="4">
        <v>43740</v>
      </c>
      <c r="AG13" s="4">
        <v>43799</v>
      </c>
      <c r="AH13" t="s">
        <v>70</v>
      </c>
      <c r="AI13" t="s">
        <v>232</v>
      </c>
      <c r="AJ13" t="s">
        <v>394</v>
      </c>
      <c r="AK13" t="s">
        <v>956</v>
      </c>
      <c r="AL13" t="s">
        <v>1490</v>
      </c>
      <c r="AM13" t="s">
        <v>69</v>
      </c>
      <c r="AN13" t="s">
        <v>1517</v>
      </c>
      <c r="AO13" t="s">
        <v>432</v>
      </c>
      <c r="AP13" t="s">
        <v>2331</v>
      </c>
      <c r="AQ13" t="str">
        <f t="shared" si="0"/>
        <v>81914374311noFemale437123Google Ads43615438308.9919.991control73Changing color of background from blue to green43740437995318.99119.9921</v>
      </c>
      <c r="AR13">
        <f>COUNTIF(AQ$2:AQ13,AQ13)</f>
        <v>1</v>
      </c>
    </row>
    <row r="14" spans="1:44" x14ac:dyDescent="0.25">
      <c r="A14">
        <v>9</v>
      </c>
      <c r="B14">
        <v>8</v>
      </c>
      <c r="C14" s="4">
        <v>43744</v>
      </c>
      <c r="D14">
        <v>2</v>
      </c>
      <c r="E14" t="s">
        <v>38</v>
      </c>
      <c r="F14" t="s">
        <v>49</v>
      </c>
      <c r="G14" t="s">
        <v>55</v>
      </c>
      <c r="H14" t="s">
        <v>57</v>
      </c>
      <c r="I14" s="4">
        <v>43667</v>
      </c>
      <c r="J14">
        <v>2</v>
      </c>
      <c r="K14" t="s">
        <v>60</v>
      </c>
      <c r="L14" s="4">
        <v>43615</v>
      </c>
      <c r="M14" s="4">
        <v>43830</v>
      </c>
      <c r="N14">
        <v>1</v>
      </c>
      <c r="O14" t="s">
        <v>71</v>
      </c>
      <c r="P14" t="s">
        <v>233</v>
      </c>
      <c r="Q14">
        <v>2</v>
      </c>
      <c r="R14" t="s">
        <v>395</v>
      </c>
      <c r="S14" t="s">
        <v>957</v>
      </c>
      <c r="T14" t="s">
        <v>1491</v>
      </c>
      <c r="U14" t="s">
        <v>83</v>
      </c>
      <c r="V14" t="s">
        <v>2032</v>
      </c>
      <c r="W14">
        <v>275.95</v>
      </c>
      <c r="X14">
        <v>124.95</v>
      </c>
      <c r="Y14">
        <v>2</v>
      </c>
      <c r="Z14" t="s">
        <v>103</v>
      </c>
      <c r="AA14" t="s">
        <v>2332</v>
      </c>
      <c r="AB14">
        <v>1</v>
      </c>
      <c r="AC14" t="s">
        <v>2633</v>
      </c>
      <c r="AD14">
        <v>7</v>
      </c>
      <c r="AE14" t="s">
        <v>2635</v>
      </c>
      <c r="AF14" s="4">
        <v>43740</v>
      </c>
      <c r="AG14" s="4">
        <v>43799</v>
      </c>
      <c r="AH14" t="s">
        <v>69</v>
      </c>
      <c r="AI14" t="s">
        <v>231</v>
      </c>
      <c r="AJ14" t="s">
        <v>78</v>
      </c>
      <c r="AK14" t="s">
        <v>1238</v>
      </c>
      <c r="AL14" t="s">
        <v>1533</v>
      </c>
      <c r="AM14" t="s">
        <v>67</v>
      </c>
      <c r="AN14" t="s">
        <v>1577</v>
      </c>
      <c r="AO14" t="s">
        <v>69</v>
      </c>
      <c r="AP14" t="s">
        <v>2360</v>
      </c>
      <c r="AQ14" t="str">
        <f t="shared" si="0"/>
        <v>98437442yesMale436672Facebook4361543830275.95124.951control7Changing color of background from blue to green43740437991859.99324.991</v>
      </c>
      <c r="AR14">
        <f>COUNTIF(AQ$2:AQ14,AQ14)</f>
        <v>1</v>
      </c>
    </row>
    <row r="15" spans="1:44" x14ac:dyDescent="0.25">
      <c r="A15">
        <v>9</v>
      </c>
      <c r="B15">
        <v>8</v>
      </c>
      <c r="C15" s="4">
        <v>43744</v>
      </c>
      <c r="D15">
        <v>2</v>
      </c>
      <c r="E15" t="s">
        <v>38</v>
      </c>
      <c r="F15" t="s">
        <v>49</v>
      </c>
      <c r="G15" t="s">
        <v>55</v>
      </c>
      <c r="H15" t="s">
        <v>57</v>
      </c>
      <c r="I15" s="4">
        <v>43667</v>
      </c>
      <c r="J15">
        <v>2</v>
      </c>
      <c r="K15" t="s">
        <v>60</v>
      </c>
      <c r="L15" s="4">
        <v>43615</v>
      </c>
      <c r="M15" s="4">
        <v>43830</v>
      </c>
      <c r="N15">
        <v>1</v>
      </c>
      <c r="O15" t="s">
        <v>71</v>
      </c>
      <c r="P15" t="s">
        <v>233</v>
      </c>
      <c r="Q15">
        <v>2</v>
      </c>
      <c r="R15" t="s">
        <v>395</v>
      </c>
      <c r="S15" t="s">
        <v>957</v>
      </c>
      <c r="T15" t="s">
        <v>1491</v>
      </c>
      <c r="U15" t="s">
        <v>83</v>
      </c>
      <c r="V15" t="s">
        <v>2032</v>
      </c>
      <c r="W15">
        <v>275.95</v>
      </c>
      <c r="X15">
        <v>124.95</v>
      </c>
      <c r="Y15">
        <v>2</v>
      </c>
      <c r="Z15" t="s">
        <v>103</v>
      </c>
      <c r="AA15" t="s">
        <v>2332</v>
      </c>
      <c r="AB15">
        <v>1</v>
      </c>
      <c r="AC15" t="s">
        <v>2633</v>
      </c>
      <c r="AD15">
        <v>7</v>
      </c>
      <c r="AE15" t="s">
        <v>2635</v>
      </c>
      <c r="AF15" s="4">
        <v>43740</v>
      </c>
      <c r="AG15" s="4">
        <v>43799</v>
      </c>
      <c r="AH15" t="s">
        <v>69</v>
      </c>
      <c r="AI15" t="s">
        <v>231</v>
      </c>
      <c r="AJ15" t="s">
        <v>720</v>
      </c>
      <c r="AK15" t="s">
        <v>1262</v>
      </c>
      <c r="AL15" t="s">
        <v>1780</v>
      </c>
      <c r="AM15" t="s">
        <v>80</v>
      </c>
      <c r="AN15" t="s">
        <v>1577</v>
      </c>
      <c r="AO15" t="s">
        <v>67</v>
      </c>
      <c r="AP15" t="s">
        <v>2373</v>
      </c>
      <c r="AQ15" t="str">
        <f t="shared" si="0"/>
        <v>98437442yesMale436672Facebook4361543830275.95124.951control7Changing color of background from blue to green4374043799115947.99224.993</v>
      </c>
      <c r="AR15">
        <f>COUNTIF(AQ$2:AQ15,AQ15)</f>
        <v>1</v>
      </c>
    </row>
    <row r="16" spans="1:44" x14ac:dyDescent="0.25">
      <c r="A16">
        <v>10</v>
      </c>
      <c r="B16">
        <v>149</v>
      </c>
      <c r="C16" s="4">
        <v>43744</v>
      </c>
      <c r="D16">
        <v>7</v>
      </c>
      <c r="E16" t="s">
        <v>35</v>
      </c>
      <c r="F16" t="s">
        <v>46</v>
      </c>
      <c r="G16" t="s">
        <v>56</v>
      </c>
      <c r="H16" t="s">
        <v>58</v>
      </c>
      <c r="I16" s="4">
        <v>43673</v>
      </c>
      <c r="J16">
        <v>2</v>
      </c>
      <c r="K16" t="s">
        <v>60</v>
      </c>
      <c r="L16" s="4">
        <v>43615</v>
      </c>
      <c r="M16" s="4">
        <v>43830</v>
      </c>
      <c r="N16">
        <v>3</v>
      </c>
      <c r="O16" t="s">
        <v>72</v>
      </c>
      <c r="P16" t="s">
        <v>234</v>
      </c>
      <c r="Q16">
        <v>3</v>
      </c>
      <c r="R16" t="s">
        <v>396</v>
      </c>
      <c r="S16" t="s">
        <v>958</v>
      </c>
      <c r="T16" t="s">
        <v>1492</v>
      </c>
      <c r="U16" t="s">
        <v>1997</v>
      </c>
      <c r="V16" t="s">
        <v>2033</v>
      </c>
      <c r="W16">
        <v>261.95</v>
      </c>
      <c r="X16">
        <v>59.95</v>
      </c>
      <c r="Y16">
        <v>3</v>
      </c>
      <c r="Z16" t="s">
        <v>2084</v>
      </c>
      <c r="AA16" t="s">
        <v>2333</v>
      </c>
      <c r="AB16">
        <v>1</v>
      </c>
      <c r="AC16" t="s">
        <v>2633</v>
      </c>
      <c r="AD16">
        <v>55</v>
      </c>
      <c r="AE16" t="s">
        <v>2635</v>
      </c>
      <c r="AF16" s="4">
        <v>43740</v>
      </c>
      <c r="AG16" s="4">
        <v>43799</v>
      </c>
      <c r="AH16" t="s">
        <v>79</v>
      </c>
      <c r="AI16" t="s">
        <v>241</v>
      </c>
      <c r="AJ16" t="s">
        <v>566</v>
      </c>
      <c r="AK16" t="s">
        <v>1067</v>
      </c>
      <c r="AL16" t="s">
        <v>1649</v>
      </c>
      <c r="AM16" t="s">
        <v>69</v>
      </c>
      <c r="AN16" t="s">
        <v>1548</v>
      </c>
      <c r="AO16" t="s">
        <v>65</v>
      </c>
      <c r="AP16" t="s">
        <v>2343</v>
      </c>
      <c r="AQ16" t="str">
        <f t="shared" si="0"/>
        <v>10149437447noFemale436732Facebook4361543830261.9559.951control55Changing color of background from blue to green4374043799410835.99114.9910</v>
      </c>
      <c r="AR16">
        <f>COUNTIF(AQ$2:AQ16,AQ16)</f>
        <v>1</v>
      </c>
    </row>
    <row r="17" spans="1:44" x14ac:dyDescent="0.25">
      <c r="A17">
        <v>10</v>
      </c>
      <c r="B17">
        <v>149</v>
      </c>
      <c r="C17" s="4">
        <v>43744</v>
      </c>
      <c r="D17">
        <v>7</v>
      </c>
      <c r="E17" t="s">
        <v>35</v>
      </c>
      <c r="F17" t="s">
        <v>46</v>
      </c>
      <c r="G17" t="s">
        <v>56</v>
      </c>
      <c r="H17" t="s">
        <v>58</v>
      </c>
      <c r="I17" s="4">
        <v>43673</v>
      </c>
      <c r="J17">
        <v>2</v>
      </c>
      <c r="K17" t="s">
        <v>60</v>
      </c>
      <c r="L17" s="4">
        <v>43615</v>
      </c>
      <c r="M17" s="4">
        <v>43830</v>
      </c>
      <c r="N17">
        <v>3</v>
      </c>
      <c r="O17" t="s">
        <v>72</v>
      </c>
      <c r="P17" t="s">
        <v>234</v>
      </c>
      <c r="Q17">
        <v>3</v>
      </c>
      <c r="R17" t="s">
        <v>396</v>
      </c>
      <c r="S17" t="s">
        <v>958</v>
      </c>
      <c r="T17" t="s">
        <v>1492</v>
      </c>
      <c r="U17" t="s">
        <v>1997</v>
      </c>
      <c r="V17" t="s">
        <v>2033</v>
      </c>
      <c r="W17">
        <v>261.95</v>
      </c>
      <c r="X17">
        <v>59.95</v>
      </c>
      <c r="Y17">
        <v>3</v>
      </c>
      <c r="Z17" t="s">
        <v>2084</v>
      </c>
      <c r="AA17" t="s">
        <v>2333</v>
      </c>
      <c r="AB17">
        <v>1</v>
      </c>
      <c r="AC17" t="s">
        <v>2633</v>
      </c>
      <c r="AD17">
        <v>55</v>
      </c>
      <c r="AE17" t="s">
        <v>2635</v>
      </c>
      <c r="AF17" s="4">
        <v>43740</v>
      </c>
      <c r="AG17" s="4">
        <v>43799</v>
      </c>
      <c r="AH17" t="s">
        <v>90</v>
      </c>
      <c r="AI17" t="s">
        <v>252</v>
      </c>
      <c r="AJ17" t="s">
        <v>431</v>
      </c>
      <c r="AK17" t="s">
        <v>994</v>
      </c>
      <c r="AL17" t="s">
        <v>1526</v>
      </c>
      <c r="AM17" t="s">
        <v>67</v>
      </c>
      <c r="AN17" t="s">
        <v>1562</v>
      </c>
      <c r="AO17" t="s">
        <v>410</v>
      </c>
      <c r="AP17" t="s">
        <v>2359</v>
      </c>
      <c r="AQ17" t="str">
        <f t="shared" si="0"/>
        <v>10149437447noFemale436732Facebook4361543830261.9559.951control55Changing color of background from blue to green437404379962434.9939.9920</v>
      </c>
      <c r="AR17">
        <f>COUNTIF(AQ$2:AQ17,AQ17)</f>
        <v>1</v>
      </c>
    </row>
    <row r="18" spans="1:44" x14ac:dyDescent="0.25">
      <c r="A18">
        <v>10</v>
      </c>
      <c r="B18">
        <v>149</v>
      </c>
      <c r="C18" s="4">
        <v>43744</v>
      </c>
      <c r="D18">
        <v>7</v>
      </c>
      <c r="E18" t="s">
        <v>35</v>
      </c>
      <c r="F18" t="s">
        <v>46</v>
      </c>
      <c r="G18" t="s">
        <v>56</v>
      </c>
      <c r="H18" t="s">
        <v>58</v>
      </c>
      <c r="I18" s="4">
        <v>43673</v>
      </c>
      <c r="J18">
        <v>2</v>
      </c>
      <c r="K18" t="s">
        <v>60</v>
      </c>
      <c r="L18" s="4">
        <v>43615</v>
      </c>
      <c r="M18" s="4">
        <v>43830</v>
      </c>
      <c r="N18">
        <v>3</v>
      </c>
      <c r="O18" t="s">
        <v>72</v>
      </c>
      <c r="P18" t="s">
        <v>234</v>
      </c>
      <c r="Q18">
        <v>3</v>
      </c>
      <c r="R18" t="s">
        <v>396</v>
      </c>
      <c r="S18" t="s">
        <v>958</v>
      </c>
      <c r="T18" t="s">
        <v>1492</v>
      </c>
      <c r="U18" t="s">
        <v>1997</v>
      </c>
      <c r="V18" t="s">
        <v>2033</v>
      </c>
      <c r="W18">
        <v>261.95</v>
      </c>
      <c r="X18">
        <v>59.95</v>
      </c>
      <c r="Y18">
        <v>3</v>
      </c>
      <c r="Z18" t="s">
        <v>2084</v>
      </c>
      <c r="AA18" t="s">
        <v>2333</v>
      </c>
      <c r="AB18">
        <v>1</v>
      </c>
      <c r="AC18" t="s">
        <v>2633</v>
      </c>
      <c r="AD18">
        <v>55</v>
      </c>
      <c r="AE18" t="s">
        <v>2635</v>
      </c>
      <c r="AF18" s="4">
        <v>43740</v>
      </c>
      <c r="AG18" s="4">
        <v>43799</v>
      </c>
      <c r="AH18" t="s">
        <v>80</v>
      </c>
      <c r="AI18" t="s">
        <v>242</v>
      </c>
      <c r="AJ18" t="s">
        <v>620</v>
      </c>
      <c r="AK18" t="s">
        <v>1170</v>
      </c>
      <c r="AL18" t="s">
        <v>1696</v>
      </c>
      <c r="AM18" t="s">
        <v>69</v>
      </c>
      <c r="AN18" t="s">
        <v>1548</v>
      </c>
      <c r="AO18" t="s">
        <v>79</v>
      </c>
      <c r="AP18" t="s">
        <v>2349</v>
      </c>
      <c r="AQ18" t="str">
        <f t="shared" si="0"/>
        <v>10149437447noFemale436732Facebook4361543830261.9559.951control55Changing color of background from blue to green4374043799292120.99114.994</v>
      </c>
      <c r="AR18">
        <f>COUNTIF(AQ$2:AQ18,AQ18)</f>
        <v>1</v>
      </c>
    </row>
    <row r="19" spans="1:44" x14ac:dyDescent="0.25">
      <c r="A19">
        <v>11</v>
      </c>
      <c r="B19">
        <v>237</v>
      </c>
      <c r="C19" s="4">
        <v>43744</v>
      </c>
      <c r="D19">
        <v>5</v>
      </c>
      <c r="E19" t="s">
        <v>36</v>
      </c>
      <c r="F19" t="s">
        <v>47</v>
      </c>
      <c r="G19" t="s">
        <v>55</v>
      </c>
      <c r="H19" t="s">
        <v>58</v>
      </c>
      <c r="I19" s="4">
        <v>43564</v>
      </c>
      <c r="J19">
        <v>3</v>
      </c>
      <c r="L19" s="4"/>
      <c r="M19" s="4"/>
      <c r="N19">
        <v>2</v>
      </c>
      <c r="O19" t="s">
        <v>73</v>
      </c>
      <c r="P19" t="s">
        <v>235</v>
      </c>
      <c r="Q19">
        <v>3</v>
      </c>
      <c r="R19" t="s">
        <v>397</v>
      </c>
      <c r="S19" t="s">
        <v>959</v>
      </c>
      <c r="T19" t="s">
        <v>1493</v>
      </c>
      <c r="U19" t="s">
        <v>1998</v>
      </c>
      <c r="V19" t="s">
        <v>2034</v>
      </c>
      <c r="W19">
        <v>184.97</v>
      </c>
      <c r="X19">
        <v>84.95</v>
      </c>
      <c r="Y19">
        <v>3</v>
      </c>
      <c r="Z19" t="s">
        <v>2085</v>
      </c>
      <c r="AA19" t="s">
        <v>2334</v>
      </c>
      <c r="AF19" s="4"/>
      <c r="AG19" s="4"/>
      <c r="AH19" t="s">
        <v>80</v>
      </c>
      <c r="AI19" t="s">
        <v>242</v>
      </c>
      <c r="AJ19" t="s">
        <v>696</v>
      </c>
      <c r="AK19" t="s">
        <v>1236</v>
      </c>
      <c r="AL19" t="s">
        <v>1758</v>
      </c>
      <c r="AM19" t="s">
        <v>69</v>
      </c>
      <c r="AN19" t="s">
        <v>1548</v>
      </c>
      <c r="AO19" t="s">
        <v>80</v>
      </c>
      <c r="AP19" t="s">
        <v>2357</v>
      </c>
      <c r="AQ19" t="str">
        <f t="shared" si="0"/>
        <v>11237437445yesFemale435643184.9784.95214272.99114.992</v>
      </c>
      <c r="AR19">
        <f>COUNTIF(AQ$2:AQ19,AQ19)</f>
        <v>1</v>
      </c>
    </row>
    <row r="20" spans="1:44" x14ac:dyDescent="0.25">
      <c r="A20">
        <v>11</v>
      </c>
      <c r="B20">
        <v>237</v>
      </c>
      <c r="C20" s="4">
        <v>43744</v>
      </c>
      <c r="D20">
        <v>5</v>
      </c>
      <c r="E20" t="s">
        <v>36</v>
      </c>
      <c r="F20" t="s">
        <v>47</v>
      </c>
      <c r="G20" t="s">
        <v>55</v>
      </c>
      <c r="H20" t="s">
        <v>58</v>
      </c>
      <c r="I20" s="4">
        <v>43564</v>
      </c>
      <c r="J20">
        <v>3</v>
      </c>
      <c r="L20" s="4"/>
      <c r="M20" s="4"/>
      <c r="N20">
        <v>2</v>
      </c>
      <c r="O20" t="s">
        <v>73</v>
      </c>
      <c r="P20" t="s">
        <v>235</v>
      </c>
      <c r="Q20">
        <v>3</v>
      </c>
      <c r="R20" t="s">
        <v>397</v>
      </c>
      <c r="S20" t="s">
        <v>959</v>
      </c>
      <c r="T20" t="s">
        <v>1493</v>
      </c>
      <c r="U20" t="s">
        <v>1998</v>
      </c>
      <c r="V20" t="s">
        <v>2034</v>
      </c>
      <c r="W20">
        <v>184.97</v>
      </c>
      <c r="X20">
        <v>84.95</v>
      </c>
      <c r="Y20">
        <v>3</v>
      </c>
      <c r="Z20" t="s">
        <v>2085</v>
      </c>
      <c r="AA20" t="s">
        <v>2334</v>
      </c>
      <c r="AF20" s="4"/>
      <c r="AG20" s="4"/>
      <c r="AH20" t="s">
        <v>70</v>
      </c>
      <c r="AI20" t="s">
        <v>232</v>
      </c>
      <c r="AJ20" t="s">
        <v>594</v>
      </c>
      <c r="AK20" t="s">
        <v>1077</v>
      </c>
      <c r="AL20" t="s">
        <v>519</v>
      </c>
      <c r="AM20" t="s">
        <v>80</v>
      </c>
      <c r="AN20" t="s">
        <v>1517</v>
      </c>
      <c r="AO20" t="s">
        <v>432</v>
      </c>
      <c r="AP20" t="s">
        <v>2331</v>
      </c>
      <c r="AQ20" t="str">
        <f t="shared" si="0"/>
        <v>11237437445yesFemale435643184.9784.95513441219.9921</v>
      </c>
      <c r="AR20">
        <f>COUNTIF(AQ$2:AQ20,AQ20)</f>
        <v>1</v>
      </c>
    </row>
    <row r="21" spans="1:44" x14ac:dyDescent="0.25">
      <c r="A21">
        <v>11</v>
      </c>
      <c r="B21">
        <v>237</v>
      </c>
      <c r="C21" s="4">
        <v>43744</v>
      </c>
      <c r="D21">
        <v>5</v>
      </c>
      <c r="E21" t="s">
        <v>36</v>
      </c>
      <c r="F21" t="s">
        <v>47</v>
      </c>
      <c r="G21" t="s">
        <v>55</v>
      </c>
      <c r="H21" t="s">
        <v>58</v>
      </c>
      <c r="I21" s="4">
        <v>43564</v>
      </c>
      <c r="J21">
        <v>3</v>
      </c>
      <c r="L21" s="4"/>
      <c r="M21" s="4"/>
      <c r="N21">
        <v>2</v>
      </c>
      <c r="O21" t="s">
        <v>73</v>
      </c>
      <c r="P21" t="s">
        <v>235</v>
      </c>
      <c r="Q21">
        <v>3</v>
      </c>
      <c r="R21" t="s">
        <v>397</v>
      </c>
      <c r="S21" t="s">
        <v>959</v>
      </c>
      <c r="T21" t="s">
        <v>1493</v>
      </c>
      <c r="U21" t="s">
        <v>1998</v>
      </c>
      <c r="V21" t="s">
        <v>2034</v>
      </c>
      <c r="W21">
        <v>184.97</v>
      </c>
      <c r="X21">
        <v>84.95</v>
      </c>
      <c r="Y21">
        <v>3</v>
      </c>
      <c r="Z21" t="s">
        <v>2085</v>
      </c>
      <c r="AA21" t="s">
        <v>2334</v>
      </c>
      <c r="AF21" s="4"/>
      <c r="AG21" s="4"/>
      <c r="AH21" t="s">
        <v>80</v>
      </c>
      <c r="AI21" t="s">
        <v>242</v>
      </c>
      <c r="AJ21" t="s">
        <v>558</v>
      </c>
      <c r="AK21" t="s">
        <v>1118</v>
      </c>
      <c r="AL21" t="s">
        <v>1548</v>
      </c>
      <c r="AM21" t="s">
        <v>80</v>
      </c>
      <c r="AN21" t="s">
        <v>1548</v>
      </c>
      <c r="AO21" t="s">
        <v>79</v>
      </c>
      <c r="AP21" t="s">
        <v>2349</v>
      </c>
      <c r="AQ21" t="str">
        <f t="shared" si="0"/>
        <v>11237437445yesFemale435643184.9784.9523414.99214.994</v>
      </c>
      <c r="AR21">
        <f>COUNTIF(AQ$2:AQ21,AQ21)</f>
        <v>1</v>
      </c>
    </row>
    <row r="22" spans="1:44" x14ac:dyDescent="0.25">
      <c r="A22">
        <v>12</v>
      </c>
      <c r="B22">
        <v>55</v>
      </c>
      <c r="C22" s="4">
        <v>43745</v>
      </c>
      <c r="D22">
        <v>1</v>
      </c>
      <c r="E22" t="s">
        <v>39</v>
      </c>
      <c r="F22" t="s">
        <v>50</v>
      </c>
      <c r="G22" t="s">
        <v>55</v>
      </c>
      <c r="H22" t="s">
        <v>58</v>
      </c>
      <c r="I22" s="4">
        <v>43665</v>
      </c>
      <c r="J22">
        <v>3</v>
      </c>
      <c r="K22" t="s">
        <v>59</v>
      </c>
      <c r="L22" s="4">
        <v>43615</v>
      </c>
      <c r="M22" s="4">
        <v>43830</v>
      </c>
      <c r="N22">
        <v>2</v>
      </c>
      <c r="O22" t="s">
        <v>74</v>
      </c>
      <c r="P22" t="s">
        <v>236</v>
      </c>
      <c r="Q22">
        <v>2</v>
      </c>
      <c r="R22" t="s">
        <v>398</v>
      </c>
      <c r="S22" t="s">
        <v>960</v>
      </c>
      <c r="T22" t="s">
        <v>1494</v>
      </c>
      <c r="U22" t="s">
        <v>109</v>
      </c>
      <c r="V22" t="s">
        <v>2035</v>
      </c>
      <c r="W22">
        <v>723.99</v>
      </c>
      <c r="X22">
        <v>49.96</v>
      </c>
      <c r="Y22">
        <v>2</v>
      </c>
      <c r="Z22" t="s">
        <v>2086</v>
      </c>
      <c r="AA22" t="s">
        <v>2335</v>
      </c>
      <c r="AB22">
        <v>1</v>
      </c>
      <c r="AC22" t="s">
        <v>2634</v>
      </c>
      <c r="AD22">
        <v>26</v>
      </c>
      <c r="AE22" t="s">
        <v>2635</v>
      </c>
      <c r="AF22" s="4">
        <v>43740</v>
      </c>
      <c r="AG22" s="4">
        <v>43799</v>
      </c>
      <c r="AH22" t="s">
        <v>65</v>
      </c>
      <c r="AI22" t="s">
        <v>227</v>
      </c>
      <c r="AJ22" t="s">
        <v>685</v>
      </c>
      <c r="AK22" t="s">
        <v>1227</v>
      </c>
      <c r="AL22" t="s">
        <v>418</v>
      </c>
      <c r="AM22" t="s">
        <v>67</v>
      </c>
      <c r="AN22" t="s">
        <v>1562</v>
      </c>
      <c r="AO22" t="s">
        <v>431</v>
      </c>
      <c r="AP22" t="s">
        <v>2326</v>
      </c>
      <c r="AQ22" t="str">
        <f t="shared" si="0"/>
        <v>1255437451yesFemale436653Google Ads4361543830723.9949.961test26Changing color of background from blue to green437404379910935039.9924</v>
      </c>
      <c r="AR22">
        <f>COUNTIF(AQ$2:AQ22,AQ22)</f>
        <v>1</v>
      </c>
    </row>
    <row r="23" spans="1:44" x14ac:dyDescent="0.25">
      <c r="A23">
        <v>12</v>
      </c>
      <c r="B23">
        <v>55</v>
      </c>
      <c r="C23" s="4">
        <v>43745</v>
      </c>
      <c r="D23">
        <v>1</v>
      </c>
      <c r="E23" t="s">
        <v>39</v>
      </c>
      <c r="F23" t="s">
        <v>50</v>
      </c>
      <c r="G23" t="s">
        <v>55</v>
      </c>
      <c r="H23" t="s">
        <v>58</v>
      </c>
      <c r="I23" s="4">
        <v>43665</v>
      </c>
      <c r="J23">
        <v>3</v>
      </c>
      <c r="K23" t="s">
        <v>59</v>
      </c>
      <c r="L23" s="4">
        <v>43615</v>
      </c>
      <c r="M23" s="4">
        <v>43830</v>
      </c>
      <c r="N23">
        <v>2</v>
      </c>
      <c r="O23" t="s">
        <v>74</v>
      </c>
      <c r="P23" t="s">
        <v>236</v>
      </c>
      <c r="Q23">
        <v>2</v>
      </c>
      <c r="R23" t="s">
        <v>398</v>
      </c>
      <c r="S23" t="s">
        <v>960</v>
      </c>
      <c r="T23" t="s">
        <v>1494</v>
      </c>
      <c r="U23" t="s">
        <v>109</v>
      </c>
      <c r="V23" t="s">
        <v>2035</v>
      </c>
      <c r="W23">
        <v>723.99</v>
      </c>
      <c r="X23">
        <v>49.96</v>
      </c>
      <c r="Y23">
        <v>2</v>
      </c>
      <c r="Z23" t="s">
        <v>2086</v>
      </c>
      <c r="AA23" t="s">
        <v>2335</v>
      </c>
      <c r="AB23">
        <v>1</v>
      </c>
      <c r="AC23" t="s">
        <v>2634</v>
      </c>
      <c r="AD23">
        <v>26</v>
      </c>
      <c r="AE23" t="s">
        <v>2635</v>
      </c>
      <c r="AF23" s="4">
        <v>43740</v>
      </c>
      <c r="AG23" s="4">
        <v>43799</v>
      </c>
      <c r="AH23" t="s">
        <v>69</v>
      </c>
      <c r="AI23" t="s">
        <v>231</v>
      </c>
      <c r="AJ23" t="s">
        <v>492</v>
      </c>
      <c r="AK23" t="s">
        <v>1055</v>
      </c>
      <c r="AL23" t="s">
        <v>1584</v>
      </c>
      <c r="AM23" t="s">
        <v>69</v>
      </c>
      <c r="AN23" t="s">
        <v>1517</v>
      </c>
      <c r="AO23" t="s">
        <v>78</v>
      </c>
      <c r="AP23" t="s">
        <v>2330</v>
      </c>
      <c r="AQ23" t="str">
        <f t="shared" si="0"/>
        <v>1255437451yesFemale436653Google Ads4361543830723.9949.961test26Changing color of background from blue to green43740437991135573.99119.998</v>
      </c>
      <c r="AR23">
        <f>COUNTIF(AQ$2:AQ23,AQ23)</f>
        <v>1</v>
      </c>
    </row>
    <row r="24" spans="1:44" x14ac:dyDescent="0.25">
      <c r="A24">
        <v>13</v>
      </c>
      <c r="B24">
        <v>122</v>
      </c>
      <c r="C24" s="4">
        <v>43746</v>
      </c>
      <c r="D24">
        <v>3</v>
      </c>
      <c r="E24" t="s">
        <v>34</v>
      </c>
      <c r="F24" t="s">
        <v>45</v>
      </c>
      <c r="G24" t="s">
        <v>55</v>
      </c>
      <c r="H24" t="s">
        <v>57</v>
      </c>
      <c r="I24" s="4">
        <v>43708</v>
      </c>
      <c r="J24">
        <v>1</v>
      </c>
      <c r="K24" t="s">
        <v>61</v>
      </c>
      <c r="L24" s="4">
        <v>43615</v>
      </c>
      <c r="M24" s="4">
        <v>43830</v>
      </c>
      <c r="N24">
        <v>2</v>
      </c>
      <c r="O24" t="s">
        <v>75</v>
      </c>
      <c r="P24" t="s">
        <v>237</v>
      </c>
      <c r="Q24">
        <v>2</v>
      </c>
      <c r="R24" t="s">
        <v>399</v>
      </c>
      <c r="S24" t="s">
        <v>961</v>
      </c>
      <c r="T24" t="s">
        <v>1495</v>
      </c>
      <c r="U24" t="s">
        <v>88</v>
      </c>
      <c r="V24" t="s">
        <v>1869</v>
      </c>
      <c r="W24">
        <v>149.96</v>
      </c>
      <c r="X24">
        <v>59.96</v>
      </c>
      <c r="Y24">
        <v>2</v>
      </c>
      <c r="Z24" t="s">
        <v>151</v>
      </c>
      <c r="AA24" t="s">
        <v>2336</v>
      </c>
      <c r="AB24">
        <v>1</v>
      </c>
      <c r="AC24" t="s">
        <v>2633</v>
      </c>
      <c r="AD24">
        <v>45</v>
      </c>
      <c r="AE24" t="s">
        <v>2635</v>
      </c>
      <c r="AF24" s="4">
        <v>43740</v>
      </c>
      <c r="AG24" s="4">
        <v>43799</v>
      </c>
      <c r="AH24" t="s">
        <v>80</v>
      </c>
      <c r="AI24" t="s">
        <v>242</v>
      </c>
      <c r="AJ24" t="s">
        <v>65</v>
      </c>
      <c r="AK24" t="s">
        <v>1267</v>
      </c>
      <c r="AL24" t="s">
        <v>1548</v>
      </c>
      <c r="AM24" t="s">
        <v>80</v>
      </c>
      <c r="AN24" t="s">
        <v>1548</v>
      </c>
      <c r="AO24" t="s">
        <v>80</v>
      </c>
      <c r="AP24" t="s">
        <v>2357</v>
      </c>
      <c r="AQ24" t="str">
        <f t="shared" si="0"/>
        <v>13122437463yesMale437081YouTube4361543830149.9659.961control45Changing color of background from blue to green437404379921014.99214.992</v>
      </c>
      <c r="AR24">
        <f>COUNTIF(AQ$2:AQ24,AQ24)</f>
        <v>1</v>
      </c>
    </row>
    <row r="25" spans="1:44" x14ac:dyDescent="0.25">
      <c r="A25">
        <v>13</v>
      </c>
      <c r="B25">
        <v>122</v>
      </c>
      <c r="C25" s="4">
        <v>43746</v>
      </c>
      <c r="D25">
        <v>3</v>
      </c>
      <c r="E25" t="s">
        <v>34</v>
      </c>
      <c r="F25" t="s">
        <v>45</v>
      </c>
      <c r="G25" t="s">
        <v>55</v>
      </c>
      <c r="H25" t="s">
        <v>57</v>
      </c>
      <c r="I25" s="4">
        <v>43708</v>
      </c>
      <c r="J25">
        <v>1</v>
      </c>
      <c r="K25" t="s">
        <v>61</v>
      </c>
      <c r="L25" s="4">
        <v>43615</v>
      </c>
      <c r="M25" s="4">
        <v>43830</v>
      </c>
      <c r="N25">
        <v>2</v>
      </c>
      <c r="O25" t="s">
        <v>75</v>
      </c>
      <c r="P25" t="s">
        <v>237</v>
      </c>
      <c r="Q25">
        <v>2</v>
      </c>
      <c r="R25" t="s">
        <v>399</v>
      </c>
      <c r="S25" t="s">
        <v>961</v>
      </c>
      <c r="T25" t="s">
        <v>1495</v>
      </c>
      <c r="U25" t="s">
        <v>88</v>
      </c>
      <c r="V25" t="s">
        <v>1869</v>
      </c>
      <c r="W25">
        <v>149.96</v>
      </c>
      <c r="X25">
        <v>59.96</v>
      </c>
      <c r="Y25">
        <v>2</v>
      </c>
      <c r="Z25" t="s">
        <v>151</v>
      </c>
      <c r="AA25" t="s">
        <v>2336</v>
      </c>
      <c r="AB25">
        <v>1</v>
      </c>
      <c r="AC25" t="s">
        <v>2633</v>
      </c>
      <c r="AD25">
        <v>45</v>
      </c>
      <c r="AE25" t="s">
        <v>2635</v>
      </c>
      <c r="AF25" s="4">
        <v>43740</v>
      </c>
      <c r="AG25" s="4">
        <v>43799</v>
      </c>
      <c r="AH25" t="s">
        <v>67</v>
      </c>
      <c r="AI25" t="s">
        <v>229</v>
      </c>
      <c r="AJ25" t="s">
        <v>439</v>
      </c>
      <c r="AK25" t="s">
        <v>1001</v>
      </c>
      <c r="AL25" t="s">
        <v>1533</v>
      </c>
      <c r="AM25" t="s">
        <v>80</v>
      </c>
      <c r="AN25" t="s">
        <v>1548</v>
      </c>
      <c r="AO25" t="s">
        <v>84</v>
      </c>
      <c r="AP25" t="s">
        <v>2366</v>
      </c>
      <c r="AQ25" t="str">
        <f t="shared" si="0"/>
        <v>13122437463yesMale437081YouTube4361543830149.9659.961control45Changing color of background from blue to green4374043799310259.99214.999</v>
      </c>
      <c r="AR25">
        <f>COUNTIF(AQ$2:AQ25,AQ25)</f>
        <v>1</v>
      </c>
    </row>
    <row r="26" spans="1:44" x14ac:dyDescent="0.25">
      <c r="A26">
        <v>14</v>
      </c>
      <c r="B26">
        <v>18</v>
      </c>
      <c r="C26" s="4">
        <v>43747</v>
      </c>
      <c r="D26">
        <v>4</v>
      </c>
      <c r="E26" t="s">
        <v>40</v>
      </c>
      <c r="F26" t="s">
        <v>51</v>
      </c>
      <c r="G26" t="s">
        <v>56</v>
      </c>
      <c r="H26" t="s">
        <v>57</v>
      </c>
      <c r="I26" s="4">
        <v>43660</v>
      </c>
      <c r="J26">
        <v>3</v>
      </c>
      <c r="K26" t="s">
        <v>59</v>
      </c>
      <c r="L26" s="4">
        <v>43615</v>
      </c>
      <c r="M26" s="4">
        <v>43830</v>
      </c>
      <c r="N26">
        <v>2</v>
      </c>
      <c r="O26" t="s">
        <v>76</v>
      </c>
      <c r="P26" t="s">
        <v>238</v>
      </c>
      <c r="Q26">
        <v>2</v>
      </c>
      <c r="R26" t="s">
        <v>400</v>
      </c>
      <c r="S26" t="s">
        <v>962</v>
      </c>
      <c r="T26" t="s">
        <v>1496</v>
      </c>
      <c r="U26" t="s">
        <v>75</v>
      </c>
      <c r="V26" t="s">
        <v>2036</v>
      </c>
      <c r="W26">
        <v>58.87</v>
      </c>
      <c r="X26">
        <v>94.95</v>
      </c>
      <c r="Y26">
        <v>2</v>
      </c>
      <c r="Z26" t="s">
        <v>2087</v>
      </c>
      <c r="AA26" t="s">
        <v>2337</v>
      </c>
      <c r="AF26" s="4"/>
      <c r="AG26" s="4"/>
      <c r="AH26" t="s">
        <v>90</v>
      </c>
      <c r="AI26" t="s">
        <v>252</v>
      </c>
      <c r="AJ26" t="s">
        <v>489</v>
      </c>
      <c r="AK26" t="s">
        <v>1052</v>
      </c>
      <c r="AL26" t="s">
        <v>1581</v>
      </c>
      <c r="AM26" t="s">
        <v>80</v>
      </c>
      <c r="AN26" t="s">
        <v>1562</v>
      </c>
      <c r="AO26" t="s">
        <v>410</v>
      </c>
      <c r="AP26" t="s">
        <v>2359</v>
      </c>
      <c r="AQ26" t="str">
        <f t="shared" si="0"/>
        <v>1418437474noMale436603Google Ads436154383058.8794.95612618.9529.9920</v>
      </c>
      <c r="AR26">
        <f>COUNTIF(AQ$2:AQ26,AQ26)</f>
        <v>1</v>
      </c>
    </row>
    <row r="27" spans="1:44" x14ac:dyDescent="0.25">
      <c r="A27">
        <v>14</v>
      </c>
      <c r="B27">
        <v>18</v>
      </c>
      <c r="C27" s="4">
        <v>43747</v>
      </c>
      <c r="D27">
        <v>4</v>
      </c>
      <c r="E27" t="s">
        <v>40</v>
      </c>
      <c r="F27" t="s">
        <v>51</v>
      </c>
      <c r="G27" t="s">
        <v>56</v>
      </c>
      <c r="H27" t="s">
        <v>57</v>
      </c>
      <c r="I27" s="4">
        <v>43660</v>
      </c>
      <c r="J27">
        <v>3</v>
      </c>
      <c r="K27" t="s">
        <v>59</v>
      </c>
      <c r="L27" s="4">
        <v>43615</v>
      </c>
      <c r="M27" s="4">
        <v>43830</v>
      </c>
      <c r="N27">
        <v>2</v>
      </c>
      <c r="O27" t="s">
        <v>76</v>
      </c>
      <c r="P27" t="s">
        <v>238</v>
      </c>
      <c r="Q27">
        <v>2</v>
      </c>
      <c r="R27" t="s">
        <v>400</v>
      </c>
      <c r="S27" t="s">
        <v>962</v>
      </c>
      <c r="T27" t="s">
        <v>1496</v>
      </c>
      <c r="U27" t="s">
        <v>75</v>
      </c>
      <c r="V27" t="s">
        <v>2036</v>
      </c>
      <c r="W27">
        <v>58.87</v>
      </c>
      <c r="X27">
        <v>94.95</v>
      </c>
      <c r="Y27">
        <v>2</v>
      </c>
      <c r="Z27" t="s">
        <v>2087</v>
      </c>
      <c r="AA27" t="s">
        <v>2337</v>
      </c>
      <c r="AF27" s="4"/>
      <c r="AG27" s="4"/>
      <c r="AH27" t="s">
        <v>69</v>
      </c>
      <c r="AI27" t="s">
        <v>231</v>
      </c>
      <c r="AJ27" t="s">
        <v>448</v>
      </c>
      <c r="AK27" t="s">
        <v>1010</v>
      </c>
      <c r="AL27" t="s">
        <v>1540</v>
      </c>
      <c r="AM27" t="s">
        <v>67</v>
      </c>
      <c r="AN27" t="s">
        <v>1577</v>
      </c>
      <c r="AO27" t="s">
        <v>69</v>
      </c>
      <c r="AP27" t="s">
        <v>2360</v>
      </c>
      <c r="AQ27" t="str">
        <f t="shared" si="0"/>
        <v>1418437474noMale436603Google Ads436154383058.8794.9511506.99324.991</v>
      </c>
      <c r="AR27">
        <f>COUNTIF(AQ$2:AQ27,AQ27)</f>
        <v>1</v>
      </c>
    </row>
    <row r="28" spans="1:44" x14ac:dyDescent="0.25">
      <c r="A28">
        <v>15</v>
      </c>
      <c r="B28">
        <v>452</v>
      </c>
      <c r="C28" s="4">
        <v>43747</v>
      </c>
      <c r="D28">
        <v>9</v>
      </c>
      <c r="E28" t="s">
        <v>41</v>
      </c>
      <c r="F28" t="s">
        <v>52</v>
      </c>
      <c r="G28" t="s">
        <v>55</v>
      </c>
      <c r="H28" t="s">
        <v>58</v>
      </c>
      <c r="I28" s="4">
        <v>43598</v>
      </c>
      <c r="J28">
        <v>3</v>
      </c>
      <c r="L28" s="4"/>
      <c r="M28" s="4"/>
      <c r="N28">
        <v>2</v>
      </c>
      <c r="O28" t="s">
        <v>77</v>
      </c>
      <c r="P28" t="s">
        <v>239</v>
      </c>
      <c r="Q28">
        <v>2</v>
      </c>
      <c r="R28" t="s">
        <v>401</v>
      </c>
      <c r="S28" t="s">
        <v>963</v>
      </c>
      <c r="T28" t="s">
        <v>1497</v>
      </c>
      <c r="U28" t="s">
        <v>180</v>
      </c>
      <c r="V28" t="s">
        <v>2030</v>
      </c>
      <c r="W28">
        <v>56.87</v>
      </c>
      <c r="X28">
        <v>54.97</v>
      </c>
      <c r="Y28">
        <v>2</v>
      </c>
      <c r="Z28" t="s">
        <v>2088</v>
      </c>
      <c r="AA28" t="s">
        <v>2338</v>
      </c>
      <c r="AB28">
        <v>1</v>
      </c>
      <c r="AC28" t="s">
        <v>2634</v>
      </c>
      <c r="AD28">
        <v>226</v>
      </c>
      <c r="AE28" t="s">
        <v>2635</v>
      </c>
      <c r="AF28" s="4">
        <v>43740</v>
      </c>
      <c r="AG28" s="4">
        <v>43799</v>
      </c>
      <c r="AH28" t="s">
        <v>70</v>
      </c>
      <c r="AI28" t="s">
        <v>232</v>
      </c>
      <c r="AJ28" t="s">
        <v>737</v>
      </c>
      <c r="AK28" t="s">
        <v>1185</v>
      </c>
      <c r="AL28" t="s">
        <v>1652</v>
      </c>
      <c r="AM28" t="s">
        <v>80</v>
      </c>
      <c r="AN28" t="s">
        <v>1517</v>
      </c>
      <c r="AO28" t="s">
        <v>432</v>
      </c>
      <c r="AP28" t="s">
        <v>2331</v>
      </c>
      <c r="AQ28" t="str">
        <f t="shared" si="0"/>
        <v>15452437479yesFemale43598356.8754.971test226Changing color of background from blue to green4374043799515613.99219.9921</v>
      </c>
      <c r="AR28">
        <f>COUNTIF(AQ$2:AQ28,AQ28)</f>
        <v>1</v>
      </c>
    </row>
    <row r="29" spans="1:44" x14ac:dyDescent="0.25">
      <c r="A29">
        <v>15</v>
      </c>
      <c r="B29">
        <v>452</v>
      </c>
      <c r="C29" s="4">
        <v>43747</v>
      </c>
      <c r="D29">
        <v>9</v>
      </c>
      <c r="E29" t="s">
        <v>41</v>
      </c>
      <c r="F29" t="s">
        <v>52</v>
      </c>
      <c r="G29" t="s">
        <v>55</v>
      </c>
      <c r="H29" t="s">
        <v>58</v>
      </c>
      <c r="I29" s="4">
        <v>43598</v>
      </c>
      <c r="J29">
        <v>3</v>
      </c>
      <c r="L29" s="4"/>
      <c r="M29" s="4"/>
      <c r="N29">
        <v>2</v>
      </c>
      <c r="O29" t="s">
        <v>77</v>
      </c>
      <c r="P29" t="s">
        <v>239</v>
      </c>
      <c r="Q29">
        <v>2</v>
      </c>
      <c r="R29" t="s">
        <v>401</v>
      </c>
      <c r="S29" t="s">
        <v>963</v>
      </c>
      <c r="T29" t="s">
        <v>1497</v>
      </c>
      <c r="U29" t="s">
        <v>180</v>
      </c>
      <c r="V29" t="s">
        <v>2030</v>
      </c>
      <c r="W29">
        <v>56.87</v>
      </c>
      <c r="X29">
        <v>54.97</v>
      </c>
      <c r="Y29">
        <v>2</v>
      </c>
      <c r="Z29" t="s">
        <v>2088</v>
      </c>
      <c r="AA29" t="s">
        <v>2338</v>
      </c>
      <c r="AB29">
        <v>1</v>
      </c>
      <c r="AC29" t="s">
        <v>2634</v>
      </c>
      <c r="AD29">
        <v>226</v>
      </c>
      <c r="AE29" t="s">
        <v>2635</v>
      </c>
      <c r="AF29" s="4">
        <v>43740</v>
      </c>
      <c r="AG29" s="4">
        <v>43799</v>
      </c>
      <c r="AH29" t="s">
        <v>67</v>
      </c>
      <c r="AI29" t="s">
        <v>229</v>
      </c>
      <c r="AJ29" t="s">
        <v>412</v>
      </c>
      <c r="AK29" t="s">
        <v>974</v>
      </c>
      <c r="AL29" t="s">
        <v>1507</v>
      </c>
      <c r="AM29" t="s">
        <v>69</v>
      </c>
      <c r="AN29" t="s">
        <v>1548</v>
      </c>
      <c r="AO29" t="s">
        <v>79</v>
      </c>
      <c r="AP29" t="s">
        <v>2349</v>
      </c>
      <c r="AQ29" t="str">
        <f t="shared" si="0"/>
        <v>15452437479yesFemale43598356.8754.971test226Changing color of background from blue to green4374043799317228.89114.994</v>
      </c>
      <c r="AR29">
        <f>COUNTIF(AQ$2:AQ29,AQ29)</f>
        <v>1</v>
      </c>
    </row>
    <row r="30" spans="1:44" x14ac:dyDescent="0.25">
      <c r="A30">
        <v>16</v>
      </c>
      <c r="B30">
        <v>9</v>
      </c>
      <c r="C30" s="4">
        <v>43748</v>
      </c>
      <c r="D30">
        <v>7</v>
      </c>
      <c r="E30" t="s">
        <v>35</v>
      </c>
      <c r="F30" t="s">
        <v>46</v>
      </c>
      <c r="G30" t="s">
        <v>55</v>
      </c>
      <c r="H30" t="s">
        <v>57</v>
      </c>
      <c r="I30" s="4">
        <v>43581</v>
      </c>
      <c r="J30">
        <v>2</v>
      </c>
      <c r="L30" s="4"/>
      <c r="M30" s="4"/>
      <c r="N30">
        <v>1</v>
      </c>
      <c r="O30" t="s">
        <v>78</v>
      </c>
      <c r="P30" t="s">
        <v>240</v>
      </c>
      <c r="Q30">
        <v>1</v>
      </c>
      <c r="R30" t="s">
        <v>402</v>
      </c>
      <c r="S30" t="s">
        <v>964</v>
      </c>
      <c r="T30" t="s">
        <v>1498</v>
      </c>
      <c r="U30" t="s">
        <v>80</v>
      </c>
      <c r="V30" t="s">
        <v>1548</v>
      </c>
      <c r="W30">
        <v>157.97999999999999</v>
      </c>
      <c r="X30">
        <v>29.98</v>
      </c>
      <c r="Y30">
        <v>1</v>
      </c>
      <c r="Z30" t="s">
        <v>469</v>
      </c>
      <c r="AA30" t="s">
        <v>2339</v>
      </c>
      <c r="AB30">
        <v>1</v>
      </c>
      <c r="AC30" t="s">
        <v>2634</v>
      </c>
      <c r="AD30">
        <v>8</v>
      </c>
      <c r="AE30" t="s">
        <v>2635</v>
      </c>
      <c r="AF30" s="4">
        <v>43740</v>
      </c>
      <c r="AG30" s="4">
        <v>43799</v>
      </c>
      <c r="AH30" t="s">
        <v>78</v>
      </c>
      <c r="AI30" t="s">
        <v>240</v>
      </c>
      <c r="AJ30" t="s">
        <v>402</v>
      </c>
      <c r="AK30" t="s">
        <v>964</v>
      </c>
      <c r="AL30" t="s">
        <v>1498</v>
      </c>
      <c r="AM30" t="s">
        <v>80</v>
      </c>
      <c r="AN30" t="s">
        <v>1548</v>
      </c>
      <c r="AO30" t="s">
        <v>469</v>
      </c>
      <c r="AP30" t="s">
        <v>2339</v>
      </c>
      <c r="AQ30" t="str">
        <f t="shared" si="0"/>
        <v>169437487yesMale435812157.9829.981test8Changing color of background from blue to green437404379986978.99214.9923</v>
      </c>
      <c r="AR30">
        <f>COUNTIF(AQ$2:AQ30,AQ30)</f>
        <v>1</v>
      </c>
    </row>
    <row r="31" spans="1:44" x14ac:dyDescent="0.25">
      <c r="A31">
        <v>17</v>
      </c>
      <c r="B31">
        <v>100</v>
      </c>
      <c r="C31" s="4">
        <v>43748</v>
      </c>
      <c r="D31">
        <v>4</v>
      </c>
      <c r="E31" t="s">
        <v>40</v>
      </c>
      <c r="F31" t="s">
        <v>51</v>
      </c>
      <c r="G31" t="s">
        <v>55</v>
      </c>
      <c r="H31" t="s">
        <v>57</v>
      </c>
      <c r="I31" s="4">
        <v>43692</v>
      </c>
      <c r="J31">
        <v>3</v>
      </c>
      <c r="K31" t="s">
        <v>59</v>
      </c>
      <c r="L31" s="4">
        <v>43615</v>
      </c>
      <c r="M31" s="4">
        <v>43830</v>
      </c>
      <c r="N31">
        <v>1</v>
      </c>
      <c r="O31" t="s">
        <v>79</v>
      </c>
      <c r="P31" t="s">
        <v>241</v>
      </c>
      <c r="Q31">
        <v>1</v>
      </c>
      <c r="R31" t="s">
        <v>403</v>
      </c>
      <c r="S31" t="s">
        <v>965</v>
      </c>
      <c r="T31" t="s">
        <v>422</v>
      </c>
      <c r="U31" t="s">
        <v>67</v>
      </c>
      <c r="V31" t="s">
        <v>1548</v>
      </c>
      <c r="W31">
        <v>360</v>
      </c>
      <c r="X31">
        <v>44.97</v>
      </c>
      <c r="Y31">
        <v>1</v>
      </c>
      <c r="Z31" t="s">
        <v>455</v>
      </c>
      <c r="AA31" t="s">
        <v>2340</v>
      </c>
      <c r="AB31">
        <v>1</v>
      </c>
      <c r="AC31" t="s">
        <v>2633</v>
      </c>
      <c r="AD31">
        <v>35</v>
      </c>
      <c r="AE31" t="s">
        <v>2635</v>
      </c>
      <c r="AF31" s="4">
        <v>43740</v>
      </c>
      <c r="AG31" s="4">
        <v>43799</v>
      </c>
      <c r="AH31" t="s">
        <v>79</v>
      </c>
      <c r="AI31" t="s">
        <v>241</v>
      </c>
      <c r="AJ31" t="s">
        <v>403</v>
      </c>
      <c r="AK31" t="s">
        <v>965</v>
      </c>
      <c r="AL31" t="s">
        <v>422</v>
      </c>
      <c r="AM31" t="s">
        <v>67</v>
      </c>
      <c r="AN31" t="s">
        <v>1548</v>
      </c>
      <c r="AO31" t="s">
        <v>455</v>
      </c>
      <c r="AP31" t="s">
        <v>2340</v>
      </c>
      <c r="AQ31" t="str">
        <f t="shared" si="0"/>
        <v>17100437484yesMale436923Google Ads436154383036044.971control35Changing color of background from blue to green4374043799438120314.9915</v>
      </c>
      <c r="AR31">
        <f>COUNTIF(AQ$2:AQ31,AQ31)</f>
        <v>1</v>
      </c>
    </row>
    <row r="32" spans="1:44" x14ac:dyDescent="0.25">
      <c r="A32">
        <v>18</v>
      </c>
      <c r="B32">
        <v>121</v>
      </c>
      <c r="C32" s="4">
        <v>43748</v>
      </c>
      <c r="D32">
        <v>3</v>
      </c>
      <c r="E32" t="s">
        <v>34</v>
      </c>
      <c r="F32" t="s">
        <v>45</v>
      </c>
      <c r="G32" t="s">
        <v>56</v>
      </c>
      <c r="H32" t="s">
        <v>58</v>
      </c>
      <c r="I32" s="4">
        <v>43690</v>
      </c>
      <c r="J32">
        <v>2</v>
      </c>
      <c r="K32" t="s">
        <v>60</v>
      </c>
      <c r="L32" s="4">
        <v>43615</v>
      </c>
      <c r="M32" s="4">
        <v>43830</v>
      </c>
      <c r="N32">
        <v>1</v>
      </c>
      <c r="O32" t="s">
        <v>80</v>
      </c>
      <c r="P32" t="s">
        <v>242</v>
      </c>
      <c r="Q32">
        <v>1</v>
      </c>
      <c r="R32" t="s">
        <v>404</v>
      </c>
      <c r="S32" t="s">
        <v>966</v>
      </c>
      <c r="T32" t="s">
        <v>1499</v>
      </c>
      <c r="U32" t="s">
        <v>67</v>
      </c>
      <c r="V32" t="s">
        <v>1548</v>
      </c>
      <c r="W32">
        <v>63.57</v>
      </c>
      <c r="X32">
        <v>44.97</v>
      </c>
      <c r="Y32">
        <v>1</v>
      </c>
      <c r="Z32" t="s">
        <v>70</v>
      </c>
      <c r="AA32" t="s">
        <v>2341</v>
      </c>
      <c r="AB32">
        <v>1</v>
      </c>
      <c r="AC32" t="s">
        <v>2633</v>
      </c>
      <c r="AD32">
        <v>44</v>
      </c>
      <c r="AE32" t="s">
        <v>2635</v>
      </c>
      <c r="AF32" s="4">
        <v>43740</v>
      </c>
      <c r="AG32" s="4">
        <v>43799</v>
      </c>
      <c r="AH32" t="s">
        <v>80</v>
      </c>
      <c r="AI32" t="s">
        <v>242</v>
      </c>
      <c r="AJ32" t="s">
        <v>404</v>
      </c>
      <c r="AK32" t="s">
        <v>966</v>
      </c>
      <c r="AL32" t="s">
        <v>1499</v>
      </c>
      <c r="AM32" t="s">
        <v>67</v>
      </c>
      <c r="AN32" t="s">
        <v>1548</v>
      </c>
      <c r="AO32" t="s">
        <v>70</v>
      </c>
      <c r="AP32" t="s">
        <v>2341</v>
      </c>
      <c r="AQ32" t="str">
        <f t="shared" si="0"/>
        <v>18121437483noFemale436902Facebook436154383063.5744.971control44Changing color of background from blue to green437404379927121.19314.995</v>
      </c>
      <c r="AR32">
        <f>COUNTIF(AQ$2:AQ32,AQ32)</f>
        <v>1</v>
      </c>
    </row>
    <row r="33" spans="1:44" x14ac:dyDescent="0.25">
      <c r="A33">
        <v>19</v>
      </c>
      <c r="B33">
        <v>181</v>
      </c>
      <c r="C33" s="4">
        <v>43748</v>
      </c>
      <c r="D33">
        <v>2</v>
      </c>
      <c r="E33" t="s">
        <v>38</v>
      </c>
      <c r="F33" t="s">
        <v>49</v>
      </c>
      <c r="G33" t="s">
        <v>56</v>
      </c>
      <c r="H33" t="s">
        <v>57</v>
      </c>
      <c r="I33" s="4">
        <v>43629</v>
      </c>
      <c r="J33">
        <v>3</v>
      </c>
      <c r="K33" t="s">
        <v>59</v>
      </c>
      <c r="L33" s="4">
        <v>43615</v>
      </c>
      <c r="M33" s="4">
        <v>43830</v>
      </c>
      <c r="N33">
        <v>2</v>
      </c>
      <c r="O33" t="s">
        <v>81</v>
      </c>
      <c r="P33" t="s">
        <v>243</v>
      </c>
      <c r="Q33">
        <v>2</v>
      </c>
      <c r="R33" t="s">
        <v>405</v>
      </c>
      <c r="S33" t="s">
        <v>967</v>
      </c>
      <c r="T33" t="s">
        <v>1500</v>
      </c>
      <c r="U33" t="s">
        <v>71</v>
      </c>
      <c r="V33" t="s">
        <v>1869</v>
      </c>
      <c r="W33">
        <v>354.94</v>
      </c>
      <c r="X33">
        <v>29.98</v>
      </c>
      <c r="Y33">
        <v>2</v>
      </c>
      <c r="Z33" t="s">
        <v>2089</v>
      </c>
      <c r="AA33" t="s">
        <v>2342</v>
      </c>
      <c r="AB33">
        <v>1</v>
      </c>
      <c r="AC33" t="s">
        <v>2633</v>
      </c>
      <c r="AD33">
        <v>70</v>
      </c>
      <c r="AE33" t="s">
        <v>2635</v>
      </c>
      <c r="AF33" s="4">
        <v>43740</v>
      </c>
      <c r="AG33" s="4">
        <v>43799</v>
      </c>
      <c r="AH33" t="s">
        <v>79</v>
      </c>
      <c r="AI33" t="s">
        <v>241</v>
      </c>
      <c r="AJ33" t="s">
        <v>86</v>
      </c>
      <c r="AK33" t="s">
        <v>1044</v>
      </c>
      <c r="AL33" t="s">
        <v>1572</v>
      </c>
      <c r="AM33" t="s">
        <v>69</v>
      </c>
      <c r="AN33" t="s">
        <v>1548</v>
      </c>
      <c r="AO33" t="s">
        <v>86</v>
      </c>
      <c r="AP33" t="s">
        <v>2350</v>
      </c>
      <c r="AQ33" t="str">
        <f t="shared" si="0"/>
        <v>19181437482noMale436293Google Ads4361543830354.9429.981control70Changing color of background from blue to green43740437994764.99114.997</v>
      </c>
      <c r="AR33">
        <f>COUNTIF(AQ$2:AQ33,AQ33)</f>
        <v>1</v>
      </c>
    </row>
    <row r="34" spans="1:44" x14ac:dyDescent="0.25">
      <c r="A34">
        <v>19</v>
      </c>
      <c r="B34">
        <v>181</v>
      </c>
      <c r="C34" s="4">
        <v>43748</v>
      </c>
      <c r="D34">
        <v>2</v>
      </c>
      <c r="E34" t="s">
        <v>38</v>
      </c>
      <c r="F34" t="s">
        <v>49</v>
      </c>
      <c r="G34" t="s">
        <v>56</v>
      </c>
      <c r="H34" t="s">
        <v>57</v>
      </c>
      <c r="I34" s="4">
        <v>43629</v>
      </c>
      <c r="J34">
        <v>3</v>
      </c>
      <c r="K34" t="s">
        <v>59</v>
      </c>
      <c r="L34" s="4">
        <v>43615</v>
      </c>
      <c r="M34" s="4">
        <v>43830</v>
      </c>
      <c r="N34">
        <v>2</v>
      </c>
      <c r="O34" t="s">
        <v>81</v>
      </c>
      <c r="P34" t="s">
        <v>243</v>
      </c>
      <c r="Q34">
        <v>2</v>
      </c>
      <c r="R34" t="s">
        <v>405</v>
      </c>
      <c r="S34" t="s">
        <v>967</v>
      </c>
      <c r="T34" t="s">
        <v>1500</v>
      </c>
      <c r="U34" t="s">
        <v>71</v>
      </c>
      <c r="V34" t="s">
        <v>1869</v>
      </c>
      <c r="W34">
        <v>354.94</v>
      </c>
      <c r="X34">
        <v>29.98</v>
      </c>
      <c r="Y34">
        <v>2</v>
      </c>
      <c r="Z34" t="s">
        <v>2089</v>
      </c>
      <c r="AA34" t="s">
        <v>2342</v>
      </c>
      <c r="AB34">
        <v>1</v>
      </c>
      <c r="AC34" t="s">
        <v>2633</v>
      </c>
      <c r="AD34">
        <v>70</v>
      </c>
      <c r="AE34" t="s">
        <v>2635</v>
      </c>
      <c r="AF34" s="4">
        <v>43740</v>
      </c>
      <c r="AG34" s="4">
        <v>43799</v>
      </c>
      <c r="AH34" t="s">
        <v>84</v>
      </c>
      <c r="AI34" t="s">
        <v>246</v>
      </c>
      <c r="AJ34" t="s">
        <v>410</v>
      </c>
      <c r="AK34" t="s">
        <v>972</v>
      </c>
      <c r="AL34" t="s">
        <v>1505</v>
      </c>
      <c r="AM34" t="s">
        <v>69</v>
      </c>
      <c r="AN34" t="s">
        <v>1548</v>
      </c>
      <c r="AO34" t="s">
        <v>645</v>
      </c>
      <c r="AP34" t="s">
        <v>2347</v>
      </c>
      <c r="AQ34" t="str">
        <f t="shared" si="0"/>
        <v>19181437482noMale436293Google Ads4361543830354.9429.981control70Changing color of background from blue to green4374043799920289.95114.9913</v>
      </c>
      <c r="AR34">
        <f>COUNTIF(AQ$2:AQ34,AQ34)</f>
        <v>1</v>
      </c>
    </row>
    <row r="35" spans="1:44" x14ac:dyDescent="0.25">
      <c r="A35">
        <v>20</v>
      </c>
      <c r="B35">
        <v>183</v>
      </c>
      <c r="C35" s="4">
        <v>43748</v>
      </c>
      <c r="D35">
        <v>1</v>
      </c>
      <c r="E35" t="s">
        <v>39</v>
      </c>
      <c r="F35" t="s">
        <v>50</v>
      </c>
      <c r="G35" t="s">
        <v>56</v>
      </c>
      <c r="H35" t="s">
        <v>58</v>
      </c>
      <c r="I35" s="4">
        <v>43597</v>
      </c>
      <c r="J35">
        <v>3</v>
      </c>
      <c r="L35" s="4"/>
      <c r="M35" s="4"/>
      <c r="N35">
        <v>1</v>
      </c>
      <c r="O35" t="s">
        <v>79</v>
      </c>
      <c r="P35" t="s">
        <v>241</v>
      </c>
      <c r="Q35">
        <v>1</v>
      </c>
      <c r="R35" t="s">
        <v>406</v>
      </c>
      <c r="S35" t="s">
        <v>968</v>
      </c>
      <c r="T35" t="s">
        <v>1501</v>
      </c>
      <c r="U35" t="s">
        <v>80</v>
      </c>
      <c r="V35" t="s">
        <v>1562</v>
      </c>
      <c r="W35">
        <v>173.9</v>
      </c>
      <c r="X35">
        <v>19.98</v>
      </c>
      <c r="Y35">
        <v>1</v>
      </c>
      <c r="Z35" t="s">
        <v>65</v>
      </c>
      <c r="AA35" t="s">
        <v>2343</v>
      </c>
      <c r="AB35">
        <v>1</v>
      </c>
      <c r="AC35" t="s">
        <v>2634</v>
      </c>
      <c r="AD35">
        <v>71</v>
      </c>
      <c r="AE35" t="s">
        <v>2635</v>
      </c>
      <c r="AF35" s="4">
        <v>43740</v>
      </c>
      <c r="AG35" s="4">
        <v>43799</v>
      </c>
      <c r="AH35" t="s">
        <v>79</v>
      </c>
      <c r="AI35" t="s">
        <v>241</v>
      </c>
      <c r="AJ35" t="s">
        <v>406</v>
      </c>
      <c r="AK35" t="s">
        <v>968</v>
      </c>
      <c r="AL35" t="s">
        <v>1501</v>
      </c>
      <c r="AM35" t="s">
        <v>80</v>
      </c>
      <c r="AN35" t="s">
        <v>1562</v>
      </c>
      <c r="AO35" t="s">
        <v>65</v>
      </c>
      <c r="AP35" t="s">
        <v>2343</v>
      </c>
      <c r="AQ35" t="str">
        <f t="shared" si="0"/>
        <v>20183437481noFemale435973173.919.981test71Changing color of background from blue to green4374043799411286.9529.9910</v>
      </c>
      <c r="AR35">
        <f>COUNTIF(AQ$2:AQ35,AQ35)</f>
        <v>1</v>
      </c>
    </row>
    <row r="36" spans="1:44" x14ac:dyDescent="0.25">
      <c r="A36">
        <v>21</v>
      </c>
      <c r="B36">
        <v>201</v>
      </c>
      <c r="C36" s="4">
        <v>43748</v>
      </c>
      <c r="D36">
        <v>7</v>
      </c>
      <c r="E36" t="s">
        <v>35</v>
      </c>
      <c r="F36" t="s">
        <v>46</v>
      </c>
      <c r="G36" t="s">
        <v>55</v>
      </c>
      <c r="H36" t="s">
        <v>58</v>
      </c>
      <c r="I36" s="4">
        <v>43728</v>
      </c>
      <c r="J36">
        <v>1</v>
      </c>
      <c r="K36" t="s">
        <v>61</v>
      </c>
      <c r="L36" s="4">
        <v>43615</v>
      </c>
      <c r="M36" s="4">
        <v>43830</v>
      </c>
      <c r="N36">
        <v>1</v>
      </c>
      <c r="O36" t="s">
        <v>82</v>
      </c>
      <c r="P36" t="s">
        <v>244</v>
      </c>
      <c r="Q36">
        <v>1</v>
      </c>
      <c r="R36" t="s">
        <v>407</v>
      </c>
      <c r="S36" t="s">
        <v>969</v>
      </c>
      <c r="T36" t="s">
        <v>1502</v>
      </c>
      <c r="U36" t="s">
        <v>110</v>
      </c>
      <c r="V36" t="s">
        <v>2032</v>
      </c>
      <c r="W36">
        <v>179.94</v>
      </c>
      <c r="X36">
        <v>149.94</v>
      </c>
      <c r="Y36">
        <v>1</v>
      </c>
      <c r="Z36" t="s">
        <v>2090</v>
      </c>
      <c r="AA36" t="s">
        <v>2344</v>
      </c>
      <c r="AB36">
        <v>1</v>
      </c>
      <c r="AC36" t="s">
        <v>2634</v>
      </c>
      <c r="AD36">
        <v>76</v>
      </c>
      <c r="AE36" t="s">
        <v>2635</v>
      </c>
      <c r="AF36" s="4">
        <v>43740</v>
      </c>
      <c r="AG36" s="4">
        <v>43799</v>
      </c>
      <c r="AH36" t="s">
        <v>86</v>
      </c>
      <c r="AI36" t="s">
        <v>248</v>
      </c>
      <c r="AJ36" t="s">
        <v>443</v>
      </c>
      <c r="AK36" t="s">
        <v>1005</v>
      </c>
      <c r="AL36" t="s">
        <v>1513</v>
      </c>
      <c r="AM36" t="s">
        <v>67</v>
      </c>
      <c r="AN36" t="s">
        <v>1577</v>
      </c>
      <c r="AO36" t="s">
        <v>549</v>
      </c>
      <c r="AP36" t="s">
        <v>2362</v>
      </c>
      <c r="AQ36" t="str">
        <f t="shared" si="0"/>
        <v>21201437487yesFemale437281YouTube4361543830179.94149.941test76Changing color of background from blue to green437404379977829.99324.9922</v>
      </c>
      <c r="AR36">
        <f>COUNTIF(AQ$2:AQ36,AQ36)</f>
        <v>1</v>
      </c>
    </row>
    <row r="37" spans="1:44" x14ac:dyDescent="0.25">
      <c r="A37">
        <v>21</v>
      </c>
      <c r="B37">
        <v>201</v>
      </c>
      <c r="C37" s="4">
        <v>43748</v>
      </c>
      <c r="D37">
        <v>7</v>
      </c>
      <c r="E37" t="s">
        <v>35</v>
      </c>
      <c r="F37" t="s">
        <v>46</v>
      </c>
      <c r="G37" t="s">
        <v>55</v>
      </c>
      <c r="H37" t="s">
        <v>58</v>
      </c>
      <c r="I37" s="4">
        <v>43728</v>
      </c>
      <c r="J37">
        <v>1</v>
      </c>
      <c r="K37" t="s">
        <v>61</v>
      </c>
      <c r="L37" s="4">
        <v>43615</v>
      </c>
      <c r="M37" s="4">
        <v>43830</v>
      </c>
      <c r="N37">
        <v>1</v>
      </c>
      <c r="O37" t="s">
        <v>82</v>
      </c>
      <c r="P37" t="s">
        <v>244</v>
      </c>
      <c r="Q37">
        <v>1</v>
      </c>
      <c r="R37" t="s">
        <v>407</v>
      </c>
      <c r="S37" t="s">
        <v>969</v>
      </c>
      <c r="T37" t="s">
        <v>1502</v>
      </c>
      <c r="U37" t="s">
        <v>110</v>
      </c>
      <c r="V37" t="s">
        <v>2032</v>
      </c>
      <c r="W37">
        <v>179.94</v>
      </c>
      <c r="X37">
        <v>149.94</v>
      </c>
      <c r="Y37">
        <v>1</v>
      </c>
      <c r="Z37" t="s">
        <v>2090</v>
      </c>
      <c r="AA37" t="s">
        <v>2344</v>
      </c>
      <c r="AB37">
        <v>1</v>
      </c>
      <c r="AC37" t="s">
        <v>2634</v>
      </c>
      <c r="AD37">
        <v>76</v>
      </c>
      <c r="AE37" t="s">
        <v>2635</v>
      </c>
      <c r="AF37" s="4">
        <v>43740</v>
      </c>
      <c r="AG37" s="4">
        <v>43799</v>
      </c>
      <c r="AH37" t="s">
        <v>86</v>
      </c>
      <c r="AI37" t="s">
        <v>248</v>
      </c>
      <c r="AJ37" t="s">
        <v>443</v>
      </c>
      <c r="AK37" t="s">
        <v>1005</v>
      </c>
      <c r="AL37" t="s">
        <v>1513</v>
      </c>
      <c r="AM37" t="s">
        <v>67</v>
      </c>
      <c r="AN37" t="s">
        <v>1577</v>
      </c>
      <c r="AO37" t="s">
        <v>549</v>
      </c>
      <c r="AP37" t="s">
        <v>2362</v>
      </c>
      <c r="AQ37" t="str">
        <f t="shared" si="0"/>
        <v>21201437487yesFemale437281YouTube4361543830179.94149.941test76Changing color of background from blue to green437404379977829.99324.9922</v>
      </c>
      <c r="AR37">
        <f>COUNTIF(AQ$2:AQ37,AQ37)</f>
        <v>2</v>
      </c>
    </row>
    <row r="38" spans="1:44" x14ac:dyDescent="0.25">
      <c r="A38">
        <v>22</v>
      </c>
      <c r="B38">
        <v>141</v>
      </c>
      <c r="C38" s="4">
        <v>43749</v>
      </c>
      <c r="D38">
        <v>4</v>
      </c>
      <c r="E38" t="s">
        <v>40</v>
      </c>
      <c r="F38" t="s">
        <v>51</v>
      </c>
      <c r="G38" t="s">
        <v>56</v>
      </c>
      <c r="H38" t="s">
        <v>58</v>
      </c>
      <c r="I38" s="4">
        <v>43634</v>
      </c>
      <c r="J38">
        <v>3</v>
      </c>
      <c r="K38" t="s">
        <v>59</v>
      </c>
      <c r="L38" s="4">
        <v>43615</v>
      </c>
      <c r="M38" s="4">
        <v>43830</v>
      </c>
      <c r="N38">
        <v>1</v>
      </c>
      <c r="O38" t="s">
        <v>78</v>
      </c>
      <c r="P38" t="s">
        <v>240</v>
      </c>
      <c r="Q38">
        <v>1</v>
      </c>
      <c r="R38" t="s">
        <v>408</v>
      </c>
      <c r="S38" t="s">
        <v>970</v>
      </c>
      <c r="T38" t="s">
        <v>1503</v>
      </c>
      <c r="U38" t="s">
        <v>80</v>
      </c>
      <c r="V38" t="s">
        <v>1548</v>
      </c>
      <c r="W38">
        <v>59.88</v>
      </c>
      <c r="X38">
        <v>29.98</v>
      </c>
      <c r="Y38">
        <v>1</v>
      </c>
      <c r="Z38" t="s">
        <v>393</v>
      </c>
      <c r="AA38" t="s">
        <v>2345</v>
      </c>
      <c r="AB38">
        <v>1</v>
      </c>
      <c r="AC38" t="s">
        <v>2634</v>
      </c>
      <c r="AD38">
        <v>50</v>
      </c>
      <c r="AE38" t="s">
        <v>2635</v>
      </c>
      <c r="AF38" s="4">
        <v>43740</v>
      </c>
      <c r="AG38" s="4">
        <v>43799</v>
      </c>
      <c r="AH38" t="s">
        <v>78</v>
      </c>
      <c r="AI38" t="s">
        <v>240</v>
      </c>
      <c r="AJ38" t="s">
        <v>408</v>
      </c>
      <c r="AK38" t="s">
        <v>970</v>
      </c>
      <c r="AL38" t="s">
        <v>1503</v>
      </c>
      <c r="AM38" t="s">
        <v>80</v>
      </c>
      <c r="AN38" t="s">
        <v>1548</v>
      </c>
      <c r="AO38" t="s">
        <v>393</v>
      </c>
      <c r="AP38" t="s">
        <v>2345</v>
      </c>
      <c r="AQ38" t="str">
        <f t="shared" si="0"/>
        <v>22141437494noFemale436343Google Ads436154383059.8829.981test50Changing color of background from blue to green437404379984529.94214.9918</v>
      </c>
      <c r="AR38">
        <f>COUNTIF(AQ$2:AQ38,AQ38)</f>
        <v>1</v>
      </c>
    </row>
    <row r="39" spans="1:44" x14ac:dyDescent="0.25">
      <c r="A39">
        <v>23</v>
      </c>
      <c r="B39">
        <v>375</v>
      </c>
      <c r="C39" s="4">
        <v>43749</v>
      </c>
      <c r="D39">
        <v>9</v>
      </c>
      <c r="E39" t="s">
        <v>41</v>
      </c>
      <c r="F39" t="s">
        <v>52</v>
      </c>
      <c r="G39" t="s">
        <v>56</v>
      </c>
      <c r="H39" t="s">
        <v>57</v>
      </c>
      <c r="I39" s="4">
        <v>43488</v>
      </c>
      <c r="J39">
        <v>3</v>
      </c>
      <c r="L39" s="4"/>
      <c r="M39" s="4"/>
      <c r="N39">
        <v>2</v>
      </c>
      <c r="O39" t="s">
        <v>83</v>
      </c>
      <c r="P39" t="s">
        <v>245</v>
      </c>
      <c r="Q39">
        <v>2</v>
      </c>
      <c r="R39" t="s">
        <v>409</v>
      </c>
      <c r="S39" t="s">
        <v>971</v>
      </c>
      <c r="T39" t="s">
        <v>1504</v>
      </c>
      <c r="U39" t="s">
        <v>71</v>
      </c>
      <c r="V39" t="s">
        <v>1869</v>
      </c>
      <c r="W39">
        <v>94.98</v>
      </c>
      <c r="X39">
        <v>29.98</v>
      </c>
      <c r="Y39">
        <v>1</v>
      </c>
      <c r="Z39" t="s">
        <v>105</v>
      </c>
      <c r="AA39" t="s">
        <v>2346</v>
      </c>
      <c r="AB39">
        <v>1</v>
      </c>
      <c r="AC39" t="s">
        <v>2634</v>
      </c>
      <c r="AD39">
        <v>176</v>
      </c>
      <c r="AE39" t="s">
        <v>2635</v>
      </c>
      <c r="AF39" s="4">
        <v>43740</v>
      </c>
      <c r="AG39" s="4">
        <v>43799</v>
      </c>
      <c r="AH39" t="s">
        <v>67</v>
      </c>
      <c r="AI39" t="s">
        <v>229</v>
      </c>
      <c r="AJ39" t="s">
        <v>445</v>
      </c>
      <c r="AK39" t="s">
        <v>1007</v>
      </c>
      <c r="AL39" t="s">
        <v>1533</v>
      </c>
      <c r="AM39" t="s">
        <v>69</v>
      </c>
      <c r="AN39" t="s">
        <v>1548</v>
      </c>
      <c r="AO39" t="s">
        <v>79</v>
      </c>
      <c r="AP39" t="s">
        <v>2349</v>
      </c>
      <c r="AQ39" t="str">
        <f t="shared" si="0"/>
        <v>23375437499noMale43488394.9829.981test176Changing color of background from blue to green4374043799310459.99114.994</v>
      </c>
      <c r="AR39">
        <f>COUNTIF(AQ$2:AQ39,AQ39)</f>
        <v>1</v>
      </c>
    </row>
    <row r="40" spans="1:44" x14ac:dyDescent="0.25">
      <c r="A40">
        <v>23</v>
      </c>
      <c r="B40">
        <v>375</v>
      </c>
      <c r="C40" s="4">
        <v>43749</v>
      </c>
      <c r="D40">
        <v>9</v>
      </c>
      <c r="E40" t="s">
        <v>41</v>
      </c>
      <c r="F40" t="s">
        <v>52</v>
      </c>
      <c r="G40" t="s">
        <v>56</v>
      </c>
      <c r="H40" t="s">
        <v>57</v>
      </c>
      <c r="I40" s="4">
        <v>43488</v>
      </c>
      <c r="J40">
        <v>3</v>
      </c>
      <c r="L40" s="4"/>
      <c r="M40" s="4"/>
      <c r="N40">
        <v>2</v>
      </c>
      <c r="O40" t="s">
        <v>83</v>
      </c>
      <c r="P40" t="s">
        <v>245</v>
      </c>
      <c r="Q40">
        <v>2</v>
      </c>
      <c r="R40" t="s">
        <v>409</v>
      </c>
      <c r="S40" t="s">
        <v>971</v>
      </c>
      <c r="T40" t="s">
        <v>1504</v>
      </c>
      <c r="U40" t="s">
        <v>71</v>
      </c>
      <c r="V40" t="s">
        <v>1869</v>
      </c>
      <c r="W40">
        <v>94.98</v>
      </c>
      <c r="X40">
        <v>29.98</v>
      </c>
      <c r="Y40">
        <v>1</v>
      </c>
      <c r="Z40" t="s">
        <v>105</v>
      </c>
      <c r="AA40" t="s">
        <v>2346</v>
      </c>
      <c r="AB40">
        <v>1</v>
      </c>
      <c r="AC40" t="s">
        <v>2634</v>
      </c>
      <c r="AD40">
        <v>176</v>
      </c>
      <c r="AE40" t="s">
        <v>2635</v>
      </c>
      <c r="AF40" s="4">
        <v>43740</v>
      </c>
      <c r="AG40" s="4">
        <v>43799</v>
      </c>
      <c r="AH40" t="s">
        <v>80</v>
      </c>
      <c r="AI40" t="s">
        <v>242</v>
      </c>
      <c r="AJ40" t="s">
        <v>811</v>
      </c>
      <c r="AK40" t="s">
        <v>1193</v>
      </c>
      <c r="AL40" t="s">
        <v>1526</v>
      </c>
      <c r="AM40" t="s">
        <v>69</v>
      </c>
      <c r="AN40" t="s">
        <v>1548</v>
      </c>
      <c r="AO40" t="s">
        <v>79</v>
      </c>
      <c r="AP40" t="s">
        <v>2349</v>
      </c>
      <c r="AQ40" t="str">
        <f t="shared" si="0"/>
        <v>23375437499noMale43488394.9829.981test176Changing color of background from blue to green437404379925334.99114.994</v>
      </c>
      <c r="AR40">
        <f>COUNTIF(AQ$2:AQ40,AQ40)</f>
        <v>1</v>
      </c>
    </row>
    <row r="41" spans="1:44" x14ac:dyDescent="0.25">
      <c r="A41">
        <v>24</v>
      </c>
      <c r="B41">
        <v>472</v>
      </c>
      <c r="C41" s="4">
        <v>43749</v>
      </c>
      <c r="D41">
        <v>10</v>
      </c>
      <c r="E41" t="s">
        <v>42</v>
      </c>
      <c r="F41" t="s">
        <v>53</v>
      </c>
      <c r="G41" t="s">
        <v>56</v>
      </c>
      <c r="H41" t="s">
        <v>57</v>
      </c>
      <c r="I41" s="4">
        <v>43655</v>
      </c>
      <c r="J41">
        <v>2</v>
      </c>
      <c r="K41" t="s">
        <v>60</v>
      </c>
      <c r="L41" s="4">
        <v>43615</v>
      </c>
      <c r="M41" s="4">
        <v>43830</v>
      </c>
      <c r="N41">
        <v>1</v>
      </c>
      <c r="O41" t="s">
        <v>84</v>
      </c>
      <c r="P41" t="s">
        <v>246</v>
      </c>
      <c r="Q41">
        <v>1</v>
      </c>
      <c r="R41" t="s">
        <v>410</v>
      </c>
      <c r="S41" t="s">
        <v>972</v>
      </c>
      <c r="T41" t="s">
        <v>1505</v>
      </c>
      <c r="U41" t="s">
        <v>67</v>
      </c>
      <c r="V41" t="s">
        <v>1548</v>
      </c>
      <c r="W41">
        <v>869.85</v>
      </c>
      <c r="X41">
        <v>44.97</v>
      </c>
      <c r="Y41">
        <v>1</v>
      </c>
      <c r="Z41" t="s">
        <v>645</v>
      </c>
      <c r="AA41" t="s">
        <v>2347</v>
      </c>
      <c r="AB41">
        <v>1</v>
      </c>
      <c r="AC41" t="s">
        <v>2634</v>
      </c>
      <c r="AD41">
        <v>232</v>
      </c>
      <c r="AE41" t="s">
        <v>2635</v>
      </c>
      <c r="AF41" s="4">
        <v>43740</v>
      </c>
      <c r="AG41" s="4">
        <v>43799</v>
      </c>
      <c r="AH41" t="s">
        <v>84</v>
      </c>
      <c r="AI41" t="s">
        <v>246</v>
      </c>
      <c r="AJ41" t="s">
        <v>410</v>
      </c>
      <c r="AK41" t="s">
        <v>972</v>
      </c>
      <c r="AL41" t="s">
        <v>1505</v>
      </c>
      <c r="AM41" t="s">
        <v>67</v>
      </c>
      <c r="AN41" t="s">
        <v>1548</v>
      </c>
      <c r="AO41" t="s">
        <v>645</v>
      </c>
      <c r="AP41" t="s">
        <v>2347</v>
      </c>
      <c r="AQ41" t="str">
        <f t="shared" si="0"/>
        <v>244724374910noMale436552Facebook4361543830869.8544.971test232Changing color of background from blue to green4374043799920289.95314.9913</v>
      </c>
      <c r="AR41">
        <f>COUNTIF(AQ$2:AQ41,AQ41)</f>
        <v>1</v>
      </c>
    </row>
    <row r="42" spans="1:44" x14ac:dyDescent="0.25">
      <c r="A42">
        <v>25</v>
      </c>
      <c r="B42">
        <v>162</v>
      </c>
      <c r="C42" s="4">
        <v>43750</v>
      </c>
      <c r="D42">
        <v>11</v>
      </c>
      <c r="E42" t="s">
        <v>37</v>
      </c>
      <c r="F42" t="s">
        <v>48</v>
      </c>
      <c r="G42" t="s">
        <v>55</v>
      </c>
      <c r="H42" t="s">
        <v>58</v>
      </c>
      <c r="I42" s="4">
        <v>43672</v>
      </c>
      <c r="J42">
        <v>1</v>
      </c>
      <c r="K42" t="s">
        <v>61</v>
      </c>
      <c r="L42" s="4">
        <v>43615</v>
      </c>
      <c r="M42" s="4">
        <v>43830</v>
      </c>
      <c r="N42">
        <v>1</v>
      </c>
      <c r="O42" t="s">
        <v>70</v>
      </c>
      <c r="P42" t="s">
        <v>232</v>
      </c>
      <c r="Q42">
        <v>1</v>
      </c>
      <c r="R42" t="s">
        <v>411</v>
      </c>
      <c r="S42" t="s">
        <v>973</v>
      </c>
      <c r="T42" t="s">
        <v>1506</v>
      </c>
      <c r="U42" t="s">
        <v>67</v>
      </c>
      <c r="V42" t="s">
        <v>1517</v>
      </c>
      <c r="W42">
        <v>287.85000000000002</v>
      </c>
      <c r="X42">
        <v>59.97</v>
      </c>
      <c r="Y42">
        <v>1</v>
      </c>
      <c r="Z42" t="s">
        <v>673</v>
      </c>
      <c r="AA42" t="s">
        <v>2348</v>
      </c>
      <c r="AB42">
        <v>1</v>
      </c>
      <c r="AC42" t="s">
        <v>2633</v>
      </c>
      <c r="AD42">
        <v>61</v>
      </c>
      <c r="AE42" t="s">
        <v>2635</v>
      </c>
      <c r="AF42" s="4">
        <v>43740</v>
      </c>
      <c r="AG42" s="4">
        <v>43799</v>
      </c>
      <c r="AH42" t="s">
        <v>70</v>
      </c>
      <c r="AI42" t="s">
        <v>232</v>
      </c>
      <c r="AJ42" t="s">
        <v>411</v>
      </c>
      <c r="AK42" t="s">
        <v>973</v>
      </c>
      <c r="AL42" t="s">
        <v>1506</v>
      </c>
      <c r="AM42" t="s">
        <v>67</v>
      </c>
      <c r="AN42" t="s">
        <v>1517</v>
      </c>
      <c r="AO42" t="s">
        <v>673</v>
      </c>
      <c r="AP42" t="s">
        <v>2348</v>
      </c>
      <c r="AQ42" t="str">
        <f t="shared" si="0"/>
        <v>251624375011yesFemale436721YouTube4361543830287.8559.971control61Changing color of background from blue to green437404379953095.95319.9912</v>
      </c>
      <c r="AR42">
        <f>COUNTIF(AQ$2:AQ42,AQ42)</f>
        <v>1</v>
      </c>
    </row>
    <row r="43" spans="1:44" x14ac:dyDescent="0.25">
      <c r="A43">
        <v>26</v>
      </c>
      <c r="B43">
        <v>178</v>
      </c>
      <c r="C43" s="4">
        <v>43751</v>
      </c>
      <c r="D43">
        <v>4</v>
      </c>
      <c r="E43" t="s">
        <v>40</v>
      </c>
      <c r="F43" t="s">
        <v>51</v>
      </c>
      <c r="G43" t="s">
        <v>55</v>
      </c>
      <c r="H43" t="s">
        <v>57</v>
      </c>
      <c r="I43" s="4">
        <v>43632</v>
      </c>
      <c r="J43">
        <v>2</v>
      </c>
      <c r="K43" t="s">
        <v>60</v>
      </c>
      <c r="L43" s="4">
        <v>43615</v>
      </c>
      <c r="M43" s="4">
        <v>43830</v>
      </c>
      <c r="N43">
        <v>1</v>
      </c>
      <c r="O43" t="s">
        <v>67</v>
      </c>
      <c r="P43" t="s">
        <v>229</v>
      </c>
      <c r="Q43">
        <v>1</v>
      </c>
      <c r="R43" t="s">
        <v>412</v>
      </c>
      <c r="S43" t="s">
        <v>974</v>
      </c>
      <c r="T43" t="s">
        <v>1507</v>
      </c>
      <c r="U43" t="s">
        <v>80</v>
      </c>
      <c r="V43" t="s">
        <v>1548</v>
      </c>
      <c r="W43">
        <v>57.78</v>
      </c>
      <c r="X43">
        <v>29.98</v>
      </c>
      <c r="Y43">
        <v>1</v>
      </c>
      <c r="Z43" t="s">
        <v>79</v>
      </c>
      <c r="AA43" t="s">
        <v>2349</v>
      </c>
      <c r="AB43">
        <v>1</v>
      </c>
      <c r="AC43" t="s">
        <v>2633</v>
      </c>
      <c r="AD43">
        <v>67</v>
      </c>
      <c r="AE43" t="s">
        <v>2635</v>
      </c>
      <c r="AF43" s="4">
        <v>43740</v>
      </c>
      <c r="AG43" s="4">
        <v>43799</v>
      </c>
      <c r="AH43" t="s">
        <v>67</v>
      </c>
      <c r="AI43" t="s">
        <v>229</v>
      </c>
      <c r="AJ43" t="s">
        <v>412</v>
      </c>
      <c r="AK43" t="s">
        <v>974</v>
      </c>
      <c r="AL43" t="s">
        <v>1507</v>
      </c>
      <c r="AM43" t="s">
        <v>80</v>
      </c>
      <c r="AN43" t="s">
        <v>1548</v>
      </c>
      <c r="AO43" t="s">
        <v>79</v>
      </c>
      <c r="AP43" t="s">
        <v>2349</v>
      </c>
      <c r="AQ43" t="str">
        <f t="shared" si="0"/>
        <v>26178437514yesMale436322Facebook436154383057.7829.981control67Changing color of background from blue to green4374043799317228.89214.994</v>
      </c>
      <c r="AR43">
        <f>COUNTIF(AQ$2:AQ43,AQ43)</f>
        <v>1</v>
      </c>
    </row>
    <row r="44" spans="1:44" x14ac:dyDescent="0.25">
      <c r="A44">
        <v>27</v>
      </c>
      <c r="B44">
        <v>5</v>
      </c>
      <c r="C44" s="4">
        <v>43752</v>
      </c>
      <c r="D44">
        <v>7</v>
      </c>
      <c r="E44" t="s">
        <v>35</v>
      </c>
      <c r="F44" t="s">
        <v>46</v>
      </c>
      <c r="G44" t="s">
        <v>56</v>
      </c>
      <c r="H44" t="s">
        <v>57</v>
      </c>
      <c r="I44" s="4">
        <v>43724</v>
      </c>
      <c r="J44">
        <v>2</v>
      </c>
      <c r="K44" t="s">
        <v>60</v>
      </c>
      <c r="L44" s="4">
        <v>43615</v>
      </c>
      <c r="M44" s="4">
        <v>43830</v>
      </c>
      <c r="N44">
        <v>1</v>
      </c>
      <c r="O44" t="s">
        <v>84</v>
      </c>
      <c r="P44" t="s">
        <v>246</v>
      </c>
      <c r="Q44">
        <v>1</v>
      </c>
      <c r="R44" t="s">
        <v>413</v>
      </c>
      <c r="S44" t="s">
        <v>975</v>
      </c>
      <c r="T44" t="s">
        <v>1508</v>
      </c>
      <c r="U44" t="s">
        <v>69</v>
      </c>
      <c r="V44" t="s">
        <v>1548</v>
      </c>
      <c r="W44">
        <v>10.25</v>
      </c>
      <c r="X44">
        <v>14.99</v>
      </c>
      <c r="Y44">
        <v>1</v>
      </c>
      <c r="Z44" t="s">
        <v>86</v>
      </c>
      <c r="AA44" t="s">
        <v>2350</v>
      </c>
      <c r="AB44">
        <v>1</v>
      </c>
      <c r="AC44" t="s">
        <v>2634</v>
      </c>
      <c r="AD44">
        <v>5</v>
      </c>
      <c r="AE44" t="s">
        <v>2635</v>
      </c>
      <c r="AF44" s="4">
        <v>43740</v>
      </c>
      <c r="AG44" s="4">
        <v>43799</v>
      </c>
      <c r="AH44" t="s">
        <v>84</v>
      </c>
      <c r="AI44" t="s">
        <v>246</v>
      </c>
      <c r="AJ44" t="s">
        <v>413</v>
      </c>
      <c r="AK44" t="s">
        <v>975</v>
      </c>
      <c r="AL44" t="s">
        <v>1508</v>
      </c>
      <c r="AM44" t="s">
        <v>69</v>
      </c>
      <c r="AN44" t="s">
        <v>1548</v>
      </c>
      <c r="AO44" t="s">
        <v>86</v>
      </c>
      <c r="AP44" t="s">
        <v>2350</v>
      </c>
      <c r="AQ44" t="str">
        <f t="shared" si="0"/>
        <v>275437527noMale437242Facebook436154383010.2514.991test5Changing color of background from blue to green4374043799911410.25114.997</v>
      </c>
      <c r="AR44">
        <f>COUNTIF(AQ$2:AQ44,AQ44)</f>
        <v>1</v>
      </c>
    </row>
    <row r="45" spans="1:44" x14ac:dyDescent="0.25">
      <c r="A45">
        <v>28</v>
      </c>
      <c r="B45">
        <v>79</v>
      </c>
      <c r="C45" s="4">
        <v>43752</v>
      </c>
      <c r="D45">
        <v>7</v>
      </c>
      <c r="E45" t="s">
        <v>35</v>
      </c>
      <c r="F45" t="s">
        <v>46</v>
      </c>
      <c r="G45" t="s">
        <v>56</v>
      </c>
      <c r="H45" t="s">
        <v>58</v>
      </c>
      <c r="I45" s="4">
        <v>43735</v>
      </c>
      <c r="J45">
        <v>3</v>
      </c>
      <c r="K45" t="s">
        <v>59</v>
      </c>
      <c r="L45" s="4">
        <v>43615</v>
      </c>
      <c r="M45" s="4">
        <v>43830</v>
      </c>
      <c r="N45">
        <v>1</v>
      </c>
      <c r="O45" t="s">
        <v>79</v>
      </c>
      <c r="P45" t="s">
        <v>241</v>
      </c>
      <c r="Q45">
        <v>1</v>
      </c>
      <c r="R45" t="s">
        <v>406</v>
      </c>
      <c r="S45" t="s">
        <v>968</v>
      </c>
      <c r="T45" t="s">
        <v>1501</v>
      </c>
      <c r="U45" t="s">
        <v>67</v>
      </c>
      <c r="V45" t="s">
        <v>1548</v>
      </c>
      <c r="W45">
        <v>260.85000000000002</v>
      </c>
      <c r="X45">
        <v>44.97</v>
      </c>
      <c r="Y45">
        <v>1</v>
      </c>
      <c r="Z45" t="s">
        <v>65</v>
      </c>
      <c r="AA45" t="s">
        <v>2343</v>
      </c>
      <c r="AB45">
        <v>1</v>
      </c>
      <c r="AC45" t="s">
        <v>2634</v>
      </c>
      <c r="AD45">
        <v>34</v>
      </c>
      <c r="AE45" t="s">
        <v>2635</v>
      </c>
      <c r="AF45" s="4">
        <v>43740</v>
      </c>
      <c r="AG45" s="4">
        <v>43799</v>
      </c>
      <c r="AH45" t="s">
        <v>79</v>
      </c>
      <c r="AI45" t="s">
        <v>241</v>
      </c>
      <c r="AJ45" t="s">
        <v>406</v>
      </c>
      <c r="AK45" t="s">
        <v>968</v>
      </c>
      <c r="AL45" t="s">
        <v>1501</v>
      </c>
      <c r="AM45" t="s">
        <v>67</v>
      </c>
      <c r="AN45" t="s">
        <v>1548</v>
      </c>
      <c r="AO45" t="s">
        <v>65</v>
      </c>
      <c r="AP45" t="s">
        <v>2343</v>
      </c>
      <c r="AQ45" t="str">
        <f t="shared" si="0"/>
        <v>2879437527noFemale437353Google Ads4361543830260.8544.971test34Changing color of background from blue to green4374043799411286.95314.9910</v>
      </c>
      <c r="AR45">
        <f>COUNTIF(AQ$2:AQ45,AQ45)</f>
        <v>1</v>
      </c>
    </row>
    <row r="46" spans="1:44" x14ac:dyDescent="0.25">
      <c r="A46">
        <v>29</v>
      </c>
      <c r="B46">
        <v>161</v>
      </c>
      <c r="C46" s="4">
        <v>43752</v>
      </c>
      <c r="D46">
        <v>7</v>
      </c>
      <c r="E46" t="s">
        <v>35</v>
      </c>
      <c r="F46" t="s">
        <v>46</v>
      </c>
      <c r="G46" t="s">
        <v>55</v>
      </c>
      <c r="H46" t="s">
        <v>57</v>
      </c>
      <c r="I46" s="4">
        <v>43732</v>
      </c>
      <c r="J46">
        <v>3</v>
      </c>
      <c r="K46" t="s">
        <v>59</v>
      </c>
      <c r="L46" s="4">
        <v>43615</v>
      </c>
      <c r="M46" s="4">
        <v>43830</v>
      </c>
      <c r="N46">
        <v>1</v>
      </c>
      <c r="O46" t="s">
        <v>82</v>
      </c>
      <c r="P46" t="s">
        <v>244</v>
      </c>
      <c r="Q46">
        <v>2</v>
      </c>
      <c r="R46" t="s">
        <v>414</v>
      </c>
      <c r="S46" t="s">
        <v>976</v>
      </c>
      <c r="T46" t="s">
        <v>1509</v>
      </c>
      <c r="U46" t="s">
        <v>88</v>
      </c>
      <c r="V46" t="s">
        <v>2032</v>
      </c>
      <c r="W46">
        <v>121.34</v>
      </c>
      <c r="X46">
        <v>99.96</v>
      </c>
      <c r="Y46">
        <v>2</v>
      </c>
      <c r="Z46" t="s">
        <v>2091</v>
      </c>
      <c r="AA46" t="s">
        <v>2351</v>
      </c>
      <c r="AB46">
        <v>1</v>
      </c>
      <c r="AC46" t="s">
        <v>2633</v>
      </c>
      <c r="AD46">
        <v>60</v>
      </c>
      <c r="AE46" t="s">
        <v>2635</v>
      </c>
      <c r="AF46" s="4">
        <v>43740</v>
      </c>
      <c r="AG46" s="4">
        <v>43799</v>
      </c>
      <c r="AH46" t="s">
        <v>86</v>
      </c>
      <c r="AI46" t="s">
        <v>248</v>
      </c>
      <c r="AJ46" t="s">
        <v>872</v>
      </c>
      <c r="AK46" t="s">
        <v>1409</v>
      </c>
      <c r="AL46" t="s">
        <v>1924</v>
      </c>
      <c r="AM46" t="s">
        <v>80</v>
      </c>
      <c r="AN46" t="s">
        <v>1577</v>
      </c>
      <c r="AO46" t="s">
        <v>530</v>
      </c>
      <c r="AP46" t="s">
        <v>2367</v>
      </c>
      <c r="AQ46" t="str">
        <f t="shared" si="0"/>
        <v>29161437527yesMale437323Google Ads4361543830121.3499.961control60Changing color of background from blue to green437404379971937.99224.9916</v>
      </c>
      <c r="AR46">
        <f>COUNTIF(AQ$2:AQ46,AQ46)</f>
        <v>1</v>
      </c>
    </row>
    <row r="47" spans="1:44" x14ac:dyDescent="0.25">
      <c r="A47">
        <v>29</v>
      </c>
      <c r="B47">
        <v>161</v>
      </c>
      <c r="C47" s="4">
        <v>43752</v>
      </c>
      <c r="D47">
        <v>7</v>
      </c>
      <c r="E47" t="s">
        <v>35</v>
      </c>
      <c r="F47" t="s">
        <v>46</v>
      </c>
      <c r="G47" t="s">
        <v>55</v>
      </c>
      <c r="H47" t="s">
        <v>57</v>
      </c>
      <c r="I47" s="4">
        <v>43732</v>
      </c>
      <c r="J47">
        <v>3</v>
      </c>
      <c r="K47" t="s">
        <v>59</v>
      </c>
      <c r="L47" s="4">
        <v>43615</v>
      </c>
      <c r="M47" s="4">
        <v>43830</v>
      </c>
      <c r="N47">
        <v>1</v>
      </c>
      <c r="O47" t="s">
        <v>82</v>
      </c>
      <c r="P47" t="s">
        <v>244</v>
      </c>
      <c r="Q47">
        <v>2</v>
      </c>
      <c r="R47" t="s">
        <v>414</v>
      </c>
      <c r="S47" t="s">
        <v>976</v>
      </c>
      <c r="T47" t="s">
        <v>1509</v>
      </c>
      <c r="U47" t="s">
        <v>88</v>
      </c>
      <c r="V47" t="s">
        <v>2032</v>
      </c>
      <c r="W47">
        <v>121.34</v>
      </c>
      <c r="X47">
        <v>99.96</v>
      </c>
      <c r="Y47">
        <v>2</v>
      </c>
      <c r="Z47" t="s">
        <v>2091</v>
      </c>
      <c r="AA47" t="s">
        <v>2351</v>
      </c>
      <c r="AB47">
        <v>1</v>
      </c>
      <c r="AC47" t="s">
        <v>2633</v>
      </c>
      <c r="AD47">
        <v>60</v>
      </c>
      <c r="AE47" t="s">
        <v>2635</v>
      </c>
      <c r="AF47" s="4">
        <v>43740</v>
      </c>
      <c r="AG47" s="4">
        <v>43799</v>
      </c>
      <c r="AH47" t="s">
        <v>86</v>
      </c>
      <c r="AI47" t="s">
        <v>248</v>
      </c>
      <c r="AJ47" t="s">
        <v>513</v>
      </c>
      <c r="AK47" t="s">
        <v>1076</v>
      </c>
      <c r="AL47" t="s">
        <v>1603</v>
      </c>
      <c r="AM47" t="s">
        <v>80</v>
      </c>
      <c r="AN47" t="s">
        <v>1577</v>
      </c>
      <c r="AO47" t="s">
        <v>549</v>
      </c>
      <c r="AP47" t="s">
        <v>2362</v>
      </c>
      <c r="AQ47" t="str">
        <f t="shared" si="0"/>
        <v>29161437527yesMale437323Google Ads4361543830121.3499.961control60Changing color of background from blue to green437404379976122.68224.9922</v>
      </c>
      <c r="AR47">
        <f>COUNTIF(AQ$2:AQ47,AQ47)</f>
        <v>1</v>
      </c>
    </row>
    <row r="48" spans="1:44" x14ac:dyDescent="0.25">
      <c r="A48">
        <v>30</v>
      </c>
      <c r="B48">
        <v>411</v>
      </c>
      <c r="C48" s="4">
        <v>43752</v>
      </c>
      <c r="D48">
        <v>5</v>
      </c>
      <c r="E48" t="s">
        <v>36</v>
      </c>
      <c r="F48" t="s">
        <v>47</v>
      </c>
      <c r="G48" t="s">
        <v>55</v>
      </c>
      <c r="H48" t="s">
        <v>58</v>
      </c>
      <c r="I48" s="4">
        <v>43586</v>
      </c>
      <c r="J48">
        <v>2</v>
      </c>
      <c r="L48" s="4"/>
      <c r="M48" s="4"/>
      <c r="N48">
        <v>1</v>
      </c>
      <c r="O48" t="s">
        <v>65</v>
      </c>
      <c r="P48" t="s">
        <v>227</v>
      </c>
      <c r="Q48">
        <v>1</v>
      </c>
      <c r="R48" t="s">
        <v>415</v>
      </c>
      <c r="S48" t="s">
        <v>977</v>
      </c>
      <c r="T48" t="s">
        <v>1510</v>
      </c>
      <c r="U48" t="s">
        <v>80</v>
      </c>
      <c r="V48" t="s">
        <v>1517</v>
      </c>
      <c r="W48">
        <v>399.98</v>
      </c>
      <c r="X48">
        <v>39.979999999999997</v>
      </c>
      <c r="Y48">
        <v>1</v>
      </c>
      <c r="Z48" t="s">
        <v>431</v>
      </c>
      <c r="AA48" t="s">
        <v>2326</v>
      </c>
      <c r="AB48">
        <v>1</v>
      </c>
      <c r="AC48" t="s">
        <v>2634</v>
      </c>
      <c r="AD48">
        <v>203</v>
      </c>
      <c r="AE48" t="s">
        <v>2635</v>
      </c>
      <c r="AF48" s="4">
        <v>43740</v>
      </c>
      <c r="AG48" s="4">
        <v>43799</v>
      </c>
      <c r="AH48" t="s">
        <v>65</v>
      </c>
      <c r="AI48" t="s">
        <v>227</v>
      </c>
      <c r="AJ48" t="s">
        <v>415</v>
      </c>
      <c r="AK48" t="s">
        <v>977</v>
      </c>
      <c r="AL48" t="s">
        <v>1510</v>
      </c>
      <c r="AM48" t="s">
        <v>80</v>
      </c>
      <c r="AN48" t="s">
        <v>1517</v>
      </c>
      <c r="AO48" t="s">
        <v>431</v>
      </c>
      <c r="AP48" t="s">
        <v>2326</v>
      </c>
      <c r="AQ48" t="str">
        <f t="shared" si="0"/>
        <v>30411437525yesFemale435862399.9839.981test203Changing color of background from blue to green43740437991039199.99219.9924</v>
      </c>
      <c r="AR48">
        <f>COUNTIF(AQ$2:AQ48,AQ48)</f>
        <v>1</v>
      </c>
    </row>
    <row r="49" spans="1:44" x14ac:dyDescent="0.25">
      <c r="A49">
        <v>31</v>
      </c>
      <c r="B49">
        <v>144</v>
      </c>
      <c r="C49" s="4">
        <v>43753</v>
      </c>
      <c r="D49">
        <v>6</v>
      </c>
      <c r="E49" t="s">
        <v>33</v>
      </c>
      <c r="F49" t="s">
        <v>44</v>
      </c>
      <c r="G49" t="s">
        <v>55</v>
      </c>
      <c r="H49" t="s">
        <v>58</v>
      </c>
      <c r="I49" s="4">
        <v>43585</v>
      </c>
      <c r="J49">
        <v>1</v>
      </c>
      <c r="L49" s="4"/>
      <c r="M49" s="4"/>
      <c r="N49">
        <v>1</v>
      </c>
      <c r="O49" t="s">
        <v>67</v>
      </c>
      <c r="P49" t="s">
        <v>229</v>
      </c>
      <c r="Q49">
        <v>1</v>
      </c>
      <c r="R49" t="s">
        <v>416</v>
      </c>
      <c r="S49" t="s">
        <v>978</v>
      </c>
      <c r="T49" t="s">
        <v>1511</v>
      </c>
      <c r="U49" t="s">
        <v>69</v>
      </c>
      <c r="V49" t="s">
        <v>1548</v>
      </c>
      <c r="W49">
        <v>23.95</v>
      </c>
      <c r="X49">
        <v>14.99</v>
      </c>
      <c r="Y49">
        <v>1</v>
      </c>
      <c r="Z49" t="s">
        <v>652</v>
      </c>
      <c r="AA49" t="s">
        <v>2352</v>
      </c>
      <c r="AF49" s="4"/>
      <c r="AG49" s="4"/>
      <c r="AH49" t="s">
        <v>67</v>
      </c>
      <c r="AI49" t="s">
        <v>229</v>
      </c>
      <c r="AJ49" t="s">
        <v>416</v>
      </c>
      <c r="AK49" t="s">
        <v>978</v>
      </c>
      <c r="AL49" t="s">
        <v>1511</v>
      </c>
      <c r="AM49" t="s">
        <v>69</v>
      </c>
      <c r="AN49" t="s">
        <v>1548</v>
      </c>
      <c r="AO49" t="s">
        <v>652</v>
      </c>
      <c r="AP49" t="s">
        <v>2352</v>
      </c>
      <c r="AQ49" t="str">
        <f t="shared" si="0"/>
        <v>31144437536yesFemale43585123.9514.99311723.95114.9911</v>
      </c>
      <c r="AR49">
        <f>COUNTIF(AQ$2:AQ49,AQ49)</f>
        <v>1</v>
      </c>
    </row>
    <row r="50" spans="1:44" x14ac:dyDescent="0.25">
      <c r="A50">
        <v>32</v>
      </c>
      <c r="B50">
        <v>102</v>
      </c>
      <c r="C50" s="4">
        <v>43754</v>
      </c>
      <c r="D50">
        <v>10</v>
      </c>
      <c r="E50" t="s">
        <v>42</v>
      </c>
      <c r="F50" t="s">
        <v>53</v>
      </c>
      <c r="G50" t="s">
        <v>55</v>
      </c>
      <c r="H50" t="s">
        <v>57</v>
      </c>
      <c r="I50" s="4">
        <v>43709</v>
      </c>
      <c r="J50">
        <v>3</v>
      </c>
      <c r="K50" t="s">
        <v>59</v>
      </c>
      <c r="L50" s="4">
        <v>43615</v>
      </c>
      <c r="M50" s="4">
        <v>43830</v>
      </c>
      <c r="N50">
        <v>2</v>
      </c>
      <c r="O50" t="s">
        <v>85</v>
      </c>
      <c r="P50" t="s">
        <v>247</v>
      </c>
      <c r="Q50">
        <v>2</v>
      </c>
      <c r="R50" t="s">
        <v>417</v>
      </c>
      <c r="S50" t="s">
        <v>979</v>
      </c>
      <c r="T50" t="s">
        <v>1512</v>
      </c>
      <c r="U50" t="s">
        <v>180</v>
      </c>
      <c r="V50" t="s">
        <v>2037</v>
      </c>
      <c r="W50">
        <v>1024.99</v>
      </c>
      <c r="X50">
        <v>64.97</v>
      </c>
      <c r="Y50">
        <v>2</v>
      </c>
      <c r="Z50" t="s">
        <v>102</v>
      </c>
      <c r="AA50" t="s">
        <v>2353</v>
      </c>
      <c r="AB50">
        <v>1</v>
      </c>
      <c r="AC50" t="s">
        <v>2634</v>
      </c>
      <c r="AD50">
        <v>37</v>
      </c>
      <c r="AE50" t="s">
        <v>2635</v>
      </c>
      <c r="AF50" s="4">
        <v>43740</v>
      </c>
      <c r="AG50" s="4">
        <v>43799</v>
      </c>
      <c r="AH50" t="s">
        <v>69</v>
      </c>
      <c r="AI50" t="s">
        <v>231</v>
      </c>
      <c r="AJ50" t="s">
        <v>565</v>
      </c>
      <c r="AK50" t="s">
        <v>1125</v>
      </c>
      <c r="AL50" t="s">
        <v>1648</v>
      </c>
      <c r="AM50" t="s">
        <v>80</v>
      </c>
      <c r="AN50" t="s">
        <v>1577</v>
      </c>
      <c r="AO50" t="s">
        <v>78</v>
      </c>
      <c r="AP50" t="s">
        <v>2330</v>
      </c>
      <c r="AQ50" t="str">
        <f t="shared" si="0"/>
        <v>321024375410yesMale437093Google Ads43615438301024.9964.971test37Changing color of background from blue to green43740437991107505224.998</v>
      </c>
      <c r="AR50">
        <f>COUNTIF(AQ$2:AQ50,AQ50)</f>
        <v>1</v>
      </c>
    </row>
    <row r="51" spans="1:44" x14ac:dyDescent="0.25">
      <c r="A51">
        <v>32</v>
      </c>
      <c r="B51">
        <v>102</v>
      </c>
      <c r="C51" s="4">
        <v>43754</v>
      </c>
      <c r="D51">
        <v>10</v>
      </c>
      <c r="E51" t="s">
        <v>42</v>
      </c>
      <c r="F51" t="s">
        <v>53</v>
      </c>
      <c r="G51" t="s">
        <v>55</v>
      </c>
      <c r="H51" t="s">
        <v>57</v>
      </c>
      <c r="I51" s="4">
        <v>43709</v>
      </c>
      <c r="J51">
        <v>3</v>
      </c>
      <c r="K51" t="s">
        <v>59</v>
      </c>
      <c r="L51" s="4">
        <v>43615</v>
      </c>
      <c r="M51" s="4">
        <v>43830</v>
      </c>
      <c r="N51">
        <v>2</v>
      </c>
      <c r="O51" t="s">
        <v>85</v>
      </c>
      <c r="P51" t="s">
        <v>247</v>
      </c>
      <c r="Q51">
        <v>2</v>
      </c>
      <c r="R51" t="s">
        <v>417</v>
      </c>
      <c r="S51" t="s">
        <v>979</v>
      </c>
      <c r="T51" t="s">
        <v>1512</v>
      </c>
      <c r="U51" t="s">
        <v>180</v>
      </c>
      <c r="V51" t="s">
        <v>2037</v>
      </c>
      <c r="W51">
        <v>1024.99</v>
      </c>
      <c r="X51">
        <v>64.97</v>
      </c>
      <c r="Y51">
        <v>2</v>
      </c>
      <c r="Z51" t="s">
        <v>102</v>
      </c>
      <c r="AA51" t="s">
        <v>2353</v>
      </c>
      <c r="AB51">
        <v>1</v>
      </c>
      <c r="AC51" t="s">
        <v>2634</v>
      </c>
      <c r="AD51">
        <v>37</v>
      </c>
      <c r="AE51" t="s">
        <v>2635</v>
      </c>
      <c r="AF51" s="4">
        <v>43740</v>
      </c>
      <c r="AG51" s="4">
        <v>43799</v>
      </c>
      <c r="AH51" t="s">
        <v>80</v>
      </c>
      <c r="AI51" t="s">
        <v>242</v>
      </c>
      <c r="AJ51" t="s">
        <v>65</v>
      </c>
      <c r="AK51" t="s">
        <v>1267</v>
      </c>
      <c r="AL51" t="s">
        <v>1548</v>
      </c>
      <c r="AM51" t="s">
        <v>69</v>
      </c>
      <c r="AN51" t="s">
        <v>1548</v>
      </c>
      <c r="AO51" t="s">
        <v>80</v>
      </c>
      <c r="AP51" t="s">
        <v>2357</v>
      </c>
      <c r="AQ51" t="str">
        <f t="shared" si="0"/>
        <v>321024375410yesMale437093Google Ads43615438301024.9964.971test37Changing color of background from blue to green437404379921014.99114.992</v>
      </c>
      <c r="AR51">
        <f>COUNTIF(AQ$2:AQ51,AQ51)</f>
        <v>1</v>
      </c>
    </row>
    <row r="52" spans="1:44" x14ac:dyDescent="0.25">
      <c r="A52">
        <v>33</v>
      </c>
      <c r="B52">
        <v>435</v>
      </c>
      <c r="C52" s="4">
        <v>43754</v>
      </c>
      <c r="D52">
        <v>4</v>
      </c>
      <c r="E52" t="s">
        <v>40</v>
      </c>
      <c r="F52" t="s">
        <v>51</v>
      </c>
      <c r="G52" t="s">
        <v>55</v>
      </c>
      <c r="H52" t="s">
        <v>58</v>
      </c>
      <c r="I52" s="4">
        <v>43537</v>
      </c>
      <c r="J52">
        <v>1</v>
      </c>
      <c r="L52" s="4"/>
      <c r="M52" s="4"/>
      <c r="N52">
        <v>1</v>
      </c>
      <c r="O52" t="s">
        <v>79</v>
      </c>
      <c r="P52" t="s">
        <v>241</v>
      </c>
      <c r="Q52">
        <v>1</v>
      </c>
      <c r="R52" t="s">
        <v>418</v>
      </c>
      <c r="S52" t="s">
        <v>980</v>
      </c>
      <c r="T52" t="s">
        <v>1513</v>
      </c>
      <c r="U52" t="s">
        <v>67</v>
      </c>
      <c r="V52" t="s">
        <v>1548</v>
      </c>
      <c r="W52">
        <v>89.97</v>
      </c>
      <c r="X52">
        <v>44.97</v>
      </c>
      <c r="Y52">
        <v>1</v>
      </c>
      <c r="Z52" t="s">
        <v>65</v>
      </c>
      <c r="AA52" t="s">
        <v>2343</v>
      </c>
      <c r="AB52">
        <v>1</v>
      </c>
      <c r="AC52" t="s">
        <v>2633</v>
      </c>
      <c r="AD52">
        <v>215</v>
      </c>
      <c r="AE52" t="s">
        <v>2635</v>
      </c>
      <c r="AF52" s="4">
        <v>43740</v>
      </c>
      <c r="AG52" s="4">
        <v>43799</v>
      </c>
      <c r="AH52" t="s">
        <v>79</v>
      </c>
      <c r="AI52" t="s">
        <v>241</v>
      </c>
      <c r="AJ52" t="s">
        <v>418</v>
      </c>
      <c r="AK52" t="s">
        <v>980</v>
      </c>
      <c r="AL52" t="s">
        <v>1513</v>
      </c>
      <c r="AM52" t="s">
        <v>67</v>
      </c>
      <c r="AN52" t="s">
        <v>1548</v>
      </c>
      <c r="AO52" t="s">
        <v>65</v>
      </c>
      <c r="AP52" t="s">
        <v>2343</v>
      </c>
      <c r="AQ52" t="str">
        <f t="shared" si="0"/>
        <v>33435437544yesFemale43537189.9744.971control215Changing color of background from blue to green437404379945029.99314.9910</v>
      </c>
      <c r="AR52">
        <f>COUNTIF(AQ$2:AQ52,AQ52)</f>
        <v>1</v>
      </c>
    </row>
    <row r="53" spans="1:44" x14ac:dyDescent="0.25">
      <c r="A53">
        <v>34</v>
      </c>
      <c r="B53">
        <v>441</v>
      </c>
      <c r="C53" s="4">
        <v>43754</v>
      </c>
      <c r="D53">
        <v>5</v>
      </c>
      <c r="E53" t="s">
        <v>36</v>
      </c>
      <c r="F53" t="s">
        <v>47</v>
      </c>
      <c r="G53" t="s">
        <v>55</v>
      </c>
      <c r="H53" t="s">
        <v>57</v>
      </c>
      <c r="I53" s="4">
        <v>43541</v>
      </c>
      <c r="J53">
        <v>2</v>
      </c>
      <c r="L53" s="4"/>
      <c r="M53" s="4"/>
      <c r="N53">
        <v>1</v>
      </c>
      <c r="O53" t="s">
        <v>78</v>
      </c>
      <c r="P53" t="s">
        <v>240</v>
      </c>
      <c r="Q53">
        <v>1</v>
      </c>
      <c r="R53" t="s">
        <v>408</v>
      </c>
      <c r="S53" t="s">
        <v>970</v>
      </c>
      <c r="T53" t="s">
        <v>1503</v>
      </c>
      <c r="U53" t="s">
        <v>67</v>
      </c>
      <c r="V53" t="s">
        <v>1548</v>
      </c>
      <c r="W53">
        <v>89.82</v>
      </c>
      <c r="X53">
        <v>44.97</v>
      </c>
      <c r="Y53">
        <v>1</v>
      </c>
      <c r="Z53" t="s">
        <v>393</v>
      </c>
      <c r="AA53" t="s">
        <v>2345</v>
      </c>
      <c r="AB53">
        <v>1</v>
      </c>
      <c r="AC53" t="s">
        <v>2633</v>
      </c>
      <c r="AD53">
        <v>220</v>
      </c>
      <c r="AE53" t="s">
        <v>2635</v>
      </c>
      <c r="AF53" s="4">
        <v>43740</v>
      </c>
      <c r="AG53" s="4">
        <v>43799</v>
      </c>
      <c r="AH53" t="s">
        <v>78</v>
      </c>
      <c r="AI53" t="s">
        <v>240</v>
      </c>
      <c r="AJ53" t="s">
        <v>408</v>
      </c>
      <c r="AK53" t="s">
        <v>970</v>
      </c>
      <c r="AL53" t="s">
        <v>1503</v>
      </c>
      <c r="AM53" t="s">
        <v>67</v>
      </c>
      <c r="AN53" t="s">
        <v>1548</v>
      </c>
      <c r="AO53" t="s">
        <v>393</v>
      </c>
      <c r="AP53" t="s">
        <v>2345</v>
      </c>
      <c r="AQ53" t="str">
        <f t="shared" si="0"/>
        <v>34441437545yesMale43541289.8244.971control220Changing color of background from blue to green437404379984529.94314.9918</v>
      </c>
      <c r="AR53">
        <f>COUNTIF(AQ$2:AQ53,AQ53)</f>
        <v>1</v>
      </c>
    </row>
    <row r="54" spans="1:44" x14ac:dyDescent="0.25">
      <c r="A54">
        <v>35</v>
      </c>
      <c r="B54">
        <v>193</v>
      </c>
      <c r="C54" s="4">
        <v>43755</v>
      </c>
      <c r="D54">
        <v>1</v>
      </c>
      <c r="E54" t="s">
        <v>39</v>
      </c>
      <c r="F54" t="s">
        <v>50</v>
      </c>
      <c r="G54" t="s">
        <v>56</v>
      </c>
      <c r="H54" t="s">
        <v>57</v>
      </c>
      <c r="I54" s="4">
        <v>43645</v>
      </c>
      <c r="J54">
        <v>2</v>
      </c>
      <c r="K54" t="s">
        <v>60</v>
      </c>
      <c r="L54" s="4">
        <v>43615</v>
      </c>
      <c r="M54" s="4">
        <v>43830</v>
      </c>
      <c r="N54">
        <v>1</v>
      </c>
      <c r="O54" t="s">
        <v>86</v>
      </c>
      <c r="P54" t="s">
        <v>248</v>
      </c>
      <c r="Q54">
        <v>1</v>
      </c>
      <c r="R54" t="s">
        <v>419</v>
      </c>
      <c r="S54" t="s">
        <v>981</v>
      </c>
      <c r="T54" t="s">
        <v>1514</v>
      </c>
      <c r="U54" t="s">
        <v>69</v>
      </c>
      <c r="V54" t="s">
        <v>1548</v>
      </c>
      <c r="W54">
        <v>57.95</v>
      </c>
      <c r="X54">
        <v>14.99</v>
      </c>
      <c r="Y54">
        <v>1</v>
      </c>
      <c r="Z54" t="s">
        <v>547</v>
      </c>
      <c r="AA54" t="s">
        <v>2354</v>
      </c>
      <c r="AB54">
        <v>1</v>
      </c>
      <c r="AC54" t="s">
        <v>2633</v>
      </c>
      <c r="AD54">
        <v>74</v>
      </c>
      <c r="AE54" t="s">
        <v>2635</v>
      </c>
      <c r="AF54" s="4">
        <v>43740</v>
      </c>
      <c r="AG54" s="4">
        <v>43799</v>
      </c>
      <c r="AH54" t="s">
        <v>86</v>
      </c>
      <c r="AI54" t="s">
        <v>248</v>
      </c>
      <c r="AJ54" t="s">
        <v>419</v>
      </c>
      <c r="AK54" t="s">
        <v>981</v>
      </c>
      <c r="AL54" t="s">
        <v>1514</v>
      </c>
      <c r="AM54" t="s">
        <v>69</v>
      </c>
      <c r="AN54" t="s">
        <v>1548</v>
      </c>
      <c r="AO54" t="s">
        <v>547</v>
      </c>
      <c r="AP54" t="s">
        <v>2354</v>
      </c>
      <c r="AQ54" t="str">
        <f t="shared" si="0"/>
        <v>35193437551noMale436452Facebook436154383057.9514.991control74Changing color of background from blue to green4374043799713057.95114.9914</v>
      </c>
      <c r="AR54">
        <f>COUNTIF(AQ$2:AQ54,AQ54)</f>
        <v>1</v>
      </c>
    </row>
    <row r="55" spans="1:44" x14ac:dyDescent="0.25">
      <c r="A55">
        <v>36</v>
      </c>
      <c r="B55">
        <v>350</v>
      </c>
      <c r="C55" s="4">
        <v>43756</v>
      </c>
      <c r="D55">
        <v>11</v>
      </c>
      <c r="E55" t="s">
        <v>37</v>
      </c>
      <c r="F55" t="s">
        <v>48</v>
      </c>
      <c r="G55" t="s">
        <v>56</v>
      </c>
      <c r="H55" t="s">
        <v>57</v>
      </c>
      <c r="I55" s="4">
        <v>43565</v>
      </c>
      <c r="J55">
        <v>2</v>
      </c>
      <c r="L55" s="4"/>
      <c r="M55" s="4"/>
      <c r="N55">
        <v>2</v>
      </c>
      <c r="O55" t="s">
        <v>87</v>
      </c>
      <c r="P55" t="s">
        <v>249</v>
      </c>
      <c r="Q55">
        <v>2</v>
      </c>
      <c r="R55" t="s">
        <v>420</v>
      </c>
      <c r="S55" t="s">
        <v>982</v>
      </c>
      <c r="T55" t="s">
        <v>1515</v>
      </c>
      <c r="U55" t="s">
        <v>110</v>
      </c>
      <c r="V55" t="s">
        <v>2038</v>
      </c>
      <c r="W55">
        <v>164.67</v>
      </c>
      <c r="X55">
        <v>104.94</v>
      </c>
      <c r="Y55">
        <v>2</v>
      </c>
      <c r="Z55" t="s">
        <v>2092</v>
      </c>
      <c r="AA55" t="s">
        <v>2355</v>
      </c>
      <c r="AB55">
        <v>1</v>
      </c>
      <c r="AC55" t="s">
        <v>2633</v>
      </c>
      <c r="AD55">
        <v>157</v>
      </c>
      <c r="AE55" t="s">
        <v>2635</v>
      </c>
      <c r="AF55" s="4">
        <v>43740</v>
      </c>
      <c r="AG55" s="4">
        <v>43799</v>
      </c>
      <c r="AH55" t="s">
        <v>79</v>
      </c>
      <c r="AI55" t="s">
        <v>241</v>
      </c>
      <c r="AJ55" t="s">
        <v>570</v>
      </c>
      <c r="AK55" t="s">
        <v>1087</v>
      </c>
      <c r="AL55" t="s">
        <v>1653</v>
      </c>
      <c r="AM55" t="s">
        <v>67</v>
      </c>
      <c r="AN55" t="s">
        <v>1548</v>
      </c>
      <c r="AO55" t="s">
        <v>65</v>
      </c>
      <c r="AP55" t="s">
        <v>2343</v>
      </c>
      <c r="AQ55" t="str">
        <f t="shared" si="0"/>
        <v>363504375611noMale435652164.67104.941control157Changing color of background from blue to green4374043799416713.89314.9910</v>
      </c>
      <c r="AR55">
        <f>COUNTIF(AQ$2:AQ55,AQ55)</f>
        <v>1</v>
      </c>
    </row>
    <row r="56" spans="1:44" x14ac:dyDescent="0.25">
      <c r="A56">
        <v>36</v>
      </c>
      <c r="B56">
        <v>350</v>
      </c>
      <c r="C56" s="4">
        <v>43756</v>
      </c>
      <c r="D56">
        <v>11</v>
      </c>
      <c r="E56" t="s">
        <v>37</v>
      </c>
      <c r="F56" t="s">
        <v>48</v>
      </c>
      <c r="G56" t="s">
        <v>56</v>
      </c>
      <c r="H56" t="s">
        <v>57</v>
      </c>
      <c r="I56" s="4">
        <v>43565</v>
      </c>
      <c r="J56">
        <v>2</v>
      </c>
      <c r="L56" s="4"/>
      <c r="M56" s="4"/>
      <c r="N56">
        <v>2</v>
      </c>
      <c r="O56" t="s">
        <v>87</v>
      </c>
      <c r="P56" t="s">
        <v>249</v>
      </c>
      <c r="Q56">
        <v>2</v>
      </c>
      <c r="R56" t="s">
        <v>420</v>
      </c>
      <c r="S56" t="s">
        <v>982</v>
      </c>
      <c r="T56" t="s">
        <v>1515</v>
      </c>
      <c r="U56" t="s">
        <v>110</v>
      </c>
      <c r="V56" t="s">
        <v>2038</v>
      </c>
      <c r="W56">
        <v>164.67</v>
      </c>
      <c r="X56">
        <v>104.94</v>
      </c>
      <c r="Y56">
        <v>2</v>
      </c>
      <c r="Z56" t="s">
        <v>2092</v>
      </c>
      <c r="AA56" t="s">
        <v>2355</v>
      </c>
      <c r="AB56">
        <v>1</v>
      </c>
      <c r="AC56" t="s">
        <v>2633</v>
      </c>
      <c r="AD56">
        <v>157</v>
      </c>
      <c r="AE56" t="s">
        <v>2635</v>
      </c>
      <c r="AF56" s="4">
        <v>43740</v>
      </c>
      <c r="AG56" s="4">
        <v>43799</v>
      </c>
      <c r="AH56" t="s">
        <v>70</v>
      </c>
      <c r="AI56" t="s">
        <v>232</v>
      </c>
      <c r="AJ56" t="s">
        <v>594</v>
      </c>
      <c r="AK56" t="s">
        <v>1077</v>
      </c>
      <c r="AL56" t="s">
        <v>519</v>
      </c>
      <c r="AM56" t="s">
        <v>67</v>
      </c>
      <c r="AN56" t="s">
        <v>1517</v>
      </c>
      <c r="AO56" t="s">
        <v>432</v>
      </c>
      <c r="AP56" t="s">
        <v>2331</v>
      </c>
      <c r="AQ56" t="str">
        <f t="shared" si="0"/>
        <v>363504375611noMale435652164.67104.941control157Changing color of background from blue to green4374043799513441319.9921</v>
      </c>
      <c r="AR56">
        <f>COUNTIF(AQ$2:AQ56,AQ56)</f>
        <v>1</v>
      </c>
    </row>
    <row r="57" spans="1:44" x14ac:dyDescent="0.25">
      <c r="A57">
        <v>37</v>
      </c>
      <c r="B57">
        <v>364</v>
      </c>
      <c r="C57" s="4">
        <v>43756</v>
      </c>
      <c r="D57">
        <v>9</v>
      </c>
      <c r="E57" t="s">
        <v>41</v>
      </c>
      <c r="F57" t="s">
        <v>52</v>
      </c>
      <c r="G57" t="s">
        <v>55</v>
      </c>
      <c r="H57" t="s">
        <v>58</v>
      </c>
      <c r="I57" s="4">
        <v>43577</v>
      </c>
      <c r="J57">
        <v>2</v>
      </c>
      <c r="L57" s="4"/>
      <c r="M57" s="4"/>
      <c r="N57">
        <v>1</v>
      </c>
      <c r="O57" t="s">
        <v>88</v>
      </c>
      <c r="P57" t="s">
        <v>250</v>
      </c>
      <c r="Q57">
        <v>2</v>
      </c>
      <c r="R57" t="s">
        <v>421</v>
      </c>
      <c r="S57" t="s">
        <v>983</v>
      </c>
      <c r="T57" t="s">
        <v>1516</v>
      </c>
      <c r="U57" t="s">
        <v>71</v>
      </c>
      <c r="V57" t="s">
        <v>1869</v>
      </c>
      <c r="W57">
        <v>139.99</v>
      </c>
      <c r="X57">
        <v>29.98</v>
      </c>
      <c r="Y57">
        <v>2</v>
      </c>
      <c r="Z57" t="s">
        <v>167</v>
      </c>
      <c r="AA57" t="s">
        <v>2356</v>
      </c>
      <c r="AB57">
        <v>1</v>
      </c>
      <c r="AC57" t="s">
        <v>2634</v>
      </c>
      <c r="AD57">
        <v>168</v>
      </c>
      <c r="AE57" t="s">
        <v>2635</v>
      </c>
      <c r="AF57" s="4">
        <v>43740</v>
      </c>
      <c r="AG57" s="4">
        <v>43799</v>
      </c>
      <c r="AH57" t="s">
        <v>80</v>
      </c>
      <c r="AI57" t="s">
        <v>242</v>
      </c>
      <c r="AJ57" t="s">
        <v>65</v>
      </c>
      <c r="AK57" t="s">
        <v>1267</v>
      </c>
      <c r="AL57" t="s">
        <v>1548</v>
      </c>
      <c r="AM57" t="s">
        <v>69</v>
      </c>
      <c r="AN57" t="s">
        <v>1548</v>
      </c>
      <c r="AO57" t="s">
        <v>80</v>
      </c>
      <c r="AP57" t="s">
        <v>2357</v>
      </c>
      <c r="AQ57" t="str">
        <f t="shared" si="0"/>
        <v>37364437569yesFemale435772139.9929.981test168Changing color of background from blue to green437404379921014.99114.992</v>
      </c>
      <c r="AR57">
        <f>COUNTIF(AQ$2:AQ57,AQ57)</f>
        <v>1</v>
      </c>
    </row>
    <row r="58" spans="1:44" x14ac:dyDescent="0.25">
      <c r="A58">
        <v>37</v>
      </c>
      <c r="B58">
        <v>364</v>
      </c>
      <c r="C58" s="4">
        <v>43756</v>
      </c>
      <c r="D58">
        <v>9</v>
      </c>
      <c r="E58" t="s">
        <v>41</v>
      </c>
      <c r="F58" t="s">
        <v>52</v>
      </c>
      <c r="G58" t="s">
        <v>55</v>
      </c>
      <c r="H58" t="s">
        <v>58</v>
      </c>
      <c r="I58" s="4">
        <v>43577</v>
      </c>
      <c r="J58">
        <v>2</v>
      </c>
      <c r="L58" s="4"/>
      <c r="M58" s="4"/>
      <c r="N58">
        <v>1</v>
      </c>
      <c r="O58" t="s">
        <v>88</v>
      </c>
      <c r="P58" t="s">
        <v>250</v>
      </c>
      <c r="Q58">
        <v>2</v>
      </c>
      <c r="R58" t="s">
        <v>421</v>
      </c>
      <c r="S58" t="s">
        <v>983</v>
      </c>
      <c r="T58" t="s">
        <v>1516</v>
      </c>
      <c r="U58" t="s">
        <v>71</v>
      </c>
      <c r="V58" t="s">
        <v>1869</v>
      </c>
      <c r="W58">
        <v>139.99</v>
      </c>
      <c r="X58">
        <v>29.98</v>
      </c>
      <c r="Y58">
        <v>2</v>
      </c>
      <c r="Z58" t="s">
        <v>167</v>
      </c>
      <c r="AA58" t="s">
        <v>2356</v>
      </c>
      <c r="AB58">
        <v>1</v>
      </c>
      <c r="AC58" t="s">
        <v>2634</v>
      </c>
      <c r="AD58">
        <v>168</v>
      </c>
      <c r="AE58" t="s">
        <v>2635</v>
      </c>
      <c r="AF58" s="4">
        <v>43740</v>
      </c>
      <c r="AG58" s="4">
        <v>43799</v>
      </c>
      <c r="AH58" t="s">
        <v>80</v>
      </c>
      <c r="AI58" t="s">
        <v>242</v>
      </c>
      <c r="AJ58" t="s">
        <v>709</v>
      </c>
      <c r="AK58" t="s">
        <v>1250</v>
      </c>
      <c r="AL58" t="s">
        <v>425</v>
      </c>
      <c r="AM58" t="s">
        <v>69</v>
      </c>
      <c r="AN58" t="s">
        <v>1548</v>
      </c>
      <c r="AO58" t="s">
        <v>79</v>
      </c>
      <c r="AP58" t="s">
        <v>2349</v>
      </c>
      <c r="AQ58" t="str">
        <f t="shared" si="0"/>
        <v>37364437569yesFemale435772139.9929.981test168Changing color of background from blue to green4374043799258125114.994</v>
      </c>
      <c r="AR58">
        <f>COUNTIF(AQ$2:AQ58,AQ58)</f>
        <v>1</v>
      </c>
    </row>
    <row r="59" spans="1:44" x14ac:dyDescent="0.25">
      <c r="A59">
        <v>38</v>
      </c>
      <c r="B59">
        <v>124</v>
      </c>
      <c r="C59" s="4">
        <v>43758</v>
      </c>
      <c r="D59">
        <v>9</v>
      </c>
      <c r="E59" t="s">
        <v>41</v>
      </c>
      <c r="F59" t="s">
        <v>52</v>
      </c>
      <c r="G59" t="s">
        <v>56</v>
      </c>
      <c r="H59" t="s">
        <v>57</v>
      </c>
      <c r="I59" s="4">
        <v>43721</v>
      </c>
      <c r="J59">
        <v>3</v>
      </c>
      <c r="K59" t="s">
        <v>59</v>
      </c>
      <c r="L59" s="4">
        <v>43615</v>
      </c>
      <c r="M59" s="4">
        <v>43830</v>
      </c>
      <c r="N59">
        <v>1</v>
      </c>
      <c r="O59" t="s">
        <v>80</v>
      </c>
      <c r="P59" t="s">
        <v>242</v>
      </c>
      <c r="Q59">
        <v>1</v>
      </c>
      <c r="R59" t="s">
        <v>422</v>
      </c>
      <c r="S59" t="s">
        <v>984</v>
      </c>
      <c r="T59" t="s">
        <v>1517</v>
      </c>
      <c r="U59" t="s">
        <v>80</v>
      </c>
      <c r="V59" t="s">
        <v>1548</v>
      </c>
      <c r="W59">
        <v>39.979999999999997</v>
      </c>
      <c r="X59">
        <v>29.98</v>
      </c>
      <c r="Y59">
        <v>1</v>
      </c>
      <c r="Z59" t="s">
        <v>80</v>
      </c>
      <c r="AA59" t="s">
        <v>2357</v>
      </c>
      <c r="AB59">
        <v>1</v>
      </c>
      <c r="AC59" t="s">
        <v>2634</v>
      </c>
      <c r="AD59">
        <v>46</v>
      </c>
      <c r="AE59" t="s">
        <v>2635</v>
      </c>
      <c r="AF59" s="4">
        <v>43740</v>
      </c>
      <c r="AG59" s="4">
        <v>43799</v>
      </c>
      <c r="AH59" t="s">
        <v>80</v>
      </c>
      <c r="AI59" t="s">
        <v>242</v>
      </c>
      <c r="AJ59" t="s">
        <v>422</v>
      </c>
      <c r="AK59" t="s">
        <v>984</v>
      </c>
      <c r="AL59" t="s">
        <v>1517</v>
      </c>
      <c r="AM59" t="s">
        <v>80</v>
      </c>
      <c r="AN59" t="s">
        <v>1548</v>
      </c>
      <c r="AO59" t="s">
        <v>80</v>
      </c>
      <c r="AP59" t="s">
        <v>2357</v>
      </c>
      <c r="AQ59" t="str">
        <f t="shared" si="0"/>
        <v>38124437589noMale437213Google Ads436154383039.9829.981test46Changing color of background from blue to green4374043799212019.99214.992</v>
      </c>
      <c r="AR59">
        <f>COUNTIF(AQ$2:AQ59,AQ59)</f>
        <v>1</v>
      </c>
    </row>
    <row r="60" spans="1:44" x14ac:dyDescent="0.25">
      <c r="A60">
        <v>39</v>
      </c>
      <c r="B60">
        <v>109</v>
      </c>
      <c r="C60" s="4">
        <v>43759</v>
      </c>
      <c r="D60">
        <v>6</v>
      </c>
      <c r="E60" t="s">
        <v>33</v>
      </c>
      <c r="F60" t="s">
        <v>44</v>
      </c>
      <c r="G60" t="s">
        <v>56</v>
      </c>
      <c r="H60" t="s">
        <v>57</v>
      </c>
      <c r="I60" s="4">
        <v>43721</v>
      </c>
      <c r="J60">
        <v>3</v>
      </c>
      <c r="K60" t="s">
        <v>59</v>
      </c>
      <c r="L60" s="4">
        <v>43615</v>
      </c>
      <c r="M60" s="4">
        <v>43830</v>
      </c>
      <c r="N60">
        <v>1</v>
      </c>
      <c r="O60" t="s">
        <v>79</v>
      </c>
      <c r="P60" t="s">
        <v>241</v>
      </c>
      <c r="Q60">
        <v>1</v>
      </c>
      <c r="R60" t="s">
        <v>423</v>
      </c>
      <c r="S60" t="s">
        <v>985</v>
      </c>
      <c r="T60" t="s">
        <v>1518</v>
      </c>
      <c r="U60" t="s">
        <v>80</v>
      </c>
      <c r="V60" t="s">
        <v>1548</v>
      </c>
      <c r="W60">
        <v>85.76</v>
      </c>
      <c r="X60">
        <v>29.98</v>
      </c>
      <c r="Y60">
        <v>1</v>
      </c>
      <c r="Z60" t="s">
        <v>455</v>
      </c>
      <c r="AA60" t="s">
        <v>2340</v>
      </c>
      <c r="AB60">
        <v>1</v>
      </c>
      <c r="AC60" t="s">
        <v>2634</v>
      </c>
      <c r="AD60">
        <v>39</v>
      </c>
      <c r="AE60" t="s">
        <v>2635</v>
      </c>
      <c r="AF60" s="4">
        <v>43740</v>
      </c>
      <c r="AG60" s="4">
        <v>43799</v>
      </c>
      <c r="AH60" t="s">
        <v>79</v>
      </c>
      <c r="AI60" t="s">
        <v>241</v>
      </c>
      <c r="AJ60" t="s">
        <v>423</v>
      </c>
      <c r="AK60" t="s">
        <v>985</v>
      </c>
      <c r="AL60" t="s">
        <v>1518</v>
      </c>
      <c r="AM60" t="s">
        <v>80</v>
      </c>
      <c r="AN60" t="s">
        <v>1548</v>
      </c>
      <c r="AO60" t="s">
        <v>455</v>
      </c>
      <c r="AP60" t="s">
        <v>2340</v>
      </c>
      <c r="AQ60" t="str">
        <f t="shared" si="0"/>
        <v>39109437596noMale437213Google Ads436154383085.7629.981test39Changing color of background from blue to green4374043799411042.88214.9915</v>
      </c>
      <c r="AR60">
        <f>COUNTIF(AQ$2:AQ60,AQ60)</f>
        <v>1</v>
      </c>
    </row>
    <row r="61" spans="1:44" x14ac:dyDescent="0.25">
      <c r="A61">
        <v>40</v>
      </c>
      <c r="B61">
        <v>147</v>
      </c>
      <c r="C61" s="4">
        <v>43759</v>
      </c>
      <c r="D61">
        <v>10</v>
      </c>
      <c r="E61" t="s">
        <v>42</v>
      </c>
      <c r="F61" t="s">
        <v>53</v>
      </c>
      <c r="G61" t="s">
        <v>55</v>
      </c>
      <c r="H61" t="s">
        <v>57</v>
      </c>
      <c r="I61" s="4">
        <v>43632</v>
      </c>
      <c r="J61">
        <v>2</v>
      </c>
      <c r="K61" t="s">
        <v>60</v>
      </c>
      <c r="L61" s="4">
        <v>43615</v>
      </c>
      <c r="M61" s="4">
        <v>43830</v>
      </c>
      <c r="N61">
        <v>2</v>
      </c>
      <c r="O61" t="s">
        <v>89</v>
      </c>
      <c r="P61" t="s">
        <v>251</v>
      </c>
      <c r="Q61">
        <v>2</v>
      </c>
      <c r="R61" t="s">
        <v>424</v>
      </c>
      <c r="S61" t="s">
        <v>986</v>
      </c>
      <c r="T61" t="s">
        <v>1519</v>
      </c>
      <c r="U61" t="s">
        <v>71</v>
      </c>
      <c r="V61" t="s">
        <v>2039</v>
      </c>
      <c r="W61">
        <v>77.98</v>
      </c>
      <c r="X61">
        <v>24.98</v>
      </c>
      <c r="Y61">
        <v>2</v>
      </c>
      <c r="Z61" t="s">
        <v>2093</v>
      </c>
      <c r="AA61" t="s">
        <v>2358</v>
      </c>
      <c r="AB61">
        <v>1</v>
      </c>
      <c r="AC61" t="s">
        <v>2634</v>
      </c>
      <c r="AD61">
        <v>53</v>
      </c>
      <c r="AE61" t="s">
        <v>2635</v>
      </c>
      <c r="AF61" s="4">
        <v>43740</v>
      </c>
      <c r="AG61" s="4">
        <v>43799</v>
      </c>
      <c r="AH61" t="s">
        <v>90</v>
      </c>
      <c r="AI61" t="s">
        <v>252</v>
      </c>
      <c r="AJ61" t="s">
        <v>431</v>
      </c>
      <c r="AK61" t="s">
        <v>994</v>
      </c>
      <c r="AL61" t="s">
        <v>1526</v>
      </c>
      <c r="AM61" t="s">
        <v>69</v>
      </c>
      <c r="AN61" t="s">
        <v>1562</v>
      </c>
      <c r="AO61" t="s">
        <v>410</v>
      </c>
      <c r="AP61" t="s">
        <v>2359</v>
      </c>
      <c r="AQ61" t="str">
        <f t="shared" si="0"/>
        <v>401474375910yesMale436322Facebook436154383077.9824.981test53Changing color of background from blue to green437404379962434.9919.9920</v>
      </c>
      <c r="AR61">
        <f>COUNTIF(AQ$2:AQ61,AQ61)</f>
        <v>1</v>
      </c>
    </row>
    <row r="62" spans="1:44" x14ac:dyDescent="0.25">
      <c r="A62">
        <v>40</v>
      </c>
      <c r="B62">
        <v>147</v>
      </c>
      <c r="C62" s="4">
        <v>43759</v>
      </c>
      <c r="D62">
        <v>10</v>
      </c>
      <c r="E62" t="s">
        <v>42</v>
      </c>
      <c r="F62" t="s">
        <v>53</v>
      </c>
      <c r="G62" t="s">
        <v>55</v>
      </c>
      <c r="H62" t="s">
        <v>57</v>
      </c>
      <c r="I62" s="4">
        <v>43632</v>
      </c>
      <c r="J62">
        <v>2</v>
      </c>
      <c r="K62" t="s">
        <v>60</v>
      </c>
      <c r="L62" s="4">
        <v>43615</v>
      </c>
      <c r="M62" s="4">
        <v>43830</v>
      </c>
      <c r="N62">
        <v>2</v>
      </c>
      <c r="O62" t="s">
        <v>89</v>
      </c>
      <c r="P62" t="s">
        <v>251</v>
      </c>
      <c r="Q62">
        <v>2</v>
      </c>
      <c r="R62" t="s">
        <v>424</v>
      </c>
      <c r="S62" t="s">
        <v>986</v>
      </c>
      <c r="T62" t="s">
        <v>1519</v>
      </c>
      <c r="U62" t="s">
        <v>71</v>
      </c>
      <c r="V62" t="s">
        <v>2039</v>
      </c>
      <c r="W62">
        <v>77.98</v>
      </c>
      <c r="X62">
        <v>24.98</v>
      </c>
      <c r="Y62">
        <v>2</v>
      </c>
      <c r="Z62" t="s">
        <v>2093</v>
      </c>
      <c r="AA62" t="s">
        <v>2358</v>
      </c>
      <c r="AB62">
        <v>1</v>
      </c>
      <c r="AC62" t="s">
        <v>2634</v>
      </c>
      <c r="AD62">
        <v>53</v>
      </c>
      <c r="AE62" t="s">
        <v>2635</v>
      </c>
      <c r="AF62" s="4">
        <v>43740</v>
      </c>
      <c r="AG62" s="4">
        <v>43799</v>
      </c>
      <c r="AH62" t="s">
        <v>67</v>
      </c>
      <c r="AI62" t="s">
        <v>229</v>
      </c>
      <c r="AJ62" t="s">
        <v>478</v>
      </c>
      <c r="AK62" t="s">
        <v>1041</v>
      </c>
      <c r="AL62" t="s">
        <v>1569</v>
      </c>
      <c r="AM62" t="s">
        <v>69</v>
      </c>
      <c r="AN62" t="s">
        <v>1548</v>
      </c>
      <c r="AO62" t="s">
        <v>90</v>
      </c>
      <c r="AP62" t="s">
        <v>2328</v>
      </c>
      <c r="AQ62" t="str">
        <f t="shared" si="0"/>
        <v>401474375910yesMale436322Facebook436154383077.9824.981test53Changing color of background from blue to green437404379933242.99114.996</v>
      </c>
      <c r="AR62">
        <f>COUNTIF(AQ$2:AQ62,AQ62)</f>
        <v>1</v>
      </c>
    </row>
    <row r="63" spans="1:44" x14ac:dyDescent="0.25">
      <c r="A63">
        <v>41</v>
      </c>
      <c r="B63">
        <v>220</v>
      </c>
      <c r="C63" s="4">
        <v>43759</v>
      </c>
      <c r="D63">
        <v>6</v>
      </c>
      <c r="E63" t="s">
        <v>33</v>
      </c>
      <c r="F63" t="s">
        <v>44</v>
      </c>
      <c r="G63" t="s">
        <v>55</v>
      </c>
      <c r="H63" t="s">
        <v>57</v>
      </c>
      <c r="I63" s="4">
        <v>43692</v>
      </c>
      <c r="J63">
        <v>1</v>
      </c>
      <c r="K63" t="s">
        <v>61</v>
      </c>
      <c r="L63" s="4">
        <v>43615</v>
      </c>
      <c r="M63" s="4">
        <v>43830</v>
      </c>
      <c r="N63">
        <v>1</v>
      </c>
      <c r="O63" t="s">
        <v>86</v>
      </c>
      <c r="P63" t="s">
        <v>248</v>
      </c>
      <c r="Q63">
        <v>1</v>
      </c>
      <c r="R63" t="s">
        <v>419</v>
      </c>
      <c r="S63" t="s">
        <v>981</v>
      </c>
      <c r="T63" t="s">
        <v>1514</v>
      </c>
      <c r="U63" t="s">
        <v>67</v>
      </c>
      <c r="V63" t="s">
        <v>1577</v>
      </c>
      <c r="W63">
        <v>173.85</v>
      </c>
      <c r="X63">
        <v>74.97</v>
      </c>
      <c r="Y63">
        <v>1</v>
      </c>
      <c r="Z63" t="s">
        <v>547</v>
      </c>
      <c r="AA63" t="s">
        <v>2354</v>
      </c>
      <c r="AB63">
        <v>1</v>
      </c>
      <c r="AC63" t="s">
        <v>2633</v>
      </c>
      <c r="AD63">
        <v>86</v>
      </c>
      <c r="AE63" t="s">
        <v>2635</v>
      </c>
      <c r="AF63" s="4">
        <v>43740</v>
      </c>
      <c r="AG63" s="4">
        <v>43799</v>
      </c>
      <c r="AH63" t="s">
        <v>86</v>
      </c>
      <c r="AI63" t="s">
        <v>248</v>
      </c>
      <c r="AJ63" t="s">
        <v>419</v>
      </c>
      <c r="AK63" t="s">
        <v>981</v>
      </c>
      <c r="AL63" t="s">
        <v>1514</v>
      </c>
      <c r="AM63" t="s">
        <v>67</v>
      </c>
      <c r="AN63" t="s">
        <v>1577</v>
      </c>
      <c r="AO63" t="s">
        <v>547</v>
      </c>
      <c r="AP63" t="s">
        <v>2354</v>
      </c>
      <c r="AQ63" t="str">
        <f t="shared" si="0"/>
        <v>41220437596yesMale436921YouTube4361543830173.8574.971control86Changing color of background from blue to green4374043799713057.95324.9914</v>
      </c>
      <c r="AR63">
        <f>COUNTIF(AQ$2:AQ63,AQ63)</f>
        <v>1</v>
      </c>
    </row>
    <row r="64" spans="1:44" x14ac:dyDescent="0.25">
      <c r="A64">
        <v>42</v>
      </c>
      <c r="B64">
        <v>27</v>
      </c>
      <c r="C64" s="4">
        <v>43760</v>
      </c>
      <c r="D64">
        <v>7</v>
      </c>
      <c r="E64" t="s">
        <v>35</v>
      </c>
      <c r="F64" t="s">
        <v>46</v>
      </c>
      <c r="G64" t="s">
        <v>56</v>
      </c>
      <c r="H64" t="s">
        <v>58</v>
      </c>
      <c r="I64" s="4">
        <v>43629</v>
      </c>
      <c r="J64">
        <v>1</v>
      </c>
      <c r="K64" t="s">
        <v>61</v>
      </c>
      <c r="L64" s="4">
        <v>43615</v>
      </c>
      <c r="M64" s="4">
        <v>43830</v>
      </c>
      <c r="N64">
        <v>1</v>
      </c>
      <c r="O64" t="s">
        <v>69</v>
      </c>
      <c r="P64" t="s">
        <v>231</v>
      </c>
      <c r="Q64">
        <v>1</v>
      </c>
      <c r="R64" t="s">
        <v>425</v>
      </c>
      <c r="S64" t="s">
        <v>987</v>
      </c>
      <c r="T64" t="s">
        <v>1520</v>
      </c>
      <c r="U64" t="s">
        <v>69</v>
      </c>
      <c r="V64" t="s">
        <v>1577</v>
      </c>
      <c r="W64">
        <v>132.99</v>
      </c>
      <c r="X64">
        <v>24.99</v>
      </c>
      <c r="Y64">
        <v>1</v>
      </c>
      <c r="Z64" t="s">
        <v>78</v>
      </c>
      <c r="AA64" t="s">
        <v>2330</v>
      </c>
      <c r="AB64">
        <v>1</v>
      </c>
      <c r="AC64" t="s">
        <v>2633</v>
      </c>
      <c r="AD64">
        <v>17</v>
      </c>
      <c r="AE64" t="s">
        <v>2635</v>
      </c>
      <c r="AF64" s="4">
        <v>43740</v>
      </c>
      <c r="AG64" s="4">
        <v>43799</v>
      </c>
      <c r="AH64" t="s">
        <v>69</v>
      </c>
      <c r="AI64" t="s">
        <v>231</v>
      </c>
      <c r="AJ64" t="s">
        <v>425</v>
      </c>
      <c r="AK64" t="s">
        <v>987</v>
      </c>
      <c r="AL64" t="s">
        <v>1520</v>
      </c>
      <c r="AM64" t="s">
        <v>69</v>
      </c>
      <c r="AN64" t="s">
        <v>1577</v>
      </c>
      <c r="AO64" t="s">
        <v>78</v>
      </c>
      <c r="AP64" t="s">
        <v>2330</v>
      </c>
      <c r="AQ64" t="str">
        <f t="shared" si="0"/>
        <v>4227437607noFemale436291YouTube4361543830132.9924.991control17Changing color of background from blue to green43740437991125132.99124.998</v>
      </c>
      <c r="AR64">
        <f>COUNTIF(AQ$2:AQ64,AQ64)</f>
        <v>1</v>
      </c>
    </row>
    <row r="65" spans="1:44" x14ac:dyDescent="0.25">
      <c r="A65">
        <v>43</v>
      </c>
      <c r="B65">
        <v>355</v>
      </c>
      <c r="C65" s="4">
        <v>43760</v>
      </c>
      <c r="D65">
        <v>10</v>
      </c>
      <c r="E65" t="s">
        <v>42</v>
      </c>
      <c r="F65" t="s">
        <v>53</v>
      </c>
      <c r="G65" t="s">
        <v>56</v>
      </c>
      <c r="H65" t="s">
        <v>57</v>
      </c>
      <c r="I65" s="4">
        <v>43552</v>
      </c>
      <c r="J65">
        <v>2</v>
      </c>
      <c r="L65" s="4"/>
      <c r="M65" s="4"/>
      <c r="N65">
        <v>1</v>
      </c>
      <c r="O65" t="s">
        <v>84</v>
      </c>
      <c r="P65" t="s">
        <v>246</v>
      </c>
      <c r="Q65">
        <v>1</v>
      </c>
      <c r="R65" t="s">
        <v>426</v>
      </c>
      <c r="S65" t="s">
        <v>988</v>
      </c>
      <c r="T65" t="s">
        <v>1521</v>
      </c>
      <c r="U65" t="s">
        <v>67</v>
      </c>
      <c r="V65" t="s">
        <v>1548</v>
      </c>
      <c r="W65">
        <v>125.97</v>
      </c>
      <c r="X65">
        <v>44.97</v>
      </c>
      <c r="Y65">
        <v>1</v>
      </c>
      <c r="Z65" t="s">
        <v>410</v>
      </c>
      <c r="AA65" t="s">
        <v>2359</v>
      </c>
      <c r="AB65">
        <v>1</v>
      </c>
      <c r="AC65" t="s">
        <v>2633</v>
      </c>
      <c r="AD65">
        <v>160</v>
      </c>
      <c r="AE65" t="s">
        <v>2635</v>
      </c>
      <c r="AF65" s="4">
        <v>43740</v>
      </c>
      <c r="AG65" s="4">
        <v>43799</v>
      </c>
      <c r="AH65" t="s">
        <v>84</v>
      </c>
      <c r="AI65" t="s">
        <v>246</v>
      </c>
      <c r="AJ65" t="s">
        <v>426</v>
      </c>
      <c r="AK65" t="s">
        <v>988</v>
      </c>
      <c r="AL65" t="s">
        <v>1521</v>
      </c>
      <c r="AM65" t="s">
        <v>67</v>
      </c>
      <c r="AN65" t="s">
        <v>1548</v>
      </c>
      <c r="AO65" t="s">
        <v>410</v>
      </c>
      <c r="AP65" t="s">
        <v>2359</v>
      </c>
      <c r="AQ65" t="str">
        <f t="shared" si="0"/>
        <v>433554376010noMale435522125.9744.971control160Changing color of background from blue to green437404379998041.99314.9920</v>
      </c>
      <c r="AR65">
        <f>COUNTIF(AQ$2:AQ65,AQ65)</f>
        <v>1</v>
      </c>
    </row>
    <row r="66" spans="1:44" x14ac:dyDescent="0.25">
      <c r="A66">
        <v>44</v>
      </c>
      <c r="B66">
        <v>398</v>
      </c>
      <c r="C66" s="4">
        <v>43760</v>
      </c>
      <c r="D66">
        <v>8</v>
      </c>
      <c r="E66" t="s">
        <v>43</v>
      </c>
      <c r="F66" t="s">
        <v>54</v>
      </c>
      <c r="G66" t="s">
        <v>56</v>
      </c>
      <c r="H66" t="s">
        <v>57</v>
      </c>
      <c r="I66" s="4">
        <v>43579</v>
      </c>
      <c r="J66">
        <v>3</v>
      </c>
      <c r="L66" s="4"/>
      <c r="M66" s="4"/>
      <c r="N66">
        <v>1</v>
      </c>
      <c r="O66" t="s">
        <v>90</v>
      </c>
      <c r="P66" t="s">
        <v>252</v>
      </c>
      <c r="Q66">
        <v>1</v>
      </c>
      <c r="R66" t="s">
        <v>427</v>
      </c>
      <c r="S66" t="s">
        <v>989</v>
      </c>
      <c r="T66" t="s">
        <v>1522</v>
      </c>
      <c r="U66" t="s">
        <v>69</v>
      </c>
      <c r="V66" t="s">
        <v>1562</v>
      </c>
      <c r="W66">
        <v>81.99</v>
      </c>
      <c r="X66">
        <v>9.99</v>
      </c>
      <c r="Y66">
        <v>1</v>
      </c>
      <c r="Z66" t="s">
        <v>645</v>
      </c>
      <c r="AA66" t="s">
        <v>2347</v>
      </c>
      <c r="AB66">
        <v>1</v>
      </c>
      <c r="AC66" t="s">
        <v>2634</v>
      </c>
      <c r="AD66">
        <v>194</v>
      </c>
      <c r="AE66" t="s">
        <v>2635</v>
      </c>
      <c r="AF66" s="4">
        <v>43740</v>
      </c>
      <c r="AG66" s="4">
        <v>43799</v>
      </c>
      <c r="AH66" t="s">
        <v>90</v>
      </c>
      <c r="AI66" t="s">
        <v>252</v>
      </c>
      <c r="AJ66" t="s">
        <v>427</v>
      </c>
      <c r="AK66" t="s">
        <v>989</v>
      </c>
      <c r="AL66" t="s">
        <v>1522</v>
      </c>
      <c r="AM66" t="s">
        <v>69</v>
      </c>
      <c r="AN66" t="s">
        <v>1562</v>
      </c>
      <c r="AO66" t="s">
        <v>645</v>
      </c>
      <c r="AP66" t="s">
        <v>2347</v>
      </c>
      <c r="AQ66" t="str">
        <f t="shared" ref="AQ66:AQ129" si="1">CONCATENATE($A66,$B66,$C66,$D66,$G66,$H66,$I66,$J66,$K66,$L66,$M66,$W66,$X66,$AB66,$AC66,$AD66,$AE66,$AF66,$AG66,$AH66,$AJ66,$AL66,$AM66,$AN66,$AO66)</f>
        <v>44398437608noMale43579381.999.991test194Changing color of background from blue to green437404379967581.9919.9913</v>
      </c>
      <c r="AR66">
        <f>COUNTIF(AQ$2:AQ66,AQ66)</f>
        <v>1</v>
      </c>
    </row>
    <row r="67" spans="1:44" x14ac:dyDescent="0.25">
      <c r="A67">
        <v>45</v>
      </c>
      <c r="B67">
        <v>144</v>
      </c>
      <c r="C67" s="4">
        <v>43761</v>
      </c>
      <c r="D67">
        <v>6</v>
      </c>
      <c r="E67" t="s">
        <v>33</v>
      </c>
      <c r="F67" t="s">
        <v>44</v>
      </c>
      <c r="G67" t="s">
        <v>55</v>
      </c>
      <c r="H67" t="s">
        <v>58</v>
      </c>
      <c r="I67" s="4">
        <v>43585</v>
      </c>
      <c r="J67">
        <v>1</v>
      </c>
      <c r="L67" s="4"/>
      <c r="M67" s="4"/>
      <c r="N67">
        <v>1</v>
      </c>
      <c r="O67" t="s">
        <v>80</v>
      </c>
      <c r="P67" t="s">
        <v>242</v>
      </c>
      <c r="Q67">
        <v>1</v>
      </c>
      <c r="R67" t="s">
        <v>84</v>
      </c>
      <c r="S67" t="s">
        <v>990</v>
      </c>
      <c r="T67" t="s">
        <v>1523</v>
      </c>
      <c r="U67" t="s">
        <v>80</v>
      </c>
      <c r="V67" t="s">
        <v>1548</v>
      </c>
      <c r="W67">
        <v>20.98</v>
      </c>
      <c r="X67">
        <v>29.98</v>
      </c>
      <c r="Y67">
        <v>1</v>
      </c>
      <c r="Z67" t="s">
        <v>79</v>
      </c>
      <c r="AA67" t="s">
        <v>2349</v>
      </c>
      <c r="AB67">
        <v>1</v>
      </c>
      <c r="AC67" t="s">
        <v>2633</v>
      </c>
      <c r="AD67">
        <v>52</v>
      </c>
      <c r="AE67" t="s">
        <v>2635</v>
      </c>
      <c r="AF67" s="4">
        <v>43740</v>
      </c>
      <c r="AG67" s="4">
        <v>43799</v>
      </c>
      <c r="AH67" t="s">
        <v>80</v>
      </c>
      <c r="AI67" t="s">
        <v>242</v>
      </c>
      <c r="AJ67" t="s">
        <v>84</v>
      </c>
      <c r="AK67" t="s">
        <v>990</v>
      </c>
      <c r="AL67" t="s">
        <v>1523</v>
      </c>
      <c r="AM67" t="s">
        <v>80</v>
      </c>
      <c r="AN67" t="s">
        <v>1548</v>
      </c>
      <c r="AO67" t="s">
        <v>79</v>
      </c>
      <c r="AP67" t="s">
        <v>2349</v>
      </c>
      <c r="AQ67" t="str">
        <f t="shared" si="1"/>
        <v>45144437616yesFemale43585120.9829.981control52Changing color of background from blue to green43740437992910.49214.994</v>
      </c>
      <c r="AR67">
        <f>COUNTIF(AQ$2:AQ67,AQ67)</f>
        <v>1</v>
      </c>
    </row>
    <row r="68" spans="1:44" x14ac:dyDescent="0.25">
      <c r="A68">
        <v>46</v>
      </c>
      <c r="B68">
        <v>325</v>
      </c>
      <c r="C68" s="4">
        <v>43761</v>
      </c>
      <c r="D68">
        <v>3</v>
      </c>
      <c r="E68" t="s">
        <v>34</v>
      </c>
      <c r="F68" t="s">
        <v>45</v>
      </c>
      <c r="G68" t="s">
        <v>55</v>
      </c>
      <c r="H68" t="s">
        <v>58</v>
      </c>
      <c r="I68" s="4">
        <v>43491</v>
      </c>
      <c r="J68">
        <v>1</v>
      </c>
      <c r="L68" s="4"/>
      <c r="M68" s="4"/>
      <c r="N68">
        <v>1</v>
      </c>
      <c r="O68" t="s">
        <v>69</v>
      </c>
      <c r="P68" t="s">
        <v>231</v>
      </c>
      <c r="Q68">
        <v>1</v>
      </c>
      <c r="R68" t="s">
        <v>428</v>
      </c>
      <c r="S68" t="s">
        <v>991</v>
      </c>
      <c r="T68" t="s">
        <v>1524</v>
      </c>
      <c r="U68" t="s">
        <v>67</v>
      </c>
      <c r="V68" t="s">
        <v>1577</v>
      </c>
      <c r="W68">
        <v>2789.97</v>
      </c>
      <c r="X68">
        <v>74.97</v>
      </c>
      <c r="Y68">
        <v>1</v>
      </c>
      <c r="Z68" t="s">
        <v>69</v>
      </c>
      <c r="AA68" t="s">
        <v>2360</v>
      </c>
      <c r="AB68">
        <v>1</v>
      </c>
      <c r="AC68" t="s">
        <v>2634</v>
      </c>
      <c r="AD68">
        <v>142</v>
      </c>
      <c r="AE68" t="s">
        <v>2635</v>
      </c>
      <c r="AF68" s="4">
        <v>43740</v>
      </c>
      <c r="AG68" s="4">
        <v>43799</v>
      </c>
      <c r="AH68" t="s">
        <v>69</v>
      </c>
      <c r="AI68" t="s">
        <v>231</v>
      </c>
      <c r="AJ68" t="s">
        <v>428</v>
      </c>
      <c r="AK68" t="s">
        <v>991</v>
      </c>
      <c r="AL68" t="s">
        <v>1524</v>
      </c>
      <c r="AM68" t="s">
        <v>67</v>
      </c>
      <c r="AN68" t="s">
        <v>1577</v>
      </c>
      <c r="AO68" t="s">
        <v>69</v>
      </c>
      <c r="AP68" t="s">
        <v>2360</v>
      </c>
      <c r="AQ68" t="str">
        <f t="shared" si="1"/>
        <v>46325437613yesFemale4349112789.9774.971test142Changing color of background from blue to green43740437991151929.99324.991</v>
      </c>
      <c r="AR68">
        <f>COUNTIF(AQ$2:AQ68,AQ68)</f>
        <v>1</v>
      </c>
    </row>
    <row r="69" spans="1:44" x14ac:dyDescent="0.25">
      <c r="A69">
        <v>47</v>
      </c>
      <c r="B69">
        <v>428</v>
      </c>
      <c r="C69" s="4">
        <v>43763</v>
      </c>
      <c r="D69">
        <v>9</v>
      </c>
      <c r="E69" t="s">
        <v>41</v>
      </c>
      <c r="F69" t="s">
        <v>52</v>
      </c>
      <c r="G69" t="s">
        <v>56</v>
      </c>
      <c r="H69" t="s">
        <v>58</v>
      </c>
      <c r="I69" s="4">
        <v>43587</v>
      </c>
      <c r="J69">
        <v>2</v>
      </c>
      <c r="L69" s="4"/>
      <c r="M69" s="4"/>
      <c r="N69">
        <v>1</v>
      </c>
      <c r="O69" t="s">
        <v>80</v>
      </c>
      <c r="P69" t="s">
        <v>242</v>
      </c>
      <c r="Q69">
        <v>1</v>
      </c>
      <c r="R69" t="s">
        <v>404</v>
      </c>
      <c r="S69" t="s">
        <v>966</v>
      </c>
      <c r="T69" t="s">
        <v>1499</v>
      </c>
      <c r="U69" t="s">
        <v>80</v>
      </c>
      <c r="V69" t="s">
        <v>1548</v>
      </c>
      <c r="W69">
        <v>42.38</v>
      </c>
      <c r="X69">
        <v>29.98</v>
      </c>
      <c r="Y69">
        <v>1</v>
      </c>
      <c r="Z69" t="s">
        <v>70</v>
      </c>
      <c r="AA69" t="s">
        <v>2341</v>
      </c>
      <c r="AB69">
        <v>1</v>
      </c>
      <c r="AC69" t="s">
        <v>2634</v>
      </c>
      <c r="AD69">
        <v>212</v>
      </c>
      <c r="AE69" t="s">
        <v>2635</v>
      </c>
      <c r="AF69" s="4">
        <v>43740</v>
      </c>
      <c r="AG69" s="4">
        <v>43799</v>
      </c>
      <c r="AH69" t="s">
        <v>80</v>
      </c>
      <c r="AI69" t="s">
        <v>242</v>
      </c>
      <c r="AJ69" t="s">
        <v>404</v>
      </c>
      <c r="AK69" t="s">
        <v>966</v>
      </c>
      <c r="AL69" t="s">
        <v>1499</v>
      </c>
      <c r="AM69" t="s">
        <v>80</v>
      </c>
      <c r="AN69" t="s">
        <v>1548</v>
      </c>
      <c r="AO69" t="s">
        <v>70</v>
      </c>
      <c r="AP69" t="s">
        <v>2341</v>
      </c>
      <c r="AQ69" t="str">
        <f t="shared" si="1"/>
        <v>47428437639noFemale43587242.3829.981test212Changing color of background from blue to green437404379927121.19214.995</v>
      </c>
      <c r="AR69">
        <f>COUNTIF(AQ$2:AQ69,AQ69)</f>
        <v>1</v>
      </c>
    </row>
    <row r="70" spans="1:44" x14ac:dyDescent="0.25">
      <c r="A70">
        <v>48</v>
      </c>
      <c r="B70">
        <v>64</v>
      </c>
      <c r="C70" s="4">
        <v>43764</v>
      </c>
      <c r="D70">
        <v>7</v>
      </c>
      <c r="E70" t="s">
        <v>35</v>
      </c>
      <c r="F70" t="s">
        <v>46</v>
      </c>
      <c r="G70" t="s">
        <v>55</v>
      </c>
      <c r="H70" t="s">
        <v>58</v>
      </c>
      <c r="I70" s="4">
        <v>43687</v>
      </c>
      <c r="J70">
        <v>1</v>
      </c>
      <c r="K70" t="s">
        <v>61</v>
      </c>
      <c r="L70" s="4">
        <v>43615</v>
      </c>
      <c r="M70" s="4">
        <v>43830</v>
      </c>
      <c r="N70">
        <v>1</v>
      </c>
      <c r="O70" t="s">
        <v>65</v>
      </c>
      <c r="P70" t="s">
        <v>227</v>
      </c>
      <c r="Q70">
        <v>1</v>
      </c>
      <c r="R70" t="s">
        <v>429</v>
      </c>
      <c r="S70" t="s">
        <v>992</v>
      </c>
      <c r="T70" t="s">
        <v>1510</v>
      </c>
      <c r="U70" t="s">
        <v>69</v>
      </c>
      <c r="V70" t="s">
        <v>1517</v>
      </c>
      <c r="W70">
        <v>199.99</v>
      </c>
      <c r="X70">
        <v>19.989999999999998</v>
      </c>
      <c r="Y70">
        <v>1</v>
      </c>
      <c r="Z70" t="s">
        <v>431</v>
      </c>
      <c r="AA70" t="s">
        <v>2326</v>
      </c>
      <c r="AB70">
        <v>1</v>
      </c>
      <c r="AC70" t="s">
        <v>2634</v>
      </c>
      <c r="AD70">
        <v>31</v>
      </c>
      <c r="AE70" t="s">
        <v>2635</v>
      </c>
      <c r="AF70" s="4">
        <v>43740</v>
      </c>
      <c r="AG70" s="4">
        <v>43799</v>
      </c>
      <c r="AH70" t="s">
        <v>65</v>
      </c>
      <c r="AI70" t="s">
        <v>227</v>
      </c>
      <c r="AJ70" t="s">
        <v>429</v>
      </c>
      <c r="AK70" t="s">
        <v>992</v>
      </c>
      <c r="AL70" t="s">
        <v>1510</v>
      </c>
      <c r="AM70" t="s">
        <v>69</v>
      </c>
      <c r="AN70" t="s">
        <v>1517</v>
      </c>
      <c r="AO70" t="s">
        <v>431</v>
      </c>
      <c r="AP70" t="s">
        <v>2326</v>
      </c>
      <c r="AQ70" t="str">
        <f t="shared" si="1"/>
        <v>4864437647yesFemale436871YouTube4361543830199.9919.991test31Changing color of background from blue to green43740437991040199.99119.9924</v>
      </c>
      <c r="AR70">
        <f>COUNTIF(AQ$2:AQ70,AQ70)</f>
        <v>1</v>
      </c>
    </row>
    <row r="71" spans="1:44" x14ac:dyDescent="0.25">
      <c r="A71">
        <v>49</v>
      </c>
      <c r="B71">
        <v>148</v>
      </c>
      <c r="C71" s="4">
        <v>43765</v>
      </c>
      <c r="D71">
        <v>10</v>
      </c>
      <c r="E71" t="s">
        <v>42</v>
      </c>
      <c r="F71" t="s">
        <v>53</v>
      </c>
      <c r="G71" t="s">
        <v>55</v>
      </c>
      <c r="H71" t="s">
        <v>58</v>
      </c>
      <c r="I71" s="4">
        <v>43653</v>
      </c>
      <c r="J71">
        <v>1</v>
      </c>
      <c r="K71" t="s">
        <v>61</v>
      </c>
      <c r="L71" s="4">
        <v>43615</v>
      </c>
      <c r="M71" s="4">
        <v>43830</v>
      </c>
      <c r="N71">
        <v>1</v>
      </c>
      <c r="O71" t="s">
        <v>91</v>
      </c>
      <c r="P71" t="s">
        <v>253</v>
      </c>
      <c r="Q71">
        <v>2</v>
      </c>
      <c r="R71" t="s">
        <v>430</v>
      </c>
      <c r="S71" t="s">
        <v>993</v>
      </c>
      <c r="T71" t="s">
        <v>1525</v>
      </c>
      <c r="U71" t="s">
        <v>85</v>
      </c>
      <c r="V71" t="s">
        <v>1585</v>
      </c>
      <c r="W71">
        <v>48.93</v>
      </c>
      <c r="X71">
        <v>59.97</v>
      </c>
      <c r="Y71">
        <v>1</v>
      </c>
      <c r="Z71" t="s">
        <v>2094</v>
      </c>
      <c r="AA71" t="s">
        <v>2361</v>
      </c>
      <c r="AB71">
        <v>1</v>
      </c>
      <c r="AC71" t="s">
        <v>2634</v>
      </c>
      <c r="AD71">
        <v>54</v>
      </c>
      <c r="AE71" t="s">
        <v>2635</v>
      </c>
      <c r="AF71" s="4">
        <v>43740</v>
      </c>
      <c r="AG71" s="4">
        <v>43799</v>
      </c>
      <c r="AH71" t="s">
        <v>65</v>
      </c>
      <c r="AI71" t="s">
        <v>227</v>
      </c>
      <c r="AJ71" t="s">
        <v>389</v>
      </c>
      <c r="AK71" t="s">
        <v>951</v>
      </c>
      <c r="AL71" t="s">
        <v>1485</v>
      </c>
      <c r="AM71" t="s">
        <v>69</v>
      </c>
      <c r="AN71" t="s">
        <v>1517</v>
      </c>
      <c r="AO71" t="s">
        <v>431</v>
      </c>
      <c r="AP71" t="s">
        <v>2326</v>
      </c>
      <c r="AQ71" t="str">
        <f t="shared" si="1"/>
        <v>491484376510yesFemale436531YouTube436154383048.9359.971test54Changing color of background from blue to green43740437991011621.95119.9924</v>
      </c>
      <c r="AR71">
        <f>COUNTIF(AQ$2:AQ71,AQ71)</f>
        <v>1</v>
      </c>
    </row>
    <row r="72" spans="1:44" x14ac:dyDescent="0.25">
      <c r="A72">
        <v>49</v>
      </c>
      <c r="B72">
        <v>148</v>
      </c>
      <c r="C72" s="4">
        <v>43765</v>
      </c>
      <c r="D72">
        <v>10</v>
      </c>
      <c r="E72" t="s">
        <v>42</v>
      </c>
      <c r="F72" t="s">
        <v>53</v>
      </c>
      <c r="G72" t="s">
        <v>55</v>
      </c>
      <c r="H72" t="s">
        <v>58</v>
      </c>
      <c r="I72" s="4">
        <v>43653</v>
      </c>
      <c r="J72">
        <v>1</v>
      </c>
      <c r="K72" t="s">
        <v>61</v>
      </c>
      <c r="L72" s="4">
        <v>43615</v>
      </c>
      <c r="M72" s="4">
        <v>43830</v>
      </c>
      <c r="N72">
        <v>1</v>
      </c>
      <c r="O72" t="s">
        <v>91</v>
      </c>
      <c r="P72" t="s">
        <v>253</v>
      </c>
      <c r="Q72">
        <v>2</v>
      </c>
      <c r="R72" t="s">
        <v>430</v>
      </c>
      <c r="S72" t="s">
        <v>993</v>
      </c>
      <c r="T72" t="s">
        <v>1525</v>
      </c>
      <c r="U72" t="s">
        <v>85</v>
      </c>
      <c r="V72" t="s">
        <v>1585</v>
      </c>
      <c r="W72">
        <v>48.93</v>
      </c>
      <c r="X72">
        <v>59.97</v>
      </c>
      <c r="Y72">
        <v>1</v>
      </c>
      <c r="Z72" t="s">
        <v>2094</v>
      </c>
      <c r="AA72" t="s">
        <v>2361</v>
      </c>
      <c r="AB72">
        <v>1</v>
      </c>
      <c r="AC72" t="s">
        <v>2634</v>
      </c>
      <c r="AD72">
        <v>54</v>
      </c>
      <c r="AE72" t="s">
        <v>2635</v>
      </c>
      <c r="AF72" s="4">
        <v>43740</v>
      </c>
      <c r="AG72" s="4">
        <v>43799</v>
      </c>
      <c r="AH72" t="s">
        <v>65</v>
      </c>
      <c r="AI72" t="s">
        <v>227</v>
      </c>
      <c r="AJ72" t="s">
        <v>519</v>
      </c>
      <c r="AK72" t="s">
        <v>1083</v>
      </c>
      <c r="AL72" t="s">
        <v>1609</v>
      </c>
      <c r="AM72" t="s">
        <v>80</v>
      </c>
      <c r="AN72" t="s">
        <v>1517</v>
      </c>
      <c r="AO72" t="s">
        <v>431</v>
      </c>
      <c r="AP72" t="s">
        <v>2326</v>
      </c>
      <c r="AQ72" t="str">
        <f t="shared" si="1"/>
        <v>491484376510yesFemale436531YouTube436154383048.9359.971test54Changing color of background from blue to green4374043799104113.49219.9924</v>
      </c>
      <c r="AR72">
        <f>COUNTIF(AQ$2:AQ72,AQ72)</f>
        <v>1</v>
      </c>
    </row>
    <row r="73" spans="1:44" x14ac:dyDescent="0.25">
      <c r="A73">
        <v>50</v>
      </c>
      <c r="B73">
        <v>178</v>
      </c>
      <c r="C73" s="4">
        <v>43765</v>
      </c>
      <c r="D73">
        <v>4</v>
      </c>
      <c r="E73" t="s">
        <v>40</v>
      </c>
      <c r="F73" t="s">
        <v>51</v>
      </c>
      <c r="G73" t="s">
        <v>55</v>
      </c>
      <c r="H73" t="s">
        <v>57</v>
      </c>
      <c r="I73" s="4">
        <v>43632</v>
      </c>
      <c r="J73">
        <v>2</v>
      </c>
      <c r="K73" t="s">
        <v>60</v>
      </c>
      <c r="L73" s="4">
        <v>43615</v>
      </c>
      <c r="M73" s="4">
        <v>43830</v>
      </c>
      <c r="N73">
        <v>1</v>
      </c>
      <c r="O73" t="s">
        <v>90</v>
      </c>
      <c r="P73" t="s">
        <v>252</v>
      </c>
      <c r="Q73">
        <v>1</v>
      </c>
      <c r="R73" t="s">
        <v>431</v>
      </c>
      <c r="S73" t="s">
        <v>994</v>
      </c>
      <c r="T73" t="s">
        <v>1526</v>
      </c>
      <c r="U73" t="s">
        <v>69</v>
      </c>
      <c r="V73" t="s">
        <v>1562</v>
      </c>
      <c r="W73">
        <v>34.99</v>
      </c>
      <c r="X73">
        <v>9.99</v>
      </c>
      <c r="Y73">
        <v>1</v>
      </c>
      <c r="Z73" t="s">
        <v>410</v>
      </c>
      <c r="AA73" t="s">
        <v>2359</v>
      </c>
      <c r="AF73" s="4"/>
      <c r="AG73" s="4"/>
      <c r="AH73" t="s">
        <v>90</v>
      </c>
      <c r="AI73" t="s">
        <v>252</v>
      </c>
      <c r="AJ73" t="s">
        <v>431</v>
      </c>
      <c r="AK73" t="s">
        <v>994</v>
      </c>
      <c r="AL73" t="s">
        <v>1526</v>
      </c>
      <c r="AM73" t="s">
        <v>69</v>
      </c>
      <c r="AN73" t="s">
        <v>1562</v>
      </c>
      <c r="AO73" t="s">
        <v>410</v>
      </c>
      <c r="AP73" t="s">
        <v>2359</v>
      </c>
      <c r="AQ73" t="str">
        <f t="shared" si="1"/>
        <v>50178437654yesMale436322Facebook436154383034.999.9962434.9919.9920</v>
      </c>
      <c r="AR73">
        <f>COUNTIF(AQ$2:AQ73,AQ73)</f>
        <v>1</v>
      </c>
    </row>
    <row r="74" spans="1:44" x14ac:dyDescent="0.25">
      <c r="A74">
        <v>51</v>
      </c>
      <c r="B74">
        <v>203</v>
      </c>
      <c r="C74" s="4">
        <v>43765</v>
      </c>
      <c r="D74">
        <v>1</v>
      </c>
      <c r="E74" t="s">
        <v>39</v>
      </c>
      <c r="F74" t="s">
        <v>50</v>
      </c>
      <c r="G74" t="s">
        <v>55</v>
      </c>
      <c r="H74" t="s">
        <v>57</v>
      </c>
      <c r="I74" s="4">
        <v>43627</v>
      </c>
      <c r="J74">
        <v>1</v>
      </c>
      <c r="K74" t="s">
        <v>61</v>
      </c>
      <c r="L74" s="4">
        <v>43615</v>
      </c>
      <c r="M74" s="4">
        <v>43830</v>
      </c>
      <c r="N74">
        <v>1</v>
      </c>
      <c r="O74" t="s">
        <v>86</v>
      </c>
      <c r="P74" t="s">
        <v>248</v>
      </c>
      <c r="Q74">
        <v>1</v>
      </c>
      <c r="R74" t="s">
        <v>432</v>
      </c>
      <c r="S74" t="s">
        <v>995</v>
      </c>
      <c r="T74" t="s">
        <v>1527</v>
      </c>
      <c r="U74" t="s">
        <v>67</v>
      </c>
      <c r="V74" t="s">
        <v>1548</v>
      </c>
      <c r="W74">
        <v>110.97</v>
      </c>
      <c r="X74">
        <v>44.97</v>
      </c>
      <c r="Y74">
        <v>1</v>
      </c>
      <c r="Z74" t="s">
        <v>549</v>
      </c>
      <c r="AA74" t="s">
        <v>2362</v>
      </c>
      <c r="AB74">
        <v>1</v>
      </c>
      <c r="AC74" t="s">
        <v>2634</v>
      </c>
      <c r="AD74">
        <v>78</v>
      </c>
      <c r="AE74" t="s">
        <v>2635</v>
      </c>
      <c r="AF74" s="4">
        <v>43740</v>
      </c>
      <c r="AG74" s="4">
        <v>43799</v>
      </c>
      <c r="AH74" t="s">
        <v>86</v>
      </c>
      <c r="AI74" t="s">
        <v>248</v>
      </c>
      <c r="AJ74" t="s">
        <v>432</v>
      </c>
      <c r="AK74" t="s">
        <v>995</v>
      </c>
      <c r="AL74" t="s">
        <v>1527</v>
      </c>
      <c r="AM74" t="s">
        <v>67</v>
      </c>
      <c r="AN74" t="s">
        <v>1548</v>
      </c>
      <c r="AO74" t="s">
        <v>549</v>
      </c>
      <c r="AP74" t="s">
        <v>2362</v>
      </c>
      <c r="AQ74" t="str">
        <f t="shared" si="1"/>
        <v>51203437651yesMale436271YouTube4361543830110.9744.971test78Changing color of background from blue to green437404379972136.99314.9922</v>
      </c>
      <c r="AR74">
        <f>COUNTIF(AQ$2:AQ74,AQ74)</f>
        <v>1</v>
      </c>
    </row>
    <row r="75" spans="1:44" x14ac:dyDescent="0.25">
      <c r="A75">
        <v>52</v>
      </c>
      <c r="B75">
        <v>247</v>
      </c>
      <c r="C75" s="4">
        <v>43765</v>
      </c>
      <c r="D75">
        <v>7</v>
      </c>
      <c r="E75" t="s">
        <v>35</v>
      </c>
      <c r="F75" t="s">
        <v>46</v>
      </c>
      <c r="G75" t="s">
        <v>56</v>
      </c>
      <c r="H75" t="s">
        <v>57</v>
      </c>
      <c r="I75" s="4">
        <v>43476</v>
      </c>
      <c r="J75">
        <v>2</v>
      </c>
      <c r="L75" s="4"/>
      <c r="M75" s="4"/>
      <c r="N75">
        <v>1</v>
      </c>
      <c r="O75" t="s">
        <v>65</v>
      </c>
      <c r="P75" t="s">
        <v>227</v>
      </c>
      <c r="Q75">
        <v>1</v>
      </c>
      <c r="R75" t="s">
        <v>389</v>
      </c>
      <c r="S75" t="s">
        <v>951</v>
      </c>
      <c r="T75" t="s">
        <v>1485</v>
      </c>
      <c r="U75" t="s">
        <v>80</v>
      </c>
      <c r="V75" t="s">
        <v>1517</v>
      </c>
      <c r="W75">
        <v>43.9</v>
      </c>
      <c r="X75">
        <v>39.979999999999997</v>
      </c>
      <c r="Y75">
        <v>1</v>
      </c>
      <c r="Z75" t="s">
        <v>431</v>
      </c>
      <c r="AA75" t="s">
        <v>2326</v>
      </c>
      <c r="AB75">
        <v>1</v>
      </c>
      <c r="AC75" t="s">
        <v>2633</v>
      </c>
      <c r="AD75">
        <v>101</v>
      </c>
      <c r="AE75" t="s">
        <v>2635</v>
      </c>
      <c r="AF75" s="4">
        <v>43740</v>
      </c>
      <c r="AG75" s="4">
        <v>43799</v>
      </c>
      <c r="AH75" t="s">
        <v>65</v>
      </c>
      <c r="AI75" t="s">
        <v>227</v>
      </c>
      <c r="AJ75" t="s">
        <v>389</v>
      </c>
      <c r="AK75" t="s">
        <v>951</v>
      </c>
      <c r="AL75" t="s">
        <v>1485</v>
      </c>
      <c r="AM75" t="s">
        <v>80</v>
      </c>
      <c r="AN75" t="s">
        <v>1517</v>
      </c>
      <c r="AO75" t="s">
        <v>431</v>
      </c>
      <c r="AP75" t="s">
        <v>2326</v>
      </c>
      <c r="AQ75" t="str">
        <f t="shared" si="1"/>
        <v>52247437657noMale43476243.939.981control101Changing color of background from blue to green43740437991011621.95219.9924</v>
      </c>
      <c r="AR75">
        <f>COUNTIF(AQ$2:AQ75,AQ75)</f>
        <v>1</v>
      </c>
    </row>
    <row r="76" spans="1:44" x14ac:dyDescent="0.25">
      <c r="A76">
        <v>53</v>
      </c>
      <c r="B76">
        <v>299</v>
      </c>
      <c r="C76" s="4">
        <v>43765</v>
      </c>
      <c r="D76">
        <v>3</v>
      </c>
      <c r="E76" t="s">
        <v>34</v>
      </c>
      <c r="F76" t="s">
        <v>45</v>
      </c>
      <c r="G76" t="s">
        <v>56</v>
      </c>
      <c r="H76" t="s">
        <v>58</v>
      </c>
      <c r="I76" s="4">
        <v>43567</v>
      </c>
      <c r="J76">
        <v>2</v>
      </c>
      <c r="L76" s="4"/>
      <c r="M76" s="4"/>
      <c r="N76">
        <v>2</v>
      </c>
      <c r="O76" t="s">
        <v>76</v>
      </c>
      <c r="P76" t="s">
        <v>238</v>
      </c>
      <c r="Q76">
        <v>2</v>
      </c>
      <c r="R76" t="s">
        <v>433</v>
      </c>
      <c r="S76" t="s">
        <v>996</v>
      </c>
      <c r="T76" t="s">
        <v>1528</v>
      </c>
      <c r="U76" t="s">
        <v>109</v>
      </c>
      <c r="V76" t="s">
        <v>2036</v>
      </c>
      <c r="W76">
        <v>164.97</v>
      </c>
      <c r="X76">
        <v>54.96</v>
      </c>
      <c r="Y76">
        <v>2</v>
      </c>
      <c r="Z76" t="s">
        <v>2095</v>
      </c>
      <c r="AA76" t="s">
        <v>2363</v>
      </c>
      <c r="AB76">
        <v>1</v>
      </c>
      <c r="AC76" t="s">
        <v>2634</v>
      </c>
      <c r="AD76">
        <v>128</v>
      </c>
      <c r="AE76" t="s">
        <v>2635</v>
      </c>
      <c r="AF76" s="4">
        <v>43740</v>
      </c>
      <c r="AG76" s="4">
        <v>43799</v>
      </c>
      <c r="AH76" t="s">
        <v>90</v>
      </c>
      <c r="AI76" t="s">
        <v>252</v>
      </c>
      <c r="AJ76" t="s">
        <v>532</v>
      </c>
      <c r="AK76" t="s">
        <v>1094</v>
      </c>
      <c r="AL76" t="s">
        <v>1562</v>
      </c>
      <c r="AM76" t="s">
        <v>67</v>
      </c>
      <c r="AN76" t="s">
        <v>1562</v>
      </c>
      <c r="AO76" t="s">
        <v>645</v>
      </c>
      <c r="AP76" t="s">
        <v>2347</v>
      </c>
      <c r="AQ76" t="str">
        <f t="shared" si="1"/>
        <v>53299437653noFemale435672164.9754.961test128Changing color of background from blue to green43740437996729.9939.9913</v>
      </c>
      <c r="AR76">
        <f>COUNTIF(AQ$2:AQ76,AQ76)</f>
        <v>1</v>
      </c>
    </row>
    <row r="77" spans="1:44" x14ac:dyDescent="0.25">
      <c r="A77">
        <v>53</v>
      </c>
      <c r="B77">
        <v>299</v>
      </c>
      <c r="C77" s="4">
        <v>43765</v>
      </c>
      <c r="D77">
        <v>3</v>
      </c>
      <c r="E77" t="s">
        <v>34</v>
      </c>
      <c r="F77" t="s">
        <v>45</v>
      </c>
      <c r="G77" t="s">
        <v>56</v>
      </c>
      <c r="H77" t="s">
        <v>58</v>
      </c>
      <c r="I77" s="4">
        <v>43567</v>
      </c>
      <c r="J77">
        <v>2</v>
      </c>
      <c r="L77" s="4"/>
      <c r="M77" s="4"/>
      <c r="N77">
        <v>2</v>
      </c>
      <c r="O77" t="s">
        <v>76</v>
      </c>
      <c r="P77" t="s">
        <v>238</v>
      </c>
      <c r="Q77">
        <v>2</v>
      </c>
      <c r="R77" t="s">
        <v>433</v>
      </c>
      <c r="S77" t="s">
        <v>996</v>
      </c>
      <c r="T77" t="s">
        <v>1528</v>
      </c>
      <c r="U77" t="s">
        <v>109</v>
      </c>
      <c r="V77" t="s">
        <v>2036</v>
      </c>
      <c r="W77">
        <v>164.97</v>
      </c>
      <c r="X77">
        <v>54.96</v>
      </c>
      <c r="Y77">
        <v>2</v>
      </c>
      <c r="Z77" t="s">
        <v>2095</v>
      </c>
      <c r="AA77" t="s">
        <v>2363</v>
      </c>
      <c r="AB77">
        <v>1</v>
      </c>
      <c r="AC77" t="s">
        <v>2634</v>
      </c>
      <c r="AD77">
        <v>128</v>
      </c>
      <c r="AE77" t="s">
        <v>2635</v>
      </c>
      <c r="AF77" s="4">
        <v>43740</v>
      </c>
      <c r="AG77" s="4">
        <v>43799</v>
      </c>
      <c r="AH77" t="s">
        <v>69</v>
      </c>
      <c r="AI77" t="s">
        <v>231</v>
      </c>
      <c r="AJ77" t="s">
        <v>646</v>
      </c>
      <c r="AK77" t="s">
        <v>987</v>
      </c>
      <c r="AL77" t="s">
        <v>492</v>
      </c>
      <c r="AM77" t="s">
        <v>69</v>
      </c>
      <c r="AN77" t="s">
        <v>1577</v>
      </c>
      <c r="AO77" t="s">
        <v>69</v>
      </c>
      <c r="AP77" t="s">
        <v>2360</v>
      </c>
      <c r="AQ77" t="str">
        <f t="shared" si="1"/>
        <v>53299437653noFemale435672164.9754.961test128Changing color of background from blue to green43740437991124135124.991</v>
      </c>
      <c r="AR77">
        <f>COUNTIF(AQ$2:AQ77,AQ77)</f>
        <v>1</v>
      </c>
    </row>
    <row r="78" spans="1:44" x14ac:dyDescent="0.25">
      <c r="A78">
        <v>54</v>
      </c>
      <c r="B78">
        <v>49</v>
      </c>
      <c r="C78" s="4">
        <v>43766</v>
      </c>
      <c r="D78">
        <v>5</v>
      </c>
      <c r="E78" t="s">
        <v>36</v>
      </c>
      <c r="F78" t="s">
        <v>47</v>
      </c>
      <c r="G78" t="s">
        <v>55</v>
      </c>
      <c r="H78" t="s">
        <v>57</v>
      </c>
      <c r="I78" s="4">
        <v>43640</v>
      </c>
      <c r="J78">
        <v>3</v>
      </c>
      <c r="K78" t="s">
        <v>59</v>
      </c>
      <c r="L78" s="4">
        <v>43615</v>
      </c>
      <c r="M78" s="4">
        <v>43830</v>
      </c>
      <c r="N78">
        <v>1</v>
      </c>
      <c r="O78" t="s">
        <v>69</v>
      </c>
      <c r="P78" t="s">
        <v>231</v>
      </c>
      <c r="Q78">
        <v>1</v>
      </c>
      <c r="R78" t="s">
        <v>434</v>
      </c>
      <c r="S78" t="s">
        <v>991</v>
      </c>
      <c r="T78" t="s">
        <v>1524</v>
      </c>
      <c r="U78" t="s">
        <v>67</v>
      </c>
      <c r="V78" t="s">
        <v>1577</v>
      </c>
      <c r="W78">
        <v>2789.97</v>
      </c>
      <c r="X78">
        <v>74.97</v>
      </c>
      <c r="Y78">
        <v>1</v>
      </c>
      <c r="Z78" t="s">
        <v>69</v>
      </c>
      <c r="AA78" t="s">
        <v>2360</v>
      </c>
      <c r="AB78">
        <v>1</v>
      </c>
      <c r="AC78" t="s">
        <v>2633</v>
      </c>
      <c r="AD78">
        <v>25</v>
      </c>
      <c r="AE78" t="s">
        <v>2635</v>
      </c>
      <c r="AF78" s="4">
        <v>43740</v>
      </c>
      <c r="AG78" s="4">
        <v>43799</v>
      </c>
      <c r="AH78" t="s">
        <v>69</v>
      </c>
      <c r="AI78" t="s">
        <v>231</v>
      </c>
      <c r="AJ78" t="s">
        <v>434</v>
      </c>
      <c r="AK78" t="s">
        <v>991</v>
      </c>
      <c r="AL78" t="s">
        <v>1524</v>
      </c>
      <c r="AM78" t="s">
        <v>67</v>
      </c>
      <c r="AN78" t="s">
        <v>1577</v>
      </c>
      <c r="AO78" t="s">
        <v>69</v>
      </c>
      <c r="AP78" t="s">
        <v>2360</v>
      </c>
      <c r="AQ78" t="str">
        <f t="shared" si="1"/>
        <v>5449437665yesMale436403Google Ads43615438302789.9774.971control25Changing color of background from blue to green43740437991152929.99324.991</v>
      </c>
      <c r="AR78">
        <f>COUNTIF(AQ$2:AQ78,AQ78)</f>
        <v>1</v>
      </c>
    </row>
    <row r="79" spans="1:44" x14ac:dyDescent="0.25">
      <c r="A79">
        <v>55</v>
      </c>
      <c r="B79">
        <v>159</v>
      </c>
      <c r="C79" s="4">
        <v>43766</v>
      </c>
      <c r="D79">
        <v>8</v>
      </c>
      <c r="E79" t="s">
        <v>43</v>
      </c>
      <c r="F79" t="s">
        <v>54</v>
      </c>
      <c r="G79" t="s">
        <v>55</v>
      </c>
      <c r="H79" t="s">
        <v>57</v>
      </c>
      <c r="I79" s="4">
        <v>43621</v>
      </c>
      <c r="J79">
        <v>2</v>
      </c>
      <c r="K79" t="s">
        <v>60</v>
      </c>
      <c r="L79" s="4">
        <v>43615</v>
      </c>
      <c r="M79" s="4">
        <v>43830</v>
      </c>
      <c r="N79">
        <v>1</v>
      </c>
      <c r="O79" t="s">
        <v>65</v>
      </c>
      <c r="P79" t="s">
        <v>227</v>
      </c>
      <c r="Q79">
        <v>1</v>
      </c>
      <c r="R79" t="s">
        <v>435</v>
      </c>
      <c r="S79" t="s">
        <v>997</v>
      </c>
      <c r="T79" t="s">
        <v>1529</v>
      </c>
      <c r="U79" t="s">
        <v>67</v>
      </c>
      <c r="V79" t="s">
        <v>1517</v>
      </c>
      <c r="W79">
        <v>149.97</v>
      </c>
      <c r="X79">
        <v>59.97</v>
      </c>
      <c r="Y79">
        <v>1</v>
      </c>
      <c r="Z79" t="s">
        <v>431</v>
      </c>
      <c r="AA79" t="s">
        <v>2326</v>
      </c>
      <c r="AB79">
        <v>1</v>
      </c>
      <c r="AC79" t="s">
        <v>2634</v>
      </c>
      <c r="AD79">
        <v>59</v>
      </c>
      <c r="AE79" t="s">
        <v>2635</v>
      </c>
      <c r="AF79" s="4">
        <v>43740</v>
      </c>
      <c r="AG79" s="4">
        <v>43799</v>
      </c>
      <c r="AH79" t="s">
        <v>65</v>
      </c>
      <c r="AI79" t="s">
        <v>227</v>
      </c>
      <c r="AJ79" t="s">
        <v>435</v>
      </c>
      <c r="AK79" t="s">
        <v>997</v>
      </c>
      <c r="AL79" t="s">
        <v>1529</v>
      </c>
      <c r="AM79" t="s">
        <v>67</v>
      </c>
      <c r="AN79" t="s">
        <v>1517</v>
      </c>
      <c r="AO79" t="s">
        <v>431</v>
      </c>
      <c r="AP79" t="s">
        <v>2326</v>
      </c>
      <c r="AQ79" t="str">
        <f t="shared" si="1"/>
        <v>55159437668yesMale436212Facebook4361543830149.9759.971test59Changing color of background from blue to green4374043799102949.99319.9924</v>
      </c>
      <c r="AR79">
        <f>COUNTIF(AQ$2:AQ79,AQ79)</f>
        <v>1</v>
      </c>
    </row>
    <row r="80" spans="1:44" x14ac:dyDescent="0.25">
      <c r="A80">
        <v>56</v>
      </c>
      <c r="B80">
        <v>227</v>
      </c>
      <c r="C80" s="4">
        <v>43766</v>
      </c>
      <c r="D80">
        <v>10</v>
      </c>
      <c r="E80" t="s">
        <v>42</v>
      </c>
      <c r="F80" t="s">
        <v>53</v>
      </c>
      <c r="G80" t="s">
        <v>56</v>
      </c>
      <c r="H80" t="s">
        <v>57</v>
      </c>
      <c r="I80" s="4">
        <v>43613</v>
      </c>
      <c r="J80">
        <v>2</v>
      </c>
      <c r="L80" s="4"/>
      <c r="M80" s="4"/>
      <c r="N80">
        <v>1</v>
      </c>
      <c r="O80" t="s">
        <v>67</v>
      </c>
      <c r="P80" t="s">
        <v>229</v>
      </c>
      <c r="Q80">
        <v>1</v>
      </c>
      <c r="R80" t="s">
        <v>416</v>
      </c>
      <c r="S80" t="s">
        <v>978</v>
      </c>
      <c r="T80" t="s">
        <v>1511</v>
      </c>
      <c r="U80" t="s">
        <v>67</v>
      </c>
      <c r="V80" t="s">
        <v>1548</v>
      </c>
      <c r="W80">
        <v>71.849999999999994</v>
      </c>
      <c r="X80">
        <v>44.97</v>
      </c>
      <c r="Y80">
        <v>1</v>
      </c>
      <c r="Z80" t="s">
        <v>652</v>
      </c>
      <c r="AA80" t="s">
        <v>2352</v>
      </c>
      <c r="AB80">
        <v>1</v>
      </c>
      <c r="AC80" t="s">
        <v>2633</v>
      </c>
      <c r="AD80">
        <v>90</v>
      </c>
      <c r="AE80" t="s">
        <v>2635</v>
      </c>
      <c r="AF80" s="4">
        <v>43740</v>
      </c>
      <c r="AG80" s="4">
        <v>43799</v>
      </c>
      <c r="AH80" t="s">
        <v>67</v>
      </c>
      <c r="AI80" t="s">
        <v>229</v>
      </c>
      <c r="AJ80" t="s">
        <v>416</v>
      </c>
      <c r="AK80" t="s">
        <v>978</v>
      </c>
      <c r="AL80" t="s">
        <v>1511</v>
      </c>
      <c r="AM80" t="s">
        <v>67</v>
      </c>
      <c r="AN80" t="s">
        <v>1548</v>
      </c>
      <c r="AO80" t="s">
        <v>652</v>
      </c>
      <c r="AP80" t="s">
        <v>2352</v>
      </c>
      <c r="AQ80" t="str">
        <f t="shared" si="1"/>
        <v>562274376610noMale43613271.8544.971control90Changing color of background from blue to green4374043799311723.95314.9911</v>
      </c>
      <c r="AR80">
        <f>COUNTIF(AQ$2:AQ80,AQ80)</f>
        <v>1</v>
      </c>
    </row>
    <row r="81" spans="1:44" x14ac:dyDescent="0.25">
      <c r="A81">
        <v>57</v>
      </c>
      <c r="B81">
        <v>369</v>
      </c>
      <c r="C81" s="4">
        <v>43766</v>
      </c>
      <c r="D81">
        <v>2</v>
      </c>
      <c r="E81" t="s">
        <v>38</v>
      </c>
      <c r="F81" t="s">
        <v>49</v>
      </c>
      <c r="G81" t="s">
        <v>56</v>
      </c>
      <c r="H81" t="s">
        <v>57</v>
      </c>
      <c r="I81" s="4">
        <v>43590</v>
      </c>
      <c r="J81">
        <v>3</v>
      </c>
      <c r="L81" s="4"/>
      <c r="M81" s="4"/>
      <c r="N81">
        <v>2</v>
      </c>
      <c r="O81" t="s">
        <v>92</v>
      </c>
      <c r="P81" t="s">
        <v>254</v>
      </c>
      <c r="Q81">
        <v>2</v>
      </c>
      <c r="R81" t="s">
        <v>436</v>
      </c>
      <c r="S81" t="s">
        <v>998</v>
      </c>
      <c r="T81" t="s">
        <v>1530</v>
      </c>
      <c r="U81" t="s">
        <v>71</v>
      </c>
      <c r="V81" t="s">
        <v>2040</v>
      </c>
      <c r="W81">
        <v>37.909999999999997</v>
      </c>
      <c r="X81">
        <v>34.979999999999997</v>
      </c>
      <c r="Y81">
        <v>2</v>
      </c>
      <c r="Z81" t="s">
        <v>2096</v>
      </c>
      <c r="AA81" t="s">
        <v>2364</v>
      </c>
      <c r="AB81">
        <v>1</v>
      </c>
      <c r="AC81" t="s">
        <v>2634</v>
      </c>
      <c r="AD81">
        <v>171</v>
      </c>
      <c r="AE81" t="s">
        <v>2635</v>
      </c>
      <c r="AF81" s="4">
        <v>43740</v>
      </c>
      <c r="AG81" s="4">
        <v>43799</v>
      </c>
      <c r="AH81" t="s">
        <v>69</v>
      </c>
      <c r="AI81" t="s">
        <v>231</v>
      </c>
      <c r="AJ81" t="s">
        <v>393</v>
      </c>
      <c r="AK81" t="s">
        <v>955</v>
      </c>
      <c r="AL81" t="s">
        <v>1489</v>
      </c>
      <c r="AM81" t="s">
        <v>69</v>
      </c>
      <c r="AN81" t="s">
        <v>1577</v>
      </c>
      <c r="AO81" t="s">
        <v>78</v>
      </c>
      <c r="AP81" t="s">
        <v>2330</v>
      </c>
      <c r="AQ81" t="str">
        <f t="shared" si="1"/>
        <v>57369437662noMale43590337.9134.981test171Changing color of background from blue to green437404379911828.95124.998</v>
      </c>
      <c r="AR81">
        <f>COUNTIF(AQ$2:AQ81,AQ81)</f>
        <v>1</v>
      </c>
    </row>
    <row r="82" spans="1:44" x14ac:dyDescent="0.25">
      <c r="A82">
        <v>57</v>
      </c>
      <c r="B82">
        <v>369</v>
      </c>
      <c r="C82" s="4">
        <v>43766</v>
      </c>
      <c r="D82">
        <v>2</v>
      </c>
      <c r="E82" t="s">
        <v>38</v>
      </c>
      <c r="F82" t="s">
        <v>49</v>
      </c>
      <c r="G82" t="s">
        <v>56</v>
      </c>
      <c r="H82" t="s">
        <v>57</v>
      </c>
      <c r="I82" s="4">
        <v>43590</v>
      </c>
      <c r="J82">
        <v>3</v>
      </c>
      <c r="L82" s="4"/>
      <c r="M82" s="4"/>
      <c r="N82">
        <v>2</v>
      </c>
      <c r="O82" t="s">
        <v>92</v>
      </c>
      <c r="P82" t="s">
        <v>254</v>
      </c>
      <c r="Q82">
        <v>2</v>
      </c>
      <c r="R82" t="s">
        <v>436</v>
      </c>
      <c r="S82" t="s">
        <v>998</v>
      </c>
      <c r="T82" t="s">
        <v>1530</v>
      </c>
      <c r="U82" t="s">
        <v>71</v>
      </c>
      <c r="V82" t="s">
        <v>2040</v>
      </c>
      <c r="W82">
        <v>37.909999999999997</v>
      </c>
      <c r="X82">
        <v>34.979999999999997</v>
      </c>
      <c r="Y82">
        <v>2</v>
      </c>
      <c r="Z82" t="s">
        <v>2096</v>
      </c>
      <c r="AA82" t="s">
        <v>2364</v>
      </c>
      <c r="AB82">
        <v>1</v>
      </c>
      <c r="AC82" t="s">
        <v>2634</v>
      </c>
      <c r="AD82">
        <v>171</v>
      </c>
      <c r="AE82" t="s">
        <v>2635</v>
      </c>
      <c r="AF82" s="4">
        <v>43740</v>
      </c>
      <c r="AG82" s="4">
        <v>43799</v>
      </c>
      <c r="AH82" t="s">
        <v>90</v>
      </c>
      <c r="AI82" t="s">
        <v>252</v>
      </c>
      <c r="AJ82" t="s">
        <v>501</v>
      </c>
      <c r="AK82" t="s">
        <v>1064</v>
      </c>
      <c r="AL82" t="s">
        <v>1592</v>
      </c>
      <c r="AM82" t="s">
        <v>69</v>
      </c>
      <c r="AN82" t="s">
        <v>1562</v>
      </c>
      <c r="AO82" t="s">
        <v>410</v>
      </c>
      <c r="AP82" t="s">
        <v>2359</v>
      </c>
      <c r="AQ82" t="str">
        <f t="shared" si="1"/>
        <v>57369437662noMale43590337.9134.981test171Changing color of background from blue to green437404379961618.9619.9920</v>
      </c>
      <c r="AR82">
        <f>COUNTIF(AQ$2:AQ82,AQ82)</f>
        <v>1</v>
      </c>
    </row>
    <row r="83" spans="1:44" x14ac:dyDescent="0.25">
      <c r="A83">
        <v>58</v>
      </c>
      <c r="B83">
        <v>64</v>
      </c>
      <c r="C83" s="4">
        <v>43767</v>
      </c>
      <c r="D83">
        <v>7</v>
      </c>
      <c r="E83" t="s">
        <v>35</v>
      </c>
      <c r="F83" t="s">
        <v>46</v>
      </c>
      <c r="G83" t="s">
        <v>55</v>
      </c>
      <c r="H83" t="s">
        <v>58</v>
      </c>
      <c r="I83" s="4">
        <v>43687</v>
      </c>
      <c r="J83">
        <v>1</v>
      </c>
      <c r="K83" t="s">
        <v>61</v>
      </c>
      <c r="L83" s="4">
        <v>43615</v>
      </c>
      <c r="M83" s="4">
        <v>43830</v>
      </c>
      <c r="N83">
        <v>1</v>
      </c>
      <c r="O83" t="s">
        <v>79</v>
      </c>
      <c r="P83" t="s">
        <v>241</v>
      </c>
      <c r="Q83">
        <v>1</v>
      </c>
      <c r="R83" t="s">
        <v>423</v>
      </c>
      <c r="S83" t="s">
        <v>985</v>
      </c>
      <c r="T83" t="s">
        <v>1518</v>
      </c>
      <c r="U83" t="s">
        <v>80</v>
      </c>
      <c r="V83" t="s">
        <v>1548</v>
      </c>
      <c r="W83">
        <v>85.76</v>
      </c>
      <c r="X83">
        <v>29.98</v>
      </c>
      <c r="Y83">
        <v>1</v>
      </c>
      <c r="Z83" t="s">
        <v>455</v>
      </c>
      <c r="AA83" t="s">
        <v>2340</v>
      </c>
      <c r="AF83" s="4"/>
      <c r="AG83" s="4"/>
      <c r="AH83" t="s">
        <v>79</v>
      </c>
      <c r="AI83" t="s">
        <v>241</v>
      </c>
      <c r="AJ83" t="s">
        <v>423</v>
      </c>
      <c r="AK83" t="s">
        <v>985</v>
      </c>
      <c r="AL83" t="s">
        <v>1518</v>
      </c>
      <c r="AM83" t="s">
        <v>80</v>
      </c>
      <c r="AN83" t="s">
        <v>1548</v>
      </c>
      <c r="AO83" t="s">
        <v>455</v>
      </c>
      <c r="AP83" t="s">
        <v>2340</v>
      </c>
      <c r="AQ83" t="str">
        <f t="shared" si="1"/>
        <v>5864437677yesFemale436871YouTube436154383085.7629.98411042.88214.9915</v>
      </c>
      <c r="AR83">
        <f>COUNTIF(AQ$2:AQ83,AQ83)</f>
        <v>1</v>
      </c>
    </row>
    <row r="84" spans="1:44" x14ac:dyDescent="0.25">
      <c r="A84">
        <v>59</v>
      </c>
      <c r="B84">
        <v>315</v>
      </c>
      <c r="C84" s="4">
        <v>43767</v>
      </c>
      <c r="D84">
        <v>7</v>
      </c>
      <c r="E84" t="s">
        <v>35</v>
      </c>
      <c r="F84" t="s">
        <v>46</v>
      </c>
      <c r="G84" t="s">
        <v>56</v>
      </c>
      <c r="H84" t="s">
        <v>57</v>
      </c>
      <c r="I84" s="4">
        <v>43626</v>
      </c>
      <c r="J84">
        <v>2</v>
      </c>
      <c r="K84" t="s">
        <v>60</v>
      </c>
      <c r="L84" s="4">
        <v>43615</v>
      </c>
      <c r="M84" s="4">
        <v>43830</v>
      </c>
      <c r="N84">
        <v>2</v>
      </c>
      <c r="O84" t="s">
        <v>93</v>
      </c>
      <c r="P84" t="s">
        <v>255</v>
      </c>
      <c r="Q84">
        <v>3</v>
      </c>
      <c r="R84" t="s">
        <v>437</v>
      </c>
      <c r="S84" t="s">
        <v>999</v>
      </c>
      <c r="T84" t="s">
        <v>1531</v>
      </c>
      <c r="U84" t="s">
        <v>1999</v>
      </c>
      <c r="V84" t="s">
        <v>2041</v>
      </c>
      <c r="W84">
        <v>268.89999999999998</v>
      </c>
      <c r="X84">
        <v>89.94</v>
      </c>
      <c r="Y84">
        <v>3</v>
      </c>
      <c r="Z84" t="s">
        <v>2097</v>
      </c>
      <c r="AA84" t="s">
        <v>2365</v>
      </c>
      <c r="AB84">
        <v>1</v>
      </c>
      <c r="AC84" t="s">
        <v>2634</v>
      </c>
      <c r="AD84">
        <v>135</v>
      </c>
      <c r="AE84" t="s">
        <v>2635</v>
      </c>
      <c r="AF84" s="4">
        <v>43740</v>
      </c>
      <c r="AG84" s="4">
        <v>43799</v>
      </c>
      <c r="AH84" t="s">
        <v>79</v>
      </c>
      <c r="AI84" t="s">
        <v>241</v>
      </c>
      <c r="AJ84" t="s">
        <v>562</v>
      </c>
      <c r="AK84" t="s">
        <v>1078</v>
      </c>
      <c r="AL84" t="s">
        <v>1587</v>
      </c>
      <c r="AM84" t="s">
        <v>80</v>
      </c>
      <c r="AN84" t="s">
        <v>1548</v>
      </c>
      <c r="AO84" t="s">
        <v>86</v>
      </c>
      <c r="AP84" t="s">
        <v>2350</v>
      </c>
      <c r="AQ84" t="str">
        <f t="shared" si="1"/>
        <v>59315437677noMale436262Facebook4361543830268.989.941test135Changing color of background from blue to green4374043799414454.99214.997</v>
      </c>
      <c r="AR84">
        <f>COUNTIF(AQ$2:AQ84,AQ84)</f>
        <v>1</v>
      </c>
    </row>
    <row r="85" spans="1:44" x14ac:dyDescent="0.25">
      <c r="A85">
        <v>59</v>
      </c>
      <c r="B85">
        <v>315</v>
      </c>
      <c r="C85" s="4">
        <v>43767</v>
      </c>
      <c r="D85">
        <v>7</v>
      </c>
      <c r="E85" t="s">
        <v>35</v>
      </c>
      <c r="F85" t="s">
        <v>46</v>
      </c>
      <c r="G85" t="s">
        <v>56</v>
      </c>
      <c r="H85" t="s">
        <v>57</v>
      </c>
      <c r="I85" s="4">
        <v>43626</v>
      </c>
      <c r="J85">
        <v>2</v>
      </c>
      <c r="K85" t="s">
        <v>60</v>
      </c>
      <c r="L85" s="4">
        <v>43615</v>
      </c>
      <c r="M85" s="4">
        <v>43830</v>
      </c>
      <c r="N85">
        <v>2</v>
      </c>
      <c r="O85" t="s">
        <v>93</v>
      </c>
      <c r="P85" t="s">
        <v>255</v>
      </c>
      <c r="Q85">
        <v>3</v>
      </c>
      <c r="R85" t="s">
        <v>437</v>
      </c>
      <c r="S85" t="s">
        <v>999</v>
      </c>
      <c r="T85" t="s">
        <v>1531</v>
      </c>
      <c r="U85" t="s">
        <v>1999</v>
      </c>
      <c r="V85" t="s">
        <v>2041</v>
      </c>
      <c r="W85">
        <v>268.89999999999998</v>
      </c>
      <c r="X85">
        <v>89.94</v>
      </c>
      <c r="Y85">
        <v>3</v>
      </c>
      <c r="Z85" t="s">
        <v>2097</v>
      </c>
      <c r="AA85" t="s">
        <v>2365</v>
      </c>
      <c r="AB85">
        <v>1</v>
      </c>
      <c r="AC85" t="s">
        <v>2634</v>
      </c>
      <c r="AD85">
        <v>135</v>
      </c>
      <c r="AE85" t="s">
        <v>2635</v>
      </c>
      <c r="AF85" s="4">
        <v>43740</v>
      </c>
      <c r="AG85" s="4">
        <v>43799</v>
      </c>
      <c r="AH85" t="s">
        <v>80</v>
      </c>
      <c r="AI85" t="s">
        <v>242</v>
      </c>
      <c r="AJ85" t="s">
        <v>507</v>
      </c>
      <c r="AK85" t="s">
        <v>1070</v>
      </c>
      <c r="AL85" t="s">
        <v>1597</v>
      </c>
      <c r="AM85" t="s">
        <v>67</v>
      </c>
      <c r="AN85" t="s">
        <v>1548</v>
      </c>
      <c r="AO85" t="s">
        <v>69</v>
      </c>
      <c r="AP85" t="s">
        <v>2360</v>
      </c>
      <c r="AQ85" t="str">
        <f t="shared" si="1"/>
        <v>59315437677noMale436262Facebook4361543830268.989.941test135Changing color of background from blue to green437404379923323.99314.991</v>
      </c>
      <c r="AR85">
        <f>COUNTIF(AQ$2:AQ85,AQ85)</f>
        <v>1</v>
      </c>
    </row>
    <row r="86" spans="1:44" x14ac:dyDescent="0.25">
      <c r="A86">
        <v>59</v>
      </c>
      <c r="B86">
        <v>315</v>
      </c>
      <c r="C86" s="4">
        <v>43767</v>
      </c>
      <c r="D86">
        <v>7</v>
      </c>
      <c r="E86" t="s">
        <v>35</v>
      </c>
      <c r="F86" t="s">
        <v>46</v>
      </c>
      <c r="G86" t="s">
        <v>56</v>
      </c>
      <c r="H86" t="s">
        <v>57</v>
      </c>
      <c r="I86" s="4">
        <v>43626</v>
      </c>
      <c r="J86">
        <v>2</v>
      </c>
      <c r="K86" t="s">
        <v>60</v>
      </c>
      <c r="L86" s="4">
        <v>43615</v>
      </c>
      <c r="M86" s="4">
        <v>43830</v>
      </c>
      <c r="N86">
        <v>2</v>
      </c>
      <c r="O86" t="s">
        <v>93</v>
      </c>
      <c r="P86" t="s">
        <v>255</v>
      </c>
      <c r="Q86">
        <v>3</v>
      </c>
      <c r="R86" t="s">
        <v>437</v>
      </c>
      <c r="S86" t="s">
        <v>999</v>
      </c>
      <c r="T86" t="s">
        <v>1531</v>
      </c>
      <c r="U86" t="s">
        <v>1999</v>
      </c>
      <c r="V86" t="s">
        <v>2041</v>
      </c>
      <c r="W86">
        <v>268.89999999999998</v>
      </c>
      <c r="X86">
        <v>89.94</v>
      </c>
      <c r="Y86">
        <v>3</v>
      </c>
      <c r="Z86" t="s">
        <v>2097</v>
      </c>
      <c r="AA86" t="s">
        <v>2365</v>
      </c>
      <c r="AB86">
        <v>1</v>
      </c>
      <c r="AC86" t="s">
        <v>2634</v>
      </c>
      <c r="AD86">
        <v>135</v>
      </c>
      <c r="AE86" t="s">
        <v>2635</v>
      </c>
      <c r="AF86" s="4">
        <v>43740</v>
      </c>
      <c r="AG86" s="4">
        <v>43799</v>
      </c>
      <c r="AH86" t="s">
        <v>79</v>
      </c>
      <c r="AI86" t="s">
        <v>241</v>
      </c>
      <c r="AJ86" t="s">
        <v>406</v>
      </c>
      <c r="AK86" t="s">
        <v>968</v>
      </c>
      <c r="AL86" t="s">
        <v>1501</v>
      </c>
      <c r="AM86" t="s">
        <v>69</v>
      </c>
      <c r="AN86" t="s">
        <v>1548</v>
      </c>
      <c r="AO86" t="s">
        <v>65</v>
      </c>
      <c r="AP86" t="s">
        <v>2343</v>
      </c>
      <c r="AQ86" t="str">
        <f t="shared" si="1"/>
        <v>59315437677noMale436262Facebook4361543830268.989.941test135Changing color of background from blue to green4374043799411286.95114.9910</v>
      </c>
      <c r="AR86">
        <f>COUNTIF(AQ$2:AQ86,AQ86)</f>
        <v>1</v>
      </c>
    </row>
    <row r="87" spans="1:44" x14ac:dyDescent="0.25">
      <c r="A87">
        <v>60</v>
      </c>
      <c r="B87">
        <v>135</v>
      </c>
      <c r="C87" s="4">
        <v>43768</v>
      </c>
      <c r="D87">
        <v>2</v>
      </c>
      <c r="E87" t="s">
        <v>38</v>
      </c>
      <c r="F87" t="s">
        <v>49</v>
      </c>
      <c r="G87" t="s">
        <v>56</v>
      </c>
      <c r="H87" t="s">
        <v>58</v>
      </c>
      <c r="I87" s="4">
        <v>43715</v>
      </c>
      <c r="J87">
        <v>2</v>
      </c>
      <c r="K87" t="s">
        <v>60</v>
      </c>
      <c r="L87" s="4">
        <v>43615</v>
      </c>
      <c r="M87" s="4">
        <v>43830</v>
      </c>
      <c r="N87">
        <v>1</v>
      </c>
      <c r="O87" t="s">
        <v>84</v>
      </c>
      <c r="P87" t="s">
        <v>246</v>
      </c>
      <c r="Q87">
        <v>1</v>
      </c>
      <c r="R87" t="s">
        <v>438</v>
      </c>
      <c r="S87" t="s">
        <v>1000</v>
      </c>
      <c r="T87" t="s">
        <v>1532</v>
      </c>
      <c r="U87" t="s">
        <v>80</v>
      </c>
      <c r="V87" t="s">
        <v>1548</v>
      </c>
      <c r="W87">
        <v>267.98</v>
      </c>
      <c r="X87">
        <v>29.98</v>
      </c>
      <c r="Y87">
        <v>1</v>
      </c>
      <c r="Z87" t="s">
        <v>645</v>
      </c>
      <c r="AA87" t="s">
        <v>2347</v>
      </c>
      <c r="AB87">
        <v>1</v>
      </c>
      <c r="AC87" t="s">
        <v>2633</v>
      </c>
      <c r="AD87">
        <v>49</v>
      </c>
      <c r="AE87" t="s">
        <v>2635</v>
      </c>
      <c r="AF87" s="4">
        <v>43740</v>
      </c>
      <c r="AG87" s="4">
        <v>43799</v>
      </c>
      <c r="AH87" t="s">
        <v>84</v>
      </c>
      <c r="AI87" t="s">
        <v>246</v>
      </c>
      <c r="AJ87" t="s">
        <v>438</v>
      </c>
      <c r="AK87" t="s">
        <v>1000</v>
      </c>
      <c r="AL87" t="s">
        <v>1532</v>
      </c>
      <c r="AM87" t="s">
        <v>80</v>
      </c>
      <c r="AN87" t="s">
        <v>1548</v>
      </c>
      <c r="AO87" t="s">
        <v>645</v>
      </c>
      <c r="AP87" t="s">
        <v>2347</v>
      </c>
      <c r="AQ87" t="str">
        <f t="shared" si="1"/>
        <v>60135437682noFemale437152Facebook4361543830267.9829.981control49Changing color of background from blue to green4374043799981133.99214.9913</v>
      </c>
      <c r="AR87">
        <f>COUNTIF(AQ$2:AQ87,AQ87)</f>
        <v>1</v>
      </c>
    </row>
    <row r="88" spans="1:44" x14ac:dyDescent="0.25">
      <c r="A88">
        <v>61</v>
      </c>
      <c r="B88">
        <v>316</v>
      </c>
      <c r="C88" s="4">
        <v>43768</v>
      </c>
      <c r="D88">
        <v>6</v>
      </c>
      <c r="E88" t="s">
        <v>33</v>
      </c>
      <c r="F88" t="s">
        <v>44</v>
      </c>
      <c r="G88" t="s">
        <v>55</v>
      </c>
      <c r="H88" t="s">
        <v>58</v>
      </c>
      <c r="I88" s="4">
        <v>43559</v>
      </c>
      <c r="J88">
        <v>2</v>
      </c>
      <c r="L88" s="4"/>
      <c r="M88" s="4"/>
      <c r="N88">
        <v>1</v>
      </c>
      <c r="O88" t="s">
        <v>67</v>
      </c>
      <c r="P88" t="s">
        <v>229</v>
      </c>
      <c r="Q88">
        <v>1</v>
      </c>
      <c r="R88" t="s">
        <v>439</v>
      </c>
      <c r="S88" t="s">
        <v>1001</v>
      </c>
      <c r="T88" t="s">
        <v>1533</v>
      </c>
      <c r="U88" t="s">
        <v>80</v>
      </c>
      <c r="V88" t="s">
        <v>1548</v>
      </c>
      <c r="W88">
        <v>119.98</v>
      </c>
      <c r="X88">
        <v>29.98</v>
      </c>
      <c r="Y88">
        <v>1</v>
      </c>
      <c r="Z88" t="s">
        <v>84</v>
      </c>
      <c r="AA88" t="s">
        <v>2366</v>
      </c>
      <c r="AB88">
        <v>1</v>
      </c>
      <c r="AC88" t="s">
        <v>2633</v>
      </c>
      <c r="AD88">
        <v>136</v>
      </c>
      <c r="AE88" t="s">
        <v>2635</v>
      </c>
      <c r="AF88" s="4">
        <v>43740</v>
      </c>
      <c r="AG88" s="4">
        <v>43799</v>
      </c>
      <c r="AH88" t="s">
        <v>67</v>
      </c>
      <c r="AI88" t="s">
        <v>229</v>
      </c>
      <c r="AJ88" t="s">
        <v>439</v>
      </c>
      <c r="AK88" t="s">
        <v>1001</v>
      </c>
      <c r="AL88" t="s">
        <v>1533</v>
      </c>
      <c r="AM88" t="s">
        <v>80</v>
      </c>
      <c r="AN88" t="s">
        <v>1548</v>
      </c>
      <c r="AO88" t="s">
        <v>84</v>
      </c>
      <c r="AP88" t="s">
        <v>2366</v>
      </c>
      <c r="AQ88" t="str">
        <f t="shared" si="1"/>
        <v>61316437686yesFemale435592119.9829.981control136Changing color of background from blue to green4374043799310259.99214.999</v>
      </c>
      <c r="AR88">
        <f>COUNTIF(AQ$2:AQ88,AQ88)</f>
        <v>1</v>
      </c>
    </row>
    <row r="89" spans="1:44" x14ac:dyDescent="0.25">
      <c r="A89">
        <v>62</v>
      </c>
      <c r="B89">
        <v>378</v>
      </c>
      <c r="C89" s="4">
        <v>43769</v>
      </c>
      <c r="D89">
        <v>4</v>
      </c>
      <c r="E89" t="s">
        <v>40</v>
      </c>
      <c r="F89" t="s">
        <v>51</v>
      </c>
      <c r="G89" t="s">
        <v>56</v>
      </c>
      <c r="H89" t="s">
        <v>57</v>
      </c>
      <c r="I89" s="4">
        <v>43537</v>
      </c>
      <c r="J89">
        <v>2</v>
      </c>
      <c r="L89" s="4"/>
      <c r="M89" s="4"/>
      <c r="N89">
        <v>1</v>
      </c>
      <c r="O89" t="s">
        <v>70</v>
      </c>
      <c r="P89" t="s">
        <v>232</v>
      </c>
      <c r="Q89">
        <v>1</v>
      </c>
      <c r="R89" t="s">
        <v>440</v>
      </c>
      <c r="S89" t="s">
        <v>1002</v>
      </c>
      <c r="T89" t="s">
        <v>1534</v>
      </c>
      <c r="U89" t="s">
        <v>67</v>
      </c>
      <c r="V89" t="s">
        <v>1517</v>
      </c>
      <c r="W89">
        <v>68.849999999999994</v>
      </c>
      <c r="X89">
        <v>59.97</v>
      </c>
      <c r="Y89">
        <v>1</v>
      </c>
      <c r="Z89" t="s">
        <v>432</v>
      </c>
      <c r="AA89" t="s">
        <v>2331</v>
      </c>
      <c r="AB89">
        <v>1</v>
      </c>
      <c r="AC89" t="s">
        <v>2633</v>
      </c>
      <c r="AD89">
        <v>178</v>
      </c>
      <c r="AE89" t="s">
        <v>2635</v>
      </c>
      <c r="AF89" s="4">
        <v>43740</v>
      </c>
      <c r="AG89" s="4">
        <v>43799</v>
      </c>
      <c r="AH89" t="s">
        <v>70</v>
      </c>
      <c r="AI89" t="s">
        <v>232</v>
      </c>
      <c r="AJ89" t="s">
        <v>440</v>
      </c>
      <c r="AK89" t="s">
        <v>1002</v>
      </c>
      <c r="AL89" t="s">
        <v>1534</v>
      </c>
      <c r="AM89" t="s">
        <v>67</v>
      </c>
      <c r="AN89" t="s">
        <v>1517</v>
      </c>
      <c r="AO89" t="s">
        <v>432</v>
      </c>
      <c r="AP89" t="s">
        <v>2331</v>
      </c>
      <c r="AQ89" t="str">
        <f t="shared" si="1"/>
        <v>62378437694noMale43537268.8559.971control178Changing color of background from blue to green4374043799517022.95319.9921</v>
      </c>
      <c r="AR89">
        <f>COUNTIF(AQ$2:AQ89,AQ89)</f>
        <v>1</v>
      </c>
    </row>
    <row r="90" spans="1:44" x14ac:dyDescent="0.25">
      <c r="A90">
        <v>63</v>
      </c>
      <c r="B90">
        <v>129</v>
      </c>
      <c r="C90" s="4">
        <v>43770</v>
      </c>
      <c r="D90">
        <v>2</v>
      </c>
      <c r="E90" t="s">
        <v>38</v>
      </c>
      <c r="F90" t="s">
        <v>49</v>
      </c>
      <c r="G90" t="s">
        <v>56</v>
      </c>
      <c r="H90" t="s">
        <v>58</v>
      </c>
      <c r="I90" s="4">
        <v>43622</v>
      </c>
      <c r="J90">
        <v>3</v>
      </c>
      <c r="K90" t="s">
        <v>59</v>
      </c>
      <c r="L90" s="4">
        <v>43615</v>
      </c>
      <c r="M90" s="4">
        <v>43830</v>
      </c>
      <c r="N90">
        <v>1</v>
      </c>
      <c r="O90" t="s">
        <v>86</v>
      </c>
      <c r="P90" t="s">
        <v>248</v>
      </c>
      <c r="Q90">
        <v>1</v>
      </c>
      <c r="R90" t="s">
        <v>441</v>
      </c>
      <c r="S90" t="s">
        <v>1003</v>
      </c>
      <c r="T90" t="s">
        <v>1535</v>
      </c>
      <c r="U90" t="s">
        <v>69</v>
      </c>
      <c r="V90" t="s">
        <v>1577</v>
      </c>
      <c r="W90">
        <v>43.99</v>
      </c>
      <c r="X90">
        <v>24.99</v>
      </c>
      <c r="Y90">
        <v>1</v>
      </c>
      <c r="Z90" t="s">
        <v>530</v>
      </c>
      <c r="AA90" t="s">
        <v>2367</v>
      </c>
      <c r="AB90">
        <v>1</v>
      </c>
      <c r="AC90" t="s">
        <v>2634</v>
      </c>
      <c r="AD90">
        <v>48</v>
      </c>
      <c r="AE90" t="s">
        <v>2635</v>
      </c>
      <c r="AF90" s="4">
        <v>43740</v>
      </c>
      <c r="AG90" s="4">
        <v>43799</v>
      </c>
      <c r="AH90" t="s">
        <v>86</v>
      </c>
      <c r="AI90" t="s">
        <v>248</v>
      </c>
      <c r="AJ90" t="s">
        <v>441</v>
      </c>
      <c r="AK90" t="s">
        <v>2640</v>
      </c>
      <c r="AL90" t="s">
        <v>1535</v>
      </c>
      <c r="AM90" t="s">
        <v>69</v>
      </c>
      <c r="AN90" t="s">
        <v>1577</v>
      </c>
      <c r="AO90" t="s">
        <v>530</v>
      </c>
      <c r="AP90" t="s">
        <v>2367</v>
      </c>
      <c r="AQ90" t="str">
        <f t="shared" si="1"/>
        <v>63129437702noFemale436223Google Ads436154383043.9924.991test48Changing color of background from blue to green4374043799710643.99124.9916</v>
      </c>
      <c r="AR90">
        <f>COUNTIF(AQ$2:AQ90,AQ90)</f>
        <v>1</v>
      </c>
    </row>
    <row r="91" spans="1:44" x14ac:dyDescent="0.25">
      <c r="A91">
        <v>64</v>
      </c>
      <c r="B91">
        <v>438</v>
      </c>
      <c r="C91" s="4">
        <v>43770</v>
      </c>
      <c r="D91">
        <v>3</v>
      </c>
      <c r="E91" t="s">
        <v>34</v>
      </c>
      <c r="F91" t="s">
        <v>45</v>
      </c>
      <c r="G91" t="s">
        <v>56</v>
      </c>
      <c r="H91" t="s">
        <v>58</v>
      </c>
      <c r="I91" s="4">
        <v>43583</v>
      </c>
      <c r="J91">
        <v>2</v>
      </c>
      <c r="L91" s="4"/>
      <c r="M91" s="4"/>
      <c r="N91">
        <v>2</v>
      </c>
      <c r="O91" t="s">
        <v>94</v>
      </c>
      <c r="P91" t="s">
        <v>256</v>
      </c>
      <c r="Q91">
        <v>2</v>
      </c>
      <c r="R91" t="s">
        <v>442</v>
      </c>
      <c r="S91" t="s">
        <v>1004</v>
      </c>
      <c r="T91" t="s">
        <v>1536</v>
      </c>
      <c r="U91" t="s">
        <v>71</v>
      </c>
      <c r="V91" t="s">
        <v>1902</v>
      </c>
      <c r="W91">
        <v>132.94</v>
      </c>
      <c r="X91">
        <v>44.98</v>
      </c>
      <c r="Y91">
        <v>2</v>
      </c>
      <c r="Z91" t="s">
        <v>2098</v>
      </c>
      <c r="AA91" t="s">
        <v>2368</v>
      </c>
      <c r="AB91">
        <v>1</v>
      </c>
      <c r="AC91" t="s">
        <v>2633</v>
      </c>
      <c r="AD91">
        <v>218</v>
      </c>
      <c r="AE91" t="s">
        <v>2635</v>
      </c>
      <c r="AF91" s="4">
        <v>43740</v>
      </c>
      <c r="AG91" s="4">
        <v>43799</v>
      </c>
      <c r="AH91" t="s">
        <v>70</v>
      </c>
      <c r="AI91" t="s">
        <v>232</v>
      </c>
      <c r="AJ91" t="s">
        <v>411</v>
      </c>
      <c r="AK91" t="s">
        <v>973</v>
      </c>
      <c r="AL91" t="s">
        <v>1506</v>
      </c>
      <c r="AM91" t="s">
        <v>69</v>
      </c>
      <c r="AN91" t="s">
        <v>1517</v>
      </c>
      <c r="AO91" t="s">
        <v>673</v>
      </c>
      <c r="AP91" t="s">
        <v>2348</v>
      </c>
      <c r="AQ91" t="str">
        <f t="shared" si="1"/>
        <v>64438437703noFemale435832132.9444.981control218Changing color of background from blue to green437404379953095.95119.9912</v>
      </c>
      <c r="AR91">
        <f>COUNTIF(AQ$2:AQ91,AQ91)</f>
        <v>1</v>
      </c>
    </row>
    <row r="92" spans="1:44" x14ac:dyDescent="0.25">
      <c r="A92">
        <v>64</v>
      </c>
      <c r="B92">
        <v>438</v>
      </c>
      <c r="C92" s="4">
        <v>43770</v>
      </c>
      <c r="D92">
        <v>3</v>
      </c>
      <c r="E92" t="s">
        <v>34</v>
      </c>
      <c r="F92" t="s">
        <v>45</v>
      </c>
      <c r="G92" t="s">
        <v>56</v>
      </c>
      <c r="H92" t="s">
        <v>58</v>
      </c>
      <c r="I92" s="4">
        <v>43583</v>
      </c>
      <c r="J92">
        <v>2</v>
      </c>
      <c r="L92" s="4"/>
      <c r="M92" s="4"/>
      <c r="N92">
        <v>2</v>
      </c>
      <c r="O92" t="s">
        <v>94</v>
      </c>
      <c r="P92" t="s">
        <v>256</v>
      </c>
      <c r="Q92">
        <v>2</v>
      </c>
      <c r="R92" t="s">
        <v>442</v>
      </c>
      <c r="S92" t="s">
        <v>1004</v>
      </c>
      <c r="T92" t="s">
        <v>1536</v>
      </c>
      <c r="U92" t="s">
        <v>71</v>
      </c>
      <c r="V92" t="s">
        <v>1902</v>
      </c>
      <c r="W92">
        <v>132.94</v>
      </c>
      <c r="X92">
        <v>44.98</v>
      </c>
      <c r="Y92">
        <v>2</v>
      </c>
      <c r="Z92" t="s">
        <v>2098</v>
      </c>
      <c r="AA92" t="s">
        <v>2368</v>
      </c>
      <c r="AB92">
        <v>1</v>
      </c>
      <c r="AC92" t="s">
        <v>2633</v>
      </c>
      <c r="AD92">
        <v>218</v>
      </c>
      <c r="AE92" t="s">
        <v>2635</v>
      </c>
      <c r="AF92" s="4">
        <v>43740</v>
      </c>
      <c r="AG92" s="4">
        <v>43799</v>
      </c>
      <c r="AH92" t="s">
        <v>86</v>
      </c>
      <c r="AI92" t="s">
        <v>248</v>
      </c>
      <c r="AJ92" t="s">
        <v>432</v>
      </c>
      <c r="AK92" t="s">
        <v>995</v>
      </c>
      <c r="AL92" t="s">
        <v>1527</v>
      </c>
      <c r="AM92" t="s">
        <v>69</v>
      </c>
      <c r="AN92" t="s">
        <v>1577</v>
      </c>
      <c r="AO92" t="s">
        <v>549</v>
      </c>
      <c r="AP92" t="s">
        <v>2362</v>
      </c>
      <c r="AQ92" t="str">
        <f t="shared" si="1"/>
        <v>64438437703noFemale435832132.9444.981control218Changing color of background from blue to green437404379972136.99124.9922</v>
      </c>
      <c r="AR92">
        <f>COUNTIF(AQ$2:AQ92,AQ92)</f>
        <v>1</v>
      </c>
    </row>
    <row r="93" spans="1:44" x14ac:dyDescent="0.25">
      <c r="A93">
        <v>65</v>
      </c>
      <c r="B93">
        <v>15</v>
      </c>
      <c r="C93" s="4">
        <v>43771</v>
      </c>
      <c r="D93">
        <v>2</v>
      </c>
      <c r="E93" t="s">
        <v>38</v>
      </c>
      <c r="F93" t="s">
        <v>49</v>
      </c>
      <c r="G93" t="s">
        <v>55</v>
      </c>
      <c r="H93" t="s">
        <v>58</v>
      </c>
      <c r="I93" s="4">
        <v>43739</v>
      </c>
      <c r="J93">
        <v>1</v>
      </c>
      <c r="K93" t="s">
        <v>61</v>
      </c>
      <c r="L93" s="4">
        <v>43615</v>
      </c>
      <c r="M93" s="4">
        <v>43830</v>
      </c>
      <c r="N93">
        <v>1</v>
      </c>
      <c r="O93" t="s">
        <v>86</v>
      </c>
      <c r="P93" t="s">
        <v>248</v>
      </c>
      <c r="Q93">
        <v>1</v>
      </c>
      <c r="R93" t="s">
        <v>443</v>
      </c>
      <c r="S93" t="s">
        <v>1005</v>
      </c>
      <c r="T93" t="s">
        <v>1513</v>
      </c>
      <c r="U93" t="s">
        <v>80</v>
      </c>
      <c r="V93" t="s">
        <v>1577</v>
      </c>
      <c r="W93">
        <v>59.98</v>
      </c>
      <c r="X93">
        <v>49.98</v>
      </c>
      <c r="Y93">
        <v>1</v>
      </c>
      <c r="Z93" t="s">
        <v>549</v>
      </c>
      <c r="AA93" t="s">
        <v>2362</v>
      </c>
      <c r="AB93">
        <v>1</v>
      </c>
      <c r="AC93" t="s">
        <v>2633</v>
      </c>
      <c r="AD93">
        <v>12</v>
      </c>
      <c r="AE93" t="s">
        <v>2635</v>
      </c>
      <c r="AF93" s="4">
        <v>43740</v>
      </c>
      <c r="AG93" s="4">
        <v>43799</v>
      </c>
      <c r="AH93" t="s">
        <v>86</v>
      </c>
      <c r="AI93" t="s">
        <v>248</v>
      </c>
      <c r="AJ93" t="s">
        <v>443</v>
      </c>
      <c r="AK93" t="s">
        <v>1005</v>
      </c>
      <c r="AL93" t="s">
        <v>1513</v>
      </c>
      <c r="AM93" t="s">
        <v>80</v>
      </c>
      <c r="AN93" t="s">
        <v>1577</v>
      </c>
      <c r="AO93" t="s">
        <v>549</v>
      </c>
      <c r="AP93" t="s">
        <v>2362</v>
      </c>
      <c r="AQ93" t="str">
        <f t="shared" si="1"/>
        <v>6515437712yesFemale437391YouTube436154383059.9849.981control12Changing color of background from blue to green437404379977829.99224.9922</v>
      </c>
      <c r="AR93">
        <f>COUNTIF(AQ$2:AQ93,AQ93)</f>
        <v>1</v>
      </c>
    </row>
    <row r="94" spans="1:44" x14ac:dyDescent="0.25">
      <c r="A94">
        <v>66</v>
      </c>
      <c r="B94">
        <v>363</v>
      </c>
      <c r="C94" s="4">
        <v>43771</v>
      </c>
      <c r="D94">
        <v>2</v>
      </c>
      <c r="E94" t="s">
        <v>38</v>
      </c>
      <c r="F94" t="s">
        <v>49</v>
      </c>
      <c r="G94" t="s">
        <v>55</v>
      </c>
      <c r="H94" t="s">
        <v>57</v>
      </c>
      <c r="I94" s="4">
        <v>43682</v>
      </c>
      <c r="J94">
        <v>3</v>
      </c>
      <c r="K94" t="s">
        <v>59</v>
      </c>
      <c r="L94" s="4">
        <v>43615</v>
      </c>
      <c r="M94" s="4">
        <v>43830</v>
      </c>
      <c r="N94">
        <v>1</v>
      </c>
      <c r="O94" t="s">
        <v>69</v>
      </c>
      <c r="P94" t="s">
        <v>231</v>
      </c>
      <c r="Q94">
        <v>1</v>
      </c>
      <c r="R94" t="s">
        <v>425</v>
      </c>
      <c r="S94" t="s">
        <v>987</v>
      </c>
      <c r="T94" t="s">
        <v>1520</v>
      </c>
      <c r="U94" t="s">
        <v>67</v>
      </c>
      <c r="V94" t="s">
        <v>1577</v>
      </c>
      <c r="W94">
        <v>398.97</v>
      </c>
      <c r="X94">
        <v>74.97</v>
      </c>
      <c r="Y94">
        <v>1</v>
      </c>
      <c r="Z94" t="s">
        <v>78</v>
      </c>
      <c r="AA94" t="s">
        <v>2330</v>
      </c>
      <c r="AB94">
        <v>1</v>
      </c>
      <c r="AC94" t="s">
        <v>2633</v>
      </c>
      <c r="AD94">
        <v>167</v>
      </c>
      <c r="AE94" t="s">
        <v>2635</v>
      </c>
      <c r="AF94" s="4">
        <v>43740</v>
      </c>
      <c r="AG94" s="4">
        <v>43799</v>
      </c>
      <c r="AH94" t="s">
        <v>69</v>
      </c>
      <c r="AI94" t="s">
        <v>231</v>
      </c>
      <c r="AJ94" t="s">
        <v>425</v>
      </c>
      <c r="AK94" t="s">
        <v>987</v>
      </c>
      <c r="AL94" t="s">
        <v>1520</v>
      </c>
      <c r="AM94" t="s">
        <v>67</v>
      </c>
      <c r="AN94" t="s">
        <v>1577</v>
      </c>
      <c r="AO94" t="s">
        <v>78</v>
      </c>
      <c r="AP94" t="s">
        <v>2330</v>
      </c>
      <c r="AQ94" t="str">
        <f t="shared" si="1"/>
        <v>66363437712yesMale436823Google Ads4361543830398.9774.971control167Changing color of background from blue to green43740437991125132.99324.998</v>
      </c>
      <c r="AR94">
        <f>COUNTIF(AQ$2:AQ94,AQ94)</f>
        <v>1</v>
      </c>
    </row>
    <row r="95" spans="1:44" x14ac:dyDescent="0.25">
      <c r="A95">
        <v>67</v>
      </c>
      <c r="B95">
        <v>48</v>
      </c>
      <c r="C95" s="4">
        <v>43773</v>
      </c>
      <c r="D95">
        <v>7</v>
      </c>
      <c r="E95" t="s">
        <v>35</v>
      </c>
      <c r="F95" t="s">
        <v>46</v>
      </c>
      <c r="G95" t="s">
        <v>55</v>
      </c>
      <c r="H95" t="s">
        <v>58</v>
      </c>
      <c r="I95" s="4">
        <v>43728</v>
      </c>
      <c r="J95">
        <v>1</v>
      </c>
      <c r="K95" t="s">
        <v>61</v>
      </c>
      <c r="L95" s="4">
        <v>43615</v>
      </c>
      <c r="M95" s="4">
        <v>43830</v>
      </c>
      <c r="N95">
        <v>1</v>
      </c>
      <c r="O95" t="s">
        <v>90</v>
      </c>
      <c r="P95" t="s">
        <v>252</v>
      </c>
      <c r="Q95">
        <v>1</v>
      </c>
      <c r="R95" t="s">
        <v>444</v>
      </c>
      <c r="S95" t="s">
        <v>1006</v>
      </c>
      <c r="T95" t="s">
        <v>1537</v>
      </c>
      <c r="U95" t="s">
        <v>80</v>
      </c>
      <c r="V95" t="s">
        <v>1562</v>
      </c>
      <c r="W95">
        <v>31.94</v>
      </c>
      <c r="X95">
        <v>19.98</v>
      </c>
      <c r="Y95">
        <v>1</v>
      </c>
      <c r="Z95" t="s">
        <v>645</v>
      </c>
      <c r="AA95" t="s">
        <v>2347</v>
      </c>
      <c r="AB95">
        <v>1</v>
      </c>
      <c r="AC95" t="s">
        <v>2634</v>
      </c>
      <c r="AD95">
        <v>24</v>
      </c>
      <c r="AE95" t="s">
        <v>2635</v>
      </c>
      <c r="AF95" s="4">
        <v>43740</v>
      </c>
      <c r="AG95" s="4">
        <v>43799</v>
      </c>
      <c r="AH95" t="s">
        <v>90</v>
      </c>
      <c r="AI95" t="s">
        <v>252</v>
      </c>
      <c r="AJ95" t="s">
        <v>444</v>
      </c>
      <c r="AK95" t="s">
        <v>1006</v>
      </c>
      <c r="AL95" t="s">
        <v>1537</v>
      </c>
      <c r="AM95" t="s">
        <v>80</v>
      </c>
      <c r="AN95" t="s">
        <v>1562</v>
      </c>
      <c r="AO95" t="s">
        <v>645</v>
      </c>
      <c r="AP95" t="s">
        <v>2347</v>
      </c>
      <c r="AQ95" t="str">
        <f t="shared" si="1"/>
        <v>6748437737yesFemale437281YouTube436154383031.9419.981test24Changing color of background from blue to green4374043799612215.9729.9913</v>
      </c>
      <c r="AR95">
        <f>COUNTIF(AQ$2:AQ95,AQ95)</f>
        <v>1</v>
      </c>
    </row>
    <row r="96" spans="1:44" x14ac:dyDescent="0.25">
      <c r="A96">
        <v>68</v>
      </c>
      <c r="B96">
        <v>179</v>
      </c>
      <c r="C96" s="4">
        <v>43773</v>
      </c>
      <c r="D96">
        <v>11</v>
      </c>
      <c r="E96" t="s">
        <v>37</v>
      </c>
      <c r="F96" t="s">
        <v>48</v>
      </c>
      <c r="G96" t="s">
        <v>56</v>
      </c>
      <c r="H96" t="s">
        <v>57</v>
      </c>
      <c r="I96" s="4">
        <v>43706</v>
      </c>
      <c r="J96">
        <v>3</v>
      </c>
      <c r="K96" t="s">
        <v>59</v>
      </c>
      <c r="L96" s="4">
        <v>43615</v>
      </c>
      <c r="M96" s="4">
        <v>43830</v>
      </c>
      <c r="N96">
        <v>1</v>
      </c>
      <c r="O96" t="s">
        <v>67</v>
      </c>
      <c r="P96" t="s">
        <v>229</v>
      </c>
      <c r="Q96">
        <v>1</v>
      </c>
      <c r="R96" t="s">
        <v>445</v>
      </c>
      <c r="S96" t="s">
        <v>1007</v>
      </c>
      <c r="T96" t="s">
        <v>1533</v>
      </c>
      <c r="U96" t="s">
        <v>80</v>
      </c>
      <c r="V96" t="s">
        <v>1548</v>
      </c>
      <c r="W96">
        <v>119.98</v>
      </c>
      <c r="X96">
        <v>29.98</v>
      </c>
      <c r="Y96">
        <v>1</v>
      </c>
      <c r="Z96" t="s">
        <v>79</v>
      </c>
      <c r="AA96" t="s">
        <v>2349</v>
      </c>
      <c r="AB96">
        <v>1</v>
      </c>
      <c r="AC96" t="s">
        <v>2634</v>
      </c>
      <c r="AD96">
        <v>68</v>
      </c>
      <c r="AE96" t="s">
        <v>2635</v>
      </c>
      <c r="AF96" s="4">
        <v>43740</v>
      </c>
      <c r="AG96" s="4">
        <v>43799</v>
      </c>
      <c r="AH96" t="s">
        <v>67</v>
      </c>
      <c r="AI96" t="s">
        <v>229</v>
      </c>
      <c r="AJ96" t="s">
        <v>445</v>
      </c>
      <c r="AK96" t="s">
        <v>1007</v>
      </c>
      <c r="AL96" t="s">
        <v>1533</v>
      </c>
      <c r="AM96" t="s">
        <v>80</v>
      </c>
      <c r="AN96" t="s">
        <v>1548</v>
      </c>
      <c r="AO96" t="s">
        <v>79</v>
      </c>
      <c r="AP96" t="s">
        <v>2349</v>
      </c>
      <c r="AQ96" t="str">
        <f t="shared" si="1"/>
        <v>681794377311noMale437063Google Ads4361543830119.9829.981test68Changing color of background from blue to green4374043799310459.99214.994</v>
      </c>
      <c r="AR96">
        <f>COUNTIF(AQ$2:AQ96,AQ96)</f>
        <v>1</v>
      </c>
    </row>
    <row r="97" spans="1:44" x14ac:dyDescent="0.25">
      <c r="A97">
        <v>69</v>
      </c>
      <c r="B97">
        <v>368</v>
      </c>
      <c r="C97" s="4">
        <v>43773</v>
      </c>
      <c r="D97">
        <v>5</v>
      </c>
      <c r="E97" t="s">
        <v>36</v>
      </c>
      <c r="F97" t="s">
        <v>47</v>
      </c>
      <c r="G97" t="s">
        <v>56</v>
      </c>
      <c r="H97" t="s">
        <v>57</v>
      </c>
      <c r="I97" s="4">
        <v>43583</v>
      </c>
      <c r="J97">
        <v>2</v>
      </c>
      <c r="L97" s="4"/>
      <c r="M97" s="4"/>
      <c r="N97">
        <v>2</v>
      </c>
      <c r="O97" t="s">
        <v>95</v>
      </c>
      <c r="P97" t="s">
        <v>257</v>
      </c>
      <c r="Q97">
        <v>3</v>
      </c>
      <c r="R97" t="s">
        <v>446</v>
      </c>
      <c r="S97" t="s">
        <v>1008</v>
      </c>
      <c r="T97" t="s">
        <v>1538</v>
      </c>
      <c r="U97" t="s">
        <v>2000</v>
      </c>
      <c r="V97" t="s">
        <v>2041</v>
      </c>
      <c r="W97">
        <v>276.74</v>
      </c>
      <c r="X97">
        <v>89.94</v>
      </c>
      <c r="Y97">
        <v>3</v>
      </c>
      <c r="Z97" t="s">
        <v>2099</v>
      </c>
      <c r="AA97" t="s">
        <v>2369</v>
      </c>
      <c r="AB97">
        <v>1</v>
      </c>
      <c r="AC97" t="s">
        <v>2633</v>
      </c>
      <c r="AD97">
        <v>170</v>
      </c>
      <c r="AE97" t="s">
        <v>2635</v>
      </c>
      <c r="AF97" s="4">
        <v>43740</v>
      </c>
      <c r="AG97" s="4">
        <v>43799</v>
      </c>
      <c r="AH97" t="s">
        <v>67</v>
      </c>
      <c r="AI97" t="s">
        <v>229</v>
      </c>
      <c r="AJ97" t="s">
        <v>416</v>
      </c>
      <c r="AK97" t="s">
        <v>978</v>
      </c>
      <c r="AL97" t="s">
        <v>1511</v>
      </c>
      <c r="AM97" t="s">
        <v>67</v>
      </c>
      <c r="AN97" t="s">
        <v>1548</v>
      </c>
      <c r="AO97" t="s">
        <v>652</v>
      </c>
      <c r="AP97" t="s">
        <v>2352</v>
      </c>
      <c r="AQ97" t="str">
        <f t="shared" si="1"/>
        <v>69368437735noMale435832276.7489.941control170Changing color of background from blue to green4374043799311723.95314.9911</v>
      </c>
      <c r="AR97">
        <f>COUNTIF(AQ$2:AQ97,AQ97)</f>
        <v>1</v>
      </c>
    </row>
    <row r="98" spans="1:44" x14ac:dyDescent="0.25">
      <c r="A98">
        <v>69</v>
      </c>
      <c r="B98">
        <v>368</v>
      </c>
      <c r="C98" s="4">
        <v>43773</v>
      </c>
      <c r="D98">
        <v>5</v>
      </c>
      <c r="E98" t="s">
        <v>36</v>
      </c>
      <c r="F98" t="s">
        <v>47</v>
      </c>
      <c r="G98" t="s">
        <v>56</v>
      </c>
      <c r="H98" t="s">
        <v>57</v>
      </c>
      <c r="I98" s="4">
        <v>43583</v>
      </c>
      <c r="J98">
        <v>2</v>
      </c>
      <c r="L98" s="4"/>
      <c r="M98" s="4"/>
      <c r="N98">
        <v>2</v>
      </c>
      <c r="O98" t="s">
        <v>95</v>
      </c>
      <c r="P98" t="s">
        <v>257</v>
      </c>
      <c r="Q98">
        <v>3</v>
      </c>
      <c r="R98" t="s">
        <v>446</v>
      </c>
      <c r="S98" t="s">
        <v>1008</v>
      </c>
      <c r="T98" t="s">
        <v>1538</v>
      </c>
      <c r="U98" t="s">
        <v>2000</v>
      </c>
      <c r="V98" t="s">
        <v>2041</v>
      </c>
      <c r="W98">
        <v>276.74</v>
      </c>
      <c r="X98">
        <v>89.94</v>
      </c>
      <c r="Y98">
        <v>3</v>
      </c>
      <c r="Z98" t="s">
        <v>2099</v>
      </c>
      <c r="AA98" t="s">
        <v>2369</v>
      </c>
      <c r="AB98">
        <v>1</v>
      </c>
      <c r="AC98" t="s">
        <v>2633</v>
      </c>
      <c r="AD98">
        <v>170</v>
      </c>
      <c r="AE98" t="s">
        <v>2635</v>
      </c>
      <c r="AF98" s="4">
        <v>43740</v>
      </c>
      <c r="AG98" s="4">
        <v>43799</v>
      </c>
      <c r="AH98" t="s">
        <v>67</v>
      </c>
      <c r="AI98" t="s">
        <v>229</v>
      </c>
      <c r="AJ98" t="s">
        <v>527</v>
      </c>
      <c r="AK98" t="s">
        <v>953</v>
      </c>
      <c r="AL98" t="s">
        <v>1617</v>
      </c>
      <c r="AM98" t="s">
        <v>69</v>
      </c>
      <c r="AN98" t="s">
        <v>1548</v>
      </c>
      <c r="AO98" t="s">
        <v>84</v>
      </c>
      <c r="AP98" t="s">
        <v>2366</v>
      </c>
      <c r="AQ98" t="str">
        <f t="shared" si="1"/>
        <v>69368437735noMale435832276.7489.941control170Changing color of background from blue to green4374043799313730.99114.999</v>
      </c>
      <c r="AR98">
        <f>COUNTIF(AQ$2:AQ98,AQ98)</f>
        <v>1</v>
      </c>
    </row>
    <row r="99" spans="1:44" x14ac:dyDescent="0.25">
      <c r="A99">
        <v>69</v>
      </c>
      <c r="B99">
        <v>368</v>
      </c>
      <c r="C99" s="4">
        <v>43773</v>
      </c>
      <c r="D99">
        <v>5</v>
      </c>
      <c r="E99" t="s">
        <v>36</v>
      </c>
      <c r="F99" t="s">
        <v>47</v>
      </c>
      <c r="G99" t="s">
        <v>56</v>
      </c>
      <c r="H99" t="s">
        <v>57</v>
      </c>
      <c r="I99" s="4">
        <v>43583</v>
      </c>
      <c r="J99">
        <v>2</v>
      </c>
      <c r="L99" s="4"/>
      <c r="M99" s="4"/>
      <c r="N99">
        <v>2</v>
      </c>
      <c r="O99" t="s">
        <v>95</v>
      </c>
      <c r="P99" t="s">
        <v>257</v>
      </c>
      <c r="Q99">
        <v>3</v>
      </c>
      <c r="R99" t="s">
        <v>446</v>
      </c>
      <c r="S99" t="s">
        <v>1008</v>
      </c>
      <c r="T99" t="s">
        <v>1538</v>
      </c>
      <c r="U99" t="s">
        <v>2000</v>
      </c>
      <c r="V99" t="s">
        <v>2041</v>
      </c>
      <c r="W99">
        <v>276.74</v>
      </c>
      <c r="X99">
        <v>89.94</v>
      </c>
      <c r="Y99">
        <v>3</v>
      </c>
      <c r="Z99" t="s">
        <v>2099</v>
      </c>
      <c r="AA99" t="s">
        <v>2369</v>
      </c>
      <c r="AB99">
        <v>1</v>
      </c>
      <c r="AC99" t="s">
        <v>2633</v>
      </c>
      <c r="AD99">
        <v>170</v>
      </c>
      <c r="AE99" t="s">
        <v>2635</v>
      </c>
      <c r="AF99" s="4">
        <v>43740</v>
      </c>
      <c r="AG99" s="4">
        <v>43799</v>
      </c>
      <c r="AH99" t="s">
        <v>79</v>
      </c>
      <c r="AI99" t="s">
        <v>241</v>
      </c>
      <c r="AJ99" t="s">
        <v>406</v>
      </c>
      <c r="AK99" t="s">
        <v>968</v>
      </c>
      <c r="AL99" t="s">
        <v>1501</v>
      </c>
      <c r="AM99" t="s">
        <v>80</v>
      </c>
      <c r="AN99" t="s">
        <v>1548</v>
      </c>
      <c r="AO99" t="s">
        <v>65</v>
      </c>
      <c r="AP99" t="s">
        <v>2343</v>
      </c>
      <c r="AQ99" t="str">
        <f t="shared" si="1"/>
        <v>69368437735noMale435832276.7489.941control170Changing color of background from blue to green4374043799411286.95214.9910</v>
      </c>
      <c r="AR99">
        <f>COUNTIF(AQ$2:AQ99,AQ99)</f>
        <v>1</v>
      </c>
    </row>
    <row r="100" spans="1:44" x14ac:dyDescent="0.25">
      <c r="A100">
        <v>70</v>
      </c>
      <c r="B100">
        <v>2</v>
      </c>
      <c r="C100" s="4">
        <v>43775</v>
      </c>
      <c r="D100">
        <v>10</v>
      </c>
      <c r="E100" t="s">
        <v>42</v>
      </c>
      <c r="F100" t="s">
        <v>53</v>
      </c>
      <c r="G100" t="s">
        <v>55</v>
      </c>
      <c r="H100" t="s">
        <v>57</v>
      </c>
      <c r="I100" s="4">
        <v>43739</v>
      </c>
      <c r="J100">
        <v>2</v>
      </c>
      <c r="K100" t="s">
        <v>60</v>
      </c>
      <c r="L100" s="4">
        <v>43615</v>
      </c>
      <c r="M100" s="4">
        <v>43830</v>
      </c>
      <c r="N100">
        <v>2</v>
      </c>
      <c r="O100" t="s">
        <v>89</v>
      </c>
      <c r="P100" t="s">
        <v>251</v>
      </c>
      <c r="Q100">
        <v>2</v>
      </c>
      <c r="R100" t="s">
        <v>447</v>
      </c>
      <c r="S100" t="s">
        <v>1009</v>
      </c>
      <c r="T100" t="s">
        <v>1539</v>
      </c>
      <c r="U100" t="s">
        <v>88</v>
      </c>
      <c r="V100" t="s">
        <v>2039</v>
      </c>
      <c r="W100">
        <v>81.96</v>
      </c>
      <c r="X100">
        <v>49.96</v>
      </c>
      <c r="Y100">
        <v>2</v>
      </c>
      <c r="Z100" t="s">
        <v>2100</v>
      </c>
      <c r="AA100" t="s">
        <v>2370</v>
      </c>
      <c r="AB100">
        <v>1</v>
      </c>
      <c r="AC100" t="s">
        <v>2634</v>
      </c>
      <c r="AD100">
        <v>2</v>
      </c>
      <c r="AE100" t="s">
        <v>2635</v>
      </c>
      <c r="AF100" s="4">
        <v>43740</v>
      </c>
      <c r="AG100" s="4">
        <v>43799</v>
      </c>
      <c r="AH100" t="s">
        <v>90</v>
      </c>
      <c r="AI100" t="s">
        <v>252</v>
      </c>
      <c r="AJ100" t="s">
        <v>532</v>
      </c>
      <c r="AK100" t="s">
        <v>1094</v>
      </c>
      <c r="AL100" t="s">
        <v>1562</v>
      </c>
      <c r="AM100" t="s">
        <v>80</v>
      </c>
      <c r="AN100" t="s">
        <v>1562</v>
      </c>
      <c r="AO100" t="s">
        <v>645</v>
      </c>
      <c r="AP100" t="s">
        <v>2347</v>
      </c>
      <c r="AQ100" t="str">
        <f t="shared" si="1"/>
        <v>7024377510yesMale437392Facebook436154383081.9649.961test2Changing color of background from blue to green43740437996729.9929.9913</v>
      </c>
      <c r="AR100">
        <f>COUNTIF(AQ$2:AQ100,AQ100)</f>
        <v>1</v>
      </c>
    </row>
    <row r="101" spans="1:44" x14ac:dyDescent="0.25">
      <c r="A101">
        <v>70</v>
      </c>
      <c r="B101">
        <v>2</v>
      </c>
      <c r="C101" s="4">
        <v>43775</v>
      </c>
      <c r="D101">
        <v>10</v>
      </c>
      <c r="E101" t="s">
        <v>42</v>
      </c>
      <c r="F101" t="s">
        <v>53</v>
      </c>
      <c r="G101" t="s">
        <v>55</v>
      </c>
      <c r="H101" t="s">
        <v>57</v>
      </c>
      <c r="I101" s="4">
        <v>43739</v>
      </c>
      <c r="J101">
        <v>2</v>
      </c>
      <c r="K101" t="s">
        <v>60</v>
      </c>
      <c r="L101" s="4">
        <v>43615</v>
      </c>
      <c r="M101" s="4">
        <v>43830</v>
      </c>
      <c r="N101">
        <v>2</v>
      </c>
      <c r="O101" t="s">
        <v>89</v>
      </c>
      <c r="P101" t="s">
        <v>251</v>
      </c>
      <c r="Q101">
        <v>2</v>
      </c>
      <c r="R101" t="s">
        <v>447</v>
      </c>
      <c r="S101" t="s">
        <v>1009</v>
      </c>
      <c r="T101" t="s">
        <v>1539</v>
      </c>
      <c r="U101" t="s">
        <v>88</v>
      </c>
      <c r="V101" t="s">
        <v>2039</v>
      </c>
      <c r="W101">
        <v>81.96</v>
      </c>
      <c r="X101">
        <v>49.96</v>
      </c>
      <c r="Y101">
        <v>2</v>
      </c>
      <c r="Z101" t="s">
        <v>2100</v>
      </c>
      <c r="AA101" t="s">
        <v>2370</v>
      </c>
      <c r="AB101">
        <v>1</v>
      </c>
      <c r="AC101" t="s">
        <v>2634</v>
      </c>
      <c r="AD101">
        <v>2</v>
      </c>
      <c r="AE101" t="s">
        <v>2635</v>
      </c>
      <c r="AF101" s="4">
        <v>43740</v>
      </c>
      <c r="AG101" s="4">
        <v>43799</v>
      </c>
      <c r="AH101" t="s">
        <v>67</v>
      </c>
      <c r="AI101" t="s">
        <v>229</v>
      </c>
      <c r="AJ101" t="s">
        <v>527</v>
      </c>
      <c r="AK101" t="s">
        <v>953</v>
      </c>
      <c r="AL101" t="s">
        <v>1617</v>
      </c>
      <c r="AM101" t="s">
        <v>80</v>
      </c>
      <c r="AN101" t="s">
        <v>1548</v>
      </c>
      <c r="AO101" t="s">
        <v>84</v>
      </c>
      <c r="AP101" t="s">
        <v>2366</v>
      </c>
      <c r="AQ101" t="str">
        <f t="shared" si="1"/>
        <v>7024377510yesMale437392Facebook436154383081.9649.961test2Changing color of background from blue to green4374043799313730.99214.999</v>
      </c>
      <c r="AR101">
        <f>COUNTIF(AQ$2:AQ101,AQ101)</f>
        <v>1</v>
      </c>
    </row>
    <row r="102" spans="1:44" x14ac:dyDescent="0.25">
      <c r="A102">
        <v>71</v>
      </c>
      <c r="B102">
        <v>153</v>
      </c>
      <c r="C102" s="4">
        <v>43776</v>
      </c>
      <c r="D102">
        <v>10</v>
      </c>
      <c r="E102" t="s">
        <v>42</v>
      </c>
      <c r="F102" t="s">
        <v>53</v>
      </c>
      <c r="G102" t="s">
        <v>56</v>
      </c>
      <c r="H102" t="s">
        <v>57</v>
      </c>
      <c r="I102" s="4">
        <v>43739</v>
      </c>
      <c r="J102">
        <v>3</v>
      </c>
      <c r="K102" t="s">
        <v>59</v>
      </c>
      <c r="L102" s="4">
        <v>43615</v>
      </c>
      <c r="M102" s="4">
        <v>43830</v>
      </c>
      <c r="N102">
        <v>1</v>
      </c>
      <c r="O102" t="s">
        <v>69</v>
      </c>
      <c r="P102" t="s">
        <v>231</v>
      </c>
      <c r="Q102">
        <v>1</v>
      </c>
      <c r="R102" t="s">
        <v>448</v>
      </c>
      <c r="S102" t="s">
        <v>1010</v>
      </c>
      <c r="T102" t="s">
        <v>1540</v>
      </c>
      <c r="U102" t="s">
        <v>80</v>
      </c>
      <c r="V102" t="s">
        <v>1577</v>
      </c>
      <c r="W102">
        <v>13.98</v>
      </c>
      <c r="X102">
        <v>49.98</v>
      </c>
      <c r="Y102">
        <v>1</v>
      </c>
      <c r="Z102" t="s">
        <v>69</v>
      </c>
      <c r="AA102" t="s">
        <v>2360</v>
      </c>
      <c r="AB102">
        <v>1</v>
      </c>
      <c r="AC102" t="s">
        <v>2633</v>
      </c>
      <c r="AD102">
        <v>56</v>
      </c>
      <c r="AE102" t="s">
        <v>2635</v>
      </c>
      <c r="AF102" s="4">
        <v>43740</v>
      </c>
      <c r="AG102" s="4">
        <v>43799</v>
      </c>
      <c r="AH102" t="s">
        <v>69</v>
      </c>
      <c r="AI102" t="s">
        <v>231</v>
      </c>
      <c r="AJ102" t="s">
        <v>448</v>
      </c>
      <c r="AK102" t="s">
        <v>1010</v>
      </c>
      <c r="AL102" t="s">
        <v>1540</v>
      </c>
      <c r="AM102" t="s">
        <v>80</v>
      </c>
      <c r="AN102" t="s">
        <v>1577</v>
      </c>
      <c r="AO102" t="s">
        <v>69</v>
      </c>
      <c r="AP102" t="s">
        <v>2360</v>
      </c>
      <c r="AQ102" t="str">
        <f t="shared" si="1"/>
        <v>711534377610noMale437393Google Ads436154383013.9849.981control56Changing color of background from blue to green437404379911506.99224.991</v>
      </c>
      <c r="AR102">
        <f>COUNTIF(AQ$2:AQ102,AQ102)</f>
        <v>1</v>
      </c>
    </row>
    <row r="103" spans="1:44" x14ac:dyDescent="0.25">
      <c r="A103">
        <v>72</v>
      </c>
      <c r="B103">
        <v>373</v>
      </c>
      <c r="C103" s="4">
        <v>43776</v>
      </c>
      <c r="D103">
        <v>2</v>
      </c>
      <c r="E103" t="s">
        <v>38</v>
      </c>
      <c r="F103" t="s">
        <v>49</v>
      </c>
      <c r="G103" t="s">
        <v>55</v>
      </c>
      <c r="H103" t="s">
        <v>58</v>
      </c>
      <c r="I103" s="4">
        <v>43668</v>
      </c>
      <c r="J103">
        <v>3</v>
      </c>
      <c r="K103" t="s">
        <v>59</v>
      </c>
      <c r="L103" s="4">
        <v>43615</v>
      </c>
      <c r="M103" s="4">
        <v>43830</v>
      </c>
      <c r="N103">
        <v>1</v>
      </c>
      <c r="O103" t="s">
        <v>90</v>
      </c>
      <c r="P103" t="s">
        <v>252</v>
      </c>
      <c r="Q103">
        <v>1</v>
      </c>
      <c r="R103" t="s">
        <v>449</v>
      </c>
      <c r="S103" t="s">
        <v>1011</v>
      </c>
      <c r="T103" t="s">
        <v>1541</v>
      </c>
      <c r="U103" t="s">
        <v>80</v>
      </c>
      <c r="V103" t="s">
        <v>1562</v>
      </c>
      <c r="W103">
        <v>86.38</v>
      </c>
      <c r="X103">
        <v>19.98</v>
      </c>
      <c r="Y103">
        <v>1</v>
      </c>
      <c r="Z103" t="s">
        <v>410</v>
      </c>
      <c r="AA103" t="s">
        <v>2359</v>
      </c>
      <c r="AB103">
        <v>1</v>
      </c>
      <c r="AC103" t="s">
        <v>2634</v>
      </c>
      <c r="AD103">
        <v>174</v>
      </c>
      <c r="AE103" t="s">
        <v>2635</v>
      </c>
      <c r="AF103" s="4">
        <v>43740</v>
      </c>
      <c r="AG103" s="4">
        <v>43799</v>
      </c>
      <c r="AH103" t="s">
        <v>90</v>
      </c>
      <c r="AI103" t="s">
        <v>252</v>
      </c>
      <c r="AJ103" t="s">
        <v>449</v>
      </c>
      <c r="AK103" t="s">
        <v>1011</v>
      </c>
      <c r="AL103" t="s">
        <v>1541</v>
      </c>
      <c r="AM103" t="s">
        <v>80</v>
      </c>
      <c r="AN103" t="s">
        <v>1562</v>
      </c>
      <c r="AO103" t="s">
        <v>410</v>
      </c>
      <c r="AP103" t="s">
        <v>2359</v>
      </c>
      <c r="AQ103" t="str">
        <f t="shared" si="1"/>
        <v>72373437762yesFemale436683Google Ads436154383086.3819.981test174Changing color of background from blue to green4374043799614743.1929.9920</v>
      </c>
      <c r="AR103">
        <f>COUNTIF(AQ$2:AQ103,AQ103)</f>
        <v>1</v>
      </c>
    </row>
    <row r="104" spans="1:44" x14ac:dyDescent="0.25">
      <c r="A104">
        <v>73</v>
      </c>
      <c r="B104">
        <v>213</v>
      </c>
      <c r="C104" s="4">
        <v>43777</v>
      </c>
      <c r="D104">
        <v>2</v>
      </c>
      <c r="E104" t="s">
        <v>38</v>
      </c>
      <c r="F104" t="s">
        <v>49</v>
      </c>
      <c r="G104" t="s">
        <v>55</v>
      </c>
      <c r="H104" t="s">
        <v>57</v>
      </c>
      <c r="I104" s="4">
        <v>43672</v>
      </c>
      <c r="J104">
        <v>2</v>
      </c>
      <c r="K104" t="s">
        <v>60</v>
      </c>
      <c r="L104" s="4">
        <v>43615</v>
      </c>
      <c r="M104" s="4">
        <v>43830</v>
      </c>
      <c r="N104">
        <v>2</v>
      </c>
      <c r="O104" t="s">
        <v>96</v>
      </c>
      <c r="P104" t="s">
        <v>258</v>
      </c>
      <c r="Q104">
        <v>2</v>
      </c>
      <c r="R104" t="s">
        <v>450</v>
      </c>
      <c r="S104" t="s">
        <v>1012</v>
      </c>
      <c r="T104" t="s">
        <v>1542</v>
      </c>
      <c r="U104" t="s">
        <v>180</v>
      </c>
      <c r="V104" t="s">
        <v>1869</v>
      </c>
      <c r="W104">
        <v>98.86</v>
      </c>
      <c r="X104">
        <v>44.97</v>
      </c>
      <c r="Y104">
        <v>2</v>
      </c>
      <c r="Z104" t="s">
        <v>2101</v>
      </c>
      <c r="AA104" t="s">
        <v>2371</v>
      </c>
      <c r="AB104">
        <v>1</v>
      </c>
      <c r="AC104" t="s">
        <v>2633</v>
      </c>
      <c r="AD104">
        <v>81</v>
      </c>
      <c r="AE104" t="s">
        <v>2635</v>
      </c>
      <c r="AF104" s="4">
        <v>43740</v>
      </c>
      <c r="AG104" s="4">
        <v>43799</v>
      </c>
      <c r="AH104" t="s">
        <v>84</v>
      </c>
      <c r="AI104" t="s">
        <v>246</v>
      </c>
      <c r="AJ104" t="s">
        <v>549</v>
      </c>
      <c r="AK104" t="s">
        <v>1110</v>
      </c>
      <c r="AL104" t="s">
        <v>1635</v>
      </c>
      <c r="AM104" t="s">
        <v>80</v>
      </c>
      <c r="AN104" t="s">
        <v>1548</v>
      </c>
      <c r="AO104" t="s">
        <v>410</v>
      </c>
      <c r="AP104" t="s">
        <v>2359</v>
      </c>
      <c r="AQ104" t="str">
        <f t="shared" si="1"/>
        <v>73213437772yesMale436722Facebook436154383098.8644.971control81Changing color of background from blue to green437404379992227.99214.9920</v>
      </c>
      <c r="AR104">
        <f>COUNTIF(AQ$2:AQ104,AQ104)</f>
        <v>1</v>
      </c>
    </row>
    <row r="105" spans="1:44" x14ac:dyDescent="0.25">
      <c r="A105">
        <v>73</v>
      </c>
      <c r="B105">
        <v>213</v>
      </c>
      <c r="C105" s="4">
        <v>43777</v>
      </c>
      <c r="D105">
        <v>2</v>
      </c>
      <c r="E105" t="s">
        <v>38</v>
      </c>
      <c r="F105" t="s">
        <v>49</v>
      </c>
      <c r="G105" t="s">
        <v>55</v>
      </c>
      <c r="H105" t="s">
        <v>57</v>
      </c>
      <c r="I105" s="4">
        <v>43672</v>
      </c>
      <c r="J105">
        <v>2</v>
      </c>
      <c r="K105" t="s">
        <v>60</v>
      </c>
      <c r="L105" s="4">
        <v>43615</v>
      </c>
      <c r="M105" s="4">
        <v>43830</v>
      </c>
      <c r="N105">
        <v>2</v>
      </c>
      <c r="O105" t="s">
        <v>96</v>
      </c>
      <c r="P105" t="s">
        <v>258</v>
      </c>
      <c r="Q105">
        <v>2</v>
      </c>
      <c r="R105" t="s">
        <v>450</v>
      </c>
      <c r="S105" t="s">
        <v>1012</v>
      </c>
      <c r="T105" t="s">
        <v>1542</v>
      </c>
      <c r="U105" t="s">
        <v>180</v>
      </c>
      <c r="V105" t="s">
        <v>1869</v>
      </c>
      <c r="W105">
        <v>98.86</v>
      </c>
      <c r="X105">
        <v>44.97</v>
      </c>
      <c r="Y105">
        <v>2</v>
      </c>
      <c r="Z105" t="s">
        <v>2101</v>
      </c>
      <c r="AA105" t="s">
        <v>2371</v>
      </c>
      <c r="AB105">
        <v>1</v>
      </c>
      <c r="AC105" t="s">
        <v>2633</v>
      </c>
      <c r="AD105">
        <v>81</v>
      </c>
      <c r="AE105" t="s">
        <v>2635</v>
      </c>
      <c r="AF105" s="4">
        <v>43740</v>
      </c>
      <c r="AG105" s="4">
        <v>43799</v>
      </c>
      <c r="AH105" t="s">
        <v>79</v>
      </c>
      <c r="AI105" t="s">
        <v>241</v>
      </c>
      <c r="AJ105" t="s">
        <v>423</v>
      </c>
      <c r="AK105" t="s">
        <v>985</v>
      </c>
      <c r="AL105" t="s">
        <v>1518</v>
      </c>
      <c r="AM105" t="s">
        <v>69</v>
      </c>
      <c r="AN105" t="s">
        <v>1548</v>
      </c>
      <c r="AO105" t="s">
        <v>455</v>
      </c>
      <c r="AP105" t="s">
        <v>2340</v>
      </c>
      <c r="AQ105" t="str">
        <f t="shared" si="1"/>
        <v>73213437772yesMale436722Facebook436154383098.8644.971control81Changing color of background from blue to green4374043799411042.88114.9915</v>
      </c>
      <c r="AR105">
        <f>COUNTIF(AQ$2:AQ105,AQ105)</f>
        <v>1</v>
      </c>
    </row>
    <row r="106" spans="1:44" x14ac:dyDescent="0.25">
      <c r="A106">
        <v>74</v>
      </c>
      <c r="B106">
        <v>430</v>
      </c>
      <c r="C106" s="4">
        <v>43777</v>
      </c>
      <c r="D106">
        <v>11</v>
      </c>
      <c r="E106" t="s">
        <v>37</v>
      </c>
      <c r="F106" t="s">
        <v>48</v>
      </c>
      <c r="G106" t="s">
        <v>55</v>
      </c>
      <c r="H106" t="s">
        <v>58</v>
      </c>
      <c r="I106" s="4">
        <v>43546</v>
      </c>
      <c r="J106">
        <v>3</v>
      </c>
      <c r="L106" s="4"/>
      <c r="M106" s="4"/>
      <c r="N106">
        <v>1</v>
      </c>
      <c r="O106" t="s">
        <v>67</v>
      </c>
      <c r="P106" t="s">
        <v>229</v>
      </c>
      <c r="Q106">
        <v>1</v>
      </c>
      <c r="R106" t="s">
        <v>391</v>
      </c>
      <c r="S106" t="s">
        <v>953</v>
      </c>
      <c r="T106" t="s">
        <v>1487</v>
      </c>
      <c r="U106" t="s">
        <v>69</v>
      </c>
      <c r="V106" t="s">
        <v>1548</v>
      </c>
      <c r="W106">
        <v>29.95</v>
      </c>
      <c r="X106">
        <v>14.99</v>
      </c>
      <c r="Y106">
        <v>1</v>
      </c>
      <c r="Z106" t="s">
        <v>90</v>
      </c>
      <c r="AA106" t="s">
        <v>2328</v>
      </c>
      <c r="AB106">
        <v>1</v>
      </c>
      <c r="AC106" t="s">
        <v>2634</v>
      </c>
      <c r="AD106">
        <v>213</v>
      </c>
      <c r="AE106" t="s">
        <v>2635</v>
      </c>
      <c r="AF106" s="4">
        <v>43740</v>
      </c>
      <c r="AG106" s="4">
        <v>43799</v>
      </c>
      <c r="AH106" t="s">
        <v>67</v>
      </c>
      <c r="AI106" t="s">
        <v>229</v>
      </c>
      <c r="AJ106" t="s">
        <v>391</v>
      </c>
      <c r="AK106" t="s">
        <v>953</v>
      </c>
      <c r="AL106" t="s">
        <v>1487</v>
      </c>
      <c r="AM106" t="s">
        <v>69</v>
      </c>
      <c r="AN106" t="s">
        <v>1548</v>
      </c>
      <c r="AO106" t="s">
        <v>90</v>
      </c>
      <c r="AP106" t="s">
        <v>2328</v>
      </c>
      <c r="AQ106" t="str">
        <f t="shared" si="1"/>
        <v>744304377711yesFemale43546329.9514.991test213Changing color of background from blue to green4374043799313629.95114.996</v>
      </c>
      <c r="AR106">
        <f>COUNTIF(AQ$2:AQ106,AQ106)</f>
        <v>1</v>
      </c>
    </row>
    <row r="107" spans="1:44" x14ac:dyDescent="0.25">
      <c r="A107">
        <v>75</v>
      </c>
      <c r="B107">
        <v>194</v>
      </c>
      <c r="C107" s="4">
        <v>43778</v>
      </c>
      <c r="D107">
        <v>3</v>
      </c>
      <c r="E107" t="s">
        <v>34</v>
      </c>
      <c r="F107" t="s">
        <v>45</v>
      </c>
      <c r="G107" t="s">
        <v>55</v>
      </c>
      <c r="H107" t="s">
        <v>57</v>
      </c>
      <c r="I107" s="4">
        <v>43702</v>
      </c>
      <c r="J107">
        <v>3</v>
      </c>
      <c r="K107" t="s">
        <v>59</v>
      </c>
      <c r="L107" s="4">
        <v>43615</v>
      </c>
      <c r="M107" s="4">
        <v>43830</v>
      </c>
      <c r="N107">
        <v>1</v>
      </c>
      <c r="O107" t="s">
        <v>78</v>
      </c>
      <c r="P107" t="s">
        <v>240</v>
      </c>
      <c r="Q107">
        <v>1</v>
      </c>
      <c r="R107" t="s">
        <v>408</v>
      </c>
      <c r="S107" t="s">
        <v>970</v>
      </c>
      <c r="T107" t="s">
        <v>1503</v>
      </c>
      <c r="U107" t="s">
        <v>69</v>
      </c>
      <c r="V107" t="s">
        <v>1548</v>
      </c>
      <c r="W107">
        <v>29.94</v>
      </c>
      <c r="X107">
        <v>14.99</v>
      </c>
      <c r="Y107">
        <v>1</v>
      </c>
      <c r="Z107" t="s">
        <v>393</v>
      </c>
      <c r="AA107" t="s">
        <v>2345</v>
      </c>
      <c r="AB107">
        <v>1</v>
      </c>
      <c r="AC107" t="s">
        <v>2633</v>
      </c>
      <c r="AD107">
        <v>75</v>
      </c>
      <c r="AE107" t="s">
        <v>2635</v>
      </c>
      <c r="AF107" s="4">
        <v>43740</v>
      </c>
      <c r="AG107" s="4">
        <v>43799</v>
      </c>
      <c r="AH107" t="s">
        <v>78</v>
      </c>
      <c r="AI107" t="s">
        <v>240</v>
      </c>
      <c r="AJ107" t="s">
        <v>408</v>
      </c>
      <c r="AK107" t="s">
        <v>970</v>
      </c>
      <c r="AL107" t="s">
        <v>1503</v>
      </c>
      <c r="AM107" t="s">
        <v>69</v>
      </c>
      <c r="AN107" t="s">
        <v>1548</v>
      </c>
      <c r="AO107" t="s">
        <v>393</v>
      </c>
      <c r="AP107" t="s">
        <v>2345</v>
      </c>
      <c r="AQ107" t="str">
        <f t="shared" si="1"/>
        <v>75194437783yesMale437023Google Ads436154383029.9414.991control75Changing color of background from blue to green437404379984529.94114.9918</v>
      </c>
      <c r="AR107">
        <f>COUNTIF(AQ$2:AQ107,AQ107)</f>
        <v>1</v>
      </c>
    </row>
    <row r="108" spans="1:44" x14ac:dyDescent="0.25">
      <c r="A108">
        <v>76</v>
      </c>
      <c r="B108">
        <v>294</v>
      </c>
      <c r="C108" s="4">
        <v>43778</v>
      </c>
      <c r="D108">
        <v>2</v>
      </c>
      <c r="E108" t="s">
        <v>38</v>
      </c>
      <c r="F108" t="s">
        <v>49</v>
      </c>
      <c r="G108" t="s">
        <v>56</v>
      </c>
      <c r="H108" t="s">
        <v>58</v>
      </c>
      <c r="I108" s="4">
        <v>43635</v>
      </c>
      <c r="J108">
        <v>3</v>
      </c>
      <c r="K108" t="s">
        <v>59</v>
      </c>
      <c r="L108" s="4">
        <v>43615</v>
      </c>
      <c r="M108" s="4">
        <v>43830</v>
      </c>
      <c r="N108">
        <v>2</v>
      </c>
      <c r="O108" t="s">
        <v>97</v>
      </c>
      <c r="P108" t="s">
        <v>259</v>
      </c>
      <c r="Q108">
        <v>2</v>
      </c>
      <c r="R108" t="s">
        <v>451</v>
      </c>
      <c r="S108" t="s">
        <v>1013</v>
      </c>
      <c r="T108" t="s">
        <v>1543</v>
      </c>
      <c r="U108" t="s">
        <v>88</v>
      </c>
      <c r="V108" t="s">
        <v>2030</v>
      </c>
      <c r="W108">
        <v>411.96</v>
      </c>
      <c r="X108">
        <v>69.959999999999994</v>
      </c>
      <c r="Y108">
        <v>2</v>
      </c>
      <c r="Z108" t="s">
        <v>2102</v>
      </c>
      <c r="AA108" t="s">
        <v>2372</v>
      </c>
      <c r="AB108">
        <v>1</v>
      </c>
      <c r="AC108" t="s">
        <v>2634</v>
      </c>
      <c r="AD108">
        <v>125</v>
      </c>
      <c r="AE108" t="s">
        <v>2635</v>
      </c>
      <c r="AF108" s="4">
        <v>43740</v>
      </c>
      <c r="AG108" s="4">
        <v>43799</v>
      </c>
      <c r="AH108" t="s">
        <v>65</v>
      </c>
      <c r="AI108" t="s">
        <v>227</v>
      </c>
      <c r="AJ108" t="s">
        <v>429</v>
      </c>
      <c r="AK108" t="s">
        <v>992</v>
      </c>
      <c r="AL108" t="s">
        <v>1510</v>
      </c>
      <c r="AM108" t="s">
        <v>80</v>
      </c>
      <c r="AN108" t="s">
        <v>1517</v>
      </c>
      <c r="AO108" t="s">
        <v>431</v>
      </c>
      <c r="AP108" t="s">
        <v>2326</v>
      </c>
      <c r="AQ108" t="str">
        <f t="shared" si="1"/>
        <v>76294437782noFemale436353Google Ads4361543830411.9669.961test125Changing color of background from blue to green43740437991040199.99219.9924</v>
      </c>
      <c r="AR108">
        <f>COUNTIF(AQ$2:AQ108,AQ108)</f>
        <v>1</v>
      </c>
    </row>
    <row r="109" spans="1:44" x14ac:dyDescent="0.25">
      <c r="A109">
        <v>76</v>
      </c>
      <c r="B109">
        <v>294</v>
      </c>
      <c r="C109" s="4">
        <v>43778</v>
      </c>
      <c r="D109">
        <v>2</v>
      </c>
      <c r="E109" t="s">
        <v>38</v>
      </c>
      <c r="F109" t="s">
        <v>49</v>
      </c>
      <c r="G109" t="s">
        <v>56</v>
      </c>
      <c r="H109" t="s">
        <v>58</v>
      </c>
      <c r="I109" s="4">
        <v>43635</v>
      </c>
      <c r="J109">
        <v>3</v>
      </c>
      <c r="K109" t="s">
        <v>59</v>
      </c>
      <c r="L109" s="4">
        <v>43615</v>
      </c>
      <c r="M109" s="4">
        <v>43830</v>
      </c>
      <c r="N109">
        <v>2</v>
      </c>
      <c r="O109" t="s">
        <v>97</v>
      </c>
      <c r="P109" t="s">
        <v>259</v>
      </c>
      <c r="Q109">
        <v>2</v>
      </c>
      <c r="R109" t="s">
        <v>451</v>
      </c>
      <c r="S109" t="s">
        <v>1013</v>
      </c>
      <c r="T109" t="s">
        <v>1543</v>
      </c>
      <c r="U109" t="s">
        <v>88</v>
      </c>
      <c r="V109" t="s">
        <v>2030</v>
      </c>
      <c r="W109">
        <v>411.96</v>
      </c>
      <c r="X109">
        <v>69.959999999999994</v>
      </c>
      <c r="Y109">
        <v>2</v>
      </c>
      <c r="Z109" t="s">
        <v>2102</v>
      </c>
      <c r="AA109" t="s">
        <v>2372</v>
      </c>
      <c r="AB109">
        <v>1</v>
      </c>
      <c r="AC109" t="s">
        <v>2634</v>
      </c>
      <c r="AD109">
        <v>125</v>
      </c>
      <c r="AE109" t="s">
        <v>2635</v>
      </c>
      <c r="AF109" s="4">
        <v>43740</v>
      </c>
      <c r="AG109" s="4">
        <v>43799</v>
      </c>
      <c r="AH109" t="s">
        <v>78</v>
      </c>
      <c r="AI109" t="s">
        <v>240</v>
      </c>
      <c r="AJ109" t="s">
        <v>871</v>
      </c>
      <c r="AK109" t="s">
        <v>1408</v>
      </c>
      <c r="AL109" t="s">
        <v>1923</v>
      </c>
      <c r="AM109" t="s">
        <v>80</v>
      </c>
      <c r="AN109" t="s">
        <v>1548</v>
      </c>
      <c r="AO109" t="s">
        <v>393</v>
      </c>
      <c r="AP109" t="s">
        <v>2345</v>
      </c>
      <c r="AQ109" t="str">
        <f t="shared" si="1"/>
        <v>76294437782noFemale436353Google Ads4361543830411.9669.961test125Changing color of background from blue to green437404379981285.99214.9918</v>
      </c>
      <c r="AR109">
        <f>COUNTIF(AQ$2:AQ109,AQ109)</f>
        <v>1</v>
      </c>
    </row>
    <row r="110" spans="1:44" x14ac:dyDescent="0.25">
      <c r="A110">
        <v>77</v>
      </c>
      <c r="B110">
        <v>349</v>
      </c>
      <c r="C110" s="4">
        <v>43780</v>
      </c>
      <c r="D110">
        <v>1</v>
      </c>
      <c r="E110" t="s">
        <v>39</v>
      </c>
      <c r="F110" t="s">
        <v>50</v>
      </c>
      <c r="G110" t="s">
        <v>55</v>
      </c>
      <c r="H110" t="s">
        <v>57</v>
      </c>
      <c r="I110" s="4">
        <v>43494</v>
      </c>
      <c r="J110">
        <v>1</v>
      </c>
      <c r="L110" s="4"/>
      <c r="M110" s="4"/>
      <c r="N110">
        <v>2</v>
      </c>
      <c r="O110" t="s">
        <v>66</v>
      </c>
      <c r="P110" t="s">
        <v>228</v>
      </c>
      <c r="Q110">
        <v>2</v>
      </c>
      <c r="R110" t="s">
        <v>452</v>
      </c>
      <c r="S110" t="s">
        <v>1014</v>
      </c>
      <c r="T110" t="s">
        <v>1544</v>
      </c>
      <c r="U110" t="s">
        <v>75</v>
      </c>
      <c r="V110" t="s">
        <v>2042</v>
      </c>
      <c r="W110">
        <v>285.85000000000002</v>
      </c>
      <c r="X110">
        <v>59.95</v>
      </c>
      <c r="Y110">
        <v>2</v>
      </c>
      <c r="Z110" t="s">
        <v>2088</v>
      </c>
      <c r="AA110" t="s">
        <v>2338</v>
      </c>
      <c r="AB110">
        <v>1</v>
      </c>
      <c r="AC110" t="s">
        <v>2634</v>
      </c>
      <c r="AD110">
        <v>156</v>
      </c>
      <c r="AE110" t="s">
        <v>2635</v>
      </c>
      <c r="AF110" s="4">
        <v>43740</v>
      </c>
      <c r="AG110" s="4">
        <v>43799</v>
      </c>
      <c r="AH110" t="s">
        <v>70</v>
      </c>
      <c r="AI110" t="s">
        <v>232</v>
      </c>
      <c r="AJ110" t="s">
        <v>719</v>
      </c>
      <c r="AK110" t="s">
        <v>1261</v>
      </c>
      <c r="AL110" t="s">
        <v>1779</v>
      </c>
      <c r="AM110" t="s">
        <v>80</v>
      </c>
      <c r="AN110" t="s">
        <v>1548</v>
      </c>
      <c r="AO110" t="s">
        <v>432</v>
      </c>
      <c r="AP110" t="s">
        <v>2331</v>
      </c>
      <c r="AQ110" t="str">
        <f t="shared" si="1"/>
        <v>77349437801yesMale434941285.8559.951test156Changing color of background from blue to green4374043799516295.99214.9921</v>
      </c>
      <c r="AR110">
        <f>COUNTIF(AQ$2:AQ110,AQ110)</f>
        <v>1</v>
      </c>
    </row>
    <row r="111" spans="1:44" x14ac:dyDescent="0.25">
      <c r="A111">
        <v>77</v>
      </c>
      <c r="B111">
        <v>349</v>
      </c>
      <c r="C111" s="4">
        <v>43780</v>
      </c>
      <c r="D111">
        <v>1</v>
      </c>
      <c r="E111" t="s">
        <v>39</v>
      </c>
      <c r="F111" t="s">
        <v>50</v>
      </c>
      <c r="G111" t="s">
        <v>55</v>
      </c>
      <c r="H111" t="s">
        <v>57</v>
      </c>
      <c r="I111" s="4">
        <v>43494</v>
      </c>
      <c r="J111">
        <v>1</v>
      </c>
      <c r="L111" s="4"/>
      <c r="M111" s="4"/>
      <c r="N111">
        <v>2</v>
      </c>
      <c r="O111" t="s">
        <v>66</v>
      </c>
      <c r="P111" t="s">
        <v>228</v>
      </c>
      <c r="Q111">
        <v>2</v>
      </c>
      <c r="R111" t="s">
        <v>452</v>
      </c>
      <c r="S111" t="s">
        <v>1014</v>
      </c>
      <c r="T111" t="s">
        <v>1544</v>
      </c>
      <c r="U111" t="s">
        <v>75</v>
      </c>
      <c r="V111" t="s">
        <v>2042</v>
      </c>
      <c r="W111">
        <v>285.85000000000002</v>
      </c>
      <c r="X111">
        <v>59.95</v>
      </c>
      <c r="Y111">
        <v>2</v>
      </c>
      <c r="Z111" t="s">
        <v>2088</v>
      </c>
      <c r="AA111" t="s">
        <v>2338</v>
      </c>
      <c r="AB111">
        <v>1</v>
      </c>
      <c r="AC111" t="s">
        <v>2634</v>
      </c>
      <c r="AD111">
        <v>156</v>
      </c>
      <c r="AE111" t="s">
        <v>2635</v>
      </c>
      <c r="AF111" s="4">
        <v>43740</v>
      </c>
      <c r="AG111" s="4">
        <v>43799</v>
      </c>
      <c r="AH111" t="s">
        <v>80</v>
      </c>
      <c r="AI111" t="s">
        <v>242</v>
      </c>
      <c r="AJ111" t="s">
        <v>587</v>
      </c>
      <c r="AK111" t="s">
        <v>1143</v>
      </c>
      <c r="AL111" t="s">
        <v>1668</v>
      </c>
      <c r="AM111" t="s">
        <v>67</v>
      </c>
      <c r="AN111" t="s">
        <v>1562</v>
      </c>
      <c r="AO111" t="s">
        <v>79</v>
      </c>
      <c r="AP111" t="s">
        <v>2349</v>
      </c>
      <c r="AQ111" t="str">
        <f t="shared" si="1"/>
        <v>77349437801yesMale434941285.8559.951test156Changing color of background from blue to green437404379927431.2939.994</v>
      </c>
      <c r="AR111">
        <f>COUNTIF(AQ$2:AQ111,AQ111)</f>
        <v>1</v>
      </c>
    </row>
    <row r="112" spans="1:44" x14ac:dyDescent="0.25">
      <c r="A112">
        <v>78</v>
      </c>
      <c r="B112">
        <v>40</v>
      </c>
      <c r="C112" s="4">
        <v>43781</v>
      </c>
      <c r="D112">
        <v>2</v>
      </c>
      <c r="E112" t="s">
        <v>38</v>
      </c>
      <c r="F112" t="s">
        <v>49</v>
      </c>
      <c r="G112" t="s">
        <v>55</v>
      </c>
      <c r="H112" t="s">
        <v>58</v>
      </c>
      <c r="I112" s="4">
        <v>43675</v>
      </c>
      <c r="J112">
        <v>2</v>
      </c>
      <c r="K112" t="s">
        <v>60</v>
      </c>
      <c r="L112" s="4">
        <v>43615</v>
      </c>
      <c r="M112" s="4">
        <v>43830</v>
      </c>
      <c r="N112">
        <v>1</v>
      </c>
      <c r="O112" t="s">
        <v>67</v>
      </c>
      <c r="P112" t="s">
        <v>229</v>
      </c>
      <c r="Q112">
        <v>1</v>
      </c>
      <c r="R112" t="s">
        <v>412</v>
      </c>
      <c r="S112" t="s">
        <v>974</v>
      </c>
      <c r="T112" t="s">
        <v>1507</v>
      </c>
      <c r="U112" t="s">
        <v>80</v>
      </c>
      <c r="V112" t="s">
        <v>1548</v>
      </c>
      <c r="W112">
        <v>57.78</v>
      </c>
      <c r="X112">
        <v>29.98</v>
      </c>
      <c r="Y112">
        <v>1</v>
      </c>
      <c r="Z112" t="s">
        <v>79</v>
      </c>
      <c r="AA112" t="s">
        <v>2349</v>
      </c>
      <c r="AB112">
        <v>1</v>
      </c>
      <c r="AC112" t="s">
        <v>2634</v>
      </c>
      <c r="AD112">
        <v>19</v>
      </c>
      <c r="AE112" t="s">
        <v>2635</v>
      </c>
      <c r="AF112" s="4">
        <v>43740</v>
      </c>
      <c r="AG112" s="4">
        <v>43799</v>
      </c>
      <c r="AH112" t="s">
        <v>67</v>
      </c>
      <c r="AI112" t="s">
        <v>229</v>
      </c>
      <c r="AJ112" t="s">
        <v>412</v>
      </c>
      <c r="AK112" t="s">
        <v>974</v>
      </c>
      <c r="AL112" t="s">
        <v>1507</v>
      </c>
      <c r="AM112" t="s">
        <v>80</v>
      </c>
      <c r="AN112" t="s">
        <v>1548</v>
      </c>
      <c r="AO112" t="s">
        <v>79</v>
      </c>
      <c r="AP112" t="s">
        <v>2349</v>
      </c>
      <c r="AQ112" t="str">
        <f t="shared" si="1"/>
        <v>7840437812yesFemale436752Facebook436154383057.7829.981test19Changing color of background from blue to green4374043799317228.89214.994</v>
      </c>
      <c r="AR112">
        <f>COUNTIF(AQ$2:AQ112,AQ112)</f>
        <v>1</v>
      </c>
    </row>
    <row r="113" spans="1:44" x14ac:dyDescent="0.25">
      <c r="A113">
        <v>79</v>
      </c>
      <c r="B113">
        <v>174</v>
      </c>
      <c r="C113" s="4">
        <v>43781</v>
      </c>
      <c r="D113">
        <v>11</v>
      </c>
      <c r="E113" t="s">
        <v>37</v>
      </c>
      <c r="F113" t="s">
        <v>48</v>
      </c>
      <c r="G113" t="s">
        <v>56</v>
      </c>
      <c r="H113" t="s">
        <v>57</v>
      </c>
      <c r="I113" s="4">
        <v>43732</v>
      </c>
      <c r="J113">
        <v>3</v>
      </c>
      <c r="K113" t="s">
        <v>59</v>
      </c>
      <c r="L113" s="4">
        <v>43615</v>
      </c>
      <c r="M113" s="4">
        <v>43830</v>
      </c>
      <c r="N113">
        <v>1</v>
      </c>
      <c r="O113" t="s">
        <v>90</v>
      </c>
      <c r="P113" t="s">
        <v>252</v>
      </c>
      <c r="Q113">
        <v>1</v>
      </c>
      <c r="R113" t="s">
        <v>69</v>
      </c>
      <c r="S113" t="s">
        <v>1015</v>
      </c>
      <c r="T113" t="s">
        <v>1545</v>
      </c>
      <c r="U113" t="s">
        <v>67</v>
      </c>
      <c r="V113" t="s">
        <v>1562</v>
      </c>
      <c r="W113">
        <v>284.97000000000003</v>
      </c>
      <c r="X113">
        <v>29.97</v>
      </c>
      <c r="Y113">
        <v>1</v>
      </c>
      <c r="Z113" t="s">
        <v>645</v>
      </c>
      <c r="AA113" t="s">
        <v>2347</v>
      </c>
      <c r="AB113">
        <v>1</v>
      </c>
      <c r="AC113" t="s">
        <v>2634</v>
      </c>
      <c r="AD113">
        <v>64</v>
      </c>
      <c r="AE113" t="s">
        <v>2635</v>
      </c>
      <c r="AF113" s="4">
        <v>43740</v>
      </c>
      <c r="AG113" s="4">
        <v>43799</v>
      </c>
      <c r="AH113" t="s">
        <v>90</v>
      </c>
      <c r="AI113" t="s">
        <v>252</v>
      </c>
      <c r="AJ113" t="s">
        <v>69</v>
      </c>
      <c r="AK113" t="s">
        <v>1015</v>
      </c>
      <c r="AL113" t="s">
        <v>1545</v>
      </c>
      <c r="AM113" t="s">
        <v>67</v>
      </c>
      <c r="AN113" t="s">
        <v>1562</v>
      </c>
      <c r="AO113" t="s">
        <v>645</v>
      </c>
      <c r="AP113" t="s">
        <v>2347</v>
      </c>
      <c r="AQ113" t="str">
        <f t="shared" si="1"/>
        <v>791744378111noMale437323Google Ads4361543830284.9729.971test64Changing color of background from blue to green43740437996194.9939.9913</v>
      </c>
      <c r="AR113">
        <f>COUNTIF(AQ$2:AQ113,AQ113)</f>
        <v>1</v>
      </c>
    </row>
    <row r="114" spans="1:44" x14ac:dyDescent="0.25">
      <c r="A114">
        <v>80</v>
      </c>
      <c r="B114">
        <v>202</v>
      </c>
      <c r="C114" s="4">
        <v>43781</v>
      </c>
      <c r="D114">
        <v>11</v>
      </c>
      <c r="E114" t="s">
        <v>37</v>
      </c>
      <c r="F114" t="s">
        <v>48</v>
      </c>
      <c r="G114" t="s">
        <v>55</v>
      </c>
      <c r="H114" t="s">
        <v>57</v>
      </c>
      <c r="I114" s="4">
        <v>43615</v>
      </c>
      <c r="J114">
        <v>2</v>
      </c>
      <c r="K114" t="s">
        <v>60</v>
      </c>
      <c r="L114" s="4">
        <v>43615</v>
      </c>
      <c r="M114" s="4">
        <v>43830</v>
      </c>
      <c r="N114">
        <v>1</v>
      </c>
      <c r="O114" t="s">
        <v>80</v>
      </c>
      <c r="P114" t="s">
        <v>242</v>
      </c>
      <c r="Q114">
        <v>1</v>
      </c>
      <c r="R114" t="s">
        <v>453</v>
      </c>
      <c r="S114" t="s">
        <v>1016</v>
      </c>
      <c r="T114" t="s">
        <v>1546</v>
      </c>
      <c r="U114" t="s">
        <v>69</v>
      </c>
      <c r="V114" t="s">
        <v>1548</v>
      </c>
      <c r="W114">
        <v>58.75</v>
      </c>
      <c r="X114">
        <v>14.99</v>
      </c>
      <c r="Y114">
        <v>1</v>
      </c>
      <c r="Z114" t="s">
        <v>67</v>
      </c>
      <c r="AA114" t="s">
        <v>2373</v>
      </c>
      <c r="AB114">
        <v>1</v>
      </c>
      <c r="AC114" t="s">
        <v>2633</v>
      </c>
      <c r="AD114">
        <v>77</v>
      </c>
      <c r="AE114" t="s">
        <v>2635</v>
      </c>
      <c r="AF114" s="4">
        <v>43740</v>
      </c>
      <c r="AG114" s="4">
        <v>43799</v>
      </c>
      <c r="AH114" t="s">
        <v>80</v>
      </c>
      <c r="AI114" t="s">
        <v>242</v>
      </c>
      <c r="AJ114" t="s">
        <v>453</v>
      </c>
      <c r="AK114" t="s">
        <v>1016</v>
      </c>
      <c r="AL114" t="s">
        <v>1546</v>
      </c>
      <c r="AM114" t="s">
        <v>69</v>
      </c>
      <c r="AN114" t="s">
        <v>1548</v>
      </c>
      <c r="AO114" t="s">
        <v>67</v>
      </c>
      <c r="AP114" t="s">
        <v>2373</v>
      </c>
      <c r="AQ114" t="str">
        <f t="shared" si="1"/>
        <v>802024378111yesMale436152Facebook436154383058.7514.991control77Changing color of background from blue to green437404379922658.75114.993</v>
      </c>
      <c r="AR114">
        <f>COUNTIF(AQ$2:AQ114,AQ114)</f>
        <v>1</v>
      </c>
    </row>
    <row r="115" spans="1:44" x14ac:dyDescent="0.25">
      <c r="A115">
        <v>81</v>
      </c>
      <c r="B115">
        <v>364</v>
      </c>
      <c r="C115" s="4">
        <v>43781</v>
      </c>
      <c r="D115">
        <v>9</v>
      </c>
      <c r="E115" t="s">
        <v>41</v>
      </c>
      <c r="F115" t="s">
        <v>52</v>
      </c>
      <c r="G115" t="s">
        <v>55</v>
      </c>
      <c r="H115" t="s">
        <v>58</v>
      </c>
      <c r="I115" s="4">
        <v>43577</v>
      </c>
      <c r="J115">
        <v>2</v>
      </c>
      <c r="L115" s="4"/>
      <c r="M115" s="4"/>
      <c r="N115">
        <v>1</v>
      </c>
      <c r="O115" t="s">
        <v>86</v>
      </c>
      <c r="P115" t="s">
        <v>248</v>
      </c>
      <c r="Q115">
        <v>1</v>
      </c>
      <c r="R115" t="s">
        <v>454</v>
      </c>
      <c r="S115" t="s">
        <v>1017</v>
      </c>
      <c r="T115" t="s">
        <v>1547</v>
      </c>
      <c r="U115" t="s">
        <v>67</v>
      </c>
      <c r="V115" t="s">
        <v>1577</v>
      </c>
      <c r="W115">
        <v>479.97</v>
      </c>
      <c r="X115">
        <v>74.97</v>
      </c>
      <c r="Y115">
        <v>1</v>
      </c>
      <c r="Z115" t="s">
        <v>547</v>
      </c>
      <c r="AA115" t="s">
        <v>2354</v>
      </c>
      <c r="AF115" s="4"/>
      <c r="AG115" s="4"/>
      <c r="AH115" t="s">
        <v>86</v>
      </c>
      <c r="AI115" t="s">
        <v>248</v>
      </c>
      <c r="AJ115" t="s">
        <v>454</v>
      </c>
      <c r="AK115" t="s">
        <v>1017</v>
      </c>
      <c r="AL115" t="s">
        <v>1547</v>
      </c>
      <c r="AM115" t="s">
        <v>67</v>
      </c>
      <c r="AN115" t="s">
        <v>1577</v>
      </c>
      <c r="AO115" t="s">
        <v>547</v>
      </c>
      <c r="AP115" t="s">
        <v>2354</v>
      </c>
      <c r="AQ115" t="str">
        <f t="shared" si="1"/>
        <v>81364437819yesFemale435772479.9774.97790159.99324.9914</v>
      </c>
      <c r="AR115">
        <f>COUNTIF(AQ$2:AQ115,AQ115)</f>
        <v>1</v>
      </c>
    </row>
    <row r="116" spans="1:44" x14ac:dyDescent="0.25">
      <c r="A116">
        <v>82</v>
      </c>
      <c r="B116">
        <v>70</v>
      </c>
      <c r="C116" s="4">
        <v>43782</v>
      </c>
      <c r="D116">
        <v>3</v>
      </c>
      <c r="E116" t="s">
        <v>34</v>
      </c>
      <c r="F116" t="s">
        <v>45</v>
      </c>
      <c r="G116" t="s">
        <v>55</v>
      </c>
      <c r="H116" t="s">
        <v>58</v>
      </c>
      <c r="I116" s="4">
        <v>43733</v>
      </c>
      <c r="J116">
        <v>3</v>
      </c>
      <c r="K116" t="s">
        <v>59</v>
      </c>
      <c r="L116" s="4">
        <v>43615</v>
      </c>
      <c r="M116" s="4">
        <v>43830</v>
      </c>
      <c r="N116">
        <v>1</v>
      </c>
      <c r="O116" t="s">
        <v>84</v>
      </c>
      <c r="P116" t="s">
        <v>246</v>
      </c>
      <c r="Q116">
        <v>1</v>
      </c>
      <c r="R116" t="s">
        <v>413</v>
      </c>
      <c r="S116" t="s">
        <v>975</v>
      </c>
      <c r="T116" t="s">
        <v>1508</v>
      </c>
      <c r="U116" t="s">
        <v>80</v>
      </c>
      <c r="V116" t="s">
        <v>1548</v>
      </c>
      <c r="W116">
        <v>20.5</v>
      </c>
      <c r="X116">
        <v>29.98</v>
      </c>
      <c r="Y116">
        <v>1</v>
      </c>
      <c r="Z116" t="s">
        <v>86</v>
      </c>
      <c r="AA116" t="s">
        <v>2350</v>
      </c>
      <c r="AB116">
        <v>1</v>
      </c>
      <c r="AC116" t="s">
        <v>2634</v>
      </c>
      <c r="AD116">
        <v>33</v>
      </c>
      <c r="AE116" t="s">
        <v>2635</v>
      </c>
      <c r="AF116" s="4">
        <v>43740</v>
      </c>
      <c r="AG116" s="4">
        <v>43799</v>
      </c>
      <c r="AH116" t="s">
        <v>84</v>
      </c>
      <c r="AI116" t="s">
        <v>246</v>
      </c>
      <c r="AJ116" t="s">
        <v>413</v>
      </c>
      <c r="AK116" t="s">
        <v>975</v>
      </c>
      <c r="AL116" t="s">
        <v>1508</v>
      </c>
      <c r="AM116" t="s">
        <v>80</v>
      </c>
      <c r="AN116" t="s">
        <v>1548</v>
      </c>
      <c r="AO116" t="s">
        <v>86</v>
      </c>
      <c r="AP116" t="s">
        <v>2350</v>
      </c>
      <c r="AQ116" t="str">
        <f t="shared" si="1"/>
        <v>8270437823yesFemale437333Google Ads436154383020.529.981test33Changing color of background from blue to green4374043799911410.25214.997</v>
      </c>
      <c r="AR116">
        <f>COUNTIF(AQ$2:AQ116,AQ116)</f>
        <v>1</v>
      </c>
    </row>
    <row r="117" spans="1:44" x14ac:dyDescent="0.25">
      <c r="A117">
        <v>83</v>
      </c>
      <c r="B117">
        <v>178</v>
      </c>
      <c r="C117" s="4">
        <v>43782</v>
      </c>
      <c r="D117">
        <v>4</v>
      </c>
      <c r="E117" t="s">
        <v>40</v>
      </c>
      <c r="F117" t="s">
        <v>51</v>
      </c>
      <c r="G117" t="s">
        <v>55</v>
      </c>
      <c r="H117" t="s">
        <v>57</v>
      </c>
      <c r="I117" s="4">
        <v>43632</v>
      </c>
      <c r="J117">
        <v>2</v>
      </c>
      <c r="K117" t="s">
        <v>60</v>
      </c>
      <c r="L117" s="4">
        <v>43615</v>
      </c>
      <c r="M117" s="4">
        <v>43830</v>
      </c>
      <c r="N117">
        <v>1</v>
      </c>
      <c r="O117" t="s">
        <v>80</v>
      </c>
      <c r="P117" t="s">
        <v>242</v>
      </c>
      <c r="Q117">
        <v>1</v>
      </c>
      <c r="R117" t="s">
        <v>455</v>
      </c>
      <c r="S117" t="s">
        <v>1018</v>
      </c>
      <c r="T117" t="s">
        <v>1548</v>
      </c>
      <c r="U117" t="s">
        <v>80</v>
      </c>
      <c r="V117" t="s">
        <v>1548</v>
      </c>
      <c r="W117">
        <v>29.98</v>
      </c>
      <c r="X117">
        <v>29.98</v>
      </c>
      <c r="Y117">
        <v>1</v>
      </c>
      <c r="Z117" t="s">
        <v>70</v>
      </c>
      <c r="AA117" t="s">
        <v>2341</v>
      </c>
      <c r="AF117" s="4"/>
      <c r="AG117" s="4"/>
      <c r="AH117" t="s">
        <v>80</v>
      </c>
      <c r="AI117" t="s">
        <v>242</v>
      </c>
      <c r="AJ117" t="s">
        <v>455</v>
      </c>
      <c r="AK117" t="s">
        <v>1018</v>
      </c>
      <c r="AL117" t="s">
        <v>1548</v>
      </c>
      <c r="AM117" t="s">
        <v>80</v>
      </c>
      <c r="AN117" t="s">
        <v>1548</v>
      </c>
      <c r="AO117" t="s">
        <v>70</v>
      </c>
      <c r="AP117" t="s">
        <v>2341</v>
      </c>
      <c r="AQ117" t="str">
        <f t="shared" si="1"/>
        <v>83178437824yesMale436322Facebook436154383029.9829.9821514.99214.995</v>
      </c>
      <c r="AR117">
        <f>COUNTIF(AQ$2:AQ117,AQ117)</f>
        <v>1</v>
      </c>
    </row>
    <row r="118" spans="1:44" x14ac:dyDescent="0.25">
      <c r="A118">
        <v>84</v>
      </c>
      <c r="B118">
        <v>419</v>
      </c>
      <c r="C118" s="4">
        <v>43782</v>
      </c>
      <c r="D118">
        <v>2</v>
      </c>
      <c r="E118" t="s">
        <v>38</v>
      </c>
      <c r="F118" t="s">
        <v>49</v>
      </c>
      <c r="G118" t="s">
        <v>55</v>
      </c>
      <c r="H118" t="s">
        <v>58</v>
      </c>
      <c r="I118" s="4">
        <v>43583</v>
      </c>
      <c r="J118">
        <v>3</v>
      </c>
      <c r="L118" s="4"/>
      <c r="M118" s="4"/>
      <c r="N118">
        <v>3</v>
      </c>
      <c r="O118" t="s">
        <v>98</v>
      </c>
      <c r="P118" t="s">
        <v>260</v>
      </c>
      <c r="Q118">
        <v>3</v>
      </c>
      <c r="R118" t="s">
        <v>456</v>
      </c>
      <c r="S118" t="s">
        <v>1019</v>
      </c>
      <c r="T118" t="s">
        <v>1549</v>
      </c>
      <c r="U118" t="s">
        <v>2001</v>
      </c>
      <c r="V118" t="s">
        <v>2043</v>
      </c>
      <c r="W118">
        <v>324.95999999999998</v>
      </c>
      <c r="X118">
        <v>99.93</v>
      </c>
      <c r="Y118">
        <v>3</v>
      </c>
      <c r="Z118" t="s">
        <v>2103</v>
      </c>
      <c r="AA118" t="s">
        <v>2374</v>
      </c>
      <c r="AB118">
        <v>1</v>
      </c>
      <c r="AC118" t="s">
        <v>2633</v>
      </c>
      <c r="AD118">
        <v>206</v>
      </c>
      <c r="AE118" t="s">
        <v>2635</v>
      </c>
      <c r="AF118" s="4">
        <v>43740</v>
      </c>
      <c r="AG118" s="4">
        <v>43799</v>
      </c>
      <c r="AH118" t="s">
        <v>90</v>
      </c>
      <c r="AI118" t="s">
        <v>252</v>
      </c>
      <c r="AJ118" t="s">
        <v>669</v>
      </c>
      <c r="AK118" t="s">
        <v>989</v>
      </c>
      <c r="AL118" t="s">
        <v>626</v>
      </c>
      <c r="AM118" t="s">
        <v>67</v>
      </c>
      <c r="AN118" t="s">
        <v>1562</v>
      </c>
      <c r="AO118" t="s">
        <v>410</v>
      </c>
      <c r="AP118" t="s">
        <v>2359</v>
      </c>
      <c r="AQ118" t="str">
        <f t="shared" si="1"/>
        <v>84419437822yesFemale435833324.9699.931control206Changing color of background from blue to green43740437996767939.9920</v>
      </c>
      <c r="AR118">
        <f>COUNTIF(AQ$2:AQ118,AQ118)</f>
        <v>1</v>
      </c>
    </row>
    <row r="119" spans="1:44" x14ac:dyDescent="0.25">
      <c r="A119">
        <v>84</v>
      </c>
      <c r="B119">
        <v>419</v>
      </c>
      <c r="C119" s="4">
        <v>43782</v>
      </c>
      <c r="D119">
        <v>2</v>
      </c>
      <c r="E119" t="s">
        <v>38</v>
      </c>
      <c r="F119" t="s">
        <v>49</v>
      </c>
      <c r="G119" t="s">
        <v>55</v>
      </c>
      <c r="H119" t="s">
        <v>58</v>
      </c>
      <c r="I119" s="4">
        <v>43583</v>
      </c>
      <c r="J119">
        <v>3</v>
      </c>
      <c r="L119" s="4"/>
      <c r="M119" s="4"/>
      <c r="N119">
        <v>3</v>
      </c>
      <c r="O119" t="s">
        <v>98</v>
      </c>
      <c r="P119" t="s">
        <v>260</v>
      </c>
      <c r="Q119">
        <v>3</v>
      </c>
      <c r="R119" t="s">
        <v>456</v>
      </c>
      <c r="S119" t="s">
        <v>1019</v>
      </c>
      <c r="T119" t="s">
        <v>1549</v>
      </c>
      <c r="U119" t="s">
        <v>2001</v>
      </c>
      <c r="V119" t="s">
        <v>2043</v>
      </c>
      <c r="W119">
        <v>324.95999999999998</v>
      </c>
      <c r="X119">
        <v>99.93</v>
      </c>
      <c r="Y119">
        <v>3</v>
      </c>
      <c r="Z119" t="s">
        <v>2103</v>
      </c>
      <c r="AA119" t="s">
        <v>2374</v>
      </c>
      <c r="AB119">
        <v>1</v>
      </c>
      <c r="AC119" t="s">
        <v>2633</v>
      </c>
      <c r="AD119">
        <v>206</v>
      </c>
      <c r="AE119" t="s">
        <v>2635</v>
      </c>
      <c r="AF119" s="4">
        <v>43740</v>
      </c>
      <c r="AG119" s="4">
        <v>43799</v>
      </c>
      <c r="AH119" t="s">
        <v>80</v>
      </c>
      <c r="AI119" t="s">
        <v>242</v>
      </c>
      <c r="AJ119" t="s">
        <v>665</v>
      </c>
      <c r="AK119" t="s">
        <v>1209</v>
      </c>
      <c r="AL119" t="s">
        <v>1652</v>
      </c>
      <c r="AM119" t="s">
        <v>67</v>
      </c>
      <c r="AN119" t="s">
        <v>1548</v>
      </c>
      <c r="AO119" t="s">
        <v>79</v>
      </c>
      <c r="AP119" t="s">
        <v>2349</v>
      </c>
      <c r="AQ119" t="str">
        <f t="shared" si="1"/>
        <v>84419437822yesFemale435833324.9699.931control206Changing color of background from blue to green437404379926413.99314.994</v>
      </c>
      <c r="AR119">
        <f>COUNTIF(AQ$2:AQ119,AQ119)</f>
        <v>1</v>
      </c>
    </row>
    <row r="120" spans="1:44" x14ac:dyDescent="0.25">
      <c r="A120">
        <v>84</v>
      </c>
      <c r="B120">
        <v>419</v>
      </c>
      <c r="C120" s="4">
        <v>43782</v>
      </c>
      <c r="D120">
        <v>2</v>
      </c>
      <c r="E120" t="s">
        <v>38</v>
      </c>
      <c r="F120" t="s">
        <v>49</v>
      </c>
      <c r="G120" t="s">
        <v>55</v>
      </c>
      <c r="H120" t="s">
        <v>58</v>
      </c>
      <c r="I120" s="4">
        <v>43583</v>
      </c>
      <c r="J120">
        <v>3</v>
      </c>
      <c r="L120" s="4"/>
      <c r="M120" s="4"/>
      <c r="N120">
        <v>3</v>
      </c>
      <c r="O120" t="s">
        <v>98</v>
      </c>
      <c r="P120" t="s">
        <v>260</v>
      </c>
      <c r="Q120">
        <v>3</v>
      </c>
      <c r="R120" t="s">
        <v>456</v>
      </c>
      <c r="S120" t="s">
        <v>1019</v>
      </c>
      <c r="T120" t="s">
        <v>1549</v>
      </c>
      <c r="U120" t="s">
        <v>2001</v>
      </c>
      <c r="V120" t="s">
        <v>2043</v>
      </c>
      <c r="W120">
        <v>324.95999999999998</v>
      </c>
      <c r="X120">
        <v>99.93</v>
      </c>
      <c r="Y120">
        <v>3</v>
      </c>
      <c r="Z120" t="s">
        <v>2103</v>
      </c>
      <c r="AA120" t="s">
        <v>2374</v>
      </c>
      <c r="AB120">
        <v>1</v>
      </c>
      <c r="AC120" t="s">
        <v>2633</v>
      </c>
      <c r="AD120">
        <v>206</v>
      </c>
      <c r="AE120" t="s">
        <v>2635</v>
      </c>
      <c r="AF120" s="4">
        <v>43740</v>
      </c>
      <c r="AG120" s="4">
        <v>43799</v>
      </c>
      <c r="AH120" t="s">
        <v>69</v>
      </c>
      <c r="AI120" t="s">
        <v>231</v>
      </c>
      <c r="AJ120" t="s">
        <v>878</v>
      </c>
      <c r="AK120" t="s">
        <v>1415</v>
      </c>
      <c r="AL120" t="s">
        <v>1930</v>
      </c>
      <c r="AM120" t="s">
        <v>69</v>
      </c>
      <c r="AN120" t="s">
        <v>1577</v>
      </c>
      <c r="AO120" t="s">
        <v>69</v>
      </c>
      <c r="AP120" t="s">
        <v>2360</v>
      </c>
      <c r="AQ120" t="str">
        <f t="shared" si="1"/>
        <v>84419437822yesFemale435833324.9699.931control206Changing color of background from blue to green4374043799112145.99124.991</v>
      </c>
      <c r="AR120">
        <f>COUNTIF(AQ$2:AQ120,AQ120)</f>
        <v>1</v>
      </c>
    </row>
    <row r="121" spans="1:44" x14ac:dyDescent="0.25">
      <c r="A121">
        <v>85</v>
      </c>
      <c r="B121">
        <v>4</v>
      </c>
      <c r="C121" s="4">
        <v>43784</v>
      </c>
      <c r="D121">
        <v>6</v>
      </c>
      <c r="E121" t="s">
        <v>33</v>
      </c>
      <c r="F121" t="s">
        <v>44</v>
      </c>
      <c r="G121" t="s">
        <v>56</v>
      </c>
      <c r="H121" t="s">
        <v>57</v>
      </c>
      <c r="I121" s="4">
        <v>43732</v>
      </c>
      <c r="J121">
        <v>2</v>
      </c>
      <c r="K121" t="s">
        <v>60</v>
      </c>
      <c r="L121" s="4">
        <v>43615</v>
      </c>
      <c r="M121" s="4">
        <v>43830</v>
      </c>
      <c r="N121">
        <v>1</v>
      </c>
      <c r="O121" t="s">
        <v>99</v>
      </c>
      <c r="P121" t="s">
        <v>261</v>
      </c>
      <c r="Q121">
        <v>1</v>
      </c>
      <c r="R121" t="s">
        <v>457</v>
      </c>
      <c r="S121" t="s">
        <v>1020</v>
      </c>
      <c r="T121" t="s">
        <v>1550</v>
      </c>
      <c r="U121" t="s">
        <v>71</v>
      </c>
      <c r="V121" t="s">
        <v>1869</v>
      </c>
      <c r="W121">
        <v>9.98</v>
      </c>
      <c r="X121">
        <v>29.98</v>
      </c>
      <c r="Y121">
        <v>1</v>
      </c>
      <c r="Z121" t="s">
        <v>2104</v>
      </c>
      <c r="AA121" t="s">
        <v>2375</v>
      </c>
      <c r="AB121">
        <v>1</v>
      </c>
      <c r="AC121" t="s">
        <v>2633</v>
      </c>
      <c r="AD121">
        <v>4</v>
      </c>
      <c r="AE121" t="s">
        <v>2635</v>
      </c>
      <c r="AF121" s="4">
        <v>43740</v>
      </c>
      <c r="AG121" s="4">
        <v>43799</v>
      </c>
      <c r="AH121" t="s">
        <v>78</v>
      </c>
      <c r="AI121" t="s">
        <v>240</v>
      </c>
      <c r="AJ121" t="s">
        <v>578</v>
      </c>
      <c r="AK121" t="s">
        <v>1136</v>
      </c>
      <c r="AL121" t="s">
        <v>1659</v>
      </c>
      <c r="AM121" t="s">
        <v>69</v>
      </c>
      <c r="AN121" t="s">
        <v>1548</v>
      </c>
      <c r="AO121" t="s">
        <v>393</v>
      </c>
      <c r="AP121" t="s">
        <v>2345</v>
      </c>
      <c r="AQ121" t="str">
        <f t="shared" si="1"/>
        <v>854437846noMale437322Facebook43615438309.9829.981control4Changing color of background from blue to green437404379981004.99114.9918</v>
      </c>
      <c r="AR121">
        <f>COUNTIF(AQ$2:AQ121,AQ121)</f>
        <v>1</v>
      </c>
    </row>
    <row r="122" spans="1:44" x14ac:dyDescent="0.25">
      <c r="A122">
        <v>85</v>
      </c>
      <c r="B122">
        <v>4</v>
      </c>
      <c r="C122" s="4">
        <v>43784</v>
      </c>
      <c r="D122">
        <v>6</v>
      </c>
      <c r="E122" t="s">
        <v>33</v>
      </c>
      <c r="F122" t="s">
        <v>44</v>
      </c>
      <c r="G122" t="s">
        <v>56</v>
      </c>
      <c r="H122" t="s">
        <v>57</v>
      </c>
      <c r="I122" s="4">
        <v>43732</v>
      </c>
      <c r="J122">
        <v>2</v>
      </c>
      <c r="K122" t="s">
        <v>60</v>
      </c>
      <c r="L122" s="4">
        <v>43615</v>
      </c>
      <c r="M122" s="4">
        <v>43830</v>
      </c>
      <c r="N122">
        <v>1</v>
      </c>
      <c r="O122" t="s">
        <v>99</v>
      </c>
      <c r="P122" t="s">
        <v>261</v>
      </c>
      <c r="Q122">
        <v>1</v>
      </c>
      <c r="R122" t="s">
        <v>457</v>
      </c>
      <c r="S122" t="s">
        <v>1020</v>
      </c>
      <c r="T122" t="s">
        <v>1550</v>
      </c>
      <c r="U122" t="s">
        <v>71</v>
      </c>
      <c r="V122" t="s">
        <v>1869</v>
      </c>
      <c r="W122">
        <v>9.98</v>
      </c>
      <c r="X122">
        <v>29.98</v>
      </c>
      <c r="Y122">
        <v>1</v>
      </c>
      <c r="Z122" t="s">
        <v>2104</v>
      </c>
      <c r="AA122" t="s">
        <v>2375</v>
      </c>
      <c r="AB122">
        <v>1</v>
      </c>
      <c r="AC122" t="s">
        <v>2633</v>
      </c>
      <c r="AD122">
        <v>4</v>
      </c>
      <c r="AE122" t="s">
        <v>2635</v>
      </c>
      <c r="AF122" s="4">
        <v>43740</v>
      </c>
      <c r="AG122" s="4">
        <v>43799</v>
      </c>
      <c r="AH122" t="s">
        <v>78</v>
      </c>
      <c r="AI122" t="s">
        <v>240</v>
      </c>
      <c r="AJ122" t="s">
        <v>578</v>
      </c>
      <c r="AK122" t="s">
        <v>1136</v>
      </c>
      <c r="AL122" t="s">
        <v>1659</v>
      </c>
      <c r="AM122" t="s">
        <v>69</v>
      </c>
      <c r="AN122" t="s">
        <v>1548</v>
      </c>
      <c r="AO122" t="s">
        <v>393</v>
      </c>
      <c r="AP122" t="s">
        <v>2345</v>
      </c>
      <c r="AQ122" t="str">
        <f t="shared" si="1"/>
        <v>854437846noMale437322Facebook43615438309.9829.981control4Changing color of background from blue to green437404379981004.99114.9918</v>
      </c>
      <c r="AR122">
        <f>COUNTIF(AQ$2:AQ122,AQ122)</f>
        <v>2</v>
      </c>
    </row>
    <row r="123" spans="1:44" x14ac:dyDescent="0.25">
      <c r="A123">
        <v>86</v>
      </c>
      <c r="B123">
        <v>40</v>
      </c>
      <c r="C123" s="4">
        <v>43785</v>
      </c>
      <c r="D123">
        <v>2</v>
      </c>
      <c r="E123" t="s">
        <v>38</v>
      </c>
      <c r="F123" t="s">
        <v>49</v>
      </c>
      <c r="G123" t="s">
        <v>55</v>
      </c>
      <c r="H123" t="s">
        <v>58</v>
      </c>
      <c r="I123" s="4">
        <v>43675</v>
      </c>
      <c r="J123">
        <v>2</v>
      </c>
      <c r="K123" t="s">
        <v>60</v>
      </c>
      <c r="L123" s="4">
        <v>43615</v>
      </c>
      <c r="M123" s="4">
        <v>43830</v>
      </c>
      <c r="N123">
        <v>3</v>
      </c>
      <c r="O123" t="s">
        <v>100</v>
      </c>
      <c r="P123" t="s">
        <v>262</v>
      </c>
      <c r="Q123">
        <v>3</v>
      </c>
      <c r="R123" t="s">
        <v>458</v>
      </c>
      <c r="S123" t="s">
        <v>1021</v>
      </c>
      <c r="T123" t="s">
        <v>1551</v>
      </c>
      <c r="U123" t="s">
        <v>2002</v>
      </c>
      <c r="V123" t="s">
        <v>2044</v>
      </c>
      <c r="W123">
        <v>685.1</v>
      </c>
      <c r="X123">
        <v>74.94</v>
      </c>
      <c r="Y123">
        <v>3</v>
      </c>
      <c r="Z123" t="s">
        <v>2105</v>
      </c>
      <c r="AA123" t="s">
        <v>2376</v>
      </c>
      <c r="AF123" s="4"/>
      <c r="AG123" s="4"/>
      <c r="AH123" t="s">
        <v>90</v>
      </c>
      <c r="AI123" t="s">
        <v>252</v>
      </c>
      <c r="AJ123" t="s">
        <v>70</v>
      </c>
      <c r="AK123" t="s">
        <v>1040</v>
      </c>
      <c r="AL123" t="s">
        <v>1568</v>
      </c>
      <c r="AM123" t="s">
        <v>67</v>
      </c>
      <c r="AN123" t="s">
        <v>1562</v>
      </c>
      <c r="AO123" t="s">
        <v>645</v>
      </c>
      <c r="AP123" t="s">
        <v>2347</v>
      </c>
      <c r="AQ123" t="str">
        <f t="shared" si="1"/>
        <v>8640437852yesFemale436752Facebook4361543830685.174.9465198.9939.9913</v>
      </c>
      <c r="AR123">
        <f>COUNTIF(AQ$2:AQ123,AQ123)</f>
        <v>1</v>
      </c>
    </row>
    <row r="124" spans="1:44" x14ac:dyDescent="0.25">
      <c r="A124">
        <v>86</v>
      </c>
      <c r="B124">
        <v>40</v>
      </c>
      <c r="C124" s="4">
        <v>43785</v>
      </c>
      <c r="D124">
        <v>2</v>
      </c>
      <c r="E124" t="s">
        <v>38</v>
      </c>
      <c r="F124" t="s">
        <v>49</v>
      </c>
      <c r="G124" t="s">
        <v>55</v>
      </c>
      <c r="H124" t="s">
        <v>58</v>
      </c>
      <c r="I124" s="4">
        <v>43675</v>
      </c>
      <c r="J124">
        <v>2</v>
      </c>
      <c r="K124" t="s">
        <v>60</v>
      </c>
      <c r="L124" s="4">
        <v>43615</v>
      </c>
      <c r="M124" s="4">
        <v>43830</v>
      </c>
      <c r="N124">
        <v>3</v>
      </c>
      <c r="O124" t="s">
        <v>100</v>
      </c>
      <c r="P124" t="s">
        <v>262</v>
      </c>
      <c r="Q124">
        <v>3</v>
      </c>
      <c r="R124" t="s">
        <v>458</v>
      </c>
      <c r="S124" t="s">
        <v>1021</v>
      </c>
      <c r="T124" t="s">
        <v>1551</v>
      </c>
      <c r="U124" t="s">
        <v>2002</v>
      </c>
      <c r="V124" t="s">
        <v>2044</v>
      </c>
      <c r="W124">
        <v>685.1</v>
      </c>
      <c r="X124">
        <v>74.94</v>
      </c>
      <c r="Y124">
        <v>3</v>
      </c>
      <c r="Z124" t="s">
        <v>2105</v>
      </c>
      <c r="AA124" t="s">
        <v>2376</v>
      </c>
      <c r="AF124" s="4"/>
      <c r="AG124" s="4"/>
      <c r="AH124" t="s">
        <v>79</v>
      </c>
      <c r="AI124" t="s">
        <v>241</v>
      </c>
      <c r="AJ124" t="s">
        <v>542</v>
      </c>
      <c r="AK124" t="s">
        <v>1103</v>
      </c>
      <c r="AL124" t="s">
        <v>1630</v>
      </c>
      <c r="AM124" t="s">
        <v>80</v>
      </c>
      <c r="AN124" t="s">
        <v>1548</v>
      </c>
      <c r="AO124" t="s">
        <v>86</v>
      </c>
      <c r="AP124" t="s">
        <v>2350</v>
      </c>
      <c r="AQ124" t="str">
        <f t="shared" si="1"/>
        <v>8640437852yesFemale436752Facebook4361543830685.174.9441484.57214.997</v>
      </c>
      <c r="AR124">
        <f>COUNTIF(AQ$2:AQ124,AQ124)</f>
        <v>1</v>
      </c>
    </row>
    <row r="125" spans="1:44" x14ac:dyDescent="0.25">
      <c r="A125">
        <v>86</v>
      </c>
      <c r="B125">
        <v>40</v>
      </c>
      <c r="C125" s="4">
        <v>43785</v>
      </c>
      <c r="D125">
        <v>2</v>
      </c>
      <c r="E125" t="s">
        <v>38</v>
      </c>
      <c r="F125" t="s">
        <v>49</v>
      </c>
      <c r="G125" t="s">
        <v>55</v>
      </c>
      <c r="H125" t="s">
        <v>58</v>
      </c>
      <c r="I125" s="4">
        <v>43675</v>
      </c>
      <c r="J125">
        <v>2</v>
      </c>
      <c r="K125" t="s">
        <v>60</v>
      </c>
      <c r="L125" s="4">
        <v>43615</v>
      </c>
      <c r="M125" s="4">
        <v>43830</v>
      </c>
      <c r="N125">
        <v>3</v>
      </c>
      <c r="O125" t="s">
        <v>100</v>
      </c>
      <c r="P125" t="s">
        <v>262</v>
      </c>
      <c r="Q125">
        <v>3</v>
      </c>
      <c r="R125" t="s">
        <v>458</v>
      </c>
      <c r="S125" t="s">
        <v>1021</v>
      </c>
      <c r="T125" t="s">
        <v>1551</v>
      </c>
      <c r="U125" t="s">
        <v>2002</v>
      </c>
      <c r="V125" t="s">
        <v>2044</v>
      </c>
      <c r="W125">
        <v>685.1</v>
      </c>
      <c r="X125">
        <v>74.94</v>
      </c>
      <c r="Y125">
        <v>3</v>
      </c>
      <c r="Z125" t="s">
        <v>2105</v>
      </c>
      <c r="AA125" t="s">
        <v>2376</v>
      </c>
      <c r="AF125" s="4"/>
      <c r="AG125" s="4"/>
      <c r="AH125" t="s">
        <v>78</v>
      </c>
      <c r="AI125" t="s">
        <v>240</v>
      </c>
      <c r="AJ125" t="s">
        <v>402</v>
      </c>
      <c r="AK125" t="s">
        <v>964</v>
      </c>
      <c r="AL125" t="s">
        <v>1498</v>
      </c>
      <c r="AM125" t="s">
        <v>69</v>
      </c>
      <c r="AN125" t="s">
        <v>1548</v>
      </c>
      <c r="AO125" t="s">
        <v>469</v>
      </c>
      <c r="AP125" t="s">
        <v>2339</v>
      </c>
      <c r="AQ125" t="str">
        <f t="shared" si="1"/>
        <v>8640437852yesFemale436752Facebook4361543830685.174.9486978.99114.9923</v>
      </c>
      <c r="AR125">
        <f>COUNTIF(AQ$2:AQ125,AQ125)</f>
        <v>1</v>
      </c>
    </row>
    <row r="126" spans="1:44" x14ac:dyDescent="0.25">
      <c r="A126">
        <v>87</v>
      </c>
      <c r="B126">
        <v>278</v>
      </c>
      <c r="C126" s="4">
        <v>43785</v>
      </c>
      <c r="D126">
        <v>9</v>
      </c>
      <c r="E126" t="s">
        <v>41</v>
      </c>
      <c r="F126" t="s">
        <v>52</v>
      </c>
      <c r="G126" t="s">
        <v>55</v>
      </c>
      <c r="H126" t="s">
        <v>57</v>
      </c>
      <c r="I126" s="4">
        <v>43541</v>
      </c>
      <c r="J126">
        <v>2</v>
      </c>
      <c r="L126" s="4"/>
      <c r="M126" s="4"/>
      <c r="N126">
        <v>3</v>
      </c>
      <c r="O126" t="s">
        <v>101</v>
      </c>
      <c r="P126" t="s">
        <v>263</v>
      </c>
      <c r="Q126">
        <v>3</v>
      </c>
      <c r="R126" t="s">
        <v>459</v>
      </c>
      <c r="S126" t="s">
        <v>1022</v>
      </c>
      <c r="T126" t="s">
        <v>1552</v>
      </c>
      <c r="U126" t="s">
        <v>2003</v>
      </c>
      <c r="V126" t="s">
        <v>2045</v>
      </c>
      <c r="W126">
        <v>227.94</v>
      </c>
      <c r="X126">
        <v>124.94</v>
      </c>
      <c r="Y126">
        <v>3</v>
      </c>
      <c r="Z126" t="s">
        <v>2106</v>
      </c>
      <c r="AA126" t="s">
        <v>2377</v>
      </c>
      <c r="AB126">
        <v>1</v>
      </c>
      <c r="AC126" t="s">
        <v>2634</v>
      </c>
      <c r="AD126">
        <v>115</v>
      </c>
      <c r="AE126" t="s">
        <v>2635</v>
      </c>
      <c r="AF126" s="4">
        <v>43740</v>
      </c>
      <c r="AG126" s="4">
        <v>43799</v>
      </c>
      <c r="AH126" t="s">
        <v>80</v>
      </c>
      <c r="AI126" t="s">
        <v>242</v>
      </c>
      <c r="AJ126" t="s">
        <v>65</v>
      </c>
      <c r="AK126" t="s">
        <v>1267</v>
      </c>
      <c r="AL126" t="s">
        <v>1548</v>
      </c>
      <c r="AM126" t="s">
        <v>69</v>
      </c>
      <c r="AN126" t="s">
        <v>1548</v>
      </c>
      <c r="AO126" t="s">
        <v>80</v>
      </c>
      <c r="AP126" t="s">
        <v>2357</v>
      </c>
      <c r="AQ126" t="str">
        <f t="shared" si="1"/>
        <v>87278437859yesMale435412227.94124.941test115Changing color of background from blue to green437404379921014.99114.992</v>
      </c>
      <c r="AR126">
        <f>COUNTIF(AQ$2:AQ126,AQ126)</f>
        <v>1</v>
      </c>
    </row>
    <row r="127" spans="1:44" x14ac:dyDescent="0.25">
      <c r="A127">
        <v>87</v>
      </c>
      <c r="B127">
        <v>278</v>
      </c>
      <c r="C127" s="4">
        <v>43785</v>
      </c>
      <c r="D127">
        <v>9</v>
      </c>
      <c r="E127" t="s">
        <v>41</v>
      </c>
      <c r="F127" t="s">
        <v>52</v>
      </c>
      <c r="G127" t="s">
        <v>55</v>
      </c>
      <c r="H127" t="s">
        <v>57</v>
      </c>
      <c r="I127" s="4">
        <v>43541</v>
      </c>
      <c r="J127">
        <v>2</v>
      </c>
      <c r="L127" s="4"/>
      <c r="M127" s="4"/>
      <c r="N127">
        <v>3</v>
      </c>
      <c r="O127" t="s">
        <v>101</v>
      </c>
      <c r="P127" t="s">
        <v>263</v>
      </c>
      <c r="Q127">
        <v>3</v>
      </c>
      <c r="R127" t="s">
        <v>459</v>
      </c>
      <c r="S127" t="s">
        <v>1022</v>
      </c>
      <c r="T127" t="s">
        <v>1552</v>
      </c>
      <c r="U127" t="s">
        <v>2003</v>
      </c>
      <c r="V127" t="s">
        <v>2045</v>
      </c>
      <c r="W127">
        <v>227.94</v>
      </c>
      <c r="X127">
        <v>124.94</v>
      </c>
      <c r="Y127">
        <v>3</v>
      </c>
      <c r="Z127" t="s">
        <v>2106</v>
      </c>
      <c r="AA127" t="s">
        <v>2377</v>
      </c>
      <c r="AB127">
        <v>1</v>
      </c>
      <c r="AC127" t="s">
        <v>2634</v>
      </c>
      <c r="AD127">
        <v>115</v>
      </c>
      <c r="AE127" t="s">
        <v>2635</v>
      </c>
      <c r="AF127" s="4">
        <v>43740</v>
      </c>
      <c r="AG127" s="4">
        <v>43799</v>
      </c>
      <c r="AH127" t="s">
        <v>69</v>
      </c>
      <c r="AI127" t="s">
        <v>231</v>
      </c>
      <c r="AJ127" t="s">
        <v>720</v>
      </c>
      <c r="AK127" t="s">
        <v>1262</v>
      </c>
      <c r="AL127" t="s">
        <v>1780</v>
      </c>
      <c r="AM127" t="s">
        <v>80</v>
      </c>
      <c r="AN127" t="s">
        <v>1577</v>
      </c>
      <c r="AO127" t="s">
        <v>67</v>
      </c>
      <c r="AP127" t="s">
        <v>2373</v>
      </c>
      <c r="AQ127" t="str">
        <f t="shared" si="1"/>
        <v>87278437859yesMale435412227.94124.941test115Changing color of background from blue to green4374043799115947.99224.993</v>
      </c>
      <c r="AR127">
        <f>COUNTIF(AQ$2:AQ127,AQ127)</f>
        <v>1</v>
      </c>
    </row>
    <row r="128" spans="1:44" x14ac:dyDescent="0.25">
      <c r="A128">
        <v>87</v>
      </c>
      <c r="B128">
        <v>278</v>
      </c>
      <c r="C128" s="4">
        <v>43785</v>
      </c>
      <c r="D128">
        <v>9</v>
      </c>
      <c r="E128" t="s">
        <v>41</v>
      </c>
      <c r="F128" t="s">
        <v>52</v>
      </c>
      <c r="G128" t="s">
        <v>55</v>
      </c>
      <c r="H128" t="s">
        <v>57</v>
      </c>
      <c r="I128" s="4">
        <v>43541</v>
      </c>
      <c r="J128">
        <v>2</v>
      </c>
      <c r="L128" s="4"/>
      <c r="M128" s="4"/>
      <c r="N128">
        <v>3</v>
      </c>
      <c r="O128" t="s">
        <v>101</v>
      </c>
      <c r="P128" t="s">
        <v>263</v>
      </c>
      <c r="Q128">
        <v>3</v>
      </c>
      <c r="R128" t="s">
        <v>459</v>
      </c>
      <c r="S128" t="s">
        <v>1022</v>
      </c>
      <c r="T128" t="s">
        <v>1552</v>
      </c>
      <c r="U128" t="s">
        <v>2003</v>
      </c>
      <c r="V128" t="s">
        <v>2045</v>
      </c>
      <c r="W128">
        <v>227.94</v>
      </c>
      <c r="X128">
        <v>124.94</v>
      </c>
      <c r="Y128">
        <v>3</v>
      </c>
      <c r="Z128" t="s">
        <v>2106</v>
      </c>
      <c r="AA128" t="s">
        <v>2377</v>
      </c>
      <c r="AB128">
        <v>1</v>
      </c>
      <c r="AC128" t="s">
        <v>2634</v>
      </c>
      <c r="AD128">
        <v>115</v>
      </c>
      <c r="AE128" t="s">
        <v>2635</v>
      </c>
      <c r="AF128" s="4">
        <v>43740</v>
      </c>
      <c r="AG128" s="4">
        <v>43799</v>
      </c>
      <c r="AH128" t="s">
        <v>70</v>
      </c>
      <c r="AI128" t="s">
        <v>232</v>
      </c>
      <c r="AJ128" t="s">
        <v>514</v>
      </c>
      <c r="AK128" t="s">
        <v>1077</v>
      </c>
      <c r="AL128" t="s">
        <v>1604</v>
      </c>
      <c r="AM128" t="s">
        <v>67</v>
      </c>
      <c r="AN128" t="s">
        <v>1517</v>
      </c>
      <c r="AO128" t="s">
        <v>640</v>
      </c>
      <c r="AP128" t="s">
        <v>2393</v>
      </c>
      <c r="AQ128" t="str">
        <f t="shared" si="1"/>
        <v>87278437859yesMale435412227.94124.941test115Changing color of background from blue to green4374043799513338.99319.9917</v>
      </c>
      <c r="AR128">
        <f>COUNTIF(AQ$2:AQ128,AQ128)</f>
        <v>1</v>
      </c>
    </row>
    <row r="129" spans="1:44" x14ac:dyDescent="0.25">
      <c r="A129">
        <v>88</v>
      </c>
      <c r="B129">
        <v>322</v>
      </c>
      <c r="C129" s="4">
        <v>43785</v>
      </c>
      <c r="D129">
        <v>10</v>
      </c>
      <c r="E129" t="s">
        <v>42</v>
      </c>
      <c r="F129" t="s">
        <v>53</v>
      </c>
      <c r="G129" t="s">
        <v>56</v>
      </c>
      <c r="H129" t="s">
        <v>57</v>
      </c>
      <c r="I129" s="4">
        <v>43571</v>
      </c>
      <c r="J129">
        <v>1</v>
      </c>
      <c r="L129" s="4"/>
      <c r="M129" s="4"/>
      <c r="N129">
        <v>2</v>
      </c>
      <c r="O129" t="s">
        <v>102</v>
      </c>
      <c r="P129" t="s">
        <v>264</v>
      </c>
      <c r="Q129">
        <v>2</v>
      </c>
      <c r="R129" t="s">
        <v>460</v>
      </c>
      <c r="S129" t="s">
        <v>1023</v>
      </c>
      <c r="T129" t="s">
        <v>1553</v>
      </c>
      <c r="U129" t="s">
        <v>75</v>
      </c>
      <c r="V129" t="s">
        <v>1869</v>
      </c>
      <c r="W129">
        <v>104.85</v>
      </c>
      <c r="X129">
        <v>74.95</v>
      </c>
      <c r="Y129">
        <v>2</v>
      </c>
      <c r="Z129" t="s">
        <v>2107</v>
      </c>
      <c r="AA129" t="s">
        <v>2378</v>
      </c>
      <c r="AB129">
        <v>1</v>
      </c>
      <c r="AC129" t="s">
        <v>2634</v>
      </c>
      <c r="AD129">
        <v>140</v>
      </c>
      <c r="AE129" t="s">
        <v>2635</v>
      </c>
      <c r="AF129" s="4">
        <v>43740</v>
      </c>
      <c r="AG129" s="4">
        <v>43799</v>
      </c>
      <c r="AH129" t="s">
        <v>78</v>
      </c>
      <c r="AI129" t="s">
        <v>240</v>
      </c>
      <c r="AJ129" t="s">
        <v>408</v>
      </c>
      <c r="AK129" t="s">
        <v>970</v>
      </c>
      <c r="AL129" t="s">
        <v>1503</v>
      </c>
      <c r="AM129" t="s">
        <v>80</v>
      </c>
      <c r="AN129" t="s">
        <v>1548</v>
      </c>
      <c r="AO129" t="s">
        <v>393</v>
      </c>
      <c r="AP129" t="s">
        <v>2345</v>
      </c>
      <c r="AQ129" t="str">
        <f t="shared" si="1"/>
        <v>883224378510noMale435711104.8574.951test140Changing color of background from blue to green437404379984529.94214.9918</v>
      </c>
      <c r="AR129">
        <f>COUNTIF(AQ$2:AQ129,AQ129)</f>
        <v>1</v>
      </c>
    </row>
    <row r="130" spans="1:44" x14ac:dyDescent="0.25">
      <c r="A130">
        <v>88</v>
      </c>
      <c r="B130">
        <v>322</v>
      </c>
      <c r="C130" s="4">
        <v>43785</v>
      </c>
      <c r="D130">
        <v>10</v>
      </c>
      <c r="E130" t="s">
        <v>42</v>
      </c>
      <c r="F130" t="s">
        <v>53</v>
      </c>
      <c r="G130" t="s">
        <v>56</v>
      </c>
      <c r="H130" t="s">
        <v>57</v>
      </c>
      <c r="I130" s="4">
        <v>43571</v>
      </c>
      <c r="J130">
        <v>1</v>
      </c>
      <c r="L130" s="4"/>
      <c r="M130" s="4"/>
      <c r="N130">
        <v>2</v>
      </c>
      <c r="O130" t="s">
        <v>102</v>
      </c>
      <c r="P130" t="s">
        <v>264</v>
      </c>
      <c r="Q130">
        <v>2</v>
      </c>
      <c r="R130" t="s">
        <v>460</v>
      </c>
      <c r="S130" t="s">
        <v>1023</v>
      </c>
      <c r="T130" t="s">
        <v>1553</v>
      </c>
      <c r="U130" t="s">
        <v>75</v>
      </c>
      <c r="V130" t="s">
        <v>1869</v>
      </c>
      <c r="W130">
        <v>104.85</v>
      </c>
      <c r="X130">
        <v>74.95</v>
      </c>
      <c r="Y130">
        <v>2</v>
      </c>
      <c r="Z130" t="s">
        <v>2107</v>
      </c>
      <c r="AA130" t="s">
        <v>2378</v>
      </c>
      <c r="AB130">
        <v>1</v>
      </c>
      <c r="AC130" t="s">
        <v>2634</v>
      </c>
      <c r="AD130">
        <v>140</v>
      </c>
      <c r="AE130" t="s">
        <v>2635</v>
      </c>
      <c r="AF130" s="4">
        <v>43740</v>
      </c>
      <c r="AG130" s="4">
        <v>43799</v>
      </c>
      <c r="AH130" t="s">
        <v>80</v>
      </c>
      <c r="AI130" t="s">
        <v>242</v>
      </c>
      <c r="AJ130" t="s">
        <v>455</v>
      </c>
      <c r="AK130" t="s">
        <v>1018</v>
      </c>
      <c r="AL130" t="s">
        <v>1548</v>
      </c>
      <c r="AM130" t="s">
        <v>67</v>
      </c>
      <c r="AN130" t="s">
        <v>1548</v>
      </c>
      <c r="AO130" t="s">
        <v>70</v>
      </c>
      <c r="AP130" t="s">
        <v>2341</v>
      </c>
      <c r="AQ130" t="str">
        <f t="shared" ref="AQ130:AQ193" si="2">CONCATENATE($A130,$B130,$C130,$D130,$G130,$H130,$I130,$J130,$K130,$L130,$M130,$W130,$X130,$AB130,$AC130,$AD130,$AE130,$AF130,$AG130,$AH130,$AJ130,$AL130,$AM130,$AN130,$AO130)</f>
        <v>883224378510noMale435711104.8574.951test140Changing color of background from blue to green437404379921514.99314.995</v>
      </c>
      <c r="AR130">
        <f>COUNTIF(AQ$2:AQ130,AQ130)</f>
        <v>1</v>
      </c>
    </row>
    <row r="131" spans="1:44" x14ac:dyDescent="0.25">
      <c r="A131">
        <v>89</v>
      </c>
      <c r="B131">
        <v>217</v>
      </c>
      <c r="C131" s="4">
        <v>43786</v>
      </c>
      <c r="D131">
        <v>4</v>
      </c>
      <c r="E131" t="s">
        <v>40</v>
      </c>
      <c r="F131" t="s">
        <v>51</v>
      </c>
      <c r="G131" t="s">
        <v>55</v>
      </c>
      <c r="H131" t="s">
        <v>57</v>
      </c>
      <c r="I131" s="4">
        <v>43670</v>
      </c>
      <c r="J131">
        <v>3</v>
      </c>
      <c r="K131" t="s">
        <v>59</v>
      </c>
      <c r="L131" s="4">
        <v>43615</v>
      </c>
      <c r="M131" s="4">
        <v>43830</v>
      </c>
      <c r="N131">
        <v>2</v>
      </c>
      <c r="O131" t="s">
        <v>77</v>
      </c>
      <c r="P131" t="s">
        <v>239</v>
      </c>
      <c r="Q131">
        <v>2</v>
      </c>
      <c r="R131" t="s">
        <v>461</v>
      </c>
      <c r="S131" t="s">
        <v>1024</v>
      </c>
      <c r="T131" t="s">
        <v>1554</v>
      </c>
      <c r="U131" t="s">
        <v>85</v>
      </c>
      <c r="V131" t="s">
        <v>2030</v>
      </c>
      <c r="W131">
        <v>98.97</v>
      </c>
      <c r="X131">
        <v>49.97</v>
      </c>
      <c r="Y131">
        <v>2</v>
      </c>
      <c r="Z131" t="s">
        <v>2108</v>
      </c>
      <c r="AA131" t="s">
        <v>2379</v>
      </c>
      <c r="AB131">
        <v>1</v>
      </c>
      <c r="AC131" t="s">
        <v>2634</v>
      </c>
      <c r="AD131">
        <v>84</v>
      </c>
      <c r="AE131" t="s">
        <v>2635</v>
      </c>
      <c r="AF131" s="4">
        <v>43740</v>
      </c>
      <c r="AG131" s="4">
        <v>43799</v>
      </c>
      <c r="AH131" t="s">
        <v>70</v>
      </c>
      <c r="AI131" t="s">
        <v>232</v>
      </c>
      <c r="AJ131" t="s">
        <v>514</v>
      </c>
      <c r="AK131" t="s">
        <v>1077</v>
      </c>
      <c r="AL131" t="s">
        <v>1604</v>
      </c>
      <c r="AM131" t="s">
        <v>69</v>
      </c>
      <c r="AN131" t="s">
        <v>1517</v>
      </c>
      <c r="AO131" t="s">
        <v>640</v>
      </c>
      <c r="AP131" t="s">
        <v>2393</v>
      </c>
      <c r="AQ131" t="str">
        <f t="shared" si="2"/>
        <v>89217437864yesMale436703Google Ads436154383098.9749.971test84Changing color of background from blue to green4374043799513338.99119.9917</v>
      </c>
      <c r="AR131">
        <f>COUNTIF(AQ$2:AQ131,AQ131)</f>
        <v>1</v>
      </c>
    </row>
    <row r="132" spans="1:44" x14ac:dyDescent="0.25">
      <c r="A132">
        <v>89</v>
      </c>
      <c r="B132">
        <v>217</v>
      </c>
      <c r="C132" s="4">
        <v>43786</v>
      </c>
      <c r="D132">
        <v>4</v>
      </c>
      <c r="E132" t="s">
        <v>40</v>
      </c>
      <c r="F132" t="s">
        <v>51</v>
      </c>
      <c r="G132" t="s">
        <v>55</v>
      </c>
      <c r="H132" t="s">
        <v>57</v>
      </c>
      <c r="I132" s="4">
        <v>43670</v>
      </c>
      <c r="J132">
        <v>3</v>
      </c>
      <c r="K132" t="s">
        <v>59</v>
      </c>
      <c r="L132" s="4">
        <v>43615</v>
      </c>
      <c r="M132" s="4">
        <v>43830</v>
      </c>
      <c r="N132">
        <v>2</v>
      </c>
      <c r="O132" t="s">
        <v>77</v>
      </c>
      <c r="P132" t="s">
        <v>239</v>
      </c>
      <c r="Q132">
        <v>2</v>
      </c>
      <c r="R132" t="s">
        <v>461</v>
      </c>
      <c r="S132" t="s">
        <v>1024</v>
      </c>
      <c r="T132" t="s">
        <v>1554</v>
      </c>
      <c r="U132" t="s">
        <v>85</v>
      </c>
      <c r="V132" t="s">
        <v>2030</v>
      </c>
      <c r="W132">
        <v>98.97</v>
      </c>
      <c r="X132">
        <v>49.97</v>
      </c>
      <c r="Y132">
        <v>2</v>
      </c>
      <c r="Z132" t="s">
        <v>2108</v>
      </c>
      <c r="AA132" t="s">
        <v>2379</v>
      </c>
      <c r="AB132">
        <v>1</v>
      </c>
      <c r="AC132" t="s">
        <v>2634</v>
      </c>
      <c r="AD132">
        <v>84</v>
      </c>
      <c r="AE132" t="s">
        <v>2635</v>
      </c>
      <c r="AF132" s="4">
        <v>43740</v>
      </c>
      <c r="AG132" s="4">
        <v>43799</v>
      </c>
      <c r="AH132" t="s">
        <v>67</v>
      </c>
      <c r="AI132" t="s">
        <v>229</v>
      </c>
      <c r="AJ132" t="s">
        <v>498</v>
      </c>
      <c r="AK132" t="s">
        <v>1061</v>
      </c>
      <c r="AL132" t="s">
        <v>1513</v>
      </c>
      <c r="AM132" t="s">
        <v>80</v>
      </c>
      <c r="AN132" t="s">
        <v>1548</v>
      </c>
      <c r="AO132" t="s">
        <v>652</v>
      </c>
      <c r="AP132" t="s">
        <v>2352</v>
      </c>
      <c r="AQ132" t="str">
        <f t="shared" si="2"/>
        <v>89217437864yesMale436703Google Ads436154383098.9749.971test84Changing color of background from blue to green437404379935929.99214.9911</v>
      </c>
      <c r="AR132">
        <f>COUNTIF(AQ$2:AQ132,AQ132)</f>
        <v>1</v>
      </c>
    </row>
    <row r="133" spans="1:44" x14ac:dyDescent="0.25">
      <c r="A133">
        <v>90</v>
      </c>
      <c r="B133">
        <v>288</v>
      </c>
      <c r="C133" s="4">
        <v>43786</v>
      </c>
      <c r="D133">
        <v>8</v>
      </c>
      <c r="E133" t="s">
        <v>43</v>
      </c>
      <c r="F133" t="s">
        <v>54</v>
      </c>
      <c r="G133" t="s">
        <v>56</v>
      </c>
      <c r="H133" t="s">
        <v>58</v>
      </c>
      <c r="I133" s="4">
        <v>43610</v>
      </c>
      <c r="J133">
        <v>3</v>
      </c>
      <c r="L133" s="4"/>
      <c r="M133" s="4"/>
      <c r="N133">
        <v>1</v>
      </c>
      <c r="O133" t="s">
        <v>80</v>
      </c>
      <c r="P133" t="s">
        <v>242</v>
      </c>
      <c r="Q133">
        <v>1</v>
      </c>
      <c r="R133" t="s">
        <v>453</v>
      </c>
      <c r="S133" t="s">
        <v>1016</v>
      </c>
      <c r="T133" t="s">
        <v>1546</v>
      </c>
      <c r="U133" t="s">
        <v>69</v>
      </c>
      <c r="V133" t="s">
        <v>1548</v>
      </c>
      <c r="W133">
        <v>58.75</v>
      </c>
      <c r="X133">
        <v>14.99</v>
      </c>
      <c r="Y133">
        <v>1</v>
      </c>
      <c r="Z133" t="s">
        <v>67</v>
      </c>
      <c r="AA133" t="s">
        <v>2373</v>
      </c>
      <c r="AB133">
        <v>1</v>
      </c>
      <c r="AC133" t="s">
        <v>2634</v>
      </c>
      <c r="AD133">
        <v>121</v>
      </c>
      <c r="AE133" t="s">
        <v>2635</v>
      </c>
      <c r="AF133" s="4">
        <v>43740</v>
      </c>
      <c r="AG133" s="4">
        <v>43799</v>
      </c>
      <c r="AH133" t="s">
        <v>80</v>
      </c>
      <c r="AI133" t="s">
        <v>242</v>
      </c>
      <c r="AJ133" t="s">
        <v>453</v>
      </c>
      <c r="AK133" t="s">
        <v>1016</v>
      </c>
      <c r="AL133" t="s">
        <v>1546</v>
      </c>
      <c r="AM133" t="s">
        <v>69</v>
      </c>
      <c r="AN133" t="s">
        <v>1548</v>
      </c>
      <c r="AO133" t="s">
        <v>67</v>
      </c>
      <c r="AP133" t="s">
        <v>2373</v>
      </c>
      <c r="AQ133" t="str">
        <f t="shared" si="2"/>
        <v>90288437868noFemale43610358.7514.991test121Changing color of background from blue to green437404379922658.75114.993</v>
      </c>
      <c r="AR133">
        <f>COUNTIF(AQ$2:AQ133,AQ133)</f>
        <v>1</v>
      </c>
    </row>
    <row r="134" spans="1:44" x14ac:dyDescent="0.25">
      <c r="A134">
        <v>91</v>
      </c>
      <c r="B134">
        <v>302</v>
      </c>
      <c r="C134" s="4">
        <v>43786</v>
      </c>
      <c r="D134">
        <v>2</v>
      </c>
      <c r="E134" t="s">
        <v>38</v>
      </c>
      <c r="F134" t="s">
        <v>49</v>
      </c>
      <c r="G134" t="s">
        <v>55</v>
      </c>
      <c r="H134" t="s">
        <v>58</v>
      </c>
      <c r="I134" s="4">
        <v>43610</v>
      </c>
      <c r="J134">
        <v>2</v>
      </c>
      <c r="L134" s="4"/>
      <c r="M134" s="4"/>
      <c r="N134">
        <v>2</v>
      </c>
      <c r="O134" t="s">
        <v>103</v>
      </c>
      <c r="P134" t="s">
        <v>265</v>
      </c>
      <c r="Q134">
        <v>2</v>
      </c>
      <c r="R134" t="s">
        <v>462</v>
      </c>
      <c r="S134" t="s">
        <v>1025</v>
      </c>
      <c r="T134" t="s">
        <v>1555</v>
      </c>
      <c r="U134" t="s">
        <v>103</v>
      </c>
      <c r="V134" t="s">
        <v>2037</v>
      </c>
      <c r="W134">
        <v>1004.96</v>
      </c>
      <c r="X134">
        <v>69.959999999999994</v>
      </c>
      <c r="Y134">
        <v>2</v>
      </c>
      <c r="Z134" t="s">
        <v>2109</v>
      </c>
      <c r="AA134" t="s">
        <v>2380</v>
      </c>
      <c r="AB134">
        <v>1</v>
      </c>
      <c r="AC134" t="s">
        <v>2634</v>
      </c>
      <c r="AD134">
        <v>130</v>
      </c>
      <c r="AE134" t="s">
        <v>2635</v>
      </c>
      <c r="AF134" s="4">
        <v>43740</v>
      </c>
      <c r="AG134" s="4">
        <v>43799</v>
      </c>
      <c r="AH134" t="s">
        <v>69</v>
      </c>
      <c r="AI134" t="s">
        <v>231</v>
      </c>
      <c r="AJ134" t="s">
        <v>434</v>
      </c>
      <c r="AK134" t="s">
        <v>991</v>
      </c>
      <c r="AL134" t="s">
        <v>1524</v>
      </c>
      <c r="AM134" t="s">
        <v>69</v>
      </c>
      <c r="AN134" t="s">
        <v>1577</v>
      </c>
      <c r="AO134" t="s">
        <v>69</v>
      </c>
      <c r="AP134" t="s">
        <v>2360</v>
      </c>
      <c r="AQ134" t="str">
        <f t="shared" si="2"/>
        <v>91302437862yesFemale4361021004.9669.961test130Changing color of background from blue to green43740437991152929.99124.991</v>
      </c>
      <c r="AR134">
        <f>COUNTIF(AQ$2:AQ134,AQ134)</f>
        <v>1</v>
      </c>
    </row>
    <row r="135" spans="1:44" x14ac:dyDescent="0.25">
      <c r="A135">
        <v>91</v>
      </c>
      <c r="B135">
        <v>302</v>
      </c>
      <c r="C135" s="4">
        <v>43786</v>
      </c>
      <c r="D135">
        <v>2</v>
      </c>
      <c r="E135" t="s">
        <v>38</v>
      </c>
      <c r="F135" t="s">
        <v>49</v>
      </c>
      <c r="G135" t="s">
        <v>55</v>
      </c>
      <c r="H135" t="s">
        <v>58</v>
      </c>
      <c r="I135" s="4">
        <v>43610</v>
      </c>
      <c r="J135">
        <v>2</v>
      </c>
      <c r="L135" s="4"/>
      <c r="M135" s="4"/>
      <c r="N135">
        <v>2</v>
      </c>
      <c r="O135" t="s">
        <v>103</v>
      </c>
      <c r="P135" t="s">
        <v>265</v>
      </c>
      <c r="Q135">
        <v>2</v>
      </c>
      <c r="R135" t="s">
        <v>462</v>
      </c>
      <c r="S135" t="s">
        <v>1025</v>
      </c>
      <c r="T135" t="s">
        <v>1555</v>
      </c>
      <c r="U135" t="s">
        <v>103</v>
      </c>
      <c r="V135" t="s">
        <v>2037</v>
      </c>
      <c r="W135">
        <v>1004.96</v>
      </c>
      <c r="X135">
        <v>69.959999999999994</v>
      </c>
      <c r="Y135">
        <v>2</v>
      </c>
      <c r="Z135" t="s">
        <v>2109</v>
      </c>
      <c r="AA135" t="s">
        <v>2380</v>
      </c>
      <c r="AB135">
        <v>1</v>
      </c>
      <c r="AC135" t="s">
        <v>2634</v>
      </c>
      <c r="AD135">
        <v>130</v>
      </c>
      <c r="AE135" t="s">
        <v>2635</v>
      </c>
      <c r="AF135" s="4">
        <v>43740</v>
      </c>
      <c r="AG135" s="4">
        <v>43799</v>
      </c>
      <c r="AH135" t="s">
        <v>67</v>
      </c>
      <c r="AI135" t="s">
        <v>229</v>
      </c>
      <c r="AJ135" t="s">
        <v>677</v>
      </c>
      <c r="AK135" t="s">
        <v>978</v>
      </c>
      <c r="AL135" t="s">
        <v>1577</v>
      </c>
      <c r="AM135" t="s">
        <v>67</v>
      </c>
      <c r="AN135" t="s">
        <v>1548</v>
      </c>
      <c r="AO135" t="s">
        <v>455</v>
      </c>
      <c r="AP135" t="s">
        <v>2340</v>
      </c>
      <c r="AQ135" t="str">
        <f t="shared" si="2"/>
        <v>91302437862yesFemale4361021004.9669.961test130Changing color of background from blue to green4374043799311824.99314.9915</v>
      </c>
      <c r="AR135">
        <f>COUNTIF(AQ$2:AQ135,AQ135)</f>
        <v>1</v>
      </c>
    </row>
    <row r="136" spans="1:44" x14ac:dyDescent="0.25">
      <c r="A136">
        <v>92</v>
      </c>
      <c r="B136">
        <v>154</v>
      </c>
      <c r="C136" s="4">
        <v>43787</v>
      </c>
      <c r="D136">
        <v>2</v>
      </c>
      <c r="E136" t="s">
        <v>38</v>
      </c>
      <c r="F136" t="s">
        <v>49</v>
      </c>
      <c r="G136" t="s">
        <v>56</v>
      </c>
      <c r="H136" t="s">
        <v>57</v>
      </c>
      <c r="I136" s="4">
        <v>43710</v>
      </c>
      <c r="J136">
        <v>2</v>
      </c>
      <c r="K136" t="s">
        <v>60</v>
      </c>
      <c r="L136" s="4">
        <v>43615</v>
      </c>
      <c r="M136" s="4">
        <v>43830</v>
      </c>
      <c r="N136">
        <v>1</v>
      </c>
      <c r="O136" t="s">
        <v>79</v>
      </c>
      <c r="P136" t="s">
        <v>241</v>
      </c>
      <c r="Q136">
        <v>1</v>
      </c>
      <c r="R136" t="s">
        <v>463</v>
      </c>
      <c r="S136" t="s">
        <v>1026</v>
      </c>
      <c r="T136" t="s">
        <v>1556</v>
      </c>
      <c r="U136" t="s">
        <v>67</v>
      </c>
      <c r="V136" t="s">
        <v>1548</v>
      </c>
      <c r="W136">
        <v>64.47</v>
      </c>
      <c r="X136">
        <v>44.97</v>
      </c>
      <c r="Y136">
        <v>1</v>
      </c>
      <c r="Z136" t="s">
        <v>455</v>
      </c>
      <c r="AA136" t="s">
        <v>2340</v>
      </c>
      <c r="AB136">
        <v>1</v>
      </c>
      <c r="AC136" t="s">
        <v>2633</v>
      </c>
      <c r="AD136">
        <v>57</v>
      </c>
      <c r="AE136" t="s">
        <v>2635</v>
      </c>
      <c r="AF136" s="4">
        <v>43740</v>
      </c>
      <c r="AG136" s="4">
        <v>43799</v>
      </c>
      <c r="AH136" t="s">
        <v>79</v>
      </c>
      <c r="AI136" t="s">
        <v>241</v>
      </c>
      <c r="AJ136" t="s">
        <v>463</v>
      </c>
      <c r="AK136" t="s">
        <v>1026</v>
      </c>
      <c r="AL136" t="s">
        <v>1556</v>
      </c>
      <c r="AM136" t="s">
        <v>67</v>
      </c>
      <c r="AN136" t="s">
        <v>1548</v>
      </c>
      <c r="AO136" t="s">
        <v>455</v>
      </c>
      <c r="AP136" t="s">
        <v>2340</v>
      </c>
      <c r="AQ136" t="str">
        <f t="shared" si="2"/>
        <v>92154437872noMale437102Facebook436154383064.4744.971control57Changing color of background from blue to green437404379944721.49314.9915</v>
      </c>
      <c r="AR136">
        <f>COUNTIF(AQ$2:AQ136,AQ136)</f>
        <v>1</v>
      </c>
    </row>
    <row r="137" spans="1:44" x14ac:dyDescent="0.25">
      <c r="A137">
        <v>93</v>
      </c>
      <c r="B137">
        <v>214</v>
      </c>
      <c r="C137" s="4">
        <v>43787</v>
      </c>
      <c r="D137">
        <v>6</v>
      </c>
      <c r="E137" t="s">
        <v>33</v>
      </c>
      <c r="F137" t="s">
        <v>44</v>
      </c>
      <c r="G137" t="s">
        <v>55</v>
      </c>
      <c r="H137" t="s">
        <v>57</v>
      </c>
      <c r="I137" s="4">
        <v>43631</v>
      </c>
      <c r="J137">
        <v>3</v>
      </c>
      <c r="K137" t="s">
        <v>59</v>
      </c>
      <c r="L137" s="4">
        <v>43615</v>
      </c>
      <c r="M137" s="4">
        <v>43830</v>
      </c>
      <c r="N137">
        <v>2</v>
      </c>
      <c r="O137" t="s">
        <v>104</v>
      </c>
      <c r="P137" t="s">
        <v>266</v>
      </c>
      <c r="Q137">
        <v>2</v>
      </c>
      <c r="R137" t="s">
        <v>464</v>
      </c>
      <c r="S137" t="s">
        <v>1027</v>
      </c>
      <c r="T137" t="s">
        <v>1557</v>
      </c>
      <c r="U137" t="s">
        <v>71</v>
      </c>
      <c r="V137" t="s">
        <v>2031</v>
      </c>
      <c r="W137">
        <v>84.67</v>
      </c>
      <c r="X137">
        <v>39.979999999999997</v>
      </c>
      <c r="Y137">
        <v>2</v>
      </c>
      <c r="Z137" t="s">
        <v>2110</v>
      </c>
      <c r="AA137" t="s">
        <v>2381</v>
      </c>
      <c r="AB137">
        <v>1</v>
      </c>
      <c r="AC137" t="s">
        <v>2634</v>
      </c>
      <c r="AD137">
        <v>82</v>
      </c>
      <c r="AE137" t="s">
        <v>2635</v>
      </c>
      <c r="AF137" s="4">
        <v>43740</v>
      </c>
      <c r="AG137" s="4">
        <v>43799</v>
      </c>
      <c r="AH137" t="s">
        <v>80</v>
      </c>
      <c r="AI137" t="s">
        <v>242</v>
      </c>
      <c r="AJ137" t="s">
        <v>619</v>
      </c>
      <c r="AK137" t="s">
        <v>1016</v>
      </c>
      <c r="AL137" t="s">
        <v>1695</v>
      </c>
      <c r="AM137" t="s">
        <v>69</v>
      </c>
      <c r="AN137" t="s">
        <v>1548</v>
      </c>
      <c r="AO137" t="s">
        <v>70</v>
      </c>
      <c r="AP137" t="s">
        <v>2341</v>
      </c>
      <c r="AQ137" t="str">
        <f t="shared" si="2"/>
        <v>93214437876yesMale436313Google Ads436154383084.6739.981test82Changing color of background from blue to green437404379922761.99114.995</v>
      </c>
      <c r="AR137">
        <f>COUNTIF(AQ$2:AQ137,AQ137)</f>
        <v>1</v>
      </c>
    </row>
    <row r="138" spans="1:44" x14ac:dyDescent="0.25">
      <c r="A138">
        <v>93</v>
      </c>
      <c r="B138">
        <v>214</v>
      </c>
      <c r="C138" s="4">
        <v>43787</v>
      </c>
      <c r="D138">
        <v>6</v>
      </c>
      <c r="E138" t="s">
        <v>33</v>
      </c>
      <c r="F138" t="s">
        <v>44</v>
      </c>
      <c r="G138" t="s">
        <v>55</v>
      </c>
      <c r="H138" t="s">
        <v>57</v>
      </c>
      <c r="I138" s="4">
        <v>43631</v>
      </c>
      <c r="J138">
        <v>3</v>
      </c>
      <c r="K138" t="s">
        <v>59</v>
      </c>
      <c r="L138" s="4">
        <v>43615</v>
      </c>
      <c r="M138" s="4">
        <v>43830</v>
      </c>
      <c r="N138">
        <v>2</v>
      </c>
      <c r="O138" t="s">
        <v>104</v>
      </c>
      <c r="P138" t="s">
        <v>266</v>
      </c>
      <c r="Q138">
        <v>2</v>
      </c>
      <c r="R138" t="s">
        <v>464</v>
      </c>
      <c r="S138" t="s">
        <v>1027</v>
      </c>
      <c r="T138" t="s">
        <v>1557</v>
      </c>
      <c r="U138" t="s">
        <v>71</v>
      </c>
      <c r="V138" t="s">
        <v>2031</v>
      </c>
      <c r="W138">
        <v>84.67</v>
      </c>
      <c r="X138">
        <v>39.979999999999997</v>
      </c>
      <c r="Y138">
        <v>2</v>
      </c>
      <c r="Z138" t="s">
        <v>2110</v>
      </c>
      <c r="AA138" t="s">
        <v>2381</v>
      </c>
      <c r="AB138">
        <v>1</v>
      </c>
      <c r="AC138" t="s">
        <v>2634</v>
      </c>
      <c r="AD138">
        <v>82</v>
      </c>
      <c r="AE138" t="s">
        <v>2635</v>
      </c>
      <c r="AF138" s="4">
        <v>43740</v>
      </c>
      <c r="AG138" s="4">
        <v>43799</v>
      </c>
      <c r="AH138" t="s">
        <v>86</v>
      </c>
      <c r="AI138" t="s">
        <v>248</v>
      </c>
      <c r="AJ138" t="s">
        <v>513</v>
      </c>
      <c r="AK138" t="s">
        <v>1076</v>
      </c>
      <c r="AL138" t="s">
        <v>1603</v>
      </c>
      <c r="AM138" t="s">
        <v>69</v>
      </c>
      <c r="AN138" t="s">
        <v>1577</v>
      </c>
      <c r="AO138" t="s">
        <v>549</v>
      </c>
      <c r="AP138" t="s">
        <v>2362</v>
      </c>
      <c r="AQ138" t="str">
        <f t="shared" si="2"/>
        <v>93214437876yesMale436313Google Ads436154383084.6739.981test82Changing color of background from blue to green437404379976122.68124.9922</v>
      </c>
      <c r="AR138">
        <f>COUNTIF(AQ$2:AQ138,AQ138)</f>
        <v>1</v>
      </c>
    </row>
    <row r="139" spans="1:44" x14ac:dyDescent="0.25">
      <c r="A139">
        <v>94</v>
      </c>
      <c r="B139">
        <v>18</v>
      </c>
      <c r="C139" s="4">
        <v>43788</v>
      </c>
      <c r="D139">
        <v>4</v>
      </c>
      <c r="E139" t="s">
        <v>40</v>
      </c>
      <c r="F139" t="s">
        <v>51</v>
      </c>
      <c r="G139" t="s">
        <v>56</v>
      </c>
      <c r="H139" t="s">
        <v>57</v>
      </c>
      <c r="I139" s="4">
        <v>43660</v>
      </c>
      <c r="J139">
        <v>3</v>
      </c>
      <c r="K139" t="s">
        <v>59</v>
      </c>
      <c r="L139" s="4">
        <v>43615</v>
      </c>
      <c r="M139" s="4">
        <v>43830</v>
      </c>
      <c r="N139">
        <v>2</v>
      </c>
      <c r="O139" t="s">
        <v>87</v>
      </c>
      <c r="P139" t="s">
        <v>249</v>
      </c>
      <c r="Q139">
        <v>2</v>
      </c>
      <c r="R139" t="s">
        <v>465</v>
      </c>
      <c r="S139" t="s">
        <v>1028</v>
      </c>
      <c r="T139" t="s">
        <v>1558</v>
      </c>
      <c r="U139" t="s">
        <v>180</v>
      </c>
      <c r="V139" t="s">
        <v>2038</v>
      </c>
      <c r="W139">
        <v>106.94</v>
      </c>
      <c r="X139">
        <v>49.97</v>
      </c>
      <c r="Y139">
        <v>2</v>
      </c>
      <c r="Z139" t="s">
        <v>2111</v>
      </c>
      <c r="AA139" t="s">
        <v>2382</v>
      </c>
      <c r="AB139">
        <v>1</v>
      </c>
      <c r="AC139" t="s">
        <v>2633</v>
      </c>
      <c r="AD139">
        <v>14</v>
      </c>
      <c r="AE139" t="s">
        <v>2635</v>
      </c>
      <c r="AF139" s="4">
        <v>43740</v>
      </c>
      <c r="AG139" s="4">
        <v>43799</v>
      </c>
      <c r="AH139" t="s">
        <v>79</v>
      </c>
      <c r="AI139" t="s">
        <v>241</v>
      </c>
      <c r="AJ139" t="s">
        <v>504</v>
      </c>
      <c r="AK139" t="s">
        <v>1067</v>
      </c>
      <c r="AL139" t="s">
        <v>1527</v>
      </c>
      <c r="AM139" t="s">
        <v>80</v>
      </c>
      <c r="AN139" t="s">
        <v>1548</v>
      </c>
      <c r="AO139" t="s">
        <v>455</v>
      </c>
      <c r="AP139" t="s">
        <v>2340</v>
      </c>
      <c r="AQ139" t="str">
        <f t="shared" si="2"/>
        <v>9418437884noMale436603Google Ads4361543830106.9449.971control14Changing color of background from blue to green4374043799410936.99214.9915</v>
      </c>
      <c r="AR139">
        <f>COUNTIF(AQ$2:AQ139,AQ139)</f>
        <v>1</v>
      </c>
    </row>
    <row r="140" spans="1:44" x14ac:dyDescent="0.25">
      <c r="A140">
        <v>94</v>
      </c>
      <c r="B140">
        <v>18</v>
      </c>
      <c r="C140" s="4">
        <v>43788</v>
      </c>
      <c r="D140">
        <v>4</v>
      </c>
      <c r="E140" t="s">
        <v>40</v>
      </c>
      <c r="F140" t="s">
        <v>51</v>
      </c>
      <c r="G140" t="s">
        <v>56</v>
      </c>
      <c r="H140" t="s">
        <v>57</v>
      </c>
      <c r="I140" s="4">
        <v>43660</v>
      </c>
      <c r="J140">
        <v>3</v>
      </c>
      <c r="K140" t="s">
        <v>59</v>
      </c>
      <c r="L140" s="4">
        <v>43615</v>
      </c>
      <c r="M140" s="4">
        <v>43830</v>
      </c>
      <c r="N140">
        <v>2</v>
      </c>
      <c r="O140" t="s">
        <v>87</v>
      </c>
      <c r="P140" t="s">
        <v>249</v>
      </c>
      <c r="Q140">
        <v>2</v>
      </c>
      <c r="R140" t="s">
        <v>465</v>
      </c>
      <c r="S140" t="s">
        <v>1028</v>
      </c>
      <c r="T140" t="s">
        <v>1558</v>
      </c>
      <c r="U140" t="s">
        <v>180</v>
      </c>
      <c r="V140" t="s">
        <v>2038</v>
      </c>
      <c r="W140">
        <v>106.94</v>
      </c>
      <c r="X140">
        <v>49.97</v>
      </c>
      <c r="Y140">
        <v>2</v>
      </c>
      <c r="Z140" t="s">
        <v>2111</v>
      </c>
      <c r="AA140" t="s">
        <v>2382</v>
      </c>
      <c r="AB140">
        <v>1</v>
      </c>
      <c r="AC140" t="s">
        <v>2633</v>
      </c>
      <c r="AD140">
        <v>14</v>
      </c>
      <c r="AE140" t="s">
        <v>2635</v>
      </c>
      <c r="AF140" s="4">
        <v>43740</v>
      </c>
      <c r="AG140" s="4">
        <v>43799</v>
      </c>
      <c r="AH140" t="s">
        <v>70</v>
      </c>
      <c r="AI140" t="s">
        <v>232</v>
      </c>
      <c r="AJ140" t="s">
        <v>512</v>
      </c>
      <c r="AK140" t="s">
        <v>1075</v>
      </c>
      <c r="AL140" t="s">
        <v>1602</v>
      </c>
      <c r="AM140" t="s">
        <v>69</v>
      </c>
      <c r="AN140" t="s">
        <v>1517</v>
      </c>
      <c r="AO140" t="s">
        <v>673</v>
      </c>
      <c r="AP140" t="s">
        <v>2348</v>
      </c>
      <c r="AQ140" t="str">
        <f t="shared" si="2"/>
        <v>9418437884noMale436603Google Ads4361543830106.9449.971control14Changing color of background from blue to green437404379956332.96119.9912</v>
      </c>
      <c r="AR140">
        <f>COUNTIF(AQ$2:AQ140,AQ140)</f>
        <v>1</v>
      </c>
    </row>
    <row r="141" spans="1:44" x14ac:dyDescent="0.25">
      <c r="A141">
        <v>95</v>
      </c>
      <c r="B141">
        <v>322</v>
      </c>
      <c r="C141" s="4">
        <v>43788</v>
      </c>
      <c r="D141">
        <v>10</v>
      </c>
      <c r="E141" t="s">
        <v>42</v>
      </c>
      <c r="F141" t="s">
        <v>53</v>
      </c>
      <c r="G141" t="s">
        <v>56</v>
      </c>
      <c r="H141" t="s">
        <v>57</v>
      </c>
      <c r="I141" s="4">
        <v>43571</v>
      </c>
      <c r="J141">
        <v>1</v>
      </c>
      <c r="L141" s="4"/>
      <c r="M141" s="4"/>
      <c r="N141">
        <v>1</v>
      </c>
      <c r="O141" t="s">
        <v>105</v>
      </c>
      <c r="P141" t="s">
        <v>267</v>
      </c>
      <c r="Q141">
        <v>2</v>
      </c>
      <c r="R141" t="s">
        <v>466</v>
      </c>
      <c r="S141" t="s">
        <v>1029</v>
      </c>
      <c r="T141" t="s">
        <v>1559</v>
      </c>
      <c r="U141" t="s">
        <v>71</v>
      </c>
      <c r="V141" t="s">
        <v>1869</v>
      </c>
      <c r="W141">
        <v>116.39</v>
      </c>
      <c r="X141">
        <v>29.98</v>
      </c>
      <c r="Y141">
        <v>2</v>
      </c>
      <c r="Z141" t="s">
        <v>2112</v>
      </c>
      <c r="AA141" t="s">
        <v>2383</v>
      </c>
      <c r="AF141" s="4"/>
      <c r="AG141" s="4"/>
      <c r="AH141" t="s">
        <v>79</v>
      </c>
      <c r="AI141" t="s">
        <v>241</v>
      </c>
      <c r="AJ141" t="s">
        <v>541</v>
      </c>
      <c r="AK141" t="s">
        <v>968</v>
      </c>
      <c r="AL141" t="s">
        <v>1629</v>
      </c>
      <c r="AM141" t="s">
        <v>69</v>
      </c>
      <c r="AN141" t="s">
        <v>1548</v>
      </c>
      <c r="AO141" t="s">
        <v>86</v>
      </c>
      <c r="AP141" t="s">
        <v>2350</v>
      </c>
      <c r="AQ141" t="str">
        <f t="shared" si="2"/>
        <v>953224378810noMale435711116.3929.98411186.9114.997</v>
      </c>
      <c r="AR141">
        <f>COUNTIF(AQ$2:AQ141,AQ141)</f>
        <v>1</v>
      </c>
    </row>
    <row r="142" spans="1:44" x14ac:dyDescent="0.25">
      <c r="A142">
        <v>95</v>
      </c>
      <c r="B142">
        <v>322</v>
      </c>
      <c r="C142" s="4">
        <v>43788</v>
      </c>
      <c r="D142">
        <v>10</v>
      </c>
      <c r="E142" t="s">
        <v>42</v>
      </c>
      <c r="F142" t="s">
        <v>53</v>
      </c>
      <c r="G142" t="s">
        <v>56</v>
      </c>
      <c r="H142" t="s">
        <v>57</v>
      </c>
      <c r="I142" s="4">
        <v>43571</v>
      </c>
      <c r="J142">
        <v>1</v>
      </c>
      <c r="L142" s="4"/>
      <c r="M142" s="4"/>
      <c r="N142">
        <v>1</v>
      </c>
      <c r="O142" t="s">
        <v>105</v>
      </c>
      <c r="P142" t="s">
        <v>267</v>
      </c>
      <c r="Q142">
        <v>2</v>
      </c>
      <c r="R142" t="s">
        <v>466</v>
      </c>
      <c r="S142" t="s">
        <v>1029</v>
      </c>
      <c r="T142" t="s">
        <v>1559</v>
      </c>
      <c r="U142" t="s">
        <v>71</v>
      </c>
      <c r="V142" t="s">
        <v>1869</v>
      </c>
      <c r="W142">
        <v>116.39</v>
      </c>
      <c r="X142">
        <v>29.98</v>
      </c>
      <c r="Y142">
        <v>2</v>
      </c>
      <c r="Z142" t="s">
        <v>2112</v>
      </c>
      <c r="AA142" t="s">
        <v>2383</v>
      </c>
      <c r="AF142" s="4"/>
      <c r="AG142" s="4"/>
      <c r="AH142" t="s">
        <v>79</v>
      </c>
      <c r="AI142" t="s">
        <v>241</v>
      </c>
      <c r="AJ142" t="s">
        <v>571</v>
      </c>
      <c r="AK142" t="s">
        <v>1129</v>
      </c>
      <c r="AL142" t="s">
        <v>1654</v>
      </c>
      <c r="AM142" t="s">
        <v>69</v>
      </c>
      <c r="AN142" t="s">
        <v>1548</v>
      </c>
      <c r="AO142" t="s">
        <v>455</v>
      </c>
      <c r="AP142" t="s">
        <v>2340</v>
      </c>
      <c r="AQ142" t="str">
        <f t="shared" si="2"/>
        <v>953224378810noMale435711116.3929.9844829.49114.9915</v>
      </c>
      <c r="AR142">
        <f>COUNTIF(AQ$2:AQ142,AQ142)</f>
        <v>1</v>
      </c>
    </row>
    <row r="143" spans="1:44" x14ac:dyDescent="0.25">
      <c r="A143">
        <v>96</v>
      </c>
      <c r="B143">
        <v>117</v>
      </c>
      <c r="C143" s="4">
        <v>43789</v>
      </c>
      <c r="D143">
        <v>1</v>
      </c>
      <c r="E143" t="s">
        <v>39</v>
      </c>
      <c r="F143" t="s">
        <v>50</v>
      </c>
      <c r="G143" t="s">
        <v>56</v>
      </c>
      <c r="H143" t="s">
        <v>57</v>
      </c>
      <c r="I143" s="4">
        <v>43689</v>
      </c>
      <c r="J143">
        <v>3</v>
      </c>
      <c r="K143" t="s">
        <v>59</v>
      </c>
      <c r="L143" s="4">
        <v>43615</v>
      </c>
      <c r="M143" s="4">
        <v>43830</v>
      </c>
      <c r="N143">
        <v>1</v>
      </c>
      <c r="O143" t="s">
        <v>65</v>
      </c>
      <c r="P143" t="s">
        <v>227</v>
      </c>
      <c r="Q143">
        <v>1</v>
      </c>
      <c r="R143" t="s">
        <v>429</v>
      </c>
      <c r="S143" t="s">
        <v>992</v>
      </c>
      <c r="T143" t="s">
        <v>1510</v>
      </c>
      <c r="U143" t="s">
        <v>69</v>
      </c>
      <c r="V143" t="s">
        <v>1562</v>
      </c>
      <c r="W143">
        <v>199.99</v>
      </c>
      <c r="X143">
        <v>9.99</v>
      </c>
      <c r="Y143">
        <v>1</v>
      </c>
      <c r="Z143" t="s">
        <v>431</v>
      </c>
      <c r="AA143" t="s">
        <v>2326</v>
      </c>
      <c r="AB143">
        <v>1</v>
      </c>
      <c r="AC143" t="s">
        <v>2633</v>
      </c>
      <c r="AD143">
        <v>43</v>
      </c>
      <c r="AE143" t="s">
        <v>2635</v>
      </c>
      <c r="AF143" s="4">
        <v>43740</v>
      </c>
      <c r="AG143" s="4">
        <v>43799</v>
      </c>
      <c r="AH143" t="s">
        <v>65</v>
      </c>
      <c r="AI143" t="s">
        <v>227</v>
      </c>
      <c r="AJ143" t="s">
        <v>429</v>
      </c>
      <c r="AK143" t="s">
        <v>992</v>
      </c>
      <c r="AL143" t="s">
        <v>1510</v>
      </c>
      <c r="AM143" t="s">
        <v>69</v>
      </c>
      <c r="AN143" t="s">
        <v>1562</v>
      </c>
      <c r="AO143" t="s">
        <v>431</v>
      </c>
      <c r="AP143" t="s">
        <v>2326</v>
      </c>
      <c r="AQ143" t="str">
        <f t="shared" si="2"/>
        <v>96117437891noMale436893Google Ads4361543830199.999.991control43Changing color of background from blue to green43740437991040199.9919.9924</v>
      </c>
      <c r="AR143">
        <f>COUNTIF(AQ$2:AQ143,AQ143)</f>
        <v>1</v>
      </c>
    </row>
    <row r="144" spans="1:44" x14ac:dyDescent="0.25">
      <c r="A144">
        <v>97</v>
      </c>
      <c r="B144">
        <v>184</v>
      </c>
      <c r="C144" s="4">
        <v>43790</v>
      </c>
      <c r="D144">
        <v>3</v>
      </c>
      <c r="E144" t="s">
        <v>34</v>
      </c>
      <c r="F144" t="s">
        <v>45</v>
      </c>
      <c r="G144" t="s">
        <v>55</v>
      </c>
      <c r="H144" t="s">
        <v>58</v>
      </c>
      <c r="I144" s="4">
        <v>43725</v>
      </c>
      <c r="J144">
        <v>3</v>
      </c>
      <c r="K144" t="s">
        <v>59</v>
      </c>
      <c r="L144" s="4">
        <v>43615</v>
      </c>
      <c r="M144" s="4">
        <v>43830</v>
      </c>
      <c r="N144">
        <v>1</v>
      </c>
      <c r="O144" t="s">
        <v>67</v>
      </c>
      <c r="P144" t="s">
        <v>229</v>
      </c>
      <c r="Q144">
        <v>1</v>
      </c>
      <c r="R144" t="s">
        <v>467</v>
      </c>
      <c r="S144" t="s">
        <v>1030</v>
      </c>
      <c r="T144" t="s">
        <v>1560</v>
      </c>
      <c r="U144" t="s">
        <v>80</v>
      </c>
      <c r="V144" t="s">
        <v>1548</v>
      </c>
      <c r="W144">
        <v>59.74</v>
      </c>
      <c r="X144">
        <v>29.98</v>
      </c>
      <c r="Y144">
        <v>1</v>
      </c>
      <c r="Z144" t="s">
        <v>84</v>
      </c>
      <c r="AA144" t="s">
        <v>2366</v>
      </c>
      <c r="AB144">
        <v>1</v>
      </c>
      <c r="AC144" t="s">
        <v>2634</v>
      </c>
      <c r="AD144">
        <v>72</v>
      </c>
      <c r="AE144" t="s">
        <v>2635</v>
      </c>
      <c r="AF144" s="4">
        <v>43740</v>
      </c>
      <c r="AG144" s="4">
        <v>43799</v>
      </c>
      <c r="AH144" t="s">
        <v>67</v>
      </c>
      <c r="AI144" t="s">
        <v>229</v>
      </c>
      <c r="AJ144" t="s">
        <v>467</v>
      </c>
      <c r="AK144" t="s">
        <v>1030</v>
      </c>
      <c r="AL144" t="s">
        <v>1560</v>
      </c>
      <c r="AM144" t="s">
        <v>80</v>
      </c>
      <c r="AN144" t="s">
        <v>1548</v>
      </c>
      <c r="AO144" t="s">
        <v>84</v>
      </c>
      <c r="AP144" t="s">
        <v>2366</v>
      </c>
      <c r="AQ144" t="str">
        <f t="shared" si="2"/>
        <v>97184437903yesFemale437253Google Ads436154383059.7429.981test72Changing color of background from blue to green4374043799314029.87214.999</v>
      </c>
      <c r="AR144">
        <f>COUNTIF(AQ$2:AQ144,AQ144)</f>
        <v>1</v>
      </c>
    </row>
    <row r="145" spans="1:44" x14ac:dyDescent="0.25">
      <c r="A145">
        <v>98</v>
      </c>
      <c r="B145">
        <v>221</v>
      </c>
      <c r="C145" s="4">
        <v>43790</v>
      </c>
      <c r="D145">
        <v>2</v>
      </c>
      <c r="E145" t="s">
        <v>38</v>
      </c>
      <c r="F145" t="s">
        <v>49</v>
      </c>
      <c r="G145" t="s">
        <v>55</v>
      </c>
      <c r="H145" t="s">
        <v>58</v>
      </c>
      <c r="I145" s="4">
        <v>43710</v>
      </c>
      <c r="J145">
        <v>1</v>
      </c>
      <c r="K145" t="s">
        <v>61</v>
      </c>
      <c r="L145" s="4">
        <v>43615</v>
      </c>
      <c r="M145" s="4">
        <v>43830</v>
      </c>
      <c r="N145">
        <v>1</v>
      </c>
      <c r="O145" t="s">
        <v>67</v>
      </c>
      <c r="P145" t="s">
        <v>229</v>
      </c>
      <c r="Q145">
        <v>1</v>
      </c>
      <c r="R145" t="s">
        <v>468</v>
      </c>
      <c r="S145" t="s">
        <v>1031</v>
      </c>
      <c r="T145" t="s">
        <v>1561</v>
      </c>
      <c r="U145" t="s">
        <v>80</v>
      </c>
      <c r="V145" t="s">
        <v>1548</v>
      </c>
      <c r="W145">
        <v>65.98</v>
      </c>
      <c r="X145">
        <v>29.98</v>
      </c>
      <c r="Y145">
        <v>1</v>
      </c>
      <c r="Z145" t="s">
        <v>90</v>
      </c>
      <c r="AA145" t="s">
        <v>2328</v>
      </c>
      <c r="AB145">
        <v>1</v>
      </c>
      <c r="AC145" t="s">
        <v>2634</v>
      </c>
      <c r="AD145">
        <v>87</v>
      </c>
      <c r="AE145" t="s">
        <v>2635</v>
      </c>
      <c r="AF145" s="4">
        <v>43740</v>
      </c>
      <c r="AG145" s="4">
        <v>43799</v>
      </c>
      <c r="AH145" t="s">
        <v>67</v>
      </c>
      <c r="AI145" t="s">
        <v>229</v>
      </c>
      <c r="AJ145" t="s">
        <v>468</v>
      </c>
      <c r="AK145" t="s">
        <v>1031</v>
      </c>
      <c r="AL145" t="s">
        <v>1561</v>
      </c>
      <c r="AM145" t="s">
        <v>80</v>
      </c>
      <c r="AN145" t="s">
        <v>1548</v>
      </c>
      <c r="AO145" t="s">
        <v>90</v>
      </c>
      <c r="AP145" t="s">
        <v>2328</v>
      </c>
      <c r="AQ145" t="str">
        <f t="shared" si="2"/>
        <v>98221437902yesFemale437101YouTube436154383065.9829.981test87Changing color of background from blue to green437404379939432.99214.996</v>
      </c>
      <c r="AR145">
        <f>COUNTIF(AQ$2:AQ145,AQ145)</f>
        <v>1</v>
      </c>
    </row>
    <row r="146" spans="1:44" x14ac:dyDescent="0.25">
      <c r="A146">
        <v>99</v>
      </c>
      <c r="B146">
        <v>455</v>
      </c>
      <c r="C146" s="4">
        <v>43791</v>
      </c>
      <c r="D146">
        <v>10</v>
      </c>
      <c r="E146" t="s">
        <v>42</v>
      </c>
      <c r="F146" t="s">
        <v>53</v>
      </c>
      <c r="G146" t="s">
        <v>55</v>
      </c>
      <c r="H146" t="s">
        <v>57</v>
      </c>
      <c r="I146" s="4">
        <v>43736</v>
      </c>
      <c r="J146">
        <v>3</v>
      </c>
      <c r="K146" t="s">
        <v>59</v>
      </c>
      <c r="L146" s="4">
        <v>43615</v>
      </c>
      <c r="M146" s="4">
        <v>43830</v>
      </c>
      <c r="N146">
        <v>1</v>
      </c>
      <c r="O146" t="s">
        <v>80</v>
      </c>
      <c r="P146" t="s">
        <v>242</v>
      </c>
      <c r="Q146">
        <v>1</v>
      </c>
      <c r="R146" t="s">
        <v>469</v>
      </c>
      <c r="S146" t="s">
        <v>1032</v>
      </c>
      <c r="T146" t="s">
        <v>1562</v>
      </c>
      <c r="U146" t="s">
        <v>69</v>
      </c>
      <c r="V146" t="s">
        <v>1548</v>
      </c>
      <c r="W146">
        <v>9.99</v>
      </c>
      <c r="X146">
        <v>14.99</v>
      </c>
      <c r="Y146">
        <v>1</v>
      </c>
      <c r="Z146" t="s">
        <v>70</v>
      </c>
      <c r="AA146" t="s">
        <v>2341</v>
      </c>
      <c r="AB146">
        <v>1</v>
      </c>
      <c r="AC146" t="s">
        <v>2633</v>
      </c>
      <c r="AD146">
        <v>227</v>
      </c>
      <c r="AE146" t="s">
        <v>2635</v>
      </c>
      <c r="AF146" s="4">
        <v>43740</v>
      </c>
      <c r="AG146" s="4">
        <v>43799</v>
      </c>
      <c r="AH146" t="s">
        <v>80</v>
      </c>
      <c r="AI146" t="s">
        <v>242</v>
      </c>
      <c r="AJ146" t="s">
        <v>469</v>
      </c>
      <c r="AK146" t="s">
        <v>1032</v>
      </c>
      <c r="AL146" t="s">
        <v>1562</v>
      </c>
      <c r="AM146" t="s">
        <v>69</v>
      </c>
      <c r="AN146" t="s">
        <v>1548</v>
      </c>
      <c r="AO146" t="s">
        <v>70</v>
      </c>
      <c r="AP146" t="s">
        <v>2341</v>
      </c>
      <c r="AQ146" t="str">
        <f t="shared" si="2"/>
        <v>994554379110yesMale437363Google Ads43615438309.9914.991control227Changing color of background from blue to green43740437992239.99114.995</v>
      </c>
      <c r="AR146">
        <f>COUNTIF(AQ$2:AQ146,AQ146)</f>
        <v>1</v>
      </c>
    </row>
    <row r="147" spans="1:44" x14ac:dyDescent="0.25">
      <c r="A147">
        <v>100</v>
      </c>
      <c r="B147">
        <v>326</v>
      </c>
      <c r="C147" s="4">
        <v>43792</v>
      </c>
      <c r="D147">
        <v>6</v>
      </c>
      <c r="E147" t="s">
        <v>33</v>
      </c>
      <c r="F147" t="s">
        <v>44</v>
      </c>
      <c r="G147" t="s">
        <v>55</v>
      </c>
      <c r="H147" t="s">
        <v>57</v>
      </c>
      <c r="I147" s="4">
        <v>43471</v>
      </c>
      <c r="J147">
        <v>1</v>
      </c>
      <c r="L147" s="4"/>
      <c r="M147" s="4"/>
      <c r="N147">
        <v>3</v>
      </c>
      <c r="O147" t="s">
        <v>106</v>
      </c>
      <c r="P147" t="s">
        <v>268</v>
      </c>
      <c r="Q147">
        <v>3</v>
      </c>
      <c r="R147" t="s">
        <v>470</v>
      </c>
      <c r="S147" t="s">
        <v>1033</v>
      </c>
      <c r="T147" t="s">
        <v>1563</v>
      </c>
      <c r="U147" t="s">
        <v>2004</v>
      </c>
      <c r="V147" t="s">
        <v>2046</v>
      </c>
      <c r="W147">
        <v>170.95</v>
      </c>
      <c r="X147">
        <v>79.95</v>
      </c>
      <c r="Y147">
        <v>3</v>
      </c>
      <c r="Z147" t="s">
        <v>2113</v>
      </c>
      <c r="AA147" t="s">
        <v>2384</v>
      </c>
      <c r="AF147" s="4"/>
      <c r="AG147" s="4"/>
      <c r="AH147" t="s">
        <v>90</v>
      </c>
      <c r="AI147" t="s">
        <v>252</v>
      </c>
      <c r="AJ147" t="s">
        <v>431</v>
      </c>
      <c r="AK147" t="s">
        <v>994</v>
      </c>
      <c r="AL147" t="s">
        <v>1526</v>
      </c>
      <c r="AM147" t="s">
        <v>69</v>
      </c>
      <c r="AN147" t="s">
        <v>1562</v>
      </c>
      <c r="AO147" t="s">
        <v>410</v>
      </c>
      <c r="AP147" t="s">
        <v>2359</v>
      </c>
      <c r="AQ147" t="str">
        <f t="shared" si="2"/>
        <v>100326437926yesMale434711170.9579.9562434.9919.9920</v>
      </c>
      <c r="AR147">
        <f>COUNTIF(AQ$2:AQ147,AQ147)</f>
        <v>1</v>
      </c>
    </row>
    <row r="148" spans="1:44" x14ac:dyDescent="0.25">
      <c r="A148">
        <v>100</v>
      </c>
      <c r="B148">
        <v>326</v>
      </c>
      <c r="C148" s="4">
        <v>43792</v>
      </c>
      <c r="D148">
        <v>6</v>
      </c>
      <c r="E148" t="s">
        <v>33</v>
      </c>
      <c r="F148" t="s">
        <v>44</v>
      </c>
      <c r="G148" t="s">
        <v>55</v>
      </c>
      <c r="H148" t="s">
        <v>57</v>
      </c>
      <c r="I148" s="4">
        <v>43471</v>
      </c>
      <c r="J148">
        <v>1</v>
      </c>
      <c r="L148" s="4"/>
      <c r="M148" s="4"/>
      <c r="N148">
        <v>3</v>
      </c>
      <c r="O148" t="s">
        <v>106</v>
      </c>
      <c r="P148" t="s">
        <v>268</v>
      </c>
      <c r="Q148">
        <v>3</v>
      </c>
      <c r="R148" t="s">
        <v>470</v>
      </c>
      <c r="S148" t="s">
        <v>1033</v>
      </c>
      <c r="T148" t="s">
        <v>1563</v>
      </c>
      <c r="U148" t="s">
        <v>2004</v>
      </c>
      <c r="V148" t="s">
        <v>2046</v>
      </c>
      <c r="W148">
        <v>170.95</v>
      </c>
      <c r="X148">
        <v>79.95</v>
      </c>
      <c r="Y148">
        <v>3</v>
      </c>
      <c r="Z148" t="s">
        <v>2113</v>
      </c>
      <c r="AA148" t="s">
        <v>2384</v>
      </c>
      <c r="AF148" s="4"/>
      <c r="AG148" s="4"/>
      <c r="AH148" t="s">
        <v>69</v>
      </c>
      <c r="AI148" t="s">
        <v>231</v>
      </c>
      <c r="AJ148" t="s">
        <v>878</v>
      </c>
      <c r="AK148" t="s">
        <v>1415</v>
      </c>
      <c r="AL148" t="s">
        <v>1930</v>
      </c>
      <c r="AM148" t="s">
        <v>69</v>
      </c>
      <c r="AN148" t="s">
        <v>1577</v>
      </c>
      <c r="AO148" t="s">
        <v>69</v>
      </c>
      <c r="AP148" t="s">
        <v>2360</v>
      </c>
      <c r="AQ148" t="str">
        <f t="shared" si="2"/>
        <v>100326437926yesMale434711170.9579.95112145.99124.991</v>
      </c>
      <c r="AR148">
        <f>COUNTIF(AQ$2:AQ148,AQ148)</f>
        <v>1</v>
      </c>
    </row>
    <row r="149" spans="1:44" x14ac:dyDescent="0.25">
      <c r="A149">
        <v>100</v>
      </c>
      <c r="B149">
        <v>326</v>
      </c>
      <c r="C149" s="4">
        <v>43792</v>
      </c>
      <c r="D149">
        <v>6</v>
      </c>
      <c r="E149" t="s">
        <v>33</v>
      </c>
      <c r="F149" t="s">
        <v>44</v>
      </c>
      <c r="G149" t="s">
        <v>55</v>
      </c>
      <c r="H149" t="s">
        <v>57</v>
      </c>
      <c r="I149" s="4">
        <v>43471</v>
      </c>
      <c r="J149">
        <v>1</v>
      </c>
      <c r="L149" s="4"/>
      <c r="M149" s="4"/>
      <c r="N149">
        <v>3</v>
      </c>
      <c r="O149" t="s">
        <v>106</v>
      </c>
      <c r="P149" t="s">
        <v>268</v>
      </c>
      <c r="Q149">
        <v>3</v>
      </c>
      <c r="R149" t="s">
        <v>470</v>
      </c>
      <c r="S149" t="s">
        <v>1033</v>
      </c>
      <c r="T149" t="s">
        <v>1563</v>
      </c>
      <c r="U149" t="s">
        <v>2004</v>
      </c>
      <c r="V149" t="s">
        <v>2046</v>
      </c>
      <c r="W149">
        <v>170.95</v>
      </c>
      <c r="X149">
        <v>79.95</v>
      </c>
      <c r="Y149">
        <v>3</v>
      </c>
      <c r="Z149" t="s">
        <v>2113</v>
      </c>
      <c r="AA149" t="s">
        <v>2384</v>
      </c>
      <c r="AF149" s="4"/>
      <c r="AG149" s="4"/>
      <c r="AH149" t="s">
        <v>67</v>
      </c>
      <c r="AI149" t="s">
        <v>229</v>
      </c>
      <c r="AJ149" t="s">
        <v>498</v>
      </c>
      <c r="AK149" t="s">
        <v>1061</v>
      </c>
      <c r="AL149" t="s">
        <v>1513</v>
      </c>
      <c r="AM149" t="s">
        <v>67</v>
      </c>
      <c r="AN149" t="s">
        <v>1548</v>
      </c>
      <c r="AO149" t="s">
        <v>652</v>
      </c>
      <c r="AP149" t="s">
        <v>2352</v>
      </c>
      <c r="AQ149" t="str">
        <f t="shared" si="2"/>
        <v>100326437926yesMale434711170.9579.9535929.99314.9911</v>
      </c>
      <c r="AR149">
        <f>COUNTIF(AQ$2:AQ149,AQ149)</f>
        <v>1</v>
      </c>
    </row>
    <row r="150" spans="1:44" x14ac:dyDescent="0.25">
      <c r="A150">
        <v>101</v>
      </c>
      <c r="B150">
        <v>400</v>
      </c>
      <c r="C150" s="4">
        <v>43793</v>
      </c>
      <c r="D150">
        <v>8</v>
      </c>
      <c r="E150" t="s">
        <v>43</v>
      </c>
      <c r="F150" t="s">
        <v>54</v>
      </c>
      <c r="G150" t="s">
        <v>56</v>
      </c>
      <c r="H150" t="s">
        <v>58</v>
      </c>
      <c r="I150" s="4">
        <v>43622</v>
      </c>
      <c r="J150">
        <v>2</v>
      </c>
      <c r="K150" t="s">
        <v>60</v>
      </c>
      <c r="L150" s="4">
        <v>43615</v>
      </c>
      <c r="M150" s="4">
        <v>43830</v>
      </c>
      <c r="N150">
        <v>1</v>
      </c>
      <c r="O150" t="s">
        <v>70</v>
      </c>
      <c r="P150" t="s">
        <v>232</v>
      </c>
      <c r="Q150">
        <v>1</v>
      </c>
      <c r="R150" t="s">
        <v>440</v>
      </c>
      <c r="S150" t="s">
        <v>1002</v>
      </c>
      <c r="T150" t="s">
        <v>1534</v>
      </c>
      <c r="U150" t="s">
        <v>80</v>
      </c>
      <c r="V150" t="s">
        <v>1517</v>
      </c>
      <c r="W150">
        <v>45.9</v>
      </c>
      <c r="X150">
        <v>39.979999999999997</v>
      </c>
      <c r="Y150">
        <v>1</v>
      </c>
      <c r="Z150" t="s">
        <v>432</v>
      </c>
      <c r="AA150" t="s">
        <v>2331</v>
      </c>
      <c r="AB150">
        <v>1</v>
      </c>
      <c r="AC150" t="s">
        <v>2633</v>
      </c>
      <c r="AD150">
        <v>196</v>
      </c>
      <c r="AE150" t="s">
        <v>2635</v>
      </c>
      <c r="AF150" s="4">
        <v>43740</v>
      </c>
      <c r="AG150" s="4">
        <v>43799</v>
      </c>
      <c r="AH150" t="s">
        <v>70</v>
      </c>
      <c r="AI150" t="s">
        <v>232</v>
      </c>
      <c r="AJ150" t="s">
        <v>440</v>
      </c>
      <c r="AK150" t="s">
        <v>1002</v>
      </c>
      <c r="AL150" t="s">
        <v>1534</v>
      </c>
      <c r="AM150" t="s">
        <v>80</v>
      </c>
      <c r="AN150" t="s">
        <v>1517</v>
      </c>
      <c r="AO150" t="s">
        <v>432</v>
      </c>
      <c r="AP150" t="s">
        <v>2331</v>
      </c>
      <c r="AQ150" t="str">
        <f t="shared" si="2"/>
        <v>101400437938noFemale436222Facebook436154383045.939.981control196Changing color of background from blue to green4374043799517022.95219.9921</v>
      </c>
      <c r="AR150">
        <f>COUNTIF(AQ$2:AQ150,AQ150)</f>
        <v>1</v>
      </c>
    </row>
    <row r="151" spans="1:44" x14ac:dyDescent="0.25">
      <c r="A151">
        <v>102</v>
      </c>
      <c r="B151">
        <v>1</v>
      </c>
      <c r="C151" s="4">
        <v>43794</v>
      </c>
      <c r="D151">
        <v>5</v>
      </c>
      <c r="E151" t="s">
        <v>36</v>
      </c>
      <c r="F151" t="s">
        <v>47</v>
      </c>
      <c r="G151" t="s">
        <v>56</v>
      </c>
      <c r="H151" t="s">
        <v>58</v>
      </c>
      <c r="I151" s="4">
        <v>43682</v>
      </c>
      <c r="J151">
        <v>1</v>
      </c>
      <c r="K151" t="s">
        <v>61</v>
      </c>
      <c r="L151" s="4">
        <v>43615</v>
      </c>
      <c r="M151" s="4">
        <v>43830</v>
      </c>
      <c r="N151">
        <v>2</v>
      </c>
      <c r="O151" t="s">
        <v>94</v>
      </c>
      <c r="P151" t="s">
        <v>256</v>
      </c>
      <c r="Q151">
        <v>2</v>
      </c>
      <c r="R151" t="s">
        <v>471</v>
      </c>
      <c r="S151" t="s">
        <v>1034</v>
      </c>
      <c r="T151" t="s">
        <v>1564</v>
      </c>
      <c r="U151" t="s">
        <v>180</v>
      </c>
      <c r="V151" t="s">
        <v>1902</v>
      </c>
      <c r="W151">
        <v>187.97</v>
      </c>
      <c r="X151">
        <v>64.97</v>
      </c>
      <c r="Y151">
        <v>2</v>
      </c>
      <c r="Z151" t="s">
        <v>2114</v>
      </c>
      <c r="AA151" t="s">
        <v>2385</v>
      </c>
      <c r="AB151">
        <v>1</v>
      </c>
      <c r="AC151" t="s">
        <v>2633</v>
      </c>
      <c r="AD151">
        <v>1</v>
      </c>
      <c r="AE151" t="s">
        <v>2635</v>
      </c>
      <c r="AF151" s="4">
        <v>43740</v>
      </c>
      <c r="AG151" s="4">
        <v>43799</v>
      </c>
      <c r="AH151" t="s">
        <v>70</v>
      </c>
      <c r="AI151" t="s">
        <v>232</v>
      </c>
      <c r="AJ151" t="s">
        <v>737</v>
      </c>
      <c r="AK151" t="s">
        <v>1185</v>
      </c>
      <c r="AL151" t="s">
        <v>1652</v>
      </c>
      <c r="AM151" t="s">
        <v>80</v>
      </c>
      <c r="AN151" t="s">
        <v>1517</v>
      </c>
      <c r="AO151" t="s">
        <v>432</v>
      </c>
      <c r="AP151" t="s">
        <v>2331</v>
      </c>
      <c r="AQ151" t="str">
        <f t="shared" si="2"/>
        <v>1021437945noFemale436821YouTube4361543830187.9764.971control1Changing color of background from blue to green4374043799515613.99219.9921</v>
      </c>
      <c r="AR151">
        <f>COUNTIF(AQ$2:AQ151,AQ151)</f>
        <v>1</v>
      </c>
    </row>
    <row r="152" spans="1:44" x14ac:dyDescent="0.25">
      <c r="A152">
        <v>102</v>
      </c>
      <c r="B152">
        <v>1</v>
      </c>
      <c r="C152" s="4">
        <v>43794</v>
      </c>
      <c r="D152">
        <v>5</v>
      </c>
      <c r="E152" t="s">
        <v>36</v>
      </c>
      <c r="F152" t="s">
        <v>47</v>
      </c>
      <c r="G152" t="s">
        <v>56</v>
      </c>
      <c r="H152" t="s">
        <v>58</v>
      </c>
      <c r="I152" s="4">
        <v>43682</v>
      </c>
      <c r="J152">
        <v>1</v>
      </c>
      <c r="K152" t="s">
        <v>61</v>
      </c>
      <c r="L152" s="4">
        <v>43615</v>
      </c>
      <c r="M152" s="4">
        <v>43830</v>
      </c>
      <c r="N152">
        <v>2</v>
      </c>
      <c r="O152" t="s">
        <v>94</v>
      </c>
      <c r="P152" t="s">
        <v>256</v>
      </c>
      <c r="Q152">
        <v>2</v>
      </c>
      <c r="R152" t="s">
        <v>471</v>
      </c>
      <c r="S152" t="s">
        <v>1034</v>
      </c>
      <c r="T152" t="s">
        <v>1564</v>
      </c>
      <c r="U152" t="s">
        <v>180</v>
      </c>
      <c r="V152" t="s">
        <v>1902</v>
      </c>
      <c r="W152">
        <v>187.97</v>
      </c>
      <c r="X152">
        <v>64.97</v>
      </c>
      <c r="Y152">
        <v>2</v>
      </c>
      <c r="Z152" t="s">
        <v>2114</v>
      </c>
      <c r="AA152" t="s">
        <v>2385</v>
      </c>
      <c r="AB152">
        <v>1</v>
      </c>
      <c r="AC152" t="s">
        <v>2633</v>
      </c>
      <c r="AD152">
        <v>1</v>
      </c>
      <c r="AE152" t="s">
        <v>2635</v>
      </c>
      <c r="AF152" s="4">
        <v>43740</v>
      </c>
      <c r="AG152" s="4">
        <v>43799</v>
      </c>
      <c r="AH152" t="s">
        <v>86</v>
      </c>
      <c r="AI152" t="s">
        <v>248</v>
      </c>
      <c r="AJ152" t="s">
        <v>633</v>
      </c>
      <c r="AK152" t="s">
        <v>1017</v>
      </c>
      <c r="AL152" t="s">
        <v>1547</v>
      </c>
      <c r="AM152" t="s">
        <v>69</v>
      </c>
      <c r="AN152" t="s">
        <v>1577</v>
      </c>
      <c r="AO152" t="s">
        <v>547</v>
      </c>
      <c r="AP152" t="s">
        <v>2354</v>
      </c>
      <c r="AQ152" t="str">
        <f t="shared" si="2"/>
        <v>1021437945noFemale436821YouTube4361543830187.9764.971control1Changing color of background from blue to green4374043799789159.99124.9914</v>
      </c>
      <c r="AR152">
        <f>COUNTIF(AQ$2:AQ152,AQ152)</f>
        <v>1</v>
      </c>
    </row>
    <row r="153" spans="1:44" x14ac:dyDescent="0.25">
      <c r="A153">
        <v>103</v>
      </c>
      <c r="B153">
        <v>122</v>
      </c>
      <c r="C153" s="4">
        <v>43794</v>
      </c>
      <c r="D153">
        <v>3</v>
      </c>
      <c r="E153" t="s">
        <v>34</v>
      </c>
      <c r="F153" t="s">
        <v>45</v>
      </c>
      <c r="G153" t="s">
        <v>55</v>
      </c>
      <c r="H153" t="s">
        <v>57</v>
      </c>
      <c r="I153" s="4">
        <v>43708</v>
      </c>
      <c r="J153">
        <v>1</v>
      </c>
      <c r="K153" t="s">
        <v>61</v>
      </c>
      <c r="L153" s="4">
        <v>43615</v>
      </c>
      <c r="M153" s="4">
        <v>43830</v>
      </c>
      <c r="N153">
        <v>1</v>
      </c>
      <c r="O153" t="s">
        <v>79</v>
      </c>
      <c r="P153" t="s">
        <v>241</v>
      </c>
      <c r="Q153">
        <v>1</v>
      </c>
      <c r="R153" t="s">
        <v>472</v>
      </c>
      <c r="S153" t="s">
        <v>1035</v>
      </c>
      <c r="T153" t="s">
        <v>1513</v>
      </c>
      <c r="U153" t="s">
        <v>69</v>
      </c>
      <c r="V153" t="s">
        <v>1548</v>
      </c>
      <c r="W153">
        <v>29.99</v>
      </c>
      <c r="X153">
        <v>14.99</v>
      </c>
      <c r="Y153">
        <v>1</v>
      </c>
      <c r="Z153" t="s">
        <v>65</v>
      </c>
      <c r="AA153" t="s">
        <v>2343</v>
      </c>
      <c r="AF153" s="4"/>
      <c r="AG153" s="4"/>
      <c r="AH153" t="s">
        <v>79</v>
      </c>
      <c r="AI153" t="s">
        <v>241</v>
      </c>
      <c r="AJ153" t="s">
        <v>472</v>
      </c>
      <c r="AK153" t="s">
        <v>1035</v>
      </c>
      <c r="AL153" t="s">
        <v>1513</v>
      </c>
      <c r="AM153" t="s">
        <v>69</v>
      </c>
      <c r="AN153" t="s">
        <v>1548</v>
      </c>
      <c r="AO153" t="s">
        <v>65</v>
      </c>
      <c r="AP153" t="s">
        <v>2343</v>
      </c>
      <c r="AQ153" t="str">
        <f t="shared" si="2"/>
        <v>103122437943yesMale437081YouTube436154383029.9914.9945129.99114.9910</v>
      </c>
      <c r="AR153">
        <f>COUNTIF(AQ$2:AQ153,AQ153)</f>
        <v>1</v>
      </c>
    </row>
    <row r="154" spans="1:44" x14ac:dyDescent="0.25">
      <c r="A154">
        <v>104</v>
      </c>
      <c r="B154">
        <v>233</v>
      </c>
      <c r="C154" s="4">
        <v>43794</v>
      </c>
      <c r="D154">
        <v>2</v>
      </c>
      <c r="E154" t="s">
        <v>38</v>
      </c>
      <c r="F154" t="s">
        <v>49</v>
      </c>
      <c r="G154" t="s">
        <v>55</v>
      </c>
      <c r="H154" t="s">
        <v>57</v>
      </c>
      <c r="I154" s="4">
        <v>43719</v>
      </c>
      <c r="J154">
        <v>3</v>
      </c>
      <c r="K154" t="s">
        <v>59</v>
      </c>
      <c r="L154" s="4">
        <v>43615</v>
      </c>
      <c r="M154" s="4">
        <v>43830</v>
      </c>
      <c r="N154">
        <v>2</v>
      </c>
      <c r="O154" t="s">
        <v>107</v>
      </c>
      <c r="P154" t="s">
        <v>269</v>
      </c>
      <c r="Q154">
        <v>2</v>
      </c>
      <c r="R154" t="s">
        <v>473</v>
      </c>
      <c r="S154" t="s">
        <v>1036</v>
      </c>
      <c r="T154" t="s">
        <v>1565</v>
      </c>
      <c r="U154" t="s">
        <v>180</v>
      </c>
      <c r="V154" t="s">
        <v>2030</v>
      </c>
      <c r="W154">
        <v>224.98</v>
      </c>
      <c r="X154">
        <v>54.97</v>
      </c>
      <c r="Y154">
        <v>2</v>
      </c>
      <c r="Z154" t="s">
        <v>2115</v>
      </c>
      <c r="AA154" t="s">
        <v>2386</v>
      </c>
      <c r="AB154">
        <v>1</v>
      </c>
      <c r="AC154" t="s">
        <v>2634</v>
      </c>
      <c r="AD154">
        <v>93</v>
      </c>
      <c r="AE154" t="s">
        <v>2635</v>
      </c>
      <c r="AF154" s="4">
        <v>43740</v>
      </c>
      <c r="AG154" s="4">
        <v>43799</v>
      </c>
      <c r="AH154" t="s">
        <v>65</v>
      </c>
      <c r="AI154" t="s">
        <v>227</v>
      </c>
      <c r="AJ154" t="s">
        <v>435</v>
      </c>
      <c r="AK154" t="s">
        <v>997</v>
      </c>
      <c r="AL154" t="s">
        <v>1529</v>
      </c>
      <c r="AM154" t="s">
        <v>80</v>
      </c>
      <c r="AN154" t="s">
        <v>1517</v>
      </c>
      <c r="AO154" t="s">
        <v>431</v>
      </c>
      <c r="AP154" t="s">
        <v>2326</v>
      </c>
      <c r="AQ154" t="str">
        <f t="shared" si="2"/>
        <v>104233437942yesMale437193Google Ads4361543830224.9854.971test93Changing color of background from blue to green4374043799102949.99219.9924</v>
      </c>
      <c r="AR154">
        <f>COUNTIF(AQ$2:AQ154,AQ154)</f>
        <v>1</v>
      </c>
    </row>
    <row r="155" spans="1:44" x14ac:dyDescent="0.25">
      <c r="A155">
        <v>104</v>
      </c>
      <c r="B155">
        <v>233</v>
      </c>
      <c r="C155" s="4">
        <v>43794</v>
      </c>
      <c r="D155">
        <v>2</v>
      </c>
      <c r="E155" t="s">
        <v>38</v>
      </c>
      <c r="F155" t="s">
        <v>49</v>
      </c>
      <c r="G155" t="s">
        <v>55</v>
      </c>
      <c r="H155" t="s">
        <v>57</v>
      </c>
      <c r="I155" s="4">
        <v>43719</v>
      </c>
      <c r="J155">
        <v>3</v>
      </c>
      <c r="K155" t="s">
        <v>59</v>
      </c>
      <c r="L155" s="4">
        <v>43615</v>
      </c>
      <c r="M155" s="4">
        <v>43830</v>
      </c>
      <c r="N155">
        <v>2</v>
      </c>
      <c r="O155" t="s">
        <v>107</v>
      </c>
      <c r="P155" t="s">
        <v>269</v>
      </c>
      <c r="Q155">
        <v>2</v>
      </c>
      <c r="R155" t="s">
        <v>473</v>
      </c>
      <c r="S155" t="s">
        <v>1036</v>
      </c>
      <c r="T155" t="s">
        <v>1565</v>
      </c>
      <c r="U155" t="s">
        <v>180</v>
      </c>
      <c r="V155" t="s">
        <v>2030</v>
      </c>
      <c r="W155">
        <v>224.98</v>
      </c>
      <c r="X155">
        <v>54.97</v>
      </c>
      <c r="Y155">
        <v>2</v>
      </c>
      <c r="Z155" t="s">
        <v>2115</v>
      </c>
      <c r="AA155" t="s">
        <v>2386</v>
      </c>
      <c r="AB155">
        <v>1</v>
      </c>
      <c r="AC155" t="s">
        <v>2634</v>
      </c>
      <c r="AD155">
        <v>93</v>
      </c>
      <c r="AE155" t="s">
        <v>2635</v>
      </c>
      <c r="AF155" s="4">
        <v>43740</v>
      </c>
      <c r="AG155" s="4">
        <v>43799</v>
      </c>
      <c r="AH155" t="s">
        <v>80</v>
      </c>
      <c r="AI155" t="s">
        <v>242</v>
      </c>
      <c r="AJ155" t="s">
        <v>709</v>
      </c>
      <c r="AK155" t="s">
        <v>1250</v>
      </c>
      <c r="AL155" t="s">
        <v>425</v>
      </c>
      <c r="AM155" t="s">
        <v>69</v>
      </c>
      <c r="AN155" t="s">
        <v>1548</v>
      </c>
      <c r="AO155" t="s">
        <v>79</v>
      </c>
      <c r="AP155" t="s">
        <v>2349</v>
      </c>
      <c r="AQ155" t="str">
        <f t="shared" si="2"/>
        <v>104233437942yesMale437193Google Ads4361543830224.9854.971test93Changing color of background from blue to green4374043799258125114.994</v>
      </c>
      <c r="AR155">
        <f>COUNTIF(AQ$2:AQ155,AQ155)</f>
        <v>1</v>
      </c>
    </row>
    <row r="156" spans="1:44" x14ac:dyDescent="0.25">
      <c r="A156">
        <v>105</v>
      </c>
      <c r="B156">
        <v>13</v>
      </c>
      <c r="C156" s="4">
        <v>43795</v>
      </c>
      <c r="D156">
        <v>3</v>
      </c>
      <c r="E156" t="s">
        <v>34</v>
      </c>
      <c r="F156" t="s">
        <v>45</v>
      </c>
      <c r="G156" t="s">
        <v>56</v>
      </c>
      <c r="H156" t="s">
        <v>58</v>
      </c>
      <c r="I156" s="4">
        <v>43733</v>
      </c>
      <c r="J156">
        <v>1</v>
      </c>
      <c r="K156" t="s">
        <v>61</v>
      </c>
      <c r="L156" s="4">
        <v>43615</v>
      </c>
      <c r="M156" s="4">
        <v>43830</v>
      </c>
      <c r="N156">
        <v>1</v>
      </c>
      <c r="O156" t="s">
        <v>67</v>
      </c>
      <c r="P156" t="s">
        <v>229</v>
      </c>
      <c r="Q156">
        <v>1</v>
      </c>
      <c r="R156" t="s">
        <v>439</v>
      </c>
      <c r="S156" t="s">
        <v>1001</v>
      </c>
      <c r="T156" t="s">
        <v>1533</v>
      </c>
      <c r="U156" t="s">
        <v>80</v>
      </c>
      <c r="V156" t="s">
        <v>1548</v>
      </c>
      <c r="W156">
        <v>119.98</v>
      </c>
      <c r="X156">
        <v>29.98</v>
      </c>
      <c r="Y156">
        <v>1</v>
      </c>
      <c r="Z156" t="s">
        <v>84</v>
      </c>
      <c r="AA156" t="s">
        <v>2366</v>
      </c>
      <c r="AB156">
        <v>1</v>
      </c>
      <c r="AC156" t="s">
        <v>2633</v>
      </c>
      <c r="AD156">
        <v>10</v>
      </c>
      <c r="AE156" t="s">
        <v>2635</v>
      </c>
      <c r="AF156" s="4">
        <v>43740</v>
      </c>
      <c r="AG156" s="4">
        <v>43799</v>
      </c>
      <c r="AH156" t="s">
        <v>67</v>
      </c>
      <c r="AI156" t="s">
        <v>229</v>
      </c>
      <c r="AJ156" t="s">
        <v>439</v>
      </c>
      <c r="AK156" t="s">
        <v>1001</v>
      </c>
      <c r="AL156" t="s">
        <v>1533</v>
      </c>
      <c r="AM156" t="s">
        <v>80</v>
      </c>
      <c r="AN156" t="s">
        <v>1548</v>
      </c>
      <c r="AO156" t="s">
        <v>84</v>
      </c>
      <c r="AP156" t="s">
        <v>2366</v>
      </c>
      <c r="AQ156" t="str">
        <f t="shared" si="2"/>
        <v>10513437953noFemale437331YouTube4361543830119.9829.981control10Changing color of background from blue to green4374043799310259.99214.999</v>
      </c>
      <c r="AR156">
        <f>COUNTIF(AQ$2:AQ156,AQ156)</f>
        <v>1</v>
      </c>
    </row>
    <row r="157" spans="1:44" x14ac:dyDescent="0.25">
      <c r="A157">
        <v>106</v>
      </c>
      <c r="B157">
        <v>359</v>
      </c>
      <c r="C157" s="4">
        <v>43798</v>
      </c>
      <c r="D157">
        <v>4</v>
      </c>
      <c r="E157" t="s">
        <v>40</v>
      </c>
      <c r="F157" t="s">
        <v>51</v>
      </c>
      <c r="G157" t="s">
        <v>56</v>
      </c>
      <c r="H157" t="s">
        <v>58</v>
      </c>
      <c r="I157" s="4">
        <v>43619</v>
      </c>
      <c r="J157">
        <v>3</v>
      </c>
      <c r="K157" t="s">
        <v>59</v>
      </c>
      <c r="L157" s="4">
        <v>43615</v>
      </c>
      <c r="M157" s="4">
        <v>43830</v>
      </c>
      <c r="N157">
        <v>2</v>
      </c>
      <c r="O157" t="s">
        <v>83</v>
      </c>
      <c r="P157" t="s">
        <v>245</v>
      </c>
      <c r="Q157">
        <v>2</v>
      </c>
      <c r="R157" t="s">
        <v>474</v>
      </c>
      <c r="S157" t="s">
        <v>1037</v>
      </c>
      <c r="T157" t="s">
        <v>1566</v>
      </c>
      <c r="U157" t="s">
        <v>85</v>
      </c>
      <c r="V157" t="s">
        <v>1869</v>
      </c>
      <c r="W157">
        <v>52.97</v>
      </c>
      <c r="X157">
        <v>44.97</v>
      </c>
      <c r="Y157">
        <v>2</v>
      </c>
      <c r="Z157" t="s">
        <v>2116</v>
      </c>
      <c r="AA157" t="s">
        <v>2387</v>
      </c>
      <c r="AB157">
        <v>1</v>
      </c>
      <c r="AC157" t="s">
        <v>2633</v>
      </c>
      <c r="AD157">
        <v>163</v>
      </c>
      <c r="AE157" t="s">
        <v>2635</v>
      </c>
      <c r="AF157" s="4">
        <v>43740</v>
      </c>
      <c r="AG157" s="4">
        <v>43799</v>
      </c>
      <c r="AH157" t="s">
        <v>67</v>
      </c>
      <c r="AI157" t="s">
        <v>229</v>
      </c>
      <c r="AJ157" t="s">
        <v>547</v>
      </c>
      <c r="AK157" t="s">
        <v>1108</v>
      </c>
      <c r="AL157" t="s">
        <v>1577</v>
      </c>
      <c r="AM157" t="s">
        <v>69</v>
      </c>
      <c r="AN157" t="s">
        <v>1548</v>
      </c>
      <c r="AO157" t="s">
        <v>455</v>
      </c>
      <c r="AP157" t="s">
        <v>2340</v>
      </c>
      <c r="AQ157" t="str">
        <f t="shared" si="2"/>
        <v>106359437984noFemale436193Google Ads436154383052.9744.971control163Changing color of background from blue to green437404379931424.99114.9915</v>
      </c>
      <c r="AR157">
        <f>COUNTIF(AQ$2:AQ157,AQ157)</f>
        <v>1</v>
      </c>
    </row>
    <row r="158" spans="1:44" x14ac:dyDescent="0.25">
      <c r="A158">
        <v>106</v>
      </c>
      <c r="B158">
        <v>359</v>
      </c>
      <c r="C158" s="4">
        <v>43798</v>
      </c>
      <c r="D158">
        <v>4</v>
      </c>
      <c r="E158" t="s">
        <v>40</v>
      </c>
      <c r="F158" t="s">
        <v>51</v>
      </c>
      <c r="G158" t="s">
        <v>56</v>
      </c>
      <c r="H158" t="s">
        <v>58</v>
      </c>
      <c r="I158" s="4">
        <v>43619</v>
      </c>
      <c r="J158">
        <v>3</v>
      </c>
      <c r="K158" t="s">
        <v>59</v>
      </c>
      <c r="L158" s="4">
        <v>43615</v>
      </c>
      <c r="M158" s="4">
        <v>43830</v>
      </c>
      <c r="N158">
        <v>2</v>
      </c>
      <c r="O158" t="s">
        <v>83</v>
      </c>
      <c r="P158" t="s">
        <v>245</v>
      </c>
      <c r="Q158">
        <v>2</v>
      </c>
      <c r="R158" t="s">
        <v>474</v>
      </c>
      <c r="S158" t="s">
        <v>1037</v>
      </c>
      <c r="T158" t="s">
        <v>1566</v>
      </c>
      <c r="U158" t="s">
        <v>85</v>
      </c>
      <c r="V158" t="s">
        <v>1869</v>
      </c>
      <c r="W158">
        <v>52.97</v>
      </c>
      <c r="X158">
        <v>44.97</v>
      </c>
      <c r="Y158">
        <v>2</v>
      </c>
      <c r="Z158" t="s">
        <v>2116</v>
      </c>
      <c r="AA158" t="s">
        <v>2387</v>
      </c>
      <c r="AB158">
        <v>1</v>
      </c>
      <c r="AC158" t="s">
        <v>2633</v>
      </c>
      <c r="AD158">
        <v>163</v>
      </c>
      <c r="AE158" t="s">
        <v>2635</v>
      </c>
      <c r="AF158" s="4">
        <v>43740</v>
      </c>
      <c r="AG158" s="4">
        <v>43799</v>
      </c>
      <c r="AH158" t="s">
        <v>80</v>
      </c>
      <c r="AI158" t="s">
        <v>242</v>
      </c>
      <c r="AJ158" t="s">
        <v>569</v>
      </c>
      <c r="AK158" t="s">
        <v>1128</v>
      </c>
      <c r="AL158" t="s">
        <v>1652</v>
      </c>
      <c r="AM158" t="s">
        <v>80</v>
      </c>
      <c r="AN158" t="s">
        <v>1548</v>
      </c>
      <c r="AO158" t="s">
        <v>79</v>
      </c>
      <c r="AP158" t="s">
        <v>2349</v>
      </c>
      <c r="AQ158" t="str">
        <f t="shared" si="2"/>
        <v>106359437984noFemale436193Google Ads436154383052.9744.971control163Changing color of background from blue to green437404379928813.99214.994</v>
      </c>
      <c r="AR158">
        <f>COUNTIF(AQ$2:AQ158,AQ158)</f>
        <v>1</v>
      </c>
    </row>
    <row r="159" spans="1:44" x14ac:dyDescent="0.25">
      <c r="A159">
        <v>107</v>
      </c>
      <c r="B159">
        <v>383</v>
      </c>
      <c r="C159" s="4">
        <v>43798</v>
      </c>
      <c r="D159">
        <v>11</v>
      </c>
      <c r="E159" t="s">
        <v>37</v>
      </c>
      <c r="F159" t="s">
        <v>48</v>
      </c>
      <c r="G159" t="s">
        <v>56</v>
      </c>
      <c r="H159" t="s">
        <v>57</v>
      </c>
      <c r="I159" s="4">
        <v>43616</v>
      </c>
      <c r="J159">
        <v>2</v>
      </c>
      <c r="K159" t="s">
        <v>60</v>
      </c>
      <c r="L159" s="4">
        <v>43615</v>
      </c>
      <c r="M159" s="4">
        <v>43830</v>
      </c>
      <c r="N159">
        <v>1</v>
      </c>
      <c r="O159" t="s">
        <v>70</v>
      </c>
      <c r="P159" t="s">
        <v>232</v>
      </c>
      <c r="Q159">
        <v>1</v>
      </c>
      <c r="R159" t="s">
        <v>475</v>
      </c>
      <c r="S159" t="s">
        <v>1038</v>
      </c>
      <c r="T159" t="s">
        <v>1527</v>
      </c>
      <c r="U159" t="s">
        <v>67</v>
      </c>
      <c r="V159" t="s">
        <v>1517</v>
      </c>
      <c r="W159">
        <v>110.97</v>
      </c>
      <c r="X159">
        <v>59.97</v>
      </c>
      <c r="Y159">
        <v>1</v>
      </c>
      <c r="Z159" t="s">
        <v>673</v>
      </c>
      <c r="AA159" t="s">
        <v>2348</v>
      </c>
      <c r="AB159">
        <v>1</v>
      </c>
      <c r="AC159" t="s">
        <v>2633</v>
      </c>
      <c r="AD159">
        <v>182</v>
      </c>
      <c r="AE159" t="s">
        <v>2635</v>
      </c>
      <c r="AF159" s="4">
        <v>43740</v>
      </c>
      <c r="AG159" s="4">
        <v>43799</v>
      </c>
      <c r="AH159" t="s">
        <v>70</v>
      </c>
      <c r="AI159" t="s">
        <v>232</v>
      </c>
      <c r="AJ159" t="s">
        <v>475</v>
      </c>
      <c r="AK159" t="s">
        <v>1038</v>
      </c>
      <c r="AL159" t="s">
        <v>1527</v>
      </c>
      <c r="AM159" t="s">
        <v>67</v>
      </c>
      <c r="AN159" t="s">
        <v>1517</v>
      </c>
      <c r="AO159" t="s">
        <v>673</v>
      </c>
      <c r="AP159" t="s">
        <v>2348</v>
      </c>
      <c r="AQ159" t="str">
        <f t="shared" si="2"/>
        <v>1073834379811noMale436162Facebook4361543830110.9759.971control182Changing color of background from blue to green4374043799515336.99319.9912</v>
      </c>
      <c r="AR159">
        <f>COUNTIF(AQ$2:AQ159,AQ159)</f>
        <v>1</v>
      </c>
    </row>
    <row r="160" spans="1:44" x14ac:dyDescent="0.25">
      <c r="A160">
        <v>108</v>
      </c>
      <c r="B160">
        <v>243</v>
      </c>
      <c r="C160" s="4">
        <v>43799</v>
      </c>
      <c r="D160">
        <v>9</v>
      </c>
      <c r="E160" t="s">
        <v>41</v>
      </c>
      <c r="F160" t="s">
        <v>52</v>
      </c>
      <c r="G160" t="s">
        <v>55</v>
      </c>
      <c r="H160" t="s">
        <v>57</v>
      </c>
      <c r="I160" s="4">
        <v>43616</v>
      </c>
      <c r="J160">
        <v>3</v>
      </c>
      <c r="K160" t="s">
        <v>59</v>
      </c>
      <c r="L160" s="4">
        <v>43615</v>
      </c>
      <c r="M160" s="4">
        <v>43830</v>
      </c>
      <c r="N160">
        <v>1</v>
      </c>
      <c r="O160" t="s">
        <v>67</v>
      </c>
      <c r="P160" t="s">
        <v>229</v>
      </c>
      <c r="Q160">
        <v>1</v>
      </c>
      <c r="R160" t="s">
        <v>476</v>
      </c>
      <c r="S160" t="s">
        <v>1031</v>
      </c>
      <c r="T160" t="s">
        <v>1487</v>
      </c>
      <c r="U160" t="s">
        <v>67</v>
      </c>
      <c r="V160" t="s">
        <v>1548</v>
      </c>
      <c r="W160">
        <v>89.85</v>
      </c>
      <c r="X160">
        <v>44.97</v>
      </c>
      <c r="Y160">
        <v>1</v>
      </c>
      <c r="Z160" t="s">
        <v>872</v>
      </c>
      <c r="AA160" t="s">
        <v>2388</v>
      </c>
      <c r="AB160">
        <v>1</v>
      </c>
      <c r="AC160" t="s">
        <v>2634</v>
      </c>
      <c r="AD160">
        <v>97</v>
      </c>
      <c r="AE160" t="s">
        <v>2635</v>
      </c>
      <c r="AF160" s="4">
        <v>43740</v>
      </c>
      <c r="AG160" s="4">
        <v>43799</v>
      </c>
      <c r="AH160" t="s">
        <v>67</v>
      </c>
      <c r="AI160" t="s">
        <v>229</v>
      </c>
      <c r="AJ160" t="s">
        <v>476</v>
      </c>
      <c r="AK160" t="s">
        <v>1031</v>
      </c>
      <c r="AL160" t="s">
        <v>1487</v>
      </c>
      <c r="AM160" t="s">
        <v>67</v>
      </c>
      <c r="AN160" t="s">
        <v>1548</v>
      </c>
      <c r="AO160" t="s">
        <v>872</v>
      </c>
      <c r="AP160" t="s">
        <v>2388</v>
      </c>
      <c r="AQ160" t="str">
        <f t="shared" si="2"/>
        <v>108243437999yesMale436163Google Ads436154383089.8544.971test97Changing color of background from blue to green437404379939529.95314.9919</v>
      </c>
      <c r="AR160">
        <f>COUNTIF(AQ$2:AQ160,AQ160)</f>
        <v>1</v>
      </c>
    </row>
    <row r="161" spans="1:44" x14ac:dyDescent="0.25">
      <c r="A161">
        <v>109</v>
      </c>
      <c r="B161">
        <v>292</v>
      </c>
      <c r="C161" s="4">
        <v>43799</v>
      </c>
      <c r="D161">
        <v>11</v>
      </c>
      <c r="E161" t="s">
        <v>37</v>
      </c>
      <c r="F161" t="s">
        <v>48</v>
      </c>
      <c r="G161" t="s">
        <v>56</v>
      </c>
      <c r="H161" t="s">
        <v>58</v>
      </c>
      <c r="I161" s="4">
        <v>43637</v>
      </c>
      <c r="J161">
        <v>3</v>
      </c>
      <c r="K161" t="s">
        <v>59</v>
      </c>
      <c r="L161" s="4">
        <v>43615</v>
      </c>
      <c r="M161" s="4">
        <v>43830</v>
      </c>
      <c r="N161">
        <v>1</v>
      </c>
      <c r="O161" t="s">
        <v>78</v>
      </c>
      <c r="P161" t="s">
        <v>240</v>
      </c>
      <c r="Q161">
        <v>1</v>
      </c>
      <c r="R161" t="s">
        <v>402</v>
      </c>
      <c r="S161" t="s">
        <v>964</v>
      </c>
      <c r="T161" t="s">
        <v>1498</v>
      </c>
      <c r="U161" t="s">
        <v>80</v>
      </c>
      <c r="V161" t="s">
        <v>1548</v>
      </c>
      <c r="W161">
        <v>157.97999999999999</v>
      </c>
      <c r="X161">
        <v>29.98</v>
      </c>
      <c r="Y161">
        <v>1</v>
      </c>
      <c r="Z161" t="s">
        <v>469</v>
      </c>
      <c r="AA161" t="s">
        <v>2339</v>
      </c>
      <c r="AB161">
        <v>1</v>
      </c>
      <c r="AC161" t="s">
        <v>2633</v>
      </c>
      <c r="AD161">
        <v>123</v>
      </c>
      <c r="AE161" t="s">
        <v>2635</v>
      </c>
      <c r="AF161" s="4">
        <v>43740</v>
      </c>
      <c r="AG161" s="4">
        <v>43799</v>
      </c>
      <c r="AH161" t="s">
        <v>78</v>
      </c>
      <c r="AI161" t="s">
        <v>240</v>
      </c>
      <c r="AJ161" t="s">
        <v>402</v>
      </c>
      <c r="AK161" t="s">
        <v>964</v>
      </c>
      <c r="AL161" t="s">
        <v>1498</v>
      </c>
      <c r="AM161" t="s">
        <v>80</v>
      </c>
      <c r="AN161" t="s">
        <v>1548</v>
      </c>
      <c r="AO161" t="s">
        <v>469</v>
      </c>
      <c r="AP161" t="s">
        <v>2339</v>
      </c>
      <c r="AQ161" t="str">
        <f t="shared" si="2"/>
        <v>1092924379911noFemale436373Google Ads4361543830157.9829.981control123Changing color of background from blue to green437404379986978.99214.9923</v>
      </c>
      <c r="AR161">
        <f>COUNTIF(AQ$2:AQ161,AQ161)</f>
        <v>1</v>
      </c>
    </row>
    <row r="162" spans="1:44" x14ac:dyDescent="0.25">
      <c r="A162">
        <v>110</v>
      </c>
      <c r="B162">
        <v>326</v>
      </c>
      <c r="C162" s="4">
        <v>43799</v>
      </c>
      <c r="D162">
        <v>6</v>
      </c>
      <c r="E162" t="s">
        <v>33</v>
      </c>
      <c r="F162" t="s">
        <v>44</v>
      </c>
      <c r="G162" t="s">
        <v>55</v>
      </c>
      <c r="H162" t="s">
        <v>57</v>
      </c>
      <c r="I162" s="4">
        <v>43471</v>
      </c>
      <c r="J162">
        <v>1</v>
      </c>
      <c r="L162" s="4"/>
      <c r="M162" s="4"/>
      <c r="N162">
        <v>1</v>
      </c>
      <c r="O162" t="s">
        <v>67</v>
      </c>
      <c r="P162" t="s">
        <v>229</v>
      </c>
      <c r="Q162">
        <v>1</v>
      </c>
      <c r="R162" t="s">
        <v>445</v>
      </c>
      <c r="S162" t="s">
        <v>1007</v>
      </c>
      <c r="T162" t="s">
        <v>1533</v>
      </c>
      <c r="U162" t="s">
        <v>69</v>
      </c>
      <c r="V162" t="s">
        <v>1548</v>
      </c>
      <c r="W162">
        <v>59.99</v>
      </c>
      <c r="X162">
        <v>14.99</v>
      </c>
      <c r="Y162">
        <v>1</v>
      </c>
      <c r="Z162" t="s">
        <v>79</v>
      </c>
      <c r="AA162" t="s">
        <v>2349</v>
      </c>
      <c r="AB162">
        <v>1</v>
      </c>
      <c r="AC162" t="s">
        <v>2634</v>
      </c>
      <c r="AD162">
        <v>143</v>
      </c>
      <c r="AE162" t="s">
        <v>2635</v>
      </c>
      <c r="AF162" s="4">
        <v>43740</v>
      </c>
      <c r="AG162" s="4">
        <v>43799</v>
      </c>
      <c r="AH162" t="s">
        <v>67</v>
      </c>
      <c r="AI162" t="s">
        <v>229</v>
      </c>
      <c r="AJ162" t="s">
        <v>445</v>
      </c>
      <c r="AK162" t="s">
        <v>1007</v>
      </c>
      <c r="AL162" t="s">
        <v>1533</v>
      </c>
      <c r="AM162" t="s">
        <v>69</v>
      </c>
      <c r="AN162" t="s">
        <v>1548</v>
      </c>
      <c r="AO162" t="s">
        <v>79</v>
      </c>
      <c r="AP162" t="s">
        <v>2349</v>
      </c>
      <c r="AQ162" t="str">
        <f t="shared" si="2"/>
        <v>110326437996yesMale43471159.9914.991test143Changing color of background from blue to green4374043799310459.99114.994</v>
      </c>
      <c r="AR162">
        <f>COUNTIF(AQ$2:AQ162,AQ162)</f>
        <v>1</v>
      </c>
    </row>
    <row r="163" spans="1:44" x14ac:dyDescent="0.25">
      <c r="A163">
        <v>111</v>
      </c>
      <c r="B163">
        <v>461</v>
      </c>
      <c r="C163" s="4">
        <v>43799</v>
      </c>
      <c r="D163">
        <v>11</v>
      </c>
      <c r="E163" t="s">
        <v>37</v>
      </c>
      <c r="F163" t="s">
        <v>48</v>
      </c>
      <c r="G163" t="s">
        <v>56</v>
      </c>
      <c r="H163" t="s">
        <v>57</v>
      </c>
      <c r="I163" s="4">
        <v>43644</v>
      </c>
      <c r="J163">
        <v>2</v>
      </c>
      <c r="K163" t="s">
        <v>60</v>
      </c>
      <c r="L163" s="4">
        <v>43615</v>
      </c>
      <c r="M163" s="4">
        <v>43830</v>
      </c>
      <c r="N163">
        <v>1</v>
      </c>
      <c r="O163" t="s">
        <v>65</v>
      </c>
      <c r="P163" t="s">
        <v>227</v>
      </c>
      <c r="Q163">
        <v>1</v>
      </c>
      <c r="R163" t="s">
        <v>429</v>
      </c>
      <c r="S163" t="s">
        <v>992</v>
      </c>
      <c r="T163" t="s">
        <v>1510</v>
      </c>
      <c r="U163" t="s">
        <v>69</v>
      </c>
      <c r="V163" t="s">
        <v>1517</v>
      </c>
      <c r="W163">
        <v>199.99</v>
      </c>
      <c r="X163">
        <v>19.989999999999998</v>
      </c>
      <c r="Y163">
        <v>1</v>
      </c>
      <c r="Z163" t="s">
        <v>431</v>
      </c>
      <c r="AA163" t="s">
        <v>2326</v>
      </c>
      <c r="AB163">
        <v>1</v>
      </c>
      <c r="AC163" t="s">
        <v>2634</v>
      </c>
      <c r="AD163">
        <v>229</v>
      </c>
      <c r="AE163" t="s">
        <v>2635</v>
      </c>
      <c r="AF163" s="4">
        <v>43740</v>
      </c>
      <c r="AG163" s="4">
        <v>43799</v>
      </c>
      <c r="AH163" t="s">
        <v>65</v>
      </c>
      <c r="AI163" t="s">
        <v>227</v>
      </c>
      <c r="AJ163" t="s">
        <v>429</v>
      </c>
      <c r="AK163" t="s">
        <v>992</v>
      </c>
      <c r="AL163" t="s">
        <v>1510</v>
      </c>
      <c r="AM163" t="s">
        <v>69</v>
      </c>
      <c r="AN163" t="s">
        <v>1517</v>
      </c>
      <c r="AO163" t="s">
        <v>431</v>
      </c>
      <c r="AP163" t="s">
        <v>2326</v>
      </c>
      <c r="AQ163" t="str">
        <f t="shared" si="2"/>
        <v>1114614379911noMale436442Facebook4361543830199.9919.991test229Changing color of background from blue to green43740437991040199.99119.9924</v>
      </c>
      <c r="AR163">
        <f>COUNTIF(AQ$2:AQ163,AQ163)</f>
        <v>1</v>
      </c>
    </row>
    <row r="164" spans="1:44" x14ac:dyDescent="0.25">
      <c r="A164">
        <v>112</v>
      </c>
      <c r="B164">
        <v>380</v>
      </c>
      <c r="C164" s="4">
        <v>43800</v>
      </c>
      <c r="D164">
        <v>2</v>
      </c>
      <c r="E164" t="s">
        <v>38</v>
      </c>
      <c r="F164" t="s">
        <v>49</v>
      </c>
      <c r="G164" t="s">
        <v>55</v>
      </c>
      <c r="H164" t="s">
        <v>57</v>
      </c>
      <c r="I164" s="4">
        <v>43599</v>
      </c>
      <c r="J164">
        <v>1</v>
      </c>
      <c r="L164" s="4"/>
      <c r="M164" s="4"/>
      <c r="N164">
        <v>1</v>
      </c>
      <c r="O164" t="s">
        <v>86</v>
      </c>
      <c r="P164" t="s">
        <v>248</v>
      </c>
      <c r="Q164">
        <v>1</v>
      </c>
      <c r="R164" t="s">
        <v>443</v>
      </c>
      <c r="S164" t="s">
        <v>1005</v>
      </c>
      <c r="T164" t="s">
        <v>1513</v>
      </c>
      <c r="U164" t="s">
        <v>80</v>
      </c>
      <c r="V164" t="s">
        <v>1577</v>
      </c>
      <c r="W164">
        <v>59.98</v>
      </c>
      <c r="X164">
        <v>49.98</v>
      </c>
      <c r="Y164">
        <v>1</v>
      </c>
      <c r="Z164" t="s">
        <v>549</v>
      </c>
      <c r="AA164" t="s">
        <v>2362</v>
      </c>
      <c r="AF164" s="4"/>
      <c r="AG164" s="4"/>
      <c r="AH164" t="s">
        <v>86</v>
      </c>
      <c r="AI164" t="s">
        <v>248</v>
      </c>
      <c r="AJ164" t="s">
        <v>443</v>
      </c>
      <c r="AK164" t="s">
        <v>1005</v>
      </c>
      <c r="AL164" t="s">
        <v>1513</v>
      </c>
      <c r="AM164" t="s">
        <v>80</v>
      </c>
      <c r="AN164" t="s">
        <v>1577</v>
      </c>
      <c r="AO164" t="s">
        <v>549</v>
      </c>
      <c r="AP164" t="s">
        <v>2362</v>
      </c>
      <c r="AQ164" t="str">
        <f t="shared" si="2"/>
        <v>112380438002yesMale43599159.9849.9877829.99224.9922</v>
      </c>
      <c r="AR164">
        <f>COUNTIF(AQ$2:AQ164,AQ164)</f>
        <v>1</v>
      </c>
    </row>
    <row r="165" spans="1:44" x14ac:dyDescent="0.25">
      <c r="A165">
        <v>113</v>
      </c>
      <c r="B165">
        <v>6</v>
      </c>
      <c r="C165" s="4">
        <v>43801</v>
      </c>
      <c r="D165">
        <v>9</v>
      </c>
      <c r="E165" t="s">
        <v>41</v>
      </c>
      <c r="F165" t="s">
        <v>52</v>
      </c>
      <c r="G165" t="s">
        <v>55</v>
      </c>
      <c r="H165" t="s">
        <v>57</v>
      </c>
      <c r="I165" s="4">
        <v>43739</v>
      </c>
      <c r="J165">
        <v>2</v>
      </c>
      <c r="K165" t="s">
        <v>60</v>
      </c>
      <c r="L165" s="4">
        <v>43615</v>
      </c>
      <c r="M165" s="4">
        <v>43830</v>
      </c>
      <c r="N165">
        <v>2</v>
      </c>
      <c r="O165" t="s">
        <v>81</v>
      </c>
      <c r="P165" t="s">
        <v>243</v>
      </c>
      <c r="Q165">
        <v>2</v>
      </c>
      <c r="R165" t="s">
        <v>477</v>
      </c>
      <c r="S165" t="s">
        <v>1039</v>
      </c>
      <c r="T165" t="s">
        <v>1567</v>
      </c>
      <c r="U165" t="s">
        <v>103</v>
      </c>
      <c r="V165" t="s">
        <v>1869</v>
      </c>
      <c r="W165">
        <v>225.97</v>
      </c>
      <c r="X165">
        <v>59.96</v>
      </c>
      <c r="Y165">
        <v>2</v>
      </c>
      <c r="Z165" t="s">
        <v>2117</v>
      </c>
      <c r="AA165" t="s">
        <v>2389</v>
      </c>
      <c r="AF165" s="4"/>
      <c r="AG165" s="4"/>
      <c r="AH165" t="s">
        <v>79</v>
      </c>
      <c r="AI165" t="s">
        <v>241</v>
      </c>
      <c r="AJ165" t="s">
        <v>595</v>
      </c>
      <c r="AK165" t="s">
        <v>1045</v>
      </c>
      <c r="AL165" t="s">
        <v>578</v>
      </c>
      <c r="AM165" t="s">
        <v>69</v>
      </c>
      <c r="AN165" t="s">
        <v>1548</v>
      </c>
      <c r="AO165" t="s">
        <v>455</v>
      </c>
      <c r="AP165" t="s">
        <v>2340</v>
      </c>
      <c r="AQ165" t="str">
        <f t="shared" si="2"/>
        <v>1136438019yesMale437392Facebook4361543830225.9759.96467100114.9915</v>
      </c>
      <c r="AR165">
        <f>COUNTIF(AQ$2:AQ165,AQ165)</f>
        <v>1</v>
      </c>
    </row>
    <row r="166" spans="1:44" x14ac:dyDescent="0.25">
      <c r="A166">
        <v>113</v>
      </c>
      <c r="B166">
        <v>6</v>
      </c>
      <c r="C166" s="4">
        <v>43801</v>
      </c>
      <c r="D166">
        <v>9</v>
      </c>
      <c r="E166" t="s">
        <v>41</v>
      </c>
      <c r="F166" t="s">
        <v>52</v>
      </c>
      <c r="G166" t="s">
        <v>55</v>
      </c>
      <c r="H166" t="s">
        <v>57</v>
      </c>
      <c r="I166" s="4">
        <v>43739</v>
      </c>
      <c r="J166">
        <v>2</v>
      </c>
      <c r="K166" t="s">
        <v>60</v>
      </c>
      <c r="L166" s="4">
        <v>43615</v>
      </c>
      <c r="M166" s="4">
        <v>43830</v>
      </c>
      <c r="N166">
        <v>2</v>
      </c>
      <c r="O166" t="s">
        <v>81</v>
      </c>
      <c r="P166" t="s">
        <v>243</v>
      </c>
      <c r="Q166">
        <v>2</v>
      </c>
      <c r="R166" t="s">
        <v>477</v>
      </c>
      <c r="S166" t="s">
        <v>1039</v>
      </c>
      <c r="T166" t="s">
        <v>1567</v>
      </c>
      <c r="U166" t="s">
        <v>103</v>
      </c>
      <c r="V166" t="s">
        <v>1869</v>
      </c>
      <c r="W166">
        <v>225.97</v>
      </c>
      <c r="X166">
        <v>59.96</v>
      </c>
      <c r="Y166">
        <v>2</v>
      </c>
      <c r="Z166" t="s">
        <v>2117</v>
      </c>
      <c r="AA166" t="s">
        <v>2389</v>
      </c>
      <c r="AF166" s="4"/>
      <c r="AG166" s="4"/>
      <c r="AH166" t="s">
        <v>84</v>
      </c>
      <c r="AI166" t="s">
        <v>246</v>
      </c>
      <c r="AJ166" t="s">
        <v>426</v>
      </c>
      <c r="AK166" t="s">
        <v>988</v>
      </c>
      <c r="AL166" t="s">
        <v>1521</v>
      </c>
      <c r="AM166" t="s">
        <v>67</v>
      </c>
      <c r="AN166" t="s">
        <v>1548</v>
      </c>
      <c r="AO166" t="s">
        <v>410</v>
      </c>
      <c r="AP166" t="s">
        <v>2359</v>
      </c>
      <c r="AQ166" t="str">
        <f t="shared" si="2"/>
        <v>1136438019yesMale437392Facebook4361543830225.9759.9698041.99314.9920</v>
      </c>
      <c r="AR166">
        <f>COUNTIF(AQ$2:AQ166,AQ166)</f>
        <v>1</v>
      </c>
    </row>
    <row r="167" spans="1:44" x14ac:dyDescent="0.25">
      <c r="A167">
        <v>114</v>
      </c>
      <c r="B167">
        <v>215</v>
      </c>
      <c r="C167" s="4">
        <v>43801</v>
      </c>
      <c r="D167">
        <v>3</v>
      </c>
      <c r="E167" t="s">
        <v>34</v>
      </c>
      <c r="F167" t="s">
        <v>45</v>
      </c>
      <c r="G167" t="s">
        <v>56</v>
      </c>
      <c r="H167" t="s">
        <v>57</v>
      </c>
      <c r="I167" s="4">
        <v>43639</v>
      </c>
      <c r="J167">
        <v>1</v>
      </c>
      <c r="K167" t="s">
        <v>61</v>
      </c>
      <c r="L167" s="4">
        <v>43615</v>
      </c>
      <c r="M167" s="4">
        <v>43830</v>
      </c>
      <c r="N167">
        <v>1</v>
      </c>
      <c r="O167" t="s">
        <v>79</v>
      </c>
      <c r="P167" t="s">
        <v>241</v>
      </c>
      <c r="Q167">
        <v>1</v>
      </c>
      <c r="R167" t="s">
        <v>403</v>
      </c>
      <c r="S167" t="s">
        <v>965</v>
      </c>
      <c r="T167" t="s">
        <v>422</v>
      </c>
      <c r="U167" t="s">
        <v>69</v>
      </c>
      <c r="V167" t="s">
        <v>1548</v>
      </c>
      <c r="W167">
        <v>120</v>
      </c>
      <c r="X167">
        <v>14.99</v>
      </c>
      <c r="Y167">
        <v>1</v>
      </c>
      <c r="Z167" t="s">
        <v>455</v>
      </c>
      <c r="AA167" t="s">
        <v>2340</v>
      </c>
      <c r="AF167" s="4"/>
      <c r="AG167" s="4"/>
      <c r="AH167" t="s">
        <v>79</v>
      </c>
      <c r="AI167" t="s">
        <v>241</v>
      </c>
      <c r="AJ167" t="s">
        <v>403</v>
      </c>
      <c r="AK167" t="s">
        <v>965</v>
      </c>
      <c r="AL167" t="s">
        <v>422</v>
      </c>
      <c r="AM167" t="s">
        <v>69</v>
      </c>
      <c r="AN167" t="s">
        <v>1548</v>
      </c>
      <c r="AO167" t="s">
        <v>455</v>
      </c>
      <c r="AP167" t="s">
        <v>2340</v>
      </c>
      <c r="AQ167" t="str">
        <f t="shared" si="2"/>
        <v>114215438013noMale436391YouTube436154383012014.99438120114.9915</v>
      </c>
      <c r="AR167">
        <f>COUNTIF(AQ$2:AQ167,AQ167)</f>
        <v>1</v>
      </c>
    </row>
    <row r="168" spans="1:44" x14ac:dyDescent="0.25">
      <c r="A168">
        <v>115</v>
      </c>
      <c r="B168">
        <v>232</v>
      </c>
      <c r="C168" s="4">
        <v>43801</v>
      </c>
      <c r="D168">
        <v>1</v>
      </c>
      <c r="E168" t="s">
        <v>39</v>
      </c>
      <c r="F168" t="s">
        <v>50</v>
      </c>
      <c r="G168" t="s">
        <v>56</v>
      </c>
      <c r="H168" t="s">
        <v>58</v>
      </c>
      <c r="I168" s="4">
        <v>43574</v>
      </c>
      <c r="J168">
        <v>3</v>
      </c>
      <c r="L168" s="4"/>
      <c r="M168" s="4"/>
      <c r="N168">
        <v>1</v>
      </c>
      <c r="O168" t="s">
        <v>90</v>
      </c>
      <c r="P168" t="s">
        <v>252</v>
      </c>
      <c r="Q168">
        <v>1</v>
      </c>
      <c r="R168" t="s">
        <v>70</v>
      </c>
      <c r="S168" t="s">
        <v>1040</v>
      </c>
      <c r="T168" t="s">
        <v>1568</v>
      </c>
      <c r="U168" t="s">
        <v>69</v>
      </c>
      <c r="V168" t="s">
        <v>1659</v>
      </c>
      <c r="W168">
        <v>198.99</v>
      </c>
      <c r="X168">
        <v>4.99</v>
      </c>
      <c r="Y168">
        <v>1</v>
      </c>
      <c r="Z168" t="s">
        <v>645</v>
      </c>
      <c r="AA168" t="s">
        <v>2347</v>
      </c>
      <c r="AF168" s="4"/>
      <c r="AG168" s="4"/>
      <c r="AH168" t="s">
        <v>90</v>
      </c>
      <c r="AI168" t="s">
        <v>252</v>
      </c>
      <c r="AJ168" t="s">
        <v>70</v>
      </c>
      <c r="AK168" t="s">
        <v>1040</v>
      </c>
      <c r="AL168" t="s">
        <v>1568</v>
      </c>
      <c r="AM168" t="s">
        <v>69</v>
      </c>
      <c r="AN168" t="s">
        <v>1659</v>
      </c>
      <c r="AO168" t="s">
        <v>645</v>
      </c>
      <c r="AP168" t="s">
        <v>2347</v>
      </c>
      <c r="AQ168" t="str">
        <f t="shared" si="2"/>
        <v>115232438011noFemale435743198.994.9965198.9914.9913</v>
      </c>
      <c r="AR168">
        <f>COUNTIF(AQ$2:AQ168,AQ168)</f>
        <v>1</v>
      </c>
    </row>
    <row r="169" spans="1:44" x14ac:dyDescent="0.25">
      <c r="A169">
        <v>116</v>
      </c>
      <c r="B169">
        <v>317</v>
      </c>
      <c r="C169" s="4">
        <v>43801</v>
      </c>
      <c r="D169">
        <v>7</v>
      </c>
      <c r="E169" t="s">
        <v>35</v>
      </c>
      <c r="F169" t="s">
        <v>46</v>
      </c>
      <c r="G169" t="s">
        <v>55</v>
      </c>
      <c r="H169" t="s">
        <v>58</v>
      </c>
      <c r="I169" s="4">
        <v>43623</v>
      </c>
      <c r="J169">
        <v>3</v>
      </c>
      <c r="K169" t="s">
        <v>59</v>
      </c>
      <c r="L169" s="4">
        <v>43615</v>
      </c>
      <c r="M169" s="4">
        <v>43830</v>
      </c>
      <c r="N169">
        <v>1</v>
      </c>
      <c r="O169" t="s">
        <v>67</v>
      </c>
      <c r="P169" t="s">
        <v>229</v>
      </c>
      <c r="Q169">
        <v>1</v>
      </c>
      <c r="R169" t="s">
        <v>478</v>
      </c>
      <c r="S169" t="s">
        <v>1041</v>
      </c>
      <c r="T169" t="s">
        <v>1569</v>
      </c>
      <c r="U169" t="s">
        <v>69</v>
      </c>
      <c r="V169" t="s">
        <v>1548</v>
      </c>
      <c r="W169">
        <v>42.99</v>
      </c>
      <c r="X169">
        <v>14.99</v>
      </c>
      <c r="Y169">
        <v>1</v>
      </c>
      <c r="Z169" t="s">
        <v>90</v>
      </c>
      <c r="AA169" t="s">
        <v>2328</v>
      </c>
      <c r="AF169" s="4"/>
      <c r="AG169" s="4"/>
      <c r="AH169" t="s">
        <v>67</v>
      </c>
      <c r="AI169" t="s">
        <v>229</v>
      </c>
      <c r="AJ169" t="s">
        <v>478</v>
      </c>
      <c r="AK169" t="s">
        <v>1041</v>
      </c>
      <c r="AL169" t="s">
        <v>1569</v>
      </c>
      <c r="AM169" t="s">
        <v>69</v>
      </c>
      <c r="AN169" t="s">
        <v>1548</v>
      </c>
      <c r="AO169" t="s">
        <v>90</v>
      </c>
      <c r="AP169" t="s">
        <v>2328</v>
      </c>
      <c r="AQ169" t="str">
        <f t="shared" si="2"/>
        <v>116317438017yesFemale436233Google Ads436154383042.9914.9933242.99114.996</v>
      </c>
      <c r="AR169">
        <f>COUNTIF(AQ$2:AQ169,AQ169)</f>
        <v>1</v>
      </c>
    </row>
    <row r="170" spans="1:44" x14ac:dyDescent="0.25">
      <c r="A170">
        <v>117</v>
      </c>
      <c r="B170">
        <v>166</v>
      </c>
      <c r="C170" s="4">
        <v>43802</v>
      </c>
      <c r="D170">
        <v>4</v>
      </c>
      <c r="E170" t="s">
        <v>40</v>
      </c>
      <c r="F170" t="s">
        <v>51</v>
      </c>
      <c r="G170" t="s">
        <v>56</v>
      </c>
      <c r="H170" t="s">
        <v>57</v>
      </c>
      <c r="I170" s="4">
        <v>43668</v>
      </c>
      <c r="J170">
        <v>1</v>
      </c>
      <c r="K170" t="s">
        <v>61</v>
      </c>
      <c r="L170" s="4">
        <v>43615</v>
      </c>
      <c r="M170" s="4">
        <v>43830</v>
      </c>
      <c r="N170">
        <v>1</v>
      </c>
      <c r="O170" t="s">
        <v>80</v>
      </c>
      <c r="P170" t="s">
        <v>242</v>
      </c>
      <c r="Q170">
        <v>1</v>
      </c>
      <c r="R170" t="s">
        <v>404</v>
      </c>
      <c r="S170" t="s">
        <v>966</v>
      </c>
      <c r="T170" t="s">
        <v>1499</v>
      </c>
      <c r="U170" t="s">
        <v>69</v>
      </c>
      <c r="V170" t="s">
        <v>1548</v>
      </c>
      <c r="W170">
        <v>21.19</v>
      </c>
      <c r="X170">
        <v>14.99</v>
      </c>
      <c r="Y170">
        <v>1</v>
      </c>
      <c r="Z170" t="s">
        <v>70</v>
      </c>
      <c r="AA170" t="s">
        <v>2341</v>
      </c>
      <c r="AF170" s="4"/>
      <c r="AG170" s="4"/>
      <c r="AH170" t="s">
        <v>80</v>
      </c>
      <c r="AI170" t="s">
        <v>242</v>
      </c>
      <c r="AJ170" t="s">
        <v>404</v>
      </c>
      <c r="AK170" t="s">
        <v>966</v>
      </c>
      <c r="AL170" t="s">
        <v>1499</v>
      </c>
      <c r="AM170" t="s">
        <v>69</v>
      </c>
      <c r="AN170" t="s">
        <v>1548</v>
      </c>
      <c r="AO170" t="s">
        <v>70</v>
      </c>
      <c r="AP170" t="s">
        <v>2341</v>
      </c>
      <c r="AQ170" t="str">
        <f t="shared" si="2"/>
        <v>117166438024noMale436681YouTube436154383021.1914.9927121.19114.995</v>
      </c>
      <c r="AR170">
        <f>COUNTIF(AQ$2:AQ170,AQ170)</f>
        <v>1</v>
      </c>
    </row>
    <row r="171" spans="1:44" x14ac:dyDescent="0.25">
      <c r="A171">
        <v>118</v>
      </c>
      <c r="B171">
        <v>35</v>
      </c>
      <c r="C171" s="4">
        <v>43804</v>
      </c>
      <c r="D171">
        <v>4</v>
      </c>
      <c r="E171" t="s">
        <v>40</v>
      </c>
      <c r="F171" t="s">
        <v>51</v>
      </c>
      <c r="G171" t="s">
        <v>55</v>
      </c>
      <c r="H171" t="s">
        <v>58</v>
      </c>
      <c r="I171" s="4">
        <v>43733</v>
      </c>
      <c r="J171">
        <v>2</v>
      </c>
      <c r="K171" t="s">
        <v>60</v>
      </c>
      <c r="L171" s="4">
        <v>43615</v>
      </c>
      <c r="M171" s="4">
        <v>43830</v>
      </c>
      <c r="N171">
        <v>1</v>
      </c>
      <c r="O171" t="s">
        <v>108</v>
      </c>
      <c r="P171" t="s">
        <v>270</v>
      </c>
      <c r="Q171">
        <v>1</v>
      </c>
      <c r="R171" t="s">
        <v>479</v>
      </c>
      <c r="S171" t="s">
        <v>1042</v>
      </c>
      <c r="T171" t="s">
        <v>1570</v>
      </c>
      <c r="U171" t="s">
        <v>88</v>
      </c>
      <c r="V171" t="s">
        <v>1723</v>
      </c>
      <c r="W171">
        <v>75.8</v>
      </c>
      <c r="X171">
        <v>39.96</v>
      </c>
      <c r="Y171">
        <v>1</v>
      </c>
      <c r="Z171" t="s">
        <v>2118</v>
      </c>
      <c r="AA171" t="s">
        <v>2390</v>
      </c>
      <c r="AF171" s="4"/>
      <c r="AG171" s="4"/>
      <c r="AH171" t="s">
        <v>90</v>
      </c>
      <c r="AI171" t="s">
        <v>252</v>
      </c>
      <c r="AJ171" t="s">
        <v>489</v>
      </c>
      <c r="AK171" t="s">
        <v>1052</v>
      </c>
      <c r="AL171" t="s">
        <v>1581</v>
      </c>
      <c r="AM171" t="s">
        <v>80</v>
      </c>
      <c r="AN171" t="s">
        <v>1562</v>
      </c>
      <c r="AO171" t="s">
        <v>410</v>
      </c>
      <c r="AP171" t="s">
        <v>2359</v>
      </c>
      <c r="AQ171" t="str">
        <f t="shared" si="2"/>
        <v>11835438044yesFemale437332Facebook436154383075.839.96612618.9529.9920</v>
      </c>
      <c r="AR171">
        <f>COUNTIF(AQ$2:AQ171,AQ171)</f>
        <v>1</v>
      </c>
    </row>
    <row r="172" spans="1:44" x14ac:dyDescent="0.25">
      <c r="A172">
        <v>118</v>
      </c>
      <c r="B172">
        <v>35</v>
      </c>
      <c r="C172" s="4">
        <v>43804</v>
      </c>
      <c r="D172">
        <v>4</v>
      </c>
      <c r="E172" t="s">
        <v>40</v>
      </c>
      <c r="F172" t="s">
        <v>51</v>
      </c>
      <c r="G172" t="s">
        <v>55</v>
      </c>
      <c r="H172" t="s">
        <v>58</v>
      </c>
      <c r="I172" s="4">
        <v>43733</v>
      </c>
      <c r="J172">
        <v>2</v>
      </c>
      <c r="K172" t="s">
        <v>60</v>
      </c>
      <c r="L172" s="4">
        <v>43615</v>
      </c>
      <c r="M172" s="4">
        <v>43830</v>
      </c>
      <c r="N172">
        <v>1</v>
      </c>
      <c r="O172" t="s">
        <v>108</v>
      </c>
      <c r="P172" t="s">
        <v>270</v>
      </c>
      <c r="Q172">
        <v>1</v>
      </c>
      <c r="R172" t="s">
        <v>479</v>
      </c>
      <c r="S172" t="s">
        <v>1042</v>
      </c>
      <c r="T172" t="s">
        <v>1570</v>
      </c>
      <c r="U172" t="s">
        <v>88</v>
      </c>
      <c r="V172" t="s">
        <v>1723</v>
      </c>
      <c r="W172">
        <v>75.8</v>
      </c>
      <c r="X172">
        <v>39.96</v>
      </c>
      <c r="Y172">
        <v>1</v>
      </c>
      <c r="Z172" t="s">
        <v>2118</v>
      </c>
      <c r="AA172" t="s">
        <v>2390</v>
      </c>
      <c r="AF172" s="4"/>
      <c r="AG172" s="4"/>
      <c r="AH172" t="s">
        <v>90</v>
      </c>
      <c r="AI172" t="s">
        <v>252</v>
      </c>
      <c r="AJ172" t="s">
        <v>489</v>
      </c>
      <c r="AK172" t="s">
        <v>1052</v>
      </c>
      <c r="AL172" t="s">
        <v>1581</v>
      </c>
      <c r="AM172" t="s">
        <v>80</v>
      </c>
      <c r="AN172" t="s">
        <v>1562</v>
      </c>
      <c r="AO172" t="s">
        <v>410</v>
      </c>
      <c r="AP172" t="s">
        <v>2359</v>
      </c>
      <c r="AQ172" t="str">
        <f t="shared" si="2"/>
        <v>11835438044yesFemale437332Facebook436154383075.839.96612618.9529.9920</v>
      </c>
      <c r="AR172">
        <f>COUNTIF(AQ$2:AQ172,AQ172)</f>
        <v>2</v>
      </c>
    </row>
    <row r="173" spans="1:44" x14ac:dyDescent="0.25">
      <c r="A173">
        <v>119</v>
      </c>
      <c r="B173">
        <v>115</v>
      </c>
      <c r="C173" s="4">
        <v>43804</v>
      </c>
      <c r="D173">
        <v>2</v>
      </c>
      <c r="E173" t="s">
        <v>38</v>
      </c>
      <c r="F173" t="s">
        <v>49</v>
      </c>
      <c r="G173" t="s">
        <v>55</v>
      </c>
      <c r="H173" t="s">
        <v>57</v>
      </c>
      <c r="I173" s="4">
        <v>43732</v>
      </c>
      <c r="J173">
        <v>2</v>
      </c>
      <c r="K173" t="s">
        <v>60</v>
      </c>
      <c r="L173" s="4">
        <v>43615</v>
      </c>
      <c r="M173" s="4">
        <v>43830</v>
      </c>
      <c r="N173">
        <v>1</v>
      </c>
      <c r="O173" t="s">
        <v>88</v>
      </c>
      <c r="P173" t="s">
        <v>250</v>
      </c>
      <c r="Q173">
        <v>1</v>
      </c>
      <c r="R173" t="s">
        <v>480</v>
      </c>
      <c r="S173" t="s">
        <v>1043</v>
      </c>
      <c r="T173" t="s">
        <v>1571</v>
      </c>
      <c r="U173" t="s">
        <v>110</v>
      </c>
      <c r="V173" t="s">
        <v>1869</v>
      </c>
      <c r="W173">
        <v>329.94</v>
      </c>
      <c r="X173">
        <v>89.94</v>
      </c>
      <c r="Y173">
        <v>1</v>
      </c>
      <c r="Z173" t="s">
        <v>105</v>
      </c>
      <c r="AA173" t="s">
        <v>2346</v>
      </c>
      <c r="AF173" s="4"/>
      <c r="AG173" s="4"/>
      <c r="AH173" t="s">
        <v>80</v>
      </c>
      <c r="AI173" t="s">
        <v>242</v>
      </c>
      <c r="AJ173" t="s">
        <v>508</v>
      </c>
      <c r="AK173" t="s">
        <v>1071</v>
      </c>
      <c r="AL173" t="s">
        <v>1587</v>
      </c>
      <c r="AM173" t="s">
        <v>67</v>
      </c>
      <c r="AN173" t="s">
        <v>1548</v>
      </c>
      <c r="AO173" t="s">
        <v>79</v>
      </c>
      <c r="AP173" t="s">
        <v>2349</v>
      </c>
      <c r="AQ173" t="str">
        <f t="shared" si="2"/>
        <v>119115438042yesMale437322Facebook4361543830329.9489.94212354.99314.994</v>
      </c>
      <c r="AR173">
        <f>COUNTIF(AQ$2:AQ173,AQ173)</f>
        <v>1</v>
      </c>
    </row>
    <row r="174" spans="1:44" x14ac:dyDescent="0.25">
      <c r="A174">
        <v>119</v>
      </c>
      <c r="B174">
        <v>115</v>
      </c>
      <c r="C174" s="4">
        <v>43804</v>
      </c>
      <c r="D174">
        <v>2</v>
      </c>
      <c r="E174" t="s">
        <v>38</v>
      </c>
      <c r="F174" t="s">
        <v>49</v>
      </c>
      <c r="G174" t="s">
        <v>55</v>
      </c>
      <c r="H174" t="s">
        <v>57</v>
      </c>
      <c r="I174" s="4">
        <v>43732</v>
      </c>
      <c r="J174">
        <v>2</v>
      </c>
      <c r="K174" t="s">
        <v>60</v>
      </c>
      <c r="L174" s="4">
        <v>43615</v>
      </c>
      <c r="M174" s="4">
        <v>43830</v>
      </c>
      <c r="N174">
        <v>1</v>
      </c>
      <c r="O174" t="s">
        <v>88</v>
      </c>
      <c r="P174" t="s">
        <v>250</v>
      </c>
      <c r="Q174">
        <v>1</v>
      </c>
      <c r="R174" t="s">
        <v>480</v>
      </c>
      <c r="S174" t="s">
        <v>1043</v>
      </c>
      <c r="T174" t="s">
        <v>1571</v>
      </c>
      <c r="U174" t="s">
        <v>110</v>
      </c>
      <c r="V174" t="s">
        <v>1869</v>
      </c>
      <c r="W174">
        <v>329.94</v>
      </c>
      <c r="X174">
        <v>89.94</v>
      </c>
      <c r="Y174">
        <v>1</v>
      </c>
      <c r="Z174" t="s">
        <v>105</v>
      </c>
      <c r="AA174" t="s">
        <v>2346</v>
      </c>
      <c r="AF174" s="4"/>
      <c r="AG174" s="4"/>
      <c r="AH174" t="s">
        <v>80</v>
      </c>
      <c r="AI174" t="s">
        <v>242</v>
      </c>
      <c r="AJ174" t="s">
        <v>508</v>
      </c>
      <c r="AK174" t="s">
        <v>1071</v>
      </c>
      <c r="AL174" t="s">
        <v>1587</v>
      </c>
      <c r="AM174" t="s">
        <v>67</v>
      </c>
      <c r="AN174" t="s">
        <v>1548</v>
      </c>
      <c r="AO174" t="s">
        <v>79</v>
      </c>
      <c r="AP174" t="s">
        <v>2349</v>
      </c>
      <c r="AQ174" t="str">
        <f t="shared" si="2"/>
        <v>119115438042yesMale437322Facebook4361543830329.9489.94212354.99314.994</v>
      </c>
      <c r="AR174">
        <f>COUNTIF(AQ$2:AQ174,AQ174)</f>
        <v>2</v>
      </c>
    </row>
    <row r="175" spans="1:44" x14ac:dyDescent="0.25">
      <c r="A175">
        <v>120</v>
      </c>
      <c r="B175">
        <v>397</v>
      </c>
      <c r="C175" s="4">
        <v>43805</v>
      </c>
      <c r="D175">
        <v>5</v>
      </c>
      <c r="E175" t="s">
        <v>36</v>
      </c>
      <c r="F175" t="s">
        <v>47</v>
      </c>
      <c r="G175" t="s">
        <v>56</v>
      </c>
      <c r="H175" t="s">
        <v>57</v>
      </c>
      <c r="I175" s="4">
        <v>43648</v>
      </c>
      <c r="J175">
        <v>1</v>
      </c>
      <c r="K175" t="s">
        <v>61</v>
      </c>
      <c r="L175" s="4">
        <v>43615</v>
      </c>
      <c r="M175" s="4">
        <v>43830</v>
      </c>
      <c r="N175">
        <v>1</v>
      </c>
      <c r="O175" t="s">
        <v>79</v>
      </c>
      <c r="P175" t="s">
        <v>241</v>
      </c>
      <c r="Q175">
        <v>1</v>
      </c>
      <c r="R175" t="s">
        <v>86</v>
      </c>
      <c r="S175" t="s">
        <v>1044</v>
      </c>
      <c r="T175" t="s">
        <v>1572</v>
      </c>
      <c r="U175" t="s">
        <v>80</v>
      </c>
      <c r="V175" t="s">
        <v>1548</v>
      </c>
      <c r="W175">
        <v>129.97999999999999</v>
      </c>
      <c r="X175">
        <v>29.98</v>
      </c>
      <c r="Y175">
        <v>1</v>
      </c>
      <c r="Z175" t="s">
        <v>86</v>
      </c>
      <c r="AA175" t="s">
        <v>2350</v>
      </c>
      <c r="AF175" s="4"/>
      <c r="AG175" s="4"/>
      <c r="AH175" t="s">
        <v>79</v>
      </c>
      <c r="AI175" t="s">
        <v>241</v>
      </c>
      <c r="AJ175" t="s">
        <v>86</v>
      </c>
      <c r="AK175" t="s">
        <v>1044</v>
      </c>
      <c r="AL175" t="s">
        <v>1572</v>
      </c>
      <c r="AM175" t="s">
        <v>80</v>
      </c>
      <c r="AN175" t="s">
        <v>1548</v>
      </c>
      <c r="AO175" t="s">
        <v>86</v>
      </c>
      <c r="AP175" t="s">
        <v>2350</v>
      </c>
      <c r="AQ175" t="str">
        <f t="shared" si="2"/>
        <v>120397438055noMale436481YouTube4361543830129.9829.984764.99214.997</v>
      </c>
      <c r="AR175">
        <f>COUNTIF(AQ$2:AQ175,AQ175)</f>
        <v>1</v>
      </c>
    </row>
    <row r="176" spans="1:44" x14ac:dyDescent="0.25">
      <c r="A176">
        <v>121</v>
      </c>
      <c r="B176">
        <v>14</v>
      </c>
      <c r="C176" s="4">
        <v>43806</v>
      </c>
      <c r="D176">
        <v>2</v>
      </c>
      <c r="E176" t="s">
        <v>38</v>
      </c>
      <c r="F176" t="s">
        <v>49</v>
      </c>
      <c r="G176" t="s">
        <v>56</v>
      </c>
      <c r="H176" t="s">
        <v>57</v>
      </c>
      <c r="I176" s="4">
        <v>43643</v>
      </c>
      <c r="J176">
        <v>1</v>
      </c>
      <c r="K176" t="s">
        <v>61</v>
      </c>
      <c r="L176" s="4">
        <v>43615</v>
      </c>
      <c r="M176" s="4">
        <v>43830</v>
      </c>
      <c r="N176">
        <v>1</v>
      </c>
      <c r="O176" t="s">
        <v>79</v>
      </c>
      <c r="P176" t="s">
        <v>241</v>
      </c>
      <c r="Q176">
        <v>1</v>
      </c>
      <c r="R176" t="s">
        <v>481</v>
      </c>
      <c r="S176" t="s">
        <v>1045</v>
      </c>
      <c r="T176" t="s">
        <v>1573</v>
      </c>
      <c r="U176" t="s">
        <v>67</v>
      </c>
      <c r="V176" t="s">
        <v>1548</v>
      </c>
      <c r="W176">
        <v>299.85000000000002</v>
      </c>
      <c r="X176">
        <v>44.97</v>
      </c>
      <c r="Y176">
        <v>1</v>
      </c>
      <c r="Z176" t="s">
        <v>65</v>
      </c>
      <c r="AA176" t="s">
        <v>2343</v>
      </c>
      <c r="AF176" s="4"/>
      <c r="AG176" s="4"/>
      <c r="AH176" t="s">
        <v>79</v>
      </c>
      <c r="AI176" t="s">
        <v>241</v>
      </c>
      <c r="AJ176" t="s">
        <v>481</v>
      </c>
      <c r="AK176" t="s">
        <v>1045</v>
      </c>
      <c r="AL176" t="s">
        <v>1573</v>
      </c>
      <c r="AM176" t="s">
        <v>67</v>
      </c>
      <c r="AN176" t="s">
        <v>1548</v>
      </c>
      <c r="AO176" t="s">
        <v>65</v>
      </c>
      <c r="AP176" t="s">
        <v>2343</v>
      </c>
      <c r="AQ176" t="str">
        <f t="shared" si="2"/>
        <v>12114438062noMale436431YouTube4361543830299.8544.9746699.95314.9910</v>
      </c>
      <c r="AR176">
        <f>COUNTIF(AQ$2:AQ176,AQ176)</f>
        <v>1</v>
      </c>
    </row>
    <row r="177" spans="1:44" x14ac:dyDescent="0.25">
      <c r="A177">
        <v>122</v>
      </c>
      <c r="B177">
        <v>297</v>
      </c>
      <c r="C177" s="4">
        <v>43807</v>
      </c>
      <c r="D177">
        <v>3</v>
      </c>
      <c r="E177" t="s">
        <v>34</v>
      </c>
      <c r="F177" t="s">
        <v>45</v>
      </c>
      <c r="G177" t="s">
        <v>55</v>
      </c>
      <c r="H177" t="s">
        <v>58</v>
      </c>
      <c r="I177" s="4">
        <v>43628</v>
      </c>
      <c r="J177">
        <v>3</v>
      </c>
      <c r="K177" t="s">
        <v>59</v>
      </c>
      <c r="L177" s="4">
        <v>43615</v>
      </c>
      <c r="M177" s="4">
        <v>43830</v>
      </c>
      <c r="N177">
        <v>2</v>
      </c>
      <c r="O177" t="s">
        <v>109</v>
      </c>
      <c r="P177" t="s">
        <v>271</v>
      </c>
      <c r="Q177">
        <v>2</v>
      </c>
      <c r="R177" t="s">
        <v>482</v>
      </c>
      <c r="S177" t="s">
        <v>1046</v>
      </c>
      <c r="T177" t="s">
        <v>1574</v>
      </c>
      <c r="U177" t="s">
        <v>109</v>
      </c>
      <c r="V177" t="s">
        <v>2031</v>
      </c>
      <c r="W177">
        <v>1004.96</v>
      </c>
      <c r="X177">
        <v>69.959999999999994</v>
      </c>
      <c r="Y177">
        <v>2</v>
      </c>
      <c r="Z177" t="s">
        <v>125</v>
      </c>
      <c r="AA177" t="s">
        <v>2391</v>
      </c>
      <c r="AF177" s="4"/>
      <c r="AG177" s="4"/>
      <c r="AH177" t="s">
        <v>67</v>
      </c>
      <c r="AI177" t="s">
        <v>229</v>
      </c>
      <c r="AJ177" t="s">
        <v>623</v>
      </c>
      <c r="AK177" t="s">
        <v>1173</v>
      </c>
      <c r="AL177" t="s">
        <v>1577</v>
      </c>
      <c r="AM177" t="s">
        <v>67</v>
      </c>
      <c r="AN177" t="s">
        <v>1548</v>
      </c>
      <c r="AO177" t="s">
        <v>79</v>
      </c>
      <c r="AP177" t="s">
        <v>2349</v>
      </c>
      <c r="AQ177" t="str">
        <f t="shared" si="2"/>
        <v>122297438073yesFemale436283Google Ads43615438301004.9669.9639724.99314.994</v>
      </c>
      <c r="AR177">
        <f>COUNTIF(AQ$2:AQ177,AQ177)</f>
        <v>1</v>
      </c>
    </row>
    <row r="178" spans="1:44" x14ac:dyDescent="0.25">
      <c r="A178">
        <v>122</v>
      </c>
      <c r="B178">
        <v>297</v>
      </c>
      <c r="C178" s="4">
        <v>43807</v>
      </c>
      <c r="D178">
        <v>3</v>
      </c>
      <c r="E178" t="s">
        <v>34</v>
      </c>
      <c r="F178" t="s">
        <v>45</v>
      </c>
      <c r="G178" t="s">
        <v>55</v>
      </c>
      <c r="H178" t="s">
        <v>58</v>
      </c>
      <c r="I178" s="4">
        <v>43628</v>
      </c>
      <c r="J178">
        <v>3</v>
      </c>
      <c r="K178" t="s">
        <v>59</v>
      </c>
      <c r="L178" s="4">
        <v>43615</v>
      </c>
      <c r="M178" s="4">
        <v>43830</v>
      </c>
      <c r="N178">
        <v>2</v>
      </c>
      <c r="O178" t="s">
        <v>109</v>
      </c>
      <c r="P178" t="s">
        <v>271</v>
      </c>
      <c r="Q178">
        <v>2</v>
      </c>
      <c r="R178" t="s">
        <v>482</v>
      </c>
      <c r="S178" t="s">
        <v>1046</v>
      </c>
      <c r="T178" t="s">
        <v>1574</v>
      </c>
      <c r="U178" t="s">
        <v>109</v>
      </c>
      <c r="V178" t="s">
        <v>2031</v>
      </c>
      <c r="W178">
        <v>1004.96</v>
      </c>
      <c r="X178">
        <v>69.959999999999994</v>
      </c>
      <c r="Y178">
        <v>2</v>
      </c>
      <c r="Z178" t="s">
        <v>125</v>
      </c>
      <c r="AA178" t="s">
        <v>2391</v>
      </c>
      <c r="AF178" s="4"/>
      <c r="AG178" s="4"/>
      <c r="AH178" t="s">
        <v>69</v>
      </c>
      <c r="AI178" t="s">
        <v>231</v>
      </c>
      <c r="AJ178" t="s">
        <v>428</v>
      </c>
      <c r="AK178" t="s">
        <v>991</v>
      </c>
      <c r="AL178" t="s">
        <v>1524</v>
      </c>
      <c r="AM178" t="s">
        <v>69</v>
      </c>
      <c r="AN178" t="s">
        <v>1577</v>
      </c>
      <c r="AO178" t="s">
        <v>69</v>
      </c>
      <c r="AP178" t="s">
        <v>2360</v>
      </c>
      <c r="AQ178" t="str">
        <f t="shared" si="2"/>
        <v>122297438073yesFemale436283Google Ads43615438301004.9669.961151929.99124.991</v>
      </c>
      <c r="AR178">
        <f>COUNTIF(AQ$2:AQ178,AQ178)</f>
        <v>1</v>
      </c>
    </row>
    <row r="179" spans="1:44" x14ac:dyDescent="0.25">
      <c r="A179">
        <v>123</v>
      </c>
      <c r="B179">
        <v>176</v>
      </c>
      <c r="C179" s="4">
        <v>43808</v>
      </c>
      <c r="D179">
        <v>3</v>
      </c>
      <c r="E179" t="s">
        <v>34</v>
      </c>
      <c r="F179" t="s">
        <v>45</v>
      </c>
      <c r="G179" t="s">
        <v>55</v>
      </c>
      <c r="H179" t="s">
        <v>58</v>
      </c>
      <c r="I179" s="4">
        <v>43639</v>
      </c>
      <c r="J179">
        <v>1</v>
      </c>
      <c r="K179" t="s">
        <v>61</v>
      </c>
      <c r="L179" s="4">
        <v>43615</v>
      </c>
      <c r="M179" s="4">
        <v>43830</v>
      </c>
      <c r="N179">
        <v>1</v>
      </c>
      <c r="O179" t="s">
        <v>110</v>
      </c>
      <c r="P179" t="s">
        <v>272</v>
      </c>
      <c r="Q179">
        <v>2</v>
      </c>
      <c r="R179" t="s">
        <v>483</v>
      </c>
      <c r="S179" t="s">
        <v>1047</v>
      </c>
      <c r="T179" t="s">
        <v>1575</v>
      </c>
      <c r="U179" t="s">
        <v>71</v>
      </c>
      <c r="V179" t="s">
        <v>1869</v>
      </c>
      <c r="W179">
        <v>83.97</v>
      </c>
      <c r="X179">
        <v>29.98</v>
      </c>
      <c r="Y179">
        <v>2</v>
      </c>
      <c r="Z179" t="s">
        <v>2119</v>
      </c>
      <c r="AA179" t="s">
        <v>2392</v>
      </c>
      <c r="AF179" s="4"/>
      <c r="AG179" s="4"/>
      <c r="AH179" t="s">
        <v>67</v>
      </c>
      <c r="AI179" t="s">
        <v>229</v>
      </c>
      <c r="AJ179" t="s">
        <v>744</v>
      </c>
      <c r="AK179" t="s">
        <v>1001</v>
      </c>
      <c r="AL179" t="s">
        <v>1801</v>
      </c>
      <c r="AM179" t="s">
        <v>69</v>
      </c>
      <c r="AN179" t="s">
        <v>1548</v>
      </c>
      <c r="AO179" t="s">
        <v>652</v>
      </c>
      <c r="AP179" t="s">
        <v>2352</v>
      </c>
      <c r="AQ179" t="str">
        <f t="shared" si="2"/>
        <v>123176438083yesFemale436391YouTube436154383083.9729.98310358.97114.9911</v>
      </c>
      <c r="AR179">
        <f>COUNTIF(AQ$2:AQ179,AQ179)</f>
        <v>1</v>
      </c>
    </row>
    <row r="180" spans="1:44" x14ac:dyDescent="0.25">
      <c r="A180">
        <v>123</v>
      </c>
      <c r="B180">
        <v>176</v>
      </c>
      <c r="C180" s="4">
        <v>43808</v>
      </c>
      <c r="D180">
        <v>3</v>
      </c>
      <c r="E180" t="s">
        <v>34</v>
      </c>
      <c r="F180" t="s">
        <v>45</v>
      </c>
      <c r="G180" t="s">
        <v>55</v>
      </c>
      <c r="H180" t="s">
        <v>58</v>
      </c>
      <c r="I180" s="4">
        <v>43639</v>
      </c>
      <c r="J180">
        <v>1</v>
      </c>
      <c r="K180" t="s">
        <v>61</v>
      </c>
      <c r="L180" s="4">
        <v>43615</v>
      </c>
      <c r="M180" s="4">
        <v>43830</v>
      </c>
      <c r="N180">
        <v>1</v>
      </c>
      <c r="O180" t="s">
        <v>110</v>
      </c>
      <c r="P180" t="s">
        <v>272</v>
      </c>
      <c r="Q180">
        <v>2</v>
      </c>
      <c r="R180" t="s">
        <v>483</v>
      </c>
      <c r="S180" t="s">
        <v>1047</v>
      </c>
      <c r="T180" t="s">
        <v>1575</v>
      </c>
      <c r="U180" t="s">
        <v>71</v>
      </c>
      <c r="V180" t="s">
        <v>1869</v>
      </c>
      <c r="W180">
        <v>83.97</v>
      </c>
      <c r="X180">
        <v>29.98</v>
      </c>
      <c r="Y180">
        <v>2</v>
      </c>
      <c r="Z180" t="s">
        <v>2119</v>
      </c>
      <c r="AA180" t="s">
        <v>2392</v>
      </c>
      <c r="AF180" s="4"/>
      <c r="AG180" s="4"/>
      <c r="AH180" t="s">
        <v>67</v>
      </c>
      <c r="AI180" t="s">
        <v>229</v>
      </c>
      <c r="AJ180" t="s">
        <v>544</v>
      </c>
      <c r="AK180" t="s">
        <v>1105</v>
      </c>
      <c r="AL180" t="s">
        <v>824</v>
      </c>
      <c r="AM180" t="s">
        <v>69</v>
      </c>
      <c r="AN180" t="s">
        <v>1548</v>
      </c>
      <c r="AO180" t="s">
        <v>90</v>
      </c>
      <c r="AP180" t="s">
        <v>2328</v>
      </c>
      <c r="AQ180" t="str">
        <f t="shared" si="2"/>
        <v>123176438083yesFemale436391YouTube436154383083.9729.9836825114.996</v>
      </c>
      <c r="AR180">
        <f>COUNTIF(AQ$2:AQ180,AQ180)</f>
        <v>1</v>
      </c>
    </row>
    <row r="181" spans="1:44" x14ac:dyDescent="0.25">
      <c r="A181">
        <v>124</v>
      </c>
      <c r="B181">
        <v>183</v>
      </c>
      <c r="C181" s="4">
        <v>43808</v>
      </c>
      <c r="D181">
        <v>1</v>
      </c>
      <c r="E181" t="s">
        <v>39</v>
      </c>
      <c r="F181" t="s">
        <v>50</v>
      </c>
      <c r="G181" t="s">
        <v>56</v>
      </c>
      <c r="H181" t="s">
        <v>58</v>
      </c>
      <c r="I181" s="4">
        <v>43597</v>
      </c>
      <c r="J181">
        <v>3</v>
      </c>
      <c r="L181" s="4"/>
      <c r="M181" s="4"/>
      <c r="N181">
        <v>1</v>
      </c>
      <c r="O181" t="s">
        <v>70</v>
      </c>
      <c r="P181" t="s">
        <v>232</v>
      </c>
      <c r="Q181">
        <v>1</v>
      </c>
      <c r="R181" t="s">
        <v>484</v>
      </c>
      <c r="S181" t="s">
        <v>1038</v>
      </c>
      <c r="T181" t="s">
        <v>1576</v>
      </c>
      <c r="U181" t="s">
        <v>80</v>
      </c>
      <c r="V181" t="s">
        <v>1548</v>
      </c>
      <c r="W181">
        <v>71.94</v>
      </c>
      <c r="X181">
        <v>29.98</v>
      </c>
      <c r="Y181">
        <v>1</v>
      </c>
      <c r="Z181" t="s">
        <v>640</v>
      </c>
      <c r="AA181" t="s">
        <v>2393</v>
      </c>
      <c r="AF181" s="4"/>
      <c r="AG181" s="4"/>
      <c r="AH181" t="s">
        <v>70</v>
      </c>
      <c r="AI181" t="s">
        <v>232</v>
      </c>
      <c r="AJ181" t="s">
        <v>484</v>
      </c>
      <c r="AK181" t="s">
        <v>1038</v>
      </c>
      <c r="AL181" t="s">
        <v>1576</v>
      </c>
      <c r="AM181" t="s">
        <v>80</v>
      </c>
      <c r="AN181" t="s">
        <v>1548</v>
      </c>
      <c r="AO181" t="s">
        <v>640</v>
      </c>
      <c r="AP181" t="s">
        <v>2393</v>
      </c>
      <c r="AQ181" t="str">
        <f t="shared" si="2"/>
        <v>124183438081noFemale43597371.9429.98515435.97214.9917</v>
      </c>
      <c r="AR181">
        <f>COUNTIF(AQ$2:AQ181,AQ181)</f>
        <v>1</v>
      </c>
    </row>
    <row r="182" spans="1:44" x14ac:dyDescent="0.25">
      <c r="A182">
        <v>125</v>
      </c>
      <c r="B182">
        <v>233</v>
      </c>
      <c r="C182" s="4">
        <v>43808</v>
      </c>
      <c r="D182">
        <v>2</v>
      </c>
      <c r="E182" t="s">
        <v>38</v>
      </c>
      <c r="F182" t="s">
        <v>49</v>
      </c>
      <c r="G182" t="s">
        <v>55</v>
      </c>
      <c r="H182" t="s">
        <v>57</v>
      </c>
      <c r="I182" s="4">
        <v>43719</v>
      </c>
      <c r="J182">
        <v>3</v>
      </c>
      <c r="K182" t="s">
        <v>59</v>
      </c>
      <c r="L182" s="4">
        <v>43615</v>
      </c>
      <c r="M182" s="4">
        <v>43830</v>
      </c>
      <c r="N182">
        <v>1</v>
      </c>
      <c r="O182" t="s">
        <v>67</v>
      </c>
      <c r="P182" t="s">
        <v>229</v>
      </c>
      <c r="Q182">
        <v>1</v>
      </c>
      <c r="R182" t="s">
        <v>485</v>
      </c>
      <c r="S182" t="s">
        <v>1048</v>
      </c>
      <c r="T182" t="s">
        <v>1577</v>
      </c>
      <c r="U182" t="s">
        <v>69</v>
      </c>
      <c r="V182" t="s">
        <v>1548</v>
      </c>
      <c r="W182">
        <v>24.99</v>
      </c>
      <c r="X182">
        <v>14.99</v>
      </c>
      <c r="Y182">
        <v>1</v>
      </c>
      <c r="Z182" t="s">
        <v>90</v>
      </c>
      <c r="AA182" t="s">
        <v>2328</v>
      </c>
      <c r="AF182" s="4"/>
      <c r="AG182" s="4"/>
      <c r="AH182" t="s">
        <v>67</v>
      </c>
      <c r="AI182" t="s">
        <v>229</v>
      </c>
      <c r="AJ182" t="s">
        <v>485</v>
      </c>
      <c r="AK182" t="s">
        <v>1048</v>
      </c>
      <c r="AL182" t="s">
        <v>1577</v>
      </c>
      <c r="AM182" t="s">
        <v>69</v>
      </c>
      <c r="AN182" t="s">
        <v>1548</v>
      </c>
      <c r="AO182" t="s">
        <v>90</v>
      </c>
      <c r="AP182" t="s">
        <v>2328</v>
      </c>
      <c r="AQ182" t="str">
        <f t="shared" si="2"/>
        <v>125233438082yesMale437193Google Ads436154383024.9914.99311324.99114.996</v>
      </c>
      <c r="AR182">
        <f>COUNTIF(AQ$2:AQ182,AQ182)</f>
        <v>1</v>
      </c>
    </row>
    <row r="183" spans="1:44" x14ac:dyDescent="0.25">
      <c r="A183">
        <v>126</v>
      </c>
      <c r="B183">
        <v>430</v>
      </c>
      <c r="C183" s="4">
        <v>43811</v>
      </c>
      <c r="D183">
        <v>11</v>
      </c>
      <c r="E183" t="s">
        <v>37</v>
      </c>
      <c r="F183" t="s">
        <v>48</v>
      </c>
      <c r="G183" t="s">
        <v>55</v>
      </c>
      <c r="H183" t="s">
        <v>58</v>
      </c>
      <c r="I183" s="4">
        <v>43546</v>
      </c>
      <c r="J183">
        <v>3</v>
      </c>
      <c r="L183" s="4"/>
      <c r="M183" s="4"/>
      <c r="N183">
        <v>1</v>
      </c>
      <c r="O183" t="s">
        <v>80</v>
      </c>
      <c r="P183" t="s">
        <v>242</v>
      </c>
      <c r="Q183">
        <v>1</v>
      </c>
      <c r="R183" t="s">
        <v>486</v>
      </c>
      <c r="S183" t="s">
        <v>1049</v>
      </c>
      <c r="T183" t="s">
        <v>1533</v>
      </c>
      <c r="U183" t="s">
        <v>67</v>
      </c>
      <c r="V183" t="s">
        <v>1548</v>
      </c>
      <c r="W183">
        <v>179.97</v>
      </c>
      <c r="X183">
        <v>44.97</v>
      </c>
      <c r="Y183">
        <v>1</v>
      </c>
      <c r="Z183" t="s">
        <v>79</v>
      </c>
      <c r="AA183" t="s">
        <v>2349</v>
      </c>
      <c r="AF183" s="4"/>
      <c r="AG183" s="4"/>
      <c r="AH183" t="s">
        <v>80</v>
      </c>
      <c r="AI183" t="s">
        <v>242</v>
      </c>
      <c r="AJ183" t="s">
        <v>486</v>
      </c>
      <c r="AK183" t="s">
        <v>1049</v>
      </c>
      <c r="AL183" t="s">
        <v>1533</v>
      </c>
      <c r="AM183" t="s">
        <v>67</v>
      </c>
      <c r="AN183" t="s">
        <v>1548</v>
      </c>
      <c r="AO183" t="s">
        <v>79</v>
      </c>
      <c r="AP183" t="s">
        <v>2349</v>
      </c>
      <c r="AQ183" t="str">
        <f t="shared" si="2"/>
        <v>1264304381111yesFemale435463179.9744.97212959.99314.994</v>
      </c>
      <c r="AR183">
        <f>COUNTIF(AQ$2:AQ183,AQ183)</f>
        <v>1</v>
      </c>
    </row>
    <row r="184" spans="1:44" x14ac:dyDescent="0.25">
      <c r="A184">
        <v>127</v>
      </c>
      <c r="B184">
        <v>106</v>
      </c>
      <c r="C184" s="4">
        <v>43813</v>
      </c>
      <c r="D184">
        <v>11</v>
      </c>
      <c r="E184" t="s">
        <v>37</v>
      </c>
      <c r="F184" t="s">
        <v>48</v>
      </c>
      <c r="G184" t="s">
        <v>56</v>
      </c>
      <c r="H184" t="s">
        <v>57</v>
      </c>
      <c r="I184" s="4">
        <v>43737</v>
      </c>
      <c r="J184">
        <v>3</v>
      </c>
      <c r="K184" t="s">
        <v>59</v>
      </c>
      <c r="L184" s="4">
        <v>43615</v>
      </c>
      <c r="M184" s="4">
        <v>43830</v>
      </c>
      <c r="N184">
        <v>1</v>
      </c>
      <c r="O184" t="s">
        <v>65</v>
      </c>
      <c r="P184" t="s">
        <v>227</v>
      </c>
      <c r="Q184">
        <v>1</v>
      </c>
      <c r="R184" t="s">
        <v>435</v>
      </c>
      <c r="S184" t="s">
        <v>997</v>
      </c>
      <c r="T184" t="s">
        <v>1529</v>
      </c>
      <c r="U184" t="s">
        <v>67</v>
      </c>
      <c r="V184" t="s">
        <v>1517</v>
      </c>
      <c r="W184">
        <v>149.97</v>
      </c>
      <c r="X184">
        <v>59.97</v>
      </c>
      <c r="Y184">
        <v>1</v>
      </c>
      <c r="Z184" t="s">
        <v>431</v>
      </c>
      <c r="AA184" t="s">
        <v>2326</v>
      </c>
      <c r="AF184" s="4"/>
      <c r="AG184" s="4"/>
      <c r="AH184" t="s">
        <v>65</v>
      </c>
      <c r="AI184" t="s">
        <v>227</v>
      </c>
      <c r="AJ184" t="s">
        <v>435</v>
      </c>
      <c r="AK184" t="s">
        <v>997</v>
      </c>
      <c r="AL184" t="s">
        <v>1529</v>
      </c>
      <c r="AM184" t="s">
        <v>67</v>
      </c>
      <c r="AN184" t="s">
        <v>1517</v>
      </c>
      <c r="AO184" t="s">
        <v>431</v>
      </c>
      <c r="AP184" t="s">
        <v>2326</v>
      </c>
      <c r="AQ184" t="str">
        <f t="shared" si="2"/>
        <v>1271064381311noMale437373Google Ads4361543830149.9759.97102949.99319.9924</v>
      </c>
      <c r="AR184">
        <f>COUNTIF(AQ$2:AQ184,AQ184)</f>
        <v>1</v>
      </c>
    </row>
    <row r="185" spans="1:44" x14ac:dyDescent="0.25">
      <c r="A185">
        <v>128</v>
      </c>
      <c r="B185">
        <v>71</v>
      </c>
      <c r="C185" s="4">
        <v>43814</v>
      </c>
      <c r="D185">
        <v>2</v>
      </c>
      <c r="E185" t="s">
        <v>38</v>
      </c>
      <c r="F185" t="s">
        <v>49</v>
      </c>
      <c r="G185" t="s">
        <v>56</v>
      </c>
      <c r="H185" t="s">
        <v>58</v>
      </c>
      <c r="I185" s="4">
        <v>43802</v>
      </c>
      <c r="J185">
        <v>3</v>
      </c>
      <c r="K185" t="s">
        <v>59</v>
      </c>
      <c r="L185" s="4">
        <v>43615</v>
      </c>
      <c r="M185" s="4">
        <v>43830</v>
      </c>
      <c r="N185">
        <v>1</v>
      </c>
      <c r="O185" t="s">
        <v>90</v>
      </c>
      <c r="P185" t="s">
        <v>252</v>
      </c>
      <c r="Q185">
        <v>1</v>
      </c>
      <c r="R185" t="s">
        <v>80</v>
      </c>
      <c r="S185" t="s">
        <v>1015</v>
      </c>
      <c r="T185" t="s">
        <v>1578</v>
      </c>
      <c r="U185" t="s">
        <v>80</v>
      </c>
      <c r="V185" t="s">
        <v>1562</v>
      </c>
      <c r="W185">
        <v>199.98</v>
      </c>
      <c r="X185">
        <v>19.98</v>
      </c>
      <c r="Y185">
        <v>1</v>
      </c>
      <c r="Z185" t="s">
        <v>410</v>
      </c>
      <c r="AA185" t="s">
        <v>2359</v>
      </c>
      <c r="AF185" s="4"/>
      <c r="AG185" s="4"/>
      <c r="AH185" t="s">
        <v>90</v>
      </c>
      <c r="AI185" t="s">
        <v>252</v>
      </c>
      <c r="AJ185" t="s">
        <v>80</v>
      </c>
      <c r="AK185" t="s">
        <v>1015</v>
      </c>
      <c r="AL185" t="s">
        <v>1578</v>
      </c>
      <c r="AM185" t="s">
        <v>80</v>
      </c>
      <c r="AN185" t="s">
        <v>1562</v>
      </c>
      <c r="AO185" t="s">
        <v>410</v>
      </c>
      <c r="AP185" t="s">
        <v>2359</v>
      </c>
      <c r="AQ185" t="str">
        <f t="shared" si="2"/>
        <v>12871438142noFemale438023Google Ads4361543830199.9819.986299.9929.9920</v>
      </c>
      <c r="AR185">
        <f>COUNTIF(AQ$2:AQ185,AQ185)</f>
        <v>1</v>
      </c>
    </row>
    <row r="186" spans="1:44" x14ac:dyDescent="0.25">
      <c r="A186">
        <v>129</v>
      </c>
      <c r="B186">
        <v>61</v>
      </c>
      <c r="C186" s="4">
        <v>43815</v>
      </c>
      <c r="D186">
        <v>7</v>
      </c>
      <c r="E186" t="s">
        <v>35</v>
      </c>
      <c r="F186" t="s">
        <v>46</v>
      </c>
      <c r="G186" t="s">
        <v>56</v>
      </c>
      <c r="H186" t="s">
        <v>57</v>
      </c>
      <c r="I186" s="4">
        <v>43703</v>
      </c>
      <c r="J186">
        <v>2</v>
      </c>
      <c r="K186" t="s">
        <v>60</v>
      </c>
      <c r="L186" s="4">
        <v>43615</v>
      </c>
      <c r="M186" s="4">
        <v>43830</v>
      </c>
      <c r="N186">
        <v>1</v>
      </c>
      <c r="O186" t="s">
        <v>105</v>
      </c>
      <c r="P186" t="s">
        <v>267</v>
      </c>
      <c r="Q186">
        <v>2</v>
      </c>
      <c r="R186" t="s">
        <v>487</v>
      </c>
      <c r="S186" t="s">
        <v>1050</v>
      </c>
      <c r="T186" t="s">
        <v>1579</v>
      </c>
      <c r="U186" t="s">
        <v>71</v>
      </c>
      <c r="V186" t="s">
        <v>1869</v>
      </c>
      <c r="W186">
        <v>56.83</v>
      </c>
      <c r="X186">
        <v>29.98</v>
      </c>
      <c r="Y186">
        <v>1</v>
      </c>
      <c r="Z186" t="s">
        <v>2120</v>
      </c>
      <c r="AA186" t="s">
        <v>2394</v>
      </c>
      <c r="AF186" s="4"/>
      <c r="AG186" s="4"/>
      <c r="AH186" t="s">
        <v>79</v>
      </c>
      <c r="AI186" t="s">
        <v>241</v>
      </c>
      <c r="AJ186" t="s">
        <v>423</v>
      </c>
      <c r="AK186" t="s">
        <v>985</v>
      </c>
      <c r="AL186" t="s">
        <v>1518</v>
      </c>
      <c r="AM186" t="s">
        <v>69</v>
      </c>
      <c r="AN186" t="s">
        <v>1548</v>
      </c>
      <c r="AO186" t="s">
        <v>455</v>
      </c>
      <c r="AP186" t="s">
        <v>2340</v>
      </c>
      <c r="AQ186" t="str">
        <f t="shared" si="2"/>
        <v>12961438157noMale437032Facebook436154383056.8329.98411042.88114.9915</v>
      </c>
      <c r="AR186">
        <f>COUNTIF(AQ$2:AQ186,AQ186)</f>
        <v>1</v>
      </c>
    </row>
    <row r="187" spans="1:44" x14ac:dyDescent="0.25">
      <c r="A187">
        <v>129</v>
      </c>
      <c r="B187">
        <v>61</v>
      </c>
      <c r="C187" s="4">
        <v>43815</v>
      </c>
      <c r="D187">
        <v>7</v>
      </c>
      <c r="E187" t="s">
        <v>35</v>
      </c>
      <c r="F187" t="s">
        <v>46</v>
      </c>
      <c r="G187" t="s">
        <v>56</v>
      </c>
      <c r="H187" t="s">
        <v>57</v>
      </c>
      <c r="I187" s="4">
        <v>43703</v>
      </c>
      <c r="J187">
        <v>2</v>
      </c>
      <c r="K187" t="s">
        <v>60</v>
      </c>
      <c r="L187" s="4">
        <v>43615</v>
      </c>
      <c r="M187" s="4">
        <v>43830</v>
      </c>
      <c r="N187">
        <v>1</v>
      </c>
      <c r="O187" t="s">
        <v>105</v>
      </c>
      <c r="P187" t="s">
        <v>267</v>
      </c>
      <c r="Q187">
        <v>2</v>
      </c>
      <c r="R187" t="s">
        <v>487</v>
      </c>
      <c r="S187" t="s">
        <v>1050</v>
      </c>
      <c r="T187" t="s">
        <v>1579</v>
      </c>
      <c r="U187" t="s">
        <v>71</v>
      </c>
      <c r="V187" t="s">
        <v>1869</v>
      </c>
      <c r="W187">
        <v>56.83</v>
      </c>
      <c r="X187">
        <v>29.98</v>
      </c>
      <c r="Y187">
        <v>1</v>
      </c>
      <c r="Z187" t="s">
        <v>2120</v>
      </c>
      <c r="AA187" t="s">
        <v>2394</v>
      </c>
      <c r="AF187" s="4"/>
      <c r="AG187" s="4"/>
      <c r="AH187" t="s">
        <v>79</v>
      </c>
      <c r="AI187" t="s">
        <v>241</v>
      </c>
      <c r="AJ187" t="s">
        <v>770</v>
      </c>
      <c r="AK187" t="s">
        <v>1182</v>
      </c>
      <c r="AL187" t="s">
        <v>1614</v>
      </c>
      <c r="AM187" t="s">
        <v>69</v>
      </c>
      <c r="AN187" t="s">
        <v>1548</v>
      </c>
      <c r="AO187" t="s">
        <v>455</v>
      </c>
      <c r="AP187" t="s">
        <v>2340</v>
      </c>
      <c r="AQ187" t="str">
        <f t="shared" si="2"/>
        <v>12961438157noMale437032Facebook436154383056.8329.98416513.95114.9915</v>
      </c>
      <c r="AR187">
        <f>COUNTIF(AQ$2:AQ187,AQ187)</f>
        <v>1</v>
      </c>
    </row>
    <row r="188" spans="1:44" x14ac:dyDescent="0.25">
      <c r="A188">
        <v>130</v>
      </c>
      <c r="B188">
        <v>408</v>
      </c>
      <c r="C188" s="4">
        <v>43815</v>
      </c>
      <c r="D188">
        <v>9</v>
      </c>
      <c r="E188" t="s">
        <v>41</v>
      </c>
      <c r="F188" t="s">
        <v>52</v>
      </c>
      <c r="G188" t="s">
        <v>55</v>
      </c>
      <c r="H188" t="s">
        <v>57</v>
      </c>
      <c r="I188" s="4">
        <v>43674</v>
      </c>
      <c r="J188">
        <v>3</v>
      </c>
      <c r="K188" t="s">
        <v>59</v>
      </c>
      <c r="L188" s="4">
        <v>43615</v>
      </c>
      <c r="M188" s="4">
        <v>43830</v>
      </c>
      <c r="N188">
        <v>2</v>
      </c>
      <c r="O188" t="s">
        <v>64</v>
      </c>
      <c r="P188" t="s">
        <v>226</v>
      </c>
      <c r="Q188">
        <v>2</v>
      </c>
      <c r="R188" t="s">
        <v>488</v>
      </c>
      <c r="S188" t="s">
        <v>1051</v>
      </c>
      <c r="T188" t="s">
        <v>1580</v>
      </c>
      <c r="U188" t="s">
        <v>103</v>
      </c>
      <c r="V188" t="s">
        <v>2030</v>
      </c>
      <c r="W188">
        <v>160.97</v>
      </c>
      <c r="X188">
        <v>64.959999999999994</v>
      </c>
      <c r="Y188">
        <v>2</v>
      </c>
      <c r="Z188" t="s">
        <v>2121</v>
      </c>
      <c r="AA188" t="s">
        <v>2395</v>
      </c>
      <c r="AF188" s="4"/>
      <c r="AG188" s="4"/>
      <c r="AH188" t="s">
        <v>70</v>
      </c>
      <c r="AI188" t="s">
        <v>232</v>
      </c>
      <c r="AJ188" t="s">
        <v>753</v>
      </c>
      <c r="AK188" t="s">
        <v>1077</v>
      </c>
      <c r="AL188" t="s">
        <v>598</v>
      </c>
      <c r="AM188" t="s">
        <v>69</v>
      </c>
      <c r="AN188" t="s">
        <v>1517</v>
      </c>
      <c r="AO188" t="s">
        <v>673</v>
      </c>
      <c r="AP188" t="s">
        <v>2348</v>
      </c>
      <c r="AQ188" t="str">
        <f t="shared" si="2"/>
        <v>130408438159yesMale436743Google Ads4361543830160.9764.96513235119.9912</v>
      </c>
      <c r="AR188">
        <f>COUNTIF(AQ$2:AQ188,AQ188)</f>
        <v>1</v>
      </c>
    </row>
    <row r="189" spans="1:44" x14ac:dyDescent="0.25">
      <c r="A189">
        <v>130</v>
      </c>
      <c r="B189">
        <v>408</v>
      </c>
      <c r="C189" s="4">
        <v>43815</v>
      </c>
      <c r="D189">
        <v>9</v>
      </c>
      <c r="E189" t="s">
        <v>41</v>
      </c>
      <c r="F189" t="s">
        <v>52</v>
      </c>
      <c r="G189" t="s">
        <v>55</v>
      </c>
      <c r="H189" t="s">
        <v>57</v>
      </c>
      <c r="I189" s="4">
        <v>43674</v>
      </c>
      <c r="J189">
        <v>3</v>
      </c>
      <c r="K189" t="s">
        <v>59</v>
      </c>
      <c r="L189" s="4">
        <v>43615</v>
      </c>
      <c r="M189" s="4">
        <v>43830</v>
      </c>
      <c r="N189">
        <v>2</v>
      </c>
      <c r="O189" t="s">
        <v>64</v>
      </c>
      <c r="P189" t="s">
        <v>226</v>
      </c>
      <c r="Q189">
        <v>2</v>
      </c>
      <c r="R189" t="s">
        <v>488</v>
      </c>
      <c r="S189" t="s">
        <v>1051</v>
      </c>
      <c r="T189" t="s">
        <v>1580</v>
      </c>
      <c r="U189" t="s">
        <v>103</v>
      </c>
      <c r="V189" t="s">
        <v>2030</v>
      </c>
      <c r="W189">
        <v>160.97</v>
      </c>
      <c r="X189">
        <v>64.959999999999994</v>
      </c>
      <c r="Y189">
        <v>2</v>
      </c>
      <c r="Z189" t="s">
        <v>2121</v>
      </c>
      <c r="AA189" t="s">
        <v>2395</v>
      </c>
      <c r="AF189" s="4"/>
      <c r="AG189" s="4"/>
      <c r="AH189" t="s">
        <v>84</v>
      </c>
      <c r="AI189" t="s">
        <v>246</v>
      </c>
      <c r="AJ189" t="s">
        <v>426</v>
      </c>
      <c r="AK189" t="s">
        <v>988</v>
      </c>
      <c r="AL189" t="s">
        <v>1521</v>
      </c>
      <c r="AM189" t="s">
        <v>67</v>
      </c>
      <c r="AN189" t="s">
        <v>1548</v>
      </c>
      <c r="AO189" t="s">
        <v>410</v>
      </c>
      <c r="AP189" t="s">
        <v>2359</v>
      </c>
      <c r="AQ189" t="str">
        <f t="shared" si="2"/>
        <v>130408438159yesMale436743Google Ads4361543830160.9764.9698041.99314.9920</v>
      </c>
      <c r="AR189">
        <f>COUNTIF(AQ$2:AQ189,AQ189)</f>
        <v>1</v>
      </c>
    </row>
    <row r="190" spans="1:44" x14ac:dyDescent="0.25">
      <c r="A190">
        <v>131</v>
      </c>
      <c r="B190">
        <v>101</v>
      </c>
      <c r="C190" s="4">
        <v>43816</v>
      </c>
      <c r="D190">
        <v>9</v>
      </c>
      <c r="E190" t="s">
        <v>41</v>
      </c>
      <c r="F190" t="s">
        <v>52</v>
      </c>
      <c r="G190" t="s">
        <v>55</v>
      </c>
      <c r="H190" t="s">
        <v>57</v>
      </c>
      <c r="I190" s="4">
        <v>43677</v>
      </c>
      <c r="J190">
        <v>3</v>
      </c>
      <c r="K190" t="s">
        <v>59</v>
      </c>
      <c r="L190" s="4">
        <v>43615</v>
      </c>
      <c r="M190" s="4">
        <v>43830</v>
      </c>
      <c r="N190">
        <v>1</v>
      </c>
      <c r="O190" t="s">
        <v>90</v>
      </c>
      <c r="P190" t="s">
        <v>252</v>
      </c>
      <c r="Q190">
        <v>1</v>
      </c>
      <c r="R190" t="s">
        <v>489</v>
      </c>
      <c r="S190" t="s">
        <v>1052</v>
      </c>
      <c r="T190" t="s">
        <v>1581</v>
      </c>
      <c r="U190" t="s">
        <v>80</v>
      </c>
      <c r="V190" t="s">
        <v>1562</v>
      </c>
      <c r="W190">
        <v>37.9</v>
      </c>
      <c r="X190">
        <v>19.98</v>
      </c>
      <c r="Y190">
        <v>1</v>
      </c>
      <c r="Z190" t="s">
        <v>410</v>
      </c>
      <c r="AA190" t="s">
        <v>2359</v>
      </c>
      <c r="AF190" s="4"/>
      <c r="AG190" s="4"/>
      <c r="AH190" t="s">
        <v>90</v>
      </c>
      <c r="AI190" t="s">
        <v>252</v>
      </c>
      <c r="AJ190" t="s">
        <v>489</v>
      </c>
      <c r="AK190" t="s">
        <v>1052</v>
      </c>
      <c r="AL190" t="s">
        <v>1581</v>
      </c>
      <c r="AM190" t="s">
        <v>80</v>
      </c>
      <c r="AN190" t="s">
        <v>1562</v>
      </c>
      <c r="AO190" t="s">
        <v>410</v>
      </c>
      <c r="AP190" t="s">
        <v>2359</v>
      </c>
      <c r="AQ190" t="str">
        <f t="shared" si="2"/>
        <v>131101438169yesMale436773Google Ads436154383037.919.98612618.9529.9920</v>
      </c>
      <c r="AR190">
        <f>COUNTIF(AQ$2:AQ190,AQ190)</f>
        <v>1</v>
      </c>
    </row>
    <row r="191" spans="1:44" x14ac:dyDescent="0.25">
      <c r="A191">
        <v>132</v>
      </c>
      <c r="B191">
        <v>282</v>
      </c>
      <c r="C191" s="4">
        <v>43816</v>
      </c>
      <c r="D191">
        <v>9</v>
      </c>
      <c r="E191" t="s">
        <v>41</v>
      </c>
      <c r="F191" t="s">
        <v>52</v>
      </c>
      <c r="G191" t="s">
        <v>55</v>
      </c>
      <c r="H191" t="s">
        <v>58</v>
      </c>
      <c r="I191" s="4">
        <v>43550</v>
      </c>
      <c r="J191">
        <v>2</v>
      </c>
      <c r="L191" s="4"/>
      <c r="M191" s="4"/>
      <c r="N191">
        <v>2</v>
      </c>
      <c r="O191" t="s">
        <v>111</v>
      </c>
      <c r="P191" t="s">
        <v>273</v>
      </c>
      <c r="Q191">
        <v>2</v>
      </c>
      <c r="R191" t="s">
        <v>490</v>
      </c>
      <c r="S191" t="s">
        <v>1053</v>
      </c>
      <c r="T191" t="s">
        <v>1582</v>
      </c>
      <c r="U191" t="s">
        <v>88</v>
      </c>
      <c r="V191" t="s">
        <v>2030</v>
      </c>
      <c r="W191">
        <v>127.96</v>
      </c>
      <c r="X191">
        <v>69.959999999999994</v>
      </c>
      <c r="Y191">
        <v>2</v>
      </c>
      <c r="Z191" t="s">
        <v>2122</v>
      </c>
      <c r="AA191" t="s">
        <v>2396</v>
      </c>
      <c r="AF191" s="4"/>
      <c r="AG191" s="4"/>
      <c r="AH191" t="s">
        <v>70</v>
      </c>
      <c r="AI191" t="s">
        <v>232</v>
      </c>
      <c r="AJ191" t="s">
        <v>495</v>
      </c>
      <c r="AK191" t="s">
        <v>1058</v>
      </c>
      <c r="AL191" t="s">
        <v>1587</v>
      </c>
      <c r="AM191" t="s">
        <v>80</v>
      </c>
      <c r="AN191" t="s">
        <v>1517</v>
      </c>
      <c r="AO191" t="s">
        <v>673</v>
      </c>
      <c r="AP191" t="s">
        <v>2348</v>
      </c>
      <c r="AQ191" t="str">
        <f t="shared" si="2"/>
        <v>132282438169yesFemale435502127.9669.96511554.99219.9912</v>
      </c>
      <c r="AR191">
        <f>COUNTIF(AQ$2:AQ191,AQ191)</f>
        <v>1</v>
      </c>
    </row>
    <row r="192" spans="1:44" x14ac:dyDescent="0.25">
      <c r="A192">
        <v>132</v>
      </c>
      <c r="B192">
        <v>282</v>
      </c>
      <c r="C192" s="4">
        <v>43816</v>
      </c>
      <c r="D192">
        <v>9</v>
      </c>
      <c r="E192" t="s">
        <v>41</v>
      </c>
      <c r="F192" t="s">
        <v>52</v>
      </c>
      <c r="G192" t="s">
        <v>55</v>
      </c>
      <c r="H192" t="s">
        <v>58</v>
      </c>
      <c r="I192" s="4">
        <v>43550</v>
      </c>
      <c r="J192">
        <v>2</v>
      </c>
      <c r="L192" s="4"/>
      <c r="M192" s="4"/>
      <c r="N192">
        <v>2</v>
      </c>
      <c r="O192" t="s">
        <v>111</v>
      </c>
      <c r="P192" t="s">
        <v>273</v>
      </c>
      <c r="Q192">
        <v>2</v>
      </c>
      <c r="R192" t="s">
        <v>490</v>
      </c>
      <c r="S192" t="s">
        <v>1053</v>
      </c>
      <c r="T192" t="s">
        <v>1582</v>
      </c>
      <c r="U192" t="s">
        <v>88</v>
      </c>
      <c r="V192" t="s">
        <v>2030</v>
      </c>
      <c r="W192">
        <v>127.96</v>
      </c>
      <c r="X192">
        <v>69.959999999999994</v>
      </c>
      <c r="Y192">
        <v>2</v>
      </c>
      <c r="Z192" t="s">
        <v>2122</v>
      </c>
      <c r="AA192" t="s">
        <v>2396</v>
      </c>
      <c r="AF192" s="4"/>
      <c r="AG192" s="4"/>
      <c r="AH192" t="s">
        <v>78</v>
      </c>
      <c r="AI192" t="s">
        <v>240</v>
      </c>
      <c r="AJ192" t="s">
        <v>904</v>
      </c>
      <c r="AK192" t="s">
        <v>1191</v>
      </c>
      <c r="AL192" t="s">
        <v>1490</v>
      </c>
      <c r="AM192" t="s">
        <v>80</v>
      </c>
      <c r="AN192" t="s">
        <v>1548</v>
      </c>
      <c r="AO192" t="s">
        <v>469</v>
      </c>
      <c r="AP192" t="s">
        <v>2339</v>
      </c>
      <c r="AQ192" t="str">
        <f t="shared" si="2"/>
        <v>132282438169yesFemale435502127.9669.968868.99214.9923</v>
      </c>
      <c r="AR192">
        <f>COUNTIF(AQ$2:AQ192,AQ192)</f>
        <v>1</v>
      </c>
    </row>
    <row r="193" spans="1:44" x14ac:dyDescent="0.25">
      <c r="A193">
        <v>133</v>
      </c>
      <c r="B193">
        <v>17</v>
      </c>
      <c r="C193" s="4">
        <v>43817</v>
      </c>
      <c r="D193">
        <v>11</v>
      </c>
      <c r="E193" t="s">
        <v>37</v>
      </c>
      <c r="F193" t="s">
        <v>48</v>
      </c>
      <c r="G193" t="s">
        <v>55</v>
      </c>
      <c r="H193" t="s">
        <v>58</v>
      </c>
      <c r="I193" s="4">
        <v>43739</v>
      </c>
      <c r="J193">
        <v>3</v>
      </c>
      <c r="K193" t="s">
        <v>59</v>
      </c>
      <c r="L193" s="4">
        <v>43615</v>
      </c>
      <c r="M193" s="4">
        <v>43830</v>
      </c>
      <c r="N193">
        <v>2</v>
      </c>
      <c r="O193" t="s">
        <v>112</v>
      </c>
      <c r="P193" t="s">
        <v>274</v>
      </c>
      <c r="Q193">
        <v>2</v>
      </c>
      <c r="R193" t="s">
        <v>491</v>
      </c>
      <c r="S193" t="s">
        <v>1054</v>
      </c>
      <c r="T193" t="s">
        <v>1583</v>
      </c>
      <c r="U193" t="s">
        <v>103</v>
      </c>
      <c r="V193" t="s">
        <v>2031</v>
      </c>
      <c r="W193">
        <v>1040.46</v>
      </c>
      <c r="X193">
        <v>89.96</v>
      </c>
      <c r="Y193">
        <v>2</v>
      </c>
      <c r="Z193" t="s">
        <v>2123</v>
      </c>
      <c r="AA193" t="s">
        <v>2397</v>
      </c>
      <c r="AF193" s="4"/>
      <c r="AG193" s="4"/>
      <c r="AH193" t="s">
        <v>67</v>
      </c>
      <c r="AI193" t="s">
        <v>229</v>
      </c>
      <c r="AJ193" t="s">
        <v>478</v>
      </c>
      <c r="AK193" t="s">
        <v>1041</v>
      </c>
      <c r="AL193" t="s">
        <v>1569</v>
      </c>
      <c r="AM193" t="s">
        <v>69</v>
      </c>
      <c r="AN193" t="s">
        <v>1548</v>
      </c>
      <c r="AO193" t="s">
        <v>90</v>
      </c>
      <c r="AP193" t="s">
        <v>2328</v>
      </c>
      <c r="AQ193" t="str">
        <f t="shared" si="2"/>
        <v>133174381711yesFemale437393Google Ads43615438301040.4689.9633242.99114.996</v>
      </c>
      <c r="AR193">
        <f>COUNTIF(AQ$2:AQ193,AQ193)</f>
        <v>1</v>
      </c>
    </row>
    <row r="194" spans="1:44" x14ac:dyDescent="0.25">
      <c r="A194">
        <v>133</v>
      </c>
      <c r="B194">
        <v>17</v>
      </c>
      <c r="C194" s="4">
        <v>43817</v>
      </c>
      <c r="D194">
        <v>11</v>
      </c>
      <c r="E194" t="s">
        <v>37</v>
      </c>
      <c r="F194" t="s">
        <v>48</v>
      </c>
      <c r="G194" t="s">
        <v>55</v>
      </c>
      <c r="H194" t="s">
        <v>58</v>
      </c>
      <c r="I194" s="4">
        <v>43739</v>
      </c>
      <c r="J194">
        <v>3</v>
      </c>
      <c r="K194" t="s">
        <v>59</v>
      </c>
      <c r="L194" s="4">
        <v>43615</v>
      </c>
      <c r="M194" s="4">
        <v>43830</v>
      </c>
      <c r="N194">
        <v>2</v>
      </c>
      <c r="O194" t="s">
        <v>112</v>
      </c>
      <c r="P194" t="s">
        <v>274</v>
      </c>
      <c r="Q194">
        <v>2</v>
      </c>
      <c r="R194" t="s">
        <v>491</v>
      </c>
      <c r="S194" t="s">
        <v>1054</v>
      </c>
      <c r="T194" t="s">
        <v>1583</v>
      </c>
      <c r="U194" t="s">
        <v>103</v>
      </c>
      <c r="V194" t="s">
        <v>2031</v>
      </c>
      <c r="W194">
        <v>1040.46</v>
      </c>
      <c r="X194">
        <v>89.96</v>
      </c>
      <c r="Y194">
        <v>2</v>
      </c>
      <c r="Z194" t="s">
        <v>2123</v>
      </c>
      <c r="AA194" t="s">
        <v>2397</v>
      </c>
      <c r="AF194" s="4"/>
      <c r="AG194" s="4"/>
      <c r="AH194" t="s">
        <v>86</v>
      </c>
      <c r="AI194" t="s">
        <v>248</v>
      </c>
      <c r="AJ194" t="s">
        <v>653</v>
      </c>
      <c r="AK194" t="s">
        <v>1197</v>
      </c>
      <c r="AL194" t="s">
        <v>1721</v>
      </c>
      <c r="AM194" t="s">
        <v>67</v>
      </c>
      <c r="AN194" t="s">
        <v>1577</v>
      </c>
      <c r="AO194" t="s">
        <v>549</v>
      </c>
      <c r="AP194" t="s">
        <v>2362</v>
      </c>
      <c r="AQ194" t="str">
        <f t="shared" ref="AQ194:AQ257" si="3">CONCATENATE($A194,$B194,$C194,$D194,$G194,$H194,$I194,$J194,$K194,$L194,$M194,$W194,$X194,$AB194,$AC194,$AD194,$AE194,$AF194,$AG194,$AH194,$AJ194,$AL194,$AM194,$AN194,$AO194)</f>
        <v>133174381711yesFemale437393Google Ads43615438301040.4689.96784332.49324.9922</v>
      </c>
      <c r="AR194">
        <f>COUNTIF(AQ$2:AQ194,AQ194)</f>
        <v>1</v>
      </c>
    </row>
    <row r="195" spans="1:44" x14ac:dyDescent="0.25">
      <c r="A195">
        <v>134</v>
      </c>
      <c r="B195">
        <v>27</v>
      </c>
      <c r="C195" s="4">
        <v>43817</v>
      </c>
      <c r="D195">
        <v>7</v>
      </c>
      <c r="E195" t="s">
        <v>35</v>
      </c>
      <c r="F195" t="s">
        <v>46</v>
      </c>
      <c r="G195" t="s">
        <v>56</v>
      </c>
      <c r="H195" t="s">
        <v>58</v>
      </c>
      <c r="I195" s="4">
        <v>43629</v>
      </c>
      <c r="J195">
        <v>1</v>
      </c>
      <c r="K195" t="s">
        <v>61</v>
      </c>
      <c r="L195" s="4">
        <v>43615</v>
      </c>
      <c r="M195" s="4">
        <v>43830</v>
      </c>
      <c r="N195">
        <v>1</v>
      </c>
      <c r="O195" t="s">
        <v>80</v>
      </c>
      <c r="P195" t="s">
        <v>242</v>
      </c>
      <c r="Q195">
        <v>1</v>
      </c>
      <c r="R195" t="s">
        <v>453</v>
      </c>
      <c r="S195" t="s">
        <v>1016</v>
      </c>
      <c r="T195" t="s">
        <v>1546</v>
      </c>
      <c r="U195" t="s">
        <v>67</v>
      </c>
      <c r="V195" t="s">
        <v>1548</v>
      </c>
      <c r="W195">
        <v>176.25</v>
      </c>
      <c r="X195">
        <v>44.97</v>
      </c>
      <c r="Y195">
        <v>1</v>
      </c>
      <c r="Z195" t="s">
        <v>67</v>
      </c>
      <c r="AA195" t="s">
        <v>2373</v>
      </c>
      <c r="AF195" s="4"/>
      <c r="AG195" s="4"/>
      <c r="AH195" t="s">
        <v>80</v>
      </c>
      <c r="AI195" t="s">
        <v>242</v>
      </c>
      <c r="AJ195" t="s">
        <v>453</v>
      </c>
      <c r="AK195" t="s">
        <v>1016</v>
      </c>
      <c r="AL195" t="s">
        <v>1546</v>
      </c>
      <c r="AM195" t="s">
        <v>67</v>
      </c>
      <c r="AN195" t="s">
        <v>1548</v>
      </c>
      <c r="AO195" t="s">
        <v>67</v>
      </c>
      <c r="AP195" t="s">
        <v>2373</v>
      </c>
      <c r="AQ195" t="str">
        <f t="shared" si="3"/>
        <v>13427438177noFemale436291YouTube4361543830176.2544.9722658.75314.993</v>
      </c>
      <c r="AR195">
        <f>COUNTIF(AQ$2:AQ195,AQ195)</f>
        <v>1</v>
      </c>
    </row>
    <row r="196" spans="1:44" x14ac:dyDescent="0.25">
      <c r="A196">
        <v>135</v>
      </c>
      <c r="B196">
        <v>426</v>
      </c>
      <c r="C196" s="4">
        <v>43817</v>
      </c>
      <c r="D196">
        <v>9</v>
      </c>
      <c r="E196" t="s">
        <v>41</v>
      </c>
      <c r="F196" t="s">
        <v>52</v>
      </c>
      <c r="G196" t="s">
        <v>56</v>
      </c>
      <c r="H196" t="s">
        <v>58</v>
      </c>
      <c r="I196" s="4">
        <v>43605</v>
      </c>
      <c r="J196">
        <v>2</v>
      </c>
      <c r="L196" s="4"/>
      <c r="M196" s="4"/>
      <c r="N196">
        <v>1</v>
      </c>
      <c r="O196" t="s">
        <v>69</v>
      </c>
      <c r="P196" t="s">
        <v>231</v>
      </c>
      <c r="Q196">
        <v>1</v>
      </c>
      <c r="R196" t="s">
        <v>492</v>
      </c>
      <c r="S196" t="s">
        <v>1055</v>
      </c>
      <c r="T196" t="s">
        <v>1584</v>
      </c>
      <c r="U196" t="s">
        <v>69</v>
      </c>
      <c r="V196" t="s">
        <v>1577</v>
      </c>
      <c r="W196">
        <v>573.99</v>
      </c>
      <c r="X196">
        <v>24.99</v>
      </c>
      <c r="Y196">
        <v>1</v>
      </c>
      <c r="Z196" t="s">
        <v>78</v>
      </c>
      <c r="AA196" t="s">
        <v>2330</v>
      </c>
      <c r="AF196" s="4"/>
      <c r="AG196" s="4"/>
      <c r="AH196" t="s">
        <v>69</v>
      </c>
      <c r="AI196" t="s">
        <v>231</v>
      </c>
      <c r="AJ196" t="s">
        <v>492</v>
      </c>
      <c r="AK196" t="s">
        <v>1055</v>
      </c>
      <c r="AL196" t="s">
        <v>1584</v>
      </c>
      <c r="AM196" t="s">
        <v>69</v>
      </c>
      <c r="AN196" t="s">
        <v>1577</v>
      </c>
      <c r="AO196" t="s">
        <v>78</v>
      </c>
      <c r="AP196" t="s">
        <v>2330</v>
      </c>
      <c r="AQ196" t="str">
        <f t="shared" si="3"/>
        <v>135426438179noFemale436052573.9924.991135573.99124.998</v>
      </c>
      <c r="AR196">
        <f>COUNTIF(AQ$2:AQ196,AQ196)</f>
        <v>1</v>
      </c>
    </row>
    <row r="197" spans="1:44" x14ac:dyDescent="0.25">
      <c r="A197">
        <v>136</v>
      </c>
      <c r="B197">
        <v>35</v>
      </c>
      <c r="C197" s="4">
        <v>43818</v>
      </c>
      <c r="D197">
        <v>4</v>
      </c>
      <c r="E197" t="s">
        <v>40</v>
      </c>
      <c r="F197" t="s">
        <v>51</v>
      </c>
      <c r="G197" t="s">
        <v>55</v>
      </c>
      <c r="H197" t="s">
        <v>58</v>
      </c>
      <c r="I197" s="4">
        <v>43733</v>
      </c>
      <c r="J197">
        <v>2</v>
      </c>
      <c r="K197" t="s">
        <v>60</v>
      </c>
      <c r="L197" s="4">
        <v>43615</v>
      </c>
      <c r="M197" s="4">
        <v>43830</v>
      </c>
      <c r="N197">
        <v>1</v>
      </c>
      <c r="O197" t="s">
        <v>110</v>
      </c>
      <c r="P197" t="s">
        <v>272</v>
      </c>
      <c r="Q197">
        <v>1</v>
      </c>
      <c r="R197" t="s">
        <v>493</v>
      </c>
      <c r="S197" t="s">
        <v>1056</v>
      </c>
      <c r="T197" t="s">
        <v>1585</v>
      </c>
      <c r="U197" t="s">
        <v>71</v>
      </c>
      <c r="V197" t="s">
        <v>1869</v>
      </c>
      <c r="W197">
        <v>39.979999999999997</v>
      </c>
      <c r="X197">
        <v>29.98</v>
      </c>
      <c r="Y197">
        <v>1</v>
      </c>
      <c r="Z197" t="s">
        <v>108</v>
      </c>
      <c r="AA197" t="s">
        <v>2398</v>
      </c>
      <c r="AF197" s="4"/>
      <c r="AG197" s="4"/>
      <c r="AH197" t="s">
        <v>67</v>
      </c>
      <c r="AI197" t="s">
        <v>229</v>
      </c>
      <c r="AJ197" t="s">
        <v>710</v>
      </c>
      <c r="AK197" t="s">
        <v>1251</v>
      </c>
      <c r="AL197" t="s">
        <v>1517</v>
      </c>
      <c r="AM197" t="s">
        <v>69</v>
      </c>
      <c r="AN197" t="s">
        <v>1548</v>
      </c>
      <c r="AO197" t="s">
        <v>90</v>
      </c>
      <c r="AP197" t="s">
        <v>2328</v>
      </c>
      <c r="AQ197" t="str">
        <f t="shared" si="3"/>
        <v>13635438184yesFemale437332Facebook436154383039.9829.98310519.99114.996</v>
      </c>
      <c r="AR197">
        <f>COUNTIF(AQ$2:AQ197,AQ197)</f>
        <v>1</v>
      </c>
    </row>
    <row r="198" spans="1:44" x14ac:dyDescent="0.25">
      <c r="A198">
        <v>136</v>
      </c>
      <c r="B198">
        <v>35</v>
      </c>
      <c r="C198" s="4">
        <v>43818</v>
      </c>
      <c r="D198">
        <v>4</v>
      </c>
      <c r="E198" t="s">
        <v>40</v>
      </c>
      <c r="F198" t="s">
        <v>51</v>
      </c>
      <c r="G198" t="s">
        <v>55</v>
      </c>
      <c r="H198" t="s">
        <v>58</v>
      </c>
      <c r="I198" s="4">
        <v>43733</v>
      </c>
      <c r="J198">
        <v>2</v>
      </c>
      <c r="K198" t="s">
        <v>60</v>
      </c>
      <c r="L198" s="4">
        <v>43615</v>
      </c>
      <c r="M198" s="4">
        <v>43830</v>
      </c>
      <c r="N198">
        <v>1</v>
      </c>
      <c r="O198" t="s">
        <v>110</v>
      </c>
      <c r="P198" t="s">
        <v>272</v>
      </c>
      <c r="Q198">
        <v>1</v>
      </c>
      <c r="R198" t="s">
        <v>493</v>
      </c>
      <c r="S198" t="s">
        <v>1056</v>
      </c>
      <c r="T198" t="s">
        <v>1585</v>
      </c>
      <c r="U198" t="s">
        <v>71</v>
      </c>
      <c r="V198" t="s">
        <v>1869</v>
      </c>
      <c r="W198">
        <v>39.979999999999997</v>
      </c>
      <c r="X198">
        <v>29.98</v>
      </c>
      <c r="Y198">
        <v>1</v>
      </c>
      <c r="Z198" t="s">
        <v>108</v>
      </c>
      <c r="AA198" t="s">
        <v>2398</v>
      </c>
      <c r="AF198" s="4"/>
      <c r="AG198" s="4"/>
      <c r="AH198" t="s">
        <v>67</v>
      </c>
      <c r="AI198" t="s">
        <v>229</v>
      </c>
      <c r="AJ198" t="s">
        <v>710</v>
      </c>
      <c r="AK198" t="s">
        <v>1251</v>
      </c>
      <c r="AL198" t="s">
        <v>1517</v>
      </c>
      <c r="AM198" t="s">
        <v>69</v>
      </c>
      <c r="AN198" t="s">
        <v>1548</v>
      </c>
      <c r="AO198" t="s">
        <v>90</v>
      </c>
      <c r="AP198" t="s">
        <v>2328</v>
      </c>
      <c r="AQ198" t="str">
        <f t="shared" si="3"/>
        <v>13635438184yesFemale437332Facebook436154383039.9829.98310519.99114.996</v>
      </c>
      <c r="AR198">
        <f>COUNTIF(AQ$2:AQ198,AQ198)</f>
        <v>2</v>
      </c>
    </row>
    <row r="199" spans="1:44" x14ac:dyDescent="0.25">
      <c r="A199">
        <v>137</v>
      </c>
      <c r="B199">
        <v>449</v>
      </c>
      <c r="C199" s="4">
        <v>43818</v>
      </c>
      <c r="D199">
        <v>9</v>
      </c>
      <c r="E199" t="s">
        <v>41</v>
      </c>
      <c r="F199" t="s">
        <v>52</v>
      </c>
      <c r="G199" t="s">
        <v>56</v>
      </c>
      <c r="H199" t="s">
        <v>57</v>
      </c>
      <c r="I199" s="4">
        <v>43681</v>
      </c>
      <c r="J199">
        <v>3</v>
      </c>
      <c r="K199" t="s">
        <v>59</v>
      </c>
      <c r="L199" s="4">
        <v>43615</v>
      </c>
      <c r="M199" s="4">
        <v>43830</v>
      </c>
      <c r="N199">
        <v>2</v>
      </c>
      <c r="O199" t="s">
        <v>113</v>
      </c>
      <c r="P199" t="s">
        <v>275</v>
      </c>
      <c r="Q199">
        <v>2</v>
      </c>
      <c r="R199" t="s">
        <v>494</v>
      </c>
      <c r="S199" t="s">
        <v>1057</v>
      </c>
      <c r="T199" t="s">
        <v>1586</v>
      </c>
      <c r="U199" t="s">
        <v>109</v>
      </c>
      <c r="V199" t="s">
        <v>2030</v>
      </c>
      <c r="W199">
        <v>163.99</v>
      </c>
      <c r="X199">
        <v>74.959999999999994</v>
      </c>
      <c r="Y199">
        <v>2</v>
      </c>
      <c r="Z199" t="s">
        <v>2124</v>
      </c>
      <c r="AA199" t="s">
        <v>2399</v>
      </c>
      <c r="AF199" s="4"/>
      <c r="AG199" s="4"/>
      <c r="AH199" t="s">
        <v>65</v>
      </c>
      <c r="AI199" t="s">
        <v>227</v>
      </c>
      <c r="AJ199" t="s">
        <v>685</v>
      </c>
      <c r="AK199" t="s">
        <v>1227</v>
      </c>
      <c r="AL199" t="s">
        <v>418</v>
      </c>
      <c r="AM199" t="s">
        <v>67</v>
      </c>
      <c r="AN199" t="s">
        <v>1517</v>
      </c>
      <c r="AO199" t="s">
        <v>431</v>
      </c>
      <c r="AP199" t="s">
        <v>2326</v>
      </c>
      <c r="AQ199" t="str">
        <f t="shared" si="3"/>
        <v>137449438189noMale436813Google Ads4361543830163.9974.96109350319.9924</v>
      </c>
      <c r="AR199">
        <f>COUNTIF(AQ$2:AQ199,AQ199)</f>
        <v>1</v>
      </c>
    </row>
    <row r="200" spans="1:44" x14ac:dyDescent="0.25">
      <c r="A200">
        <v>137</v>
      </c>
      <c r="B200">
        <v>449</v>
      </c>
      <c r="C200" s="4">
        <v>43818</v>
      </c>
      <c r="D200">
        <v>9</v>
      </c>
      <c r="E200" t="s">
        <v>41</v>
      </c>
      <c r="F200" t="s">
        <v>52</v>
      </c>
      <c r="G200" t="s">
        <v>56</v>
      </c>
      <c r="H200" t="s">
        <v>57</v>
      </c>
      <c r="I200" s="4">
        <v>43681</v>
      </c>
      <c r="J200">
        <v>3</v>
      </c>
      <c r="K200" t="s">
        <v>59</v>
      </c>
      <c r="L200" s="4">
        <v>43615</v>
      </c>
      <c r="M200" s="4">
        <v>43830</v>
      </c>
      <c r="N200">
        <v>2</v>
      </c>
      <c r="O200" t="s">
        <v>113</v>
      </c>
      <c r="P200" t="s">
        <v>275</v>
      </c>
      <c r="Q200">
        <v>2</v>
      </c>
      <c r="R200" t="s">
        <v>494</v>
      </c>
      <c r="S200" t="s">
        <v>1057</v>
      </c>
      <c r="T200" t="s">
        <v>1586</v>
      </c>
      <c r="U200" t="s">
        <v>109</v>
      </c>
      <c r="V200" t="s">
        <v>2030</v>
      </c>
      <c r="W200">
        <v>163.99</v>
      </c>
      <c r="X200">
        <v>74.959999999999994</v>
      </c>
      <c r="Y200">
        <v>2</v>
      </c>
      <c r="Z200" t="s">
        <v>2124</v>
      </c>
      <c r="AA200" t="s">
        <v>2399</v>
      </c>
      <c r="AF200" s="4"/>
      <c r="AG200" s="4"/>
      <c r="AH200" t="s">
        <v>79</v>
      </c>
      <c r="AI200" t="s">
        <v>241</v>
      </c>
      <c r="AJ200" t="s">
        <v>694</v>
      </c>
      <c r="AK200" t="s">
        <v>1087</v>
      </c>
      <c r="AL200" t="s">
        <v>1652</v>
      </c>
      <c r="AM200" t="s">
        <v>69</v>
      </c>
      <c r="AN200" t="s">
        <v>1548</v>
      </c>
      <c r="AO200" t="s">
        <v>86</v>
      </c>
      <c r="AP200" t="s">
        <v>2350</v>
      </c>
      <c r="AQ200" t="str">
        <f t="shared" si="3"/>
        <v>137449438189noMale436813Google Ads4361543830163.9974.96416613.99114.997</v>
      </c>
      <c r="AR200">
        <f>COUNTIF(AQ$2:AQ200,AQ200)</f>
        <v>1</v>
      </c>
    </row>
    <row r="201" spans="1:44" x14ac:dyDescent="0.25">
      <c r="A201">
        <v>138</v>
      </c>
      <c r="B201">
        <v>469</v>
      </c>
      <c r="C201" s="4">
        <v>43818</v>
      </c>
      <c r="D201">
        <v>5</v>
      </c>
      <c r="E201" t="s">
        <v>36</v>
      </c>
      <c r="F201" t="s">
        <v>47</v>
      </c>
      <c r="G201" t="s">
        <v>55</v>
      </c>
      <c r="H201" t="s">
        <v>57</v>
      </c>
      <c r="I201" s="4">
        <v>43711</v>
      </c>
      <c r="J201">
        <v>2</v>
      </c>
      <c r="K201" t="s">
        <v>60</v>
      </c>
      <c r="L201" s="4">
        <v>43615</v>
      </c>
      <c r="M201" s="4">
        <v>43830</v>
      </c>
      <c r="N201">
        <v>1</v>
      </c>
      <c r="O201" t="s">
        <v>70</v>
      </c>
      <c r="P201" t="s">
        <v>232</v>
      </c>
      <c r="Q201">
        <v>1</v>
      </c>
      <c r="R201" t="s">
        <v>495</v>
      </c>
      <c r="S201" t="s">
        <v>1058</v>
      </c>
      <c r="T201" t="s">
        <v>1587</v>
      </c>
      <c r="U201" t="s">
        <v>67</v>
      </c>
      <c r="V201" t="s">
        <v>1517</v>
      </c>
      <c r="W201">
        <v>164.97</v>
      </c>
      <c r="X201">
        <v>59.97</v>
      </c>
      <c r="Y201">
        <v>1</v>
      </c>
      <c r="Z201" t="s">
        <v>673</v>
      </c>
      <c r="AA201" t="s">
        <v>2348</v>
      </c>
      <c r="AF201" s="4"/>
      <c r="AG201" s="4"/>
      <c r="AH201" t="s">
        <v>70</v>
      </c>
      <c r="AI201" t="s">
        <v>232</v>
      </c>
      <c r="AJ201" t="s">
        <v>495</v>
      </c>
      <c r="AK201" t="s">
        <v>1058</v>
      </c>
      <c r="AL201" t="s">
        <v>1587</v>
      </c>
      <c r="AM201" t="s">
        <v>67</v>
      </c>
      <c r="AN201" t="s">
        <v>1517</v>
      </c>
      <c r="AO201" t="s">
        <v>673</v>
      </c>
      <c r="AP201" t="s">
        <v>2348</v>
      </c>
      <c r="AQ201" t="str">
        <f t="shared" si="3"/>
        <v>138469438185yesMale437112Facebook4361543830164.9759.97511554.99319.9912</v>
      </c>
      <c r="AR201">
        <f>COUNTIF(AQ$2:AQ201,AQ201)</f>
        <v>1</v>
      </c>
    </row>
    <row r="202" spans="1:44" x14ac:dyDescent="0.25">
      <c r="A202">
        <v>139</v>
      </c>
      <c r="B202">
        <v>175</v>
      </c>
      <c r="C202" s="4">
        <v>43820</v>
      </c>
      <c r="D202">
        <v>1</v>
      </c>
      <c r="E202" t="s">
        <v>39</v>
      </c>
      <c r="F202" t="s">
        <v>50</v>
      </c>
      <c r="G202" t="s">
        <v>56</v>
      </c>
      <c r="H202" t="s">
        <v>58</v>
      </c>
      <c r="I202" s="4">
        <v>43604</v>
      </c>
      <c r="J202">
        <v>2</v>
      </c>
      <c r="L202" s="4"/>
      <c r="M202" s="4"/>
      <c r="N202">
        <v>2</v>
      </c>
      <c r="O202" t="s">
        <v>63</v>
      </c>
      <c r="P202" t="s">
        <v>225</v>
      </c>
      <c r="Q202">
        <v>2</v>
      </c>
      <c r="R202" t="s">
        <v>496</v>
      </c>
      <c r="S202" t="s">
        <v>1059</v>
      </c>
      <c r="T202" t="s">
        <v>1588</v>
      </c>
      <c r="U202" t="s">
        <v>88</v>
      </c>
      <c r="V202" t="s">
        <v>2042</v>
      </c>
      <c r="W202">
        <v>131.66</v>
      </c>
      <c r="X202">
        <v>49.96</v>
      </c>
      <c r="Y202">
        <v>2</v>
      </c>
      <c r="Z202" t="s">
        <v>2125</v>
      </c>
      <c r="AA202" t="s">
        <v>2400</v>
      </c>
      <c r="AF202" s="4"/>
      <c r="AG202" s="4"/>
      <c r="AH202" t="s">
        <v>70</v>
      </c>
      <c r="AI202" t="s">
        <v>232</v>
      </c>
      <c r="AJ202" t="s">
        <v>440</v>
      </c>
      <c r="AK202" t="s">
        <v>1002</v>
      </c>
      <c r="AL202" t="s">
        <v>1534</v>
      </c>
      <c r="AM202" t="s">
        <v>80</v>
      </c>
      <c r="AN202" t="s">
        <v>1548</v>
      </c>
      <c r="AO202" t="s">
        <v>432</v>
      </c>
      <c r="AP202" t="s">
        <v>2331</v>
      </c>
      <c r="AQ202" t="str">
        <f t="shared" si="3"/>
        <v>139175438201noFemale436042131.6649.96517022.95214.9921</v>
      </c>
      <c r="AR202">
        <f>COUNTIF(AQ$2:AQ202,AQ202)</f>
        <v>1</v>
      </c>
    </row>
    <row r="203" spans="1:44" x14ac:dyDescent="0.25">
      <c r="A203">
        <v>139</v>
      </c>
      <c r="B203">
        <v>175</v>
      </c>
      <c r="C203" s="4">
        <v>43820</v>
      </c>
      <c r="D203">
        <v>1</v>
      </c>
      <c r="E203" t="s">
        <v>39</v>
      </c>
      <c r="F203" t="s">
        <v>50</v>
      </c>
      <c r="G203" t="s">
        <v>56</v>
      </c>
      <c r="H203" t="s">
        <v>58</v>
      </c>
      <c r="I203" s="4">
        <v>43604</v>
      </c>
      <c r="J203">
        <v>2</v>
      </c>
      <c r="L203" s="4"/>
      <c r="M203" s="4"/>
      <c r="N203">
        <v>2</v>
      </c>
      <c r="O203" t="s">
        <v>63</v>
      </c>
      <c r="P203" t="s">
        <v>225</v>
      </c>
      <c r="Q203">
        <v>2</v>
      </c>
      <c r="R203" t="s">
        <v>496</v>
      </c>
      <c r="S203" t="s">
        <v>1059</v>
      </c>
      <c r="T203" t="s">
        <v>1588</v>
      </c>
      <c r="U203" t="s">
        <v>88</v>
      </c>
      <c r="V203" t="s">
        <v>2042</v>
      </c>
      <c r="W203">
        <v>131.66</v>
      </c>
      <c r="X203">
        <v>49.96</v>
      </c>
      <c r="Y203">
        <v>2</v>
      </c>
      <c r="Z203" t="s">
        <v>2125</v>
      </c>
      <c r="AA203" t="s">
        <v>2400</v>
      </c>
      <c r="AF203" s="4"/>
      <c r="AG203" s="4"/>
      <c r="AH203" t="s">
        <v>79</v>
      </c>
      <c r="AI203" t="s">
        <v>241</v>
      </c>
      <c r="AJ203" t="s">
        <v>423</v>
      </c>
      <c r="AK203" t="s">
        <v>985</v>
      </c>
      <c r="AL203" t="s">
        <v>1518</v>
      </c>
      <c r="AM203" t="s">
        <v>80</v>
      </c>
      <c r="AN203" t="s">
        <v>1562</v>
      </c>
      <c r="AO203" t="s">
        <v>455</v>
      </c>
      <c r="AP203" t="s">
        <v>2340</v>
      </c>
      <c r="AQ203" t="str">
        <f t="shared" si="3"/>
        <v>139175438201noFemale436042131.6649.96411042.8829.9915</v>
      </c>
      <c r="AR203">
        <f>COUNTIF(AQ$2:AQ203,AQ203)</f>
        <v>1</v>
      </c>
    </row>
    <row r="204" spans="1:44" x14ac:dyDescent="0.25">
      <c r="A204">
        <v>140</v>
      </c>
      <c r="B204">
        <v>350</v>
      </c>
      <c r="C204" s="4">
        <v>43820</v>
      </c>
      <c r="D204">
        <v>11</v>
      </c>
      <c r="E204" t="s">
        <v>37</v>
      </c>
      <c r="F204" t="s">
        <v>48</v>
      </c>
      <c r="G204" t="s">
        <v>56</v>
      </c>
      <c r="H204" t="s">
        <v>57</v>
      </c>
      <c r="I204" s="4">
        <v>43565</v>
      </c>
      <c r="J204">
        <v>2</v>
      </c>
      <c r="L204" s="4"/>
      <c r="M204" s="4"/>
      <c r="N204">
        <v>1</v>
      </c>
      <c r="O204" t="s">
        <v>90</v>
      </c>
      <c r="P204" t="s">
        <v>252</v>
      </c>
      <c r="Q204">
        <v>1</v>
      </c>
      <c r="R204" t="s">
        <v>497</v>
      </c>
      <c r="S204" t="s">
        <v>1060</v>
      </c>
      <c r="T204" t="s">
        <v>1589</v>
      </c>
      <c r="U204" t="s">
        <v>69</v>
      </c>
      <c r="V204" t="s">
        <v>1562</v>
      </c>
      <c r="W204">
        <v>12.75</v>
      </c>
      <c r="X204">
        <v>9.99</v>
      </c>
      <c r="Y204">
        <v>1</v>
      </c>
      <c r="Z204" t="s">
        <v>410</v>
      </c>
      <c r="AA204" t="s">
        <v>2359</v>
      </c>
      <c r="AF204" s="4"/>
      <c r="AG204" s="4"/>
      <c r="AH204" t="s">
        <v>90</v>
      </c>
      <c r="AI204" t="s">
        <v>252</v>
      </c>
      <c r="AJ204" t="s">
        <v>497</v>
      </c>
      <c r="AK204" t="s">
        <v>1060</v>
      </c>
      <c r="AL204" t="s">
        <v>1589</v>
      </c>
      <c r="AM204" t="s">
        <v>69</v>
      </c>
      <c r="AN204" t="s">
        <v>1562</v>
      </c>
      <c r="AO204" t="s">
        <v>410</v>
      </c>
      <c r="AP204" t="s">
        <v>2359</v>
      </c>
      <c r="AQ204" t="str">
        <f t="shared" si="3"/>
        <v>1403504382011noMale43565212.759.9966512.7519.9920</v>
      </c>
      <c r="AR204">
        <f>COUNTIF(AQ$2:AQ204,AQ204)</f>
        <v>1</v>
      </c>
    </row>
    <row r="205" spans="1:44" x14ac:dyDescent="0.25">
      <c r="A205">
        <v>141</v>
      </c>
      <c r="B205">
        <v>400</v>
      </c>
      <c r="C205" s="4">
        <v>43820</v>
      </c>
      <c r="D205">
        <v>8</v>
      </c>
      <c r="E205" t="s">
        <v>43</v>
      </c>
      <c r="F205" t="s">
        <v>54</v>
      </c>
      <c r="G205" t="s">
        <v>56</v>
      </c>
      <c r="H205" t="s">
        <v>58</v>
      </c>
      <c r="I205" s="4">
        <v>43622</v>
      </c>
      <c r="J205">
        <v>2</v>
      </c>
      <c r="K205" t="s">
        <v>60</v>
      </c>
      <c r="L205" s="4">
        <v>43615</v>
      </c>
      <c r="M205" s="4">
        <v>43830</v>
      </c>
      <c r="N205">
        <v>1</v>
      </c>
      <c r="O205" t="s">
        <v>67</v>
      </c>
      <c r="P205" t="s">
        <v>229</v>
      </c>
      <c r="Q205">
        <v>1</v>
      </c>
      <c r="R205" t="s">
        <v>498</v>
      </c>
      <c r="S205" t="s">
        <v>1061</v>
      </c>
      <c r="T205" t="s">
        <v>1513</v>
      </c>
      <c r="U205" t="s">
        <v>69</v>
      </c>
      <c r="V205" t="s">
        <v>1548</v>
      </c>
      <c r="W205">
        <v>29.99</v>
      </c>
      <c r="X205">
        <v>14.99</v>
      </c>
      <c r="Y205">
        <v>1</v>
      </c>
      <c r="Z205" t="s">
        <v>652</v>
      </c>
      <c r="AA205" t="s">
        <v>2352</v>
      </c>
      <c r="AF205" s="4"/>
      <c r="AG205" s="4"/>
      <c r="AH205" t="s">
        <v>67</v>
      </c>
      <c r="AI205" t="s">
        <v>229</v>
      </c>
      <c r="AJ205" t="s">
        <v>498</v>
      </c>
      <c r="AK205" t="s">
        <v>1061</v>
      </c>
      <c r="AL205" t="s">
        <v>1513</v>
      </c>
      <c r="AM205" t="s">
        <v>69</v>
      </c>
      <c r="AN205" t="s">
        <v>1548</v>
      </c>
      <c r="AO205" t="s">
        <v>652</v>
      </c>
      <c r="AP205" t="s">
        <v>2352</v>
      </c>
      <c r="AQ205" t="str">
        <f t="shared" si="3"/>
        <v>141400438208noFemale436222Facebook436154383029.9914.9935929.99114.9911</v>
      </c>
      <c r="AR205">
        <f>COUNTIF(AQ$2:AQ205,AQ205)</f>
        <v>1</v>
      </c>
    </row>
    <row r="206" spans="1:44" x14ac:dyDescent="0.25">
      <c r="A206">
        <v>142</v>
      </c>
      <c r="B206">
        <v>427</v>
      </c>
      <c r="C206" s="4">
        <v>43820</v>
      </c>
      <c r="D206">
        <v>11</v>
      </c>
      <c r="E206" t="s">
        <v>37</v>
      </c>
      <c r="F206" t="s">
        <v>48</v>
      </c>
      <c r="G206" t="s">
        <v>56</v>
      </c>
      <c r="H206" t="s">
        <v>58</v>
      </c>
      <c r="I206" s="4">
        <v>43621</v>
      </c>
      <c r="J206">
        <v>2</v>
      </c>
      <c r="K206" t="s">
        <v>60</v>
      </c>
      <c r="L206" s="4">
        <v>43615</v>
      </c>
      <c r="M206" s="4">
        <v>43830</v>
      </c>
      <c r="N206">
        <v>1</v>
      </c>
      <c r="O206" t="s">
        <v>86</v>
      </c>
      <c r="P206" t="s">
        <v>248</v>
      </c>
      <c r="Q206">
        <v>1</v>
      </c>
      <c r="R206" t="s">
        <v>499</v>
      </c>
      <c r="S206" t="s">
        <v>1062</v>
      </c>
      <c r="T206" t="s">
        <v>1590</v>
      </c>
      <c r="U206" t="s">
        <v>80</v>
      </c>
      <c r="V206" t="s">
        <v>1577</v>
      </c>
      <c r="W206">
        <v>123.78</v>
      </c>
      <c r="X206">
        <v>49.98</v>
      </c>
      <c r="Y206">
        <v>1</v>
      </c>
      <c r="Z206" t="s">
        <v>549</v>
      </c>
      <c r="AA206" t="s">
        <v>2362</v>
      </c>
      <c r="AF206" s="4"/>
      <c r="AG206" s="4"/>
      <c r="AH206" t="s">
        <v>86</v>
      </c>
      <c r="AI206" t="s">
        <v>248</v>
      </c>
      <c r="AJ206" t="s">
        <v>499</v>
      </c>
      <c r="AK206" t="s">
        <v>1062</v>
      </c>
      <c r="AL206" t="s">
        <v>1590</v>
      </c>
      <c r="AM206" t="s">
        <v>80</v>
      </c>
      <c r="AN206" t="s">
        <v>1577</v>
      </c>
      <c r="AO206" t="s">
        <v>549</v>
      </c>
      <c r="AP206" t="s">
        <v>2362</v>
      </c>
      <c r="AQ206" t="str">
        <f t="shared" si="3"/>
        <v>1424274382011noFemale436212Facebook4361543830123.7849.9878361.89224.9922</v>
      </c>
      <c r="AR206">
        <f>COUNTIF(AQ$2:AQ206,AQ206)</f>
        <v>1</v>
      </c>
    </row>
    <row r="207" spans="1:44" x14ac:dyDescent="0.25">
      <c r="A207">
        <v>143</v>
      </c>
      <c r="B207">
        <v>467</v>
      </c>
      <c r="C207" s="4">
        <v>43820</v>
      </c>
      <c r="D207">
        <v>1</v>
      </c>
      <c r="E207" t="s">
        <v>39</v>
      </c>
      <c r="F207" t="s">
        <v>50</v>
      </c>
      <c r="G207" t="s">
        <v>55</v>
      </c>
      <c r="H207" t="s">
        <v>58</v>
      </c>
      <c r="I207" s="4">
        <v>43693</v>
      </c>
      <c r="J207">
        <v>2</v>
      </c>
      <c r="K207" t="s">
        <v>60</v>
      </c>
      <c r="L207" s="4">
        <v>43615</v>
      </c>
      <c r="M207" s="4">
        <v>43830</v>
      </c>
      <c r="N207">
        <v>1</v>
      </c>
      <c r="O207" t="s">
        <v>79</v>
      </c>
      <c r="P207" t="s">
        <v>241</v>
      </c>
      <c r="Q207">
        <v>1</v>
      </c>
      <c r="R207" t="s">
        <v>500</v>
      </c>
      <c r="S207" t="s">
        <v>1063</v>
      </c>
      <c r="T207" t="s">
        <v>1591</v>
      </c>
      <c r="U207" t="s">
        <v>67</v>
      </c>
      <c r="V207" t="s">
        <v>1562</v>
      </c>
      <c r="W207">
        <v>251.85</v>
      </c>
      <c r="X207">
        <v>29.97</v>
      </c>
      <c r="Y207">
        <v>1</v>
      </c>
      <c r="Z207" t="s">
        <v>455</v>
      </c>
      <c r="AA207" t="s">
        <v>2340</v>
      </c>
      <c r="AF207" s="4"/>
      <c r="AG207" s="4"/>
      <c r="AH207" t="s">
        <v>79</v>
      </c>
      <c r="AI207" t="s">
        <v>241</v>
      </c>
      <c r="AJ207" t="s">
        <v>500</v>
      </c>
      <c r="AK207" t="s">
        <v>1063</v>
      </c>
      <c r="AL207" t="s">
        <v>1591</v>
      </c>
      <c r="AM207" t="s">
        <v>67</v>
      </c>
      <c r="AN207" t="s">
        <v>1562</v>
      </c>
      <c r="AO207" t="s">
        <v>455</v>
      </c>
      <c r="AP207" t="s">
        <v>2340</v>
      </c>
      <c r="AQ207" t="str">
        <f t="shared" si="3"/>
        <v>143467438201yesFemale436932Facebook4361543830251.8529.97416383.9539.9915</v>
      </c>
      <c r="AR207">
        <f>COUNTIF(AQ$2:AQ207,AQ207)</f>
        <v>1</v>
      </c>
    </row>
    <row r="208" spans="1:44" x14ac:dyDescent="0.25">
      <c r="A208">
        <v>144</v>
      </c>
      <c r="B208">
        <v>180</v>
      </c>
      <c r="C208" s="4">
        <v>43821</v>
      </c>
      <c r="D208">
        <v>6</v>
      </c>
      <c r="E208" t="s">
        <v>33</v>
      </c>
      <c r="F208" t="s">
        <v>44</v>
      </c>
      <c r="G208" t="s">
        <v>55</v>
      </c>
      <c r="H208" t="s">
        <v>58</v>
      </c>
      <c r="I208" s="4">
        <v>43656</v>
      </c>
      <c r="J208">
        <v>2</v>
      </c>
      <c r="K208" t="s">
        <v>60</v>
      </c>
      <c r="L208" s="4">
        <v>43615</v>
      </c>
      <c r="M208" s="4">
        <v>43830</v>
      </c>
      <c r="N208">
        <v>1</v>
      </c>
      <c r="O208" t="s">
        <v>67</v>
      </c>
      <c r="P208" t="s">
        <v>229</v>
      </c>
      <c r="Q208">
        <v>1</v>
      </c>
      <c r="R208" t="s">
        <v>416</v>
      </c>
      <c r="S208" t="s">
        <v>978</v>
      </c>
      <c r="T208" t="s">
        <v>1511</v>
      </c>
      <c r="U208" t="s">
        <v>80</v>
      </c>
      <c r="V208" t="s">
        <v>1548</v>
      </c>
      <c r="W208">
        <v>47.9</v>
      </c>
      <c r="X208">
        <v>29.98</v>
      </c>
      <c r="Y208">
        <v>1</v>
      </c>
      <c r="Z208" t="s">
        <v>652</v>
      </c>
      <c r="AA208" t="s">
        <v>2352</v>
      </c>
      <c r="AF208" s="4"/>
      <c r="AG208" s="4"/>
      <c r="AH208" t="s">
        <v>67</v>
      </c>
      <c r="AI208" t="s">
        <v>229</v>
      </c>
      <c r="AJ208" t="s">
        <v>416</v>
      </c>
      <c r="AK208" t="s">
        <v>978</v>
      </c>
      <c r="AL208" t="s">
        <v>1511</v>
      </c>
      <c r="AM208" t="s">
        <v>80</v>
      </c>
      <c r="AN208" t="s">
        <v>1548</v>
      </c>
      <c r="AO208" t="s">
        <v>652</v>
      </c>
      <c r="AP208" t="s">
        <v>2352</v>
      </c>
      <c r="AQ208" t="str">
        <f t="shared" si="3"/>
        <v>144180438216yesFemale436562Facebook436154383047.929.98311723.95214.9911</v>
      </c>
      <c r="AR208">
        <f>COUNTIF(AQ$2:AQ208,AQ208)</f>
        <v>1</v>
      </c>
    </row>
    <row r="209" spans="1:44" x14ac:dyDescent="0.25">
      <c r="A209">
        <v>145</v>
      </c>
      <c r="B209">
        <v>100</v>
      </c>
      <c r="C209" s="4">
        <v>43822</v>
      </c>
      <c r="D209">
        <v>4</v>
      </c>
      <c r="E209" t="s">
        <v>40</v>
      </c>
      <c r="F209" t="s">
        <v>51</v>
      </c>
      <c r="G209" t="s">
        <v>55</v>
      </c>
      <c r="H209" t="s">
        <v>57</v>
      </c>
      <c r="I209" s="4">
        <v>43692</v>
      </c>
      <c r="J209">
        <v>3</v>
      </c>
      <c r="K209" t="s">
        <v>59</v>
      </c>
      <c r="L209" s="4">
        <v>43615</v>
      </c>
      <c r="M209" s="4">
        <v>43830</v>
      </c>
      <c r="N209">
        <v>1</v>
      </c>
      <c r="O209" t="s">
        <v>90</v>
      </c>
      <c r="P209" t="s">
        <v>252</v>
      </c>
      <c r="Q209">
        <v>1</v>
      </c>
      <c r="R209" t="s">
        <v>501</v>
      </c>
      <c r="S209" t="s">
        <v>1064</v>
      </c>
      <c r="T209" t="s">
        <v>1592</v>
      </c>
      <c r="U209" t="s">
        <v>80</v>
      </c>
      <c r="V209" t="s">
        <v>1562</v>
      </c>
      <c r="W209">
        <v>17.920000000000002</v>
      </c>
      <c r="X209">
        <v>19.98</v>
      </c>
      <c r="Y209">
        <v>1</v>
      </c>
      <c r="Z209" t="s">
        <v>410</v>
      </c>
      <c r="AA209" t="s">
        <v>2359</v>
      </c>
      <c r="AF209" s="4"/>
      <c r="AG209" s="4"/>
      <c r="AH209" t="s">
        <v>90</v>
      </c>
      <c r="AI209" t="s">
        <v>252</v>
      </c>
      <c r="AJ209" t="s">
        <v>501</v>
      </c>
      <c r="AK209" t="s">
        <v>1064</v>
      </c>
      <c r="AL209" t="s">
        <v>1592</v>
      </c>
      <c r="AM209" t="s">
        <v>80</v>
      </c>
      <c r="AN209" t="s">
        <v>1562</v>
      </c>
      <c r="AO209" t="s">
        <v>410</v>
      </c>
      <c r="AP209" t="s">
        <v>2359</v>
      </c>
      <c r="AQ209" t="str">
        <f t="shared" si="3"/>
        <v>145100438224yesMale436923Google Ads436154383017.9219.9861618.9629.9920</v>
      </c>
      <c r="AR209">
        <f>COUNTIF(AQ$2:AQ209,AQ209)</f>
        <v>1</v>
      </c>
    </row>
    <row r="210" spans="1:44" x14ac:dyDescent="0.25">
      <c r="A210">
        <v>146</v>
      </c>
      <c r="B210">
        <v>110</v>
      </c>
      <c r="C210" s="4">
        <v>43822</v>
      </c>
      <c r="D210">
        <v>1</v>
      </c>
      <c r="E210" t="s">
        <v>39</v>
      </c>
      <c r="F210" t="s">
        <v>50</v>
      </c>
      <c r="G210" t="s">
        <v>55</v>
      </c>
      <c r="H210" t="s">
        <v>58</v>
      </c>
      <c r="I210" s="4">
        <v>43648</v>
      </c>
      <c r="J210">
        <v>2</v>
      </c>
      <c r="K210" t="s">
        <v>60</v>
      </c>
      <c r="L210" s="4">
        <v>43615</v>
      </c>
      <c r="M210" s="4">
        <v>43830</v>
      </c>
      <c r="N210">
        <v>1</v>
      </c>
      <c r="O210" t="s">
        <v>79</v>
      </c>
      <c r="P210" t="s">
        <v>241</v>
      </c>
      <c r="Q210">
        <v>1</v>
      </c>
      <c r="R210" t="s">
        <v>472</v>
      </c>
      <c r="S210" t="s">
        <v>1035</v>
      </c>
      <c r="T210" t="s">
        <v>1513</v>
      </c>
      <c r="U210" t="s">
        <v>80</v>
      </c>
      <c r="V210" t="s">
        <v>1562</v>
      </c>
      <c r="W210">
        <v>59.98</v>
      </c>
      <c r="X210">
        <v>19.98</v>
      </c>
      <c r="Y210">
        <v>1</v>
      </c>
      <c r="Z210" t="s">
        <v>65</v>
      </c>
      <c r="AA210" t="s">
        <v>2343</v>
      </c>
      <c r="AF210" s="4"/>
      <c r="AG210" s="4"/>
      <c r="AH210" t="s">
        <v>79</v>
      </c>
      <c r="AI210" t="s">
        <v>241</v>
      </c>
      <c r="AJ210" t="s">
        <v>472</v>
      </c>
      <c r="AK210" t="s">
        <v>1035</v>
      </c>
      <c r="AL210" t="s">
        <v>1513</v>
      </c>
      <c r="AM210" t="s">
        <v>80</v>
      </c>
      <c r="AN210" t="s">
        <v>1562</v>
      </c>
      <c r="AO210" t="s">
        <v>65</v>
      </c>
      <c r="AP210" t="s">
        <v>2343</v>
      </c>
      <c r="AQ210" t="str">
        <f t="shared" si="3"/>
        <v>146110438221yesFemale436482Facebook436154383059.9819.9845129.9929.9910</v>
      </c>
      <c r="AR210">
        <f>COUNTIF(AQ$2:AQ210,AQ210)</f>
        <v>1</v>
      </c>
    </row>
    <row r="211" spans="1:44" x14ac:dyDescent="0.25">
      <c r="A211">
        <v>147</v>
      </c>
      <c r="B211">
        <v>257</v>
      </c>
      <c r="C211" s="4">
        <v>43823</v>
      </c>
      <c r="D211">
        <v>2</v>
      </c>
      <c r="E211" t="s">
        <v>38</v>
      </c>
      <c r="F211" t="s">
        <v>49</v>
      </c>
      <c r="G211" t="s">
        <v>56</v>
      </c>
      <c r="H211" t="s">
        <v>57</v>
      </c>
      <c r="I211" s="4">
        <v>43662</v>
      </c>
      <c r="J211">
        <v>2</v>
      </c>
      <c r="K211" t="s">
        <v>60</v>
      </c>
      <c r="L211" s="4">
        <v>43615</v>
      </c>
      <c r="M211" s="4">
        <v>43830</v>
      </c>
      <c r="N211">
        <v>2</v>
      </c>
      <c r="O211" t="s">
        <v>114</v>
      </c>
      <c r="P211" t="s">
        <v>276</v>
      </c>
      <c r="Q211">
        <v>2</v>
      </c>
      <c r="R211" t="s">
        <v>502</v>
      </c>
      <c r="S211" t="s">
        <v>1065</v>
      </c>
      <c r="T211" t="s">
        <v>1593</v>
      </c>
      <c r="U211" t="s">
        <v>110</v>
      </c>
      <c r="V211" t="s">
        <v>2031</v>
      </c>
      <c r="W211">
        <v>257.82</v>
      </c>
      <c r="X211">
        <v>119.94</v>
      </c>
      <c r="Y211">
        <v>2</v>
      </c>
      <c r="Z211" t="s">
        <v>2126</v>
      </c>
      <c r="AA211" t="s">
        <v>2401</v>
      </c>
      <c r="AF211" s="4"/>
      <c r="AG211" s="4"/>
      <c r="AH211" t="s">
        <v>84</v>
      </c>
      <c r="AI211" t="s">
        <v>246</v>
      </c>
      <c r="AJ211" t="s">
        <v>549</v>
      </c>
      <c r="AK211" t="s">
        <v>1110</v>
      </c>
      <c r="AL211" t="s">
        <v>1635</v>
      </c>
      <c r="AM211" t="s">
        <v>67</v>
      </c>
      <c r="AN211" t="s">
        <v>1548</v>
      </c>
      <c r="AO211" t="s">
        <v>410</v>
      </c>
      <c r="AP211" t="s">
        <v>2359</v>
      </c>
      <c r="AQ211" t="str">
        <f t="shared" si="3"/>
        <v>147257438232noMale436622Facebook4361543830257.82119.9492227.99314.9920</v>
      </c>
      <c r="AR211">
        <f>COUNTIF(AQ$2:AQ211,AQ211)</f>
        <v>1</v>
      </c>
    </row>
    <row r="212" spans="1:44" x14ac:dyDescent="0.25">
      <c r="A212">
        <v>147</v>
      </c>
      <c r="B212">
        <v>257</v>
      </c>
      <c r="C212" s="4">
        <v>43823</v>
      </c>
      <c r="D212">
        <v>2</v>
      </c>
      <c r="E212" t="s">
        <v>38</v>
      </c>
      <c r="F212" t="s">
        <v>49</v>
      </c>
      <c r="G212" t="s">
        <v>56</v>
      </c>
      <c r="H212" t="s">
        <v>57</v>
      </c>
      <c r="I212" s="4">
        <v>43662</v>
      </c>
      <c r="J212">
        <v>2</v>
      </c>
      <c r="K212" t="s">
        <v>60</v>
      </c>
      <c r="L212" s="4">
        <v>43615</v>
      </c>
      <c r="M212" s="4">
        <v>43830</v>
      </c>
      <c r="N212">
        <v>2</v>
      </c>
      <c r="O212" t="s">
        <v>114</v>
      </c>
      <c r="P212" t="s">
        <v>276</v>
      </c>
      <c r="Q212">
        <v>2</v>
      </c>
      <c r="R212" t="s">
        <v>502</v>
      </c>
      <c r="S212" t="s">
        <v>1065</v>
      </c>
      <c r="T212" t="s">
        <v>1593</v>
      </c>
      <c r="U212" t="s">
        <v>110</v>
      </c>
      <c r="V212" t="s">
        <v>2031</v>
      </c>
      <c r="W212">
        <v>257.82</v>
      </c>
      <c r="X212">
        <v>119.94</v>
      </c>
      <c r="Y212">
        <v>2</v>
      </c>
      <c r="Z212" t="s">
        <v>2126</v>
      </c>
      <c r="AA212" t="s">
        <v>2401</v>
      </c>
      <c r="AF212" s="4"/>
      <c r="AG212" s="4"/>
      <c r="AH212" t="s">
        <v>86</v>
      </c>
      <c r="AI212" t="s">
        <v>248</v>
      </c>
      <c r="AJ212" t="s">
        <v>419</v>
      </c>
      <c r="AK212" t="s">
        <v>981</v>
      </c>
      <c r="AL212" t="s">
        <v>1514</v>
      </c>
      <c r="AM212" t="s">
        <v>67</v>
      </c>
      <c r="AN212" t="s">
        <v>1577</v>
      </c>
      <c r="AO212" t="s">
        <v>547</v>
      </c>
      <c r="AP212" t="s">
        <v>2354</v>
      </c>
      <c r="AQ212" t="str">
        <f t="shared" si="3"/>
        <v>147257438232noMale436622Facebook4361543830257.82119.94713057.95324.9914</v>
      </c>
      <c r="AR212">
        <f>COUNTIF(AQ$2:AQ212,AQ212)</f>
        <v>1</v>
      </c>
    </row>
    <row r="213" spans="1:44" x14ac:dyDescent="0.25">
      <c r="A213">
        <v>148</v>
      </c>
      <c r="B213">
        <v>232</v>
      </c>
      <c r="C213" s="4">
        <v>43826</v>
      </c>
      <c r="D213">
        <v>1</v>
      </c>
      <c r="E213" t="s">
        <v>39</v>
      </c>
      <c r="F213" t="s">
        <v>50</v>
      </c>
      <c r="G213" t="s">
        <v>56</v>
      </c>
      <c r="H213" t="s">
        <v>58</v>
      </c>
      <c r="I213" s="4">
        <v>43574</v>
      </c>
      <c r="J213">
        <v>3</v>
      </c>
      <c r="L213" s="4"/>
      <c r="M213" s="4"/>
      <c r="N213">
        <v>1</v>
      </c>
      <c r="O213" t="s">
        <v>90</v>
      </c>
      <c r="P213" t="s">
        <v>252</v>
      </c>
      <c r="Q213">
        <v>1</v>
      </c>
      <c r="R213" t="s">
        <v>503</v>
      </c>
      <c r="S213" t="s">
        <v>1066</v>
      </c>
      <c r="T213" t="s">
        <v>1594</v>
      </c>
      <c r="U213" t="s">
        <v>69</v>
      </c>
      <c r="V213" t="s">
        <v>1659</v>
      </c>
      <c r="W213">
        <v>9.9499999999999993</v>
      </c>
      <c r="X213">
        <v>4.99</v>
      </c>
      <c r="Y213">
        <v>1</v>
      </c>
      <c r="Z213" t="s">
        <v>410</v>
      </c>
      <c r="AA213" t="s">
        <v>2359</v>
      </c>
      <c r="AF213" s="4"/>
      <c r="AG213" s="4"/>
      <c r="AH213" t="s">
        <v>90</v>
      </c>
      <c r="AI213" t="s">
        <v>252</v>
      </c>
      <c r="AJ213" t="s">
        <v>503</v>
      </c>
      <c r="AK213" t="s">
        <v>1066</v>
      </c>
      <c r="AL213" t="s">
        <v>1594</v>
      </c>
      <c r="AM213" t="s">
        <v>69</v>
      </c>
      <c r="AN213" t="s">
        <v>1659</v>
      </c>
      <c r="AO213" t="s">
        <v>410</v>
      </c>
      <c r="AP213" t="s">
        <v>2359</v>
      </c>
      <c r="AQ213" t="str">
        <f t="shared" si="3"/>
        <v>148232438261noFemale4357439.954.996609.9514.9920</v>
      </c>
      <c r="AR213">
        <f>COUNTIF(AQ$2:AQ213,AQ213)</f>
        <v>1</v>
      </c>
    </row>
    <row r="214" spans="1:44" x14ac:dyDescent="0.25">
      <c r="A214">
        <v>149</v>
      </c>
      <c r="B214">
        <v>425</v>
      </c>
      <c r="C214" s="4">
        <v>43826</v>
      </c>
      <c r="D214">
        <v>5</v>
      </c>
      <c r="E214" t="s">
        <v>36</v>
      </c>
      <c r="F214" t="s">
        <v>47</v>
      </c>
      <c r="G214" t="s">
        <v>56</v>
      </c>
      <c r="H214" t="s">
        <v>57</v>
      </c>
      <c r="I214" s="4">
        <v>43664</v>
      </c>
      <c r="J214">
        <v>2</v>
      </c>
      <c r="K214" t="s">
        <v>60</v>
      </c>
      <c r="L214" s="4">
        <v>43615</v>
      </c>
      <c r="M214" s="4">
        <v>43830</v>
      </c>
      <c r="N214">
        <v>1</v>
      </c>
      <c r="O214" t="s">
        <v>79</v>
      </c>
      <c r="P214" t="s">
        <v>241</v>
      </c>
      <c r="Q214">
        <v>1</v>
      </c>
      <c r="R214" t="s">
        <v>504</v>
      </c>
      <c r="S214" t="s">
        <v>1067</v>
      </c>
      <c r="T214" t="s">
        <v>1527</v>
      </c>
      <c r="U214" t="s">
        <v>67</v>
      </c>
      <c r="V214" t="s">
        <v>1548</v>
      </c>
      <c r="W214">
        <v>110.97</v>
      </c>
      <c r="X214">
        <v>44.97</v>
      </c>
      <c r="Y214">
        <v>1</v>
      </c>
      <c r="Z214" t="s">
        <v>455</v>
      </c>
      <c r="AA214" t="s">
        <v>2340</v>
      </c>
      <c r="AF214" s="4"/>
      <c r="AG214" s="4"/>
      <c r="AH214" t="s">
        <v>79</v>
      </c>
      <c r="AI214" t="s">
        <v>241</v>
      </c>
      <c r="AJ214" t="s">
        <v>504</v>
      </c>
      <c r="AK214" t="s">
        <v>1067</v>
      </c>
      <c r="AL214" t="s">
        <v>1527</v>
      </c>
      <c r="AM214" t="s">
        <v>67</v>
      </c>
      <c r="AN214" t="s">
        <v>1548</v>
      </c>
      <c r="AO214" t="s">
        <v>455</v>
      </c>
      <c r="AP214" t="s">
        <v>2340</v>
      </c>
      <c r="AQ214" t="str">
        <f t="shared" si="3"/>
        <v>149425438265noMale436642Facebook4361543830110.9744.97410936.99314.9915</v>
      </c>
      <c r="AR214">
        <f>COUNTIF(AQ$2:AQ214,AQ214)</f>
        <v>1</v>
      </c>
    </row>
    <row r="215" spans="1:44" x14ac:dyDescent="0.25">
      <c r="A215">
        <v>150</v>
      </c>
      <c r="B215">
        <v>6</v>
      </c>
      <c r="C215" s="4">
        <v>43827</v>
      </c>
      <c r="D215">
        <v>9</v>
      </c>
      <c r="E215" t="s">
        <v>41</v>
      </c>
      <c r="F215" t="s">
        <v>52</v>
      </c>
      <c r="G215" t="s">
        <v>55</v>
      </c>
      <c r="H215" t="s">
        <v>57</v>
      </c>
      <c r="I215" s="4">
        <v>43739</v>
      </c>
      <c r="J215">
        <v>2</v>
      </c>
      <c r="K215" t="s">
        <v>60</v>
      </c>
      <c r="L215" s="4">
        <v>43615</v>
      </c>
      <c r="M215" s="4">
        <v>43830</v>
      </c>
      <c r="N215">
        <v>2</v>
      </c>
      <c r="O215" t="s">
        <v>115</v>
      </c>
      <c r="P215" t="s">
        <v>277</v>
      </c>
      <c r="Q215">
        <v>2</v>
      </c>
      <c r="R215" t="s">
        <v>505</v>
      </c>
      <c r="S215" t="s">
        <v>1068</v>
      </c>
      <c r="T215" t="s">
        <v>1595</v>
      </c>
      <c r="U215" t="s">
        <v>88</v>
      </c>
      <c r="V215" t="s">
        <v>2047</v>
      </c>
      <c r="W215">
        <v>367.96</v>
      </c>
      <c r="X215">
        <v>89.96</v>
      </c>
      <c r="Y215">
        <v>2</v>
      </c>
      <c r="Z215" t="s">
        <v>2127</v>
      </c>
      <c r="AA215" t="s">
        <v>2402</v>
      </c>
      <c r="AF215" s="4"/>
      <c r="AG215" s="4"/>
      <c r="AH215" t="s">
        <v>86</v>
      </c>
      <c r="AI215" t="s">
        <v>248</v>
      </c>
      <c r="AJ215" t="s">
        <v>441</v>
      </c>
      <c r="AK215" t="s">
        <v>2640</v>
      </c>
      <c r="AL215" t="s">
        <v>1535</v>
      </c>
      <c r="AM215" t="s">
        <v>80</v>
      </c>
      <c r="AN215" t="s">
        <v>1577</v>
      </c>
      <c r="AO215" t="s">
        <v>530</v>
      </c>
      <c r="AP215" t="s">
        <v>2367</v>
      </c>
      <c r="AQ215" t="str">
        <f t="shared" si="3"/>
        <v>1506438279yesMale437392Facebook4361543830367.9689.96710643.99224.9916</v>
      </c>
      <c r="AR215">
        <f>COUNTIF(AQ$2:AQ215,AQ215)</f>
        <v>1</v>
      </c>
    </row>
    <row r="216" spans="1:44" x14ac:dyDescent="0.25">
      <c r="A216">
        <v>150</v>
      </c>
      <c r="B216">
        <v>6</v>
      </c>
      <c r="C216" s="4">
        <v>43827</v>
      </c>
      <c r="D216">
        <v>9</v>
      </c>
      <c r="E216" t="s">
        <v>41</v>
      </c>
      <c r="F216" t="s">
        <v>52</v>
      </c>
      <c r="G216" t="s">
        <v>55</v>
      </c>
      <c r="H216" t="s">
        <v>57</v>
      </c>
      <c r="I216" s="4">
        <v>43739</v>
      </c>
      <c r="J216">
        <v>2</v>
      </c>
      <c r="K216" t="s">
        <v>60</v>
      </c>
      <c r="L216" s="4">
        <v>43615</v>
      </c>
      <c r="M216" s="4">
        <v>43830</v>
      </c>
      <c r="N216">
        <v>2</v>
      </c>
      <c r="O216" t="s">
        <v>115</v>
      </c>
      <c r="P216" t="s">
        <v>277</v>
      </c>
      <c r="Q216">
        <v>2</v>
      </c>
      <c r="R216" t="s">
        <v>505</v>
      </c>
      <c r="S216" t="s">
        <v>1068</v>
      </c>
      <c r="T216" t="s">
        <v>1595</v>
      </c>
      <c r="U216" t="s">
        <v>88</v>
      </c>
      <c r="V216" t="s">
        <v>2047</v>
      </c>
      <c r="W216">
        <v>367.96</v>
      </c>
      <c r="X216">
        <v>89.96</v>
      </c>
      <c r="Y216">
        <v>2</v>
      </c>
      <c r="Z216" t="s">
        <v>2127</v>
      </c>
      <c r="AA216" t="s">
        <v>2402</v>
      </c>
      <c r="AF216" s="4"/>
      <c r="AG216" s="4"/>
      <c r="AH216" t="s">
        <v>70</v>
      </c>
      <c r="AI216" t="s">
        <v>232</v>
      </c>
      <c r="AJ216" t="s">
        <v>865</v>
      </c>
      <c r="AK216" t="s">
        <v>2641</v>
      </c>
      <c r="AL216" t="s">
        <v>1859</v>
      </c>
      <c r="AM216" t="s">
        <v>80</v>
      </c>
      <c r="AN216" t="s">
        <v>1517</v>
      </c>
      <c r="AO216" t="s">
        <v>640</v>
      </c>
      <c r="AP216" t="s">
        <v>2393</v>
      </c>
      <c r="AQ216" t="str">
        <f t="shared" si="3"/>
        <v>1506438279yesMale437392Facebook4361543830367.9689.96591139.99219.9917</v>
      </c>
      <c r="AR216">
        <f>COUNTIF(AQ$2:AQ216,AQ216)</f>
        <v>1</v>
      </c>
    </row>
    <row r="217" spans="1:44" x14ac:dyDescent="0.25">
      <c r="A217">
        <v>151</v>
      </c>
      <c r="B217">
        <v>117</v>
      </c>
      <c r="C217" s="4">
        <v>43828</v>
      </c>
      <c r="D217">
        <v>1</v>
      </c>
      <c r="E217" t="s">
        <v>39</v>
      </c>
      <c r="F217" t="s">
        <v>50</v>
      </c>
      <c r="G217" t="s">
        <v>56</v>
      </c>
      <c r="H217" t="s">
        <v>57</v>
      </c>
      <c r="I217" s="4">
        <v>43689</v>
      </c>
      <c r="J217">
        <v>3</v>
      </c>
      <c r="K217" t="s">
        <v>59</v>
      </c>
      <c r="L217" s="4">
        <v>43615</v>
      </c>
      <c r="M217" s="4">
        <v>43830</v>
      </c>
      <c r="N217">
        <v>1</v>
      </c>
      <c r="O217" t="s">
        <v>69</v>
      </c>
      <c r="P217" t="s">
        <v>231</v>
      </c>
      <c r="Q217">
        <v>1</v>
      </c>
      <c r="R217" t="s">
        <v>434</v>
      </c>
      <c r="S217" t="s">
        <v>991</v>
      </c>
      <c r="T217" t="s">
        <v>1524</v>
      </c>
      <c r="U217" t="s">
        <v>69</v>
      </c>
      <c r="V217" t="s">
        <v>1517</v>
      </c>
      <c r="W217">
        <v>929.99</v>
      </c>
      <c r="X217">
        <v>19.989999999999998</v>
      </c>
      <c r="Y217">
        <v>1</v>
      </c>
      <c r="Z217" t="s">
        <v>69</v>
      </c>
      <c r="AA217" t="s">
        <v>2360</v>
      </c>
      <c r="AF217" s="4"/>
      <c r="AG217" s="4"/>
      <c r="AH217" t="s">
        <v>69</v>
      </c>
      <c r="AI217" t="s">
        <v>231</v>
      </c>
      <c r="AJ217" t="s">
        <v>434</v>
      </c>
      <c r="AK217" t="s">
        <v>991</v>
      </c>
      <c r="AL217" t="s">
        <v>1524</v>
      </c>
      <c r="AM217" t="s">
        <v>69</v>
      </c>
      <c r="AN217" t="s">
        <v>1517</v>
      </c>
      <c r="AO217" t="s">
        <v>69</v>
      </c>
      <c r="AP217" t="s">
        <v>2360</v>
      </c>
      <c r="AQ217" t="str">
        <f t="shared" si="3"/>
        <v>151117438281noMale436893Google Ads4361543830929.9919.991152929.99119.991</v>
      </c>
      <c r="AR217">
        <f>COUNTIF(AQ$2:AQ217,AQ217)</f>
        <v>1</v>
      </c>
    </row>
    <row r="218" spans="1:44" x14ac:dyDescent="0.25">
      <c r="A218">
        <v>152</v>
      </c>
      <c r="B218">
        <v>450</v>
      </c>
      <c r="C218" s="4">
        <v>43829</v>
      </c>
      <c r="D218">
        <v>8</v>
      </c>
      <c r="E218" t="s">
        <v>43</v>
      </c>
      <c r="F218" t="s">
        <v>54</v>
      </c>
      <c r="G218" t="s">
        <v>55</v>
      </c>
      <c r="H218" t="s">
        <v>57</v>
      </c>
      <c r="I218" s="4">
        <v>43668</v>
      </c>
      <c r="J218">
        <v>3</v>
      </c>
      <c r="K218" t="s">
        <v>59</v>
      </c>
      <c r="L218" s="4">
        <v>43615</v>
      </c>
      <c r="M218" s="4">
        <v>43830</v>
      </c>
      <c r="N218">
        <v>2</v>
      </c>
      <c r="O218" t="s">
        <v>116</v>
      </c>
      <c r="P218" t="s">
        <v>278</v>
      </c>
      <c r="Q218">
        <v>2</v>
      </c>
      <c r="R218" t="s">
        <v>506</v>
      </c>
      <c r="S218" t="s">
        <v>1069</v>
      </c>
      <c r="T218" t="s">
        <v>1596</v>
      </c>
      <c r="U218" t="s">
        <v>180</v>
      </c>
      <c r="V218" t="s">
        <v>2042</v>
      </c>
      <c r="W218">
        <v>92.77</v>
      </c>
      <c r="X218">
        <v>39.97</v>
      </c>
      <c r="Y218">
        <v>2</v>
      </c>
      <c r="Z218" t="s">
        <v>2128</v>
      </c>
      <c r="AA218" t="s">
        <v>2403</v>
      </c>
      <c r="AF218" s="4"/>
      <c r="AG218" s="4"/>
      <c r="AH218" t="s">
        <v>67</v>
      </c>
      <c r="AI218" t="s">
        <v>229</v>
      </c>
      <c r="AJ218" t="s">
        <v>412</v>
      </c>
      <c r="AK218" t="s">
        <v>974</v>
      </c>
      <c r="AL218" t="s">
        <v>1507</v>
      </c>
      <c r="AM218" t="s">
        <v>80</v>
      </c>
      <c r="AN218" t="s">
        <v>1548</v>
      </c>
      <c r="AO218" t="s">
        <v>79</v>
      </c>
      <c r="AP218" t="s">
        <v>2349</v>
      </c>
      <c r="AQ218" t="str">
        <f t="shared" si="3"/>
        <v>152450438298yesMale436683Google Ads436154383092.7739.97317228.89214.994</v>
      </c>
      <c r="AR218">
        <f>COUNTIF(AQ$2:AQ218,AQ218)</f>
        <v>1</v>
      </c>
    </row>
    <row r="219" spans="1:44" x14ac:dyDescent="0.25">
      <c r="A219">
        <v>152</v>
      </c>
      <c r="B219">
        <v>450</v>
      </c>
      <c r="C219" s="4">
        <v>43829</v>
      </c>
      <c r="D219">
        <v>8</v>
      </c>
      <c r="E219" t="s">
        <v>43</v>
      </c>
      <c r="F219" t="s">
        <v>54</v>
      </c>
      <c r="G219" t="s">
        <v>55</v>
      </c>
      <c r="H219" t="s">
        <v>57</v>
      </c>
      <c r="I219" s="4">
        <v>43668</v>
      </c>
      <c r="J219">
        <v>3</v>
      </c>
      <c r="K219" t="s">
        <v>59</v>
      </c>
      <c r="L219" s="4">
        <v>43615</v>
      </c>
      <c r="M219" s="4">
        <v>43830</v>
      </c>
      <c r="N219">
        <v>2</v>
      </c>
      <c r="O219" t="s">
        <v>116</v>
      </c>
      <c r="P219" t="s">
        <v>278</v>
      </c>
      <c r="Q219">
        <v>2</v>
      </c>
      <c r="R219" t="s">
        <v>506</v>
      </c>
      <c r="S219" t="s">
        <v>1069</v>
      </c>
      <c r="T219" t="s">
        <v>1596</v>
      </c>
      <c r="U219" t="s">
        <v>180</v>
      </c>
      <c r="V219" t="s">
        <v>2042</v>
      </c>
      <c r="W219">
        <v>92.77</v>
      </c>
      <c r="X219">
        <v>39.97</v>
      </c>
      <c r="Y219">
        <v>2</v>
      </c>
      <c r="Z219" t="s">
        <v>2128</v>
      </c>
      <c r="AA219" t="s">
        <v>2403</v>
      </c>
      <c r="AF219" s="4"/>
      <c r="AG219" s="4"/>
      <c r="AH219" t="s">
        <v>90</v>
      </c>
      <c r="AI219" t="s">
        <v>252</v>
      </c>
      <c r="AJ219" t="s">
        <v>431</v>
      </c>
      <c r="AK219" t="s">
        <v>994</v>
      </c>
      <c r="AL219" t="s">
        <v>1526</v>
      </c>
      <c r="AM219" t="s">
        <v>69</v>
      </c>
      <c r="AN219" t="s">
        <v>1562</v>
      </c>
      <c r="AO219" t="s">
        <v>410</v>
      </c>
      <c r="AP219" t="s">
        <v>2359</v>
      </c>
      <c r="AQ219" t="str">
        <f t="shared" si="3"/>
        <v>152450438298yesMale436683Google Ads436154383092.7739.9762434.9919.9920</v>
      </c>
      <c r="AR219">
        <f>COUNTIF(AQ$2:AQ219,AQ219)</f>
        <v>1</v>
      </c>
    </row>
    <row r="220" spans="1:44" x14ac:dyDescent="0.25">
      <c r="A220">
        <v>153</v>
      </c>
      <c r="B220">
        <v>45</v>
      </c>
      <c r="C220" s="4">
        <v>43830</v>
      </c>
      <c r="D220">
        <v>1</v>
      </c>
      <c r="E220" t="s">
        <v>39</v>
      </c>
      <c r="F220" t="s">
        <v>50</v>
      </c>
      <c r="G220" t="s">
        <v>56</v>
      </c>
      <c r="H220" t="s">
        <v>58</v>
      </c>
      <c r="I220" s="4">
        <v>43720</v>
      </c>
      <c r="J220">
        <v>1</v>
      </c>
      <c r="K220" t="s">
        <v>61</v>
      </c>
      <c r="L220" s="4">
        <v>43615</v>
      </c>
      <c r="M220" s="4">
        <v>43830</v>
      </c>
      <c r="N220">
        <v>1</v>
      </c>
      <c r="O220" t="s">
        <v>80</v>
      </c>
      <c r="P220" t="s">
        <v>242</v>
      </c>
      <c r="Q220">
        <v>1</v>
      </c>
      <c r="R220" t="s">
        <v>507</v>
      </c>
      <c r="S220" t="s">
        <v>1070</v>
      </c>
      <c r="T220" t="s">
        <v>1597</v>
      </c>
      <c r="U220" t="s">
        <v>69</v>
      </c>
      <c r="V220" t="s">
        <v>1562</v>
      </c>
      <c r="W220">
        <v>23.99</v>
      </c>
      <c r="X220">
        <v>9.99</v>
      </c>
      <c r="Y220">
        <v>1</v>
      </c>
      <c r="Z220" t="s">
        <v>69</v>
      </c>
      <c r="AA220" t="s">
        <v>2360</v>
      </c>
      <c r="AF220" s="4"/>
      <c r="AG220" s="4"/>
      <c r="AH220" t="s">
        <v>80</v>
      </c>
      <c r="AI220" t="s">
        <v>242</v>
      </c>
      <c r="AJ220" t="s">
        <v>507</v>
      </c>
      <c r="AK220" t="s">
        <v>1070</v>
      </c>
      <c r="AL220" t="s">
        <v>1597</v>
      </c>
      <c r="AM220" t="s">
        <v>69</v>
      </c>
      <c r="AN220" t="s">
        <v>1562</v>
      </c>
      <c r="AO220" t="s">
        <v>69</v>
      </c>
      <c r="AP220" t="s">
        <v>2360</v>
      </c>
      <c r="AQ220" t="str">
        <f t="shared" si="3"/>
        <v>15345438301noFemale437201YouTube436154383023.999.9923323.9919.991</v>
      </c>
      <c r="AR220">
        <f>COUNTIF(AQ$2:AQ220,AQ220)</f>
        <v>1</v>
      </c>
    </row>
    <row r="221" spans="1:44" x14ac:dyDescent="0.25">
      <c r="A221">
        <v>154</v>
      </c>
      <c r="B221">
        <v>62</v>
      </c>
      <c r="C221" s="4">
        <v>43830</v>
      </c>
      <c r="D221">
        <v>3</v>
      </c>
      <c r="E221" t="s">
        <v>34</v>
      </c>
      <c r="F221" t="s">
        <v>45</v>
      </c>
      <c r="G221" t="s">
        <v>56</v>
      </c>
      <c r="H221" t="s">
        <v>58</v>
      </c>
      <c r="I221" s="4">
        <v>43693</v>
      </c>
      <c r="J221">
        <v>1</v>
      </c>
      <c r="K221" t="s">
        <v>61</v>
      </c>
      <c r="L221" s="4">
        <v>43615</v>
      </c>
      <c r="M221" s="4">
        <v>43830</v>
      </c>
      <c r="N221">
        <v>1</v>
      </c>
      <c r="O221" t="s">
        <v>90</v>
      </c>
      <c r="P221" t="s">
        <v>252</v>
      </c>
      <c r="Q221">
        <v>1</v>
      </c>
      <c r="R221" t="s">
        <v>90</v>
      </c>
      <c r="S221" t="s">
        <v>1040</v>
      </c>
      <c r="T221" t="s">
        <v>1598</v>
      </c>
      <c r="U221" t="s">
        <v>69</v>
      </c>
      <c r="V221" t="s">
        <v>1562</v>
      </c>
      <c r="W221">
        <v>219.99</v>
      </c>
      <c r="X221">
        <v>9.99</v>
      </c>
      <c r="Y221">
        <v>1</v>
      </c>
      <c r="Z221" t="s">
        <v>410</v>
      </c>
      <c r="AA221" t="s">
        <v>2359</v>
      </c>
      <c r="AF221" s="4"/>
      <c r="AG221" s="4"/>
      <c r="AH221" t="s">
        <v>90</v>
      </c>
      <c r="AI221" t="s">
        <v>252</v>
      </c>
      <c r="AJ221" t="s">
        <v>90</v>
      </c>
      <c r="AK221" t="s">
        <v>1040</v>
      </c>
      <c r="AL221" t="s">
        <v>1598</v>
      </c>
      <c r="AM221" t="s">
        <v>69</v>
      </c>
      <c r="AN221" t="s">
        <v>1562</v>
      </c>
      <c r="AO221" t="s">
        <v>410</v>
      </c>
      <c r="AP221" t="s">
        <v>2359</v>
      </c>
      <c r="AQ221" t="str">
        <f t="shared" si="3"/>
        <v>15462438303noFemale436931YouTube4361543830219.999.9966219.9919.9920</v>
      </c>
      <c r="AR221">
        <f>COUNTIF(AQ$2:AQ221,AQ221)</f>
        <v>1</v>
      </c>
    </row>
    <row r="222" spans="1:44" x14ac:dyDescent="0.25">
      <c r="A222">
        <v>155</v>
      </c>
      <c r="B222">
        <v>121</v>
      </c>
      <c r="C222" s="4">
        <v>43830</v>
      </c>
      <c r="D222">
        <v>3</v>
      </c>
      <c r="E222" t="s">
        <v>34</v>
      </c>
      <c r="F222" t="s">
        <v>45</v>
      </c>
      <c r="G222" t="s">
        <v>56</v>
      </c>
      <c r="H222" t="s">
        <v>58</v>
      </c>
      <c r="I222" s="4">
        <v>43690</v>
      </c>
      <c r="J222">
        <v>2</v>
      </c>
      <c r="K222" t="s">
        <v>60</v>
      </c>
      <c r="L222" s="4">
        <v>43615</v>
      </c>
      <c r="M222" s="4">
        <v>43830</v>
      </c>
      <c r="N222">
        <v>1</v>
      </c>
      <c r="O222" t="s">
        <v>80</v>
      </c>
      <c r="P222" t="s">
        <v>242</v>
      </c>
      <c r="Q222">
        <v>1</v>
      </c>
      <c r="R222" t="s">
        <v>508</v>
      </c>
      <c r="S222" t="s">
        <v>1071</v>
      </c>
      <c r="T222" t="s">
        <v>1587</v>
      </c>
      <c r="U222" t="s">
        <v>80</v>
      </c>
      <c r="V222" t="s">
        <v>1548</v>
      </c>
      <c r="W222">
        <v>109.98</v>
      </c>
      <c r="X222">
        <v>29.98</v>
      </c>
      <c r="Y222">
        <v>1</v>
      </c>
      <c r="Z222" t="s">
        <v>79</v>
      </c>
      <c r="AA222" t="s">
        <v>2349</v>
      </c>
      <c r="AF222" s="4"/>
      <c r="AG222" s="4"/>
      <c r="AH222" t="s">
        <v>80</v>
      </c>
      <c r="AI222" t="s">
        <v>242</v>
      </c>
      <c r="AJ222" t="s">
        <v>508</v>
      </c>
      <c r="AK222" t="s">
        <v>1071</v>
      </c>
      <c r="AL222" t="s">
        <v>1587</v>
      </c>
      <c r="AM222" t="s">
        <v>80</v>
      </c>
      <c r="AN222" t="s">
        <v>1548</v>
      </c>
      <c r="AO222" t="s">
        <v>79</v>
      </c>
      <c r="AP222" t="s">
        <v>2349</v>
      </c>
      <c r="AQ222" t="str">
        <f t="shared" si="3"/>
        <v>155121438303noFemale436902Facebook4361543830109.9829.98212354.99214.994</v>
      </c>
      <c r="AR222">
        <f>COUNTIF(AQ$2:AQ222,AQ222)</f>
        <v>1</v>
      </c>
    </row>
    <row r="223" spans="1:44" x14ac:dyDescent="0.25">
      <c r="A223">
        <v>156</v>
      </c>
      <c r="B223">
        <v>207</v>
      </c>
      <c r="C223" s="4">
        <v>43830</v>
      </c>
      <c r="D223">
        <v>11</v>
      </c>
      <c r="E223" t="s">
        <v>37</v>
      </c>
      <c r="F223" t="s">
        <v>48</v>
      </c>
      <c r="G223" t="s">
        <v>56</v>
      </c>
      <c r="H223" t="s">
        <v>57</v>
      </c>
      <c r="I223" s="4">
        <v>43682</v>
      </c>
      <c r="J223">
        <v>2</v>
      </c>
      <c r="K223" t="s">
        <v>60</v>
      </c>
      <c r="L223" s="4">
        <v>43615</v>
      </c>
      <c r="M223" s="4">
        <v>43830</v>
      </c>
      <c r="N223">
        <v>1</v>
      </c>
      <c r="O223" t="s">
        <v>70</v>
      </c>
      <c r="P223" t="s">
        <v>232</v>
      </c>
      <c r="Q223">
        <v>1</v>
      </c>
      <c r="R223" t="s">
        <v>484</v>
      </c>
      <c r="S223" t="s">
        <v>1038</v>
      </c>
      <c r="T223" t="s">
        <v>1576</v>
      </c>
      <c r="U223" t="s">
        <v>69</v>
      </c>
      <c r="V223" t="s">
        <v>1517</v>
      </c>
      <c r="W223">
        <v>35.97</v>
      </c>
      <c r="X223">
        <v>19.989999999999998</v>
      </c>
      <c r="Y223">
        <v>1</v>
      </c>
      <c r="Z223" t="s">
        <v>640</v>
      </c>
      <c r="AA223" t="s">
        <v>2393</v>
      </c>
      <c r="AF223" s="4"/>
      <c r="AG223" s="4"/>
      <c r="AH223" t="s">
        <v>70</v>
      </c>
      <c r="AI223" t="s">
        <v>232</v>
      </c>
      <c r="AJ223" t="s">
        <v>484</v>
      </c>
      <c r="AK223" t="s">
        <v>1038</v>
      </c>
      <c r="AL223" t="s">
        <v>1576</v>
      </c>
      <c r="AM223" t="s">
        <v>69</v>
      </c>
      <c r="AN223" t="s">
        <v>1517</v>
      </c>
      <c r="AO223" t="s">
        <v>640</v>
      </c>
      <c r="AP223" t="s">
        <v>2393</v>
      </c>
      <c r="AQ223" t="str">
        <f t="shared" si="3"/>
        <v>1562074383011noMale436822Facebook436154383035.9719.99515435.97119.9917</v>
      </c>
      <c r="AR223">
        <f>COUNTIF(AQ$2:AQ223,AQ223)</f>
        <v>1</v>
      </c>
    </row>
    <row r="224" spans="1:44" x14ac:dyDescent="0.25">
      <c r="A224">
        <v>157</v>
      </c>
      <c r="B224">
        <v>365</v>
      </c>
      <c r="C224" s="4">
        <v>43830</v>
      </c>
      <c r="D224">
        <v>11</v>
      </c>
      <c r="E224" t="s">
        <v>37</v>
      </c>
      <c r="F224" t="s">
        <v>48</v>
      </c>
      <c r="G224" t="s">
        <v>56</v>
      </c>
      <c r="H224" t="s">
        <v>57</v>
      </c>
      <c r="I224" s="4">
        <v>43567</v>
      </c>
      <c r="J224">
        <v>1</v>
      </c>
      <c r="L224" s="4"/>
      <c r="M224" s="4"/>
      <c r="N224">
        <v>1</v>
      </c>
      <c r="O224" t="s">
        <v>80</v>
      </c>
      <c r="P224" t="s">
        <v>242</v>
      </c>
      <c r="Q224">
        <v>1</v>
      </c>
      <c r="R224" t="s">
        <v>509</v>
      </c>
      <c r="S224" t="s">
        <v>1072</v>
      </c>
      <c r="T224" t="s">
        <v>1599</v>
      </c>
      <c r="U224" t="s">
        <v>69</v>
      </c>
      <c r="V224" t="s">
        <v>1548</v>
      </c>
      <c r="W224">
        <v>249.99</v>
      </c>
      <c r="X224">
        <v>14.99</v>
      </c>
      <c r="Y224">
        <v>1</v>
      </c>
      <c r="Z224" t="s">
        <v>79</v>
      </c>
      <c r="AA224" t="s">
        <v>2349</v>
      </c>
      <c r="AF224" s="4"/>
      <c r="AG224" s="4"/>
      <c r="AH224" t="s">
        <v>80</v>
      </c>
      <c r="AI224" t="s">
        <v>242</v>
      </c>
      <c r="AJ224" t="s">
        <v>509</v>
      </c>
      <c r="AK224" t="s">
        <v>1072</v>
      </c>
      <c r="AL224" t="s">
        <v>1599</v>
      </c>
      <c r="AM224" t="s">
        <v>69</v>
      </c>
      <c r="AN224" t="s">
        <v>1548</v>
      </c>
      <c r="AO224" t="s">
        <v>79</v>
      </c>
      <c r="AP224" t="s">
        <v>2349</v>
      </c>
      <c r="AQ224" t="str">
        <f t="shared" si="3"/>
        <v>1573654383011noMale435671249.9914.99285249.99114.994</v>
      </c>
      <c r="AR224">
        <f>COUNTIF(AQ$2:AQ224,AQ224)</f>
        <v>1</v>
      </c>
    </row>
    <row r="225" spans="1:44" x14ac:dyDescent="0.25">
      <c r="A225">
        <v>158</v>
      </c>
      <c r="B225">
        <v>445</v>
      </c>
      <c r="C225" s="4">
        <v>43830</v>
      </c>
      <c r="D225">
        <v>5</v>
      </c>
      <c r="E225" t="s">
        <v>36</v>
      </c>
      <c r="F225" t="s">
        <v>47</v>
      </c>
      <c r="G225" t="s">
        <v>56</v>
      </c>
      <c r="H225" t="s">
        <v>57</v>
      </c>
      <c r="I225" s="4">
        <v>43815</v>
      </c>
      <c r="J225">
        <v>3</v>
      </c>
      <c r="K225" t="s">
        <v>59</v>
      </c>
      <c r="L225" s="4">
        <v>43615</v>
      </c>
      <c r="M225" s="4">
        <v>43830</v>
      </c>
      <c r="N225">
        <v>2</v>
      </c>
      <c r="O225" t="s">
        <v>89</v>
      </c>
      <c r="P225" t="s">
        <v>251</v>
      </c>
      <c r="Q225">
        <v>2</v>
      </c>
      <c r="R225" t="s">
        <v>424</v>
      </c>
      <c r="S225" t="s">
        <v>986</v>
      </c>
      <c r="T225" t="s">
        <v>1519</v>
      </c>
      <c r="U225" t="s">
        <v>88</v>
      </c>
      <c r="V225" t="s">
        <v>2039</v>
      </c>
      <c r="W225">
        <v>155.96</v>
      </c>
      <c r="X225">
        <v>49.96</v>
      </c>
      <c r="Y225">
        <v>2</v>
      </c>
      <c r="Z225" t="s">
        <v>2093</v>
      </c>
      <c r="AA225" t="s">
        <v>2358</v>
      </c>
      <c r="AF225" s="4"/>
      <c r="AG225" s="4"/>
      <c r="AH225" t="s">
        <v>90</v>
      </c>
      <c r="AI225" t="s">
        <v>252</v>
      </c>
      <c r="AJ225" t="s">
        <v>431</v>
      </c>
      <c r="AK225" t="s">
        <v>994</v>
      </c>
      <c r="AL225" t="s">
        <v>1526</v>
      </c>
      <c r="AM225" t="s">
        <v>80</v>
      </c>
      <c r="AN225" t="s">
        <v>1562</v>
      </c>
      <c r="AO225" t="s">
        <v>410</v>
      </c>
      <c r="AP225" t="s">
        <v>2359</v>
      </c>
      <c r="AQ225" t="str">
        <f t="shared" si="3"/>
        <v>158445438305noMale438153Google Ads4361543830155.9649.9662434.9929.9920</v>
      </c>
      <c r="AR225">
        <f>COUNTIF(AQ$2:AQ225,AQ225)</f>
        <v>1</v>
      </c>
    </row>
    <row r="226" spans="1:44" x14ac:dyDescent="0.25">
      <c r="A226">
        <v>158</v>
      </c>
      <c r="B226">
        <v>445</v>
      </c>
      <c r="C226" s="4">
        <v>43830</v>
      </c>
      <c r="D226">
        <v>5</v>
      </c>
      <c r="E226" t="s">
        <v>36</v>
      </c>
      <c r="F226" t="s">
        <v>47</v>
      </c>
      <c r="G226" t="s">
        <v>56</v>
      </c>
      <c r="H226" t="s">
        <v>57</v>
      </c>
      <c r="I226" s="4">
        <v>43815</v>
      </c>
      <c r="J226">
        <v>3</v>
      </c>
      <c r="K226" t="s">
        <v>59</v>
      </c>
      <c r="L226" s="4">
        <v>43615</v>
      </c>
      <c r="M226" s="4">
        <v>43830</v>
      </c>
      <c r="N226">
        <v>2</v>
      </c>
      <c r="O226" t="s">
        <v>89</v>
      </c>
      <c r="P226" t="s">
        <v>251</v>
      </c>
      <c r="Q226">
        <v>2</v>
      </c>
      <c r="R226" t="s">
        <v>424</v>
      </c>
      <c r="S226" t="s">
        <v>986</v>
      </c>
      <c r="T226" t="s">
        <v>1519</v>
      </c>
      <c r="U226" t="s">
        <v>88</v>
      </c>
      <c r="V226" t="s">
        <v>2039</v>
      </c>
      <c r="W226">
        <v>155.96</v>
      </c>
      <c r="X226">
        <v>49.96</v>
      </c>
      <c r="Y226">
        <v>2</v>
      </c>
      <c r="Z226" t="s">
        <v>2093</v>
      </c>
      <c r="AA226" t="s">
        <v>2358</v>
      </c>
      <c r="AF226" s="4"/>
      <c r="AG226" s="4"/>
      <c r="AH226" t="s">
        <v>67</v>
      </c>
      <c r="AI226" t="s">
        <v>229</v>
      </c>
      <c r="AJ226" t="s">
        <v>478</v>
      </c>
      <c r="AK226" t="s">
        <v>1041</v>
      </c>
      <c r="AL226" t="s">
        <v>1569</v>
      </c>
      <c r="AM226" t="s">
        <v>80</v>
      </c>
      <c r="AN226" t="s">
        <v>1548</v>
      </c>
      <c r="AO226" t="s">
        <v>90</v>
      </c>
      <c r="AP226" t="s">
        <v>2328</v>
      </c>
      <c r="AQ226" t="str">
        <f t="shared" si="3"/>
        <v>158445438305noMale438153Google Ads4361543830155.9649.9633242.99214.996</v>
      </c>
      <c r="AR226">
        <f>COUNTIF(AQ$2:AQ226,AQ226)</f>
        <v>1</v>
      </c>
    </row>
    <row r="227" spans="1:44" x14ac:dyDescent="0.25">
      <c r="A227">
        <v>159</v>
      </c>
      <c r="B227">
        <v>253</v>
      </c>
      <c r="C227" s="4">
        <v>43832</v>
      </c>
      <c r="D227">
        <v>6</v>
      </c>
      <c r="E227" t="s">
        <v>33</v>
      </c>
      <c r="F227" t="s">
        <v>44</v>
      </c>
      <c r="G227" t="s">
        <v>55</v>
      </c>
      <c r="H227" t="s">
        <v>57</v>
      </c>
      <c r="I227" s="4">
        <v>43641</v>
      </c>
      <c r="J227">
        <v>3</v>
      </c>
      <c r="K227" t="s">
        <v>59</v>
      </c>
      <c r="L227" s="4">
        <v>43615</v>
      </c>
      <c r="M227" s="4">
        <v>43830</v>
      </c>
      <c r="N227">
        <v>2</v>
      </c>
      <c r="O227" t="s">
        <v>117</v>
      </c>
      <c r="P227" t="s">
        <v>279</v>
      </c>
      <c r="Q227">
        <v>2</v>
      </c>
      <c r="R227" t="s">
        <v>510</v>
      </c>
      <c r="S227" t="s">
        <v>1073</v>
      </c>
      <c r="T227" t="s">
        <v>1600</v>
      </c>
      <c r="U227" t="s">
        <v>85</v>
      </c>
      <c r="V227" t="s">
        <v>2042</v>
      </c>
      <c r="W227">
        <v>99.97</v>
      </c>
      <c r="X227">
        <v>34.97</v>
      </c>
      <c r="Y227">
        <v>2</v>
      </c>
      <c r="Z227" t="s">
        <v>2129</v>
      </c>
      <c r="AA227" t="s">
        <v>2404</v>
      </c>
      <c r="AF227" s="4"/>
      <c r="AG227" s="4"/>
      <c r="AH227" t="s">
        <v>79</v>
      </c>
      <c r="AI227" t="s">
        <v>241</v>
      </c>
      <c r="AJ227" t="s">
        <v>472</v>
      </c>
      <c r="AK227" t="s">
        <v>1035</v>
      </c>
      <c r="AL227" t="s">
        <v>1513</v>
      </c>
      <c r="AM227" t="s">
        <v>69</v>
      </c>
      <c r="AN227" t="s">
        <v>1548</v>
      </c>
      <c r="AO227" t="s">
        <v>65</v>
      </c>
      <c r="AP227" t="s">
        <v>2343</v>
      </c>
      <c r="AQ227" t="str">
        <f t="shared" si="3"/>
        <v>159253438326yesMale436413Google Ads436154383099.9734.9745129.99114.9910</v>
      </c>
      <c r="AR227">
        <f>COUNTIF(AQ$2:AQ227,AQ227)</f>
        <v>1</v>
      </c>
    </row>
    <row r="228" spans="1:44" x14ac:dyDescent="0.25">
      <c r="A228">
        <v>159</v>
      </c>
      <c r="B228">
        <v>253</v>
      </c>
      <c r="C228" s="4">
        <v>43832</v>
      </c>
      <c r="D228">
        <v>6</v>
      </c>
      <c r="E228" t="s">
        <v>33</v>
      </c>
      <c r="F228" t="s">
        <v>44</v>
      </c>
      <c r="G228" t="s">
        <v>55</v>
      </c>
      <c r="H228" t="s">
        <v>57</v>
      </c>
      <c r="I228" s="4">
        <v>43641</v>
      </c>
      <c r="J228">
        <v>3</v>
      </c>
      <c r="K228" t="s">
        <v>59</v>
      </c>
      <c r="L228" s="4">
        <v>43615</v>
      </c>
      <c r="M228" s="4">
        <v>43830</v>
      </c>
      <c r="N228">
        <v>2</v>
      </c>
      <c r="O228" t="s">
        <v>117</v>
      </c>
      <c r="P228" t="s">
        <v>279</v>
      </c>
      <c r="Q228">
        <v>2</v>
      </c>
      <c r="R228" t="s">
        <v>510</v>
      </c>
      <c r="S228" t="s">
        <v>1073</v>
      </c>
      <c r="T228" t="s">
        <v>1600</v>
      </c>
      <c r="U228" t="s">
        <v>85</v>
      </c>
      <c r="V228" t="s">
        <v>2042</v>
      </c>
      <c r="W228">
        <v>99.97</v>
      </c>
      <c r="X228">
        <v>34.97</v>
      </c>
      <c r="Y228">
        <v>2</v>
      </c>
      <c r="Z228" t="s">
        <v>2129</v>
      </c>
      <c r="AA228" t="s">
        <v>2404</v>
      </c>
      <c r="AF228" s="4"/>
      <c r="AG228" s="4"/>
      <c r="AH228" t="s">
        <v>90</v>
      </c>
      <c r="AI228" t="s">
        <v>252</v>
      </c>
      <c r="AJ228" t="s">
        <v>431</v>
      </c>
      <c r="AK228" t="s">
        <v>994</v>
      </c>
      <c r="AL228" t="s">
        <v>1526</v>
      </c>
      <c r="AM228" t="s">
        <v>80</v>
      </c>
      <c r="AN228" t="s">
        <v>1562</v>
      </c>
      <c r="AO228" t="s">
        <v>410</v>
      </c>
      <c r="AP228" t="s">
        <v>2359</v>
      </c>
      <c r="AQ228" t="str">
        <f t="shared" si="3"/>
        <v>159253438326yesMale436413Google Ads436154383099.9734.9762434.9929.9920</v>
      </c>
      <c r="AR228">
        <f>COUNTIF(AQ$2:AQ228,AQ228)</f>
        <v>1</v>
      </c>
    </row>
    <row r="229" spans="1:44" x14ac:dyDescent="0.25">
      <c r="A229">
        <v>160</v>
      </c>
      <c r="B229">
        <v>142</v>
      </c>
      <c r="C229" s="4">
        <v>43833</v>
      </c>
      <c r="D229">
        <v>1</v>
      </c>
      <c r="E229" t="s">
        <v>39</v>
      </c>
      <c r="F229" t="s">
        <v>50</v>
      </c>
      <c r="G229" t="s">
        <v>56</v>
      </c>
      <c r="H229" t="s">
        <v>58</v>
      </c>
      <c r="I229" s="4">
        <v>43739</v>
      </c>
      <c r="J229">
        <v>3</v>
      </c>
      <c r="K229" t="s">
        <v>59</v>
      </c>
      <c r="L229" s="4">
        <v>43615</v>
      </c>
      <c r="M229" s="4">
        <v>43830</v>
      </c>
      <c r="N229">
        <v>2</v>
      </c>
      <c r="O229" t="s">
        <v>118</v>
      </c>
      <c r="P229" t="s">
        <v>280</v>
      </c>
      <c r="Q229">
        <v>2</v>
      </c>
      <c r="R229" t="s">
        <v>511</v>
      </c>
      <c r="S229" t="s">
        <v>1074</v>
      </c>
      <c r="T229" t="s">
        <v>1601</v>
      </c>
      <c r="U229" t="s">
        <v>85</v>
      </c>
      <c r="V229" t="s">
        <v>2048</v>
      </c>
      <c r="W229">
        <v>28.09</v>
      </c>
      <c r="X229">
        <v>24.97</v>
      </c>
      <c r="Y229">
        <v>2</v>
      </c>
      <c r="Z229" t="s">
        <v>2130</v>
      </c>
      <c r="AA229" t="s">
        <v>2405</v>
      </c>
      <c r="AF229" s="4"/>
      <c r="AG229" s="4"/>
      <c r="AH229" t="s">
        <v>90</v>
      </c>
      <c r="AI229" t="s">
        <v>252</v>
      </c>
      <c r="AJ229" t="s">
        <v>489</v>
      </c>
      <c r="AK229" t="s">
        <v>1052</v>
      </c>
      <c r="AL229" t="s">
        <v>1581</v>
      </c>
      <c r="AM229" t="s">
        <v>69</v>
      </c>
      <c r="AN229" t="s">
        <v>1659</v>
      </c>
      <c r="AO229" t="s">
        <v>410</v>
      </c>
      <c r="AP229" t="s">
        <v>2359</v>
      </c>
      <c r="AQ229" t="str">
        <f t="shared" si="3"/>
        <v>160142438331noFemale437393Google Ads436154383028.0924.97612618.9514.9920</v>
      </c>
      <c r="AR229">
        <f>COUNTIF(AQ$2:AQ229,AQ229)</f>
        <v>1</v>
      </c>
    </row>
    <row r="230" spans="1:44" x14ac:dyDescent="0.25">
      <c r="A230">
        <v>160</v>
      </c>
      <c r="B230">
        <v>142</v>
      </c>
      <c r="C230" s="4">
        <v>43833</v>
      </c>
      <c r="D230">
        <v>1</v>
      </c>
      <c r="E230" t="s">
        <v>39</v>
      </c>
      <c r="F230" t="s">
        <v>50</v>
      </c>
      <c r="G230" t="s">
        <v>56</v>
      </c>
      <c r="H230" t="s">
        <v>58</v>
      </c>
      <c r="I230" s="4">
        <v>43739</v>
      </c>
      <c r="J230">
        <v>3</v>
      </c>
      <c r="K230" t="s">
        <v>59</v>
      </c>
      <c r="L230" s="4">
        <v>43615</v>
      </c>
      <c r="M230" s="4">
        <v>43830</v>
      </c>
      <c r="N230">
        <v>2</v>
      </c>
      <c r="O230" t="s">
        <v>118</v>
      </c>
      <c r="P230" t="s">
        <v>280</v>
      </c>
      <c r="Q230">
        <v>2</v>
      </c>
      <c r="R230" t="s">
        <v>511</v>
      </c>
      <c r="S230" t="s">
        <v>1074</v>
      </c>
      <c r="T230" t="s">
        <v>1601</v>
      </c>
      <c r="U230" t="s">
        <v>85</v>
      </c>
      <c r="V230" t="s">
        <v>2048</v>
      </c>
      <c r="W230">
        <v>28.09</v>
      </c>
      <c r="X230">
        <v>24.97</v>
      </c>
      <c r="Y230">
        <v>2</v>
      </c>
      <c r="Z230" t="s">
        <v>2130</v>
      </c>
      <c r="AA230" t="s">
        <v>2405</v>
      </c>
      <c r="AF230" s="4"/>
      <c r="AG230" s="4"/>
      <c r="AH230" t="s">
        <v>79</v>
      </c>
      <c r="AI230" t="s">
        <v>241</v>
      </c>
      <c r="AJ230" t="s">
        <v>542</v>
      </c>
      <c r="AK230" t="s">
        <v>1103</v>
      </c>
      <c r="AL230" t="s">
        <v>1630</v>
      </c>
      <c r="AM230" t="s">
        <v>80</v>
      </c>
      <c r="AN230" t="s">
        <v>1562</v>
      </c>
      <c r="AO230" t="s">
        <v>86</v>
      </c>
      <c r="AP230" t="s">
        <v>2350</v>
      </c>
      <c r="AQ230" t="str">
        <f t="shared" si="3"/>
        <v>160142438331noFemale437393Google Ads436154383028.0924.9741484.5729.997</v>
      </c>
      <c r="AR230">
        <f>COUNTIF(AQ$2:AQ230,AQ230)</f>
        <v>1</v>
      </c>
    </row>
    <row r="231" spans="1:44" x14ac:dyDescent="0.25">
      <c r="A231">
        <v>161</v>
      </c>
      <c r="B231">
        <v>281</v>
      </c>
      <c r="C231" s="4">
        <v>43833</v>
      </c>
      <c r="D231">
        <v>10</v>
      </c>
      <c r="E231" t="s">
        <v>42</v>
      </c>
      <c r="F231" t="s">
        <v>53</v>
      </c>
      <c r="G231" t="s">
        <v>55</v>
      </c>
      <c r="H231" t="s">
        <v>58</v>
      </c>
      <c r="I231" s="4">
        <v>43515</v>
      </c>
      <c r="J231">
        <v>2</v>
      </c>
      <c r="L231" s="4"/>
      <c r="M231" s="4"/>
      <c r="N231">
        <v>1</v>
      </c>
      <c r="O231" t="s">
        <v>70</v>
      </c>
      <c r="P231" t="s">
        <v>232</v>
      </c>
      <c r="Q231">
        <v>1</v>
      </c>
      <c r="R231" t="s">
        <v>512</v>
      </c>
      <c r="S231" t="s">
        <v>1075</v>
      </c>
      <c r="T231" t="s">
        <v>1602</v>
      </c>
      <c r="U231" t="s">
        <v>67</v>
      </c>
      <c r="V231" t="s">
        <v>1517</v>
      </c>
      <c r="W231">
        <v>98.88</v>
      </c>
      <c r="X231">
        <v>59.97</v>
      </c>
      <c r="Y231">
        <v>1</v>
      </c>
      <c r="Z231" t="s">
        <v>673</v>
      </c>
      <c r="AA231" t="s">
        <v>2348</v>
      </c>
      <c r="AF231" s="4"/>
      <c r="AG231" s="4"/>
      <c r="AH231" t="s">
        <v>70</v>
      </c>
      <c r="AI231" t="s">
        <v>232</v>
      </c>
      <c r="AJ231" t="s">
        <v>512</v>
      </c>
      <c r="AK231" t="s">
        <v>1075</v>
      </c>
      <c r="AL231" t="s">
        <v>1602</v>
      </c>
      <c r="AM231" t="s">
        <v>67</v>
      </c>
      <c r="AN231" t="s">
        <v>1517</v>
      </c>
      <c r="AO231" t="s">
        <v>673</v>
      </c>
      <c r="AP231" t="s">
        <v>2348</v>
      </c>
      <c r="AQ231" t="str">
        <f t="shared" si="3"/>
        <v>1612814383310yesFemale43515298.8859.9756332.96319.9912</v>
      </c>
      <c r="AR231">
        <f>COUNTIF(AQ$2:AQ231,AQ231)</f>
        <v>1</v>
      </c>
    </row>
    <row r="232" spans="1:44" x14ac:dyDescent="0.25">
      <c r="A232">
        <v>162</v>
      </c>
      <c r="B232">
        <v>208</v>
      </c>
      <c r="C232" s="4">
        <v>43835</v>
      </c>
      <c r="D232">
        <v>4</v>
      </c>
      <c r="E232" t="s">
        <v>40</v>
      </c>
      <c r="F232" t="s">
        <v>51</v>
      </c>
      <c r="G232" t="s">
        <v>56</v>
      </c>
      <c r="H232" t="s">
        <v>57</v>
      </c>
      <c r="I232" s="4">
        <v>43702</v>
      </c>
      <c r="J232">
        <v>2</v>
      </c>
      <c r="K232" t="s">
        <v>60</v>
      </c>
      <c r="L232" s="4">
        <v>43615</v>
      </c>
      <c r="M232" s="4">
        <v>43830</v>
      </c>
      <c r="N232">
        <v>1</v>
      </c>
      <c r="O232" t="s">
        <v>86</v>
      </c>
      <c r="P232" t="s">
        <v>248</v>
      </c>
      <c r="Q232">
        <v>1</v>
      </c>
      <c r="R232" t="s">
        <v>513</v>
      </c>
      <c r="S232" t="s">
        <v>1076</v>
      </c>
      <c r="T232" t="s">
        <v>1603</v>
      </c>
      <c r="U232" t="s">
        <v>67</v>
      </c>
      <c r="V232" t="s">
        <v>1577</v>
      </c>
      <c r="W232">
        <v>68.040000000000006</v>
      </c>
      <c r="X232">
        <v>74.97</v>
      </c>
      <c r="Y232">
        <v>1</v>
      </c>
      <c r="Z232" t="s">
        <v>549</v>
      </c>
      <c r="AA232" t="s">
        <v>2362</v>
      </c>
      <c r="AF232" s="4"/>
      <c r="AG232" s="4"/>
      <c r="AH232" t="s">
        <v>86</v>
      </c>
      <c r="AI232" t="s">
        <v>248</v>
      </c>
      <c r="AJ232" t="s">
        <v>513</v>
      </c>
      <c r="AK232" t="s">
        <v>1076</v>
      </c>
      <c r="AL232" t="s">
        <v>1603</v>
      </c>
      <c r="AM232" t="s">
        <v>67</v>
      </c>
      <c r="AN232" t="s">
        <v>1577</v>
      </c>
      <c r="AO232" t="s">
        <v>549</v>
      </c>
      <c r="AP232" t="s">
        <v>2362</v>
      </c>
      <c r="AQ232" t="str">
        <f t="shared" si="3"/>
        <v>162208438354noMale437022Facebook436154383068.0474.9776122.68324.9922</v>
      </c>
      <c r="AR232">
        <f>COUNTIF(AQ$2:AQ232,AQ232)</f>
        <v>1</v>
      </c>
    </row>
    <row r="233" spans="1:44" x14ac:dyDescent="0.25">
      <c r="A233">
        <v>163</v>
      </c>
      <c r="B233">
        <v>140</v>
      </c>
      <c r="C233" s="4">
        <v>43836</v>
      </c>
      <c r="D233">
        <v>3</v>
      </c>
      <c r="E233" t="s">
        <v>34</v>
      </c>
      <c r="F233" t="s">
        <v>45</v>
      </c>
      <c r="G233" t="s">
        <v>56</v>
      </c>
      <c r="H233" t="s">
        <v>57</v>
      </c>
      <c r="I233" s="4">
        <v>43800</v>
      </c>
      <c r="J233">
        <v>1</v>
      </c>
      <c r="K233" t="s">
        <v>61</v>
      </c>
      <c r="L233" s="4">
        <v>43615</v>
      </c>
      <c r="M233" s="4">
        <v>43830</v>
      </c>
      <c r="N233">
        <v>1</v>
      </c>
      <c r="O233" t="s">
        <v>70</v>
      </c>
      <c r="P233" t="s">
        <v>232</v>
      </c>
      <c r="Q233">
        <v>1</v>
      </c>
      <c r="R233" t="s">
        <v>514</v>
      </c>
      <c r="S233" t="s">
        <v>1077</v>
      </c>
      <c r="T233" t="s">
        <v>1604</v>
      </c>
      <c r="U233" t="s">
        <v>67</v>
      </c>
      <c r="V233" t="s">
        <v>1517</v>
      </c>
      <c r="W233">
        <v>116.97</v>
      </c>
      <c r="X233">
        <v>59.97</v>
      </c>
      <c r="Y233">
        <v>1</v>
      </c>
      <c r="Z233" t="s">
        <v>640</v>
      </c>
      <c r="AA233" t="s">
        <v>2393</v>
      </c>
      <c r="AB233">
        <v>2</v>
      </c>
      <c r="AC233" t="s">
        <v>2633</v>
      </c>
      <c r="AD233">
        <v>287</v>
      </c>
      <c r="AE233" t="s">
        <v>2636</v>
      </c>
      <c r="AF233" s="4">
        <v>43834</v>
      </c>
      <c r="AG233" s="4">
        <v>43875</v>
      </c>
      <c r="AH233" t="s">
        <v>70</v>
      </c>
      <c r="AI233" t="s">
        <v>232</v>
      </c>
      <c r="AJ233" t="s">
        <v>514</v>
      </c>
      <c r="AK233" t="s">
        <v>1077</v>
      </c>
      <c r="AL233" t="s">
        <v>1604</v>
      </c>
      <c r="AM233" t="s">
        <v>67</v>
      </c>
      <c r="AN233" t="s">
        <v>1517</v>
      </c>
      <c r="AO233" t="s">
        <v>640</v>
      </c>
      <c r="AP233" t="s">
        <v>2393</v>
      </c>
      <c r="AQ233" t="str">
        <f t="shared" si="3"/>
        <v>163140438363noMale438001YouTube4361543830116.9759.972control287Showing 5 recommendation instead of 3 on each item page4383443875513338.99319.9917</v>
      </c>
      <c r="AR233">
        <f>COUNTIF(AQ$2:AQ233,AQ233)</f>
        <v>1</v>
      </c>
    </row>
    <row r="234" spans="1:44" x14ac:dyDescent="0.25">
      <c r="A234">
        <v>164</v>
      </c>
      <c r="B234">
        <v>213</v>
      </c>
      <c r="C234" s="4">
        <v>43836</v>
      </c>
      <c r="D234">
        <v>2</v>
      </c>
      <c r="E234" t="s">
        <v>38</v>
      </c>
      <c r="F234" t="s">
        <v>49</v>
      </c>
      <c r="G234" t="s">
        <v>55</v>
      </c>
      <c r="H234" t="s">
        <v>57</v>
      </c>
      <c r="I234" s="4">
        <v>43672</v>
      </c>
      <c r="J234">
        <v>2</v>
      </c>
      <c r="K234" t="s">
        <v>60</v>
      </c>
      <c r="L234" s="4">
        <v>43615</v>
      </c>
      <c r="M234" s="4">
        <v>43830</v>
      </c>
      <c r="N234">
        <v>1</v>
      </c>
      <c r="O234" t="s">
        <v>79</v>
      </c>
      <c r="P234" t="s">
        <v>241</v>
      </c>
      <c r="Q234">
        <v>1</v>
      </c>
      <c r="R234" t="s">
        <v>481</v>
      </c>
      <c r="S234" t="s">
        <v>1045</v>
      </c>
      <c r="T234" t="s">
        <v>1573</v>
      </c>
      <c r="U234" t="s">
        <v>67</v>
      </c>
      <c r="V234" t="s">
        <v>1548</v>
      </c>
      <c r="W234">
        <v>299.85000000000002</v>
      </c>
      <c r="X234">
        <v>44.97</v>
      </c>
      <c r="Y234">
        <v>1</v>
      </c>
      <c r="Z234" t="s">
        <v>65</v>
      </c>
      <c r="AA234" t="s">
        <v>2343</v>
      </c>
      <c r="AF234" s="4"/>
      <c r="AG234" s="4"/>
      <c r="AH234" t="s">
        <v>79</v>
      </c>
      <c r="AI234" t="s">
        <v>241</v>
      </c>
      <c r="AJ234" t="s">
        <v>481</v>
      </c>
      <c r="AK234" t="s">
        <v>1045</v>
      </c>
      <c r="AL234" t="s">
        <v>1573</v>
      </c>
      <c r="AM234" t="s">
        <v>67</v>
      </c>
      <c r="AN234" t="s">
        <v>1548</v>
      </c>
      <c r="AO234" t="s">
        <v>65</v>
      </c>
      <c r="AP234" t="s">
        <v>2343</v>
      </c>
      <c r="AQ234" t="str">
        <f t="shared" si="3"/>
        <v>164213438362yesMale436722Facebook4361543830299.8544.9746699.95314.9910</v>
      </c>
      <c r="AR234">
        <f>COUNTIF(AQ$2:AQ234,AQ234)</f>
        <v>1</v>
      </c>
    </row>
    <row r="235" spans="1:44" x14ac:dyDescent="0.25">
      <c r="A235">
        <v>165</v>
      </c>
      <c r="B235">
        <v>401</v>
      </c>
      <c r="C235" s="4">
        <v>43836</v>
      </c>
      <c r="D235">
        <v>7</v>
      </c>
      <c r="E235" t="s">
        <v>35</v>
      </c>
      <c r="F235" t="s">
        <v>46</v>
      </c>
      <c r="G235" t="s">
        <v>56</v>
      </c>
      <c r="H235" t="s">
        <v>58</v>
      </c>
      <c r="I235" s="4">
        <v>43609</v>
      </c>
      <c r="J235">
        <v>2</v>
      </c>
      <c r="L235" s="4"/>
      <c r="M235" s="4"/>
      <c r="N235">
        <v>1</v>
      </c>
      <c r="O235" t="s">
        <v>79</v>
      </c>
      <c r="P235" t="s">
        <v>241</v>
      </c>
      <c r="Q235">
        <v>1</v>
      </c>
      <c r="R235" t="s">
        <v>515</v>
      </c>
      <c r="S235" t="s">
        <v>1078</v>
      </c>
      <c r="T235" t="s">
        <v>1587</v>
      </c>
      <c r="U235" t="s">
        <v>67</v>
      </c>
      <c r="V235" t="s">
        <v>1548</v>
      </c>
      <c r="W235">
        <v>164.97</v>
      </c>
      <c r="X235">
        <v>44.97</v>
      </c>
      <c r="Y235">
        <v>1</v>
      </c>
      <c r="Z235" t="s">
        <v>86</v>
      </c>
      <c r="AA235" t="s">
        <v>2350</v>
      </c>
      <c r="AF235" s="4"/>
      <c r="AG235" s="4"/>
      <c r="AH235" t="s">
        <v>79</v>
      </c>
      <c r="AI235" t="s">
        <v>241</v>
      </c>
      <c r="AJ235" t="s">
        <v>515</v>
      </c>
      <c r="AK235" t="s">
        <v>1078</v>
      </c>
      <c r="AL235" t="s">
        <v>1587</v>
      </c>
      <c r="AM235" t="s">
        <v>67</v>
      </c>
      <c r="AN235" t="s">
        <v>1548</v>
      </c>
      <c r="AO235" t="s">
        <v>86</v>
      </c>
      <c r="AP235" t="s">
        <v>2350</v>
      </c>
      <c r="AQ235" t="str">
        <f t="shared" si="3"/>
        <v>165401438367noFemale436092164.9744.97414354.99314.997</v>
      </c>
      <c r="AR235">
        <f>COUNTIF(AQ$2:AQ235,AQ235)</f>
        <v>1</v>
      </c>
    </row>
    <row r="236" spans="1:44" x14ac:dyDescent="0.25">
      <c r="A236">
        <v>166</v>
      </c>
      <c r="B236">
        <v>427</v>
      </c>
      <c r="C236" s="4">
        <v>43836</v>
      </c>
      <c r="D236">
        <v>11</v>
      </c>
      <c r="E236" t="s">
        <v>37</v>
      </c>
      <c r="F236" t="s">
        <v>48</v>
      </c>
      <c r="G236" t="s">
        <v>56</v>
      </c>
      <c r="H236" t="s">
        <v>58</v>
      </c>
      <c r="I236" s="4">
        <v>43621</v>
      </c>
      <c r="J236">
        <v>2</v>
      </c>
      <c r="K236" t="s">
        <v>60</v>
      </c>
      <c r="L236" s="4">
        <v>43615</v>
      </c>
      <c r="M236" s="4">
        <v>43830</v>
      </c>
      <c r="N236">
        <v>3</v>
      </c>
      <c r="O236" t="s">
        <v>119</v>
      </c>
      <c r="P236" t="s">
        <v>281</v>
      </c>
      <c r="Q236">
        <v>3</v>
      </c>
      <c r="R236" t="s">
        <v>516</v>
      </c>
      <c r="S236" t="s">
        <v>1079</v>
      </c>
      <c r="T236" t="s">
        <v>1605</v>
      </c>
      <c r="U236" t="s">
        <v>2005</v>
      </c>
      <c r="V236" t="s">
        <v>2049</v>
      </c>
      <c r="W236">
        <v>276.25</v>
      </c>
      <c r="X236">
        <v>114.93</v>
      </c>
      <c r="Y236">
        <v>3</v>
      </c>
      <c r="Z236" t="s">
        <v>2131</v>
      </c>
      <c r="AA236" t="s">
        <v>2406</v>
      </c>
      <c r="AF236" s="4"/>
      <c r="AG236" s="4"/>
      <c r="AH236" t="s">
        <v>80</v>
      </c>
      <c r="AI236" t="s">
        <v>242</v>
      </c>
      <c r="AJ236" t="s">
        <v>696</v>
      </c>
      <c r="AK236" t="s">
        <v>1236</v>
      </c>
      <c r="AL236" t="s">
        <v>1758</v>
      </c>
      <c r="AM236" t="s">
        <v>80</v>
      </c>
      <c r="AN236" t="s">
        <v>1548</v>
      </c>
      <c r="AO236" t="s">
        <v>80</v>
      </c>
      <c r="AP236" t="s">
        <v>2357</v>
      </c>
      <c r="AQ236" t="str">
        <f t="shared" si="3"/>
        <v>1664274383611noFemale436212Facebook4361543830276.25114.93214272.99214.992</v>
      </c>
      <c r="AR236">
        <f>COUNTIF(AQ$2:AQ236,AQ236)</f>
        <v>1</v>
      </c>
    </row>
    <row r="237" spans="1:44" x14ac:dyDescent="0.25">
      <c r="A237">
        <v>166</v>
      </c>
      <c r="B237">
        <v>427</v>
      </c>
      <c r="C237" s="4">
        <v>43836</v>
      </c>
      <c r="D237">
        <v>11</v>
      </c>
      <c r="E237" t="s">
        <v>37</v>
      </c>
      <c r="F237" t="s">
        <v>48</v>
      </c>
      <c r="G237" t="s">
        <v>56</v>
      </c>
      <c r="H237" t="s">
        <v>58</v>
      </c>
      <c r="I237" s="4">
        <v>43621</v>
      </c>
      <c r="J237">
        <v>2</v>
      </c>
      <c r="K237" t="s">
        <v>60</v>
      </c>
      <c r="L237" s="4">
        <v>43615</v>
      </c>
      <c r="M237" s="4">
        <v>43830</v>
      </c>
      <c r="N237">
        <v>3</v>
      </c>
      <c r="O237" t="s">
        <v>119</v>
      </c>
      <c r="P237" t="s">
        <v>281</v>
      </c>
      <c r="Q237">
        <v>3</v>
      </c>
      <c r="R237" t="s">
        <v>516</v>
      </c>
      <c r="S237" t="s">
        <v>1079</v>
      </c>
      <c r="T237" t="s">
        <v>1605</v>
      </c>
      <c r="U237" t="s">
        <v>2005</v>
      </c>
      <c r="V237" t="s">
        <v>2049</v>
      </c>
      <c r="W237">
        <v>276.25</v>
      </c>
      <c r="X237">
        <v>114.93</v>
      </c>
      <c r="Y237">
        <v>3</v>
      </c>
      <c r="Z237" t="s">
        <v>2131</v>
      </c>
      <c r="AA237" t="s">
        <v>2406</v>
      </c>
      <c r="AF237" s="4"/>
      <c r="AG237" s="4"/>
      <c r="AH237" t="s">
        <v>79</v>
      </c>
      <c r="AI237" t="s">
        <v>241</v>
      </c>
      <c r="AJ237" t="s">
        <v>600</v>
      </c>
      <c r="AK237" t="s">
        <v>980</v>
      </c>
      <c r="AL237" t="s">
        <v>1677</v>
      </c>
      <c r="AM237" t="s">
        <v>67</v>
      </c>
      <c r="AN237" t="s">
        <v>1548</v>
      </c>
      <c r="AO237" t="s">
        <v>86</v>
      </c>
      <c r="AP237" t="s">
        <v>2350</v>
      </c>
      <c r="AQ237" t="str">
        <f t="shared" si="3"/>
        <v>1664274383611noFemale436212Facebook4361543830276.25114.9344928.79314.997</v>
      </c>
      <c r="AR237">
        <f>COUNTIF(AQ$2:AQ237,AQ237)</f>
        <v>1</v>
      </c>
    </row>
    <row r="238" spans="1:44" x14ac:dyDescent="0.25">
      <c r="A238">
        <v>166</v>
      </c>
      <c r="B238">
        <v>427</v>
      </c>
      <c r="C238" s="4">
        <v>43836</v>
      </c>
      <c r="D238">
        <v>11</v>
      </c>
      <c r="E238" t="s">
        <v>37</v>
      </c>
      <c r="F238" t="s">
        <v>48</v>
      </c>
      <c r="G238" t="s">
        <v>56</v>
      </c>
      <c r="H238" t="s">
        <v>58</v>
      </c>
      <c r="I238" s="4">
        <v>43621</v>
      </c>
      <c r="J238">
        <v>2</v>
      </c>
      <c r="K238" t="s">
        <v>60</v>
      </c>
      <c r="L238" s="4">
        <v>43615</v>
      </c>
      <c r="M238" s="4">
        <v>43830</v>
      </c>
      <c r="N238">
        <v>3</v>
      </c>
      <c r="O238" t="s">
        <v>119</v>
      </c>
      <c r="P238" t="s">
        <v>281</v>
      </c>
      <c r="Q238">
        <v>3</v>
      </c>
      <c r="R238" t="s">
        <v>516</v>
      </c>
      <c r="S238" t="s">
        <v>1079</v>
      </c>
      <c r="T238" t="s">
        <v>1605</v>
      </c>
      <c r="U238" t="s">
        <v>2005</v>
      </c>
      <c r="V238" t="s">
        <v>2049</v>
      </c>
      <c r="W238">
        <v>276.25</v>
      </c>
      <c r="X238">
        <v>114.93</v>
      </c>
      <c r="Y238">
        <v>3</v>
      </c>
      <c r="Z238" t="s">
        <v>2131</v>
      </c>
      <c r="AA238" t="s">
        <v>2406</v>
      </c>
      <c r="AF238" s="4"/>
      <c r="AG238" s="4"/>
      <c r="AH238" t="s">
        <v>65</v>
      </c>
      <c r="AI238" t="s">
        <v>227</v>
      </c>
      <c r="AJ238" t="s">
        <v>389</v>
      </c>
      <c r="AK238" t="s">
        <v>951</v>
      </c>
      <c r="AL238" t="s">
        <v>1485</v>
      </c>
      <c r="AM238" t="s">
        <v>80</v>
      </c>
      <c r="AN238" t="s">
        <v>1517</v>
      </c>
      <c r="AO238" t="s">
        <v>431</v>
      </c>
      <c r="AP238" t="s">
        <v>2326</v>
      </c>
      <c r="AQ238" t="str">
        <f t="shared" si="3"/>
        <v>1664274383611noFemale436212Facebook4361543830276.25114.931011621.95219.9924</v>
      </c>
      <c r="AR238">
        <f>COUNTIF(AQ$2:AQ238,AQ238)</f>
        <v>1</v>
      </c>
    </row>
    <row r="239" spans="1:44" x14ac:dyDescent="0.25">
      <c r="A239">
        <v>167</v>
      </c>
      <c r="B239">
        <v>192</v>
      </c>
      <c r="C239" s="4">
        <v>43838</v>
      </c>
      <c r="D239">
        <v>11</v>
      </c>
      <c r="E239" t="s">
        <v>37</v>
      </c>
      <c r="F239" t="s">
        <v>48</v>
      </c>
      <c r="G239" t="s">
        <v>55</v>
      </c>
      <c r="H239" t="s">
        <v>58</v>
      </c>
      <c r="I239" s="4">
        <v>43830</v>
      </c>
      <c r="J239">
        <v>2</v>
      </c>
      <c r="K239" t="s">
        <v>60</v>
      </c>
      <c r="L239" s="4">
        <v>43615</v>
      </c>
      <c r="M239" s="4">
        <v>43830</v>
      </c>
      <c r="N239">
        <v>1</v>
      </c>
      <c r="O239" t="s">
        <v>78</v>
      </c>
      <c r="P239" t="s">
        <v>240</v>
      </c>
      <c r="Q239">
        <v>1</v>
      </c>
      <c r="R239" t="s">
        <v>79</v>
      </c>
      <c r="S239" t="s">
        <v>1080</v>
      </c>
      <c r="T239" t="s">
        <v>1606</v>
      </c>
      <c r="U239" t="s">
        <v>67</v>
      </c>
      <c r="V239" t="s">
        <v>1548</v>
      </c>
      <c r="W239">
        <v>77.97</v>
      </c>
      <c r="X239">
        <v>44.97</v>
      </c>
      <c r="Y239">
        <v>1</v>
      </c>
      <c r="Z239" t="s">
        <v>393</v>
      </c>
      <c r="AA239" t="s">
        <v>2345</v>
      </c>
      <c r="AB239">
        <v>2</v>
      </c>
      <c r="AC239" t="s">
        <v>2634</v>
      </c>
      <c r="AD239">
        <v>315</v>
      </c>
      <c r="AE239" t="s">
        <v>2636</v>
      </c>
      <c r="AF239" s="4">
        <v>43834</v>
      </c>
      <c r="AG239" s="4">
        <v>43875</v>
      </c>
      <c r="AH239" t="s">
        <v>78</v>
      </c>
      <c r="AI239" t="s">
        <v>240</v>
      </c>
      <c r="AJ239" t="s">
        <v>79</v>
      </c>
      <c r="AK239" t="s">
        <v>1080</v>
      </c>
      <c r="AL239" t="s">
        <v>1606</v>
      </c>
      <c r="AM239" t="s">
        <v>67</v>
      </c>
      <c r="AN239" t="s">
        <v>1548</v>
      </c>
      <c r="AO239" t="s">
        <v>393</v>
      </c>
      <c r="AP239" t="s">
        <v>2345</v>
      </c>
      <c r="AQ239" t="str">
        <f t="shared" si="3"/>
        <v>1671924383811yesFemale438302Facebook436154383077.9744.972test315Showing 5 recommendation instead of 3 on each item page43834438758425.99314.9918</v>
      </c>
      <c r="AR239">
        <f>COUNTIF(AQ$2:AQ239,AQ239)</f>
        <v>1</v>
      </c>
    </row>
    <row r="240" spans="1:44" x14ac:dyDescent="0.25">
      <c r="A240">
        <v>168</v>
      </c>
      <c r="B240">
        <v>215</v>
      </c>
      <c r="C240" s="4">
        <v>43838</v>
      </c>
      <c r="D240">
        <v>3</v>
      </c>
      <c r="E240" t="s">
        <v>34</v>
      </c>
      <c r="F240" t="s">
        <v>45</v>
      </c>
      <c r="G240" t="s">
        <v>56</v>
      </c>
      <c r="H240" t="s">
        <v>57</v>
      </c>
      <c r="I240" s="4">
        <v>43639</v>
      </c>
      <c r="J240">
        <v>1</v>
      </c>
      <c r="K240" t="s">
        <v>61</v>
      </c>
      <c r="L240" s="4">
        <v>43615</v>
      </c>
      <c r="M240" s="4">
        <v>43830</v>
      </c>
      <c r="N240">
        <v>2</v>
      </c>
      <c r="O240" t="s">
        <v>112</v>
      </c>
      <c r="P240" t="s">
        <v>274</v>
      </c>
      <c r="Q240">
        <v>2</v>
      </c>
      <c r="R240" t="s">
        <v>517</v>
      </c>
      <c r="S240" t="s">
        <v>1081</v>
      </c>
      <c r="T240" t="s">
        <v>1607</v>
      </c>
      <c r="U240" t="s">
        <v>85</v>
      </c>
      <c r="V240" t="s">
        <v>2031</v>
      </c>
      <c r="W240">
        <v>70.36</v>
      </c>
      <c r="X240">
        <v>64.97</v>
      </c>
      <c r="Y240">
        <v>2</v>
      </c>
      <c r="Z240" t="s">
        <v>2123</v>
      </c>
      <c r="AA240" t="s">
        <v>2397</v>
      </c>
      <c r="AF240" s="4"/>
      <c r="AG240" s="4"/>
      <c r="AH240" t="s">
        <v>67</v>
      </c>
      <c r="AI240" t="s">
        <v>229</v>
      </c>
      <c r="AJ240" t="s">
        <v>544</v>
      </c>
      <c r="AK240" t="s">
        <v>1105</v>
      </c>
      <c r="AL240" t="s">
        <v>824</v>
      </c>
      <c r="AM240" t="s">
        <v>69</v>
      </c>
      <c r="AN240" t="s">
        <v>1548</v>
      </c>
      <c r="AO240" t="s">
        <v>90</v>
      </c>
      <c r="AP240" t="s">
        <v>2328</v>
      </c>
      <c r="AQ240" t="str">
        <f t="shared" si="3"/>
        <v>168215438383noMale436391YouTube436154383070.3664.9736825114.996</v>
      </c>
      <c r="AR240">
        <f>COUNTIF(AQ$2:AQ240,AQ240)</f>
        <v>1</v>
      </c>
    </row>
    <row r="241" spans="1:44" x14ac:dyDescent="0.25">
      <c r="A241">
        <v>168</v>
      </c>
      <c r="B241">
        <v>215</v>
      </c>
      <c r="C241" s="4">
        <v>43838</v>
      </c>
      <c r="D241">
        <v>3</v>
      </c>
      <c r="E241" t="s">
        <v>34</v>
      </c>
      <c r="F241" t="s">
        <v>45</v>
      </c>
      <c r="G241" t="s">
        <v>56</v>
      </c>
      <c r="H241" t="s">
        <v>57</v>
      </c>
      <c r="I241" s="4">
        <v>43639</v>
      </c>
      <c r="J241">
        <v>1</v>
      </c>
      <c r="K241" t="s">
        <v>61</v>
      </c>
      <c r="L241" s="4">
        <v>43615</v>
      </c>
      <c r="M241" s="4">
        <v>43830</v>
      </c>
      <c r="N241">
        <v>2</v>
      </c>
      <c r="O241" t="s">
        <v>112</v>
      </c>
      <c r="P241" t="s">
        <v>274</v>
      </c>
      <c r="Q241">
        <v>2</v>
      </c>
      <c r="R241" t="s">
        <v>517</v>
      </c>
      <c r="S241" t="s">
        <v>1081</v>
      </c>
      <c r="T241" t="s">
        <v>1607</v>
      </c>
      <c r="U241" t="s">
        <v>85</v>
      </c>
      <c r="V241" t="s">
        <v>2031</v>
      </c>
      <c r="W241">
        <v>70.36</v>
      </c>
      <c r="X241">
        <v>64.97</v>
      </c>
      <c r="Y241">
        <v>2</v>
      </c>
      <c r="Z241" t="s">
        <v>2123</v>
      </c>
      <c r="AA241" t="s">
        <v>2397</v>
      </c>
      <c r="AF241" s="4"/>
      <c r="AG241" s="4"/>
      <c r="AH241" t="s">
        <v>86</v>
      </c>
      <c r="AI241" t="s">
        <v>248</v>
      </c>
      <c r="AJ241" t="s">
        <v>513</v>
      </c>
      <c r="AK241" t="s">
        <v>1076</v>
      </c>
      <c r="AL241" t="s">
        <v>1603</v>
      </c>
      <c r="AM241" t="s">
        <v>80</v>
      </c>
      <c r="AN241" t="s">
        <v>1577</v>
      </c>
      <c r="AO241" t="s">
        <v>549</v>
      </c>
      <c r="AP241" t="s">
        <v>2362</v>
      </c>
      <c r="AQ241" t="str">
        <f t="shared" si="3"/>
        <v>168215438383noMale436391YouTube436154383070.3664.9776122.68224.9922</v>
      </c>
      <c r="AR241">
        <f>COUNTIF(AQ$2:AQ241,AQ241)</f>
        <v>1</v>
      </c>
    </row>
    <row r="242" spans="1:44" x14ac:dyDescent="0.25">
      <c r="A242">
        <v>169</v>
      </c>
      <c r="B242">
        <v>350</v>
      </c>
      <c r="C242" s="4">
        <v>43838</v>
      </c>
      <c r="D242">
        <v>11</v>
      </c>
      <c r="E242" t="s">
        <v>37</v>
      </c>
      <c r="F242" t="s">
        <v>48</v>
      </c>
      <c r="G242" t="s">
        <v>56</v>
      </c>
      <c r="H242" t="s">
        <v>57</v>
      </c>
      <c r="I242" s="4">
        <v>43565</v>
      </c>
      <c r="J242">
        <v>2</v>
      </c>
      <c r="L242" s="4"/>
      <c r="M242" s="4"/>
      <c r="N242">
        <v>2</v>
      </c>
      <c r="O242" t="s">
        <v>109</v>
      </c>
      <c r="P242" t="s">
        <v>271</v>
      </c>
      <c r="Q242">
        <v>2</v>
      </c>
      <c r="R242" t="s">
        <v>518</v>
      </c>
      <c r="S242" t="s">
        <v>1082</v>
      </c>
      <c r="T242" t="s">
        <v>1608</v>
      </c>
      <c r="U242" t="s">
        <v>103</v>
      </c>
      <c r="V242" t="s">
        <v>2031</v>
      </c>
      <c r="W242">
        <v>294.95999999999998</v>
      </c>
      <c r="X242">
        <v>89.96</v>
      </c>
      <c r="Y242">
        <v>2</v>
      </c>
      <c r="Z242" t="s">
        <v>2132</v>
      </c>
      <c r="AA242" t="s">
        <v>2407</v>
      </c>
      <c r="AF242" s="4"/>
      <c r="AG242" s="4"/>
      <c r="AH242" t="s">
        <v>67</v>
      </c>
      <c r="AI242" t="s">
        <v>229</v>
      </c>
      <c r="AJ242" t="s">
        <v>547</v>
      </c>
      <c r="AK242" t="s">
        <v>1108</v>
      </c>
      <c r="AL242" t="s">
        <v>1577</v>
      </c>
      <c r="AM242" t="s">
        <v>69</v>
      </c>
      <c r="AN242" t="s">
        <v>1548</v>
      </c>
      <c r="AO242" t="s">
        <v>455</v>
      </c>
      <c r="AP242" t="s">
        <v>2340</v>
      </c>
      <c r="AQ242" t="str">
        <f t="shared" si="3"/>
        <v>1693504383811noMale435652294.9689.9631424.99114.9915</v>
      </c>
      <c r="AR242">
        <f>COUNTIF(AQ$2:AQ242,AQ242)</f>
        <v>1</v>
      </c>
    </row>
    <row r="243" spans="1:44" x14ac:dyDescent="0.25">
      <c r="A243">
        <v>169</v>
      </c>
      <c r="B243">
        <v>350</v>
      </c>
      <c r="C243" s="4">
        <v>43838</v>
      </c>
      <c r="D243">
        <v>11</v>
      </c>
      <c r="E243" t="s">
        <v>37</v>
      </c>
      <c r="F243" t="s">
        <v>48</v>
      </c>
      <c r="G243" t="s">
        <v>56</v>
      </c>
      <c r="H243" t="s">
        <v>57</v>
      </c>
      <c r="I243" s="4">
        <v>43565</v>
      </c>
      <c r="J243">
        <v>2</v>
      </c>
      <c r="L243" s="4"/>
      <c r="M243" s="4"/>
      <c r="N243">
        <v>2</v>
      </c>
      <c r="O243" t="s">
        <v>109</v>
      </c>
      <c r="P243" t="s">
        <v>271</v>
      </c>
      <c r="Q243">
        <v>2</v>
      </c>
      <c r="R243" t="s">
        <v>518</v>
      </c>
      <c r="S243" t="s">
        <v>1082</v>
      </c>
      <c r="T243" t="s">
        <v>1608</v>
      </c>
      <c r="U243" t="s">
        <v>103</v>
      </c>
      <c r="V243" t="s">
        <v>2031</v>
      </c>
      <c r="W243">
        <v>294.95999999999998</v>
      </c>
      <c r="X243">
        <v>89.96</v>
      </c>
      <c r="Y243">
        <v>2</v>
      </c>
      <c r="Z243" t="s">
        <v>2132</v>
      </c>
      <c r="AA243" t="s">
        <v>2407</v>
      </c>
      <c r="AF243" s="4"/>
      <c r="AG243" s="4"/>
      <c r="AH243" t="s">
        <v>69</v>
      </c>
      <c r="AI243" t="s">
        <v>231</v>
      </c>
      <c r="AJ243" t="s">
        <v>531</v>
      </c>
      <c r="AK243" t="s">
        <v>1093</v>
      </c>
      <c r="AL243" t="s">
        <v>1620</v>
      </c>
      <c r="AM243" t="s">
        <v>67</v>
      </c>
      <c r="AN243" t="s">
        <v>1577</v>
      </c>
      <c r="AO243" t="s">
        <v>67</v>
      </c>
      <c r="AP243" t="s">
        <v>2373</v>
      </c>
      <c r="AQ243" t="str">
        <f t="shared" si="3"/>
        <v>1693504383811noMale435652294.9689.96112789.99324.993</v>
      </c>
      <c r="AR243">
        <f>COUNTIF(AQ$2:AQ243,AQ243)</f>
        <v>1</v>
      </c>
    </row>
    <row r="244" spans="1:44" x14ac:dyDescent="0.25">
      <c r="A244">
        <v>170</v>
      </c>
      <c r="B244">
        <v>438</v>
      </c>
      <c r="C244" s="4">
        <v>43838</v>
      </c>
      <c r="D244">
        <v>3</v>
      </c>
      <c r="E244" t="s">
        <v>34</v>
      </c>
      <c r="F244" t="s">
        <v>45</v>
      </c>
      <c r="G244" t="s">
        <v>56</v>
      </c>
      <c r="H244" t="s">
        <v>58</v>
      </c>
      <c r="I244" s="4">
        <v>43583</v>
      </c>
      <c r="J244">
        <v>2</v>
      </c>
      <c r="L244" s="4"/>
      <c r="M244" s="4"/>
      <c r="N244">
        <v>1</v>
      </c>
      <c r="O244" t="s">
        <v>80</v>
      </c>
      <c r="P244" t="s">
        <v>242</v>
      </c>
      <c r="Q244">
        <v>1</v>
      </c>
      <c r="R244" t="s">
        <v>422</v>
      </c>
      <c r="S244" t="s">
        <v>984</v>
      </c>
      <c r="T244" t="s">
        <v>1517</v>
      </c>
      <c r="U244" t="s">
        <v>67</v>
      </c>
      <c r="V244" t="s">
        <v>1548</v>
      </c>
      <c r="W244">
        <v>59.97</v>
      </c>
      <c r="X244">
        <v>44.97</v>
      </c>
      <c r="Y244">
        <v>1</v>
      </c>
      <c r="Z244" t="s">
        <v>80</v>
      </c>
      <c r="AA244" t="s">
        <v>2357</v>
      </c>
      <c r="AF244" s="4"/>
      <c r="AG244" s="4"/>
      <c r="AH244" t="s">
        <v>80</v>
      </c>
      <c r="AI244" t="s">
        <v>242</v>
      </c>
      <c r="AJ244" t="s">
        <v>422</v>
      </c>
      <c r="AK244" t="s">
        <v>984</v>
      </c>
      <c r="AL244" t="s">
        <v>1517</v>
      </c>
      <c r="AM244" t="s">
        <v>67</v>
      </c>
      <c r="AN244" t="s">
        <v>1548</v>
      </c>
      <c r="AO244" t="s">
        <v>80</v>
      </c>
      <c r="AP244" t="s">
        <v>2357</v>
      </c>
      <c r="AQ244" t="str">
        <f t="shared" si="3"/>
        <v>170438438383noFemale43583259.9744.97212019.99314.992</v>
      </c>
      <c r="AR244">
        <f>COUNTIF(AQ$2:AQ244,AQ244)</f>
        <v>1</v>
      </c>
    </row>
    <row r="245" spans="1:44" x14ac:dyDescent="0.25">
      <c r="A245">
        <v>171</v>
      </c>
      <c r="B245">
        <v>14</v>
      </c>
      <c r="C245" s="4">
        <v>43839</v>
      </c>
      <c r="D245">
        <v>2</v>
      </c>
      <c r="E245" t="s">
        <v>38</v>
      </c>
      <c r="F245" t="s">
        <v>49</v>
      </c>
      <c r="G245" t="s">
        <v>56</v>
      </c>
      <c r="H245" t="s">
        <v>57</v>
      </c>
      <c r="I245" s="4">
        <v>43643</v>
      </c>
      <c r="J245">
        <v>1</v>
      </c>
      <c r="K245" t="s">
        <v>61</v>
      </c>
      <c r="L245" s="4">
        <v>43615</v>
      </c>
      <c r="M245" s="4">
        <v>43830</v>
      </c>
      <c r="N245">
        <v>1</v>
      </c>
      <c r="O245" t="s">
        <v>69</v>
      </c>
      <c r="P245" t="s">
        <v>231</v>
      </c>
      <c r="Q245">
        <v>1</v>
      </c>
      <c r="R245" t="s">
        <v>425</v>
      </c>
      <c r="S245" t="s">
        <v>987</v>
      </c>
      <c r="T245" t="s">
        <v>1520</v>
      </c>
      <c r="U245" t="s">
        <v>80</v>
      </c>
      <c r="V245" t="s">
        <v>1577</v>
      </c>
      <c r="W245">
        <v>265.98</v>
      </c>
      <c r="X245">
        <v>49.98</v>
      </c>
      <c r="Y245">
        <v>1</v>
      </c>
      <c r="Z245" t="s">
        <v>78</v>
      </c>
      <c r="AA245" t="s">
        <v>2330</v>
      </c>
      <c r="AF245" s="4"/>
      <c r="AG245" s="4"/>
      <c r="AH245" t="s">
        <v>69</v>
      </c>
      <c r="AI245" t="s">
        <v>231</v>
      </c>
      <c r="AJ245" t="s">
        <v>425</v>
      </c>
      <c r="AK245" t="s">
        <v>987</v>
      </c>
      <c r="AL245" t="s">
        <v>1520</v>
      </c>
      <c r="AM245" t="s">
        <v>80</v>
      </c>
      <c r="AN245" t="s">
        <v>1577</v>
      </c>
      <c r="AO245" t="s">
        <v>78</v>
      </c>
      <c r="AP245" t="s">
        <v>2330</v>
      </c>
      <c r="AQ245" t="str">
        <f t="shared" si="3"/>
        <v>17114438392noMale436431YouTube4361543830265.9849.981125132.99224.998</v>
      </c>
      <c r="AR245">
        <f>COUNTIF(AQ$2:AQ245,AQ245)</f>
        <v>1</v>
      </c>
    </row>
    <row r="246" spans="1:44" x14ac:dyDescent="0.25">
      <c r="A246">
        <v>172</v>
      </c>
      <c r="B246">
        <v>221</v>
      </c>
      <c r="C246" s="4">
        <v>43839</v>
      </c>
      <c r="D246">
        <v>2</v>
      </c>
      <c r="E246" t="s">
        <v>38</v>
      </c>
      <c r="F246" t="s">
        <v>49</v>
      </c>
      <c r="G246" t="s">
        <v>55</v>
      </c>
      <c r="H246" t="s">
        <v>58</v>
      </c>
      <c r="I246" s="4">
        <v>43710</v>
      </c>
      <c r="J246">
        <v>1</v>
      </c>
      <c r="K246" t="s">
        <v>61</v>
      </c>
      <c r="L246" s="4">
        <v>43615</v>
      </c>
      <c r="M246" s="4">
        <v>43830</v>
      </c>
      <c r="N246">
        <v>1</v>
      </c>
      <c r="O246" t="s">
        <v>65</v>
      </c>
      <c r="P246" t="s">
        <v>227</v>
      </c>
      <c r="Q246">
        <v>1</v>
      </c>
      <c r="R246" t="s">
        <v>519</v>
      </c>
      <c r="S246" t="s">
        <v>1083</v>
      </c>
      <c r="T246" t="s">
        <v>1609</v>
      </c>
      <c r="U246" t="s">
        <v>67</v>
      </c>
      <c r="V246" t="s">
        <v>1517</v>
      </c>
      <c r="W246">
        <v>40.47</v>
      </c>
      <c r="X246">
        <v>59.97</v>
      </c>
      <c r="Y246">
        <v>1</v>
      </c>
      <c r="Z246" t="s">
        <v>431</v>
      </c>
      <c r="AA246" t="s">
        <v>2326</v>
      </c>
      <c r="AF246" s="4"/>
      <c r="AG246" s="4"/>
      <c r="AH246" t="s">
        <v>65</v>
      </c>
      <c r="AI246" t="s">
        <v>227</v>
      </c>
      <c r="AJ246" t="s">
        <v>519</v>
      </c>
      <c r="AK246" t="s">
        <v>1083</v>
      </c>
      <c r="AL246" t="s">
        <v>1609</v>
      </c>
      <c r="AM246" t="s">
        <v>67</v>
      </c>
      <c r="AN246" t="s">
        <v>1517</v>
      </c>
      <c r="AO246" t="s">
        <v>431</v>
      </c>
      <c r="AP246" t="s">
        <v>2326</v>
      </c>
      <c r="AQ246" t="str">
        <f t="shared" si="3"/>
        <v>172221438392yesFemale437101YouTube436154383040.4759.97104113.49319.9924</v>
      </c>
      <c r="AR246">
        <f>COUNTIF(AQ$2:AQ246,AQ246)</f>
        <v>1</v>
      </c>
    </row>
    <row r="247" spans="1:44" x14ac:dyDescent="0.25">
      <c r="A247">
        <v>173</v>
      </c>
      <c r="B247">
        <v>124</v>
      </c>
      <c r="C247" s="4">
        <v>43840</v>
      </c>
      <c r="D247">
        <v>9</v>
      </c>
      <c r="E247" t="s">
        <v>41</v>
      </c>
      <c r="F247" t="s">
        <v>52</v>
      </c>
      <c r="G247" t="s">
        <v>56</v>
      </c>
      <c r="H247" t="s">
        <v>57</v>
      </c>
      <c r="I247" s="4">
        <v>43721</v>
      </c>
      <c r="J247">
        <v>3</v>
      </c>
      <c r="K247" t="s">
        <v>59</v>
      </c>
      <c r="L247" s="4">
        <v>43615</v>
      </c>
      <c r="M247" s="4">
        <v>43830</v>
      </c>
      <c r="N247">
        <v>1</v>
      </c>
      <c r="O247" t="s">
        <v>69</v>
      </c>
      <c r="P247" t="s">
        <v>231</v>
      </c>
      <c r="Q247">
        <v>1</v>
      </c>
      <c r="R247" t="s">
        <v>520</v>
      </c>
      <c r="S247" t="s">
        <v>1084</v>
      </c>
      <c r="T247" t="s">
        <v>1610</v>
      </c>
      <c r="U247" t="s">
        <v>69</v>
      </c>
      <c r="V247" t="s">
        <v>1577</v>
      </c>
      <c r="W247">
        <v>12.99</v>
      </c>
      <c r="X247">
        <v>24.99</v>
      </c>
      <c r="Y247">
        <v>1</v>
      </c>
      <c r="Z247" t="s">
        <v>69</v>
      </c>
      <c r="AA247" t="s">
        <v>2360</v>
      </c>
      <c r="AF247" s="4"/>
      <c r="AG247" s="4"/>
      <c r="AH247" t="s">
        <v>69</v>
      </c>
      <c r="AI247" t="s">
        <v>231</v>
      </c>
      <c r="AJ247" t="s">
        <v>520</v>
      </c>
      <c r="AK247" t="s">
        <v>1084</v>
      </c>
      <c r="AL247" t="s">
        <v>1610</v>
      </c>
      <c r="AM247" t="s">
        <v>69</v>
      </c>
      <c r="AN247" t="s">
        <v>1577</v>
      </c>
      <c r="AO247" t="s">
        <v>69</v>
      </c>
      <c r="AP247" t="s">
        <v>2360</v>
      </c>
      <c r="AQ247" t="str">
        <f t="shared" si="3"/>
        <v>173124438409noMale437213Google Ads436154383012.9924.99113112.99124.991</v>
      </c>
      <c r="AR247">
        <f>COUNTIF(AQ$2:AQ247,AQ247)</f>
        <v>1</v>
      </c>
    </row>
    <row r="248" spans="1:44" x14ac:dyDescent="0.25">
      <c r="A248">
        <v>174</v>
      </c>
      <c r="B248">
        <v>176</v>
      </c>
      <c r="C248" s="4">
        <v>43840</v>
      </c>
      <c r="D248">
        <v>3</v>
      </c>
      <c r="E248" t="s">
        <v>34</v>
      </c>
      <c r="F248" t="s">
        <v>45</v>
      </c>
      <c r="G248" t="s">
        <v>55</v>
      </c>
      <c r="H248" t="s">
        <v>58</v>
      </c>
      <c r="I248" s="4">
        <v>43639</v>
      </c>
      <c r="J248">
        <v>1</v>
      </c>
      <c r="K248" t="s">
        <v>61</v>
      </c>
      <c r="L248" s="4">
        <v>43615</v>
      </c>
      <c r="M248" s="4">
        <v>43830</v>
      </c>
      <c r="N248">
        <v>1</v>
      </c>
      <c r="O248" t="s">
        <v>79</v>
      </c>
      <c r="P248" t="s">
        <v>241</v>
      </c>
      <c r="Q248">
        <v>1</v>
      </c>
      <c r="R248" t="s">
        <v>521</v>
      </c>
      <c r="S248" t="s">
        <v>1078</v>
      </c>
      <c r="T248" t="s">
        <v>1611</v>
      </c>
      <c r="U248" t="s">
        <v>67</v>
      </c>
      <c r="V248" t="s">
        <v>1548</v>
      </c>
      <c r="W248">
        <v>167.07</v>
      </c>
      <c r="X248">
        <v>44.97</v>
      </c>
      <c r="Y248">
        <v>1</v>
      </c>
      <c r="Z248" t="s">
        <v>455</v>
      </c>
      <c r="AA248" t="s">
        <v>2340</v>
      </c>
      <c r="AF248" s="4"/>
      <c r="AG248" s="4"/>
      <c r="AH248" t="s">
        <v>79</v>
      </c>
      <c r="AI248" t="s">
        <v>241</v>
      </c>
      <c r="AJ248" t="s">
        <v>521</v>
      </c>
      <c r="AK248" t="s">
        <v>1078</v>
      </c>
      <c r="AL248" t="s">
        <v>1611</v>
      </c>
      <c r="AM248" t="s">
        <v>67</v>
      </c>
      <c r="AN248" t="s">
        <v>1548</v>
      </c>
      <c r="AO248" t="s">
        <v>455</v>
      </c>
      <c r="AP248" t="s">
        <v>2340</v>
      </c>
      <c r="AQ248" t="str">
        <f t="shared" si="3"/>
        <v>174176438403yesFemale436391YouTube4361543830167.0744.97414555.69314.9915</v>
      </c>
      <c r="AR248">
        <f>COUNTIF(AQ$2:AQ248,AQ248)</f>
        <v>1</v>
      </c>
    </row>
    <row r="249" spans="1:44" x14ac:dyDescent="0.25">
      <c r="A249">
        <v>175</v>
      </c>
      <c r="B249">
        <v>390</v>
      </c>
      <c r="C249" s="4">
        <v>43840</v>
      </c>
      <c r="D249">
        <v>11</v>
      </c>
      <c r="E249" t="s">
        <v>37</v>
      </c>
      <c r="F249" t="s">
        <v>48</v>
      </c>
      <c r="G249" t="s">
        <v>55</v>
      </c>
      <c r="H249" t="s">
        <v>58</v>
      </c>
      <c r="I249" s="4">
        <v>43641</v>
      </c>
      <c r="J249">
        <v>2</v>
      </c>
      <c r="K249" t="s">
        <v>60</v>
      </c>
      <c r="L249" s="4">
        <v>43615</v>
      </c>
      <c r="M249" s="4">
        <v>43830</v>
      </c>
      <c r="N249">
        <v>1</v>
      </c>
      <c r="O249" t="s">
        <v>86</v>
      </c>
      <c r="P249" t="s">
        <v>248</v>
      </c>
      <c r="Q249">
        <v>1</v>
      </c>
      <c r="R249" t="s">
        <v>513</v>
      </c>
      <c r="S249" t="s">
        <v>1076</v>
      </c>
      <c r="T249" t="s">
        <v>1603</v>
      </c>
      <c r="U249" t="s">
        <v>69</v>
      </c>
      <c r="V249" t="s">
        <v>1577</v>
      </c>
      <c r="W249">
        <v>22.68</v>
      </c>
      <c r="X249">
        <v>24.99</v>
      </c>
      <c r="Y249">
        <v>1</v>
      </c>
      <c r="Z249" t="s">
        <v>549</v>
      </c>
      <c r="AA249" t="s">
        <v>2362</v>
      </c>
      <c r="AF249" s="4"/>
      <c r="AG249" s="4"/>
      <c r="AH249" t="s">
        <v>86</v>
      </c>
      <c r="AI249" t="s">
        <v>248</v>
      </c>
      <c r="AJ249" t="s">
        <v>513</v>
      </c>
      <c r="AK249" t="s">
        <v>1076</v>
      </c>
      <c r="AL249" t="s">
        <v>1603</v>
      </c>
      <c r="AM249" t="s">
        <v>69</v>
      </c>
      <c r="AN249" t="s">
        <v>1577</v>
      </c>
      <c r="AO249" t="s">
        <v>549</v>
      </c>
      <c r="AP249" t="s">
        <v>2362</v>
      </c>
      <c r="AQ249" t="str">
        <f t="shared" si="3"/>
        <v>1753904384011yesFemale436412Facebook436154383022.6824.9976122.68124.9922</v>
      </c>
      <c r="AR249">
        <f>COUNTIF(AQ$2:AQ249,AQ249)</f>
        <v>1</v>
      </c>
    </row>
    <row r="250" spans="1:44" x14ac:dyDescent="0.25">
      <c r="A250">
        <v>176</v>
      </c>
      <c r="B250">
        <v>27</v>
      </c>
      <c r="C250" s="4">
        <v>43841</v>
      </c>
      <c r="D250">
        <v>7</v>
      </c>
      <c r="E250" t="s">
        <v>35</v>
      </c>
      <c r="F250" t="s">
        <v>46</v>
      </c>
      <c r="G250" t="s">
        <v>56</v>
      </c>
      <c r="H250" t="s">
        <v>58</v>
      </c>
      <c r="I250" s="4">
        <v>43629</v>
      </c>
      <c r="J250">
        <v>1</v>
      </c>
      <c r="K250" t="s">
        <v>61</v>
      </c>
      <c r="L250" s="4">
        <v>43615</v>
      </c>
      <c r="M250" s="4">
        <v>43830</v>
      </c>
      <c r="N250">
        <v>1</v>
      </c>
      <c r="O250" t="s">
        <v>70</v>
      </c>
      <c r="P250" t="s">
        <v>232</v>
      </c>
      <c r="Q250">
        <v>1</v>
      </c>
      <c r="R250" t="s">
        <v>495</v>
      </c>
      <c r="S250" t="s">
        <v>1058</v>
      </c>
      <c r="T250" t="s">
        <v>1587</v>
      </c>
      <c r="U250" t="s">
        <v>67</v>
      </c>
      <c r="V250" t="s">
        <v>1517</v>
      </c>
      <c r="W250">
        <v>164.97</v>
      </c>
      <c r="X250">
        <v>59.97</v>
      </c>
      <c r="Y250">
        <v>1</v>
      </c>
      <c r="Z250" t="s">
        <v>673</v>
      </c>
      <c r="AA250" t="s">
        <v>2348</v>
      </c>
      <c r="AF250" s="4"/>
      <c r="AG250" s="4"/>
      <c r="AH250" t="s">
        <v>70</v>
      </c>
      <c r="AI250" t="s">
        <v>232</v>
      </c>
      <c r="AJ250" t="s">
        <v>495</v>
      </c>
      <c r="AK250" t="s">
        <v>1058</v>
      </c>
      <c r="AL250" t="s">
        <v>1587</v>
      </c>
      <c r="AM250" t="s">
        <v>67</v>
      </c>
      <c r="AN250" t="s">
        <v>1517</v>
      </c>
      <c r="AO250" t="s">
        <v>673</v>
      </c>
      <c r="AP250" t="s">
        <v>2348</v>
      </c>
      <c r="AQ250" t="str">
        <f t="shared" si="3"/>
        <v>17627438417noFemale436291YouTube4361543830164.9759.97511554.99319.9912</v>
      </c>
      <c r="AR250">
        <f>COUNTIF(AQ$2:AQ250,AQ250)</f>
        <v>1</v>
      </c>
    </row>
    <row r="251" spans="1:44" x14ac:dyDescent="0.25">
      <c r="A251">
        <v>177</v>
      </c>
      <c r="B251">
        <v>411</v>
      </c>
      <c r="C251" s="4">
        <v>43843</v>
      </c>
      <c r="D251">
        <v>5</v>
      </c>
      <c r="E251" t="s">
        <v>36</v>
      </c>
      <c r="F251" t="s">
        <v>47</v>
      </c>
      <c r="G251" t="s">
        <v>55</v>
      </c>
      <c r="H251" t="s">
        <v>58</v>
      </c>
      <c r="I251" s="4">
        <v>43586</v>
      </c>
      <c r="J251">
        <v>2</v>
      </c>
      <c r="L251" s="4"/>
      <c r="M251" s="4"/>
      <c r="N251">
        <v>2</v>
      </c>
      <c r="O251" t="s">
        <v>64</v>
      </c>
      <c r="P251" t="s">
        <v>226</v>
      </c>
      <c r="Q251">
        <v>2</v>
      </c>
      <c r="R251" t="s">
        <v>522</v>
      </c>
      <c r="S251" t="s">
        <v>1085</v>
      </c>
      <c r="T251" t="s">
        <v>1612</v>
      </c>
      <c r="U251" t="s">
        <v>83</v>
      </c>
      <c r="V251" t="s">
        <v>2030</v>
      </c>
      <c r="W251">
        <v>224.98</v>
      </c>
      <c r="X251">
        <v>89.95</v>
      </c>
      <c r="Y251">
        <v>2</v>
      </c>
      <c r="Z251" t="s">
        <v>2133</v>
      </c>
      <c r="AA251" t="s">
        <v>2408</v>
      </c>
      <c r="AF251" s="4"/>
      <c r="AG251" s="4"/>
      <c r="AH251" t="s">
        <v>70</v>
      </c>
      <c r="AI251" t="s">
        <v>232</v>
      </c>
      <c r="AJ251" t="s">
        <v>753</v>
      </c>
      <c r="AK251" t="s">
        <v>1077</v>
      </c>
      <c r="AL251" t="s">
        <v>598</v>
      </c>
      <c r="AM251" t="s">
        <v>67</v>
      </c>
      <c r="AN251" t="s">
        <v>1517</v>
      </c>
      <c r="AO251" t="s">
        <v>673</v>
      </c>
      <c r="AP251" t="s">
        <v>2348</v>
      </c>
      <c r="AQ251" t="str">
        <f t="shared" si="3"/>
        <v>177411438435yesFemale435862224.9889.95513235319.9912</v>
      </c>
      <c r="AR251">
        <f>COUNTIF(AQ$2:AQ251,AQ251)</f>
        <v>1</v>
      </c>
    </row>
    <row r="252" spans="1:44" x14ac:dyDescent="0.25">
      <c r="A252">
        <v>177</v>
      </c>
      <c r="B252">
        <v>411</v>
      </c>
      <c r="C252" s="4">
        <v>43843</v>
      </c>
      <c r="D252">
        <v>5</v>
      </c>
      <c r="E252" t="s">
        <v>36</v>
      </c>
      <c r="F252" t="s">
        <v>47</v>
      </c>
      <c r="G252" t="s">
        <v>55</v>
      </c>
      <c r="H252" t="s">
        <v>58</v>
      </c>
      <c r="I252" s="4">
        <v>43586</v>
      </c>
      <c r="J252">
        <v>2</v>
      </c>
      <c r="L252" s="4"/>
      <c r="M252" s="4"/>
      <c r="N252">
        <v>2</v>
      </c>
      <c r="O252" t="s">
        <v>64</v>
      </c>
      <c r="P252" t="s">
        <v>226</v>
      </c>
      <c r="Q252">
        <v>2</v>
      </c>
      <c r="R252" t="s">
        <v>522</v>
      </c>
      <c r="S252" t="s">
        <v>1085</v>
      </c>
      <c r="T252" t="s">
        <v>1612</v>
      </c>
      <c r="U252" t="s">
        <v>83</v>
      </c>
      <c r="V252" t="s">
        <v>2030</v>
      </c>
      <c r="W252">
        <v>224.98</v>
      </c>
      <c r="X252">
        <v>89.95</v>
      </c>
      <c r="Y252">
        <v>2</v>
      </c>
      <c r="Z252" t="s">
        <v>2133</v>
      </c>
      <c r="AA252" t="s">
        <v>2408</v>
      </c>
      <c r="AF252" s="4"/>
      <c r="AG252" s="4"/>
      <c r="AH252" t="s">
        <v>84</v>
      </c>
      <c r="AI252" t="s">
        <v>246</v>
      </c>
      <c r="AJ252" t="s">
        <v>743</v>
      </c>
      <c r="AK252" t="s">
        <v>1284</v>
      </c>
      <c r="AL252" t="s">
        <v>1533</v>
      </c>
      <c r="AM252" t="s">
        <v>80</v>
      </c>
      <c r="AN252" t="s">
        <v>1548</v>
      </c>
      <c r="AO252" t="s">
        <v>645</v>
      </c>
      <c r="AP252" t="s">
        <v>2347</v>
      </c>
      <c r="AQ252" t="str">
        <f t="shared" si="3"/>
        <v>177411438435yesFemale435862224.9889.9596259.99214.9913</v>
      </c>
      <c r="AR252">
        <f>COUNTIF(AQ$2:AQ252,AQ252)</f>
        <v>1</v>
      </c>
    </row>
    <row r="253" spans="1:44" x14ac:dyDescent="0.25">
      <c r="A253">
        <v>178</v>
      </c>
      <c r="B253">
        <v>201</v>
      </c>
      <c r="C253" s="4">
        <v>43844</v>
      </c>
      <c r="D253">
        <v>7</v>
      </c>
      <c r="E253" t="s">
        <v>35</v>
      </c>
      <c r="F253" t="s">
        <v>46</v>
      </c>
      <c r="G253" t="s">
        <v>55</v>
      </c>
      <c r="H253" t="s">
        <v>58</v>
      </c>
      <c r="I253" s="4">
        <v>43728</v>
      </c>
      <c r="J253">
        <v>1</v>
      </c>
      <c r="K253" t="s">
        <v>61</v>
      </c>
      <c r="L253" s="4">
        <v>43615</v>
      </c>
      <c r="M253" s="4">
        <v>43830</v>
      </c>
      <c r="N253">
        <v>1</v>
      </c>
      <c r="O253" t="s">
        <v>105</v>
      </c>
      <c r="P253" t="s">
        <v>267</v>
      </c>
      <c r="Q253">
        <v>1</v>
      </c>
      <c r="R253" t="s">
        <v>523</v>
      </c>
      <c r="S253" t="s">
        <v>1086</v>
      </c>
      <c r="T253" t="s">
        <v>1613</v>
      </c>
      <c r="U253" t="s">
        <v>71</v>
      </c>
      <c r="V253" t="s">
        <v>1869</v>
      </c>
      <c r="W253">
        <v>173.8</v>
      </c>
      <c r="X253">
        <v>29.98</v>
      </c>
      <c r="Y253">
        <v>1</v>
      </c>
      <c r="Z253" t="s">
        <v>82</v>
      </c>
      <c r="AA253" t="s">
        <v>2409</v>
      </c>
      <c r="AF253" s="4"/>
      <c r="AG253" s="4"/>
      <c r="AH253" t="s">
        <v>79</v>
      </c>
      <c r="AI253" t="s">
        <v>241</v>
      </c>
      <c r="AJ253" t="s">
        <v>541</v>
      </c>
      <c r="AK253" t="s">
        <v>968</v>
      </c>
      <c r="AL253" t="s">
        <v>1629</v>
      </c>
      <c r="AM253" t="s">
        <v>69</v>
      </c>
      <c r="AN253" t="s">
        <v>1548</v>
      </c>
      <c r="AO253" t="s">
        <v>86</v>
      </c>
      <c r="AP253" t="s">
        <v>2350</v>
      </c>
      <c r="AQ253" t="str">
        <f t="shared" si="3"/>
        <v>178201438447yesFemale437281YouTube4361543830173.829.98411186.9114.997</v>
      </c>
      <c r="AR253">
        <f>COUNTIF(AQ$2:AQ253,AQ253)</f>
        <v>1</v>
      </c>
    </row>
    <row r="254" spans="1:44" x14ac:dyDescent="0.25">
      <c r="A254">
        <v>178</v>
      </c>
      <c r="B254">
        <v>201</v>
      </c>
      <c r="C254" s="4">
        <v>43844</v>
      </c>
      <c r="D254">
        <v>7</v>
      </c>
      <c r="E254" t="s">
        <v>35</v>
      </c>
      <c r="F254" t="s">
        <v>46</v>
      </c>
      <c r="G254" t="s">
        <v>55</v>
      </c>
      <c r="H254" t="s">
        <v>58</v>
      </c>
      <c r="I254" s="4">
        <v>43728</v>
      </c>
      <c r="J254">
        <v>1</v>
      </c>
      <c r="K254" t="s">
        <v>61</v>
      </c>
      <c r="L254" s="4">
        <v>43615</v>
      </c>
      <c r="M254" s="4">
        <v>43830</v>
      </c>
      <c r="N254">
        <v>1</v>
      </c>
      <c r="O254" t="s">
        <v>105</v>
      </c>
      <c r="P254" t="s">
        <v>267</v>
      </c>
      <c r="Q254">
        <v>1</v>
      </c>
      <c r="R254" t="s">
        <v>523</v>
      </c>
      <c r="S254" t="s">
        <v>1086</v>
      </c>
      <c r="T254" t="s">
        <v>1613</v>
      </c>
      <c r="U254" t="s">
        <v>71</v>
      </c>
      <c r="V254" t="s">
        <v>1869</v>
      </c>
      <c r="W254">
        <v>173.8</v>
      </c>
      <c r="X254">
        <v>29.98</v>
      </c>
      <c r="Y254">
        <v>1</v>
      </c>
      <c r="Z254" t="s">
        <v>82</v>
      </c>
      <c r="AA254" t="s">
        <v>2409</v>
      </c>
      <c r="AF254" s="4"/>
      <c r="AG254" s="4"/>
      <c r="AH254" t="s">
        <v>79</v>
      </c>
      <c r="AI254" t="s">
        <v>241</v>
      </c>
      <c r="AJ254" t="s">
        <v>541</v>
      </c>
      <c r="AK254" t="s">
        <v>968</v>
      </c>
      <c r="AL254" t="s">
        <v>1629</v>
      </c>
      <c r="AM254" t="s">
        <v>69</v>
      </c>
      <c r="AN254" t="s">
        <v>1548</v>
      </c>
      <c r="AO254" t="s">
        <v>86</v>
      </c>
      <c r="AP254" t="s">
        <v>2350</v>
      </c>
      <c r="AQ254" t="str">
        <f t="shared" si="3"/>
        <v>178201438447yesFemale437281YouTube4361543830173.829.98411186.9114.997</v>
      </c>
      <c r="AR254">
        <f>COUNTIF(AQ$2:AQ254,AQ254)</f>
        <v>2</v>
      </c>
    </row>
    <row r="255" spans="1:44" x14ac:dyDescent="0.25">
      <c r="A255">
        <v>179</v>
      </c>
      <c r="B255">
        <v>156</v>
      </c>
      <c r="C255" s="4">
        <v>43845</v>
      </c>
      <c r="D255">
        <v>8</v>
      </c>
      <c r="E255" t="s">
        <v>43</v>
      </c>
      <c r="F255" t="s">
        <v>54</v>
      </c>
      <c r="G255" t="s">
        <v>55</v>
      </c>
      <c r="H255" t="s">
        <v>58</v>
      </c>
      <c r="I255" s="4">
        <v>43738</v>
      </c>
      <c r="J255">
        <v>1</v>
      </c>
      <c r="K255" t="s">
        <v>61</v>
      </c>
      <c r="L255" s="4">
        <v>43615</v>
      </c>
      <c r="M255" s="4">
        <v>43830</v>
      </c>
      <c r="N255">
        <v>1</v>
      </c>
      <c r="O255" t="s">
        <v>79</v>
      </c>
      <c r="P255" t="s">
        <v>241</v>
      </c>
      <c r="Q255">
        <v>1</v>
      </c>
      <c r="R255" t="s">
        <v>524</v>
      </c>
      <c r="S255" t="s">
        <v>1087</v>
      </c>
      <c r="T255" t="s">
        <v>1614</v>
      </c>
      <c r="U255" t="s">
        <v>69</v>
      </c>
      <c r="V255" t="s">
        <v>1548</v>
      </c>
      <c r="W255">
        <v>13.95</v>
      </c>
      <c r="X255">
        <v>14.99</v>
      </c>
      <c r="Y255">
        <v>1</v>
      </c>
      <c r="Z255" t="s">
        <v>455</v>
      </c>
      <c r="AA255" t="s">
        <v>2340</v>
      </c>
      <c r="AF255" s="4"/>
      <c r="AG255" s="4"/>
      <c r="AH255" t="s">
        <v>79</v>
      </c>
      <c r="AI255" t="s">
        <v>241</v>
      </c>
      <c r="AJ255" t="s">
        <v>524</v>
      </c>
      <c r="AK255" t="s">
        <v>1087</v>
      </c>
      <c r="AL255" t="s">
        <v>1614</v>
      </c>
      <c r="AM255" t="s">
        <v>69</v>
      </c>
      <c r="AN255" t="s">
        <v>1548</v>
      </c>
      <c r="AO255" t="s">
        <v>455</v>
      </c>
      <c r="AP255" t="s">
        <v>2340</v>
      </c>
      <c r="AQ255" t="str">
        <f t="shared" si="3"/>
        <v>179156438458yesFemale437381YouTube436154383013.9514.99416813.95114.9915</v>
      </c>
      <c r="AR255">
        <f>COUNTIF(AQ$2:AQ255,AQ255)</f>
        <v>1</v>
      </c>
    </row>
    <row r="256" spans="1:44" x14ac:dyDescent="0.25">
      <c r="A256">
        <v>180</v>
      </c>
      <c r="B256">
        <v>353</v>
      </c>
      <c r="C256" s="4">
        <v>43845</v>
      </c>
      <c r="D256">
        <v>1</v>
      </c>
      <c r="E256" t="s">
        <v>39</v>
      </c>
      <c r="F256" t="s">
        <v>50</v>
      </c>
      <c r="G256" t="s">
        <v>55</v>
      </c>
      <c r="H256" t="s">
        <v>57</v>
      </c>
      <c r="I256" s="4">
        <v>43661</v>
      </c>
      <c r="J256">
        <v>2</v>
      </c>
      <c r="K256" t="s">
        <v>60</v>
      </c>
      <c r="L256" s="4">
        <v>43615</v>
      </c>
      <c r="M256" s="4">
        <v>43830</v>
      </c>
      <c r="N256">
        <v>1</v>
      </c>
      <c r="O256" t="s">
        <v>70</v>
      </c>
      <c r="P256" t="s">
        <v>232</v>
      </c>
      <c r="Q256">
        <v>1</v>
      </c>
      <c r="R256" t="s">
        <v>394</v>
      </c>
      <c r="S256" t="s">
        <v>956</v>
      </c>
      <c r="T256" t="s">
        <v>1490</v>
      </c>
      <c r="U256" t="s">
        <v>80</v>
      </c>
      <c r="V256" t="s">
        <v>1548</v>
      </c>
      <c r="W256">
        <v>17.98</v>
      </c>
      <c r="X256">
        <v>29.98</v>
      </c>
      <c r="Y256">
        <v>1</v>
      </c>
      <c r="Z256" t="s">
        <v>432</v>
      </c>
      <c r="AA256" t="s">
        <v>2331</v>
      </c>
      <c r="AF256" s="4"/>
      <c r="AG256" s="4"/>
      <c r="AH256" t="s">
        <v>70</v>
      </c>
      <c r="AI256" t="s">
        <v>232</v>
      </c>
      <c r="AJ256" t="s">
        <v>394</v>
      </c>
      <c r="AK256" t="s">
        <v>956</v>
      </c>
      <c r="AL256" t="s">
        <v>1490</v>
      </c>
      <c r="AM256" t="s">
        <v>80</v>
      </c>
      <c r="AN256" t="s">
        <v>1548</v>
      </c>
      <c r="AO256" t="s">
        <v>432</v>
      </c>
      <c r="AP256" t="s">
        <v>2331</v>
      </c>
      <c r="AQ256" t="str">
        <f t="shared" si="3"/>
        <v>180353438451yesMale436612Facebook436154383017.9829.985318.99214.9921</v>
      </c>
      <c r="AR256">
        <f>COUNTIF(AQ$2:AQ256,AQ256)</f>
        <v>1</v>
      </c>
    </row>
    <row r="257" spans="1:44" x14ac:dyDescent="0.25">
      <c r="A257">
        <v>181</v>
      </c>
      <c r="B257">
        <v>4</v>
      </c>
      <c r="C257" s="4">
        <v>43846</v>
      </c>
      <c r="D257">
        <v>6</v>
      </c>
      <c r="E257" t="s">
        <v>33</v>
      </c>
      <c r="F257" t="s">
        <v>44</v>
      </c>
      <c r="G257" t="s">
        <v>56</v>
      </c>
      <c r="H257" t="s">
        <v>57</v>
      </c>
      <c r="I257" s="4">
        <v>43732</v>
      </c>
      <c r="J257">
        <v>2</v>
      </c>
      <c r="K257" t="s">
        <v>60</v>
      </c>
      <c r="L257" s="4">
        <v>43615</v>
      </c>
      <c r="M257" s="4">
        <v>43830</v>
      </c>
      <c r="N257">
        <v>1</v>
      </c>
      <c r="O257" t="s">
        <v>71</v>
      </c>
      <c r="P257" t="s">
        <v>233</v>
      </c>
      <c r="Q257">
        <v>1</v>
      </c>
      <c r="R257" t="s">
        <v>525</v>
      </c>
      <c r="S257" t="s">
        <v>1088</v>
      </c>
      <c r="T257" t="s">
        <v>1615</v>
      </c>
      <c r="U257" t="s">
        <v>110</v>
      </c>
      <c r="V257" t="s">
        <v>2032</v>
      </c>
      <c r="W257">
        <v>3174</v>
      </c>
      <c r="X257">
        <v>149.94</v>
      </c>
      <c r="Y257">
        <v>1</v>
      </c>
      <c r="Z257" t="s">
        <v>110</v>
      </c>
      <c r="AA257" t="s">
        <v>2410</v>
      </c>
      <c r="AF257" s="4"/>
      <c r="AG257" s="4"/>
      <c r="AH257" t="s">
        <v>69</v>
      </c>
      <c r="AI257" t="s">
        <v>231</v>
      </c>
      <c r="AJ257" t="s">
        <v>856</v>
      </c>
      <c r="AK257" t="s">
        <v>1393</v>
      </c>
      <c r="AL257" t="s">
        <v>1909</v>
      </c>
      <c r="AM257" t="s">
        <v>67</v>
      </c>
      <c r="AN257" t="s">
        <v>1577</v>
      </c>
      <c r="AO257" t="s">
        <v>67</v>
      </c>
      <c r="AP257" t="s">
        <v>2373</v>
      </c>
      <c r="AQ257" t="str">
        <f t="shared" si="3"/>
        <v>1814438466noMale437322Facebook43615438303174149.94199529324.993</v>
      </c>
      <c r="AR257">
        <f>COUNTIF(AQ$2:AQ257,AQ257)</f>
        <v>1</v>
      </c>
    </row>
    <row r="258" spans="1:44" x14ac:dyDescent="0.25">
      <c r="A258">
        <v>181</v>
      </c>
      <c r="B258">
        <v>4</v>
      </c>
      <c r="C258" s="4">
        <v>43846</v>
      </c>
      <c r="D258">
        <v>6</v>
      </c>
      <c r="E258" t="s">
        <v>33</v>
      </c>
      <c r="F258" t="s">
        <v>44</v>
      </c>
      <c r="G258" t="s">
        <v>56</v>
      </c>
      <c r="H258" t="s">
        <v>57</v>
      </c>
      <c r="I258" s="4">
        <v>43732</v>
      </c>
      <c r="J258">
        <v>2</v>
      </c>
      <c r="K258" t="s">
        <v>60</v>
      </c>
      <c r="L258" s="4">
        <v>43615</v>
      </c>
      <c r="M258" s="4">
        <v>43830</v>
      </c>
      <c r="N258">
        <v>1</v>
      </c>
      <c r="O258" t="s">
        <v>71</v>
      </c>
      <c r="P258" t="s">
        <v>233</v>
      </c>
      <c r="Q258">
        <v>1</v>
      </c>
      <c r="R258" t="s">
        <v>525</v>
      </c>
      <c r="S258" t="s">
        <v>1088</v>
      </c>
      <c r="T258" t="s">
        <v>1615</v>
      </c>
      <c r="U258" t="s">
        <v>110</v>
      </c>
      <c r="V258" t="s">
        <v>2032</v>
      </c>
      <c r="W258">
        <v>3174</v>
      </c>
      <c r="X258">
        <v>149.94</v>
      </c>
      <c r="Y258">
        <v>1</v>
      </c>
      <c r="Z258" t="s">
        <v>110</v>
      </c>
      <c r="AA258" t="s">
        <v>2410</v>
      </c>
      <c r="AF258" s="4"/>
      <c r="AG258" s="4"/>
      <c r="AH258" t="s">
        <v>69</v>
      </c>
      <c r="AI258" t="s">
        <v>231</v>
      </c>
      <c r="AJ258" t="s">
        <v>856</v>
      </c>
      <c r="AK258" t="s">
        <v>1393</v>
      </c>
      <c r="AL258" t="s">
        <v>1909</v>
      </c>
      <c r="AM258" t="s">
        <v>67</v>
      </c>
      <c r="AN258" t="s">
        <v>1577</v>
      </c>
      <c r="AO258" t="s">
        <v>67</v>
      </c>
      <c r="AP258" t="s">
        <v>2373</v>
      </c>
      <c r="AQ258" t="str">
        <f t="shared" ref="AQ258:AQ321" si="4">CONCATENATE($A258,$B258,$C258,$D258,$G258,$H258,$I258,$J258,$K258,$L258,$M258,$W258,$X258,$AB258,$AC258,$AD258,$AE258,$AF258,$AG258,$AH258,$AJ258,$AL258,$AM258,$AN258,$AO258)</f>
        <v>1814438466noMale437322Facebook43615438303174149.94199529324.993</v>
      </c>
      <c r="AR258">
        <f>COUNTIF(AQ$2:AQ258,AQ258)</f>
        <v>2</v>
      </c>
    </row>
    <row r="259" spans="1:44" x14ac:dyDescent="0.25">
      <c r="A259">
        <v>182</v>
      </c>
      <c r="B259">
        <v>249</v>
      </c>
      <c r="C259" s="4">
        <v>43846</v>
      </c>
      <c r="D259">
        <v>1</v>
      </c>
      <c r="E259" t="s">
        <v>39</v>
      </c>
      <c r="F259" t="s">
        <v>50</v>
      </c>
      <c r="G259" t="s">
        <v>55</v>
      </c>
      <c r="H259" t="s">
        <v>57</v>
      </c>
      <c r="I259" s="4">
        <v>43653</v>
      </c>
      <c r="J259">
        <v>1</v>
      </c>
      <c r="K259" t="s">
        <v>61</v>
      </c>
      <c r="L259" s="4">
        <v>43615</v>
      </c>
      <c r="M259" s="4">
        <v>43830</v>
      </c>
      <c r="N259">
        <v>2</v>
      </c>
      <c r="O259" t="s">
        <v>120</v>
      </c>
      <c r="P259" t="s">
        <v>282</v>
      </c>
      <c r="Q259">
        <v>2</v>
      </c>
      <c r="R259" t="s">
        <v>526</v>
      </c>
      <c r="S259" t="s">
        <v>1089</v>
      </c>
      <c r="T259" t="s">
        <v>1616</v>
      </c>
      <c r="U259" t="s">
        <v>2006</v>
      </c>
      <c r="V259" t="s">
        <v>2050</v>
      </c>
      <c r="W259">
        <v>1103.92</v>
      </c>
      <c r="X259">
        <v>79.92</v>
      </c>
      <c r="Y259">
        <v>2</v>
      </c>
      <c r="Z259" t="s">
        <v>2134</v>
      </c>
      <c r="AA259" t="s">
        <v>2411</v>
      </c>
      <c r="AF259" s="4"/>
      <c r="AG259" s="4"/>
      <c r="AH259" t="s">
        <v>78</v>
      </c>
      <c r="AI259" t="s">
        <v>240</v>
      </c>
      <c r="AJ259" t="s">
        <v>668</v>
      </c>
      <c r="AK259" t="s">
        <v>1212</v>
      </c>
      <c r="AL259" t="s">
        <v>1735</v>
      </c>
      <c r="AM259" t="s">
        <v>69</v>
      </c>
      <c r="AN259" t="s">
        <v>1562</v>
      </c>
      <c r="AO259" t="s">
        <v>393</v>
      </c>
      <c r="AP259" t="s">
        <v>2345</v>
      </c>
      <c r="AQ259" t="str">
        <f t="shared" si="4"/>
        <v>182249438461yesMale436531YouTube43615438301103.9279.928138149.9919.9918</v>
      </c>
      <c r="AR259">
        <f>COUNTIF(AQ$2:AQ259,AQ259)</f>
        <v>1</v>
      </c>
    </row>
    <row r="260" spans="1:44" x14ac:dyDescent="0.25">
      <c r="A260">
        <v>182</v>
      </c>
      <c r="B260">
        <v>249</v>
      </c>
      <c r="C260" s="4">
        <v>43846</v>
      </c>
      <c r="D260">
        <v>1</v>
      </c>
      <c r="E260" t="s">
        <v>39</v>
      </c>
      <c r="F260" t="s">
        <v>50</v>
      </c>
      <c r="G260" t="s">
        <v>55</v>
      </c>
      <c r="H260" t="s">
        <v>57</v>
      </c>
      <c r="I260" s="4">
        <v>43653</v>
      </c>
      <c r="J260">
        <v>1</v>
      </c>
      <c r="K260" t="s">
        <v>61</v>
      </c>
      <c r="L260" s="4">
        <v>43615</v>
      </c>
      <c r="M260" s="4">
        <v>43830</v>
      </c>
      <c r="N260">
        <v>2</v>
      </c>
      <c r="O260" t="s">
        <v>120</v>
      </c>
      <c r="P260" t="s">
        <v>282</v>
      </c>
      <c r="Q260">
        <v>2</v>
      </c>
      <c r="R260" t="s">
        <v>526</v>
      </c>
      <c r="S260" t="s">
        <v>1089</v>
      </c>
      <c r="T260" t="s">
        <v>1616</v>
      </c>
      <c r="U260" t="s">
        <v>2006</v>
      </c>
      <c r="V260" t="s">
        <v>2050</v>
      </c>
      <c r="W260">
        <v>1103.92</v>
      </c>
      <c r="X260">
        <v>79.92</v>
      </c>
      <c r="Y260">
        <v>2</v>
      </c>
      <c r="Z260" t="s">
        <v>2134</v>
      </c>
      <c r="AA260" t="s">
        <v>2411</v>
      </c>
      <c r="AF260" s="4"/>
      <c r="AG260" s="4"/>
      <c r="AH260" t="s">
        <v>78</v>
      </c>
      <c r="AI260" t="s">
        <v>240</v>
      </c>
      <c r="AJ260" t="s">
        <v>668</v>
      </c>
      <c r="AK260" t="s">
        <v>1212</v>
      </c>
      <c r="AL260" t="s">
        <v>1735</v>
      </c>
      <c r="AM260" t="s">
        <v>69</v>
      </c>
      <c r="AN260" t="s">
        <v>1562</v>
      </c>
      <c r="AO260" t="s">
        <v>393</v>
      </c>
      <c r="AP260" t="s">
        <v>2345</v>
      </c>
      <c r="AQ260" t="str">
        <f t="shared" si="4"/>
        <v>182249438461yesMale436531YouTube43615438301103.9279.928138149.9919.9918</v>
      </c>
      <c r="AR260">
        <f>COUNTIF(AQ$2:AQ260,AQ260)</f>
        <v>2</v>
      </c>
    </row>
    <row r="261" spans="1:44" x14ac:dyDescent="0.25">
      <c r="A261">
        <v>182</v>
      </c>
      <c r="B261">
        <v>249</v>
      </c>
      <c r="C261" s="4">
        <v>43846</v>
      </c>
      <c r="D261">
        <v>1</v>
      </c>
      <c r="E261" t="s">
        <v>39</v>
      </c>
      <c r="F261" t="s">
        <v>50</v>
      </c>
      <c r="G261" t="s">
        <v>55</v>
      </c>
      <c r="H261" t="s">
        <v>57</v>
      </c>
      <c r="I261" s="4">
        <v>43653</v>
      </c>
      <c r="J261">
        <v>1</v>
      </c>
      <c r="K261" t="s">
        <v>61</v>
      </c>
      <c r="L261" s="4">
        <v>43615</v>
      </c>
      <c r="M261" s="4">
        <v>43830</v>
      </c>
      <c r="N261">
        <v>2</v>
      </c>
      <c r="O261" t="s">
        <v>120</v>
      </c>
      <c r="P261" t="s">
        <v>282</v>
      </c>
      <c r="Q261">
        <v>2</v>
      </c>
      <c r="R261" t="s">
        <v>526</v>
      </c>
      <c r="S261" t="s">
        <v>1089</v>
      </c>
      <c r="T261" t="s">
        <v>1616</v>
      </c>
      <c r="U261" t="s">
        <v>2006</v>
      </c>
      <c r="V261" t="s">
        <v>2050</v>
      </c>
      <c r="W261">
        <v>1103.92</v>
      </c>
      <c r="X261">
        <v>79.92</v>
      </c>
      <c r="Y261">
        <v>2</v>
      </c>
      <c r="Z261" t="s">
        <v>2134</v>
      </c>
      <c r="AA261" t="s">
        <v>2411</v>
      </c>
      <c r="AF261" s="4"/>
      <c r="AG261" s="4"/>
      <c r="AH261" t="s">
        <v>84</v>
      </c>
      <c r="AI261" t="s">
        <v>246</v>
      </c>
      <c r="AJ261" t="s">
        <v>438</v>
      </c>
      <c r="AK261" t="s">
        <v>1000</v>
      </c>
      <c r="AL261" t="s">
        <v>1532</v>
      </c>
      <c r="AM261" t="s">
        <v>67</v>
      </c>
      <c r="AN261" t="s">
        <v>1562</v>
      </c>
      <c r="AO261" t="s">
        <v>645</v>
      </c>
      <c r="AP261" t="s">
        <v>2347</v>
      </c>
      <c r="AQ261" t="str">
        <f t="shared" si="4"/>
        <v>182249438461yesMale436531YouTube43615438301103.9279.92981133.9939.9913</v>
      </c>
      <c r="AR261">
        <f>COUNTIF(AQ$2:AQ261,AQ261)</f>
        <v>1</v>
      </c>
    </row>
    <row r="262" spans="1:44" x14ac:dyDescent="0.25">
      <c r="A262">
        <v>182</v>
      </c>
      <c r="B262">
        <v>249</v>
      </c>
      <c r="C262" s="4">
        <v>43846</v>
      </c>
      <c r="D262">
        <v>1</v>
      </c>
      <c r="E262" t="s">
        <v>39</v>
      </c>
      <c r="F262" t="s">
        <v>50</v>
      </c>
      <c r="G262" t="s">
        <v>55</v>
      </c>
      <c r="H262" t="s">
        <v>57</v>
      </c>
      <c r="I262" s="4">
        <v>43653</v>
      </c>
      <c r="J262">
        <v>1</v>
      </c>
      <c r="K262" t="s">
        <v>61</v>
      </c>
      <c r="L262" s="4">
        <v>43615</v>
      </c>
      <c r="M262" s="4">
        <v>43830</v>
      </c>
      <c r="N262">
        <v>2</v>
      </c>
      <c r="O262" t="s">
        <v>120</v>
      </c>
      <c r="P262" t="s">
        <v>282</v>
      </c>
      <c r="Q262">
        <v>2</v>
      </c>
      <c r="R262" t="s">
        <v>526</v>
      </c>
      <c r="S262" t="s">
        <v>1089</v>
      </c>
      <c r="T262" t="s">
        <v>1616</v>
      </c>
      <c r="U262" t="s">
        <v>2006</v>
      </c>
      <c r="V262" t="s">
        <v>2050</v>
      </c>
      <c r="W262">
        <v>1103.92</v>
      </c>
      <c r="X262">
        <v>79.92</v>
      </c>
      <c r="Y262">
        <v>2</v>
      </c>
      <c r="Z262" t="s">
        <v>2134</v>
      </c>
      <c r="AA262" t="s">
        <v>2411</v>
      </c>
      <c r="AF262" s="4"/>
      <c r="AG262" s="4"/>
      <c r="AH262" t="s">
        <v>84</v>
      </c>
      <c r="AI262" t="s">
        <v>246</v>
      </c>
      <c r="AJ262" t="s">
        <v>438</v>
      </c>
      <c r="AK262" t="s">
        <v>1000</v>
      </c>
      <c r="AL262" t="s">
        <v>1532</v>
      </c>
      <c r="AM262" t="s">
        <v>67</v>
      </c>
      <c r="AN262" t="s">
        <v>1562</v>
      </c>
      <c r="AO262" t="s">
        <v>645</v>
      </c>
      <c r="AP262" t="s">
        <v>2347</v>
      </c>
      <c r="AQ262" t="str">
        <f t="shared" si="4"/>
        <v>182249438461yesMale436531YouTube43615438301103.9279.92981133.9939.9913</v>
      </c>
      <c r="AR262">
        <f>COUNTIF(AQ$2:AQ262,AQ262)</f>
        <v>2</v>
      </c>
    </row>
    <row r="263" spans="1:44" x14ac:dyDescent="0.25">
      <c r="A263">
        <v>183</v>
      </c>
      <c r="B263">
        <v>18</v>
      </c>
      <c r="C263" s="4">
        <v>43850</v>
      </c>
      <c r="D263">
        <v>4</v>
      </c>
      <c r="E263" t="s">
        <v>40</v>
      </c>
      <c r="F263" t="s">
        <v>51</v>
      </c>
      <c r="G263" t="s">
        <v>56</v>
      </c>
      <c r="H263" t="s">
        <v>57</v>
      </c>
      <c r="I263" s="4">
        <v>43660</v>
      </c>
      <c r="J263">
        <v>3</v>
      </c>
      <c r="K263" t="s">
        <v>59</v>
      </c>
      <c r="L263" s="4">
        <v>43615</v>
      </c>
      <c r="M263" s="4">
        <v>43830</v>
      </c>
      <c r="N263">
        <v>1</v>
      </c>
      <c r="O263" t="s">
        <v>80</v>
      </c>
      <c r="P263" t="s">
        <v>242</v>
      </c>
      <c r="Q263">
        <v>1</v>
      </c>
      <c r="R263" t="s">
        <v>486</v>
      </c>
      <c r="S263" t="s">
        <v>1049</v>
      </c>
      <c r="T263" t="s">
        <v>1533</v>
      </c>
      <c r="U263" t="s">
        <v>69</v>
      </c>
      <c r="V263" t="s">
        <v>1548</v>
      </c>
      <c r="W263">
        <v>59.99</v>
      </c>
      <c r="X263">
        <v>14.99</v>
      </c>
      <c r="Y263">
        <v>1</v>
      </c>
      <c r="Z263" t="s">
        <v>79</v>
      </c>
      <c r="AA263" t="s">
        <v>2349</v>
      </c>
      <c r="AF263" s="4"/>
      <c r="AG263" s="4"/>
      <c r="AH263" t="s">
        <v>80</v>
      </c>
      <c r="AI263" t="s">
        <v>242</v>
      </c>
      <c r="AJ263" t="s">
        <v>486</v>
      </c>
      <c r="AK263" t="s">
        <v>1049</v>
      </c>
      <c r="AL263" t="s">
        <v>1533</v>
      </c>
      <c r="AM263" t="s">
        <v>69</v>
      </c>
      <c r="AN263" t="s">
        <v>1548</v>
      </c>
      <c r="AO263" t="s">
        <v>79</v>
      </c>
      <c r="AP263" t="s">
        <v>2349</v>
      </c>
      <c r="AQ263" t="str">
        <f t="shared" si="4"/>
        <v>18318438504noMale436603Google Ads436154383059.9914.99212959.99114.994</v>
      </c>
      <c r="AR263">
        <f>COUNTIF(AQ$2:AQ263,AQ263)</f>
        <v>1</v>
      </c>
    </row>
    <row r="264" spans="1:44" x14ac:dyDescent="0.25">
      <c r="A264">
        <v>184</v>
      </c>
      <c r="B264">
        <v>60</v>
      </c>
      <c r="C264" s="4">
        <v>43850</v>
      </c>
      <c r="D264">
        <v>4</v>
      </c>
      <c r="E264" t="s">
        <v>40</v>
      </c>
      <c r="F264" t="s">
        <v>51</v>
      </c>
      <c r="G264" t="s">
        <v>55</v>
      </c>
      <c r="H264" t="s">
        <v>57</v>
      </c>
      <c r="I264" s="4">
        <v>43713</v>
      </c>
      <c r="J264">
        <v>3</v>
      </c>
      <c r="K264" t="s">
        <v>59</v>
      </c>
      <c r="L264" s="4">
        <v>43615</v>
      </c>
      <c r="M264" s="4">
        <v>43830</v>
      </c>
      <c r="N264">
        <v>1</v>
      </c>
      <c r="O264" t="s">
        <v>67</v>
      </c>
      <c r="P264" t="s">
        <v>229</v>
      </c>
      <c r="Q264">
        <v>1</v>
      </c>
      <c r="R264" t="s">
        <v>527</v>
      </c>
      <c r="S264" t="s">
        <v>953</v>
      </c>
      <c r="T264" t="s">
        <v>1617</v>
      </c>
      <c r="U264" t="s">
        <v>80</v>
      </c>
      <c r="V264" t="s">
        <v>1548</v>
      </c>
      <c r="W264">
        <v>61.98</v>
      </c>
      <c r="X264">
        <v>29.98</v>
      </c>
      <c r="Y264">
        <v>1</v>
      </c>
      <c r="Z264" t="s">
        <v>84</v>
      </c>
      <c r="AA264" t="s">
        <v>2366</v>
      </c>
      <c r="AF264" s="4"/>
      <c r="AG264" s="4"/>
      <c r="AH264" t="s">
        <v>67</v>
      </c>
      <c r="AI264" t="s">
        <v>229</v>
      </c>
      <c r="AJ264" t="s">
        <v>527</v>
      </c>
      <c r="AK264" t="s">
        <v>953</v>
      </c>
      <c r="AL264" t="s">
        <v>1617</v>
      </c>
      <c r="AM264" t="s">
        <v>80</v>
      </c>
      <c r="AN264" t="s">
        <v>1548</v>
      </c>
      <c r="AO264" t="s">
        <v>84</v>
      </c>
      <c r="AP264" t="s">
        <v>2366</v>
      </c>
      <c r="AQ264" t="str">
        <f t="shared" si="4"/>
        <v>18460438504yesMale437133Google Ads436154383061.9829.98313730.99214.999</v>
      </c>
      <c r="AR264">
        <f>COUNTIF(AQ$2:AQ264,AQ264)</f>
        <v>1</v>
      </c>
    </row>
    <row r="265" spans="1:44" x14ac:dyDescent="0.25">
      <c r="A265">
        <v>185</v>
      </c>
      <c r="B265">
        <v>90</v>
      </c>
      <c r="C265" s="4">
        <v>43851</v>
      </c>
      <c r="D265">
        <v>3</v>
      </c>
      <c r="E265" t="s">
        <v>34</v>
      </c>
      <c r="F265" t="s">
        <v>45</v>
      </c>
      <c r="G265" t="s">
        <v>55</v>
      </c>
      <c r="H265" t="s">
        <v>58</v>
      </c>
      <c r="I265" s="4">
        <v>43824</v>
      </c>
      <c r="J265">
        <v>3</v>
      </c>
      <c r="K265" t="s">
        <v>59</v>
      </c>
      <c r="L265" s="4">
        <v>43615</v>
      </c>
      <c r="M265" s="4">
        <v>43830</v>
      </c>
      <c r="N265">
        <v>1</v>
      </c>
      <c r="O265" t="s">
        <v>70</v>
      </c>
      <c r="P265" t="s">
        <v>232</v>
      </c>
      <c r="Q265">
        <v>1</v>
      </c>
      <c r="R265" t="s">
        <v>411</v>
      </c>
      <c r="S265" t="s">
        <v>973</v>
      </c>
      <c r="T265" t="s">
        <v>1506</v>
      </c>
      <c r="U265" t="s">
        <v>80</v>
      </c>
      <c r="V265" t="s">
        <v>1517</v>
      </c>
      <c r="W265">
        <v>191.9</v>
      </c>
      <c r="X265">
        <v>39.979999999999997</v>
      </c>
      <c r="Y265">
        <v>1</v>
      </c>
      <c r="Z265" t="s">
        <v>673</v>
      </c>
      <c r="AA265" t="s">
        <v>2348</v>
      </c>
      <c r="AB265">
        <v>2</v>
      </c>
      <c r="AC265" t="s">
        <v>2634</v>
      </c>
      <c r="AD265">
        <v>270</v>
      </c>
      <c r="AE265" t="s">
        <v>2636</v>
      </c>
      <c r="AF265" s="4">
        <v>43834</v>
      </c>
      <c r="AG265" s="4">
        <v>43875</v>
      </c>
      <c r="AH265" t="s">
        <v>70</v>
      </c>
      <c r="AI265" t="s">
        <v>232</v>
      </c>
      <c r="AJ265" t="s">
        <v>411</v>
      </c>
      <c r="AK265" t="s">
        <v>973</v>
      </c>
      <c r="AL265" t="s">
        <v>1506</v>
      </c>
      <c r="AM265" t="s">
        <v>80</v>
      </c>
      <c r="AN265" t="s">
        <v>1517</v>
      </c>
      <c r="AO265" t="s">
        <v>673</v>
      </c>
      <c r="AP265" t="s">
        <v>2348</v>
      </c>
      <c r="AQ265" t="str">
        <f t="shared" si="4"/>
        <v>18590438513yesFemale438243Google Ads4361543830191.939.982test270Showing 5 recommendation instead of 3 on each item page438344387553095.95219.9912</v>
      </c>
      <c r="AR265">
        <f>COUNTIF(AQ$2:AQ265,AQ265)</f>
        <v>1</v>
      </c>
    </row>
    <row r="266" spans="1:44" x14ac:dyDescent="0.25">
      <c r="A266">
        <v>186</v>
      </c>
      <c r="B266">
        <v>110</v>
      </c>
      <c r="C266" s="4">
        <v>43851</v>
      </c>
      <c r="D266">
        <v>1</v>
      </c>
      <c r="E266" t="s">
        <v>39</v>
      </c>
      <c r="F266" t="s">
        <v>50</v>
      </c>
      <c r="G266" t="s">
        <v>55</v>
      </c>
      <c r="H266" t="s">
        <v>58</v>
      </c>
      <c r="I266" s="4">
        <v>43648</v>
      </c>
      <c r="J266">
        <v>2</v>
      </c>
      <c r="K266" t="s">
        <v>60</v>
      </c>
      <c r="L266" s="4">
        <v>43615</v>
      </c>
      <c r="M266" s="4">
        <v>43830</v>
      </c>
      <c r="N266">
        <v>2</v>
      </c>
      <c r="O266" t="s">
        <v>66</v>
      </c>
      <c r="P266" t="s">
        <v>228</v>
      </c>
      <c r="Q266">
        <v>2</v>
      </c>
      <c r="R266" t="s">
        <v>528</v>
      </c>
      <c r="S266" t="s">
        <v>1090</v>
      </c>
      <c r="T266" t="s">
        <v>1571</v>
      </c>
      <c r="U266" t="s">
        <v>75</v>
      </c>
      <c r="V266" t="s">
        <v>2042</v>
      </c>
      <c r="W266">
        <v>274.95</v>
      </c>
      <c r="X266">
        <v>59.95</v>
      </c>
      <c r="Y266">
        <v>2</v>
      </c>
      <c r="Z266" t="s">
        <v>2082</v>
      </c>
      <c r="AA266" t="s">
        <v>2327</v>
      </c>
      <c r="AF266" s="4"/>
      <c r="AG266" s="4"/>
      <c r="AH266" t="s">
        <v>70</v>
      </c>
      <c r="AI266" t="s">
        <v>232</v>
      </c>
      <c r="AJ266" t="s">
        <v>495</v>
      </c>
      <c r="AK266" t="s">
        <v>1058</v>
      </c>
      <c r="AL266" t="s">
        <v>1587</v>
      </c>
      <c r="AM266" t="s">
        <v>80</v>
      </c>
      <c r="AN266" t="s">
        <v>1548</v>
      </c>
      <c r="AO266" t="s">
        <v>673</v>
      </c>
      <c r="AP266" t="s">
        <v>2348</v>
      </c>
      <c r="AQ266" t="str">
        <f t="shared" si="4"/>
        <v>186110438511yesFemale436482Facebook4361543830274.9559.95511554.99214.9912</v>
      </c>
      <c r="AR266">
        <f>COUNTIF(AQ$2:AQ266,AQ266)</f>
        <v>1</v>
      </c>
    </row>
    <row r="267" spans="1:44" x14ac:dyDescent="0.25">
      <c r="A267">
        <v>186</v>
      </c>
      <c r="B267">
        <v>110</v>
      </c>
      <c r="C267" s="4">
        <v>43851</v>
      </c>
      <c r="D267">
        <v>1</v>
      </c>
      <c r="E267" t="s">
        <v>39</v>
      </c>
      <c r="F267" t="s">
        <v>50</v>
      </c>
      <c r="G267" t="s">
        <v>55</v>
      </c>
      <c r="H267" t="s">
        <v>58</v>
      </c>
      <c r="I267" s="4">
        <v>43648</v>
      </c>
      <c r="J267">
        <v>2</v>
      </c>
      <c r="K267" t="s">
        <v>60</v>
      </c>
      <c r="L267" s="4">
        <v>43615</v>
      </c>
      <c r="M267" s="4">
        <v>43830</v>
      </c>
      <c r="N267">
        <v>2</v>
      </c>
      <c r="O267" t="s">
        <v>66</v>
      </c>
      <c r="P267" t="s">
        <v>228</v>
      </c>
      <c r="Q267">
        <v>2</v>
      </c>
      <c r="R267" t="s">
        <v>528</v>
      </c>
      <c r="S267" t="s">
        <v>1090</v>
      </c>
      <c r="T267" t="s">
        <v>1571</v>
      </c>
      <c r="U267" t="s">
        <v>75</v>
      </c>
      <c r="V267" t="s">
        <v>2042</v>
      </c>
      <c r="W267">
        <v>274.95</v>
      </c>
      <c r="X267">
        <v>59.95</v>
      </c>
      <c r="Y267">
        <v>2</v>
      </c>
      <c r="Z267" t="s">
        <v>2082</v>
      </c>
      <c r="AA267" t="s">
        <v>2327</v>
      </c>
      <c r="AF267" s="4"/>
      <c r="AG267" s="4"/>
      <c r="AH267" t="s">
        <v>80</v>
      </c>
      <c r="AI267" t="s">
        <v>242</v>
      </c>
      <c r="AJ267" t="s">
        <v>508</v>
      </c>
      <c r="AK267" t="s">
        <v>1071</v>
      </c>
      <c r="AL267" t="s">
        <v>1587</v>
      </c>
      <c r="AM267" t="s">
        <v>67</v>
      </c>
      <c r="AN267" t="s">
        <v>1562</v>
      </c>
      <c r="AO267" t="s">
        <v>79</v>
      </c>
      <c r="AP267" t="s">
        <v>2349</v>
      </c>
      <c r="AQ267" t="str">
        <f t="shared" si="4"/>
        <v>186110438511yesFemale436482Facebook4361543830274.9559.95212354.9939.994</v>
      </c>
      <c r="AR267">
        <f>COUNTIF(AQ$2:AQ267,AQ267)</f>
        <v>1</v>
      </c>
    </row>
    <row r="268" spans="1:44" x14ac:dyDescent="0.25">
      <c r="A268">
        <v>187</v>
      </c>
      <c r="B268">
        <v>243</v>
      </c>
      <c r="C268" s="4">
        <v>43852</v>
      </c>
      <c r="D268">
        <v>9</v>
      </c>
      <c r="E268" t="s">
        <v>41</v>
      </c>
      <c r="F268" t="s">
        <v>52</v>
      </c>
      <c r="G268" t="s">
        <v>55</v>
      </c>
      <c r="H268" t="s">
        <v>57</v>
      </c>
      <c r="I268" s="4">
        <v>43616</v>
      </c>
      <c r="J268">
        <v>3</v>
      </c>
      <c r="K268" t="s">
        <v>59</v>
      </c>
      <c r="L268" s="4">
        <v>43615</v>
      </c>
      <c r="M268" s="4">
        <v>43830</v>
      </c>
      <c r="N268">
        <v>2</v>
      </c>
      <c r="O268" t="s">
        <v>121</v>
      </c>
      <c r="P268" t="s">
        <v>283</v>
      </c>
      <c r="Q268">
        <v>2</v>
      </c>
      <c r="R268" t="s">
        <v>529</v>
      </c>
      <c r="S268" t="s">
        <v>1091</v>
      </c>
      <c r="T268" t="s">
        <v>1618</v>
      </c>
      <c r="U268" t="s">
        <v>75</v>
      </c>
      <c r="V268" t="s">
        <v>1869</v>
      </c>
      <c r="W268">
        <v>244.87</v>
      </c>
      <c r="X268">
        <v>74.95</v>
      </c>
      <c r="Y268">
        <v>2</v>
      </c>
      <c r="Z268" t="s">
        <v>107</v>
      </c>
      <c r="AA268" t="s">
        <v>2412</v>
      </c>
      <c r="AF268" s="4"/>
      <c r="AG268" s="4"/>
      <c r="AH268" t="s">
        <v>79</v>
      </c>
      <c r="AI268" t="s">
        <v>241</v>
      </c>
      <c r="AJ268" t="s">
        <v>481</v>
      </c>
      <c r="AK268" t="s">
        <v>1045</v>
      </c>
      <c r="AL268" t="s">
        <v>1573</v>
      </c>
      <c r="AM268" t="s">
        <v>80</v>
      </c>
      <c r="AN268" t="s">
        <v>1548</v>
      </c>
      <c r="AO268" t="s">
        <v>65</v>
      </c>
      <c r="AP268" t="s">
        <v>2343</v>
      </c>
      <c r="AQ268" t="str">
        <f t="shared" si="4"/>
        <v>187243438529yesMale436163Google Ads4361543830244.8774.9546699.95214.9910</v>
      </c>
      <c r="AR268">
        <f>COUNTIF(AQ$2:AQ268,AQ268)</f>
        <v>1</v>
      </c>
    </row>
    <row r="269" spans="1:44" x14ac:dyDescent="0.25">
      <c r="A269">
        <v>187</v>
      </c>
      <c r="B269">
        <v>243</v>
      </c>
      <c r="C269" s="4">
        <v>43852</v>
      </c>
      <c r="D269">
        <v>9</v>
      </c>
      <c r="E269" t="s">
        <v>41</v>
      </c>
      <c r="F269" t="s">
        <v>52</v>
      </c>
      <c r="G269" t="s">
        <v>55</v>
      </c>
      <c r="H269" t="s">
        <v>57</v>
      </c>
      <c r="I269" s="4">
        <v>43616</v>
      </c>
      <c r="J269">
        <v>3</v>
      </c>
      <c r="K269" t="s">
        <v>59</v>
      </c>
      <c r="L269" s="4">
        <v>43615</v>
      </c>
      <c r="M269" s="4">
        <v>43830</v>
      </c>
      <c r="N269">
        <v>2</v>
      </c>
      <c r="O269" t="s">
        <v>121</v>
      </c>
      <c r="P269" t="s">
        <v>283</v>
      </c>
      <c r="Q269">
        <v>2</v>
      </c>
      <c r="R269" t="s">
        <v>529</v>
      </c>
      <c r="S269" t="s">
        <v>1091</v>
      </c>
      <c r="T269" t="s">
        <v>1618</v>
      </c>
      <c r="U269" t="s">
        <v>75</v>
      </c>
      <c r="V269" t="s">
        <v>1869</v>
      </c>
      <c r="W269">
        <v>244.87</v>
      </c>
      <c r="X269">
        <v>74.95</v>
      </c>
      <c r="Y269">
        <v>2</v>
      </c>
      <c r="Z269" t="s">
        <v>107</v>
      </c>
      <c r="AA269" t="s">
        <v>2412</v>
      </c>
      <c r="AF269" s="4"/>
      <c r="AG269" s="4"/>
      <c r="AH269" t="s">
        <v>80</v>
      </c>
      <c r="AI269" t="s">
        <v>242</v>
      </c>
      <c r="AJ269" t="s">
        <v>65</v>
      </c>
      <c r="AK269" t="s">
        <v>1267</v>
      </c>
      <c r="AL269" t="s">
        <v>1548</v>
      </c>
      <c r="AM269" t="s">
        <v>67</v>
      </c>
      <c r="AN269" t="s">
        <v>1548</v>
      </c>
      <c r="AO269" t="s">
        <v>80</v>
      </c>
      <c r="AP269" t="s">
        <v>2357</v>
      </c>
      <c r="AQ269" t="str">
        <f t="shared" si="4"/>
        <v>187243438529yesMale436163Google Ads4361543830244.8774.9521014.99314.992</v>
      </c>
      <c r="AR269">
        <f>COUNTIF(AQ$2:AQ269,AQ269)</f>
        <v>1</v>
      </c>
    </row>
    <row r="270" spans="1:44" x14ac:dyDescent="0.25">
      <c r="A270">
        <v>188</v>
      </c>
      <c r="B270">
        <v>396</v>
      </c>
      <c r="C270" s="4">
        <v>43852</v>
      </c>
      <c r="D270">
        <v>8</v>
      </c>
      <c r="E270" t="s">
        <v>43</v>
      </c>
      <c r="F270" t="s">
        <v>54</v>
      </c>
      <c r="G270" t="s">
        <v>55</v>
      </c>
      <c r="H270" t="s">
        <v>57</v>
      </c>
      <c r="I270" s="4">
        <v>43593</v>
      </c>
      <c r="J270">
        <v>2</v>
      </c>
      <c r="L270" s="4"/>
      <c r="M270" s="4"/>
      <c r="N270">
        <v>1</v>
      </c>
      <c r="O270" t="s">
        <v>79</v>
      </c>
      <c r="P270" t="s">
        <v>241</v>
      </c>
      <c r="Q270">
        <v>1</v>
      </c>
      <c r="R270" t="s">
        <v>530</v>
      </c>
      <c r="S270" t="s">
        <v>1092</v>
      </c>
      <c r="T270" t="s">
        <v>1619</v>
      </c>
      <c r="U270" t="s">
        <v>67</v>
      </c>
      <c r="V270" t="s">
        <v>1548</v>
      </c>
      <c r="W270">
        <v>188.97</v>
      </c>
      <c r="X270">
        <v>44.97</v>
      </c>
      <c r="Y270">
        <v>1</v>
      </c>
      <c r="Z270" t="s">
        <v>65</v>
      </c>
      <c r="AA270" t="s">
        <v>2343</v>
      </c>
      <c r="AF270" s="4"/>
      <c r="AG270" s="4"/>
      <c r="AH270" t="s">
        <v>79</v>
      </c>
      <c r="AI270" t="s">
        <v>241</v>
      </c>
      <c r="AJ270" t="s">
        <v>530</v>
      </c>
      <c r="AK270" t="s">
        <v>1092</v>
      </c>
      <c r="AL270" t="s">
        <v>1619</v>
      </c>
      <c r="AM270" t="s">
        <v>67</v>
      </c>
      <c r="AN270" t="s">
        <v>1548</v>
      </c>
      <c r="AO270" t="s">
        <v>65</v>
      </c>
      <c r="AP270" t="s">
        <v>2343</v>
      </c>
      <c r="AQ270" t="str">
        <f t="shared" si="4"/>
        <v>188396438528yesMale435932188.9744.9741662.99314.9910</v>
      </c>
      <c r="AR270">
        <f>COUNTIF(AQ$2:AQ270,AQ270)</f>
        <v>1</v>
      </c>
    </row>
    <row r="271" spans="1:44" x14ac:dyDescent="0.25">
      <c r="A271">
        <v>189</v>
      </c>
      <c r="B271">
        <v>452</v>
      </c>
      <c r="C271" s="4">
        <v>43853</v>
      </c>
      <c r="D271">
        <v>9</v>
      </c>
      <c r="E271" t="s">
        <v>41</v>
      </c>
      <c r="F271" t="s">
        <v>52</v>
      </c>
      <c r="G271" t="s">
        <v>55</v>
      </c>
      <c r="H271" t="s">
        <v>58</v>
      </c>
      <c r="I271" s="4">
        <v>43598</v>
      </c>
      <c r="J271">
        <v>3</v>
      </c>
      <c r="L271" s="4"/>
      <c r="M271" s="4"/>
      <c r="N271">
        <v>1</v>
      </c>
      <c r="O271" t="s">
        <v>78</v>
      </c>
      <c r="P271" t="s">
        <v>240</v>
      </c>
      <c r="Q271">
        <v>1</v>
      </c>
      <c r="R271" t="s">
        <v>79</v>
      </c>
      <c r="S271" t="s">
        <v>1080</v>
      </c>
      <c r="T271" t="s">
        <v>1606</v>
      </c>
      <c r="U271" t="s">
        <v>80</v>
      </c>
      <c r="V271" t="s">
        <v>1548</v>
      </c>
      <c r="W271">
        <v>51.98</v>
      </c>
      <c r="X271">
        <v>29.98</v>
      </c>
      <c r="Y271">
        <v>1</v>
      </c>
      <c r="Z271" t="s">
        <v>393</v>
      </c>
      <c r="AA271" t="s">
        <v>2345</v>
      </c>
      <c r="AF271" s="4"/>
      <c r="AG271" s="4"/>
      <c r="AH271" t="s">
        <v>78</v>
      </c>
      <c r="AI271" t="s">
        <v>240</v>
      </c>
      <c r="AJ271" t="s">
        <v>79</v>
      </c>
      <c r="AK271" t="s">
        <v>1080</v>
      </c>
      <c r="AL271" t="s">
        <v>1606</v>
      </c>
      <c r="AM271" t="s">
        <v>80</v>
      </c>
      <c r="AN271" t="s">
        <v>1548</v>
      </c>
      <c r="AO271" t="s">
        <v>393</v>
      </c>
      <c r="AP271" t="s">
        <v>2345</v>
      </c>
      <c r="AQ271" t="str">
        <f t="shared" si="4"/>
        <v>189452438539yesFemale43598351.9829.988425.99214.9918</v>
      </c>
      <c r="AR271">
        <f>COUNTIF(AQ$2:AQ271,AQ271)</f>
        <v>1</v>
      </c>
    </row>
    <row r="272" spans="1:44" x14ac:dyDescent="0.25">
      <c r="A272">
        <v>190</v>
      </c>
      <c r="B272">
        <v>102</v>
      </c>
      <c r="C272" s="4">
        <v>43854</v>
      </c>
      <c r="D272">
        <v>10</v>
      </c>
      <c r="E272" t="s">
        <v>42</v>
      </c>
      <c r="F272" t="s">
        <v>53</v>
      </c>
      <c r="G272" t="s">
        <v>55</v>
      </c>
      <c r="H272" t="s">
        <v>57</v>
      </c>
      <c r="I272" s="4">
        <v>43709</v>
      </c>
      <c r="J272">
        <v>3</v>
      </c>
      <c r="K272" t="s">
        <v>59</v>
      </c>
      <c r="L272" s="4">
        <v>43615</v>
      </c>
      <c r="M272" s="4">
        <v>43830</v>
      </c>
      <c r="N272">
        <v>1</v>
      </c>
      <c r="O272" t="s">
        <v>79</v>
      </c>
      <c r="P272" t="s">
        <v>241</v>
      </c>
      <c r="Q272">
        <v>1</v>
      </c>
      <c r="R272" t="s">
        <v>524</v>
      </c>
      <c r="S272" t="s">
        <v>1087</v>
      </c>
      <c r="T272" t="s">
        <v>1614</v>
      </c>
      <c r="U272" t="s">
        <v>67</v>
      </c>
      <c r="V272" t="s">
        <v>1548</v>
      </c>
      <c r="W272">
        <v>41.85</v>
      </c>
      <c r="X272">
        <v>44.97</v>
      </c>
      <c r="Y272">
        <v>1</v>
      </c>
      <c r="Z272" t="s">
        <v>455</v>
      </c>
      <c r="AA272" t="s">
        <v>2340</v>
      </c>
      <c r="AF272" s="4"/>
      <c r="AG272" s="4"/>
      <c r="AH272" t="s">
        <v>79</v>
      </c>
      <c r="AI272" t="s">
        <v>241</v>
      </c>
      <c r="AJ272" t="s">
        <v>524</v>
      </c>
      <c r="AK272" t="s">
        <v>1087</v>
      </c>
      <c r="AL272" t="s">
        <v>1614</v>
      </c>
      <c r="AM272" t="s">
        <v>67</v>
      </c>
      <c r="AN272" t="s">
        <v>1548</v>
      </c>
      <c r="AO272" t="s">
        <v>455</v>
      </c>
      <c r="AP272" t="s">
        <v>2340</v>
      </c>
      <c r="AQ272" t="str">
        <f t="shared" si="4"/>
        <v>1901024385410yesMale437093Google Ads436154383041.8544.97416813.95314.9915</v>
      </c>
      <c r="AR272">
        <f>COUNTIF(AQ$2:AQ272,AQ272)</f>
        <v>1</v>
      </c>
    </row>
    <row r="273" spans="1:44" x14ac:dyDescent="0.25">
      <c r="A273">
        <v>191</v>
      </c>
      <c r="B273">
        <v>360</v>
      </c>
      <c r="C273" s="4">
        <v>43854</v>
      </c>
      <c r="D273">
        <v>2</v>
      </c>
      <c r="E273" t="s">
        <v>38</v>
      </c>
      <c r="F273" t="s">
        <v>49</v>
      </c>
      <c r="G273" t="s">
        <v>55</v>
      </c>
      <c r="H273" t="s">
        <v>57</v>
      </c>
      <c r="I273" s="4">
        <v>43608</v>
      </c>
      <c r="J273">
        <v>1</v>
      </c>
      <c r="L273" s="4"/>
      <c r="M273" s="4"/>
      <c r="N273">
        <v>1</v>
      </c>
      <c r="O273" t="s">
        <v>67</v>
      </c>
      <c r="P273" t="s">
        <v>229</v>
      </c>
      <c r="Q273">
        <v>1</v>
      </c>
      <c r="R273" t="s">
        <v>527</v>
      </c>
      <c r="S273" t="s">
        <v>953</v>
      </c>
      <c r="T273" t="s">
        <v>1617</v>
      </c>
      <c r="U273" t="s">
        <v>80</v>
      </c>
      <c r="V273" t="s">
        <v>1548</v>
      </c>
      <c r="W273">
        <v>61.98</v>
      </c>
      <c r="X273">
        <v>29.98</v>
      </c>
      <c r="Y273">
        <v>1</v>
      </c>
      <c r="Z273" t="s">
        <v>84</v>
      </c>
      <c r="AA273" t="s">
        <v>2366</v>
      </c>
      <c r="AF273" s="4"/>
      <c r="AG273" s="4"/>
      <c r="AH273" t="s">
        <v>67</v>
      </c>
      <c r="AI273" t="s">
        <v>229</v>
      </c>
      <c r="AJ273" t="s">
        <v>527</v>
      </c>
      <c r="AK273" t="s">
        <v>953</v>
      </c>
      <c r="AL273" t="s">
        <v>1617</v>
      </c>
      <c r="AM273" t="s">
        <v>80</v>
      </c>
      <c r="AN273" t="s">
        <v>1548</v>
      </c>
      <c r="AO273" t="s">
        <v>84</v>
      </c>
      <c r="AP273" t="s">
        <v>2366</v>
      </c>
      <c r="AQ273" t="str">
        <f t="shared" si="4"/>
        <v>191360438542yesMale43608161.9829.98313730.99214.999</v>
      </c>
      <c r="AR273">
        <f>COUNTIF(AQ$2:AQ273,AQ273)</f>
        <v>1</v>
      </c>
    </row>
    <row r="274" spans="1:44" x14ac:dyDescent="0.25">
      <c r="A274">
        <v>192</v>
      </c>
      <c r="B274">
        <v>113</v>
      </c>
      <c r="C274" s="4">
        <v>43855</v>
      </c>
      <c r="D274">
        <v>11</v>
      </c>
      <c r="E274" t="s">
        <v>37</v>
      </c>
      <c r="F274" t="s">
        <v>48</v>
      </c>
      <c r="G274" t="s">
        <v>55</v>
      </c>
      <c r="H274" t="s">
        <v>58</v>
      </c>
      <c r="I274" s="4">
        <v>43844</v>
      </c>
      <c r="J274">
        <v>4</v>
      </c>
      <c r="K274" t="s">
        <v>61</v>
      </c>
      <c r="L274" s="4">
        <v>43831</v>
      </c>
      <c r="M274" s="4">
        <v>43861</v>
      </c>
      <c r="N274">
        <v>1</v>
      </c>
      <c r="O274" t="s">
        <v>69</v>
      </c>
      <c r="P274" t="s">
        <v>231</v>
      </c>
      <c r="Q274">
        <v>1</v>
      </c>
      <c r="R274" t="s">
        <v>531</v>
      </c>
      <c r="S274" t="s">
        <v>1093</v>
      </c>
      <c r="T274" t="s">
        <v>1620</v>
      </c>
      <c r="U274" t="s">
        <v>67</v>
      </c>
      <c r="V274" t="s">
        <v>1577</v>
      </c>
      <c r="W274">
        <v>269.97000000000003</v>
      </c>
      <c r="X274">
        <v>74.97</v>
      </c>
      <c r="Y274">
        <v>1</v>
      </c>
      <c r="Z274" t="s">
        <v>67</v>
      </c>
      <c r="AA274" t="s">
        <v>2373</v>
      </c>
      <c r="AF274" s="4"/>
      <c r="AG274" s="4"/>
      <c r="AH274" t="s">
        <v>69</v>
      </c>
      <c r="AI274" t="s">
        <v>231</v>
      </c>
      <c r="AJ274" t="s">
        <v>531</v>
      </c>
      <c r="AK274" t="s">
        <v>1093</v>
      </c>
      <c r="AL274" t="s">
        <v>1620</v>
      </c>
      <c r="AM274" t="s">
        <v>67</v>
      </c>
      <c r="AN274" t="s">
        <v>1577</v>
      </c>
      <c r="AO274" t="s">
        <v>67</v>
      </c>
      <c r="AP274" t="s">
        <v>2373</v>
      </c>
      <c r="AQ274" t="str">
        <f t="shared" si="4"/>
        <v>1921134385511yesFemale438444YouTube4383143861269.9774.97112789.99324.993</v>
      </c>
      <c r="AR274">
        <f>COUNTIF(AQ$2:AQ274,AQ274)</f>
        <v>1</v>
      </c>
    </row>
    <row r="275" spans="1:44" x14ac:dyDescent="0.25">
      <c r="A275">
        <v>193</v>
      </c>
      <c r="B275">
        <v>342</v>
      </c>
      <c r="C275" s="4">
        <v>43855</v>
      </c>
      <c r="D275">
        <v>1</v>
      </c>
      <c r="E275" t="s">
        <v>39</v>
      </c>
      <c r="F275" t="s">
        <v>50</v>
      </c>
      <c r="G275" t="s">
        <v>56</v>
      </c>
      <c r="H275" t="s">
        <v>57</v>
      </c>
      <c r="I275" s="4">
        <v>43603</v>
      </c>
      <c r="J275">
        <v>1</v>
      </c>
      <c r="L275" s="4"/>
      <c r="M275" s="4"/>
      <c r="N275">
        <v>1</v>
      </c>
      <c r="O275" t="s">
        <v>90</v>
      </c>
      <c r="P275" t="s">
        <v>252</v>
      </c>
      <c r="Q275">
        <v>1</v>
      </c>
      <c r="R275" t="s">
        <v>532</v>
      </c>
      <c r="S275" t="s">
        <v>1094</v>
      </c>
      <c r="T275" t="s">
        <v>1562</v>
      </c>
      <c r="U275" t="s">
        <v>80</v>
      </c>
      <c r="V275" t="s">
        <v>1659</v>
      </c>
      <c r="W275">
        <v>19.98</v>
      </c>
      <c r="X275">
        <v>9.98</v>
      </c>
      <c r="Y275">
        <v>1</v>
      </c>
      <c r="Z275" t="s">
        <v>645</v>
      </c>
      <c r="AA275" t="s">
        <v>2347</v>
      </c>
      <c r="AF275" s="4"/>
      <c r="AG275" s="4"/>
      <c r="AH275" t="s">
        <v>90</v>
      </c>
      <c r="AI275" t="s">
        <v>252</v>
      </c>
      <c r="AJ275" t="s">
        <v>532</v>
      </c>
      <c r="AK275" t="s">
        <v>1094</v>
      </c>
      <c r="AL275" t="s">
        <v>1562</v>
      </c>
      <c r="AM275" t="s">
        <v>80</v>
      </c>
      <c r="AN275" t="s">
        <v>1659</v>
      </c>
      <c r="AO275" t="s">
        <v>645</v>
      </c>
      <c r="AP275" t="s">
        <v>2347</v>
      </c>
      <c r="AQ275" t="str">
        <f t="shared" si="4"/>
        <v>193342438551noMale43603119.989.986729.9924.9913</v>
      </c>
      <c r="AR275">
        <f>COUNTIF(AQ$2:AQ275,AQ275)</f>
        <v>1</v>
      </c>
    </row>
    <row r="276" spans="1:44" x14ac:dyDescent="0.25">
      <c r="A276">
        <v>194</v>
      </c>
      <c r="B276">
        <v>317</v>
      </c>
      <c r="C276" s="4">
        <v>43856</v>
      </c>
      <c r="D276">
        <v>7</v>
      </c>
      <c r="E276" t="s">
        <v>35</v>
      </c>
      <c r="F276" t="s">
        <v>46</v>
      </c>
      <c r="G276" t="s">
        <v>55</v>
      </c>
      <c r="H276" t="s">
        <v>58</v>
      </c>
      <c r="I276" s="4">
        <v>43623</v>
      </c>
      <c r="J276">
        <v>3</v>
      </c>
      <c r="K276" t="s">
        <v>59</v>
      </c>
      <c r="L276" s="4">
        <v>43615</v>
      </c>
      <c r="M276" s="4">
        <v>43830</v>
      </c>
      <c r="N276">
        <v>1</v>
      </c>
      <c r="O276" t="s">
        <v>122</v>
      </c>
      <c r="P276" t="s">
        <v>284</v>
      </c>
      <c r="Q276">
        <v>3</v>
      </c>
      <c r="R276" t="s">
        <v>533</v>
      </c>
      <c r="S276" t="s">
        <v>1095</v>
      </c>
      <c r="T276" t="s">
        <v>1621</v>
      </c>
      <c r="U276" t="s">
        <v>168</v>
      </c>
      <c r="V276" t="s">
        <v>2041</v>
      </c>
      <c r="W276">
        <v>194.81</v>
      </c>
      <c r="X276">
        <v>104.93</v>
      </c>
      <c r="Y276">
        <v>3</v>
      </c>
      <c r="Z276" t="s">
        <v>2135</v>
      </c>
      <c r="AA276" t="s">
        <v>2413</v>
      </c>
      <c r="AF276" s="4"/>
      <c r="AG276" s="4"/>
      <c r="AH276" t="s">
        <v>67</v>
      </c>
      <c r="AI276" t="s">
        <v>229</v>
      </c>
      <c r="AJ276" t="s">
        <v>445</v>
      </c>
      <c r="AK276" t="s">
        <v>1007</v>
      </c>
      <c r="AL276" t="s">
        <v>1533</v>
      </c>
      <c r="AM276" t="s">
        <v>69</v>
      </c>
      <c r="AN276" t="s">
        <v>1548</v>
      </c>
      <c r="AO276" t="s">
        <v>79</v>
      </c>
      <c r="AP276" t="s">
        <v>2349</v>
      </c>
      <c r="AQ276" t="str">
        <f t="shared" si="4"/>
        <v>194317438567yesFemale436233Google Ads4361543830194.81104.93310459.99114.994</v>
      </c>
      <c r="AR276">
        <f>COUNTIF(AQ$2:AQ276,AQ276)</f>
        <v>1</v>
      </c>
    </row>
    <row r="277" spans="1:44" x14ac:dyDescent="0.25">
      <c r="A277">
        <v>194</v>
      </c>
      <c r="B277">
        <v>317</v>
      </c>
      <c r="C277" s="4">
        <v>43856</v>
      </c>
      <c r="D277">
        <v>7</v>
      </c>
      <c r="E277" t="s">
        <v>35</v>
      </c>
      <c r="F277" t="s">
        <v>46</v>
      </c>
      <c r="G277" t="s">
        <v>55</v>
      </c>
      <c r="H277" t="s">
        <v>58</v>
      </c>
      <c r="I277" s="4">
        <v>43623</v>
      </c>
      <c r="J277">
        <v>3</v>
      </c>
      <c r="K277" t="s">
        <v>59</v>
      </c>
      <c r="L277" s="4">
        <v>43615</v>
      </c>
      <c r="M277" s="4">
        <v>43830</v>
      </c>
      <c r="N277">
        <v>1</v>
      </c>
      <c r="O277" t="s">
        <v>122</v>
      </c>
      <c r="P277" t="s">
        <v>284</v>
      </c>
      <c r="Q277">
        <v>3</v>
      </c>
      <c r="R277" t="s">
        <v>533</v>
      </c>
      <c r="S277" t="s">
        <v>1095</v>
      </c>
      <c r="T277" t="s">
        <v>1621</v>
      </c>
      <c r="U277" t="s">
        <v>168</v>
      </c>
      <c r="V277" t="s">
        <v>2041</v>
      </c>
      <c r="W277">
        <v>194.81</v>
      </c>
      <c r="X277">
        <v>104.93</v>
      </c>
      <c r="Y277">
        <v>3</v>
      </c>
      <c r="Z277" t="s">
        <v>2135</v>
      </c>
      <c r="AA277" t="s">
        <v>2413</v>
      </c>
      <c r="AF277" s="4"/>
      <c r="AG277" s="4"/>
      <c r="AH277" t="s">
        <v>67</v>
      </c>
      <c r="AI277" t="s">
        <v>229</v>
      </c>
      <c r="AJ277" t="s">
        <v>847</v>
      </c>
      <c r="AK277" t="s">
        <v>1384</v>
      </c>
      <c r="AL277" t="s">
        <v>1900</v>
      </c>
      <c r="AM277" t="s">
        <v>67</v>
      </c>
      <c r="AN277" t="s">
        <v>1548</v>
      </c>
      <c r="AO277" t="s">
        <v>872</v>
      </c>
      <c r="AP277" t="s">
        <v>2388</v>
      </c>
      <c r="AQ277" t="str">
        <f t="shared" si="4"/>
        <v>194317438567yesFemale436233Google Ads4361543830194.81104.9335720.99314.9919</v>
      </c>
      <c r="AR277">
        <f>COUNTIF(AQ$2:AQ277,AQ277)</f>
        <v>1</v>
      </c>
    </row>
    <row r="278" spans="1:44" x14ac:dyDescent="0.25">
      <c r="A278">
        <v>194</v>
      </c>
      <c r="B278">
        <v>317</v>
      </c>
      <c r="C278" s="4">
        <v>43856</v>
      </c>
      <c r="D278">
        <v>7</v>
      </c>
      <c r="E278" t="s">
        <v>35</v>
      </c>
      <c r="F278" t="s">
        <v>46</v>
      </c>
      <c r="G278" t="s">
        <v>55</v>
      </c>
      <c r="H278" t="s">
        <v>58</v>
      </c>
      <c r="I278" s="4">
        <v>43623</v>
      </c>
      <c r="J278">
        <v>3</v>
      </c>
      <c r="K278" t="s">
        <v>59</v>
      </c>
      <c r="L278" s="4">
        <v>43615</v>
      </c>
      <c r="M278" s="4">
        <v>43830</v>
      </c>
      <c r="N278">
        <v>1</v>
      </c>
      <c r="O278" t="s">
        <v>122</v>
      </c>
      <c r="P278" t="s">
        <v>284</v>
      </c>
      <c r="Q278">
        <v>3</v>
      </c>
      <c r="R278" t="s">
        <v>533</v>
      </c>
      <c r="S278" t="s">
        <v>1095</v>
      </c>
      <c r="T278" t="s">
        <v>1621</v>
      </c>
      <c r="U278" t="s">
        <v>168</v>
      </c>
      <c r="V278" t="s">
        <v>2041</v>
      </c>
      <c r="W278">
        <v>194.81</v>
      </c>
      <c r="X278">
        <v>104.93</v>
      </c>
      <c r="Y278">
        <v>3</v>
      </c>
      <c r="Z278" t="s">
        <v>2135</v>
      </c>
      <c r="AA278" t="s">
        <v>2413</v>
      </c>
      <c r="AF278" s="4"/>
      <c r="AG278" s="4"/>
      <c r="AH278" t="s">
        <v>67</v>
      </c>
      <c r="AI278" t="s">
        <v>229</v>
      </c>
      <c r="AJ278" t="s">
        <v>416</v>
      </c>
      <c r="AK278" t="s">
        <v>978</v>
      </c>
      <c r="AL278" t="s">
        <v>1511</v>
      </c>
      <c r="AM278" t="s">
        <v>67</v>
      </c>
      <c r="AN278" t="s">
        <v>1548</v>
      </c>
      <c r="AO278" t="s">
        <v>652</v>
      </c>
      <c r="AP278" t="s">
        <v>2352</v>
      </c>
      <c r="AQ278" t="str">
        <f t="shared" si="4"/>
        <v>194317438567yesFemale436233Google Ads4361543830194.81104.93311723.95314.9911</v>
      </c>
      <c r="AR278">
        <f>COUNTIF(AQ$2:AQ278,AQ278)</f>
        <v>1</v>
      </c>
    </row>
    <row r="279" spans="1:44" x14ac:dyDescent="0.25">
      <c r="A279">
        <v>195</v>
      </c>
      <c r="B279">
        <v>444</v>
      </c>
      <c r="C279" s="4">
        <v>43857</v>
      </c>
      <c r="D279">
        <v>8</v>
      </c>
      <c r="E279" t="s">
        <v>43</v>
      </c>
      <c r="F279" t="s">
        <v>54</v>
      </c>
      <c r="G279" t="s">
        <v>56</v>
      </c>
      <c r="H279" t="s">
        <v>58</v>
      </c>
      <c r="I279" s="4">
        <v>43720</v>
      </c>
      <c r="J279">
        <v>2</v>
      </c>
      <c r="K279" t="s">
        <v>60</v>
      </c>
      <c r="L279" s="4">
        <v>43615</v>
      </c>
      <c r="M279" s="4">
        <v>43830</v>
      </c>
      <c r="N279">
        <v>2</v>
      </c>
      <c r="O279" t="s">
        <v>83</v>
      </c>
      <c r="P279" t="s">
        <v>245</v>
      </c>
      <c r="Q279">
        <v>2</v>
      </c>
      <c r="R279" t="s">
        <v>534</v>
      </c>
      <c r="S279" t="s">
        <v>1096</v>
      </c>
      <c r="T279" t="s">
        <v>1622</v>
      </c>
      <c r="U279" t="s">
        <v>103</v>
      </c>
      <c r="V279" t="s">
        <v>1869</v>
      </c>
      <c r="W279">
        <v>101.84</v>
      </c>
      <c r="X279">
        <v>59.96</v>
      </c>
      <c r="Y279">
        <v>2</v>
      </c>
      <c r="Z279" t="s">
        <v>172</v>
      </c>
      <c r="AA279" t="s">
        <v>2414</v>
      </c>
      <c r="AF279" s="4"/>
      <c r="AG279" s="4"/>
      <c r="AH279" t="s">
        <v>67</v>
      </c>
      <c r="AI279" t="s">
        <v>229</v>
      </c>
      <c r="AJ279" t="s">
        <v>467</v>
      </c>
      <c r="AK279" t="s">
        <v>1030</v>
      </c>
      <c r="AL279" t="s">
        <v>1560</v>
      </c>
      <c r="AM279" t="s">
        <v>69</v>
      </c>
      <c r="AN279" t="s">
        <v>1548</v>
      </c>
      <c r="AO279" t="s">
        <v>84</v>
      </c>
      <c r="AP279" t="s">
        <v>2366</v>
      </c>
      <c r="AQ279" t="str">
        <f t="shared" si="4"/>
        <v>195444438578noFemale437202Facebook4361543830101.8459.96314029.87114.999</v>
      </c>
      <c r="AR279">
        <f>COUNTIF(AQ$2:AQ279,AQ279)</f>
        <v>1</v>
      </c>
    </row>
    <row r="280" spans="1:44" x14ac:dyDescent="0.25">
      <c r="A280">
        <v>195</v>
      </c>
      <c r="B280">
        <v>444</v>
      </c>
      <c r="C280" s="4">
        <v>43857</v>
      </c>
      <c r="D280">
        <v>8</v>
      </c>
      <c r="E280" t="s">
        <v>43</v>
      </c>
      <c r="F280" t="s">
        <v>54</v>
      </c>
      <c r="G280" t="s">
        <v>56</v>
      </c>
      <c r="H280" t="s">
        <v>58</v>
      </c>
      <c r="I280" s="4">
        <v>43720</v>
      </c>
      <c r="J280">
        <v>2</v>
      </c>
      <c r="K280" t="s">
        <v>60</v>
      </c>
      <c r="L280" s="4">
        <v>43615</v>
      </c>
      <c r="M280" s="4">
        <v>43830</v>
      </c>
      <c r="N280">
        <v>2</v>
      </c>
      <c r="O280" t="s">
        <v>83</v>
      </c>
      <c r="P280" t="s">
        <v>245</v>
      </c>
      <c r="Q280">
        <v>2</v>
      </c>
      <c r="R280" t="s">
        <v>534</v>
      </c>
      <c r="S280" t="s">
        <v>1096</v>
      </c>
      <c r="T280" t="s">
        <v>1622</v>
      </c>
      <c r="U280" t="s">
        <v>103</v>
      </c>
      <c r="V280" t="s">
        <v>1869</v>
      </c>
      <c r="W280">
        <v>101.84</v>
      </c>
      <c r="X280">
        <v>59.96</v>
      </c>
      <c r="Y280">
        <v>2</v>
      </c>
      <c r="Z280" t="s">
        <v>172</v>
      </c>
      <c r="AA280" t="s">
        <v>2414</v>
      </c>
      <c r="AF280" s="4"/>
      <c r="AG280" s="4"/>
      <c r="AH280" t="s">
        <v>80</v>
      </c>
      <c r="AI280" t="s">
        <v>242</v>
      </c>
      <c r="AJ280" t="s">
        <v>507</v>
      </c>
      <c r="AK280" t="s">
        <v>1070</v>
      </c>
      <c r="AL280" t="s">
        <v>1597</v>
      </c>
      <c r="AM280" t="s">
        <v>67</v>
      </c>
      <c r="AN280" t="s">
        <v>1548</v>
      </c>
      <c r="AO280" t="s">
        <v>69</v>
      </c>
      <c r="AP280" t="s">
        <v>2360</v>
      </c>
      <c r="AQ280" t="str">
        <f t="shared" si="4"/>
        <v>195444438578noFemale437202Facebook4361543830101.8459.9623323.99314.991</v>
      </c>
      <c r="AR280">
        <f>COUNTIF(AQ$2:AQ280,AQ280)</f>
        <v>1</v>
      </c>
    </row>
    <row r="281" spans="1:44" x14ac:dyDescent="0.25">
      <c r="A281">
        <v>196</v>
      </c>
      <c r="B281">
        <v>5</v>
      </c>
      <c r="C281" s="4">
        <v>43858</v>
      </c>
      <c r="D281">
        <v>7</v>
      </c>
      <c r="E281" t="s">
        <v>35</v>
      </c>
      <c r="F281" t="s">
        <v>46</v>
      </c>
      <c r="G281" t="s">
        <v>56</v>
      </c>
      <c r="H281" t="s">
        <v>57</v>
      </c>
      <c r="I281" s="4">
        <v>43724</v>
      </c>
      <c r="J281">
        <v>2</v>
      </c>
      <c r="K281" t="s">
        <v>60</v>
      </c>
      <c r="L281" s="4">
        <v>43615</v>
      </c>
      <c r="M281" s="4">
        <v>43830</v>
      </c>
      <c r="N281">
        <v>1</v>
      </c>
      <c r="O281" t="s">
        <v>90</v>
      </c>
      <c r="P281" t="s">
        <v>252</v>
      </c>
      <c r="Q281">
        <v>1</v>
      </c>
      <c r="R281" t="s">
        <v>444</v>
      </c>
      <c r="S281" t="s">
        <v>1006</v>
      </c>
      <c r="T281" t="s">
        <v>1537</v>
      </c>
      <c r="U281" t="s">
        <v>80</v>
      </c>
      <c r="V281" t="s">
        <v>1562</v>
      </c>
      <c r="W281">
        <v>31.94</v>
      </c>
      <c r="X281">
        <v>19.98</v>
      </c>
      <c r="Y281">
        <v>1</v>
      </c>
      <c r="Z281" t="s">
        <v>645</v>
      </c>
      <c r="AA281" t="s">
        <v>2347</v>
      </c>
      <c r="AF281" s="4"/>
      <c r="AG281" s="4"/>
      <c r="AH281" t="s">
        <v>90</v>
      </c>
      <c r="AI281" t="s">
        <v>252</v>
      </c>
      <c r="AJ281" t="s">
        <v>444</v>
      </c>
      <c r="AK281" t="s">
        <v>1006</v>
      </c>
      <c r="AL281" t="s">
        <v>1537</v>
      </c>
      <c r="AM281" t="s">
        <v>80</v>
      </c>
      <c r="AN281" t="s">
        <v>1562</v>
      </c>
      <c r="AO281" t="s">
        <v>645</v>
      </c>
      <c r="AP281" t="s">
        <v>2347</v>
      </c>
      <c r="AQ281" t="str">
        <f t="shared" si="4"/>
        <v>1965438587noMale437242Facebook436154383031.9419.98612215.9729.9913</v>
      </c>
      <c r="AR281">
        <f>COUNTIF(AQ$2:AQ281,AQ281)</f>
        <v>1</v>
      </c>
    </row>
    <row r="282" spans="1:44" x14ac:dyDescent="0.25">
      <c r="A282">
        <v>197</v>
      </c>
      <c r="B282">
        <v>394</v>
      </c>
      <c r="C282" s="4">
        <v>43858</v>
      </c>
      <c r="D282">
        <v>7</v>
      </c>
      <c r="E282" t="s">
        <v>35</v>
      </c>
      <c r="F282" t="s">
        <v>46</v>
      </c>
      <c r="G282" t="s">
        <v>56</v>
      </c>
      <c r="H282" t="s">
        <v>58</v>
      </c>
      <c r="I282" s="4">
        <v>43678</v>
      </c>
      <c r="J282">
        <v>2</v>
      </c>
      <c r="K282" t="s">
        <v>60</v>
      </c>
      <c r="L282" s="4">
        <v>43615</v>
      </c>
      <c r="M282" s="4">
        <v>43830</v>
      </c>
      <c r="N282">
        <v>2</v>
      </c>
      <c r="O282" t="s">
        <v>123</v>
      </c>
      <c r="P282" t="s">
        <v>285</v>
      </c>
      <c r="Q282">
        <v>2</v>
      </c>
      <c r="R282" t="s">
        <v>535</v>
      </c>
      <c r="S282" t="s">
        <v>1097</v>
      </c>
      <c r="T282" t="s">
        <v>1623</v>
      </c>
      <c r="U282" t="s">
        <v>109</v>
      </c>
      <c r="V282" t="s">
        <v>2038</v>
      </c>
      <c r="W282">
        <v>217.25</v>
      </c>
      <c r="X282">
        <v>64.959999999999994</v>
      </c>
      <c r="Y282">
        <v>2</v>
      </c>
      <c r="Z282" t="s">
        <v>2136</v>
      </c>
      <c r="AA282" t="s">
        <v>2415</v>
      </c>
      <c r="AF282" s="4"/>
      <c r="AG282" s="4"/>
      <c r="AH282" t="s">
        <v>80</v>
      </c>
      <c r="AI282" t="s">
        <v>242</v>
      </c>
      <c r="AJ282" t="s">
        <v>453</v>
      </c>
      <c r="AK282" t="s">
        <v>1016</v>
      </c>
      <c r="AL282" t="s">
        <v>1546</v>
      </c>
      <c r="AM282" t="s">
        <v>67</v>
      </c>
      <c r="AN282" t="s">
        <v>1548</v>
      </c>
      <c r="AO282" t="s">
        <v>67</v>
      </c>
      <c r="AP282" t="s">
        <v>2373</v>
      </c>
      <c r="AQ282" t="str">
        <f t="shared" si="4"/>
        <v>197394438587noFemale436782Facebook4361543830217.2564.9622658.75314.993</v>
      </c>
      <c r="AR282">
        <f>COUNTIF(AQ$2:AQ282,AQ282)</f>
        <v>1</v>
      </c>
    </row>
    <row r="283" spans="1:44" x14ac:dyDescent="0.25">
      <c r="A283">
        <v>197</v>
      </c>
      <c r="B283">
        <v>394</v>
      </c>
      <c r="C283" s="4">
        <v>43858</v>
      </c>
      <c r="D283">
        <v>7</v>
      </c>
      <c r="E283" t="s">
        <v>35</v>
      </c>
      <c r="F283" t="s">
        <v>46</v>
      </c>
      <c r="G283" t="s">
        <v>56</v>
      </c>
      <c r="H283" t="s">
        <v>58</v>
      </c>
      <c r="I283" s="4">
        <v>43678</v>
      </c>
      <c r="J283">
        <v>2</v>
      </c>
      <c r="K283" t="s">
        <v>60</v>
      </c>
      <c r="L283" s="4">
        <v>43615</v>
      </c>
      <c r="M283" s="4">
        <v>43830</v>
      </c>
      <c r="N283">
        <v>2</v>
      </c>
      <c r="O283" t="s">
        <v>123</v>
      </c>
      <c r="P283" t="s">
        <v>285</v>
      </c>
      <c r="Q283">
        <v>2</v>
      </c>
      <c r="R283" t="s">
        <v>535</v>
      </c>
      <c r="S283" t="s">
        <v>1097</v>
      </c>
      <c r="T283" t="s">
        <v>1623</v>
      </c>
      <c r="U283" t="s">
        <v>109</v>
      </c>
      <c r="V283" t="s">
        <v>2038</v>
      </c>
      <c r="W283">
        <v>217.25</v>
      </c>
      <c r="X283">
        <v>64.959999999999994</v>
      </c>
      <c r="Y283">
        <v>2</v>
      </c>
      <c r="Z283" t="s">
        <v>2136</v>
      </c>
      <c r="AA283" t="s">
        <v>2415</v>
      </c>
      <c r="AF283" s="4"/>
      <c r="AG283" s="4"/>
      <c r="AH283" t="s">
        <v>70</v>
      </c>
      <c r="AI283" t="s">
        <v>232</v>
      </c>
      <c r="AJ283" t="s">
        <v>594</v>
      </c>
      <c r="AK283" t="s">
        <v>1077</v>
      </c>
      <c r="AL283" t="s">
        <v>519</v>
      </c>
      <c r="AM283" t="s">
        <v>69</v>
      </c>
      <c r="AN283" t="s">
        <v>1517</v>
      </c>
      <c r="AO283" t="s">
        <v>432</v>
      </c>
      <c r="AP283" t="s">
        <v>2331</v>
      </c>
      <c r="AQ283" t="str">
        <f t="shared" si="4"/>
        <v>197394438587noFemale436782Facebook4361543830217.2564.96513441119.9921</v>
      </c>
      <c r="AR283">
        <f>COUNTIF(AQ$2:AQ283,AQ283)</f>
        <v>1</v>
      </c>
    </row>
    <row r="284" spans="1:44" x14ac:dyDescent="0.25">
      <c r="A284">
        <v>198</v>
      </c>
      <c r="B284">
        <v>284</v>
      </c>
      <c r="C284" s="4">
        <v>43859</v>
      </c>
      <c r="D284">
        <v>1</v>
      </c>
      <c r="E284" t="s">
        <v>39</v>
      </c>
      <c r="F284" t="s">
        <v>50</v>
      </c>
      <c r="G284" t="s">
        <v>56</v>
      </c>
      <c r="H284" t="s">
        <v>57</v>
      </c>
      <c r="I284" s="4">
        <v>43588</v>
      </c>
      <c r="J284">
        <v>2</v>
      </c>
      <c r="L284" s="4"/>
      <c r="M284" s="4"/>
      <c r="N284">
        <v>2</v>
      </c>
      <c r="O284" t="s">
        <v>123</v>
      </c>
      <c r="P284" t="s">
        <v>285</v>
      </c>
      <c r="Q284">
        <v>2</v>
      </c>
      <c r="R284" t="s">
        <v>536</v>
      </c>
      <c r="S284" t="s">
        <v>1098</v>
      </c>
      <c r="T284" t="s">
        <v>1624</v>
      </c>
      <c r="U284" t="s">
        <v>180</v>
      </c>
      <c r="V284" t="s">
        <v>2039</v>
      </c>
      <c r="W284">
        <v>72.33</v>
      </c>
      <c r="X284">
        <v>34.97</v>
      </c>
      <c r="Y284">
        <v>2</v>
      </c>
      <c r="Z284" t="s">
        <v>2137</v>
      </c>
      <c r="AA284" t="s">
        <v>2416</v>
      </c>
      <c r="AF284" s="4"/>
      <c r="AG284" s="4"/>
      <c r="AH284" t="s">
        <v>80</v>
      </c>
      <c r="AI284" t="s">
        <v>242</v>
      </c>
      <c r="AJ284" t="s">
        <v>404</v>
      </c>
      <c r="AK284" t="s">
        <v>966</v>
      </c>
      <c r="AL284" t="s">
        <v>1499</v>
      </c>
      <c r="AM284" t="s">
        <v>80</v>
      </c>
      <c r="AN284" t="s">
        <v>1562</v>
      </c>
      <c r="AO284" t="s">
        <v>70</v>
      </c>
      <c r="AP284" t="s">
        <v>2341</v>
      </c>
      <c r="AQ284" t="str">
        <f t="shared" si="4"/>
        <v>198284438591noMale43588272.3334.9727121.1929.995</v>
      </c>
      <c r="AR284">
        <f>COUNTIF(AQ$2:AQ284,AQ284)</f>
        <v>1</v>
      </c>
    </row>
    <row r="285" spans="1:44" x14ac:dyDescent="0.25">
      <c r="A285">
        <v>198</v>
      </c>
      <c r="B285">
        <v>284</v>
      </c>
      <c r="C285" s="4">
        <v>43859</v>
      </c>
      <c r="D285">
        <v>1</v>
      </c>
      <c r="E285" t="s">
        <v>39</v>
      </c>
      <c r="F285" t="s">
        <v>50</v>
      </c>
      <c r="G285" t="s">
        <v>56</v>
      </c>
      <c r="H285" t="s">
        <v>57</v>
      </c>
      <c r="I285" s="4">
        <v>43588</v>
      </c>
      <c r="J285">
        <v>2</v>
      </c>
      <c r="L285" s="4"/>
      <c r="M285" s="4"/>
      <c r="N285">
        <v>2</v>
      </c>
      <c r="O285" t="s">
        <v>123</v>
      </c>
      <c r="P285" t="s">
        <v>285</v>
      </c>
      <c r="Q285">
        <v>2</v>
      </c>
      <c r="R285" t="s">
        <v>536</v>
      </c>
      <c r="S285" t="s">
        <v>1098</v>
      </c>
      <c r="T285" t="s">
        <v>1624</v>
      </c>
      <c r="U285" t="s">
        <v>180</v>
      </c>
      <c r="V285" t="s">
        <v>2039</v>
      </c>
      <c r="W285">
        <v>72.33</v>
      </c>
      <c r="X285">
        <v>34.97</v>
      </c>
      <c r="Y285">
        <v>2</v>
      </c>
      <c r="Z285" t="s">
        <v>2137</v>
      </c>
      <c r="AA285" t="s">
        <v>2416</v>
      </c>
      <c r="AF285" s="4"/>
      <c r="AG285" s="4"/>
      <c r="AH285" t="s">
        <v>70</v>
      </c>
      <c r="AI285" t="s">
        <v>232</v>
      </c>
      <c r="AJ285" t="s">
        <v>727</v>
      </c>
      <c r="AK285" t="s">
        <v>1270</v>
      </c>
      <c r="AL285" t="s">
        <v>1487</v>
      </c>
      <c r="AM285" t="s">
        <v>69</v>
      </c>
      <c r="AN285" t="s">
        <v>1548</v>
      </c>
      <c r="AO285" t="s">
        <v>432</v>
      </c>
      <c r="AP285" t="s">
        <v>2331</v>
      </c>
      <c r="AQ285" t="str">
        <f t="shared" si="4"/>
        <v>198284438591noMale43588272.3334.9752829.95114.9921</v>
      </c>
      <c r="AR285">
        <f>COUNTIF(AQ$2:AQ285,AQ285)</f>
        <v>1</v>
      </c>
    </row>
    <row r="286" spans="1:44" x14ac:dyDescent="0.25">
      <c r="A286">
        <v>199</v>
      </c>
      <c r="B286">
        <v>285</v>
      </c>
      <c r="C286" s="4">
        <v>43859</v>
      </c>
      <c r="D286">
        <v>4</v>
      </c>
      <c r="E286" t="s">
        <v>40</v>
      </c>
      <c r="F286" t="s">
        <v>51</v>
      </c>
      <c r="G286" t="s">
        <v>55</v>
      </c>
      <c r="H286" t="s">
        <v>58</v>
      </c>
      <c r="I286" s="4">
        <v>43619</v>
      </c>
      <c r="J286">
        <v>2</v>
      </c>
      <c r="K286" t="s">
        <v>60</v>
      </c>
      <c r="L286" s="4">
        <v>43615</v>
      </c>
      <c r="M286" s="4">
        <v>43830</v>
      </c>
      <c r="N286">
        <v>2</v>
      </c>
      <c r="O286" t="s">
        <v>124</v>
      </c>
      <c r="P286" t="s">
        <v>286</v>
      </c>
      <c r="Q286">
        <v>2</v>
      </c>
      <c r="R286" t="s">
        <v>537</v>
      </c>
      <c r="S286" t="s">
        <v>1099</v>
      </c>
      <c r="T286" t="s">
        <v>1625</v>
      </c>
      <c r="U286" t="s">
        <v>83</v>
      </c>
      <c r="V286" t="s">
        <v>1869</v>
      </c>
      <c r="W286">
        <v>94.65</v>
      </c>
      <c r="X286">
        <v>74.95</v>
      </c>
      <c r="Y286">
        <v>2</v>
      </c>
      <c r="Z286" t="s">
        <v>2138</v>
      </c>
      <c r="AA286" t="s">
        <v>2417</v>
      </c>
      <c r="AF286" s="4"/>
      <c r="AG286" s="4"/>
      <c r="AH286" t="s">
        <v>67</v>
      </c>
      <c r="AI286" t="s">
        <v>229</v>
      </c>
      <c r="AJ286" t="s">
        <v>412</v>
      </c>
      <c r="AK286" t="s">
        <v>974</v>
      </c>
      <c r="AL286" t="s">
        <v>1507</v>
      </c>
      <c r="AM286" t="s">
        <v>67</v>
      </c>
      <c r="AN286" t="s">
        <v>1548</v>
      </c>
      <c r="AO286" t="s">
        <v>79</v>
      </c>
      <c r="AP286" t="s">
        <v>2349</v>
      </c>
      <c r="AQ286" t="str">
        <f t="shared" si="4"/>
        <v>199285438594yesFemale436192Facebook436154383094.6574.95317228.89314.994</v>
      </c>
      <c r="AR286">
        <f>COUNTIF(AQ$2:AQ286,AQ286)</f>
        <v>1</v>
      </c>
    </row>
    <row r="287" spans="1:44" x14ac:dyDescent="0.25">
      <c r="A287">
        <v>199</v>
      </c>
      <c r="B287">
        <v>285</v>
      </c>
      <c r="C287" s="4">
        <v>43859</v>
      </c>
      <c r="D287">
        <v>4</v>
      </c>
      <c r="E287" t="s">
        <v>40</v>
      </c>
      <c r="F287" t="s">
        <v>51</v>
      </c>
      <c r="G287" t="s">
        <v>55</v>
      </c>
      <c r="H287" t="s">
        <v>58</v>
      </c>
      <c r="I287" s="4">
        <v>43619</v>
      </c>
      <c r="J287">
        <v>2</v>
      </c>
      <c r="K287" t="s">
        <v>60</v>
      </c>
      <c r="L287" s="4">
        <v>43615</v>
      </c>
      <c r="M287" s="4">
        <v>43830</v>
      </c>
      <c r="N287">
        <v>2</v>
      </c>
      <c r="O287" t="s">
        <v>124</v>
      </c>
      <c r="P287" t="s">
        <v>286</v>
      </c>
      <c r="Q287">
        <v>2</v>
      </c>
      <c r="R287" t="s">
        <v>537</v>
      </c>
      <c r="S287" t="s">
        <v>1099</v>
      </c>
      <c r="T287" t="s">
        <v>1625</v>
      </c>
      <c r="U287" t="s">
        <v>83</v>
      </c>
      <c r="V287" t="s">
        <v>1869</v>
      </c>
      <c r="W287">
        <v>94.65</v>
      </c>
      <c r="X287">
        <v>74.95</v>
      </c>
      <c r="Y287">
        <v>2</v>
      </c>
      <c r="Z287" t="s">
        <v>2138</v>
      </c>
      <c r="AA287" t="s">
        <v>2417</v>
      </c>
      <c r="AF287" s="4"/>
      <c r="AG287" s="4"/>
      <c r="AH287" t="s">
        <v>78</v>
      </c>
      <c r="AI287" t="s">
        <v>240</v>
      </c>
      <c r="AJ287" t="s">
        <v>67</v>
      </c>
      <c r="AK287" t="s">
        <v>1120</v>
      </c>
      <c r="AL287" t="s">
        <v>1643</v>
      </c>
      <c r="AM287" t="s">
        <v>80</v>
      </c>
      <c r="AN287" t="s">
        <v>1548</v>
      </c>
      <c r="AO287" t="s">
        <v>469</v>
      </c>
      <c r="AP287" t="s">
        <v>2339</v>
      </c>
      <c r="AQ287" t="str">
        <f t="shared" si="4"/>
        <v>199285438594yesFemale436192Facebook436154383094.6574.95833.99214.9923</v>
      </c>
      <c r="AR287">
        <f>COUNTIF(AQ$2:AQ287,AQ287)</f>
        <v>1</v>
      </c>
    </row>
    <row r="288" spans="1:44" x14ac:dyDescent="0.25">
      <c r="A288">
        <v>200</v>
      </c>
      <c r="B288">
        <v>372</v>
      </c>
      <c r="C288" s="4">
        <v>43859</v>
      </c>
      <c r="D288">
        <v>2</v>
      </c>
      <c r="E288" t="s">
        <v>38</v>
      </c>
      <c r="F288" t="s">
        <v>49</v>
      </c>
      <c r="G288" t="s">
        <v>56</v>
      </c>
      <c r="H288" t="s">
        <v>57</v>
      </c>
      <c r="I288" s="4">
        <v>43591</v>
      </c>
      <c r="J288">
        <v>2</v>
      </c>
      <c r="L288" s="4"/>
      <c r="M288" s="4"/>
      <c r="N288">
        <v>2</v>
      </c>
      <c r="O288" t="s">
        <v>125</v>
      </c>
      <c r="P288" t="s">
        <v>287</v>
      </c>
      <c r="Q288">
        <v>2</v>
      </c>
      <c r="R288" t="s">
        <v>538</v>
      </c>
      <c r="S288" t="s">
        <v>1100</v>
      </c>
      <c r="T288" t="s">
        <v>1626</v>
      </c>
      <c r="U288" t="s">
        <v>180</v>
      </c>
      <c r="V288" t="s">
        <v>2031</v>
      </c>
      <c r="W288">
        <v>372.89</v>
      </c>
      <c r="X288">
        <v>54.97</v>
      </c>
      <c r="Y288">
        <v>2</v>
      </c>
      <c r="Z288" t="s">
        <v>143</v>
      </c>
      <c r="AA288" t="s">
        <v>2418</v>
      </c>
      <c r="AF288" s="4"/>
      <c r="AG288" s="4"/>
      <c r="AH288" t="s">
        <v>79</v>
      </c>
      <c r="AI288" t="s">
        <v>241</v>
      </c>
      <c r="AJ288" t="s">
        <v>629</v>
      </c>
      <c r="AK288" t="s">
        <v>965</v>
      </c>
      <c r="AL288" t="s">
        <v>1703</v>
      </c>
      <c r="AM288" t="s">
        <v>80</v>
      </c>
      <c r="AN288" t="s">
        <v>1548</v>
      </c>
      <c r="AO288" t="s">
        <v>86</v>
      </c>
      <c r="AP288" t="s">
        <v>2350</v>
      </c>
      <c r="AQ288" t="str">
        <f t="shared" si="4"/>
        <v>200372438592noMale435912372.8954.97437119.95214.997</v>
      </c>
      <c r="AR288">
        <f>COUNTIF(AQ$2:AQ288,AQ288)</f>
        <v>1</v>
      </c>
    </row>
    <row r="289" spans="1:44" x14ac:dyDescent="0.25">
      <c r="A289">
        <v>200</v>
      </c>
      <c r="B289">
        <v>372</v>
      </c>
      <c r="C289" s="4">
        <v>43859</v>
      </c>
      <c r="D289">
        <v>2</v>
      </c>
      <c r="E289" t="s">
        <v>38</v>
      </c>
      <c r="F289" t="s">
        <v>49</v>
      </c>
      <c r="G289" t="s">
        <v>56</v>
      </c>
      <c r="H289" t="s">
        <v>57</v>
      </c>
      <c r="I289" s="4">
        <v>43591</v>
      </c>
      <c r="J289">
        <v>2</v>
      </c>
      <c r="L289" s="4"/>
      <c r="M289" s="4"/>
      <c r="N289">
        <v>2</v>
      </c>
      <c r="O289" t="s">
        <v>125</v>
      </c>
      <c r="P289" t="s">
        <v>287</v>
      </c>
      <c r="Q289">
        <v>2</v>
      </c>
      <c r="R289" t="s">
        <v>538</v>
      </c>
      <c r="S289" t="s">
        <v>1100</v>
      </c>
      <c r="T289" t="s">
        <v>1626</v>
      </c>
      <c r="U289" t="s">
        <v>180</v>
      </c>
      <c r="V289" t="s">
        <v>2031</v>
      </c>
      <c r="W289">
        <v>372.89</v>
      </c>
      <c r="X289">
        <v>54.97</v>
      </c>
      <c r="Y289">
        <v>2</v>
      </c>
      <c r="Z289" t="s">
        <v>143</v>
      </c>
      <c r="AA289" t="s">
        <v>2418</v>
      </c>
      <c r="AF289" s="4"/>
      <c r="AG289" s="4"/>
      <c r="AH289" t="s">
        <v>69</v>
      </c>
      <c r="AI289" t="s">
        <v>231</v>
      </c>
      <c r="AJ289" t="s">
        <v>425</v>
      </c>
      <c r="AK289" t="s">
        <v>987</v>
      </c>
      <c r="AL289" t="s">
        <v>1520</v>
      </c>
      <c r="AM289" t="s">
        <v>69</v>
      </c>
      <c r="AN289" t="s">
        <v>1577</v>
      </c>
      <c r="AO289" t="s">
        <v>78</v>
      </c>
      <c r="AP289" t="s">
        <v>2330</v>
      </c>
      <c r="AQ289" t="str">
        <f t="shared" si="4"/>
        <v>200372438592noMale435912372.8954.971125132.99124.998</v>
      </c>
      <c r="AR289">
        <f>COUNTIF(AQ$2:AQ289,AQ289)</f>
        <v>1</v>
      </c>
    </row>
    <row r="290" spans="1:44" x14ac:dyDescent="0.25">
      <c r="A290">
        <v>201</v>
      </c>
      <c r="B290">
        <v>404</v>
      </c>
      <c r="C290" s="4">
        <v>43860</v>
      </c>
      <c r="D290">
        <v>7</v>
      </c>
      <c r="E290" t="s">
        <v>35</v>
      </c>
      <c r="F290" t="s">
        <v>46</v>
      </c>
      <c r="G290" t="s">
        <v>55</v>
      </c>
      <c r="H290" t="s">
        <v>58</v>
      </c>
      <c r="I290" s="4">
        <v>43699</v>
      </c>
      <c r="J290">
        <v>2</v>
      </c>
      <c r="K290" t="s">
        <v>60</v>
      </c>
      <c r="L290" s="4">
        <v>43615</v>
      </c>
      <c r="M290" s="4">
        <v>43830</v>
      </c>
      <c r="N290">
        <v>2</v>
      </c>
      <c r="O290" t="s">
        <v>94</v>
      </c>
      <c r="P290" t="s">
        <v>256</v>
      </c>
      <c r="Q290">
        <v>2</v>
      </c>
      <c r="R290" t="s">
        <v>539</v>
      </c>
      <c r="S290" t="s">
        <v>1101</v>
      </c>
      <c r="T290" t="s">
        <v>1627</v>
      </c>
      <c r="U290" t="s">
        <v>75</v>
      </c>
      <c r="V290" t="s">
        <v>1902</v>
      </c>
      <c r="W290">
        <v>505.95</v>
      </c>
      <c r="X290">
        <v>114.95</v>
      </c>
      <c r="Y290">
        <v>2</v>
      </c>
      <c r="Z290" t="s">
        <v>2139</v>
      </c>
      <c r="AA290" t="s">
        <v>2419</v>
      </c>
      <c r="AF290" s="4"/>
      <c r="AG290" s="4"/>
      <c r="AH290" t="s">
        <v>70</v>
      </c>
      <c r="AI290" t="s">
        <v>232</v>
      </c>
      <c r="AJ290" t="s">
        <v>591</v>
      </c>
      <c r="AK290" t="s">
        <v>1147</v>
      </c>
      <c r="AL290" t="s">
        <v>1610</v>
      </c>
      <c r="AM290" t="s">
        <v>80</v>
      </c>
      <c r="AN290" t="s">
        <v>1517</v>
      </c>
      <c r="AO290" t="s">
        <v>640</v>
      </c>
      <c r="AP290" t="s">
        <v>2393</v>
      </c>
      <c r="AQ290" t="str">
        <f t="shared" si="4"/>
        <v>201404438607yesFemale436992Facebook4361543830505.95114.9554412.99219.9917</v>
      </c>
      <c r="AR290">
        <f>COUNTIF(AQ$2:AQ290,AQ290)</f>
        <v>1</v>
      </c>
    </row>
    <row r="291" spans="1:44" x14ac:dyDescent="0.25">
      <c r="A291">
        <v>201</v>
      </c>
      <c r="B291">
        <v>404</v>
      </c>
      <c r="C291" s="4">
        <v>43860</v>
      </c>
      <c r="D291">
        <v>7</v>
      </c>
      <c r="E291" t="s">
        <v>35</v>
      </c>
      <c r="F291" t="s">
        <v>46</v>
      </c>
      <c r="G291" t="s">
        <v>55</v>
      </c>
      <c r="H291" t="s">
        <v>58</v>
      </c>
      <c r="I291" s="4">
        <v>43699</v>
      </c>
      <c r="J291">
        <v>2</v>
      </c>
      <c r="K291" t="s">
        <v>60</v>
      </c>
      <c r="L291" s="4">
        <v>43615</v>
      </c>
      <c r="M291" s="4">
        <v>43830</v>
      </c>
      <c r="N291">
        <v>2</v>
      </c>
      <c r="O291" t="s">
        <v>94</v>
      </c>
      <c r="P291" t="s">
        <v>256</v>
      </c>
      <c r="Q291">
        <v>2</v>
      </c>
      <c r="R291" t="s">
        <v>539</v>
      </c>
      <c r="S291" t="s">
        <v>1101</v>
      </c>
      <c r="T291" t="s">
        <v>1627</v>
      </c>
      <c r="U291" t="s">
        <v>75</v>
      </c>
      <c r="V291" t="s">
        <v>1902</v>
      </c>
      <c r="W291">
        <v>505.95</v>
      </c>
      <c r="X291">
        <v>114.95</v>
      </c>
      <c r="Y291">
        <v>2</v>
      </c>
      <c r="Z291" t="s">
        <v>2139</v>
      </c>
      <c r="AA291" t="s">
        <v>2419</v>
      </c>
      <c r="AF291" s="4"/>
      <c r="AG291" s="4"/>
      <c r="AH291" t="s">
        <v>86</v>
      </c>
      <c r="AI291" t="s">
        <v>248</v>
      </c>
      <c r="AJ291" t="s">
        <v>633</v>
      </c>
      <c r="AK291" t="s">
        <v>1017</v>
      </c>
      <c r="AL291" t="s">
        <v>1547</v>
      </c>
      <c r="AM291" t="s">
        <v>67</v>
      </c>
      <c r="AN291" t="s">
        <v>1577</v>
      </c>
      <c r="AO291" t="s">
        <v>547</v>
      </c>
      <c r="AP291" t="s">
        <v>2354</v>
      </c>
      <c r="AQ291" t="str">
        <f t="shared" si="4"/>
        <v>201404438607yesFemale436992Facebook4361543830505.95114.95789159.99324.9914</v>
      </c>
      <c r="AR291">
        <f>COUNTIF(AQ$2:AQ291,AQ291)</f>
        <v>1</v>
      </c>
    </row>
    <row r="292" spans="1:44" x14ac:dyDescent="0.25">
      <c r="A292">
        <v>202</v>
      </c>
      <c r="B292">
        <v>436</v>
      </c>
      <c r="C292" s="4">
        <v>43860</v>
      </c>
      <c r="D292">
        <v>5</v>
      </c>
      <c r="E292" t="s">
        <v>36</v>
      </c>
      <c r="F292" t="s">
        <v>47</v>
      </c>
      <c r="G292" t="s">
        <v>56</v>
      </c>
      <c r="H292" t="s">
        <v>57</v>
      </c>
      <c r="I292" s="4">
        <v>43568</v>
      </c>
      <c r="J292">
        <v>1</v>
      </c>
      <c r="L292" s="4"/>
      <c r="M292" s="4"/>
      <c r="N292">
        <v>2</v>
      </c>
      <c r="O292" t="s">
        <v>126</v>
      </c>
      <c r="P292" t="s">
        <v>288</v>
      </c>
      <c r="Q292">
        <v>2</v>
      </c>
      <c r="R292" t="s">
        <v>540</v>
      </c>
      <c r="S292" t="s">
        <v>1102</v>
      </c>
      <c r="T292" t="s">
        <v>1628</v>
      </c>
      <c r="U292" t="s">
        <v>83</v>
      </c>
      <c r="V292" t="s">
        <v>2042</v>
      </c>
      <c r="W292">
        <v>55.87</v>
      </c>
      <c r="X292">
        <v>64.95</v>
      </c>
      <c r="Y292">
        <v>2</v>
      </c>
      <c r="Z292" t="s">
        <v>2140</v>
      </c>
      <c r="AA292" t="s">
        <v>2420</v>
      </c>
      <c r="AF292" s="4"/>
      <c r="AG292" s="4"/>
      <c r="AH292" t="s">
        <v>78</v>
      </c>
      <c r="AI292" t="s">
        <v>240</v>
      </c>
      <c r="AJ292" t="s">
        <v>871</v>
      </c>
      <c r="AK292" t="s">
        <v>1408</v>
      </c>
      <c r="AL292" t="s">
        <v>1923</v>
      </c>
      <c r="AM292" t="s">
        <v>67</v>
      </c>
      <c r="AN292" t="s">
        <v>1548</v>
      </c>
      <c r="AO292" t="s">
        <v>393</v>
      </c>
      <c r="AP292" t="s">
        <v>2345</v>
      </c>
      <c r="AQ292" t="str">
        <f t="shared" si="4"/>
        <v>202436438605noMale43568155.8764.9581285.99314.9918</v>
      </c>
      <c r="AR292">
        <f>COUNTIF(AQ$2:AQ292,AQ292)</f>
        <v>1</v>
      </c>
    </row>
    <row r="293" spans="1:44" x14ac:dyDescent="0.25">
      <c r="A293">
        <v>202</v>
      </c>
      <c r="B293">
        <v>436</v>
      </c>
      <c r="C293" s="4">
        <v>43860</v>
      </c>
      <c r="D293">
        <v>5</v>
      </c>
      <c r="E293" t="s">
        <v>36</v>
      </c>
      <c r="F293" t="s">
        <v>47</v>
      </c>
      <c r="G293" t="s">
        <v>56</v>
      </c>
      <c r="H293" t="s">
        <v>57</v>
      </c>
      <c r="I293" s="4">
        <v>43568</v>
      </c>
      <c r="J293">
        <v>1</v>
      </c>
      <c r="L293" s="4"/>
      <c r="M293" s="4"/>
      <c r="N293">
        <v>2</v>
      </c>
      <c r="O293" t="s">
        <v>126</v>
      </c>
      <c r="P293" t="s">
        <v>288</v>
      </c>
      <c r="Q293">
        <v>2</v>
      </c>
      <c r="R293" t="s">
        <v>540</v>
      </c>
      <c r="S293" t="s">
        <v>1102</v>
      </c>
      <c r="T293" t="s">
        <v>1628</v>
      </c>
      <c r="U293" t="s">
        <v>83</v>
      </c>
      <c r="V293" t="s">
        <v>2042</v>
      </c>
      <c r="W293">
        <v>55.87</v>
      </c>
      <c r="X293">
        <v>64.95</v>
      </c>
      <c r="Y293">
        <v>2</v>
      </c>
      <c r="Z293" t="s">
        <v>2140</v>
      </c>
      <c r="AA293" t="s">
        <v>2420</v>
      </c>
      <c r="AF293" s="4"/>
      <c r="AG293" s="4"/>
      <c r="AH293" t="s">
        <v>90</v>
      </c>
      <c r="AI293" t="s">
        <v>252</v>
      </c>
      <c r="AJ293" t="s">
        <v>489</v>
      </c>
      <c r="AK293" t="s">
        <v>1052</v>
      </c>
      <c r="AL293" t="s">
        <v>1581</v>
      </c>
      <c r="AM293" t="s">
        <v>80</v>
      </c>
      <c r="AN293" t="s">
        <v>1562</v>
      </c>
      <c r="AO293" t="s">
        <v>410</v>
      </c>
      <c r="AP293" t="s">
        <v>2359</v>
      </c>
      <c r="AQ293" t="str">
        <f t="shared" si="4"/>
        <v>202436438605noMale43568155.8764.95612618.9529.9920</v>
      </c>
      <c r="AR293">
        <f>COUNTIF(AQ$2:AQ293,AQ293)</f>
        <v>1</v>
      </c>
    </row>
    <row r="294" spans="1:44" x14ac:dyDescent="0.25">
      <c r="A294">
        <v>203</v>
      </c>
      <c r="B294">
        <v>246</v>
      </c>
      <c r="C294" s="4">
        <v>43861</v>
      </c>
      <c r="D294">
        <v>2</v>
      </c>
      <c r="E294" t="s">
        <v>38</v>
      </c>
      <c r="F294" t="s">
        <v>49</v>
      </c>
      <c r="G294" t="s">
        <v>55</v>
      </c>
      <c r="H294" t="s">
        <v>58</v>
      </c>
      <c r="I294" s="4">
        <v>43587</v>
      </c>
      <c r="J294">
        <v>1</v>
      </c>
      <c r="L294" s="4"/>
      <c r="M294" s="4"/>
      <c r="N294">
        <v>1</v>
      </c>
      <c r="O294" t="s">
        <v>79</v>
      </c>
      <c r="P294" t="s">
        <v>241</v>
      </c>
      <c r="Q294">
        <v>1</v>
      </c>
      <c r="R294" t="s">
        <v>541</v>
      </c>
      <c r="S294" t="s">
        <v>968</v>
      </c>
      <c r="T294" t="s">
        <v>1629</v>
      </c>
      <c r="U294" t="s">
        <v>80</v>
      </c>
      <c r="V294" t="s">
        <v>1548</v>
      </c>
      <c r="W294">
        <v>173.8</v>
      </c>
      <c r="X294">
        <v>29.98</v>
      </c>
      <c r="Y294">
        <v>1</v>
      </c>
      <c r="Z294" t="s">
        <v>86</v>
      </c>
      <c r="AA294" t="s">
        <v>2350</v>
      </c>
      <c r="AF294" s="4"/>
      <c r="AG294" s="4"/>
      <c r="AH294" t="s">
        <v>79</v>
      </c>
      <c r="AI294" t="s">
        <v>241</v>
      </c>
      <c r="AJ294" t="s">
        <v>541</v>
      </c>
      <c r="AK294" t="s">
        <v>968</v>
      </c>
      <c r="AL294" t="s">
        <v>1629</v>
      </c>
      <c r="AM294" t="s">
        <v>80</v>
      </c>
      <c r="AN294" t="s">
        <v>1548</v>
      </c>
      <c r="AO294" t="s">
        <v>86</v>
      </c>
      <c r="AP294" t="s">
        <v>2350</v>
      </c>
      <c r="AQ294" t="str">
        <f t="shared" si="4"/>
        <v>203246438612yesFemale435871173.829.98411186.9214.997</v>
      </c>
      <c r="AR294">
        <f>COUNTIF(AQ$2:AQ294,AQ294)</f>
        <v>1</v>
      </c>
    </row>
    <row r="295" spans="1:44" x14ac:dyDescent="0.25">
      <c r="A295">
        <v>204</v>
      </c>
      <c r="B295">
        <v>264</v>
      </c>
      <c r="C295" s="4">
        <v>43862</v>
      </c>
      <c r="D295">
        <v>3</v>
      </c>
      <c r="E295" t="s">
        <v>34</v>
      </c>
      <c r="F295" t="s">
        <v>45</v>
      </c>
      <c r="G295" t="s">
        <v>55</v>
      </c>
      <c r="H295" t="s">
        <v>58</v>
      </c>
      <c r="I295" s="4">
        <v>43667</v>
      </c>
      <c r="J295">
        <v>2</v>
      </c>
      <c r="K295" t="s">
        <v>60</v>
      </c>
      <c r="L295" s="4">
        <v>43615</v>
      </c>
      <c r="M295" s="4">
        <v>43830</v>
      </c>
      <c r="N295">
        <v>1</v>
      </c>
      <c r="O295" t="s">
        <v>80</v>
      </c>
      <c r="P295" t="s">
        <v>242</v>
      </c>
      <c r="Q295">
        <v>1</v>
      </c>
      <c r="R295" t="s">
        <v>469</v>
      </c>
      <c r="S295" t="s">
        <v>1032</v>
      </c>
      <c r="T295" t="s">
        <v>1562</v>
      </c>
      <c r="U295" t="s">
        <v>67</v>
      </c>
      <c r="V295" t="s">
        <v>1548</v>
      </c>
      <c r="W295">
        <v>29.97</v>
      </c>
      <c r="X295">
        <v>44.97</v>
      </c>
      <c r="Y295">
        <v>1</v>
      </c>
      <c r="Z295" t="s">
        <v>70</v>
      </c>
      <c r="AA295" t="s">
        <v>2341</v>
      </c>
      <c r="AF295" s="4"/>
      <c r="AG295" s="4"/>
      <c r="AH295" t="s">
        <v>80</v>
      </c>
      <c r="AI295" t="s">
        <v>242</v>
      </c>
      <c r="AJ295" t="s">
        <v>469</v>
      </c>
      <c r="AK295" t="s">
        <v>1032</v>
      </c>
      <c r="AL295" t="s">
        <v>1562</v>
      </c>
      <c r="AM295" t="s">
        <v>67</v>
      </c>
      <c r="AN295" t="s">
        <v>1548</v>
      </c>
      <c r="AO295" t="s">
        <v>70</v>
      </c>
      <c r="AP295" t="s">
        <v>2341</v>
      </c>
      <c r="AQ295" t="str">
        <f t="shared" si="4"/>
        <v>204264438623yesFemale436672Facebook436154383029.9744.972239.99314.995</v>
      </c>
      <c r="AR295">
        <f>COUNTIF(AQ$2:AQ295,AQ295)</f>
        <v>1</v>
      </c>
    </row>
    <row r="296" spans="1:44" x14ac:dyDescent="0.25">
      <c r="A296">
        <v>205</v>
      </c>
      <c r="B296">
        <v>42</v>
      </c>
      <c r="C296" s="4">
        <v>43864</v>
      </c>
      <c r="D296">
        <v>5</v>
      </c>
      <c r="E296" t="s">
        <v>36</v>
      </c>
      <c r="F296" t="s">
        <v>47</v>
      </c>
      <c r="G296" t="s">
        <v>56</v>
      </c>
      <c r="H296" t="s">
        <v>58</v>
      </c>
      <c r="I296" s="4">
        <v>43722</v>
      </c>
      <c r="J296">
        <v>2</v>
      </c>
      <c r="K296" t="s">
        <v>60</v>
      </c>
      <c r="L296" s="4">
        <v>43615</v>
      </c>
      <c r="M296" s="4">
        <v>43830</v>
      </c>
      <c r="N296">
        <v>1</v>
      </c>
      <c r="O296" t="s">
        <v>70</v>
      </c>
      <c r="P296" t="s">
        <v>232</v>
      </c>
      <c r="Q296">
        <v>1</v>
      </c>
      <c r="R296" t="s">
        <v>514</v>
      </c>
      <c r="S296" t="s">
        <v>1077</v>
      </c>
      <c r="T296" t="s">
        <v>1604</v>
      </c>
      <c r="U296" t="s">
        <v>69</v>
      </c>
      <c r="V296" t="s">
        <v>1517</v>
      </c>
      <c r="W296">
        <v>38.99</v>
      </c>
      <c r="X296">
        <v>19.989999999999998</v>
      </c>
      <c r="Y296">
        <v>1</v>
      </c>
      <c r="Z296" t="s">
        <v>640</v>
      </c>
      <c r="AA296" t="s">
        <v>2393</v>
      </c>
      <c r="AF296" s="4"/>
      <c r="AG296" s="4"/>
      <c r="AH296" t="s">
        <v>70</v>
      </c>
      <c r="AI296" t="s">
        <v>232</v>
      </c>
      <c r="AJ296" t="s">
        <v>514</v>
      </c>
      <c r="AK296" t="s">
        <v>1077</v>
      </c>
      <c r="AL296" t="s">
        <v>1604</v>
      </c>
      <c r="AM296" t="s">
        <v>69</v>
      </c>
      <c r="AN296" t="s">
        <v>1517</v>
      </c>
      <c r="AO296" t="s">
        <v>640</v>
      </c>
      <c r="AP296" t="s">
        <v>2393</v>
      </c>
      <c r="AQ296" t="str">
        <f t="shared" si="4"/>
        <v>20542438645noFemale437222Facebook436154383038.9919.99513338.99119.9917</v>
      </c>
      <c r="AR296">
        <f>COUNTIF(AQ$2:AQ296,AQ296)</f>
        <v>1</v>
      </c>
    </row>
    <row r="297" spans="1:44" x14ac:dyDescent="0.25">
      <c r="A297">
        <v>206</v>
      </c>
      <c r="B297">
        <v>294</v>
      </c>
      <c r="C297" s="4">
        <v>43864</v>
      </c>
      <c r="D297">
        <v>2</v>
      </c>
      <c r="E297" t="s">
        <v>38</v>
      </c>
      <c r="F297" t="s">
        <v>49</v>
      </c>
      <c r="G297" t="s">
        <v>56</v>
      </c>
      <c r="H297" t="s">
        <v>58</v>
      </c>
      <c r="I297" s="4">
        <v>43635</v>
      </c>
      <c r="J297">
        <v>3</v>
      </c>
      <c r="K297" t="s">
        <v>59</v>
      </c>
      <c r="L297" s="4">
        <v>43615</v>
      </c>
      <c r="M297" s="4">
        <v>43830</v>
      </c>
      <c r="N297">
        <v>1</v>
      </c>
      <c r="O297" t="s">
        <v>79</v>
      </c>
      <c r="P297" t="s">
        <v>241</v>
      </c>
      <c r="Q297">
        <v>1</v>
      </c>
      <c r="R297" t="s">
        <v>542</v>
      </c>
      <c r="S297" t="s">
        <v>1103</v>
      </c>
      <c r="T297" t="s">
        <v>1630</v>
      </c>
      <c r="U297" t="s">
        <v>69</v>
      </c>
      <c r="V297" t="s">
        <v>1548</v>
      </c>
      <c r="W297">
        <v>4.57</v>
      </c>
      <c r="X297">
        <v>14.99</v>
      </c>
      <c r="Y297">
        <v>1</v>
      </c>
      <c r="Z297" t="s">
        <v>86</v>
      </c>
      <c r="AA297" t="s">
        <v>2350</v>
      </c>
      <c r="AF297" s="4"/>
      <c r="AG297" s="4"/>
      <c r="AH297" t="s">
        <v>79</v>
      </c>
      <c r="AI297" t="s">
        <v>241</v>
      </c>
      <c r="AJ297" t="s">
        <v>542</v>
      </c>
      <c r="AK297" t="s">
        <v>1103</v>
      </c>
      <c r="AL297" t="s">
        <v>1630</v>
      </c>
      <c r="AM297" t="s">
        <v>69</v>
      </c>
      <c r="AN297" t="s">
        <v>1548</v>
      </c>
      <c r="AO297" t="s">
        <v>86</v>
      </c>
      <c r="AP297" t="s">
        <v>2350</v>
      </c>
      <c r="AQ297" t="str">
        <f t="shared" si="4"/>
        <v>206294438642noFemale436353Google Ads43615438304.5714.9941484.57114.997</v>
      </c>
      <c r="AR297">
        <f>COUNTIF(AQ$2:AQ297,AQ297)</f>
        <v>1</v>
      </c>
    </row>
    <row r="298" spans="1:44" x14ac:dyDescent="0.25">
      <c r="A298">
        <v>207</v>
      </c>
      <c r="B298">
        <v>472</v>
      </c>
      <c r="C298" s="4">
        <v>43864</v>
      </c>
      <c r="D298">
        <v>10</v>
      </c>
      <c r="E298" t="s">
        <v>42</v>
      </c>
      <c r="F298" t="s">
        <v>53</v>
      </c>
      <c r="G298" t="s">
        <v>56</v>
      </c>
      <c r="H298" t="s">
        <v>57</v>
      </c>
      <c r="I298" s="4">
        <v>43655</v>
      </c>
      <c r="J298">
        <v>2</v>
      </c>
      <c r="K298" t="s">
        <v>60</v>
      </c>
      <c r="L298" s="4">
        <v>43615</v>
      </c>
      <c r="M298" s="4">
        <v>43830</v>
      </c>
      <c r="N298">
        <v>1</v>
      </c>
      <c r="O298" t="s">
        <v>84</v>
      </c>
      <c r="P298" t="s">
        <v>246</v>
      </c>
      <c r="Q298">
        <v>1</v>
      </c>
      <c r="R298" t="s">
        <v>543</v>
      </c>
      <c r="S298" t="s">
        <v>1104</v>
      </c>
      <c r="T298" t="s">
        <v>1631</v>
      </c>
      <c r="U298" t="s">
        <v>80</v>
      </c>
      <c r="V298" t="s">
        <v>1548</v>
      </c>
      <c r="W298">
        <v>57.98</v>
      </c>
      <c r="X298">
        <v>29.98</v>
      </c>
      <c r="Y298">
        <v>1</v>
      </c>
      <c r="Z298" t="s">
        <v>86</v>
      </c>
      <c r="AA298" t="s">
        <v>2350</v>
      </c>
      <c r="AF298" s="4"/>
      <c r="AG298" s="4"/>
      <c r="AH298" t="s">
        <v>84</v>
      </c>
      <c r="AI298" t="s">
        <v>246</v>
      </c>
      <c r="AJ298" t="s">
        <v>543</v>
      </c>
      <c r="AK298" t="s">
        <v>1104</v>
      </c>
      <c r="AL298" t="s">
        <v>1631</v>
      </c>
      <c r="AM298" t="s">
        <v>80</v>
      </c>
      <c r="AN298" t="s">
        <v>1548</v>
      </c>
      <c r="AO298" t="s">
        <v>86</v>
      </c>
      <c r="AP298" t="s">
        <v>2350</v>
      </c>
      <c r="AQ298" t="str">
        <f t="shared" si="4"/>
        <v>2074724386410noMale436552Facebook436154383057.9829.98915728.99214.997</v>
      </c>
      <c r="AR298">
        <f>COUNTIF(AQ$2:AQ298,AQ298)</f>
        <v>1</v>
      </c>
    </row>
    <row r="299" spans="1:44" x14ac:dyDescent="0.25">
      <c r="A299">
        <v>208</v>
      </c>
      <c r="B299">
        <v>218</v>
      </c>
      <c r="C299" s="4">
        <v>43865</v>
      </c>
      <c r="D299">
        <v>8</v>
      </c>
      <c r="E299" t="s">
        <v>43</v>
      </c>
      <c r="F299" t="s">
        <v>54</v>
      </c>
      <c r="G299" t="s">
        <v>55</v>
      </c>
      <c r="H299" t="s">
        <v>58</v>
      </c>
      <c r="I299" s="4">
        <v>43738</v>
      </c>
      <c r="J299">
        <v>3</v>
      </c>
      <c r="K299" t="s">
        <v>59</v>
      </c>
      <c r="L299" s="4">
        <v>43615</v>
      </c>
      <c r="M299" s="4">
        <v>43830</v>
      </c>
      <c r="N299">
        <v>1</v>
      </c>
      <c r="O299" t="s">
        <v>67</v>
      </c>
      <c r="P299" t="s">
        <v>229</v>
      </c>
      <c r="Q299">
        <v>1</v>
      </c>
      <c r="R299" t="s">
        <v>544</v>
      </c>
      <c r="S299" t="s">
        <v>1105</v>
      </c>
      <c r="T299" t="s">
        <v>824</v>
      </c>
      <c r="U299" t="s">
        <v>80</v>
      </c>
      <c r="V299" t="s">
        <v>1548</v>
      </c>
      <c r="W299">
        <v>50</v>
      </c>
      <c r="X299">
        <v>29.98</v>
      </c>
      <c r="Y299">
        <v>1</v>
      </c>
      <c r="Z299" t="s">
        <v>90</v>
      </c>
      <c r="AA299" t="s">
        <v>2328</v>
      </c>
      <c r="AF299" s="4"/>
      <c r="AG299" s="4"/>
      <c r="AH299" t="s">
        <v>67</v>
      </c>
      <c r="AI299" t="s">
        <v>229</v>
      </c>
      <c r="AJ299" t="s">
        <v>544</v>
      </c>
      <c r="AK299" t="s">
        <v>1105</v>
      </c>
      <c r="AL299" t="s">
        <v>824</v>
      </c>
      <c r="AM299" t="s">
        <v>80</v>
      </c>
      <c r="AN299" t="s">
        <v>1548</v>
      </c>
      <c r="AO299" t="s">
        <v>90</v>
      </c>
      <c r="AP299" t="s">
        <v>2328</v>
      </c>
      <c r="AQ299" t="str">
        <f t="shared" si="4"/>
        <v>208218438658yesFemale437383Google Ads43615438305029.9836825214.996</v>
      </c>
      <c r="AR299">
        <f>COUNTIF(AQ$2:AQ299,AQ299)</f>
        <v>1</v>
      </c>
    </row>
    <row r="300" spans="1:44" x14ac:dyDescent="0.25">
      <c r="A300">
        <v>209</v>
      </c>
      <c r="B300">
        <v>408</v>
      </c>
      <c r="C300" s="4">
        <v>43865</v>
      </c>
      <c r="D300">
        <v>9</v>
      </c>
      <c r="E300" t="s">
        <v>41</v>
      </c>
      <c r="F300" t="s">
        <v>52</v>
      </c>
      <c r="G300" t="s">
        <v>55</v>
      </c>
      <c r="H300" t="s">
        <v>57</v>
      </c>
      <c r="I300" s="4">
        <v>43674</v>
      </c>
      <c r="J300">
        <v>3</v>
      </c>
      <c r="K300" t="s">
        <v>59</v>
      </c>
      <c r="L300" s="4">
        <v>43615</v>
      </c>
      <c r="M300" s="4">
        <v>43830</v>
      </c>
      <c r="N300">
        <v>1</v>
      </c>
      <c r="O300" t="s">
        <v>70</v>
      </c>
      <c r="P300" t="s">
        <v>232</v>
      </c>
      <c r="Q300">
        <v>1</v>
      </c>
      <c r="R300" t="s">
        <v>495</v>
      </c>
      <c r="S300" t="s">
        <v>1058</v>
      </c>
      <c r="T300" t="s">
        <v>1587</v>
      </c>
      <c r="U300" t="s">
        <v>67</v>
      </c>
      <c r="V300" t="s">
        <v>1517</v>
      </c>
      <c r="W300">
        <v>164.97</v>
      </c>
      <c r="X300">
        <v>59.97</v>
      </c>
      <c r="Y300">
        <v>1</v>
      </c>
      <c r="Z300" t="s">
        <v>673</v>
      </c>
      <c r="AA300" t="s">
        <v>2348</v>
      </c>
      <c r="AF300" s="4"/>
      <c r="AG300" s="4"/>
      <c r="AH300" t="s">
        <v>70</v>
      </c>
      <c r="AI300" t="s">
        <v>232</v>
      </c>
      <c r="AJ300" t="s">
        <v>495</v>
      </c>
      <c r="AK300" t="s">
        <v>1058</v>
      </c>
      <c r="AL300" t="s">
        <v>1587</v>
      </c>
      <c r="AM300" t="s">
        <v>67</v>
      </c>
      <c r="AN300" t="s">
        <v>1517</v>
      </c>
      <c r="AO300" t="s">
        <v>673</v>
      </c>
      <c r="AP300" t="s">
        <v>2348</v>
      </c>
      <c r="AQ300" t="str">
        <f t="shared" si="4"/>
        <v>209408438659yesMale436743Google Ads4361543830164.9759.97511554.99319.9912</v>
      </c>
      <c r="AR300">
        <f>COUNTIF(AQ$2:AQ300,AQ300)</f>
        <v>1</v>
      </c>
    </row>
    <row r="301" spans="1:44" x14ac:dyDescent="0.25">
      <c r="A301">
        <v>210</v>
      </c>
      <c r="B301">
        <v>26</v>
      </c>
      <c r="C301" s="4">
        <v>43866</v>
      </c>
      <c r="D301">
        <v>5</v>
      </c>
      <c r="E301" t="s">
        <v>36</v>
      </c>
      <c r="F301" t="s">
        <v>47</v>
      </c>
      <c r="G301" t="s">
        <v>56</v>
      </c>
      <c r="H301" t="s">
        <v>58</v>
      </c>
      <c r="I301" s="4">
        <v>43843</v>
      </c>
      <c r="J301">
        <v>5</v>
      </c>
      <c r="K301" t="s">
        <v>60</v>
      </c>
      <c r="L301" s="4">
        <v>43831</v>
      </c>
      <c r="M301" s="4">
        <v>43921</v>
      </c>
      <c r="N301">
        <v>1</v>
      </c>
      <c r="O301" t="s">
        <v>80</v>
      </c>
      <c r="P301" t="s">
        <v>242</v>
      </c>
      <c r="Q301">
        <v>1</v>
      </c>
      <c r="R301" t="s">
        <v>422</v>
      </c>
      <c r="S301" t="s">
        <v>984</v>
      </c>
      <c r="T301" t="s">
        <v>1517</v>
      </c>
      <c r="U301" t="s">
        <v>67</v>
      </c>
      <c r="V301" t="s">
        <v>1548</v>
      </c>
      <c r="W301">
        <v>59.97</v>
      </c>
      <c r="X301">
        <v>44.97</v>
      </c>
      <c r="Y301">
        <v>1</v>
      </c>
      <c r="Z301" t="s">
        <v>80</v>
      </c>
      <c r="AA301" t="s">
        <v>2357</v>
      </c>
      <c r="AF301" s="4"/>
      <c r="AG301" s="4"/>
      <c r="AH301" t="s">
        <v>80</v>
      </c>
      <c r="AI301" t="s">
        <v>242</v>
      </c>
      <c r="AJ301" t="s">
        <v>422</v>
      </c>
      <c r="AK301" t="s">
        <v>984</v>
      </c>
      <c r="AL301" t="s">
        <v>1517</v>
      </c>
      <c r="AM301" t="s">
        <v>67</v>
      </c>
      <c r="AN301" t="s">
        <v>1548</v>
      </c>
      <c r="AO301" t="s">
        <v>80</v>
      </c>
      <c r="AP301" t="s">
        <v>2357</v>
      </c>
      <c r="AQ301" t="str">
        <f t="shared" si="4"/>
        <v>21026438665noFemale438435Facebook438314392159.9744.97212019.99314.992</v>
      </c>
      <c r="AR301">
        <f>COUNTIF(AQ$2:AQ301,AQ301)</f>
        <v>1</v>
      </c>
    </row>
    <row r="302" spans="1:44" x14ac:dyDescent="0.25">
      <c r="A302">
        <v>211</v>
      </c>
      <c r="B302">
        <v>409</v>
      </c>
      <c r="C302" s="4">
        <v>43866</v>
      </c>
      <c r="D302">
        <v>3</v>
      </c>
      <c r="E302" t="s">
        <v>34</v>
      </c>
      <c r="F302" t="s">
        <v>45</v>
      </c>
      <c r="G302" t="s">
        <v>56</v>
      </c>
      <c r="H302" t="s">
        <v>58</v>
      </c>
      <c r="I302" s="4">
        <v>43616</v>
      </c>
      <c r="J302">
        <v>3</v>
      </c>
      <c r="K302" t="s">
        <v>59</v>
      </c>
      <c r="L302" s="4">
        <v>43615</v>
      </c>
      <c r="M302" s="4">
        <v>43830</v>
      </c>
      <c r="N302">
        <v>1</v>
      </c>
      <c r="O302" t="s">
        <v>65</v>
      </c>
      <c r="P302" t="s">
        <v>227</v>
      </c>
      <c r="Q302">
        <v>1</v>
      </c>
      <c r="R302" t="s">
        <v>545</v>
      </c>
      <c r="S302" t="s">
        <v>1106</v>
      </c>
      <c r="T302" t="s">
        <v>1632</v>
      </c>
      <c r="U302" t="s">
        <v>69</v>
      </c>
      <c r="V302" t="s">
        <v>1517</v>
      </c>
      <c r="W302">
        <v>320</v>
      </c>
      <c r="X302">
        <v>19.989999999999998</v>
      </c>
      <c r="Y302">
        <v>1</v>
      </c>
      <c r="Z302" t="s">
        <v>431</v>
      </c>
      <c r="AA302" t="s">
        <v>2326</v>
      </c>
      <c r="AF302" s="4"/>
      <c r="AG302" s="4"/>
      <c r="AH302" t="s">
        <v>65</v>
      </c>
      <c r="AI302" t="s">
        <v>227</v>
      </c>
      <c r="AJ302" t="s">
        <v>545</v>
      </c>
      <c r="AK302" t="s">
        <v>1106</v>
      </c>
      <c r="AL302" t="s">
        <v>1632</v>
      </c>
      <c r="AM302" t="s">
        <v>69</v>
      </c>
      <c r="AN302" t="s">
        <v>1517</v>
      </c>
      <c r="AO302" t="s">
        <v>431</v>
      </c>
      <c r="AP302" t="s">
        <v>2326</v>
      </c>
      <c r="AQ302" t="str">
        <f t="shared" si="4"/>
        <v>211409438663noFemale436163Google Ads436154383032019.991042320119.9924</v>
      </c>
      <c r="AR302">
        <f>COUNTIF(AQ$2:AQ302,AQ302)</f>
        <v>1</v>
      </c>
    </row>
    <row r="303" spans="1:44" x14ac:dyDescent="0.25">
      <c r="A303">
        <v>212</v>
      </c>
      <c r="B303">
        <v>490</v>
      </c>
      <c r="C303" s="4">
        <v>43867</v>
      </c>
      <c r="D303">
        <v>5</v>
      </c>
      <c r="E303" t="s">
        <v>36</v>
      </c>
      <c r="F303" t="s">
        <v>47</v>
      </c>
      <c r="G303" t="s">
        <v>55</v>
      </c>
      <c r="H303" t="s">
        <v>58</v>
      </c>
      <c r="I303" s="4">
        <v>43836</v>
      </c>
      <c r="J303">
        <v>15</v>
      </c>
      <c r="K303" t="s">
        <v>62</v>
      </c>
      <c r="L303" s="4">
        <v>43615</v>
      </c>
      <c r="M303" s="4">
        <v>44413</v>
      </c>
      <c r="N303">
        <v>1</v>
      </c>
      <c r="O303" t="s">
        <v>79</v>
      </c>
      <c r="P303" t="s">
        <v>241</v>
      </c>
      <c r="Q303">
        <v>1</v>
      </c>
      <c r="R303" t="s">
        <v>541</v>
      </c>
      <c r="S303" t="s">
        <v>968</v>
      </c>
      <c r="T303" t="s">
        <v>1629</v>
      </c>
      <c r="U303" t="s">
        <v>67</v>
      </c>
      <c r="V303" t="s">
        <v>1548</v>
      </c>
      <c r="W303">
        <v>260.7</v>
      </c>
      <c r="X303">
        <v>44.97</v>
      </c>
      <c r="Y303">
        <v>1</v>
      </c>
      <c r="Z303" t="s">
        <v>86</v>
      </c>
      <c r="AA303" t="s">
        <v>2350</v>
      </c>
      <c r="AF303" s="4"/>
      <c r="AG303" s="4"/>
      <c r="AH303" t="s">
        <v>79</v>
      </c>
      <c r="AI303" t="s">
        <v>241</v>
      </c>
      <c r="AJ303" t="s">
        <v>541</v>
      </c>
      <c r="AK303" t="s">
        <v>968</v>
      </c>
      <c r="AL303" t="s">
        <v>1629</v>
      </c>
      <c r="AM303" t="s">
        <v>67</v>
      </c>
      <c r="AN303" t="s">
        <v>1548</v>
      </c>
      <c r="AO303" t="s">
        <v>86</v>
      </c>
      <c r="AP303" t="s">
        <v>2350</v>
      </c>
      <c r="AQ303" t="str">
        <f t="shared" si="4"/>
        <v>212490438675yesFemale4383615Organic4361544413260.744.97411186.9314.997</v>
      </c>
      <c r="AR303">
        <f>COUNTIF(AQ$2:AQ303,AQ303)</f>
        <v>1</v>
      </c>
    </row>
    <row r="304" spans="1:44" x14ac:dyDescent="0.25">
      <c r="A304">
        <v>213</v>
      </c>
      <c r="B304">
        <v>37</v>
      </c>
      <c r="C304" s="4">
        <v>43868</v>
      </c>
      <c r="D304">
        <v>5</v>
      </c>
      <c r="E304" t="s">
        <v>36</v>
      </c>
      <c r="F304" t="s">
        <v>47</v>
      </c>
      <c r="G304" t="s">
        <v>56</v>
      </c>
      <c r="H304" t="s">
        <v>58</v>
      </c>
      <c r="I304" s="4">
        <v>43863</v>
      </c>
      <c r="J304">
        <v>6</v>
      </c>
      <c r="K304" t="s">
        <v>59</v>
      </c>
      <c r="L304" s="4">
        <v>43862</v>
      </c>
      <c r="M304" s="4">
        <v>43889</v>
      </c>
      <c r="N304">
        <v>1</v>
      </c>
      <c r="O304" t="s">
        <v>86</v>
      </c>
      <c r="P304" t="s">
        <v>248</v>
      </c>
      <c r="Q304">
        <v>1</v>
      </c>
      <c r="R304" t="s">
        <v>499</v>
      </c>
      <c r="S304" t="s">
        <v>1062</v>
      </c>
      <c r="T304" t="s">
        <v>1590</v>
      </c>
      <c r="U304" t="s">
        <v>67</v>
      </c>
      <c r="V304" t="s">
        <v>1577</v>
      </c>
      <c r="W304">
        <v>185.67</v>
      </c>
      <c r="X304">
        <v>74.97</v>
      </c>
      <c r="Y304">
        <v>1</v>
      </c>
      <c r="Z304" t="s">
        <v>549</v>
      </c>
      <c r="AA304" t="s">
        <v>2362</v>
      </c>
      <c r="AF304" s="4"/>
      <c r="AG304" s="4"/>
      <c r="AH304" t="s">
        <v>86</v>
      </c>
      <c r="AI304" t="s">
        <v>248</v>
      </c>
      <c r="AJ304" t="s">
        <v>499</v>
      </c>
      <c r="AK304" t="s">
        <v>1062</v>
      </c>
      <c r="AL304" t="s">
        <v>1590</v>
      </c>
      <c r="AM304" t="s">
        <v>67</v>
      </c>
      <c r="AN304" t="s">
        <v>1577</v>
      </c>
      <c r="AO304" t="s">
        <v>549</v>
      </c>
      <c r="AP304" t="s">
        <v>2362</v>
      </c>
      <c r="AQ304" t="str">
        <f t="shared" si="4"/>
        <v>21337438685noFemale438636Google Ads4386243889185.6774.9778361.89324.9922</v>
      </c>
      <c r="AR304">
        <f>COUNTIF(AQ$2:AQ304,AQ304)</f>
        <v>1</v>
      </c>
    </row>
    <row r="305" spans="1:44" x14ac:dyDescent="0.25">
      <c r="A305">
        <v>214</v>
      </c>
      <c r="B305">
        <v>254</v>
      </c>
      <c r="C305" s="4">
        <v>43868</v>
      </c>
      <c r="D305">
        <v>1</v>
      </c>
      <c r="E305" t="s">
        <v>39</v>
      </c>
      <c r="F305" t="s">
        <v>50</v>
      </c>
      <c r="G305" t="s">
        <v>56</v>
      </c>
      <c r="H305" t="s">
        <v>58</v>
      </c>
      <c r="I305" s="4">
        <v>43729</v>
      </c>
      <c r="J305">
        <v>2</v>
      </c>
      <c r="K305" t="s">
        <v>60</v>
      </c>
      <c r="L305" s="4">
        <v>43615</v>
      </c>
      <c r="M305" s="4">
        <v>43830</v>
      </c>
      <c r="N305">
        <v>2</v>
      </c>
      <c r="O305" t="s">
        <v>127</v>
      </c>
      <c r="P305" t="s">
        <v>289</v>
      </c>
      <c r="Q305">
        <v>2</v>
      </c>
      <c r="R305" t="s">
        <v>546</v>
      </c>
      <c r="S305" t="s">
        <v>1107</v>
      </c>
      <c r="T305" t="s">
        <v>1633</v>
      </c>
      <c r="U305" t="s">
        <v>71</v>
      </c>
      <c r="V305" t="s">
        <v>2039</v>
      </c>
      <c r="W305">
        <v>108.9</v>
      </c>
      <c r="X305">
        <v>24.98</v>
      </c>
      <c r="Y305">
        <v>2</v>
      </c>
      <c r="Z305" t="s">
        <v>2141</v>
      </c>
      <c r="AA305" t="s">
        <v>2421</v>
      </c>
      <c r="AF305" s="4"/>
      <c r="AG305" s="4"/>
      <c r="AH305" t="s">
        <v>65</v>
      </c>
      <c r="AI305" t="s">
        <v>227</v>
      </c>
      <c r="AJ305" t="s">
        <v>389</v>
      </c>
      <c r="AK305" t="s">
        <v>951</v>
      </c>
      <c r="AL305" t="s">
        <v>1485</v>
      </c>
      <c r="AM305" t="s">
        <v>69</v>
      </c>
      <c r="AN305" t="s">
        <v>1562</v>
      </c>
      <c r="AO305" t="s">
        <v>431</v>
      </c>
      <c r="AP305" t="s">
        <v>2326</v>
      </c>
      <c r="AQ305" t="str">
        <f t="shared" si="4"/>
        <v>214254438681noFemale437292Facebook4361543830108.924.981011621.9519.9924</v>
      </c>
      <c r="AR305">
        <f>COUNTIF(AQ$2:AQ305,AQ305)</f>
        <v>1</v>
      </c>
    </row>
    <row r="306" spans="1:44" x14ac:dyDescent="0.25">
      <c r="A306">
        <v>214</v>
      </c>
      <c r="B306">
        <v>254</v>
      </c>
      <c r="C306" s="4">
        <v>43868</v>
      </c>
      <c r="D306">
        <v>1</v>
      </c>
      <c r="E306" t="s">
        <v>39</v>
      </c>
      <c r="F306" t="s">
        <v>50</v>
      </c>
      <c r="G306" t="s">
        <v>56</v>
      </c>
      <c r="H306" t="s">
        <v>58</v>
      </c>
      <c r="I306" s="4">
        <v>43729</v>
      </c>
      <c r="J306">
        <v>2</v>
      </c>
      <c r="K306" t="s">
        <v>60</v>
      </c>
      <c r="L306" s="4">
        <v>43615</v>
      </c>
      <c r="M306" s="4">
        <v>43830</v>
      </c>
      <c r="N306">
        <v>2</v>
      </c>
      <c r="O306" t="s">
        <v>127</v>
      </c>
      <c r="P306" t="s">
        <v>289</v>
      </c>
      <c r="Q306">
        <v>2</v>
      </c>
      <c r="R306" t="s">
        <v>546</v>
      </c>
      <c r="S306" t="s">
        <v>1107</v>
      </c>
      <c r="T306" t="s">
        <v>1633</v>
      </c>
      <c r="U306" t="s">
        <v>71</v>
      </c>
      <c r="V306" t="s">
        <v>2039</v>
      </c>
      <c r="W306">
        <v>108.9</v>
      </c>
      <c r="X306">
        <v>24.98</v>
      </c>
      <c r="Y306">
        <v>2</v>
      </c>
      <c r="Z306" t="s">
        <v>2141</v>
      </c>
      <c r="AA306" t="s">
        <v>2421</v>
      </c>
      <c r="AF306" s="4"/>
      <c r="AG306" s="4"/>
      <c r="AH306" t="s">
        <v>70</v>
      </c>
      <c r="AI306" t="s">
        <v>232</v>
      </c>
      <c r="AJ306" t="s">
        <v>628</v>
      </c>
      <c r="AK306" t="s">
        <v>1178</v>
      </c>
      <c r="AL306" t="s">
        <v>1501</v>
      </c>
      <c r="AM306" t="s">
        <v>69</v>
      </c>
      <c r="AN306" t="s">
        <v>1548</v>
      </c>
      <c r="AO306" t="s">
        <v>640</v>
      </c>
      <c r="AP306" t="s">
        <v>2393</v>
      </c>
      <c r="AQ306" t="str">
        <f t="shared" si="4"/>
        <v>214254438681noFemale437292Facebook4361543830108.924.9855686.95114.9917</v>
      </c>
      <c r="AR306">
        <f>COUNTIF(AQ$2:AQ306,AQ306)</f>
        <v>1</v>
      </c>
    </row>
    <row r="307" spans="1:44" x14ac:dyDescent="0.25">
      <c r="A307">
        <v>215</v>
      </c>
      <c r="B307">
        <v>396</v>
      </c>
      <c r="C307" s="4">
        <v>43868</v>
      </c>
      <c r="D307">
        <v>8</v>
      </c>
      <c r="E307" t="s">
        <v>43</v>
      </c>
      <c r="F307" t="s">
        <v>54</v>
      </c>
      <c r="G307" t="s">
        <v>55</v>
      </c>
      <c r="H307" t="s">
        <v>57</v>
      </c>
      <c r="I307" s="4">
        <v>43593</v>
      </c>
      <c r="J307">
        <v>2</v>
      </c>
      <c r="L307" s="4"/>
      <c r="M307" s="4"/>
      <c r="N307">
        <v>1</v>
      </c>
      <c r="O307" t="s">
        <v>80</v>
      </c>
      <c r="P307" t="s">
        <v>242</v>
      </c>
      <c r="Q307">
        <v>1</v>
      </c>
      <c r="R307" t="s">
        <v>509</v>
      </c>
      <c r="S307" t="s">
        <v>1072</v>
      </c>
      <c r="T307" t="s">
        <v>1599</v>
      </c>
      <c r="U307" t="s">
        <v>69</v>
      </c>
      <c r="V307" t="s">
        <v>1548</v>
      </c>
      <c r="W307">
        <v>249.99</v>
      </c>
      <c r="X307">
        <v>14.99</v>
      </c>
      <c r="Y307">
        <v>1</v>
      </c>
      <c r="Z307" t="s">
        <v>79</v>
      </c>
      <c r="AA307" t="s">
        <v>2349</v>
      </c>
      <c r="AF307" s="4"/>
      <c r="AG307" s="4"/>
      <c r="AH307" t="s">
        <v>80</v>
      </c>
      <c r="AI307" t="s">
        <v>242</v>
      </c>
      <c r="AJ307" t="s">
        <v>509</v>
      </c>
      <c r="AK307" t="s">
        <v>1072</v>
      </c>
      <c r="AL307" t="s">
        <v>1599</v>
      </c>
      <c r="AM307" t="s">
        <v>69</v>
      </c>
      <c r="AN307" t="s">
        <v>1548</v>
      </c>
      <c r="AO307" t="s">
        <v>79</v>
      </c>
      <c r="AP307" t="s">
        <v>2349</v>
      </c>
      <c r="AQ307" t="str">
        <f t="shared" si="4"/>
        <v>215396438688yesMale435932249.9914.99285249.99114.994</v>
      </c>
      <c r="AR307">
        <f>COUNTIF(AQ$2:AQ307,AQ307)</f>
        <v>1</v>
      </c>
    </row>
    <row r="308" spans="1:44" x14ac:dyDescent="0.25">
      <c r="A308">
        <v>216</v>
      </c>
      <c r="B308">
        <v>416</v>
      </c>
      <c r="C308" s="4">
        <v>43868</v>
      </c>
      <c r="D308">
        <v>10</v>
      </c>
      <c r="E308" t="s">
        <v>42</v>
      </c>
      <c r="F308" t="s">
        <v>53</v>
      </c>
      <c r="G308" t="s">
        <v>56</v>
      </c>
      <c r="H308" t="s">
        <v>58</v>
      </c>
      <c r="I308" s="4">
        <v>43652</v>
      </c>
      <c r="J308">
        <v>2</v>
      </c>
      <c r="K308" t="s">
        <v>60</v>
      </c>
      <c r="L308" s="4">
        <v>43615</v>
      </c>
      <c r="M308" s="4">
        <v>43830</v>
      </c>
      <c r="N308">
        <v>1</v>
      </c>
      <c r="O308" t="s">
        <v>67</v>
      </c>
      <c r="P308" t="s">
        <v>229</v>
      </c>
      <c r="Q308">
        <v>1</v>
      </c>
      <c r="R308" t="s">
        <v>547</v>
      </c>
      <c r="S308" t="s">
        <v>1108</v>
      </c>
      <c r="T308" t="s">
        <v>1577</v>
      </c>
      <c r="U308" t="s">
        <v>80</v>
      </c>
      <c r="V308" t="s">
        <v>1548</v>
      </c>
      <c r="W308">
        <v>49.98</v>
      </c>
      <c r="X308">
        <v>29.98</v>
      </c>
      <c r="Y308">
        <v>1</v>
      </c>
      <c r="Z308" t="s">
        <v>455</v>
      </c>
      <c r="AA308" t="s">
        <v>2340</v>
      </c>
      <c r="AF308" s="4"/>
      <c r="AG308" s="4"/>
      <c r="AH308" t="s">
        <v>67</v>
      </c>
      <c r="AI308" t="s">
        <v>229</v>
      </c>
      <c r="AJ308" t="s">
        <v>547</v>
      </c>
      <c r="AK308" t="s">
        <v>1108</v>
      </c>
      <c r="AL308" t="s">
        <v>1577</v>
      </c>
      <c r="AM308" t="s">
        <v>80</v>
      </c>
      <c r="AN308" t="s">
        <v>1548</v>
      </c>
      <c r="AO308" t="s">
        <v>455</v>
      </c>
      <c r="AP308" t="s">
        <v>2340</v>
      </c>
      <c r="AQ308" t="str">
        <f t="shared" si="4"/>
        <v>2164164386810noFemale436522Facebook436154383049.9829.9831424.99214.9915</v>
      </c>
      <c r="AR308">
        <f>COUNTIF(AQ$2:AQ308,AQ308)</f>
        <v>1</v>
      </c>
    </row>
    <row r="309" spans="1:44" x14ac:dyDescent="0.25">
      <c r="A309">
        <v>217</v>
      </c>
      <c r="B309">
        <v>474</v>
      </c>
      <c r="C309" s="4">
        <v>43868</v>
      </c>
      <c r="D309">
        <v>3</v>
      </c>
      <c r="E309" t="s">
        <v>34</v>
      </c>
      <c r="F309" t="s">
        <v>45</v>
      </c>
      <c r="G309" t="s">
        <v>56</v>
      </c>
      <c r="H309" t="s">
        <v>57</v>
      </c>
      <c r="I309" s="4">
        <v>43700</v>
      </c>
      <c r="J309">
        <v>1</v>
      </c>
      <c r="K309" t="s">
        <v>61</v>
      </c>
      <c r="L309" s="4">
        <v>43615</v>
      </c>
      <c r="M309" s="4">
        <v>43830</v>
      </c>
      <c r="N309">
        <v>1</v>
      </c>
      <c r="O309" t="s">
        <v>80</v>
      </c>
      <c r="P309" t="s">
        <v>242</v>
      </c>
      <c r="Q309">
        <v>1</v>
      </c>
      <c r="R309" t="s">
        <v>548</v>
      </c>
      <c r="S309" t="s">
        <v>1109</v>
      </c>
      <c r="T309" t="s">
        <v>1634</v>
      </c>
      <c r="U309" t="s">
        <v>69</v>
      </c>
      <c r="V309" t="s">
        <v>1548</v>
      </c>
      <c r="W309">
        <v>27.98</v>
      </c>
      <c r="X309">
        <v>14.99</v>
      </c>
      <c r="Y309">
        <v>1</v>
      </c>
      <c r="Z309" t="s">
        <v>67</v>
      </c>
      <c r="AA309" t="s">
        <v>2373</v>
      </c>
      <c r="AF309" s="4"/>
      <c r="AG309" s="4"/>
      <c r="AH309" t="s">
        <v>80</v>
      </c>
      <c r="AI309" t="s">
        <v>242</v>
      </c>
      <c r="AJ309" t="s">
        <v>548</v>
      </c>
      <c r="AK309" t="s">
        <v>1109</v>
      </c>
      <c r="AL309" t="s">
        <v>1634</v>
      </c>
      <c r="AM309" t="s">
        <v>69</v>
      </c>
      <c r="AN309" t="s">
        <v>1548</v>
      </c>
      <c r="AO309" t="s">
        <v>67</v>
      </c>
      <c r="AP309" t="s">
        <v>2373</v>
      </c>
      <c r="AQ309" t="str">
        <f t="shared" si="4"/>
        <v>217474438683noMale437001YouTube436154383027.9814.9923627.98114.993</v>
      </c>
      <c r="AR309">
        <f>COUNTIF(AQ$2:AQ309,AQ309)</f>
        <v>1</v>
      </c>
    </row>
    <row r="310" spans="1:44" x14ac:dyDescent="0.25">
      <c r="A310">
        <v>218</v>
      </c>
      <c r="B310">
        <v>137</v>
      </c>
      <c r="C310" s="4">
        <v>43869</v>
      </c>
      <c r="D310">
        <v>2</v>
      </c>
      <c r="E310" t="s">
        <v>38</v>
      </c>
      <c r="F310" t="s">
        <v>49</v>
      </c>
      <c r="G310" t="s">
        <v>55</v>
      </c>
      <c r="H310" t="s">
        <v>57</v>
      </c>
      <c r="I310" s="4">
        <v>43849</v>
      </c>
      <c r="J310">
        <v>4</v>
      </c>
      <c r="K310" t="s">
        <v>61</v>
      </c>
      <c r="L310" s="4">
        <v>43831</v>
      </c>
      <c r="M310" s="4">
        <v>43861</v>
      </c>
      <c r="N310">
        <v>1</v>
      </c>
      <c r="O310" t="s">
        <v>84</v>
      </c>
      <c r="P310" t="s">
        <v>246</v>
      </c>
      <c r="Q310">
        <v>1</v>
      </c>
      <c r="R310" t="s">
        <v>549</v>
      </c>
      <c r="S310" t="s">
        <v>1110</v>
      </c>
      <c r="T310" t="s">
        <v>1635</v>
      </c>
      <c r="U310" t="s">
        <v>69</v>
      </c>
      <c r="V310" t="s">
        <v>1548</v>
      </c>
      <c r="W310">
        <v>27.99</v>
      </c>
      <c r="X310">
        <v>14.99</v>
      </c>
      <c r="Y310">
        <v>1</v>
      </c>
      <c r="Z310" t="s">
        <v>410</v>
      </c>
      <c r="AA310" t="s">
        <v>2359</v>
      </c>
      <c r="AF310" s="4"/>
      <c r="AG310" s="4"/>
      <c r="AH310" t="s">
        <v>84</v>
      </c>
      <c r="AI310" t="s">
        <v>246</v>
      </c>
      <c r="AJ310" t="s">
        <v>549</v>
      </c>
      <c r="AK310" t="s">
        <v>1110</v>
      </c>
      <c r="AL310" t="s">
        <v>1635</v>
      </c>
      <c r="AM310" t="s">
        <v>69</v>
      </c>
      <c r="AN310" t="s">
        <v>1548</v>
      </c>
      <c r="AO310" t="s">
        <v>410</v>
      </c>
      <c r="AP310" t="s">
        <v>2359</v>
      </c>
      <c r="AQ310" t="str">
        <f t="shared" si="4"/>
        <v>218137438692yesMale438494YouTube438314386127.9914.9992227.99114.9920</v>
      </c>
      <c r="AR310">
        <f>COUNTIF(AQ$2:AQ310,AQ310)</f>
        <v>1</v>
      </c>
    </row>
    <row r="311" spans="1:44" x14ac:dyDescent="0.25">
      <c r="A311">
        <v>219</v>
      </c>
      <c r="B311">
        <v>266</v>
      </c>
      <c r="C311" s="4">
        <v>43869</v>
      </c>
      <c r="D311">
        <v>10</v>
      </c>
      <c r="E311" t="s">
        <v>42</v>
      </c>
      <c r="F311" t="s">
        <v>53</v>
      </c>
      <c r="G311" t="s">
        <v>55</v>
      </c>
      <c r="H311" t="s">
        <v>57</v>
      </c>
      <c r="I311" s="4">
        <v>43673</v>
      </c>
      <c r="J311">
        <v>2</v>
      </c>
      <c r="K311" t="s">
        <v>60</v>
      </c>
      <c r="L311" s="4">
        <v>43615</v>
      </c>
      <c r="M311" s="4">
        <v>43830</v>
      </c>
      <c r="N311">
        <v>1</v>
      </c>
      <c r="O311" t="s">
        <v>70</v>
      </c>
      <c r="P311" t="s">
        <v>232</v>
      </c>
      <c r="Q311">
        <v>1</v>
      </c>
      <c r="R311" t="s">
        <v>550</v>
      </c>
      <c r="S311" t="s">
        <v>1111</v>
      </c>
      <c r="T311" t="s">
        <v>1631</v>
      </c>
      <c r="U311" t="s">
        <v>67</v>
      </c>
      <c r="V311" t="s">
        <v>1517</v>
      </c>
      <c r="W311">
        <v>86.97</v>
      </c>
      <c r="X311">
        <v>59.97</v>
      </c>
      <c r="Y311">
        <v>1</v>
      </c>
      <c r="Z311" t="s">
        <v>673</v>
      </c>
      <c r="AA311" t="s">
        <v>2348</v>
      </c>
      <c r="AF311" s="4"/>
      <c r="AG311" s="4"/>
      <c r="AH311" t="s">
        <v>70</v>
      </c>
      <c r="AI311" t="s">
        <v>232</v>
      </c>
      <c r="AJ311" t="s">
        <v>550</v>
      </c>
      <c r="AK311" t="s">
        <v>1111</v>
      </c>
      <c r="AL311" t="s">
        <v>1631</v>
      </c>
      <c r="AM311" t="s">
        <v>67</v>
      </c>
      <c r="AN311" t="s">
        <v>1517</v>
      </c>
      <c r="AO311" t="s">
        <v>673</v>
      </c>
      <c r="AP311" t="s">
        <v>2348</v>
      </c>
      <c r="AQ311" t="str">
        <f t="shared" si="4"/>
        <v>2192664386910yesMale436732Facebook436154383086.9759.97517528.99319.9912</v>
      </c>
      <c r="AR311">
        <f>COUNTIF(AQ$2:AQ311,AQ311)</f>
        <v>1</v>
      </c>
    </row>
    <row r="312" spans="1:44" x14ac:dyDescent="0.25">
      <c r="A312">
        <v>220</v>
      </c>
      <c r="B312">
        <v>359</v>
      </c>
      <c r="C312" s="4">
        <v>43870</v>
      </c>
      <c r="D312">
        <v>4</v>
      </c>
      <c r="E312" t="s">
        <v>40</v>
      </c>
      <c r="F312" t="s">
        <v>51</v>
      </c>
      <c r="G312" t="s">
        <v>56</v>
      </c>
      <c r="H312" t="s">
        <v>58</v>
      </c>
      <c r="I312" s="4">
        <v>43619</v>
      </c>
      <c r="J312">
        <v>3</v>
      </c>
      <c r="K312" t="s">
        <v>59</v>
      </c>
      <c r="L312" s="4">
        <v>43615</v>
      </c>
      <c r="M312" s="4">
        <v>43830</v>
      </c>
      <c r="N312">
        <v>2</v>
      </c>
      <c r="O312" t="s">
        <v>128</v>
      </c>
      <c r="P312" t="s">
        <v>290</v>
      </c>
      <c r="Q312">
        <v>2</v>
      </c>
      <c r="R312" t="s">
        <v>551</v>
      </c>
      <c r="S312" t="s">
        <v>1112</v>
      </c>
      <c r="T312" t="s">
        <v>1636</v>
      </c>
      <c r="U312" t="s">
        <v>85</v>
      </c>
      <c r="V312" t="s">
        <v>2039</v>
      </c>
      <c r="W312">
        <v>52.94</v>
      </c>
      <c r="X312">
        <v>39.97</v>
      </c>
      <c r="Y312">
        <v>2</v>
      </c>
      <c r="Z312" t="s">
        <v>2142</v>
      </c>
      <c r="AA312" t="s">
        <v>2422</v>
      </c>
      <c r="AF312" s="4"/>
      <c r="AG312" s="4"/>
      <c r="AH312" t="s">
        <v>90</v>
      </c>
      <c r="AI312" t="s">
        <v>252</v>
      </c>
      <c r="AJ312" t="s">
        <v>501</v>
      </c>
      <c r="AK312" t="s">
        <v>1064</v>
      </c>
      <c r="AL312" t="s">
        <v>1592</v>
      </c>
      <c r="AM312" t="s">
        <v>69</v>
      </c>
      <c r="AN312" t="s">
        <v>1562</v>
      </c>
      <c r="AO312" t="s">
        <v>410</v>
      </c>
      <c r="AP312" t="s">
        <v>2359</v>
      </c>
      <c r="AQ312" t="str">
        <f t="shared" si="4"/>
        <v>220359438704noFemale436193Google Ads436154383052.9439.9761618.9619.9920</v>
      </c>
      <c r="AR312">
        <f>COUNTIF(AQ$2:AQ312,AQ312)</f>
        <v>1</v>
      </c>
    </row>
    <row r="313" spans="1:44" x14ac:dyDescent="0.25">
      <c r="A313">
        <v>220</v>
      </c>
      <c r="B313">
        <v>359</v>
      </c>
      <c r="C313" s="4">
        <v>43870</v>
      </c>
      <c r="D313">
        <v>4</v>
      </c>
      <c r="E313" t="s">
        <v>40</v>
      </c>
      <c r="F313" t="s">
        <v>51</v>
      </c>
      <c r="G313" t="s">
        <v>56</v>
      </c>
      <c r="H313" t="s">
        <v>58</v>
      </c>
      <c r="I313" s="4">
        <v>43619</v>
      </c>
      <c r="J313">
        <v>3</v>
      </c>
      <c r="K313" t="s">
        <v>59</v>
      </c>
      <c r="L313" s="4">
        <v>43615</v>
      </c>
      <c r="M313" s="4">
        <v>43830</v>
      </c>
      <c r="N313">
        <v>2</v>
      </c>
      <c r="O313" t="s">
        <v>128</v>
      </c>
      <c r="P313" t="s">
        <v>290</v>
      </c>
      <c r="Q313">
        <v>2</v>
      </c>
      <c r="R313" t="s">
        <v>551</v>
      </c>
      <c r="S313" t="s">
        <v>1112</v>
      </c>
      <c r="T313" t="s">
        <v>1636</v>
      </c>
      <c r="U313" t="s">
        <v>85</v>
      </c>
      <c r="V313" t="s">
        <v>2039</v>
      </c>
      <c r="W313">
        <v>52.94</v>
      </c>
      <c r="X313">
        <v>39.97</v>
      </c>
      <c r="Y313">
        <v>2</v>
      </c>
      <c r="Z313" t="s">
        <v>2142</v>
      </c>
      <c r="AA313" t="s">
        <v>2422</v>
      </c>
      <c r="AF313" s="4"/>
      <c r="AG313" s="4"/>
      <c r="AH313" t="s">
        <v>80</v>
      </c>
      <c r="AI313" t="s">
        <v>242</v>
      </c>
      <c r="AJ313" t="s">
        <v>586</v>
      </c>
      <c r="AK313" t="s">
        <v>966</v>
      </c>
      <c r="AL313" t="s">
        <v>1667</v>
      </c>
      <c r="AM313" t="s">
        <v>80</v>
      </c>
      <c r="AN313" t="s">
        <v>1548</v>
      </c>
      <c r="AO313" t="s">
        <v>67</v>
      </c>
      <c r="AP313" t="s">
        <v>2373</v>
      </c>
      <c r="AQ313" t="str">
        <f t="shared" si="4"/>
        <v>220359438704noFemale436193Google Ads436154383052.9439.9727021.99214.993</v>
      </c>
      <c r="AR313">
        <f>COUNTIF(AQ$2:AQ313,AQ313)</f>
        <v>1</v>
      </c>
    </row>
    <row r="314" spans="1:44" x14ac:dyDescent="0.25">
      <c r="A314">
        <v>221</v>
      </c>
      <c r="B314">
        <v>447</v>
      </c>
      <c r="C314" s="4">
        <v>43870</v>
      </c>
      <c r="D314">
        <v>4</v>
      </c>
      <c r="E314" t="s">
        <v>40</v>
      </c>
      <c r="F314" t="s">
        <v>51</v>
      </c>
      <c r="G314" t="s">
        <v>56</v>
      </c>
      <c r="H314" t="s">
        <v>58</v>
      </c>
      <c r="I314" s="4">
        <v>43723</v>
      </c>
      <c r="J314">
        <v>2</v>
      </c>
      <c r="K314" t="s">
        <v>60</v>
      </c>
      <c r="L314" s="4">
        <v>43615</v>
      </c>
      <c r="M314" s="4">
        <v>43830</v>
      </c>
      <c r="N314">
        <v>1</v>
      </c>
      <c r="O314" t="s">
        <v>129</v>
      </c>
      <c r="P314" t="s">
        <v>291</v>
      </c>
      <c r="Q314">
        <v>1</v>
      </c>
      <c r="R314" t="s">
        <v>552</v>
      </c>
      <c r="S314" t="s">
        <v>1113</v>
      </c>
      <c r="T314" t="s">
        <v>1637</v>
      </c>
      <c r="U314" t="s">
        <v>110</v>
      </c>
      <c r="V314" t="s">
        <v>1869</v>
      </c>
      <c r="W314">
        <v>299.94</v>
      </c>
      <c r="X314">
        <v>89.94</v>
      </c>
      <c r="Y314">
        <v>1</v>
      </c>
      <c r="Z314" t="s">
        <v>2118</v>
      </c>
      <c r="AA314" t="s">
        <v>2390</v>
      </c>
      <c r="AF314" s="4"/>
      <c r="AG314" s="4"/>
      <c r="AH314" t="s">
        <v>84</v>
      </c>
      <c r="AI314" t="s">
        <v>246</v>
      </c>
      <c r="AJ314" t="s">
        <v>640</v>
      </c>
      <c r="AK314" t="s">
        <v>1187</v>
      </c>
      <c r="AL314" t="s">
        <v>1529</v>
      </c>
      <c r="AM314" t="s">
        <v>67</v>
      </c>
      <c r="AN314" t="s">
        <v>1548</v>
      </c>
      <c r="AO314" t="s">
        <v>410</v>
      </c>
      <c r="AP314" t="s">
        <v>2359</v>
      </c>
      <c r="AQ314" t="str">
        <f t="shared" si="4"/>
        <v>221447438704noFemale437232Facebook4361543830299.9489.9491749.99314.9920</v>
      </c>
      <c r="AR314">
        <f>COUNTIF(AQ$2:AQ314,AQ314)</f>
        <v>1</v>
      </c>
    </row>
    <row r="315" spans="1:44" x14ac:dyDescent="0.25">
      <c r="A315">
        <v>221</v>
      </c>
      <c r="B315">
        <v>447</v>
      </c>
      <c r="C315" s="4">
        <v>43870</v>
      </c>
      <c r="D315">
        <v>4</v>
      </c>
      <c r="E315" t="s">
        <v>40</v>
      </c>
      <c r="F315" t="s">
        <v>51</v>
      </c>
      <c r="G315" t="s">
        <v>56</v>
      </c>
      <c r="H315" t="s">
        <v>58</v>
      </c>
      <c r="I315" s="4">
        <v>43723</v>
      </c>
      <c r="J315">
        <v>2</v>
      </c>
      <c r="K315" t="s">
        <v>60</v>
      </c>
      <c r="L315" s="4">
        <v>43615</v>
      </c>
      <c r="M315" s="4">
        <v>43830</v>
      </c>
      <c r="N315">
        <v>1</v>
      </c>
      <c r="O315" t="s">
        <v>129</v>
      </c>
      <c r="P315" t="s">
        <v>291</v>
      </c>
      <c r="Q315">
        <v>1</v>
      </c>
      <c r="R315" t="s">
        <v>552</v>
      </c>
      <c r="S315" t="s">
        <v>1113</v>
      </c>
      <c r="T315" t="s">
        <v>1637</v>
      </c>
      <c r="U315" t="s">
        <v>110</v>
      </c>
      <c r="V315" t="s">
        <v>1869</v>
      </c>
      <c r="W315">
        <v>299.94</v>
      </c>
      <c r="X315">
        <v>89.94</v>
      </c>
      <c r="Y315">
        <v>1</v>
      </c>
      <c r="Z315" t="s">
        <v>2118</v>
      </c>
      <c r="AA315" t="s">
        <v>2390</v>
      </c>
      <c r="AF315" s="4"/>
      <c r="AG315" s="4"/>
      <c r="AH315" t="s">
        <v>84</v>
      </c>
      <c r="AI315" t="s">
        <v>246</v>
      </c>
      <c r="AJ315" t="s">
        <v>640</v>
      </c>
      <c r="AK315" t="s">
        <v>1187</v>
      </c>
      <c r="AL315" t="s">
        <v>1529</v>
      </c>
      <c r="AM315" t="s">
        <v>67</v>
      </c>
      <c r="AN315" t="s">
        <v>1548</v>
      </c>
      <c r="AO315" t="s">
        <v>410</v>
      </c>
      <c r="AP315" t="s">
        <v>2359</v>
      </c>
      <c r="AQ315" t="str">
        <f t="shared" si="4"/>
        <v>221447438704noFemale437232Facebook4361543830299.9489.9491749.99314.9920</v>
      </c>
      <c r="AR315">
        <f>COUNTIF(AQ$2:AQ315,AQ315)</f>
        <v>2</v>
      </c>
    </row>
    <row r="316" spans="1:44" x14ac:dyDescent="0.25">
      <c r="A316">
        <v>222</v>
      </c>
      <c r="B316">
        <v>448</v>
      </c>
      <c r="C316" s="4">
        <v>43870</v>
      </c>
      <c r="D316">
        <v>8</v>
      </c>
      <c r="E316" t="s">
        <v>43</v>
      </c>
      <c r="F316" t="s">
        <v>54</v>
      </c>
      <c r="G316" t="s">
        <v>55</v>
      </c>
      <c r="H316" t="s">
        <v>57</v>
      </c>
      <c r="I316" s="4">
        <v>43823</v>
      </c>
      <c r="J316">
        <v>2</v>
      </c>
      <c r="K316" t="s">
        <v>60</v>
      </c>
      <c r="L316" s="4">
        <v>43615</v>
      </c>
      <c r="M316" s="4">
        <v>43830</v>
      </c>
      <c r="N316">
        <v>2</v>
      </c>
      <c r="O316" t="s">
        <v>83</v>
      </c>
      <c r="P316" t="s">
        <v>245</v>
      </c>
      <c r="Q316">
        <v>2</v>
      </c>
      <c r="R316" t="s">
        <v>553</v>
      </c>
      <c r="S316" t="s">
        <v>1114</v>
      </c>
      <c r="T316" t="s">
        <v>1638</v>
      </c>
      <c r="U316" t="s">
        <v>179</v>
      </c>
      <c r="V316" t="s">
        <v>1869</v>
      </c>
      <c r="W316">
        <v>284.93</v>
      </c>
      <c r="X316">
        <v>104.93</v>
      </c>
      <c r="Y316">
        <v>2</v>
      </c>
      <c r="Z316" t="s">
        <v>2116</v>
      </c>
      <c r="AA316" t="s">
        <v>2387</v>
      </c>
      <c r="AB316">
        <v>2</v>
      </c>
      <c r="AC316" t="s">
        <v>2634</v>
      </c>
      <c r="AD316">
        <v>473</v>
      </c>
      <c r="AE316" t="s">
        <v>2636</v>
      </c>
      <c r="AF316" s="4">
        <v>43834</v>
      </c>
      <c r="AG316" s="4">
        <v>43875</v>
      </c>
      <c r="AH316" t="s">
        <v>67</v>
      </c>
      <c r="AI316" t="s">
        <v>229</v>
      </c>
      <c r="AJ316" t="s">
        <v>636</v>
      </c>
      <c r="AK316" t="s">
        <v>974</v>
      </c>
      <c r="AL316" t="s">
        <v>1513</v>
      </c>
      <c r="AM316" t="s">
        <v>79</v>
      </c>
      <c r="AN316" t="s">
        <v>1548</v>
      </c>
      <c r="AO316" t="s">
        <v>455</v>
      </c>
      <c r="AP316" t="s">
        <v>2340</v>
      </c>
      <c r="AQ316" t="str">
        <f t="shared" si="4"/>
        <v>222448438708yesMale438232Facebook4361543830284.93104.932test473Showing 5 recommendation instead of 3 on each item page4383443875314129.99414.9915</v>
      </c>
      <c r="AR316">
        <f>COUNTIF(AQ$2:AQ316,AQ316)</f>
        <v>1</v>
      </c>
    </row>
    <row r="317" spans="1:44" x14ac:dyDescent="0.25">
      <c r="A317">
        <v>222</v>
      </c>
      <c r="B317">
        <v>448</v>
      </c>
      <c r="C317" s="4">
        <v>43870</v>
      </c>
      <c r="D317">
        <v>8</v>
      </c>
      <c r="E317" t="s">
        <v>43</v>
      </c>
      <c r="F317" t="s">
        <v>54</v>
      </c>
      <c r="G317" t="s">
        <v>55</v>
      </c>
      <c r="H317" t="s">
        <v>57</v>
      </c>
      <c r="I317" s="4">
        <v>43823</v>
      </c>
      <c r="J317">
        <v>2</v>
      </c>
      <c r="K317" t="s">
        <v>60</v>
      </c>
      <c r="L317" s="4">
        <v>43615</v>
      </c>
      <c r="M317" s="4">
        <v>43830</v>
      </c>
      <c r="N317">
        <v>2</v>
      </c>
      <c r="O317" t="s">
        <v>83</v>
      </c>
      <c r="P317" t="s">
        <v>245</v>
      </c>
      <c r="Q317">
        <v>2</v>
      </c>
      <c r="R317" t="s">
        <v>553</v>
      </c>
      <c r="S317" t="s">
        <v>1114</v>
      </c>
      <c r="T317" t="s">
        <v>1638</v>
      </c>
      <c r="U317" t="s">
        <v>179</v>
      </c>
      <c r="V317" t="s">
        <v>1869</v>
      </c>
      <c r="W317">
        <v>284.93</v>
      </c>
      <c r="X317">
        <v>104.93</v>
      </c>
      <c r="Y317">
        <v>2</v>
      </c>
      <c r="Z317" t="s">
        <v>2116</v>
      </c>
      <c r="AA317" t="s">
        <v>2387</v>
      </c>
      <c r="AB317">
        <v>2</v>
      </c>
      <c r="AC317" t="s">
        <v>2634</v>
      </c>
      <c r="AD317">
        <v>473</v>
      </c>
      <c r="AE317" t="s">
        <v>2636</v>
      </c>
      <c r="AF317" s="4">
        <v>43834</v>
      </c>
      <c r="AG317" s="4">
        <v>43875</v>
      </c>
      <c r="AH317" t="s">
        <v>80</v>
      </c>
      <c r="AI317" t="s">
        <v>242</v>
      </c>
      <c r="AJ317" t="s">
        <v>508</v>
      </c>
      <c r="AK317" t="s">
        <v>1071</v>
      </c>
      <c r="AL317" t="s">
        <v>1587</v>
      </c>
      <c r="AM317" t="s">
        <v>67</v>
      </c>
      <c r="AN317" t="s">
        <v>1548</v>
      </c>
      <c r="AO317" t="s">
        <v>79</v>
      </c>
      <c r="AP317" t="s">
        <v>2349</v>
      </c>
      <c r="AQ317" t="str">
        <f t="shared" si="4"/>
        <v>222448438708yesMale438232Facebook4361543830284.93104.932test473Showing 5 recommendation instead of 3 on each item page4383443875212354.99314.994</v>
      </c>
      <c r="AR317">
        <f>COUNTIF(AQ$2:AQ317,AQ317)</f>
        <v>1</v>
      </c>
    </row>
    <row r="318" spans="1:44" x14ac:dyDescent="0.25">
      <c r="A318">
        <v>223</v>
      </c>
      <c r="B318">
        <v>87</v>
      </c>
      <c r="C318" s="4">
        <v>43871</v>
      </c>
      <c r="D318">
        <v>7</v>
      </c>
      <c r="E318" t="s">
        <v>35</v>
      </c>
      <c r="F318" t="s">
        <v>46</v>
      </c>
      <c r="G318" t="s">
        <v>55</v>
      </c>
      <c r="H318" t="s">
        <v>57</v>
      </c>
      <c r="I318" s="4">
        <v>43834</v>
      </c>
      <c r="J318">
        <v>15</v>
      </c>
      <c r="K318" t="s">
        <v>62</v>
      </c>
      <c r="L318" s="4">
        <v>43615</v>
      </c>
      <c r="M318" s="4">
        <v>44413</v>
      </c>
      <c r="N318">
        <v>2</v>
      </c>
      <c r="O318" t="s">
        <v>130</v>
      </c>
      <c r="P318" t="s">
        <v>292</v>
      </c>
      <c r="Q318">
        <v>2</v>
      </c>
      <c r="R318" t="s">
        <v>554</v>
      </c>
      <c r="S318" t="s">
        <v>1115</v>
      </c>
      <c r="T318" t="s">
        <v>1639</v>
      </c>
      <c r="U318" t="s">
        <v>110</v>
      </c>
      <c r="V318" t="s">
        <v>2038</v>
      </c>
      <c r="W318">
        <v>221.94</v>
      </c>
      <c r="X318">
        <v>104.94</v>
      </c>
      <c r="Y318">
        <v>2</v>
      </c>
      <c r="Z318" t="s">
        <v>2143</v>
      </c>
      <c r="AA318" t="s">
        <v>2423</v>
      </c>
      <c r="AF318" s="4"/>
      <c r="AG318" s="4"/>
      <c r="AH318" t="s">
        <v>80</v>
      </c>
      <c r="AI318" t="s">
        <v>242</v>
      </c>
      <c r="AJ318" t="s">
        <v>507</v>
      </c>
      <c r="AK318" t="s">
        <v>1070</v>
      </c>
      <c r="AL318" t="s">
        <v>1597</v>
      </c>
      <c r="AM318" t="s">
        <v>67</v>
      </c>
      <c r="AN318" t="s">
        <v>1548</v>
      </c>
      <c r="AO318" t="s">
        <v>69</v>
      </c>
      <c r="AP318" t="s">
        <v>2360</v>
      </c>
      <c r="AQ318" t="str">
        <f t="shared" si="4"/>
        <v>22387438717yesMale4383415Organic4361544413221.94104.9423323.99314.991</v>
      </c>
      <c r="AR318">
        <f>COUNTIF(AQ$2:AQ318,AQ318)</f>
        <v>1</v>
      </c>
    </row>
    <row r="319" spans="1:44" x14ac:dyDescent="0.25">
      <c r="A319">
        <v>223</v>
      </c>
      <c r="B319">
        <v>87</v>
      </c>
      <c r="C319" s="4">
        <v>43871</v>
      </c>
      <c r="D319">
        <v>7</v>
      </c>
      <c r="E319" t="s">
        <v>35</v>
      </c>
      <c r="F319" t="s">
        <v>46</v>
      </c>
      <c r="G319" t="s">
        <v>55</v>
      </c>
      <c r="H319" t="s">
        <v>57</v>
      </c>
      <c r="I319" s="4">
        <v>43834</v>
      </c>
      <c r="J319">
        <v>15</v>
      </c>
      <c r="K319" t="s">
        <v>62</v>
      </c>
      <c r="L319" s="4">
        <v>43615</v>
      </c>
      <c r="M319" s="4">
        <v>44413</v>
      </c>
      <c r="N319">
        <v>2</v>
      </c>
      <c r="O319" t="s">
        <v>130</v>
      </c>
      <c r="P319" t="s">
        <v>292</v>
      </c>
      <c r="Q319">
        <v>2</v>
      </c>
      <c r="R319" t="s">
        <v>554</v>
      </c>
      <c r="S319" t="s">
        <v>1115</v>
      </c>
      <c r="T319" t="s">
        <v>1639</v>
      </c>
      <c r="U319" t="s">
        <v>110</v>
      </c>
      <c r="V319" t="s">
        <v>2038</v>
      </c>
      <c r="W319">
        <v>221.94</v>
      </c>
      <c r="X319">
        <v>104.94</v>
      </c>
      <c r="Y319">
        <v>2</v>
      </c>
      <c r="Z319" t="s">
        <v>2143</v>
      </c>
      <c r="AA319" t="s">
        <v>2423</v>
      </c>
      <c r="AF319" s="4"/>
      <c r="AG319" s="4"/>
      <c r="AH319" t="s">
        <v>65</v>
      </c>
      <c r="AI319" t="s">
        <v>227</v>
      </c>
      <c r="AJ319" t="s">
        <v>435</v>
      </c>
      <c r="AK319" t="s">
        <v>997</v>
      </c>
      <c r="AL319" t="s">
        <v>1529</v>
      </c>
      <c r="AM319" t="s">
        <v>67</v>
      </c>
      <c r="AN319" t="s">
        <v>1517</v>
      </c>
      <c r="AO319" t="s">
        <v>431</v>
      </c>
      <c r="AP319" t="s">
        <v>2326</v>
      </c>
      <c r="AQ319" t="str">
        <f t="shared" si="4"/>
        <v>22387438717yesMale4383415Organic4361544413221.94104.94102949.99319.9924</v>
      </c>
      <c r="AR319">
        <f>COUNTIF(AQ$2:AQ319,AQ319)</f>
        <v>1</v>
      </c>
    </row>
    <row r="320" spans="1:44" x14ac:dyDescent="0.25">
      <c r="A320">
        <v>224</v>
      </c>
      <c r="B320">
        <v>358</v>
      </c>
      <c r="C320" s="4">
        <v>43871</v>
      </c>
      <c r="D320">
        <v>7</v>
      </c>
      <c r="E320" t="s">
        <v>35</v>
      </c>
      <c r="F320" t="s">
        <v>46</v>
      </c>
      <c r="G320" t="s">
        <v>56</v>
      </c>
      <c r="H320" t="s">
        <v>57</v>
      </c>
      <c r="I320" s="4">
        <v>43654</v>
      </c>
      <c r="J320">
        <v>3</v>
      </c>
      <c r="K320" t="s">
        <v>59</v>
      </c>
      <c r="L320" s="4">
        <v>43615</v>
      </c>
      <c r="M320" s="4">
        <v>43830</v>
      </c>
      <c r="N320">
        <v>2</v>
      </c>
      <c r="O320" t="s">
        <v>131</v>
      </c>
      <c r="P320" t="s">
        <v>293</v>
      </c>
      <c r="Q320">
        <v>3</v>
      </c>
      <c r="R320" t="s">
        <v>555</v>
      </c>
      <c r="S320" t="s">
        <v>1116</v>
      </c>
      <c r="T320" t="s">
        <v>1640</v>
      </c>
      <c r="U320" t="s">
        <v>2007</v>
      </c>
      <c r="V320" t="s">
        <v>2051</v>
      </c>
      <c r="W320">
        <v>190.61</v>
      </c>
      <c r="X320">
        <v>79.959999999999994</v>
      </c>
      <c r="Y320">
        <v>3</v>
      </c>
      <c r="Z320" t="s">
        <v>2144</v>
      </c>
      <c r="AA320" t="s">
        <v>2424</v>
      </c>
      <c r="AF320" s="4"/>
      <c r="AG320" s="4"/>
      <c r="AH320" t="s">
        <v>79</v>
      </c>
      <c r="AI320" t="s">
        <v>241</v>
      </c>
      <c r="AJ320" t="s">
        <v>562</v>
      </c>
      <c r="AK320" t="s">
        <v>1078</v>
      </c>
      <c r="AL320" t="s">
        <v>1587</v>
      </c>
      <c r="AM320" t="s">
        <v>80</v>
      </c>
      <c r="AN320" t="s">
        <v>1548</v>
      </c>
      <c r="AO320" t="s">
        <v>86</v>
      </c>
      <c r="AP320" t="s">
        <v>2350</v>
      </c>
      <c r="AQ320" t="str">
        <f t="shared" si="4"/>
        <v>224358438717noMale436543Google Ads4361543830190.6179.96414454.99214.997</v>
      </c>
      <c r="AR320">
        <f>COUNTIF(AQ$2:AQ320,AQ320)</f>
        <v>1</v>
      </c>
    </row>
    <row r="321" spans="1:44" x14ac:dyDescent="0.25">
      <c r="A321">
        <v>224</v>
      </c>
      <c r="B321">
        <v>358</v>
      </c>
      <c r="C321" s="4">
        <v>43871</v>
      </c>
      <c r="D321">
        <v>7</v>
      </c>
      <c r="E321" t="s">
        <v>35</v>
      </c>
      <c r="F321" t="s">
        <v>46</v>
      </c>
      <c r="G321" t="s">
        <v>56</v>
      </c>
      <c r="H321" t="s">
        <v>57</v>
      </c>
      <c r="I321" s="4">
        <v>43654</v>
      </c>
      <c r="J321">
        <v>3</v>
      </c>
      <c r="K321" t="s">
        <v>59</v>
      </c>
      <c r="L321" s="4">
        <v>43615</v>
      </c>
      <c r="M321" s="4">
        <v>43830</v>
      </c>
      <c r="N321">
        <v>2</v>
      </c>
      <c r="O321" t="s">
        <v>131</v>
      </c>
      <c r="P321" t="s">
        <v>293</v>
      </c>
      <c r="Q321">
        <v>3</v>
      </c>
      <c r="R321" t="s">
        <v>555</v>
      </c>
      <c r="S321" t="s">
        <v>1116</v>
      </c>
      <c r="T321" t="s">
        <v>1640</v>
      </c>
      <c r="U321" t="s">
        <v>2007</v>
      </c>
      <c r="V321" t="s">
        <v>2051</v>
      </c>
      <c r="W321">
        <v>190.61</v>
      </c>
      <c r="X321">
        <v>79.959999999999994</v>
      </c>
      <c r="Y321">
        <v>3</v>
      </c>
      <c r="Z321" t="s">
        <v>2144</v>
      </c>
      <c r="AA321" t="s">
        <v>2424</v>
      </c>
      <c r="AF321" s="4"/>
      <c r="AG321" s="4"/>
      <c r="AH321" t="s">
        <v>86</v>
      </c>
      <c r="AI321" t="s">
        <v>248</v>
      </c>
      <c r="AJ321" t="s">
        <v>513</v>
      </c>
      <c r="AK321" t="s">
        <v>1076</v>
      </c>
      <c r="AL321" t="s">
        <v>1603</v>
      </c>
      <c r="AM321" t="s">
        <v>69</v>
      </c>
      <c r="AN321" t="s">
        <v>1577</v>
      </c>
      <c r="AO321" t="s">
        <v>549</v>
      </c>
      <c r="AP321" t="s">
        <v>2362</v>
      </c>
      <c r="AQ321" t="str">
        <f t="shared" si="4"/>
        <v>224358438717noMale436543Google Ads4361543830190.6179.9676122.68124.9922</v>
      </c>
      <c r="AR321">
        <f>COUNTIF(AQ$2:AQ321,AQ321)</f>
        <v>1</v>
      </c>
    </row>
    <row r="322" spans="1:44" x14ac:dyDescent="0.25">
      <c r="A322">
        <v>224</v>
      </c>
      <c r="B322">
        <v>358</v>
      </c>
      <c r="C322" s="4">
        <v>43871</v>
      </c>
      <c r="D322">
        <v>7</v>
      </c>
      <c r="E322" t="s">
        <v>35</v>
      </c>
      <c r="F322" t="s">
        <v>46</v>
      </c>
      <c r="G322" t="s">
        <v>56</v>
      </c>
      <c r="H322" t="s">
        <v>57</v>
      </c>
      <c r="I322" s="4">
        <v>43654</v>
      </c>
      <c r="J322">
        <v>3</v>
      </c>
      <c r="K322" t="s">
        <v>59</v>
      </c>
      <c r="L322" s="4">
        <v>43615</v>
      </c>
      <c r="M322" s="4">
        <v>43830</v>
      </c>
      <c r="N322">
        <v>2</v>
      </c>
      <c r="O322" t="s">
        <v>131</v>
      </c>
      <c r="P322" t="s">
        <v>293</v>
      </c>
      <c r="Q322">
        <v>3</v>
      </c>
      <c r="R322" t="s">
        <v>555</v>
      </c>
      <c r="S322" t="s">
        <v>1116</v>
      </c>
      <c r="T322" t="s">
        <v>1640</v>
      </c>
      <c r="U322" t="s">
        <v>2007</v>
      </c>
      <c r="V322" t="s">
        <v>2051</v>
      </c>
      <c r="W322">
        <v>190.61</v>
      </c>
      <c r="X322">
        <v>79.959999999999994</v>
      </c>
      <c r="Y322">
        <v>3</v>
      </c>
      <c r="Z322" t="s">
        <v>2144</v>
      </c>
      <c r="AA322" t="s">
        <v>2424</v>
      </c>
      <c r="AF322" s="4"/>
      <c r="AG322" s="4"/>
      <c r="AH322" t="s">
        <v>86</v>
      </c>
      <c r="AI322" t="s">
        <v>248</v>
      </c>
      <c r="AJ322" t="s">
        <v>419</v>
      </c>
      <c r="AK322" t="s">
        <v>981</v>
      </c>
      <c r="AL322" t="s">
        <v>1514</v>
      </c>
      <c r="AM322" t="s">
        <v>69</v>
      </c>
      <c r="AN322" t="s">
        <v>1577</v>
      </c>
      <c r="AO322" t="s">
        <v>547</v>
      </c>
      <c r="AP322" t="s">
        <v>2354</v>
      </c>
      <c r="AQ322" t="str">
        <f t="shared" ref="AQ322:AQ385" si="5">CONCATENATE($A322,$B322,$C322,$D322,$G322,$H322,$I322,$J322,$K322,$L322,$M322,$W322,$X322,$AB322,$AC322,$AD322,$AE322,$AF322,$AG322,$AH322,$AJ322,$AL322,$AM322,$AN322,$AO322)</f>
        <v>224358438717noMale436543Google Ads4361543830190.6179.96713057.95124.9914</v>
      </c>
      <c r="AR322">
        <f>COUNTIF(AQ$2:AQ322,AQ322)</f>
        <v>1</v>
      </c>
    </row>
    <row r="323" spans="1:44" x14ac:dyDescent="0.25">
      <c r="A323">
        <v>225</v>
      </c>
      <c r="B323">
        <v>60</v>
      </c>
      <c r="C323" s="4">
        <v>43873</v>
      </c>
      <c r="D323">
        <v>4</v>
      </c>
      <c r="E323" t="s">
        <v>40</v>
      </c>
      <c r="F323" t="s">
        <v>51</v>
      </c>
      <c r="G323" t="s">
        <v>55</v>
      </c>
      <c r="H323" t="s">
        <v>57</v>
      </c>
      <c r="I323" s="4">
        <v>43713</v>
      </c>
      <c r="J323">
        <v>3</v>
      </c>
      <c r="K323" t="s">
        <v>59</v>
      </c>
      <c r="L323" s="4">
        <v>43615</v>
      </c>
      <c r="M323" s="4">
        <v>43830</v>
      </c>
      <c r="N323">
        <v>1</v>
      </c>
      <c r="O323" t="s">
        <v>79</v>
      </c>
      <c r="P323" t="s">
        <v>241</v>
      </c>
      <c r="Q323">
        <v>1</v>
      </c>
      <c r="R323" t="s">
        <v>515</v>
      </c>
      <c r="S323" t="s">
        <v>1078</v>
      </c>
      <c r="T323" t="s">
        <v>1587</v>
      </c>
      <c r="U323" t="s">
        <v>80</v>
      </c>
      <c r="V323" t="s">
        <v>1548</v>
      </c>
      <c r="W323">
        <v>109.98</v>
      </c>
      <c r="X323">
        <v>29.98</v>
      </c>
      <c r="Y323">
        <v>1</v>
      </c>
      <c r="Z323" t="s">
        <v>86</v>
      </c>
      <c r="AA323" t="s">
        <v>2350</v>
      </c>
      <c r="AF323" s="4"/>
      <c r="AG323" s="4"/>
      <c r="AH323" t="s">
        <v>79</v>
      </c>
      <c r="AI323" t="s">
        <v>241</v>
      </c>
      <c r="AJ323" t="s">
        <v>515</v>
      </c>
      <c r="AK323" t="s">
        <v>1078</v>
      </c>
      <c r="AL323" t="s">
        <v>1587</v>
      </c>
      <c r="AM323" t="s">
        <v>80</v>
      </c>
      <c r="AN323" t="s">
        <v>1548</v>
      </c>
      <c r="AO323" t="s">
        <v>86</v>
      </c>
      <c r="AP323" t="s">
        <v>2350</v>
      </c>
      <c r="AQ323" t="str">
        <f t="shared" si="5"/>
        <v>22560438734yesMale437133Google Ads4361543830109.9829.98414354.99214.997</v>
      </c>
      <c r="AR323">
        <f>COUNTIF(AQ$2:AQ323,AQ323)</f>
        <v>1</v>
      </c>
    </row>
    <row r="324" spans="1:44" x14ac:dyDescent="0.25">
      <c r="A324">
        <v>226</v>
      </c>
      <c r="B324">
        <v>172</v>
      </c>
      <c r="C324" s="4">
        <v>43873</v>
      </c>
      <c r="D324">
        <v>2</v>
      </c>
      <c r="E324" t="s">
        <v>38</v>
      </c>
      <c r="F324" t="s">
        <v>49</v>
      </c>
      <c r="G324" t="s">
        <v>56</v>
      </c>
      <c r="H324" t="s">
        <v>57</v>
      </c>
      <c r="I324" s="4">
        <v>43802</v>
      </c>
      <c r="J324">
        <v>2</v>
      </c>
      <c r="K324" t="s">
        <v>60</v>
      </c>
      <c r="L324" s="4">
        <v>43615</v>
      </c>
      <c r="M324" s="4">
        <v>43830</v>
      </c>
      <c r="N324">
        <v>3</v>
      </c>
      <c r="O324" t="s">
        <v>132</v>
      </c>
      <c r="P324" t="s">
        <v>294</v>
      </c>
      <c r="Q324">
        <v>3</v>
      </c>
      <c r="R324" t="s">
        <v>556</v>
      </c>
      <c r="S324" t="s">
        <v>1117</v>
      </c>
      <c r="T324" t="s">
        <v>1641</v>
      </c>
      <c r="U324" t="s">
        <v>1997</v>
      </c>
      <c r="V324" t="s">
        <v>2052</v>
      </c>
      <c r="W324">
        <v>491.05</v>
      </c>
      <c r="X324">
        <v>74.95</v>
      </c>
      <c r="Y324">
        <v>3</v>
      </c>
      <c r="Z324" t="s">
        <v>2145</v>
      </c>
      <c r="AA324" t="s">
        <v>2425</v>
      </c>
      <c r="AB324">
        <v>2</v>
      </c>
      <c r="AC324" t="s">
        <v>2633</v>
      </c>
      <c r="AD324">
        <v>303</v>
      </c>
      <c r="AE324" t="s">
        <v>2636</v>
      </c>
      <c r="AF324" s="4">
        <v>43834</v>
      </c>
      <c r="AG324" s="4">
        <v>43875</v>
      </c>
      <c r="AH324" t="s">
        <v>70</v>
      </c>
      <c r="AI324" t="s">
        <v>232</v>
      </c>
      <c r="AJ324" t="s">
        <v>550</v>
      </c>
      <c r="AK324" t="s">
        <v>1111</v>
      </c>
      <c r="AL324" t="s">
        <v>1631</v>
      </c>
      <c r="AM324" t="s">
        <v>69</v>
      </c>
      <c r="AN324" t="s">
        <v>1517</v>
      </c>
      <c r="AO324" t="s">
        <v>673</v>
      </c>
      <c r="AP324" t="s">
        <v>2348</v>
      </c>
      <c r="AQ324" t="str">
        <f t="shared" si="5"/>
        <v>226172438732noMale438022Facebook4361543830491.0574.952control303Showing 5 recommendation instead of 3 on each item page4383443875517528.99119.9912</v>
      </c>
      <c r="AR324">
        <f>COUNTIF(AQ$2:AQ324,AQ324)</f>
        <v>1</v>
      </c>
    </row>
    <row r="325" spans="1:44" x14ac:dyDescent="0.25">
      <c r="A325">
        <v>226</v>
      </c>
      <c r="B325">
        <v>172</v>
      </c>
      <c r="C325" s="4">
        <v>43873</v>
      </c>
      <c r="D325">
        <v>2</v>
      </c>
      <c r="E325" t="s">
        <v>38</v>
      </c>
      <c r="F325" t="s">
        <v>49</v>
      </c>
      <c r="G325" t="s">
        <v>56</v>
      </c>
      <c r="H325" t="s">
        <v>57</v>
      </c>
      <c r="I325" s="4">
        <v>43802</v>
      </c>
      <c r="J325">
        <v>2</v>
      </c>
      <c r="K325" t="s">
        <v>60</v>
      </c>
      <c r="L325" s="4">
        <v>43615</v>
      </c>
      <c r="M325" s="4">
        <v>43830</v>
      </c>
      <c r="N325">
        <v>3</v>
      </c>
      <c r="O325" t="s">
        <v>132</v>
      </c>
      <c r="P325" t="s">
        <v>294</v>
      </c>
      <c r="Q325">
        <v>3</v>
      </c>
      <c r="R325" t="s">
        <v>556</v>
      </c>
      <c r="S325" t="s">
        <v>1117</v>
      </c>
      <c r="T325" t="s">
        <v>1641</v>
      </c>
      <c r="U325" t="s">
        <v>1997</v>
      </c>
      <c r="V325" t="s">
        <v>2052</v>
      </c>
      <c r="W325">
        <v>491.05</v>
      </c>
      <c r="X325">
        <v>74.95</v>
      </c>
      <c r="Y325">
        <v>3</v>
      </c>
      <c r="Z325" t="s">
        <v>2145</v>
      </c>
      <c r="AA325" t="s">
        <v>2425</v>
      </c>
      <c r="AB325">
        <v>2</v>
      </c>
      <c r="AC325" t="s">
        <v>2633</v>
      </c>
      <c r="AD325">
        <v>303</v>
      </c>
      <c r="AE325" t="s">
        <v>2636</v>
      </c>
      <c r="AF325" s="4">
        <v>43834</v>
      </c>
      <c r="AG325" s="4">
        <v>43875</v>
      </c>
      <c r="AH325" t="s">
        <v>90</v>
      </c>
      <c r="AI325" t="s">
        <v>252</v>
      </c>
      <c r="AJ325" t="s">
        <v>449</v>
      </c>
      <c r="AK325" t="s">
        <v>1011</v>
      </c>
      <c r="AL325" t="s">
        <v>1541</v>
      </c>
      <c r="AM325" t="s">
        <v>67</v>
      </c>
      <c r="AN325" t="s">
        <v>1562</v>
      </c>
      <c r="AO325" t="s">
        <v>410</v>
      </c>
      <c r="AP325" t="s">
        <v>2359</v>
      </c>
      <c r="AQ325" t="str">
        <f t="shared" si="5"/>
        <v>226172438732noMale438022Facebook4361543830491.0574.952control303Showing 5 recommendation instead of 3 on each item page4383443875614743.1939.9920</v>
      </c>
      <c r="AR325">
        <f>COUNTIF(AQ$2:AQ325,AQ325)</f>
        <v>1</v>
      </c>
    </row>
    <row r="326" spans="1:44" x14ac:dyDescent="0.25">
      <c r="A326">
        <v>226</v>
      </c>
      <c r="B326">
        <v>172</v>
      </c>
      <c r="C326" s="4">
        <v>43873</v>
      </c>
      <c r="D326">
        <v>2</v>
      </c>
      <c r="E326" t="s">
        <v>38</v>
      </c>
      <c r="F326" t="s">
        <v>49</v>
      </c>
      <c r="G326" t="s">
        <v>56</v>
      </c>
      <c r="H326" t="s">
        <v>57</v>
      </c>
      <c r="I326" s="4">
        <v>43802</v>
      </c>
      <c r="J326">
        <v>2</v>
      </c>
      <c r="K326" t="s">
        <v>60</v>
      </c>
      <c r="L326" s="4">
        <v>43615</v>
      </c>
      <c r="M326" s="4">
        <v>43830</v>
      </c>
      <c r="N326">
        <v>3</v>
      </c>
      <c r="O326" t="s">
        <v>132</v>
      </c>
      <c r="P326" t="s">
        <v>294</v>
      </c>
      <c r="Q326">
        <v>3</v>
      </c>
      <c r="R326" t="s">
        <v>556</v>
      </c>
      <c r="S326" t="s">
        <v>1117</v>
      </c>
      <c r="T326" t="s">
        <v>1641</v>
      </c>
      <c r="U326" t="s">
        <v>1997</v>
      </c>
      <c r="V326" t="s">
        <v>2052</v>
      </c>
      <c r="W326">
        <v>491.05</v>
      </c>
      <c r="X326">
        <v>74.95</v>
      </c>
      <c r="Y326">
        <v>3</v>
      </c>
      <c r="Z326" t="s">
        <v>2145</v>
      </c>
      <c r="AA326" t="s">
        <v>2425</v>
      </c>
      <c r="AB326">
        <v>2</v>
      </c>
      <c r="AC326" t="s">
        <v>2633</v>
      </c>
      <c r="AD326">
        <v>303</v>
      </c>
      <c r="AE326" t="s">
        <v>2636</v>
      </c>
      <c r="AF326" s="4">
        <v>43834</v>
      </c>
      <c r="AG326" s="4">
        <v>43875</v>
      </c>
      <c r="AH326" t="s">
        <v>86</v>
      </c>
      <c r="AI326" t="s">
        <v>248</v>
      </c>
      <c r="AJ326" t="s">
        <v>653</v>
      </c>
      <c r="AK326" t="s">
        <v>1197</v>
      </c>
      <c r="AL326" t="s">
        <v>1721</v>
      </c>
      <c r="AM326" t="s">
        <v>69</v>
      </c>
      <c r="AN326" t="s">
        <v>1577</v>
      </c>
      <c r="AO326" t="s">
        <v>549</v>
      </c>
      <c r="AP326" t="s">
        <v>2362</v>
      </c>
      <c r="AQ326" t="str">
        <f t="shared" si="5"/>
        <v>226172438732noMale438022Facebook4361543830491.0574.952control303Showing 5 recommendation instead of 3 on each item page4383443875784332.49124.9922</v>
      </c>
      <c r="AR326">
        <f>COUNTIF(AQ$2:AQ326,AQ326)</f>
        <v>1</v>
      </c>
    </row>
    <row r="327" spans="1:44" x14ac:dyDescent="0.25">
      <c r="A327">
        <v>227</v>
      </c>
      <c r="B327">
        <v>219</v>
      </c>
      <c r="C327" s="4">
        <v>43873</v>
      </c>
      <c r="D327">
        <v>11</v>
      </c>
      <c r="E327" t="s">
        <v>37</v>
      </c>
      <c r="F327" t="s">
        <v>48</v>
      </c>
      <c r="G327" t="s">
        <v>56</v>
      </c>
      <c r="H327" t="s">
        <v>57</v>
      </c>
      <c r="I327" s="4">
        <v>43814</v>
      </c>
      <c r="J327">
        <v>3</v>
      </c>
      <c r="K327" t="s">
        <v>59</v>
      </c>
      <c r="L327" s="4">
        <v>43615</v>
      </c>
      <c r="M327" s="4">
        <v>43830</v>
      </c>
      <c r="N327">
        <v>1</v>
      </c>
      <c r="O327" t="s">
        <v>67</v>
      </c>
      <c r="P327" t="s">
        <v>229</v>
      </c>
      <c r="Q327">
        <v>1</v>
      </c>
      <c r="R327" t="s">
        <v>485</v>
      </c>
      <c r="S327" t="s">
        <v>1048</v>
      </c>
      <c r="T327" t="s">
        <v>1577</v>
      </c>
      <c r="U327" t="s">
        <v>69</v>
      </c>
      <c r="V327" t="s">
        <v>1548</v>
      </c>
      <c r="W327">
        <v>24.99</v>
      </c>
      <c r="X327">
        <v>14.99</v>
      </c>
      <c r="Y327">
        <v>1</v>
      </c>
      <c r="Z327" t="s">
        <v>90</v>
      </c>
      <c r="AA327" t="s">
        <v>2328</v>
      </c>
      <c r="AB327">
        <v>2</v>
      </c>
      <c r="AC327" t="s">
        <v>2634</v>
      </c>
      <c r="AD327">
        <v>328</v>
      </c>
      <c r="AE327" t="s">
        <v>2636</v>
      </c>
      <c r="AF327" s="4">
        <v>43834</v>
      </c>
      <c r="AG327" s="4">
        <v>43875</v>
      </c>
      <c r="AH327" t="s">
        <v>67</v>
      </c>
      <c r="AI327" t="s">
        <v>229</v>
      </c>
      <c r="AJ327" t="s">
        <v>485</v>
      </c>
      <c r="AK327" t="s">
        <v>1048</v>
      </c>
      <c r="AL327" t="s">
        <v>1577</v>
      </c>
      <c r="AM327" t="s">
        <v>69</v>
      </c>
      <c r="AN327" t="s">
        <v>1548</v>
      </c>
      <c r="AO327" t="s">
        <v>90</v>
      </c>
      <c r="AP327" t="s">
        <v>2328</v>
      </c>
      <c r="AQ327" t="str">
        <f t="shared" si="5"/>
        <v>2272194387311noMale438143Google Ads436154383024.9914.992test328Showing 5 recommendation instead of 3 on each item page4383443875311324.99114.996</v>
      </c>
      <c r="AR327">
        <f>COUNTIF(AQ$2:AQ327,AQ327)</f>
        <v>1</v>
      </c>
    </row>
    <row r="328" spans="1:44" x14ac:dyDescent="0.25">
      <c r="A328">
        <v>228</v>
      </c>
      <c r="B328">
        <v>420</v>
      </c>
      <c r="C328" s="4">
        <v>43873</v>
      </c>
      <c r="D328">
        <v>2</v>
      </c>
      <c r="E328" t="s">
        <v>38</v>
      </c>
      <c r="F328" t="s">
        <v>49</v>
      </c>
      <c r="G328" t="s">
        <v>55</v>
      </c>
      <c r="H328" t="s">
        <v>57</v>
      </c>
      <c r="I328" s="4">
        <v>43632</v>
      </c>
      <c r="J328">
        <v>3</v>
      </c>
      <c r="K328" t="s">
        <v>59</v>
      </c>
      <c r="L328" s="4">
        <v>43615</v>
      </c>
      <c r="M328" s="4">
        <v>43830</v>
      </c>
      <c r="N328">
        <v>1</v>
      </c>
      <c r="O328" t="s">
        <v>67</v>
      </c>
      <c r="P328" t="s">
        <v>229</v>
      </c>
      <c r="Q328">
        <v>1</v>
      </c>
      <c r="R328" t="s">
        <v>557</v>
      </c>
      <c r="S328" t="s">
        <v>1030</v>
      </c>
      <c r="T328" t="s">
        <v>1513</v>
      </c>
      <c r="U328" t="s">
        <v>80</v>
      </c>
      <c r="V328" t="s">
        <v>1548</v>
      </c>
      <c r="W328">
        <v>59.98</v>
      </c>
      <c r="X328">
        <v>29.98</v>
      </c>
      <c r="Y328">
        <v>1</v>
      </c>
      <c r="Z328" t="s">
        <v>652</v>
      </c>
      <c r="AA328" t="s">
        <v>2352</v>
      </c>
      <c r="AF328" s="4"/>
      <c r="AG328" s="4"/>
      <c r="AH328" t="s">
        <v>67</v>
      </c>
      <c r="AI328" t="s">
        <v>229</v>
      </c>
      <c r="AJ328" t="s">
        <v>557</v>
      </c>
      <c r="AK328" t="s">
        <v>1030</v>
      </c>
      <c r="AL328" t="s">
        <v>1513</v>
      </c>
      <c r="AM328" t="s">
        <v>80</v>
      </c>
      <c r="AN328" t="s">
        <v>1548</v>
      </c>
      <c r="AO328" t="s">
        <v>652</v>
      </c>
      <c r="AP328" t="s">
        <v>2352</v>
      </c>
      <c r="AQ328" t="str">
        <f t="shared" si="5"/>
        <v>228420438732yesMale436323Google Ads436154383059.9829.98317129.99214.9911</v>
      </c>
      <c r="AR328">
        <f>COUNTIF(AQ$2:AQ328,AQ328)</f>
        <v>1</v>
      </c>
    </row>
    <row r="329" spans="1:44" x14ac:dyDescent="0.25">
      <c r="A329">
        <v>229</v>
      </c>
      <c r="B329">
        <v>386</v>
      </c>
      <c r="C329" s="4">
        <v>43874</v>
      </c>
      <c r="D329">
        <v>4</v>
      </c>
      <c r="E329" t="s">
        <v>40</v>
      </c>
      <c r="F329" t="s">
        <v>51</v>
      </c>
      <c r="G329" t="s">
        <v>55</v>
      </c>
      <c r="H329" t="s">
        <v>58</v>
      </c>
      <c r="I329" s="4">
        <v>43645</v>
      </c>
      <c r="J329">
        <v>1</v>
      </c>
      <c r="K329" t="s">
        <v>61</v>
      </c>
      <c r="L329" s="4">
        <v>43615</v>
      </c>
      <c r="M329" s="4">
        <v>43830</v>
      </c>
      <c r="N329">
        <v>1</v>
      </c>
      <c r="O329" t="s">
        <v>80</v>
      </c>
      <c r="P329" t="s">
        <v>242</v>
      </c>
      <c r="Q329">
        <v>1</v>
      </c>
      <c r="R329" t="s">
        <v>548</v>
      </c>
      <c r="S329" t="s">
        <v>1109</v>
      </c>
      <c r="T329" t="s">
        <v>1634</v>
      </c>
      <c r="U329" t="s">
        <v>67</v>
      </c>
      <c r="V329" t="s">
        <v>1548</v>
      </c>
      <c r="W329">
        <v>83.94</v>
      </c>
      <c r="X329">
        <v>44.97</v>
      </c>
      <c r="Y329">
        <v>1</v>
      </c>
      <c r="Z329" t="s">
        <v>67</v>
      </c>
      <c r="AA329" t="s">
        <v>2373</v>
      </c>
      <c r="AF329" s="4"/>
      <c r="AG329" s="4"/>
      <c r="AH329" t="s">
        <v>80</v>
      </c>
      <c r="AI329" t="s">
        <v>242</v>
      </c>
      <c r="AJ329" t="s">
        <v>548</v>
      </c>
      <c r="AK329" t="s">
        <v>1109</v>
      </c>
      <c r="AL329" t="s">
        <v>1634</v>
      </c>
      <c r="AM329" t="s">
        <v>67</v>
      </c>
      <c r="AN329" t="s">
        <v>1548</v>
      </c>
      <c r="AO329" t="s">
        <v>67</v>
      </c>
      <c r="AP329" t="s">
        <v>2373</v>
      </c>
      <c r="AQ329" t="str">
        <f t="shared" si="5"/>
        <v>229386438744yesFemale436451YouTube436154383083.9444.9723627.98314.993</v>
      </c>
      <c r="AR329">
        <f>COUNTIF(AQ$2:AQ329,AQ329)</f>
        <v>1</v>
      </c>
    </row>
    <row r="330" spans="1:44" x14ac:dyDescent="0.25">
      <c r="A330">
        <v>230</v>
      </c>
      <c r="B330">
        <v>203</v>
      </c>
      <c r="C330" s="4">
        <v>43875</v>
      </c>
      <c r="D330">
        <v>1</v>
      </c>
      <c r="E330" t="s">
        <v>39</v>
      </c>
      <c r="F330" t="s">
        <v>50</v>
      </c>
      <c r="G330" t="s">
        <v>55</v>
      </c>
      <c r="H330" t="s">
        <v>57</v>
      </c>
      <c r="I330" s="4">
        <v>43627</v>
      </c>
      <c r="J330">
        <v>1</v>
      </c>
      <c r="K330" t="s">
        <v>61</v>
      </c>
      <c r="L330" s="4">
        <v>43615</v>
      </c>
      <c r="M330" s="4">
        <v>43830</v>
      </c>
      <c r="N330">
        <v>1</v>
      </c>
      <c r="O330" t="s">
        <v>70</v>
      </c>
      <c r="P330" t="s">
        <v>232</v>
      </c>
      <c r="Q330">
        <v>1</v>
      </c>
      <c r="R330" t="s">
        <v>440</v>
      </c>
      <c r="S330" t="s">
        <v>1002</v>
      </c>
      <c r="T330" t="s">
        <v>1534</v>
      </c>
      <c r="U330" t="s">
        <v>69</v>
      </c>
      <c r="V330" t="s">
        <v>1548</v>
      </c>
      <c r="W330">
        <v>22.95</v>
      </c>
      <c r="X330">
        <v>14.99</v>
      </c>
      <c r="Y330">
        <v>1</v>
      </c>
      <c r="Z330" t="s">
        <v>432</v>
      </c>
      <c r="AA330" t="s">
        <v>2331</v>
      </c>
      <c r="AF330" s="4"/>
      <c r="AG330" s="4"/>
      <c r="AH330" t="s">
        <v>70</v>
      </c>
      <c r="AI330" t="s">
        <v>232</v>
      </c>
      <c r="AJ330" t="s">
        <v>440</v>
      </c>
      <c r="AK330" t="s">
        <v>1002</v>
      </c>
      <c r="AL330" t="s">
        <v>1534</v>
      </c>
      <c r="AM330" t="s">
        <v>69</v>
      </c>
      <c r="AN330" t="s">
        <v>1548</v>
      </c>
      <c r="AO330" t="s">
        <v>432</v>
      </c>
      <c r="AP330" t="s">
        <v>2331</v>
      </c>
      <c r="AQ330" t="str">
        <f t="shared" si="5"/>
        <v>230203438751yesMale436271YouTube436154383022.9514.99517022.95114.9921</v>
      </c>
      <c r="AR330">
        <f>COUNTIF(AQ$2:AQ330,AQ330)</f>
        <v>1</v>
      </c>
    </row>
    <row r="331" spans="1:44" x14ac:dyDescent="0.25">
      <c r="A331">
        <v>231</v>
      </c>
      <c r="B331">
        <v>143</v>
      </c>
      <c r="C331" s="4">
        <v>43876</v>
      </c>
      <c r="D331">
        <v>9</v>
      </c>
      <c r="E331" t="s">
        <v>41</v>
      </c>
      <c r="F331" t="s">
        <v>52</v>
      </c>
      <c r="G331" t="s">
        <v>56</v>
      </c>
      <c r="H331" t="s">
        <v>58</v>
      </c>
      <c r="I331" s="4">
        <v>43825</v>
      </c>
      <c r="J331">
        <v>3</v>
      </c>
      <c r="K331" t="s">
        <v>59</v>
      </c>
      <c r="L331" s="4">
        <v>43615</v>
      </c>
      <c r="M331" s="4">
        <v>43830</v>
      </c>
      <c r="N331">
        <v>1</v>
      </c>
      <c r="O331" t="s">
        <v>80</v>
      </c>
      <c r="P331" t="s">
        <v>242</v>
      </c>
      <c r="Q331">
        <v>1</v>
      </c>
      <c r="R331" t="s">
        <v>558</v>
      </c>
      <c r="S331" t="s">
        <v>1118</v>
      </c>
      <c r="T331" t="s">
        <v>1548</v>
      </c>
      <c r="U331" t="s">
        <v>69</v>
      </c>
      <c r="V331" t="s">
        <v>1548</v>
      </c>
      <c r="W331">
        <v>14.99</v>
      </c>
      <c r="X331">
        <v>14.99</v>
      </c>
      <c r="Y331">
        <v>1</v>
      </c>
      <c r="Z331" t="s">
        <v>79</v>
      </c>
      <c r="AA331" t="s">
        <v>2349</v>
      </c>
      <c r="AF331" s="4"/>
      <c r="AG331" s="4"/>
      <c r="AH331" t="s">
        <v>80</v>
      </c>
      <c r="AI331" t="s">
        <v>242</v>
      </c>
      <c r="AJ331" t="s">
        <v>558</v>
      </c>
      <c r="AK331" t="s">
        <v>1118</v>
      </c>
      <c r="AL331" t="s">
        <v>1548</v>
      </c>
      <c r="AM331" t="s">
        <v>69</v>
      </c>
      <c r="AN331" t="s">
        <v>1548</v>
      </c>
      <c r="AO331" t="s">
        <v>79</v>
      </c>
      <c r="AP331" t="s">
        <v>2349</v>
      </c>
      <c r="AQ331" t="str">
        <f t="shared" si="5"/>
        <v>231143438769noFemale438253Google Ads436154383014.9914.9923414.99114.994</v>
      </c>
      <c r="AR331">
        <f>COUNTIF(AQ$2:AQ331,AQ331)</f>
        <v>1</v>
      </c>
    </row>
    <row r="332" spans="1:44" x14ac:dyDescent="0.25">
      <c r="A332">
        <v>232</v>
      </c>
      <c r="B332">
        <v>282</v>
      </c>
      <c r="C332" s="4">
        <v>43876</v>
      </c>
      <c r="D332">
        <v>9</v>
      </c>
      <c r="E332" t="s">
        <v>41</v>
      </c>
      <c r="F332" t="s">
        <v>52</v>
      </c>
      <c r="G332" t="s">
        <v>55</v>
      </c>
      <c r="H332" t="s">
        <v>58</v>
      </c>
      <c r="I332" s="4">
        <v>43550</v>
      </c>
      <c r="J332">
        <v>2</v>
      </c>
      <c r="L332" s="4"/>
      <c r="M332" s="4"/>
      <c r="N332">
        <v>1</v>
      </c>
      <c r="O332" t="s">
        <v>79</v>
      </c>
      <c r="P332" t="s">
        <v>241</v>
      </c>
      <c r="Q332">
        <v>1</v>
      </c>
      <c r="R332" t="s">
        <v>423</v>
      </c>
      <c r="S332" t="s">
        <v>985</v>
      </c>
      <c r="T332" t="s">
        <v>1518</v>
      </c>
      <c r="U332" t="s">
        <v>80</v>
      </c>
      <c r="V332" t="s">
        <v>1548</v>
      </c>
      <c r="W332">
        <v>85.76</v>
      </c>
      <c r="X332">
        <v>29.98</v>
      </c>
      <c r="Y332">
        <v>1</v>
      </c>
      <c r="Z332" t="s">
        <v>455</v>
      </c>
      <c r="AA332" t="s">
        <v>2340</v>
      </c>
      <c r="AF332" s="4"/>
      <c r="AG332" s="4"/>
      <c r="AH332" t="s">
        <v>79</v>
      </c>
      <c r="AI332" t="s">
        <v>241</v>
      </c>
      <c r="AJ332" t="s">
        <v>423</v>
      </c>
      <c r="AK332" t="s">
        <v>985</v>
      </c>
      <c r="AL332" t="s">
        <v>1518</v>
      </c>
      <c r="AM332" t="s">
        <v>80</v>
      </c>
      <c r="AN332" t="s">
        <v>1548</v>
      </c>
      <c r="AO332" t="s">
        <v>455</v>
      </c>
      <c r="AP332" t="s">
        <v>2340</v>
      </c>
      <c r="AQ332" t="str">
        <f t="shared" si="5"/>
        <v>232282438769yesFemale43550285.7629.98411042.88214.9915</v>
      </c>
      <c r="AR332">
        <f>COUNTIF(AQ$2:AQ332,AQ332)</f>
        <v>1</v>
      </c>
    </row>
    <row r="333" spans="1:44" x14ac:dyDescent="0.25">
      <c r="A333">
        <v>233</v>
      </c>
      <c r="B333">
        <v>437</v>
      </c>
      <c r="C333" s="4">
        <v>43876</v>
      </c>
      <c r="D333">
        <v>11</v>
      </c>
      <c r="E333" t="s">
        <v>37</v>
      </c>
      <c r="F333" t="s">
        <v>48</v>
      </c>
      <c r="G333" t="s">
        <v>56</v>
      </c>
      <c r="H333" t="s">
        <v>58</v>
      </c>
      <c r="I333" s="4">
        <v>43652</v>
      </c>
      <c r="J333">
        <v>1</v>
      </c>
      <c r="K333" t="s">
        <v>61</v>
      </c>
      <c r="L333" s="4">
        <v>43615</v>
      </c>
      <c r="M333" s="4">
        <v>43830</v>
      </c>
      <c r="N333">
        <v>1</v>
      </c>
      <c r="O333" t="s">
        <v>84</v>
      </c>
      <c r="P333" t="s">
        <v>246</v>
      </c>
      <c r="Q333">
        <v>1</v>
      </c>
      <c r="R333" t="s">
        <v>410</v>
      </c>
      <c r="S333" t="s">
        <v>972</v>
      </c>
      <c r="T333" t="s">
        <v>1505</v>
      </c>
      <c r="U333" t="s">
        <v>80</v>
      </c>
      <c r="V333" t="s">
        <v>1548</v>
      </c>
      <c r="W333">
        <v>579.9</v>
      </c>
      <c r="X333">
        <v>29.98</v>
      </c>
      <c r="Y333">
        <v>1</v>
      </c>
      <c r="Z333" t="s">
        <v>645</v>
      </c>
      <c r="AA333" t="s">
        <v>2347</v>
      </c>
      <c r="AF333" s="4"/>
      <c r="AG333" s="4"/>
      <c r="AH333" t="s">
        <v>84</v>
      </c>
      <c r="AI333" t="s">
        <v>246</v>
      </c>
      <c r="AJ333" t="s">
        <v>410</v>
      </c>
      <c r="AK333" t="s">
        <v>972</v>
      </c>
      <c r="AL333" t="s">
        <v>1505</v>
      </c>
      <c r="AM333" t="s">
        <v>80</v>
      </c>
      <c r="AN333" t="s">
        <v>1548</v>
      </c>
      <c r="AO333" t="s">
        <v>645</v>
      </c>
      <c r="AP333" t="s">
        <v>2347</v>
      </c>
      <c r="AQ333" t="str">
        <f t="shared" si="5"/>
        <v>2334374387611noFemale436521YouTube4361543830579.929.98920289.95214.9913</v>
      </c>
      <c r="AR333">
        <f>COUNTIF(AQ$2:AQ333,AQ333)</f>
        <v>1</v>
      </c>
    </row>
    <row r="334" spans="1:44" x14ac:dyDescent="0.25">
      <c r="A334">
        <v>234</v>
      </c>
      <c r="B334">
        <v>174</v>
      </c>
      <c r="C334" s="4">
        <v>43877</v>
      </c>
      <c r="D334">
        <v>11</v>
      </c>
      <c r="E334" t="s">
        <v>37</v>
      </c>
      <c r="F334" t="s">
        <v>48</v>
      </c>
      <c r="G334" t="s">
        <v>56</v>
      </c>
      <c r="H334" t="s">
        <v>57</v>
      </c>
      <c r="I334" s="4">
        <v>43732</v>
      </c>
      <c r="J334">
        <v>3</v>
      </c>
      <c r="K334" t="s">
        <v>59</v>
      </c>
      <c r="L334" s="4">
        <v>43615</v>
      </c>
      <c r="M334" s="4">
        <v>43830</v>
      </c>
      <c r="N334">
        <v>1</v>
      </c>
      <c r="O334" t="s">
        <v>90</v>
      </c>
      <c r="P334" t="s">
        <v>252</v>
      </c>
      <c r="Q334">
        <v>1</v>
      </c>
      <c r="R334" t="s">
        <v>501</v>
      </c>
      <c r="S334" t="s">
        <v>1064</v>
      </c>
      <c r="T334" t="s">
        <v>1592</v>
      </c>
      <c r="U334" t="s">
        <v>67</v>
      </c>
      <c r="V334" t="s">
        <v>1562</v>
      </c>
      <c r="W334">
        <v>26.88</v>
      </c>
      <c r="X334">
        <v>29.97</v>
      </c>
      <c r="Y334">
        <v>1</v>
      </c>
      <c r="Z334" t="s">
        <v>410</v>
      </c>
      <c r="AA334" t="s">
        <v>2359</v>
      </c>
      <c r="AF334" s="4"/>
      <c r="AG334" s="4"/>
      <c r="AH334" t="s">
        <v>90</v>
      </c>
      <c r="AI334" t="s">
        <v>252</v>
      </c>
      <c r="AJ334" t="s">
        <v>501</v>
      </c>
      <c r="AK334" t="s">
        <v>1064</v>
      </c>
      <c r="AL334" t="s">
        <v>1592</v>
      </c>
      <c r="AM334" t="s">
        <v>67</v>
      </c>
      <c r="AN334" t="s">
        <v>1562</v>
      </c>
      <c r="AO334" t="s">
        <v>410</v>
      </c>
      <c r="AP334" t="s">
        <v>2359</v>
      </c>
      <c r="AQ334" t="str">
        <f t="shared" si="5"/>
        <v>2341744387711noMale437323Google Ads436154383026.8829.9761618.9639.9920</v>
      </c>
      <c r="AR334">
        <f>COUNTIF(AQ$2:AQ334,AQ334)</f>
        <v>1</v>
      </c>
    </row>
    <row r="335" spans="1:44" x14ac:dyDescent="0.25">
      <c r="A335">
        <v>235</v>
      </c>
      <c r="B335">
        <v>481</v>
      </c>
      <c r="C335" s="4">
        <v>43877</v>
      </c>
      <c r="D335">
        <v>8</v>
      </c>
      <c r="E335" t="s">
        <v>43</v>
      </c>
      <c r="F335" t="s">
        <v>54</v>
      </c>
      <c r="G335" t="s">
        <v>55</v>
      </c>
      <c r="H335" t="s">
        <v>58</v>
      </c>
      <c r="I335" s="4">
        <v>43839</v>
      </c>
      <c r="J335">
        <v>5</v>
      </c>
      <c r="K335" t="s">
        <v>60</v>
      </c>
      <c r="L335" s="4">
        <v>43831</v>
      </c>
      <c r="M335" s="4">
        <v>43921</v>
      </c>
      <c r="N335">
        <v>1</v>
      </c>
      <c r="O335" t="s">
        <v>133</v>
      </c>
      <c r="P335" t="s">
        <v>295</v>
      </c>
      <c r="Q335">
        <v>2</v>
      </c>
      <c r="R335" t="s">
        <v>559</v>
      </c>
      <c r="S335" t="s">
        <v>1119</v>
      </c>
      <c r="T335" t="s">
        <v>1642</v>
      </c>
      <c r="U335" t="s">
        <v>2008</v>
      </c>
      <c r="V335" t="s">
        <v>2053</v>
      </c>
      <c r="W335">
        <v>453.94</v>
      </c>
      <c r="X335">
        <v>119.94</v>
      </c>
      <c r="Y335">
        <v>1</v>
      </c>
      <c r="Z335" t="s">
        <v>2146</v>
      </c>
      <c r="AA335" t="s">
        <v>2426</v>
      </c>
      <c r="AF335" s="4"/>
      <c r="AG335" s="4"/>
      <c r="AH335" t="s">
        <v>65</v>
      </c>
      <c r="AI335" t="s">
        <v>227</v>
      </c>
      <c r="AJ335" t="s">
        <v>429</v>
      </c>
      <c r="AK335" t="s">
        <v>992</v>
      </c>
      <c r="AL335" t="s">
        <v>1510</v>
      </c>
      <c r="AM335" t="s">
        <v>69</v>
      </c>
      <c r="AN335" t="s">
        <v>1517</v>
      </c>
      <c r="AO335" t="s">
        <v>431</v>
      </c>
      <c r="AP335" t="s">
        <v>2326</v>
      </c>
      <c r="AQ335" t="str">
        <f t="shared" si="5"/>
        <v>235481438778yesFemale438395Facebook4383143921453.94119.941040199.99119.9924</v>
      </c>
      <c r="AR335">
        <f>COUNTIF(AQ$2:AQ335,AQ335)</f>
        <v>1</v>
      </c>
    </row>
    <row r="336" spans="1:44" x14ac:dyDescent="0.25">
      <c r="A336">
        <v>235</v>
      </c>
      <c r="B336">
        <v>481</v>
      </c>
      <c r="C336" s="4">
        <v>43877</v>
      </c>
      <c r="D336">
        <v>8</v>
      </c>
      <c r="E336" t="s">
        <v>43</v>
      </c>
      <c r="F336" t="s">
        <v>54</v>
      </c>
      <c r="G336" t="s">
        <v>55</v>
      </c>
      <c r="H336" t="s">
        <v>58</v>
      </c>
      <c r="I336" s="4">
        <v>43839</v>
      </c>
      <c r="J336">
        <v>5</v>
      </c>
      <c r="K336" t="s">
        <v>60</v>
      </c>
      <c r="L336" s="4">
        <v>43831</v>
      </c>
      <c r="M336" s="4">
        <v>43921</v>
      </c>
      <c r="N336">
        <v>1</v>
      </c>
      <c r="O336" t="s">
        <v>133</v>
      </c>
      <c r="P336" t="s">
        <v>295</v>
      </c>
      <c r="Q336">
        <v>2</v>
      </c>
      <c r="R336" t="s">
        <v>559</v>
      </c>
      <c r="S336" t="s">
        <v>1119</v>
      </c>
      <c r="T336" t="s">
        <v>1642</v>
      </c>
      <c r="U336" t="s">
        <v>2008</v>
      </c>
      <c r="V336" t="s">
        <v>2053</v>
      </c>
      <c r="W336">
        <v>453.94</v>
      </c>
      <c r="X336">
        <v>119.94</v>
      </c>
      <c r="Y336">
        <v>1</v>
      </c>
      <c r="Z336" t="s">
        <v>2146</v>
      </c>
      <c r="AA336" t="s">
        <v>2426</v>
      </c>
      <c r="AF336" s="4"/>
      <c r="AG336" s="4"/>
      <c r="AH336" t="s">
        <v>65</v>
      </c>
      <c r="AI336" t="s">
        <v>227</v>
      </c>
      <c r="AJ336" t="s">
        <v>519</v>
      </c>
      <c r="AK336" t="s">
        <v>1083</v>
      </c>
      <c r="AL336" t="s">
        <v>1609</v>
      </c>
      <c r="AM336" t="s">
        <v>80</v>
      </c>
      <c r="AN336" t="s">
        <v>1517</v>
      </c>
      <c r="AO336" t="s">
        <v>431</v>
      </c>
      <c r="AP336" t="s">
        <v>2326</v>
      </c>
      <c r="AQ336" t="str">
        <f t="shared" si="5"/>
        <v>235481438778yesFemale438395Facebook4383143921453.94119.94104113.49219.9924</v>
      </c>
      <c r="AR336">
        <f>COUNTIF(AQ$2:AQ336,AQ336)</f>
        <v>1</v>
      </c>
    </row>
    <row r="337" spans="1:44" x14ac:dyDescent="0.25">
      <c r="A337">
        <v>235</v>
      </c>
      <c r="B337">
        <v>481</v>
      </c>
      <c r="C337" s="4">
        <v>43877</v>
      </c>
      <c r="D337">
        <v>8</v>
      </c>
      <c r="E337" t="s">
        <v>43</v>
      </c>
      <c r="F337" t="s">
        <v>54</v>
      </c>
      <c r="G337" t="s">
        <v>55</v>
      </c>
      <c r="H337" t="s">
        <v>58</v>
      </c>
      <c r="I337" s="4">
        <v>43839</v>
      </c>
      <c r="J337">
        <v>5</v>
      </c>
      <c r="K337" t="s">
        <v>60</v>
      </c>
      <c r="L337" s="4">
        <v>43831</v>
      </c>
      <c r="M337" s="4">
        <v>43921</v>
      </c>
      <c r="N337">
        <v>1</v>
      </c>
      <c r="O337" t="s">
        <v>133</v>
      </c>
      <c r="P337" t="s">
        <v>295</v>
      </c>
      <c r="Q337">
        <v>2</v>
      </c>
      <c r="R337" t="s">
        <v>559</v>
      </c>
      <c r="S337" t="s">
        <v>1119</v>
      </c>
      <c r="T337" t="s">
        <v>1642</v>
      </c>
      <c r="U337" t="s">
        <v>2008</v>
      </c>
      <c r="V337" t="s">
        <v>2053</v>
      </c>
      <c r="W337">
        <v>453.94</v>
      </c>
      <c r="X337">
        <v>119.94</v>
      </c>
      <c r="Y337">
        <v>1</v>
      </c>
      <c r="Z337" t="s">
        <v>2146</v>
      </c>
      <c r="AA337" t="s">
        <v>2426</v>
      </c>
      <c r="AF337" s="4"/>
      <c r="AG337" s="4"/>
      <c r="AH337" t="s">
        <v>65</v>
      </c>
      <c r="AI337" t="s">
        <v>227</v>
      </c>
      <c r="AJ337" t="s">
        <v>519</v>
      </c>
      <c r="AK337" t="s">
        <v>1083</v>
      </c>
      <c r="AL337" t="s">
        <v>1609</v>
      </c>
      <c r="AM337" t="s">
        <v>80</v>
      </c>
      <c r="AN337" t="s">
        <v>1517</v>
      </c>
      <c r="AO337" t="s">
        <v>431</v>
      </c>
      <c r="AP337" t="s">
        <v>2326</v>
      </c>
      <c r="AQ337" t="str">
        <f t="shared" si="5"/>
        <v>235481438778yesFemale438395Facebook4383143921453.94119.94104113.49219.9924</v>
      </c>
      <c r="AR337">
        <f>COUNTIF(AQ$2:AQ337,AQ337)</f>
        <v>2</v>
      </c>
    </row>
    <row r="338" spans="1:44" x14ac:dyDescent="0.25">
      <c r="A338">
        <v>235</v>
      </c>
      <c r="B338">
        <v>481</v>
      </c>
      <c r="C338" s="4">
        <v>43877</v>
      </c>
      <c r="D338">
        <v>8</v>
      </c>
      <c r="E338" t="s">
        <v>43</v>
      </c>
      <c r="F338" t="s">
        <v>54</v>
      </c>
      <c r="G338" t="s">
        <v>55</v>
      </c>
      <c r="H338" t="s">
        <v>58</v>
      </c>
      <c r="I338" s="4">
        <v>43839</v>
      </c>
      <c r="J338">
        <v>5</v>
      </c>
      <c r="K338" t="s">
        <v>60</v>
      </c>
      <c r="L338" s="4">
        <v>43831</v>
      </c>
      <c r="M338" s="4">
        <v>43921</v>
      </c>
      <c r="N338">
        <v>1</v>
      </c>
      <c r="O338" t="s">
        <v>133</v>
      </c>
      <c r="P338" t="s">
        <v>295</v>
      </c>
      <c r="Q338">
        <v>2</v>
      </c>
      <c r="R338" t="s">
        <v>559</v>
      </c>
      <c r="S338" t="s">
        <v>1119</v>
      </c>
      <c r="T338" t="s">
        <v>1642</v>
      </c>
      <c r="U338" t="s">
        <v>2008</v>
      </c>
      <c r="V338" t="s">
        <v>2053</v>
      </c>
      <c r="W338">
        <v>453.94</v>
      </c>
      <c r="X338">
        <v>119.94</v>
      </c>
      <c r="Y338">
        <v>1</v>
      </c>
      <c r="Z338" t="s">
        <v>2146</v>
      </c>
      <c r="AA338" t="s">
        <v>2426</v>
      </c>
      <c r="AF338" s="4"/>
      <c r="AG338" s="4"/>
      <c r="AH338" t="s">
        <v>65</v>
      </c>
      <c r="AI338" t="s">
        <v>227</v>
      </c>
      <c r="AJ338" t="s">
        <v>429</v>
      </c>
      <c r="AK338" t="s">
        <v>992</v>
      </c>
      <c r="AL338" t="s">
        <v>1510</v>
      </c>
      <c r="AM338" t="s">
        <v>69</v>
      </c>
      <c r="AN338" t="s">
        <v>1517</v>
      </c>
      <c r="AO338" t="s">
        <v>431</v>
      </c>
      <c r="AP338" t="s">
        <v>2326</v>
      </c>
      <c r="AQ338" t="str">
        <f t="shared" si="5"/>
        <v>235481438778yesFemale438395Facebook4383143921453.94119.941040199.99119.9924</v>
      </c>
      <c r="AR338">
        <f>COUNTIF(AQ$2:AQ338,AQ338)</f>
        <v>2</v>
      </c>
    </row>
    <row r="339" spans="1:44" x14ac:dyDescent="0.25">
      <c r="A339">
        <v>236</v>
      </c>
      <c r="B339">
        <v>165</v>
      </c>
      <c r="C339" s="4">
        <v>43879</v>
      </c>
      <c r="D339">
        <v>4</v>
      </c>
      <c r="E339" t="s">
        <v>40</v>
      </c>
      <c r="F339" t="s">
        <v>51</v>
      </c>
      <c r="G339" t="s">
        <v>56</v>
      </c>
      <c r="H339" t="s">
        <v>58</v>
      </c>
      <c r="I339" s="4">
        <v>43699</v>
      </c>
      <c r="J339">
        <v>2</v>
      </c>
      <c r="K339" t="s">
        <v>60</v>
      </c>
      <c r="L339" s="4">
        <v>43615</v>
      </c>
      <c r="M339" s="4">
        <v>43830</v>
      </c>
      <c r="N339">
        <v>1</v>
      </c>
      <c r="O339" t="s">
        <v>78</v>
      </c>
      <c r="P339" t="s">
        <v>240</v>
      </c>
      <c r="Q339">
        <v>1</v>
      </c>
      <c r="R339" t="s">
        <v>67</v>
      </c>
      <c r="S339" t="s">
        <v>1120</v>
      </c>
      <c r="T339" t="s">
        <v>1643</v>
      </c>
      <c r="U339" t="s">
        <v>69</v>
      </c>
      <c r="V339" t="s">
        <v>1548</v>
      </c>
      <c r="W339">
        <v>3.99</v>
      </c>
      <c r="X339">
        <v>14.99</v>
      </c>
      <c r="Y339">
        <v>1</v>
      </c>
      <c r="Z339" t="s">
        <v>469</v>
      </c>
      <c r="AA339" t="s">
        <v>2339</v>
      </c>
      <c r="AF339" s="4"/>
      <c r="AG339" s="4"/>
      <c r="AH339" t="s">
        <v>78</v>
      </c>
      <c r="AI339" t="s">
        <v>240</v>
      </c>
      <c r="AJ339" t="s">
        <v>67</v>
      </c>
      <c r="AK339" t="s">
        <v>1120</v>
      </c>
      <c r="AL339" t="s">
        <v>1643</v>
      </c>
      <c r="AM339" t="s">
        <v>69</v>
      </c>
      <c r="AN339" t="s">
        <v>1548</v>
      </c>
      <c r="AO339" t="s">
        <v>469</v>
      </c>
      <c r="AP339" t="s">
        <v>2339</v>
      </c>
      <c r="AQ339" t="str">
        <f t="shared" si="5"/>
        <v>236165438794noFemale436992Facebook43615438303.9914.99833.99114.9923</v>
      </c>
      <c r="AR339">
        <f>COUNTIF(AQ$2:AQ339,AQ339)</f>
        <v>1</v>
      </c>
    </row>
    <row r="340" spans="1:44" x14ac:dyDescent="0.25">
      <c r="A340">
        <v>237</v>
      </c>
      <c r="B340">
        <v>256</v>
      </c>
      <c r="C340" s="4">
        <v>43879</v>
      </c>
      <c r="D340">
        <v>7</v>
      </c>
      <c r="E340" t="s">
        <v>35</v>
      </c>
      <c r="F340" t="s">
        <v>46</v>
      </c>
      <c r="G340" t="s">
        <v>56</v>
      </c>
      <c r="H340" t="s">
        <v>58</v>
      </c>
      <c r="I340" s="4">
        <v>43629</v>
      </c>
      <c r="J340">
        <v>2</v>
      </c>
      <c r="K340" t="s">
        <v>60</v>
      </c>
      <c r="L340" s="4">
        <v>43615</v>
      </c>
      <c r="M340" s="4">
        <v>43830</v>
      </c>
      <c r="N340">
        <v>2</v>
      </c>
      <c r="O340" t="s">
        <v>75</v>
      </c>
      <c r="P340" t="s">
        <v>237</v>
      </c>
      <c r="Q340">
        <v>2</v>
      </c>
      <c r="R340" t="s">
        <v>560</v>
      </c>
      <c r="S340" t="s">
        <v>1121</v>
      </c>
      <c r="T340" t="s">
        <v>1644</v>
      </c>
      <c r="U340" t="s">
        <v>109</v>
      </c>
      <c r="V340" t="s">
        <v>1869</v>
      </c>
      <c r="W340">
        <v>398.95</v>
      </c>
      <c r="X340">
        <v>59.96</v>
      </c>
      <c r="Y340">
        <v>2</v>
      </c>
      <c r="Z340" t="s">
        <v>2147</v>
      </c>
      <c r="AA340" t="s">
        <v>2427</v>
      </c>
      <c r="AF340" s="4"/>
      <c r="AG340" s="4"/>
      <c r="AH340" t="s">
        <v>80</v>
      </c>
      <c r="AI340" t="s">
        <v>242</v>
      </c>
      <c r="AJ340" t="s">
        <v>709</v>
      </c>
      <c r="AK340" t="s">
        <v>1250</v>
      </c>
      <c r="AL340" t="s">
        <v>425</v>
      </c>
      <c r="AM340" t="s">
        <v>67</v>
      </c>
      <c r="AN340" t="s">
        <v>1548</v>
      </c>
      <c r="AO340" t="s">
        <v>79</v>
      </c>
      <c r="AP340" t="s">
        <v>2349</v>
      </c>
      <c r="AQ340" t="str">
        <f t="shared" si="5"/>
        <v>237256438797noFemale436292Facebook4361543830398.9559.96258125314.994</v>
      </c>
      <c r="AR340">
        <f>COUNTIF(AQ$2:AQ340,AQ340)</f>
        <v>1</v>
      </c>
    </row>
    <row r="341" spans="1:44" x14ac:dyDescent="0.25">
      <c r="A341">
        <v>237</v>
      </c>
      <c r="B341">
        <v>256</v>
      </c>
      <c r="C341" s="4">
        <v>43879</v>
      </c>
      <c r="D341">
        <v>7</v>
      </c>
      <c r="E341" t="s">
        <v>35</v>
      </c>
      <c r="F341" t="s">
        <v>46</v>
      </c>
      <c r="G341" t="s">
        <v>56</v>
      </c>
      <c r="H341" t="s">
        <v>58</v>
      </c>
      <c r="I341" s="4">
        <v>43629</v>
      </c>
      <c r="J341">
        <v>2</v>
      </c>
      <c r="K341" t="s">
        <v>60</v>
      </c>
      <c r="L341" s="4">
        <v>43615</v>
      </c>
      <c r="M341" s="4">
        <v>43830</v>
      </c>
      <c r="N341">
        <v>2</v>
      </c>
      <c r="O341" t="s">
        <v>75</v>
      </c>
      <c r="P341" t="s">
        <v>237</v>
      </c>
      <c r="Q341">
        <v>2</v>
      </c>
      <c r="R341" t="s">
        <v>560</v>
      </c>
      <c r="S341" t="s">
        <v>1121</v>
      </c>
      <c r="T341" t="s">
        <v>1644</v>
      </c>
      <c r="U341" t="s">
        <v>109</v>
      </c>
      <c r="V341" t="s">
        <v>1869</v>
      </c>
      <c r="W341">
        <v>398.95</v>
      </c>
      <c r="X341">
        <v>59.96</v>
      </c>
      <c r="Y341">
        <v>2</v>
      </c>
      <c r="Z341" t="s">
        <v>2147</v>
      </c>
      <c r="AA341" t="s">
        <v>2427</v>
      </c>
      <c r="AF341" s="4"/>
      <c r="AG341" s="4"/>
      <c r="AH341" t="s">
        <v>67</v>
      </c>
      <c r="AI341" t="s">
        <v>229</v>
      </c>
      <c r="AJ341" t="s">
        <v>416</v>
      </c>
      <c r="AK341" t="s">
        <v>978</v>
      </c>
      <c r="AL341" t="s">
        <v>1511</v>
      </c>
      <c r="AM341" t="s">
        <v>69</v>
      </c>
      <c r="AN341" t="s">
        <v>1548</v>
      </c>
      <c r="AO341" t="s">
        <v>652</v>
      </c>
      <c r="AP341" t="s">
        <v>2352</v>
      </c>
      <c r="AQ341" t="str">
        <f t="shared" si="5"/>
        <v>237256438797noFemale436292Facebook4361543830398.9559.96311723.95114.9911</v>
      </c>
      <c r="AR341">
        <f>COUNTIF(AQ$2:AQ341,AQ341)</f>
        <v>1</v>
      </c>
    </row>
    <row r="342" spans="1:44" x14ac:dyDescent="0.25">
      <c r="A342">
        <v>238</v>
      </c>
      <c r="B342">
        <v>215</v>
      </c>
      <c r="C342" s="4">
        <v>43882</v>
      </c>
      <c r="D342">
        <v>3</v>
      </c>
      <c r="E342" t="s">
        <v>34</v>
      </c>
      <c r="F342" t="s">
        <v>45</v>
      </c>
      <c r="G342" t="s">
        <v>56</v>
      </c>
      <c r="H342" t="s">
        <v>57</v>
      </c>
      <c r="I342" s="4">
        <v>43639</v>
      </c>
      <c r="J342">
        <v>1</v>
      </c>
      <c r="K342" t="s">
        <v>61</v>
      </c>
      <c r="L342" s="4">
        <v>43615</v>
      </c>
      <c r="M342" s="4">
        <v>43830</v>
      </c>
      <c r="N342">
        <v>3</v>
      </c>
      <c r="O342" t="s">
        <v>134</v>
      </c>
      <c r="P342" t="s">
        <v>296</v>
      </c>
      <c r="Q342">
        <v>3</v>
      </c>
      <c r="R342" t="s">
        <v>561</v>
      </c>
      <c r="S342" t="s">
        <v>1122</v>
      </c>
      <c r="T342" t="s">
        <v>1645</v>
      </c>
      <c r="U342" t="s">
        <v>2009</v>
      </c>
      <c r="V342" t="s">
        <v>2034</v>
      </c>
      <c r="W342">
        <v>308.95999999999998</v>
      </c>
      <c r="X342">
        <v>69.959999999999994</v>
      </c>
      <c r="Y342">
        <v>3</v>
      </c>
      <c r="Z342" t="s">
        <v>2148</v>
      </c>
      <c r="AA342" t="s">
        <v>2428</v>
      </c>
      <c r="AF342" s="4"/>
      <c r="AG342" s="4"/>
      <c r="AH342" t="s">
        <v>79</v>
      </c>
      <c r="AI342" t="s">
        <v>241</v>
      </c>
      <c r="AJ342" t="s">
        <v>694</v>
      </c>
      <c r="AK342" t="s">
        <v>1087</v>
      </c>
      <c r="AL342" t="s">
        <v>1652</v>
      </c>
      <c r="AM342" t="s">
        <v>69</v>
      </c>
      <c r="AN342" t="s">
        <v>1548</v>
      </c>
      <c r="AO342" t="s">
        <v>86</v>
      </c>
      <c r="AP342" t="s">
        <v>2350</v>
      </c>
      <c r="AQ342" t="str">
        <f t="shared" si="5"/>
        <v>238215438823noMale436391YouTube4361543830308.9669.96416613.99114.997</v>
      </c>
      <c r="AR342">
        <f>COUNTIF(AQ$2:AQ342,AQ342)</f>
        <v>1</v>
      </c>
    </row>
    <row r="343" spans="1:44" x14ac:dyDescent="0.25">
      <c r="A343">
        <v>238</v>
      </c>
      <c r="B343">
        <v>215</v>
      </c>
      <c r="C343" s="4">
        <v>43882</v>
      </c>
      <c r="D343">
        <v>3</v>
      </c>
      <c r="E343" t="s">
        <v>34</v>
      </c>
      <c r="F343" t="s">
        <v>45</v>
      </c>
      <c r="G343" t="s">
        <v>56</v>
      </c>
      <c r="H343" t="s">
        <v>57</v>
      </c>
      <c r="I343" s="4">
        <v>43639</v>
      </c>
      <c r="J343">
        <v>1</v>
      </c>
      <c r="K343" t="s">
        <v>61</v>
      </c>
      <c r="L343" s="4">
        <v>43615</v>
      </c>
      <c r="M343" s="4">
        <v>43830</v>
      </c>
      <c r="N343">
        <v>3</v>
      </c>
      <c r="O343" t="s">
        <v>134</v>
      </c>
      <c r="P343" t="s">
        <v>296</v>
      </c>
      <c r="Q343">
        <v>3</v>
      </c>
      <c r="R343" t="s">
        <v>561</v>
      </c>
      <c r="S343" t="s">
        <v>1122</v>
      </c>
      <c r="T343" t="s">
        <v>1645</v>
      </c>
      <c r="U343" t="s">
        <v>2009</v>
      </c>
      <c r="V343" t="s">
        <v>2034</v>
      </c>
      <c r="W343">
        <v>308.95999999999998</v>
      </c>
      <c r="X343">
        <v>69.959999999999994</v>
      </c>
      <c r="Y343">
        <v>3</v>
      </c>
      <c r="Z343" t="s">
        <v>2148</v>
      </c>
      <c r="AA343" t="s">
        <v>2428</v>
      </c>
      <c r="AF343" s="4"/>
      <c r="AG343" s="4"/>
      <c r="AH343" t="s">
        <v>70</v>
      </c>
      <c r="AI343" t="s">
        <v>232</v>
      </c>
      <c r="AJ343" t="s">
        <v>865</v>
      </c>
      <c r="AK343" t="s">
        <v>1402</v>
      </c>
      <c r="AL343" t="s">
        <v>1859</v>
      </c>
      <c r="AM343" t="s">
        <v>80</v>
      </c>
      <c r="AN343" t="s">
        <v>1517</v>
      </c>
      <c r="AO343" t="s">
        <v>640</v>
      </c>
      <c r="AP343" t="s">
        <v>2393</v>
      </c>
      <c r="AQ343" t="str">
        <f t="shared" si="5"/>
        <v>238215438823noMale436391YouTube4361543830308.9669.96591139.99219.9917</v>
      </c>
      <c r="AR343">
        <f>COUNTIF(AQ$2:AQ343,AQ343)</f>
        <v>1</v>
      </c>
    </row>
    <row r="344" spans="1:44" x14ac:dyDescent="0.25">
      <c r="A344">
        <v>238</v>
      </c>
      <c r="B344">
        <v>215</v>
      </c>
      <c r="C344" s="4">
        <v>43882</v>
      </c>
      <c r="D344">
        <v>3</v>
      </c>
      <c r="E344" t="s">
        <v>34</v>
      </c>
      <c r="F344" t="s">
        <v>45</v>
      </c>
      <c r="G344" t="s">
        <v>56</v>
      </c>
      <c r="H344" t="s">
        <v>57</v>
      </c>
      <c r="I344" s="4">
        <v>43639</v>
      </c>
      <c r="J344">
        <v>1</v>
      </c>
      <c r="K344" t="s">
        <v>61</v>
      </c>
      <c r="L344" s="4">
        <v>43615</v>
      </c>
      <c r="M344" s="4">
        <v>43830</v>
      </c>
      <c r="N344">
        <v>3</v>
      </c>
      <c r="O344" t="s">
        <v>134</v>
      </c>
      <c r="P344" t="s">
        <v>296</v>
      </c>
      <c r="Q344">
        <v>3</v>
      </c>
      <c r="R344" t="s">
        <v>561</v>
      </c>
      <c r="S344" t="s">
        <v>1122</v>
      </c>
      <c r="T344" t="s">
        <v>1645</v>
      </c>
      <c r="U344" t="s">
        <v>2009</v>
      </c>
      <c r="V344" t="s">
        <v>2034</v>
      </c>
      <c r="W344">
        <v>308.95999999999998</v>
      </c>
      <c r="X344">
        <v>69.959999999999994</v>
      </c>
      <c r="Y344">
        <v>3</v>
      </c>
      <c r="Z344" t="s">
        <v>2148</v>
      </c>
      <c r="AA344" t="s">
        <v>2428</v>
      </c>
      <c r="AF344" s="4"/>
      <c r="AG344" s="4"/>
      <c r="AH344" t="s">
        <v>80</v>
      </c>
      <c r="AI344" t="s">
        <v>242</v>
      </c>
      <c r="AJ344" t="s">
        <v>65</v>
      </c>
      <c r="AK344" t="s">
        <v>1267</v>
      </c>
      <c r="AL344" t="s">
        <v>1548</v>
      </c>
      <c r="AM344" t="s">
        <v>69</v>
      </c>
      <c r="AN344" t="s">
        <v>1548</v>
      </c>
      <c r="AO344" t="s">
        <v>80</v>
      </c>
      <c r="AP344" t="s">
        <v>2357</v>
      </c>
      <c r="AQ344" t="str">
        <f t="shared" si="5"/>
        <v>238215438823noMale436391YouTube4361543830308.9669.9621014.99114.992</v>
      </c>
      <c r="AR344">
        <f>COUNTIF(AQ$2:AQ344,AQ344)</f>
        <v>1</v>
      </c>
    </row>
    <row r="345" spans="1:44" x14ac:dyDescent="0.25">
      <c r="A345">
        <v>239</v>
      </c>
      <c r="B345">
        <v>398</v>
      </c>
      <c r="C345" s="4">
        <v>43882</v>
      </c>
      <c r="D345">
        <v>8</v>
      </c>
      <c r="E345" t="s">
        <v>43</v>
      </c>
      <c r="F345" t="s">
        <v>54</v>
      </c>
      <c r="G345" t="s">
        <v>56</v>
      </c>
      <c r="H345" t="s">
        <v>57</v>
      </c>
      <c r="I345" s="4">
        <v>43579</v>
      </c>
      <c r="J345">
        <v>3</v>
      </c>
      <c r="L345" s="4"/>
      <c r="M345" s="4"/>
      <c r="N345">
        <v>1</v>
      </c>
      <c r="O345" t="s">
        <v>79</v>
      </c>
      <c r="P345" t="s">
        <v>241</v>
      </c>
      <c r="Q345">
        <v>1</v>
      </c>
      <c r="R345" t="s">
        <v>406</v>
      </c>
      <c r="S345" t="s">
        <v>968</v>
      </c>
      <c r="T345" t="s">
        <v>1501</v>
      </c>
      <c r="U345" t="s">
        <v>69</v>
      </c>
      <c r="V345" t="s">
        <v>1548</v>
      </c>
      <c r="W345">
        <v>86.95</v>
      </c>
      <c r="X345">
        <v>14.99</v>
      </c>
      <c r="Y345">
        <v>1</v>
      </c>
      <c r="Z345" t="s">
        <v>65</v>
      </c>
      <c r="AA345" t="s">
        <v>2343</v>
      </c>
      <c r="AF345" s="4"/>
      <c r="AG345" s="4"/>
      <c r="AH345" t="s">
        <v>79</v>
      </c>
      <c r="AI345" t="s">
        <v>241</v>
      </c>
      <c r="AJ345" t="s">
        <v>406</v>
      </c>
      <c r="AK345" t="s">
        <v>968</v>
      </c>
      <c r="AL345" t="s">
        <v>1501</v>
      </c>
      <c r="AM345" t="s">
        <v>69</v>
      </c>
      <c r="AN345" t="s">
        <v>1548</v>
      </c>
      <c r="AO345" t="s">
        <v>65</v>
      </c>
      <c r="AP345" t="s">
        <v>2343</v>
      </c>
      <c r="AQ345" t="str">
        <f t="shared" si="5"/>
        <v>239398438828noMale43579386.9514.99411286.95114.9910</v>
      </c>
      <c r="AR345">
        <f>COUNTIF(AQ$2:AQ345,AQ345)</f>
        <v>1</v>
      </c>
    </row>
    <row r="346" spans="1:44" x14ac:dyDescent="0.25">
      <c r="A346">
        <v>240</v>
      </c>
      <c r="B346">
        <v>17</v>
      </c>
      <c r="C346" s="4">
        <v>43885</v>
      </c>
      <c r="D346">
        <v>11</v>
      </c>
      <c r="E346" t="s">
        <v>37</v>
      </c>
      <c r="F346" t="s">
        <v>48</v>
      </c>
      <c r="G346" t="s">
        <v>55</v>
      </c>
      <c r="H346" t="s">
        <v>58</v>
      </c>
      <c r="I346" s="4">
        <v>43739</v>
      </c>
      <c r="J346">
        <v>3</v>
      </c>
      <c r="K346" t="s">
        <v>59</v>
      </c>
      <c r="L346" s="4">
        <v>43615</v>
      </c>
      <c r="M346" s="4">
        <v>43830</v>
      </c>
      <c r="N346">
        <v>1</v>
      </c>
      <c r="O346" t="s">
        <v>79</v>
      </c>
      <c r="P346" t="s">
        <v>241</v>
      </c>
      <c r="Q346">
        <v>1</v>
      </c>
      <c r="R346" t="s">
        <v>562</v>
      </c>
      <c r="S346" t="s">
        <v>1078</v>
      </c>
      <c r="T346" t="s">
        <v>1587</v>
      </c>
      <c r="U346" t="s">
        <v>80</v>
      </c>
      <c r="V346" t="s">
        <v>1548</v>
      </c>
      <c r="W346">
        <v>109.98</v>
      </c>
      <c r="X346">
        <v>29.98</v>
      </c>
      <c r="Y346">
        <v>1</v>
      </c>
      <c r="Z346" t="s">
        <v>86</v>
      </c>
      <c r="AA346" t="s">
        <v>2350</v>
      </c>
      <c r="AF346" s="4"/>
      <c r="AG346" s="4"/>
      <c r="AH346" t="s">
        <v>79</v>
      </c>
      <c r="AI346" t="s">
        <v>241</v>
      </c>
      <c r="AJ346" t="s">
        <v>562</v>
      </c>
      <c r="AK346" t="s">
        <v>1078</v>
      </c>
      <c r="AL346" t="s">
        <v>1587</v>
      </c>
      <c r="AM346" t="s">
        <v>80</v>
      </c>
      <c r="AN346" t="s">
        <v>1548</v>
      </c>
      <c r="AO346" t="s">
        <v>86</v>
      </c>
      <c r="AP346" t="s">
        <v>2350</v>
      </c>
      <c r="AQ346" t="str">
        <f t="shared" si="5"/>
        <v>240174388511yesFemale437393Google Ads4361543830109.9829.98414454.99214.997</v>
      </c>
      <c r="AR346">
        <f>COUNTIF(AQ$2:AQ346,AQ346)</f>
        <v>1</v>
      </c>
    </row>
    <row r="347" spans="1:44" x14ac:dyDescent="0.25">
      <c r="A347">
        <v>241</v>
      </c>
      <c r="B347">
        <v>115</v>
      </c>
      <c r="C347" s="4">
        <v>43885</v>
      </c>
      <c r="D347">
        <v>2</v>
      </c>
      <c r="E347" t="s">
        <v>38</v>
      </c>
      <c r="F347" t="s">
        <v>49</v>
      </c>
      <c r="G347" t="s">
        <v>55</v>
      </c>
      <c r="H347" t="s">
        <v>57</v>
      </c>
      <c r="I347" s="4">
        <v>43732</v>
      </c>
      <c r="J347">
        <v>2</v>
      </c>
      <c r="K347" t="s">
        <v>60</v>
      </c>
      <c r="L347" s="4">
        <v>43615</v>
      </c>
      <c r="M347" s="4">
        <v>43830</v>
      </c>
      <c r="N347">
        <v>1</v>
      </c>
      <c r="O347" t="s">
        <v>91</v>
      </c>
      <c r="P347" t="s">
        <v>253</v>
      </c>
      <c r="Q347">
        <v>1</v>
      </c>
      <c r="R347" t="s">
        <v>563</v>
      </c>
      <c r="S347" t="s">
        <v>1123</v>
      </c>
      <c r="T347" t="s">
        <v>1646</v>
      </c>
      <c r="U347" t="s">
        <v>71</v>
      </c>
      <c r="V347" t="s">
        <v>1585</v>
      </c>
      <c r="W347">
        <v>43.9</v>
      </c>
      <c r="X347">
        <v>39.979999999999997</v>
      </c>
      <c r="Y347">
        <v>1</v>
      </c>
      <c r="Z347" t="s">
        <v>2094</v>
      </c>
      <c r="AA347" t="s">
        <v>2361</v>
      </c>
      <c r="AF347" s="4"/>
      <c r="AG347" s="4"/>
      <c r="AH347" t="s">
        <v>65</v>
      </c>
      <c r="AI347" t="s">
        <v>227</v>
      </c>
      <c r="AJ347" t="s">
        <v>389</v>
      </c>
      <c r="AK347" t="s">
        <v>951</v>
      </c>
      <c r="AL347" t="s">
        <v>1485</v>
      </c>
      <c r="AM347" t="s">
        <v>69</v>
      </c>
      <c r="AN347" t="s">
        <v>1517</v>
      </c>
      <c r="AO347" t="s">
        <v>431</v>
      </c>
      <c r="AP347" t="s">
        <v>2326</v>
      </c>
      <c r="AQ347" t="str">
        <f t="shared" si="5"/>
        <v>241115438852yesMale437322Facebook436154383043.939.981011621.95119.9924</v>
      </c>
      <c r="AR347">
        <f>COUNTIF(AQ$2:AQ347,AQ347)</f>
        <v>1</v>
      </c>
    </row>
    <row r="348" spans="1:44" x14ac:dyDescent="0.25">
      <c r="A348">
        <v>241</v>
      </c>
      <c r="B348">
        <v>115</v>
      </c>
      <c r="C348" s="4">
        <v>43885</v>
      </c>
      <c r="D348">
        <v>2</v>
      </c>
      <c r="E348" t="s">
        <v>38</v>
      </c>
      <c r="F348" t="s">
        <v>49</v>
      </c>
      <c r="G348" t="s">
        <v>55</v>
      </c>
      <c r="H348" t="s">
        <v>57</v>
      </c>
      <c r="I348" s="4">
        <v>43732</v>
      </c>
      <c r="J348">
        <v>2</v>
      </c>
      <c r="K348" t="s">
        <v>60</v>
      </c>
      <c r="L348" s="4">
        <v>43615</v>
      </c>
      <c r="M348" s="4">
        <v>43830</v>
      </c>
      <c r="N348">
        <v>1</v>
      </c>
      <c r="O348" t="s">
        <v>91</v>
      </c>
      <c r="P348" t="s">
        <v>253</v>
      </c>
      <c r="Q348">
        <v>1</v>
      </c>
      <c r="R348" t="s">
        <v>563</v>
      </c>
      <c r="S348" t="s">
        <v>1123</v>
      </c>
      <c r="T348" t="s">
        <v>1646</v>
      </c>
      <c r="U348" t="s">
        <v>71</v>
      </c>
      <c r="V348" t="s">
        <v>1585</v>
      </c>
      <c r="W348">
        <v>43.9</v>
      </c>
      <c r="X348">
        <v>39.979999999999997</v>
      </c>
      <c r="Y348">
        <v>1</v>
      </c>
      <c r="Z348" t="s">
        <v>2094</v>
      </c>
      <c r="AA348" t="s">
        <v>2361</v>
      </c>
      <c r="AF348" s="4"/>
      <c r="AG348" s="4"/>
      <c r="AH348" t="s">
        <v>65</v>
      </c>
      <c r="AI348" t="s">
        <v>227</v>
      </c>
      <c r="AJ348" t="s">
        <v>389</v>
      </c>
      <c r="AK348" t="s">
        <v>951</v>
      </c>
      <c r="AL348" t="s">
        <v>1485</v>
      </c>
      <c r="AM348" t="s">
        <v>69</v>
      </c>
      <c r="AN348" t="s">
        <v>1517</v>
      </c>
      <c r="AO348" t="s">
        <v>431</v>
      </c>
      <c r="AP348" t="s">
        <v>2326</v>
      </c>
      <c r="AQ348" t="str">
        <f t="shared" si="5"/>
        <v>241115438852yesMale437322Facebook436154383043.939.981011621.95119.9924</v>
      </c>
      <c r="AR348">
        <f>COUNTIF(AQ$2:AQ348,AQ348)</f>
        <v>2</v>
      </c>
    </row>
    <row r="349" spans="1:44" x14ac:dyDescent="0.25">
      <c r="A349">
        <v>242</v>
      </c>
      <c r="B349">
        <v>3</v>
      </c>
      <c r="C349" s="4">
        <v>43886</v>
      </c>
      <c r="D349">
        <v>5</v>
      </c>
      <c r="E349" t="s">
        <v>36</v>
      </c>
      <c r="F349" t="s">
        <v>47</v>
      </c>
      <c r="G349" t="s">
        <v>55</v>
      </c>
      <c r="H349" t="s">
        <v>58</v>
      </c>
      <c r="I349" s="4">
        <v>43717</v>
      </c>
      <c r="J349">
        <v>3</v>
      </c>
      <c r="K349" t="s">
        <v>59</v>
      </c>
      <c r="L349" s="4">
        <v>43615</v>
      </c>
      <c r="M349" s="4">
        <v>43830</v>
      </c>
      <c r="N349">
        <v>1</v>
      </c>
      <c r="O349" t="s">
        <v>84</v>
      </c>
      <c r="P349" t="s">
        <v>246</v>
      </c>
      <c r="Q349">
        <v>1</v>
      </c>
      <c r="R349" t="s">
        <v>564</v>
      </c>
      <c r="S349" t="s">
        <v>1124</v>
      </c>
      <c r="T349" t="s">
        <v>1647</v>
      </c>
      <c r="U349" t="s">
        <v>67</v>
      </c>
      <c r="V349" t="s">
        <v>1548</v>
      </c>
      <c r="W349">
        <v>839.97</v>
      </c>
      <c r="X349">
        <v>44.97</v>
      </c>
      <c r="Y349">
        <v>1</v>
      </c>
      <c r="Z349" t="s">
        <v>645</v>
      </c>
      <c r="AA349" t="s">
        <v>2347</v>
      </c>
      <c r="AF349" s="4"/>
      <c r="AG349" s="4"/>
      <c r="AH349" t="s">
        <v>84</v>
      </c>
      <c r="AI349" t="s">
        <v>246</v>
      </c>
      <c r="AJ349" t="s">
        <v>564</v>
      </c>
      <c r="AK349" t="s">
        <v>1124</v>
      </c>
      <c r="AL349" t="s">
        <v>1647</v>
      </c>
      <c r="AM349" t="s">
        <v>67</v>
      </c>
      <c r="AN349" t="s">
        <v>1548</v>
      </c>
      <c r="AO349" t="s">
        <v>645</v>
      </c>
      <c r="AP349" t="s">
        <v>2347</v>
      </c>
      <c r="AQ349" t="str">
        <f t="shared" si="5"/>
        <v>2423438865yesFemale437173Google Ads4361543830839.9744.979160279.99314.9913</v>
      </c>
      <c r="AR349">
        <f>COUNTIF(AQ$2:AQ349,AQ349)</f>
        <v>1</v>
      </c>
    </row>
    <row r="350" spans="1:44" x14ac:dyDescent="0.25">
      <c r="A350">
        <v>243</v>
      </c>
      <c r="B350">
        <v>314</v>
      </c>
      <c r="C350" s="4">
        <v>43886</v>
      </c>
      <c r="D350">
        <v>10</v>
      </c>
      <c r="E350" t="s">
        <v>42</v>
      </c>
      <c r="F350" t="s">
        <v>53</v>
      </c>
      <c r="G350" t="s">
        <v>55</v>
      </c>
      <c r="H350" t="s">
        <v>58</v>
      </c>
      <c r="I350" s="4">
        <v>43721</v>
      </c>
      <c r="J350">
        <v>2</v>
      </c>
      <c r="K350" t="s">
        <v>60</v>
      </c>
      <c r="L350" s="4">
        <v>43615</v>
      </c>
      <c r="M350" s="4">
        <v>43830</v>
      </c>
      <c r="N350">
        <v>1</v>
      </c>
      <c r="O350" t="s">
        <v>69</v>
      </c>
      <c r="P350" t="s">
        <v>231</v>
      </c>
      <c r="Q350">
        <v>1</v>
      </c>
      <c r="R350" t="s">
        <v>565</v>
      </c>
      <c r="S350" t="s">
        <v>1125</v>
      </c>
      <c r="T350" t="s">
        <v>1648</v>
      </c>
      <c r="U350" t="s">
        <v>67</v>
      </c>
      <c r="V350" t="s">
        <v>1577</v>
      </c>
      <c r="W350">
        <v>1515</v>
      </c>
      <c r="X350">
        <v>74.97</v>
      </c>
      <c r="Y350">
        <v>1</v>
      </c>
      <c r="Z350" t="s">
        <v>78</v>
      </c>
      <c r="AA350" t="s">
        <v>2330</v>
      </c>
      <c r="AF350" s="4"/>
      <c r="AG350" s="4"/>
      <c r="AH350" t="s">
        <v>69</v>
      </c>
      <c r="AI350" t="s">
        <v>231</v>
      </c>
      <c r="AJ350" t="s">
        <v>565</v>
      </c>
      <c r="AK350" t="s">
        <v>1125</v>
      </c>
      <c r="AL350" t="s">
        <v>1648</v>
      </c>
      <c r="AM350" t="s">
        <v>67</v>
      </c>
      <c r="AN350" t="s">
        <v>1577</v>
      </c>
      <c r="AO350" t="s">
        <v>78</v>
      </c>
      <c r="AP350" t="s">
        <v>2330</v>
      </c>
      <c r="AQ350" t="str">
        <f t="shared" si="5"/>
        <v>2433144388610yesFemale437212Facebook4361543830151574.971107505324.998</v>
      </c>
      <c r="AR350">
        <f>COUNTIF(AQ$2:AQ350,AQ350)</f>
        <v>1</v>
      </c>
    </row>
    <row r="351" spans="1:44" x14ac:dyDescent="0.25">
      <c r="A351">
        <v>244</v>
      </c>
      <c r="B351">
        <v>388</v>
      </c>
      <c r="C351" s="4">
        <v>43886</v>
      </c>
      <c r="D351">
        <v>8</v>
      </c>
      <c r="E351" t="s">
        <v>43</v>
      </c>
      <c r="F351" t="s">
        <v>54</v>
      </c>
      <c r="G351" t="s">
        <v>56</v>
      </c>
      <c r="H351" t="s">
        <v>57</v>
      </c>
      <c r="I351" s="4">
        <v>43630</v>
      </c>
      <c r="J351">
        <v>1</v>
      </c>
      <c r="K351" t="s">
        <v>61</v>
      </c>
      <c r="L351" s="4">
        <v>43615</v>
      </c>
      <c r="M351" s="4">
        <v>43830</v>
      </c>
      <c r="N351">
        <v>1</v>
      </c>
      <c r="O351" t="s">
        <v>79</v>
      </c>
      <c r="P351" t="s">
        <v>241</v>
      </c>
      <c r="Q351">
        <v>1</v>
      </c>
      <c r="R351" t="s">
        <v>566</v>
      </c>
      <c r="S351" t="s">
        <v>1067</v>
      </c>
      <c r="T351" t="s">
        <v>1649</v>
      </c>
      <c r="U351" t="s">
        <v>69</v>
      </c>
      <c r="V351" t="s">
        <v>1548</v>
      </c>
      <c r="W351">
        <v>35.99</v>
      </c>
      <c r="X351">
        <v>14.99</v>
      </c>
      <c r="Y351">
        <v>1</v>
      </c>
      <c r="Z351" t="s">
        <v>65</v>
      </c>
      <c r="AA351" t="s">
        <v>2343</v>
      </c>
      <c r="AF351" s="4"/>
      <c r="AG351" s="4"/>
      <c r="AH351" t="s">
        <v>79</v>
      </c>
      <c r="AI351" t="s">
        <v>241</v>
      </c>
      <c r="AJ351" t="s">
        <v>566</v>
      </c>
      <c r="AK351" t="s">
        <v>1067</v>
      </c>
      <c r="AL351" t="s">
        <v>1649</v>
      </c>
      <c r="AM351" t="s">
        <v>69</v>
      </c>
      <c r="AN351" t="s">
        <v>1548</v>
      </c>
      <c r="AO351" t="s">
        <v>65</v>
      </c>
      <c r="AP351" t="s">
        <v>2343</v>
      </c>
      <c r="AQ351" t="str">
        <f t="shared" si="5"/>
        <v>244388438868noMale436301YouTube436154383035.9914.99410835.99114.9910</v>
      </c>
      <c r="AR351">
        <f>COUNTIF(AQ$2:AQ351,AQ351)</f>
        <v>1</v>
      </c>
    </row>
    <row r="352" spans="1:44" x14ac:dyDescent="0.25">
      <c r="A352">
        <v>245</v>
      </c>
      <c r="B352">
        <v>159</v>
      </c>
      <c r="C352" s="4">
        <v>43887</v>
      </c>
      <c r="D352">
        <v>8</v>
      </c>
      <c r="E352" t="s">
        <v>43</v>
      </c>
      <c r="F352" t="s">
        <v>54</v>
      </c>
      <c r="G352" t="s">
        <v>55</v>
      </c>
      <c r="H352" t="s">
        <v>57</v>
      </c>
      <c r="I352" s="4">
        <v>43621</v>
      </c>
      <c r="J352">
        <v>2</v>
      </c>
      <c r="K352" t="s">
        <v>60</v>
      </c>
      <c r="L352" s="4">
        <v>43615</v>
      </c>
      <c r="M352" s="4">
        <v>43830</v>
      </c>
      <c r="N352">
        <v>2</v>
      </c>
      <c r="O352" t="s">
        <v>103</v>
      </c>
      <c r="P352" t="s">
        <v>265</v>
      </c>
      <c r="Q352">
        <v>2</v>
      </c>
      <c r="R352" t="s">
        <v>567</v>
      </c>
      <c r="S352" t="s">
        <v>1126</v>
      </c>
      <c r="T352" t="s">
        <v>1650</v>
      </c>
      <c r="U352" t="s">
        <v>71</v>
      </c>
      <c r="V352" t="s">
        <v>2037</v>
      </c>
      <c r="W352">
        <v>42.98</v>
      </c>
      <c r="X352">
        <v>39.979999999999997</v>
      </c>
      <c r="Y352">
        <v>2</v>
      </c>
      <c r="Z352" t="s">
        <v>2109</v>
      </c>
      <c r="AA352" t="s">
        <v>2380</v>
      </c>
      <c r="AF352" s="4"/>
      <c r="AG352" s="4"/>
      <c r="AH352" t="s">
        <v>69</v>
      </c>
      <c r="AI352" t="s">
        <v>231</v>
      </c>
      <c r="AJ352" t="s">
        <v>520</v>
      </c>
      <c r="AK352" t="s">
        <v>1084</v>
      </c>
      <c r="AL352" t="s">
        <v>1610</v>
      </c>
      <c r="AM352" t="s">
        <v>69</v>
      </c>
      <c r="AN352" t="s">
        <v>1577</v>
      </c>
      <c r="AO352" t="s">
        <v>69</v>
      </c>
      <c r="AP352" t="s">
        <v>2360</v>
      </c>
      <c r="AQ352" t="str">
        <f t="shared" si="5"/>
        <v>245159438878yesMale436212Facebook436154383042.9839.98113112.99124.991</v>
      </c>
      <c r="AR352">
        <f>COUNTIF(AQ$2:AQ352,AQ352)</f>
        <v>1</v>
      </c>
    </row>
    <row r="353" spans="1:44" x14ac:dyDescent="0.25">
      <c r="A353">
        <v>245</v>
      </c>
      <c r="B353">
        <v>159</v>
      </c>
      <c r="C353" s="4">
        <v>43887</v>
      </c>
      <c r="D353">
        <v>8</v>
      </c>
      <c r="E353" t="s">
        <v>43</v>
      </c>
      <c r="F353" t="s">
        <v>54</v>
      </c>
      <c r="G353" t="s">
        <v>55</v>
      </c>
      <c r="H353" t="s">
        <v>57</v>
      </c>
      <c r="I353" s="4">
        <v>43621</v>
      </c>
      <c r="J353">
        <v>2</v>
      </c>
      <c r="K353" t="s">
        <v>60</v>
      </c>
      <c r="L353" s="4">
        <v>43615</v>
      </c>
      <c r="M353" s="4">
        <v>43830</v>
      </c>
      <c r="N353">
        <v>2</v>
      </c>
      <c r="O353" t="s">
        <v>103</v>
      </c>
      <c r="P353" t="s">
        <v>265</v>
      </c>
      <c r="Q353">
        <v>2</v>
      </c>
      <c r="R353" t="s">
        <v>567</v>
      </c>
      <c r="S353" t="s">
        <v>1126</v>
      </c>
      <c r="T353" t="s">
        <v>1650</v>
      </c>
      <c r="U353" t="s">
        <v>71</v>
      </c>
      <c r="V353" t="s">
        <v>2037</v>
      </c>
      <c r="W353">
        <v>42.98</v>
      </c>
      <c r="X353">
        <v>39.979999999999997</v>
      </c>
      <c r="Y353">
        <v>2</v>
      </c>
      <c r="Z353" t="s">
        <v>2109</v>
      </c>
      <c r="AA353" t="s">
        <v>2380</v>
      </c>
      <c r="AF353" s="4"/>
      <c r="AG353" s="4"/>
      <c r="AH353" t="s">
        <v>67</v>
      </c>
      <c r="AI353" t="s">
        <v>229</v>
      </c>
      <c r="AJ353" t="s">
        <v>636</v>
      </c>
      <c r="AK353" t="s">
        <v>974</v>
      </c>
      <c r="AL353" t="s">
        <v>1513</v>
      </c>
      <c r="AM353" t="s">
        <v>69</v>
      </c>
      <c r="AN353" t="s">
        <v>1548</v>
      </c>
      <c r="AO353" t="s">
        <v>455</v>
      </c>
      <c r="AP353" t="s">
        <v>2340</v>
      </c>
      <c r="AQ353" t="str">
        <f t="shared" si="5"/>
        <v>245159438878yesMale436212Facebook436154383042.9839.98314129.99114.9915</v>
      </c>
      <c r="AR353">
        <f>COUNTIF(AQ$2:AQ353,AQ353)</f>
        <v>1</v>
      </c>
    </row>
    <row r="354" spans="1:44" x14ac:dyDescent="0.25">
      <c r="A354">
        <v>246</v>
      </c>
      <c r="B354">
        <v>244</v>
      </c>
      <c r="C354" s="4">
        <v>43887</v>
      </c>
      <c r="D354">
        <v>2</v>
      </c>
      <c r="E354" t="s">
        <v>38</v>
      </c>
      <c r="F354" t="s">
        <v>49</v>
      </c>
      <c r="G354" t="s">
        <v>55</v>
      </c>
      <c r="H354" t="s">
        <v>57</v>
      </c>
      <c r="I354" s="4">
        <v>43625</v>
      </c>
      <c r="J354">
        <v>2</v>
      </c>
      <c r="K354" t="s">
        <v>60</v>
      </c>
      <c r="L354" s="4">
        <v>43615</v>
      </c>
      <c r="M354" s="4">
        <v>43830</v>
      </c>
      <c r="N354">
        <v>1</v>
      </c>
      <c r="O354" t="s">
        <v>67</v>
      </c>
      <c r="P354" t="s">
        <v>229</v>
      </c>
      <c r="Q354">
        <v>1</v>
      </c>
      <c r="R354" t="s">
        <v>527</v>
      </c>
      <c r="S354" t="s">
        <v>953</v>
      </c>
      <c r="T354" t="s">
        <v>1617</v>
      </c>
      <c r="U354" t="s">
        <v>67</v>
      </c>
      <c r="V354" t="s">
        <v>1548</v>
      </c>
      <c r="W354">
        <v>92.97</v>
      </c>
      <c r="X354">
        <v>44.97</v>
      </c>
      <c r="Y354">
        <v>1</v>
      </c>
      <c r="Z354" t="s">
        <v>84</v>
      </c>
      <c r="AA354" t="s">
        <v>2366</v>
      </c>
      <c r="AF354" s="4"/>
      <c r="AG354" s="4"/>
      <c r="AH354" t="s">
        <v>67</v>
      </c>
      <c r="AI354" t="s">
        <v>229</v>
      </c>
      <c r="AJ354" t="s">
        <v>527</v>
      </c>
      <c r="AK354" t="s">
        <v>953</v>
      </c>
      <c r="AL354" t="s">
        <v>1617</v>
      </c>
      <c r="AM354" t="s">
        <v>67</v>
      </c>
      <c r="AN354" t="s">
        <v>1548</v>
      </c>
      <c r="AO354" t="s">
        <v>84</v>
      </c>
      <c r="AP354" t="s">
        <v>2366</v>
      </c>
      <c r="AQ354" t="str">
        <f t="shared" si="5"/>
        <v>246244438872yesMale436252Facebook436154383092.9744.97313730.99314.999</v>
      </c>
      <c r="AR354">
        <f>COUNTIF(AQ$2:AQ354,AQ354)</f>
        <v>1</v>
      </c>
    </row>
    <row r="355" spans="1:44" x14ac:dyDescent="0.25">
      <c r="A355">
        <v>247</v>
      </c>
      <c r="B355">
        <v>386</v>
      </c>
      <c r="C355" s="4">
        <v>43887</v>
      </c>
      <c r="D355">
        <v>4</v>
      </c>
      <c r="E355" t="s">
        <v>40</v>
      </c>
      <c r="F355" t="s">
        <v>51</v>
      </c>
      <c r="G355" t="s">
        <v>55</v>
      </c>
      <c r="H355" t="s">
        <v>58</v>
      </c>
      <c r="I355" s="4">
        <v>43645</v>
      </c>
      <c r="J355">
        <v>1</v>
      </c>
      <c r="K355" t="s">
        <v>61</v>
      </c>
      <c r="L355" s="4">
        <v>43615</v>
      </c>
      <c r="M355" s="4">
        <v>43830</v>
      </c>
      <c r="N355">
        <v>2</v>
      </c>
      <c r="O355" t="s">
        <v>135</v>
      </c>
      <c r="P355" t="s">
        <v>297</v>
      </c>
      <c r="Q355">
        <v>2</v>
      </c>
      <c r="R355" t="s">
        <v>568</v>
      </c>
      <c r="S355" t="s">
        <v>1127</v>
      </c>
      <c r="T355" t="s">
        <v>1651</v>
      </c>
      <c r="U355" t="s">
        <v>88</v>
      </c>
      <c r="V355" t="s">
        <v>2035</v>
      </c>
      <c r="W355">
        <v>230.88</v>
      </c>
      <c r="X355">
        <v>59.96</v>
      </c>
      <c r="Y355">
        <v>2</v>
      </c>
      <c r="Z355" t="s">
        <v>2149</v>
      </c>
      <c r="AA355" t="s">
        <v>2429</v>
      </c>
      <c r="AF355" s="4"/>
      <c r="AG355" s="4"/>
      <c r="AH355" t="s">
        <v>90</v>
      </c>
      <c r="AI355" t="s">
        <v>252</v>
      </c>
      <c r="AJ355" t="s">
        <v>652</v>
      </c>
      <c r="AK355" t="s">
        <v>1196</v>
      </c>
      <c r="AL355" t="s">
        <v>1720</v>
      </c>
      <c r="AM355" t="s">
        <v>80</v>
      </c>
      <c r="AN355" t="s">
        <v>1562</v>
      </c>
      <c r="AO355" t="s">
        <v>410</v>
      </c>
      <c r="AP355" t="s">
        <v>2359</v>
      </c>
      <c r="AQ355" t="str">
        <f t="shared" si="5"/>
        <v>247386438874yesFemale436451YouTube4361543830230.8859.9661119.4929.9920</v>
      </c>
      <c r="AR355">
        <f>COUNTIF(AQ$2:AQ355,AQ355)</f>
        <v>1</v>
      </c>
    </row>
    <row r="356" spans="1:44" x14ac:dyDescent="0.25">
      <c r="A356">
        <v>247</v>
      </c>
      <c r="B356">
        <v>386</v>
      </c>
      <c r="C356" s="4">
        <v>43887</v>
      </c>
      <c r="D356">
        <v>4</v>
      </c>
      <c r="E356" t="s">
        <v>40</v>
      </c>
      <c r="F356" t="s">
        <v>51</v>
      </c>
      <c r="G356" t="s">
        <v>55</v>
      </c>
      <c r="H356" t="s">
        <v>58</v>
      </c>
      <c r="I356" s="4">
        <v>43645</v>
      </c>
      <c r="J356">
        <v>1</v>
      </c>
      <c r="K356" t="s">
        <v>61</v>
      </c>
      <c r="L356" s="4">
        <v>43615</v>
      </c>
      <c r="M356" s="4">
        <v>43830</v>
      </c>
      <c r="N356">
        <v>2</v>
      </c>
      <c r="O356" t="s">
        <v>135</v>
      </c>
      <c r="P356" t="s">
        <v>297</v>
      </c>
      <c r="Q356">
        <v>2</v>
      </c>
      <c r="R356" t="s">
        <v>568</v>
      </c>
      <c r="S356" t="s">
        <v>1127</v>
      </c>
      <c r="T356" t="s">
        <v>1651</v>
      </c>
      <c r="U356" t="s">
        <v>88</v>
      </c>
      <c r="V356" t="s">
        <v>2035</v>
      </c>
      <c r="W356">
        <v>230.88</v>
      </c>
      <c r="X356">
        <v>59.96</v>
      </c>
      <c r="Y356">
        <v>2</v>
      </c>
      <c r="Z356" t="s">
        <v>2149</v>
      </c>
      <c r="AA356" t="s">
        <v>2429</v>
      </c>
      <c r="AF356" s="4"/>
      <c r="AG356" s="4"/>
      <c r="AH356" t="s">
        <v>70</v>
      </c>
      <c r="AI356" t="s">
        <v>232</v>
      </c>
      <c r="AJ356" t="s">
        <v>411</v>
      </c>
      <c r="AK356" t="s">
        <v>973</v>
      </c>
      <c r="AL356" t="s">
        <v>1506</v>
      </c>
      <c r="AM356" t="s">
        <v>80</v>
      </c>
      <c r="AN356" t="s">
        <v>1517</v>
      </c>
      <c r="AO356" t="s">
        <v>673</v>
      </c>
      <c r="AP356" t="s">
        <v>2348</v>
      </c>
      <c r="AQ356" t="str">
        <f t="shared" si="5"/>
        <v>247386438874yesFemale436451YouTube4361543830230.8859.9653095.95219.9912</v>
      </c>
      <c r="AR356">
        <f>COUNTIF(AQ$2:AQ356,AQ356)</f>
        <v>1</v>
      </c>
    </row>
    <row r="357" spans="1:44" x14ac:dyDescent="0.25">
      <c r="A357">
        <v>248</v>
      </c>
      <c r="B357">
        <v>19</v>
      </c>
      <c r="C357" s="4">
        <v>43888</v>
      </c>
      <c r="D357">
        <v>4</v>
      </c>
      <c r="E357" t="s">
        <v>40</v>
      </c>
      <c r="F357" t="s">
        <v>51</v>
      </c>
      <c r="G357" t="s">
        <v>55</v>
      </c>
      <c r="H357" t="s">
        <v>58</v>
      </c>
      <c r="I357" s="4">
        <v>43739</v>
      </c>
      <c r="J357">
        <v>3</v>
      </c>
      <c r="K357" t="s">
        <v>59</v>
      </c>
      <c r="L357" s="4">
        <v>43615</v>
      </c>
      <c r="M357" s="4">
        <v>43830</v>
      </c>
      <c r="N357">
        <v>1</v>
      </c>
      <c r="O357" t="s">
        <v>80</v>
      </c>
      <c r="P357" t="s">
        <v>242</v>
      </c>
      <c r="Q357">
        <v>1</v>
      </c>
      <c r="R357" t="s">
        <v>569</v>
      </c>
      <c r="S357" t="s">
        <v>1128</v>
      </c>
      <c r="T357" t="s">
        <v>1652</v>
      </c>
      <c r="U357" t="s">
        <v>69</v>
      </c>
      <c r="V357" t="s">
        <v>1548</v>
      </c>
      <c r="W357">
        <v>13.99</v>
      </c>
      <c r="X357">
        <v>14.99</v>
      </c>
      <c r="Y357">
        <v>1</v>
      </c>
      <c r="Z357" t="s">
        <v>79</v>
      </c>
      <c r="AA357" t="s">
        <v>2349</v>
      </c>
      <c r="AF357" s="4"/>
      <c r="AG357" s="4"/>
      <c r="AH357" t="s">
        <v>80</v>
      </c>
      <c r="AI357" t="s">
        <v>242</v>
      </c>
      <c r="AJ357" t="s">
        <v>569</v>
      </c>
      <c r="AK357" t="s">
        <v>1128</v>
      </c>
      <c r="AL357" t="s">
        <v>1652</v>
      </c>
      <c r="AM357" t="s">
        <v>69</v>
      </c>
      <c r="AN357" t="s">
        <v>1548</v>
      </c>
      <c r="AO357" t="s">
        <v>79</v>
      </c>
      <c r="AP357" t="s">
        <v>2349</v>
      </c>
      <c r="AQ357" t="str">
        <f t="shared" si="5"/>
        <v>24819438884yesFemale437393Google Ads436154383013.9914.9928813.99114.994</v>
      </c>
      <c r="AR357">
        <f>COUNTIF(AQ$2:AQ357,AQ357)</f>
        <v>1</v>
      </c>
    </row>
    <row r="358" spans="1:44" x14ac:dyDescent="0.25">
      <c r="A358">
        <v>249</v>
      </c>
      <c r="B358">
        <v>299</v>
      </c>
      <c r="C358" s="4">
        <v>43888</v>
      </c>
      <c r="D358">
        <v>3</v>
      </c>
      <c r="E358" t="s">
        <v>34</v>
      </c>
      <c r="F358" t="s">
        <v>45</v>
      </c>
      <c r="G358" t="s">
        <v>56</v>
      </c>
      <c r="H358" t="s">
        <v>58</v>
      </c>
      <c r="I358" s="4">
        <v>43567</v>
      </c>
      <c r="J358">
        <v>2</v>
      </c>
      <c r="L358" s="4"/>
      <c r="M358" s="4"/>
      <c r="N358">
        <v>1</v>
      </c>
      <c r="O358" t="s">
        <v>79</v>
      </c>
      <c r="P358" t="s">
        <v>241</v>
      </c>
      <c r="Q358">
        <v>1</v>
      </c>
      <c r="R358" t="s">
        <v>500</v>
      </c>
      <c r="S358" t="s">
        <v>1063</v>
      </c>
      <c r="T358" t="s">
        <v>1591</v>
      </c>
      <c r="U358" t="s">
        <v>67</v>
      </c>
      <c r="V358" t="s">
        <v>1548</v>
      </c>
      <c r="W358">
        <v>251.85</v>
      </c>
      <c r="X358">
        <v>44.97</v>
      </c>
      <c r="Y358">
        <v>1</v>
      </c>
      <c r="Z358" t="s">
        <v>455</v>
      </c>
      <c r="AA358" t="s">
        <v>2340</v>
      </c>
      <c r="AF358" s="4"/>
      <c r="AG358" s="4"/>
      <c r="AH358" t="s">
        <v>79</v>
      </c>
      <c r="AI358" t="s">
        <v>241</v>
      </c>
      <c r="AJ358" t="s">
        <v>500</v>
      </c>
      <c r="AK358" t="s">
        <v>1063</v>
      </c>
      <c r="AL358" t="s">
        <v>1591</v>
      </c>
      <c r="AM358" t="s">
        <v>67</v>
      </c>
      <c r="AN358" t="s">
        <v>1548</v>
      </c>
      <c r="AO358" t="s">
        <v>455</v>
      </c>
      <c r="AP358" t="s">
        <v>2340</v>
      </c>
      <c r="AQ358" t="str">
        <f t="shared" si="5"/>
        <v>249299438883noFemale435672251.8544.97416383.95314.9915</v>
      </c>
      <c r="AR358">
        <f>COUNTIF(AQ$2:AQ358,AQ358)</f>
        <v>1</v>
      </c>
    </row>
    <row r="359" spans="1:44" x14ac:dyDescent="0.25">
      <c r="A359">
        <v>250</v>
      </c>
      <c r="B359">
        <v>346</v>
      </c>
      <c r="C359" s="4">
        <v>43888</v>
      </c>
      <c r="D359">
        <v>2</v>
      </c>
      <c r="E359" t="s">
        <v>38</v>
      </c>
      <c r="F359" t="s">
        <v>49</v>
      </c>
      <c r="G359" t="s">
        <v>55</v>
      </c>
      <c r="H359" t="s">
        <v>58</v>
      </c>
      <c r="I359" s="4">
        <v>43682</v>
      </c>
      <c r="J359">
        <v>2</v>
      </c>
      <c r="K359" t="s">
        <v>60</v>
      </c>
      <c r="L359" s="4">
        <v>43615</v>
      </c>
      <c r="M359" s="4">
        <v>43830</v>
      </c>
      <c r="N359">
        <v>1</v>
      </c>
      <c r="O359" t="s">
        <v>79</v>
      </c>
      <c r="P359" t="s">
        <v>241</v>
      </c>
      <c r="Q359">
        <v>1</v>
      </c>
      <c r="R359" t="s">
        <v>570</v>
      </c>
      <c r="S359" t="s">
        <v>1087</v>
      </c>
      <c r="T359" t="s">
        <v>1653</v>
      </c>
      <c r="U359" t="s">
        <v>80</v>
      </c>
      <c r="V359" t="s">
        <v>1548</v>
      </c>
      <c r="W359">
        <v>27.78</v>
      </c>
      <c r="X359">
        <v>29.98</v>
      </c>
      <c r="Y359">
        <v>1</v>
      </c>
      <c r="Z359" t="s">
        <v>65</v>
      </c>
      <c r="AA359" t="s">
        <v>2343</v>
      </c>
      <c r="AF359" s="4"/>
      <c r="AG359" s="4"/>
      <c r="AH359" t="s">
        <v>79</v>
      </c>
      <c r="AI359" t="s">
        <v>241</v>
      </c>
      <c r="AJ359" t="s">
        <v>570</v>
      </c>
      <c r="AK359" t="s">
        <v>1087</v>
      </c>
      <c r="AL359" t="s">
        <v>1653</v>
      </c>
      <c r="AM359" t="s">
        <v>80</v>
      </c>
      <c r="AN359" t="s">
        <v>1548</v>
      </c>
      <c r="AO359" t="s">
        <v>65</v>
      </c>
      <c r="AP359" t="s">
        <v>2343</v>
      </c>
      <c r="AQ359" t="str">
        <f t="shared" si="5"/>
        <v>250346438882yesFemale436822Facebook436154383027.7829.98416713.89214.9910</v>
      </c>
      <c r="AR359">
        <f>COUNTIF(AQ$2:AQ359,AQ359)</f>
        <v>1</v>
      </c>
    </row>
    <row r="360" spans="1:44" x14ac:dyDescent="0.25">
      <c r="A360">
        <v>251</v>
      </c>
      <c r="B360">
        <v>373</v>
      </c>
      <c r="C360" s="4">
        <v>43888</v>
      </c>
      <c r="D360">
        <v>2</v>
      </c>
      <c r="E360" t="s">
        <v>38</v>
      </c>
      <c r="F360" t="s">
        <v>49</v>
      </c>
      <c r="G360" t="s">
        <v>55</v>
      </c>
      <c r="H360" t="s">
        <v>58</v>
      </c>
      <c r="I360" s="4">
        <v>43668</v>
      </c>
      <c r="J360">
        <v>3</v>
      </c>
      <c r="K360" t="s">
        <v>59</v>
      </c>
      <c r="L360" s="4">
        <v>43615</v>
      </c>
      <c r="M360" s="4">
        <v>43830</v>
      </c>
      <c r="N360">
        <v>1</v>
      </c>
      <c r="O360" t="s">
        <v>80</v>
      </c>
      <c r="P360" t="s">
        <v>242</v>
      </c>
      <c r="Q360">
        <v>1</v>
      </c>
      <c r="R360" t="s">
        <v>404</v>
      </c>
      <c r="S360" t="s">
        <v>966</v>
      </c>
      <c r="T360" t="s">
        <v>1499</v>
      </c>
      <c r="U360" t="s">
        <v>69</v>
      </c>
      <c r="V360" t="s">
        <v>1548</v>
      </c>
      <c r="W360">
        <v>21.19</v>
      </c>
      <c r="X360">
        <v>14.99</v>
      </c>
      <c r="Y360">
        <v>1</v>
      </c>
      <c r="Z360" t="s">
        <v>70</v>
      </c>
      <c r="AA360" t="s">
        <v>2341</v>
      </c>
      <c r="AF360" s="4"/>
      <c r="AG360" s="4"/>
      <c r="AH360" t="s">
        <v>80</v>
      </c>
      <c r="AI360" t="s">
        <v>242</v>
      </c>
      <c r="AJ360" t="s">
        <v>404</v>
      </c>
      <c r="AK360" t="s">
        <v>966</v>
      </c>
      <c r="AL360" t="s">
        <v>1499</v>
      </c>
      <c r="AM360" t="s">
        <v>69</v>
      </c>
      <c r="AN360" t="s">
        <v>1548</v>
      </c>
      <c r="AO360" t="s">
        <v>70</v>
      </c>
      <c r="AP360" t="s">
        <v>2341</v>
      </c>
      <c r="AQ360" t="str">
        <f t="shared" si="5"/>
        <v>251373438882yesFemale436683Google Ads436154383021.1914.9927121.19114.995</v>
      </c>
      <c r="AR360">
        <f>COUNTIF(AQ$2:AQ360,AQ360)</f>
        <v>1</v>
      </c>
    </row>
    <row r="361" spans="1:44" x14ac:dyDescent="0.25">
      <c r="A361">
        <v>252</v>
      </c>
      <c r="B361">
        <v>2</v>
      </c>
      <c r="C361" s="4">
        <v>43893</v>
      </c>
      <c r="D361">
        <v>10</v>
      </c>
      <c r="E361" t="s">
        <v>42</v>
      </c>
      <c r="F361" t="s">
        <v>53</v>
      </c>
      <c r="G361" t="s">
        <v>55</v>
      </c>
      <c r="H361" t="s">
        <v>57</v>
      </c>
      <c r="I361" s="4">
        <v>43739</v>
      </c>
      <c r="J361">
        <v>2</v>
      </c>
      <c r="K361" t="s">
        <v>60</v>
      </c>
      <c r="L361" s="4">
        <v>43615</v>
      </c>
      <c r="M361" s="4">
        <v>43830</v>
      </c>
      <c r="N361">
        <v>1</v>
      </c>
      <c r="O361" t="s">
        <v>79</v>
      </c>
      <c r="P361" t="s">
        <v>241</v>
      </c>
      <c r="Q361">
        <v>1</v>
      </c>
      <c r="R361" t="s">
        <v>571</v>
      </c>
      <c r="S361" t="s">
        <v>1129</v>
      </c>
      <c r="T361" t="s">
        <v>1654</v>
      </c>
      <c r="U361" t="s">
        <v>80</v>
      </c>
      <c r="V361" t="s">
        <v>1548</v>
      </c>
      <c r="W361">
        <v>58.98</v>
      </c>
      <c r="X361">
        <v>29.98</v>
      </c>
      <c r="Y361">
        <v>1</v>
      </c>
      <c r="Z361" t="s">
        <v>455</v>
      </c>
      <c r="AA361" t="s">
        <v>2340</v>
      </c>
      <c r="AF361" s="4"/>
      <c r="AG361" s="4"/>
      <c r="AH361" t="s">
        <v>79</v>
      </c>
      <c r="AI361" t="s">
        <v>241</v>
      </c>
      <c r="AJ361" t="s">
        <v>571</v>
      </c>
      <c r="AK361" t="s">
        <v>1129</v>
      </c>
      <c r="AL361" t="s">
        <v>1654</v>
      </c>
      <c r="AM361" t="s">
        <v>80</v>
      </c>
      <c r="AN361" t="s">
        <v>1548</v>
      </c>
      <c r="AO361" t="s">
        <v>455</v>
      </c>
      <c r="AP361" t="s">
        <v>2340</v>
      </c>
      <c r="AQ361" t="str">
        <f t="shared" si="5"/>
        <v>25224389310yesMale437392Facebook436154383058.9829.9844829.49214.9915</v>
      </c>
      <c r="AR361">
        <f>COUNTIF(AQ$2:AQ361,AQ361)</f>
        <v>1</v>
      </c>
    </row>
    <row r="362" spans="1:44" x14ac:dyDescent="0.25">
      <c r="A362">
        <v>253</v>
      </c>
      <c r="B362">
        <v>83</v>
      </c>
      <c r="C362" s="4">
        <v>43893</v>
      </c>
      <c r="D362">
        <v>1</v>
      </c>
      <c r="E362" t="s">
        <v>39</v>
      </c>
      <c r="F362" t="s">
        <v>50</v>
      </c>
      <c r="G362" t="s">
        <v>56</v>
      </c>
      <c r="H362" t="s">
        <v>58</v>
      </c>
      <c r="I362" s="4">
        <v>43883</v>
      </c>
      <c r="J362">
        <v>6</v>
      </c>
      <c r="K362" t="s">
        <v>59</v>
      </c>
      <c r="L362" s="4">
        <v>43862</v>
      </c>
      <c r="M362" s="4">
        <v>43889</v>
      </c>
      <c r="N362">
        <v>2</v>
      </c>
      <c r="O362" t="s">
        <v>96</v>
      </c>
      <c r="P362" t="s">
        <v>258</v>
      </c>
      <c r="Q362">
        <v>2</v>
      </c>
      <c r="R362" t="s">
        <v>572</v>
      </c>
      <c r="S362" t="s">
        <v>1130</v>
      </c>
      <c r="T362" t="s">
        <v>1655</v>
      </c>
      <c r="U362" t="s">
        <v>103</v>
      </c>
      <c r="V362" t="s">
        <v>1723</v>
      </c>
      <c r="W362">
        <v>409.99</v>
      </c>
      <c r="X362">
        <v>39.96</v>
      </c>
      <c r="Y362">
        <v>2</v>
      </c>
      <c r="Z362" t="s">
        <v>2101</v>
      </c>
      <c r="AA362" t="s">
        <v>2371</v>
      </c>
      <c r="AF362" s="4"/>
      <c r="AG362" s="4"/>
      <c r="AH362" t="s">
        <v>84</v>
      </c>
      <c r="AI362" t="s">
        <v>246</v>
      </c>
      <c r="AJ362" t="s">
        <v>640</v>
      </c>
      <c r="AK362" t="s">
        <v>1187</v>
      </c>
      <c r="AL362" t="s">
        <v>1529</v>
      </c>
      <c r="AM362" t="s">
        <v>69</v>
      </c>
      <c r="AN362" t="s">
        <v>1562</v>
      </c>
      <c r="AO362" t="s">
        <v>410</v>
      </c>
      <c r="AP362" t="s">
        <v>2359</v>
      </c>
      <c r="AQ362" t="str">
        <f t="shared" si="5"/>
        <v>25383438931noFemale438836Google Ads4386243889409.9939.9691749.9919.9920</v>
      </c>
      <c r="AR362">
        <f>COUNTIF(AQ$2:AQ362,AQ362)</f>
        <v>1</v>
      </c>
    </row>
    <row r="363" spans="1:44" x14ac:dyDescent="0.25">
      <c r="A363">
        <v>253</v>
      </c>
      <c r="B363">
        <v>83</v>
      </c>
      <c r="C363" s="4">
        <v>43893</v>
      </c>
      <c r="D363">
        <v>1</v>
      </c>
      <c r="E363" t="s">
        <v>39</v>
      </c>
      <c r="F363" t="s">
        <v>50</v>
      </c>
      <c r="G363" t="s">
        <v>56</v>
      </c>
      <c r="H363" t="s">
        <v>58</v>
      </c>
      <c r="I363" s="4">
        <v>43883</v>
      </c>
      <c r="J363">
        <v>6</v>
      </c>
      <c r="K363" t="s">
        <v>59</v>
      </c>
      <c r="L363" s="4">
        <v>43862</v>
      </c>
      <c r="M363" s="4">
        <v>43889</v>
      </c>
      <c r="N363">
        <v>2</v>
      </c>
      <c r="O363" t="s">
        <v>96</v>
      </c>
      <c r="P363" t="s">
        <v>258</v>
      </c>
      <c r="Q363">
        <v>2</v>
      </c>
      <c r="R363" t="s">
        <v>572</v>
      </c>
      <c r="S363" t="s">
        <v>1130</v>
      </c>
      <c r="T363" t="s">
        <v>1655</v>
      </c>
      <c r="U363" t="s">
        <v>103</v>
      </c>
      <c r="V363" t="s">
        <v>1723</v>
      </c>
      <c r="W363">
        <v>409.99</v>
      </c>
      <c r="X363">
        <v>39.96</v>
      </c>
      <c r="Y363">
        <v>2</v>
      </c>
      <c r="Z363" t="s">
        <v>2101</v>
      </c>
      <c r="AA363" t="s">
        <v>2371</v>
      </c>
      <c r="AF363" s="4"/>
      <c r="AG363" s="4"/>
      <c r="AH363" t="s">
        <v>79</v>
      </c>
      <c r="AI363" t="s">
        <v>241</v>
      </c>
      <c r="AJ363" t="s">
        <v>403</v>
      </c>
      <c r="AK363" t="s">
        <v>965</v>
      </c>
      <c r="AL363" t="s">
        <v>422</v>
      </c>
      <c r="AM363" t="s">
        <v>67</v>
      </c>
      <c r="AN363" t="s">
        <v>1562</v>
      </c>
      <c r="AO363" t="s">
        <v>455</v>
      </c>
      <c r="AP363" t="s">
        <v>2340</v>
      </c>
      <c r="AQ363" t="str">
        <f t="shared" si="5"/>
        <v>25383438931noFemale438836Google Ads4386243889409.9939.9643812039.9915</v>
      </c>
      <c r="AR363">
        <f>COUNTIF(AQ$2:AQ363,AQ363)</f>
        <v>1</v>
      </c>
    </row>
    <row r="364" spans="1:44" x14ac:dyDescent="0.25">
      <c r="A364">
        <v>254</v>
      </c>
      <c r="B364">
        <v>345</v>
      </c>
      <c r="C364" s="4">
        <v>43893</v>
      </c>
      <c r="D364">
        <v>1</v>
      </c>
      <c r="E364" t="s">
        <v>39</v>
      </c>
      <c r="F364" t="s">
        <v>50</v>
      </c>
      <c r="G364" t="s">
        <v>55</v>
      </c>
      <c r="H364" t="s">
        <v>57</v>
      </c>
      <c r="I364" s="4">
        <v>43668</v>
      </c>
      <c r="J364">
        <v>1</v>
      </c>
      <c r="K364" t="s">
        <v>61</v>
      </c>
      <c r="L364" s="4">
        <v>43615</v>
      </c>
      <c r="M364" s="4">
        <v>43830</v>
      </c>
      <c r="N364">
        <v>1</v>
      </c>
      <c r="O364" t="s">
        <v>86</v>
      </c>
      <c r="P364" t="s">
        <v>248</v>
      </c>
      <c r="Q364">
        <v>1</v>
      </c>
      <c r="R364" t="s">
        <v>454</v>
      </c>
      <c r="S364" t="s">
        <v>1017</v>
      </c>
      <c r="T364" t="s">
        <v>1547</v>
      </c>
      <c r="U364" t="s">
        <v>69</v>
      </c>
      <c r="V364" t="s">
        <v>1548</v>
      </c>
      <c r="W364">
        <v>159.99</v>
      </c>
      <c r="X364">
        <v>14.99</v>
      </c>
      <c r="Y364">
        <v>1</v>
      </c>
      <c r="Z364" t="s">
        <v>547</v>
      </c>
      <c r="AA364" t="s">
        <v>2354</v>
      </c>
      <c r="AF364" s="4"/>
      <c r="AG364" s="4"/>
      <c r="AH364" t="s">
        <v>86</v>
      </c>
      <c r="AI364" t="s">
        <v>248</v>
      </c>
      <c r="AJ364" t="s">
        <v>454</v>
      </c>
      <c r="AK364" t="s">
        <v>1017</v>
      </c>
      <c r="AL364" t="s">
        <v>1547</v>
      </c>
      <c r="AM364" t="s">
        <v>69</v>
      </c>
      <c r="AN364" t="s">
        <v>1548</v>
      </c>
      <c r="AO364" t="s">
        <v>547</v>
      </c>
      <c r="AP364" t="s">
        <v>2354</v>
      </c>
      <c r="AQ364" t="str">
        <f t="shared" si="5"/>
        <v>254345438931yesMale436681YouTube4361543830159.9914.99790159.99114.9914</v>
      </c>
      <c r="AR364">
        <f>COUNTIF(AQ$2:AQ364,AQ364)</f>
        <v>1</v>
      </c>
    </row>
    <row r="365" spans="1:44" x14ac:dyDescent="0.25">
      <c r="A365">
        <v>255</v>
      </c>
      <c r="B365">
        <v>86</v>
      </c>
      <c r="C365" s="4">
        <v>43894</v>
      </c>
      <c r="D365">
        <v>2</v>
      </c>
      <c r="E365" t="s">
        <v>38</v>
      </c>
      <c r="F365" t="s">
        <v>49</v>
      </c>
      <c r="G365" t="s">
        <v>56</v>
      </c>
      <c r="H365" t="s">
        <v>57</v>
      </c>
      <c r="I365" s="4">
        <v>43878</v>
      </c>
      <c r="J365">
        <v>6</v>
      </c>
      <c r="K365" t="s">
        <v>59</v>
      </c>
      <c r="L365" s="4">
        <v>43862</v>
      </c>
      <c r="M365" s="4">
        <v>43889</v>
      </c>
      <c r="N365">
        <v>1</v>
      </c>
      <c r="O365" t="s">
        <v>67</v>
      </c>
      <c r="P365" t="s">
        <v>229</v>
      </c>
      <c r="Q365">
        <v>1</v>
      </c>
      <c r="R365" t="s">
        <v>412</v>
      </c>
      <c r="S365" t="s">
        <v>974</v>
      </c>
      <c r="T365" t="s">
        <v>1507</v>
      </c>
      <c r="U365" t="s">
        <v>69</v>
      </c>
      <c r="V365" t="s">
        <v>1548</v>
      </c>
      <c r="W365">
        <v>28.89</v>
      </c>
      <c r="X365">
        <v>14.99</v>
      </c>
      <c r="Y365">
        <v>1</v>
      </c>
      <c r="Z365" t="s">
        <v>79</v>
      </c>
      <c r="AA365" t="s">
        <v>2349</v>
      </c>
      <c r="AF365" s="4"/>
      <c r="AG365" s="4"/>
      <c r="AH365" t="s">
        <v>67</v>
      </c>
      <c r="AI365" t="s">
        <v>229</v>
      </c>
      <c r="AJ365" t="s">
        <v>412</v>
      </c>
      <c r="AK365" t="s">
        <v>974</v>
      </c>
      <c r="AL365" t="s">
        <v>1507</v>
      </c>
      <c r="AM365" t="s">
        <v>69</v>
      </c>
      <c r="AN365" t="s">
        <v>1548</v>
      </c>
      <c r="AO365" t="s">
        <v>79</v>
      </c>
      <c r="AP365" t="s">
        <v>2349</v>
      </c>
      <c r="AQ365" t="str">
        <f t="shared" si="5"/>
        <v>25586438942noMale438786Google Ads438624388928.8914.99317228.89114.994</v>
      </c>
      <c r="AR365">
        <f>COUNTIF(AQ$2:AQ365,AQ365)</f>
        <v>1</v>
      </c>
    </row>
    <row r="366" spans="1:44" x14ac:dyDescent="0.25">
      <c r="A366">
        <v>256</v>
      </c>
      <c r="B366">
        <v>452</v>
      </c>
      <c r="C366" s="4">
        <v>43894</v>
      </c>
      <c r="D366">
        <v>9</v>
      </c>
      <c r="E366" t="s">
        <v>41</v>
      </c>
      <c r="F366" t="s">
        <v>52</v>
      </c>
      <c r="G366" t="s">
        <v>55</v>
      </c>
      <c r="H366" t="s">
        <v>58</v>
      </c>
      <c r="I366" s="4">
        <v>43598</v>
      </c>
      <c r="J366">
        <v>3</v>
      </c>
      <c r="L366" s="4"/>
      <c r="M366" s="4"/>
      <c r="N366">
        <v>1</v>
      </c>
      <c r="O366" t="s">
        <v>67</v>
      </c>
      <c r="P366" t="s">
        <v>229</v>
      </c>
      <c r="Q366">
        <v>1</v>
      </c>
      <c r="R366" t="s">
        <v>573</v>
      </c>
      <c r="S366" t="s">
        <v>1131</v>
      </c>
      <c r="T366" t="s">
        <v>1517</v>
      </c>
      <c r="U366" t="s">
        <v>80</v>
      </c>
      <c r="V366" t="s">
        <v>1548</v>
      </c>
      <c r="W366">
        <v>39.979999999999997</v>
      </c>
      <c r="X366">
        <v>29.98</v>
      </c>
      <c r="Y366">
        <v>1</v>
      </c>
      <c r="Z366" t="s">
        <v>872</v>
      </c>
      <c r="AA366" t="s">
        <v>2388</v>
      </c>
      <c r="AF366" s="4"/>
      <c r="AG366" s="4"/>
      <c r="AH366" t="s">
        <v>67</v>
      </c>
      <c r="AI366" t="s">
        <v>229</v>
      </c>
      <c r="AJ366" t="s">
        <v>573</v>
      </c>
      <c r="AK366" t="s">
        <v>1131</v>
      </c>
      <c r="AL366" t="s">
        <v>1517</v>
      </c>
      <c r="AM366" t="s">
        <v>80</v>
      </c>
      <c r="AN366" t="s">
        <v>1548</v>
      </c>
      <c r="AO366" t="s">
        <v>872</v>
      </c>
      <c r="AP366" t="s">
        <v>2388</v>
      </c>
      <c r="AQ366" t="str">
        <f t="shared" si="5"/>
        <v>256452438949yesFemale43598339.9829.9834619.99214.9919</v>
      </c>
      <c r="AR366">
        <f>COUNTIF(AQ$2:AQ366,AQ366)</f>
        <v>1</v>
      </c>
    </row>
    <row r="367" spans="1:44" x14ac:dyDescent="0.25">
      <c r="A367">
        <v>257</v>
      </c>
      <c r="B367">
        <v>13</v>
      </c>
      <c r="C367" s="4">
        <v>43895</v>
      </c>
      <c r="D367">
        <v>3</v>
      </c>
      <c r="E367" t="s">
        <v>34</v>
      </c>
      <c r="F367" t="s">
        <v>45</v>
      </c>
      <c r="G367" t="s">
        <v>56</v>
      </c>
      <c r="H367" t="s">
        <v>58</v>
      </c>
      <c r="I367" s="4">
        <v>43733</v>
      </c>
      <c r="J367">
        <v>1</v>
      </c>
      <c r="K367" t="s">
        <v>61</v>
      </c>
      <c r="L367" s="4">
        <v>43615</v>
      </c>
      <c r="M367" s="4">
        <v>43830</v>
      </c>
      <c r="N367">
        <v>2</v>
      </c>
      <c r="O367" t="s">
        <v>136</v>
      </c>
      <c r="P367" t="s">
        <v>298</v>
      </c>
      <c r="Q367">
        <v>2</v>
      </c>
      <c r="R367" t="s">
        <v>574</v>
      </c>
      <c r="S367" t="s">
        <v>1132</v>
      </c>
      <c r="T367" t="s">
        <v>1656</v>
      </c>
      <c r="U367" t="s">
        <v>88</v>
      </c>
      <c r="V367" t="s">
        <v>1869</v>
      </c>
      <c r="W367">
        <v>629.88</v>
      </c>
      <c r="X367">
        <v>59.96</v>
      </c>
      <c r="Y367">
        <v>2</v>
      </c>
      <c r="Z367" t="s">
        <v>2150</v>
      </c>
      <c r="AA367" t="s">
        <v>2430</v>
      </c>
      <c r="AF367" s="4"/>
      <c r="AG367" s="4"/>
      <c r="AH367" t="s">
        <v>67</v>
      </c>
      <c r="AI367" t="s">
        <v>229</v>
      </c>
      <c r="AJ367" t="s">
        <v>547</v>
      </c>
      <c r="AK367" t="s">
        <v>1108</v>
      </c>
      <c r="AL367" t="s">
        <v>1577</v>
      </c>
      <c r="AM367" t="s">
        <v>80</v>
      </c>
      <c r="AN367" t="s">
        <v>1548</v>
      </c>
      <c r="AO367" t="s">
        <v>455</v>
      </c>
      <c r="AP367" t="s">
        <v>2340</v>
      </c>
      <c r="AQ367" t="str">
        <f t="shared" si="5"/>
        <v>25713438953noFemale437331YouTube4361543830629.8859.9631424.99214.9915</v>
      </c>
      <c r="AR367">
        <f>COUNTIF(AQ$2:AQ367,AQ367)</f>
        <v>1</v>
      </c>
    </row>
    <row r="368" spans="1:44" x14ac:dyDescent="0.25">
      <c r="A368">
        <v>257</v>
      </c>
      <c r="B368">
        <v>13</v>
      </c>
      <c r="C368" s="4">
        <v>43895</v>
      </c>
      <c r="D368">
        <v>3</v>
      </c>
      <c r="E368" t="s">
        <v>34</v>
      </c>
      <c r="F368" t="s">
        <v>45</v>
      </c>
      <c r="G368" t="s">
        <v>56</v>
      </c>
      <c r="H368" t="s">
        <v>58</v>
      </c>
      <c r="I368" s="4">
        <v>43733</v>
      </c>
      <c r="J368">
        <v>1</v>
      </c>
      <c r="K368" t="s">
        <v>61</v>
      </c>
      <c r="L368" s="4">
        <v>43615</v>
      </c>
      <c r="M368" s="4">
        <v>43830</v>
      </c>
      <c r="N368">
        <v>2</v>
      </c>
      <c r="O368" t="s">
        <v>136</v>
      </c>
      <c r="P368" t="s">
        <v>298</v>
      </c>
      <c r="Q368">
        <v>2</v>
      </c>
      <c r="R368" t="s">
        <v>574</v>
      </c>
      <c r="S368" t="s">
        <v>1132</v>
      </c>
      <c r="T368" t="s">
        <v>1656</v>
      </c>
      <c r="U368" t="s">
        <v>88</v>
      </c>
      <c r="V368" t="s">
        <v>1869</v>
      </c>
      <c r="W368">
        <v>629.88</v>
      </c>
      <c r="X368">
        <v>59.96</v>
      </c>
      <c r="Y368">
        <v>2</v>
      </c>
      <c r="Z368" t="s">
        <v>2150</v>
      </c>
      <c r="AA368" t="s">
        <v>2430</v>
      </c>
      <c r="AF368" s="4"/>
      <c r="AG368" s="4"/>
      <c r="AH368" t="s">
        <v>84</v>
      </c>
      <c r="AI368" t="s">
        <v>246</v>
      </c>
      <c r="AJ368" t="s">
        <v>410</v>
      </c>
      <c r="AK368" t="s">
        <v>972</v>
      </c>
      <c r="AL368" t="s">
        <v>1505</v>
      </c>
      <c r="AM368" t="s">
        <v>80</v>
      </c>
      <c r="AN368" t="s">
        <v>1548</v>
      </c>
      <c r="AO368" t="s">
        <v>645</v>
      </c>
      <c r="AP368" t="s">
        <v>2347</v>
      </c>
      <c r="AQ368" t="str">
        <f t="shared" si="5"/>
        <v>25713438953noFemale437331YouTube4361543830629.8859.96920289.95214.9913</v>
      </c>
      <c r="AR368">
        <f>COUNTIF(AQ$2:AQ368,AQ368)</f>
        <v>1</v>
      </c>
    </row>
    <row r="369" spans="1:44" x14ac:dyDescent="0.25">
      <c r="A369">
        <v>258</v>
      </c>
      <c r="B369">
        <v>55</v>
      </c>
      <c r="C369" s="4">
        <v>43895</v>
      </c>
      <c r="D369">
        <v>1</v>
      </c>
      <c r="E369" t="s">
        <v>39</v>
      </c>
      <c r="F369" t="s">
        <v>50</v>
      </c>
      <c r="G369" t="s">
        <v>55</v>
      </c>
      <c r="H369" t="s">
        <v>58</v>
      </c>
      <c r="I369" s="4">
        <v>43665</v>
      </c>
      <c r="J369">
        <v>3</v>
      </c>
      <c r="K369" t="s">
        <v>59</v>
      </c>
      <c r="L369" s="4">
        <v>43615</v>
      </c>
      <c r="M369" s="4">
        <v>43830</v>
      </c>
      <c r="N369">
        <v>1</v>
      </c>
      <c r="O369" t="s">
        <v>78</v>
      </c>
      <c r="P369" t="s">
        <v>240</v>
      </c>
      <c r="Q369">
        <v>1</v>
      </c>
      <c r="R369" t="s">
        <v>79</v>
      </c>
      <c r="S369" t="s">
        <v>1080</v>
      </c>
      <c r="T369" t="s">
        <v>1606</v>
      </c>
      <c r="U369" t="s">
        <v>69</v>
      </c>
      <c r="V369" t="s">
        <v>1562</v>
      </c>
      <c r="W369">
        <v>25.99</v>
      </c>
      <c r="X369">
        <v>9.99</v>
      </c>
      <c r="Y369">
        <v>1</v>
      </c>
      <c r="Z369" t="s">
        <v>393</v>
      </c>
      <c r="AA369" t="s">
        <v>2345</v>
      </c>
      <c r="AF369" s="4"/>
      <c r="AG369" s="4"/>
      <c r="AH369" t="s">
        <v>78</v>
      </c>
      <c r="AI369" t="s">
        <v>240</v>
      </c>
      <c r="AJ369" t="s">
        <v>79</v>
      </c>
      <c r="AK369" t="s">
        <v>1080</v>
      </c>
      <c r="AL369" t="s">
        <v>1606</v>
      </c>
      <c r="AM369" t="s">
        <v>69</v>
      </c>
      <c r="AN369" t="s">
        <v>1562</v>
      </c>
      <c r="AO369" t="s">
        <v>393</v>
      </c>
      <c r="AP369" t="s">
        <v>2345</v>
      </c>
      <c r="AQ369" t="str">
        <f t="shared" si="5"/>
        <v>25855438951yesFemale436653Google Ads436154383025.999.998425.9919.9918</v>
      </c>
      <c r="AR369">
        <f>COUNTIF(AQ$2:AQ369,AQ369)</f>
        <v>1</v>
      </c>
    </row>
    <row r="370" spans="1:44" x14ac:dyDescent="0.25">
      <c r="A370">
        <v>259</v>
      </c>
      <c r="B370">
        <v>83</v>
      </c>
      <c r="C370" s="4">
        <v>43895</v>
      </c>
      <c r="D370">
        <v>1</v>
      </c>
      <c r="E370" t="s">
        <v>39</v>
      </c>
      <c r="F370" t="s">
        <v>50</v>
      </c>
      <c r="G370" t="s">
        <v>56</v>
      </c>
      <c r="H370" t="s">
        <v>58</v>
      </c>
      <c r="I370" s="4">
        <v>43883</v>
      </c>
      <c r="J370">
        <v>6</v>
      </c>
      <c r="K370" t="s">
        <v>59</v>
      </c>
      <c r="L370" s="4">
        <v>43862</v>
      </c>
      <c r="M370" s="4">
        <v>43889</v>
      </c>
      <c r="N370">
        <v>1</v>
      </c>
      <c r="O370" t="s">
        <v>90</v>
      </c>
      <c r="P370" t="s">
        <v>252</v>
      </c>
      <c r="Q370">
        <v>1</v>
      </c>
      <c r="R370" t="s">
        <v>575</v>
      </c>
      <c r="S370" t="s">
        <v>1133</v>
      </c>
      <c r="T370" t="s">
        <v>1562</v>
      </c>
      <c r="U370" t="s">
        <v>80</v>
      </c>
      <c r="V370" t="s">
        <v>1659</v>
      </c>
      <c r="W370">
        <v>19.98</v>
      </c>
      <c r="X370">
        <v>9.98</v>
      </c>
      <c r="Y370">
        <v>1</v>
      </c>
      <c r="Z370" t="s">
        <v>645</v>
      </c>
      <c r="AA370" t="s">
        <v>2347</v>
      </c>
      <c r="AF370" s="4"/>
      <c r="AG370" s="4"/>
      <c r="AH370" t="s">
        <v>90</v>
      </c>
      <c r="AI370" t="s">
        <v>252</v>
      </c>
      <c r="AJ370" t="s">
        <v>575</v>
      </c>
      <c r="AK370" t="s">
        <v>1133</v>
      </c>
      <c r="AL370" t="s">
        <v>1562</v>
      </c>
      <c r="AM370" t="s">
        <v>80</v>
      </c>
      <c r="AN370" t="s">
        <v>1659</v>
      </c>
      <c r="AO370" t="s">
        <v>645</v>
      </c>
      <c r="AP370" t="s">
        <v>2347</v>
      </c>
      <c r="AQ370" t="str">
        <f t="shared" si="5"/>
        <v>25983438951noFemale438836Google Ads438624388919.989.9861499.9924.9913</v>
      </c>
      <c r="AR370">
        <f>COUNTIF(AQ$2:AQ370,AQ370)</f>
        <v>1</v>
      </c>
    </row>
    <row r="371" spans="1:44" x14ac:dyDescent="0.25">
      <c r="A371">
        <v>260</v>
      </c>
      <c r="B371">
        <v>360</v>
      </c>
      <c r="C371" s="4">
        <v>43895</v>
      </c>
      <c r="D371">
        <v>2</v>
      </c>
      <c r="E371" t="s">
        <v>38</v>
      </c>
      <c r="F371" t="s">
        <v>49</v>
      </c>
      <c r="G371" t="s">
        <v>55</v>
      </c>
      <c r="H371" t="s">
        <v>57</v>
      </c>
      <c r="I371" s="4">
        <v>43608</v>
      </c>
      <c r="J371">
        <v>1</v>
      </c>
      <c r="L371" s="4"/>
      <c r="M371" s="4"/>
      <c r="N371">
        <v>1</v>
      </c>
      <c r="O371" t="s">
        <v>80</v>
      </c>
      <c r="P371" t="s">
        <v>242</v>
      </c>
      <c r="Q371">
        <v>1</v>
      </c>
      <c r="R371" t="s">
        <v>569</v>
      </c>
      <c r="S371" t="s">
        <v>1128</v>
      </c>
      <c r="T371" t="s">
        <v>1652</v>
      </c>
      <c r="U371" t="s">
        <v>80</v>
      </c>
      <c r="V371" t="s">
        <v>1548</v>
      </c>
      <c r="W371">
        <v>27.98</v>
      </c>
      <c r="X371">
        <v>29.98</v>
      </c>
      <c r="Y371">
        <v>1</v>
      </c>
      <c r="Z371" t="s">
        <v>79</v>
      </c>
      <c r="AA371" t="s">
        <v>2349</v>
      </c>
      <c r="AF371" s="4"/>
      <c r="AG371" s="4"/>
      <c r="AH371" t="s">
        <v>80</v>
      </c>
      <c r="AI371" t="s">
        <v>242</v>
      </c>
      <c r="AJ371" t="s">
        <v>569</v>
      </c>
      <c r="AK371" t="s">
        <v>1128</v>
      </c>
      <c r="AL371" t="s">
        <v>1652</v>
      </c>
      <c r="AM371" t="s">
        <v>80</v>
      </c>
      <c r="AN371" t="s">
        <v>1548</v>
      </c>
      <c r="AO371" t="s">
        <v>79</v>
      </c>
      <c r="AP371" t="s">
        <v>2349</v>
      </c>
      <c r="AQ371" t="str">
        <f t="shared" si="5"/>
        <v>260360438952yesMale43608127.9829.9828813.99214.994</v>
      </c>
      <c r="AR371">
        <f>COUNTIF(AQ$2:AQ371,AQ371)</f>
        <v>1</v>
      </c>
    </row>
    <row r="372" spans="1:44" x14ac:dyDescent="0.25">
      <c r="A372">
        <v>261</v>
      </c>
      <c r="B372">
        <v>447</v>
      </c>
      <c r="C372" s="4">
        <v>43897</v>
      </c>
      <c r="D372">
        <v>4</v>
      </c>
      <c r="E372" t="s">
        <v>40</v>
      </c>
      <c r="F372" t="s">
        <v>51</v>
      </c>
      <c r="G372" t="s">
        <v>56</v>
      </c>
      <c r="H372" t="s">
        <v>58</v>
      </c>
      <c r="I372" s="4">
        <v>43723</v>
      </c>
      <c r="J372">
        <v>2</v>
      </c>
      <c r="K372" t="s">
        <v>60</v>
      </c>
      <c r="L372" s="4">
        <v>43615</v>
      </c>
      <c r="M372" s="4">
        <v>43830</v>
      </c>
      <c r="N372">
        <v>1</v>
      </c>
      <c r="O372" t="s">
        <v>88</v>
      </c>
      <c r="P372" t="s">
        <v>250</v>
      </c>
      <c r="Q372">
        <v>1</v>
      </c>
      <c r="R372" t="s">
        <v>576</v>
      </c>
      <c r="S372" t="s">
        <v>1134</v>
      </c>
      <c r="T372" t="s">
        <v>1657</v>
      </c>
      <c r="U372" t="s">
        <v>110</v>
      </c>
      <c r="V372" t="s">
        <v>1869</v>
      </c>
      <c r="W372">
        <v>187.74</v>
      </c>
      <c r="X372">
        <v>89.94</v>
      </c>
      <c r="Y372">
        <v>1</v>
      </c>
      <c r="Z372" t="s">
        <v>105</v>
      </c>
      <c r="AA372" t="s">
        <v>2346</v>
      </c>
      <c r="AF372" s="4"/>
      <c r="AG372" s="4"/>
      <c r="AH372" t="s">
        <v>80</v>
      </c>
      <c r="AI372" t="s">
        <v>242</v>
      </c>
      <c r="AJ372" t="s">
        <v>587</v>
      </c>
      <c r="AK372" t="s">
        <v>1143</v>
      </c>
      <c r="AL372" t="s">
        <v>1668</v>
      </c>
      <c r="AM372" t="s">
        <v>67</v>
      </c>
      <c r="AN372" t="s">
        <v>1548</v>
      </c>
      <c r="AO372" t="s">
        <v>79</v>
      </c>
      <c r="AP372" t="s">
        <v>2349</v>
      </c>
      <c r="AQ372" t="str">
        <f t="shared" si="5"/>
        <v>261447438974noFemale437232Facebook4361543830187.7489.9427431.29314.994</v>
      </c>
      <c r="AR372">
        <f>COUNTIF(AQ$2:AQ372,AQ372)</f>
        <v>1</v>
      </c>
    </row>
    <row r="373" spans="1:44" x14ac:dyDescent="0.25">
      <c r="A373">
        <v>261</v>
      </c>
      <c r="B373">
        <v>447</v>
      </c>
      <c r="C373" s="4">
        <v>43897</v>
      </c>
      <c r="D373">
        <v>4</v>
      </c>
      <c r="E373" t="s">
        <v>40</v>
      </c>
      <c r="F373" t="s">
        <v>51</v>
      </c>
      <c r="G373" t="s">
        <v>56</v>
      </c>
      <c r="H373" t="s">
        <v>58</v>
      </c>
      <c r="I373" s="4">
        <v>43723</v>
      </c>
      <c r="J373">
        <v>2</v>
      </c>
      <c r="K373" t="s">
        <v>60</v>
      </c>
      <c r="L373" s="4">
        <v>43615</v>
      </c>
      <c r="M373" s="4">
        <v>43830</v>
      </c>
      <c r="N373">
        <v>1</v>
      </c>
      <c r="O373" t="s">
        <v>88</v>
      </c>
      <c r="P373" t="s">
        <v>250</v>
      </c>
      <c r="Q373">
        <v>1</v>
      </c>
      <c r="R373" t="s">
        <v>576</v>
      </c>
      <c r="S373" t="s">
        <v>1134</v>
      </c>
      <c r="T373" t="s">
        <v>1657</v>
      </c>
      <c r="U373" t="s">
        <v>110</v>
      </c>
      <c r="V373" t="s">
        <v>1869</v>
      </c>
      <c r="W373">
        <v>187.74</v>
      </c>
      <c r="X373">
        <v>89.94</v>
      </c>
      <c r="Y373">
        <v>1</v>
      </c>
      <c r="Z373" t="s">
        <v>105</v>
      </c>
      <c r="AA373" t="s">
        <v>2346</v>
      </c>
      <c r="AF373" s="4"/>
      <c r="AG373" s="4"/>
      <c r="AH373" t="s">
        <v>80</v>
      </c>
      <c r="AI373" t="s">
        <v>242</v>
      </c>
      <c r="AJ373" t="s">
        <v>587</v>
      </c>
      <c r="AK373" t="s">
        <v>1143</v>
      </c>
      <c r="AL373" t="s">
        <v>1668</v>
      </c>
      <c r="AM373" t="s">
        <v>67</v>
      </c>
      <c r="AN373" t="s">
        <v>1548</v>
      </c>
      <c r="AO373" t="s">
        <v>79</v>
      </c>
      <c r="AP373" t="s">
        <v>2349</v>
      </c>
      <c r="AQ373" t="str">
        <f t="shared" si="5"/>
        <v>261447438974noFemale437232Facebook4361543830187.7489.9427431.29314.994</v>
      </c>
      <c r="AR373">
        <f>COUNTIF(AQ$2:AQ373,AQ373)</f>
        <v>2</v>
      </c>
    </row>
    <row r="374" spans="1:44" x14ac:dyDescent="0.25">
      <c r="A374">
        <v>262</v>
      </c>
      <c r="B374">
        <v>299</v>
      </c>
      <c r="C374" s="4">
        <v>43898</v>
      </c>
      <c r="D374">
        <v>3</v>
      </c>
      <c r="E374" t="s">
        <v>34</v>
      </c>
      <c r="F374" t="s">
        <v>45</v>
      </c>
      <c r="G374" t="s">
        <v>56</v>
      </c>
      <c r="H374" t="s">
        <v>58</v>
      </c>
      <c r="I374" s="4">
        <v>43567</v>
      </c>
      <c r="J374">
        <v>2</v>
      </c>
      <c r="L374" s="4"/>
      <c r="M374" s="4"/>
      <c r="N374">
        <v>1</v>
      </c>
      <c r="O374" t="s">
        <v>84</v>
      </c>
      <c r="P374" t="s">
        <v>246</v>
      </c>
      <c r="Q374">
        <v>1</v>
      </c>
      <c r="R374" t="s">
        <v>413</v>
      </c>
      <c r="S374" t="s">
        <v>975</v>
      </c>
      <c r="T374" t="s">
        <v>1508</v>
      </c>
      <c r="U374" t="s">
        <v>69</v>
      </c>
      <c r="V374" t="s">
        <v>1548</v>
      </c>
      <c r="W374">
        <v>10.25</v>
      </c>
      <c r="X374">
        <v>14.99</v>
      </c>
      <c r="Y374">
        <v>1</v>
      </c>
      <c r="Z374" t="s">
        <v>86</v>
      </c>
      <c r="AA374" t="s">
        <v>2350</v>
      </c>
      <c r="AF374" s="4"/>
      <c r="AG374" s="4"/>
      <c r="AH374" t="s">
        <v>84</v>
      </c>
      <c r="AI374" t="s">
        <v>246</v>
      </c>
      <c r="AJ374" t="s">
        <v>413</v>
      </c>
      <c r="AK374" t="s">
        <v>975</v>
      </c>
      <c r="AL374" t="s">
        <v>1508</v>
      </c>
      <c r="AM374" t="s">
        <v>69</v>
      </c>
      <c r="AN374" t="s">
        <v>1548</v>
      </c>
      <c r="AO374" t="s">
        <v>86</v>
      </c>
      <c r="AP374" t="s">
        <v>2350</v>
      </c>
      <c r="AQ374" t="str">
        <f t="shared" si="5"/>
        <v>262299438983noFemale43567210.2514.99911410.25114.997</v>
      </c>
      <c r="AR374">
        <f>COUNTIF(AQ$2:AQ374,AQ374)</f>
        <v>1</v>
      </c>
    </row>
    <row r="375" spans="1:44" x14ac:dyDescent="0.25">
      <c r="A375">
        <v>263</v>
      </c>
      <c r="B375">
        <v>115</v>
      </c>
      <c r="C375" s="4">
        <v>43900</v>
      </c>
      <c r="D375">
        <v>2</v>
      </c>
      <c r="E375" t="s">
        <v>38</v>
      </c>
      <c r="F375" t="s">
        <v>49</v>
      </c>
      <c r="G375" t="s">
        <v>55</v>
      </c>
      <c r="H375" t="s">
        <v>57</v>
      </c>
      <c r="I375" s="4">
        <v>43732</v>
      </c>
      <c r="J375">
        <v>2</v>
      </c>
      <c r="K375" t="s">
        <v>60</v>
      </c>
      <c r="L375" s="4">
        <v>43615</v>
      </c>
      <c r="M375" s="4">
        <v>43830</v>
      </c>
      <c r="N375">
        <v>1</v>
      </c>
      <c r="O375" t="s">
        <v>82</v>
      </c>
      <c r="P375" t="s">
        <v>244</v>
      </c>
      <c r="Q375">
        <v>1</v>
      </c>
      <c r="R375" t="s">
        <v>577</v>
      </c>
      <c r="S375" t="s">
        <v>1135</v>
      </c>
      <c r="T375" t="s">
        <v>1658</v>
      </c>
      <c r="U375" t="s">
        <v>71</v>
      </c>
      <c r="V375" t="s">
        <v>2032</v>
      </c>
      <c r="W375">
        <v>75.98</v>
      </c>
      <c r="X375">
        <v>49.98</v>
      </c>
      <c r="Y375">
        <v>1</v>
      </c>
      <c r="Z375" t="s">
        <v>2151</v>
      </c>
      <c r="AA375" t="s">
        <v>2431</v>
      </c>
      <c r="AF375" s="4"/>
      <c r="AG375" s="4"/>
      <c r="AH375" t="s">
        <v>86</v>
      </c>
      <c r="AI375" t="s">
        <v>248</v>
      </c>
      <c r="AJ375" t="s">
        <v>872</v>
      </c>
      <c r="AK375" t="s">
        <v>1409</v>
      </c>
      <c r="AL375" t="s">
        <v>1924</v>
      </c>
      <c r="AM375" t="s">
        <v>69</v>
      </c>
      <c r="AN375" t="s">
        <v>1577</v>
      </c>
      <c r="AO375" t="s">
        <v>530</v>
      </c>
      <c r="AP375" t="s">
        <v>2367</v>
      </c>
      <c r="AQ375" t="str">
        <f t="shared" si="5"/>
        <v>263115439002yesMale437322Facebook436154383075.9849.9871937.99124.9916</v>
      </c>
      <c r="AR375">
        <f>COUNTIF(AQ$2:AQ375,AQ375)</f>
        <v>1</v>
      </c>
    </row>
    <row r="376" spans="1:44" x14ac:dyDescent="0.25">
      <c r="A376">
        <v>263</v>
      </c>
      <c r="B376">
        <v>115</v>
      </c>
      <c r="C376" s="4">
        <v>43900</v>
      </c>
      <c r="D376">
        <v>2</v>
      </c>
      <c r="E376" t="s">
        <v>38</v>
      </c>
      <c r="F376" t="s">
        <v>49</v>
      </c>
      <c r="G376" t="s">
        <v>55</v>
      </c>
      <c r="H376" t="s">
        <v>57</v>
      </c>
      <c r="I376" s="4">
        <v>43732</v>
      </c>
      <c r="J376">
        <v>2</v>
      </c>
      <c r="K376" t="s">
        <v>60</v>
      </c>
      <c r="L376" s="4">
        <v>43615</v>
      </c>
      <c r="M376" s="4">
        <v>43830</v>
      </c>
      <c r="N376">
        <v>1</v>
      </c>
      <c r="O376" t="s">
        <v>82</v>
      </c>
      <c r="P376" t="s">
        <v>244</v>
      </c>
      <c r="Q376">
        <v>1</v>
      </c>
      <c r="R376" t="s">
        <v>577</v>
      </c>
      <c r="S376" t="s">
        <v>1135</v>
      </c>
      <c r="T376" t="s">
        <v>1658</v>
      </c>
      <c r="U376" t="s">
        <v>71</v>
      </c>
      <c r="V376" t="s">
        <v>2032</v>
      </c>
      <c r="W376">
        <v>75.98</v>
      </c>
      <c r="X376">
        <v>49.98</v>
      </c>
      <c r="Y376">
        <v>1</v>
      </c>
      <c r="Z376" t="s">
        <v>2151</v>
      </c>
      <c r="AA376" t="s">
        <v>2431</v>
      </c>
      <c r="AF376" s="4"/>
      <c r="AG376" s="4"/>
      <c r="AH376" t="s">
        <v>86</v>
      </c>
      <c r="AI376" t="s">
        <v>248</v>
      </c>
      <c r="AJ376" t="s">
        <v>872</v>
      </c>
      <c r="AK376" t="s">
        <v>1409</v>
      </c>
      <c r="AL376" t="s">
        <v>1924</v>
      </c>
      <c r="AM376" t="s">
        <v>69</v>
      </c>
      <c r="AN376" t="s">
        <v>1577</v>
      </c>
      <c r="AO376" t="s">
        <v>530</v>
      </c>
      <c r="AP376" t="s">
        <v>2367</v>
      </c>
      <c r="AQ376" t="str">
        <f t="shared" si="5"/>
        <v>263115439002yesMale437322Facebook436154383075.9849.9871937.99124.9916</v>
      </c>
      <c r="AR376">
        <f>COUNTIF(AQ$2:AQ376,AQ376)</f>
        <v>2</v>
      </c>
    </row>
    <row r="377" spans="1:44" x14ac:dyDescent="0.25">
      <c r="A377">
        <v>264</v>
      </c>
      <c r="B377">
        <v>176</v>
      </c>
      <c r="C377" s="4">
        <v>43900</v>
      </c>
      <c r="D377">
        <v>3</v>
      </c>
      <c r="E377" t="s">
        <v>34</v>
      </c>
      <c r="F377" t="s">
        <v>45</v>
      </c>
      <c r="G377" t="s">
        <v>55</v>
      </c>
      <c r="H377" t="s">
        <v>58</v>
      </c>
      <c r="I377" s="4">
        <v>43639</v>
      </c>
      <c r="J377">
        <v>1</v>
      </c>
      <c r="K377" t="s">
        <v>61</v>
      </c>
      <c r="L377" s="4">
        <v>43615</v>
      </c>
      <c r="M377" s="4">
        <v>43830</v>
      </c>
      <c r="N377">
        <v>1</v>
      </c>
      <c r="O377" t="s">
        <v>78</v>
      </c>
      <c r="P377" t="s">
        <v>240</v>
      </c>
      <c r="Q377">
        <v>1</v>
      </c>
      <c r="R377" t="s">
        <v>578</v>
      </c>
      <c r="S377" t="s">
        <v>1136</v>
      </c>
      <c r="T377" t="s">
        <v>1659</v>
      </c>
      <c r="U377" t="s">
        <v>67</v>
      </c>
      <c r="V377" t="s">
        <v>1548</v>
      </c>
      <c r="W377">
        <v>14.97</v>
      </c>
      <c r="X377">
        <v>44.97</v>
      </c>
      <c r="Y377">
        <v>1</v>
      </c>
      <c r="Z377" t="s">
        <v>393</v>
      </c>
      <c r="AA377" t="s">
        <v>2345</v>
      </c>
      <c r="AF377" s="4"/>
      <c r="AG377" s="4"/>
      <c r="AH377" t="s">
        <v>78</v>
      </c>
      <c r="AI377" t="s">
        <v>240</v>
      </c>
      <c r="AJ377" t="s">
        <v>578</v>
      </c>
      <c r="AK377" t="s">
        <v>1136</v>
      </c>
      <c r="AL377" t="s">
        <v>1659</v>
      </c>
      <c r="AM377" t="s">
        <v>67</v>
      </c>
      <c r="AN377" t="s">
        <v>1548</v>
      </c>
      <c r="AO377" t="s">
        <v>393</v>
      </c>
      <c r="AP377" t="s">
        <v>2345</v>
      </c>
      <c r="AQ377" t="str">
        <f t="shared" si="5"/>
        <v>264176439003yesFemale436391YouTube436154383014.9744.9781004.99314.9918</v>
      </c>
      <c r="AR377">
        <f>COUNTIF(AQ$2:AQ377,AQ377)</f>
        <v>1</v>
      </c>
    </row>
    <row r="378" spans="1:44" x14ac:dyDescent="0.25">
      <c r="A378">
        <v>265</v>
      </c>
      <c r="B378">
        <v>63</v>
      </c>
      <c r="C378" s="4">
        <v>43901</v>
      </c>
      <c r="D378">
        <v>9</v>
      </c>
      <c r="E378" t="s">
        <v>41</v>
      </c>
      <c r="F378" t="s">
        <v>52</v>
      </c>
      <c r="G378" t="s">
        <v>56</v>
      </c>
      <c r="H378" t="s">
        <v>57</v>
      </c>
      <c r="I378" s="4">
        <v>43739</v>
      </c>
      <c r="J378">
        <v>2</v>
      </c>
      <c r="K378" t="s">
        <v>60</v>
      </c>
      <c r="L378" s="4">
        <v>43615</v>
      </c>
      <c r="M378" s="4">
        <v>43830</v>
      </c>
      <c r="N378">
        <v>1</v>
      </c>
      <c r="O378" t="s">
        <v>70</v>
      </c>
      <c r="P378" t="s">
        <v>232</v>
      </c>
      <c r="Q378">
        <v>1</v>
      </c>
      <c r="R378" t="s">
        <v>475</v>
      </c>
      <c r="S378" t="s">
        <v>1038</v>
      </c>
      <c r="T378" t="s">
        <v>1527</v>
      </c>
      <c r="U378" t="s">
        <v>80</v>
      </c>
      <c r="V378" t="s">
        <v>1517</v>
      </c>
      <c r="W378">
        <v>73.98</v>
      </c>
      <c r="X378">
        <v>39.979999999999997</v>
      </c>
      <c r="Y378">
        <v>1</v>
      </c>
      <c r="Z378" t="s">
        <v>673</v>
      </c>
      <c r="AA378" t="s">
        <v>2348</v>
      </c>
      <c r="AF378" s="4"/>
      <c r="AG378" s="4"/>
      <c r="AH378" t="s">
        <v>70</v>
      </c>
      <c r="AI378" t="s">
        <v>232</v>
      </c>
      <c r="AJ378" t="s">
        <v>475</v>
      </c>
      <c r="AK378" t="s">
        <v>1038</v>
      </c>
      <c r="AL378" t="s">
        <v>1527</v>
      </c>
      <c r="AM378" t="s">
        <v>80</v>
      </c>
      <c r="AN378" t="s">
        <v>1517</v>
      </c>
      <c r="AO378" t="s">
        <v>673</v>
      </c>
      <c r="AP378" t="s">
        <v>2348</v>
      </c>
      <c r="AQ378" t="str">
        <f t="shared" si="5"/>
        <v>26563439019noMale437392Facebook436154383073.9839.98515336.99219.9912</v>
      </c>
      <c r="AR378">
        <f>COUNTIF(AQ$2:AQ378,AQ378)</f>
        <v>1</v>
      </c>
    </row>
    <row r="379" spans="1:44" x14ac:dyDescent="0.25">
      <c r="A379">
        <v>266</v>
      </c>
      <c r="B379">
        <v>230</v>
      </c>
      <c r="C379" s="4">
        <v>43901</v>
      </c>
      <c r="D379">
        <v>1</v>
      </c>
      <c r="E379" t="s">
        <v>39</v>
      </c>
      <c r="F379" t="s">
        <v>50</v>
      </c>
      <c r="G379" t="s">
        <v>56</v>
      </c>
      <c r="H379" t="s">
        <v>58</v>
      </c>
      <c r="I379" s="4">
        <v>43661</v>
      </c>
      <c r="J379">
        <v>3</v>
      </c>
      <c r="K379" t="s">
        <v>59</v>
      </c>
      <c r="L379" s="4">
        <v>43615</v>
      </c>
      <c r="M379" s="4">
        <v>43830</v>
      </c>
      <c r="N379">
        <v>2</v>
      </c>
      <c r="O379" t="s">
        <v>103</v>
      </c>
      <c r="P379" t="s">
        <v>265</v>
      </c>
      <c r="Q379">
        <v>2</v>
      </c>
      <c r="R379" t="s">
        <v>579</v>
      </c>
      <c r="S379" t="s">
        <v>1137</v>
      </c>
      <c r="T379" t="s">
        <v>1660</v>
      </c>
      <c r="U379" t="s">
        <v>85</v>
      </c>
      <c r="V379" t="s">
        <v>2054</v>
      </c>
      <c r="W379">
        <v>85.97</v>
      </c>
      <c r="X379">
        <v>39.97</v>
      </c>
      <c r="Y379">
        <v>2</v>
      </c>
      <c r="Z379" t="s">
        <v>2152</v>
      </c>
      <c r="AA379" t="s">
        <v>2432</v>
      </c>
      <c r="AF379" s="4"/>
      <c r="AG379" s="4"/>
      <c r="AH379" t="s">
        <v>69</v>
      </c>
      <c r="AI379" t="s">
        <v>231</v>
      </c>
      <c r="AJ379" t="s">
        <v>878</v>
      </c>
      <c r="AK379" t="s">
        <v>1415</v>
      </c>
      <c r="AL379" t="s">
        <v>1930</v>
      </c>
      <c r="AM379" t="s">
        <v>69</v>
      </c>
      <c r="AN379" t="s">
        <v>1517</v>
      </c>
      <c r="AO379" t="s">
        <v>69</v>
      </c>
      <c r="AP379" t="s">
        <v>2360</v>
      </c>
      <c r="AQ379" t="str">
        <f t="shared" si="5"/>
        <v>266230439011noFemale436613Google Ads436154383085.9739.97112145.99119.991</v>
      </c>
      <c r="AR379">
        <f>COUNTIF(AQ$2:AQ379,AQ379)</f>
        <v>1</v>
      </c>
    </row>
    <row r="380" spans="1:44" x14ac:dyDescent="0.25">
      <c r="A380">
        <v>266</v>
      </c>
      <c r="B380">
        <v>230</v>
      </c>
      <c r="C380" s="4">
        <v>43901</v>
      </c>
      <c r="D380">
        <v>1</v>
      </c>
      <c r="E380" t="s">
        <v>39</v>
      </c>
      <c r="F380" t="s">
        <v>50</v>
      </c>
      <c r="G380" t="s">
        <v>56</v>
      </c>
      <c r="H380" t="s">
        <v>58</v>
      </c>
      <c r="I380" s="4">
        <v>43661</v>
      </c>
      <c r="J380">
        <v>3</v>
      </c>
      <c r="K380" t="s">
        <v>59</v>
      </c>
      <c r="L380" s="4">
        <v>43615</v>
      </c>
      <c r="M380" s="4">
        <v>43830</v>
      </c>
      <c r="N380">
        <v>2</v>
      </c>
      <c r="O380" t="s">
        <v>103</v>
      </c>
      <c r="P380" t="s">
        <v>265</v>
      </c>
      <c r="Q380">
        <v>2</v>
      </c>
      <c r="R380" t="s">
        <v>579</v>
      </c>
      <c r="S380" t="s">
        <v>1137</v>
      </c>
      <c r="T380" t="s">
        <v>1660</v>
      </c>
      <c r="U380" t="s">
        <v>85</v>
      </c>
      <c r="V380" t="s">
        <v>2054</v>
      </c>
      <c r="W380">
        <v>85.97</v>
      </c>
      <c r="X380">
        <v>39.97</v>
      </c>
      <c r="Y380">
        <v>2</v>
      </c>
      <c r="Z380" t="s">
        <v>2152</v>
      </c>
      <c r="AA380" t="s">
        <v>2432</v>
      </c>
      <c r="AF380" s="4"/>
      <c r="AG380" s="4"/>
      <c r="AH380" t="s">
        <v>67</v>
      </c>
      <c r="AI380" t="s">
        <v>229</v>
      </c>
      <c r="AJ380" t="s">
        <v>573</v>
      </c>
      <c r="AK380" t="s">
        <v>1131</v>
      </c>
      <c r="AL380" t="s">
        <v>1517</v>
      </c>
      <c r="AM380" t="s">
        <v>80</v>
      </c>
      <c r="AN380" t="s">
        <v>1562</v>
      </c>
      <c r="AO380" t="s">
        <v>872</v>
      </c>
      <c r="AP380" t="s">
        <v>2388</v>
      </c>
      <c r="AQ380" t="str">
        <f t="shared" si="5"/>
        <v>266230439011noFemale436613Google Ads436154383085.9739.9734619.9929.9919</v>
      </c>
      <c r="AR380">
        <f>COUNTIF(AQ$2:AQ380,AQ380)</f>
        <v>1</v>
      </c>
    </row>
    <row r="381" spans="1:44" x14ac:dyDescent="0.25">
      <c r="A381">
        <v>267</v>
      </c>
      <c r="B381">
        <v>293</v>
      </c>
      <c r="C381" s="4">
        <v>43901</v>
      </c>
      <c r="D381">
        <v>5</v>
      </c>
      <c r="E381" t="s">
        <v>36</v>
      </c>
      <c r="F381" t="s">
        <v>47</v>
      </c>
      <c r="G381" t="s">
        <v>56</v>
      </c>
      <c r="H381" t="s">
        <v>58</v>
      </c>
      <c r="I381" s="4">
        <v>43621</v>
      </c>
      <c r="J381">
        <v>3</v>
      </c>
      <c r="K381" t="s">
        <v>59</v>
      </c>
      <c r="L381" s="4">
        <v>43615</v>
      </c>
      <c r="M381" s="4">
        <v>43830</v>
      </c>
      <c r="N381">
        <v>1</v>
      </c>
      <c r="O381" t="s">
        <v>129</v>
      </c>
      <c r="P381" t="s">
        <v>291</v>
      </c>
      <c r="Q381">
        <v>2</v>
      </c>
      <c r="R381" t="s">
        <v>580</v>
      </c>
      <c r="S381" t="s">
        <v>1138</v>
      </c>
      <c r="T381" t="s">
        <v>1661</v>
      </c>
      <c r="U381" t="s">
        <v>180</v>
      </c>
      <c r="V381" t="s">
        <v>1869</v>
      </c>
      <c r="W381">
        <v>296.97000000000003</v>
      </c>
      <c r="X381">
        <v>44.97</v>
      </c>
      <c r="Y381">
        <v>2</v>
      </c>
      <c r="Z381" t="s">
        <v>2153</v>
      </c>
      <c r="AA381" t="s">
        <v>2433</v>
      </c>
      <c r="AF381" s="4"/>
      <c r="AG381" s="4"/>
      <c r="AH381" t="s">
        <v>84</v>
      </c>
      <c r="AI381" t="s">
        <v>246</v>
      </c>
      <c r="AJ381" t="s">
        <v>438</v>
      </c>
      <c r="AK381" t="s">
        <v>1000</v>
      </c>
      <c r="AL381" t="s">
        <v>1532</v>
      </c>
      <c r="AM381" t="s">
        <v>80</v>
      </c>
      <c r="AN381" t="s">
        <v>1548</v>
      </c>
      <c r="AO381" t="s">
        <v>645</v>
      </c>
      <c r="AP381" t="s">
        <v>2347</v>
      </c>
      <c r="AQ381" t="str">
        <f t="shared" si="5"/>
        <v>267293439015noFemale436213Google Ads4361543830296.9744.97981133.99214.9913</v>
      </c>
      <c r="AR381">
        <f>COUNTIF(AQ$2:AQ381,AQ381)</f>
        <v>1</v>
      </c>
    </row>
    <row r="382" spans="1:44" x14ac:dyDescent="0.25">
      <c r="A382">
        <v>267</v>
      </c>
      <c r="B382">
        <v>293</v>
      </c>
      <c r="C382" s="4">
        <v>43901</v>
      </c>
      <c r="D382">
        <v>5</v>
      </c>
      <c r="E382" t="s">
        <v>36</v>
      </c>
      <c r="F382" t="s">
        <v>47</v>
      </c>
      <c r="G382" t="s">
        <v>56</v>
      </c>
      <c r="H382" t="s">
        <v>58</v>
      </c>
      <c r="I382" s="4">
        <v>43621</v>
      </c>
      <c r="J382">
        <v>3</v>
      </c>
      <c r="K382" t="s">
        <v>59</v>
      </c>
      <c r="L382" s="4">
        <v>43615</v>
      </c>
      <c r="M382" s="4">
        <v>43830</v>
      </c>
      <c r="N382">
        <v>1</v>
      </c>
      <c r="O382" t="s">
        <v>129</v>
      </c>
      <c r="P382" t="s">
        <v>291</v>
      </c>
      <c r="Q382">
        <v>2</v>
      </c>
      <c r="R382" t="s">
        <v>580</v>
      </c>
      <c r="S382" t="s">
        <v>1138</v>
      </c>
      <c r="T382" t="s">
        <v>1661</v>
      </c>
      <c r="U382" t="s">
        <v>180</v>
      </c>
      <c r="V382" t="s">
        <v>1869</v>
      </c>
      <c r="W382">
        <v>296.97000000000003</v>
      </c>
      <c r="X382">
        <v>44.97</v>
      </c>
      <c r="Y382">
        <v>2</v>
      </c>
      <c r="Z382" t="s">
        <v>2153</v>
      </c>
      <c r="AA382" t="s">
        <v>2433</v>
      </c>
      <c r="AF382" s="4"/>
      <c r="AG382" s="4"/>
      <c r="AH382" t="s">
        <v>84</v>
      </c>
      <c r="AI382" t="s">
        <v>246</v>
      </c>
      <c r="AJ382" t="s">
        <v>543</v>
      </c>
      <c r="AK382" t="s">
        <v>1104</v>
      </c>
      <c r="AL382" t="s">
        <v>1631</v>
      </c>
      <c r="AM382" t="s">
        <v>69</v>
      </c>
      <c r="AN382" t="s">
        <v>1548</v>
      </c>
      <c r="AO382" t="s">
        <v>86</v>
      </c>
      <c r="AP382" t="s">
        <v>2350</v>
      </c>
      <c r="AQ382" t="str">
        <f t="shared" si="5"/>
        <v>267293439015noFemale436213Google Ads4361543830296.9744.97915728.99114.997</v>
      </c>
      <c r="AR382">
        <f>COUNTIF(AQ$2:AQ382,AQ382)</f>
        <v>1</v>
      </c>
    </row>
    <row r="383" spans="1:44" x14ac:dyDescent="0.25">
      <c r="A383">
        <v>268</v>
      </c>
      <c r="B383">
        <v>370</v>
      </c>
      <c r="C383" s="4">
        <v>43902</v>
      </c>
      <c r="D383">
        <v>9</v>
      </c>
      <c r="E383" t="s">
        <v>41</v>
      </c>
      <c r="F383" t="s">
        <v>52</v>
      </c>
      <c r="G383" t="s">
        <v>55</v>
      </c>
      <c r="H383" t="s">
        <v>58</v>
      </c>
      <c r="I383" s="4">
        <v>43739</v>
      </c>
      <c r="J383">
        <v>2</v>
      </c>
      <c r="K383" t="s">
        <v>60</v>
      </c>
      <c r="L383" s="4">
        <v>43615</v>
      </c>
      <c r="M383" s="4">
        <v>43830</v>
      </c>
      <c r="N383">
        <v>2</v>
      </c>
      <c r="O383" t="s">
        <v>85</v>
      </c>
      <c r="P383" t="s">
        <v>247</v>
      </c>
      <c r="Q383">
        <v>2</v>
      </c>
      <c r="R383" t="s">
        <v>581</v>
      </c>
      <c r="S383" t="s">
        <v>1139</v>
      </c>
      <c r="T383" t="s">
        <v>1662</v>
      </c>
      <c r="U383" t="s">
        <v>180</v>
      </c>
      <c r="V383" t="s">
        <v>2037</v>
      </c>
      <c r="W383">
        <v>79.89</v>
      </c>
      <c r="X383">
        <v>64.97</v>
      </c>
      <c r="Y383">
        <v>2</v>
      </c>
      <c r="Z383" t="s">
        <v>2154</v>
      </c>
      <c r="AA383" t="s">
        <v>2434</v>
      </c>
      <c r="AF383" s="4"/>
      <c r="AG383" s="4"/>
      <c r="AH383" t="s">
        <v>69</v>
      </c>
      <c r="AI383" t="s">
        <v>231</v>
      </c>
      <c r="AJ383" t="s">
        <v>393</v>
      </c>
      <c r="AK383" t="s">
        <v>955</v>
      </c>
      <c r="AL383" t="s">
        <v>1489</v>
      </c>
      <c r="AM383" t="s">
        <v>80</v>
      </c>
      <c r="AN383" t="s">
        <v>1577</v>
      </c>
      <c r="AO383" t="s">
        <v>78</v>
      </c>
      <c r="AP383" t="s">
        <v>2330</v>
      </c>
      <c r="AQ383" t="str">
        <f t="shared" si="5"/>
        <v>268370439029yesFemale437392Facebook436154383079.8964.9711828.95224.998</v>
      </c>
      <c r="AR383">
        <f>COUNTIF(AQ$2:AQ383,AQ383)</f>
        <v>1</v>
      </c>
    </row>
    <row r="384" spans="1:44" x14ac:dyDescent="0.25">
      <c r="A384">
        <v>268</v>
      </c>
      <c r="B384">
        <v>370</v>
      </c>
      <c r="C384" s="4">
        <v>43902</v>
      </c>
      <c r="D384">
        <v>9</v>
      </c>
      <c r="E384" t="s">
        <v>41</v>
      </c>
      <c r="F384" t="s">
        <v>52</v>
      </c>
      <c r="G384" t="s">
        <v>55</v>
      </c>
      <c r="H384" t="s">
        <v>58</v>
      </c>
      <c r="I384" s="4">
        <v>43739</v>
      </c>
      <c r="J384">
        <v>2</v>
      </c>
      <c r="K384" t="s">
        <v>60</v>
      </c>
      <c r="L384" s="4">
        <v>43615</v>
      </c>
      <c r="M384" s="4">
        <v>43830</v>
      </c>
      <c r="N384">
        <v>2</v>
      </c>
      <c r="O384" t="s">
        <v>85</v>
      </c>
      <c r="P384" t="s">
        <v>247</v>
      </c>
      <c r="Q384">
        <v>2</v>
      </c>
      <c r="R384" t="s">
        <v>581</v>
      </c>
      <c r="S384" t="s">
        <v>1139</v>
      </c>
      <c r="T384" t="s">
        <v>1662</v>
      </c>
      <c r="U384" t="s">
        <v>180</v>
      </c>
      <c r="V384" t="s">
        <v>2037</v>
      </c>
      <c r="W384">
        <v>79.89</v>
      </c>
      <c r="X384">
        <v>64.97</v>
      </c>
      <c r="Y384">
        <v>2</v>
      </c>
      <c r="Z384" t="s">
        <v>2154</v>
      </c>
      <c r="AA384" t="s">
        <v>2434</v>
      </c>
      <c r="AF384" s="4"/>
      <c r="AG384" s="4"/>
      <c r="AH384" t="s">
        <v>80</v>
      </c>
      <c r="AI384" t="s">
        <v>242</v>
      </c>
      <c r="AJ384" t="s">
        <v>586</v>
      </c>
      <c r="AK384" t="s">
        <v>966</v>
      </c>
      <c r="AL384" t="s">
        <v>1667</v>
      </c>
      <c r="AM384" t="s">
        <v>69</v>
      </c>
      <c r="AN384" t="s">
        <v>1548</v>
      </c>
      <c r="AO384" t="s">
        <v>67</v>
      </c>
      <c r="AP384" t="s">
        <v>2373</v>
      </c>
      <c r="AQ384" t="str">
        <f t="shared" si="5"/>
        <v>268370439029yesFemale437392Facebook436154383079.8964.9727021.99114.993</v>
      </c>
      <c r="AR384">
        <f>COUNTIF(AQ$2:AQ384,AQ384)</f>
        <v>1</v>
      </c>
    </row>
    <row r="385" spans="1:44" x14ac:dyDescent="0.25">
      <c r="A385">
        <v>269</v>
      </c>
      <c r="B385">
        <v>324</v>
      </c>
      <c r="C385" s="4">
        <v>43904</v>
      </c>
      <c r="D385">
        <v>1</v>
      </c>
      <c r="E385" t="s">
        <v>39</v>
      </c>
      <c r="F385" t="s">
        <v>50</v>
      </c>
      <c r="G385" t="s">
        <v>56</v>
      </c>
      <c r="H385" t="s">
        <v>58</v>
      </c>
      <c r="I385" s="4">
        <v>43669</v>
      </c>
      <c r="J385">
        <v>1</v>
      </c>
      <c r="K385" t="s">
        <v>61</v>
      </c>
      <c r="L385" s="4">
        <v>43615</v>
      </c>
      <c r="M385" s="4">
        <v>43830</v>
      </c>
      <c r="N385">
        <v>2</v>
      </c>
      <c r="O385" t="s">
        <v>137</v>
      </c>
      <c r="P385" t="s">
        <v>299</v>
      </c>
      <c r="Q385">
        <v>2</v>
      </c>
      <c r="R385" t="s">
        <v>582</v>
      </c>
      <c r="S385" t="s">
        <v>1140</v>
      </c>
      <c r="T385" t="s">
        <v>1663</v>
      </c>
      <c r="U385" t="s">
        <v>88</v>
      </c>
      <c r="V385" t="s">
        <v>1723</v>
      </c>
      <c r="W385">
        <v>343.88</v>
      </c>
      <c r="X385">
        <v>39.96</v>
      </c>
      <c r="Y385">
        <v>2</v>
      </c>
      <c r="Z385" t="s">
        <v>2155</v>
      </c>
      <c r="AA385" t="s">
        <v>2435</v>
      </c>
      <c r="AF385" s="4"/>
      <c r="AG385" s="4"/>
      <c r="AH385" t="s">
        <v>78</v>
      </c>
      <c r="AI385" t="s">
        <v>240</v>
      </c>
      <c r="AJ385" t="s">
        <v>668</v>
      </c>
      <c r="AK385" t="s">
        <v>1212</v>
      </c>
      <c r="AL385" t="s">
        <v>1735</v>
      </c>
      <c r="AM385" t="s">
        <v>80</v>
      </c>
      <c r="AN385" t="s">
        <v>1562</v>
      </c>
      <c r="AO385" t="s">
        <v>393</v>
      </c>
      <c r="AP385" t="s">
        <v>2345</v>
      </c>
      <c r="AQ385" t="str">
        <f t="shared" si="5"/>
        <v>269324439041noFemale436691YouTube4361543830343.8839.968138149.9929.9918</v>
      </c>
      <c r="AR385">
        <f>COUNTIF(AQ$2:AQ385,AQ385)</f>
        <v>1</v>
      </c>
    </row>
    <row r="386" spans="1:44" x14ac:dyDescent="0.25">
      <c r="A386">
        <v>269</v>
      </c>
      <c r="B386">
        <v>324</v>
      </c>
      <c r="C386" s="4">
        <v>43904</v>
      </c>
      <c r="D386">
        <v>1</v>
      </c>
      <c r="E386" t="s">
        <v>39</v>
      </c>
      <c r="F386" t="s">
        <v>50</v>
      </c>
      <c r="G386" t="s">
        <v>56</v>
      </c>
      <c r="H386" t="s">
        <v>58</v>
      </c>
      <c r="I386" s="4">
        <v>43669</v>
      </c>
      <c r="J386">
        <v>1</v>
      </c>
      <c r="K386" t="s">
        <v>61</v>
      </c>
      <c r="L386" s="4">
        <v>43615</v>
      </c>
      <c r="M386" s="4">
        <v>43830</v>
      </c>
      <c r="N386">
        <v>2</v>
      </c>
      <c r="O386" t="s">
        <v>137</v>
      </c>
      <c r="P386" t="s">
        <v>299</v>
      </c>
      <c r="Q386">
        <v>2</v>
      </c>
      <c r="R386" t="s">
        <v>582</v>
      </c>
      <c r="S386" t="s">
        <v>1140</v>
      </c>
      <c r="T386" t="s">
        <v>1663</v>
      </c>
      <c r="U386" t="s">
        <v>88</v>
      </c>
      <c r="V386" t="s">
        <v>1723</v>
      </c>
      <c r="W386">
        <v>343.88</v>
      </c>
      <c r="X386">
        <v>39.96</v>
      </c>
      <c r="Y386">
        <v>2</v>
      </c>
      <c r="Z386" t="s">
        <v>2155</v>
      </c>
      <c r="AA386" t="s">
        <v>2435</v>
      </c>
      <c r="AF386" s="4"/>
      <c r="AG386" s="4"/>
      <c r="AH386" t="s">
        <v>65</v>
      </c>
      <c r="AI386" t="s">
        <v>227</v>
      </c>
      <c r="AJ386" t="s">
        <v>389</v>
      </c>
      <c r="AK386" t="s">
        <v>951</v>
      </c>
      <c r="AL386" t="s">
        <v>1485</v>
      </c>
      <c r="AM386" t="s">
        <v>80</v>
      </c>
      <c r="AN386" t="s">
        <v>1562</v>
      </c>
      <c r="AO386" t="s">
        <v>431</v>
      </c>
      <c r="AP386" t="s">
        <v>2326</v>
      </c>
      <c r="AQ386" t="str">
        <f t="shared" ref="AQ386:AQ449" si="6">CONCATENATE($A386,$B386,$C386,$D386,$G386,$H386,$I386,$J386,$K386,$L386,$M386,$W386,$X386,$AB386,$AC386,$AD386,$AE386,$AF386,$AG386,$AH386,$AJ386,$AL386,$AM386,$AN386,$AO386)</f>
        <v>269324439041noFemale436691YouTube4361543830343.8839.961011621.9529.9924</v>
      </c>
      <c r="AR386">
        <f>COUNTIF(AQ$2:AQ386,AQ386)</f>
        <v>1</v>
      </c>
    </row>
    <row r="387" spans="1:44" x14ac:dyDescent="0.25">
      <c r="A387">
        <v>270</v>
      </c>
      <c r="B387">
        <v>440</v>
      </c>
      <c r="C387" s="4">
        <v>43904</v>
      </c>
      <c r="D387">
        <v>6</v>
      </c>
      <c r="E387" t="s">
        <v>33</v>
      </c>
      <c r="F387" t="s">
        <v>44</v>
      </c>
      <c r="G387" t="s">
        <v>55</v>
      </c>
      <c r="H387" t="s">
        <v>58</v>
      </c>
      <c r="I387" s="4">
        <v>43717</v>
      </c>
      <c r="J387">
        <v>1</v>
      </c>
      <c r="K387" t="s">
        <v>61</v>
      </c>
      <c r="L387" s="4">
        <v>43615</v>
      </c>
      <c r="M387" s="4">
        <v>43830</v>
      </c>
      <c r="N387">
        <v>1</v>
      </c>
      <c r="O387" t="s">
        <v>79</v>
      </c>
      <c r="P387" t="s">
        <v>241</v>
      </c>
      <c r="Q387">
        <v>1</v>
      </c>
      <c r="R387" t="s">
        <v>521</v>
      </c>
      <c r="S387" t="s">
        <v>1078</v>
      </c>
      <c r="T387" t="s">
        <v>1611</v>
      </c>
      <c r="U387" t="s">
        <v>67</v>
      </c>
      <c r="V387" t="s">
        <v>1548</v>
      </c>
      <c r="W387">
        <v>167.07</v>
      </c>
      <c r="X387">
        <v>44.97</v>
      </c>
      <c r="Y387">
        <v>1</v>
      </c>
      <c r="Z387" t="s">
        <v>455</v>
      </c>
      <c r="AA387" t="s">
        <v>2340</v>
      </c>
      <c r="AF387" s="4"/>
      <c r="AG387" s="4"/>
      <c r="AH387" t="s">
        <v>79</v>
      </c>
      <c r="AI387" t="s">
        <v>241</v>
      </c>
      <c r="AJ387" t="s">
        <v>521</v>
      </c>
      <c r="AK387" t="s">
        <v>1078</v>
      </c>
      <c r="AL387" t="s">
        <v>1611</v>
      </c>
      <c r="AM387" t="s">
        <v>67</v>
      </c>
      <c r="AN387" t="s">
        <v>1548</v>
      </c>
      <c r="AO387" t="s">
        <v>455</v>
      </c>
      <c r="AP387" t="s">
        <v>2340</v>
      </c>
      <c r="AQ387" t="str">
        <f t="shared" si="6"/>
        <v>270440439046yesFemale437171YouTube4361543830167.0744.97414555.69314.9915</v>
      </c>
      <c r="AR387">
        <f>COUNTIF(AQ$2:AQ387,AQ387)</f>
        <v>1</v>
      </c>
    </row>
    <row r="388" spans="1:44" x14ac:dyDescent="0.25">
      <c r="A388">
        <v>271</v>
      </c>
      <c r="B388">
        <v>6</v>
      </c>
      <c r="C388" s="4">
        <v>43905</v>
      </c>
      <c r="D388">
        <v>9</v>
      </c>
      <c r="E388" t="s">
        <v>41</v>
      </c>
      <c r="F388" t="s">
        <v>52</v>
      </c>
      <c r="G388" t="s">
        <v>55</v>
      </c>
      <c r="H388" t="s">
        <v>57</v>
      </c>
      <c r="I388" s="4">
        <v>43739</v>
      </c>
      <c r="J388">
        <v>2</v>
      </c>
      <c r="K388" t="s">
        <v>60</v>
      </c>
      <c r="L388" s="4">
        <v>43615</v>
      </c>
      <c r="M388" s="4">
        <v>43830</v>
      </c>
      <c r="N388">
        <v>2</v>
      </c>
      <c r="O388" t="s">
        <v>138</v>
      </c>
      <c r="P388" t="s">
        <v>300</v>
      </c>
      <c r="Q388">
        <v>2</v>
      </c>
      <c r="R388" t="s">
        <v>583</v>
      </c>
      <c r="S388" t="s">
        <v>1141</v>
      </c>
      <c r="T388" t="s">
        <v>1664</v>
      </c>
      <c r="U388" t="s">
        <v>2005</v>
      </c>
      <c r="V388" t="s">
        <v>2055</v>
      </c>
      <c r="W388">
        <v>554.97</v>
      </c>
      <c r="X388">
        <v>144.93</v>
      </c>
      <c r="Y388">
        <v>2</v>
      </c>
      <c r="Z388" t="s">
        <v>2156</v>
      </c>
      <c r="AA388" t="s">
        <v>2436</v>
      </c>
      <c r="AF388" s="4"/>
      <c r="AG388" s="4"/>
      <c r="AH388" t="s">
        <v>69</v>
      </c>
      <c r="AI388" t="s">
        <v>231</v>
      </c>
      <c r="AJ388" t="s">
        <v>646</v>
      </c>
      <c r="AK388" t="s">
        <v>987</v>
      </c>
      <c r="AL388" t="s">
        <v>492</v>
      </c>
      <c r="AM388" t="s">
        <v>80</v>
      </c>
      <c r="AN388" t="s">
        <v>1577</v>
      </c>
      <c r="AO388" t="s">
        <v>69</v>
      </c>
      <c r="AP388" t="s">
        <v>2360</v>
      </c>
      <c r="AQ388" t="str">
        <f t="shared" si="6"/>
        <v>2716439059yesMale437392Facebook4361543830554.97144.931124135224.991</v>
      </c>
      <c r="AR388">
        <f>COUNTIF(AQ$2:AQ388,AQ388)</f>
        <v>1</v>
      </c>
    </row>
    <row r="389" spans="1:44" x14ac:dyDescent="0.25">
      <c r="A389">
        <v>271</v>
      </c>
      <c r="B389">
        <v>6</v>
      </c>
      <c r="C389" s="4">
        <v>43905</v>
      </c>
      <c r="D389">
        <v>9</v>
      </c>
      <c r="E389" t="s">
        <v>41</v>
      </c>
      <c r="F389" t="s">
        <v>52</v>
      </c>
      <c r="G389" t="s">
        <v>55</v>
      </c>
      <c r="H389" t="s">
        <v>57</v>
      </c>
      <c r="I389" s="4">
        <v>43739</v>
      </c>
      <c r="J389">
        <v>2</v>
      </c>
      <c r="K389" t="s">
        <v>60</v>
      </c>
      <c r="L389" s="4">
        <v>43615</v>
      </c>
      <c r="M389" s="4">
        <v>43830</v>
      </c>
      <c r="N389">
        <v>2</v>
      </c>
      <c r="O389" t="s">
        <v>138</v>
      </c>
      <c r="P389" t="s">
        <v>300</v>
      </c>
      <c r="Q389">
        <v>2</v>
      </c>
      <c r="R389" t="s">
        <v>583</v>
      </c>
      <c r="S389" t="s">
        <v>1141</v>
      </c>
      <c r="T389" t="s">
        <v>1664</v>
      </c>
      <c r="U389" t="s">
        <v>2005</v>
      </c>
      <c r="V389" t="s">
        <v>2055</v>
      </c>
      <c r="W389">
        <v>554.97</v>
      </c>
      <c r="X389">
        <v>144.93</v>
      </c>
      <c r="Y389">
        <v>2</v>
      </c>
      <c r="Z389" t="s">
        <v>2156</v>
      </c>
      <c r="AA389" t="s">
        <v>2436</v>
      </c>
      <c r="AF389" s="4"/>
      <c r="AG389" s="4"/>
      <c r="AH389" t="s">
        <v>78</v>
      </c>
      <c r="AI389" t="s">
        <v>240</v>
      </c>
      <c r="AJ389" t="s">
        <v>578</v>
      </c>
      <c r="AK389" t="s">
        <v>1136</v>
      </c>
      <c r="AL389" t="s">
        <v>1659</v>
      </c>
      <c r="AM389" t="s">
        <v>67</v>
      </c>
      <c r="AN389" t="s">
        <v>1548</v>
      </c>
      <c r="AO389" t="s">
        <v>393</v>
      </c>
      <c r="AP389" t="s">
        <v>2345</v>
      </c>
      <c r="AQ389" t="str">
        <f t="shared" si="6"/>
        <v>2716439059yesMale437392Facebook4361543830554.97144.9381004.99314.9918</v>
      </c>
      <c r="AR389">
        <f>COUNTIF(AQ$2:AQ389,AQ389)</f>
        <v>1</v>
      </c>
    </row>
    <row r="390" spans="1:44" x14ac:dyDescent="0.25">
      <c r="A390">
        <v>271</v>
      </c>
      <c r="B390">
        <v>6</v>
      </c>
      <c r="C390" s="4">
        <v>43905</v>
      </c>
      <c r="D390">
        <v>9</v>
      </c>
      <c r="E390" t="s">
        <v>41</v>
      </c>
      <c r="F390" t="s">
        <v>52</v>
      </c>
      <c r="G390" t="s">
        <v>55</v>
      </c>
      <c r="H390" t="s">
        <v>57</v>
      </c>
      <c r="I390" s="4">
        <v>43739</v>
      </c>
      <c r="J390">
        <v>2</v>
      </c>
      <c r="K390" t="s">
        <v>60</v>
      </c>
      <c r="L390" s="4">
        <v>43615</v>
      </c>
      <c r="M390" s="4">
        <v>43830</v>
      </c>
      <c r="N390">
        <v>2</v>
      </c>
      <c r="O390" t="s">
        <v>138</v>
      </c>
      <c r="P390" t="s">
        <v>300</v>
      </c>
      <c r="Q390">
        <v>2</v>
      </c>
      <c r="R390" t="s">
        <v>583</v>
      </c>
      <c r="S390" t="s">
        <v>1141</v>
      </c>
      <c r="T390" t="s">
        <v>1664</v>
      </c>
      <c r="U390" t="s">
        <v>2005</v>
      </c>
      <c r="V390" t="s">
        <v>2055</v>
      </c>
      <c r="W390">
        <v>554.97</v>
      </c>
      <c r="X390">
        <v>144.93</v>
      </c>
      <c r="Y390">
        <v>2</v>
      </c>
      <c r="Z390" t="s">
        <v>2156</v>
      </c>
      <c r="AA390" t="s">
        <v>2436</v>
      </c>
      <c r="AF390" s="4"/>
      <c r="AG390" s="4"/>
      <c r="AH390" t="s">
        <v>69</v>
      </c>
      <c r="AI390" t="s">
        <v>231</v>
      </c>
      <c r="AJ390" t="s">
        <v>646</v>
      </c>
      <c r="AK390" t="s">
        <v>987</v>
      </c>
      <c r="AL390" t="s">
        <v>492</v>
      </c>
      <c r="AM390" t="s">
        <v>80</v>
      </c>
      <c r="AN390" t="s">
        <v>1577</v>
      </c>
      <c r="AO390" t="s">
        <v>69</v>
      </c>
      <c r="AP390" t="s">
        <v>2360</v>
      </c>
      <c r="AQ390" t="str">
        <f t="shared" si="6"/>
        <v>2716439059yesMale437392Facebook4361543830554.97144.931124135224.991</v>
      </c>
      <c r="AR390">
        <f>COUNTIF(AQ$2:AQ390,AQ390)</f>
        <v>2</v>
      </c>
    </row>
    <row r="391" spans="1:44" x14ac:dyDescent="0.25">
      <c r="A391">
        <v>272</v>
      </c>
      <c r="B391">
        <v>331</v>
      </c>
      <c r="C391" s="4">
        <v>43905</v>
      </c>
      <c r="D391">
        <v>9</v>
      </c>
      <c r="E391" t="s">
        <v>41</v>
      </c>
      <c r="F391" t="s">
        <v>52</v>
      </c>
      <c r="G391" t="s">
        <v>56</v>
      </c>
      <c r="H391" t="s">
        <v>57</v>
      </c>
      <c r="I391" s="4">
        <v>43588</v>
      </c>
      <c r="J391">
        <v>1</v>
      </c>
      <c r="L391" s="4"/>
      <c r="M391" s="4"/>
      <c r="N391">
        <v>1</v>
      </c>
      <c r="O391" t="s">
        <v>86</v>
      </c>
      <c r="P391" t="s">
        <v>248</v>
      </c>
      <c r="Q391">
        <v>1</v>
      </c>
      <c r="R391" t="s">
        <v>584</v>
      </c>
      <c r="S391" t="s">
        <v>1062</v>
      </c>
      <c r="T391" t="s">
        <v>1665</v>
      </c>
      <c r="U391" t="s">
        <v>69</v>
      </c>
      <c r="V391" t="s">
        <v>1577</v>
      </c>
      <c r="W391">
        <v>61.97</v>
      </c>
      <c r="X391">
        <v>24.99</v>
      </c>
      <c r="Y391">
        <v>1</v>
      </c>
      <c r="Z391" t="s">
        <v>530</v>
      </c>
      <c r="AA391" t="s">
        <v>2367</v>
      </c>
      <c r="AF391" s="4"/>
      <c r="AG391" s="4"/>
      <c r="AH391" t="s">
        <v>86</v>
      </c>
      <c r="AI391" t="s">
        <v>248</v>
      </c>
      <c r="AJ391" t="s">
        <v>584</v>
      </c>
      <c r="AK391" t="s">
        <v>1062</v>
      </c>
      <c r="AL391" t="s">
        <v>1665</v>
      </c>
      <c r="AM391" t="s">
        <v>69</v>
      </c>
      <c r="AN391" t="s">
        <v>1577</v>
      </c>
      <c r="AO391" t="s">
        <v>530</v>
      </c>
      <c r="AP391" t="s">
        <v>2367</v>
      </c>
      <c r="AQ391" t="str">
        <f t="shared" si="6"/>
        <v>272331439059noMale43588161.9724.9978261.97124.9916</v>
      </c>
      <c r="AR391">
        <f>COUNTIF(AQ$2:AQ391,AQ391)</f>
        <v>1</v>
      </c>
    </row>
    <row r="392" spans="1:44" x14ac:dyDescent="0.25">
      <c r="A392">
        <v>273</v>
      </c>
      <c r="B392">
        <v>460</v>
      </c>
      <c r="C392" s="4">
        <v>43905</v>
      </c>
      <c r="D392">
        <v>11</v>
      </c>
      <c r="E392" t="s">
        <v>37</v>
      </c>
      <c r="F392" t="s">
        <v>48</v>
      </c>
      <c r="G392" t="s">
        <v>56</v>
      </c>
      <c r="H392" t="s">
        <v>57</v>
      </c>
      <c r="I392" s="4">
        <v>43836</v>
      </c>
      <c r="J392">
        <v>4</v>
      </c>
      <c r="K392" t="s">
        <v>61</v>
      </c>
      <c r="L392" s="4">
        <v>43831</v>
      </c>
      <c r="M392" s="4">
        <v>43861</v>
      </c>
      <c r="N392">
        <v>2</v>
      </c>
      <c r="O392" t="s">
        <v>128</v>
      </c>
      <c r="P392" t="s">
        <v>290</v>
      </c>
      <c r="Q392">
        <v>2</v>
      </c>
      <c r="R392" t="s">
        <v>585</v>
      </c>
      <c r="S392" t="s">
        <v>1142</v>
      </c>
      <c r="T392" t="s">
        <v>1666</v>
      </c>
      <c r="U392" t="s">
        <v>75</v>
      </c>
      <c r="V392" t="s">
        <v>2039</v>
      </c>
      <c r="W392">
        <v>235.95</v>
      </c>
      <c r="X392">
        <v>64.95</v>
      </c>
      <c r="Y392">
        <v>2</v>
      </c>
      <c r="Z392" t="s">
        <v>2095</v>
      </c>
      <c r="AA392" t="s">
        <v>2363</v>
      </c>
      <c r="AB392">
        <v>3</v>
      </c>
      <c r="AC392" t="s">
        <v>2633</v>
      </c>
      <c r="AD392">
        <v>775</v>
      </c>
      <c r="AE392" t="s">
        <v>2637</v>
      </c>
      <c r="AF392" s="4">
        <v>43901</v>
      </c>
      <c r="AG392" s="4">
        <v>43951</v>
      </c>
      <c r="AH392" t="s">
        <v>90</v>
      </c>
      <c r="AI392" t="s">
        <v>252</v>
      </c>
      <c r="AJ392" t="s">
        <v>427</v>
      </c>
      <c r="AK392" t="s">
        <v>989</v>
      </c>
      <c r="AL392" t="s">
        <v>1522</v>
      </c>
      <c r="AM392" t="s">
        <v>80</v>
      </c>
      <c r="AN392" t="s">
        <v>1562</v>
      </c>
      <c r="AO392" t="s">
        <v>645</v>
      </c>
      <c r="AP392" t="s">
        <v>2347</v>
      </c>
      <c r="AQ392" t="str">
        <f t="shared" si="6"/>
        <v>2734604390511noMale438364YouTube4383143861235.9564.953control775Showing discount on the products page as well439014395167581.9929.9913</v>
      </c>
      <c r="AR392">
        <f>COUNTIF(AQ$2:AQ392,AQ392)</f>
        <v>1</v>
      </c>
    </row>
    <row r="393" spans="1:44" x14ac:dyDescent="0.25">
      <c r="A393">
        <v>273</v>
      </c>
      <c r="B393">
        <v>460</v>
      </c>
      <c r="C393" s="4">
        <v>43905</v>
      </c>
      <c r="D393">
        <v>11</v>
      </c>
      <c r="E393" t="s">
        <v>37</v>
      </c>
      <c r="F393" t="s">
        <v>48</v>
      </c>
      <c r="G393" t="s">
        <v>56</v>
      </c>
      <c r="H393" t="s">
        <v>57</v>
      </c>
      <c r="I393" s="4">
        <v>43836</v>
      </c>
      <c r="J393">
        <v>4</v>
      </c>
      <c r="K393" t="s">
        <v>61</v>
      </c>
      <c r="L393" s="4">
        <v>43831</v>
      </c>
      <c r="M393" s="4">
        <v>43861</v>
      </c>
      <c r="N393">
        <v>2</v>
      </c>
      <c r="O393" t="s">
        <v>128</v>
      </c>
      <c r="P393" t="s">
        <v>290</v>
      </c>
      <c r="Q393">
        <v>2</v>
      </c>
      <c r="R393" t="s">
        <v>585</v>
      </c>
      <c r="S393" t="s">
        <v>1142</v>
      </c>
      <c r="T393" t="s">
        <v>1666</v>
      </c>
      <c r="U393" t="s">
        <v>75</v>
      </c>
      <c r="V393" t="s">
        <v>2039</v>
      </c>
      <c r="W393">
        <v>235.95</v>
      </c>
      <c r="X393">
        <v>64.95</v>
      </c>
      <c r="Y393">
        <v>2</v>
      </c>
      <c r="Z393" t="s">
        <v>2095</v>
      </c>
      <c r="AA393" t="s">
        <v>2363</v>
      </c>
      <c r="AB393">
        <v>3</v>
      </c>
      <c r="AC393" t="s">
        <v>2633</v>
      </c>
      <c r="AD393">
        <v>775</v>
      </c>
      <c r="AE393" t="s">
        <v>2637</v>
      </c>
      <c r="AF393" s="4">
        <v>43901</v>
      </c>
      <c r="AG393" s="4">
        <v>43951</v>
      </c>
      <c r="AH393" t="s">
        <v>80</v>
      </c>
      <c r="AI393" t="s">
        <v>242</v>
      </c>
      <c r="AJ393" t="s">
        <v>507</v>
      </c>
      <c r="AK393" t="s">
        <v>1070</v>
      </c>
      <c r="AL393" t="s">
        <v>1597</v>
      </c>
      <c r="AM393" t="s">
        <v>67</v>
      </c>
      <c r="AN393" t="s">
        <v>1548</v>
      </c>
      <c r="AO393" t="s">
        <v>69</v>
      </c>
      <c r="AP393" t="s">
        <v>2360</v>
      </c>
      <c r="AQ393" t="str">
        <f t="shared" si="6"/>
        <v>2734604390511noMale438364YouTube4383143861235.9564.953control775Showing discount on the products page as well439014395123323.99314.991</v>
      </c>
      <c r="AR393">
        <f>COUNTIF(AQ$2:AQ393,AQ393)</f>
        <v>1</v>
      </c>
    </row>
    <row r="394" spans="1:44" x14ac:dyDescent="0.25">
      <c r="A394">
        <v>274</v>
      </c>
      <c r="B394">
        <v>43</v>
      </c>
      <c r="C394" s="4">
        <v>43906</v>
      </c>
      <c r="D394">
        <v>2</v>
      </c>
      <c r="E394" t="s">
        <v>38</v>
      </c>
      <c r="F394" t="s">
        <v>49</v>
      </c>
      <c r="G394" t="s">
        <v>56</v>
      </c>
      <c r="H394" t="s">
        <v>58</v>
      </c>
      <c r="I394" s="4">
        <v>43700</v>
      </c>
      <c r="J394">
        <v>1</v>
      </c>
      <c r="K394" t="s">
        <v>61</v>
      </c>
      <c r="L394" s="4">
        <v>43615</v>
      </c>
      <c r="M394" s="4">
        <v>43830</v>
      </c>
      <c r="N394">
        <v>1</v>
      </c>
      <c r="O394" t="s">
        <v>80</v>
      </c>
      <c r="P394" t="s">
        <v>242</v>
      </c>
      <c r="Q394">
        <v>1</v>
      </c>
      <c r="R394" t="s">
        <v>586</v>
      </c>
      <c r="S394" t="s">
        <v>966</v>
      </c>
      <c r="T394" t="s">
        <v>1667</v>
      </c>
      <c r="U394" t="s">
        <v>80</v>
      </c>
      <c r="V394" t="s">
        <v>1548</v>
      </c>
      <c r="W394">
        <v>43.98</v>
      </c>
      <c r="X394">
        <v>29.98</v>
      </c>
      <c r="Y394">
        <v>1</v>
      </c>
      <c r="Z394" t="s">
        <v>67</v>
      </c>
      <c r="AA394" t="s">
        <v>2373</v>
      </c>
      <c r="AF394" s="4"/>
      <c r="AG394" s="4"/>
      <c r="AH394" t="s">
        <v>80</v>
      </c>
      <c r="AI394" t="s">
        <v>242</v>
      </c>
      <c r="AJ394" t="s">
        <v>586</v>
      </c>
      <c r="AK394" t="s">
        <v>966</v>
      </c>
      <c r="AL394" t="s">
        <v>1667</v>
      </c>
      <c r="AM394" t="s">
        <v>80</v>
      </c>
      <c r="AN394" t="s">
        <v>1548</v>
      </c>
      <c r="AO394" t="s">
        <v>67</v>
      </c>
      <c r="AP394" t="s">
        <v>2373</v>
      </c>
      <c r="AQ394" t="str">
        <f t="shared" si="6"/>
        <v>27443439062noFemale437001YouTube436154383043.9829.9827021.99214.993</v>
      </c>
      <c r="AR394">
        <f>COUNTIF(AQ$2:AQ394,AQ394)</f>
        <v>1</v>
      </c>
    </row>
    <row r="395" spans="1:44" x14ac:dyDescent="0.25">
      <c r="A395">
        <v>275</v>
      </c>
      <c r="B395">
        <v>451</v>
      </c>
      <c r="C395" s="4">
        <v>43907</v>
      </c>
      <c r="D395">
        <v>5</v>
      </c>
      <c r="E395" t="s">
        <v>36</v>
      </c>
      <c r="F395" t="s">
        <v>47</v>
      </c>
      <c r="G395" t="s">
        <v>56</v>
      </c>
      <c r="H395" t="s">
        <v>58</v>
      </c>
      <c r="I395" s="4">
        <v>43890</v>
      </c>
      <c r="J395">
        <v>6</v>
      </c>
      <c r="L395" s="4"/>
      <c r="M395" s="4"/>
      <c r="N395">
        <v>1</v>
      </c>
      <c r="O395" t="s">
        <v>80</v>
      </c>
      <c r="P395" t="s">
        <v>242</v>
      </c>
      <c r="Q395">
        <v>1</v>
      </c>
      <c r="R395" t="s">
        <v>587</v>
      </c>
      <c r="S395" t="s">
        <v>1143</v>
      </c>
      <c r="T395" t="s">
        <v>1668</v>
      </c>
      <c r="U395" t="s">
        <v>69</v>
      </c>
      <c r="V395" t="s">
        <v>1548</v>
      </c>
      <c r="W395">
        <v>31.29</v>
      </c>
      <c r="X395">
        <v>14.99</v>
      </c>
      <c r="Y395">
        <v>1</v>
      </c>
      <c r="Z395" t="s">
        <v>79</v>
      </c>
      <c r="AA395" t="s">
        <v>2349</v>
      </c>
      <c r="AB395">
        <v>3</v>
      </c>
      <c r="AC395" t="s">
        <v>2633</v>
      </c>
      <c r="AD395">
        <v>771</v>
      </c>
      <c r="AE395" t="s">
        <v>2637</v>
      </c>
      <c r="AF395" s="4">
        <v>43901</v>
      </c>
      <c r="AG395" s="4">
        <v>43951</v>
      </c>
      <c r="AH395" t="s">
        <v>80</v>
      </c>
      <c r="AI395" t="s">
        <v>242</v>
      </c>
      <c r="AJ395" t="s">
        <v>587</v>
      </c>
      <c r="AK395" t="s">
        <v>1143</v>
      </c>
      <c r="AL395" t="s">
        <v>1668</v>
      </c>
      <c r="AM395" t="s">
        <v>69</v>
      </c>
      <c r="AN395" t="s">
        <v>1548</v>
      </c>
      <c r="AO395" t="s">
        <v>79</v>
      </c>
      <c r="AP395" t="s">
        <v>2349</v>
      </c>
      <c r="AQ395" t="str">
        <f t="shared" si="6"/>
        <v>275451439075noFemale43890631.2914.993control771Showing discount on the products page as well439014395127431.29114.994</v>
      </c>
      <c r="AR395">
        <f>COUNTIF(AQ$2:AQ395,AQ395)</f>
        <v>1</v>
      </c>
    </row>
    <row r="396" spans="1:44" x14ac:dyDescent="0.25">
      <c r="A396">
        <v>276</v>
      </c>
      <c r="B396">
        <v>488</v>
      </c>
      <c r="C396" s="4">
        <v>43907</v>
      </c>
      <c r="D396">
        <v>6</v>
      </c>
      <c r="E396" t="s">
        <v>33</v>
      </c>
      <c r="F396" t="s">
        <v>44</v>
      </c>
      <c r="G396" t="s">
        <v>56</v>
      </c>
      <c r="H396" t="s">
        <v>58</v>
      </c>
      <c r="I396" s="4">
        <v>43855</v>
      </c>
      <c r="J396">
        <v>4</v>
      </c>
      <c r="K396" t="s">
        <v>61</v>
      </c>
      <c r="L396" s="4">
        <v>43831</v>
      </c>
      <c r="M396" s="4">
        <v>43861</v>
      </c>
      <c r="N396">
        <v>2</v>
      </c>
      <c r="O396" t="s">
        <v>118</v>
      </c>
      <c r="P396" t="s">
        <v>280</v>
      </c>
      <c r="Q396">
        <v>2</v>
      </c>
      <c r="R396" t="s">
        <v>588</v>
      </c>
      <c r="S396" t="s">
        <v>1144</v>
      </c>
      <c r="T396" t="s">
        <v>1669</v>
      </c>
      <c r="U396" t="s">
        <v>85</v>
      </c>
      <c r="V396" t="s">
        <v>2039</v>
      </c>
      <c r="W396">
        <v>109.97</v>
      </c>
      <c r="X396">
        <v>39.97</v>
      </c>
      <c r="Y396">
        <v>2</v>
      </c>
      <c r="Z396" t="s">
        <v>2153</v>
      </c>
      <c r="AA396" t="s">
        <v>2433</v>
      </c>
      <c r="AF396" s="4"/>
      <c r="AG396" s="4"/>
      <c r="AH396" t="s">
        <v>90</v>
      </c>
      <c r="AI396" t="s">
        <v>252</v>
      </c>
      <c r="AJ396" t="s">
        <v>427</v>
      </c>
      <c r="AK396" t="s">
        <v>989</v>
      </c>
      <c r="AL396" t="s">
        <v>1522</v>
      </c>
      <c r="AM396" t="s">
        <v>69</v>
      </c>
      <c r="AN396" t="s">
        <v>1562</v>
      </c>
      <c r="AO396" t="s">
        <v>645</v>
      </c>
      <c r="AP396" t="s">
        <v>2347</v>
      </c>
      <c r="AQ396" t="str">
        <f t="shared" si="6"/>
        <v>276488439076noFemale438554YouTube4383143861109.9739.9767581.9919.9913</v>
      </c>
      <c r="AR396">
        <f>COUNTIF(AQ$2:AQ396,AQ396)</f>
        <v>1</v>
      </c>
    </row>
    <row r="397" spans="1:44" x14ac:dyDescent="0.25">
      <c r="A397">
        <v>276</v>
      </c>
      <c r="B397">
        <v>488</v>
      </c>
      <c r="C397" s="4">
        <v>43907</v>
      </c>
      <c r="D397">
        <v>6</v>
      </c>
      <c r="E397" t="s">
        <v>33</v>
      </c>
      <c r="F397" t="s">
        <v>44</v>
      </c>
      <c r="G397" t="s">
        <v>56</v>
      </c>
      <c r="H397" t="s">
        <v>58</v>
      </c>
      <c r="I397" s="4">
        <v>43855</v>
      </c>
      <c r="J397">
        <v>4</v>
      </c>
      <c r="K397" t="s">
        <v>61</v>
      </c>
      <c r="L397" s="4">
        <v>43831</v>
      </c>
      <c r="M397" s="4">
        <v>43861</v>
      </c>
      <c r="N397">
        <v>2</v>
      </c>
      <c r="O397" t="s">
        <v>118</v>
      </c>
      <c r="P397" t="s">
        <v>280</v>
      </c>
      <c r="Q397">
        <v>2</v>
      </c>
      <c r="R397" t="s">
        <v>588</v>
      </c>
      <c r="S397" t="s">
        <v>1144</v>
      </c>
      <c r="T397" t="s">
        <v>1669</v>
      </c>
      <c r="U397" t="s">
        <v>85</v>
      </c>
      <c r="V397" t="s">
        <v>2039</v>
      </c>
      <c r="W397">
        <v>109.97</v>
      </c>
      <c r="X397">
        <v>39.97</v>
      </c>
      <c r="Y397">
        <v>2</v>
      </c>
      <c r="Z397" t="s">
        <v>2153</v>
      </c>
      <c r="AA397" t="s">
        <v>2433</v>
      </c>
      <c r="AF397" s="4"/>
      <c r="AG397" s="4"/>
      <c r="AH397" t="s">
        <v>79</v>
      </c>
      <c r="AI397" t="s">
        <v>241</v>
      </c>
      <c r="AJ397" t="s">
        <v>694</v>
      </c>
      <c r="AK397" t="s">
        <v>1087</v>
      </c>
      <c r="AL397" t="s">
        <v>1652</v>
      </c>
      <c r="AM397" t="s">
        <v>80</v>
      </c>
      <c r="AN397" t="s">
        <v>1548</v>
      </c>
      <c r="AO397" t="s">
        <v>86</v>
      </c>
      <c r="AP397" t="s">
        <v>2350</v>
      </c>
      <c r="AQ397" t="str">
        <f t="shared" si="6"/>
        <v>276488439076noFemale438554YouTube4383143861109.9739.97416613.99214.997</v>
      </c>
      <c r="AR397">
        <f>COUNTIF(AQ$2:AQ397,AQ397)</f>
        <v>1</v>
      </c>
    </row>
    <row r="398" spans="1:44" x14ac:dyDescent="0.25">
      <c r="A398">
        <v>277</v>
      </c>
      <c r="B398">
        <v>26</v>
      </c>
      <c r="C398" s="4">
        <v>43908</v>
      </c>
      <c r="D398">
        <v>5</v>
      </c>
      <c r="E398" t="s">
        <v>36</v>
      </c>
      <c r="F398" t="s">
        <v>47</v>
      </c>
      <c r="G398" t="s">
        <v>56</v>
      </c>
      <c r="H398" t="s">
        <v>58</v>
      </c>
      <c r="I398" s="4">
        <v>43843</v>
      </c>
      <c r="J398">
        <v>5</v>
      </c>
      <c r="K398" t="s">
        <v>60</v>
      </c>
      <c r="L398" s="4">
        <v>43831</v>
      </c>
      <c r="M398" s="4">
        <v>43921</v>
      </c>
      <c r="N398">
        <v>2</v>
      </c>
      <c r="O398" t="s">
        <v>139</v>
      </c>
      <c r="P398" t="s">
        <v>301</v>
      </c>
      <c r="Q398">
        <v>2</v>
      </c>
      <c r="R398" t="s">
        <v>589</v>
      </c>
      <c r="S398" t="s">
        <v>1145</v>
      </c>
      <c r="T398" t="s">
        <v>1670</v>
      </c>
      <c r="U398" t="s">
        <v>85</v>
      </c>
      <c r="V398" t="s">
        <v>1869</v>
      </c>
      <c r="W398">
        <v>70.89</v>
      </c>
      <c r="X398">
        <v>44.97</v>
      </c>
      <c r="Y398">
        <v>2</v>
      </c>
      <c r="Z398" t="s">
        <v>2157</v>
      </c>
      <c r="AA398" t="s">
        <v>2437</v>
      </c>
      <c r="AB398">
        <v>3</v>
      </c>
      <c r="AC398" t="s">
        <v>2633</v>
      </c>
      <c r="AD398">
        <v>504</v>
      </c>
      <c r="AE398" t="s">
        <v>2637</v>
      </c>
      <c r="AF398" s="4">
        <v>43901</v>
      </c>
      <c r="AG398" s="4">
        <v>43951</v>
      </c>
      <c r="AH398" t="s">
        <v>67</v>
      </c>
      <c r="AI398" t="s">
        <v>229</v>
      </c>
      <c r="AJ398" t="s">
        <v>478</v>
      </c>
      <c r="AK398" t="s">
        <v>1041</v>
      </c>
      <c r="AL398" t="s">
        <v>1569</v>
      </c>
      <c r="AM398" t="s">
        <v>69</v>
      </c>
      <c r="AN398" t="s">
        <v>1548</v>
      </c>
      <c r="AO398" t="s">
        <v>90</v>
      </c>
      <c r="AP398" t="s">
        <v>2328</v>
      </c>
      <c r="AQ398" t="str">
        <f t="shared" si="6"/>
        <v>27726439085noFemale438435Facebook438314392170.8944.973control504Showing discount on the products page as well439014395133242.99114.996</v>
      </c>
      <c r="AR398">
        <f>COUNTIF(AQ$2:AQ398,AQ398)</f>
        <v>1</v>
      </c>
    </row>
    <row r="399" spans="1:44" x14ac:dyDescent="0.25">
      <c r="A399">
        <v>277</v>
      </c>
      <c r="B399">
        <v>26</v>
      </c>
      <c r="C399" s="4">
        <v>43908</v>
      </c>
      <c r="D399">
        <v>5</v>
      </c>
      <c r="E399" t="s">
        <v>36</v>
      </c>
      <c r="F399" t="s">
        <v>47</v>
      </c>
      <c r="G399" t="s">
        <v>56</v>
      </c>
      <c r="H399" t="s">
        <v>58</v>
      </c>
      <c r="I399" s="4">
        <v>43843</v>
      </c>
      <c r="J399">
        <v>5</v>
      </c>
      <c r="K399" t="s">
        <v>60</v>
      </c>
      <c r="L399" s="4">
        <v>43831</v>
      </c>
      <c r="M399" s="4">
        <v>43921</v>
      </c>
      <c r="N399">
        <v>2</v>
      </c>
      <c r="O399" t="s">
        <v>139</v>
      </c>
      <c r="P399" t="s">
        <v>301</v>
      </c>
      <c r="Q399">
        <v>2</v>
      </c>
      <c r="R399" t="s">
        <v>589</v>
      </c>
      <c r="S399" t="s">
        <v>1145</v>
      </c>
      <c r="T399" t="s">
        <v>1670</v>
      </c>
      <c r="U399" t="s">
        <v>85</v>
      </c>
      <c r="V399" t="s">
        <v>1869</v>
      </c>
      <c r="W399">
        <v>70.89</v>
      </c>
      <c r="X399">
        <v>44.97</v>
      </c>
      <c r="Y399">
        <v>2</v>
      </c>
      <c r="Z399" t="s">
        <v>2157</v>
      </c>
      <c r="AA399" t="s">
        <v>2437</v>
      </c>
      <c r="AB399">
        <v>3</v>
      </c>
      <c r="AC399" t="s">
        <v>2633</v>
      </c>
      <c r="AD399">
        <v>504</v>
      </c>
      <c r="AE399" t="s">
        <v>2637</v>
      </c>
      <c r="AF399" s="4">
        <v>43901</v>
      </c>
      <c r="AG399" s="4">
        <v>43951</v>
      </c>
      <c r="AH399" t="s">
        <v>79</v>
      </c>
      <c r="AI399" t="s">
        <v>241</v>
      </c>
      <c r="AJ399" t="s">
        <v>770</v>
      </c>
      <c r="AK399" t="s">
        <v>1182</v>
      </c>
      <c r="AL399" t="s">
        <v>1614</v>
      </c>
      <c r="AM399" t="s">
        <v>80</v>
      </c>
      <c r="AN399" t="s">
        <v>1548</v>
      </c>
      <c r="AO399" t="s">
        <v>455</v>
      </c>
      <c r="AP399" t="s">
        <v>2340</v>
      </c>
      <c r="AQ399" t="str">
        <f t="shared" si="6"/>
        <v>27726439085noFemale438435Facebook438314392170.8944.973control504Showing discount on the products page as well4390143951416513.95214.9915</v>
      </c>
      <c r="AR399">
        <f>COUNTIF(AQ$2:AQ399,AQ399)</f>
        <v>1</v>
      </c>
    </row>
    <row r="400" spans="1:44" x14ac:dyDescent="0.25">
      <c r="A400">
        <v>278</v>
      </c>
      <c r="B400">
        <v>338</v>
      </c>
      <c r="C400" s="4">
        <v>43908</v>
      </c>
      <c r="D400">
        <v>4</v>
      </c>
      <c r="E400" t="s">
        <v>40</v>
      </c>
      <c r="F400" t="s">
        <v>51</v>
      </c>
      <c r="G400" t="s">
        <v>55</v>
      </c>
      <c r="H400" t="s">
        <v>57</v>
      </c>
      <c r="I400" s="4">
        <v>43685</v>
      </c>
      <c r="J400">
        <v>2</v>
      </c>
      <c r="K400" t="s">
        <v>60</v>
      </c>
      <c r="L400" s="4">
        <v>43615</v>
      </c>
      <c r="M400" s="4">
        <v>43830</v>
      </c>
      <c r="N400">
        <v>2</v>
      </c>
      <c r="O400" t="s">
        <v>130</v>
      </c>
      <c r="P400" t="s">
        <v>292</v>
      </c>
      <c r="Q400">
        <v>2</v>
      </c>
      <c r="R400" t="s">
        <v>590</v>
      </c>
      <c r="S400" t="s">
        <v>1146</v>
      </c>
      <c r="T400" t="s">
        <v>1671</v>
      </c>
      <c r="U400" t="s">
        <v>83</v>
      </c>
      <c r="V400" t="s">
        <v>2038</v>
      </c>
      <c r="W400">
        <v>453.95</v>
      </c>
      <c r="X400">
        <v>84.95</v>
      </c>
      <c r="Y400">
        <v>2</v>
      </c>
      <c r="Z400" t="s">
        <v>2143</v>
      </c>
      <c r="AA400" t="s">
        <v>2423</v>
      </c>
      <c r="AF400" s="4"/>
      <c r="AG400" s="4"/>
      <c r="AH400" t="s">
        <v>80</v>
      </c>
      <c r="AI400" t="s">
        <v>242</v>
      </c>
      <c r="AJ400" t="s">
        <v>912</v>
      </c>
      <c r="AK400" t="s">
        <v>984</v>
      </c>
      <c r="AL400" t="s">
        <v>1961</v>
      </c>
      <c r="AM400" t="s">
        <v>67</v>
      </c>
      <c r="AN400" t="s">
        <v>1548</v>
      </c>
      <c r="AO400" t="s">
        <v>69</v>
      </c>
      <c r="AP400" t="s">
        <v>2360</v>
      </c>
      <c r="AQ400" t="str">
        <f t="shared" si="6"/>
        <v>278338439084yesMale436852Facebook4361543830453.9584.95211917.99314.991</v>
      </c>
      <c r="AR400">
        <f>COUNTIF(AQ$2:AQ400,AQ400)</f>
        <v>1</v>
      </c>
    </row>
    <row r="401" spans="1:44" x14ac:dyDescent="0.25">
      <c r="A401">
        <v>278</v>
      </c>
      <c r="B401">
        <v>338</v>
      </c>
      <c r="C401" s="4">
        <v>43908</v>
      </c>
      <c r="D401">
        <v>4</v>
      </c>
      <c r="E401" t="s">
        <v>40</v>
      </c>
      <c r="F401" t="s">
        <v>51</v>
      </c>
      <c r="G401" t="s">
        <v>55</v>
      </c>
      <c r="H401" t="s">
        <v>57</v>
      </c>
      <c r="I401" s="4">
        <v>43685</v>
      </c>
      <c r="J401">
        <v>2</v>
      </c>
      <c r="K401" t="s">
        <v>60</v>
      </c>
      <c r="L401" s="4">
        <v>43615</v>
      </c>
      <c r="M401" s="4">
        <v>43830</v>
      </c>
      <c r="N401">
        <v>2</v>
      </c>
      <c r="O401" t="s">
        <v>130</v>
      </c>
      <c r="P401" t="s">
        <v>292</v>
      </c>
      <c r="Q401">
        <v>2</v>
      </c>
      <c r="R401" t="s">
        <v>590</v>
      </c>
      <c r="S401" t="s">
        <v>1146</v>
      </c>
      <c r="T401" t="s">
        <v>1671</v>
      </c>
      <c r="U401" t="s">
        <v>83</v>
      </c>
      <c r="V401" t="s">
        <v>2038</v>
      </c>
      <c r="W401">
        <v>453.95</v>
      </c>
      <c r="X401">
        <v>84.95</v>
      </c>
      <c r="Y401">
        <v>2</v>
      </c>
      <c r="Z401" t="s">
        <v>2143</v>
      </c>
      <c r="AA401" t="s">
        <v>2423</v>
      </c>
      <c r="AF401" s="4"/>
      <c r="AG401" s="4"/>
      <c r="AH401" t="s">
        <v>65</v>
      </c>
      <c r="AI401" t="s">
        <v>227</v>
      </c>
      <c r="AJ401" t="s">
        <v>429</v>
      </c>
      <c r="AK401" t="s">
        <v>992</v>
      </c>
      <c r="AL401" t="s">
        <v>1510</v>
      </c>
      <c r="AM401" t="s">
        <v>80</v>
      </c>
      <c r="AN401" t="s">
        <v>1517</v>
      </c>
      <c r="AO401" t="s">
        <v>431</v>
      </c>
      <c r="AP401" t="s">
        <v>2326</v>
      </c>
      <c r="AQ401" t="str">
        <f t="shared" si="6"/>
        <v>278338439084yesMale436852Facebook4361543830453.9584.951040199.99219.9924</v>
      </c>
      <c r="AR401">
        <f>COUNTIF(AQ$2:AQ401,AQ401)</f>
        <v>1</v>
      </c>
    </row>
    <row r="402" spans="1:44" x14ac:dyDescent="0.25">
      <c r="A402">
        <v>279</v>
      </c>
      <c r="B402">
        <v>352</v>
      </c>
      <c r="C402" s="4">
        <v>43909</v>
      </c>
      <c r="D402">
        <v>2</v>
      </c>
      <c r="E402" t="s">
        <v>38</v>
      </c>
      <c r="F402" t="s">
        <v>49</v>
      </c>
      <c r="G402" t="s">
        <v>55</v>
      </c>
      <c r="H402" t="s">
        <v>58</v>
      </c>
      <c r="I402" s="4">
        <v>43686</v>
      </c>
      <c r="J402">
        <v>2</v>
      </c>
      <c r="K402" t="s">
        <v>60</v>
      </c>
      <c r="L402" s="4">
        <v>43615</v>
      </c>
      <c r="M402" s="4">
        <v>43830</v>
      </c>
      <c r="N402">
        <v>1</v>
      </c>
      <c r="O402" t="s">
        <v>70</v>
      </c>
      <c r="P402" t="s">
        <v>232</v>
      </c>
      <c r="Q402">
        <v>1</v>
      </c>
      <c r="R402" t="s">
        <v>591</v>
      </c>
      <c r="S402" t="s">
        <v>1147</v>
      </c>
      <c r="T402" t="s">
        <v>1610</v>
      </c>
      <c r="U402" t="s">
        <v>67</v>
      </c>
      <c r="V402" t="s">
        <v>1517</v>
      </c>
      <c r="W402">
        <v>38.97</v>
      </c>
      <c r="X402">
        <v>59.97</v>
      </c>
      <c r="Y402">
        <v>1</v>
      </c>
      <c r="Z402" t="s">
        <v>640</v>
      </c>
      <c r="AA402" t="s">
        <v>2393</v>
      </c>
      <c r="AF402" s="4"/>
      <c r="AG402" s="4"/>
      <c r="AH402" t="s">
        <v>70</v>
      </c>
      <c r="AI402" t="s">
        <v>232</v>
      </c>
      <c r="AJ402" t="s">
        <v>591</v>
      </c>
      <c r="AK402" t="s">
        <v>1147</v>
      </c>
      <c r="AL402" t="s">
        <v>1610</v>
      </c>
      <c r="AM402" t="s">
        <v>67</v>
      </c>
      <c r="AN402" t="s">
        <v>1517</v>
      </c>
      <c r="AO402" t="s">
        <v>640</v>
      </c>
      <c r="AP402" t="s">
        <v>2393</v>
      </c>
      <c r="AQ402" t="str">
        <f t="shared" si="6"/>
        <v>279352439092yesFemale436862Facebook436154383038.9759.9754412.99319.9917</v>
      </c>
      <c r="AR402">
        <f>COUNTIF(AQ$2:AQ402,AQ402)</f>
        <v>1</v>
      </c>
    </row>
    <row r="403" spans="1:44" x14ac:dyDescent="0.25">
      <c r="A403">
        <v>280</v>
      </c>
      <c r="B403">
        <v>242</v>
      </c>
      <c r="C403" s="4">
        <v>43910</v>
      </c>
      <c r="D403">
        <v>6</v>
      </c>
      <c r="E403" t="s">
        <v>33</v>
      </c>
      <c r="F403" t="s">
        <v>44</v>
      </c>
      <c r="G403" t="s">
        <v>56</v>
      </c>
      <c r="H403" t="s">
        <v>57</v>
      </c>
      <c r="I403" s="4">
        <v>43708</v>
      </c>
      <c r="J403">
        <v>2</v>
      </c>
      <c r="K403" t="s">
        <v>60</v>
      </c>
      <c r="L403" s="4">
        <v>43615</v>
      </c>
      <c r="M403" s="4">
        <v>43830</v>
      </c>
      <c r="N403">
        <v>1</v>
      </c>
      <c r="O403" t="s">
        <v>70</v>
      </c>
      <c r="P403" t="s">
        <v>232</v>
      </c>
      <c r="Q403">
        <v>1</v>
      </c>
      <c r="R403" t="s">
        <v>394</v>
      </c>
      <c r="S403" t="s">
        <v>956</v>
      </c>
      <c r="T403" t="s">
        <v>1490</v>
      </c>
      <c r="U403" t="s">
        <v>80</v>
      </c>
      <c r="V403" t="s">
        <v>1517</v>
      </c>
      <c r="W403">
        <v>17.98</v>
      </c>
      <c r="X403">
        <v>39.979999999999997</v>
      </c>
      <c r="Y403">
        <v>1</v>
      </c>
      <c r="Z403" t="s">
        <v>432</v>
      </c>
      <c r="AA403" t="s">
        <v>2331</v>
      </c>
      <c r="AF403" s="4"/>
      <c r="AG403" s="4"/>
      <c r="AH403" t="s">
        <v>70</v>
      </c>
      <c r="AI403" t="s">
        <v>232</v>
      </c>
      <c r="AJ403" t="s">
        <v>394</v>
      </c>
      <c r="AK403" t="s">
        <v>956</v>
      </c>
      <c r="AL403" t="s">
        <v>1490</v>
      </c>
      <c r="AM403" t="s">
        <v>80</v>
      </c>
      <c r="AN403" t="s">
        <v>1517</v>
      </c>
      <c r="AO403" t="s">
        <v>432</v>
      </c>
      <c r="AP403" t="s">
        <v>2331</v>
      </c>
      <c r="AQ403" t="str">
        <f t="shared" si="6"/>
        <v>280242439106noMale437082Facebook436154383017.9839.985318.99219.9921</v>
      </c>
      <c r="AR403">
        <f>COUNTIF(AQ$2:AQ403,AQ403)</f>
        <v>1</v>
      </c>
    </row>
    <row r="404" spans="1:44" x14ac:dyDescent="0.25">
      <c r="A404">
        <v>281</v>
      </c>
      <c r="B404">
        <v>380</v>
      </c>
      <c r="C404" s="4">
        <v>43911</v>
      </c>
      <c r="D404">
        <v>2</v>
      </c>
      <c r="E404" t="s">
        <v>38</v>
      </c>
      <c r="F404" t="s">
        <v>49</v>
      </c>
      <c r="G404" t="s">
        <v>55</v>
      </c>
      <c r="H404" t="s">
        <v>57</v>
      </c>
      <c r="I404" s="4">
        <v>43599</v>
      </c>
      <c r="J404">
        <v>1</v>
      </c>
      <c r="L404" s="4"/>
      <c r="M404" s="4"/>
      <c r="N404">
        <v>2</v>
      </c>
      <c r="O404" t="s">
        <v>111</v>
      </c>
      <c r="P404" t="s">
        <v>273</v>
      </c>
      <c r="Q404">
        <v>2</v>
      </c>
      <c r="R404" t="s">
        <v>592</v>
      </c>
      <c r="S404" t="s">
        <v>1148</v>
      </c>
      <c r="T404" t="s">
        <v>1672</v>
      </c>
      <c r="U404" t="s">
        <v>85</v>
      </c>
      <c r="V404" t="s">
        <v>2030</v>
      </c>
      <c r="W404">
        <v>46.98</v>
      </c>
      <c r="X404">
        <v>49.97</v>
      </c>
      <c r="Y404">
        <v>2</v>
      </c>
      <c r="Z404" t="s">
        <v>2158</v>
      </c>
      <c r="AA404" t="s">
        <v>2438</v>
      </c>
      <c r="AF404" s="4"/>
      <c r="AG404" s="4"/>
      <c r="AH404" t="s">
        <v>70</v>
      </c>
      <c r="AI404" t="s">
        <v>232</v>
      </c>
      <c r="AJ404" t="s">
        <v>753</v>
      </c>
      <c r="AK404" t="s">
        <v>1077</v>
      </c>
      <c r="AL404" t="s">
        <v>598</v>
      </c>
      <c r="AM404" t="s">
        <v>69</v>
      </c>
      <c r="AN404" t="s">
        <v>1517</v>
      </c>
      <c r="AO404" t="s">
        <v>673</v>
      </c>
      <c r="AP404" t="s">
        <v>2348</v>
      </c>
      <c r="AQ404" t="str">
        <f t="shared" si="6"/>
        <v>281380439112yesMale43599146.9849.97513235119.9912</v>
      </c>
      <c r="AR404">
        <f>COUNTIF(AQ$2:AQ404,AQ404)</f>
        <v>1</v>
      </c>
    </row>
    <row r="405" spans="1:44" x14ac:dyDescent="0.25">
      <c r="A405">
        <v>281</v>
      </c>
      <c r="B405">
        <v>380</v>
      </c>
      <c r="C405" s="4">
        <v>43911</v>
      </c>
      <c r="D405">
        <v>2</v>
      </c>
      <c r="E405" t="s">
        <v>38</v>
      </c>
      <c r="F405" t="s">
        <v>49</v>
      </c>
      <c r="G405" t="s">
        <v>55</v>
      </c>
      <c r="H405" t="s">
        <v>57</v>
      </c>
      <c r="I405" s="4">
        <v>43599</v>
      </c>
      <c r="J405">
        <v>1</v>
      </c>
      <c r="L405" s="4"/>
      <c r="M405" s="4"/>
      <c r="N405">
        <v>2</v>
      </c>
      <c r="O405" t="s">
        <v>111</v>
      </c>
      <c r="P405" t="s">
        <v>273</v>
      </c>
      <c r="Q405">
        <v>2</v>
      </c>
      <c r="R405" t="s">
        <v>592</v>
      </c>
      <c r="S405" t="s">
        <v>1148</v>
      </c>
      <c r="T405" t="s">
        <v>1672</v>
      </c>
      <c r="U405" t="s">
        <v>85</v>
      </c>
      <c r="V405" t="s">
        <v>2030</v>
      </c>
      <c r="W405">
        <v>46.98</v>
      </c>
      <c r="X405">
        <v>49.97</v>
      </c>
      <c r="Y405">
        <v>2</v>
      </c>
      <c r="Z405" t="s">
        <v>2158</v>
      </c>
      <c r="AA405" t="s">
        <v>2438</v>
      </c>
      <c r="AF405" s="4"/>
      <c r="AG405" s="4"/>
      <c r="AH405" t="s">
        <v>78</v>
      </c>
      <c r="AI405" t="s">
        <v>240</v>
      </c>
      <c r="AJ405" t="s">
        <v>871</v>
      </c>
      <c r="AK405" t="s">
        <v>1408</v>
      </c>
      <c r="AL405" t="s">
        <v>1923</v>
      </c>
      <c r="AM405" t="s">
        <v>80</v>
      </c>
      <c r="AN405" t="s">
        <v>1548</v>
      </c>
      <c r="AO405" t="s">
        <v>393</v>
      </c>
      <c r="AP405" t="s">
        <v>2345</v>
      </c>
      <c r="AQ405" t="str">
        <f t="shared" si="6"/>
        <v>281380439112yesMale43599146.9849.9781285.99214.9918</v>
      </c>
      <c r="AR405">
        <f>COUNTIF(AQ$2:AQ405,AQ405)</f>
        <v>1</v>
      </c>
    </row>
    <row r="406" spans="1:44" x14ac:dyDescent="0.25">
      <c r="A406">
        <v>282</v>
      </c>
      <c r="B406">
        <v>406</v>
      </c>
      <c r="C406" s="4">
        <v>43911</v>
      </c>
      <c r="D406">
        <v>8</v>
      </c>
      <c r="E406" t="s">
        <v>43</v>
      </c>
      <c r="F406" t="s">
        <v>54</v>
      </c>
      <c r="G406" t="s">
        <v>56</v>
      </c>
      <c r="H406" t="s">
        <v>57</v>
      </c>
      <c r="I406" s="4">
        <v>43729</v>
      </c>
      <c r="J406">
        <v>3</v>
      </c>
      <c r="K406" t="s">
        <v>59</v>
      </c>
      <c r="L406" s="4">
        <v>43615</v>
      </c>
      <c r="M406" s="4">
        <v>43830</v>
      </c>
      <c r="N406">
        <v>1</v>
      </c>
      <c r="O406" t="s">
        <v>90</v>
      </c>
      <c r="P406" t="s">
        <v>252</v>
      </c>
      <c r="Q406">
        <v>1</v>
      </c>
      <c r="R406" t="s">
        <v>593</v>
      </c>
      <c r="S406" t="s">
        <v>1149</v>
      </c>
      <c r="T406" t="s">
        <v>1529</v>
      </c>
      <c r="U406" t="s">
        <v>69</v>
      </c>
      <c r="V406" t="s">
        <v>1562</v>
      </c>
      <c r="W406">
        <v>49.99</v>
      </c>
      <c r="X406">
        <v>9.99</v>
      </c>
      <c r="Y406">
        <v>1</v>
      </c>
      <c r="Z406" t="s">
        <v>410</v>
      </c>
      <c r="AA406" t="s">
        <v>2359</v>
      </c>
      <c r="AF406" s="4"/>
      <c r="AG406" s="4"/>
      <c r="AH406" t="s">
        <v>90</v>
      </c>
      <c r="AI406" t="s">
        <v>252</v>
      </c>
      <c r="AJ406" t="s">
        <v>593</v>
      </c>
      <c r="AK406" t="s">
        <v>1149</v>
      </c>
      <c r="AL406" t="s">
        <v>1529</v>
      </c>
      <c r="AM406" t="s">
        <v>69</v>
      </c>
      <c r="AN406" t="s">
        <v>1562</v>
      </c>
      <c r="AO406" t="s">
        <v>410</v>
      </c>
      <c r="AP406" t="s">
        <v>2359</v>
      </c>
      <c r="AQ406" t="str">
        <f t="shared" si="6"/>
        <v>282406439118noMale437293Google Ads436154383049.999.99614649.9919.9920</v>
      </c>
      <c r="AR406">
        <f>COUNTIF(AQ$2:AQ406,AQ406)</f>
        <v>1</v>
      </c>
    </row>
    <row r="407" spans="1:44" x14ac:dyDescent="0.25">
      <c r="A407">
        <v>283</v>
      </c>
      <c r="B407">
        <v>199</v>
      </c>
      <c r="C407" s="4">
        <v>43914</v>
      </c>
      <c r="D407">
        <v>7</v>
      </c>
      <c r="E407" t="s">
        <v>35</v>
      </c>
      <c r="F407" t="s">
        <v>46</v>
      </c>
      <c r="G407" t="s">
        <v>55</v>
      </c>
      <c r="H407" t="s">
        <v>58</v>
      </c>
      <c r="I407" s="4">
        <v>43861</v>
      </c>
      <c r="J407">
        <v>4</v>
      </c>
      <c r="K407" t="s">
        <v>61</v>
      </c>
      <c r="L407" s="4">
        <v>43831</v>
      </c>
      <c r="M407" s="4">
        <v>43861</v>
      </c>
      <c r="N407">
        <v>1</v>
      </c>
      <c r="O407" t="s">
        <v>84</v>
      </c>
      <c r="P407" t="s">
        <v>246</v>
      </c>
      <c r="Q407">
        <v>1</v>
      </c>
      <c r="R407" t="s">
        <v>549</v>
      </c>
      <c r="S407" t="s">
        <v>1110</v>
      </c>
      <c r="T407" t="s">
        <v>1635</v>
      </c>
      <c r="U407" t="s">
        <v>69</v>
      </c>
      <c r="V407" t="s">
        <v>1548</v>
      </c>
      <c r="W407">
        <v>27.99</v>
      </c>
      <c r="X407">
        <v>14.99</v>
      </c>
      <c r="Y407">
        <v>1</v>
      </c>
      <c r="Z407" t="s">
        <v>410</v>
      </c>
      <c r="AA407" t="s">
        <v>2359</v>
      </c>
      <c r="AB407">
        <v>3</v>
      </c>
      <c r="AC407" t="s">
        <v>2634</v>
      </c>
      <c r="AD407">
        <v>596</v>
      </c>
      <c r="AE407" t="s">
        <v>2637</v>
      </c>
      <c r="AF407" s="4">
        <v>43901</v>
      </c>
      <c r="AG407" s="4">
        <v>43951</v>
      </c>
      <c r="AH407" t="s">
        <v>84</v>
      </c>
      <c r="AI407" t="s">
        <v>246</v>
      </c>
      <c r="AJ407" t="s">
        <v>549</v>
      </c>
      <c r="AK407" t="s">
        <v>1110</v>
      </c>
      <c r="AL407" t="s">
        <v>1635</v>
      </c>
      <c r="AM407" t="s">
        <v>69</v>
      </c>
      <c r="AN407" t="s">
        <v>1548</v>
      </c>
      <c r="AO407" t="s">
        <v>410</v>
      </c>
      <c r="AP407" t="s">
        <v>2359</v>
      </c>
      <c r="AQ407" t="str">
        <f t="shared" si="6"/>
        <v>283199439147yesFemale438614YouTube438314386127.9914.993test596Showing discount on the products page as well439014395192227.99114.9920</v>
      </c>
      <c r="AR407">
        <f>COUNTIF(AQ$2:AQ407,AQ407)</f>
        <v>1</v>
      </c>
    </row>
    <row r="408" spans="1:44" x14ac:dyDescent="0.25">
      <c r="A408">
        <v>284</v>
      </c>
      <c r="B408">
        <v>218</v>
      </c>
      <c r="C408" s="4">
        <v>43914</v>
      </c>
      <c r="D408">
        <v>8</v>
      </c>
      <c r="E408" t="s">
        <v>43</v>
      </c>
      <c r="F408" t="s">
        <v>54</v>
      </c>
      <c r="G408" t="s">
        <v>55</v>
      </c>
      <c r="H408" t="s">
        <v>58</v>
      </c>
      <c r="I408" s="4">
        <v>43738</v>
      </c>
      <c r="J408">
        <v>3</v>
      </c>
      <c r="K408" t="s">
        <v>59</v>
      </c>
      <c r="L408" s="4">
        <v>43615</v>
      </c>
      <c r="M408" s="4">
        <v>43830</v>
      </c>
      <c r="N408">
        <v>1</v>
      </c>
      <c r="O408" t="s">
        <v>70</v>
      </c>
      <c r="P408" t="s">
        <v>232</v>
      </c>
      <c r="Q408">
        <v>1</v>
      </c>
      <c r="R408" t="s">
        <v>594</v>
      </c>
      <c r="S408" t="s">
        <v>1077</v>
      </c>
      <c r="T408" t="s">
        <v>519</v>
      </c>
      <c r="U408" t="s">
        <v>69</v>
      </c>
      <c r="V408" t="s">
        <v>1517</v>
      </c>
      <c r="W408">
        <v>41</v>
      </c>
      <c r="X408">
        <v>19.989999999999998</v>
      </c>
      <c r="Y408">
        <v>1</v>
      </c>
      <c r="Z408" t="s">
        <v>432</v>
      </c>
      <c r="AA408" t="s">
        <v>2331</v>
      </c>
      <c r="AF408" s="4"/>
      <c r="AG408" s="4"/>
      <c r="AH408" t="s">
        <v>70</v>
      </c>
      <c r="AI408" t="s">
        <v>232</v>
      </c>
      <c r="AJ408" t="s">
        <v>594</v>
      </c>
      <c r="AK408" t="s">
        <v>1077</v>
      </c>
      <c r="AL408" t="s">
        <v>519</v>
      </c>
      <c r="AM408" t="s">
        <v>69</v>
      </c>
      <c r="AN408" t="s">
        <v>1517</v>
      </c>
      <c r="AO408" t="s">
        <v>432</v>
      </c>
      <c r="AP408" t="s">
        <v>2331</v>
      </c>
      <c r="AQ408" t="str">
        <f t="shared" si="6"/>
        <v>284218439148yesFemale437383Google Ads43615438304119.99513441119.9921</v>
      </c>
      <c r="AR408">
        <f>COUNTIF(AQ$2:AQ408,AQ408)</f>
        <v>1</v>
      </c>
    </row>
    <row r="409" spans="1:44" x14ac:dyDescent="0.25">
      <c r="A409">
        <v>285</v>
      </c>
      <c r="B409">
        <v>55</v>
      </c>
      <c r="C409" s="4">
        <v>43915</v>
      </c>
      <c r="D409">
        <v>1</v>
      </c>
      <c r="E409" t="s">
        <v>39</v>
      </c>
      <c r="F409" t="s">
        <v>50</v>
      </c>
      <c r="G409" t="s">
        <v>55</v>
      </c>
      <c r="H409" t="s">
        <v>58</v>
      </c>
      <c r="I409" s="4">
        <v>43665</v>
      </c>
      <c r="J409">
        <v>3</v>
      </c>
      <c r="K409" t="s">
        <v>59</v>
      </c>
      <c r="L409" s="4">
        <v>43615</v>
      </c>
      <c r="M409" s="4">
        <v>43830</v>
      </c>
      <c r="N409">
        <v>1</v>
      </c>
      <c r="O409" t="s">
        <v>67</v>
      </c>
      <c r="P409" t="s">
        <v>229</v>
      </c>
      <c r="Q409">
        <v>1</v>
      </c>
      <c r="R409" t="s">
        <v>391</v>
      </c>
      <c r="S409" t="s">
        <v>953</v>
      </c>
      <c r="T409" t="s">
        <v>1487</v>
      </c>
      <c r="U409" t="s">
        <v>80</v>
      </c>
      <c r="V409" t="s">
        <v>1562</v>
      </c>
      <c r="W409">
        <v>59.9</v>
      </c>
      <c r="X409">
        <v>19.98</v>
      </c>
      <c r="Y409">
        <v>1</v>
      </c>
      <c r="Z409" t="s">
        <v>90</v>
      </c>
      <c r="AA409" t="s">
        <v>2328</v>
      </c>
      <c r="AF409" s="4"/>
      <c r="AG409" s="4"/>
      <c r="AH409" t="s">
        <v>67</v>
      </c>
      <c r="AI409" t="s">
        <v>229</v>
      </c>
      <c r="AJ409" t="s">
        <v>391</v>
      </c>
      <c r="AK409" t="s">
        <v>953</v>
      </c>
      <c r="AL409" t="s">
        <v>1487</v>
      </c>
      <c r="AM409" t="s">
        <v>80</v>
      </c>
      <c r="AN409" t="s">
        <v>1562</v>
      </c>
      <c r="AO409" t="s">
        <v>90</v>
      </c>
      <c r="AP409" t="s">
        <v>2328</v>
      </c>
      <c r="AQ409" t="str">
        <f t="shared" si="6"/>
        <v>28555439151yesFemale436653Google Ads436154383059.919.98313629.9529.996</v>
      </c>
      <c r="AR409">
        <f>COUNTIF(AQ$2:AQ409,AQ409)</f>
        <v>1</v>
      </c>
    </row>
    <row r="410" spans="1:44" x14ac:dyDescent="0.25">
      <c r="A410">
        <v>286</v>
      </c>
      <c r="B410">
        <v>65</v>
      </c>
      <c r="C410" s="4">
        <v>43915</v>
      </c>
      <c r="D410">
        <v>7</v>
      </c>
      <c r="E410" t="s">
        <v>35</v>
      </c>
      <c r="F410" t="s">
        <v>46</v>
      </c>
      <c r="G410" t="s">
        <v>56</v>
      </c>
      <c r="H410" t="s">
        <v>57</v>
      </c>
      <c r="I410" s="4">
        <v>43697</v>
      </c>
      <c r="J410">
        <v>3</v>
      </c>
      <c r="K410" t="s">
        <v>59</v>
      </c>
      <c r="L410" s="4">
        <v>43615</v>
      </c>
      <c r="M410" s="4">
        <v>43830</v>
      </c>
      <c r="N410">
        <v>1</v>
      </c>
      <c r="O410" t="s">
        <v>79</v>
      </c>
      <c r="P410" t="s">
        <v>241</v>
      </c>
      <c r="Q410">
        <v>1</v>
      </c>
      <c r="R410" t="s">
        <v>595</v>
      </c>
      <c r="S410" t="s">
        <v>1045</v>
      </c>
      <c r="T410" t="s">
        <v>578</v>
      </c>
      <c r="U410" t="s">
        <v>67</v>
      </c>
      <c r="V410" t="s">
        <v>1548</v>
      </c>
      <c r="W410">
        <v>300</v>
      </c>
      <c r="X410">
        <v>44.97</v>
      </c>
      <c r="Y410">
        <v>1</v>
      </c>
      <c r="Z410" t="s">
        <v>455</v>
      </c>
      <c r="AA410" t="s">
        <v>2340</v>
      </c>
      <c r="AF410" s="4"/>
      <c r="AG410" s="4"/>
      <c r="AH410" t="s">
        <v>79</v>
      </c>
      <c r="AI410" t="s">
        <v>241</v>
      </c>
      <c r="AJ410" t="s">
        <v>595</v>
      </c>
      <c r="AK410" t="s">
        <v>1045</v>
      </c>
      <c r="AL410" t="s">
        <v>578</v>
      </c>
      <c r="AM410" t="s">
        <v>67</v>
      </c>
      <c r="AN410" t="s">
        <v>1548</v>
      </c>
      <c r="AO410" t="s">
        <v>455</v>
      </c>
      <c r="AP410" t="s">
        <v>2340</v>
      </c>
      <c r="AQ410" t="str">
        <f t="shared" si="6"/>
        <v>28665439157noMale436973Google Ads436154383030044.97467100314.9915</v>
      </c>
      <c r="AR410">
        <f>COUNTIF(AQ$2:AQ410,AQ410)</f>
        <v>1</v>
      </c>
    </row>
    <row r="411" spans="1:44" x14ac:dyDescent="0.25">
      <c r="A411">
        <v>287</v>
      </c>
      <c r="B411">
        <v>161</v>
      </c>
      <c r="C411" s="4">
        <v>43916</v>
      </c>
      <c r="D411">
        <v>7</v>
      </c>
      <c r="E411" t="s">
        <v>35</v>
      </c>
      <c r="F411" t="s">
        <v>46</v>
      </c>
      <c r="G411" t="s">
        <v>55</v>
      </c>
      <c r="H411" t="s">
        <v>57</v>
      </c>
      <c r="I411" s="4">
        <v>43732</v>
      </c>
      <c r="J411">
        <v>3</v>
      </c>
      <c r="K411" t="s">
        <v>59</v>
      </c>
      <c r="L411" s="4">
        <v>43615</v>
      </c>
      <c r="M411" s="4">
        <v>43830</v>
      </c>
      <c r="N411">
        <v>1</v>
      </c>
      <c r="O411" t="s">
        <v>90</v>
      </c>
      <c r="P411" t="s">
        <v>252</v>
      </c>
      <c r="Q411">
        <v>1</v>
      </c>
      <c r="R411" t="s">
        <v>427</v>
      </c>
      <c r="S411" t="s">
        <v>989</v>
      </c>
      <c r="T411" t="s">
        <v>1522</v>
      </c>
      <c r="U411" t="s">
        <v>69</v>
      </c>
      <c r="V411" t="s">
        <v>1562</v>
      </c>
      <c r="W411">
        <v>81.99</v>
      </c>
      <c r="X411">
        <v>9.99</v>
      </c>
      <c r="Y411">
        <v>1</v>
      </c>
      <c r="Z411" t="s">
        <v>645</v>
      </c>
      <c r="AA411" t="s">
        <v>2347</v>
      </c>
      <c r="AF411" s="4"/>
      <c r="AG411" s="4"/>
      <c r="AH411" t="s">
        <v>90</v>
      </c>
      <c r="AI411" t="s">
        <v>252</v>
      </c>
      <c r="AJ411" t="s">
        <v>427</v>
      </c>
      <c r="AK411" t="s">
        <v>989</v>
      </c>
      <c r="AL411" t="s">
        <v>1522</v>
      </c>
      <c r="AM411" t="s">
        <v>69</v>
      </c>
      <c r="AN411" t="s">
        <v>1562</v>
      </c>
      <c r="AO411" t="s">
        <v>645</v>
      </c>
      <c r="AP411" t="s">
        <v>2347</v>
      </c>
      <c r="AQ411" t="str">
        <f t="shared" si="6"/>
        <v>287161439167yesMale437323Google Ads436154383081.999.9967581.9919.9913</v>
      </c>
      <c r="AR411">
        <f>COUNTIF(AQ$2:AQ411,AQ411)</f>
        <v>1</v>
      </c>
    </row>
    <row r="412" spans="1:44" x14ac:dyDescent="0.25">
      <c r="A412">
        <v>288</v>
      </c>
      <c r="B412">
        <v>172</v>
      </c>
      <c r="C412" s="4">
        <v>43917</v>
      </c>
      <c r="D412">
        <v>2</v>
      </c>
      <c r="E412" t="s">
        <v>38</v>
      </c>
      <c r="F412" t="s">
        <v>49</v>
      </c>
      <c r="G412" t="s">
        <v>56</v>
      </c>
      <c r="H412" t="s">
        <v>57</v>
      </c>
      <c r="I412" s="4">
        <v>43802</v>
      </c>
      <c r="J412">
        <v>2</v>
      </c>
      <c r="K412" t="s">
        <v>60</v>
      </c>
      <c r="L412" s="4">
        <v>43615</v>
      </c>
      <c r="M412" s="4">
        <v>43830</v>
      </c>
      <c r="N412">
        <v>2</v>
      </c>
      <c r="O412" t="s">
        <v>126</v>
      </c>
      <c r="P412" t="s">
        <v>288</v>
      </c>
      <c r="Q412">
        <v>2</v>
      </c>
      <c r="R412" t="s">
        <v>596</v>
      </c>
      <c r="S412" t="s">
        <v>1150</v>
      </c>
      <c r="T412" t="s">
        <v>1673</v>
      </c>
      <c r="U412" t="s">
        <v>180</v>
      </c>
      <c r="V412" t="s">
        <v>2042</v>
      </c>
      <c r="W412">
        <v>237.97</v>
      </c>
      <c r="X412">
        <v>39.97</v>
      </c>
      <c r="Y412">
        <v>2</v>
      </c>
      <c r="Z412" t="s">
        <v>2159</v>
      </c>
      <c r="AA412" t="s">
        <v>2439</v>
      </c>
      <c r="AF412" s="4"/>
      <c r="AG412" s="4"/>
      <c r="AH412" t="s">
        <v>78</v>
      </c>
      <c r="AI412" t="s">
        <v>240</v>
      </c>
      <c r="AJ412" t="s">
        <v>904</v>
      </c>
      <c r="AK412" t="s">
        <v>1191</v>
      </c>
      <c r="AL412" t="s">
        <v>1490</v>
      </c>
      <c r="AM412" t="s">
        <v>80</v>
      </c>
      <c r="AN412" t="s">
        <v>1548</v>
      </c>
      <c r="AO412" t="s">
        <v>469</v>
      </c>
      <c r="AP412" t="s">
        <v>2339</v>
      </c>
      <c r="AQ412" t="str">
        <f t="shared" si="6"/>
        <v>288172439172noMale438022Facebook4361543830237.9739.978868.99214.9923</v>
      </c>
      <c r="AR412">
        <f>COUNTIF(AQ$2:AQ412,AQ412)</f>
        <v>1</v>
      </c>
    </row>
    <row r="413" spans="1:44" x14ac:dyDescent="0.25">
      <c r="A413">
        <v>288</v>
      </c>
      <c r="B413">
        <v>172</v>
      </c>
      <c r="C413" s="4">
        <v>43917</v>
      </c>
      <c r="D413">
        <v>2</v>
      </c>
      <c r="E413" t="s">
        <v>38</v>
      </c>
      <c r="F413" t="s">
        <v>49</v>
      </c>
      <c r="G413" t="s">
        <v>56</v>
      </c>
      <c r="H413" t="s">
        <v>57</v>
      </c>
      <c r="I413" s="4">
        <v>43802</v>
      </c>
      <c r="J413">
        <v>2</v>
      </c>
      <c r="K413" t="s">
        <v>60</v>
      </c>
      <c r="L413" s="4">
        <v>43615</v>
      </c>
      <c r="M413" s="4">
        <v>43830</v>
      </c>
      <c r="N413">
        <v>2</v>
      </c>
      <c r="O413" t="s">
        <v>126</v>
      </c>
      <c r="P413" t="s">
        <v>288</v>
      </c>
      <c r="Q413">
        <v>2</v>
      </c>
      <c r="R413" t="s">
        <v>596</v>
      </c>
      <c r="S413" t="s">
        <v>1150</v>
      </c>
      <c r="T413" t="s">
        <v>1673</v>
      </c>
      <c r="U413" t="s">
        <v>180</v>
      </c>
      <c r="V413" t="s">
        <v>2042</v>
      </c>
      <c r="W413">
        <v>237.97</v>
      </c>
      <c r="X413">
        <v>39.97</v>
      </c>
      <c r="Y413">
        <v>2</v>
      </c>
      <c r="Z413" t="s">
        <v>2159</v>
      </c>
      <c r="AA413" t="s">
        <v>2439</v>
      </c>
      <c r="AF413" s="4"/>
      <c r="AG413" s="4"/>
      <c r="AH413" t="s">
        <v>90</v>
      </c>
      <c r="AI413" t="s">
        <v>252</v>
      </c>
      <c r="AJ413" t="s">
        <v>90</v>
      </c>
      <c r="AK413" t="s">
        <v>1040</v>
      </c>
      <c r="AL413" t="s">
        <v>1598</v>
      </c>
      <c r="AM413" t="s">
        <v>69</v>
      </c>
      <c r="AN413" t="s">
        <v>1562</v>
      </c>
      <c r="AO413" t="s">
        <v>410</v>
      </c>
      <c r="AP413" t="s">
        <v>2359</v>
      </c>
      <c r="AQ413" t="str">
        <f t="shared" si="6"/>
        <v>288172439172noMale438022Facebook4361543830237.9739.9766219.9919.9920</v>
      </c>
      <c r="AR413">
        <f>COUNTIF(AQ$2:AQ413,AQ413)</f>
        <v>1</v>
      </c>
    </row>
    <row r="414" spans="1:44" x14ac:dyDescent="0.25">
      <c r="A414">
        <v>289</v>
      </c>
      <c r="B414">
        <v>1</v>
      </c>
      <c r="C414" s="4">
        <v>43918</v>
      </c>
      <c r="D414">
        <v>5</v>
      </c>
      <c r="E414" t="s">
        <v>36</v>
      </c>
      <c r="F414" t="s">
        <v>47</v>
      </c>
      <c r="G414" t="s">
        <v>56</v>
      </c>
      <c r="H414" t="s">
        <v>58</v>
      </c>
      <c r="I414" s="4">
        <v>43682</v>
      </c>
      <c r="J414">
        <v>1</v>
      </c>
      <c r="K414" t="s">
        <v>61</v>
      </c>
      <c r="L414" s="4">
        <v>43615</v>
      </c>
      <c r="M414" s="4">
        <v>43830</v>
      </c>
      <c r="N414">
        <v>1</v>
      </c>
      <c r="O414" t="s">
        <v>80</v>
      </c>
      <c r="P414" t="s">
        <v>242</v>
      </c>
      <c r="Q414">
        <v>1</v>
      </c>
      <c r="R414" t="s">
        <v>586</v>
      </c>
      <c r="S414" t="s">
        <v>966</v>
      </c>
      <c r="T414" t="s">
        <v>1667</v>
      </c>
      <c r="U414" t="s">
        <v>80</v>
      </c>
      <c r="V414" t="s">
        <v>1548</v>
      </c>
      <c r="W414">
        <v>43.98</v>
      </c>
      <c r="X414">
        <v>29.98</v>
      </c>
      <c r="Y414">
        <v>1</v>
      </c>
      <c r="Z414" t="s">
        <v>67</v>
      </c>
      <c r="AA414" t="s">
        <v>2373</v>
      </c>
      <c r="AF414" s="4"/>
      <c r="AG414" s="4"/>
      <c r="AH414" t="s">
        <v>80</v>
      </c>
      <c r="AI414" t="s">
        <v>242</v>
      </c>
      <c r="AJ414" t="s">
        <v>586</v>
      </c>
      <c r="AK414" t="s">
        <v>966</v>
      </c>
      <c r="AL414" t="s">
        <v>1667</v>
      </c>
      <c r="AM414" t="s">
        <v>80</v>
      </c>
      <c r="AN414" t="s">
        <v>1548</v>
      </c>
      <c r="AO414" t="s">
        <v>67</v>
      </c>
      <c r="AP414" t="s">
        <v>2373</v>
      </c>
      <c r="AQ414" t="str">
        <f t="shared" si="6"/>
        <v>2891439185noFemale436821YouTube436154383043.9829.9827021.99214.993</v>
      </c>
      <c r="AR414">
        <f>COUNTIF(AQ$2:AQ414,AQ414)</f>
        <v>1</v>
      </c>
    </row>
    <row r="415" spans="1:44" x14ac:dyDescent="0.25">
      <c r="A415">
        <v>290</v>
      </c>
      <c r="B415">
        <v>70</v>
      </c>
      <c r="C415" s="4">
        <v>43918</v>
      </c>
      <c r="D415">
        <v>3</v>
      </c>
      <c r="E415" t="s">
        <v>34</v>
      </c>
      <c r="F415" t="s">
        <v>45</v>
      </c>
      <c r="G415" t="s">
        <v>55</v>
      </c>
      <c r="H415" t="s">
        <v>58</v>
      </c>
      <c r="I415" s="4">
        <v>43733</v>
      </c>
      <c r="J415">
        <v>3</v>
      </c>
      <c r="K415" t="s">
        <v>59</v>
      </c>
      <c r="L415" s="4">
        <v>43615</v>
      </c>
      <c r="M415" s="4">
        <v>43830</v>
      </c>
      <c r="N415">
        <v>1</v>
      </c>
      <c r="O415" t="s">
        <v>79</v>
      </c>
      <c r="P415" t="s">
        <v>241</v>
      </c>
      <c r="Q415">
        <v>1</v>
      </c>
      <c r="R415" t="s">
        <v>481</v>
      </c>
      <c r="S415" t="s">
        <v>1045</v>
      </c>
      <c r="T415" t="s">
        <v>1573</v>
      </c>
      <c r="U415" t="s">
        <v>69</v>
      </c>
      <c r="V415" t="s">
        <v>1548</v>
      </c>
      <c r="W415">
        <v>99.95</v>
      </c>
      <c r="X415">
        <v>14.99</v>
      </c>
      <c r="Y415">
        <v>1</v>
      </c>
      <c r="Z415" t="s">
        <v>65</v>
      </c>
      <c r="AA415" t="s">
        <v>2343</v>
      </c>
      <c r="AF415" s="4"/>
      <c r="AG415" s="4"/>
      <c r="AH415" t="s">
        <v>79</v>
      </c>
      <c r="AI415" t="s">
        <v>241</v>
      </c>
      <c r="AJ415" t="s">
        <v>481</v>
      </c>
      <c r="AK415" t="s">
        <v>1045</v>
      </c>
      <c r="AL415" t="s">
        <v>1573</v>
      </c>
      <c r="AM415" t="s">
        <v>69</v>
      </c>
      <c r="AN415" t="s">
        <v>1548</v>
      </c>
      <c r="AO415" t="s">
        <v>65</v>
      </c>
      <c r="AP415" t="s">
        <v>2343</v>
      </c>
      <c r="AQ415" t="str">
        <f t="shared" si="6"/>
        <v>29070439183yesFemale437333Google Ads436154383099.9514.9946699.95114.9910</v>
      </c>
      <c r="AR415">
        <f>COUNTIF(AQ$2:AQ415,AQ415)</f>
        <v>1</v>
      </c>
    </row>
    <row r="416" spans="1:44" x14ac:dyDescent="0.25">
      <c r="A416">
        <v>291</v>
      </c>
      <c r="B416">
        <v>322</v>
      </c>
      <c r="C416" s="4">
        <v>43919</v>
      </c>
      <c r="D416">
        <v>10</v>
      </c>
      <c r="E416" t="s">
        <v>42</v>
      </c>
      <c r="F416" t="s">
        <v>53</v>
      </c>
      <c r="G416" t="s">
        <v>56</v>
      </c>
      <c r="H416" t="s">
        <v>57</v>
      </c>
      <c r="I416" s="4">
        <v>43571</v>
      </c>
      <c r="J416">
        <v>1</v>
      </c>
      <c r="L416" s="4"/>
      <c r="M416" s="4"/>
      <c r="N416">
        <v>2</v>
      </c>
      <c r="O416" t="s">
        <v>96</v>
      </c>
      <c r="P416" t="s">
        <v>258</v>
      </c>
      <c r="Q416">
        <v>2</v>
      </c>
      <c r="R416" t="s">
        <v>597</v>
      </c>
      <c r="S416" t="s">
        <v>1151</v>
      </c>
      <c r="T416" t="s">
        <v>1674</v>
      </c>
      <c r="U416" t="s">
        <v>180</v>
      </c>
      <c r="V416" t="s">
        <v>1869</v>
      </c>
      <c r="W416">
        <v>596.97</v>
      </c>
      <c r="X416">
        <v>44.97</v>
      </c>
      <c r="Y416">
        <v>2</v>
      </c>
      <c r="Z416" t="s">
        <v>2160</v>
      </c>
      <c r="AA416" t="s">
        <v>2440</v>
      </c>
      <c r="AF416" s="4"/>
      <c r="AG416" s="4"/>
      <c r="AH416" t="s">
        <v>84</v>
      </c>
      <c r="AI416" t="s">
        <v>246</v>
      </c>
      <c r="AJ416" t="s">
        <v>564</v>
      </c>
      <c r="AK416" t="s">
        <v>1124</v>
      </c>
      <c r="AL416" t="s">
        <v>1647</v>
      </c>
      <c r="AM416" t="s">
        <v>80</v>
      </c>
      <c r="AN416" t="s">
        <v>1548</v>
      </c>
      <c r="AO416" t="s">
        <v>645</v>
      </c>
      <c r="AP416" t="s">
        <v>2347</v>
      </c>
      <c r="AQ416" t="str">
        <f t="shared" si="6"/>
        <v>2913224391910noMale435711596.9744.979160279.99214.9913</v>
      </c>
      <c r="AR416">
        <f>COUNTIF(AQ$2:AQ416,AQ416)</f>
        <v>1</v>
      </c>
    </row>
    <row r="417" spans="1:44" x14ac:dyDescent="0.25">
      <c r="A417">
        <v>291</v>
      </c>
      <c r="B417">
        <v>322</v>
      </c>
      <c r="C417" s="4">
        <v>43919</v>
      </c>
      <c r="D417">
        <v>10</v>
      </c>
      <c r="E417" t="s">
        <v>42</v>
      </c>
      <c r="F417" t="s">
        <v>53</v>
      </c>
      <c r="G417" t="s">
        <v>56</v>
      </c>
      <c r="H417" t="s">
        <v>57</v>
      </c>
      <c r="I417" s="4">
        <v>43571</v>
      </c>
      <c r="J417">
        <v>1</v>
      </c>
      <c r="L417" s="4"/>
      <c r="M417" s="4"/>
      <c r="N417">
        <v>2</v>
      </c>
      <c r="O417" t="s">
        <v>96</v>
      </c>
      <c r="P417" t="s">
        <v>258</v>
      </c>
      <c r="Q417">
        <v>2</v>
      </c>
      <c r="R417" t="s">
        <v>597</v>
      </c>
      <c r="S417" t="s">
        <v>1151</v>
      </c>
      <c r="T417" t="s">
        <v>1674</v>
      </c>
      <c r="U417" t="s">
        <v>180</v>
      </c>
      <c r="V417" t="s">
        <v>1869</v>
      </c>
      <c r="W417">
        <v>596.97</v>
      </c>
      <c r="X417">
        <v>44.97</v>
      </c>
      <c r="Y417">
        <v>2</v>
      </c>
      <c r="Z417" t="s">
        <v>2160</v>
      </c>
      <c r="AA417" t="s">
        <v>2440</v>
      </c>
      <c r="AF417" s="4"/>
      <c r="AG417" s="4"/>
      <c r="AH417" t="s">
        <v>79</v>
      </c>
      <c r="AI417" t="s">
        <v>241</v>
      </c>
      <c r="AJ417" t="s">
        <v>504</v>
      </c>
      <c r="AK417" t="s">
        <v>1067</v>
      </c>
      <c r="AL417" t="s">
        <v>1527</v>
      </c>
      <c r="AM417" t="s">
        <v>69</v>
      </c>
      <c r="AN417" t="s">
        <v>1548</v>
      </c>
      <c r="AO417" t="s">
        <v>455</v>
      </c>
      <c r="AP417" t="s">
        <v>2340</v>
      </c>
      <c r="AQ417" t="str">
        <f t="shared" si="6"/>
        <v>2913224391910noMale435711596.9744.97410936.99114.9915</v>
      </c>
      <c r="AR417">
        <f>COUNTIF(AQ$2:AQ417,AQ417)</f>
        <v>1</v>
      </c>
    </row>
    <row r="418" spans="1:44" x14ac:dyDescent="0.25">
      <c r="A418">
        <v>292</v>
      </c>
      <c r="B418">
        <v>415</v>
      </c>
      <c r="C418" s="4">
        <v>43919</v>
      </c>
      <c r="D418">
        <v>4</v>
      </c>
      <c r="E418" t="s">
        <v>40</v>
      </c>
      <c r="F418" t="s">
        <v>51</v>
      </c>
      <c r="G418" t="s">
        <v>55</v>
      </c>
      <c r="H418" t="s">
        <v>58</v>
      </c>
      <c r="I418" s="4">
        <v>43696</v>
      </c>
      <c r="J418">
        <v>1</v>
      </c>
      <c r="K418" t="s">
        <v>61</v>
      </c>
      <c r="L418" s="4">
        <v>43615</v>
      </c>
      <c r="M418" s="4">
        <v>43830</v>
      </c>
      <c r="N418">
        <v>1</v>
      </c>
      <c r="O418" t="s">
        <v>80</v>
      </c>
      <c r="P418" t="s">
        <v>242</v>
      </c>
      <c r="Q418">
        <v>1</v>
      </c>
      <c r="R418" t="s">
        <v>598</v>
      </c>
      <c r="S418" t="s">
        <v>1118</v>
      </c>
      <c r="T418" t="s">
        <v>1675</v>
      </c>
      <c r="U418" t="s">
        <v>69</v>
      </c>
      <c r="V418" t="s">
        <v>1548</v>
      </c>
      <c r="W418">
        <v>14.45</v>
      </c>
      <c r="X418">
        <v>14.99</v>
      </c>
      <c r="Y418">
        <v>1</v>
      </c>
      <c r="Z418" t="s">
        <v>70</v>
      </c>
      <c r="AA418" t="s">
        <v>2341</v>
      </c>
      <c r="AF418" s="4"/>
      <c r="AG418" s="4"/>
      <c r="AH418" t="s">
        <v>80</v>
      </c>
      <c r="AI418" t="s">
        <v>242</v>
      </c>
      <c r="AJ418" t="s">
        <v>598</v>
      </c>
      <c r="AK418" t="s">
        <v>1118</v>
      </c>
      <c r="AL418" t="s">
        <v>1675</v>
      </c>
      <c r="AM418" t="s">
        <v>69</v>
      </c>
      <c r="AN418" t="s">
        <v>1548</v>
      </c>
      <c r="AO418" t="s">
        <v>70</v>
      </c>
      <c r="AP418" t="s">
        <v>2341</v>
      </c>
      <c r="AQ418" t="str">
        <f t="shared" si="6"/>
        <v>292415439194yesFemale436961YouTube436154383014.4514.9923514.45114.995</v>
      </c>
      <c r="AR418">
        <f>COUNTIF(AQ$2:AQ418,AQ418)</f>
        <v>1</v>
      </c>
    </row>
    <row r="419" spans="1:44" x14ac:dyDescent="0.25">
      <c r="A419">
        <v>293</v>
      </c>
      <c r="B419">
        <v>81</v>
      </c>
      <c r="C419" s="4">
        <v>43920</v>
      </c>
      <c r="D419">
        <v>8</v>
      </c>
      <c r="E419" t="s">
        <v>43</v>
      </c>
      <c r="F419" t="s">
        <v>54</v>
      </c>
      <c r="G419" t="s">
        <v>56</v>
      </c>
      <c r="H419" t="s">
        <v>58</v>
      </c>
      <c r="I419" s="4">
        <v>43875</v>
      </c>
      <c r="J419">
        <v>5</v>
      </c>
      <c r="K419" t="s">
        <v>60</v>
      </c>
      <c r="L419" s="4">
        <v>43831</v>
      </c>
      <c r="M419" s="4">
        <v>43921</v>
      </c>
      <c r="N419">
        <v>2</v>
      </c>
      <c r="O419" t="s">
        <v>140</v>
      </c>
      <c r="P419" t="s">
        <v>302</v>
      </c>
      <c r="Q419">
        <v>2</v>
      </c>
      <c r="R419" t="s">
        <v>599</v>
      </c>
      <c r="S419" t="s">
        <v>1152</v>
      </c>
      <c r="T419" t="s">
        <v>1676</v>
      </c>
      <c r="U419" t="s">
        <v>71</v>
      </c>
      <c r="V419" t="s">
        <v>1869</v>
      </c>
      <c r="W419">
        <v>19.48</v>
      </c>
      <c r="X419">
        <v>29.98</v>
      </c>
      <c r="Y419">
        <v>2</v>
      </c>
      <c r="Z419" t="s">
        <v>2138</v>
      </c>
      <c r="AA419" t="s">
        <v>2417</v>
      </c>
      <c r="AB419">
        <v>3</v>
      </c>
      <c r="AC419" t="s">
        <v>2634</v>
      </c>
      <c r="AD419">
        <v>533</v>
      </c>
      <c r="AE419" t="s">
        <v>2637</v>
      </c>
      <c r="AF419" s="4">
        <v>43901</v>
      </c>
      <c r="AG419" s="4">
        <v>43951</v>
      </c>
      <c r="AH419" t="s">
        <v>80</v>
      </c>
      <c r="AI419" t="s">
        <v>242</v>
      </c>
      <c r="AJ419" t="s">
        <v>84</v>
      </c>
      <c r="AK419" t="s">
        <v>990</v>
      </c>
      <c r="AL419" t="s">
        <v>1523</v>
      </c>
      <c r="AM419" t="s">
        <v>69</v>
      </c>
      <c r="AN419" t="s">
        <v>1548</v>
      </c>
      <c r="AO419" t="s">
        <v>79</v>
      </c>
      <c r="AP419" t="s">
        <v>2349</v>
      </c>
      <c r="AQ419" t="str">
        <f t="shared" si="6"/>
        <v>29381439208noFemale438755Facebook438314392119.4829.983test533Showing discount on the products page as well43901439512910.49114.994</v>
      </c>
      <c r="AR419">
        <f>COUNTIF(AQ$2:AQ419,AQ419)</f>
        <v>1</v>
      </c>
    </row>
    <row r="420" spans="1:44" x14ac:dyDescent="0.25">
      <c r="A420">
        <v>293</v>
      </c>
      <c r="B420">
        <v>81</v>
      </c>
      <c r="C420" s="4">
        <v>43920</v>
      </c>
      <c r="D420">
        <v>8</v>
      </c>
      <c r="E420" t="s">
        <v>43</v>
      </c>
      <c r="F420" t="s">
        <v>54</v>
      </c>
      <c r="G420" t="s">
        <v>56</v>
      </c>
      <c r="H420" t="s">
        <v>58</v>
      </c>
      <c r="I420" s="4">
        <v>43875</v>
      </c>
      <c r="J420">
        <v>5</v>
      </c>
      <c r="K420" t="s">
        <v>60</v>
      </c>
      <c r="L420" s="4">
        <v>43831</v>
      </c>
      <c r="M420" s="4">
        <v>43921</v>
      </c>
      <c r="N420">
        <v>2</v>
      </c>
      <c r="O420" t="s">
        <v>140</v>
      </c>
      <c r="P420" t="s">
        <v>302</v>
      </c>
      <c r="Q420">
        <v>2</v>
      </c>
      <c r="R420" t="s">
        <v>599</v>
      </c>
      <c r="S420" t="s">
        <v>1152</v>
      </c>
      <c r="T420" t="s">
        <v>1676</v>
      </c>
      <c r="U420" t="s">
        <v>71</v>
      </c>
      <c r="V420" t="s">
        <v>1869</v>
      </c>
      <c r="W420">
        <v>19.48</v>
      </c>
      <c r="X420">
        <v>29.98</v>
      </c>
      <c r="Y420">
        <v>2</v>
      </c>
      <c r="Z420" t="s">
        <v>2138</v>
      </c>
      <c r="AA420" t="s">
        <v>2417</v>
      </c>
      <c r="AB420">
        <v>3</v>
      </c>
      <c r="AC420" t="s">
        <v>2634</v>
      </c>
      <c r="AD420">
        <v>533</v>
      </c>
      <c r="AE420" t="s">
        <v>2637</v>
      </c>
      <c r="AF420" s="4">
        <v>43901</v>
      </c>
      <c r="AG420" s="4">
        <v>43951</v>
      </c>
      <c r="AH420" t="s">
        <v>78</v>
      </c>
      <c r="AI420" t="s">
        <v>240</v>
      </c>
      <c r="AJ420" t="s">
        <v>904</v>
      </c>
      <c r="AK420" t="s">
        <v>1191</v>
      </c>
      <c r="AL420" t="s">
        <v>1490</v>
      </c>
      <c r="AM420" t="s">
        <v>69</v>
      </c>
      <c r="AN420" t="s">
        <v>1548</v>
      </c>
      <c r="AO420" t="s">
        <v>469</v>
      </c>
      <c r="AP420" t="s">
        <v>2339</v>
      </c>
      <c r="AQ420" t="str">
        <f t="shared" si="6"/>
        <v>29381439208noFemale438755Facebook438314392119.4829.983test533Showing discount on the products page as well43901439518868.99114.9923</v>
      </c>
      <c r="AR420">
        <f>COUNTIF(AQ$2:AQ420,AQ420)</f>
        <v>1</v>
      </c>
    </row>
    <row r="421" spans="1:44" x14ac:dyDescent="0.25">
      <c r="A421">
        <v>294</v>
      </c>
      <c r="B421">
        <v>131</v>
      </c>
      <c r="C421" s="4">
        <v>43920</v>
      </c>
      <c r="D421">
        <v>2</v>
      </c>
      <c r="E421" t="s">
        <v>38</v>
      </c>
      <c r="F421" t="s">
        <v>49</v>
      </c>
      <c r="G421" t="s">
        <v>56</v>
      </c>
      <c r="H421" t="s">
        <v>57</v>
      </c>
      <c r="I421" s="4">
        <v>43813</v>
      </c>
      <c r="J421">
        <v>1</v>
      </c>
      <c r="K421" t="s">
        <v>61</v>
      </c>
      <c r="L421" s="4">
        <v>43615</v>
      </c>
      <c r="M421" s="4">
        <v>43830</v>
      </c>
      <c r="N421">
        <v>1</v>
      </c>
      <c r="O421" t="s">
        <v>79</v>
      </c>
      <c r="P421" t="s">
        <v>241</v>
      </c>
      <c r="Q421">
        <v>1</v>
      </c>
      <c r="R421" t="s">
        <v>600</v>
      </c>
      <c r="S421" t="s">
        <v>980</v>
      </c>
      <c r="T421" t="s">
        <v>1677</v>
      </c>
      <c r="U421" t="s">
        <v>67</v>
      </c>
      <c r="V421" t="s">
        <v>1548</v>
      </c>
      <c r="W421">
        <v>86.37</v>
      </c>
      <c r="X421">
        <v>44.97</v>
      </c>
      <c r="Y421">
        <v>1</v>
      </c>
      <c r="Z421" t="s">
        <v>86</v>
      </c>
      <c r="AA421" t="s">
        <v>2350</v>
      </c>
      <c r="AF421" s="4"/>
      <c r="AG421" s="4"/>
      <c r="AH421" t="s">
        <v>79</v>
      </c>
      <c r="AI421" t="s">
        <v>241</v>
      </c>
      <c r="AJ421" t="s">
        <v>600</v>
      </c>
      <c r="AK421" t="s">
        <v>980</v>
      </c>
      <c r="AL421" t="s">
        <v>1677</v>
      </c>
      <c r="AM421" t="s">
        <v>67</v>
      </c>
      <c r="AN421" t="s">
        <v>1548</v>
      </c>
      <c r="AO421" t="s">
        <v>86</v>
      </c>
      <c r="AP421" t="s">
        <v>2350</v>
      </c>
      <c r="AQ421" t="str">
        <f t="shared" si="6"/>
        <v>294131439202noMale438131YouTube436154383086.3744.9744928.79314.997</v>
      </c>
      <c r="AR421">
        <f>COUNTIF(AQ$2:AQ421,AQ421)</f>
        <v>1</v>
      </c>
    </row>
    <row r="422" spans="1:44" x14ac:dyDescent="0.25">
      <c r="A422">
        <v>295</v>
      </c>
      <c r="B422">
        <v>287</v>
      </c>
      <c r="C422" s="4">
        <v>43920</v>
      </c>
      <c r="D422">
        <v>8</v>
      </c>
      <c r="E422" t="s">
        <v>43</v>
      </c>
      <c r="F422" t="s">
        <v>54</v>
      </c>
      <c r="G422" t="s">
        <v>56</v>
      </c>
      <c r="H422" t="s">
        <v>58</v>
      </c>
      <c r="I422" s="4">
        <v>43632</v>
      </c>
      <c r="J422">
        <v>2</v>
      </c>
      <c r="K422" t="s">
        <v>60</v>
      </c>
      <c r="L422" s="4">
        <v>43615</v>
      </c>
      <c r="M422" s="4">
        <v>43830</v>
      </c>
      <c r="N422">
        <v>1</v>
      </c>
      <c r="O422" t="s">
        <v>105</v>
      </c>
      <c r="P422" t="s">
        <v>267</v>
      </c>
      <c r="Q422">
        <v>1</v>
      </c>
      <c r="R422" t="s">
        <v>82</v>
      </c>
      <c r="S422" t="s">
        <v>1153</v>
      </c>
      <c r="T422" t="s">
        <v>1678</v>
      </c>
      <c r="U422" t="s">
        <v>110</v>
      </c>
      <c r="V422" t="s">
        <v>1869</v>
      </c>
      <c r="W422">
        <v>389.94</v>
      </c>
      <c r="X422">
        <v>89.94</v>
      </c>
      <c r="Y422">
        <v>1</v>
      </c>
      <c r="Z422" t="s">
        <v>82</v>
      </c>
      <c r="AA422" t="s">
        <v>2409</v>
      </c>
      <c r="AF422" s="4"/>
      <c r="AG422" s="4"/>
      <c r="AH422" t="s">
        <v>79</v>
      </c>
      <c r="AI422" t="s">
        <v>241</v>
      </c>
      <c r="AJ422" t="s">
        <v>86</v>
      </c>
      <c r="AK422" t="s">
        <v>1044</v>
      </c>
      <c r="AL422" t="s">
        <v>1572</v>
      </c>
      <c r="AM422" t="s">
        <v>67</v>
      </c>
      <c r="AN422" t="s">
        <v>1548</v>
      </c>
      <c r="AO422" t="s">
        <v>86</v>
      </c>
      <c r="AP422" t="s">
        <v>2350</v>
      </c>
      <c r="AQ422" t="str">
        <f t="shared" si="6"/>
        <v>295287439208noFemale436322Facebook4361543830389.9489.944764.99314.997</v>
      </c>
      <c r="AR422">
        <f>COUNTIF(AQ$2:AQ422,AQ422)</f>
        <v>1</v>
      </c>
    </row>
    <row r="423" spans="1:44" x14ac:dyDescent="0.25">
      <c r="A423">
        <v>295</v>
      </c>
      <c r="B423">
        <v>287</v>
      </c>
      <c r="C423" s="4">
        <v>43920</v>
      </c>
      <c r="D423">
        <v>8</v>
      </c>
      <c r="E423" t="s">
        <v>43</v>
      </c>
      <c r="F423" t="s">
        <v>54</v>
      </c>
      <c r="G423" t="s">
        <v>56</v>
      </c>
      <c r="H423" t="s">
        <v>58</v>
      </c>
      <c r="I423" s="4">
        <v>43632</v>
      </c>
      <c r="J423">
        <v>2</v>
      </c>
      <c r="K423" t="s">
        <v>60</v>
      </c>
      <c r="L423" s="4">
        <v>43615</v>
      </c>
      <c r="M423" s="4">
        <v>43830</v>
      </c>
      <c r="N423">
        <v>1</v>
      </c>
      <c r="O423" t="s">
        <v>105</v>
      </c>
      <c r="P423" t="s">
        <v>267</v>
      </c>
      <c r="Q423">
        <v>1</v>
      </c>
      <c r="R423" t="s">
        <v>82</v>
      </c>
      <c r="S423" t="s">
        <v>1153</v>
      </c>
      <c r="T423" t="s">
        <v>1678</v>
      </c>
      <c r="U423" t="s">
        <v>110</v>
      </c>
      <c r="V423" t="s">
        <v>1869</v>
      </c>
      <c r="W423">
        <v>389.94</v>
      </c>
      <c r="X423">
        <v>89.94</v>
      </c>
      <c r="Y423">
        <v>1</v>
      </c>
      <c r="Z423" t="s">
        <v>82</v>
      </c>
      <c r="AA423" t="s">
        <v>2409</v>
      </c>
      <c r="AF423" s="4"/>
      <c r="AG423" s="4"/>
      <c r="AH423" t="s">
        <v>79</v>
      </c>
      <c r="AI423" t="s">
        <v>241</v>
      </c>
      <c r="AJ423" t="s">
        <v>86</v>
      </c>
      <c r="AK423" t="s">
        <v>1044</v>
      </c>
      <c r="AL423" t="s">
        <v>1572</v>
      </c>
      <c r="AM423" t="s">
        <v>67</v>
      </c>
      <c r="AN423" t="s">
        <v>1548</v>
      </c>
      <c r="AO423" t="s">
        <v>86</v>
      </c>
      <c r="AP423" t="s">
        <v>2350</v>
      </c>
      <c r="AQ423" t="str">
        <f t="shared" si="6"/>
        <v>295287439208noFemale436322Facebook4361543830389.9489.944764.99314.997</v>
      </c>
      <c r="AR423">
        <f>COUNTIF(AQ$2:AQ423,AQ423)</f>
        <v>2</v>
      </c>
    </row>
    <row r="424" spans="1:44" x14ac:dyDescent="0.25">
      <c r="A424">
        <v>296</v>
      </c>
      <c r="B424">
        <v>47</v>
      </c>
      <c r="C424" s="4">
        <v>43921</v>
      </c>
      <c r="D424">
        <v>1</v>
      </c>
      <c r="E424" t="s">
        <v>39</v>
      </c>
      <c r="F424" t="s">
        <v>50</v>
      </c>
      <c r="G424" t="s">
        <v>55</v>
      </c>
      <c r="H424" t="s">
        <v>58</v>
      </c>
      <c r="I424" s="4">
        <v>43732</v>
      </c>
      <c r="J424">
        <v>1</v>
      </c>
      <c r="K424" t="s">
        <v>61</v>
      </c>
      <c r="L424" s="4">
        <v>43615</v>
      </c>
      <c r="M424" s="4">
        <v>43830</v>
      </c>
      <c r="N424">
        <v>1</v>
      </c>
      <c r="O424" t="s">
        <v>67</v>
      </c>
      <c r="P424" t="s">
        <v>229</v>
      </c>
      <c r="Q424">
        <v>1</v>
      </c>
      <c r="R424" t="s">
        <v>391</v>
      </c>
      <c r="S424" t="s">
        <v>953</v>
      </c>
      <c r="T424" t="s">
        <v>1487</v>
      </c>
      <c r="U424" t="s">
        <v>80</v>
      </c>
      <c r="V424" t="s">
        <v>1562</v>
      </c>
      <c r="W424">
        <v>59.9</v>
      </c>
      <c r="X424">
        <v>19.98</v>
      </c>
      <c r="Y424">
        <v>1</v>
      </c>
      <c r="Z424" t="s">
        <v>90</v>
      </c>
      <c r="AA424" t="s">
        <v>2328</v>
      </c>
      <c r="AF424" s="4"/>
      <c r="AG424" s="4"/>
      <c r="AH424" t="s">
        <v>67</v>
      </c>
      <c r="AI424" t="s">
        <v>229</v>
      </c>
      <c r="AJ424" t="s">
        <v>391</v>
      </c>
      <c r="AK424" t="s">
        <v>953</v>
      </c>
      <c r="AL424" t="s">
        <v>1487</v>
      </c>
      <c r="AM424" t="s">
        <v>80</v>
      </c>
      <c r="AN424" t="s">
        <v>1562</v>
      </c>
      <c r="AO424" t="s">
        <v>90</v>
      </c>
      <c r="AP424" t="s">
        <v>2328</v>
      </c>
      <c r="AQ424" t="str">
        <f t="shared" si="6"/>
        <v>29647439211yesFemale437321YouTube436154383059.919.98313629.9529.996</v>
      </c>
      <c r="AR424">
        <f>COUNTIF(AQ$2:AQ424,AQ424)</f>
        <v>1</v>
      </c>
    </row>
    <row r="425" spans="1:44" x14ac:dyDescent="0.25">
      <c r="A425">
        <v>297</v>
      </c>
      <c r="B425">
        <v>301</v>
      </c>
      <c r="C425" s="4">
        <v>43921</v>
      </c>
      <c r="D425">
        <v>4</v>
      </c>
      <c r="E425" t="s">
        <v>40</v>
      </c>
      <c r="F425" t="s">
        <v>51</v>
      </c>
      <c r="G425" t="s">
        <v>56</v>
      </c>
      <c r="H425" t="s">
        <v>58</v>
      </c>
      <c r="I425" s="4">
        <v>43720</v>
      </c>
      <c r="J425">
        <v>3</v>
      </c>
      <c r="K425" t="s">
        <v>59</v>
      </c>
      <c r="L425" s="4">
        <v>43615</v>
      </c>
      <c r="M425" s="4">
        <v>43830</v>
      </c>
      <c r="N425">
        <v>2</v>
      </c>
      <c r="O425" t="s">
        <v>141</v>
      </c>
      <c r="P425" t="s">
        <v>303</v>
      </c>
      <c r="Q425">
        <v>2</v>
      </c>
      <c r="R425" t="s">
        <v>601</v>
      </c>
      <c r="S425" t="s">
        <v>1154</v>
      </c>
      <c r="T425" t="s">
        <v>1679</v>
      </c>
      <c r="U425" t="s">
        <v>109</v>
      </c>
      <c r="V425" t="s">
        <v>2037</v>
      </c>
      <c r="W425">
        <v>504.96</v>
      </c>
      <c r="X425">
        <v>89.96</v>
      </c>
      <c r="Y425">
        <v>2</v>
      </c>
      <c r="Z425" t="s">
        <v>2161</v>
      </c>
      <c r="AA425" t="s">
        <v>2441</v>
      </c>
      <c r="AF425" s="4"/>
      <c r="AG425" s="4"/>
      <c r="AH425" t="s">
        <v>86</v>
      </c>
      <c r="AI425" t="s">
        <v>248</v>
      </c>
      <c r="AJ425" t="s">
        <v>454</v>
      </c>
      <c r="AK425" t="s">
        <v>1017</v>
      </c>
      <c r="AL425" t="s">
        <v>1547</v>
      </c>
      <c r="AM425" t="s">
        <v>67</v>
      </c>
      <c r="AN425" t="s">
        <v>1577</v>
      </c>
      <c r="AO425" t="s">
        <v>547</v>
      </c>
      <c r="AP425" t="s">
        <v>2354</v>
      </c>
      <c r="AQ425" t="str">
        <f t="shared" si="6"/>
        <v>297301439214noFemale437203Google Ads4361543830504.9689.96790159.99324.9914</v>
      </c>
      <c r="AR425">
        <f>COUNTIF(AQ$2:AQ425,AQ425)</f>
        <v>1</v>
      </c>
    </row>
    <row r="426" spans="1:44" x14ac:dyDescent="0.25">
      <c r="A426">
        <v>297</v>
      </c>
      <c r="B426">
        <v>301</v>
      </c>
      <c r="C426" s="4">
        <v>43921</v>
      </c>
      <c r="D426">
        <v>4</v>
      </c>
      <c r="E426" t="s">
        <v>40</v>
      </c>
      <c r="F426" t="s">
        <v>51</v>
      </c>
      <c r="G426" t="s">
        <v>56</v>
      </c>
      <c r="H426" t="s">
        <v>58</v>
      </c>
      <c r="I426" s="4">
        <v>43720</v>
      </c>
      <c r="J426">
        <v>3</v>
      </c>
      <c r="K426" t="s">
        <v>59</v>
      </c>
      <c r="L426" s="4">
        <v>43615</v>
      </c>
      <c r="M426" s="4">
        <v>43830</v>
      </c>
      <c r="N426">
        <v>2</v>
      </c>
      <c r="O426" t="s">
        <v>141</v>
      </c>
      <c r="P426" t="s">
        <v>303</v>
      </c>
      <c r="Q426">
        <v>2</v>
      </c>
      <c r="R426" t="s">
        <v>601</v>
      </c>
      <c r="S426" t="s">
        <v>1154</v>
      </c>
      <c r="T426" t="s">
        <v>1679</v>
      </c>
      <c r="U426" t="s">
        <v>109</v>
      </c>
      <c r="V426" t="s">
        <v>2037</v>
      </c>
      <c r="W426">
        <v>504.96</v>
      </c>
      <c r="X426">
        <v>89.96</v>
      </c>
      <c r="Y426">
        <v>2</v>
      </c>
      <c r="Z426" t="s">
        <v>2161</v>
      </c>
      <c r="AA426" t="s">
        <v>2441</v>
      </c>
      <c r="AF426" s="4"/>
      <c r="AG426" s="4"/>
      <c r="AH426" t="s">
        <v>67</v>
      </c>
      <c r="AI426" t="s">
        <v>229</v>
      </c>
      <c r="AJ426" t="s">
        <v>623</v>
      </c>
      <c r="AK426" t="s">
        <v>1173</v>
      </c>
      <c r="AL426" t="s">
        <v>1577</v>
      </c>
      <c r="AM426" t="s">
        <v>69</v>
      </c>
      <c r="AN426" t="s">
        <v>1548</v>
      </c>
      <c r="AO426" t="s">
        <v>79</v>
      </c>
      <c r="AP426" t="s">
        <v>2349</v>
      </c>
      <c r="AQ426" t="str">
        <f t="shared" si="6"/>
        <v>297301439214noFemale437203Google Ads4361543830504.9689.9639724.99114.994</v>
      </c>
      <c r="AR426">
        <f>COUNTIF(AQ$2:AQ426,AQ426)</f>
        <v>1</v>
      </c>
    </row>
    <row r="427" spans="1:44" x14ac:dyDescent="0.25">
      <c r="A427">
        <v>298</v>
      </c>
      <c r="B427">
        <v>406</v>
      </c>
      <c r="C427" s="4">
        <v>43921</v>
      </c>
      <c r="D427">
        <v>8</v>
      </c>
      <c r="E427" t="s">
        <v>43</v>
      </c>
      <c r="F427" t="s">
        <v>54</v>
      </c>
      <c r="G427" t="s">
        <v>56</v>
      </c>
      <c r="H427" t="s">
        <v>57</v>
      </c>
      <c r="I427" s="4">
        <v>43729</v>
      </c>
      <c r="J427">
        <v>3</v>
      </c>
      <c r="K427" t="s">
        <v>59</v>
      </c>
      <c r="L427" s="4">
        <v>43615</v>
      </c>
      <c r="M427" s="4">
        <v>43830</v>
      </c>
      <c r="N427">
        <v>2</v>
      </c>
      <c r="O427" t="s">
        <v>142</v>
      </c>
      <c r="P427" t="s">
        <v>304</v>
      </c>
      <c r="Q427">
        <v>2</v>
      </c>
      <c r="R427" t="s">
        <v>602</v>
      </c>
      <c r="S427" t="s">
        <v>1155</v>
      </c>
      <c r="T427" t="s">
        <v>1680</v>
      </c>
      <c r="U427" t="s">
        <v>170</v>
      </c>
      <c r="V427" t="s">
        <v>2032</v>
      </c>
      <c r="W427">
        <v>2706.97</v>
      </c>
      <c r="X427">
        <v>149.94</v>
      </c>
      <c r="Y427">
        <v>2</v>
      </c>
      <c r="Z427" t="s">
        <v>2162</v>
      </c>
      <c r="AA427" t="s">
        <v>2442</v>
      </c>
      <c r="AF427" s="4"/>
      <c r="AG427" s="4"/>
      <c r="AH427" t="s">
        <v>86</v>
      </c>
      <c r="AI427" t="s">
        <v>248</v>
      </c>
      <c r="AJ427" t="s">
        <v>584</v>
      </c>
      <c r="AK427" t="s">
        <v>1062</v>
      </c>
      <c r="AL427" t="s">
        <v>1665</v>
      </c>
      <c r="AM427" t="s">
        <v>69</v>
      </c>
      <c r="AN427" t="s">
        <v>1577</v>
      </c>
      <c r="AO427" t="s">
        <v>530</v>
      </c>
      <c r="AP427" t="s">
        <v>2367</v>
      </c>
      <c r="AQ427" t="str">
        <f t="shared" si="6"/>
        <v>298406439218noMale437293Google Ads43615438302706.97149.9478261.97124.9916</v>
      </c>
      <c r="AR427">
        <f>COUNTIF(AQ$2:AQ427,AQ427)</f>
        <v>1</v>
      </c>
    </row>
    <row r="428" spans="1:44" x14ac:dyDescent="0.25">
      <c r="A428">
        <v>298</v>
      </c>
      <c r="B428">
        <v>406</v>
      </c>
      <c r="C428" s="4">
        <v>43921</v>
      </c>
      <c r="D428">
        <v>8</v>
      </c>
      <c r="E428" t="s">
        <v>43</v>
      </c>
      <c r="F428" t="s">
        <v>54</v>
      </c>
      <c r="G428" t="s">
        <v>56</v>
      </c>
      <c r="H428" t="s">
        <v>57</v>
      </c>
      <c r="I428" s="4">
        <v>43729</v>
      </c>
      <c r="J428">
        <v>3</v>
      </c>
      <c r="K428" t="s">
        <v>59</v>
      </c>
      <c r="L428" s="4">
        <v>43615</v>
      </c>
      <c r="M428" s="4">
        <v>43830</v>
      </c>
      <c r="N428">
        <v>2</v>
      </c>
      <c r="O428" t="s">
        <v>142</v>
      </c>
      <c r="P428" t="s">
        <v>304</v>
      </c>
      <c r="Q428">
        <v>2</v>
      </c>
      <c r="R428" t="s">
        <v>602</v>
      </c>
      <c r="S428" t="s">
        <v>1155</v>
      </c>
      <c r="T428" t="s">
        <v>1680</v>
      </c>
      <c r="U428" t="s">
        <v>170</v>
      </c>
      <c r="V428" t="s">
        <v>2032</v>
      </c>
      <c r="W428">
        <v>2706.97</v>
      </c>
      <c r="X428">
        <v>149.94</v>
      </c>
      <c r="Y428">
        <v>2</v>
      </c>
      <c r="Z428" t="s">
        <v>2162</v>
      </c>
      <c r="AA428" t="s">
        <v>2442</v>
      </c>
      <c r="AF428" s="4"/>
      <c r="AG428" s="4"/>
      <c r="AH428" t="s">
        <v>69</v>
      </c>
      <c r="AI428" t="s">
        <v>231</v>
      </c>
      <c r="AJ428" t="s">
        <v>856</v>
      </c>
      <c r="AK428" t="s">
        <v>1393</v>
      </c>
      <c r="AL428" t="s">
        <v>1909</v>
      </c>
      <c r="AM428" t="s">
        <v>70</v>
      </c>
      <c r="AN428" t="s">
        <v>1577</v>
      </c>
      <c r="AO428" t="s">
        <v>67</v>
      </c>
      <c r="AP428" t="s">
        <v>2373</v>
      </c>
      <c r="AQ428" t="str">
        <f t="shared" si="6"/>
        <v>298406439218noMale437293Google Ads43615438302706.97149.94199529524.993</v>
      </c>
      <c r="AR428">
        <f>COUNTIF(AQ$2:AQ428,AQ428)</f>
        <v>1</v>
      </c>
    </row>
    <row r="429" spans="1:44" x14ac:dyDescent="0.25">
      <c r="A429">
        <v>299</v>
      </c>
      <c r="B429">
        <v>433</v>
      </c>
      <c r="C429" s="4">
        <v>43922</v>
      </c>
      <c r="D429">
        <v>10</v>
      </c>
      <c r="E429" t="s">
        <v>42</v>
      </c>
      <c r="F429" t="s">
        <v>53</v>
      </c>
      <c r="G429" t="s">
        <v>55</v>
      </c>
      <c r="H429" t="s">
        <v>58</v>
      </c>
      <c r="I429" s="4">
        <v>43680</v>
      </c>
      <c r="J429">
        <v>1</v>
      </c>
      <c r="K429" t="s">
        <v>61</v>
      </c>
      <c r="L429" s="4">
        <v>43615</v>
      </c>
      <c r="M429" s="4">
        <v>43830</v>
      </c>
      <c r="N429">
        <v>2</v>
      </c>
      <c r="O429" t="s">
        <v>87</v>
      </c>
      <c r="P429" t="s">
        <v>249</v>
      </c>
      <c r="Q429">
        <v>2</v>
      </c>
      <c r="R429" t="s">
        <v>603</v>
      </c>
      <c r="S429" t="s">
        <v>1156</v>
      </c>
      <c r="T429" t="s">
        <v>1681</v>
      </c>
      <c r="U429" t="s">
        <v>103</v>
      </c>
      <c r="V429" t="s">
        <v>2038</v>
      </c>
      <c r="W429">
        <v>170.92</v>
      </c>
      <c r="X429">
        <v>74.959999999999994</v>
      </c>
      <c r="Y429">
        <v>2</v>
      </c>
      <c r="Z429" t="s">
        <v>2111</v>
      </c>
      <c r="AA429" t="s">
        <v>2382</v>
      </c>
      <c r="AF429" s="4"/>
      <c r="AG429" s="4"/>
      <c r="AH429" t="s">
        <v>79</v>
      </c>
      <c r="AI429" t="s">
        <v>241</v>
      </c>
      <c r="AJ429" t="s">
        <v>500</v>
      </c>
      <c r="AK429" t="s">
        <v>1063</v>
      </c>
      <c r="AL429" t="s">
        <v>1591</v>
      </c>
      <c r="AM429" t="s">
        <v>69</v>
      </c>
      <c r="AN429" t="s">
        <v>1548</v>
      </c>
      <c r="AO429" t="s">
        <v>455</v>
      </c>
      <c r="AP429" t="s">
        <v>2340</v>
      </c>
      <c r="AQ429" t="str">
        <f t="shared" si="6"/>
        <v>2994334392210yesFemale436801YouTube4361543830170.9274.96416383.95114.9915</v>
      </c>
      <c r="AR429">
        <f>COUNTIF(AQ$2:AQ429,AQ429)</f>
        <v>1</v>
      </c>
    </row>
    <row r="430" spans="1:44" x14ac:dyDescent="0.25">
      <c r="A430">
        <v>299</v>
      </c>
      <c r="B430">
        <v>433</v>
      </c>
      <c r="C430" s="4">
        <v>43922</v>
      </c>
      <c r="D430">
        <v>10</v>
      </c>
      <c r="E430" t="s">
        <v>42</v>
      </c>
      <c r="F430" t="s">
        <v>53</v>
      </c>
      <c r="G430" t="s">
        <v>55</v>
      </c>
      <c r="H430" t="s">
        <v>58</v>
      </c>
      <c r="I430" s="4">
        <v>43680</v>
      </c>
      <c r="J430">
        <v>1</v>
      </c>
      <c r="K430" t="s">
        <v>61</v>
      </c>
      <c r="L430" s="4">
        <v>43615</v>
      </c>
      <c r="M430" s="4">
        <v>43830</v>
      </c>
      <c r="N430">
        <v>2</v>
      </c>
      <c r="O430" t="s">
        <v>87</v>
      </c>
      <c r="P430" t="s">
        <v>249</v>
      </c>
      <c r="Q430">
        <v>2</v>
      </c>
      <c r="R430" t="s">
        <v>603</v>
      </c>
      <c r="S430" t="s">
        <v>1156</v>
      </c>
      <c r="T430" t="s">
        <v>1681</v>
      </c>
      <c r="U430" t="s">
        <v>103</v>
      </c>
      <c r="V430" t="s">
        <v>2038</v>
      </c>
      <c r="W430">
        <v>170.92</v>
      </c>
      <c r="X430">
        <v>74.959999999999994</v>
      </c>
      <c r="Y430">
        <v>2</v>
      </c>
      <c r="Z430" t="s">
        <v>2111</v>
      </c>
      <c r="AA430" t="s">
        <v>2382</v>
      </c>
      <c r="AF430" s="4"/>
      <c r="AG430" s="4"/>
      <c r="AH430" t="s">
        <v>70</v>
      </c>
      <c r="AI430" t="s">
        <v>232</v>
      </c>
      <c r="AJ430" t="s">
        <v>550</v>
      </c>
      <c r="AK430" t="s">
        <v>1111</v>
      </c>
      <c r="AL430" t="s">
        <v>1631</v>
      </c>
      <c r="AM430" t="s">
        <v>67</v>
      </c>
      <c r="AN430" t="s">
        <v>1517</v>
      </c>
      <c r="AO430" t="s">
        <v>673</v>
      </c>
      <c r="AP430" t="s">
        <v>2348</v>
      </c>
      <c r="AQ430" t="str">
        <f t="shared" si="6"/>
        <v>2994334392210yesFemale436801YouTube4361543830170.9274.96517528.99319.9912</v>
      </c>
      <c r="AR430">
        <f>COUNTIF(AQ$2:AQ430,AQ430)</f>
        <v>1</v>
      </c>
    </row>
    <row r="431" spans="1:44" x14ac:dyDescent="0.25">
      <c r="A431">
        <v>300</v>
      </c>
      <c r="B431">
        <v>398</v>
      </c>
      <c r="C431" s="4">
        <v>43923</v>
      </c>
      <c r="D431">
        <v>8</v>
      </c>
      <c r="E431" t="s">
        <v>43</v>
      </c>
      <c r="F431" t="s">
        <v>54</v>
      </c>
      <c r="G431" t="s">
        <v>56</v>
      </c>
      <c r="H431" t="s">
        <v>57</v>
      </c>
      <c r="I431" s="4">
        <v>43579</v>
      </c>
      <c r="J431">
        <v>3</v>
      </c>
      <c r="L431" s="4"/>
      <c r="M431" s="4"/>
      <c r="N431">
        <v>1</v>
      </c>
      <c r="O431" t="s">
        <v>78</v>
      </c>
      <c r="P431" t="s">
        <v>240</v>
      </c>
      <c r="Q431">
        <v>1</v>
      </c>
      <c r="R431" t="s">
        <v>604</v>
      </c>
      <c r="S431" t="s">
        <v>1136</v>
      </c>
      <c r="T431" t="s">
        <v>1682</v>
      </c>
      <c r="U431" t="s">
        <v>69</v>
      </c>
      <c r="V431" t="s">
        <v>1548</v>
      </c>
      <c r="W431">
        <v>4.75</v>
      </c>
      <c r="X431">
        <v>14.99</v>
      </c>
      <c r="Y431">
        <v>1</v>
      </c>
      <c r="Z431" t="s">
        <v>469</v>
      </c>
      <c r="AA431" t="s">
        <v>2339</v>
      </c>
      <c r="AF431" s="4"/>
      <c r="AG431" s="4"/>
      <c r="AH431" t="s">
        <v>78</v>
      </c>
      <c r="AI431" t="s">
        <v>240</v>
      </c>
      <c r="AJ431" t="s">
        <v>604</v>
      </c>
      <c r="AK431" t="s">
        <v>1136</v>
      </c>
      <c r="AL431" t="s">
        <v>1682</v>
      </c>
      <c r="AM431" t="s">
        <v>69</v>
      </c>
      <c r="AN431" t="s">
        <v>1548</v>
      </c>
      <c r="AO431" t="s">
        <v>469</v>
      </c>
      <c r="AP431" t="s">
        <v>2339</v>
      </c>
      <c r="AQ431" t="str">
        <f t="shared" si="6"/>
        <v>300398439238noMale4357934.7514.9981734.75114.9923</v>
      </c>
      <c r="AR431">
        <f>COUNTIF(AQ$2:AQ431,AQ431)</f>
        <v>1</v>
      </c>
    </row>
    <row r="432" spans="1:44" x14ac:dyDescent="0.25">
      <c r="A432">
        <v>301</v>
      </c>
      <c r="B432">
        <v>67</v>
      </c>
      <c r="C432" s="4">
        <v>43924</v>
      </c>
      <c r="D432">
        <v>7</v>
      </c>
      <c r="E432" t="s">
        <v>35</v>
      </c>
      <c r="F432" t="s">
        <v>46</v>
      </c>
      <c r="G432" t="s">
        <v>56</v>
      </c>
      <c r="H432" t="s">
        <v>58</v>
      </c>
      <c r="I432" s="4">
        <v>43918</v>
      </c>
      <c r="J432">
        <v>7</v>
      </c>
      <c r="K432" t="s">
        <v>61</v>
      </c>
      <c r="L432" s="4">
        <v>43915</v>
      </c>
      <c r="M432" s="4">
        <v>44012</v>
      </c>
      <c r="N432">
        <v>1</v>
      </c>
      <c r="O432" t="s">
        <v>84</v>
      </c>
      <c r="P432" t="s">
        <v>246</v>
      </c>
      <c r="Q432">
        <v>1</v>
      </c>
      <c r="R432" t="s">
        <v>564</v>
      </c>
      <c r="S432" t="s">
        <v>1124</v>
      </c>
      <c r="T432" t="s">
        <v>1647</v>
      </c>
      <c r="U432" t="s">
        <v>69</v>
      </c>
      <c r="V432" t="s">
        <v>1548</v>
      </c>
      <c r="W432">
        <v>279.99</v>
      </c>
      <c r="X432">
        <v>14.99</v>
      </c>
      <c r="Y432">
        <v>1</v>
      </c>
      <c r="Z432" t="s">
        <v>645</v>
      </c>
      <c r="AA432" t="s">
        <v>2347</v>
      </c>
      <c r="AF432" s="4"/>
      <c r="AG432" s="4"/>
      <c r="AH432" t="s">
        <v>84</v>
      </c>
      <c r="AI432" t="s">
        <v>246</v>
      </c>
      <c r="AJ432" t="s">
        <v>564</v>
      </c>
      <c r="AK432" t="s">
        <v>1124</v>
      </c>
      <c r="AL432" t="s">
        <v>1647</v>
      </c>
      <c r="AM432" t="s">
        <v>69</v>
      </c>
      <c r="AN432" t="s">
        <v>1548</v>
      </c>
      <c r="AO432" t="s">
        <v>645</v>
      </c>
      <c r="AP432" t="s">
        <v>2347</v>
      </c>
      <c r="AQ432" t="str">
        <f t="shared" si="6"/>
        <v>30167439247noFemale439187YouTube4391544012279.9914.999160279.99114.9913</v>
      </c>
      <c r="AR432">
        <f>COUNTIF(AQ$2:AQ432,AQ432)</f>
        <v>1</v>
      </c>
    </row>
    <row r="433" spans="1:44" x14ac:dyDescent="0.25">
      <c r="A433">
        <v>302</v>
      </c>
      <c r="B433">
        <v>348</v>
      </c>
      <c r="C433" s="4">
        <v>43924</v>
      </c>
      <c r="D433">
        <v>9</v>
      </c>
      <c r="E433" t="s">
        <v>41</v>
      </c>
      <c r="F433" t="s">
        <v>52</v>
      </c>
      <c r="G433" t="s">
        <v>56</v>
      </c>
      <c r="H433" t="s">
        <v>57</v>
      </c>
      <c r="I433" s="4">
        <v>43602</v>
      </c>
      <c r="J433">
        <v>1</v>
      </c>
      <c r="L433" s="4"/>
      <c r="M433" s="4"/>
      <c r="N433">
        <v>1</v>
      </c>
      <c r="O433" t="s">
        <v>69</v>
      </c>
      <c r="P433" t="s">
        <v>231</v>
      </c>
      <c r="Q433">
        <v>1</v>
      </c>
      <c r="R433" t="s">
        <v>434</v>
      </c>
      <c r="S433" t="s">
        <v>991</v>
      </c>
      <c r="T433" t="s">
        <v>1524</v>
      </c>
      <c r="U433" t="s">
        <v>67</v>
      </c>
      <c r="V433" t="s">
        <v>1577</v>
      </c>
      <c r="W433">
        <v>2789.97</v>
      </c>
      <c r="X433">
        <v>74.97</v>
      </c>
      <c r="Y433">
        <v>1</v>
      </c>
      <c r="Z433" t="s">
        <v>69</v>
      </c>
      <c r="AA433" t="s">
        <v>2360</v>
      </c>
      <c r="AF433" s="4"/>
      <c r="AG433" s="4"/>
      <c r="AH433" t="s">
        <v>69</v>
      </c>
      <c r="AI433" t="s">
        <v>231</v>
      </c>
      <c r="AJ433" t="s">
        <v>434</v>
      </c>
      <c r="AK433" t="s">
        <v>991</v>
      </c>
      <c r="AL433" t="s">
        <v>1524</v>
      </c>
      <c r="AM433" t="s">
        <v>67</v>
      </c>
      <c r="AN433" t="s">
        <v>1577</v>
      </c>
      <c r="AO433" t="s">
        <v>69</v>
      </c>
      <c r="AP433" t="s">
        <v>2360</v>
      </c>
      <c r="AQ433" t="str">
        <f t="shared" si="6"/>
        <v>302348439249noMale4360212789.9774.971152929.99324.991</v>
      </c>
      <c r="AR433">
        <f>COUNTIF(AQ$2:AQ433,AQ433)</f>
        <v>1</v>
      </c>
    </row>
    <row r="434" spans="1:44" x14ac:dyDescent="0.25">
      <c r="A434">
        <v>303</v>
      </c>
      <c r="B434">
        <v>235</v>
      </c>
      <c r="C434" s="4">
        <v>43925</v>
      </c>
      <c r="D434">
        <v>4</v>
      </c>
      <c r="E434" t="s">
        <v>40</v>
      </c>
      <c r="F434" t="s">
        <v>51</v>
      </c>
      <c r="G434" t="s">
        <v>56</v>
      </c>
      <c r="H434" t="s">
        <v>58</v>
      </c>
      <c r="I434" s="4">
        <v>43737</v>
      </c>
      <c r="J434">
        <v>3</v>
      </c>
      <c r="K434" t="s">
        <v>59</v>
      </c>
      <c r="L434" s="4">
        <v>43615</v>
      </c>
      <c r="M434" s="4">
        <v>43830</v>
      </c>
      <c r="N434">
        <v>2</v>
      </c>
      <c r="O434" t="s">
        <v>113</v>
      </c>
      <c r="P434" t="s">
        <v>275</v>
      </c>
      <c r="Q434">
        <v>2</v>
      </c>
      <c r="R434" t="s">
        <v>605</v>
      </c>
      <c r="S434" t="s">
        <v>1157</v>
      </c>
      <c r="T434" t="s">
        <v>1683</v>
      </c>
      <c r="U434" t="s">
        <v>85</v>
      </c>
      <c r="V434" t="s">
        <v>2030</v>
      </c>
      <c r="W434">
        <v>449.98</v>
      </c>
      <c r="X434">
        <v>49.97</v>
      </c>
      <c r="Y434">
        <v>2</v>
      </c>
      <c r="Z434" t="s">
        <v>2124</v>
      </c>
      <c r="AA434" t="s">
        <v>2399</v>
      </c>
      <c r="AF434" s="4"/>
      <c r="AG434" s="4"/>
      <c r="AH434" t="s">
        <v>65</v>
      </c>
      <c r="AI434" t="s">
        <v>227</v>
      </c>
      <c r="AJ434" t="s">
        <v>545</v>
      </c>
      <c r="AK434" t="s">
        <v>1106</v>
      </c>
      <c r="AL434" t="s">
        <v>1632</v>
      </c>
      <c r="AM434" t="s">
        <v>69</v>
      </c>
      <c r="AN434" t="s">
        <v>1517</v>
      </c>
      <c r="AO434" t="s">
        <v>431</v>
      </c>
      <c r="AP434" t="s">
        <v>2326</v>
      </c>
      <c r="AQ434" t="str">
        <f t="shared" si="6"/>
        <v>303235439254noFemale437373Google Ads4361543830449.9849.971042320119.9924</v>
      </c>
      <c r="AR434">
        <f>COUNTIF(AQ$2:AQ434,AQ434)</f>
        <v>1</v>
      </c>
    </row>
    <row r="435" spans="1:44" x14ac:dyDescent="0.25">
      <c r="A435">
        <v>303</v>
      </c>
      <c r="B435">
        <v>235</v>
      </c>
      <c r="C435" s="4">
        <v>43925</v>
      </c>
      <c r="D435">
        <v>4</v>
      </c>
      <c r="E435" t="s">
        <v>40</v>
      </c>
      <c r="F435" t="s">
        <v>51</v>
      </c>
      <c r="G435" t="s">
        <v>56</v>
      </c>
      <c r="H435" t="s">
        <v>58</v>
      </c>
      <c r="I435" s="4">
        <v>43737</v>
      </c>
      <c r="J435">
        <v>3</v>
      </c>
      <c r="K435" t="s">
        <v>59</v>
      </c>
      <c r="L435" s="4">
        <v>43615</v>
      </c>
      <c r="M435" s="4">
        <v>43830</v>
      </c>
      <c r="N435">
        <v>2</v>
      </c>
      <c r="O435" t="s">
        <v>113</v>
      </c>
      <c r="P435" t="s">
        <v>275</v>
      </c>
      <c r="Q435">
        <v>2</v>
      </c>
      <c r="R435" t="s">
        <v>605</v>
      </c>
      <c r="S435" t="s">
        <v>1157</v>
      </c>
      <c r="T435" t="s">
        <v>1683</v>
      </c>
      <c r="U435" t="s">
        <v>85</v>
      </c>
      <c r="V435" t="s">
        <v>2030</v>
      </c>
      <c r="W435">
        <v>449.98</v>
      </c>
      <c r="X435">
        <v>49.97</v>
      </c>
      <c r="Y435">
        <v>2</v>
      </c>
      <c r="Z435" t="s">
        <v>2124</v>
      </c>
      <c r="AA435" t="s">
        <v>2399</v>
      </c>
      <c r="AF435" s="4"/>
      <c r="AG435" s="4"/>
      <c r="AH435" t="s">
        <v>79</v>
      </c>
      <c r="AI435" t="s">
        <v>241</v>
      </c>
      <c r="AJ435" t="s">
        <v>86</v>
      </c>
      <c r="AK435" t="s">
        <v>1044</v>
      </c>
      <c r="AL435" t="s">
        <v>1572</v>
      </c>
      <c r="AM435" t="s">
        <v>80</v>
      </c>
      <c r="AN435" t="s">
        <v>1548</v>
      </c>
      <c r="AO435" t="s">
        <v>86</v>
      </c>
      <c r="AP435" t="s">
        <v>2350</v>
      </c>
      <c r="AQ435" t="str">
        <f t="shared" si="6"/>
        <v>303235439254noFemale437373Google Ads4361543830449.9849.974764.99214.997</v>
      </c>
      <c r="AR435">
        <f>COUNTIF(AQ$2:AQ435,AQ435)</f>
        <v>1</v>
      </c>
    </row>
    <row r="436" spans="1:44" x14ac:dyDescent="0.25">
      <c r="A436">
        <v>304</v>
      </c>
      <c r="B436">
        <v>288</v>
      </c>
      <c r="C436" s="4">
        <v>43926</v>
      </c>
      <c r="D436">
        <v>8</v>
      </c>
      <c r="E436" t="s">
        <v>43</v>
      </c>
      <c r="F436" t="s">
        <v>54</v>
      </c>
      <c r="G436" t="s">
        <v>56</v>
      </c>
      <c r="H436" t="s">
        <v>58</v>
      </c>
      <c r="I436" s="4">
        <v>43610</v>
      </c>
      <c r="J436">
        <v>3</v>
      </c>
      <c r="L436" s="4"/>
      <c r="M436" s="4"/>
      <c r="N436">
        <v>1</v>
      </c>
      <c r="O436" t="s">
        <v>70</v>
      </c>
      <c r="P436" t="s">
        <v>232</v>
      </c>
      <c r="Q436">
        <v>1</v>
      </c>
      <c r="R436" t="s">
        <v>512</v>
      </c>
      <c r="S436" t="s">
        <v>1075</v>
      </c>
      <c r="T436" t="s">
        <v>1602</v>
      </c>
      <c r="U436" t="s">
        <v>67</v>
      </c>
      <c r="V436" t="s">
        <v>1517</v>
      </c>
      <c r="W436">
        <v>98.88</v>
      </c>
      <c r="X436">
        <v>59.97</v>
      </c>
      <c r="Y436">
        <v>1</v>
      </c>
      <c r="Z436" t="s">
        <v>673</v>
      </c>
      <c r="AA436" t="s">
        <v>2348</v>
      </c>
      <c r="AF436" s="4"/>
      <c r="AG436" s="4"/>
      <c r="AH436" t="s">
        <v>70</v>
      </c>
      <c r="AI436" t="s">
        <v>232</v>
      </c>
      <c r="AJ436" t="s">
        <v>512</v>
      </c>
      <c r="AK436" t="s">
        <v>1075</v>
      </c>
      <c r="AL436" t="s">
        <v>1602</v>
      </c>
      <c r="AM436" t="s">
        <v>67</v>
      </c>
      <c r="AN436" t="s">
        <v>1517</v>
      </c>
      <c r="AO436" t="s">
        <v>673</v>
      </c>
      <c r="AP436" t="s">
        <v>2348</v>
      </c>
      <c r="AQ436" t="str">
        <f t="shared" si="6"/>
        <v>304288439268noFemale43610398.8859.9756332.96319.9912</v>
      </c>
      <c r="AR436">
        <f>COUNTIF(AQ$2:AQ436,AQ436)</f>
        <v>1</v>
      </c>
    </row>
    <row r="437" spans="1:44" x14ac:dyDescent="0.25">
      <c r="A437">
        <v>305</v>
      </c>
      <c r="B437">
        <v>293</v>
      </c>
      <c r="C437" s="4">
        <v>43926</v>
      </c>
      <c r="D437">
        <v>5</v>
      </c>
      <c r="E437" t="s">
        <v>36</v>
      </c>
      <c r="F437" t="s">
        <v>47</v>
      </c>
      <c r="G437" t="s">
        <v>56</v>
      </c>
      <c r="H437" t="s">
        <v>58</v>
      </c>
      <c r="I437" s="4">
        <v>43621</v>
      </c>
      <c r="J437">
        <v>3</v>
      </c>
      <c r="K437" t="s">
        <v>59</v>
      </c>
      <c r="L437" s="4">
        <v>43615</v>
      </c>
      <c r="M437" s="4">
        <v>43830</v>
      </c>
      <c r="N437">
        <v>2</v>
      </c>
      <c r="O437" t="s">
        <v>75</v>
      </c>
      <c r="P437" t="s">
        <v>237</v>
      </c>
      <c r="Q437">
        <v>2</v>
      </c>
      <c r="R437" t="s">
        <v>606</v>
      </c>
      <c r="S437" t="s">
        <v>1158</v>
      </c>
      <c r="T437" t="s">
        <v>1684</v>
      </c>
      <c r="U437" t="s">
        <v>85</v>
      </c>
      <c r="V437" t="s">
        <v>1869</v>
      </c>
      <c r="W437">
        <v>130.77000000000001</v>
      </c>
      <c r="X437">
        <v>44.97</v>
      </c>
      <c r="Y437">
        <v>2</v>
      </c>
      <c r="Z437" t="s">
        <v>167</v>
      </c>
      <c r="AA437" t="s">
        <v>2356</v>
      </c>
      <c r="AF437" s="4"/>
      <c r="AG437" s="4"/>
      <c r="AH437" t="s">
        <v>80</v>
      </c>
      <c r="AI437" t="s">
        <v>242</v>
      </c>
      <c r="AJ437" t="s">
        <v>696</v>
      </c>
      <c r="AK437" t="s">
        <v>1236</v>
      </c>
      <c r="AL437" t="s">
        <v>1758</v>
      </c>
      <c r="AM437" t="s">
        <v>69</v>
      </c>
      <c r="AN437" t="s">
        <v>1548</v>
      </c>
      <c r="AO437" t="s">
        <v>80</v>
      </c>
      <c r="AP437" t="s">
        <v>2357</v>
      </c>
      <c r="AQ437" t="str">
        <f t="shared" si="6"/>
        <v>305293439265noFemale436213Google Ads4361543830130.7744.97214272.99114.992</v>
      </c>
      <c r="AR437">
        <f>COUNTIF(AQ$2:AQ437,AQ437)</f>
        <v>1</v>
      </c>
    </row>
    <row r="438" spans="1:44" x14ac:dyDescent="0.25">
      <c r="A438">
        <v>305</v>
      </c>
      <c r="B438">
        <v>293</v>
      </c>
      <c r="C438" s="4">
        <v>43926</v>
      </c>
      <c r="D438">
        <v>5</v>
      </c>
      <c r="E438" t="s">
        <v>36</v>
      </c>
      <c r="F438" t="s">
        <v>47</v>
      </c>
      <c r="G438" t="s">
        <v>56</v>
      </c>
      <c r="H438" t="s">
        <v>58</v>
      </c>
      <c r="I438" s="4">
        <v>43621</v>
      </c>
      <c r="J438">
        <v>3</v>
      </c>
      <c r="K438" t="s">
        <v>59</v>
      </c>
      <c r="L438" s="4">
        <v>43615</v>
      </c>
      <c r="M438" s="4">
        <v>43830</v>
      </c>
      <c r="N438">
        <v>2</v>
      </c>
      <c r="O438" t="s">
        <v>75</v>
      </c>
      <c r="P438" t="s">
        <v>237</v>
      </c>
      <c r="Q438">
        <v>2</v>
      </c>
      <c r="R438" t="s">
        <v>606</v>
      </c>
      <c r="S438" t="s">
        <v>1158</v>
      </c>
      <c r="T438" t="s">
        <v>1684</v>
      </c>
      <c r="U438" t="s">
        <v>85</v>
      </c>
      <c r="V438" t="s">
        <v>1869</v>
      </c>
      <c r="W438">
        <v>130.77000000000001</v>
      </c>
      <c r="X438">
        <v>44.97</v>
      </c>
      <c r="Y438">
        <v>2</v>
      </c>
      <c r="Z438" t="s">
        <v>167</v>
      </c>
      <c r="AA438" t="s">
        <v>2356</v>
      </c>
      <c r="AF438" s="4"/>
      <c r="AG438" s="4"/>
      <c r="AH438" t="s">
        <v>67</v>
      </c>
      <c r="AI438" t="s">
        <v>229</v>
      </c>
      <c r="AJ438" t="s">
        <v>412</v>
      </c>
      <c r="AK438" t="s">
        <v>974</v>
      </c>
      <c r="AL438" t="s">
        <v>1507</v>
      </c>
      <c r="AM438" t="s">
        <v>80</v>
      </c>
      <c r="AN438" t="s">
        <v>1548</v>
      </c>
      <c r="AO438" t="s">
        <v>79</v>
      </c>
      <c r="AP438" t="s">
        <v>2349</v>
      </c>
      <c r="AQ438" t="str">
        <f t="shared" si="6"/>
        <v>305293439265noFemale436213Google Ads4361543830130.7744.97317228.89214.994</v>
      </c>
      <c r="AR438">
        <f>COUNTIF(AQ$2:AQ438,AQ438)</f>
        <v>1</v>
      </c>
    </row>
    <row r="439" spans="1:44" x14ac:dyDescent="0.25">
      <c r="A439">
        <v>306</v>
      </c>
      <c r="B439">
        <v>140</v>
      </c>
      <c r="C439" s="4">
        <v>43927</v>
      </c>
      <c r="D439">
        <v>3</v>
      </c>
      <c r="E439" t="s">
        <v>34</v>
      </c>
      <c r="F439" t="s">
        <v>45</v>
      </c>
      <c r="G439" t="s">
        <v>56</v>
      </c>
      <c r="H439" t="s">
        <v>57</v>
      </c>
      <c r="I439" s="4">
        <v>43800</v>
      </c>
      <c r="J439">
        <v>1</v>
      </c>
      <c r="K439" t="s">
        <v>61</v>
      </c>
      <c r="L439" s="4">
        <v>43615</v>
      </c>
      <c r="M439" s="4">
        <v>43830</v>
      </c>
      <c r="N439">
        <v>1</v>
      </c>
      <c r="O439" t="s">
        <v>84</v>
      </c>
      <c r="P439" t="s">
        <v>246</v>
      </c>
      <c r="Q439">
        <v>1</v>
      </c>
      <c r="R439" t="s">
        <v>413</v>
      </c>
      <c r="S439" t="s">
        <v>975</v>
      </c>
      <c r="T439" t="s">
        <v>1508</v>
      </c>
      <c r="U439" t="s">
        <v>80</v>
      </c>
      <c r="V439" t="s">
        <v>1548</v>
      </c>
      <c r="W439">
        <v>20.5</v>
      </c>
      <c r="X439">
        <v>29.98</v>
      </c>
      <c r="Y439">
        <v>1</v>
      </c>
      <c r="Z439" t="s">
        <v>86</v>
      </c>
      <c r="AA439" t="s">
        <v>2350</v>
      </c>
      <c r="AF439" s="4"/>
      <c r="AG439" s="4"/>
      <c r="AH439" t="s">
        <v>84</v>
      </c>
      <c r="AI439" t="s">
        <v>246</v>
      </c>
      <c r="AJ439" t="s">
        <v>413</v>
      </c>
      <c r="AK439" t="s">
        <v>975</v>
      </c>
      <c r="AL439" t="s">
        <v>1508</v>
      </c>
      <c r="AM439" t="s">
        <v>80</v>
      </c>
      <c r="AN439" t="s">
        <v>1548</v>
      </c>
      <c r="AO439" t="s">
        <v>86</v>
      </c>
      <c r="AP439" t="s">
        <v>2350</v>
      </c>
      <c r="AQ439" t="str">
        <f t="shared" si="6"/>
        <v>306140439273noMale438001YouTube436154383020.529.98911410.25214.997</v>
      </c>
      <c r="AR439">
        <f>COUNTIF(AQ$2:AQ439,AQ439)</f>
        <v>1</v>
      </c>
    </row>
    <row r="440" spans="1:44" x14ac:dyDescent="0.25">
      <c r="A440">
        <v>307</v>
      </c>
      <c r="B440">
        <v>90</v>
      </c>
      <c r="C440" s="4">
        <v>43928</v>
      </c>
      <c r="D440">
        <v>3</v>
      </c>
      <c r="E440" t="s">
        <v>34</v>
      </c>
      <c r="F440" t="s">
        <v>45</v>
      </c>
      <c r="G440" t="s">
        <v>55</v>
      </c>
      <c r="H440" t="s">
        <v>58</v>
      </c>
      <c r="I440" s="4">
        <v>43824</v>
      </c>
      <c r="J440">
        <v>3</v>
      </c>
      <c r="K440" t="s">
        <v>59</v>
      </c>
      <c r="L440" s="4">
        <v>43615</v>
      </c>
      <c r="M440" s="4">
        <v>43830</v>
      </c>
      <c r="N440">
        <v>1</v>
      </c>
      <c r="O440" t="s">
        <v>79</v>
      </c>
      <c r="P440" t="s">
        <v>241</v>
      </c>
      <c r="Q440">
        <v>1</v>
      </c>
      <c r="R440" t="s">
        <v>521</v>
      </c>
      <c r="S440" t="s">
        <v>1078</v>
      </c>
      <c r="T440" t="s">
        <v>1611</v>
      </c>
      <c r="U440" t="s">
        <v>69</v>
      </c>
      <c r="V440" t="s">
        <v>1548</v>
      </c>
      <c r="W440">
        <v>55.69</v>
      </c>
      <c r="X440">
        <v>14.99</v>
      </c>
      <c r="Y440">
        <v>1</v>
      </c>
      <c r="Z440" t="s">
        <v>455</v>
      </c>
      <c r="AA440" t="s">
        <v>2340</v>
      </c>
      <c r="AF440" s="4"/>
      <c r="AG440" s="4"/>
      <c r="AH440" t="s">
        <v>79</v>
      </c>
      <c r="AI440" t="s">
        <v>241</v>
      </c>
      <c r="AJ440" t="s">
        <v>521</v>
      </c>
      <c r="AK440" t="s">
        <v>1078</v>
      </c>
      <c r="AL440" t="s">
        <v>1611</v>
      </c>
      <c r="AM440" t="s">
        <v>69</v>
      </c>
      <c r="AN440" t="s">
        <v>1548</v>
      </c>
      <c r="AO440" t="s">
        <v>455</v>
      </c>
      <c r="AP440" t="s">
        <v>2340</v>
      </c>
      <c r="AQ440" t="str">
        <f t="shared" si="6"/>
        <v>30790439283yesFemale438243Google Ads436154383055.6914.99414555.69114.9915</v>
      </c>
      <c r="AR440">
        <f>COUNTIF(AQ$2:AQ440,AQ440)</f>
        <v>1</v>
      </c>
    </row>
    <row r="441" spans="1:44" x14ac:dyDescent="0.25">
      <c r="A441">
        <v>308</v>
      </c>
      <c r="B441">
        <v>289</v>
      </c>
      <c r="C441" s="4">
        <v>43928</v>
      </c>
      <c r="D441">
        <v>3</v>
      </c>
      <c r="E441" t="s">
        <v>34</v>
      </c>
      <c r="F441" t="s">
        <v>45</v>
      </c>
      <c r="G441" t="s">
        <v>55</v>
      </c>
      <c r="H441" t="s">
        <v>58</v>
      </c>
      <c r="I441" s="4">
        <v>43728</v>
      </c>
      <c r="J441">
        <v>3</v>
      </c>
      <c r="K441" t="s">
        <v>59</v>
      </c>
      <c r="L441" s="4">
        <v>43615</v>
      </c>
      <c r="M441" s="4">
        <v>43830</v>
      </c>
      <c r="N441">
        <v>2</v>
      </c>
      <c r="O441" t="s">
        <v>143</v>
      </c>
      <c r="P441" t="s">
        <v>305</v>
      </c>
      <c r="Q441">
        <v>2</v>
      </c>
      <c r="R441" t="s">
        <v>607</v>
      </c>
      <c r="S441" t="s">
        <v>1159</v>
      </c>
      <c r="T441" t="s">
        <v>1685</v>
      </c>
      <c r="U441" t="s">
        <v>83</v>
      </c>
      <c r="V441" t="s">
        <v>2037</v>
      </c>
      <c r="W441">
        <v>531.95000000000005</v>
      </c>
      <c r="X441">
        <v>104.95</v>
      </c>
      <c r="Y441">
        <v>2</v>
      </c>
      <c r="Z441" t="s">
        <v>2163</v>
      </c>
      <c r="AA441" t="s">
        <v>2443</v>
      </c>
      <c r="AF441" s="4"/>
      <c r="AG441" s="4"/>
      <c r="AH441" t="s">
        <v>86</v>
      </c>
      <c r="AI441" t="s">
        <v>248</v>
      </c>
      <c r="AJ441" t="s">
        <v>454</v>
      </c>
      <c r="AK441" t="s">
        <v>1017</v>
      </c>
      <c r="AL441" t="s">
        <v>1547</v>
      </c>
      <c r="AM441" t="s">
        <v>67</v>
      </c>
      <c r="AN441" t="s">
        <v>1577</v>
      </c>
      <c r="AO441" t="s">
        <v>547</v>
      </c>
      <c r="AP441" t="s">
        <v>2354</v>
      </c>
      <c r="AQ441" t="str">
        <f t="shared" si="6"/>
        <v>308289439283yesFemale437283Google Ads4361543830531.95104.95790159.99324.9914</v>
      </c>
      <c r="AR441">
        <f>COUNTIF(AQ$2:AQ441,AQ441)</f>
        <v>1</v>
      </c>
    </row>
    <row r="442" spans="1:44" x14ac:dyDescent="0.25">
      <c r="A442">
        <v>308</v>
      </c>
      <c r="B442">
        <v>289</v>
      </c>
      <c r="C442" s="4">
        <v>43928</v>
      </c>
      <c r="D442">
        <v>3</v>
      </c>
      <c r="E442" t="s">
        <v>34</v>
      </c>
      <c r="F442" t="s">
        <v>45</v>
      </c>
      <c r="G442" t="s">
        <v>55</v>
      </c>
      <c r="H442" t="s">
        <v>58</v>
      </c>
      <c r="I442" s="4">
        <v>43728</v>
      </c>
      <c r="J442">
        <v>3</v>
      </c>
      <c r="K442" t="s">
        <v>59</v>
      </c>
      <c r="L442" s="4">
        <v>43615</v>
      </c>
      <c r="M442" s="4">
        <v>43830</v>
      </c>
      <c r="N442">
        <v>2</v>
      </c>
      <c r="O442" t="s">
        <v>143</v>
      </c>
      <c r="P442" t="s">
        <v>305</v>
      </c>
      <c r="Q442">
        <v>2</v>
      </c>
      <c r="R442" t="s">
        <v>607</v>
      </c>
      <c r="S442" t="s">
        <v>1159</v>
      </c>
      <c r="T442" t="s">
        <v>1685</v>
      </c>
      <c r="U442" t="s">
        <v>83</v>
      </c>
      <c r="V442" t="s">
        <v>2037</v>
      </c>
      <c r="W442">
        <v>531.95000000000005</v>
      </c>
      <c r="X442">
        <v>104.95</v>
      </c>
      <c r="Y442">
        <v>2</v>
      </c>
      <c r="Z442" t="s">
        <v>2163</v>
      </c>
      <c r="AA442" t="s">
        <v>2443</v>
      </c>
      <c r="AF442" s="4"/>
      <c r="AG442" s="4"/>
      <c r="AH442" t="s">
        <v>78</v>
      </c>
      <c r="AI442" t="s">
        <v>240</v>
      </c>
      <c r="AJ442" t="s">
        <v>79</v>
      </c>
      <c r="AK442" t="s">
        <v>1080</v>
      </c>
      <c r="AL442" t="s">
        <v>1606</v>
      </c>
      <c r="AM442" t="s">
        <v>80</v>
      </c>
      <c r="AN442" t="s">
        <v>1548</v>
      </c>
      <c r="AO442" t="s">
        <v>393</v>
      </c>
      <c r="AP442" t="s">
        <v>2345</v>
      </c>
      <c r="AQ442" t="str">
        <f t="shared" si="6"/>
        <v>308289439283yesFemale437283Google Ads4361543830531.95104.958425.99214.9918</v>
      </c>
      <c r="AR442">
        <f>COUNTIF(AQ$2:AQ442,AQ442)</f>
        <v>1</v>
      </c>
    </row>
    <row r="443" spans="1:44" x14ac:dyDescent="0.25">
      <c r="A443">
        <v>309</v>
      </c>
      <c r="B443">
        <v>198</v>
      </c>
      <c r="C443" s="4">
        <v>43929</v>
      </c>
      <c r="D443">
        <v>9</v>
      </c>
      <c r="E443" t="s">
        <v>41</v>
      </c>
      <c r="F443" t="s">
        <v>52</v>
      </c>
      <c r="G443" t="s">
        <v>56</v>
      </c>
      <c r="H443" t="s">
        <v>58</v>
      </c>
      <c r="I443" s="4">
        <v>43861</v>
      </c>
      <c r="J443">
        <v>4</v>
      </c>
      <c r="K443" t="s">
        <v>61</v>
      </c>
      <c r="L443" s="4">
        <v>43831</v>
      </c>
      <c r="M443" s="4">
        <v>43861</v>
      </c>
      <c r="N443">
        <v>1</v>
      </c>
      <c r="O443" t="s">
        <v>79</v>
      </c>
      <c r="P443" t="s">
        <v>241</v>
      </c>
      <c r="Q443">
        <v>1</v>
      </c>
      <c r="R443" t="s">
        <v>86</v>
      </c>
      <c r="S443" t="s">
        <v>1044</v>
      </c>
      <c r="T443" t="s">
        <v>1572</v>
      </c>
      <c r="U443" t="s">
        <v>69</v>
      </c>
      <c r="V443" t="s">
        <v>1548</v>
      </c>
      <c r="W443">
        <v>64.989999999999995</v>
      </c>
      <c r="X443">
        <v>14.99</v>
      </c>
      <c r="Y443">
        <v>1</v>
      </c>
      <c r="Z443" t="s">
        <v>86</v>
      </c>
      <c r="AA443" t="s">
        <v>2350</v>
      </c>
      <c r="AB443">
        <v>3</v>
      </c>
      <c r="AC443" t="s">
        <v>2633</v>
      </c>
      <c r="AD443">
        <v>595</v>
      </c>
      <c r="AE443" t="s">
        <v>2637</v>
      </c>
      <c r="AF443" s="4">
        <v>43901</v>
      </c>
      <c r="AG443" s="4">
        <v>43951</v>
      </c>
      <c r="AH443" t="s">
        <v>79</v>
      </c>
      <c r="AI443" t="s">
        <v>241</v>
      </c>
      <c r="AJ443" t="s">
        <v>86</v>
      </c>
      <c r="AK443" t="s">
        <v>1044</v>
      </c>
      <c r="AL443" t="s">
        <v>1572</v>
      </c>
      <c r="AM443" t="s">
        <v>69</v>
      </c>
      <c r="AN443" t="s">
        <v>1548</v>
      </c>
      <c r="AO443" t="s">
        <v>86</v>
      </c>
      <c r="AP443" t="s">
        <v>2350</v>
      </c>
      <c r="AQ443" t="str">
        <f t="shared" si="6"/>
        <v>309198439299noFemale438614YouTube438314386164.9914.993control595Showing discount on the products page as well43901439514764.99114.997</v>
      </c>
      <c r="AR443">
        <f>COUNTIF(AQ$2:AQ443,AQ443)</f>
        <v>1</v>
      </c>
    </row>
    <row r="444" spans="1:44" x14ac:dyDescent="0.25">
      <c r="A444">
        <v>310</v>
      </c>
      <c r="B444">
        <v>233</v>
      </c>
      <c r="C444" s="4">
        <v>43929</v>
      </c>
      <c r="D444">
        <v>2</v>
      </c>
      <c r="E444" t="s">
        <v>38</v>
      </c>
      <c r="F444" t="s">
        <v>49</v>
      </c>
      <c r="G444" t="s">
        <v>55</v>
      </c>
      <c r="H444" t="s">
        <v>57</v>
      </c>
      <c r="I444" s="4">
        <v>43719</v>
      </c>
      <c r="J444">
        <v>3</v>
      </c>
      <c r="K444" t="s">
        <v>59</v>
      </c>
      <c r="L444" s="4">
        <v>43615</v>
      </c>
      <c r="M444" s="4">
        <v>43830</v>
      </c>
      <c r="N444">
        <v>2</v>
      </c>
      <c r="O444" t="s">
        <v>74</v>
      </c>
      <c r="P444" t="s">
        <v>236</v>
      </c>
      <c r="Q444">
        <v>2</v>
      </c>
      <c r="R444" t="s">
        <v>608</v>
      </c>
      <c r="S444" t="s">
        <v>1160</v>
      </c>
      <c r="T444" t="s">
        <v>1686</v>
      </c>
      <c r="U444" t="s">
        <v>103</v>
      </c>
      <c r="V444" t="s">
        <v>1902</v>
      </c>
      <c r="W444">
        <v>151.46</v>
      </c>
      <c r="X444">
        <v>94.96</v>
      </c>
      <c r="Y444">
        <v>2</v>
      </c>
      <c r="Z444" t="s">
        <v>2164</v>
      </c>
      <c r="AA444" t="s">
        <v>2444</v>
      </c>
      <c r="AF444" s="4"/>
      <c r="AG444" s="4"/>
      <c r="AH444" t="s">
        <v>65</v>
      </c>
      <c r="AI444" t="s">
        <v>227</v>
      </c>
      <c r="AJ444" t="s">
        <v>519</v>
      </c>
      <c r="AK444" t="s">
        <v>1083</v>
      </c>
      <c r="AL444" t="s">
        <v>1609</v>
      </c>
      <c r="AM444" t="s">
        <v>69</v>
      </c>
      <c r="AN444" t="s">
        <v>1517</v>
      </c>
      <c r="AO444" t="s">
        <v>431</v>
      </c>
      <c r="AP444" t="s">
        <v>2326</v>
      </c>
      <c r="AQ444" t="str">
        <f t="shared" si="6"/>
        <v>310233439292yesMale437193Google Ads4361543830151.4694.96104113.49119.9924</v>
      </c>
      <c r="AR444">
        <f>COUNTIF(AQ$2:AQ444,AQ444)</f>
        <v>1</v>
      </c>
    </row>
    <row r="445" spans="1:44" x14ac:dyDescent="0.25">
      <c r="A445">
        <v>310</v>
      </c>
      <c r="B445">
        <v>233</v>
      </c>
      <c r="C445" s="4">
        <v>43929</v>
      </c>
      <c r="D445">
        <v>2</v>
      </c>
      <c r="E445" t="s">
        <v>38</v>
      </c>
      <c r="F445" t="s">
        <v>49</v>
      </c>
      <c r="G445" t="s">
        <v>55</v>
      </c>
      <c r="H445" t="s">
        <v>57</v>
      </c>
      <c r="I445" s="4">
        <v>43719</v>
      </c>
      <c r="J445">
        <v>3</v>
      </c>
      <c r="K445" t="s">
        <v>59</v>
      </c>
      <c r="L445" s="4">
        <v>43615</v>
      </c>
      <c r="M445" s="4">
        <v>43830</v>
      </c>
      <c r="N445">
        <v>2</v>
      </c>
      <c r="O445" t="s">
        <v>74</v>
      </c>
      <c r="P445" t="s">
        <v>236</v>
      </c>
      <c r="Q445">
        <v>2</v>
      </c>
      <c r="R445" t="s">
        <v>608</v>
      </c>
      <c r="S445" t="s">
        <v>1160</v>
      </c>
      <c r="T445" t="s">
        <v>1686</v>
      </c>
      <c r="U445" t="s">
        <v>103</v>
      </c>
      <c r="V445" t="s">
        <v>1902</v>
      </c>
      <c r="W445">
        <v>151.46</v>
      </c>
      <c r="X445">
        <v>94.96</v>
      </c>
      <c r="Y445">
        <v>2</v>
      </c>
      <c r="Z445" t="s">
        <v>2164</v>
      </c>
      <c r="AA445" t="s">
        <v>2444</v>
      </c>
      <c r="AF445" s="4"/>
      <c r="AG445" s="4"/>
      <c r="AH445" t="s">
        <v>69</v>
      </c>
      <c r="AI445" t="s">
        <v>231</v>
      </c>
      <c r="AJ445" t="s">
        <v>878</v>
      </c>
      <c r="AK445" t="s">
        <v>1415</v>
      </c>
      <c r="AL445" t="s">
        <v>1930</v>
      </c>
      <c r="AM445" t="s">
        <v>67</v>
      </c>
      <c r="AN445" t="s">
        <v>1577</v>
      </c>
      <c r="AO445" t="s">
        <v>69</v>
      </c>
      <c r="AP445" t="s">
        <v>2360</v>
      </c>
      <c r="AQ445" t="str">
        <f t="shared" si="6"/>
        <v>310233439292yesMale437193Google Ads4361543830151.4694.96112145.99324.991</v>
      </c>
      <c r="AR445">
        <f>COUNTIF(AQ$2:AQ445,AQ445)</f>
        <v>1</v>
      </c>
    </row>
    <row r="446" spans="1:44" x14ac:dyDescent="0.25">
      <c r="A446">
        <v>311</v>
      </c>
      <c r="B446">
        <v>86</v>
      </c>
      <c r="C446" s="4">
        <v>43930</v>
      </c>
      <c r="D446">
        <v>2</v>
      </c>
      <c r="E446" t="s">
        <v>38</v>
      </c>
      <c r="F446" t="s">
        <v>49</v>
      </c>
      <c r="G446" t="s">
        <v>56</v>
      </c>
      <c r="H446" t="s">
        <v>57</v>
      </c>
      <c r="I446" s="4">
        <v>43878</v>
      </c>
      <c r="J446">
        <v>6</v>
      </c>
      <c r="K446" t="s">
        <v>59</v>
      </c>
      <c r="L446" s="4">
        <v>43862</v>
      </c>
      <c r="M446" s="4">
        <v>43889</v>
      </c>
      <c r="N446">
        <v>1</v>
      </c>
      <c r="O446" t="s">
        <v>78</v>
      </c>
      <c r="P446" t="s">
        <v>240</v>
      </c>
      <c r="Q446">
        <v>1</v>
      </c>
      <c r="R446" t="s">
        <v>67</v>
      </c>
      <c r="S446" t="s">
        <v>1120</v>
      </c>
      <c r="T446" t="s">
        <v>1643</v>
      </c>
      <c r="U446" t="s">
        <v>80</v>
      </c>
      <c r="V446" t="s">
        <v>1548</v>
      </c>
      <c r="W446">
        <v>7.98</v>
      </c>
      <c r="X446">
        <v>29.98</v>
      </c>
      <c r="Y446">
        <v>1</v>
      </c>
      <c r="Z446" t="s">
        <v>469</v>
      </c>
      <c r="AA446" t="s">
        <v>2339</v>
      </c>
      <c r="AB446">
        <v>3</v>
      </c>
      <c r="AC446" t="s">
        <v>2634</v>
      </c>
      <c r="AD446">
        <v>536</v>
      </c>
      <c r="AE446" t="s">
        <v>2637</v>
      </c>
      <c r="AF446" s="4">
        <v>43901</v>
      </c>
      <c r="AG446" s="4">
        <v>43951</v>
      </c>
      <c r="AH446" t="s">
        <v>78</v>
      </c>
      <c r="AI446" t="s">
        <v>240</v>
      </c>
      <c r="AJ446" t="s">
        <v>67</v>
      </c>
      <c r="AK446" t="s">
        <v>1120</v>
      </c>
      <c r="AL446" t="s">
        <v>1643</v>
      </c>
      <c r="AM446" t="s">
        <v>80</v>
      </c>
      <c r="AN446" t="s">
        <v>1548</v>
      </c>
      <c r="AO446" t="s">
        <v>469</v>
      </c>
      <c r="AP446" t="s">
        <v>2339</v>
      </c>
      <c r="AQ446" t="str">
        <f t="shared" si="6"/>
        <v>31186439302noMale438786Google Ads43862438897.9829.983test536Showing discount on the products page as well4390143951833.99214.9923</v>
      </c>
      <c r="AR446">
        <f>COUNTIF(AQ$2:AQ446,AQ446)</f>
        <v>1</v>
      </c>
    </row>
    <row r="447" spans="1:44" x14ac:dyDescent="0.25">
      <c r="A447">
        <v>312</v>
      </c>
      <c r="B447">
        <v>387</v>
      </c>
      <c r="C447" s="4">
        <v>43930</v>
      </c>
      <c r="D447">
        <v>3</v>
      </c>
      <c r="E447" t="s">
        <v>34</v>
      </c>
      <c r="F447" t="s">
        <v>45</v>
      </c>
      <c r="G447" t="s">
        <v>56</v>
      </c>
      <c r="H447" t="s">
        <v>58</v>
      </c>
      <c r="I447" s="4">
        <v>43610</v>
      </c>
      <c r="J447">
        <v>2</v>
      </c>
      <c r="L447" s="4"/>
      <c r="M447" s="4"/>
      <c r="N447">
        <v>1</v>
      </c>
      <c r="O447" t="s">
        <v>80</v>
      </c>
      <c r="P447" t="s">
        <v>242</v>
      </c>
      <c r="Q447">
        <v>1</v>
      </c>
      <c r="R447" t="s">
        <v>508</v>
      </c>
      <c r="S447" t="s">
        <v>1071</v>
      </c>
      <c r="T447" t="s">
        <v>1587</v>
      </c>
      <c r="U447" t="s">
        <v>69</v>
      </c>
      <c r="V447" t="s">
        <v>1548</v>
      </c>
      <c r="W447">
        <v>54.99</v>
      </c>
      <c r="X447">
        <v>14.99</v>
      </c>
      <c r="Y447">
        <v>1</v>
      </c>
      <c r="Z447" t="s">
        <v>79</v>
      </c>
      <c r="AA447" t="s">
        <v>2349</v>
      </c>
      <c r="AF447" s="4"/>
      <c r="AG447" s="4"/>
      <c r="AH447" t="s">
        <v>80</v>
      </c>
      <c r="AI447" t="s">
        <v>242</v>
      </c>
      <c r="AJ447" t="s">
        <v>508</v>
      </c>
      <c r="AK447" t="s">
        <v>1071</v>
      </c>
      <c r="AL447" t="s">
        <v>1587</v>
      </c>
      <c r="AM447" t="s">
        <v>69</v>
      </c>
      <c r="AN447" t="s">
        <v>1548</v>
      </c>
      <c r="AO447" t="s">
        <v>79</v>
      </c>
      <c r="AP447" t="s">
        <v>2349</v>
      </c>
      <c r="AQ447" t="str">
        <f t="shared" si="6"/>
        <v>312387439303noFemale43610254.9914.99212354.99114.994</v>
      </c>
      <c r="AR447">
        <f>COUNTIF(AQ$2:AQ447,AQ447)</f>
        <v>1</v>
      </c>
    </row>
    <row r="448" spans="1:44" x14ac:dyDescent="0.25">
      <c r="A448">
        <v>313</v>
      </c>
      <c r="B448">
        <v>440</v>
      </c>
      <c r="C448" s="4">
        <v>43931</v>
      </c>
      <c r="D448">
        <v>6</v>
      </c>
      <c r="E448" t="s">
        <v>33</v>
      </c>
      <c r="F448" t="s">
        <v>44</v>
      </c>
      <c r="G448" t="s">
        <v>55</v>
      </c>
      <c r="H448" t="s">
        <v>58</v>
      </c>
      <c r="I448" s="4">
        <v>43717</v>
      </c>
      <c r="J448">
        <v>1</v>
      </c>
      <c r="K448" t="s">
        <v>61</v>
      </c>
      <c r="L448" s="4">
        <v>43615</v>
      </c>
      <c r="M448" s="4">
        <v>43830</v>
      </c>
      <c r="N448">
        <v>2</v>
      </c>
      <c r="O448" t="s">
        <v>140</v>
      </c>
      <c r="P448" t="s">
        <v>302</v>
      </c>
      <c r="Q448">
        <v>2</v>
      </c>
      <c r="R448" t="s">
        <v>609</v>
      </c>
      <c r="S448" t="s">
        <v>1161</v>
      </c>
      <c r="T448" t="s">
        <v>1687</v>
      </c>
      <c r="U448" t="s">
        <v>88</v>
      </c>
      <c r="V448" t="s">
        <v>1869</v>
      </c>
      <c r="W448">
        <v>319.95999999999998</v>
      </c>
      <c r="X448">
        <v>59.96</v>
      </c>
      <c r="Y448">
        <v>2</v>
      </c>
      <c r="Z448" t="s">
        <v>2165</v>
      </c>
      <c r="AA448" t="s">
        <v>2445</v>
      </c>
      <c r="AF448" s="4"/>
      <c r="AG448" s="4"/>
      <c r="AH448" t="s">
        <v>80</v>
      </c>
      <c r="AI448" t="s">
        <v>242</v>
      </c>
      <c r="AJ448" t="s">
        <v>469</v>
      </c>
      <c r="AK448" t="s">
        <v>1032</v>
      </c>
      <c r="AL448" t="s">
        <v>1562</v>
      </c>
      <c r="AM448" t="s">
        <v>80</v>
      </c>
      <c r="AN448" t="s">
        <v>1548</v>
      </c>
      <c r="AO448" t="s">
        <v>70</v>
      </c>
      <c r="AP448" t="s">
        <v>2341</v>
      </c>
      <c r="AQ448" t="str">
        <f t="shared" si="6"/>
        <v>313440439316yesFemale437171YouTube4361543830319.9659.962239.99214.995</v>
      </c>
      <c r="AR448">
        <f>COUNTIF(AQ$2:AQ448,AQ448)</f>
        <v>1</v>
      </c>
    </row>
    <row r="449" spans="1:44" x14ac:dyDescent="0.25">
      <c r="A449">
        <v>313</v>
      </c>
      <c r="B449">
        <v>440</v>
      </c>
      <c r="C449" s="4">
        <v>43931</v>
      </c>
      <c r="D449">
        <v>6</v>
      </c>
      <c r="E449" t="s">
        <v>33</v>
      </c>
      <c r="F449" t="s">
        <v>44</v>
      </c>
      <c r="G449" t="s">
        <v>55</v>
      </c>
      <c r="H449" t="s">
        <v>58</v>
      </c>
      <c r="I449" s="4">
        <v>43717</v>
      </c>
      <c r="J449">
        <v>1</v>
      </c>
      <c r="K449" t="s">
        <v>61</v>
      </c>
      <c r="L449" s="4">
        <v>43615</v>
      </c>
      <c r="M449" s="4">
        <v>43830</v>
      </c>
      <c r="N449">
        <v>2</v>
      </c>
      <c r="O449" t="s">
        <v>140</v>
      </c>
      <c r="P449" t="s">
        <v>302</v>
      </c>
      <c r="Q449">
        <v>2</v>
      </c>
      <c r="R449" t="s">
        <v>609</v>
      </c>
      <c r="S449" t="s">
        <v>1161</v>
      </c>
      <c r="T449" t="s">
        <v>1687</v>
      </c>
      <c r="U449" t="s">
        <v>88</v>
      </c>
      <c r="V449" t="s">
        <v>1869</v>
      </c>
      <c r="W449">
        <v>319.95999999999998</v>
      </c>
      <c r="X449">
        <v>59.96</v>
      </c>
      <c r="Y449">
        <v>2</v>
      </c>
      <c r="Z449" t="s">
        <v>2165</v>
      </c>
      <c r="AA449" t="s">
        <v>2445</v>
      </c>
      <c r="AF449" s="4"/>
      <c r="AG449" s="4"/>
      <c r="AH449" t="s">
        <v>78</v>
      </c>
      <c r="AI449" t="s">
        <v>240</v>
      </c>
      <c r="AJ449" t="s">
        <v>668</v>
      </c>
      <c r="AK449" t="s">
        <v>1212</v>
      </c>
      <c r="AL449" t="s">
        <v>1735</v>
      </c>
      <c r="AM449" t="s">
        <v>80</v>
      </c>
      <c r="AN449" t="s">
        <v>1548</v>
      </c>
      <c r="AO449" t="s">
        <v>393</v>
      </c>
      <c r="AP449" t="s">
        <v>2345</v>
      </c>
      <c r="AQ449" t="str">
        <f t="shared" si="6"/>
        <v>313440439316yesFemale437171YouTube4361543830319.9659.968138149.99214.9918</v>
      </c>
      <c r="AR449">
        <f>COUNTIF(AQ$2:AQ449,AQ449)</f>
        <v>1</v>
      </c>
    </row>
    <row r="450" spans="1:44" x14ac:dyDescent="0.25">
      <c r="A450">
        <v>314</v>
      </c>
      <c r="B450">
        <v>318</v>
      </c>
      <c r="C450" s="4">
        <v>43932</v>
      </c>
      <c r="D450">
        <v>2</v>
      </c>
      <c r="E450" t="s">
        <v>38</v>
      </c>
      <c r="F450" t="s">
        <v>49</v>
      </c>
      <c r="G450" t="s">
        <v>56</v>
      </c>
      <c r="H450" t="s">
        <v>58</v>
      </c>
      <c r="I450" s="4">
        <v>43729</v>
      </c>
      <c r="J450">
        <v>3</v>
      </c>
      <c r="K450" t="s">
        <v>59</v>
      </c>
      <c r="L450" s="4">
        <v>43615</v>
      </c>
      <c r="M450" s="4">
        <v>43830</v>
      </c>
      <c r="N450">
        <v>1</v>
      </c>
      <c r="O450" t="s">
        <v>84</v>
      </c>
      <c r="P450" t="s">
        <v>246</v>
      </c>
      <c r="Q450">
        <v>1</v>
      </c>
      <c r="R450" t="s">
        <v>549</v>
      </c>
      <c r="S450" t="s">
        <v>1110</v>
      </c>
      <c r="T450" t="s">
        <v>1635</v>
      </c>
      <c r="U450" t="s">
        <v>67</v>
      </c>
      <c r="V450" t="s">
        <v>1548</v>
      </c>
      <c r="W450">
        <v>83.97</v>
      </c>
      <c r="X450">
        <v>44.97</v>
      </c>
      <c r="Y450">
        <v>1</v>
      </c>
      <c r="Z450" t="s">
        <v>410</v>
      </c>
      <c r="AA450" t="s">
        <v>2359</v>
      </c>
      <c r="AF450" s="4"/>
      <c r="AG450" s="4"/>
      <c r="AH450" t="s">
        <v>84</v>
      </c>
      <c r="AI450" t="s">
        <v>246</v>
      </c>
      <c r="AJ450" t="s">
        <v>549</v>
      </c>
      <c r="AK450" t="s">
        <v>1110</v>
      </c>
      <c r="AL450" t="s">
        <v>1635</v>
      </c>
      <c r="AM450" t="s">
        <v>67</v>
      </c>
      <c r="AN450" t="s">
        <v>1548</v>
      </c>
      <c r="AO450" t="s">
        <v>410</v>
      </c>
      <c r="AP450" t="s">
        <v>2359</v>
      </c>
      <c r="AQ450" t="str">
        <f t="shared" ref="AQ450:AQ513" si="7">CONCATENATE($A450,$B450,$C450,$D450,$G450,$H450,$I450,$J450,$K450,$L450,$M450,$W450,$X450,$AB450,$AC450,$AD450,$AE450,$AF450,$AG450,$AH450,$AJ450,$AL450,$AM450,$AN450,$AO450)</f>
        <v>314318439322noFemale437293Google Ads436154383083.9744.9792227.99314.9920</v>
      </c>
      <c r="AR450">
        <f>COUNTIF(AQ$2:AQ450,AQ450)</f>
        <v>1</v>
      </c>
    </row>
    <row r="451" spans="1:44" x14ac:dyDescent="0.25">
      <c r="A451">
        <v>315</v>
      </c>
      <c r="B451">
        <v>488</v>
      </c>
      <c r="C451" s="4">
        <v>43932</v>
      </c>
      <c r="D451">
        <v>6</v>
      </c>
      <c r="E451" t="s">
        <v>33</v>
      </c>
      <c r="F451" t="s">
        <v>44</v>
      </c>
      <c r="G451" t="s">
        <v>56</v>
      </c>
      <c r="H451" t="s">
        <v>58</v>
      </c>
      <c r="I451" s="4">
        <v>43855</v>
      </c>
      <c r="J451">
        <v>4</v>
      </c>
      <c r="K451" t="s">
        <v>61</v>
      </c>
      <c r="L451" s="4">
        <v>43831</v>
      </c>
      <c r="M451" s="4">
        <v>43861</v>
      </c>
      <c r="N451">
        <v>1</v>
      </c>
      <c r="O451" t="s">
        <v>79</v>
      </c>
      <c r="P451" t="s">
        <v>241</v>
      </c>
      <c r="Q451">
        <v>1</v>
      </c>
      <c r="R451" t="s">
        <v>524</v>
      </c>
      <c r="S451" t="s">
        <v>1087</v>
      </c>
      <c r="T451" t="s">
        <v>1614</v>
      </c>
      <c r="U451" t="s">
        <v>80</v>
      </c>
      <c r="V451" t="s">
        <v>1548</v>
      </c>
      <c r="W451">
        <v>27.9</v>
      </c>
      <c r="X451">
        <v>29.98</v>
      </c>
      <c r="Y451">
        <v>1</v>
      </c>
      <c r="Z451" t="s">
        <v>455</v>
      </c>
      <c r="AA451" t="s">
        <v>2340</v>
      </c>
      <c r="AB451">
        <v>3</v>
      </c>
      <c r="AC451" t="s">
        <v>2634</v>
      </c>
      <c r="AD451">
        <v>786</v>
      </c>
      <c r="AE451" t="s">
        <v>2637</v>
      </c>
      <c r="AF451" s="4">
        <v>43901</v>
      </c>
      <c r="AG451" s="4">
        <v>43951</v>
      </c>
      <c r="AH451" t="s">
        <v>79</v>
      </c>
      <c r="AI451" t="s">
        <v>241</v>
      </c>
      <c r="AJ451" t="s">
        <v>524</v>
      </c>
      <c r="AK451" t="s">
        <v>1087</v>
      </c>
      <c r="AL451" t="s">
        <v>1614</v>
      </c>
      <c r="AM451" t="s">
        <v>80</v>
      </c>
      <c r="AN451" t="s">
        <v>1548</v>
      </c>
      <c r="AO451" t="s">
        <v>455</v>
      </c>
      <c r="AP451" t="s">
        <v>2340</v>
      </c>
      <c r="AQ451" t="str">
        <f t="shared" si="7"/>
        <v>315488439326noFemale438554YouTube438314386127.929.983test786Showing discount on the products page as well4390143951416813.95214.9915</v>
      </c>
      <c r="AR451">
        <f>COUNTIF(AQ$2:AQ451,AQ451)</f>
        <v>1</v>
      </c>
    </row>
    <row r="452" spans="1:44" x14ac:dyDescent="0.25">
      <c r="A452">
        <v>316</v>
      </c>
      <c r="B452">
        <v>245</v>
      </c>
      <c r="C452" s="4">
        <v>43933</v>
      </c>
      <c r="D452">
        <v>2</v>
      </c>
      <c r="E452" t="s">
        <v>38</v>
      </c>
      <c r="F452" t="s">
        <v>49</v>
      </c>
      <c r="G452" t="s">
        <v>56</v>
      </c>
      <c r="H452" t="s">
        <v>57</v>
      </c>
      <c r="I452" s="4">
        <v>43666</v>
      </c>
      <c r="J452">
        <v>3</v>
      </c>
      <c r="K452" t="s">
        <v>59</v>
      </c>
      <c r="L452" s="4">
        <v>43615</v>
      </c>
      <c r="M452" s="4">
        <v>43830</v>
      </c>
      <c r="N452">
        <v>1</v>
      </c>
      <c r="O452" t="s">
        <v>78</v>
      </c>
      <c r="P452" t="s">
        <v>240</v>
      </c>
      <c r="Q452">
        <v>1</v>
      </c>
      <c r="R452" t="s">
        <v>610</v>
      </c>
      <c r="S452" t="s">
        <v>1162</v>
      </c>
      <c r="T452" t="s">
        <v>67</v>
      </c>
      <c r="U452" t="s">
        <v>80</v>
      </c>
      <c r="V452" t="s">
        <v>1548</v>
      </c>
      <c r="W452">
        <v>6</v>
      </c>
      <c r="X452">
        <v>29.98</v>
      </c>
      <c r="Y452">
        <v>1</v>
      </c>
      <c r="Z452" t="s">
        <v>393</v>
      </c>
      <c r="AA452" t="s">
        <v>2345</v>
      </c>
      <c r="AF452" s="4"/>
      <c r="AG452" s="4"/>
      <c r="AH452" t="s">
        <v>78</v>
      </c>
      <c r="AI452" t="s">
        <v>240</v>
      </c>
      <c r="AJ452" t="s">
        <v>610</v>
      </c>
      <c r="AK452" t="s">
        <v>1162</v>
      </c>
      <c r="AL452" t="s">
        <v>67</v>
      </c>
      <c r="AM452" t="s">
        <v>80</v>
      </c>
      <c r="AN452" t="s">
        <v>1548</v>
      </c>
      <c r="AO452" t="s">
        <v>393</v>
      </c>
      <c r="AP452" t="s">
        <v>2345</v>
      </c>
      <c r="AQ452" t="str">
        <f t="shared" si="7"/>
        <v>316245439332noMale436663Google Ads4361543830629.9881013214.9918</v>
      </c>
      <c r="AR452">
        <f>COUNTIF(AQ$2:AQ452,AQ452)</f>
        <v>1</v>
      </c>
    </row>
    <row r="453" spans="1:44" x14ac:dyDescent="0.25">
      <c r="A453">
        <v>317</v>
      </c>
      <c r="B453">
        <v>308</v>
      </c>
      <c r="C453" s="4">
        <v>43933</v>
      </c>
      <c r="D453">
        <v>11</v>
      </c>
      <c r="E453" t="s">
        <v>37</v>
      </c>
      <c r="F453" t="s">
        <v>48</v>
      </c>
      <c r="G453" t="s">
        <v>55</v>
      </c>
      <c r="H453" t="s">
        <v>57</v>
      </c>
      <c r="I453" s="4">
        <v>43689</v>
      </c>
      <c r="J453">
        <v>3</v>
      </c>
      <c r="K453" t="s">
        <v>59</v>
      </c>
      <c r="L453" s="4">
        <v>43615</v>
      </c>
      <c r="M453" s="4">
        <v>43830</v>
      </c>
      <c r="N453">
        <v>2</v>
      </c>
      <c r="O453" t="s">
        <v>118</v>
      </c>
      <c r="P453" t="s">
        <v>280</v>
      </c>
      <c r="Q453">
        <v>2</v>
      </c>
      <c r="R453" t="s">
        <v>611</v>
      </c>
      <c r="S453" t="s">
        <v>1144</v>
      </c>
      <c r="T453" t="s">
        <v>1688</v>
      </c>
      <c r="U453" t="s">
        <v>83</v>
      </c>
      <c r="V453" t="s">
        <v>2039</v>
      </c>
      <c r="W453">
        <v>264.89999999999998</v>
      </c>
      <c r="X453">
        <v>59.95</v>
      </c>
      <c r="Y453">
        <v>2</v>
      </c>
      <c r="Z453" t="s">
        <v>2101</v>
      </c>
      <c r="AA453" t="s">
        <v>2371</v>
      </c>
      <c r="AF453" s="4"/>
      <c r="AG453" s="4"/>
      <c r="AH453" t="s">
        <v>90</v>
      </c>
      <c r="AI453" t="s">
        <v>252</v>
      </c>
      <c r="AJ453" t="s">
        <v>669</v>
      </c>
      <c r="AK453" t="s">
        <v>989</v>
      </c>
      <c r="AL453" t="s">
        <v>626</v>
      </c>
      <c r="AM453" t="s">
        <v>67</v>
      </c>
      <c r="AN453" t="s">
        <v>1562</v>
      </c>
      <c r="AO453" t="s">
        <v>410</v>
      </c>
      <c r="AP453" t="s">
        <v>2359</v>
      </c>
      <c r="AQ453" t="str">
        <f t="shared" si="7"/>
        <v>3173084393311yesMale436893Google Ads4361543830264.959.956767939.9920</v>
      </c>
      <c r="AR453">
        <f>COUNTIF(AQ$2:AQ453,AQ453)</f>
        <v>1</v>
      </c>
    </row>
    <row r="454" spans="1:44" x14ac:dyDescent="0.25">
      <c r="A454">
        <v>317</v>
      </c>
      <c r="B454">
        <v>308</v>
      </c>
      <c r="C454" s="4">
        <v>43933</v>
      </c>
      <c r="D454">
        <v>11</v>
      </c>
      <c r="E454" t="s">
        <v>37</v>
      </c>
      <c r="F454" t="s">
        <v>48</v>
      </c>
      <c r="G454" t="s">
        <v>55</v>
      </c>
      <c r="H454" t="s">
        <v>57</v>
      </c>
      <c r="I454" s="4">
        <v>43689</v>
      </c>
      <c r="J454">
        <v>3</v>
      </c>
      <c r="K454" t="s">
        <v>59</v>
      </c>
      <c r="L454" s="4">
        <v>43615</v>
      </c>
      <c r="M454" s="4">
        <v>43830</v>
      </c>
      <c r="N454">
        <v>2</v>
      </c>
      <c r="O454" t="s">
        <v>118</v>
      </c>
      <c r="P454" t="s">
        <v>280</v>
      </c>
      <c r="Q454">
        <v>2</v>
      </c>
      <c r="R454" t="s">
        <v>611</v>
      </c>
      <c r="S454" t="s">
        <v>1144</v>
      </c>
      <c r="T454" t="s">
        <v>1688</v>
      </c>
      <c r="U454" t="s">
        <v>83</v>
      </c>
      <c r="V454" t="s">
        <v>2039</v>
      </c>
      <c r="W454">
        <v>264.89999999999998</v>
      </c>
      <c r="X454">
        <v>59.95</v>
      </c>
      <c r="Y454">
        <v>2</v>
      </c>
      <c r="Z454" t="s">
        <v>2101</v>
      </c>
      <c r="AA454" t="s">
        <v>2371</v>
      </c>
      <c r="AF454" s="4"/>
      <c r="AG454" s="4"/>
      <c r="AH454" t="s">
        <v>79</v>
      </c>
      <c r="AI454" t="s">
        <v>241</v>
      </c>
      <c r="AJ454" t="s">
        <v>524</v>
      </c>
      <c r="AK454" t="s">
        <v>1087</v>
      </c>
      <c r="AL454" t="s">
        <v>1614</v>
      </c>
      <c r="AM454" t="s">
        <v>80</v>
      </c>
      <c r="AN454" t="s">
        <v>1548</v>
      </c>
      <c r="AO454" t="s">
        <v>455</v>
      </c>
      <c r="AP454" t="s">
        <v>2340</v>
      </c>
      <c r="AQ454" t="str">
        <f t="shared" si="7"/>
        <v>3173084393311yesMale436893Google Ads4361543830264.959.95416813.95214.9915</v>
      </c>
      <c r="AR454">
        <f>COUNTIF(AQ$2:AQ454,AQ454)</f>
        <v>1</v>
      </c>
    </row>
    <row r="455" spans="1:44" x14ac:dyDescent="0.25">
      <c r="A455">
        <v>318</v>
      </c>
      <c r="B455">
        <v>97</v>
      </c>
      <c r="C455" s="4">
        <v>43935</v>
      </c>
      <c r="D455">
        <v>4</v>
      </c>
      <c r="E455" t="s">
        <v>40</v>
      </c>
      <c r="F455" t="s">
        <v>51</v>
      </c>
      <c r="G455" t="s">
        <v>56</v>
      </c>
      <c r="H455" t="s">
        <v>57</v>
      </c>
      <c r="I455" s="4">
        <v>43874</v>
      </c>
      <c r="J455">
        <v>6</v>
      </c>
      <c r="K455" t="s">
        <v>59</v>
      </c>
      <c r="L455" s="4">
        <v>43862</v>
      </c>
      <c r="M455" s="4">
        <v>43889</v>
      </c>
      <c r="N455">
        <v>1</v>
      </c>
      <c r="O455" t="s">
        <v>79</v>
      </c>
      <c r="P455" t="s">
        <v>241</v>
      </c>
      <c r="Q455">
        <v>1</v>
      </c>
      <c r="R455" t="s">
        <v>406</v>
      </c>
      <c r="S455" t="s">
        <v>968</v>
      </c>
      <c r="T455" t="s">
        <v>1501</v>
      </c>
      <c r="U455" t="s">
        <v>80</v>
      </c>
      <c r="V455" t="s">
        <v>1548</v>
      </c>
      <c r="W455">
        <v>173.9</v>
      </c>
      <c r="X455">
        <v>29.98</v>
      </c>
      <c r="Y455">
        <v>1</v>
      </c>
      <c r="Z455" t="s">
        <v>65</v>
      </c>
      <c r="AA455" t="s">
        <v>2343</v>
      </c>
      <c r="AB455">
        <v>3</v>
      </c>
      <c r="AC455" t="s">
        <v>2633</v>
      </c>
      <c r="AD455">
        <v>541</v>
      </c>
      <c r="AE455" t="s">
        <v>2637</v>
      </c>
      <c r="AF455" s="4">
        <v>43901</v>
      </c>
      <c r="AG455" s="4">
        <v>43951</v>
      </c>
      <c r="AH455" t="s">
        <v>79</v>
      </c>
      <c r="AI455" t="s">
        <v>241</v>
      </c>
      <c r="AJ455" t="s">
        <v>406</v>
      </c>
      <c r="AK455" t="s">
        <v>968</v>
      </c>
      <c r="AL455" t="s">
        <v>1501</v>
      </c>
      <c r="AM455" t="s">
        <v>80</v>
      </c>
      <c r="AN455" t="s">
        <v>1548</v>
      </c>
      <c r="AO455" t="s">
        <v>65</v>
      </c>
      <c r="AP455" t="s">
        <v>2343</v>
      </c>
      <c r="AQ455" t="str">
        <f t="shared" si="7"/>
        <v>31897439354noMale438746Google Ads4386243889173.929.983control541Showing discount on the products page as well4390143951411286.95214.9910</v>
      </c>
      <c r="AR455">
        <f>COUNTIF(AQ$2:AQ455,AQ455)</f>
        <v>1</v>
      </c>
    </row>
    <row r="456" spans="1:44" x14ac:dyDescent="0.25">
      <c r="A456">
        <v>319</v>
      </c>
      <c r="B456">
        <v>275</v>
      </c>
      <c r="C456" s="4">
        <v>43935</v>
      </c>
      <c r="D456">
        <v>5</v>
      </c>
      <c r="E456" t="s">
        <v>36</v>
      </c>
      <c r="F456" t="s">
        <v>47</v>
      </c>
      <c r="G456" t="s">
        <v>55</v>
      </c>
      <c r="H456" t="s">
        <v>58</v>
      </c>
      <c r="I456" s="4">
        <v>43820</v>
      </c>
      <c r="J456">
        <v>2</v>
      </c>
      <c r="K456" t="s">
        <v>60</v>
      </c>
      <c r="L456" s="4">
        <v>43615</v>
      </c>
      <c r="M456" s="4">
        <v>43830</v>
      </c>
      <c r="N456">
        <v>2</v>
      </c>
      <c r="O456" t="s">
        <v>77</v>
      </c>
      <c r="P456" t="s">
        <v>239</v>
      </c>
      <c r="Q456">
        <v>2</v>
      </c>
      <c r="R456" t="s">
        <v>612</v>
      </c>
      <c r="S456" t="s">
        <v>1163</v>
      </c>
      <c r="T456" t="s">
        <v>1689</v>
      </c>
      <c r="U456" t="s">
        <v>88</v>
      </c>
      <c r="V456" t="s">
        <v>2030</v>
      </c>
      <c r="W456">
        <v>83.8</v>
      </c>
      <c r="X456">
        <v>69.959999999999994</v>
      </c>
      <c r="Y456">
        <v>2</v>
      </c>
      <c r="Z456" t="s">
        <v>2166</v>
      </c>
      <c r="AA456" t="s">
        <v>2446</v>
      </c>
      <c r="AF456" s="4"/>
      <c r="AG456" s="4"/>
      <c r="AH456" t="s">
        <v>70</v>
      </c>
      <c r="AI456" t="s">
        <v>232</v>
      </c>
      <c r="AJ456" t="s">
        <v>638</v>
      </c>
      <c r="AK456" t="s">
        <v>1185</v>
      </c>
      <c r="AL456" t="s">
        <v>1709</v>
      </c>
      <c r="AM456" t="s">
        <v>80</v>
      </c>
      <c r="AN456" t="s">
        <v>1517</v>
      </c>
      <c r="AO456" t="s">
        <v>640</v>
      </c>
      <c r="AP456" t="s">
        <v>2393</v>
      </c>
      <c r="AQ456" t="str">
        <f t="shared" si="7"/>
        <v>319275439355yesFemale438202Facebook436154383083.869.96515511.95219.9917</v>
      </c>
      <c r="AR456">
        <f>COUNTIF(AQ$2:AQ456,AQ456)</f>
        <v>1</v>
      </c>
    </row>
    <row r="457" spans="1:44" x14ac:dyDescent="0.25">
      <c r="A457">
        <v>319</v>
      </c>
      <c r="B457">
        <v>275</v>
      </c>
      <c r="C457" s="4">
        <v>43935</v>
      </c>
      <c r="D457">
        <v>5</v>
      </c>
      <c r="E457" t="s">
        <v>36</v>
      </c>
      <c r="F457" t="s">
        <v>47</v>
      </c>
      <c r="G457" t="s">
        <v>55</v>
      </c>
      <c r="H457" t="s">
        <v>58</v>
      </c>
      <c r="I457" s="4">
        <v>43820</v>
      </c>
      <c r="J457">
        <v>2</v>
      </c>
      <c r="K457" t="s">
        <v>60</v>
      </c>
      <c r="L457" s="4">
        <v>43615</v>
      </c>
      <c r="M457" s="4">
        <v>43830</v>
      </c>
      <c r="N457">
        <v>2</v>
      </c>
      <c r="O457" t="s">
        <v>77</v>
      </c>
      <c r="P457" t="s">
        <v>239</v>
      </c>
      <c r="Q457">
        <v>2</v>
      </c>
      <c r="R457" t="s">
        <v>612</v>
      </c>
      <c r="S457" t="s">
        <v>1163</v>
      </c>
      <c r="T457" t="s">
        <v>1689</v>
      </c>
      <c r="U457" t="s">
        <v>88</v>
      </c>
      <c r="V457" t="s">
        <v>2030</v>
      </c>
      <c r="W457">
        <v>83.8</v>
      </c>
      <c r="X457">
        <v>69.959999999999994</v>
      </c>
      <c r="Y457">
        <v>2</v>
      </c>
      <c r="Z457" t="s">
        <v>2166</v>
      </c>
      <c r="AA457" t="s">
        <v>2446</v>
      </c>
      <c r="AF457" s="4"/>
      <c r="AG457" s="4"/>
      <c r="AH457" t="s">
        <v>67</v>
      </c>
      <c r="AI457" t="s">
        <v>229</v>
      </c>
      <c r="AJ457" t="s">
        <v>476</v>
      </c>
      <c r="AK457" t="s">
        <v>1031</v>
      </c>
      <c r="AL457" t="s">
        <v>1487</v>
      </c>
      <c r="AM457" t="s">
        <v>80</v>
      </c>
      <c r="AN457" t="s">
        <v>1548</v>
      </c>
      <c r="AO457" t="s">
        <v>872</v>
      </c>
      <c r="AP457" t="s">
        <v>2388</v>
      </c>
      <c r="AQ457" t="str">
        <f t="shared" si="7"/>
        <v>319275439355yesFemale438202Facebook436154383083.869.9639529.95214.9919</v>
      </c>
      <c r="AR457">
        <f>COUNTIF(AQ$2:AQ457,AQ457)</f>
        <v>1</v>
      </c>
    </row>
    <row r="458" spans="1:44" x14ac:dyDescent="0.25">
      <c r="A458">
        <v>320</v>
      </c>
      <c r="B458">
        <v>297</v>
      </c>
      <c r="C458" s="4">
        <v>43936</v>
      </c>
      <c r="D458">
        <v>3</v>
      </c>
      <c r="E458" t="s">
        <v>34</v>
      </c>
      <c r="F458" t="s">
        <v>45</v>
      </c>
      <c r="G458" t="s">
        <v>55</v>
      </c>
      <c r="H458" t="s">
        <v>58</v>
      </c>
      <c r="I458" s="4">
        <v>43628</v>
      </c>
      <c r="J458">
        <v>3</v>
      </c>
      <c r="K458" t="s">
        <v>59</v>
      </c>
      <c r="L458" s="4">
        <v>43615</v>
      </c>
      <c r="M458" s="4">
        <v>43830</v>
      </c>
      <c r="N458">
        <v>2</v>
      </c>
      <c r="O458" t="s">
        <v>77</v>
      </c>
      <c r="P458" t="s">
        <v>239</v>
      </c>
      <c r="Q458">
        <v>2</v>
      </c>
      <c r="R458" t="s">
        <v>613</v>
      </c>
      <c r="S458" t="s">
        <v>1164</v>
      </c>
      <c r="T458" t="s">
        <v>1690</v>
      </c>
      <c r="U458" t="s">
        <v>103</v>
      </c>
      <c r="V458" t="s">
        <v>2030</v>
      </c>
      <c r="W458">
        <v>109.97</v>
      </c>
      <c r="X458">
        <v>64.959999999999994</v>
      </c>
      <c r="Y458">
        <v>2</v>
      </c>
      <c r="Z458" t="s">
        <v>2167</v>
      </c>
      <c r="AA458" t="s">
        <v>2447</v>
      </c>
      <c r="AF458" s="4"/>
      <c r="AG458" s="4"/>
      <c r="AH458" t="s">
        <v>70</v>
      </c>
      <c r="AI458" t="s">
        <v>232</v>
      </c>
      <c r="AJ458" t="s">
        <v>753</v>
      </c>
      <c r="AK458" t="s">
        <v>1077</v>
      </c>
      <c r="AL458" t="s">
        <v>598</v>
      </c>
      <c r="AM458" t="s">
        <v>69</v>
      </c>
      <c r="AN458" t="s">
        <v>1517</v>
      </c>
      <c r="AO458" t="s">
        <v>673</v>
      </c>
      <c r="AP458" t="s">
        <v>2348</v>
      </c>
      <c r="AQ458" t="str">
        <f t="shared" si="7"/>
        <v>320297439363yesFemale436283Google Ads4361543830109.9764.96513235119.9912</v>
      </c>
      <c r="AR458">
        <f>COUNTIF(AQ$2:AQ458,AQ458)</f>
        <v>1</v>
      </c>
    </row>
    <row r="459" spans="1:44" x14ac:dyDescent="0.25">
      <c r="A459">
        <v>320</v>
      </c>
      <c r="B459">
        <v>297</v>
      </c>
      <c r="C459" s="4">
        <v>43936</v>
      </c>
      <c r="D459">
        <v>3</v>
      </c>
      <c r="E459" t="s">
        <v>34</v>
      </c>
      <c r="F459" t="s">
        <v>45</v>
      </c>
      <c r="G459" t="s">
        <v>55</v>
      </c>
      <c r="H459" t="s">
        <v>58</v>
      </c>
      <c r="I459" s="4">
        <v>43628</v>
      </c>
      <c r="J459">
        <v>3</v>
      </c>
      <c r="K459" t="s">
        <v>59</v>
      </c>
      <c r="L459" s="4">
        <v>43615</v>
      </c>
      <c r="M459" s="4">
        <v>43830</v>
      </c>
      <c r="N459">
        <v>2</v>
      </c>
      <c r="O459" t="s">
        <v>77</v>
      </c>
      <c r="P459" t="s">
        <v>239</v>
      </c>
      <c r="Q459">
        <v>2</v>
      </c>
      <c r="R459" t="s">
        <v>613</v>
      </c>
      <c r="S459" t="s">
        <v>1164</v>
      </c>
      <c r="T459" t="s">
        <v>1690</v>
      </c>
      <c r="U459" t="s">
        <v>103</v>
      </c>
      <c r="V459" t="s">
        <v>2030</v>
      </c>
      <c r="W459">
        <v>109.97</v>
      </c>
      <c r="X459">
        <v>64.959999999999994</v>
      </c>
      <c r="Y459">
        <v>2</v>
      </c>
      <c r="Z459" t="s">
        <v>2167</v>
      </c>
      <c r="AA459" t="s">
        <v>2447</v>
      </c>
      <c r="AF459" s="4"/>
      <c r="AG459" s="4"/>
      <c r="AH459" t="s">
        <v>67</v>
      </c>
      <c r="AI459" t="s">
        <v>229</v>
      </c>
      <c r="AJ459" t="s">
        <v>677</v>
      </c>
      <c r="AK459" t="s">
        <v>978</v>
      </c>
      <c r="AL459" t="s">
        <v>1577</v>
      </c>
      <c r="AM459" t="s">
        <v>67</v>
      </c>
      <c r="AN459" t="s">
        <v>1548</v>
      </c>
      <c r="AO459" t="s">
        <v>455</v>
      </c>
      <c r="AP459" t="s">
        <v>2340</v>
      </c>
      <c r="AQ459" t="str">
        <f t="shared" si="7"/>
        <v>320297439363yesFemale436283Google Ads4361543830109.9764.96311824.99314.9915</v>
      </c>
      <c r="AR459">
        <f>COUNTIF(AQ$2:AQ459,AQ459)</f>
        <v>1</v>
      </c>
    </row>
    <row r="460" spans="1:44" x14ac:dyDescent="0.25">
      <c r="A460">
        <v>321</v>
      </c>
      <c r="B460">
        <v>486</v>
      </c>
      <c r="C460" s="4">
        <v>43937</v>
      </c>
      <c r="D460">
        <v>11</v>
      </c>
      <c r="E460" t="s">
        <v>37</v>
      </c>
      <c r="F460" t="s">
        <v>48</v>
      </c>
      <c r="G460" t="s">
        <v>55</v>
      </c>
      <c r="H460" t="s">
        <v>58</v>
      </c>
      <c r="I460" s="4">
        <v>43893</v>
      </c>
      <c r="J460">
        <v>15</v>
      </c>
      <c r="K460" t="s">
        <v>62</v>
      </c>
      <c r="L460" s="4">
        <v>43615</v>
      </c>
      <c r="M460" s="4">
        <v>44413</v>
      </c>
      <c r="N460">
        <v>2</v>
      </c>
      <c r="O460" t="s">
        <v>144</v>
      </c>
      <c r="P460" t="s">
        <v>306</v>
      </c>
      <c r="Q460">
        <v>2</v>
      </c>
      <c r="R460" t="s">
        <v>614</v>
      </c>
      <c r="S460" t="s">
        <v>1165</v>
      </c>
      <c r="T460" t="s">
        <v>1691</v>
      </c>
      <c r="U460" t="s">
        <v>180</v>
      </c>
      <c r="V460" t="s">
        <v>1869</v>
      </c>
      <c r="W460">
        <v>408.87</v>
      </c>
      <c r="X460">
        <v>44.97</v>
      </c>
      <c r="Y460">
        <v>2</v>
      </c>
      <c r="Z460" t="s">
        <v>188</v>
      </c>
      <c r="AA460" t="s">
        <v>2448</v>
      </c>
      <c r="AB460">
        <v>3</v>
      </c>
      <c r="AC460" t="s">
        <v>2634</v>
      </c>
      <c r="AD460">
        <v>785</v>
      </c>
      <c r="AE460" t="s">
        <v>2637</v>
      </c>
      <c r="AF460" s="4">
        <v>43901</v>
      </c>
      <c r="AG460" s="4">
        <v>43951</v>
      </c>
      <c r="AH460" t="s">
        <v>84</v>
      </c>
      <c r="AI460" t="s">
        <v>246</v>
      </c>
      <c r="AJ460" t="s">
        <v>824</v>
      </c>
      <c r="AK460" t="s">
        <v>1361</v>
      </c>
      <c r="AL460" t="s">
        <v>1877</v>
      </c>
      <c r="AM460" t="s">
        <v>80</v>
      </c>
      <c r="AN460" t="s">
        <v>1548</v>
      </c>
      <c r="AO460" t="s">
        <v>86</v>
      </c>
      <c r="AP460" t="s">
        <v>2350</v>
      </c>
      <c r="AQ460" t="str">
        <f t="shared" si="7"/>
        <v>3214864393711yesFemale4389315Organic4361544413408.8744.973test785Showing discount on the products page as well4390143951925189.99214.997</v>
      </c>
      <c r="AR460">
        <f>COUNTIF(AQ$2:AQ460,AQ460)</f>
        <v>1</v>
      </c>
    </row>
    <row r="461" spans="1:44" x14ac:dyDescent="0.25">
      <c r="A461">
        <v>321</v>
      </c>
      <c r="B461">
        <v>486</v>
      </c>
      <c r="C461" s="4">
        <v>43937</v>
      </c>
      <c r="D461">
        <v>11</v>
      </c>
      <c r="E461" t="s">
        <v>37</v>
      </c>
      <c r="F461" t="s">
        <v>48</v>
      </c>
      <c r="G461" t="s">
        <v>55</v>
      </c>
      <c r="H461" t="s">
        <v>58</v>
      </c>
      <c r="I461" s="4">
        <v>43893</v>
      </c>
      <c r="J461">
        <v>15</v>
      </c>
      <c r="K461" t="s">
        <v>62</v>
      </c>
      <c r="L461" s="4">
        <v>43615</v>
      </c>
      <c r="M461" s="4">
        <v>44413</v>
      </c>
      <c r="N461">
        <v>2</v>
      </c>
      <c r="O461" t="s">
        <v>144</v>
      </c>
      <c r="P461" t="s">
        <v>306</v>
      </c>
      <c r="Q461">
        <v>2</v>
      </c>
      <c r="R461" t="s">
        <v>614</v>
      </c>
      <c r="S461" t="s">
        <v>1165</v>
      </c>
      <c r="T461" t="s">
        <v>1691</v>
      </c>
      <c r="U461" t="s">
        <v>180</v>
      </c>
      <c r="V461" t="s">
        <v>1869</v>
      </c>
      <c r="W461">
        <v>408.87</v>
      </c>
      <c r="X461">
        <v>44.97</v>
      </c>
      <c r="Y461">
        <v>2</v>
      </c>
      <c r="Z461" t="s">
        <v>188</v>
      </c>
      <c r="AA461" t="s">
        <v>2448</v>
      </c>
      <c r="AB461">
        <v>3</v>
      </c>
      <c r="AC461" t="s">
        <v>2634</v>
      </c>
      <c r="AD461">
        <v>785</v>
      </c>
      <c r="AE461" t="s">
        <v>2637</v>
      </c>
      <c r="AF461" s="4">
        <v>43901</v>
      </c>
      <c r="AG461" s="4">
        <v>43951</v>
      </c>
      <c r="AH461" t="s">
        <v>67</v>
      </c>
      <c r="AI461" t="s">
        <v>229</v>
      </c>
      <c r="AJ461" t="s">
        <v>412</v>
      </c>
      <c r="AK461" t="s">
        <v>974</v>
      </c>
      <c r="AL461" t="s">
        <v>1507</v>
      </c>
      <c r="AM461" t="s">
        <v>69</v>
      </c>
      <c r="AN461" t="s">
        <v>1548</v>
      </c>
      <c r="AO461" t="s">
        <v>79</v>
      </c>
      <c r="AP461" t="s">
        <v>2349</v>
      </c>
      <c r="AQ461" t="str">
        <f t="shared" si="7"/>
        <v>3214864393711yesFemale4389315Organic4361544413408.8744.973test785Showing discount on the products page as well4390143951317228.89114.994</v>
      </c>
      <c r="AR461">
        <f>COUNTIF(AQ$2:AQ461,AQ461)</f>
        <v>1</v>
      </c>
    </row>
    <row r="462" spans="1:44" x14ac:dyDescent="0.25">
      <c r="A462">
        <v>322</v>
      </c>
      <c r="B462">
        <v>7</v>
      </c>
      <c r="C462" s="4">
        <v>43938</v>
      </c>
      <c r="D462">
        <v>3</v>
      </c>
      <c r="E462" t="s">
        <v>34</v>
      </c>
      <c r="F462" t="s">
        <v>45</v>
      </c>
      <c r="G462" t="s">
        <v>55</v>
      </c>
      <c r="H462" t="s">
        <v>57</v>
      </c>
      <c r="I462" s="4">
        <v>43876</v>
      </c>
      <c r="J462">
        <v>6</v>
      </c>
      <c r="K462" t="s">
        <v>59</v>
      </c>
      <c r="L462" s="4">
        <v>43862</v>
      </c>
      <c r="M462" s="4">
        <v>43889</v>
      </c>
      <c r="N462">
        <v>1</v>
      </c>
      <c r="O462" t="s">
        <v>65</v>
      </c>
      <c r="P462" t="s">
        <v>227</v>
      </c>
      <c r="Q462">
        <v>1</v>
      </c>
      <c r="R462" t="s">
        <v>519</v>
      </c>
      <c r="S462" t="s">
        <v>1083</v>
      </c>
      <c r="T462" t="s">
        <v>1609</v>
      </c>
      <c r="U462" t="s">
        <v>69</v>
      </c>
      <c r="V462" t="s">
        <v>1517</v>
      </c>
      <c r="W462">
        <v>13.49</v>
      </c>
      <c r="X462">
        <v>19.989999999999998</v>
      </c>
      <c r="Y462">
        <v>1</v>
      </c>
      <c r="Z462" t="s">
        <v>431</v>
      </c>
      <c r="AA462" t="s">
        <v>2326</v>
      </c>
      <c r="AB462">
        <v>3</v>
      </c>
      <c r="AC462" t="s">
        <v>2634</v>
      </c>
      <c r="AD462">
        <v>493</v>
      </c>
      <c r="AE462" t="s">
        <v>2637</v>
      </c>
      <c r="AF462" s="4">
        <v>43901</v>
      </c>
      <c r="AG462" s="4">
        <v>43951</v>
      </c>
      <c r="AH462" t="s">
        <v>65</v>
      </c>
      <c r="AI462" t="s">
        <v>227</v>
      </c>
      <c r="AJ462" t="s">
        <v>519</v>
      </c>
      <c r="AK462" t="s">
        <v>1083</v>
      </c>
      <c r="AL462" t="s">
        <v>1609</v>
      </c>
      <c r="AM462" t="s">
        <v>69</v>
      </c>
      <c r="AN462" t="s">
        <v>1517</v>
      </c>
      <c r="AO462" t="s">
        <v>431</v>
      </c>
      <c r="AP462" t="s">
        <v>2326</v>
      </c>
      <c r="AQ462" t="str">
        <f t="shared" si="7"/>
        <v>3227439383yesMale438766Google Ads438624388913.4919.993test493Showing discount on the products page as well4390143951104113.49119.9924</v>
      </c>
      <c r="AR462">
        <f>COUNTIF(AQ$2:AQ462,AQ462)</f>
        <v>1</v>
      </c>
    </row>
    <row r="463" spans="1:44" x14ac:dyDescent="0.25">
      <c r="A463">
        <v>323</v>
      </c>
      <c r="B463">
        <v>29</v>
      </c>
      <c r="C463" s="4">
        <v>43938</v>
      </c>
      <c r="D463">
        <v>1</v>
      </c>
      <c r="E463" t="s">
        <v>39</v>
      </c>
      <c r="F463" t="s">
        <v>50</v>
      </c>
      <c r="G463" t="s">
        <v>55</v>
      </c>
      <c r="H463" t="s">
        <v>58</v>
      </c>
      <c r="I463" s="4">
        <v>43870</v>
      </c>
      <c r="J463">
        <v>6</v>
      </c>
      <c r="K463" t="s">
        <v>59</v>
      </c>
      <c r="L463" s="4">
        <v>43862</v>
      </c>
      <c r="M463" s="4">
        <v>43889</v>
      </c>
      <c r="N463">
        <v>2</v>
      </c>
      <c r="O463" t="s">
        <v>118</v>
      </c>
      <c r="P463" t="s">
        <v>280</v>
      </c>
      <c r="Q463">
        <v>2</v>
      </c>
      <c r="R463" t="s">
        <v>615</v>
      </c>
      <c r="S463" t="s">
        <v>1166</v>
      </c>
      <c r="T463" t="s">
        <v>1692</v>
      </c>
      <c r="U463" t="s">
        <v>85</v>
      </c>
      <c r="V463" t="s">
        <v>2048</v>
      </c>
      <c r="W463">
        <v>62.77</v>
      </c>
      <c r="X463">
        <v>24.97</v>
      </c>
      <c r="Y463">
        <v>2</v>
      </c>
      <c r="Z463" t="s">
        <v>2168</v>
      </c>
      <c r="AA463" t="s">
        <v>2449</v>
      </c>
      <c r="AB463">
        <v>3</v>
      </c>
      <c r="AC463" t="s">
        <v>2633</v>
      </c>
      <c r="AD463">
        <v>506</v>
      </c>
      <c r="AE463" t="s">
        <v>2637</v>
      </c>
      <c r="AF463" s="4">
        <v>43901</v>
      </c>
      <c r="AG463" s="4">
        <v>43951</v>
      </c>
      <c r="AH463" t="s">
        <v>90</v>
      </c>
      <c r="AI463" t="s">
        <v>252</v>
      </c>
      <c r="AJ463" t="s">
        <v>431</v>
      </c>
      <c r="AK463" t="s">
        <v>994</v>
      </c>
      <c r="AL463" t="s">
        <v>1526</v>
      </c>
      <c r="AM463" t="s">
        <v>69</v>
      </c>
      <c r="AN463" t="s">
        <v>1659</v>
      </c>
      <c r="AO463" t="s">
        <v>410</v>
      </c>
      <c r="AP463" t="s">
        <v>2359</v>
      </c>
      <c r="AQ463" t="str">
        <f t="shared" si="7"/>
        <v>32329439381yesFemale438706Google Ads438624388962.7724.973control506Showing discount on the products page as well439014395162434.9914.9920</v>
      </c>
      <c r="AR463">
        <f>COUNTIF(AQ$2:AQ463,AQ463)</f>
        <v>1</v>
      </c>
    </row>
    <row r="464" spans="1:44" x14ac:dyDescent="0.25">
      <c r="A464">
        <v>323</v>
      </c>
      <c r="B464">
        <v>29</v>
      </c>
      <c r="C464" s="4">
        <v>43938</v>
      </c>
      <c r="D464">
        <v>1</v>
      </c>
      <c r="E464" t="s">
        <v>39</v>
      </c>
      <c r="F464" t="s">
        <v>50</v>
      </c>
      <c r="G464" t="s">
        <v>55</v>
      </c>
      <c r="H464" t="s">
        <v>58</v>
      </c>
      <c r="I464" s="4">
        <v>43870</v>
      </c>
      <c r="J464">
        <v>6</v>
      </c>
      <c r="K464" t="s">
        <v>59</v>
      </c>
      <c r="L464" s="4">
        <v>43862</v>
      </c>
      <c r="M464" s="4">
        <v>43889</v>
      </c>
      <c r="N464">
        <v>2</v>
      </c>
      <c r="O464" t="s">
        <v>118</v>
      </c>
      <c r="P464" t="s">
        <v>280</v>
      </c>
      <c r="Q464">
        <v>2</v>
      </c>
      <c r="R464" t="s">
        <v>615</v>
      </c>
      <c r="S464" t="s">
        <v>1166</v>
      </c>
      <c r="T464" t="s">
        <v>1692</v>
      </c>
      <c r="U464" t="s">
        <v>85</v>
      </c>
      <c r="V464" t="s">
        <v>2048</v>
      </c>
      <c r="W464">
        <v>62.77</v>
      </c>
      <c r="X464">
        <v>24.97</v>
      </c>
      <c r="Y464">
        <v>2</v>
      </c>
      <c r="Z464" t="s">
        <v>2168</v>
      </c>
      <c r="AA464" t="s">
        <v>2449</v>
      </c>
      <c r="AB464">
        <v>3</v>
      </c>
      <c r="AC464" t="s">
        <v>2633</v>
      </c>
      <c r="AD464">
        <v>506</v>
      </c>
      <c r="AE464" t="s">
        <v>2637</v>
      </c>
      <c r="AF464" s="4">
        <v>43901</v>
      </c>
      <c r="AG464" s="4">
        <v>43951</v>
      </c>
      <c r="AH464" t="s">
        <v>79</v>
      </c>
      <c r="AI464" t="s">
        <v>241</v>
      </c>
      <c r="AJ464" t="s">
        <v>570</v>
      </c>
      <c r="AK464" t="s">
        <v>1087</v>
      </c>
      <c r="AL464" t="s">
        <v>1653</v>
      </c>
      <c r="AM464" t="s">
        <v>80</v>
      </c>
      <c r="AN464" t="s">
        <v>1562</v>
      </c>
      <c r="AO464" t="s">
        <v>65</v>
      </c>
      <c r="AP464" t="s">
        <v>2343</v>
      </c>
      <c r="AQ464" t="str">
        <f t="shared" si="7"/>
        <v>32329439381yesFemale438706Google Ads438624388962.7724.973control506Showing discount on the products page as well4390143951416713.8929.9910</v>
      </c>
      <c r="AR464">
        <f>COUNTIF(AQ$2:AQ464,AQ464)</f>
        <v>1</v>
      </c>
    </row>
    <row r="465" spans="1:44" x14ac:dyDescent="0.25">
      <c r="A465">
        <v>324</v>
      </c>
      <c r="B465">
        <v>344</v>
      </c>
      <c r="C465" s="4">
        <v>43938</v>
      </c>
      <c r="D465">
        <v>4</v>
      </c>
      <c r="E465" t="s">
        <v>40</v>
      </c>
      <c r="F465" t="s">
        <v>51</v>
      </c>
      <c r="G465" t="s">
        <v>56</v>
      </c>
      <c r="H465" t="s">
        <v>58</v>
      </c>
      <c r="I465" s="4">
        <v>43722</v>
      </c>
      <c r="J465">
        <v>2</v>
      </c>
      <c r="K465" t="s">
        <v>60</v>
      </c>
      <c r="L465" s="4">
        <v>43615</v>
      </c>
      <c r="M465" s="4">
        <v>43830</v>
      </c>
      <c r="N465">
        <v>2</v>
      </c>
      <c r="O465" t="s">
        <v>144</v>
      </c>
      <c r="P465" t="s">
        <v>306</v>
      </c>
      <c r="Q465">
        <v>2</v>
      </c>
      <c r="R465" t="s">
        <v>616</v>
      </c>
      <c r="S465" t="s">
        <v>1167</v>
      </c>
      <c r="T465" t="s">
        <v>1693</v>
      </c>
      <c r="U465" t="s">
        <v>110</v>
      </c>
      <c r="V465" t="s">
        <v>1869</v>
      </c>
      <c r="W465">
        <v>929.94</v>
      </c>
      <c r="X465">
        <v>89.94</v>
      </c>
      <c r="Y465">
        <v>2</v>
      </c>
      <c r="Z465" t="s">
        <v>2160</v>
      </c>
      <c r="AA465" t="s">
        <v>2440</v>
      </c>
      <c r="AF465" s="4"/>
      <c r="AG465" s="4"/>
      <c r="AH465" t="s">
        <v>84</v>
      </c>
      <c r="AI465" t="s">
        <v>246</v>
      </c>
      <c r="AJ465" t="s">
        <v>564</v>
      </c>
      <c r="AK465" t="s">
        <v>1124</v>
      </c>
      <c r="AL465" t="s">
        <v>1647</v>
      </c>
      <c r="AM465" t="s">
        <v>67</v>
      </c>
      <c r="AN465" t="s">
        <v>1548</v>
      </c>
      <c r="AO465" t="s">
        <v>645</v>
      </c>
      <c r="AP465" t="s">
        <v>2347</v>
      </c>
      <c r="AQ465" t="str">
        <f t="shared" si="7"/>
        <v>324344439384noFemale437222Facebook4361543830929.9489.949160279.99314.9913</v>
      </c>
      <c r="AR465">
        <f>COUNTIF(AQ$2:AQ465,AQ465)</f>
        <v>1</v>
      </c>
    </row>
    <row r="466" spans="1:44" x14ac:dyDescent="0.25">
      <c r="A466">
        <v>324</v>
      </c>
      <c r="B466">
        <v>344</v>
      </c>
      <c r="C466" s="4">
        <v>43938</v>
      </c>
      <c r="D466">
        <v>4</v>
      </c>
      <c r="E466" t="s">
        <v>40</v>
      </c>
      <c r="F466" t="s">
        <v>51</v>
      </c>
      <c r="G466" t="s">
        <v>56</v>
      </c>
      <c r="H466" t="s">
        <v>58</v>
      </c>
      <c r="I466" s="4">
        <v>43722</v>
      </c>
      <c r="J466">
        <v>2</v>
      </c>
      <c r="K466" t="s">
        <v>60</v>
      </c>
      <c r="L466" s="4">
        <v>43615</v>
      </c>
      <c r="M466" s="4">
        <v>43830</v>
      </c>
      <c r="N466">
        <v>2</v>
      </c>
      <c r="O466" t="s">
        <v>144</v>
      </c>
      <c r="P466" t="s">
        <v>306</v>
      </c>
      <c r="Q466">
        <v>2</v>
      </c>
      <c r="R466" t="s">
        <v>616</v>
      </c>
      <c r="S466" t="s">
        <v>1167</v>
      </c>
      <c r="T466" t="s">
        <v>1693</v>
      </c>
      <c r="U466" t="s">
        <v>110</v>
      </c>
      <c r="V466" t="s">
        <v>1869</v>
      </c>
      <c r="W466">
        <v>929.94</v>
      </c>
      <c r="X466">
        <v>89.94</v>
      </c>
      <c r="Y466">
        <v>2</v>
      </c>
      <c r="Z466" t="s">
        <v>2160</v>
      </c>
      <c r="AA466" t="s">
        <v>2440</v>
      </c>
      <c r="AF466" s="4"/>
      <c r="AG466" s="4"/>
      <c r="AH466" t="s">
        <v>67</v>
      </c>
      <c r="AI466" t="s">
        <v>229</v>
      </c>
      <c r="AJ466" t="s">
        <v>636</v>
      </c>
      <c r="AK466" t="s">
        <v>974</v>
      </c>
      <c r="AL466" t="s">
        <v>1513</v>
      </c>
      <c r="AM466" t="s">
        <v>67</v>
      </c>
      <c r="AN466" t="s">
        <v>1548</v>
      </c>
      <c r="AO466" t="s">
        <v>455</v>
      </c>
      <c r="AP466" t="s">
        <v>2340</v>
      </c>
      <c r="AQ466" t="str">
        <f t="shared" si="7"/>
        <v>324344439384noFemale437222Facebook4361543830929.9489.94314129.99314.9915</v>
      </c>
      <c r="AR466">
        <f>COUNTIF(AQ$2:AQ466,AQ466)</f>
        <v>1</v>
      </c>
    </row>
    <row r="467" spans="1:44" x14ac:dyDescent="0.25">
      <c r="A467">
        <v>325</v>
      </c>
      <c r="B467">
        <v>150</v>
      </c>
      <c r="C467" s="4">
        <v>43939</v>
      </c>
      <c r="D467">
        <v>2</v>
      </c>
      <c r="E467" t="s">
        <v>38</v>
      </c>
      <c r="F467" t="s">
        <v>49</v>
      </c>
      <c r="G467" t="s">
        <v>56</v>
      </c>
      <c r="H467" t="s">
        <v>58</v>
      </c>
      <c r="I467" s="4">
        <v>43939</v>
      </c>
      <c r="J467">
        <v>7</v>
      </c>
      <c r="K467" t="s">
        <v>61</v>
      </c>
      <c r="L467" s="4">
        <v>43915</v>
      </c>
      <c r="M467" s="4">
        <v>44012</v>
      </c>
      <c r="N467">
        <v>1</v>
      </c>
      <c r="O467" t="s">
        <v>79</v>
      </c>
      <c r="P467" t="s">
        <v>241</v>
      </c>
      <c r="Q467">
        <v>1</v>
      </c>
      <c r="R467" t="s">
        <v>617</v>
      </c>
      <c r="S467" t="s">
        <v>1168</v>
      </c>
      <c r="T467" t="s">
        <v>1614</v>
      </c>
      <c r="U467" t="s">
        <v>80</v>
      </c>
      <c r="V467" t="s">
        <v>1548</v>
      </c>
      <c r="W467">
        <v>27.9</v>
      </c>
      <c r="X467">
        <v>29.98</v>
      </c>
      <c r="Y467">
        <v>1</v>
      </c>
      <c r="Z467" t="s">
        <v>86</v>
      </c>
      <c r="AA467" t="s">
        <v>2350</v>
      </c>
      <c r="AF467" s="4"/>
      <c r="AG467" s="4"/>
      <c r="AH467" t="s">
        <v>79</v>
      </c>
      <c r="AI467" t="s">
        <v>241</v>
      </c>
      <c r="AJ467" t="s">
        <v>617</v>
      </c>
      <c r="AK467" t="s">
        <v>1168</v>
      </c>
      <c r="AL467" t="s">
        <v>1614</v>
      </c>
      <c r="AM467" t="s">
        <v>80</v>
      </c>
      <c r="AN467" t="s">
        <v>1548</v>
      </c>
      <c r="AO467" t="s">
        <v>86</v>
      </c>
      <c r="AP467" t="s">
        <v>2350</v>
      </c>
      <c r="AQ467" t="str">
        <f t="shared" si="7"/>
        <v>325150439392noFemale439397YouTube439154401227.929.98416913.95214.997</v>
      </c>
      <c r="AR467">
        <f>COUNTIF(AQ$2:AQ467,AQ467)</f>
        <v>1</v>
      </c>
    </row>
    <row r="468" spans="1:44" x14ac:dyDescent="0.25">
      <c r="A468">
        <v>326</v>
      </c>
      <c r="B468">
        <v>166</v>
      </c>
      <c r="C468" s="4">
        <v>43939</v>
      </c>
      <c r="D468">
        <v>4</v>
      </c>
      <c r="E468" t="s">
        <v>40</v>
      </c>
      <c r="F468" t="s">
        <v>51</v>
      </c>
      <c r="G468" t="s">
        <v>56</v>
      </c>
      <c r="H468" t="s">
        <v>57</v>
      </c>
      <c r="I468" s="4">
        <v>43668</v>
      </c>
      <c r="J468">
        <v>1</v>
      </c>
      <c r="K468" t="s">
        <v>61</v>
      </c>
      <c r="L468" s="4">
        <v>43615</v>
      </c>
      <c r="M468" s="4">
        <v>43830</v>
      </c>
      <c r="N468">
        <v>1</v>
      </c>
      <c r="O468" t="s">
        <v>67</v>
      </c>
      <c r="P468" t="s">
        <v>229</v>
      </c>
      <c r="Q468">
        <v>1</v>
      </c>
      <c r="R468" t="s">
        <v>547</v>
      </c>
      <c r="S468" t="s">
        <v>1108</v>
      </c>
      <c r="T468" t="s">
        <v>1577</v>
      </c>
      <c r="U468" t="s">
        <v>69</v>
      </c>
      <c r="V468" t="s">
        <v>1548</v>
      </c>
      <c r="W468">
        <v>24.99</v>
      </c>
      <c r="X468">
        <v>14.99</v>
      </c>
      <c r="Y468">
        <v>1</v>
      </c>
      <c r="Z468" t="s">
        <v>455</v>
      </c>
      <c r="AA468" t="s">
        <v>2340</v>
      </c>
      <c r="AF468" s="4"/>
      <c r="AG468" s="4"/>
      <c r="AH468" t="s">
        <v>67</v>
      </c>
      <c r="AI468" t="s">
        <v>229</v>
      </c>
      <c r="AJ468" t="s">
        <v>547</v>
      </c>
      <c r="AK468" t="s">
        <v>1108</v>
      </c>
      <c r="AL468" t="s">
        <v>1577</v>
      </c>
      <c r="AM468" t="s">
        <v>69</v>
      </c>
      <c r="AN468" t="s">
        <v>1548</v>
      </c>
      <c r="AO468" t="s">
        <v>455</v>
      </c>
      <c r="AP468" t="s">
        <v>2340</v>
      </c>
      <c r="AQ468" t="str">
        <f t="shared" si="7"/>
        <v>326166439394noMale436681YouTube436154383024.9914.9931424.99114.9915</v>
      </c>
      <c r="AR468">
        <f>COUNTIF(AQ$2:AQ468,AQ468)</f>
        <v>1</v>
      </c>
    </row>
    <row r="469" spans="1:44" x14ac:dyDescent="0.25">
      <c r="A469">
        <v>327</v>
      </c>
      <c r="B469">
        <v>358</v>
      </c>
      <c r="C469" s="4">
        <v>43939</v>
      </c>
      <c r="D469">
        <v>7</v>
      </c>
      <c r="E469" t="s">
        <v>35</v>
      </c>
      <c r="F469" t="s">
        <v>46</v>
      </c>
      <c r="G469" t="s">
        <v>56</v>
      </c>
      <c r="H469" t="s">
        <v>57</v>
      </c>
      <c r="I469" s="4">
        <v>43654</v>
      </c>
      <c r="J469">
        <v>3</v>
      </c>
      <c r="K469" t="s">
        <v>59</v>
      </c>
      <c r="L469" s="4">
        <v>43615</v>
      </c>
      <c r="M469" s="4">
        <v>43830</v>
      </c>
      <c r="N469">
        <v>2</v>
      </c>
      <c r="O469" t="s">
        <v>145</v>
      </c>
      <c r="P469" t="s">
        <v>307</v>
      </c>
      <c r="Q469">
        <v>2</v>
      </c>
      <c r="R469" t="s">
        <v>618</v>
      </c>
      <c r="S469" t="s">
        <v>1169</v>
      </c>
      <c r="T469" t="s">
        <v>1694</v>
      </c>
      <c r="U469" t="s">
        <v>71</v>
      </c>
      <c r="V469" t="s">
        <v>1869</v>
      </c>
      <c r="W469">
        <v>96.14</v>
      </c>
      <c r="X469">
        <v>29.98</v>
      </c>
      <c r="Y469">
        <v>2</v>
      </c>
      <c r="Z469" t="s">
        <v>2169</v>
      </c>
      <c r="AA469" t="s">
        <v>2450</v>
      </c>
      <c r="AF469" s="4"/>
      <c r="AG469" s="4"/>
      <c r="AH469" t="s">
        <v>78</v>
      </c>
      <c r="AI469" t="s">
        <v>240</v>
      </c>
      <c r="AJ469" t="s">
        <v>644</v>
      </c>
      <c r="AK469" t="s">
        <v>1191</v>
      </c>
      <c r="AL469" t="s">
        <v>1714</v>
      </c>
      <c r="AM469" t="s">
        <v>69</v>
      </c>
      <c r="AN469" t="s">
        <v>1548</v>
      </c>
      <c r="AO469" t="s">
        <v>393</v>
      </c>
      <c r="AP469" t="s">
        <v>2345</v>
      </c>
      <c r="AQ469" t="str">
        <f t="shared" si="7"/>
        <v>327358439397noMale436543Google Ads436154383096.1429.9881749.19114.9918</v>
      </c>
      <c r="AR469">
        <f>COUNTIF(AQ$2:AQ469,AQ469)</f>
        <v>1</v>
      </c>
    </row>
    <row r="470" spans="1:44" x14ac:dyDescent="0.25">
      <c r="A470">
        <v>327</v>
      </c>
      <c r="B470">
        <v>358</v>
      </c>
      <c r="C470" s="4">
        <v>43939</v>
      </c>
      <c r="D470">
        <v>7</v>
      </c>
      <c r="E470" t="s">
        <v>35</v>
      </c>
      <c r="F470" t="s">
        <v>46</v>
      </c>
      <c r="G470" t="s">
        <v>56</v>
      </c>
      <c r="H470" t="s">
        <v>57</v>
      </c>
      <c r="I470" s="4">
        <v>43654</v>
      </c>
      <c r="J470">
        <v>3</v>
      </c>
      <c r="K470" t="s">
        <v>59</v>
      </c>
      <c r="L470" s="4">
        <v>43615</v>
      </c>
      <c r="M470" s="4">
        <v>43830</v>
      </c>
      <c r="N470">
        <v>2</v>
      </c>
      <c r="O470" t="s">
        <v>145</v>
      </c>
      <c r="P470" t="s">
        <v>307</v>
      </c>
      <c r="Q470">
        <v>2</v>
      </c>
      <c r="R470" t="s">
        <v>618</v>
      </c>
      <c r="S470" t="s">
        <v>1169</v>
      </c>
      <c r="T470" t="s">
        <v>1694</v>
      </c>
      <c r="U470" t="s">
        <v>71</v>
      </c>
      <c r="V470" t="s">
        <v>1869</v>
      </c>
      <c r="W470">
        <v>96.14</v>
      </c>
      <c r="X470">
        <v>29.98</v>
      </c>
      <c r="Y470">
        <v>2</v>
      </c>
      <c r="Z470" t="s">
        <v>2169</v>
      </c>
      <c r="AA470" t="s">
        <v>2450</v>
      </c>
      <c r="AF470" s="4"/>
      <c r="AG470" s="4"/>
      <c r="AH470" t="s">
        <v>79</v>
      </c>
      <c r="AI470" t="s">
        <v>241</v>
      </c>
      <c r="AJ470" t="s">
        <v>406</v>
      </c>
      <c r="AK470" t="s">
        <v>968</v>
      </c>
      <c r="AL470" t="s">
        <v>1501</v>
      </c>
      <c r="AM470" t="s">
        <v>69</v>
      </c>
      <c r="AN470" t="s">
        <v>1548</v>
      </c>
      <c r="AO470" t="s">
        <v>65</v>
      </c>
      <c r="AP470" t="s">
        <v>2343</v>
      </c>
      <c r="AQ470" t="str">
        <f t="shared" si="7"/>
        <v>327358439397noMale436543Google Ads436154383096.1429.98411286.95114.9910</v>
      </c>
      <c r="AR470">
        <f>COUNTIF(AQ$2:AQ470,AQ470)</f>
        <v>1</v>
      </c>
    </row>
    <row r="471" spans="1:44" x14ac:dyDescent="0.25">
      <c r="A471">
        <v>328</v>
      </c>
      <c r="B471">
        <v>186</v>
      </c>
      <c r="C471" s="4">
        <v>43941</v>
      </c>
      <c r="D471">
        <v>5</v>
      </c>
      <c r="E471" t="s">
        <v>36</v>
      </c>
      <c r="F471" t="s">
        <v>47</v>
      </c>
      <c r="G471" t="s">
        <v>56</v>
      </c>
      <c r="H471" t="s">
        <v>58</v>
      </c>
      <c r="I471" s="4">
        <v>43817</v>
      </c>
      <c r="J471">
        <v>2</v>
      </c>
      <c r="K471" t="s">
        <v>60</v>
      </c>
      <c r="L471" s="4">
        <v>43615</v>
      </c>
      <c r="M471" s="4">
        <v>43830</v>
      </c>
      <c r="N471">
        <v>1</v>
      </c>
      <c r="O471" t="s">
        <v>80</v>
      </c>
      <c r="P471" t="s">
        <v>242</v>
      </c>
      <c r="Q471">
        <v>1</v>
      </c>
      <c r="R471" t="s">
        <v>619</v>
      </c>
      <c r="S471" t="s">
        <v>1016</v>
      </c>
      <c r="T471" t="s">
        <v>1695</v>
      </c>
      <c r="U471" t="s">
        <v>67</v>
      </c>
      <c r="V471" t="s">
        <v>1548</v>
      </c>
      <c r="W471">
        <v>185.97</v>
      </c>
      <c r="X471">
        <v>44.97</v>
      </c>
      <c r="Y471">
        <v>1</v>
      </c>
      <c r="Z471" t="s">
        <v>70</v>
      </c>
      <c r="AA471" t="s">
        <v>2341</v>
      </c>
      <c r="AF471" s="4"/>
      <c r="AG471" s="4"/>
      <c r="AH471" t="s">
        <v>80</v>
      </c>
      <c r="AI471" t="s">
        <v>242</v>
      </c>
      <c r="AJ471" t="s">
        <v>619</v>
      </c>
      <c r="AK471" t="s">
        <v>1016</v>
      </c>
      <c r="AL471" t="s">
        <v>1695</v>
      </c>
      <c r="AM471" t="s">
        <v>67</v>
      </c>
      <c r="AN471" t="s">
        <v>1548</v>
      </c>
      <c r="AO471" t="s">
        <v>70</v>
      </c>
      <c r="AP471" t="s">
        <v>2341</v>
      </c>
      <c r="AQ471" t="str">
        <f t="shared" si="7"/>
        <v>328186439415noFemale438172Facebook4361543830185.9744.9722761.99314.995</v>
      </c>
      <c r="AR471">
        <f>COUNTIF(AQ$2:AQ471,AQ471)</f>
        <v>1</v>
      </c>
    </row>
    <row r="472" spans="1:44" x14ac:dyDescent="0.25">
      <c r="A472">
        <v>329</v>
      </c>
      <c r="B472">
        <v>204</v>
      </c>
      <c r="C472" s="4">
        <v>43941</v>
      </c>
      <c r="D472">
        <v>3</v>
      </c>
      <c r="E472" t="s">
        <v>34</v>
      </c>
      <c r="F472" t="s">
        <v>45</v>
      </c>
      <c r="G472" t="s">
        <v>55</v>
      </c>
      <c r="H472" t="s">
        <v>57</v>
      </c>
      <c r="I472" s="4">
        <v>43906</v>
      </c>
      <c r="J472">
        <v>15</v>
      </c>
      <c r="K472" t="s">
        <v>62</v>
      </c>
      <c r="L472" s="4">
        <v>43615</v>
      </c>
      <c r="M472" s="4">
        <v>44413</v>
      </c>
      <c r="N472">
        <v>1</v>
      </c>
      <c r="O472" t="s">
        <v>80</v>
      </c>
      <c r="P472" t="s">
        <v>242</v>
      </c>
      <c r="Q472">
        <v>1</v>
      </c>
      <c r="R472" t="s">
        <v>620</v>
      </c>
      <c r="S472" t="s">
        <v>1170</v>
      </c>
      <c r="T472" t="s">
        <v>1696</v>
      </c>
      <c r="U472" t="s">
        <v>67</v>
      </c>
      <c r="V472" t="s">
        <v>1548</v>
      </c>
      <c r="W472">
        <v>362.97</v>
      </c>
      <c r="X472">
        <v>44.97</v>
      </c>
      <c r="Y472">
        <v>1</v>
      </c>
      <c r="Z472" t="s">
        <v>79</v>
      </c>
      <c r="AA472" t="s">
        <v>2349</v>
      </c>
      <c r="AF472" s="4"/>
      <c r="AG472" s="4"/>
      <c r="AH472" t="s">
        <v>80</v>
      </c>
      <c r="AI472" t="s">
        <v>242</v>
      </c>
      <c r="AJ472" t="s">
        <v>620</v>
      </c>
      <c r="AK472" t="s">
        <v>1170</v>
      </c>
      <c r="AL472" t="s">
        <v>1696</v>
      </c>
      <c r="AM472" t="s">
        <v>67</v>
      </c>
      <c r="AN472" t="s">
        <v>1548</v>
      </c>
      <c r="AO472" t="s">
        <v>79</v>
      </c>
      <c r="AP472" t="s">
        <v>2349</v>
      </c>
      <c r="AQ472" t="str">
        <f t="shared" si="7"/>
        <v>329204439413yesMale4390615Organic4361544413362.9744.97292120.99314.994</v>
      </c>
      <c r="AR472">
        <f>COUNTIF(AQ$2:AQ472,AQ472)</f>
        <v>1</v>
      </c>
    </row>
    <row r="473" spans="1:44" x14ac:dyDescent="0.25">
      <c r="A473">
        <v>330</v>
      </c>
      <c r="B473">
        <v>218</v>
      </c>
      <c r="C473" s="4">
        <v>43941</v>
      </c>
      <c r="D473">
        <v>8</v>
      </c>
      <c r="E473" t="s">
        <v>43</v>
      </c>
      <c r="F473" t="s">
        <v>54</v>
      </c>
      <c r="G473" t="s">
        <v>55</v>
      </c>
      <c r="H473" t="s">
        <v>58</v>
      </c>
      <c r="I473" s="4">
        <v>43738</v>
      </c>
      <c r="J473">
        <v>3</v>
      </c>
      <c r="K473" t="s">
        <v>59</v>
      </c>
      <c r="L473" s="4">
        <v>43615</v>
      </c>
      <c r="M473" s="4">
        <v>43830</v>
      </c>
      <c r="N473">
        <v>1</v>
      </c>
      <c r="O473" t="s">
        <v>79</v>
      </c>
      <c r="P473" t="s">
        <v>241</v>
      </c>
      <c r="Q473">
        <v>1</v>
      </c>
      <c r="R473" t="s">
        <v>515</v>
      </c>
      <c r="S473" t="s">
        <v>1078</v>
      </c>
      <c r="T473" t="s">
        <v>1587</v>
      </c>
      <c r="U473" t="s">
        <v>67</v>
      </c>
      <c r="V473" t="s">
        <v>1548</v>
      </c>
      <c r="W473">
        <v>164.97</v>
      </c>
      <c r="X473">
        <v>44.97</v>
      </c>
      <c r="Y473">
        <v>1</v>
      </c>
      <c r="Z473" t="s">
        <v>86</v>
      </c>
      <c r="AA473" t="s">
        <v>2350</v>
      </c>
      <c r="AF473" s="4"/>
      <c r="AG473" s="4"/>
      <c r="AH473" t="s">
        <v>79</v>
      </c>
      <c r="AI473" t="s">
        <v>241</v>
      </c>
      <c r="AJ473" t="s">
        <v>515</v>
      </c>
      <c r="AK473" t="s">
        <v>1078</v>
      </c>
      <c r="AL473" t="s">
        <v>1587</v>
      </c>
      <c r="AM473" t="s">
        <v>67</v>
      </c>
      <c r="AN473" t="s">
        <v>1548</v>
      </c>
      <c r="AO473" t="s">
        <v>86</v>
      </c>
      <c r="AP473" t="s">
        <v>2350</v>
      </c>
      <c r="AQ473" t="str">
        <f t="shared" si="7"/>
        <v>330218439418yesFemale437383Google Ads4361543830164.9744.97414354.99314.997</v>
      </c>
      <c r="AR473">
        <f>COUNTIF(AQ$2:AQ473,AQ473)</f>
        <v>1</v>
      </c>
    </row>
    <row r="474" spans="1:44" x14ac:dyDescent="0.25">
      <c r="A474">
        <v>331</v>
      </c>
      <c r="B474">
        <v>263</v>
      </c>
      <c r="C474" s="4">
        <v>43941</v>
      </c>
      <c r="D474">
        <v>2</v>
      </c>
      <c r="E474" t="s">
        <v>38</v>
      </c>
      <c r="F474" t="s">
        <v>49</v>
      </c>
      <c r="G474" t="s">
        <v>56</v>
      </c>
      <c r="H474" t="s">
        <v>57</v>
      </c>
      <c r="I474" s="4">
        <v>43734</v>
      </c>
      <c r="J474">
        <v>2</v>
      </c>
      <c r="K474" t="s">
        <v>60</v>
      </c>
      <c r="L474" s="4">
        <v>43615</v>
      </c>
      <c r="M474" s="4">
        <v>43830</v>
      </c>
      <c r="N474">
        <v>1</v>
      </c>
      <c r="O474" t="s">
        <v>105</v>
      </c>
      <c r="P474" t="s">
        <v>267</v>
      </c>
      <c r="Q474">
        <v>1</v>
      </c>
      <c r="R474" t="s">
        <v>621</v>
      </c>
      <c r="S474" t="s">
        <v>1171</v>
      </c>
      <c r="T474" t="s">
        <v>1697</v>
      </c>
      <c r="U474" t="s">
        <v>71</v>
      </c>
      <c r="V474" t="s">
        <v>1869</v>
      </c>
      <c r="W474">
        <v>27.9</v>
      </c>
      <c r="X474">
        <v>29.98</v>
      </c>
      <c r="Y474">
        <v>1</v>
      </c>
      <c r="Z474" t="s">
        <v>2120</v>
      </c>
      <c r="AA474" t="s">
        <v>2394</v>
      </c>
      <c r="AF474" s="4"/>
      <c r="AG474" s="4"/>
      <c r="AH474" t="s">
        <v>79</v>
      </c>
      <c r="AI474" t="s">
        <v>241</v>
      </c>
      <c r="AJ474" t="s">
        <v>770</v>
      </c>
      <c r="AK474" t="s">
        <v>1182</v>
      </c>
      <c r="AL474" t="s">
        <v>1614</v>
      </c>
      <c r="AM474" t="s">
        <v>69</v>
      </c>
      <c r="AN474" t="s">
        <v>1548</v>
      </c>
      <c r="AO474" t="s">
        <v>455</v>
      </c>
      <c r="AP474" t="s">
        <v>2340</v>
      </c>
      <c r="AQ474" t="str">
        <f t="shared" si="7"/>
        <v>331263439412noMale437342Facebook436154383027.929.98416513.95114.9915</v>
      </c>
      <c r="AR474">
        <f>COUNTIF(AQ$2:AQ474,AQ474)</f>
        <v>1</v>
      </c>
    </row>
    <row r="475" spans="1:44" x14ac:dyDescent="0.25">
      <c r="A475">
        <v>331</v>
      </c>
      <c r="B475">
        <v>263</v>
      </c>
      <c r="C475" s="4">
        <v>43941</v>
      </c>
      <c r="D475">
        <v>2</v>
      </c>
      <c r="E475" t="s">
        <v>38</v>
      </c>
      <c r="F475" t="s">
        <v>49</v>
      </c>
      <c r="G475" t="s">
        <v>56</v>
      </c>
      <c r="H475" t="s">
        <v>57</v>
      </c>
      <c r="I475" s="4">
        <v>43734</v>
      </c>
      <c r="J475">
        <v>2</v>
      </c>
      <c r="K475" t="s">
        <v>60</v>
      </c>
      <c r="L475" s="4">
        <v>43615</v>
      </c>
      <c r="M475" s="4">
        <v>43830</v>
      </c>
      <c r="N475">
        <v>1</v>
      </c>
      <c r="O475" t="s">
        <v>105</v>
      </c>
      <c r="P475" t="s">
        <v>267</v>
      </c>
      <c r="Q475">
        <v>1</v>
      </c>
      <c r="R475" t="s">
        <v>621</v>
      </c>
      <c r="S475" t="s">
        <v>1171</v>
      </c>
      <c r="T475" t="s">
        <v>1697</v>
      </c>
      <c r="U475" t="s">
        <v>71</v>
      </c>
      <c r="V475" t="s">
        <v>1869</v>
      </c>
      <c r="W475">
        <v>27.9</v>
      </c>
      <c r="X475">
        <v>29.98</v>
      </c>
      <c r="Y475">
        <v>1</v>
      </c>
      <c r="Z475" t="s">
        <v>2120</v>
      </c>
      <c r="AA475" t="s">
        <v>2394</v>
      </c>
      <c r="AF475" s="4"/>
      <c r="AG475" s="4"/>
      <c r="AH475" t="s">
        <v>79</v>
      </c>
      <c r="AI475" t="s">
        <v>241</v>
      </c>
      <c r="AJ475" t="s">
        <v>770</v>
      </c>
      <c r="AK475" t="s">
        <v>1182</v>
      </c>
      <c r="AL475" t="s">
        <v>1614</v>
      </c>
      <c r="AM475" t="s">
        <v>69</v>
      </c>
      <c r="AN475" t="s">
        <v>1548</v>
      </c>
      <c r="AO475" t="s">
        <v>455</v>
      </c>
      <c r="AP475" t="s">
        <v>2340</v>
      </c>
      <c r="AQ475" t="str">
        <f t="shared" si="7"/>
        <v>331263439412noMale437342Facebook436154383027.929.98416513.95114.9915</v>
      </c>
      <c r="AR475">
        <f>COUNTIF(AQ$2:AQ475,AQ475)</f>
        <v>2</v>
      </c>
    </row>
    <row r="476" spans="1:44" x14ac:dyDescent="0.25">
      <c r="A476">
        <v>332</v>
      </c>
      <c r="B476">
        <v>116</v>
      </c>
      <c r="C476" s="4">
        <v>43942</v>
      </c>
      <c r="D476">
        <v>7</v>
      </c>
      <c r="E476" t="s">
        <v>35</v>
      </c>
      <c r="F476" t="s">
        <v>46</v>
      </c>
      <c r="G476" t="s">
        <v>55</v>
      </c>
      <c r="H476" t="s">
        <v>57</v>
      </c>
      <c r="I476" s="4">
        <v>43662</v>
      </c>
      <c r="J476">
        <v>2</v>
      </c>
      <c r="K476" t="s">
        <v>60</v>
      </c>
      <c r="L476" s="4">
        <v>43615</v>
      </c>
      <c r="M476" s="4">
        <v>43830</v>
      </c>
      <c r="N476">
        <v>3</v>
      </c>
      <c r="O476" t="s">
        <v>146</v>
      </c>
      <c r="P476" t="s">
        <v>308</v>
      </c>
      <c r="Q476">
        <v>3</v>
      </c>
      <c r="R476" t="s">
        <v>622</v>
      </c>
      <c r="S476" t="s">
        <v>1172</v>
      </c>
      <c r="T476" t="s">
        <v>1698</v>
      </c>
      <c r="U476" t="s">
        <v>1998</v>
      </c>
      <c r="V476" t="s">
        <v>2056</v>
      </c>
      <c r="W476">
        <v>305.45</v>
      </c>
      <c r="X476">
        <v>64.95</v>
      </c>
      <c r="Y476">
        <v>3</v>
      </c>
      <c r="Z476" t="s">
        <v>2170</v>
      </c>
      <c r="AA476" t="s">
        <v>2451</v>
      </c>
      <c r="AF476" s="4"/>
      <c r="AG476" s="4"/>
      <c r="AH476" t="s">
        <v>67</v>
      </c>
      <c r="AI476" t="s">
        <v>229</v>
      </c>
      <c r="AJ476" t="s">
        <v>476</v>
      </c>
      <c r="AK476" t="s">
        <v>1031</v>
      </c>
      <c r="AL476" t="s">
        <v>1487</v>
      </c>
      <c r="AM476" t="s">
        <v>69</v>
      </c>
      <c r="AN476" t="s">
        <v>1548</v>
      </c>
      <c r="AO476" t="s">
        <v>872</v>
      </c>
      <c r="AP476" t="s">
        <v>2388</v>
      </c>
      <c r="AQ476" t="str">
        <f t="shared" si="7"/>
        <v>332116439427yesMale436622Facebook4361543830305.4564.9539529.95114.9919</v>
      </c>
      <c r="AR476">
        <f>COUNTIF(AQ$2:AQ476,AQ476)</f>
        <v>1</v>
      </c>
    </row>
    <row r="477" spans="1:44" x14ac:dyDescent="0.25">
      <c r="A477">
        <v>332</v>
      </c>
      <c r="B477">
        <v>116</v>
      </c>
      <c r="C477" s="4">
        <v>43942</v>
      </c>
      <c r="D477">
        <v>7</v>
      </c>
      <c r="E477" t="s">
        <v>35</v>
      </c>
      <c r="F477" t="s">
        <v>46</v>
      </c>
      <c r="G477" t="s">
        <v>55</v>
      </c>
      <c r="H477" t="s">
        <v>57</v>
      </c>
      <c r="I477" s="4">
        <v>43662</v>
      </c>
      <c r="J477">
        <v>2</v>
      </c>
      <c r="K477" t="s">
        <v>60</v>
      </c>
      <c r="L477" s="4">
        <v>43615</v>
      </c>
      <c r="M477" s="4">
        <v>43830</v>
      </c>
      <c r="N477">
        <v>3</v>
      </c>
      <c r="O477" t="s">
        <v>146</v>
      </c>
      <c r="P477" t="s">
        <v>308</v>
      </c>
      <c r="Q477">
        <v>3</v>
      </c>
      <c r="R477" t="s">
        <v>622</v>
      </c>
      <c r="S477" t="s">
        <v>1172</v>
      </c>
      <c r="T477" t="s">
        <v>1698</v>
      </c>
      <c r="U477" t="s">
        <v>1998</v>
      </c>
      <c r="V477" t="s">
        <v>2056</v>
      </c>
      <c r="W477">
        <v>305.45</v>
      </c>
      <c r="X477">
        <v>64.95</v>
      </c>
      <c r="Y477">
        <v>3</v>
      </c>
      <c r="Z477" t="s">
        <v>2170</v>
      </c>
      <c r="AA477" t="s">
        <v>2451</v>
      </c>
      <c r="AF477" s="4"/>
      <c r="AG477" s="4"/>
      <c r="AH477" t="s">
        <v>80</v>
      </c>
      <c r="AI477" t="s">
        <v>242</v>
      </c>
      <c r="AJ477" t="s">
        <v>709</v>
      </c>
      <c r="AK477" t="s">
        <v>1250</v>
      </c>
      <c r="AL477" t="s">
        <v>425</v>
      </c>
      <c r="AM477" t="s">
        <v>80</v>
      </c>
      <c r="AN477" t="s">
        <v>1548</v>
      </c>
      <c r="AO477" t="s">
        <v>79</v>
      </c>
      <c r="AP477" t="s">
        <v>2349</v>
      </c>
      <c r="AQ477" t="str">
        <f t="shared" si="7"/>
        <v>332116439427yesMale436622Facebook4361543830305.4564.95258125214.994</v>
      </c>
      <c r="AR477">
        <f>COUNTIF(AQ$2:AQ477,AQ477)</f>
        <v>1</v>
      </c>
    </row>
    <row r="478" spans="1:44" x14ac:dyDescent="0.25">
      <c r="A478">
        <v>332</v>
      </c>
      <c r="B478">
        <v>116</v>
      </c>
      <c r="C478" s="4">
        <v>43942</v>
      </c>
      <c r="D478">
        <v>7</v>
      </c>
      <c r="E478" t="s">
        <v>35</v>
      </c>
      <c r="F478" t="s">
        <v>46</v>
      </c>
      <c r="G478" t="s">
        <v>55</v>
      </c>
      <c r="H478" t="s">
        <v>57</v>
      </c>
      <c r="I478" s="4">
        <v>43662</v>
      </c>
      <c r="J478">
        <v>2</v>
      </c>
      <c r="K478" t="s">
        <v>60</v>
      </c>
      <c r="L478" s="4">
        <v>43615</v>
      </c>
      <c r="M478" s="4">
        <v>43830</v>
      </c>
      <c r="N478">
        <v>3</v>
      </c>
      <c r="O478" t="s">
        <v>146</v>
      </c>
      <c r="P478" t="s">
        <v>308</v>
      </c>
      <c r="Q478">
        <v>3</v>
      </c>
      <c r="R478" t="s">
        <v>622</v>
      </c>
      <c r="S478" t="s">
        <v>1172</v>
      </c>
      <c r="T478" t="s">
        <v>1698</v>
      </c>
      <c r="U478" t="s">
        <v>1998</v>
      </c>
      <c r="V478" t="s">
        <v>2056</v>
      </c>
      <c r="W478">
        <v>305.45</v>
      </c>
      <c r="X478">
        <v>64.95</v>
      </c>
      <c r="Y478">
        <v>3</v>
      </c>
      <c r="Z478" t="s">
        <v>2170</v>
      </c>
      <c r="AA478" t="s">
        <v>2451</v>
      </c>
      <c r="AF478" s="4"/>
      <c r="AG478" s="4"/>
      <c r="AH478" t="s">
        <v>90</v>
      </c>
      <c r="AI478" t="s">
        <v>252</v>
      </c>
      <c r="AJ478" t="s">
        <v>497</v>
      </c>
      <c r="AK478" t="s">
        <v>1060</v>
      </c>
      <c r="AL478" t="s">
        <v>1589</v>
      </c>
      <c r="AM478" t="s">
        <v>80</v>
      </c>
      <c r="AN478" t="s">
        <v>1562</v>
      </c>
      <c r="AO478" t="s">
        <v>410</v>
      </c>
      <c r="AP478" t="s">
        <v>2359</v>
      </c>
      <c r="AQ478" t="str">
        <f t="shared" si="7"/>
        <v>332116439427yesMale436622Facebook4361543830305.4564.9566512.7529.9920</v>
      </c>
      <c r="AR478">
        <f>COUNTIF(AQ$2:AQ478,AQ478)</f>
        <v>1</v>
      </c>
    </row>
    <row r="479" spans="1:44" x14ac:dyDescent="0.25">
      <c r="A479">
        <v>333</v>
      </c>
      <c r="B479">
        <v>187</v>
      </c>
      <c r="C479" s="4">
        <v>43942</v>
      </c>
      <c r="D479">
        <v>7</v>
      </c>
      <c r="E479" t="s">
        <v>35</v>
      </c>
      <c r="F479" t="s">
        <v>46</v>
      </c>
      <c r="G479" t="s">
        <v>56</v>
      </c>
      <c r="H479" t="s">
        <v>58</v>
      </c>
      <c r="I479" s="4">
        <v>43926</v>
      </c>
      <c r="J479">
        <v>7</v>
      </c>
      <c r="K479" t="s">
        <v>61</v>
      </c>
      <c r="L479" s="4">
        <v>43915</v>
      </c>
      <c r="M479" s="4">
        <v>44012</v>
      </c>
      <c r="N479">
        <v>1</v>
      </c>
      <c r="O479" t="s">
        <v>70</v>
      </c>
      <c r="P479" t="s">
        <v>232</v>
      </c>
      <c r="Q479">
        <v>1</v>
      </c>
      <c r="R479" t="s">
        <v>484</v>
      </c>
      <c r="S479" t="s">
        <v>1038</v>
      </c>
      <c r="T479" t="s">
        <v>1576</v>
      </c>
      <c r="U479" t="s">
        <v>80</v>
      </c>
      <c r="V479" t="s">
        <v>1517</v>
      </c>
      <c r="W479">
        <v>71.94</v>
      </c>
      <c r="X479">
        <v>39.979999999999997</v>
      </c>
      <c r="Y479">
        <v>1</v>
      </c>
      <c r="Z479" t="s">
        <v>640</v>
      </c>
      <c r="AA479" t="s">
        <v>2393</v>
      </c>
      <c r="AF479" s="4"/>
      <c r="AG479" s="4"/>
      <c r="AH479" t="s">
        <v>70</v>
      </c>
      <c r="AI479" t="s">
        <v>232</v>
      </c>
      <c r="AJ479" t="s">
        <v>484</v>
      </c>
      <c r="AK479" t="s">
        <v>1038</v>
      </c>
      <c r="AL479" t="s">
        <v>1576</v>
      </c>
      <c r="AM479" t="s">
        <v>80</v>
      </c>
      <c r="AN479" t="s">
        <v>1517</v>
      </c>
      <c r="AO479" t="s">
        <v>640</v>
      </c>
      <c r="AP479" t="s">
        <v>2393</v>
      </c>
      <c r="AQ479" t="str">
        <f t="shared" si="7"/>
        <v>333187439427noFemale439267YouTube439154401271.9439.98515435.97219.9917</v>
      </c>
      <c r="AR479">
        <f>COUNTIF(AQ$2:AQ479,AQ479)</f>
        <v>1</v>
      </c>
    </row>
    <row r="480" spans="1:44" x14ac:dyDescent="0.25">
      <c r="A480">
        <v>334</v>
      </c>
      <c r="B480">
        <v>282</v>
      </c>
      <c r="C480" s="4">
        <v>43942</v>
      </c>
      <c r="D480">
        <v>9</v>
      </c>
      <c r="E480" t="s">
        <v>41</v>
      </c>
      <c r="F480" t="s">
        <v>52</v>
      </c>
      <c r="G480" t="s">
        <v>55</v>
      </c>
      <c r="H480" t="s">
        <v>58</v>
      </c>
      <c r="I480" s="4">
        <v>43550</v>
      </c>
      <c r="J480">
        <v>2</v>
      </c>
      <c r="L480" s="4"/>
      <c r="M480" s="4"/>
      <c r="N480">
        <v>1</v>
      </c>
      <c r="O480" t="s">
        <v>67</v>
      </c>
      <c r="P480" t="s">
        <v>229</v>
      </c>
      <c r="Q480">
        <v>1</v>
      </c>
      <c r="R480" t="s">
        <v>623</v>
      </c>
      <c r="S480" t="s">
        <v>1173</v>
      </c>
      <c r="T480" t="s">
        <v>1577</v>
      </c>
      <c r="U480" t="s">
        <v>80</v>
      </c>
      <c r="V480" t="s">
        <v>1548</v>
      </c>
      <c r="W480">
        <v>49.98</v>
      </c>
      <c r="X480">
        <v>29.98</v>
      </c>
      <c r="Y480">
        <v>1</v>
      </c>
      <c r="Z480" t="s">
        <v>79</v>
      </c>
      <c r="AA480" t="s">
        <v>2349</v>
      </c>
      <c r="AF480" s="4"/>
      <c r="AG480" s="4"/>
      <c r="AH480" t="s">
        <v>67</v>
      </c>
      <c r="AI480" t="s">
        <v>229</v>
      </c>
      <c r="AJ480" t="s">
        <v>623</v>
      </c>
      <c r="AK480" t="s">
        <v>1173</v>
      </c>
      <c r="AL480" t="s">
        <v>1577</v>
      </c>
      <c r="AM480" t="s">
        <v>80</v>
      </c>
      <c r="AN480" t="s">
        <v>1548</v>
      </c>
      <c r="AO480" t="s">
        <v>79</v>
      </c>
      <c r="AP480" t="s">
        <v>2349</v>
      </c>
      <c r="AQ480" t="str">
        <f t="shared" si="7"/>
        <v>334282439429yesFemale43550249.9829.9839724.99214.994</v>
      </c>
      <c r="AR480">
        <f>COUNTIF(AQ$2:AQ480,AQ480)</f>
        <v>1</v>
      </c>
    </row>
    <row r="481" spans="1:44" x14ac:dyDescent="0.25">
      <c r="A481">
        <v>335</v>
      </c>
      <c r="B481">
        <v>382</v>
      </c>
      <c r="C481" s="4">
        <v>43942</v>
      </c>
      <c r="D481">
        <v>5</v>
      </c>
      <c r="E481" t="s">
        <v>36</v>
      </c>
      <c r="F481" t="s">
        <v>47</v>
      </c>
      <c r="G481" t="s">
        <v>55</v>
      </c>
      <c r="H481" t="s">
        <v>57</v>
      </c>
      <c r="I481" s="4">
        <v>43711</v>
      </c>
      <c r="J481">
        <v>2</v>
      </c>
      <c r="K481" t="s">
        <v>60</v>
      </c>
      <c r="L481" s="4">
        <v>43615</v>
      </c>
      <c r="M481" s="4">
        <v>43830</v>
      </c>
      <c r="N481">
        <v>2</v>
      </c>
      <c r="O481" t="s">
        <v>116</v>
      </c>
      <c r="P481" t="s">
        <v>278</v>
      </c>
      <c r="Q481">
        <v>2</v>
      </c>
      <c r="R481" t="s">
        <v>624</v>
      </c>
      <c r="S481" t="s">
        <v>1174</v>
      </c>
      <c r="T481" t="s">
        <v>1699</v>
      </c>
      <c r="U481" t="s">
        <v>88</v>
      </c>
      <c r="V481" t="s">
        <v>2042</v>
      </c>
      <c r="W481">
        <v>97.88</v>
      </c>
      <c r="X481">
        <v>49.96</v>
      </c>
      <c r="Y481">
        <v>2</v>
      </c>
      <c r="Z481" t="s">
        <v>2171</v>
      </c>
      <c r="AA481" t="s">
        <v>2452</v>
      </c>
      <c r="AF481" s="4"/>
      <c r="AG481" s="4"/>
      <c r="AH481" t="s">
        <v>67</v>
      </c>
      <c r="AI481" t="s">
        <v>229</v>
      </c>
      <c r="AJ481" t="s">
        <v>498</v>
      </c>
      <c r="AK481" t="s">
        <v>1061</v>
      </c>
      <c r="AL481" t="s">
        <v>1513</v>
      </c>
      <c r="AM481" t="s">
        <v>80</v>
      </c>
      <c r="AN481" t="s">
        <v>1548</v>
      </c>
      <c r="AO481" t="s">
        <v>652</v>
      </c>
      <c r="AP481" t="s">
        <v>2352</v>
      </c>
      <c r="AQ481" t="str">
        <f t="shared" si="7"/>
        <v>335382439425yesMale437112Facebook436154383097.8849.9635929.99214.9911</v>
      </c>
      <c r="AR481">
        <f>COUNTIF(AQ$2:AQ481,AQ481)</f>
        <v>1</v>
      </c>
    </row>
    <row r="482" spans="1:44" x14ac:dyDescent="0.25">
      <c r="A482">
        <v>335</v>
      </c>
      <c r="B482">
        <v>382</v>
      </c>
      <c r="C482" s="4">
        <v>43942</v>
      </c>
      <c r="D482">
        <v>5</v>
      </c>
      <c r="E482" t="s">
        <v>36</v>
      </c>
      <c r="F482" t="s">
        <v>47</v>
      </c>
      <c r="G482" t="s">
        <v>55</v>
      </c>
      <c r="H482" t="s">
        <v>57</v>
      </c>
      <c r="I482" s="4">
        <v>43711</v>
      </c>
      <c r="J482">
        <v>2</v>
      </c>
      <c r="K482" t="s">
        <v>60</v>
      </c>
      <c r="L482" s="4">
        <v>43615</v>
      </c>
      <c r="M482" s="4">
        <v>43830</v>
      </c>
      <c r="N482">
        <v>2</v>
      </c>
      <c r="O482" t="s">
        <v>116</v>
      </c>
      <c r="P482" t="s">
        <v>278</v>
      </c>
      <c r="Q482">
        <v>2</v>
      </c>
      <c r="R482" t="s">
        <v>624</v>
      </c>
      <c r="S482" t="s">
        <v>1174</v>
      </c>
      <c r="T482" t="s">
        <v>1699</v>
      </c>
      <c r="U482" t="s">
        <v>88</v>
      </c>
      <c r="V482" t="s">
        <v>2042</v>
      </c>
      <c r="W482">
        <v>97.88</v>
      </c>
      <c r="X482">
        <v>49.96</v>
      </c>
      <c r="Y482">
        <v>2</v>
      </c>
      <c r="Z482" t="s">
        <v>2171</v>
      </c>
      <c r="AA482" t="s">
        <v>2452</v>
      </c>
      <c r="AF482" s="4"/>
      <c r="AG482" s="4"/>
      <c r="AH482" t="s">
        <v>90</v>
      </c>
      <c r="AI482" t="s">
        <v>252</v>
      </c>
      <c r="AJ482" t="s">
        <v>489</v>
      </c>
      <c r="AK482" t="s">
        <v>1052</v>
      </c>
      <c r="AL482" t="s">
        <v>1581</v>
      </c>
      <c r="AM482" t="s">
        <v>80</v>
      </c>
      <c r="AN482" t="s">
        <v>1562</v>
      </c>
      <c r="AO482" t="s">
        <v>410</v>
      </c>
      <c r="AP482" t="s">
        <v>2359</v>
      </c>
      <c r="AQ482" t="str">
        <f t="shared" si="7"/>
        <v>335382439425yesMale437112Facebook436154383097.8849.96612618.9529.9920</v>
      </c>
      <c r="AR482">
        <f>COUNTIF(AQ$2:AQ482,AQ482)</f>
        <v>1</v>
      </c>
    </row>
    <row r="483" spans="1:44" x14ac:dyDescent="0.25">
      <c r="A483">
        <v>336</v>
      </c>
      <c r="B483">
        <v>183</v>
      </c>
      <c r="C483" s="4">
        <v>43943</v>
      </c>
      <c r="D483">
        <v>1</v>
      </c>
      <c r="E483" t="s">
        <v>39</v>
      </c>
      <c r="F483" t="s">
        <v>50</v>
      </c>
      <c r="G483" t="s">
        <v>56</v>
      </c>
      <c r="H483" t="s">
        <v>58</v>
      </c>
      <c r="I483" s="4">
        <v>43597</v>
      </c>
      <c r="J483">
        <v>3</v>
      </c>
      <c r="L483" s="4"/>
      <c r="M483" s="4"/>
      <c r="N483">
        <v>1</v>
      </c>
      <c r="O483" t="s">
        <v>79</v>
      </c>
      <c r="P483" t="s">
        <v>241</v>
      </c>
      <c r="Q483">
        <v>1</v>
      </c>
      <c r="R483" t="s">
        <v>463</v>
      </c>
      <c r="S483" t="s">
        <v>1026</v>
      </c>
      <c r="T483" t="s">
        <v>1556</v>
      </c>
      <c r="U483" t="s">
        <v>67</v>
      </c>
      <c r="V483" t="s">
        <v>1562</v>
      </c>
      <c r="W483">
        <v>64.47</v>
      </c>
      <c r="X483">
        <v>29.97</v>
      </c>
      <c r="Y483">
        <v>1</v>
      </c>
      <c r="Z483" t="s">
        <v>455</v>
      </c>
      <c r="AA483" t="s">
        <v>2340</v>
      </c>
      <c r="AF483" s="4"/>
      <c r="AG483" s="4"/>
      <c r="AH483" t="s">
        <v>79</v>
      </c>
      <c r="AI483" t="s">
        <v>241</v>
      </c>
      <c r="AJ483" t="s">
        <v>463</v>
      </c>
      <c r="AK483" t="s">
        <v>1026</v>
      </c>
      <c r="AL483" t="s">
        <v>1556</v>
      </c>
      <c r="AM483" t="s">
        <v>67</v>
      </c>
      <c r="AN483" t="s">
        <v>1562</v>
      </c>
      <c r="AO483" t="s">
        <v>455</v>
      </c>
      <c r="AP483" t="s">
        <v>2340</v>
      </c>
      <c r="AQ483" t="str">
        <f t="shared" si="7"/>
        <v>336183439431noFemale43597364.4729.9744721.4939.9915</v>
      </c>
      <c r="AR483">
        <f>COUNTIF(AQ$2:AQ483,AQ483)</f>
        <v>1</v>
      </c>
    </row>
    <row r="484" spans="1:44" x14ac:dyDescent="0.25">
      <c r="A484">
        <v>337</v>
      </c>
      <c r="B484">
        <v>199</v>
      </c>
      <c r="C484" s="4">
        <v>43945</v>
      </c>
      <c r="D484">
        <v>7</v>
      </c>
      <c r="E484" t="s">
        <v>35</v>
      </c>
      <c r="F484" t="s">
        <v>46</v>
      </c>
      <c r="G484" t="s">
        <v>55</v>
      </c>
      <c r="H484" t="s">
        <v>58</v>
      </c>
      <c r="I484" s="4">
        <v>43861</v>
      </c>
      <c r="J484">
        <v>4</v>
      </c>
      <c r="K484" t="s">
        <v>61</v>
      </c>
      <c r="L484" s="4">
        <v>43831</v>
      </c>
      <c r="M484" s="4">
        <v>43861</v>
      </c>
      <c r="N484">
        <v>1</v>
      </c>
      <c r="O484" t="s">
        <v>70</v>
      </c>
      <c r="P484" t="s">
        <v>232</v>
      </c>
      <c r="Q484">
        <v>1</v>
      </c>
      <c r="R484" t="s">
        <v>550</v>
      </c>
      <c r="S484" t="s">
        <v>1111</v>
      </c>
      <c r="T484" t="s">
        <v>1631</v>
      </c>
      <c r="U484" t="s">
        <v>69</v>
      </c>
      <c r="V484" t="s">
        <v>1517</v>
      </c>
      <c r="W484">
        <v>28.99</v>
      </c>
      <c r="X484">
        <v>19.989999999999998</v>
      </c>
      <c r="Y484">
        <v>1</v>
      </c>
      <c r="Z484" t="s">
        <v>673</v>
      </c>
      <c r="AA484" t="s">
        <v>2348</v>
      </c>
      <c r="AF484" s="4"/>
      <c r="AG484" s="4"/>
      <c r="AH484" t="s">
        <v>70</v>
      </c>
      <c r="AI484" t="s">
        <v>232</v>
      </c>
      <c r="AJ484" t="s">
        <v>550</v>
      </c>
      <c r="AK484" t="s">
        <v>1111</v>
      </c>
      <c r="AL484" t="s">
        <v>1631</v>
      </c>
      <c r="AM484" t="s">
        <v>69</v>
      </c>
      <c r="AN484" t="s">
        <v>1517</v>
      </c>
      <c r="AO484" t="s">
        <v>673</v>
      </c>
      <c r="AP484" t="s">
        <v>2348</v>
      </c>
      <c r="AQ484" t="str">
        <f t="shared" si="7"/>
        <v>337199439457yesFemale438614YouTube438314386128.9919.99517528.99119.9912</v>
      </c>
      <c r="AR484">
        <f>COUNTIF(AQ$2:AQ484,AQ484)</f>
        <v>1</v>
      </c>
    </row>
    <row r="485" spans="1:44" x14ac:dyDescent="0.25">
      <c r="A485">
        <v>338</v>
      </c>
      <c r="B485">
        <v>276</v>
      </c>
      <c r="C485" s="4">
        <v>43945</v>
      </c>
      <c r="D485">
        <v>1</v>
      </c>
      <c r="E485" t="s">
        <v>39</v>
      </c>
      <c r="F485" t="s">
        <v>50</v>
      </c>
      <c r="G485" t="s">
        <v>55</v>
      </c>
      <c r="H485" t="s">
        <v>58</v>
      </c>
      <c r="I485" s="4">
        <v>43704</v>
      </c>
      <c r="J485">
        <v>2</v>
      </c>
      <c r="K485" t="s">
        <v>60</v>
      </c>
      <c r="L485" s="4">
        <v>43615</v>
      </c>
      <c r="M485" s="4">
        <v>43830</v>
      </c>
      <c r="N485">
        <v>1</v>
      </c>
      <c r="O485" t="s">
        <v>79</v>
      </c>
      <c r="P485" t="s">
        <v>241</v>
      </c>
      <c r="Q485">
        <v>1</v>
      </c>
      <c r="R485" t="s">
        <v>595</v>
      </c>
      <c r="S485" t="s">
        <v>1045</v>
      </c>
      <c r="T485" t="s">
        <v>578</v>
      </c>
      <c r="U485" t="s">
        <v>67</v>
      </c>
      <c r="V485" t="s">
        <v>1562</v>
      </c>
      <c r="W485">
        <v>300</v>
      </c>
      <c r="X485">
        <v>29.97</v>
      </c>
      <c r="Y485">
        <v>1</v>
      </c>
      <c r="Z485" t="s">
        <v>455</v>
      </c>
      <c r="AA485" t="s">
        <v>2340</v>
      </c>
      <c r="AF485" s="4"/>
      <c r="AG485" s="4"/>
      <c r="AH485" t="s">
        <v>79</v>
      </c>
      <c r="AI485" t="s">
        <v>241</v>
      </c>
      <c r="AJ485" t="s">
        <v>595</v>
      </c>
      <c r="AK485" t="s">
        <v>1045</v>
      </c>
      <c r="AL485" t="s">
        <v>578</v>
      </c>
      <c r="AM485" t="s">
        <v>67</v>
      </c>
      <c r="AN485" t="s">
        <v>1562</v>
      </c>
      <c r="AO485" t="s">
        <v>455</v>
      </c>
      <c r="AP485" t="s">
        <v>2340</v>
      </c>
      <c r="AQ485" t="str">
        <f t="shared" si="7"/>
        <v>338276439451yesFemale437042Facebook436154383030029.9746710039.9915</v>
      </c>
      <c r="AR485">
        <f>COUNTIF(AQ$2:AQ485,AQ485)</f>
        <v>1</v>
      </c>
    </row>
    <row r="486" spans="1:44" x14ac:dyDescent="0.25">
      <c r="A486">
        <v>339</v>
      </c>
      <c r="B486">
        <v>361</v>
      </c>
      <c r="C486" s="4">
        <v>43945</v>
      </c>
      <c r="D486">
        <v>7</v>
      </c>
      <c r="E486" t="s">
        <v>35</v>
      </c>
      <c r="F486" t="s">
        <v>46</v>
      </c>
      <c r="G486" t="s">
        <v>55</v>
      </c>
      <c r="H486" t="s">
        <v>58</v>
      </c>
      <c r="I486" s="4">
        <v>43632</v>
      </c>
      <c r="J486">
        <v>1</v>
      </c>
      <c r="K486" t="s">
        <v>61</v>
      </c>
      <c r="L486" s="4">
        <v>43615</v>
      </c>
      <c r="M486" s="4">
        <v>43830</v>
      </c>
      <c r="N486">
        <v>1</v>
      </c>
      <c r="O486" t="s">
        <v>67</v>
      </c>
      <c r="P486" t="s">
        <v>229</v>
      </c>
      <c r="Q486">
        <v>1</v>
      </c>
      <c r="R486" t="s">
        <v>547</v>
      </c>
      <c r="S486" t="s">
        <v>1108</v>
      </c>
      <c r="T486" t="s">
        <v>1577</v>
      </c>
      <c r="U486" t="s">
        <v>67</v>
      </c>
      <c r="V486" t="s">
        <v>1548</v>
      </c>
      <c r="W486">
        <v>74.97</v>
      </c>
      <c r="X486">
        <v>44.97</v>
      </c>
      <c r="Y486">
        <v>1</v>
      </c>
      <c r="Z486" t="s">
        <v>455</v>
      </c>
      <c r="AA486" t="s">
        <v>2340</v>
      </c>
      <c r="AF486" s="4"/>
      <c r="AG486" s="4"/>
      <c r="AH486" t="s">
        <v>67</v>
      </c>
      <c r="AI486" t="s">
        <v>229</v>
      </c>
      <c r="AJ486" t="s">
        <v>547</v>
      </c>
      <c r="AK486" t="s">
        <v>1108</v>
      </c>
      <c r="AL486" t="s">
        <v>1577</v>
      </c>
      <c r="AM486" t="s">
        <v>67</v>
      </c>
      <c r="AN486" t="s">
        <v>1548</v>
      </c>
      <c r="AO486" t="s">
        <v>455</v>
      </c>
      <c r="AP486" t="s">
        <v>2340</v>
      </c>
      <c r="AQ486" t="str">
        <f t="shared" si="7"/>
        <v>339361439457yesFemale436321YouTube436154383074.9744.9731424.99314.9915</v>
      </c>
      <c r="AR486">
        <f>COUNTIF(AQ$2:AQ486,AQ486)</f>
        <v>1</v>
      </c>
    </row>
    <row r="487" spans="1:44" x14ac:dyDescent="0.25">
      <c r="A487">
        <v>340</v>
      </c>
      <c r="B487">
        <v>82</v>
      </c>
      <c r="C487" s="4">
        <v>43947</v>
      </c>
      <c r="D487">
        <v>9</v>
      </c>
      <c r="E487" t="s">
        <v>41</v>
      </c>
      <c r="F487" t="s">
        <v>52</v>
      </c>
      <c r="G487" t="s">
        <v>55</v>
      </c>
      <c r="H487" t="s">
        <v>57</v>
      </c>
      <c r="I487" s="4">
        <v>43862</v>
      </c>
      <c r="J487">
        <v>6</v>
      </c>
      <c r="K487" t="s">
        <v>59</v>
      </c>
      <c r="L487" s="4">
        <v>43862</v>
      </c>
      <c r="M487" s="4">
        <v>43889</v>
      </c>
      <c r="N487">
        <v>1</v>
      </c>
      <c r="O487" t="s">
        <v>147</v>
      </c>
      <c r="P487" t="s">
        <v>309</v>
      </c>
      <c r="Q487">
        <v>2</v>
      </c>
      <c r="R487" t="s">
        <v>625</v>
      </c>
      <c r="S487" t="s">
        <v>1175</v>
      </c>
      <c r="T487" t="s">
        <v>1700</v>
      </c>
      <c r="U487" t="s">
        <v>2008</v>
      </c>
      <c r="V487" t="s">
        <v>2050</v>
      </c>
      <c r="W487">
        <v>139.94</v>
      </c>
      <c r="X487">
        <v>59.94</v>
      </c>
      <c r="Y487">
        <v>2</v>
      </c>
      <c r="Z487" t="s">
        <v>2172</v>
      </c>
      <c r="AA487" t="s">
        <v>2453</v>
      </c>
      <c r="AB487">
        <v>3</v>
      </c>
      <c r="AC487" t="s">
        <v>2634</v>
      </c>
      <c r="AD487">
        <v>534</v>
      </c>
      <c r="AE487" t="s">
        <v>2637</v>
      </c>
      <c r="AF487" s="4">
        <v>43901</v>
      </c>
      <c r="AG487" s="4">
        <v>43951</v>
      </c>
      <c r="AH487" t="s">
        <v>90</v>
      </c>
      <c r="AI487" t="s">
        <v>252</v>
      </c>
      <c r="AJ487" t="s">
        <v>593</v>
      </c>
      <c r="AK487" t="s">
        <v>1149</v>
      </c>
      <c r="AL487" t="s">
        <v>1529</v>
      </c>
      <c r="AM487" t="s">
        <v>69</v>
      </c>
      <c r="AN487" t="s">
        <v>1562</v>
      </c>
      <c r="AO487" t="s">
        <v>410</v>
      </c>
      <c r="AP487" t="s">
        <v>2359</v>
      </c>
      <c r="AQ487" t="str">
        <f t="shared" si="7"/>
        <v>34082439479yesMale438626Google Ads4386243889139.9459.943test534Showing discount on the products page as well4390143951614649.9919.9920</v>
      </c>
      <c r="AR487">
        <f>COUNTIF(AQ$2:AQ487,AQ487)</f>
        <v>1</v>
      </c>
    </row>
    <row r="488" spans="1:44" x14ac:dyDescent="0.25">
      <c r="A488">
        <v>340</v>
      </c>
      <c r="B488">
        <v>82</v>
      </c>
      <c r="C488" s="4">
        <v>43947</v>
      </c>
      <c r="D488">
        <v>9</v>
      </c>
      <c r="E488" t="s">
        <v>41</v>
      </c>
      <c r="F488" t="s">
        <v>52</v>
      </c>
      <c r="G488" t="s">
        <v>55</v>
      </c>
      <c r="H488" t="s">
        <v>57</v>
      </c>
      <c r="I488" s="4">
        <v>43862</v>
      </c>
      <c r="J488">
        <v>6</v>
      </c>
      <c r="K488" t="s">
        <v>59</v>
      </c>
      <c r="L488" s="4">
        <v>43862</v>
      </c>
      <c r="M488" s="4">
        <v>43889</v>
      </c>
      <c r="N488">
        <v>1</v>
      </c>
      <c r="O488" t="s">
        <v>147</v>
      </c>
      <c r="P488" t="s">
        <v>309</v>
      </c>
      <c r="Q488">
        <v>2</v>
      </c>
      <c r="R488" t="s">
        <v>625</v>
      </c>
      <c r="S488" t="s">
        <v>1175</v>
      </c>
      <c r="T488" t="s">
        <v>1700</v>
      </c>
      <c r="U488" t="s">
        <v>2008</v>
      </c>
      <c r="V488" t="s">
        <v>2050</v>
      </c>
      <c r="W488">
        <v>139.94</v>
      </c>
      <c r="X488">
        <v>59.94</v>
      </c>
      <c r="Y488">
        <v>2</v>
      </c>
      <c r="Z488" t="s">
        <v>2172</v>
      </c>
      <c r="AA488" t="s">
        <v>2453</v>
      </c>
      <c r="AB488">
        <v>3</v>
      </c>
      <c r="AC488" t="s">
        <v>2634</v>
      </c>
      <c r="AD488">
        <v>534</v>
      </c>
      <c r="AE488" t="s">
        <v>2637</v>
      </c>
      <c r="AF488" s="4">
        <v>43901</v>
      </c>
      <c r="AG488" s="4">
        <v>43951</v>
      </c>
      <c r="AH488" t="s">
        <v>90</v>
      </c>
      <c r="AI488" t="s">
        <v>252</v>
      </c>
      <c r="AJ488" t="s">
        <v>575</v>
      </c>
      <c r="AK488" t="s">
        <v>1133</v>
      </c>
      <c r="AL488" t="s">
        <v>1562</v>
      </c>
      <c r="AM488" t="s">
        <v>80</v>
      </c>
      <c r="AN488" t="s">
        <v>1562</v>
      </c>
      <c r="AO488" t="s">
        <v>645</v>
      </c>
      <c r="AP488" t="s">
        <v>2347</v>
      </c>
      <c r="AQ488" t="str">
        <f t="shared" si="7"/>
        <v>34082439479yesMale438626Google Ads4386243889139.9459.943test534Showing discount on the products page as well439014395161499.9929.9913</v>
      </c>
      <c r="AR488">
        <f>COUNTIF(AQ$2:AQ488,AQ488)</f>
        <v>1</v>
      </c>
    </row>
    <row r="489" spans="1:44" x14ac:dyDescent="0.25">
      <c r="A489">
        <v>340</v>
      </c>
      <c r="B489">
        <v>82</v>
      </c>
      <c r="C489" s="4">
        <v>43947</v>
      </c>
      <c r="D489">
        <v>9</v>
      </c>
      <c r="E489" t="s">
        <v>41</v>
      </c>
      <c r="F489" t="s">
        <v>52</v>
      </c>
      <c r="G489" t="s">
        <v>55</v>
      </c>
      <c r="H489" t="s">
        <v>57</v>
      </c>
      <c r="I489" s="4">
        <v>43862</v>
      </c>
      <c r="J489">
        <v>6</v>
      </c>
      <c r="K489" t="s">
        <v>59</v>
      </c>
      <c r="L489" s="4">
        <v>43862</v>
      </c>
      <c r="M489" s="4">
        <v>43889</v>
      </c>
      <c r="N489">
        <v>1</v>
      </c>
      <c r="O489" t="s">
        <v>147</v>
      </c>
      <c r="P489" t="s">
        <v>309</v>
      </c>
      <c r="Q489">
        <v>2</v>
      </c>
      <c r="R489" t="s">
        <v>625</v>
      </c>
      <c r="S489" t="s">
        <v>1175</v>
      </c>
      <c r="T489" t="s">
        <v>1700</v>
      </c>
      <c r="U489" t="s">
        <v>2008</v>
      </c>
      <c r="V489" t="s">
        <v>2050</v>
      </c>
      <c r="W489">
        <v>139.94</v>
      </c>
      <c r="X489">
        <v>59.94</v>
      </c>
      <c r="Y489">
        <v>2</v>
      </c>
      <c r="Z489" t="s">
        <v>2172</v>
      </c>
      <c r="AA489" t="s">
        <v>2453</v>
      </c>
      <c r="AB489">
        <v>3</v>
      </c>
      <c r="AC489" t="s">
        <v>2634</v>
      </c>
      <c r="AD489">
        <v>534</v>
      </c>
      <c r="AE489" t="s">
        <v>2637</v>
      </c>
      <c r="AF489" s="4">
        <v>43901</v>
      </c>
      <c r="AG489" s="4">
        <v>43951</v>
      </c>
      <c r="AH489" t="s">
        <v>90</v>
      </c>
      <c r="AI489" t="s">
        <v>252</v>
      </c>
      <c r="AJ489" t="s">
        <v>575</v>
      </c>
      <c r="AK489" t="s">
        <v>1133</v>
      </c>
      <c r="AL489" t="s">
        <v>1562</v>
      </c>
      <c r="AM489" t="s">
        <v>80</v>
      </c>
      <c r="AN489" t="s">
        <v>1562</v>
      </c>
      <c r="AO489" t="s">
        <v>645</v>
      </c>
      <c r="AP489" t="s">
        <v>2347</v>
      </c>
      <c r="AQ489" t="str">
        <f t="shared" si="7"/>
        <v>34082439479yesMale438626Google Ads4386243889139.9459.943test534Showing discount on the products page as well439014395161499.9929.9913</v>
      </c>
      <c r="AR489">
        <f>COUNTIF(AQ$2:AQ489,AQ489)</f>
        <v>2</v>
      </c>
    </row>
    <row r="490" spans="1:44" x14ac:dyDescent="0.25">
      <c r="A490">
        <v>340</v>
      </c>
      <c r="B490">
        <v>82</v>
      </c>
      <c r="C490" s="4">
        <v>43947</v>
      </c>
      <c r="D490">
        <v>9</v>
      </c>
      <c r="E490" t="s">
        <v>41</v>
      </c>
      <c r="F490" t="s">
        <v>52</v>
      </c>
      <c r="G490" t="s">
        <v>55</v>
      </c>
      <c r="H490" t="s">
        <v>57</v>
      </c>
      <c r="I490" s="4">
        <v>43862</v>
      </c>
      <c r="J490">
        <v>6</v>
      </c>
      <c r="K490" t="s">
        <v>59</v>
      </c>
      <c r="L490" s="4">
        <v>43862</v>
      </c>
      <c r="M490" s="4">
        <v>43889</v>
      </c>
      <c r="N490">
        <v>1</v>
      </c>
      <c r="O490" t="s">
        <v>147</v>
      </c>
      <c r="P490" t="s">
        <v>309</v>
      </c>
      <c r="Q490">
        <v>2</v>
      </c>
      <c r="R490" t="s">
        <v>625</v>
      </c>
      <c r="S490" t="s">
        <v>1175</v>
      </c>
      <c r="T490" t="s">
        <v>1700</v>
      </c>
      <c r="U490" t="s">
        <v>2008</v>
      </c>
      <c r="V490" t="s">
        <v>2050</v>
      </c>
      <c r="W490">
        <v>139.94</v>
      </c>
      <c r="X490">
        <v>59.94</v>
      </c>
      <c r="Y490">
        <v>2</v>
      </c>
      <c r="Z490" t="s">
        <v>2172</v>
      </c>
      <c r="AA490" t="s">
        <v>2453</v>
      </c>
      <c r="AB490">
        <v>3</v>
      </c>
      <c r="AC490" t="s">
        <v>2634</v>
      </c>
      <c r="AD490">
        <v>534</v>
      </c>
      <c r="AE490" t="s">
        <v>2637</v>
      </c>
      <c r="AF490" s="4">
        <v>43901</v>
      </c>
      <c r="AG490" s="4">
        <v>43951</v>
      </c>
      <c r="AH490" t="s">
        <v>90</v>
      </c>
      <c r="AI490" t="s">
        <v>252</v>
      </c>
      <c r="AJ490" t="s">
        <v>593</v>
      </c>
      <c r="AK490" t="s">
        <v>1149</v>
      </c>
      <c r="AL490" t="s">
        <v>1529</v>
      </c>
      <c r="AM490" t="s">
        <v>69</v>
      </c>
      <c r="AN490" t="s">
        <v>1562</v>
      </c>
      <c r="AO490" t="s">
        <v>410</v>
      </c>
      <c r="AP490" t="s">
        <v>2359</v>
      </c>
      <c r="AQ490" t="str">
        <f t="shared" si="7"/>
        <v>34082439479yesMale438626Google Ads4386243889139.9459.943test534Showing discount on the products page as well4390143951614649.9919.9920</v>
      </c>
      <c r="AR490">
        <f>COUNTIF(AQ$2:AQ490,AQ490)</f>
        <v>2</v>
      </c>
    </row>
    <row r="491" spans="1:44" x14ac:dyDescent="0.25">
      <c r="A491">
        <v>341</v>
      </c>
      <c r="B491">
        <v>405</v>
      </c>
      <c r="C491" s="4">
        <v>43947</v>
      </c>
      <c r="D491">
        <v>8</v>
      </c>
      <c r="E491" t="s">
        <v>43</v>
      </c>
      <c r="F491" t="s">
        <v>54</v>
      </c>
      <c r="G491" t="s">
        <v>56</v>
      </c>
      <c r="H491" t="s">
        <v>57</v>
      </c>
      <c r="I491" s="4">
        <v>43687</v>
      </c>
      <c r="J491">
        <v>3</v>
      </c>
      <c r="K491" t="s">
        <v>59</v>
      </c>
      <c r="L491" s="4">
        <v>43615</v>
      </c>
      <c r="M491" s="4">
        <v>43830</v>
      </c>
      <c r="N491">
        <v>1</v>
      </c>
      <c r="O491" t="s">
        <v>67</v>
      </c>
      <c r="P491" t="s">
        <v>229</v>
      </c>
      <c r="Q491">
        <v>1</v>
      </c>
      <c r="R491" t="s">
        <v>626</v>
      </c>
      <c r="S491" t="s">
        <v>1176</v>
      </c>
      <c r="T491" t="s">
        <v>1701</v>
      </c>
      <c r="U491" t="s">
        <v>80</v>
      </c>
      <c r="V491" t="s">
        <v>1548</v>
      </c>
      <c r="W491">
        <v>21.98</v>
      </c>
      <c r="X491">
        <v>29.98</v>
      </c>
      <c r="Y491">
        <v>1</v>
      </c>
      <c r="Z491" t="s">
        <v>90</v>
      </c>
      <c r="AA491" t="s">
        <v>2328</v>
      </c>
      <c r="AF491" s="4"/>
      <c r="AG491" s="4"/>
      <c r="AH491" t="s">
        <v>67</v>
      </c>
      <c r="AI491" t="s">
        <v>229</v>
      </c>
      <c r="AJ491" t="s">
        <v>626</v>
      </c>
      <c r="AK491" t="s">
        <v>1176</v>
      </c>
      <c r="AL491" t="s">
        <v>1701</v>
      </c>
      <c r="AM491" t="s">
        <v>80</v>
      </c>
      <c r="AN491" t="s">
        <v>1548</v>
      </c>
      <c r="AO491" t="s">
        <v>90</v>
      </c>
      <c r="AP491" t="s">
        <v>2328</v>
      </c>
      <c r="AQ491" t="str">
        <f t="shared" si="7"/>
        <v>341405439478noMale436873Google Ads436154383021.9829.9837910.99214.996</v>
      </c>
      <c r="AR491">
        <f>COUNTIF(AQ$2:AQ491,AQ491)</f>
        <v>1</v>
      </c>
    </row>
    <row r="492" spans="1:44" x14ac:dyDescent="0.25">
      <c r="A492">
        <v>342</v>
      </c>
      <c r="B492">
        <v>163</v>
      </c>
      <c r="C492" s="4">
        <v>43948</v>
      </c>
      <c r="D492">
        <v>7</v>
      </c>
      <c r="E492" t="s">
        <v>35</v>
      </c>
      <c r="F492" t="s">
        <v>46</v>
      </c>
      <c r="G492" t="s">
        <v>55</v>
      </c>
      <c r="H492" t="s">
        <v>58</v>
      </c>
      <c r="I492" s="4">
        <v>43848</v>
      </c>
      <c r="J492">
        <v>15</v>
      </c>
      <c r="K492" t="s">
        <v>62</v>
      </c>
      <c r="L492" s="4">
        <v>43615</v>
      </c>
      <c r="M492" s="4">
        <v>44413</v>
      </c>
      <c r="N492">
        <v>1</v>
      </c>
      <c r="O492" t="s">
        <v>79</v>
      </c>
      <c r="P492" t="s">
        <v>241</v>
      </c>
      <c r="Q492">
        <v>1</v>
      </c>
      <c r="R492" t="s">
        <v>617</v>
      </c>
      <c r="S492" t="s">
        <v>1168</v>
      </c>
      <c r="T492" t="s">
        <v>1614</v>
      </c>
      <c r="U492" t="s">
        <v>69</v>
      </c>
      <c r="V492" t="s">
        <v>1548</v>
      </c>
      <c r="W492">
        <v>13.95</v>
      </c>
      <c r="X492">
        <v>14.99</v>
      </c>
      <c r="Y492">
        <v>1</v>
      </c>
      <c r="Z492" t="s">
        <v>86</v>
      </c>
      <c r="AA492" t="s">
        <v>2350</v>
      </c>
      <c r="AB492">
        <v>3</v>
      </c>
      <c r="AC492" t="s">
        <v>2634</v>
      </c>
      <c r="AD492">
        <v>576</v>
      </c>
      <c r="AE492" t="s">
        <v>2637</v>
      </c>
      <c r="AF492" s="4">
        <v>43901</v>
      </c>
      <c r="AG492" s="4">
        <v>43951</v>
      </c>
      <c r="AH492" t="s">
        <v>79</v>
      </c>
      <c r="AI492" t="s">
        <v>241</v>
      </c>
      <c r="AJ492" t="s">
        <v>617</v>
      </c>
      <c r="AK492" t="s">
        <v>1168</v>
      </c>
      <c r="AL492" t="s">
        <v>1614</v>
      </c>
      <c r="AM492" t="s">
        <v>69</v>
      </c>
      <c r="AN492" t="s">
        <v>1548</v>
      </c>
      <c r="AO492" t="s">
        <v>86</v>
      </c>
      <c r="AP492" t="s">
        <v>2350</v>
      </c>
      <c r="AQ492" t="str">
        <f t="shared" si="7"/>
        <v>342163439487yesFemale4384815Organic436154441313.9514.993test576Showing discount on the products page as well4390143951416913.95114.997</v>
      </c>
      <c r="AR492">
        <f>COUNTIF(AQ$2:AQ492,AQ492)</f>
        <v>1</v>
      </c>
    </row>
    <row r="493" spans="1:44" x14ac:dyDescent="0.25">
      <c r="A493">
        <v>343</v>
      </c>
      <c r="B493">
        <v>438</v>
      </c>
      <c r="C493" s="4">
        <v>43949</v>
      </c>
      <c r="D493">
        <v>3</v>
      </c>
      <c r="E493" t="s">
        <v>34</v>
      </c>
      <c r="F493" t="s">
        <v>45</v>
      </c>
      <c r="G493" t="s">
        <v>56</v>
      </c>
      <c r="H493" t="s">
        <v>58</v>
      </c>
      <c r="I493" s="4">
        <v>43583</v>
      </c>
      <c r="J493">
        <v>2</v>
      </c>
      <c r="L493" s="4"/>
      <c r="M493" s="4"/>
      <c r="N493">
        <v>1</v>
      </c>
      <c r="O493" t="s">
        <v>67</v>
      </c>
      <c r="P493" t="s">
        <v>229</v>
      </c>
      <c r="Q493">
        <v>1</v>
      </c>
      <c r="R493" t="s">
        <v>573</v>
      </c>
      <c r="S493" t="s">
        <v>1131</v>
      </c>
      <c r="T493" t="s">
        <v>1517</v>
      </c>
      <c r="U493" t="s">
        <v>67</v>
      </c>
      <c r="V493" t="s">
        <v>1548</v>
      </c>
      <c r="W493">
        <v>59.97</v>
      </c>
      <c r="X493">
        <v>44.97</v>
      </c>
      <c r="Y493">
        <v>1</v>
      </c>
      <c r="Z493" t="s">
        <v>872</v>
      </c>
      <c r="AA493" t="s">
        <v>2388</v>
      </c>
      <c r="AF493" s="4"/>
      <c r="AG493" s="4"/>
      <c r="AH493" t="s">
        <v>67</v>
      </c>
      <c r="AI493" t="s">
        <v>229</v>
      </c>
      <c r="AJ493" t="s">
        <v>573</v>
      </c>
      <c r="AK493" t="s">
        <v>1131</v>
      </c>
      <c r="AL493" t="s">
        <v>1517</v>
      </c>
      <c r="AM493" t="s">
        <v>67</v>
      </c>
      <c r="AN493" t="s">
        <v>1548</v>
      </c>
      <c r="AO493" t="s">
        <v>872</v>
      </c>
      <c r="AP493" t="s">
        <v>2388</v>
      </c>
      <c r="AQ493" t="str">
        <f t="shared" si="7"/>
        <v>343438439493noFemale43583259.9744.9734619.99314.9919</v>
      </c>
      <c r="AR493">
        <f>COUNTIF(AQ$2:AQ493,AQ493)</f>
        <v>1</v>
      </c>
    </row>
    <row r="494" spans="1:44" x14ac:dyDescent="0.25">
      <c r="A494">
        <v>344</v>
      </c>
      <c r="B494">
        <v>112</v>
      </c>
      <c r="C494" s="4">
        <v>43950</v>
      </c>
      <c r="D494">
        <v>1</v>
      </c>
      <c r="E494" t="s">
        <v>39</v>
      </c>
      <c r="F494" t="s">
        <v>50</v>
      </c>
      <c r="G494" t="s">
        <v>55</v>
      </c>
      <c r="H494" t="s">
        <v>57</v>
      </c>
      <c r="I494" s="4">
        <v>43909</v>
      </c>
      <c r="J494">
        <v>15</v>
      </c>
      <c r="K494" t="s">
        <v>62</v>
      </c>
      <c r="L494" s="4">
        <v>43615</v>
      </c>
      <c r="M494" s="4">
        <v>44413</v>
      </c>
      <c r="N494">
        <v>2</v>
      </c>
      <c r="O494" t="s">
        <v>148</v>
      </c>
      <c r="P494" t="s">
        <v>310</v>
      </c>
      <c r="Q494">
        <v>2</v>
      </c>
      <c r="R494" t="s">
        <v>627</v>
      </c>
      <c r="S494" t="s">
        <v>1177</v>
      </c>
      <c r="T494" t="s">
        <v>1702</v>
      </c>
      <c r="U494" t="s">
        <v>2010</v>
      </c>
      <c r="V494" t="s">
        <v>2050</v>
      </c>
      <c r="W494">
        <v>113.94</v>
      </c>
      <c r="X494">
        <v>59.94</v>
      </c>
      <c r="Y494">
        <v>2</v>
      </c>
      <c r="Z494" t="s">
        <v>2173</v>
      </c>
      <c r="AA494" t="s">
        <v>2454</v>
      </c>
      <c r="AF494" s="4"/>
      <c r="AG494" s="4"/>
      <c r="AH494" t="s">
        <v>65</v>
      </c>
      <c r="AI494" t="s">
        <v>227</v>
      </c>
      <c r="AJ494" t="s">
        <v>519</v>
      </c>
      <c r="AK494" t="s">
        <v>1083</v>
      </c>
      <c r="AL494" t="s">
        <v>1609</v>
      </c>
      <c r="AM494" t="s">
        <v>80</v>
      </c>
      <c r="AN494" t="s">
        <v>1562</v>
      </c>
      <c r="AO494" t="s">
        <v>431</v>
      </c>
      <c r="AP494" t="s">
        <v>2326</v>
      </c>
      <c r="AQ494" t="str">
        <f t="shared" si="7"/>
        <v>344112439501yesMale4390915Organic4361544413113.9459.94104113.4929.9924</v>
      </c>
      <c r="AR494">
        <f>COUNTIF(AQ$2:AQ494,AQ494)</f>
        <v>1</v>
      </c>
    </row>
    <row r="495" spans="1:44" x14ac:dyDescent="0.25">
      <c r="A495">
        <v>344</v>
      </c>
      <c r="B495">
        <v>112</v>
      </c>
      <c r="C495" s="4">
        <v>43950</v>
      </c>
      <c r="D495">
        <v>1</v>
      </c>
      <c r="E495" t="s">
        <v>39</v>
      </c>
      <c r="F495" t="s">
        <v>50</v>
      </c>
      <c r="G495" t="s">
        <v>55</v>
      </c>
      <c r="H495" t="s">
        <v>57</v>
      </c>
      <c r="I495" s="4">
        <v>43909</v>
      </c>
      <c r="J495">
        <v>15</v>
      </c>
      <c r="K495" t="s">
        <v>62</v>
      </c>
      <c r="L495" s="4">
        <v>43615</v>
      </c>
      <c r="M495" s="4">
        <v>44413</v>
      </c>
      <c r="N495">
        <v>2</v>
      </c>
      <c r="O495" t="s">
        <v>148</v>
      </c>
      <c r="P495" t="s">
        <v>310</v>
      </c>
      <c r="Q495">
        <v>2</v>
      </c>
      <c r="R495" t="s">
        <v>627</v>
      </c>
      <c r="S495" t="s">
        <v>1177</v>
      </c>
      <c r="T495" t="s">
        <v>1702</v>
      </c>
      <c r="U495" t="s">
        <v>2010</v>
      </c>
      <c r="V495" t="s">
        <v>2050</v>
      </c>
      <c r="W495">
        <v>113.94</v>
      </c>
      <c r="X495">
        <v>59.94</v>
      </c>
      <c r="Y495">
        <v>2</v>
      </c>
      <c r="Z495" t="s">
        <v>2173</v>
      </c>
      <c r="AA495" t="s">
        <v>2454</v>
      </c>
      <c r="AF495" s="4"/>
      <c r="AG495" s="4"/>
      <c r="AH495" t="s">
        <v>65</v>
      </c>
      <c r="AI495" t="s">
        <v>227</v>
      </c>
      <c r="AJ495" t="s">
        <v>519</v>
      </c>
      <c r="AK495" t="s">
        <v>1083</v>
      </c>
      <c r="AL495" t="s">
        <v>1609</v>
      </c>
      <c r="AM495" t="s">
        <v>80</v>
      </c>
      <c r="AN495" t="s">
        <v>1562</v>
      </c>
      <c r="AO495" t="s">
        <v>431</v>
      </c>
      <c r="AP495" t="s">
        <v>2326</v>
      </c>
      <c r="AQ495" t="str">
        <f t="shared" si="7"/>
        <v>344112439501yesMale4390915Organic4361544413113.9459.94104113.4929.9924</v>
      </c>
      <c r="AR495">
        <f>COUNTIF(AQ$2:AQ495,AQ495)</f>
        <v>2</v>
      </c>
    </row>
    <row r="496" spans="1:44" x14ac:dyDescent="0.25">
      <c r="A496">
        <v>344</v>
      </c>
      <c r="B496">
        <v>112</v>
      </c>
      <c r="C496" s="4">
        <v>43950</v>
      </c>
      <c r="D496">
        <v>1</v>
      </c>
      <c r="E496" t="s">
        <v>39</v>
      </c>
      <c r="F496" t="s">
        <v>50</v>
      </c>
      <c r="G496" t="s">
        <v>55</v>
      </c>
      <c r="H496" t="s">
        <v>57</v>
      </c>
      <c r="I496" s="4">
        <v>43909</v>
      </c>
      <c r="J496">
        <v>15</v>
      </c>
      <c r="K496" t="s">
        <v>62</v>
      </c>
      <c r="L496" s="4">
        <v>43615</v>
      </c>
      <c r="M496" s="4">
        <v>44413</v>
      </c>
      <c r="N496">
        <v>2</v>
      </c>
      <c r="O496" t="s">
        <v>148</v>
      </c>
      <c r="P496" t="s">
        <v>310</v>
      </c>
      <c r="Q496">
        <v>2</v>
      </c>
      <c r="R496" t="s">
        <v>627</v>
      </c>
      <c r="S496" t="s">
        <v>1177</v>
      </c>
      <c r="T496" t="s">
        <v>1702</v>
      </c>
      <c r="U496" t="s">
        <v>2010</v>
      </c>
      <c r="V496" t="s">
        <v>2050</v>
      </c>
      <c r="W496">
        <v>113.94</v>
      </c>
      <c r="X496">
        <v>59.94</v>
      </c>
      <c r="Y496">
        <v>2</v>
      </c>
      <c r="Z496" t="s">
        <v>2173</v>
      </c>
      <c r="AA496" t="s">
        <v>2454</v>
      </c>
      <c r="AF496" s="4"/>
      <c r="AG496" s="4"/>
      <c r="AH496" t="s">
        <v>67</v>
      </c>
      <c r="AI496" t="s">
        <v>229</v>
      </c>
      <c r="AJ496" t="s">
        <v>557</v>
      </c>
      <c r="AK496" t="s">
        <v>1030</v>
      </c>
      <c r="AL496" t="s">
        <v>1513</v>
      </c>
      <c r="AM496" t="s">
        <v>69</v>
      </c>
      <c r="AN496" t="s">
        <v>1562</v>
      </c>
      <c r="AO496" t="s">
        <v>652</v>
      </c>
      <c r="AP496" t="s">
        <v>2352</v>
      </c>
      <c r="AQ496" t="str">
        <f t="shared" si="7"/>
        <v>344112439501yesMale4390915Organic4361544413113.9459.94317129.9919.9911</v>
      </c>
      <c r="AR496">
        <f>COUNTIF(AQ$2:AQ496,AQ496)</f>
        <v>1</v>
      </c>
    </row>
    <row r="497" spans="1:44" x14ac:dyDescent="0.25">
      <c r="A497">
        <v>344</v>
      </c>
      <c r="B497">
        <v>112</v>
      </c>
      <c r="C497" s="4">
        <v>43950</v>
      </c>
      <c r="D497">
        <v>1</v>
      </c>
      <c r="E497" t="s">
        <v>39</v>
      </c>
      <c r="F497" t="s">
        <v>50</v>
      </c>
      <c r="G497" t="s">
        <v>55</v>
      </c>
      <c r="H497" t="s">
        <v>57</v>
      </c>
      <c r="I497" s="4">
        <v>43909</v>
      </c>
      <c r="J497">
        <v>15</v>
      </c>
      <c r="K497" t="s">
        <v>62</v>
      </c>
      <c r="L497" s="4">
        <v>43615</v>
      </c>
      <c r="M497" s="4">
        <v>44413</v>
      </c>
      <c r="N497">
        <v>2</v>
      </c>
      <c r="O497" t="s">
        <v>148</v>
      </c>
      <c r="P497" t="s">
        <v>310</v>
      </c>
      <c r="Q497">
        <v>2</v>
      </c>
      <c r="R497" t="s">
        <v>627</v>
      </c>
      <c r="S497" t="s">
        <v>1177</v>
      </c>
      <c r="T497" t="s">
        <v>1702</v>
      </c>
      <c r="U497" t="s">
        <v>2010</v>
      </c>
      <c r="V497" t="s">
        <v>2050</v>
      </c>
      <c r="W497">
        <v>113.94</v>
      </c>
      <c r="X497">
        <v>59.94</v>
      </c>
      <c r="Y497">
        <v>2</v>
      </c>
      <c r="Z497" t="s">
        <v>2173</v>
      </c>
      <c r="AA497" t="s">
        <v>2454</v>
      </c>
      <c r="AF497" s="4"/>
      <c r="AG497" s="4"/>
      <c r="AH497" t="s">
        <v>67</v>
      </c>
      <c r="AI497" t="s">
        <v>229</v>
      </c>
      <c r="AJ497" t="s">
        <v>557</v>
      </c>
      <c r="AK497" t="s">
        <v>1030</v>
      </c>
      <c r="AL497" t="s">
        <v>1513</v>
      </c>
      <c r="AM497" t="s">
        <v>69</v>
      </c>
      <c r="AN497" t="s">
        <v>1562</v>
      </c>
      <c r="AO497" t="s">
        <v>652</v>
      </c>
      <c r="AP497" t="s">
        <v>2352</v>
      </c>
      <c r="AQ497" t="str">
        <f t="shared" si="7"/>
        <v>344112439501yesMale4390915Organic4361544413113.9459.94317129.9919.9911</v>
      </c>
      <c r="AR497">
        <f>COUNTIF(AQ$2:AQ497,AQ497)</f>
        <v>2</v>
      </c>
    </row>
    <row r="498" spans="1:44" x14ac:dyDescent="0.25">
      <c r="A498">
        <v>345</v>
      </c>
      <c r="B498">
        <v>222</v>
      </c>
      <c r="C498" s="4">
        <v>43950</v>
      </c>
      <c r="D498">
        <v>9</v>
      </c>
      <c r="E498" t="s">
        <v>41</v>
      </c>
      <c r="F498" t="s">
        <v>52</v>
      </c>
      <c r="G498" t="s">
        <v>55</v>
      </c>
      <c r="H498" t="s">
        <v>57</v>
      </c>
      <c r="I498" s="4">
        <v>43729</v>
      </c>
      <c r="J498">
        <v>1</v>
      </c>
      <c r="K498" t="s">
        <v>61</v>
      </c>
      <c r="L498" s="4">
        <v>43615</v>
      </c>
      <c r="M498" s="4">
        <v>43830</v>
      </c>
      <c r="N498">
        <v>1</v>
      </c>
      <c r="O498" t="s">
        <v>70</v>
      </c>
      <c r="P498" t="s">
        <v>232</v>
      </c>
      <c r="Q498">
        <v>1</v>
      </c>
      <c r="R498" t="s">
        <v>628</v>
      </c>
      <c r="S498" t="s">
        <v>1178</v>
      </c>
      <c r="T498" t="s">
        <v>1501</v>
      </c>
      <c r="U498" t="s">
        <v>80</v>
      </c>
      <c r="V498" t="s">
        <v>1517</v>
      </c>
      <c r="W498">
        <v>173.9</v>
      </c>
      <c r="X498">
        <v>39.979999999999997</v>
      </c>
      <c r="Y498">
        <v>1</v>
      </c>
      <c r="Z498" t="s">
        <v>640</v>
      </c>
      <c r="AA498" t="s">
        <v>2393</v>
      </c>
      <c r="AF498" s="4"/>
      <c r="AG498" s="4"/>
      <c r="AH498" t="s">
        <v>70</v>
      </c>
      <c r="AI498" t="s">
        <v>232</v>
      </c>
      <c r="AJ498" t="s">
        <v>628</v>
      </c>
      <c r="AK498" t="s">
        <v>1178</v>
      </c>
      <c r="AL498" t="s">
        <v>1501</v>
      </c>
      <c r="AM498" t="s">
        <v>80</v>
      </c>
      <c r="AN498" t="s">
        <v>1517</v>
      </c>
      <c r="AO498" t="s">
        <v>640</v>
      </c>
      <c r="AP498" t="s">
        <v>2393</v>
      </c>
      <c r="AQ498" t="str">
        <f t="shared" si="7"/>
        <v>345222439509yesMale437291YouTube4361543830173.939.9855686.95219.9917</v>
      </c>
      <c r="AR498">
        <f>COUNTIF(AQ$2:AQ498,AQ498)</f>
        <v>1</v>
      </c>
    </row>
    <row r="499" spans="1:44" x14ac:dyDescent="0.25">
      <c r="A499">
        <v>346</v>
      </c>
      <c r="B499">
        <v>299</v>
      </c>
      <c r="C499" s="4">
        <v>43950</v>
      </c>
      <c r="D499">
        <v>3</v>
      </c>
      <c r="E499" t="s">
        <v>34</v>
      </c>
      <c r="F499" t="s">
        <v>45</v>
      </c>
      <c r="G499" t="s">
        <v>56</v>
      </c>
      <c r="H499" t="s">
        <v>58</v>
      </c>
      <c r="I499" s="4">
        <v>43567</v>
      </c>
      <c r="J499">
        <v>2</v>
      </c>
      <c r="L499" s="4"/>
      <c r="M499" s="4"/>
      <c r="N499">
        <v>1</v>
      </c>
      <c r="O499" t="s">
        <v>69</v>
      </c>
      <c r="P499" t="s">
        <v>231</v>
      </c>
      <c r="Q499">
        <v>1</v>
      </c>
      <c r="R499" t="s">
        <v>393</v>
      </c>
      <c r="S499" t="s">
        <v>955</v>
      </c>
      <c r="T499" t="s">
        <v>1489</v>
      </c>
      <c r="U499" t="s">
        <v>67</v>
      </c>
      <c r="V499" t="s">
        <v>1577</v>
      </c>
      <c r="W499">
        <v>86.85</v>
      </c>
      <c r="X499">
        <v>74.97</v>
      </c>
      <c r="Y499">
        <v>1</v>
      </c>
      <c r="Z499" t="s">
        <v>78</v>
      </c>
      <c r="AA499" t="s">
        <v>2330</v>
      </c>
      <c r="AF499" s="4"/>
      <c r="AG499" s="4"/>
      <c r="AH499" t="s">
        <v>69</v>
      </c>
      <c r="AI499" t="s">
        <v>231</v>
      </c>
      <c r="AJ499" t="s">
        <v>393</v>
      </c>
      <c r="AK499" t="s">
        <v>955</v>
      </c>
      <c r="AL499" t="s">
        <v>1489</v>
      </c>
      <c r="AM499" t="s">
        <v>67</v>
      </c>
      <c r="AN499" t="s">
        <v>1577</v>
      </c>
      <c r="AO499" t="s">
        <v>78</v>
      </c>
      <c r="AP499" t="s">
        <v>2330</v>
      </c>
      <c r="AQ499" t="str">
        <f t="shared" si="7"/>
        <v>346299439503noFemale43567286.8574.9711828.95324.998</v>
      </c>
      <c r="AR499">
        <f>COUNTIF(AQ$2:AQ499,AQ499)</f>
        <v>1</v>
      </c>
    </row>
    <row r="500" spans="1:44" x14ac:dyDescent="0.25">
      <c r="A500">
        <v>347</v>
      </c>
      <c r="B500">
        <v>332</v>
      </c>
      <c r="C500" s="4">
        <v>43950</v>
      </c>
      <c r="D500">
        <v>3</v>
      </c>
      <c r="E500" t="s">
        <v>34</v>
      </c>
      <c r="F500" t="s">
        <v>45</v>
      </c>
      <c r="G500" t="s">
        <v>55</v>
      </c>
      <c r="H500" t="s">
        <v>58</v>
      </c>
      <c r="I500" s="4">
        <v>43646</v>
      </c>
      <c r="J500">
        <v>2</v>
      </c>
      <c r="K500" t="s">
        <v>60</v>
      </c>
      <c r="L500" s="4">
        <v>43615</v>
      </c>
      <c r="M500" s="4">
        <v>43830</v>
      </c>
      <c r="N500">
        <v>1</v>
      </c>
      <c r="O500" t="s">
        <v>79</v>
      </c>
      <c r="P500" t="s">
        <v>241</v>
      </c>
      <c r="Q500">
        <v>1</v>
      </c>
      <c r="R500" t="s">
        <v>629</v>
      </c>
      <c r="S500" t="s">
        <v>965</v>
      </c>
      <c r="T500" t="s">
        <v>1703</v>
      </c>
      <c r="U500" t="s">
        <v>69</v>
      </c>
      <c r="V500" t="s">
        <v>1548</v>
      </c>
      <c r="W500">
        <v>119.95</v>
      </c>
      <c r="X500">
        <v>14.99</v>
      </c>
      <c r="Y500">
        <v>1</v>
      </c>
      <c r="Z500" t="s">
        <v>86</v>
      </c>
      <c r="AA500" t="s">
        <v>2350</v>
      </c>
      <c r="AF500" s="4"/>
      <c r="AG500" s="4"/>
      <c r="AH500" t="s">
        <v>79</v>
      </c>
      <c r="AI500" t="s">
        <v>241</v>
      </c>
      <c r="AJ500" t="s">
        <v>629</v>
      </c>
      <c r="AK500" t="s">
        <v>965</v>
      </c>
      <c r="AL500" t="s">
        <v>1703</v>
      </c>
      <c r="AM500" t="s">
        <v>69</v>
      </c>
      <c r="AN500" t="s">
        <v>1548</v>
      </c>
      <c r="AO500" t="s">
        <v>86</v>
      </c>
      <c r="AP500" t="s">
        <v>2350</v>
      </c>
      <c r="AQ500" t="str">
        <f t="shared" si="7"/>
        <v>347332439503yesFemale436462Facebook4361543830119.9514.99437119.95114.997</v>
      </c>
      <c r="AR500">
        <f>COUNTIF(AQ$2:AQ500,AQ500)</f>
        <v>1</v>
      </c>
    </row>
    <row r="501" spans="1:44" x14ac:dyDescent="0.25">
      <c r="A501">
        <v>348</v>
      </c>
      <c r="B501">
        <v>442</v>
      </c>
      <c r="C501" s="4">
        <v>43950</v>
      </c>
      <c r="D501">
        <v>2</v>
      </c>
      <c r="E501" t="s">
        <v>38</v>
      </c>
      <c r="F501" t="s">
        <v>49</v>
      </c>
      <c r="G501" t="s">
        <v>55</v>
      </c>
      <c r="H501" t="s">
        <v>58</v>
      </c>
      <c r="I501" s="4">
        <v>43739</v>
      </c>
      <c r="J501">
        <v>1</v>
      </c>
      <c r="K501" t="s">
        <v>61</v>
      </c>
      <c r="L501" s="4">
        <v>43615</v>
      </c>
      <c r="M501" s="4">
        <v>43830</v>
      </c>
      <c r="N501">
        <v>1</v>
      </c>
      <c r="O501" t="s">
        <v>79</v>
      </c>
      <c r="P501" t="s">
        <v>241</v>
      </c>
      <c r="Q501">
        <v>1</v>
      </c>
      <c r="R501" t="s">
        <v>423</v>
      </c>
      <c r="S501" t="s">
        <v>985</v>
      </c>
      <c r="T501" t="s">
        <v>1518</v>
      </c>
      <c r="U501" t="s">
        <v>67</v>
      </c>
      <c r="V501" t="s">
        <v>1548</v>
      </c>
      <c r="W501">
        <v>128.63999999999999</v>
      </c>
      <c r="X501">
        <v>44.97</v>
      </c>
      <c r="Y501">
        <v>1</v>
      </c>
      <c r="Z501" t="s">
        <v>455</v>
      </c>
      <c r="AA501" t="s">
        <v>2340</v>
      </c>
      <c r="AF501" s="4"/>
      <c r="AG501" s="4"/>
      <c r="AH501" t="s">
        <v>79</v>
      </c>
      <c r="AI501" t="s">
        <v>241</v>
      </c>
      <c r="AJ501" t="s">
        <v>423</v>
      </c>
      <c r="AK501" t="s">
        <v>985</v>
      </c>
      <c r="AL501" t="s">
        <v>1518</v>
      </c>
      <c r="AM501" t="s">
        <v>67</v>
      </c>
      <c r="AN501" t="s">
        <v>1548</v>
      </c>
      <c r="AO501" t="s">
        <v>455</v>
      </c>
      <c r="AP501" t="s">
        <v>2340</v>
      </c>
      <c r="AQ501" t="str">
        <f t="shared" si="7"/>
        <v>348442439502yesFemale437391YouTube4361543830128.6444.97411042.88314.9915</v>
      </c>
      <c r="AR501">
        <f>COUNTIF(AQ$2:AQ501,AQ501)</f>
        <v>1</v>
      </c>
    </row>
    <row r="502" spans="1:44" x14ac:dyDescent="0.25">
      <c r="A502">
        <v>349</v>
      </c>
      <c r="B502">
        <v>168</v>
      </c>
      <c r="C502" s="4">
        <v>43951</v>
      </c>
      <c r="D502">
        <v>5</v>
      </c>
      <c r="E502" t="s">
        <v>36</v>
      </c>
      <c r="F502" t="s">
        <v>47</v>
      </c>
      <c r="G502" t="s">
        <v>56</v>
      </c>
      <c r="H502" t="s">
        <v>57</v>
      </c>
      <c r="I502" s="4">
        <v>43941</v>
      </c>
      <c r="J502">
        <v>7</v>
      </c>
      <c r="K502" t="s">
        <v>61</v>
      </c>
      <c r="L502" s="4">
        <v>43915</v>
      </c>
      <c r="M502" s="4">
        <v>44012</v>
      </c>
      <c r="N502">
        <v>2</v>
      </c>
      <c r="O502" t="s">
        <v>145</v>
      </c>
      <c r="P502" t="s">
        <v>307</v>
      </c>
      <c r="Q502">
        <v>2</v>
      </c>
      <c r="R502" t="s">
        <v>630</v>
      </c>
      <c r="S502" t="s">
        <v>1179</v>
      </c>
      <c r="T502" t="s">
        <v>1704</v>
      </c>
      <c r="U502" t="s">
        <v>75</v>
      </c>
      <c r="V502" t="s">
        <v>1869</v>
      </c>
      <c r="W502">
        <v>369.83</v>
      </c>
      <c r="X502">
        <v>74.95</v>
      </c>
      <c r="Y502">
        <v>2</v>
      </c>
      <c r="Z502" t="s">
        <v>2174</v>
      </c>
      <c r="AA502" t="s">
        <v>2455</v>
      </c>
      <c r="AF502" s="4"/>
      <c r="AG502" s="4"/>
      <c r="AH502" t="s">
        <v>78</v>
      </c>
      <c r="AI502" t="s">
        <v>240</v>
      </c>
      <c r="AJ502" t="s">
        <v>578</v>
      </c>
      <c r="AK502" t="s">
        <v>1136</v>
      </c>
      <c r="AL502" t="s">
        <v>1659</v>
      </c>
      <c r="AM502" t="s">
        <v>80</v>
      </c>
      <c r="AN502" t="s">
        <v>1548</v>
      </c>
      <c r="AO502" t="s">
        <v>393</v>
      </c>
      <c r="AP502" t="s">
        <v>2345</v>
      </c>
      <c r="AQ502" t="str">
        <f t="shared" si="7"/>
        <v>349168439515noMale439417YouTube4391544012369.8374.9581004.99214.9918</v>
      </c>
      <c r="AR502">
        <f>COUNTIF(AQ$2:AQ502,AQ502)</f>
        <v>1</v>
      </c>
    </row>
    <row r="503" spans="1:44" x14ac:dyDescent="0.25">
      <c r="A503">
        <v>349</v>
      </c>
      <c r="B503">
        <v>168</v>
      </c>
      <c r="C503" s="4">
        <v>43951</v>
      </c>
      <c r="D503">
        <v>5</v>
      </c>
      <c r="E503" t="s">
        <v>36</v>
      </c>
      <c r="F503" t="s">
        <v>47</v>
      </c>
      <c r="G503" t="s">
        <v>56</v>
      </c>
      <c r="H503" t="s">
        <v>57</v>
      </c>
      <c r="I503" s="4">
        <v>43941</v>
      </c>
      <c r="J503">
        <v>7</v>
      </c>
      <c r="K503" t="s">
        <v>61</v>
      </c>
      <c r="L503" s="4">
        <v>43915</v>
      </c>
      <c r="M503" s="4">
        <v>44012</v>
      </c>
      <c r="N503">
        <v>2</v>
      </c>
      <c r="O503" t="s">
        <v>145</v>
      </c>
      <c r="P503" t="s">
        <v>307</v>
      </c>
      <c r="Q503">
        <v>2</v>
      </c>
      <c r="R503" t="s">
        <v>630</v>
      </c>
      <c r="S503" t="s">
        <v>1179</v>
      </c>
      <c r="T503" t="s">
        <v>1704</v>
      </c>
      <c r="U503" t="s">
        <v>75</v>
      </c>
      <c r="V503" t="s">
        <v>1869</v>
      </c>
      <c r="W503">
        <v>369.83</v>
      </c>
      <c r="X503">
        <v>74.95</v>
      </c>
      <c r="Y503">
        <v>2</v>
      </c>
      <c r="Z503" t="s">
        <v>2174</v>
      </c>
      <c r="AA503" t="s">
        <v>2455</v>
      </c>
      <c r="AF503" s="4"/>
      <c r="AG503" s="4"/>
      <c r="AH503" t="s">
        <v>79</v>
      </c>
      <c r="AI503" t="s">
        <v>241</v>
      </c>
      <c r="AJ503" t="s">
        <v>629</v>
      </c>
      <c r="AK503" t="s">
        <v>965</v>
      </c>
      <c r="AL503" t="s">
        <v>1703</v>
      </c>
      <c r="AM503" t="s">
        <v>67</v>
      </c>
      <c r="AN503" t="s">
        <v>1548</v>
      </c>
      <c r="AO503" t="s">
        <v>86</v>
      </c>
      <c r="AP503" t="s">
        <v>2350</v>
      </c>
      <c r="AQ503" t="str">
        <f t="shared" si="7"/>
        <v>349168439515noMale439417YouTube4391544012369.8374.95437119.95314.997</v>
      </c>
      <c r="AR503">
        <f>COUNTIF(AQ$2:AQ503,AQ503)</f>
        <v>1</v>
      </c>
    </row>
    <row r="504" spans="1:44" x14ac:dyDescent="0.25">
      <c r="A504">
        <v>350</v>
      </c>
      <c r="B504">
        <v>213</v>
      </c>
      <c r="C504" s="4">
        <v>43951</v>
      </c>
      <c r="D504">
        <v>2</v>
      </c>
      <c r="E504" t="s">
        <v>38</v>
      </c>
      <c r="F504" t="s">
        <v>49</v>
      </c>
      <c r="G504" t="s">
        <v>55</v>
      </c>
      <c r="H504" t="s">
        <v>57</v>
      </c>
      <c r="I504" s="4">
        <v>43672</v>
      </c>
      <c r="J504">
        <v>2</v>
      </c>
      <c r="K504" t="s">
        <v>60</v>
      </c>
      <c r="L504" s="4">
        <v>43615</v>
      </c>
      <c r="M504" s="4">
        <v>43830</v>
      </c>
      <c r="N504">
        <v>3</v>
      </c>
      <c r="O504" t="s">
        <v>149</v>
      </c>
      <c r="P504" t="s">
        <v>311</v>
      </c>
      <c r="Q504">
        <v>3</v>
      </c>
      <c r="R504" t="s">
        <v>631</v>
      </c>
      <c r="S504" t="s">
        <v>1180</v>
      </c>
      <c r="T504" t="s">
        <v>1705</v>
      </c>
      <c r="U504" t="s">
        <v>1997</v>
      </c>
      <c r="V504" t="s">
        <v>2033</v>
      </c>
      <c r="W504">
        <v>275.56</v>
      </c>
      <c r="X504">
        <v>59.95</v>
      </c>
      <c r="Y504">
        <v>3</v>
      </c>
      <c r="Z504" t="s">
        <v>2175</v>
      </c>
      <c r="AA504" t="s">
        <v>2456</v>
      </c>
      <c r="AF504" s="4"/>
      <c r="AG504" s="4"/>
      <c r="AH504" t="s">
        <v>78</v>
      </c>
      <c r="AI504" t="s">
        <v>240</v>
      </c>
      <c r="AJ504" t="s">
        <v>79</v>
      </c>
      <c r="AK504" t="s">
        <v>1080</v>
      </c>
      <c r="AL504" t="s">
        <v>1606</v>
      </c>
      <c r="AM504" t="s">
        <v>69</v>
      </c>
      <c r="AN504" t="s">
        <v>1548</v>
      </c>
      <c r="AO504" t="s">
        <v>393</v>
      </c>
      <c r="AP504" t="s">
        <v>2345</v>
      </c>
      <c r="AQ504" t="str">
        <f t="shared" si="7"/>
        <v>350213439512yesMale436722Facebook4361543830275.5659.958425.99114.9918</v>
      </c>
      <c r="AR504">
        <f>COUNTIF(AQ$2:AQ504,AQ504)</f>
        <v>1</v>
      </c>
    </row>
    <row r="505" spans="1:44" x14ac:dyDescent="0.25">
      <c r="A505">
        <v>350</v>
      </c>
      <c r="B505">
        <v>213</v>
      </c>
      <c r="C505" s="4">
        <v>43951</v>
      </c>
      <c r="D505">
        <v>2</v>
      </c>
      <c r="E505" t="s">
        <v>38</v>
      </c>
      <c r="F505" t="s">
        <v>49</v>
      </c>
      <c r="G505" t="s">
        <v>55</v>
      </c>
      <c r="H505" t="s">
        <v>57</v>
      </c>
      <c r="I505" s="4">
        <v>43672</v>
      </c>
      <c r="J505">
        <v>2</v>
      </c>
      <c r="K505" t="s">
        <v>60</v>
      </c>
      <c r="L505" s="4">
        <v>43615</v>
      </c>
      <c r="M505" s="4">
        <v>43830</v>
      </c>
      <c r="N505">
        <v>3</v>
      </c>
      <c r="O505" t="s">
        <v>149</v>
      </c>
      <c r="P505" t="s">
        <v>311</v>
      </c>
      <c r="Q505">
        <v>3</v>
      </c>
      <c r="R505" t="s">
        <v>631</v>
      </c>
      <c r="S505" t="s">
        <v>1180</v>
      </c>
      <c r="T505" t="s">
        <v>1705</v>
      </c>
      <c r="U505" t="s">
        <v>1997</v>
      </c>
      <c r="V505" t="s">
        <v>2033</v>
      </c>
      <c r="W505">
        <v>275.56</v>
      </c>
      <c r="X505">
        <v>59.95</v>
      </c>
      <c r="Y505">
        <v>3</v>
      </c>
      <c r="Z505" t="s">
        <v>2175</v>
      </c>
      <c r="AA505" t="s">
        <v>2456</v>
      </c>
      <c r="AF505" s="4"/>
      <c r="AG505" s="4"/>
      <c r="AH505" t="s">
        <v>90</v>
      </c>
      <c r="AI505" t="s">
        <v>252</v>
      </c>
      <c r="AJ505" t="s">
        <v>449</v>
      </c>
      <c r="AK505" t="s">
        <v>1011</v>
      </c>
      <c r="AL505" t="s">
        <v>1541</v>
      </c>
      <c r="AM505" t="s">
        <v>67</v>
      </c>
      <c r="AN505" t="s">
        <v>1562</v>
      </c>
      <c r="AO505" t="s">
        <v>410</v>
      </c>
      <c r="AP505" t="s">
        <v>2359</v>
      </c>
      <c r="AQ505" t="str">
        <f t="shared" si="7"/>
        <v>350213439512yesMale436722Facebook4361543830275.5659.95614743.1939.9920</v>
      </c>
      <c r="AR505">
        <f>COUNTIF(AQ$2:AQ505,AQ505)</f>
        <v>1</v>
      </c>
    </row>
    <row r="506" spans="1:44" x14ac:dyDescent="0.25">
      <c r="A506">
        <v>350</v>
      </c>
      <c r="B506">
        <v>213</v>
      </c>
      <c r="C506" s="4">
        <v>43951</v>
      </c>
      <c r="D506">
        <v>2</v>
      </c>
      <c r="E506" t="s">
        <v>38</v>
      </c>
      <c r="F506" t="s">
        <v>49</v>
      </c>
      <c r="G506" t="s">
        <v>55</v>
      </c>
      <c r="H506" t="s">
        <v>57</v>
      </c>
      <c r="I506" s="4">
        <v>43672</v>
      </c>
      <c r="J506">
        <v>2</v>
      </c>
      <c r="K506" t="s">
        <v>60</v>
      </c>
      <c r="L506" s="4">
        <v>43615</v>
      </c>
      <c r="M506" s="4">
        <v>43830</v>
      </c>
      <c r="N506">
        <v>3</v>
      </c>
      <c r="O506" t="s">
        <v>149</v>
      </c>
      <c r="P506" t="s">
        <v>311</v>
      </c>
      <c r="Q506">
        <v>3</v>
      </c>
      <c r="R506" t="s">
        <v>631</v>
      </c>
      <c r="S506" t="s">
        <v>1180</v>
      </c>
      <c r="T506" t="s">
        <v>1705</v>
      </c>
      <c r="U506" t="s">
        <v>1997</v>
      </c>
      <c r="V506" t="s">
        <v>2033</v>
      </c>
      <c r="W506">
        <v>275.56</v>
      </c>
      <c r="X506">
        <v>59.95</v>
      </c>
      <c r="Y506">
        <v>3</v>
      </c>
      <c r="Z506" t="s">
        <v>2175</v>
      </c>
      <c r="AA506" t="s">
        <v>2456</v>
      </c>
      <c r="AF506" s="4"/>
      <c r="AG506" s="4"/>
      <c r="AH506" t="s">
        <v>79</v>
      </c>
      <c r="AI506" t="s">
        <v>241</v>
      </c>
      <c r="AJ506" t="s">
        <v>403</v>
      </c>
      <c r="AK506" t="s">
        <v>965</v>
      </c>
      <c r="AL506" t="s">
        <v>422</v>
      </c>
      <c r="AM506" t="s">
        <v>69</v>
      </c>
      <c r="AN506" t="s">
        <v>1548</v>
      </c>
      <c r="AO506" t="s">
        <v>455</v>
      </c>
      <c r="AP506" t="s">
        <v>2340</v>
      </c>
      <c r="AQ506" t="str">
        <f t="shared" si="7"/>
        <v>350213439512yesMale436722Facebook4361543830275.5659.95438120114.9915</v>
      </c>
      <c r="AR506">
        <f>COUNTIF(AQ$2:AQ506,AQ506)</f>
        <v>1</v>
      </c>
    </row>
    <row r="507" spans="1:44" x14ac:dyDescent="0.25">
      <c r="A507">
        <v>351</v>
      </c>
      <c r="B507">
        <v>277</v>
      </c>
      <c r="C507" s="4">
        <v>43951</v>
      </c>
      <c r="D507">
        <v>8</v>
      </c>
      <c r="E507" t="s">
        <v>43</v>
      </c>
      <c r="F507" t="s">
        <v>54</v>
      </c>
      <c r="G507" t="s">
        <v>55</v>
      </c>
      <c r="H507" t="s">
        <v>58</v>
      </c>
      <c r="I507" s="4">
        <v>43856</v>
      </c>
      <c r="J507">
        <v>4</v>
      </c>
      <c r="K507" t="s">
        <v>61</v>
      </c>
      <c r="L507" s="4">
        <v>43831</v>
      </c>
      <c r="M507" s="4">
        <v>43861</v>
      </c>
      <c r="N507">
        <v>2</v>
      </c>
      <c r="O507" t="s">
        <v>150</v>
      </c>
      <c r="P507" t="s">
        <v>312</v>
      </c>
      <c r="Q507">
        <v>2</v>
      </c>
      <c r="R507" t="s">
        <v>632</v>
      </c>
      <c r="S507" t="s">
        <v>1181</v>
      </c>
      <c r="T507" t="s">
        <v>1706</v>
      </c>
      <c r="U507" t="s">
        <v>2011</v>
      </c>
      <c r="V507" t="s">
        <v>2057</v>
      </c>
      <c r="W507">
        <v>711.92</v>
      </c>
      <c r="X507">
        <v>119.92</v>
      </c>
      <c r="Y507">
        <v>2</v>
      </c>
      <c r="Z507" t="s">
        <v>2176</v>
      </c>
      <c r="AA507" t="s">
        <v>2457</v>
      </c>
      <c r="AB507">
        <v>3</v>
      </c>
      <c r="AC507" t="s">
        <v>2634</v>
      </c>
      <c r="AD507">
        <v>642</v>
      </c>
      <c r="AE507" t="s">
        <v>2637</v>
      </c>
      <c r="AF507" s="4">
        <v>43901</v>
      </c>
      <c r="AG507" s="4">
        <v>43951</v>
      </c>
      <c r="AH507" t="s">
        <v>84</v>
      </c>
      <c r="AI507" t="s">
        <v>246</v>
      </c>
      <c r="AJ507" t="s">
        <v>549</v>
      </c>
      <c r="AK507" t="s">
        <v>1110</v>
      </c>
      <c r="AL507" t="s">
        <v>1635</v>
      </c>
      <c r="AM507" t="s">
        <v>80</v>
      </c>
      <c r="AN507" t="s">
        <v>1548</v>
      </c>
      <c r="AO507" t="s">
        <v>410</v>
      </c>
      <c r="AP507" t="s">
        <v>2359</v>
      </c>
      <c r="AQ507" t="str">
        <f t="shared" si="7"/>
        <v>351277439518yesFemale438564YouTube4383143861711.92119.923test642Showing discount on the products page as well439014395192227.99214.9920</v>
      </c>
      <c r="AR507">
        <f>COUNTIF(AQ$2:AQ507,AQ507)</f>
        <v>1</v>
      </c>
    </row>
    <row r="508" spans="1:44" x14ac:dyDescent="0.25">
      <c r="A508">
        <v>351</v>
      </c>
      <c r="B508">
        <v>277</v>
      </c>
      <c r="C508" s="4">
        <v>43951</v>
      </c>
      <c r="D508">
        <v>8</v>
      </c>
      <c r="E508" t="s">
        <v>43</v>
      </c>
      <c r="F508" t="s">
        <v>54</v>
      </c>
      <c r="G508" t="s">
        <v>55</v>
      </c>
      <c r="H508" t="s">
        <v>58</v>
      </c>
      <c r="I508" s="4">
        <v>43856</v>
      </c>
      <c r="J508">
        <v>4</v>
      </c>
      <c r="K508" t="s">
        <v>61</v>
      </c>
      <c r="L508" s="4">
        <v>43831</v>
      </c>
      <c r="M508" s="4">
        <v>43861</v>
      </c>
      <c r="N508">
        <v>2</v>
      </c>
      <c r="O508" t="s">
        <v>150</v>
      </c>
      <c r="P508" t="s">
        <v>312</v>
      </c>
      <c r="Q508">
        <v>2</v>
      </c>
      <c r="R508" t="s">
        <v>632</v>
      </c>
      <c r="S508" t="s">
        <v>1181</v>
      </c>
      <c r="T508" t="s">
        <v>1706</v>
      </c>
      <c r="U508" t="s">
        <v>2011</v>
      </c>
      <c r="V508" t="s">
        <v>2057</v>
      </c>
      <c r="W508">
        <v>711.92</v>
      </c>
      <c r="X508">
        <v>119.92</v>
      </c>
      <c r="Y508">
        <v>2</v>
      </c>
      <c r="Z508" t="s">
        <v>2176</v>
      </c>
      <c r="AA508" t="s">
        <v>2457</v>
      </c>
      <c r="AB508">
        <v>3</v>
      </c>
      <c r="AC508" t="s">
        <v>2634</v>
      </c>
      <c r="AD508">
        <v>642</v>
      </c>
      <c r="AE508" t="s">
        <v>2637</v>
      </c>
      <c r="AF508" s="4">
        <v>43901</v>
      </c>
      <c r="AG508" s="4">
        <v>43951</v>
      </c>
      <c r="AH508" t="s">
        <v>78</v>
      </c>
      <c r="AI508" t="s">
        <v>240</v>
      </c>
      <c r="AJ508" t="s">
        <v>668</v>
      </c>
      <c r="AK508" t="s">
        <v>1212</v>
      </c>
      <c r="AL508" t="s">
        <v>1735</v>
      </c>
      <c r="AM508" t="s">
        <v>80</v>
      </c>
      <c r="AN508" t="s">
        <v>1548</v>
      </c>
      <c r="AO508" t="s">
        <v>393</v>
      </c>
      <c r="AP508" t="s">
        <v>2345</v>
      </c>
      <c r="AQ508" t="str">
        <f t="shared" si="7"/>
        <v>351277439518yesFemale438564YouTube4383143861711.92119.923test642Showing discount on the products page as well43901439518138149.99214.9918</v>
      </c>
      <c r="AR508">
        <f>COUNTIF(AQ$2:AQ508,AQ508)</f>
        <v>1</v>
      </c>
    </row>
    <row r="509" spans="1:44" x14ac:dyDescent="0.25">
      <c r="A509">
        <v>351</v>
      </c>
      <c r="B509">
        <v>277</v>
      </c>
      <c r="C509" s="4">
        <v>43951</v>
      </c>
      <c r="D509">
        <v>8</v>
      </c>
      <c r="E509" t="s">
        <v>43</v>
      </c>
      <c r="F509" t="s">
        <v>54</v>
      </c>
      <c r="G509" t="s">
        <v>55</v>
      </c>
      <c r="H509" t="s">
        <v>58</v>
      </c>
      <c r="I509" s="4">
        <v>43856</v>
      </c>
      <c r="J509">
        <v>4</v>
      </c>
      <c r="K509" t="s">
        <v>61</v>
      </c>
      <c r="L509" s="4">
        <v>43831</v>
      </c>
      <c r="M509" s="4">
        <v>43861</v>
      </c>
      <c r="N509">
        <v>2</v>
      </c>
      <c r="O509" t="s">
        <v>150</v>
      </c>
      <c r="P509" t="s">
        <v>312</v>
      </c>
      <c r="Q509">
        <v>2</v>
      </c>
      <c r="R509" t="s">
        <v>632</v>
      </c>
      <c r="S509" t="s">
        <v>1181</v>
      </c>
      <c r="T509" t="s">
        <v>1706</v>
      </c>
      <c r="U509" t="s">
        <v>2011</v>
      </c>
      <c r="V509" t="s">
        <v>2057</v>
      </c>
      <c r="W509">
        <v>711.92</v>
      </c>
      <c r="X509">
        <v>119.92</v>
      </c>
      <c r="Y509">
        <v>2</v>
      </c>
      <c r="Z509" t="s">
        <v>2176</v>
      </c>
      <c r="AA509" t="s">
        <v>2457</v>
      </c>
      <c r="AB509">
        <v>3</v>
      </c>
      <c r="AC509" t="s">
        <v>2634</v>
      </c>
      <c r="AD509">
        <v>642</v>
      </c>
      <c r="AE509" t="s">
        <v>2637</v>
      </c>
      <c r="AF509" s="4">
        <v>43901</v>
      </c>
      <c r="AG509" s="4">
        <v>43951</v>
      </c>
      <c r="AH509" t="s">
        <v>78</v>
      </c>
      <c r="AI509" t="s">
        <v>240</v>
      </c>
      <c r="AJ509" t="s">
        <v>668</v>
      </c>
      <c r="AK509" t="s">
        <v>1212</v>
      </c>
      <c r="AL509" t="s">
        <v>1735</v>
      </c>
      <c r="AM509" t="s">
        <v>80</v>
      </c>
      <c r="AN509" t="s">
        <v>1548</v>
      </c>
      <c r="AO509" t="s">
        <v>393</v>
      </c>
      <c r="AP509" t="s">
        <v>2345</v>
      </c>
      <c r="AQ509" t="str">
        <f t="shared" si="7"/>
        <v>351277439518yesFemale438564YouTube4383143861711.92119.923test642Showing discount on the products page as well43901439518138149.99214.9918</v>
      </c>
      <c r="AR509">
        <f>COUNTIF(AQ$2:AQ509,AQ509)</f>
        <v>2</v>
      </c>
    </row>
    <row r="510" spans="1:44" x14ac:dyDescent="0.25">
      <c r="A510">
        <v>351</v>
      </c>
      <c r="B510">
        <v>277</v>
      </c>
      <c r="C510" s="4">
        <v>43951</v>
      </c>
      <c r="D510">
        <v>8</v>
      </c>
      <c r="E510" t="s">
        <v>43</v>
      </c>
      <c r="F510" t="s">
        <v>54</v>
      </c>
      <c r="G510" t="s">
        <v>55</v>
      </c>
      <c r="H510" t="s">
        <v>58</v>
      </c>
      <c r="I510" s="4">
        <v>43856</v>
      </c>
      <c r="J510">
        <v>4</v>
      </c>
      <c r="K510" t="s">
        <v>61</v>
      </c>
      <c r="L510" s="4">
        <v>43831</v>
      </c>
      <c r="M510" s="4">
        <v>43861</v>
      </c>
      <c r="N510">
        <v>2</v>
      </c>
      <c r="O510" t="s">
        <v>150</v>
      </c>
      <c r="P510" t="s">
        <v>312</v>
      </c>
      <c r="Q510">
        <v>2</v>
      </c>
      <c r="R510" t="s">
        <v>632</v>
      </c>
      <c r="S510" t="s">
        <v>1181</v>
      </c>
      <c r="T510" t="s">
        <v>1706</v>
      </c>
      <c r="U510" t="s">
        <v>2011</v>
      </c>
      <c r="V510" t="s">
        <v>2057</v>
      </c>
      <c r="W510">
        <v>711.92</v>
      </c>
      <c r="X510">
        <v>119.92</v>
      </c>
      <c r="Y510">
        <v>2</v>
      </c>
      <c r="Z510" t="s">
        <v>2176</v>
      </c>
      <c r="AA510" t="s">
        <v>2457</v>
      </c>
      <c r="AB510">
        <v>3</v>
      </c>
      <c r="AC510" t="s">
        <v>2634</v>
      </c>
      <c r="AD510">
        <v>642</v>
      </c>
      <c r="AE510" t="s">
        <v>2637</v>
      </c>
      <c r="AF510" s="4">
        <v>43901</v>
      </c>
      <c r="AG510" s="4">
        <v>43951</v>
      </c>
      <c r="AH510" t="s">
        <v>84</v>
      </c>
      <c r="AI510" t="s">
        <v>246</v>
      </c>
      <c r="AJ510" t="s">
        <v>549</v>
      </c>
      <c r="AK510" t="s">
        <v>1110</v>
      </c>
      <c r="AL510" t="s">
        <v>1635</v>
      </c>
      <c r="AM510" t="s">
        <v>80</v>
      </c>
      <c r="AN510" t="s">
        <v>1548</v>
      </c>
      <c r="AO510" t="s">
        <v>410</v>
      </c>
      <c r="AP510" t="s">
        <v>2359</v>
      </c>
      <c r="AQ510" t="str">
        <f t="shared" si="7"/>
        <v>351277439518yesFemale438564YouTube4383143861711.92119.923test642Showing discount on the products page as well439014395192227.99214.9920</v>
      </c>
      <c r="AR510">
        <f>COUNTIF(AQ$2:AQ510,AQ510)</f>
        <v>2</v>
      </c>
    </row>
    <row r="511" spans="1:44" x14ac:dyDescent="0.25">
      <c r="A511">
        <v>352</v>
      </c>
      <c r="B511">
        <v>113</v>
      </c>
      <c r="C511" s="4">
        <v>43952</v>
      </c>
      <c r="D511">
        <v>11</v>
      </c>
      <c r="E511" t="s">
        <v>37</v>
      </c>
      <c r="F511" t="s">
        <v>48</v>
      </c>
      <c r="G511" t="s">
        <v>55</v>
      </c>
      <c r="H511" t="s">
        <v>58</v>
      </c>
      <c r="I511" s="4">
        <v>43844</v>
      </c>
      <c r="J511">
        <v>4</v>
      </c>
      <c r="K511" t="s">
        <v>61</v>
      </c>
      <c r="L511" s="4">
        <v>43831</v>
      </c>
      <c r="M511" s="4">
        <v>43861</v>
      </c>
      <c r="N511">
        <v>1</v>
      </c>
      <c r="O511" t="s">
        <v>80</v>
      </c>
      <c r="P511" t="s">
        <v>242</v>
      </c>
      <c r="Q511">
        <v>1</v>
      </c>
      <c r="R511" t="s">
        <v>587</v>
      </c>
      <c r="S511" t="s">
        <v>1143</v>
      </c>
      <c r="T511" t="s">
        <v>1668</v>
      </c>
      <c r="U511" t="s">
        <v>80</v>
      </c>
      <c r="V511" t="s">
        <v>1548</v>
      </c>
      <c r="W511">
        <v>62.58</v>
      </c>
      <c r="X511">
        <v>29.98</v>
      </c>
      <c r="Y511">
        <v>1</v>
      </c>
      <c r="Z511" t="s">
        <v>79</v>
      </c>
      <c r="AA511" t="s">
        <v>2349</v>
      </c>
      <c r="AF511" s="4"/>
      <c r="AG511" s="4"/>
      <c r="AH511" t="s">
        <v>80</v>
      </c>
      <c r="AI511" t="s">
        <v>242</v>
      </c>
      <c r="AJ511" t="s">
        <v>587</v>
      </c>
      <c r="AK511" t="s">
        <v>1143</v>
      </c>
      <c r="AL511" t="s">
        <v>1668</v>
      </c>
      <c r="AM511" t="s">
        <v>80</v>
      </c>
      <c r="AN511" t="s">
        <v>1548</v>
      </c>
      <c r="AO511" t="s">
        <v>79</v>
      </c>
      <c r="AP511" t="s">
        <v>2349</v>
      </c>
      <c r="AQ511" t="str">
        <f t="shared" si="7"/>
        <v>3521134395211yesFemale438444YouTube438314386162.5829.9827431.29214.994</v>
      </c>
      <c r="AR511">
        <f>COUNTIF(AQ$2:AQ511,AQ511)</f>
        <v>1</v>
      </c>
    </row>
    <row r="512" spans="1:44" x14ac:dyDescent="0.25">
      <c r="A512">
        <v>353</v>
      </c>
      <c r="B512">
        <v>65</v>
      </c>
      <c r="C512" s="4">
        <v>43953</v>
      </c>
      <c r="D512">
        <v>7</v>
      </c>
      <c r="E512" t="s">
        <v>35</v>
      </c>
      <c r="F512" t="s">
        <v>46</v>
      </c>
      <c r="G512" t="s">
        <v>56</v>
      </c>
      <c r="H512" t="s">
        <v>57</v>
      </c>
      <c r="I512" s="4">
        <v>43697</v>
      </c>
      <c r="J512">
        <v>3</v>
      </c>
      <c r="K512" t="s">
        <v>59</v>
      </c>
      <c r="L512" s="4">
        <v>43615</v>
      </c>
      <c r="M512" s="4">
        <v>43830</v>
      </c>
      <c r="N512">
        <v>1</v>
      </c>
      <c r="O512" t="s">
        <v>86</v>
      </c>
      <c r="P512" t="s">
        <v>248</v>
      </c>
      <c r="Q512">
        <v>1</v>
      </c>
      <c r="R512" t="s">
        <v>633</v>
      </c>
      <c r="S512" t="s">
        <v>1017</v>
      </c>
      <c r="T512" t="s">
        <v>1547</v>
      </c>
      <c r="U512" t="s">
        <v>69</v>
      </c>
      <c r="V512" t="s">
        <v>1577</v>
      </c>
      <c r="W512">
        <v>159.99</v>
      </c>
      <c r="X512">
        <v>24.99</v>
      </c>
      <c r="Y512">
        <v>1</v>
      </c>
      <c r="Z512" t="s">
        <v>547</v>
      </c>
      <c r="AA512" t="s">
        <v>2354</v>
      </c>
      <c r="AF512" s="4"/>
      <c r="AG512" s="4"/>
      <c r="AH512" t="s">
        <v>86</v>
      </c>
      <c r="AI512" t="s">
        <v>248</v>
      </c>
      <c r="AJ512" t="s">
        <v>633</v>
      </c>
      <c r="AK512" t="s">
        <v>1017</v>
      </c>
      <c r="AL512" t="s">
        <v>1547</v>
      </c>
      <c r="AM512" t="s">
        <v>69</v>
      </c>
      <c r="AN512" t="s">
        <v>1577</v>
      </c>
      <c r="AO512" t="s">
        <v>547</v>
      </c>
      <c r="AP512" t="s">
        <v>2354</v>
      </c>
      <c r="AQ512" t="str">
        <f t="shared" si="7"/>
        <v>35365439537noMale436973Google Ads4361543830159.9924.99789159.99124.9914</v>
      </c>
      <c r="AR512">
        <f>COUNTIF(AQ$2:AQ512,AQ512)</f>
        <v>1</v>
      </c>
    </row>
    <row r="513" spans="1:44" x14ac:dyDescent="0.25">
      <c r="A513">
        <v>354</v>
      </c>
      <c r="B513">
        <v>316</v>
      </c>
      <c r="C513" s="4">
        <v>43953</v>
      </c>
      <c r="D513">
        <v>6</v>
      </c>
      <c r="E513" t="s">
        <v>33</v>
      </c>
      <c r="F513" t="s">
        <v>44</v>
      </c>
      <c r="G513" t="s">
        <v>55</v>
      </c>
      <c r="H513" t="s">
        <v>58</v>
      </c>
      <c r="I513" s="4">
        <v>43559</v>
      </c>
      <c r="J513">
        <v>2</v>
      </c>
      <c r="L513" s="4"/>
      <c r="M513" s="4"/>
      <c r="N513">
        <v>1</v>
      </c>
      <c r="O513" t="s">
        <v>79</v>
      </c>
      <c r="P513" t="s">
        <v>241</v>
      </c>
      <c r="Q513">
        <v>1</v>
      </c>
      <c r="R513" t="s">
        <v>481</v>
      </c>
      <c r="S513" t="s">
        <v>1045</v>
      </c>
      <c r="T513" t="s">
        <v>1573</v>
      </c>
      <c r="U513" t="s">
        <v>67</v>
      </c>
      <c r="V513" t="s">
        <v>1548</v>
      </c>
      <c r="W513">
        <v>299.85000000000002</v>
      </c>
      <c r="X513">
        <v>44.97</v>
      </c>
      <c r="Y513">
        <v>1</v>
      </c>
      <c r="Z513" t="s">
        <v>65</v>
      </c>
      <c r="AA513" t="s">
        <v>2343</v>
      </c>
      <c r="AF513" s="4"/>
      <c r="AG513" s="4"/>
      <c r="AH513" t="s">
        <v>79</v>
      </c>
      <c r="AI513" t="s">
        <v>241</v>
      </c>
      <c r="AJ513" t="s">
        <v>481</v>
      </c>
      <c r="AK513" t="s">
        <v>1045</v>
      </c>
      <c r="AL513" t="s">
        <v>1573</v>
      </c>
      <c r="AM513" t="s">
        <v>67</v>
      </c>
      <c r="AN513" t="s">
        <v>1548</v>
      </c>
      <c r="AO513" t="s">
        <v>65</v>
      </c>
      <c r="AP513" t="s">
        <v>2343</v>
      </c>
      <c r="AQ513" t="str">
        <f t="shared" si="7"/>
        <v>354316439536yesFemale435592299.8544.9746699.95314.9910</v>
      </c>
      <c r="AR513">
        <f>COUNTIF(AQ$2:AQ513,AQ513)</f>
        <v>1</v>
      </c>
    </row>
    <row r="514" spans="1:44" x14ac:dyDescent="0.25">
      <c r="A514">
        <v>355</v>
      </c>
      <c r="B514">
        <v>12</v>
      </c>
      <c r="C514" s="4">
        <v>43954</v>
      </c>
      <c r="D514">
        <v>11</v>
      </c>
      <c r="E514" t="s">
        <v>37</v>
      </c>
      <c r="F514" t="s">
        <v>48</v>
      </c>
      <c r="G514" t="s">
        <v>55</v>
      </c>
      <c r="H514" t="s">
        <v>58</v>
      </c>
      <c r="I514" s="4">
        <v>43713</v>
      </c>
      <c r="J514">
        <v>1</v>
      </c>
      <c r="K514" t="s">
        <v>61</v>
      </c>
      <c r="L514" s="4">
        <v>43615</v>
      </c>
      <c r="M514" s="4">
        <v>43830</v>
      </c>
      <c r="N514">
        <v>1</v>
      </c>
      <c r="O514" t="s">
        <v>79</v>
      </c>
      <c r="P514" t="s">
        <v>241</v>
      </c>
      <c r="Q514">
        <v>1</v>
      </c>
      <c r="R514" t="s">
        <v>634</v>
      </c>
      <c r="S514" t="s">
        <v>1182</v>
      </c>
      <c r="T514" t="s">
        <v>1614</v>
      </c>
      <c r="U514" t="s">
        <v>67</v>
      </c>
      <c r="V514" t="s">
        <v>1548</v>
      </c>
      <c r="W514">
        <v>41.85</v>
      </c>
      <c r="X514">
        <v>44.97</v>
      </c>
      <c r="Y514">
        <v>1</v>
      </c>
      <c r="Z514" t="s">
        <v>455</v>
      </c>
      <c r="AA514" t="s">
        <v>2340</v>
      </c>
      <c r="AF514" s="4"/>
      <c r="AG514" s="4"/>
      <c r="AH514" t="s">
        <v>79</v>
      </c>
      <c r="AI514" t="s">
        <v>241</v>
      </c>
      <c r="AJ514" t="s">
        <v>634</v>
      </c>
      <c r="AK514" t="s">
        <v>1182</v>
      </c>
      <c r="AL514" t="s">
        <v>1614</v>
      </c>
      <c r="AM514" t="s">
        <v>67</v>
      </c>
      <c r="AN514" t="s">
        <v>1548</v>
      </c>
      <c r="AO514" t="s">
        <v>455</v>
      </c>
      <c r="AP514" t="s">
        <v>2340</v>
      </c>
      <c r="AQ514" t="str">
        <f t="shared" ref="AQ514:AQ577" si="8">CONCATENATE($A514,$B514,$C514,$D514,$G514,$H514,$I514,$J514,$K514,$L514,$M514,$W514,$X514,$AB514,$AC514,$AD514,$AE514,$AF514,$AG514,$AH514,$AJ514,$AL514,$AM514,$AN514,$AO514)</f>
        <v>355124395411yesFemale437131YouTube436154383041.8544.97416413.95314.9915</v>
      </c>
      <c r="AR514">
        <f>COUNTIF(AQ$2:AQ514,AQ514)</f>
        <v>1</v>
      </c>
    </row>
    <row r="515" spans="1:44" x14ac:dyDescent="0.25">
      <c r="A515">
        <v>356</v>
      </c>
      <c r="B515">
        <v>331</v>
      </c>
      <c r="C515" s="4">
        <v>43954</v>
      </c>
      <c r="D515">
        <v>9</v>
      </c>
      <c r="E515" t="s">
        <v>41</v>
      </c>
      <c r="F515" t="s">
        <v>52</v>
      </c>
      <c r="G515" t="s">
        <v>56</v>
      </c>
      <c r="H515" t="s">
        <v>57</v>
      </c>
      <c r="I515" s="4">
        <v>43588</v>
      </c>
      <c r="J515">
        <v>1</v>
      </c>
      <c r="L515" s="4"/>
      <c r="M515" s="4"/>
      <c r="N515">
        <v>1</v>
      </c>
      <c r="O515" t="s">
        <v>70</v>
      </c>
      <c r="P515" t="s">
        <v>232</v>
      </c>
      <c r="Q515">
        <v>1</v>
      </c>
      <c r="R515" t="s">
        <v>635</v>
      </c>
      <c r="S515" t="s">
        <v>1183</v>
      </c>
      <c r="T515" t="s">
        <v>1707</v>
      </c>
      <c r="U515" t="s">
        <v>80</v>
      </c>
      <c r="V515" t="s">
        <v>1517</v>
      </c>
      <c r="W515">
        <v>45.98</v>
      </c>
      <c r="X515">
        <v>39.979999999999997</v>
      </c>
      <c r="Y515">
        <v>1</v>
      </c>
      <c r="Z515" t="s">
        <v>673</v>
      </c>
      <c r="AA515" t="s">
        <v>2348</v>
      </c>
      <c r="AF515" s="4"/>
      <c r="AG515" s="4"/>
      <c r="AH515" t="s">
        <v>70</v>
      </c>
      <c r="AI515" t="s">
        <v>232</v>
      </c>
      <c r="AJ515" t="s">
        <v>635</v>
      </c>
      <c r="AK515" t="s">
        <v>1183</v>
      </c>
      <c r="AL515" t="s">
        <v>1707</v>
      </c>
      <c r="AM515" t="s">
        <v>80</v>
      </c>
      <c r="AN515" t="s">
        <v>1517</v>
      </c>
      <c r="AO515" t="s">
        <v>673</v>
      </c>
      <c r="AP515" t="s">
        <v>2348</v>
      </c>
      <c r="AQ515" t="str">
        <f t="shared" si="8"/>
        <v>356331439549noMale43588145.9839.9858722.99219.9912</v>
      </c>
      <c r="AR515">
        <f>COUNTIF(AQ$2:AQ515,AQ515)</f>
        <v>1</v>
      </c>
    </row>
    <row r="516" spans="1:44" x14ac:dyDescent="0.25">
      <c r="A516">
        <v>357</v>
      </c>
      <c r="B516">
        <v>480</v>
      </c>
      <c r="C516" s="4">
        <v>43954</v>
      </c>
      <c r="D516">
        <v>11</v>
      </c>
      <c r="E516" t="s">
        <v>37</v>
      </c>
      <c r="F516" t="s">
        <v>48</v>
      </c>
      <c r="G516" t="s">
        <v>55</v>
      </c>
      <c r="H516" t="s">
        <v>57</v>
      </c>
      <c r="I516" s="4">
        <v>43838</v>
      </c>
      <c r="J516">
        <v>4</v>
      </c>
      <c r="K516" t="s">
        <v>61</v>
      </c>
      <c r="L516" s="4">
        <v>43831</v>
      </c>
      <c r="M516" s="4">
        <v>43861</v>
      </c>
      <c r="N516">
        <v>1</v>
      </c>
      <c r="O516" t="s">
        <v>67</v>
      </c>
      <c r="P516" t="s">
        <v>229</v>
      </c>
      <c r="Q516">
        <v>1</v>
      </c>
      <c r="R516" t="s">
        <v>636</v>
      </c>
      <c r="S516" t="s">
        <v>974</v>
      </c>
      <c r="T516" t="s">
        <v>1513</v>
      </c>
      <c r="U516" t="s">
        <v>69</v>
      </c>
      <c r="V516" t="s">
        <v>1548</v>
      </c>
      <c r="W516">
        <v>29.99</v>
      </c>
      <c r="X516">
        <v>14.99</v>
      </c>
      <c r="Y516">
        <v>1</v>
      </c>
      <c r="Z516" t="s">
        <v>455</v>
      </c>
      <c r="AA516" t="s">
        <v>2340</v>
      </c>
      <c r="AF516" s="4"/>
      <c r="AG516" s="4"/>
      <c r="AH516" t="s">
        <v>67</v>
      </c>
      <c r="AI516" t="s">
        <v>229</v>
      </c>
      <c r="AJ516" t="s">
        <v>636</v>
      </c>
      <c r="AK516" t="s">
        <v>974</v>
      </c>
      <c r="AL516" t="s">
        <v>1513</v>
      </c>
      <c r="AM516" t="s">
        <v>69</v>
      </c>
      <c r="AN516" t="s">
        <v>1548</v>
      </c>
      <c r="AO516" t="s">
        <v>455</v>
      </c>
      <c r="AP516" t="s">
        <v>2340</v>
      </c>
      <c r="AQ516" t="str">
        <f t="shared" si="8"/>
        <v>3574804395411yesMale438384YouTube438314386129.9914.99314129.99114.9915</v>
      </c>
      <c r="AR516">
        <f>COUNTIF(AQ$2:AQ516,AQ516)</f>
        <v>1</v>
      </c>
    </row>
    <row r="517" spans="1:44" x14ac:dyDescent="0.25">
      <c r="A517">
        <v>358</v>
      </c>
      <c r="B517">
        <v>129</v>
      </c>
      <c r="C517" s="4">
        <v>43957</v>
      </c>
      <c r="D517">
        <v>2</v>
      </c>
      <c r="E517" t="s">
        <v>38</v>
      </c>
      <c r="F517" t="s">
        <v>49</v>
      </c>
      <c r="G517" t="s">
        <v>56</v>
      </c>
      <c r="H517" t="s">
        <v>58</v>
      </c>
      <c r="I517" s="4">
        <v>43622</v>
      </c>
      <c r="J517">
        <v>3</v>
      </c>
      <c r="K517" t="s">
        <v>59</v>
      </c>
      <c r="L517" s="4">
        <v>43615</v>
      </c>
      <c r="M517" s="4">
        <v>43830</v>
      </c>
      <c r="N517">
        <v>1</v>
      </c>
      <c r="O517" t="s">
        <v>80</v>
      </c>
      <c r="P517" t="s">
        <v>242</v>
      </c>
      <c r="Q517">
        <v>1</v>
      </c>
      <c r="R517" t="s">
        <v>455</v>
      </c>
      <c r="S517" t="s">
        <v>1018</v>
      </c>
      <c r="T517" t="s">
        <v>1548</v>
      </c>
      <c r="U517" t="s">
        <v>69</v>
      </c>
      <c r="V517" t="s">
        <v>1548</v>
      </c>
      <c r="W517">
        <v>14.99</v>
      </c>
      <c r="X517">
        <v>14.99</v>
      </c>
      <c r="Y517">
        <v>1</v>
      </c>
      <c r="Z517" t="s">
        <v>70</v>
      </c>
      <c r="AA517" t="s">
        <v>2341</v>
      </c>
      <c r="AF517" s="4"/>
      <c r="AG517" s="4"/>
      <c r="AH517" t="s">
        <v>80</v>
      </c>
      <c r="AI517" t="s">
        <v>242</v>
      </c>
      <c r="AJ517" t="s">
        <v>455</v>
      </c>
      <c r="AK517" t="s">
        <v>1018</v>
      </c>
      <c r="AL517" t="s">
        <v>1548</v>
      </c>
      <c r="AM517" t="s">
        <v>69</v>
      </c>
      <c r="AN517" t="s">
        <v>1548</v>
      </c>
      <c r="AO517" t="s">
        <v>70</v>
      </c>
      <c r="AP517" t="s">
        <v>2341</v>
      </c>
      <c r="AQ517" t="str">
        <f t="shared" si="8"/>
        <v>358129439572noFemale436223Google Ads436154383014.9914.9921514.99114.995</v>
      </c>
      <c r="AR517">
        <f>COUNTIF(AQ$2:AQ517,AQ517)</f>
        <v>1</v>
      </c>
    </row>
    <row r="518" spans="1:44" x14ac:dyDescent="0.25">
      <c r="A518">
        <v>359</v>
      </c>
      <c r="B518">
        <v>338</v>
      </c>
      <c r="C518" s="4">
        <v>43957</v>
      </c>
      <c r="D518">
        <v>4</v>
      </c>
      <c r="E518" t="s">
        <v>40</v>
      </c>
      <c r="F518" t="s">
        <v>51</v>
      </c>
      <c r="G518" t="s">
        <v>55</v>
      </c>
      <c r="H518" t="s">
        <v>57</v>
      </c>
      <c r="I518" s="4">
        <v>43685</v>
      </c>
      <c r="J518">
        <v>2</v>
      </c>
      <c r="K518" t="s">
        <v>60</v>
      </c>
      <c r="L518" s="4">
        <v>43615</v>
      </c>
      <c r="M518" s="4">
        <v>43830</v>
      </c>
      <c r="N518">
        <v>1</v>
      </c>
      <c r="O518" t="s">
        <v>80</v>
      </c>
      <c r="P518" t="s">
        <v>242</v>
      </c>
      <c r="Q518">
        <v>1</v>
      </c>
      <c r="R518" t="s">
        <v>569</v>
      </c>
      <c r="S518" t="s">
        <v>1128</v>
      </c>
      <c r="T518" t="s">
        <v>1652</v>
      </c>
      <c r="U518" t="s">
        <v>67</v>
      </c>
      <c r="V518" t="s">
        <v>1548</v>
      </c>
      <c r="W518">
        <v>41.97</v>
      </c>
      <c r="X518">
        <v>44.97</v>
      </c>
      <c r="Y518">
        <v>1</v>
      </c>
      <c r="Z518" t="s">
        <v>79</v>
      </c>
      <c r="AA518" t="s">
        <v>2349</v>
      </c>
      <c r="AF518" s="4"/>
      <c r="AG518" s="4"/>
      <c r="AH518" t="s">
        <v>80</v>
      </c>
      <c r="AI518" t="s">
        <v>242</v>
      </c>
      <c r="AJ518" t="s">
        <v>569</v>
      </c>
      <c r="AK518" t="s">
        <v>1128</v>
      </c>
      <c r="AL518" t="s">
        <v>1652</v>
      </c>
      <c r="AM518" t="s">
        <v>67</v>
      </c>
      <c r="AN518" t="s">
        <v>1548</v>
      </c>
      <c r="AO518" t="s">
        <v>79</v>
      </c>
      <c r="AP518" t="s">
        <v>2349</v>
      </c>
      <c r="AQ518" t="str">
        <f t="shared" si="8"/>
        <v>359338439574yesMale436852Facebook436154383041.9744.9728813.99314.994</v>
      </c>
      <c r="AR518">
        <f>COUNTIF(AQ$2:AQ518,AQ518)</f>
        <v>1</v>
      </c>
    </row>
    <row r="519" spans="1:44" x14ac:dyDescent="0.25">
      <c r="A519">
        <v>360</v>
      </c>
      <c r="B519">
        <v>108</v>
      </c>
      <c r="C519" s="4">
        <v>43958</v>
      </c>
      <c r="D519">
        <v>4</v>
      </c>
      <c r="E519" t="s">
        <v>40</v>
      </c>
      <c r="F519" t="s">
        <v>51</v>
      </c>
      <c r="G519" t="s">
        <v>56</v>
      </c>
      <c r="H519" t="s">
        <v>58</v>
      </c>
      <c r="I519" s="4">
        <v>43916</v>
      </c>
      <c r="J519">
        <v>7</v>
      </c>
      <c r="K519" t="s">
        <v>61</v>
      </c>
      <c r="L519" s="4">
        <v>43915</v>
      </c>
      <c r="M519" s="4">
        <v>44012</v>
      </c>
      <c r="N519">
        <v>1</v>
      </c>
      <c r="O519" t="s">
        <v>65</v>
      </c>
      <c r="P519" t="s">
        <v>227</v>
      </c>
      <c r="Q519">
        <v>1</v>
      </c>
      <c r="R519" t="s">
        <v>435</v>
      </c>
      <c r="S519" t="s">
        <v>997</v>
      </c>
      <c r="T519" t="s">
        <v>1529</v>
      </c>
      <c r="U519" t="s">
        <v>67</v>
      </c>
      <c r="V519" t="s">
        <v>1517</v>
      </c>
      <c r="W519">
        <v>149.97</v>
      </c>
      <c r="X519">
        <v>59.97</v>
      </c>
      <c r="Y519">
        <v>1</v>
      </c>
      <c r="Z519" t="s">
        <v>431</v>
      </c>
      <c r="AA519" t="s">
        <v>2326</v>
      </c>
      <c r="AF519" s="4"/>
      <c r="AG519" s="4"/>
      <c r="AH519" t="s">
        <v>65</v>
      </c>
      <c r="AI519" t="s">
        <v>227</v>
      </c>
      <c r="AJ519" t="s">
        <v>435</v>
      </c>
      <c r="AK519" t="s">
        <v>997</v>
      </c>
      <c r="AL519" t="s">
        <v>1529</v>
      </c>
      <c r="AM519" t="s">
        <v>67</v>
      </c>
      <c r="AN519" t="s">
        <v>1517</v>
      </c>
      <c r="AO519" t="s">
        <v>431</v>
      </c>
      <c r="AP519" t="s">
        <v>2326</v>
      </c>
      <c r="AQ519" t="str">
        <f t="shared" si="8"/>
        <v>360108439584noFemale439167YouTube4391544012149.9759.97102949.99319.9924</v>
      </c>
      <c r="AR519">
        <f>COUNTIF(AQ$2:AQ519,AQ519)</f>
        <v>1</v>
      </c>
    </row>
    <row r="520" spans="1:44" x14ac:dyDescent="0.25">
      <c r="A520">
        <v>361</v>
      </c>
      <c r="B520">
        <v>251</v>
      </c>
      <c r="C520" s="4">
        <v>43958</v>
      </c>
      <c r="D520">
        <v>10</v>
      </c>
      <c r="E520" t="s">
        <v>42</v>
      </c>
      <c r="F520" t="s">
        <v>53</v>
      </c>
      <c r="G520" t="s">
        <v>56</v>
      </c>
      <c r="H520" t="s">
        <v>58</v>
      </c>
      <c r="I520" s="4">
        <v>43704</v>
      </c>
      <c r="J520">
        <v>2</v>
      </c>
      <c r="K520" t="s">
        <v>60</v>
      </c>
      <c r="L520" s="4">
        <v>43615</v>
      </c>
      <c r="M520" s="4">
        <v>43830</v>
      </c>
      <c r="N520">
        <v>2</v>
      </c>
      <c r="O520" t="s">
        <v>139</v>
      </c>
      <c r="P520" t="s">
        <v>301</v>
      </c>
      <c r="Q520">
        <v>2</v>
      </c>
      <c r="R520" t="s">
        <v>637</v>
      </c>
      <c r="S520" t="s">
        <v>1184</v>
      </c>
      <c r="T520" t="s">
        <v>1708</v>
      </c>
      <c r="U520" t="s">
        <v>83</v>
      </c>
      <c r="V520" t="s">
        <v>1869</v>
      </c>
      <c r="W520">
        <v>201.35</v>
      </c>
      <c r="X520">
        <v>74.95</v>
      </c>
      <c r="Y520">
        <v>1</v>
      </c>
      <c r="Z520" t="s">
        <v>2120</v>
      </c>
      <c r="AA520" t="s">
        <v>2394</v>
      </c>
      <c r="AF520" s="4"/>
      <c r="AG520" s="4"/>
      <c r="AH520" t="s">
        <v>67</v>
      </c>
      <c r="AI520" t="s">
        <v>229</v>
      </c>
      <c r="AJ520" t="s">
        <v>636</v>
      </c>
      <c r="AK520" t="s">
        <v>974</v>
      </c>
      <c r="AL520" t="s">
        <v>1513</v>
      </c>
      <c r="AM520" t="s">
        <v>67</v>
      </c>
      <c r="AN520" t="s">
        <v>1548</v>
      </c>
      <c r="AO520" t="s">
        <v>455</v>
      </c>
      <c r="AP520" t="s">
        <v>2340</v>
      </c>
      <c r="AQ520" t="str">
        <f t="shared" si="8"/>
        <v>3612514395810noFemale437042Facebook4361543830201.3574.95314129.99314.9915</v>
      </c>
      <c r="AR520">
        <f>COUNTIF(AQ$2:AQ520,AQ520)</f>
        <v>1</v>
      </c>
    </row>
    <row r="521" spans="1:44" x14ac:dyDescent="0.25">
      <c r="A521">
        <v>361</v>
      </c>
      <c r="B521">
        <v>251</v>
      </c>
      <c r="C521" s="4">
        <v>43958</v>
      </c>
      <c r="D521">
        <v>10</v>
      </c>
      <c r="E521" t="s">
        <v>42</v>
      </c>
      <c r="F521" t="s">
        <v>53</v>
      </c>
      <c r="G521" t="s">
        <v>56</v>
      </c>
      <c r="H521" t="s">
        <v>58</v>
      </c>
      <c r="I521" s="4">
        <v>43704</v>
      </c>
      <c r="J521">
        <v>2</v>
      </c>
      <c r="K521" t="s">
        <v>60</v>
      </c>
      <c r="L521" s="4">
        <v>43615</v>
      </c>
      <c r="M521" s="4">
        <v>43830</v>
      </c>
      <c r="N521">
        <v>2</v>
      </c>
      <c r="O521" t="s">
        <v>139</v>
      </c>
      <c r="P521" t="s">
        <v>301</v>
      </c>
      <c r="Q521">
        <v>2</v>
      </c>
      <c r="R521" t="s">
        <v>637</v>
      </c>
      <c r="S521" t="s">
        <v>1184</v>
      </c>
      <c r="T521" t="s">
        <v>1708</v>
      </c>
      <c r="U521" t="s">
        <v>83</v>
      </c>
      <c r="V521" t="s">
        <v>1869</v>
      </c>
      <c r="W521">
        <v>201.35</v>
      </c>
      <c r="X521">
        <v>74.95</v>
      </c>
      <c r="Y521">
        <v>1</v>
      </c>
      <c r="Z521" t="s">
        <v>2120</v>
      </c>
      <c r="AA521" t="s">
        <v>2394</v>
      </c>
      <c r="AF521" s="4"/>
      <c r="AG521" s="4"/>
      <c r="AH521" t="s">
        <v>79</v>
      </c>
      <c r="AI521" t="s">
        <v>241</v>
      </c>
      <c r="AJ521" t="s">
        <v>521</v>
      </c>
      <c r="AK521" t="s">
        <v>1078</v>
      </c>
      <c r="AL521" t="s">
        <v>1611</v>
      </c>
      <c r="AM521" t="s">
        <v>80</v>
      </c>
      <c r="AN521" t="s">
        <v>1548</v>
      </c>
      <c r="AO521" t="s">
        <v>455</v>
      </c>
      <c r="AP521" t="s">
        <v>2340</v>
      </c>
      <c r="AQ521" t="str">
        <f t="shared" si="8"/>
        <v>3612514395810noFemale437042Facebook4361543830201.3574.95414555.69214.9915</v>
      </c>
      <c r="AR521">
        <f>COUNTIF(AQ$2:AQ521,AQ521)</f>
        <v>1</v>
      </c>
    </row>
    <row r="522" spans="1:44" x14ac:dyDescent="0.25">
      <c r="A522">
        <v>362</v>
      </c>
      <c r="B522">
        <v>288</v>
      </c>
      <c r="C522" s="4">
        <v>43959</v>
      </c>
      <c r="D522">
        <v>8</v>
      </c>
      <c r="E522" t="s">
        <v>43</v>
      </c>
      <c r="F522" t="s">
        <v>54</v>
      </c>
      <c r="G522" t="s">
        <v>56</v>
      </c>
      <c r="H522" t="s">
        <v>58</v>
      </c>
      <c r="I522" s="4">
        <v>43610</v>
      </c>
      <c r="J522">
        <v>3</v>
      </c>
      <c r="L522" s="4"/>
      <c r="M522" s="4"/>
      <c r="N522">
        <v>1</v>
      </c>
      <c r="O522" t="s">
        <v>70</v>
      </c>
      <c r="P522" t="s">
        <v>232</v>
      </c>
      <c r="Q522">
        <v>1</v>
      </c>
      <c r="R522" t="s">
        <v>638</v>
      </c>
      <c r="S522" t="s">
        <v>1185</v>
      </c>
      <c r="T522" t="s">
        <v>1709</v>
      </c>
      <c r="U522" t="s">
        <v>80</v>
      </c>
      <c r="V522" t="s">
        <v>1517</v>
      </c>
      <c r="W522">
        <v>23.9</v>
      </c>
      <c r="X522">
        <v>39.979999999999997</v>
      </c>
      <c r="Y522">
        <v>1</v>
      </c>
      <c r="Z522" t="s">
        <v>640</v>
      </c>
      <c r="AA522" t="s">
        <v>2393</v>
      </c>
      <c r="AF522" s="4"/>
      <c r="AG522" s="4"/>
      <c r="AH522" t="s">
        <v>70</v>
      </c>
      <c r="AI522" t="s">
        <v>232</v>
      </c>
      <c r="AJ522" t="s">
        <v>638</v>
      </c>
      <c r="AK522" t="s">
        <v>1185</v>
      </c>
      <c r="AL522" t="s">
        <v>1709</v>
      </c>
      <c r="AM522" t="s">
        <v>80</v>
      </c>
      <c r="AN522" t="s">
        <v>1517</v>
      </c>
      <c r="AO522" t="s">
        <v>640</v>
      </c>
      <c r="AP522" t="s">
        <v>2393</v>
      </c>
      <c r="AQ522" t="str">
        <f t="shared" si="8"/>
        <v>362288439598noFemale43610323.939.98515511.95219.9917</v>
      </c>
      <c r="AR522">
        <f>COUNTIF(AQ$2:AQ522,AQ522)</f>
        <v>1</v>
      </c>
    </row>
    <row r="523" spans="1:44" x14ac:dyDescent="0.25">
      <c r="A523">
        <v>363</v>
      </c>
      <c r="B523">
        <v>340</v>
      </c>
      <c r="C523" s="4">
        <v>43959</v>
      </c>
      <c r="D523">
        <v>7</v>
      </c>
      <c r="E523" t="s">
        <v>35</v>
      </c>
      <c r="F523" t="s">
        <v>46</v>
      </c>
      <c r="G523" t="s">
        <v>55</v>
      </c>
      <c r="H523" t="s">
        <v>58</v>
      </c>
      <c r="I523" s="4">
        <v>43671</v>
      </c>
      <c r="J523">
        <v>2</v>
      </c>
      <c r="K523" t="s">
        <v>60</v>
      </c>
      <c r="L523" s="4">
        <v>43615</v>
      </c>
      <c r="M523" s="4">
        <v>43830</v>
      </c>
      <c r="N523">
        <v>2</v>
      </c>
      <c r="O523" t="s">
        <v>144</v>
      </c>
      <c r="P523" t="s">
        <v>306</v>
      </c>
      <c r="Q523">
        <v>2</v>
      </c>
      <c r="R523" t="s">
        <v>639</v>
      </c>
      <c r="S523" t="s">
        <v>1186</v>
      </c>
      <c r="T523" t="s">
        <v>1710</v>
      </c>
      <c r="U523" t="s">
        <v>71</v>
      </c>
      <c r="V523" t="s">
        <v>1869</v>
      </c>
      <c r="W523">
        <v>127.98</v>
      </c>
      <c r="X523">
        <v>29.98</v>
      </c>
      <c r="Y523">
        <v>2</v>
      </c>
      <c r="Z523" t="s">
        <v>2093</v>
      </c>
      <c r="AA523" t="s">
        <v>2358</v>
      </c>
      <c r="AF523" s="4"/>
      <c r="AG523" s="4"/>
      <c r="AH523" t="s">
        <v>84</v>
      </c>
      <c r="AI523" t="s">
        <v>246</v>
      </c>
      <c r="AJ523" t="s">
        <v>714</v>
      </c>
      <c r="AK523" t="s">
        <v>1255</v>
      </c>
      <c r="AL523" t="s">
        <v>1773</v>
      </c>
      <c r="AM523" t="s">
        <v>69</v>
      </c>
      <c r="AN523" t="s">
        <v>1548</v>
      </c>
      <c r="AO523" t="s">
        <v>410</v>
      </c>
      <c r="AP523" t="s">
        <v>2359</v>
      </c>
      <c r="AQ523" t="str">
        <f t="shared" si="8"/>
        <v>363340439597yesFemale436712Facebook4361543830127.9829.9895284.99114.9920</v>
      </c>
      <c r="AR523">
        <f>COUNTIF(AQ$2:AQ523,AQ523)</f>
        <v>1</v>
      </c>
    </row>
    <row r="524" spans="1:44" x14ac:dyDescent="0.25">
      <c r="A524">
        <v>363</v>
      </c>
      <c r="B524">
        <v>340</v>
      </c>
      <c r="C524" s="4">
        <v>43959</v>
      </c>
      <c r="D524">
        <v>7</v>
      </c>
      <c r="E524" t="s">
        <v>35</v>
      </c>
      <c r="F524" t="s">
        <v>46</v>
      </c>
      <c r="G524" t="s">
        <v>55</v>
      </c>
      <c r="H524" t="s">
        <v>58</v>
      </c>
      <c r="I524" s="4">
        <v>43671</v>
      </c>
      <c r="J524">
        <v>2</v>
      </c>
      <c r="K524" t="s">
        <v>60</v>
      </c>
      <c r="L524" s="4">
        <v>43615</v>
      </c>
      <c r="M524" s="4">
        <v>43830</v>
      </c>
      <c r="N524">
        <v>2</v>
      </c>
      <c r="O524" t="s">
        <v>144</v>
      </c>
      <c r="P524" t="s">
        <v>306</v>
      </c>
      <c r="Q524">
        <v>2</v>
      </c>
      <c r="R524" t="s">
        <v>639</v>
      </c>
      <c r="S524" t="s">
        <v>1186</v>
      </c>
      <c r="T524" t="s">
        <v>1710</v>
      </c>
      <c r="U524" t="s">
        <v>71</v>
      </c>
      <c r="V524" t="s">
        <v>1869</v>
      </c>
      <c r="W524">
        <v>127.98</v>
      </c>
      <c r="X524">
        <v>29.98</v>
      </c>
      <c r="Y524">
        <v>2</v>
      </c>
      <c r="Z524" t="s">
        <v>2093</v>
      </c>
      <c r="AA524" t="s">
        <v>2358</v>
      </c>
      <c r="AF524" s="4"/>
      <c r="AG524" s="4"/>
      <c r="AH524" t="s">
        <v>67</v>
      </c>
      <c r="AI524" t="s">
        <v>229</v>
      </c>
      <c r="AJ524" t="s">
        <v>478</v>
      </c>
      <c r="AK524" t="s">
        <v>1041</v>
      </c>
      <c r="AL524" t="s">
        <v>1569</v>
      </c>
      <c r="AM524" t="s">
        <v>69</v>
      </c>
      <c r="AN524" t="s">
        <v>1548</v>
      </c>
      <c r="AO524" t="s">
        <v>90</v>
      </c>
      <c r="AP524" t="s">
        <v>2328</v>
      </c>
      <c r="AQ524" t="str">
        <f t="shared" si="8"/>
        <v>363340439597yesFemale436712Facebook4361543830127.9829.9833242.99114.996</v>
      </c>
      <c r="AR524">
        <f>COUNTIF(AQ$2:AQ524,AQ524)</f>
        <v>1</v>
      </c>
    </row>
    <row r="525" spans="1:44" x14ac:dyDescent="0.25">
      <c r="A525">
        <v>364</v>
      </c>
      <c r="B525">
        <v>341</v>
      </c>
      <c r="C525" s="4">
        <v>43959</v>
      </c>
      <c r="D525">
        <v>7</v>
      </c>
      <c r="E525" t="s">
        <v>35</v>
      </c>
      <c r="F525" t="s">
        <v>46</v>
      </c>
      <c r="G525" t="s">
        <v>55</v>
      </c>
      <c r="H525" t="s">
        <v>57</v>
      </c>
      <c r="I525" s="4">
        <v>43575</v>
      </c>
      <c r="J525">
        <v>3</v>
      </c>
      <c r="L525" s="4"/>
      <c r="M525" s="4"/>
      <c r="N525">
        <v>1</v>
      </c>
      <c r="O525" t="s">
        <v>84</v>
      </c>
      <c r="P525" t="s">
        <v>246</v>
      </c>
      <c r="Q525">
        <v>1</v>
      </c>
      <c r="R525" t="s">
        <v>640</v>
      </c>
      <c r="S525" t="s">
        <v>1187</v>
      </c>
      <c r="T525" t="s">
        <v>1529</v>
      </c>
      <c r="U525" t="s">
        <v>80</v>
      </c>
      <c r="V525" t="s">
        <v>1548</v>
      </c>
      <c r="W525">
        <v>99.98</v>
      </c>
      <c r="X525">
        <v>29.98</v>
      </c>
      <c r="Y525">
        <v>1</v>
      </c>
      <c r="Z525" t="s">
        <v>410</v>
      </c>
      <c r="AA525" t="s">
        <v>2359</v>
      </c>
      <c r="AF525" s="4"/>
      <c r="AG525" s="4"/>
      <c r="AH525" t="s">
        <v>84</v>
      </c>
      <c r="AI525" t="s">
        <v>246</v>
      </c>
      <c r="AJ525" t="s">
        <v>640</v>
      </c>
      <c r="AK525" t="s">
        <v>1187</v>
      </c>
      <c r="AL525" t="s">
        <v>1529</v>
      </c>
      <c r="AM525" t="s">
        <v>80</v>
      </c>
      <c r="AN525" t="s">
        <v>1548</v>
      </c>
      <c r="AO525" t="s">
        <v>410</v>
      </c>
      <c r="AP525" t="s">
        <v>2359</v>
      </c>
      <c r="AQ525" t="str">
        <f t="shared" si="8"/>
        <v>364341439597yesMale43575399.9829.9891749.99214.9920</v>
      </c>
      <c r="AR525">
        <f>COUNTIF(AQ$2:AQ525,AQ525)</f>
        <v>1</v>
      </c>
    </row>
    <row r="526" spans="1:44" x14ac:dyDescent="0.25">
      <c r="A526">
        <v>365</v>
      </c>
      <c r="B526">
        <v>90</v>
      </c>
      <c r="C526" s="4">
        <v>43960</v>
      </c>
      <c r="D526">
        <v>3</v>
      </c>
      <c r="E526" t="s">
        <v>34</v>
      </c>
      <c r="F526" t="s">
        <v>45</v>
      </c>
      <c r="G526" t="s">
        <v>55</v>
      </c>
      <c r="H526" t="s">
        <v>58</v>
      </c>
      <c r="I526" s="4">
        <v>43824</v>
      </c>
      <c r="J526">
        <v>3</v>
      </c>
      <c r="K526" t="s">
        <v>59</v>
      </c>
      <c r="L526" s="4">
        <v>43615</v>
      </c>
      <c r="M526" s="4">
        <v>43830</v>
      </c>
      <c r="N526">
        <v>2</v>
      </c>
      <c r="O526" t="s">
        <v>151</v>
      </c>
      <c r="P526" t="s">
        <v>313</v>
      </c>
      <c r="Q526">
        <v>2</v>
      </c>
      <c r="R526" t="s">
        <v>641</v>
      </c>
      <c r="S526" t="s">
        <v>1188</v>
      </c>
      <c r="T526" t="s">
        <v>1711</v>
      </c>
      <c r="U526" t="s">
        <v>85</v>
      </c>
      <c r="V526" t="s">
        <v>1869</v>
      </c>
      <c r="W526">
        <v>231.97</v>
      </c>
      <c r="X526">
        <v>44.97</v>
      </c>
      <c r="Y526">
        <v>2</v>
      </c>
      <c r="Z526" t="s">
        <v>2177</v>
      </c>
      <c r="AA526" t="s">
        <v>2458</v>
      </c>
      <c r="AF526" s="4"/>
      <c r="AG526" s="4"/>
      <c r="AH526" t="s">
        <v>80</v>
      </c>
      <c r="AI526" t="s">
        <v>242</v>
      </c>
      <c r="AJ526" t="s">
        <v>619</v>
      </c>
      <c r="AK526" t="s">
        <v>1016</v>
      </c>
      <c r="AL526" t="s">
        <v>1695</v>
      </c>
      <c r="AM526" t="s">
        <v>69</v>
      </c>
      <c r="AN526" t="s">
        <v>1548</v>
      </c>
      <c r="AO526" t="s">
        <v>70</v>
      </c>
      <c r="AP526" t="s">
        <v>2341</v>
      </c>
      <c r="AQ526" t="str">
        <f t="shared" si="8"/>
        <v>36590439603yesFemale438243Google Ads4361543830231.9744.9722761.99114.995</v>
      </c>
      <c r="AR526">
        <f>COUNTIF(AQ$2:AQ526,AQ526)</f>
        <v>1</v>
      </c>
    </row>
    <row r="527" spans="1:44" x14ac:dyDescent="0.25">
      <c r="A527">
        <v>365</v>
      </c>
      <c r="B527">
        <v>90</v>
      </c>
      <c r="C527" s="4">
        <v>43960</v>
      </c>
      <c r="D527">
        <v>3</v>
      </c>
      <c r="E527" t="s">
        <v>34</v>
      </c>
      <c r="F527" t="s">
        <v>45</v>
      </c>
      <c r="G527" t="s">
        <v>55</v>
      </c>
      <c r="H527" t="s">
        <v>58</v>
      </c>
      <c r="I527" s="4">
        <v>43824</v>
      </c>
      <c r="J527">
        <v>3</v>
      </c>
      <c r="K527" t="s">
        <v>59</v>
      </c>
      <c r="L527" s="4">
        <v>43615</v>
      </c>
      <c r="M527" s="4">
        <v>43830</v>
      </c>
      <c r="N527">
        <v>2</v>
      </c>
      <c r="O527" t="s">
        <v>151</v>
      </c>
      <c r="P527" t="s">
        <v>313</v>
      </c>
      <c r="Q527">
        <v>2</v>
      </c>
      <c r="R527" t="s">
        <v>641</v>
      </c>
      <c r="S527" t="s">
        <v>1188</v>
      </c>
      <c r="T527" t="s">
        <v>1711</v>
      </c>
      <c r="U527" t="s">
        <v>85</v>
      </c>
      <c r="V527" t="s">
        <v>1869</v>
      </c>
      <c r="W527">
        <v>231.97</v>
      </c>
      <c r="X527">
        <v>44.97</v>
      </c>
      <c r="Y527">
        <v>2</v>
      </c>
      <c r="Z527" t="s">
        <v>2177</v>
      </c>
      <c r="AA527" t="s">
        <v>2458</v>
      </c>
      <c r="AF527" s="4"/>
      <c r="AG527" s="4"/>
      <c r="AH527" t="s">
        <v>84</v>
      </c>
      <c r="AI527" t="s">
        <v>246</v>
      </c>
      <c r="AJ527" t="s">
        <v>714</v>
      </c>
      <c r="AK527" t="s">
        <v>1255</v>
      </c>
      <c r="AL527" t="s">
        <v>1773</v>
      </c>
      <c r="AM527" t="s">
        <v>80</v>
      </c>
      <c r="AN527" t="s">
        <v>1548</v>
      </c>
      <c r="AO527" t="s">
        <v>410</v>
      </c>
      <c r="AP527" t="s">
        <v>2359</v>
      </c>
      <c r="AQ527" t="str">
        <f t="shared" si="8"/>
        <v>36590439603yesFemale438243Google Ads4361543830231.9744.9795284.99214.9920</v>
      </c>
      <c r="AR527">
        <f>COUNTIF(AQ$2:AQ527,AQ527)</f>
        <v>1</v>
      </c>
    </row>
    <row r="528" spans="1:44" x14ac:dyDescent="0.25">
      <c r="A528">
        <v>366</v>
      </c>
      <c r="B528">
        <v>50</v>
      </c>
      <c r="C528" s="4">
        <v>43961</v>
      </c>
      <c r="D528">
        <v>4</v>
      </c>
      <c r="E528" t="s">
        <v>40</v>
      </c>
      <c r="F528" t="s">
        <v>51</v>
      </c>
      <c r="G528" t="s">
        <v>56</v>
      </c>
      <c r="H528" t="s">
        <v>58</v>
      </c>
      <c r="I528" s="4">
        <v>43857</v>
      </c>
      <c r="J528">
        <v>6</v>
      </c>
      <c r="L528" s="4"/>
      <c r="M528" s="4"/>
      <c r="N528">
        <v>1</v>
      </c>
      <c r="O528" t="s">
        <v>78</v>
      </c>
      <c r="P528" t="s">
        <v>240</v>
      </c>
      <c r="Q528">
        <v>1</v>
      </c>
      <c r="R528" t="s">
        <v>67</v>
      </c>
      <c r="S528" t="s">
        <v>1120</v>
      </c>
      <c r="T528" t="s">
        <v>1643</v>
      </c>
      <c r="U528" t="s">
        <v>80</v>
      </c>
      <c r="V528" t="s">
        <v>1548</v>
      </c>
      <c r="W528">
        <v>7.98</v>
      </c>
      <c r="X528">
        <v>29.98</v>
      </c>
      <c r="Y528">
        <v>1</v>
      </c>
      <c r="Z528" t="s">
        <v>469</v>
      </c>
      <c r="AA528" t="s">
        <v>2339</v>
      </c>
      <c r="AF528" s="4"/>
      <c r="AG528" s="4"/>
      <c r="AH528" t="s">
        <v>78</v>
      </c>
      <c r="AI528" t="s">
        <v>240</v>
      </c>
      <c r="AJ528" t="s">
        <v>67</v>
      </c>
      <c r="AK528" t="s">
        <v>1120</v>
      </c>
      <c r="AL528" t="s">
        <v>1643</v>
      </c>
      <c r="AM528" t="s">
        <v>80</v>
      </c>
      <c r="AN528" t="s">
        <v>1548</v>
      </c>
      <c r="AO528" t="s">
        <v>469</v>
      </c>
      <c r="AP528" t="s">
        <v>2339</v>
      </c>
      <c r="AQ528" t="str">
        <f t="shared" si="8"/>
        <v>36650439614noFemale4385767.9829.98833.99214.9923</v>
      </c>
      <c r="AR528">
        <f>COUNTIF(AQ$2:AQ528,AQ528)</f>
        <v>1</v>
      </c>
    </row>
    <row r="529" spans="1:44" x14ac:dyDescent="0.25">
      <c r="A529">
        <v>367</v>
      </c>
      <c r="B529">
        <v>102</v>
      </c>
      <c r="C529" s="4">
        <v>43962</v>
      </c>
      <c r="D529">
        <v>10</v>
      </c>
      <c r="E529" t="s">
        <v>42</v>
      </c>
      <c r="F529" t="s">
        <v>53</v>
      </c>
      <c r="G529" t="s">
        <v>55</v>
      </c>
      <c r="H529" t="s">
        <v>57</v>
      </c>
      <c r="I529" s="4">
        <v>43709</v>
      </c>
      <c r="J529">
        <v>3</v>
      </c>
      <c r="K529" t="s">
        <v>59</v>
      </c>
      <c r="L529" s="4">
        <v>43615</v>
      </c>
      <c r="M529" s="4">
        <v>43830</v>
      </c>
      <c r="N529">
        <v>2</v>
      </c>
      <c r="O529" t="s">
        <v>152</v>
      </c>
      <c r="P529" t="s">
        <v>314</v>
      </c>
      <c r="Q529">
        <v>2</v>
      </c>
      <c r="R529" t="s">
        <v>642</v>
      </c>
      <c r="S529" t="s">
        <v>1189</v>
      </c>
      <c r="T529" t="s">
        <v>1712</v>
      </c>
      <c r="U529" t="s">
        <v>110</v>
      </c>
      <c r="V529" t="s">
        <v>2037</v>
      </c>
      <c r="W529">
        <v>1847.85</v>
      </c>
      <c r="X529">
        <v>119.94</v>
      </c>
      <c r="Y529">
        <v>2</v>
      </c>
      <c r="Z529" t="s">
        <v>193</v>
      </c>
      <c r="AA529" t="s">
        <v>2459</v>
      </c>
      <c r="AF529" s="4"/>
      <c r="AG529" s="4"/>
      <c r="AH529" t="s">
        <v>69</v>
      </c>
      <c r="AI529" t="s">
        <v>231</v>
      </c>
      <c r="AJ529" t="s">
        <v>856</v>
      </c>
      <c r="AK529" t="s">
        <v>1393</v>
      </c>
      <c r="AL529" t="s">
        <v>1909</v>
      </c>
      <c r="AM529" t="s">
        <v>67</v>
      </c>
      <c r="AN529" t="s">
        <v>1577</v>
      </c>
      <c r="AO529" t="s">
        <v>67</v>
      </c>
      <c r="AP529" t="s">
        <v>2373</v>
      </c>
      <c r="AQ529" t="str">
        <f t="shared" si="8"/>
        <v>3671024396210yesMale437093Google Ads43615438301847.85119.94199529324.993</v>
      </c>
      <c r="AR529">
        <f>COUNTIF(AQ$2:AQ529,AQ529)</f>
        <v>1</v>
      </c>
    </row>
    <row r="530" spans="1:44" x14ac:dyDescent="0.25">
      <c r="A530">
        <v>367</v>
      </c>
      <c r="B530">
        <v>102</v>
      </c>
      <c r="C530" s="4">
        <v>43962</v>
      </c>
      <c r="D530">
        <v>10</v>
      </c>
      <c r="E530" t="s">
        <v>42</v>
      </c>
      <c r="F530" t="s">
        <v>53</v>
      </c>
      <c r="G530" t="s">
        <v>55</v>
      </c>
      <c r="H530" t="s">
        <v>57</v>
      </c>
      <c r="I530" s="4">
        <v>43709</v>
      </c>
      <c r="J530">
        <v>3</v>
      </c>
      <c r="K530" t="s">
        <v>59</v>
      </c>
      <c r="L530" s="4">
        <v>43615</v>
      </c>
      <c r="M530" s="4">
        <v>43830</v>
      </c>
      <c r="N530">
        <v>2</v>
      </c>
      <c r="O530" t="s">
        <v>152</v>
      </c>
      <c r="P530" t="s">
        <v>314</v>
      </c>
      <c r="Q530">
        <v>2</v>
      </c>
      <c r="R530" t="s">
        <v>642</v>
      </c>
      <c r="S530" t="s">
        <v>1189</v>
      </c>
      <c r="T530" t="s">
        <v>1712</v>
      </c>
      <c r="U530" t="s">
        <v>110</v>
      </c>
      <c r="V530" t="s">
        <v>2037</v>
      </c>
      <c r="W530">
        <v>1847.85</v>
      </c>
      <c r="X530">
        <v>119.94</v>
      </c>
      <c r="Y530">
        <v>2</v>
      </c>
      <c r="Z530" t="s">
        <v>193</v>
      </c>
      <c r="AA530" t="s">
        <v>2459</v>
      </c>
      <c r="AF530" s="4"/>
      <c r="AG530" s="4"/>
      <c r="AH530" t="s">
        <v>79</v>
      </c>
      <c r="AI530" t="s">
        <v>241</v>
      </c>
      <c r="AJ530" t="s">
        <v>406</v>
      </c>
      <c r="AK530" t="s">
        <v>968</v>
      </c>
      <c r="AL530" t="s">
        <v>1501</v>
      </c>
      <c r="AM530" t="s">
        <v>67</v>
      </c>
      <c r="AN530" t="s">
        <v>1548</v>
      </c>
      <c r="AO530" t="s">
        <v>65</v>
      </c>
      <c r="AP530" t="s">
        <v>2343</v>
      </c>
      <c r="AQ530" t="str">
        <f t="shared" si="8"/>
        <v>3671024396210yesMale437093Google Ads43615438301847.85119.94411286.95314.9910</v>
      </c>
      <c r="AR530">
        <f>COUNTIF(AQ$2:AQ530,AQ530)</f>
        <v>1</v>
      </c>
    </row>
    <row r="531" spans="1:44" x14ac:dyDescent="0.25">
      <c r="A531">
        <v>368</v>
      </c>
      <c r="B531">
        <v>480</v>
      </c>
      <c r="C531" s="4">
        <v>43962</v>
      </c>
      <c r="D531">
        <v>11</v>
      </c>
      <c r="E531" t="s">
        <v>37</v>
      </c>
      <c r="F531" t="s">
        <v>48</v>
      </c>
      <c r="G531" t="s">
        <v>55</v>
      </c>
      <c r="H531" t="s">
        <v>57</v>
      </c>
      <c r="I531" s="4">
        <v>43838</v>
      </c>
      <c r="J531">
        <v>4</v>
      </c>
      <c r="K531" t="s">
        <v>61</v>
      </c>
      <c r="L531" s="4">
        <v>43831</v>
      </c>
      <c r="M531" s="4">
        <v>43861</v>
      </c>
      <c r="N531">
        <v>2</v>
      </c>
      <c r="O531" t="s">
        <v>151</v>
      </c>
      <c r="P531" t="s">
        <v>313</v>
      </c>
      <c r="Q531">
        <v>2</v>
      </c>
      <c r="R531" t="s">
        <v>643</v>
      </c>
      <c r="S531" t="s">
        <v>1190</v>
      </c>
      <c r="T531" t="s">
        <v>1713</v>
      </c>
      <c r="U531" t="s">
        <v>88</v>
      </c>
      <c r="V531" t="s">
        <v>1869</v>
      </c>
      <c r="W531">
        <v>303.98</v>
      </c>
      <c r="X531">
        <v>59.96</v>
      </c>
      <c r="Y531">
        <v>2</v>
      </c>
      <c r="Z531" t="s">
        <v>2128</v>
      </c>
      <c r="AA531" t="s">
        <v>2403</v>
      </c>
      <c r="AF531" s="4"/>
      <c r="AG531" s="4"/>
      <c r="AH531" t="s">
        <v>80</v>
      </c>
      <c r="AI531" t="s">
        <v>242</v>
      </c>
      <c r="AJ531" t="s">
        <v>709</v>
      </c>
      <c r="AK531" t="s">
        <v>1250</v>
      </c>
      <c r="AL531" t="s">
        <v>425</v>
      </c>
      <c r="AM531" t="s">
        <v>80</v>
      </c>
      <c r="AN531" t="s">
        <v>1548</v>
      </c>
      <c r="AO531" t="s">
        <v>79</v>
      </c>
      <c r="AP531" t="s">
        <v>2349</v>
      </c>
      <c r="AQ531" t="str">
        <f t="shared" si="8"/>
        <v>3684804396211yesMale438384YouTube4383143861303.9859.96258125214.994</v>
      </c>
      <c r="AR531">
        <f>COUNTIF(AQ$2:AQ531,AQ531)</f>
        <v>1</v>
      </c>
    </row>
    <row r="532" spans="1:44" x14ac:dyDescent="0.25">
      <c r="A532">
        <v>368</v>
      </c>
      <c r="B532">
        <v>480</v>
      </c>
      <c r="C532" s="4">
        <v>43962</v>
      </c>
      <c r="D532">
        <v>11</v>
      </c>
      <c r="E532" t="s">
        <v>37</v>
      </c>
      <c r="F532" t="s">
        <v>48</v>
      </c>
      <c r="G532" t="s">
        <v>55</v>
      </c>
      <c r="H532" t="s">
        <v>57</v>
      </c>
      <c r="I532" s="4">
        <v>43838</v>
      </c>
      <c r="J532">
        <v>4</v>
      </c>
      <c r="K532" t="s">
        <v>61</v>
      </c>
      <c r="L532" s="4">
        <v>43831</v>
      </c>
      <c r="M532" s="4">
        <v>43861</v>
      </c>
      <c r="N532">
        <v>2</v>
      </c>
      <c r="O532" t="s">
        <v>151</v>
      </c>
      <c r="P532" t="s">
        <v>313</v>
      </c>
      <c r="Q532">
        <v>2</v>
      </c>
      <c r="R532" t="s">
        <v>643</v>
      </c>
      <c r="S532" t="s">
        <v>1190</v>
      </c>
      <c r="T532" t="s">
        <v>1713</v>
      </c>
      <c r="U532" t="s">
        <v>88</v>
      </c>
      <c r="V532" t="s">
        <v>1869</v>
      </c>
      <c r="W532">
        <v>303.98</v>
      </c>
      <c r="X532">
        <v>59.96</v>
      </c>
      <c r="Y532">
        <v>2</v>
      </c>
      <c r="Z532" t="s">
        <v>2128</v>
      </c>
      <c r="AA532" t="s">
        <v>2403</v>
      </c>
      <c r="AF532" s="4"/>
      <c r="AG532" s="4"/>
      <c r="AH532" t="s">
        <v>84</v>
      </c>
      <c r="AI532" t="s">
        <v>246</v>
      </c>
      <c r="AJ532" t="s">
        <v>687</v>
      </c>
      <c r="AK532" t="s">
        <v>1104</v>
      </c>
      <c r="AL532" t="s">
        <v>1750</v>
      </c>
      <c r="AM532" t="s">
        <v>80</v>
      </c>
      <c r="AN532" t="s">
        <v>1548</v>
      </c>
      <c r="AO532" t="s">
        <v>410</v>
      </c>
      <c r="AP532" t="s">
        <v>2359</v>
      </c>
      <c r="AQ532" t="str">
        <f t="shared" si="8"/>
        <v>3684804396211yesMale438384YouTube4383143861303.9859.96915826.99214.9920</v>
      </c>
      <c r="AR532">
        <f>COUNTIF(AQ$2:AQ532,AQ532)</f>
        <v>1</v>
      </c>
    </row>
    <row r="533" spans="1:44" x14ac:dyDescent="0.25">
      <c r="A533">
        <v>369</v>
      </c>
      <c r="B533">
        <v>85</v>
      </c>
      <c r="C533" s="4">
        <v>43963</v>
      </c>
      <c r="D533">
        <v>2</v>
      </c>
      <c r="E533" t="s">
        <v>38</v>
      </c>
      <c r="F533" t="s">
        <v>49</v>
      </c>
      <c r="G533" t="s">
        <v>56</v>
      </c>
      <c r="H533" t="s">
        <v>58</v>
      </c>
      <c r="I533" s="4">
        <v>43906</v>
      </c>
      <c r="J533">
        <v>5</v>
      </c>
      <c r="K533" t="s">
        <v>60</v>
      </c>
      <c r="L533" s="4">
        <v>43831</v>
      </c>
      <c r="M533" s="4">
        <v>43921</v>
      </c>
      <c r="N533">
        <v>1</v>
      </c>
      <c r="O533" t="s">
        <v>78</v>
      </c>
      <c r="P533" t="s">
        <v>240</v>
      </c>
      <c r="Q533">
        <v>1</v>
      </c>
      <c r="R533" t="s">
        <v>644</v>
      </c>
      <c r="S533" t="s">
        <v>1191</v>
      </c>
      <c r="T533" t="s">
        <v>1714</v>
      </c>
      <c r="U533" t="s">
        <v>67</v>
      </c>
      <c r="V533" t="s">
        <v>1548</v>
      </c>
      <c r="W533">
        <v>27.57</v>
      </c>
      <c r="X533">
        <v>44.97</v>
      </c>
      <c r="Y533">
        <v>1</v>
      </c>
      <c r="Z533" t="s">
        <v>393</v>
      </c>
      <c r="AA533" t="s">
        <v>2345</v>
      </c>
      <c r="AF533" s="4"/>
      <c r="AG533" s="4"/>
      <c r="AH533" t="s">
        <v>78</v>
      </c>
      <c r="AI533" t="s">
        <v>240</v>
      </c>
      <c r="AJ533" t="s">
        <v>644</v>
      </c>
      <c r="AK533" t="s">
        <v>1191</v>
      </c>
      <c r="AL533" t="s">
        <v>1714</v>
      </c>
      <c r="AM533" t="s">
        <v>67</v>
      </c>
      <c r="AN533" t="s">
        <v>1548</v>
      </c>
      <c r="AO533" t="s">
        <v>393</v>
      </c>
      <c r="AP533" t="s">
        <v>2345</v>
      </c>
      <c r="AQ533" t="str">
        <f t="shared" si="8"/>
        <v>36985439632noFemale439065Facebook438314392127.5744.9781749.19314.9918</v>
      </c>
      <c r="AR533">
        <f>COUNTIF(AQ$2:AQ533,AQ533)</f>
        <v>1</v>
      </c>
    </row>
    <row r="534" spans="1:44" x14ac:dyDescent="0.25">
      <c r="A534">
        <v>370</v>
      </c>
      <c r="B534">
        <v>302</v>
      </c>
      <c r="C534" s="4">
        <v>43963</v>
      </c>
      <c r="D534">
        <v>2</v>
      </c>
      <c r="E534" t="s">
        <v>38</v>
      </c>
      <c r="F534" t="s">
        <v>49</v>
      </c>
      <c r="G534" t="s">
        <v>55</v>
      </c>
      <c r="H534" t="s">
        <v>58</v>
      </c>
      <c r="I534" s="4">
        <v>43610</v>
      </c>
      <c r="J534">
        <v>2</v>
      </c>
      <c r="L534" s="4"/>
      <c r="M534" s="4"/>
      <c r="N534">
        <v>1</v>
      </c>
      <c r="O534" t="s">
        <v>70</v>
      </c>
      <c r="P534" t="s">
        <v>232</v>
      </c>
      <c r="Q534">
        <v>1</v>
      </c>
      <c r="R534" t="s">
        <v>645</v>
      </c>
      <c r="S534" t="s">
        <v>1111</v>
      </c>
      <c r="T534" t="s">
        <v>1715</v>
      </c>
      <c r="U534" t="s">
        <v>80</v>
      </c>
      <c r="V534" t="s">
        <v>1517</v>
      </c>
      <c r="W534">
        <v>55</v>
      </c>
      <c r="X534">
        <v>39.979999999999997</v>
      </c>
      <c r="Y534">
        <v>1</v>
      </c>
      <c r="Z534" t="s">
        <v>432</v>
      </c>
      <c r="AA534" t="s">
        <v>2331</v>
      </c>
      <c r="AF534" s="4"/>
      <c r="AG534" s="4"/>
      <c r="AH534" t="s">
        <v>70</v>
      </c>
      <c r="AI534" t="s">
        <v>232</v>
      </c>
      <c r="AJ534" t="s">
        <v>645</v>
      </c>
      <c r="AK534" t="s">
        <v>1111</v>
      </c>
      <c r="AL534" t="s">
        <v>1715</v>
      </c>
      <c r="AM534" t="s">
        <v>80</v>
      </c>
      <c r="AN534" t="s">
        <v>1517</v>
      </c>
      <c r="AO534" t="s">
        <v>432</v>
      </c>
      <c r="AP534" t="s">
        <v>2331</v>
      </c>
      <c r="AQ534" t="str">
        <f t="shared" si="8"/>
        <v>370302439632yesFemale4361025539.9851327.5219.9921</v>
      </c>
      <c r="AR534">
        <f>COUNTIF(AQ$2:AQ534,AQ534)</f>
        <v>1</v>
      </c>
    </row>
    <row r="535" spans="1:44" x14ac:dyDescent="0.25">
      <c r="A535">
        <v>371</v>
      </c>
      <c r="B535">
        <v>168</v>
      </c>
      <c r="C535" s="4">
        <v>43964</v>
      </c>
      <c r="D535">
        <v>5</v>
      </c>
      <c r="E535" t="s">
        <v>36</v>
      </c>
      <c r="F535" t="s">
        <v>47</v>
      </c>
      <c r="G535" t="s">
        <v>56</v>
      </c>
      <c r="H535" t="s">
        <v>57</v>
      </c>
      <c r="I535" s="4">
        <v>43941</v>
      </c>
      <c r="J535">
        <v>7</v>
      </c>
      <c r="K535" t="s">
        <v>61</v>
      </c>
      <c r="L535" s="4">
        <v>43915</v>
      </c>
      <c r="M535" s="4">
        <v>44012</v>
      </c>
      <c r="N535">
        <v>1</v>
      </c>
      <c r="O535" t="s">
        <v>69</v>
      </c>
      <c r="P535" t="s">
        <v>231</v>
      </c>
      <c r="Q535">
        <v>1</v>
      </c>
      <c r="R535" t="s">
        <v>646</v>
      </c>
      <c r="S535" t="s">
        <v>987</v>
      </c>
      <c r="T535" t="s">
        <v>492</v>
      </c>
      <c r="U535" t="s">
        <v>69</v>
      </c>
      <c r="V535" t="s">
        <v>1577</v>
      </c>
      <c r="W535">
        <v>135</v>
      </c>
      <c r="X535">
        <v>24.99</v>
      </c>
      <c r="Y535">
        <v>1</v>
      </c>
      <c r="Z535" t="s">
        <v>69</v>
      </c>
      <c r="AA535" t="s">
        <v>2360</v>
      </c>
      <c r="AF535" s="4"/>
      <c r="AG535" s="4"/>
      <c r="AH535" t="s">
        <v>69</v>
      </c>
      <c r="AI535" t="s">
        <v>231</v>
      </c>
      <c r="AJ535" t="s">
        <v>646</v>
      </c>
      <c r="AK535" t="s">
        <v>987</v>
      </c>
      <c r="AL535" t="s">
        <v>492</v>
      </c>
      <c r="AM535" t="s">
        <v>69</v>
      </c>
      <c r="AN535" t="s">
        <v>1577</v>
      </c>
      <c r="AO535" t="s">
        <v>69</v>
      </c>
      <c r="AP535" t="s">
        <v>2360</v>
      </c>
      <c r="AQ535" t="str">
        <f t="shared" si="8"/>
        <v>371168439645noMale439417YouTube439154401213524.991124135124.991</v>
      </c>
      <c r="AR535">
        <f>COUNTIF(AQ$2:AQ535,AQ535)</f>
        <v>1</v>
      </c>
    </row>
    <row r="536" spans="1:44" x14ac:dyDescent="0.25">
      <c r="A536">
        <v>372</v>
      </c>
      <c r="B536">
        <v>20</v>
      </c>
      <c r="C536" s="4">
        <v>43965</v>
      </c>
      <c r="D536">
        <v>4</v>
      </c>
      <c r="E536" t="s">
        <v>40</v>
      </c>
      <c r="F536" t="s">
        <v>51</v>
      </c>
      <c r="G536" t="s">
        <v>55</v>
      </c>
      <c r="H536" t="s">
        <v>57</v>
      </c>
      <c r="I536" s="4">
        <v>43734</v>
      </c>
      <c r="J536">
        <v>2</v>
      </c>
      <c r="K536" t="s">
        <v>60</v>
      </c>
      <c r="L536" s="4">
        <v>43615</v>
      </c>
      <c r="M536" s="4">
        <v>43830</v>
      </c>
      <c r="N536">
        <v>1</v>
      </c>
      <c r="O536" t="s">
        <v>90</v>
      </c>
      <c r="P536" t="s">
        <v>252</v>
      </c>
      <c r="Q536">
        <v>1</v>
      </c>
      <c r="R536" t="s">
        <v>647</v>
      </c>
      <c r="S536" t="s">
        <v>1094</v>
      </c>
      <c r="T536" t="s">
        <v>1610</v>
      </c>
      <c r="U536" t="s">
        <v>69</v>
      </c>
      <c r="V536" t="s">
        <v>1562</v>
      </c>
      <c r="W536">
        <v>12.99</v>
      </c>
      <c r="X536">
        <v>9.99</v>
      </c>
      <c r="Y536">
        <v>1</v>
      </c>
      <c r="Z536" t="s">
        <v>410</v>
      </c>
      <c r="AA536" t="s">
        <v>2359</v>
      </c>
      <c r="AF536" s="4"/>
      <c r="AG536" s="4"/>
      <c r="AH536" t="s">
        <v>90</v>
      </c>
      <c r="AI536" t="s">
        <v>252</v>
      </c>
      <c r="AJ536" t="s">
        <v>647</v>
      </c>
      <c r="AK536" t="s">
        <v>1094</v>
      </c>
      <c r="AL536" t="s">
        <v>1610</v>
      </c>
      <c r="AM536" t="s">
        <v>69</v>
      </c>
      <c r="AN536" t="s">
        <v>1562</v>
      </c>
      <c r="AO536" t="s">
        <v>410</v>
      </c>
      <c r="AP536" t="s">
        <v>2359</v>
      </c>
      <c r="AQ536" t="str">
        <f t="shared" si="8"/>
        <v>37220439654yesMale437342Facebook436154383012.999.9967312.9919.9920</v>
      </c>
      <c r="AR536">
        <f>COUNTIF(AQ$2:AQ536,AQ536)</f>
        <v>1</v>
      </c>
    </row>
    <row r="537" spans="1:44" x14ac:dyDescent="0.25">
      <c r="A537">
        <v>373</v>
      </c>
      <c r="B537">
        <v>384</v>
      </c>
      <c r="C537" s="4">
        <v>43965</v>
      </c>
      <c r="D537">
        <v>7</v>
      </c>
      <c r="E537" t="s">
        <v>35</v>
      </c>
      <c r="F537" t="s">
        <v>46</v>
      </c>
      <c r="G537" t="s">
        <v>56</v>
      </c>
      <c r="H537" t="s">
        <v>57</v>
      </c>
      <c r="I537" s="4">
        <v>43655</v>
      </c>
      <c r="J537">
        <v>1</v>
      </c>
      <c r="K537" t="s">
        <v>61</v>
      </c>
      <c r="L537" s="4">
        <v>43615</v>
      </c>
      <c r="M537" s="4">
        <v>43830</v>
      </c>
      <c r="N537">
        <v>3</v>
      </c>
      <c r="O537" t="s">
        <v>153</v>
      </c>
      <c r="P537" t="s">
        <v>315</v>
      </c>
      <c r="Q537">
        <v>3</v>
      </c>
      <c r="R537" t="s">
        <v>648</v>
      </c>
      <c r="S537" t="s">
        <v>1192</v>
      </c>
      <c r="T537" t="s">
        <v>1716</v>
      </c>
      <c r="U537" t="s">
        <v>2000</v>
      </c>
      <c r="V537" t="s">
        <v>2046</v>
      </c>
      <c r="W537">
        <v>573.86</v>
      </c>
      <c r="X537">
        <v>84.94</v>
      </c>
      <c r="Y537">
        <v>3</v>
      </c>
      <c r="Z537" t="s">
        <v>2178</v>
      </c>
      <c r="AA537" t="s">
        <v>2460</v>
      </c>
      <c r="AF537" s="4"/>
      <c r="AG537" s="4"/>
      <c r="AH537" t="s">
        <v>90</v>
      </c>
      <c r="AI537" t="s">
        <v>252</v>
      </c>
      <c r="AJ537" t="s">
        <v>501</v>
      </c>
      <c r="AK537" t="s">
        <v>1064</v>
      </c>
      <c r="AL537" t="s">
        <v>1592</v>
      </c>
      <c r="AM537" t="s">
        <v>67</v>
      </c>
      <c r="AN537" t="s">
        <v>1562</v>
      </c>
      <c r="AO537" t="s">
        <v>410</v>
      </c>
      <c r="AP537" t="s">
        <v>2359</v>
      </c>
      <c r="AQ537" t="str">
        <f t="shared" si="8"/>
        <v>373384439657noMale436551YouTube4361543830573.8684.9461618.9639.9920</v>
      </c>
      <c r="AR537">
        <f>COUNTIF(AQ$2:AQ537,AQ537)</f>
        <v>1</v>
      </c>
    </row>
    <row r="538" spans="1:44" x14ac:dyDescent="0.25">
      <c r="A538">
        <v>373</v>
      </c>
      <c r="B538">
        <v>384</v>
      </c>
      <c r="C538" s="4">
        <v>43965</v>
      </c>
      <c r="D538">
        <v>7</v>
      </c>
      <c r="E538" t="s">
        <v>35</v>
      </c>
      <c r="F538" t="s">
        <v>46</v>
      </c>
      <c r="G538" t="s">
        <v>56</v>
      </c>
      <c r="H538" t="s">
        <v>57</v>
      </c>
      <c r="I538" s="4">
        <v>43655</v>
      </c>
      <c r="J538">
        <v>1</v>
      </c>
      <c r="K538" t="s">
        <v>61</v>
      </c>
      <c r="L538" s="4">
        <v>43615</v>
      </c>
      <c r="M538" s="4">
        <v>43830</v>
      </c>
      <c r="N538">
        <v>3</v>
      </c>
      <c r="O538" t="s">
        <v>153</v>
      </c>
      <c r="P538" t="s">
        <v>315</v>
      </c>
      <c r="Q538">
        <v>3</v>
      </c>
      <c r="R538" t="s">
        <v>648</v>
      </c>
      <c r="S538" t="s">
        <v>1192</v>
      </c>
      <c r="T538" t="s">
        <v>1716</v>
      </c>
      <c r="U538" t="s">
        <v>2000</v>
      </c>
      <c r="V538" t="s">
        <v>2046</v>
      </c>
      <c r="W538">
        <v>573.86</v>
      </c>
      <c r="X538">
        <v>84.94</v>
      </c>
      <c r="Y538">
        <v>3</v>
      </c>
      <c r="Z538" t="s">
        <v>2178</v>
      </c>
      <c r="AA538" t="s">
        <v>2460</v>
      </c>
      <c r="AF538" s="4"/>
      <c r="AG538" s="4"/>
      <c r="AH538" t="s">
        <v>69</v>
      </c>
      <c r="AI538" t="s">
        <v>231</v>
      </c>
      <c r="AJ538" t="s">
        <v>856</v>
      </c>
      <c r="AK538" t="s">
        <v>1393</v>
      </c>
      <c r="AL538" t="s">
        <v>1909</v>
      </c>
      <c r="AM538" t="s">
        <v>69</v>
      </c>
      <c r="AN538" t="s">
        <v>1577</v>
      </c>
      <c r="AO538" t="s">
        <v>67</v>
      </c>
      <c r="AP538" t="s">
        <v>2373</v>
      </c>
      <c r="AQ538" t="str">
        <f t="shared" si="8"/>
        <v>373384439657noMale436551YouTube4361543830573.8684.94199529124.993</v>
      </c>
      <c r="AR538">
        <f>COUNTIF(AQ$2:AQ538,AQ538)</f>
        <v>1</v>
      </c>
    </row>
    <row r="539" spans="1:44" x14ac:dyDescent="0.25">
      <c r="A539">
        <v>373</v>
      </c>
      <c r="B539">
        <v>384</v>
      </c>
      <c r="C539" s="4">
        <v>43965</v>
      </c>
      <c r="D539">
        <v>7</v>
      </c>
      <c r="E539" t="s">
        <v>35</v>
      </c>
      <c r="F539" t="s">
        <v>46</v>
      </c>
      <c r="G539" t="s">
        <v>56</v>
      </c>
      <c r="H539" t="s">
        <v>57</v>
      </c>
      <c r="I539" s="4">
        <v>43655</v>
      </c>
      <c r="J539">
        <v>1</v>
      </c>
      <c r="K539" t="s">
        <v>61</v>
      </c>
      <c r="L539" s="4">
        <v>43615</v>
      </c>
      <c r="M539" s="4">
        <v>43830</v>
      </c>
      <c r="N539">
        <v>3</v>
      </c>
      <c r="O539" t="s">
        <v>153</v>
      </c>
      <c r="P539" t="s">
        <v>315</v>
      </c>
      <c r="Q539">
        <v>3</v>
      </c>
      <c r="R539" t="s">
        <v>648</v>
      </c>
      <c r="S539" t="s">
        <v>1192</v>
      </c>
      <c r="T539" t="s">
        <v>1716</v>
      </c>
      <c r="U539" t="s">
        <v>2000</v>
      </c>
      <c r="V539" t="s">
        <v>2046</v>
      </c>
      <c r="W539">
        <v>573.86</v>
      </c>
      <c r="X539">
        <v>84.94</v>
      </c>
      <c r="Y539">
        <v>3</v>
      </c>
      <c r="Z539" t="s">
        <v>2178</v>
      </c>
      <c r="AA539" t="s">
        <v>2460</v>
      </c>
      <c r="AF539" s="4"/>
      <c r="AG539" s="4"/>
      <c r="AH539" t="s">
        <v>78</v>
      </c>
      <c r="AI539" t="s">
        <v>240</v>
      </c>
      <c r="AJ539" t="s">
        <v>904</v>
      </c>
      <c r="AK539" t="s">
        <v>1191</v>
      </c>
      <c r="AL539" t="s">
        <v>1490</v>
      </c>
      <c r="AM539" t="s">
        <v>80</v>
      </c>
      <c r="AN539" t="s">
        <v>1548</v>
      </c>
      <c r="AO539" t="s">
        <v>469</v>
      </c>
      <c r="AP539" t="s">
        <v>2339</v>
      </c>
      <c r="AQ539" t="str">
        <f t="shared" si="8"/>
        <v>373384439657noMale436551YouTube4361543830573.8684.948868.99214.9923</v>
      </c>
      <c r="AR539">
        <f>COUNTIF(AQ$2:AQ539,AQ539)</f>
        <v>1</v>
      </c>
    </row>
    <row r="540" spans="1:44" x14ac:dyDescent="0.25">
      <c r="A540">
        <v>374</v>
      </c>
      <c r="B540">
        <v>225</v>
      </c>
      <c r="C540" s="4">
        <v>43966</v>
      </c>
      <c r="D540">
        <v>10</v>
      </c>
      <c r="E540" t="s">
        <v>42</v>
      </c>
      <c r="F540" t="s">
        <v>53</v>
      </c>
      <c r="G540" t="s">
        <v>56</v>
      </c>
      <c r="H540" t="s">
        <v>57</v>
      </c>
      <c r="I540" s="4">
        <v>43736</v>
      </c>
      <c r="J540">
        <v>2</v>
      </c>
      <c r="K540" t="s">
        <v>60</v>
      </c>
      <c r="L540" s="4">
        <v>43615</v>
      </c>
      <c r="M540" s="4">
        <v>43830</v>
      </c>
      <c r="N540">
        <v>1</v>
      </c>
      <c r="O540" t="s">
        <v>69</v>
      </c>
      <c r="P540" t="s">
        <v>231</v>
      </c>
      <c r="Q540">
        <v>1</v>
      </c>
      <c r="R540" t="s">
        <v>565</v>
      </c>
      <c r="S540" t="s">
        <v>1125</v>
      </c>
      <c r="T540" t="s">
        <v>1648</v>
      </c>
      <c r="U540" t="s">
        <v>80</v>
      </c>
      <c r="V540" t="s">
        <v>1577</v>
      </c>
      <c r="W540">
        <v>1010</v>
      </c>
      <c r="X540">
        <v>49.98</v>
      </c>
      <c r="Y540">
        <v>1</v>
      </c>
      <c r="Z540" t="s">
        <v>78</v>
      </c>
      <c r="AA540" t="s">
        <v>2330</v>
      </c>
      <c r="AF540" s="4"/>
      <c r="AG540" s="4"/>
      <c r="AH540" t="s">
        <v>69</v>
      </c>
      <c r="AI540" t="s">
        <v>231</v>
      </c>
      <c r="AJ540" t="s">
        <v>565</v>
      </c>
      <c r="AK540" t="s">
        <v>1125</v>
      </c>
      <c r="AL540" t="s">
        <v>1648</v>
      </c>
      <c r="AM540" t="s">
        <v>80</v>
      </c>
      <c r="AN540" t="s">
        <v>1577</v>
      </c>
      <c r="AO540" t="s">
        <v>78</v>
      </c>
      <c r="AP540" t="s">
        <v>2330</v>
      </c>
      <c r="AQ540" t="str">
        <f t="shared" si="8"/>
        <v>3742254396610noMale437362Facebook4361543830101049.981107505224.998</v>
      </c>
      <c r="AR540">
        <f>COUNTIF(AQ$2:AQ540,AQ540)</f>
        <v>1</v>
      </c>
    </row>
    <row r="541" spans="1:44" x14ac:dyDescent="0.25">
      <c r="A541">
        <v>375</v>
      </c>
      <c r="B541">
        <v>303</v>
      </c>
      <c r="C541" s="4">
        <v>43966</v>
      </c>
      <c r="D541">
        <v>1</v>
      </c>
      <c r="E541" t="s">
        <v>39</v>
      </c>
      <c r="F541" t="s">
        <v>50</v>
      </c>
      <c r="G541" t="s">
        <v>56</v>
      </c>
      <c r="H541" t="s">
        <v>58</v>
      </c>
      <c r="I541" s="4">
        <v>43714</v>
      </c>
      <c r="J541">
        <v>1</v>
      </c>
      <c r="K541" t="s">
        <v>61</v>
      </c>
      <c r="L541" s="4">
        <v>43615</v>
      </c>
      <c r="M541" s="4">
        <v>43830</v>
      </c>
      <c r="N541">
        <v>1</v>
      </c>
      <c r="O541" t="s">
        <v>80</v>
      </c>
      <c r="P541" t="s">
        <v>242</v>
      </c>
      <c r="Q541">
        <v>1</v>
      </c>
      <c r="R541" t="s">
        <v>649</v>
      </c>
      <c r="S541" t="s">
        <v>1193</v>
      </c>
      <c r="T541" t="s">
        <v>1717</v>
      </c>
      <c r="U541" t="s">
        <v>67</v>
      </c>
      <c r="V541" t="s">
        <v>1562</v>
      </c>
      <c r="W541">
        <v>98.85</v>
      </c>
      <c r="X541">
        <v>29.97</v>
      </c>
      <c r="Y541">
        <v>1</v>
      </c>
      <c r="Z541" t="s">
        <v>70</v>
      </c>
      <c r="AA541" t="s">
        <v>2341</v>
      </c>
      <c r="AF541" s="4"/>
      <c r="AG541" s="4"/>
      <c r="AH541" t="s">
        <v>80</v>
      </c>
      <c r="AI541" t="s">
        <v>242</v>
      </c>
      <c r="AJ541" t="s">
        <v>649</v>
      </c>
      <c r="AK541" t="s">
        <v>1193</v>
      </c>
      <c r="AL541" t="s">
        <v>1717</v>
      </c>
      <c r="AM541" t="s">
        <v>67</v>
      </c>
      <c r="AN541" t="s">
        <v>1562</v>
      </c>
      <c r="AO541" t="s">
        <v>70</v>
      </c>
      <c r="AP541" t="s">
        <v>2341</v>
      </c>
      <c r="AQ541" t="str">
        <f t="shared" si="8"/>
        <v>375303439661noFemale437141YouTube436154383098.8529.9725432.9539.995</v>
      </c>
      <c r="AR541">
        <f>COUNTIF(AQ$2:AQ541,AQ541)</f>
        <v>1</v>
      </c>
    </row>
    <row r="542" spans="1:44" x14ac:dyDescent="0.25">
      <c r="A542">
        <v>376</v>
      </c>
      <c r="B542">
        <v>349</v>
      </c>
      <c r="C542" s="4">
        <v>43966</v>
      </c>
      <c r="D542">
        <v>1</v>
      </c>
      <c r="E542" t="s">
        <v>39</v>
      </c>
      <c r="F542" t="s">
        <v>50</v>
      </c>
      <c r="G542" t="s">
        <v>55</v>
      </c>
      <c r="H542" t="s">
        <v>57</v>
      </c>
      <c r="I542" s="4">
        <v>43494</v>
      </c>
      <c r="J542">
        <v>1</v>
      </c>
      <c r="L542" s="4"/>
      <c r="M542" s="4"/>
      <c r="N542">
        <v>1</v>
      </c>
      <c r="O542" t="s">
        <v>154</v>
      </c>
      <c r="P542" t="s">
        <v>316</v>
      </c>
      <c r="Q542">
        <v>3</v>
      </c>
      <c r="R542" t="s">
        <v>650</v>
      </c>
      <c r="S542" t="s">
        <v>1194</v>
      </c>
      <c r="T542" t="s">
        <v>1718</v>
      </c>
      <c r="U542" t="s">
        <v>2012</v>
      </c>
      <c r="V542" t="s">
        <v>2058</v>
      </c>
      <c r="W542">
        <v>239.52</v>
      </c>
      <c r="X542">
        <v>39.96</v>
      </c>
      <c r="Y542">
        <v>3</v>
      </c>
      <c r="Z542" t="s">
        <v>2179</v>
      </c>
      <c r="AA542" t="s">
        <v>2461</v>
      </c>
      <c r="AF542" s="4"/>
      <c r="AG542" s="4"/>
      <c r="AH542" t="s">
        <v>80</v>
      </c>
      <c r="AI542" t="s">
        <v>242</v>
      </c>
      <c r="AJ542" t="s">
        <v>691</v>
      </c>
      <c r="AK542" t="s">
        <v>1232</v>
      </c>
      <c r="AL542" t="s">
        <v>1754</v>
      </c>
      <c r="AM542" t="s">
        <v>69</v>
      </c>
      <c r="AN542" t="s">
        <v>1562</v>
      </c>
      <c r="AO542" t="s">
        <v>67</v>
      </c>
      <c r="AP542" t="s">
        <v>2373</v>
      </c>
      <c r="AQ542" t="str">
        <f t="shared" si="8"/>
        <v>376349439661yesMale434941239.5239.96243158.9519.993</v>
      </c>
      <c r="AR542">
        <f>COUNTIF(AQ$2:AQ542,AQ542)</f>
        <v>1</v>
      </c>
    </row>
    <row r="543" spans="1:44" x14ac:dyDescent="0.25">
      <c r="A543">
        <v>376</v>
      </c>
      <c r="B543">
        <v>349</v>
      </c>
      <c r="C543" s="4">
        <v>43966</v>
      </c>
      <c r="D543">
        <v>1</v>
      </c>
      <c r="E543" t="s">
        <v>39</v>
      </c>
      <c r="F543" t="s">
        <v>50</v>
      </c>
      <c r="G543" t="s">
        <v>55</v>
      </c>
      <c r="H543" t="s">
        <v>57</v>
      </c>
      <c r="I543" s="4">
        <v>43494</v>
      </c>
      <c r="J543">
        <v>1</v>
      </c>
      <c r="L543" s="4"/>
      <c r="M543" s="4"/>
      <c r="N543">
        <v>1</v>
      </c>
      <c r="O543" t="s">
        <v>154</v>
      </c>
      <c r="P543" t="s">
        <v>316</v>
      </c>
      <c r="Q543">
        <v>3</v>
      </c>
      <c r="R543" t="s">
        <v>650</v>
      </c>
      <c r="S543" t="s">
        <v>1194</v>
      </c>
      <c r="T543" t="s">
        <v>1718</v>
      </c>
      <c r="U543" t="s">
        <v>2012</v>
      </c>
      <c r="V543" t="s">
        <v>2058</v>
      </c>
      <c r="W543">
        <v>239.52</v>
      </c>
      <c r="X543">
        <v>39.96</v>
      </c>
      <c r="Y543">
        <v>3</v>
      </c>
      <c r="Z543" t="s">
        <v>2179</v>
      </c>
      <c r="AA543" t="s">
        <v>2461</v>
      </c>
      <c r="AF543" s="4"/>
      <c r="AG543" s="4"/>
      <c r="AH543" t="s">
        <v>80</v>
      </c>
      <c r="AI543" t="s">
        <v>242</v>
      </c>
      <c r="AJ543" t="s">
        <v>912</v>
      </c>
      <c r="AK543" t="s">
        <v>984</v>
      </c>
      <c r="AL543" t="s">
        <v>1961</v>
      </c>
      <c r="AM543" t="s">
        <v>69</v>
      </c>
      <c r="AN543" t="s">
        <v>1562</v>
      </c>
      <c r="AO543" t="s">
        <v>69</v>
      </c>
      <c r="AP543" t="s">
        <v>2360</v>
      </c>
      <c r="AQ543" t="str">
        <f t="shared" si="8"/>
        <v>376349439661yesMale434941239.5239.96211917.9919.991</v>
      </c>
      <c r="AR543">
        <f>COUNTIF(AQ$2:AQ543,AQ543)</f>
        <v>1</v>
      </c>
    </row>
    <row r="544" spans="1:44" x14ac:dyDescent="0.25">
      <c r="A544">
        <v>376</v>
      </c>
      <c r="B544">
        <v>349</v>
      </c>
      <c r="C544" s="4">
        <v>43966</v>
      </c>
      <c r="D544">
        <v>1</v>
      </c>
      <c r="E544" t="s">
        <v>39</v>
      </c>
      <c r="F544" t="s">
        <v>50</v>
      </c>
      <c r="G544" t="s">
        <v>55</v>
      </c>
      <c r="H544" t="s">
        <v>57</v>
      </c>
      <c r="I544" s="4">
        <v>43494</v>
      </c>
      <c r="J544">
        <v>1</v>
      </c>
      <c r="L544" s="4"/>
      <c r="M544" s="4"/>
      <c r="N544">
        <v>1</v>
      </c>
      <c r="O544" t="s">
        <v>154</v>
      </c>
      <c r="P544" t="s">
        <v>316</v>
      </c>
      <c r="Q544">
        <v>3</v>
      </c>
      <c r="R544" t="s">
        <v>650</v>
      </c>
      <c r="S544" t="s">
        <v>1194</v>
      </c>
      <c r="T544" t="s">
        <v>1718</v>
      </c>
      <c r="U544" t="s">
        <v>2012</v>
      </c>
      <c r="V544" t="s">
        <v>2058</v>
      </c>
      <c r="W544">
        <v>239.52</v>
      </c>
      <c r="X544">
        <v>39.96</v>
      </c>
      <c r="Y544">
        <v>3</v>
      </c>
      <c r="Z544" t="s">
        <v>2179</v>
      </c>
      <c r="AA544" t="s">
        <v>2461</v>
      </c>
      <c r="AF544" s="4"/>
      <c r="AG544" s="4"/>
      <c r="AH544" t="s">
        <v>80</v>
      </c>
      <c r="AI544" t="s">
        <v>242</v>
      </c>
      <c r="AJ544" t="s">
        <v>587</v>
      </c>
      <c r="AK544" t="s">
        <v>1143</v>
      </c>
      <c r="AL544" t="s">
        <v>1668</v>
      </c>
      <c r="AM544" t="s">
        <v>80</v>
      </c>
      <c r="AN544" t="s">
        <v>1562</v>
      </c>
      <c r="AO544" t="s">
        <v>79</v>
      </c>
      <c r="AP544" t="s">
        <v>2349</v>
      </c>
      <c r="AQ544" t="str">
        <f t="shared" si="8"/>
        <v>376349439661yesMale434941239.5239.9627431.2929.994</v>
      </c>
      <c r="AR544">
        <f>COUNTIF(AQ$2:AQ544,AQ544)</f>
        <v>1</v>
      </c>
    </row>
    <row r="545" spans="1:44" x14ac:dyDescent="0.25">
      <c r="A545">
        <v>377</v>
      </c>
      <c r="B545">
        <v>361</v>
      </c>
      <c r="C545" s="4">
        <v>43966</v>
      </c>
      <c r="D545">
        <v>7</v>
      </c>
      <c r="E545" t="s">
        <v>35</v>
      </c>
      <c r="F545" t="s">
        <v>46</v>
      </c>
      <c r="G545" t="s">
        <v>55</v>
      </c>
      <c r="H545" t="s">
        <v>58</v>
      </c>
      <c r="I545" s="4">
        <v>43632</v>
      </c>
      <c r="J545">
        <v>1</v>
      </c>
      <c r="K545" t="s">
        <v>61</v>
      </c>
      <c r="L545" s="4">
        <v>43615</v>
      </c>
      <c r="M545" s="4">
        <v>43830</v>
      </c>
      <c r="N545">
        <v>1</v>
      </c>
      <c r="O545" t="s">
        <v>108</v>
      </c>
      <c r="P545" t="s">
        <v>270</v>
      </c>
      <c r="Q545">
        <v>2</v>
      </c>
      <c r="R545" t="s">
        <v>651</v>
      </c>
      <c r="S545" t="s">
        <v>1195</v>
      </c>
      <c r="T545" t="s">
        <v>1719</v>
      </c>
      <c r="U545" t="s">
        <v>83</v>
      </c>
      <c r="V545" t="s">
        <v>1723</v>
      </c>
      <c r="W545">
        <v>252.4</v>
      </c>
      <c r="X545">
        <v>49.95</v>
      </c>
      <c r="Y545">
        <v>2</v>
      </c>
      <c r="Z545" t="s">
        <v>2180</v>
      </c>
      <c r="AA545" t="s">
        <v>2462</v>
      </c>
      <c r="AF545" s="4"/>
      <c r="AG545" s="4"/>
      <c r="AH545" t="s">
        <v>90</v>
      </c>
      <c r="AI545" t="s">
        <v>252</v>
      </c>
      <c r="AJ545" t="s">
        <v>907</v>
      </c>
      <c r="AK545" t="s">
        <v>1443</v>
      </c>
      <c r="AL545" t="s">
        <v>1956</v>
      </c>
      <c r="AM545" t="s">
        <v>67</v>
      </c>
      <c r="AN545" t="s">
        <v>1562</v>
      </c>
      <c r="AO545" t="s">
        <v>645</v>
      </c>
      <c r="AP545" t="s">
        <v>2347</v>
      </c>
      <c r="AQ545" t="str">
        <f t="shared" si="8"/>
        <v>377361439667yesFemale436321YouTube4361543830252.449.9567777.539.9913</v>
      </c>
      <c r="AR545">
        <f>COUNTIF(AQ$2:AQ545,AQ545)</f>
        <v>1</v>
      </c>
    </row>
    <row r="546" spans="1:44" x14ac:dyDescent="0.25">
      <c r="A546">
        <v>377</v>
      </c>
      <c r="B546">
        <v>361</v>
      </c>
      <c r="C546" s="4">
        <v>43966</v>
      </c>
      <c r="D546">
        <v>7</v>
      </c>
      <c r="E546" t="s">
        <v>35</v>
      </c>
      <c r="F546" t="s">
        <v>46</v>
      </c>
      <c r="G546" t="s">
        <v>55</v>
      </c>
      <c r="H546" t="s">
        <v>58</v>
      </c>
      <c r="I546" s="4">
        <v>43632</v>
      </c>
      <c r="J546">
        <v>1</v>
      </c>
      <c r="K546" t="s">
        <v>61</v>
      </c>
      <c r="L546" s="4">
        <v>43615</v>
      </c>
      <c r="M546" s="4">
        <v>43830</v>
      </c>
      <c r="N546">
        <v>1</v>
      </c>
      <c r="O546" t="s">
        <v>108</v>
      </c>
      <c r="P546" t="s">
        <v>270</v>
      </c>
      <c r="Q546">
        <v>2</v>
      </c>
      <c r="R546" t="s">
        <v>651</v>
      </c>
      <c r="S546" t="s">
        <v>1195</v>
      </c>
      <c r="T546" t="s">
        <v>1719</v>
      </c>
      <c r="U546" t="s">
        <v>83</v>
      </c>
      <c r="V546" t="s">
        <v>1723</v>
      </c>
      <c r="W546">
        <v>252.4</v>
      </c>
      <c r="X546">
        <v>49.95</v>
      </c>
      <c r="Y546">
        <v>2</v>
      </c>
      <c r="Z546" t="s">
        <v>2180</v>
      </c>
      <c r="AA546" t="s">
        <v>2462</v>
      </c>
      <c r="AF546" s="4"/>
      <c r="AG546" s="4"/>
      <c r="AH546" t="s">
        <v>90</v>
      </c>
      <c r="AI546" t="s">
        <v>252</v>
      </c>
      <c r="AJ546" t="s">
        <v>503</v>
      </c>
      <c r="AK546" t="s">
        <v>1066</v>
      </c>
      <c r="AL546" t="s">
        <v>1594</v>
      </c>
      <c r="AM546" t="s">
        <v>80</v>
      </c>
      <c r="AN546" t="s">
        <v>1562</v>
      </c>
      <c r="AO546" t="s">
        <v>410</v>
      </c>
      <c r="AP546" t="s">
        <v>2359</v>
      </c>
      <c r="AQ546" t="str">
        <f t="shared" si="8"/>
        <v>377361439667yesFemale436321YouTube4361543830252.449.956609.9529.9920</v>
      </c>
      <c r="AR546">
        <f>COUNTIF(AQ$2:AQ546,AQ546)</f>
        <v>1</v>
      </c>
    </row>
    <row r="547" spans="1:44" x14ac:dyDescent="0.25">
      <c r="A547">
        <v>378</v>
      </c>
      <c r="B547">
        <v>202</v>
      </c>
      <c r="C547" s="4">
        <v>43967</v>
      </c>
      <c r="D547">
        <v>11</v>
      </c>
      <c r="E547" t="s">
        <v>37</v>
      </c>
      <c r="F547" t="s">
        <v>48</v>
      </c>
      <c r="G547" t="s">
        <v>55</v>
      </c>
      <c r="H547" t="s">
        <v>57</v>
      </c>
      <c r="I547" s="4">
        <v>43615</v>
      </c>
      <c r="J547">
        <v>2</v>
      </c>
      <c r="K547" t="s">
        <v>60</v>
      </c>
      <c r="L547" s="4">
        <v>43615</v>
      </c>
      <c r="M547" s="4">
        <v>43830</v>
      </c>
      <c r="N547">
        <v>1</v>
      </c>
      <c r="O547" t="s">
        <v>67</v>
      </c>
      <c r="P547" t="s">
        <v>229</v>
      </c>
      <c r="Q547">
        <v>1</v>
      </c>
      <c r="R547" t="s">
        <v>467</v>
      </c>
      <c r="S547" t="s">
        <v>1030</v>
      </c>
      <c r="T547" t="s">
        <v>1560</v>
      </c>
      <c r="U547" t="s">
        <v>80</v>
      </c>
      <c r="V547" t="s">
        <v>1548</v>
      </c>
      <c r="W547">
        <v>59.74</v>
      </c>
      <c r="X547">
        <v>29.98</v>
      </c>
      <c r="Y547">
        <v>1</v>
      </c>
      <c r="Z547" t="s">
        <v>84</v>
      </c>
      <c r="AA547" t="s">
        <v>2366</v>
      </c>
      <c r="AF547" s="4"/>
      <c r="AG547" s="4"/>
      <c r="AH547" t="s">
        <v>67</v>
      </c>
      <c r="AI547" t="s">
        <v>229</v>
      </c>
      <c r="AJ547" t="s">
        <v>467</v>
      </c>
      <c r="AK547" t="s">
        <v>1030</v>
      </c>
      <c r="AL547" t="s">
        <v>1560</v>
      </c>
      <c r="AM547" t="s">
        <v>80</v>
      </c>
      <c r="AN547" t="s">
        <v>1548</v>
      </c>
      <c r="AO547" t="s">
        <v>84</v>
      </c>
      <c r="AP547" t="s">
        <v>2366</v>
      </c>
      <c r="AQ547" t="str">
        <f t="shared" si="8"/>
        <v>3782024396711yesMale436152Facebook436154383059.7429.98314029.87214.999</v>
      </c>
      <c r="AR547">
        <f>COUNTIF(AQ$2:AQ547,AQ547)</f>
        <v>1</v>
      </c>
    </row>
    <row r="548" spans="1:44" x14ac:dyDescent="0.25">
      <c r="A548">
        <v>379</v>
      </c>
      <c r="B548">
        <v>369</v>
      </c>
      <c r="C548" s="4">
        <v>43969</v>
      </c>
      <c r="D548">
        <v>2</v>
      </c>
      <c r="E548" t="s">
        <v>38</v>
      </c>
      <c r="F548" t="s">
        <v>49</v>
      </c>
      <c r="G548" t="s">
        <v>56</v>
      </c>
      <c r="H548" t="s">
        <v>57</v>
      </c>
      <c r="I548" s="4">
        <v>43590</v>
      </c>
      <c r="J548">
        <v>3</v>
      </c>
      <c r="L548" s="4"/>
      <c r="M548" s="4"/>
      <c r="N548">
        <v>1</v>
      </c>
      <c r="O548" t="s">
        <v>84</v>
      </c>
      <c r="P548" t="s">
        <v>246</v>
      </c>
      <c r="Q548">
        <v>1</v>
      </c>
      <c r="R548" t="s">
        <v>549</v>
      </c>
      <c r="S548" t="s">
        <v>1110</v>
      </c>
      <c r="T548" t="s">
        <v>1635</v>
      </c>
      <c r="U548" t="s">
        <v>69</v>
      </c>
      <c r="V548" t="s">
        <v>1548</v>
      </c>
      <c r="W548">
        <v>27.99</v>
      </c>
      <c r="X548">
        <v>14.99</v>
      </c>
      <c r="Y548">
        <v>1</v>
      </c>
      <c r="Z548" t="s">
        <v>410</v>
      </c>
      <c r="AA548" t="s">
        <v>2359</v>
      </c>
      <c r="AF548" s="4"/>
      <c r="AG548" s="4"/>
      <c r="AH548" t="s">
        <v>84</v>
      </c>
      <c r="AI548" t="s">
        <v>246</v>
      </c>
      <c r="AJ548" t="s">
        <v>549</v>
      </c>
      <c r="AK548" t="s">
        <v>1110</v>
      </c>
      <c r="AL548" t="s">
        <v>1635</v>
      </c>
      <c r="AM548" t="s">
        <v>69</v>
      </c>
      <c r="AN548" t="s">
        <v>1548</v>
      </c>
      <c r="AO548" t="s">
        <v>410</v>
      </c>
      <c r="AP548" t="s">
        <v>2359</v>
      </c>
      <c r="AQ548" t="str">
        <f t="shared" si="8"/>
        <v>379369439692noMale43590327.9914.9992227.99114.9920</v>
      </c>
      <c r="AR548">
        <f>COUNTIF(AQ$2:AQ548,AQ548)</f>
        <v>1</v>
      </c>
    </row>
    <row r="549" spans="1:44" x14ac:dyDescent="0.25">
      <c r="A549">
        <v>380</v>
      </c>
      <c r="B549">
        <v>213</v>
      </c>
      <c r="C549" s="4">
        <v>43970</v>
      </c>
      <c r="D549">
        <v>2</v>
      </c>
      <c r="E549" t="s">
        <v>38</v>
      </c>
      <c r="F549" t="s">
        <v>49</v>
      </c>
      <c r="G549" t="s">
        <v>55</v>
      </c>
      <c r="H549" t="s">
        <v>57</v>
      </c>
      <c r="I549" s="4">
        <v>43672</v>
      </c>
      <c r="J549">
        <v>2</v>
      </c>
      <c r="K549" t="s">
        <v>60</v>
      </c>
      <c r="L549" s="4">
        <v>43615</v>
      </c>
      <c r="M549" s="4">
        <v>43830</v>
      </c>
      <c r="N549">
        <v>1</v>
      </c>
      <c r="O549" t="s">
        <v>90</v>
      </c>
      <c r="P549" t="s">
        <v>252</v>
      </c>
      <c r="Q549">
        <v>1</v>
      </c>
      <c r="R549" t="s">
        <v>652</v>
      </c>
      <c r="S549" t="s">
        <v>1196</v>
      </c>
      <c r="T549" t="s">
        <v>1720</v>
      </c>
      <c r="U549" t="s">
        <v>67</v>
      </c>
      <c r="V549" t="s">
        <v>1562</v>
      </c>
      <c r="W549">
        <v>58.47</v>
      </c>
      <c r="X549">
        <v>29.97</v>
      </c>
      <c r="Y549">
        <v>1</v>
      </c>
      <c r="Z549" t="s">
        <v>410</v>
      </c>
      <c r="AA549" t="s">
        <v>2359</v>
      </c>
      <c r="AF549" s="4"/>
      <c r="AG549" s="4"/>
      <c r="AH549" t="s">
        <v>90</v>
      </c>
      <c r="AI549" t="s">
        <v>252</v>
      </c>
      <c r="AJ549" t="s">
        <v>652</v>
      </c>
      <c r="AK549" t="s">
        <v>1196</v>
      </c>
      <c r="AL549" t="s">
        <v>1720</v>
      </c>
      <c r="AM549" t="s">
        <v>67</v>
      </c>
      <c r="AN549" t="s">
        <v>1562</v>
      </c>
      <c r="AO549" t="s">
        <v>410</v>
      </c>
      <c r="AP549" t="s">
        <v>2359</v>
      </c>
      <c r="AQ549" t="str">
        <f t="shared" si="8"/>
        <v>380213439702yesMale436722Facebook436154383058.4729.9761119.4939.9920</v>
      </c>
      <c r="AR549">
        <f>COUNTIF(AQ$2:AQ549,AQ549)</f>
        <v>1</v>
      </c>
    </row>
    <row r="550" spans="1:44" x14ac:dyDescent="0.25">
      <c r="A550">
        <v>381</v>
      </c>
      <c r="B550">
        <v>391</v>
      </c>
      <c r="C550" s="4">
        <v>43970</v>
      </c>
      <c r="D550">
        <v>4</v>
      </c>
      <c r="E550" t="s">
        <v>40</v>
      </c>
      <c r="F550" t="s">
        <v>51</v>
      </c>
      <c r="G550" t="s">
        <v>55</v>
      </c>
      <c r="H550" t="s">
        <v>58</v>
      </c>
      <c r="I550" s="4">
        <v>43689</v>
      </c>
      <c r="J550">
        <v>2</v>
      </c>
      <c r="K550" t="s">
        <v>60</v>
      </c>
      <c r="L550" s="4">
        <v>43615</v>
      </c>
      <c r="M550" s="4">
        <v>43830</v>
      </c>
      <c r="N550">
        <v>1</v>
      </c>
      <c r="O550" t="s">
        <v>86</v>
      </c>
      <c r="P550" t="s">
        <v>248</v>
      </c>
      <c r="Q550">
        <v>1</v>
      </c>
      <c r="R550" t="s">
        <v>653</v>
      </c>
      <c r="S550" t="s">
        <v>1197</v>
      </c>
      <c r="T550" t="s">
        <v>1721</v>
      </c>
      <c r="U550" t="s">
        <v>67</v>
      </c>
      <c r="V550" t="s">
        <v>1577</v>
      </c>
      <c r="W550">
        <v>997.47</v>
      </c>
      <c r="X550">
        <v>74.97</v>
      </c>
      <c r="Y550">
        <v>1</v>
      </c>
      <c r="Z550" t="s">
        <v>549</v>
      </c>
      <c r="AA550" t="s">
        <v>2362</v>
      </c>
      <c r="AF550" s="4"/>
      <c r="AG550" s="4"/>
      <c r="AH550" t="s">
        <v>86</v>
      </c>
      <c r="AI550" t="s">
        <v>248</v>
      </c>
      <c r="AJ550" t="s">
        <v>653</v>
      </c>
      <c r="AK550" t="s">
        <v>1197</v>
      </c>
      <c r="AL550" t="s">
        <v>1721</v>
      </c>
      <c r="AM550" t="s">
        <v>67</v>
      </c>
      <c r="AN550" t="s">
        <v>1577</v>
      </c>
      <c r="AO550" t="s">
        <v>549</v>
      </c>
      <c r="AP550" t="s">
        <v>2362</v>
      </c>
      <c r="AQ550" t="str">
        <f t="shared" si="8"/>
        <v>381391439704yesFemale436892Facebook4361543830997.4774.97784332.49324.9922</v>
      </c>
      <c r="AR550">
        <f>COUNTIF(AQ$2:AQ550,AQ550)</f>
        <v>1</v>
      </c>
    </row>
    <row r="551" spans="1:44" x14ac:dyDescent="0.25">
      <c r="A551">
        <v>382</v>
      </c>
      <c r="B551">
        <v>423</v>
      </c>
      <c r="C551" s="4">
        <v>43970</v>
      </c>
      <c r="D551">
        <v>3</v>
      </c>
      <c r="E551" t="s">
        <v>34</v>
      </c>
      <c r="F551" t="s">
        <v>45</v>
      </c>
      <c r="G551" t="s">
        <v>56</v>
      </c>
      <c r="H551" t="s">
        <v>58</v>
      </c>
      <c r="I551" s="4">
        <v>43732</v>
      </c>
      <c r="J551">
        <v>2</v>
      </c>
      <c r="K551" t="s">
        <v>60</v>
      </c>
      <c r="L551" s="4">
        <v>43615</v>
      </c>
      <c r="M551" s="4">
        <v>43830</v>
      </c>
      <c r="N551">
        <v>3</v>
      </c>
      <c r="O551" t="s">
        <v>155</v>
      </c>
      <c r="P551" t="s">
        <v>317</v>
      </c>
      <c r="Q551">
        <v>3</v>
      </c>
      <c r="R551" t="s">
        <v>654</v>
      </c>
      <c r="S551" t="s">
        <v>1198</v>
      </c>
      <c r="T551" t="s">
        <v>1722</v>
      </c>
      <c r="U551" t="s">
        <v>2013</v>
      </c>
      <c r="V551" t="s">
        <v>2041</v>
      </c>
      <c r="W551">
        <v>219.44</v>
      </c>
      <c r="X551">
        <v>89.94</v>
      </c>
      <c r="Y551">
        <v>3</v>
      </c>
      <c r="Z551" t="s">
        <v>2181</v>
      </c>
      <c r="AA551" t="s">
        <v>2463</v>
      </c>
      <c r="AF551" s="4"/>
      <c r="AG551" s="4"/>
      <c r="AH551" t="s">
        <v>79</v>
      </c>
      <c r="AI551" t="s">
        <v>241</v>
      </c>
      <c r="AJ551" t="s">
        <v>515</v>
      </c>
      <c r="AK551" t="s">
        <v>1078</v>
      </c>
      <c r="AL551" t="s">
        <v>1587</v>
      </c>
      <c r="AM551" t="s">
        <v>80</v>
      </c>
      <c r="AN551" t="s">
        <v>1548</v>
      </c>
      <c r="AO551" t="s">
        <v>86</v>
      </c>
      <c r="AP551" t="s">
        <v>2350</v>
      </c>
      <c r="AQ551" t="str">
        <f t="shared" si="8"/>
        <v>382423439703noFemale437322Facebook4361543830219.4489.94414354.99214.997</v>
      </c>
      <c r="AR551">
        <f>COUNTIF(AQ$2:AQ551,AQ551)</f>
        <v>1</v>
      </c>
    </row>
    <row r="552" spans="1:44" x14ac:dyDescent="0.25">
      <c r="A552">
        <v>382</v>
      </c>
      <c r="B552">
        <v>423</v>
      </c>
      <c r="C552" s="4">
        <v>43970</v>
      </c>
      <c r="D552">
        <v>3</v>
      </c>
      <c r="E552" t="s">
        <v>34</v>
      </c>
      <c r="F552" t="s">
        <v>45</v>
      </c>
      <c r="G552" t="s">
        <v>56</v>
      </c>
      <c r="H552" t="s">
        <v>58</v>
      </c>
      <c r="I552" s="4">
        <v>43732</v>
      </c>
      <c r="J552">
        <v>2</v>
      </c>
      <c r="K552" t="s">
        <v>60</v>
      </c>
      <c r="L552" s="4">
        <v>43615</v>
      </c>
      <c r="M552" s="4">
        <v>43830</v>
      </c>
      <c r="N552">
        <v>3</v>
      </c>
      <c r="O552" t="s">
        <v>155</v>
      </c>
      <c r="P552" t="s">
        <v>317</v>
      </c>
      <c r="Q552">
        <v>3</v>
      </c>
      <c r="R552" t="s">
        <v>654</v>
      </c>
      <c r="S552" t="s">
        <v>1198</v>
      </c>
      <c r="T552" t="s">
        <v>1722</v>
      </c>
      <c r="U552" t="s">
        <v>2013</v>
      </c>
      <c r="V552" t="s">
        <v>2041</v>
      </c>
      <c r="W552">
        <v>219.44</v>
      </c>
      <c r="X552">
        <v>89.94</v>
      </c>
      <c r="Y552">
        <v>3</v>
      </c>
      <c r="Z552" t="s">
        <v>2181</v>
      </c>
      <c r="AA552" t="s">
        <v>2463</v>
      </c>
      <c r="AF552" s="4"/>
      <c r="AG552" s="4"/>
      <c r="AH552" t="s">
        <v>80</v>
      </c>
      <c r="AI552" t="s">
        <v>242</v>
      </c>
      <c r="AJ552" t="s">
        <v>84</v>
      </c>
      <c r="AK552" t="s">
        <v>990</v>
      </c>
      <c r="AL552" t="s">
        <v>1523</v>
      </c>
      <c r="AM552" t="s">
        <v>69</v>
      </c>
      <c r="AN552" t="s">
        <v>1548</v>
      </c>
      <c r="AO552" t="s">
        <v>79</v>
      </c>
      <c r="AP552" t="s">
        <v>2349</v>
      </c>
      <c r="AQ552" t="str">
        <f t="shared" si="8"/>
        <v>382423439703noFemale437322Facebook4361543830219.4489.942910.49114.994</v>
      </c>
      <c r="AR552">
        <f>COUNTIF(AQ$2:AQ552,AQ552)</f>
        <v>1</v>
      </c>
    </row>
    <row r="553" spans="1:44" x14ac:dyDescent="0.25">
      <c r="A553">
        <v>382</v>
      </c>
      <c r="B553">
        <v>423</v>
      </c>
      <c r="C553" s="4">
        <v>43970</v>
      </c>
      <c r="D553">
        <v>3</v>
      </c>
      <c r="E553" t="s">
        <v>34</v>
      </c>
      <c r="F553" t="s">
        <v>45</v>
      </c>
      <c r="G553" t="s">
        <v>56</v>
      </c>
      <c r="H553" t="s">
        <v>58</v>
      </c>
      <c r="I553" s="4">
        <v>43732</v>
      </c>
      <c r="J553">
        <v>2</v>
      </c>
      <c r="K553" t="s">
        <v>60</v>
      </c>
      <c r="L553" s="4">
        <v>43615</v>
      </c>
      <c r="M553" s="4">
        <v>43830</v>
      </c>
      <c r="N553">
        <v>3</v>
      </c>
      <c r="O553" t="s">
        <v>155</v>
      </c>
      <c r="P553" t="s">
        <v>317</v>
      </c>
      <c r="Q553">
        <v>3</v>
      </c>
      <c r="R553" t="s">
        <v>654</v>
      </c>
      <c r="S553" t="s">
        <v>1198</v>
      </c>
      <c r="T553" t="s">
        <v>1722</v>
      </c>
      <c r="U553" t="s">
        <v>2013</v>
      </c>
      <c r="V553" t="s">
        <v>2041</v>
      </c>
      <c r="W553">
        <v>219.44</v>
      </c>
      <c r="X553">
        <v>89.94</v>
      </c>
      <c r="Y553">
        <v>3</v>
      </c>
      <c r="Z553" t="s">
        <v>2181</v>
      </c>
      <c r="AA553" t="s">
        <v>2463</v>
      </c>
      <c r="AF553" s="4"/>
      <c r="AG553" s="4"/>
      <c r="AH553" t="s">
        <v>67</v>
      </c>
      <c r="AI553" t="s">
        <v>229</v>
      </c>
      <c r="AJ553" t="s">
        <v>468</v>
      </c>
      <c r="AK553" t="s">
        <v>1031</v>
      </c>
      <c r="AL553" t="s">
        <v>1561</v>
      </c>
      <c r="AM553" t="s">
        <v>67</v>
      </c>
      <c r="AN553" t="s">
        <v>1548</v>
      </c>
      <c r="AO553" t="s">
        <v>90</v>
      </c>
      <c r="AP553" t="s">
        <v>2328</v>
      </c>
      <c r="AQ553" t="str">
        <f t="shared" si="8"/>
        <v>382423439703noFemale437322Facebook4361543830219.4489.9439432.99314.996</v>
      </c>
      <c r="AR553">
        <f>COUNTIF(AQ$2:AQ553,AQ553)</f>
        <v>1</v>
      </c>
    </row>
    <row r="554" spans="1:44" x14ac:dyDescent="0.25">
      <c r="A554">
        <v>383</v>
      </c>
      <c r="B554">
        <v>13</v>
      </c>
      <c r="C554" s="4">
        <v>43972</v>
      </c>
      <c r="D554">
        <v>3</v>
      </c>
      <c r="E554" t="s">
        <v>34</v>
      </c>
      <c r="F554" t="s">
        <v>45</v>
      </c>
      <c r="G554" t="s">
        <v>56</v>
      </c>
      <c r="H554" t="s">
        <v>58</v>
      </c>
      <c r="I554" s="4">
        <v>43733</v>
      </c>
      <c r="J554">
        <v>1</v>
      </c>
      <c r="K554" t="s">
        <v>61</v>
      </c>
      <c r="L554" s="4">
        <v>43615</v>
      </c>
      <c r="M554" s="4">
        <v>43830</v>
      </c>
      <c r="N554">
        <v>1</v>
      </c>
      <c r="O554" t="s">
        <v>67</v>
      </c>
      <c r="P554" t="s">
        <v>229</v>
      </c>
      <c r="Q554">
        <v>1</v>
      </c>
      <c r="R554" t="s">
        <v>544</v>
      </c>
      <c r="S554" t="s">
        <v>1105</v>
      </c>
      <c r="T554" t="s">
        <v>824</v>
      </c>
      <c r="U554" t="s">
        <v>80</v>
      </c>
      <c r="V554" t="s">
        <v>1548</v>
      </c>
      <c r="W554">
        <v>50</v>
      </c>
      <c r="X554">
        <v>29.98</v>
      </c>
      <c r="Y554">
        <v>1</v>
      </c>
      <c r="Z554" t="s">
        <v>90</v>
      </c>
      <c r="AA554" t="s">
        <v>2328</v>
      </c>
      <c r="AF554" s="4"/>
      <c r="AG554" s="4"/>
      <c r="AH554" t="s">
        <v>67</v>
      </c>
      <c r="AI554" t="s">
        <v>229</v>
      </c>
      <c r="AJ554" t="s">
        <v>544</v>
      </c>
      <c r="AK554" t="s">
        <v>1105</v>
      </c>
      <c r="AL554" t="s">
        <v>824</v>
      </c>
      <c r="AM554" t="s">
        <v>80</v>
      </c>
      <c r="AN554" t="s">
        <v>1548</v>
      </c>
      <c r="AO554" t="s">
        <v>90</v>
      </c>
      <c r="AP554" t="s">
        <v>2328</v>
      </c>
      <c r="AQ554" t="str">
        <f t="shared" si="8"/>
        <v>38313439723noFemale437331YouTube43615438305029.9836825214.996</v>
      </c>
      <c r="AR554">
        <f>COUNTIF(AQ$2:AQ554,AQ554)</f>
        <v>1</v>
      </c>
    </row>
    <row r="555" spans="1:44" x14ac:dyDescent="0.25">
      <c r="A555">
        <v>384</v>
      </c>
      <c r="B555">
        <v>36</v>
      </c>
      <c r="C555" s="4">
        <v>43972</v>
      </c>
      <c r="D555">
        <v>3</v>
      </c>
      <c r="E555" t="s">
        <v>34</v>
      </c>
      <c r="F555" t="s">
        <v>45</v>
      </c>
      <c r="G555" t="s">
        <v>56</v>
      </c>
      <c r="H555" t="s">
        <v>57</v>
      </c>
      <c r="I555" s="4">
        <v>43960</v>
      </c>
      <c r="J555">
        <v>9</v>
      </c>
      <c r="K555" t="s">
        <v>59</v>
      </c>
      <c r="L555" s="4">
        <v>43952</v>
      </c>
      <c r="M555" s="4">
        <v>44075</v>
      </c>
      <c r="N555">
        <v>1</v>
      </c>
      <c r="O555" t="s">
        <v>108</v>
      </c>
      <c r="P555" t="s">
        <v>270</v>
      </c>
      <c r="Q555">
        <v>1</v>
      </c>
      <c r="R555" t="s">
        <v>655</v>
      </c>
      <c r="S555" t="s">
        <v>1199</v>
      </c>
      <c r="T555" t="s">
        <v>1723</v>
      </c>
      <c r="U555" t="s">
        <v>88</v>
      </c>
      <c r="V555" t="s">
        <v>1723</v>
      </c>
      <c r="W555">
        <v>39.96</v>
      </c>
      <c r="X555">
        <v>39.96</v>
      </c>
      <c r="Y555">
        <v>1</v>
      </c>
      <c r="Z555" t="s">
        <v>2182</v>
      </c>
      <c r="AA555" t="s">
        <v>2464</v>
      </c>
      <c r="AF555" s="4"/>
      <c r="AG555" s="4"/>
      <c r="AH555" t="s">
        <v>90</v>
      </c>
      <c r="AI555" t="s">
        <v>252</v>
      </c>
      <c r="AJ555" t="s">
        <v>575</v>
      </c>
      <c r="AK555" t="s">
        <v>1133</v>
      </c>
      <c r="AL555" t="s">
        <v>1562</v>
      </c>
      <c r="AM555" t="s">
        <v>80</v>
      </c>
      <c r="AN555" t="s">
        <v>1562</v>
      </c>
      <c r="AO555" t="s">
        <v>645</v>
      </c>
      <c r="AP555" t="s">
        <v>2347</v>
      </c>
      <c r="AQ555" t="str">
        <f t="shared" si="8"/>
        <v>38436439723noMale439609Google Ads439524407539.9639.9661499.9929.9913</v>
      </c>
      <c r="AR555">
        <f>COUNTIF(AQ$2:AQ555,AQ555)</f>
        <v>1</v>
      </c>
    </row>
    <row r="556" spans="1:44" x14ac:dyDescent="0.25">
      <c r="A556">
        <v>384</v>
      </c>
      <c r="B556">
        <v>36</v>
      </c>
      <c r="C556" s="4">
        <v>43972</v>
      </c>
      <c r="D556">
        <v>3</v>
      </c>
      <c r="E556" t="s">
        <v>34</v>
      </c>
      <c r="F556" t="s">
        <v>45</v>
      </c>
      <c r="G556" t="s">
        <v>56</v>
      </c>
      <c r="H556" t="s">
        <v>57</v>
      </c>
      <c r="I556" s="4">
        <v>43960</v>
      </c>
      <c r="J556">
        <v>9</v>
      </c>
      <c r="K556" t="s">
        <v>59</v>
      </c>
      <c r="L556" s="4">
        <v>43952</v>
      </c>
      <c r="M556" s="4">
        <v>44075</v>
      </c>
      <c r="N556">
        <v>1</v>
      </c>
      <c r="O556" t="s">
        <v>108</v>
      </c>
      <c r="P556" t="s">
        <v>270</v>
      </c>
      <c r="Q556">
        <v>1</v>
      </c>
      <c r="R556" t="s">
        <v>655</v>
      </c>
      <c r="S556" t="s">
        <v>1199</v>
      </c>
      <c r="T556" t="s">
        <v>1723</v>
      </c>
      <c r="U556" t="s">
        <v>88</v>
      </c>
      <c r="V556" t="s">
        <v>1723</v>
      </c>
      <c r="W556">
        <v>39.96</v>
      </c>
      <c r="X556">
        <v>39.96</v>
      </c>
      <c r="Y556">
        <v>1</v>
      </c>
      <c r="Z556" t="s">
        <v>2182</v>
      </c>
      <c r="AA556" t="s">
        <v>2464</v>
      </c>
      <c r="AF556" s="4"/>
      <c r="AG556" s="4"/>
      <c r="AH556" t="s">
        <v>90</v>
      </c>
      <c r="AI556" t="s">
        <v>252</v>
      </c>
      <c r="AJ556" t="s">
        <v>575</v>
      </c>
      <c r="AK556" t="s">
        <v>1133</v>
      </c>
      <c r="AL556" t="s">
        <v>1562</v>
      </c>
      <c r="AM556" t="s">
        <v>80</v>
      </c>
      <c r="AN556" t="s">
        <v>1562</v>
      </c>
      <c r="AO556" t="s">
        <v>645</v>
      </c>
      <c r="AP556" t="s">
        <v>2347</v>
      </c>
      <c r="AQ556" t="str">
        <f t="shared" si="8"/>
        <v>38436439723noMale439609Google Ads439524407539.9639.9661499.9929.9913</v>
      </c>
      <c r="AR556">
        <f>COUNTIF(AQ$2:AQ556,AQ556)</f>
        <v>2</v>
      </c>
    </row>
    <row r="557" spans="1:44" x14ac:dyDescent="0.25">
      <c r="A557">
        <v>385</v>
      </c>
      <c r="B557">
        <v>297</v>
      </c>
      <c r="C557" s="4">
        <v>43973</v>
      </c>
      <c r="D557">
        <v>3</v>
      </c>
      <c r="E557" t="s">
        <v>34</v>
      </c>
      <c r="F557" t="s">
        <v>45</v>
      </c>
      <c r="G557" t="s">
        <v>55</v>
      </c>
      <c r="H557" t="s">
        <v>58</v>
      </c>
      <c r="I557" s="4">
        <v>43628</v>
      </c>
      <c r="J557">
        <v>3</v>
      </c>
      <c r="K557" t="s">
        <v>59</v>
      </c>
      <c r="L557" s="4">
        <v>43615</v>
      </c>
      <c r="M557" s="4">
        <v>43830</v>
      </c>
      <c r="N557">
        <v>1</v>
      </c>
      <c r="O557" t="s">
        <v>65</v>
      </c>
      <c r="P557" t="s">
        <v>227</v>
      </c>
      <c r="Q557">
        <v>1</v>
      </c>
      <c r="R557" t="s">
        <v>389</v>
      </c>
      <c r="S557" t="s">
        <v>951</v>
      </c>
      <c r="T557" t="s">
        <v>1485</v>
      </c>
      <c r="U557" t="s">
        <v>69</v>
      </c>
      <c r="V557" t="s">
        <v>1517</v>
      </c>
      <c r="W557">
        <v>21.95</v>
      </c>
      <c r="X557">
        <v>19.989999999999998</v>
      </c>
      <c r="Y557">
        <v>1</v>
      </c>
      <c r="Z557" t="s">
        <v>431</v>
      </c>
      <c r="AA557" t="s">
        <v>2326</v>
      </c>
      <c r="AF557" s="4"/>
      <c r="AG557" s="4"/>
      <c r="AH557" t="s">
        <v>65</v>
      </c>
      <c r="AI557" t="s">
        <v>227</v>
      </c>
      <c r="AJ557" t="s">
        <v>389</v>
      </c>
      <c r="AK557" t="s">
        <v>951</v>
      </c>
      <c r="AL557" t="s">
        <v>1485</v>
      </c>
      <c r="AM557" t="s">
        <v>69</v>
      </c>
      <c r="AN557" t="s">
        <v>1517</v>
      </c>
      <c r="AO557" t="s">
        <v>431</v>
      </c>
      <c r="AP557" t="s">
        <v>2326</v>
      </c>
      <c r="AQ557" t="str">
        <f t="shared" si="8"/>
        <v>385297439733yesFemale436283Google Ads436154383021.9519.991011621.95119.9924</v>
      </c>
      <c r="AR557">
        <f>COUNTIF(AQ$2:AQ557,AQ557)</f>
        <v>1</v>
      </c>
    </row>
    <row r="558" spans="1:44" x14ac:dyDescent="0.25">
      <c r="A558">
        <v>386</v>
      </c>
      <c r="B558">
        <v>364</v>
      </c>
      <c r="C558" s="4">
        <v>43975</v>
      </c>
      <c r="D558">
        <v>9</v>
      </c>
      <c r="E558" t="s">
        <v>41</v>
      </c>
      <c r="F558" t="s">
        <v>52</v>
      </c>
      <c r="G558" t="s">
        <v>55</v>
      </c>
      <c r="H558" t="s">
        <v>58</v>
      </c>
      <c r="I558" s="4">
        <v>43577</v>
      </c>
      <c r="J558">
        <v>2</v>
      </c>
      <c r="L558" s="4"/>
      <c r="M558" s="4"/>
      <c r="N558">
        <v>2</v>
      </c>
      <c r="O558" t="s">
        <v>156</v>
      </c>
      <c r="P558" t="s">
        <v>318</v>
      </c>
      <c r="Q558">
        <v>2</v>
      </c>
      <c r="R558" t="s">
        <v>656</v>
      </c>
      <c r="S558" t="s">
        <v>1200</v>
      </c>
      <c r="T558" t="s">
        <v>1724</v>
      </c>
      <c r="U558" t="s">
        <v>110</v>
      </c>
      <c r="V558" t="s">
        <v>2037</v>
      </c>
      <c r="W558">
        <v>350.88</v>
      </c>
      <c r="X558">
        <v>119.94</v>
      </c>
      <c r="Y558">
        <v>2</v>
      </c>
      <c r="Z558" t="s">
        <v>2183</v>
      </c>
      <c r="AA558" t="s">
        <v>2465</v>
      </c>
      <c r="AF558" s="4"/>
      <c r="AG558" s="4"/>
      <c r="AH558" t="s">
        <v>86</v>
      </c>
      <c r="AI558" t="s">
        <v>248</v>
      </c>
      <c r="AJ558" t="s">
        <v>584</v>
      </c>
      <c r="AK558" t="s">
        <v>1062</v>
      </c>
      <c r="AL558" t="s">
        <v>1665</v>
      </c>
      <c r="AM558" t="s">
        <v>67</v>
      </c>
      <c r="AN558" t="s">
        <v>1577</v>
      </c>
      <c r="AO558" t="s">
        <v>530</v>
      </c>
      <c r="AP558" t="s">
        <v>2367</v>
      </c>
      <c r="AQ558" t="str">
        <f t="shared" si="8"/>
        <v>386364439759yesFemale435772350.88119.9478261.97324.9916</v>
      </c>
      <c r="AR558">
        <f>COUNTIF(AQ$2:AQ558,AQ558)</f>
        <v>1</v>
      </c>
    </row>
    <row r="559" spans="1:44" x14ac:dyDescent="0.25">
      <c r="A559">
        <v>386</v>
      </c>
      <c r="B559">
        <v>364</v>
      </c>
      <c r="C559" s="4">
        <v>43975</v>
      </c>
      <c r="D559">
        <v>9</v>
      </c>
      <c r="E559" t="s">
        <v>41</v>
      </c>
      <c r="F559" t="s">
        <v>52</v>
      </c>
      <c r="G559" t="s">
        <v>55</v>
      </c>
      <c r="H559" t="s">
        <v>58</v>
      </c>
      <c r="I559" s="4">
        <v>43577</v>
      </c>
      <c r="J559">
        <v>2</v>
      </c>
      <c r="L559" s="4"/>
      <c r="M559" s="4"/>
      <c r="N559">
        <v>2</v>
      </c>
      <c r="O559" t="s">
        <v>156</v>
      </c>
      <c r="P559" t="s">
        <v>318</v>
      </c>
      <c r="Q559">
        <v>2</v>
      </c>
      <c r="R559" t="s">
        <v>656</v>
      </c>
      <c r="S559" t="s">
        <v>1200</v>
      </c>
      <c r="T559" t="s">
        <v>1724</v>
      </c>
      <c r="U559" t="s">
        <v>110</v>
      </c>
      <c r="V559" t="s">
        <v>2037</v>
      </c>
      <c r="W559">
        <v>350.88</v>
      </c>
      <c r="X559">
        <v>119.94</v>
      </c>
      <c r="Y559">
        <v>2</v>
      </c>
      <c r="Z559" t="s">
        <v>2183</v>
      </c>
      <c r="AA559" t="s">
        <v>2465</v>
      </c>
      <c r="AF559" s="4"/>
      <c r="AG559" s="4"/>
      <c r="AH559" t="s">
        <v>80</v>
      </c>
      <c r="AI559" t="s">
        <v>242</v>
      </c>
      <c r="AJ559" t="s">
        <v>508</v>
      </c>
      <c r="AK559" t="s">
        <v>1071</v>
      </c>
      <c r="AL559" t="s">
        <v>1587</v>
      </c>
      <c r="AM559" t="s">
        <v>67</v>
      </c>
      <c r="AN559" t="s">
        <v>1548</v>
      </c>
      <c r="AO559" t="s">
        <v>79</v>
      </c>
      <c r="AP559" t="s">
        <v>2349</v>
      </c>
      <c r="AQ559" t="str">
        <f t="shared" si="8"/>
        <v>386364439759yesFemale435772350.88119.94212354.99314.994</v>
      </c>
      <c r="AR559">
        <f>COUNTIF(AQ$2:AQ559,AQ559)</f>
        <v>1</v>
      </c>
    </row>
    <row r="560" spans="1:44" x14ac:dyDescent="0.25">
      <c r="A560">
        <v>387</v>
      </c>
      <c r="B560">
        <v>475</v>
      </c>
      <c r="C560" s="4">
        <v>43975</v>
      </c>
      <c r="D560">
        <v>4</v>
      </c>
      <c r="E560" t="s">
        <v>40</v>
      </c>
      <c r="F560" t="s">
        <v>51</v>
      </c>
      <c r="G560" t="s">
        <v>56</v>
      </c>
      <c r="H560" t="s">
        <v>57</v>
      </c>
      <c r="I560" s="4">
        <v>43970</v>
      </c>
      <c r="J560">
        <v>9</v>
      </c>
      <c r="K560" t="s">
        <v>59</v>
      </c>
      <c r="L560" s="4">
        <v>43952</v>
      </c>
      <c r="M560" s="4">
        <v>44075</v>
      </c>
      <c r="N560">
        <v>1</v>
      </c>
      <c r="O560" t="s">
        <v>69</v>
      </c>
      <c r="P560" t="s">
        <v>231</v>
      </c>
      <c r="Q560">
        <v>1</v>
      </c>
      <c r="R560" t="s">
        <v>531</v>
      </c>
      <c r="S560" t="s">
        <v>1093</v>
      </c>
      <c r="T560" t="s">
        <v>1620</v>
      </c>
      <c r="U560" t="s">
        <v>69</v>
      </c>
      <c r="V560" t="s">
        <v>1577</v>
      </c>
      <c r="W560">
        <v>89.99</v>
      </c>
      <c r="X560">
        <v>24.99</v>
      </c>
      <c r="Y560">
        <v>1</v>
      </c>
      <c r="Z560" t="s">
        <v>67</v>
      </c>
      <c r="AA560" t="s">
        <v>2373</v>
      </c>
      <c r="AF560" s="4"/>
      <c r="AG560" s="4"/>
      <c r="AH560" t="s">
        <v>69</v>
      </c>
      <c r="AI560" t="s">
        <v>231</v>
      </c>
      <c r="AJ560" t="s">
        <v>531</v>
      </c>
      <c r="AK560" t="s">
        <v>1093</v>
      </c>
      <c r="AL560" t="s">
        <v>1620</v>
      </c>
      <c r="AM560" t="s">
        <v>69</v>
      </c>
      <c r="AN560" t="s">
        <v>1577</v>
      </c>
      <c r="AO560" t="s">
        <v>67</v>
      </c>
      <c r="AP560" t="s">
        <v>2373</v>
      </c>
      <c r="AQ560" t="str">
        <f t="shared" si="8"/>
        <v>387475439754noMale439709Google Ads439524407589.9924.99112789.99124.993</v>
      </c>
      <c r="AR560">
        <f>COUNTIF(AQ$2:AQ560,AQ560)</f>
        <v>1</v>
      </c>
    </row>
    <row r="561" spans="1:44" x14ac:dyDescent="0.25">
      <c r="A561">
        <v>388</v>
      </c>
      <c r="B561">
        <v>274</v>
      </c>
      <c r="C561" s="4">
        <v>43976</v>
      </c>
      <c r="D561">
        <v>10</v>
      </c>
      <c r="E561" t="s">
        <v>42</v>
      </c>
      <c r="F561" t="s">
        <v>53</v>
      </c>
      <c r="G561" t="s">
        <v>55</v>
      </c>
      <c r="H561" t="s">
        <v>57</v>
      </c>
      <c r="I561" s="4">
        <v>43679</v>
      </c>
      <c r="J561">
        <v>2</v>
      </c>
      <c r="K561" t="s">
        <v>60</v>
      </c>
      <c r="L561" s="4">
        <v>43615</v>
      </c>
      <c r="M561" s="4">
        <v>43830</v>
      </c>
      <c r="N561">
        <v>2</v>
      </c>
      <c r="O561" t="s">
        <v>157</v>
      </c>
      <c r="P561" t="s">
        <v>319</v>
      </c>
      <c r="Q561">
        <v>2</v>
      </c>
      <c r="R561" t="s">
        <v>657</v>
      </c>
      <c r="S561" t="s">
        <v>1201</v>
      </c>
      <c r="T561" t="s">
        <v>1725</v>
      </c>
      <c r="U561" t="s">
        <v>75</v>
      </c>
      <c r="V561" t="s">
        <v>2042</v>
      </c>
      <c r="W561">
        <v>371.55</v>
      </c>
      <c r="X561">
        <v>59.95</v>
      </c>
      <c r="Y561">
        <v>2</v>
      </c>
      <c r="Z561" t="s">
        <v>2128</v>
      </c>
      <c r="AA561" t="s">
        <v>2403</v>
      </c>
      <c r="AF561" s="4"/>
      <c r="AG561" s="4"/>
      <c r="AH561" t="s">
        <v>80</v>
      </c>
      <c r="AI561" t="s">
        <v>242</v>
      </c>
      <c r="AJ561" t="s">
        <v>620</v>
      </c>
      <c r="AK561" t="s">
        <v>1170</v>
      </c>
      <c r="AL561" t="s">
        <v>1696</v>
      </c>
      <c r="AM561" t="s">
        <v>80</v>
      </c>
      <c r="AN561" t="s">
        <v>1548</v>
      </c>
      <c r="AO561" t="s">
        <v>79</v>
      </c>
      <c r="AP561" t="s">
        <v>2349</v>
      </c>
      <c r="AQ561" t="str">
        <f t="shared" si="8"/>
        <v>3882744397610yesMale436792Facebook4361543830371.5559.95292120.99214.994</v>
      </c>
      <c r="AR561">
        <f>COUNTIF(AQ$2:AQ561,AQ561)</f>
        <v>1</v>
      </c>
    </row>
    <row r="562" spans="1:44" x14ac:dyDescent="0.25">
      <c r="A562">
        <v>388</v>
      </c>
      <c r="B562">
        <v>274</v>
      </c>
      <c r="C562" s="4">
        <v>43976</v>
      </c>
      <c r="D562">
        <v>10</v>
      </c>
      <c r="E562" t="s">
        <v>42</v>
      </c>
      <c r="F562" t="s">
        <v>53</v>
      </c>
      <c r="G562" t="s">
        <v>55</v>
      </c>
      <c r="H562" t="s">
        <v>57</v>
      </c>
      <c r="I562" s="4">
        <v>43679</v>
      </c>
      <c r="J562">
        <v>2</v>
      </c>
      <c r="K562" t="s">
        <v>60</v>
      </c>
      <c r="L562" s="4">
        <v>43615</v>
      </c>
      <c r="M562" s="4">
        <v>43830</v>
      </c>
      <c r="N562">
        <v>2</v>
      </c>
      <c r="O562" t="s">
        <v>157</v>
      </c>
      <c r="P562" t="s">
        <v>319</v>
      </c>
      <c r="Q562">
        <v>2</v>
      </c>
      <c r="R562" t="s">
        <v>657</v>
      </c>
      <c r="S562" t="s">
        <v>1201</v>
      </c>
      <c r="T562" t="s">
        <v>1725</v>
      </c>
      <c r="U562" t="s">
        <v>75</v>
      </c>
      <c r="V562" t="s">
        <v>2042</v>
      </c>
      <c r="W562">
        <v>371.55</v>
      </c>
      <c r="X562">
        <v>59.95</v>
      </c>
      <c r="Y562">
        <v>2</v>
      </c>
      <c r="Z562" t="s">
        <v>2128</v>
      </c>
      <c r="AA562" t="s">
        <v>2403</v>
      </c>
      <c r="AF562" s="4"/>
      <c r="AG562" s="4"/>
      <c r="AH562" t="s">
        <v>90</v>
      </c>
      <c r="AI562" t="s">
        <v>252</v>
      </c>
      <c r="AJ562" t="s">
        <v>449</v>
      </c>
      <c r="AK562" t="s">
        <v>1011</v>
      </c>
      <c r="AL562" t="s">
        <v>1541</v>
      </c>
      <c r="AM562" t="s">
        <v>67</v>
      </c>
      <c r="AN562" t="s">
        <v>1562</v>
      </c>
      <c r="AO562" t="s">
        <v>410</v>
      </c>
      <c r="AP562" t="s">
        <v>2359</v>
      </c>
      <c r="AQ562" t="str">
        <f t="shared" si="8"/>
        <v>3882744397610yesMale436792Facebook4361543830371.5559.95614743.1939.9920</v>
      </c>
      <c r="AR562">
        <f>COUNTIF(AQ$2:AQ562,AQ562)</f>
        <v>1</v>
      </c>
    </row>
    <row r="563" spans="1:44" x14ac:dyDescent="0.25">
      <c r="A563">
        <v>389</v>
      </c>
      <c r="B563">
        <v>340</v>
      </c>
      <c r="C563" s="4">
        <v>43976</v>
      </c>
      <c r="D563">
        <v>7</v>
      </c>
      <c r="E563" t="s">
        <v>35</v>
      </c>
      <c r="F563" t="s">
        <v>46</v>
      </c>
      <c r="G563" t="s">
        <v>55</v>
      </c>
      <c r="H563" t="s">
        <v>58</v>
      </c>
      <c r="I563" s="4">
        <v>43671</v>
      </c>
      <c r="J563">
        <v>2</v>
      </c>
      <c r="K563" t="s">
        <v>60</v>
      </c>
      <c r="L563" s="4">
        <v>43615</v>
      </c>
      <c r="M563" s="4">
        <v>43830</v>
      </c>
      <c r="N563">
        <v>1</v>
      </c>
      <c r="O563" t="s">
        <v>90</v>
      </c>
      <c r="P563" t="s">
        <v>252</v>
      </c>
      <c r="Q563">
        <v>1</v>
      </c>
      <c r="R563" t="s">
        <v>501</v>
      </c>
      <c r="S563" t="s">
        <v>1064</v>
      </c>
      <c r="T563" t="s">
        <v>1592</v>
      </c>
      <c r="U563" t="s">
        <v>80</v>
      </c>
      <c r="V563" t="s">
        <v>1562</v>
      </c>
      <c r="W563">
        <v>17.920000000000002</v>
      </c>
      <c r="X563">
        <v>19.98</v>
      </c>
      <c r="Y563">
        <v>1</v>
      </c>
      <c r="Z563" t="s">
        <v>410</v>
      </c>
      <c r="AA563" t="s">
        <v>2359</v>
      </c>
      <c r="AF563" s="4"/>
      <c r="AG563" s="4"/>
      <c r="AH563" t="s">
        <v>90</v>
      </c>
      <c r="AI563" t="s">
        <v>252</v>
      </c>
      <c r="AJ563" t="s">
        <v>501</v>
      </c>
      <c r="AK563" t="s">
        <v>1064</v>
      </c>
      <c r="AL563" t="s">
        <v>1592</v>
      </c>
      <c r="AM563" t="s">
        <v>80</v>
      </c>
      <c r="AN563" t="s">
        <v>1562</v>
      </c>
      <c r="AO563" t="s">
        <v>410</v>
      </c>
      <c r="AP563" t="s">
        <v>2359</v>
      </c>
      <c r="AQ563" t="str">
        <f t="shared" si="8"/>
        <v>389340439767yesFemale436712Facebook436154383017.9219.9861618.9629.9920</v>
      </c>
      <c r="AR563">
        <f>COUNTIF(AQ$2:AQ563,AQ563)</f>
        <v>1</v>
      </c>
    </row>
    <row r="564" spans="1:44" x14ac:dyDescent="0.25">
      <c r="A564">
        <v>390</v>
      </c>
      <c r="B564">
        <v>52</v>
      </c>
      <c r="C564" s="4">
        <v>43977</v>
      </c>
      <c r="D564">
        <v>11</v>
      </c>
      <c r="E564" t="s">
        <v>37</v>
      </c>
      <c r="F564" t="s">
        <v>48</v>
      </c>
      <c r="G564" t="s">
        <v>55</v>
      </c>
      <c r="H564" t="s">
        <v>57</v>
      </c>
      <c r="I564" s="4">
        <v>43864</v>
      </c>
      <c r="J564">
        <v>5</v>
      </c>
      <c r="K564" t="s">
        <v>60</v>
      </c>
      <c r="L564" s="4">
        <v>43831</v>
      </c>
      <c r="M564" s="4">
        <v>43921</v>
      </c>
      <c r="N564">
        <v>2</v>
      </c>
      <c r="O564" t="s">
        <v>75</v>
      </c>
      <c r="P564" t="s">
        <v>237</v>
      </c>
      <c r="Q564">
        <v>2</v>
      </c>
      <c r="R564" t="s">
        <v>658</v>
      </c>
      <c r="S564" t="s">
        <v>1202</v>
      </c>
      <c r="T564" t="s">
        <v>1726</v>
      </c>
      <c r="U564" t="s">
        <v>85</v>
      </c>
      <c r="V564" t="s">
        <v>1869</v>
      </c>
      <c r="W564">
        <v>50.47</v>
      </c>
      <c r="X564">
        <v>44.97</v>
      </c>
      <c r="Y564">
        <v>2</v>
      </c>
      <c r="Z564" t="s">
        <v>2184</v>
      </c>
      <c r="AA564" t="s">
        <v>2466</v>
      </c>
      <c r="AF564" s="4"/>
      <c r="AG564" s="4"/>
      <c r="AH564" t="s">
        <v>80</v>
      </c>
      <c r="AI564" t="s">
        <v>242</v>
      </c>
      <c r="AJ564" t="s">
        <v>84</v>
      </c>
      <c r="AK564" t="s">
        <v>990</v>
      </c>
      <c r="AL564" t="s">
        <v>1523</v>
      </c>
      <c r="AM564" t="s">
        <v>69</v>
      </c>
      <c r="AN564" t="s">
        <v>1548</v>
      </c>
      <c r="AO564" t="s">
        <v>79</v>
      </c>
      <c r="AP564" t="s">
        <v>2349</v>
      </c>
      <c r="AQ564" t="str">
        <f t="shared" si="8"/>
        <v>390524397711yesMale438645Facebook438314392150.4744.972910.49114.994</v>
      </c>
      <c r="AR564">
        <f>COUNTIF(AQ$2:AQ564,AQ564)</f>
        <v>1</v>
      </c>
    </row>
    <row r="565" spans="1:44" x14ac:dyDescent="0.25">
      <c r="A565">
        <v>390</v>
      </c>
      <c r="B565">
        <v>52</v>
      </c>
      <c r="C565" s="4">
        <v>43977</v>
      </c>
      <c r="D565">
        <v>11</v>
      </c>
      <c r="E565" t="s">
        <v>37</v>
      </c>
      <c r="F565" t="s">
        <v>48</v>
      </c>
      <c r="G565" t="s">
        <v>55</v>
      </c>
      <c r="H565" t="s">
        <v>57</v>
      </c>
      <c r="I565" s="4">
        <v>43864</v>
      </c>
      <c r="J565">
        <v>5</v>
      </c>
      <c r="K565" t="s">
        <v>60</v>
      </c>
      <c r="L565" s="4">
        <v>43831</v>
      </c>
      <c r="M565" s="4">
        <v>43921</v>
      </c>
      <c r="N565">
        <v>2</v>
      </c>
      <c r="O565" t="s">
        <v>75</v>
      </c>
      <c r="P565" t="s">
        <v>237</v>
      </c>
      <c r="Q565">
        <v>2</v>
      </c>
      <c r="R565" t="s">
        <v>658</v>
      </c>
      <c r="S565" t="s">
        <v>1202</v>
      </c>
      <c r="T565" t="s">
        <v>1726</v>
      </c>
      <c r="U565" t="s">
        <v>85</v>
      </c>
      <c r="V565" t="s">
        <v>1869</v>
      </c>
      <c r="W565">
        <v>50.47</v>
      </c>
      <c r="X565">
        <v>44.97</v>
      </c>
      <c r="Y565">
        <v>2</v>
      </c>
      <c r="Z565" t="s">
        <v>2184</v>
      </c>
      <c r="AA565" t="s">
        <v>2466</v>
      </c>
      <c r="AF565" s="4"/>
      <c r="AG565" s="4"/>
      <c r="AH565" t="s">
        <v>67</v>
      </c>
      <c r="AI565" t="s">
        <v>229</v>
      </c>
      <c r="AJ565" t="s">
        <v>573</v>
      </c>
      <c r="AK565" t="s">
        <v>1131</v>
      </c>
      <c r="AL565" t="s">
        <v>1517</v>
      </c>
      <c r="AM565" t="s">
        <v>80</v>
      </c>
      <c r="AN565" t="s">
        <v>1548</v>
      </c>
      <c r="AO565" t="s">
        <v>872</v>
      </c>
      <c r="AP565" t="s">
        <v>2388</v>
      </c>
      <c r="AQ565" t="str">
        <f t="shared" si="8"/>
        <v>390524397711yesMale438645Facebook438314392150.4744.9734619.99214.9919</v>
      </c>
      <c r="AR565">
        <f>COUNTIF(AQ$2:AQ565,AQ565)</f>
        <v>1</v>
      </c>
    </row>
    <row r="566" spans="1:44" x14ac:dyDescent="0.25">
      <c r="A566">
        <v>391</v>
      </c>
      <c r="B566">
        <v>79</v>
      </c>
      <c r="C566" s="4">
        <v>43977</v>
      </c>
      <c r="D566">
        <v>7</v>
      </c>
      <c r="E566" t="s">
        <v>35</v>
      </c>
      <c r="F566" t="s">
        <v>46</v>
      </c>
      <c r="G566" t="s">
        <v>56</v>
      </c>
      <c r="H566" t="s">
        <v>58</v>
      </c>
      <c r="I566" s="4">
        <v>43735</v>
      </c>
      <c r="J566">
        <v>3</v>
      </c>
      <c r="K566" t="s">
        <v>59</v>
      </c>
      <c r="L566" s="4">
        <v>43615</v>
      </c>
      <c r="M566" s="4">
        <v>43830</v>
      </c>
      <c r="N566">
        <v>2</v>
      </c>
      <c r="O566" t="s">
        <v>66</v>
      </c>
      <c r="P566" t="s">
        <v>228</v>
      </c>
      <c r="Q566">
        <v>2</v>
      </c>
      <c r="R566" t="s">
        <v>659</v>
      </c>
      <c r="S566" t="s">
        <v>1203</v>
      </c>
      <c r="T566" t="s">
        <v>1727</v>
      </c>
      <c r="U566" t="s">
        <v>109</v>
      </c>
      <c r="V566" t="s">
        <v>2030</v>
      </c>
      <c r="W566">
        <v>137.44999999999999</v>
      </c>
      <c r="X566">
        <v>74.959999999999994</v>
      </c>
      <c r="Y566">
        <v>2</v>
      </c>
      <c r="Z566" t="s">
        <v>2185</v>
      </c>
      <c r="AA566" t="s">
        <v>2467</v>
      </c>
      <c r="AF566" s="4"/>
      <c r="AG566" s="4"/>
      <c r="AH566" t="s">
        <v>70</v>
      </c>
      <c r="AI566" t="s">
        <v>232</v>
      </c>
      <c r="AJ566" t="s">
        <v>594</v>
      </c>
      <c r="AK566" t="s">
        <v>1077</v>
      </c>
      <c r="AL566" t="s">
        <v>519</v>
      </c>
      <c r="AM566" t="s">
        <v>67</v>
      </c>
      <c r="AN566" t="s">
        <v>1517</v>
      </c>
      <c r="AO566" t="s">
        <v>432</v>
      </c>
      <c r="AP566" t="s">
        <v>2331</v>
      </c>
      <c r="AQ566" t="str">
        <f t="shared" si="8"/>
        <v>39179439777noFemale437353Google Ads4361543830137.4574.96513441319.9921</v>
      </c>
      <c r="AR566">
        <f>COUNTIF(AQ$2:AQ566,AQ566)</f>
        <v>1</v>
      </c>
    </row>
    <row r="567" spans="1:44" x14ac:dyDescent="0.25">
      <c r="A567">
        <v>391</v>
      </c>
      <c r="B567">
        <v>79</v>
      </c>
      <c r="C567" s="4">
        <v>43977</v>
      </c>
      <c r="D567">
        <v>7</v>
      </c>
      <c r="E567" t="s">
        <v>35</v>
      </c>
      <c r="F567" t="s">
        <v>46</v>
      </c>
      <c r="G567" t="s">
        <v>56</v>
      </c>
      <c r="H567" t="s">
        <v>58</v>
      </c>
      <c r="I567" s="4">
        <v>43735</v>
      </c>
      <c r="J567">
        <v>3</v>
      </c>
      <c r="K567" t="s">
        <v>59</v>
      </c>
      <c r="L567" s="4">
        <v>43615</v>
      </c>
      <c r="M567" s="4">
        <v>43830</v>
      </c>
      <c r="N567">
        <v>2</v>
      </c>
      <c r="O567" t="s">
        <v>66</v>
      </c>
      <c r="P567" t="s">
        <v>228</v>
      </c>
      <c r="Q567">
        <v>2</v>
      </c>
      <c r="R567" t="s">
        <v>659</v>
      </c>
      <c r="S567" t="s">
        <v>1203</v>
      </c>
      <c r="T567" t="s">
        <v>1727</v>
      </c>
      <c r="U567" t="s">
        <v>109</v>
      </c>
      <c r="V567" t="s">
        <v>2030</v>
      </c>
      <c r="W567">
        <v>137.44999999999999</v>
      </c>
      <c r="X567">
        <v>74.959999999999994</v>
      </c>
      <c r="Y567">
        <v>2</v>
      </c>
      <c r="Z567" t="s">
        <v>2185</v>
      </c>
      <c r="AA567" t="s">
        <v>2467</v>
      </c>
      <c r="AF567" s="4"/>
      <c r="AG567" s="4"/>
      <c r="AH567" t="s">
        <v>80</v>
      </c>
      <c r="AI567" t="s">
        <v>242</v>
      </c>
      <c r="AJ567" t="s">
        <v>598</v>
      </c>
      <c r="AK567" t="s">
        <v>1118</v>
      </c>
      <c r="AL567" t="s">
        <v>1675</v>
      </c>
      <c r="AM567" t="s">
        <v>69</v>
      </c>
      <c r="AN567" t="s">
        <v>1548</v>
      </c>
      <c r="AO567" t="s">
        <v>70</v>
      </c>
      <c r="AP567" t="s">
        <v>2341</v>
      </c>
      <c r="AQ567" t="str">
        <f t="shared" si="8"/>
        <v>39179439777noFemale437353Google Ads4361543830137.4574.9623514.45114.995</v>
      </c>
      <c r="AR567">
        <f>COUNTIF(AQ$2:AQ567,AQ567)</f>
        <v>1</v>
      </c>
    </row>
    <row r="568" spans="1:44" x14ac:dyDescent="0.25">
      <c r="A568">
        <v>392</v>
      </c>
      <c r="B568">
        <v>429</v>
      </c>
      <c r="C568" s="4">
        <v>43977</v>
      </c>
      <c r="D568">
        <v>9</v>
      </c>
      <c r="E568" t="s">
        <v>41</v>
      </c>
      <c r="F568" t="s">
        <v>52</v>
      </c>
      <c r="G568" t="s">
        <v>55</v>
      </c>
      <c r="H568" t="s">
        <v>58</v>
      </c>
      <c r="I568" s="4">
        <v>43808</v>
      </c>
      <c r="J568">
        <v>3</v>
      </c>
      <c r="K568" t="s">
        <v>59</v>
      </c>
      <c r="L568" s="4">
        <v>43615</v>
      </c>
      <c r="M568" s="4">
        <v>43830</v>
      </c>
      <c r="N568">
        <v>1</v>
      </c>
      <c r="O568" t="s">
        <v>67</v>
      </c>
      <c r="P568" t="s">
        <v>229</v>
      </c>
      <c r="Q568">
        <v>1</v>
      </c>
      <c r="R568" t="s">
        <v>445</v>
      </c>
      <c r="S568" t="s">
        <v>1007</v>
      </c>
      <c r="T568" t="s">
        <v>1533</v>
      </c>
      <c r="U568" t="s">
        <v>80</v>
      </c>
      <c r="V568" t="s">
        <v>1548</v>
      </c>
      <c r="W568">
        <v>119.98</v>
      </c>
      <c r="X568">
        <v>29.98</v>
      </c>
      <c r="Y568">
        <v>1</v>
      </c>
      <c r="Z568" t="s">
        <v>79</v>
      </c>
      <c r="AA568" t="s">
        <v>2349</v>
      </c>
      <c r="AF568" s="4"/>
      <c r="AG568" s="4"/>
      <c r="AH568" t="s">
        <v>67</v>
      </c>
      <c r="AI568" t="s">
        <v>229</v>
      </c>
      <c r="AJ568" t="s">
        <v>445</v>
      </c>
      <c r="AK568" t="s">
        <v>1007</v>
      </c>
      <c r="AL568" t="s">
        <v>1533</v>
      </c>
      <c r="AM568" t="s">
        <v>80</v>
      </c>
      <c r="AN568" t="s">
        <v>1548</v>
      </c>
      <c r="AO568" t="s">
        <v>79</v>
      </c>
      <c r="AP568" t="s">
        <v>2349</v>
      </c>
      <c r="AQ568" t="str">
        <f t="shared" si="8"/>
        <v>392429439779yesFemale438083Google Ads4361543830119.9829.98310459.99214.994</v>
      </c>
      <c r="AR568">
        <f>COUNTIF(AQ$2:AQ568,AQ568)</f>
        <v>1</v>
      </c>
    </row>
    <row r="569" spans="1:44" x14ac:dyDescent="0.25">
      <c r="A569">
        <v>393</v>
      </c>
      <c r="B569">
        <v>94</v>
      </c>
      <c r="C569" s="4">
        <v>43978</v>
      </c>
      <c r="D569">
        <v>10</v>
      </c>
      <c r="E569" t="s">
        <v>42</v>
      </c>
      <c r="F569" t="s">
        <v>53</v>
      </c>
      <c r="G569" t="s">
        <v>56</v>
      </c>
      <c r="H569" t="s">
        <v>57</v>
      </c>
      <c r="I569" s="4">
        <v>43844</v>
      </c>
      <c r="J569">
        <v>15</v>
      </c>
      <c r="K569" t="s">
        <v>62</v>
      </c>
      <c r="L569" s="4">
        <v>43615</v>
      </c>
      <c r="M569" s="4">
        <v>44413</v>
      </c>
      <c r="N569">
        <v>1</v>
      </c>
      <c r="O569" t="s">
        <v>110</v>
      </c>
      <c r="P569" t="s">
        <v>272</v>
      </c>
      <c r="Q569">
        <v>1</v>
      </c>
      <c r="R569" t="s">
        <v>660</v>
      </c>
      <c r="S569" t="s">
        <v>1204</v>
      </c>
      <c r="T569" t="s">
        <v>1728</v>
      </c>
      <c r="U569" t="s">
        <v>88</v>
      </c>
      <c r="V569" t="s">
        <v>1869</v>
      </c>
      <c r="W569">
        <v>83.96</v>
      </c>
      <c r="X569">
        <v>59.96</v>
      </c>
      <c r="Y569">
        <v>1</v>
      </c>
      <c r="Z569" t="s">
        <v>577</v>
      </c>
      <c r="AA569" t="s">
        <v>2468</v>
      </c>
      <c r="AF569" s="4"/>
      <c r="AG569" s="4"/>
      <c r="AH569" t="s">
        <v>67</v>
      </c>
      <c r="AI569" t="s">
        <v>229</v>
      </c>
      <c r="AJ569" t="s">
        <v>847</v>
      </c>
      <c r="AK569" t="s">
        <v>1384</v>
      </c>
      <c r="AL569" t="s">
        <v>1900</v>
      </c>
      <c r="AM569" t="s">
        <v>80</v>
      </c>
      <c r="AN569" t="s">
        <v>1548</v>
      </c>
      <c r="AO569" t="s">
        <v>872</v>
      </c>
      <c r="AP569" t="s">
        <v>2388</v>
      </c>
      <c r="AQ569" t="str">
        <f t="shared" si="8"/>
        <v>393944397810noMale4384415Organic436154441383.9659.9635720.99214.9919</v>
      </c>
      <c r="AR569">
        <f>COUNTIF(AQ$2:AQ569,AQ569)</f>
        <v>1</v>
      </c>
    </row>
    <row r="570" spans="1:44" x14ac:dyDescent="0.25">
      <c r="A570">
        <v>393</v>
      </c>
      <c r="B570">
        <v>94</v>
      </c>
      <c r="C570" s="4">
        <v>43978</v>
      </c>
      <c r="D570">
        <v>10</v>
      </c>
      <c r="E570" t="s">
        <v>42</v>
      </c>
      <c r="F570" t="s">
        <v>53</v>
      </c>
      <c r="G570" t="s">
        <v>56</v>
      </c>
      <c r="H570" t="s">
        <v>57</v>
      </c>
      <c r="I570" s="4">
        <v>43844</v>
      </c>
      <c r="J570">
        <v>15</v>
      </c>
      <c r="K570" t="s">
        <v>62</v>
      </c>
      <c r="L570" s="4">
        <v>43615</v>
      </c>
      <c r="M570" s="4">
        <v>44413</v>
      </c>
      <c r="N570">
        <v>1</v>
      </c>
      <c r="O570" t="s">
        <v>110</v>
      </c>
      <c r="P570" t="s">
        <v>272</v>
      </c>
      <c r="Q570">
        <v>1</v>
      </c>
      <c r="R570" t="s">
        <v>660</v>
      </c>
      <c r="S570" t="s">
        <v>1204</v>
      </c>
      <c r="T570" t="s">
        <v>1728</v>
      </c>
      <c r="U570" t="s">
        <v>88</v>
      </c>
      <c r="V570" t="s">
        <v>1869</v>
      </c>
      <c r="W570">
        <v>83.96</v>
      </c>
      <c r="X570">
        <v>59.96</v>
      </c>
      <c r="Y570">
        <v>1</v>
      </c>
      <c r="Z570" t="s">
        <v>577</v>
      </c>
      <c r="AA570" t="s">
        <v>2468</v>
      </c>
      <c r="AF570" s="4"/>
      <c r="AG570" s="4"/>
      <c r="AH570" t="s">
        <v>67</v>
      </c>
      <c r="AI570" t="s">
        <v>229</v>
      </c>
      <c r="AJ570" t="s">
        <v>847</v>
      </c>
      <c r="AK570" t="s">
        <v>1384</v>
      </c>
      <c r="AL570" t="s">
        <v>1900</v>
      </c>
      <c r="AM570" t="s">
        <v>80</v>
      </c>
      <c r="AN570" t="s">
        <v>1548</v>
      </c>
      <c r="AO570" t="s">
        <v>872</v>
      </c>
      <c r="AP570" t="s">
        <v>2388</v>
      </c>
      <c r="AQ570" t="str">
        <f t="shared" si="8"/>
        <v>393944397810noMale4384415Organic436154441383.9659.9635720.99214.9919</v>
      </c>
      <c r="AR570">
        <f>COUNTIF(AQ$2:AQ570,AQ570)</f>
        <v>2</v>
      </c>
    </row>
    <row r="571" spans="1:44" x14ac:dyDescent="0.25">
      <c r="A571">
        <v>394</v>
      </c>
      <c r="B571">
        <v>61</v>
      </c>
      <c r="C571" s="4">
        <v>43979</v>
      </c>
      <c r="D571">
        <v>7</v>
      </c>
      <c r="E571" t="s">
        <v>35</v>
      </c>
      <c r="F571" t="s">
        <v>46</v>
      </c>
      <c r="G571" t="s">
        <v>56</v>
      </c>
      <c r="H571" t="s">
        <v>57</v>
      </c>
      <c r="I571" s="4">
        <v>43703</v>
      </c>
      <c r="J571">
        <v>2</v>
      </c>
      <c r="K571" t="s">
        <v>60</v>
      </c>
      <c r="L571" s="4">
        <v>43615</v>
      </c>
      <c r="M571" s="4">
        <v>43830</v>
      </c>
      <c r="N571">
        <v>1</v>
      </c>
      <c r="O571" t="s">
        <v>86</v>
      </c>
      <c r="P571" t="s">
        <v>248</v>
      </c>
      <c r="Q571">
        <v>1</v>
      </c>
      <c r="R571" t="s">
        <v>441</v>
      </c>
      <c r="S571" t="s">
        <v>1003</v>
      </c>
      <c r="T571" t="s">
        <v>1535</v>
      </c>
      <c r="U571" t="s">
        <v>69</v>
      </c>
      <c r="V571" t="s">
        <v>1577</v>
      </c>
      <c r="W571">
        <v>43.99</v>
      </c>
      <c r="X571">
        <v>24.99</v>
      </c>
      <c r="Y571">
        <v>1</v>
      </c>
      <c r="Z571" t="s">
        <v>530</v>
      </c>
      <c r="AA571" t="s">
        <v>2367</v>
      </c>
      <c r="AF571" s="4"/>
      <c r="AG571" s="4"/>
      <c r="AH571" t="s">
        <v>86</v>
      </c>
      <c r="AI571" t="s">
        <v>248</v>
      </c>
      <c r="AJ571" t="s">
        <v>441</v>
      </c>
      <c r="AK571" t="s">
        <v>2640</v>
      </c>
      <c r="AL571" t="s">
        <v>1535</v>
      </c>
      <c r="AM571" t="s">
        <v>69</v>
      </c>
      <c r="AN571" t="s">
        <v>1577</v>
      </c>
      <c r="AO571" t="s">
        <v>530</v>
      </c>
      <c r="AP571" t="s">
        <v>2367</v>
      </c>
      <c r="AQ571" t="str">
        <f t="shared" si="8"/>
        <v>39461439797noMale437032Facebook436154383043.9924.99710643.99124.9916</v>
      </c>
      <c r="AR571">
        <f>COUNTIF(AQ$2:AQ571,AQ571)</f>
        <v>1</v>
      </c>
    </row>
    <row r="572" spans="1:44" x14ac:dyDescent="0.25">
      <c r="A572">
        <v>395</v>
      </c>
      <c r="B572">
        <v>127</v>
      </c>
      <c r="C572" s="4">
        <v>43979</v>
      </c>
      <c r="D572">
        <v>5</v>
      </c>
      <c r="E572" t="s">
        <v>36</v>
      </c>
      <c r="F572" t="s">
        <v>47</v>
      </c>
      <c r="G572" t="s">
        <v>55</v>
      </c>
      <c r="H572" t="s">
        <v>58</v>
      </c>
      <c r="I572" s="4">
        <v>43587</v>
      </c>
      <c r="J572">
        <v>2</v>
      </c>
      <c r="L572" s="4"/>
      <c r="M572" s="4"/>
      <c r="N572">
        <v>1</v>
      </c>
      <c r="O572" t="s">
        <v>86</v>
      </c>
      <c r="P572" t="s">
        <v>248</v>
      </c>
      <c r="Q572">
        <v>1</v>
      </c>
      <c r="R572" t="s">
        <v>441</v>
      </c>
      <c r="S572" t="s">
        <v>1003</v>
      </c>
      <c r="T572" t="s">
        <v>1535</v>
      </c>
      <c r="U572" t="s">
        <v>69</v>
      </c>
      <c r="V572" t="s">
        <v>1577</v>
      </c>
      <c r="W572">
        <v>43.99</v>
      </c>
      <c r="X572">
        <v>24.99</v>
      </c>
      <c r="Y572">
        <v>1</v>
      </c>
      <c r="Z572" t="s">
        <v>530</v>
      </c>
      <c r="AA572" t="s">
        <v>2367</v>
      </c>
      <c r="AF572" s="4"/>
      <c r="AG572" s="4"/>
      <c r="AH572" t="s">
        <v>86</v>
      </c>
      <c r="AI572" t="s">
        <v>248</v>
      </c>
      <c r="AJ572" t="s">
        <v>441</v>
      </c>
      <c r="AK572" t="s">
        <v>2640</v>
      </c>
      <c r="AL572" t="s">
        <v>1535</v>
      </c>
      <c r="AM572" t="s">
        <v>69</v>
      </c>
      <c r="AN572" t="s">
        <v>1577</v>
      </c>
      <c r="AO572" t="s">
        <v>530</v>
      </c>
      <c r="AP572" t="s">
        <v>2367</v>
      </c>
      <c r="AQ572" t="str">
        <f t="shared" si="8"/>
        <v>395127439795yesFemale43587243.9924.99710643.99124.9916</v>
      </c>
      <c r="AR572">
        <f>COUNTIF(AQ$2:AQ572,AQ572)</f>
        <v>1</v>
      </c>
    </row>
    <row r="573" spans="1:44" x14ac:dyDescent="0.25">
      <c r="A573">
        <v>396</v>
      </c>
      <c r="B573">
        <v>227</v>
      </c>
      <c r="C573" s="4">
        <v>43980</v>
      </c>
      <c r="D573">
        <v>10</v>
      </c>
      <c r="E573" t="s">
        <v>42</v>
      </c>
      <c r="F573" t="s">
        <v>53</v>
      </c>
      <c r="G573" t="s">
        <v>56</v>
      </c>
      <c r="H573" t="s">
        <v>57</v>
      </c>
      <c r="I573" s="4">
        <v>43613</v>
      </c>
      <c r="J573">
        <v>2</v>
      </c>
      <c r="L573" s="4"/>
      <c r="M573" s="4"/>
      <c r="N573">
        <v>1</v>
      </c>
      <c r="O573" t="s">
        <v>70</v>
      </c>
      <c r="P573" t="s">
        <v>232</v>
      </c>
      <c r="Q573">
        <v>1</v>
      </c>
      <c r="R573" t="s">
        <v>440</v>
      </c>
      <c r="S573" t="s">
        <v>1002</v>
      </c>
      <c r="T573" t="s">
        <v>1534</v>
      </c>
      <c r="U573" t="s">
        <v>80</v>
      </c>
      <c r="V573" t="s">
        <v>1517</v>
      </c>
      <c r="W573">
        <v>45.9</v>
      </c>
      <c r="X573">
        <v>39.979999999999997</v>
      </c>
      <c r="Y573">
        <v>1</v>
      </c>
      <c r="Z573" t="s">
        <v>432</v>
      </c>
      <c r="AA573" t="s">
        <v>2331</v>
      </c>
      <c r="AF573" s="4"/>
      <c r="AG573" s="4"/>
      <c r="AH573" t="s">
        <v>70</v>
      </c>
      <c r="AI573" t="s">
        <v>232</v>
      </c>
      <c r="AJ573" t="s">
        <v>440</v>
      </c>
      <c r="AK573" t="s">
        <v>1002</v>
      </c>
      <c r="AL573" t="s">
        <v>1534</v>
      </c>
      <c r="AM573" t="s">
        <v>80</v>
      </c>
      <c r="AN573" t="s">
        <v>1517</v>
      </c>
      <c r="AO573" t="s">
        <v>432</v>
      </c>
      <c r="AP573" t="s">
        <v>2331</v>
      </c>
      <c r="AQ573" t="str">
        <f t="shared" si="8"/>
        <v>3962274398010noMale43613245.939.98517022.95219.9921</v>
      </c>
      <c r="AR573">
        <f>COUNTIF(AQ$2:AQ573,AQ573)</f>
        <v>1</v>
      </c>
    </row>
    <row r="574" spans="1:44" x14ac:dyDescent="0.25">
      <c r="A574">
        <v>397</v>
      </c>
      <c r="B574">
        <v>233</v>
      </c>
      <c r="C574" s="4">
        <v>43980</v>
      </c>
      <c r="D574">
        <v>2</v>
      </c>
      <c r="E574" t="s">
        <v>38</v>
      </c>
      <c r="F574" t="s">
        <v>49</v>
      </c>
      <c r="G574" t="s">
        <v>55</v>
      </c>
      <c r="H574" t="s">
        <v>57</v>
      </c>
      <c r="I574" s="4">
        <v>43719</v>
      </c>
      <c r="J574">
        <v>3</v>
      </c>
      <c r="K574" t="s">
        <v>59</v>
      </c>
      <c r="L574" s="4">
        <v>43615</v>
      </c>
      <c r="M574" s="4">
        <v>43830</v>
      </c>
      <c r="N574">
        <v>1</v>
      </c>
      <c r="O574" t="s">
        <v>79</v>
      </c>
      <c r="P574" t="s">
        <v>241</v>
      </c>
      <c r="Q574">
        <v>1</v>
      </c>
      <c r="R574" t="s">
        <v>515</v>
      </c>
      <c r="S574" t="s">
        <v>1078</v>
      </c>
      <c r="T574" t="s">
        <v>1587</v>
      </c>
      <c r="U574" t="s">
        <v>67</v>
      </c>
      <c r="V574" t="s">
        <v>1548</v>
      </c>
      <c r="W574">
        <v>164.97</v>
      </c>
      <c r="X574">
        <v>44.97</v>
      </c>
      <c r="Y574">
        <v>1</v>
      </c>
      <c r="Z574" t="s">
        <v>86</v>
      </c>
      <c r="AA574" t="s">
        <v>2350</v>
      </c>
      <c r="AF574" s="4"/>
      <c r="AG574" s="4"/>
      <c r="AH574" t="s">
        <v>79</v>
      </c>
      <c r="AI574" t="s">
        <v>241</v>
      </c>
      <c r="AJ574" t="s">
        <v>515</v>
      </c>
      <c r="AK574" t="s">
        <v>1078</v>
      </c>
      <c r="AL574" t="s">
        <v>1587</v>
      </c>
      <c r="AM574" t="s">
        <v>67</v>
      </c>
      <c r="AN574" t="s">
        <v>1548</v>
      </c>
      <c r="AO574" t="s">
        <v>86</v>
      </c>
      <c r="AP574" t="s">
        <v>2350</v>
      </c>
      <c r="AQ574" t="str">
        <f t="shared" si="8"/>
        <v>397233439802yesMale437193Google Ads4361543830164.9744.97414354.99314.997</v>
      </c>
      <c r="AR574">
        <f>COUNTIF(AQ$2:AQ574,AQ574)</f>
        <v>1</v>
      </c>
    </row>
    <row r="575" spans="1:44" x14ac:dyDescent="0.25">
      <c r="A575">
        <v>398</v>
      </c>
      <c r="B575">
        <v>195</v>
      </c>
      <c r="C575" s="4">
        <v>43981</v>
      </c>
      <c r="D575">
        <v>4</v>
      </c>
      <c r="E575" t="s">
        <v>40</v>
      </c>
      <c r="F575" t="s">
        <v>51</v>
      </c>
      <c r="G575" t="s">
        <v>56</v>
      </c>
      <c r="H575" t="s">
        <v>58</v>
      </c>
      <c r="I575" s="4">
        <v>43920</v>
      </c>
      <c r="J575">
        <v>7</v>
      </c>
      <c r="K575" t="s">
        <v>61</v>
      </c>
      <c r="L575" s="4">
        <v>43915</v>
      </c>
      <c r="M575" s="4">
        <v>44012</v>
      </c>
      <c r="N575">
        <v>1</v>
      </c>
      <c r="O575" t="s">
        <v>84</v>
      </c>
      <c r="P575" t="s">
        <v>246</v>
      </c>
      <c r="Q575">
        <v>1</v>
      </c>
      <c r="R575" t="s">
        <v>549</v>
      </c>
      <c r="S575" t="s">
        <v>1110</v>
      </c>
      <c r="T575" t="s">
        <v>1635</v>
      </c>
      <c r="U575" t="s">
        <v>67</v>
      </c>
      <c r="V575" t="s">
        <v>1548</v>
      </c>
      <c r="W575">
        <v>83.97</v>
      </c>
      <c r="X575">
        <v>44.97</v>
      </c>
      <c r="Y575">
        <v>1</v>
      </c>
      <c r="Z575" t="s">
        <v>410</v>
      </c>
      <c r="AA575" t="s">
        <v>2359</v>
      </c>
      <c r="AF575" s="4"/>
      <c r="AG575" s="4"/>
      <c r="AH575" t="s">
        <v>84</v>
      </c>
      <c r="AI575" t="s">
        <v>246</v>
      </c>
      <c r="AJ575" t="s">
        <v>549</v>
      </c>
      <c r="AK575" t="s">
        <v>1110</v>
      </c>
      <c r="AL575" t="s">
        <v>1635</v>
      </c>
      <c r="AM575" t="s">
        <v>67</v>
      </c>
      <c r="AN575" t="s">
        <v>1548</v>
      </c>
      <c r="AO575" t="s">
        <v>410</v>
      </c>
      <c r="AP575" t="s">
        <v>2359</v>
      </c>
      <c r="AQ575" t="str">
        <f t="shared" si="8"/>
        <v>398195439814noFemale439207YouTube439154401283.9744.9792227.99314.9920</v>
      </c>
      <c r="AR575">
        <f>COUNTIF(AQ$2:AQ575,AQ575)</f>
        <v>1</v>
      </c>
    </row>
    <row r="576" spans="1:44" x14ac:dyDescent="0.25">
      <c r="A576">
        <v>399</v>
      </c>
      <c r="B576">
        <v>374</v>
      </c>
      <c r="C576" s="4">
        <v>43981</v>
      </c>
      <c r="D576">
        <v>8</v>
      </c>
      <c r="E576" t="s">
        <v>43</v>
      </c>
      <c r="F576" t="s">
        <v>54</v>
      </c>
      <c r="G576" t="s">
        <v>55</v>
      </c>
      <c r="H576" t="s">
        <v>57</v>
      </c>
      <c r="I576" s="4">
        <v>43696</v>
      </c>
      <c r="J576">
        <v>3</v>
      </c>
      <c r="K576" t="s">
        <v>59</v>
      </c>
      <c r="L576" s="4">
        <v>43615</v>
      </c>
      <c r="M576" s="4">
        <v>43830</v>
      </c>
      <c r="N576">
        <v>2</v>
      </c>
      <c r="O576" t="s">
        <v>63</v>
      </c>
      <c r="P576" t="s">
        <v>225</v>
      </c>
      <c r="Q576">
        <v>2</v>
      </c>
      <c r="R576" t="s">
        <v>661</v>
      </c>
      <c r="S576" t="s">
        <v>1205</v>
      </c>
      <c r="T576" t="s">
        <v>1729</v>
      </c>
      <c r="U576" t="s">
        <v>88</v>
      </c>
      <c r="V576" t="s">
        <v>2030</v>
      </c>
      <c r="W576">
        <v>191.08</v>
      </c>
      <c r="X576">
        <v>69.959999999999994</v>
      </c>
      <c r="Y576">
        <v>2</v>
      </c>
      <c r="Z576" t="s">
        <v>2167</v>
      </c>
      <c r="AA576" t="s">
        <v>2447</v>
      </c>
      <c r="AF576" s="4"/>
      <c r="AG576" s="4"/>
      <c r="AH576" t="s">
        <v>70</v>
      </c>
      <c r="AI576" t="s">
        <v>232</v>
      </c>
      <c r="AJ576" t="s">
        <v>728</v>
      </c>
      <c r="AK576" t="s">
        <v>1178</v>
      </c>
      <c r="AL576" t="s">
        <v>1787</v>
      </c>
      <c r="AM576" t="s">
        <v>80</v>
      </c>
      <c r="AN576" t="s">
        <v>1517</v>
      </c>
      <c r="AO576" t="s">
        <v>673</v>
      </c>
      <c r="AP576" t="s">
        <v>2348</v>
      </c>
      <c r="AQ576" t="str">
        <f t="shared" si="8"/>
        <v>399374439818yesMale436963Google Ads4361543830191.0869.9655581.59219.9912</v>
      </c>
      <c r="AR576">
        <f>COUNTIF(AQ$2:AQ576,AQ576)</f>
        <v>1</v>
      </c>
    </row>
    <row r="577" spans="1:44" x14ac:dyDescent="0.25">
      <c r="A577">
        <v>399</v>
      </c>
      <c r="B577">
        <v>374</v>
      </c>
      <c r="C577" s="4">
        <v>43981</v>
      </c>
      <c r="D577">
        <v>8</v>
      </c>
      <c r="E577" t="s">
        <v>43</v>
      </c>
      <c r="F577" t="s">
        <v>54</v>
      </c>
      <c r="G577" t="s">
        <v>55</v>
      </c>
      <c r="H577" t="s">
        <v>57</v>
      </c>
      <c r="I577" s="4">
        <v>43696</v>
      </c>
      <c r="J577">
        <v>3</v>
      </c>
      <c r="K577" t="s">
        <v>59</v>
      </c>
      <c r="L577" s="4">
        <v>43615</v>
      </c>
      <c r="M577" s="4">
        <v>43830</v>
      </c>
      <c r="N577">
        <v>2</v>
      </c>
      <c r="O577" t="s">
        <v>63</v>
      </c>
      <c r="P577" t="s">
        <v>225</v>
      </c>
      <c r="Q577">
        <v>2</v>
      </c>
      <c r="R577" t="s">
        <v>661</v>
      </c>
      <c r="S577" t="s">
        <v>1205</v>
      </c>
      <c r="T577" t="s">
        <v>1729</v>
      </c>
      <c r="U577" t="s">
        <v>88</v>
      </c>
      <c r="V577" t="s">
        <v>2030</v>
      </c>
      <c r="W577">
        <v>191.08</v>
      </c>
      <c r="X577">
        <v>69.959999999999994</v>
      </c>
      <c r="Y577">
        <v>2</v>
      </c>
      <c r="Z577" t="s">
        <v>2167</v>
      </c>
      <c r="AA577" t="s">
        <v>2447</v>
      </c>
      <c r="AF577" s="4"/>
      <c r="AG577" s="4"/>
      <c r="AH577" t="s">
        <v>79</v>
      </c>
      <c r="AI577" t="s">
        <v>241</v>
      </c>
      <c r="AJ577" t="s">
        <v>634</v>
      </c>
      <c r="AK577" t="s">
        <v>1182</v>
      </c>
      <c r="AL577" t="s">
        <v>1614</v>
      </c>
      <c r="AM577" t="s">
        <v>80</v>
      </c>
      <c r="AN577" t="s">
        <v>1548</v>
      </c>
      <c r="AO577" t="s">
        <v>455</v>
      </c>
      <c r="AP577" t="s">
        <v>2340</v>
      </c>
      <c r="AQ577" t="str">
        <f t="shared" si="8"/>
        <v>399374439818yesMale436963Google Ads4361543830191.0869.96416413.95214.9915</v>
      </c>
      <c r="AR577">
        <f>COUNTIF(AQ$2:AQ577,AQ577)</f>
        <v>1</v>
      </c>
    </row>
    <row r="578" spans="1:44" x14ac:dyDescent="0.25">
      <c r="A578">
        <v>400</v>
      </c>
      <c r="B578">
        <v>440</v>
      </c>
      <c r="C578" s="4">
        <v>43981</v>
      </c>
      <c r="D578">
        <v>6</v>
      </c>
      <c r="E578" t="s">
        <v>33</v>
      </c>
      <c r="F578" t="s">
        <v>44</v>
      </c>
      <c r="G578" t="s">
        <v>55</v>
      </c>
      <c r="H578" t="s">
        <v>58</v>
      </c>
      <c r="I578" s="4">
        <v>43717</v>
      </c>
      <c r="J578">
        <v>1</v>
      </c>
      <c r="K578" t="s">
        <v>61</v>
      </c>
      <c r="L578" s="4">
        <v>43615</v>
      </c>
      <c r="M578" s="4">
        <v>43830</v>
      </c>
      <c r="N578">
        <v>3</v>
      </c>
      <c r="O578" t="s">
        <v>158</v>
      </c>
      <c r="P578" t="s">
        <v>320</v>
      </c>
      <c r="Q578">
        <v>3</v>
      </c>
      <c r="R578" t="s">
        <v>662</v>
      </c>
      <c r="S578" t="s">
        <v>1206</v>
      </c>
      <c r="T578" t="s">
        <v>1730</v>
      </c>
      <c r="U578" t="s">
        <v>1997</v>
      </c>
      <c r="V578" t="s">
        <v>2041</v>
      </c>
      <c r="W578">
        <v>229.87</v>
      </c>
      <c r="X578">
        <v>74.95</v>
      </c>
      <c r="Y578">
        <v>3</v>
      </c>
      <c r="Z578" t="s">
        <v>2186</v>
      </c>
      <c r="AA578" t="s">
        <v>2469</v>
      </c>
      <c r="AF578" s="4"/>
      <c r="AG578" s="4"/>
      <c r="AH578" t="s">
        <v>67</v>
      </c>
      <c r="AI578" t="s">
        <v>229</v>
      </c>
      <c r="AJ578" t="s">
        <v>391</v>
      </c>
      <c r="AK578" t="s">
        <v>953</v>
      </c>
      <c r="AL578" t="s">
        <v>1487</v>
      </c>
      <c r="AM578" t="s">
        <v>69</v>
      </c>
      <c r="AN578" t="s">
        <v>1548</v>
      </c>
      <c r="AO578" t="s">
        <v>90</v>
      </c>
      <c r="AP578" t="s">
        <v>2328</v>
      </c>
      <c r="AQ578" t="str">
        <f t="shared" ref="AQ578:AQ641" si="9">CONCATENATE($A578,$B578,$C578,$D578,$G578,$H578,$I578,$J578,$K578,$L578,$M578,$W578,$X578,$AB578,$AC578,$AD578,$AE578,$AF578,$AG578,$AH578,$AJ578,$AL578,$AM578,$AN578,$AO578)</f>
        <v>400440439816yesFemale437171YouTube4361543830229.8774.95313629.95114.996</v>
      </c>
      <c r="AR578">
        <f>COUNTIF(AQ$2:AQ578,AQ578)</f>
        <v>1</v>
      </c>
    </row>
    <row r="579" spans="1:44" x14ac:dyDescent="0.25">
      <c r="A579">
        <v>400</v>
      </c>
      <c r="B579">
        <v>440</v>
      </c>
      <c r="C579" s="4">
        <v>43981</v>
      </c>
      <c r="D579">
        <v>6</v>
      </c>
      <c r="E579" t="s">
        <v>33</v>
      </c>
      <c r="F579" t="s">
        <v>44</v>
      </c>
      <c r="G579" t="s">
        <v>55</v>
      </c>
      <c r="H579" t="s">
        <v>58</v>
      </c>
      <c r="I579" s="4">
        <v>43717</v>
      </c>
      <c r="J579">
        <v>1</v>
      </c>
      <c r="K579" t="s">
        <v>61</v>
      </c>
      <c r="L579" s="4">
        <v>43615</v>
      </c>
      <c r="M579" s="4">
        <v>43830</v>
      </c>
      <c r="N579">
        <v>3</v>
      </c>
      <c r="O579" t="s">
        <v>158</v>
      </c>
      <c r="P579" t="s">
        <v>320</v>
      </c>
      <c r="Q579">
        <v>3</v>
      </c>
      <c r="R579" t="s">
        <v>662</v>
      </c>
      <c r="S579" t="s">
        <v>1206</v>
      </c>
      <c r="T579" t="s">
        <v>1730</v>
      </c>
      <c r="U579" t="s">
        <v>1997</v>
      </c>
      <c r="V579" t="s">
        <v>2041</v>
      </c>
      <c r="W579">
        <v>229.87</v>
      </c>
      <c r="X579">
        <v>74.95</v>
      </c>
      <c r="Y579">
        <v>3</v>
      </c>
      <c r="Z579" t="s">
        <v>2186</v>
      </c>
      <c r="AA579" t="s">
        <v>2469</v>
      </c>
      <c r="AF579" s="4"/>
      <c r="AG579" s="4"/>
      <c r="AH579" t="s">
        <v>80</v>
      </c>
      <c r="AI579" t="s">
        <v>242</v>
      </c>
      <c r="AJ579" t="s">
        <v>619</v>
      </c>
      <c r="AK579" t="s">
        <v>1016</v>
      </c>
      <c r="AL579" t="s">
        <v>1695</v>
      </c>
      <c r="AM579" t="s">
        <v>67</v>
      </c>
      <c r="AN579" t="s">
        <v>1548</v>
      </c>
      <c r="AO579" t="s">
        <v>70</v>
      </c>
      <c r="AP579" t="s">
        <v>2341</v>
      </c>
      <c r="AQ579" t="str">
        <f t="shared" si="9"/>
        <v>400440439816yesFemale437171YouTube4361543830229.8774.9522761.99314.995</v>
      </c>
      <c r="AR579">
        <f>COUNTIF(AQ$2:AQ579,AQ579)</f>
        <v>1</v>
      </c>
    </row>
    <row r="580" spans="1:44" x14ac:dyDescent="0.25">
      <c r="A580">
        <v>400</v>
      </c>
      <c r="B580">
        <v>440</v>
      </c>
      <c r="C580" s="4">
        <v>43981</v>
      </c>
      <c r="D580">
        <v>6</v>
      </c>
      <c r="E580" t="s">
        <v>33</v>
      </c>
      <c r="F580" t="s">
        <v>44</v>
      </c>
      <c r="G580" t="s">
        <v>55</v>
      </c>
      <c r="H580" t="s">
        <v>58</v>
      </c>
      <c r="I580" s="4">
        <v>43717</v>
      </c>
      <c r="J580">
        <v>1</v>
      </c>
      <c r="K580" t="s">
        <v>61</v>
      </c>
      <c r="L580" s="4">
        <v>43615</v>
      </c>
      <c r="M580" s="4">
        <v>43830</v>
      </c>
      <c r="N580">
        <v>3</v>
      </c>
      <c r="O580" t="s">
        <v>158</v>
      </c>
      <c r="P580" t="s">
        <v>320</v>
      </c>
      <c r="Q580">
        <v>3</v>
      </c>
      <c r="R580" t="s">
        <v>662</v>
      </c>
      <c r="S580" t="s">
        <v>1206</v>
      </c>
      <c r="T580" t="s">
        <v>1730</v>
      </c>
      <c r="U580" t="s">
        <v>1997</v>
      </c>
      <c r="V580" t="s">
        <v>2041</v>
      </c>
      <c r="W580">
        <v>229.87</v>
      </c>
      <c r="X580">
        <v>74.95</v>
      </c>
      <c r="Y580">
        <v>3</v>
      </c>
      <c r="Z580" t="s">
        <v>2186</v>
      </c>
      <c r="AA580" t="s">
        <v>2469</v>
      </c>
      <c r="AF580" s="4"/>
      <c r="AG580" s="4"/>
      <c r="AH580" t="s">
        <v>79</v>
      </c>
      <c r="AI580" t="s">
        <v>241</v>
      </c>
      <c r="AJ580" t="s">
        <v>770</v>
      </c>
      <c r="AK580" t="s">
        <v>1182</v>
      </c>
      <c r="AL580" t="s">
        <v>1614</v>
      </c>
      <c r="AM580" t="s">
        <v>69</v>
      </c>
      <c r="AN580" t="s">
        <v>1548</v>
      </c>
      <c r="AO580" t="s">
        <v>455</v>
      </c>
      <c r="AP580" t="s">
        <v>2340</v>
      </c>
      <c r="AQ580" t="str">
        <f t="shared" si="9"/>
        <v>400440439816yesFemale437171YouTube4361543830229.8774.95416513.95114.9915</v>
      </c>
      <c r="AR580">
        <f>COUNTIF(AQ$2:AQ580,AQ580)</f>
        <v>1</v>
      </c>
    </row>
    <row r="581" spans="1:44" x14ac:dyDescent="0.25">
      <c r="A581">
        <v>401</v>
      </c>
      <c r="B581">
        <v>440</v>
      </c>
      <c r="C581" s="4">
        <v>43981</v>
      </c>
      <c r="D581">
        <v>6</v>
      </c>
      <c r="E581" t="s">
        <v>33</v>
      </c>
      <c r="F581" t="s">
        <v>44</v>
      </c>
      <c r="G581" t="s">
        <v>55</v>
      </c>
      <c r="H581" t="s">
        <v>58</v>
      </c>
      <c r="I581" s="4">
        <v>43717</v>
      </c>
      <c r="J581">
        <v>1</v>
      </c>
      <c r="K581" t="s">
        <v>61</v>
      </c>
      <c r="L581" s="4">
        <v>43615</v>
      </c>
      <c r="M581" s="4">
        <v>43830</v>
      </c>
      <c r="N581">
        <v>2</v>
      </c>
      <c r="O581" t="s">
        <v>139</v>
      </c>
      <c r="P581" t="s">
        <v>301</v>
      </c>
      <c r="Q581">
        <v>2</v>
      </c>
      <c r="R581" t="s">
        <v>663</v>
      </c>
      <c r="S581" t="s">
        <v>1207</v>
      </c>
      <c r="T581" t="s">
        <v>1731</v>
      </c>
      <c r="U581" t="s">
        <v>75</v>
      </c>
      <c r="V581" t="s">
        <v>1869</v>
      </c>
      <c r="W581">
        <v>214.95</v>
      </c>
      <c r="X581">
        <v>74.95</v>
      </c>
      <c r="Y581">
        <v>2</v>
      </c>
      <c r="Z581" t="s">
        <v>2187</v>
      </c>
      <c r="AA581" t="s">
        <v>2470</v>
      </c>
      <c r="AF581" s="4"/>
      <c r="AG581" s="4"/>
      <c r="AH581" t="s">
        <v>67</v>
      </c>
      <c r="AI581" t="s">
        <v>229</v>
      </c>
      <c r="AJ581" t="s">
        <v>677</v>
      </c>
      <c r="AK581" t="s">
        <v>978</v>
      </c>
      <c r="AL581" t="s">
        <v>1577</v>
      </c>
      <c r="AM581" t="s">
        <v>80</v>
      </c>
      <c r="AN581" t="s">
        <v>1548</v>
      </c>
      <c r="AO581" t="s">
        <v>455</v>
      </c>
      <c r="AP581" t="s">
        <v>2340</v>
      </c>
      <c r="AQ581" t="str">
        <f t="shared" si="9"/>
        <v>401440439816yesFemale437171YouTube4361543830214.9574.95311824.99214.9915</v>
      </c>
      <c r="AR581">
        <f>COUNTIF(AQ$2:AQ581,AQ581)</f>
        <v>1</v>
      </c>
    </row>
    <row r="582" spans="1:44" x14ac:dyDescent="0.25">
      <c r="A582">
        <v>401</v>
      </c>
      <c r="B582">
        <v>440</v>
      </c>
      <c r="C582" s="4">
        <v>43981</v>
      </c>
      <c r="D582">
        <v>6</v>
      </c>
      <c r="E582" t="s">
        <v>33</v>
      </c>
      <c r="F582" t="s">
        <v>44</v>
      </c>
      <c r="G582" t="s">
        <v>55</v>
      </c>
      <c r="H582" t="s">
        <v>58</v>
      </c>
      <c r="I582" s="4">
        <v>43717</v>
      </c>
      <c r="J582">
        <v>1</v>
      </c>
      <c r="K582" t="s">
        <v>61</v>
      </c>
      <c r="L582" s="4">
        <v>43615</v>
      </c>
      <c r="M582" s="4">
        <v>43830</v>
      </c>
      <c r="N582">
        <v>2</v>
      </c>
      <c r="O582" t="s">
        <v>139</v>
      </c>
      <c r="P582" t="s">
        <v>301</v>
      </c>
      <c r="Q582">
        <v>2</v>
      </c>
      <c r="R582" t="s">
        <v>663</v>
      </c>
      <c r="S582" t="s">
        <v>1207</v>
      </c>
      <c r="T582" t="s">
        <v>1731</v>
      </c>
      <c r="U582" t="s">
        <v>75</v>
      </c>
      <c r="V582" t="s">
        <v>1869</v>
      </c>
      <c r="W582">
        <v>214.95</v>
      </c>
      <c r="X582">
        <v>74.95</v>
      </c>
      <c r="Y582">
        <v>2</v>
      </c>
      <c r="Z582" t="s">
        <v>2187</v>
      </c>
      <c r="AA582" t="s">
        <v>2470</v>
      </c>
      <c r="AF582" s="4"/>
      <c r="AG582" s="4"/>
      <c r="AH582" t="s">
        <v>79</v>
      </c>
      <c r="AI582" t="s">
        <v>241</v>
      </c>
      <c r="AJ582" t="s">
        <v>562</v>
      </c>
      <c r="AK582" t="s">
        <v>1078</v>
      </c>
      <c r="AL582" t="s">
        <v>1587</v>
      </c>
      <c r="AM582" t="s">
        <v>67</v>
      </c>
      <c r="AN582" t="s">
        <v>1548</v>
      </c>
      <c r="AO582" t="s">
        <v>86</v>
      </c>
      <c r="AP582" t="s">
        <v>2350</v>
      </c>
      <c r="AQ582" t="str">
        <f t="shared" si="9"/>
        <v>401440439816yesFemale437171YouTube4361543830214.9574.95414454.99314.997</v>
      </c>
      <c r="AR582">
        <f>COUNTIF(AQ$2:AQ582,AQ582)</f>
        <v>1</v>
      </c>
    </row>
    <row r="583" spans="1:44" x14ac:dyDescent="0.25">
      <c r="A583">
        <v>402</v>
      </c>
      <c r="B583">
        <v>376</v>
      </c>
      <c r="C583" s="4">
        <v>43982</v>
      </c>
      <c r="D583">
        <v>2</v>
      </c>
      <c r="E583" t="s">
        <v>38</v>
      </c>
      <c r="F583" t="s">
        <v>49</v>
      </c>
      <c r="G583" t="s">
        <v>56</v>
      </c>
      <c r="H583" t="s">
        <v>58</v>
      </c>
      <c r="I583" s="4">
        <v>43687</v>
      </c>
      <c r="J583">
        <v>2</v>
      </c>
      <c r="K583" t="s">
        <v>60</v>
      </c>
      <c r="L583" s="4">
        <v>43615</v>
      </c>
      <c r="M583" s="4">
        <v>43830</v>
      </c>
      <c r="N583">
        <v>1</v>
      </c>
      <c r="O583" t="s">
        <v>86</v>
      </c>
      <c r="P583" t="s">
        <v>248</v>
      </c>
      <c r="Q583">
        <v>1</v>
      </c>
      <c r="R583" t="s">
        <v>513</v>
      </c>
      <c r="S583" t="s">
        <v>1076</v>
      </c>
      <c r="T583" t="s">
        <v>1603</v>
      </c>
      <c r="U583" t="s">
        <v>80</v>
      </c>
      <c r="V583" t="s">
        <v>1577</v>
      </c>
      <c r="W583">
        <v>45.36</v>
      </c>
      <c r="X583">
        <v>49.98</v>
      </c>
      <c r="Y583">
        <v>1</v>
      </c>
      <c r="Z583" t="s">
        <v>549</v>
      </c>
      <c r="AA583" t="s">
        <v>2362</v>
      </c>
      <c r="AF583" s="4"/>
      <c r="AG583" s="4"/>
      <c r="AH583" t="s">
        <v>86</v>
      </c>
      <c r="AI583" t="s">
        <v>248</v>
      </c>
      <c r="AJ583" t="s">
        <v>513</v>
      </c>
      <c r="AK583" t="s">
        <v>1076</v>
      </c>
      <c r="AL583" t="s">
        <v>1603</v>
      </c>
      <c r="AM583" t="s">
        <v>80</v>
      </c>
      <c r="AN583" t="s">
        <v>1577</v>
      </c>
      <c r="AO583" t="s">
        <v>549</v>
      </c>
      <c r="AP583" t="s">
        <v>2362</v>
      </c>
      <c r="AQ583" t="str">
        <f t="shared" si="9"/>
        <v>402376439822noFemale436872Facebook436154383045.3649.9876122.68224.9922</v>
      </c>
      <c r="AR583">
        <f>COUNTIF(AQ$2:AQ583,AQ583)</f>
        <v>1</v>
      </c>
    </row>
    <row r="584" spans="1:44" x14ac:dyDescent="0.25">
      <c r="A584">
        <v>403</v>
      </c>
      <c r="B584">
        <v>470</v>
      </c>
      <c r="C584" s="4">
        <v>43982</v>
      </c>
      <c r="D584">
        <v>3</v>
      </c>
      <c r="E584" t="s">
        <v>34</v>
      </c>
      <c r="F584" t="s">
        <v>45</v>
      </c>
      <c r="G584" t="s">
        <v>55</v>
      </c>
      <c r="H584" t="s">
        <v>58</v>
      </c>
      <c r="I584" s="4">
        <v>43831</v>
      </c>
      <c r="J584">
        <v>5</v>
      </c>
      <c r="K584" t="s">
        <v>60</v>
      </c>
      <c r="L584" s="4">
        <v>43831</v>
      </c>
      <c r="M584" s="4">
        <v>43921</v>
      </c>
      <c r="N584">
        <v>1</v>
      </c>
      <c r="O584" t="s">
        <v>79</v>
      </c>
      <c r="P584" t="s">
        <v>241</v>
      </c>
      <c r="Q584">
        <v>1</v>
      </c>
      <c r="R584" t="s">
        <v>562</v>
      </c>
      <c r="S584" t="s">
        <v>1078</v>
      </c>
      <c r="T584" t="s">
        <v>1587</v>
      </c>
      <c r="U584" t="s">
        <v>69</v>
      </c>
      <c r="V584" t="s">
        <v>1548</v>
      </c>
      <c r="W584">
        <v>54.99</v>
      </c>
      <c r="X584">
        <v>14.99</v>
      </c>
      <c r="Y584">
        <v>1</v>
      </c>
      <c r="Z584" t="s">
        <v>86</v>
      </c>
      <c r="AA584" t="s">
        <v>2350</v>
      </c>
      <c r="AF584" s="4"/>
      <c r="AG584" s="4"/>
      <c r="AH584" t="s">
        <v>79</v>
      </c>
      <c r="AI584" t="s">
        <v>241</v>
      </c>
      <c r="AJ584" t="s">
        <v>562</v>
      </c>
      <c r="AK584" t="s">
        <v>1078</v>
      </c>
      <c r="AL584" t="s">
        <v>1587</v>
      </c>
      <c r="AM584" t="s">
        <v>69</v>
      </c>
      <c r="AN584" t="s">
        <v>1548</v>
      </c>
      <c r="AO584" t="s">
        <v>86</v>
      </c>
      <c r="AP584" t="s">
        <v>2350</v>
      </c>
      <c r="AQ584" t="str">
        <f t="shared" si="9"/>
        <v>403470439823yesFemale438315Facebook438314392154.9914.99414454.99114.997</v>
      </c>
      <c r="AR584">
        <f>COUNTIF(AQ$2:AQ584,AQ584)</f>
        <v>1</v>
      </c>
    </row>
    <row r="585" spans="1:44" x14ac:dyDescent="0.25">
      <c r="A585">
        <v>404</v>
      </c>
      <c r="B585">
        <v>34</v>
      </c>
      <c r="C585" s="4">
        <v>43984</v>
      </c>
      <c r="D585">
        <v>4</v>
      </c>
      <c r="E585" t="s">
        <v>40</v>
      </c>
      <c r="F585" t="s">
        <v>51</v>
      </c>
      <c r="G585" t="s">
        <v>56</v>
      </c>
      <c r="H585" t="s">
        <v>58</v>
      </c>
      <c r="I585" s="4">
        <v>43930</v>
      </c>
      <c r="J585">
        <v>7</v>
      </c>
      <c r="K585" t="s">
        <v>61</v>
      </c>
      <c r="L585" s="4">
        <v>43915</v>
      </c>
      <c r="M585" s="4">
        <v>44012</v>
      </c>
      <c r="N585">
        <v>1</v>
      </c>
      <c r="O585" t="s">
        <v>105</v>
      </c>
      <c r="P585" t="s">
        <v>267</v>
      </c>
      <c r="Q585">
        <v>2</v>
      </c>
      <c r="R585" t="s">
        <v>664</v>
      </c>
      <c r="S585" t="s">
        <v>1208</v>
      </c>
      <c r="T585" t="s">
        <v>1732</v>
      </c>
      <c r="U585" t="s">
        <v>110</v>
      </c>
      <c r="V585" t="s">
        <v>1869</v>
      </c>
      <c r="W585">
        <v>236.82</v>
      </c>
      <c r="X585">
        <v>89.94</v>
      </c>
      <c r="Y585">
        <v>1</v>
      </c>
      <c r="Z585" t="s">
        <v>82</v>
      </c>
      <c r="AA585" t="s">
        <v>2409</v>
      </c>
      <c r="AF585" s="4"/>
      <c r="AG585" s="4"/>
      <c r="AH585" t="s">
        <v>79</v>
      </c>
      <c r="AI585" t="s">
        <v>241</v>
      </c>
      <c r="AJ585" t="s">
        <v>617</v>
      </c>
      <c r="AK585" t="s">
        <v>1168</v>
      </c>
      <c r="AL585" t="s">
        <v>1614</v>
      </c>
      <c r="AM585" t="s">
        <v>67</v>
      </c>
      <c r="AN585" t="s">
        <v>1548</v>
      </c>
      <c r="AO585" t="s">
        <v>86</v>
      </c>
      <c r="AP585" t="s">
        <v>2350</v>
      </c>
      <c r="AQ585" t="str">
        <f t="shared" si="9"/>
        <v>40434439844noFemale439307YouTube4391544012236.8289.94416913.95314.997</v>
      </c>
      <c r="AR585">
        <f>COUNTIF(AQ$2:AQ585,AQ585)</f>
        <v>1</v>
      </c>
    </row>
    <row r="586" spans="1:44" x14ac:dyDescent="0.25">
      <c r="A586">
        <v>404</v>
      </c>
      <c r="B586">
        <v>34</v>
      </c>
      <c r="C586" s="4">
        <v>43984</v>
      </c>
      <c r="D586">
        <v>4</v>
      </c>
      <c r="E586" t="s">
        <v>40</v>
      </c>
      <c r="F586" t="s">
        <v>51</v>
      </c>
      <c r="G586" t="s">
        <v>56</v>
      </c>
      <c r="H586" t="s">
        <v>58</v>
      </c>
      <c r="I586" s="4">
        <v>43930</v>
      </c>
      <c r="J586">
        <v>7</v>
      </c>
      <c r="K586" t="s">
        <v>61</v>
      </c>
      <c r="L586" s="4">
        <v>43915</v>
      </c>
      <c r="M586" s="4">
        <v>44012</v>
      </c>
      <c r="N586">
        <v>1</v>
      </c>
      <c r="O586" t="s">
        <v>105</v>
      </c>
      <c r="P586" t="s">
        <v>267</v>
      </c>
      <c r="Q586">
        <v>2</v>
      </c>
      <c r="R586" t="s">
        <v>664</v>
      </c>
      <c r="S586" t="s">
        <v>1208</v>
      </c>
      <c r="T586" t="s">
        <v>1732</v>
      </c>
      <c r="U586" t="s">
        <v>110</v>
      </c>
      <c r="V586" t="s">
        <v>1869</v>
      </c>
      <c r="W586">
        <v>236.82</v>
      </c>
      <c r="X586">
        <v>89.94</v>
      </c>
      <c r="Y586">
        <v>1</v>
      </c>
      <c r="Z586" t="s">
        <v>82</v>
      </c>
      <c r="AA586" t="s">
        <v>2409</v>
      </c>
      <c r="AF586" s="4"/>
      <c r="AG586" s="4"/>
      <c r="AH586" t="s">
        <v>79</v>
      </c>
      <c r="AI586" t="s">
        <v>241</v>
      </c>
      <c r="AJ586" t="s">
        <v>86</v>
      </c>
      <c r="AK586" t="s">
        <v>1044</v>
      </c>
      <c r="AL586" t="s">
        <v>1572</v>
      </c>
      <c r="AM586" t="s">
        <v>67</v>
      </c>
      <c r="AN586" t="s">
        <v>1548</v>
      </c>
      <c r="AO586" t="s">
        <v>86</v>
      </c>
      <c r="AP586" t="s">
        <v>2350</v>
      </c>
      <c r="AQ586" t="str">
        <f t="shared" si="9"/>
        <v>40434439844noFemale439307YouTube4391544012236.8289.944764.99314.997</v>
      </c>
      <c r="AR586">
        <f>COUNTIF(AQ$2:AQ586,AQ586)</f>
        <v>1</v>
      </c>
    </row>
    <row r="587" spans="1:44" x14ac:dyDescent="0.25">
      <c r="A587">
        <v>405</v>
      </c>
      <c r="B587">
        <v>45</v>
      </c>
      <c r="C587" s="4">
        <v>43984</v>
      </c>
      <c r="D587">
        <v>1</v>
      </c>
      <c r="E587" t="s">
        <v>39</v>
      </c>
      <c r="F587" t="s">
        <v>50</v>
      </c>
      <c r="G587" t="s">
        <v>56</v>
      </c>
      <c r="H587" t="s">
        <v>58</v>
      </c>
      <c r="I587" s="4">
        <v>43720</v>
      </c>
      <c r="J587">
        <v>1</v>
      </c>
      <c r="K587" t="s">
        <v>61</v>
      </c>
      <c r="L587" s="4">
        <v>43615</v>
      </c>
      <c r="M587" s="4">
        <v>43830</v>
      </c>
      <c r="N587">
        <v>1</v>
      </c>
      <c r="O587" t="s">
        <v>79</v>
      </c>
      <c r="P587" t="s">
        <v>241</v>
      </c>
      <c r="Q587">
        <v>1</v>
      </c>
      <c r="R587" t="s">
        <v>629</v>
      </c>
      <c r="S587" t="s">
        <v>965</v>
      </c>
      <c r="T587" t="s">
        <v>1703</v>
      </c>
      <c r="U587" t="s">
        <v>69</v>
      </c>
      <c r="V587" t="s">
        <v>1562</v>
      </c>
      <c r="W587">
        <v>119.95</v>
      </c>
      <c r="X587">
        <v>9.99</v>
      </c>
      <c r="Y587">
        <v>1</v>
      </c>
      <c r="Z587" t="s">
        <v>86</v>
      </c>
      <c r="AA587" t="s">
        <v>2350</v>
      </c>
      <c r="AF587" s="4"/>
      <c r="AG587" s="4"/>
      <c r="AH587" t="s">
        <v>79</v>
      </c>
      <c r="AI587" t="s">
        <v>241</v>
      </c>
      <c r="AJ587" t="s">
        <v>629</v>
      </c>
      <c r="AK587" t="s">
        <v>965</v>
      </c>
      <c r="AL587" t="s">
        <v>1703</v>
      </c>
      <c r="AM587" t="s">
        <v>69</v>
      </c>
      <c r="AN587" t="s">
        <v>1562</v>
      </c>
      <c r="AO587" t="s">
        <v>86</v>
      </c>
      <c r="AP587" t="s">
        <v>2350</v>
      </c>
      <c r="AQ587" t="str">
        <f t="shared" si="9"/>
        <v>40545439841noFemale437201YouTube4361543830119.959.99437119.9519.997</v>
      </c>
      <c r="AR587">
        <f>COUNTIF(AQ$2:AQ587,AQ587)</f>
        <v>1</v>
      </c>
    </row>
    <row r="588" spans="1:44" x14ac:dyDescent="0.25">
      <c r="A588">
        <v>406</v>
      </c>
      <c r="B588">
        <v>118</v>
      </c>
      <c r="C588" s="4">
        <v>43986</v>
      </c>
      <c r="D588">
        <v>6</v>
      </c>
      <c r="E588" t="s">
        <v>33</v>
      </c>
      <c r="F588" t="s">
        <v>44</v>
      </c>
      <c r="G588" t="s">
        <v>55</v>
      </c>
      <c r="H588" t="s">
        <v>58</v>
      </c>
      <c r="I588" s="4">
        <v>43959</v>
      </c>
      <c r="J588">
        <v>9</v>
      </c>
      <c r="K588" t="s">
        <v>59</v>
      </c>
      <c r="L588" s="4">
        <v>43952</v>
      </c>
      <c r="M588" s="4">
        <v>44075</v>
      </c>
      <c r="N588">
        <v>1</v>
      </c>
      <c r="O588" t="s">
        <v>80</v>
      </c>
      <c r="P588" t="s">
        <v>242</v>
      </c>
      <c r="Q588">
        <v>1</v>
      </c>
      <c r="R588" t="s">
        <v>665</v>
      </c>
      <c r="S588" t="s">
        <v>1209</v>
      </c>
      <c r="T588" t="s">
        <v>1652</v>
      </c>
      <c r="U588" t="s">
        <v>69</v>
      </c>
      <c r="V588" t="s">
        <v>1548</v>
      </c>
      <c r="W588">
        <v>13.99</v>
      </c>
      <c r="X588">
        <v>14.99</v>
      </c>
      <c r="Y588">
        <v>1</v>
      </c>
      <c r="Z588" t="s">
        <v>79</v>
      </c>
      <c r="AA588" t="s">
        <v>2349</v>
      </c>
      <c r="AB588">
        <v>4</v>
      </c>
      <c r="AC588" t="s">
        <v>2633</v>
      </c>
      <c r="AD588">
        <v>870</v>
      </c>
      <c r="AE588" t="s">
        <v>2638</v>
      </c>
      <c r="AF588" s="4">
        <v>43983</v>
      </c>
      <c r="AG588" s="4">
        <v>44027</v>
      </c>
      <c r="AH588" t="s">
        <v>80</v>
      </c>
      <c r="AI588" t="s">
        <v>242</v>
      </c>
      <c r="AJ588" t="s">
        <v>665</v>
      </c>
      <c r="AK588" t="s">
        <v>1209</v>
      </c>
      <c r="AL588" t="s">
        <v>1652</v>
      </c>
      <c r="AM588" t="s">
        <v>69</v>
      </c>
      <c r="AN588" t="s">
        <v>1548</v>
      </c>
      <c r="AO588" t="s">
        <v>79</v>
      </c>
      <c r="AP588" t="s">
        <v>2349</v>
      </c>
      <c r="AQ588" t="str">
        <f t="shared" si="9"/>
        <v>406118439866yesFemale439599Google Ads439524407513.9914.994control870Adding a remember me on this device option439834402726413.99114.994</v>
      </c>
      <c r="AR588">
        <f>COUNTIF(AQ$2:AQ588,AQ588)</f>
        <v>1</v>
      </c>
    </row>
    <row r="589" spans="1:44" x14ac:dyDescent="0.25">
      <c r="A589">
        <v>407</v>
      </c>
      <c r="B589">
        <v>131</v>
      </c>
      <c r="C589" s="4">
        <v>43986</v>
      </c>
      <c r="D589">
        <v>2</v>
      </c>
      <c r="E589" t="s">
        <v>38</v>
      </c>
      <c r="F589" t="s">
        <v>49</v>
      </c>
      <c r="G589" t="s">
        <v>56</v>
      </c>
      <c r="H589" t="s">
        <v>57</v>
      </c>
      <c r="I589" s="4">
        <v>43813</v>
      </c>
      <c r="J589">
        <v>1</v>
      </c>
      <c r="K589" t="s">
        <v>61</v>
      </c>
      <c r="L589" s="4">
        <v>43615</v>
      </c>
      <c r="M589" s="4">
        <v>43830</v>
      </c>
      <c r="N589">
        <v>1</v>
      </c>
      <c r="O589" t="s">
        <v>67</v>
      </c>
      <c r="P589" t="s">
        <v>229</v>
      </c>
      <c r="Q589">
        <v>1</v>
      </c>
      <c r="R589" t="s">
        <v>476</v>
      </c>
      <c r="S589" t="s">
        <v>1031</v>
      </c>
      <c r="T589" t="s">
        <v>1487</v>
      </c>
      <c r="U589" t="s">
        <v>69</v>
      </c>
      <c r="V589" t="s">
        <v>1548</v>
      </c>
      <c r="W589">
        <v>29.95</v>
      </c>
      <c r="X589">
        <v>14.99</v>
      </c>
      <c r="Y589">
        <v>1</v>
      </c>
      <c r="Z589" t="s">
        <v>872</v>
      </c>
      <c r="AA589" t="s">
        <v>2388</v>
      </c>
      <c r="AF589" s="4"/>
      <c r="AG589" s="4"/>
      <c r="AH589" t="s">
        <v>67</v>
      </c>
      <c r="AI589" t="s">
        <v>229</v>
      </c>
      <c r="AJ589" t="s">
        <v>476</v>
      </c>
      <c r="AK589" t="s">
        <v>1031</v>
      </c>
      <c r="AL589" t="s">
        <v>1487</v>
      </c>
      <c r="AM589" t="s">
        <v>69</v>
      </c>
      <c r="AN589" t="s">
        <v>1548</v>
      </c>
      <c r="AO589" t="s">
        <v>872</v>
      </c>
      <c r="AP589" t="s">
        <v>2388</v>
      </c>
      <c r="AQ589" t="str">
        <f t="shared" si="9"/>
        <v>407131439862noMale438131YouTube436154383029.9514.9939529.95114.9919</v>
      </c>
      <c r="AR589">
        <f>COUNTIF(AQ$2:AQ589,AQ589)</f>
        <v>1</v>
      </c>
    </row>
    <row r="590" spans="1:44" x14ac:dyDescent="0.25">
      <c r="A590">
        <v>408</v>
      </c>
      <c r="B590">
        <v>351</v>
      </c>
      <c r="C590" s="4">
        <v>43986</v>
      </c>
      <c r="D590">
        <v>9</v>
      </c>
      <c r="E590" t="s">
        <v>41</v>
      </c>
      <c r="F590" t="s">
        <v>52</v>
      </c>
      <c r="G590" t="s">
        <v>56</v>
      </c>
      <c r="H590" t="s">
        <v>57</v>
      </c>
      <c r="I590" s="4">
        <v>43808</v>
      </c>
      <c r="J590">
        <v>3</v>
      </c>
      <c r="K590" t="s">
        <v>59</v>
      </c>
      <c r="L590" s="4">
        <v>43615</v>
      </c>
      <c r="M590" s="4">
        <v>43830</v>
      </c>
      <c r="N590">
        <v>1</v>
      </c>
      <c r="O590" t="s">
        <v>80</v>
      </c>
      <c r="P590" t="s">
        <v>242</v>
      </c>
      <c r="Q590">
        <v>1</v>
      </c>
      <c r="R590" t="s">
        <v>455</v>
      </c>
      <c r="S590" t="s">
        <v>1018</v>
      </c>
      <c r="T590" t="s">
        <v>1548</v>
      </c>
      <c r="U590" t="s">
        <v>80</v>
      </c>
      <c r="V590" t="s">
        <v>1548</v>
      </c>
      <c r="W590">
        <v>29.98</v>
      </c>
      <c r="X590">
        <v>29.98</v>
      </c>
      <c r="Y590">
        <v>1</v>
      </c>
      <c r="Z590" t="s">
        <v>70</v>
      </c>
      <c r="AA590" t="s">
        <v>2341</v>
      </c>
      <c r="AF590" s="4"/>
      <c r="AG590" s="4"/>
      <c r="AH590" t="s">
        <v>80</v>
      </c>
      <c r="AI590" t="s">
        <v>242</v>
      </c>
      <c r="AJ590" t="s">
        <v>455</v>
      </c>
      <c r="AK590" t="s">
        <v>1018</v>
      </c>
      <c r="AL590" t="s">
        <v>1548</v>
      </c>
      <c r="AM590" t="s">
        <v>80</v>
      </c>
      <c r="AN590" t="s">
        <v>1548</v>
      </c>
      <c r="AO590" t="s">
        <v>70</v>
      </c>
      <c r="AP590" t="s">
        <v>2341</v>
      </c>
      <c r="AQ590" t="str">
        <f t="shared" si="9"/>
        <v>408351439869noMale438083Google Ads436154383029.9829.9821514.99214.995</v>
      </c>
      <c r="AR590">
        <f>COUNTIF(AQ$2:AQ590,AQ590)</f>
        <v>1</v>
      </c>
    </row>
    <row r="591" spans="1:44" x14ac:dyDescent="0.25">
      <c r="A591">
        <v>409</v>
      </c>
      <c r="B591">
        <v>352</v>
      </c>
      <c r="C591" s="4">
        <v>43986</v>
      </c>
      <c r="D591">
        <v>2</v>
      </c>
      <c r="E591" t="s">
        <v>38</v>
      </c>
      <c r="F591" t="s">
        <v>49</v>
      </c>
      <c r="G591" t="s">
        <v>55</v>
      </c>
      <c r="H591" t="s">
        <v>58</v>
      </c>
      <c r="I591" s="4">
        <v>43686</v>
      </c>
      <c r="J591">
        <v>2</v>
      </c>
      <c r="K591" t="s">
        <v>60</v>
      </c>
      <c r="L591" s="4">
        <v>43615</v>
      </c>
      <c r="M591" s="4">
        <v>43830</v>
      </c>
      <c r="N591">
        <v>1</v>
      </c>
      <c r="O591" t="s">
        <v>70</v>
      </c>
      <c r="P591" t="s">
        <v>232</v>
      </c>
      <c r="Q591">
        <v>1</v>
      </c>
      <c r="R591" t="s">
        <v>635</v>
      </c>
      <c r="S591" t="s">
        <v>1183</v>
      </c>
      <c r="T591" t="s">
        <v>1707</v>
      </c>
      <c r="U591" t="s">
        <v>80</v>
      </c>
      <c r="V591" t="s">
        <v>1517</v>
      </c>
      <c r="W591">
        <v>45.98</v>
      </c>
      <c r="X591">
        <v>39.979999999999997</v>
      </c>
      <c r="Y591">
        <v>1</v>
      </c>
      <c r="Z591" t="s">
        <v>673</v>
      </c>
      <c r="AA591" t="s">
        <v>2348</v>
      </c>
      <c r="AF591" s="4"/>
      <c r="AG591" s="4"/>
      <c r="AH591" t="s">
        <v>70</v>
      </c>
      <c r="AI591" t="s">
        <v>232</v>
      </c>
      <c r="AJ591" t="s">
        <v>635</v>
      </c>
      <c r="AK591" t="s">
        <v>1183</v>
      </c>
      <c r="AL591" t="s">
        <v>1707</v>
      </c>
      <c r="AM591" t="s">
        <v>80</v>
      </c>
      <c r="AN591" t="s">
        <v>1517</v>
      </c>
      <c r="AO591" t="s">
        <v>673</v>
      </c>
      <c r="AP591" t="s">
        <v>2348</v>
      </c>
      <c r="AQ591" t="str">
        <f t="shared" si="9"/>
        <v>409352439862yesFemale436862Facebook436154383045.9839.9858722.99219.9912</v>
      </c>
      <c r="AR591">
        <f>COUNTIF(AQ$2:AQ591,AQ591)</f>
        <v>1</v>
      </c>
    </row>
    <row r="592" spans="1:44" x14ac:dyDescent="0.25">
      <c r="A592">
        <v>410</v>
      </c>
      <c r="B592">
        <v>100</v>
      </c>
      <c r="C592" s="4">
        <v>43987</v>
      </c>
      <c r="D592">
        <v>4</v>
      </c>
      <c r="E592" t="s">
        <v>40</v>
      </c>
      <c r="F592" t="s">
        <v>51</v>
      </c>
      <c r="G592" t="s">
        <v>55</v>
      </c>
      <c r="H592" t="s">
        <v>57</v>
      </c>
      <c r="I592" s="4">
        <v>43692</v>
      </c>
      <c r="J592">
        <v>3</v>
      </c>
      <c r="K592" t="s">
        <v>59</v>
      </c>
      <c r="L592" s="4">
        <v>43615</v>
      </c>
      <c r="M592" s="4">
        <v>43830</v>
      </c>
      <c r="N592">
        <v>1</v>
      </c>
      <c r="O592" t="s">
        <v>159</v>
      </c>
      <c r="P592" t="s">
        <v>321</v>
      </c>
      <c r="Q592">
        <v>2</v>
      </c>
      <c r="R592" t="s">
        <v>666</v>
      </c>
      <c r="S592" t="s">
        <v>1210</v>
      </c>
      <c r="T592" t="s">
        <v>1733</v>
      </c>
      <c r="U592" t="s">
        <v>75</v>
      </c>
      <c r="V592" t="s">
        <v>1585</v>
      </c>
      <c r="W592">
        <v>338.87</v>
      </c>
      <c r="X592">
        <v>99.95</v>
      </c>
      <c r="Y592">
        <v>2</v>
      </c>
      <c r="Z592" t="s">
        <v>2188</v>
      </c>
      <c r="AA592" t="s">
        <v>2471</v>
      </c>
      <c r="AF592" s="4"/>
      <c r="AG592" s="4"/>
      <c r="AH592" t="s">
        <v>70</v>
      </c>
      <c r="AI592" t="s">
        <v>232</v>
      </c>
      <c r="AJ592" t="s">
        <v>628</v>
      </c>
      <c r="AK592" t="s">
        <v>1178</v>
      </c>
      <c r="AL592" t="s">
        <v>1501</v>
      </c>
      <c r="AM592" t="s">
        <v>80</v>
      </c>
      <c r="AN592" t="s">
        <v>1517</v>
      </c>
      <c r="AO592" t="s">
        <v>640</v>
      </c>
      <c r="AP592" t="s">
        <v>2393</v>
      </c>
      <c r="AQ592" t="str">
        <f t="shared" si="9"/>
        <v>410100439874yesMale436923Google Ads4361543830338.8799.9555686.95219.9917</v>
      </c>
      <c r="AR592">
        <f>COUNTIF(AQ$2:AQ592,AQ592)</f>
        <v>1</v>
      </c>
    </row>
    <row r="593" spans="1:44" x14ac:dyDescent="0.25">
      <c r="A593">
        <v>410</v>
      </c>
      <c r="B593">
        <v>100</v>
      </c>
      <c r="C593" s="4">
        <v>43987</v>
      </c>
      <c r="D593">
        <v>4</v>
      </c>
      <c r="E593" t="s">
        <v>40</v>
      </c>
      <c r="F593" t="s">
        <v>51</v>
      </c>
      <c r="G593" t="s">
        <v>55</v>
      </c>
      <c r="H593" t="s">
        <v>57</v>
      </c>
      <c r="I593" s="4">
        <v>43692</v>
      </c>
      <c r="J593">
        <v>3</v>
      </c>
      <c r="K593" t="s">
        <v>59</v>
      </c>
      <c r="L593" s="4">
        <v>43615</v>
      </c>
      <c r="M593" s="4">
        <v>43830</v>
      </c>
      <c r="N593">
        <v>1</v>
      </c>
      <c r="O593" t="s">
        <v>159</v>
      </c>
      <c r="P593" t="s">
        <v>321</v>
      </c>
      <c r="Q593">
        <v>2</v>
      </c>
      <c r="R593" t="s">
        <v>666</v>
      </c>
      <c r="S593" t="s">
        <v>1210</v>
      </c>
      <c r="T593" t="s">
        <v>1733</v>
      </c>
      <c r="U593" t="s">
        <v>75</v>
      </c>
      <c r="V593" t="s">
        <v>1585</v>
      </c>
      <c r="W593">
        <v>338.87</v>
      </c>
      <c r="X593">
        <v>99.95</v>
      </c>
      <c r="Y593">
        <v>2</v>
      </c>
      <c r="Z593" t="s">
        <v>2188</v>
      </c>
      <c r="AA593" t="s">
        <v>2471</v>
      </c>
      <c r="AF593" s="4"/>
      <c r="AG593" s="4"/>
      <c r="AH593" t="s">
        <v>70</v>
      </c>
      <c r="AI593" t="s">
        <v>232</v>
      </c>
      <c r="AJ593" t="s">
        <v>495</v>
      </c>
      <c r="AK593" t="s">
        <v>1058</v>
      </c>
      <c r="AL593" t="s">
        <v>1587</v>
      </c>
      <c r="AM593" t="s">
        <v>67</v>
      </c>
      <c r="AN593" t="s">
        <v>1517</v>
      </c>
      <c r="AO593" t="s">
        <v>673</v>
      </c>
      <c r="AP593" t="s">
        <v>2348</v>
      </c>
      <c r="AQ593" t="str">
        <f t="shared" si="9"/>
        <v>410100439874yesMale436923Google Ads4361543830338.8799.95511554.99319.9912</v>
      </c>
      <c r="AR593">
        <f>COUNTIF(AQ$2:AQ593,AQ593)</f>
        <v>1</v>
      </c>
    </row>
    <row r="594" spans="1:44" x14ac:dyDescent="0.25">
      <c r="A594">
        <v>411</v>
      </c>
      <c r="B594">
        <v>160</v>
      </c>
      <c r="C594" s="4">
        <v>43987</v>
      </c>
      <c r="D594">
        <v>1</v>
      </c>
      <c r="E594" t="s">
        <v>39</v>
      </c>
      <c r="F594" t="s">
        <v>50</v>
      </c>
      <c r="G594" t="s">
        <v>56</v>
      </c>
      <c r="H594" t="s">
        <v>58</v>
      </c>
      <c r="I594" s="4">
        <v>43834</v>
      </c>
      <c r="J594">
        <v>15</v>
      </c>
      <c r="K594" t="s">
        <v>62</v>
      </c>
      <c r="L594" s="4">
        <v>43615</v>
      </c>
      <c r="M594" s="4">
        <v>44413</v>
      </c>
      <c r="N594">
        <v>2</v>
      </c>
      <c r="O594" t="s">
        <v>77</v>
      </c>
      <c r="P594" t="s">
        <v>239</v>
      </c>
      <c r="Q594">
        <v>2</v>
      </c>
      <c r="R594" t="s">
        <v>667</v>
      </c>
      <c r="S594" t="s">
        <v>1211</v>
      </c>
      <c r="T594" t="s">
        <v>1734</v>
      </c>
      <c r="U594" t="s">
        <v>88</v>
      </c>
      <c r="V594" t="s">
        <v>2042</v>
      </c>
      <c r="W594">
        <v>63.88</v>
      </c>
      <c r="X594">
        <v>49.96</v>
      </c>
      <c r="Y594">
        <v>2</v>
      </c>
      <c r="Z594" t="s">
        <v>2189</v>
      </c>
      <c r="AA594" t="s">
        <v>2472</v>
      </c>
      <c r="AF594" s="4"/>
      <c r="AG594" s="4"/>
      <c r="AH594" t="s">
        <v>70</v>
      </c>
      <c r="AI594" t="s">
        <v>232</v>
      </c>
      <c r="AJ594" t="s">
        <v>638</v>
      </c>
      <c r="AK594" t="s">
        <v>1185</v>
      </c>
      <c r="AL594" t="s">
        <v>1709</v>
      </c>
      <c r="AM594" t="s">
        <v>80</v>
      </c>
      <c r="AN594" t="s">
        <v>1548</v>
      </c>
      <c r="AO594" t="s">
        <v>640</v>
      </c>
      <c r="AP594" t="s">
        <v>2393</v>
      </c>
      <c r="AQ594" t="str">
        <f t="shared" si="9"/>
        <v>411160439871noFemale4383415Organic436154441363.8849.96515511.95214.9917</v>
      </c>
      <c r="AR594">
        <f>COUNTIF(AQ$2:AQ594,AQ594)</f>
        <v>1</v>
      </c>
    </row>
    <row r="595" spans="1:44" x14ac:dyDescent="0.25">
      <c r="A595">
        <v>411</v>
      </c>
      <c r="B595">
        <v>160</v>
      </c>
      <c r="C595" s="4">
        <v>43987</v>
      </c>
      <c r="D595">
        <v>1</v>
      </c>
      <c r="E595" t="s">
        <v>39</v>
      </c>
      <c r="F595" t="s">
        <v>50</v>
      </c>
      <c r="G595" t="s">
        <v>56</v>
      </c>
      <c r="H595" t="s">
        <v>58</v>
      </c>
      <c r="I595" s="4">
        <v>43834</v>
      </c>
      <c r="J595">
        <v>15</v>
      </c>
      <c r="K595" t="s">
        <v>62</v>
      </c>
      <c r="L595" s="4">
        <v>43615</v>
      </c>
      <c r="M595" s="4">
        <v>44413</v>
      </c>
      <c r="N595">
        <v>2</v>
      </c>
      <c r="O595" t="s">
        <v>77</v>
      </c>
      <c r="P595" t="s">
        <v>239</v>
      </c>
      <c r="Q595">
        <v>2</v>
      </c>
      <c r="R595" t="s">
        <v>667</v>
      </c>
      <c r="S595" t="s">
        <v>1211</v>
      </c>
      <c r="T595" t="s">
        <v>1734</v>
      </c>
      <c r="U595" t="s">
        <v>88</v>
      </c>
      <c r="V595" t="s">
        <v>2042</v>
      </c>
      <c r="W595">
        <v>63.88</v>
      </c>
      <c r="X595">
        <v>49.96</v>
      </c>
      <c r="Y595">
        <v>2</v>
      </c>
      <c r="Z595" t="s">
        <v>2189</v>
      </c>
      <c r="AA595" t="s">
        <v>2472</v>
      </c>
      <c r="AF595" s="4"/>
      <c r="AG595" s="4"/>
      <c r="AH595" t="s">
        <v>67</v>
      </c>
      <c r="AI595" t="s">
        <v>229</v>
      </c>
      <c r="AJ595" t="s">
        <v>710</v>
      </c>
      <c r="AK595" t="s">
        <v>1251</v>
      </c>
      <c r="AL595" t="s">
        <v>1517</v>
      </c>
      <c r="AM595" t="s">
        <v>80</v>
      </c>
      <c r="AN595" t="s">
        <v>1562</v>
      </c>
      <c r="AO595" t="s">
        <v>90</v>
      </c>
      <c r="AP595" t="s">
        <v>2328</v>
      </c>
      <c r="AQ595" t="str">
        <f t="shared" si="9"/>
        <v>411160439871noFemale4383415Organic436154441363.8849.96310519.9929.996</v>
      </c>
      <c r="AR595">
        <f>COUNTIF(AQ$2:AQ595,AQ595)</f>
        <v>1</v>
      </c>
    </row>
    <row r="596" spans="1:44" x14ac:dyDescent="0.25">
      <c r="A596">
        <v>412</v>
      </c>
      <c r="B596">
        <v>333</v>
      </c>
      <c r="C596" s="4">
        <v>43988</v>
      </c>
      <c r="D596">
        <v>3</v>
      </c>
      <c r="E596" t="s">
        <v>34</v>
      </c>
      <c r="F596" t="s">
        <v>45</v>
      </c>
      <c r="G596" t="s">
        <v>55</v>
      </c>
      <c r="H596" t="s">
        <v>57</v>
      </c>
      <c r="I596" s="4">
        <v>43652</v>
      </c>
      <c r="J596">
        <v>2</v>
      </c>
      <c r="K596" t="s">
        <v>60</v>
      </c>
      <c r="L596" s="4">
        <v>43615</v>
      </c>
      <c r="M596" s="4">
        <v>43830</v>
      </c>
      <c r="N596">
        <v>1</v>
      </c>
      <c r="O596" t="s">
        <v>78</v>
      </c>
      <c r="P596" t="s">
        <v>240</v>
      </c>
      <c r="Q596">
        <v>1</v>
      </c>
      <c r="R596" t="s">
        <v>668</v>
      </c>
      <c r="S596" t="s">
        <v>1212</v>
      </c>
      <c r="T596" t="s">
        <v>1735</v>
      </c>
      <c r="U596" t="s">
        <v>69</v>
      </c>
      <c r="V596" t="s">
        <v>1548</v>
      </c>
      <c r="W596">
        <v>149.99</v>
      </c>
      <c r="X596">
        <v>14.99</v>
      </c>
      <c r="Y596">
        <v>1</v>
      </c>
      <c r="Z596" t="s">
        <v>393</v>
      </c>
      <c r="AA596" t="s">
        <v>2345</v>
      </c>
      <c r="AF596" s="4"/>
      <c r="AG596" s="4"/>
      <c r="AH596" t="s">
        <v>78</v>
      </c>
      <c r="AI596" t="s">
        <v>240</v>
      </c>
      <c r="AJ596" t="s">
        <v>668</v>
      </c>
      <c r="AK596" t="s">
        <v>1212</v>
      </c>
      <c r="AL596" t="s">
        <v>1735</v>
      </c>
      <c r="AM596" t="s">
        <v>69</v>
      </c>
      <c r="AN596" t="s">
        <v>1548</v>
      </c>
      <c r="AO596" t="s">
        <v>393</v>
      </c>
      <c r="AP596" t="s">
        <v>2345</v>
      </c>
      <c r="AQ596" t="str">
        <f t="shared" si="9"/>
        <v>412333439883yesMale436522Facebook4361543830149.9914.998138149.99114.9918</v>
      </c>
      <c r="AR596">
        <f>COUNTIF(AQ$2:AQ596,AQ596)</f>
        <v>1</v>
      </c>
    </row>
    <row r="597" spans="1:44" x14ac:dyDescent="0.25">
      <c r="A597">
        <v>413</v>
      </c>
      <c r="B597">
        <v>482</v>
      </c>
      <c r="C597" s="4">
        <v>43988</v>
      </c>
      <c r="D597">
        <v>1</v>
      </c>
      <c r="E597" t="s">
        <v>39</v>
      </c>
      <c r="F597" t="s">
        <v>50</v>
      </c>
      <c r="G597" t="s">
        <v>55</v>
      </c>
      <c r="H597" t="s">
        <v>58</v>
      </c>
      <c r="I597" s="4">
        <v>43928</v>
      </c>
      <c r="J597">
        <v>7</v>
      </c>
      <c r="K597" t="s">
        <v>61</v>
      </c>
      <c r="L597" s="4">
        <v>43915</v>
      </c>
      <c r="M597" s="4">
        <v>44012</v>
      </c>
      <c r="N597">
        <v>1</v>
      </c>
      <c r="O597" t="s">
        <v>90</v>
      </c>
      <c r="P597" t="s">
        <v>252</v>
      </c>
      <c r="Q597">
        <v>1</v>
      </c>
      <c r="R597" t="s">
        <v>669</v>
      </c>
      <c r="S597" t="s">
        <v>989</v>
      </c>
      <c r="T597" t="s">
        <v>626</v>
      </c>
      <c r="U597" t="s">
        <v>67</v>
      </c>
      <c r="V597" t="s">
        <v>1659</v>
      </c>
      <c r="W597">
        <v>237</v>
      </c>
      <c r="X597">
        <v>14.97</v>
      </c>
      <c r="Y597">
        <v>1</v>
      </c>
      <c r="Z597" t="s">
        <v>410</v>
      </c>
      <c r="AA597" t="s">
        <v>2359</v>
      </c>
      <c r="AB597">
        <v>4</v>
      </c>
      <c r="AC597" t="s">
        <v>2634</v>
      </c>
      <c r="AD597">
        <v>1132</v>
      </c>
      <c r="AE597" t="s">
        <v>2638</v>
      </c>
      <c r="AF597" s="4">
        <v>43983</v>
      </c>
      <c r="AG597" s="4">
        <v>44027</v>
      </c>
      <c r="AH597" t="s">
        <v>90</v>
      </c>
      <c r="AI597" t="s">
        <v>252</v>
      </c>
      <c r="AJ597" t="s">
        <v>669</v>
      </c>
      <c r="AK597" t="s">
        <v>989</v>
      </c>
      <c r="AL597" t="s">
        <v>626</v>
      </c>
      <c r="AM597" t="s">
        <v>67</v>
      </c>
      <c r="AN597" t="s">
        <v>1659</v>
      </c>
      <c r="AO597" t="s">
        <v>410</v>
      </c>
      <c r="AP597" t="s">
        <v>2359</v>
      </c>
      <c r="AQ597" t="str">
        <f t="shared" si="9"/>
        <v>413482439881yesFemale439287YouTube439154401223714.974test1132Adding a remember me on this device option43983440276767934.9920</v>
      </c>
      <c r="AR597">
        <f>COUNTIF(AQ$2:AQ597,AQ597)</f>
        <v>1</v>
      </c>
    </row>
    <row r="598" spans="1:44" x14ac:dyDescent="0.25">
      <c r="A598">
        <v>414</v>
      </c>
      <c r="B598">
        <v>87</v>
      </c>
      <c r="C598" s="4">
        <v>43989</v>
      </c>
      <c r="D598">
        <v>7</v>
      </c>
      <c r="E598" t="s">
        <v>35</v>
      </c>
      <c r="F598" t="s">
        <v>46</v>
      </c>
      <c r="G598" t="s">
        <v>55</v>
      </c>
      <c r="H598" t="s">
        <v>57</v>
      </c>
      <c r="I598" s="4">
        <v>43834</v>
      </c>
      <c r="J598">
        <v>15</v>
      </c>
      <c r="K598" t="s">
        <v>62</v>
      </c>
      <c r="L598" s="4">
        <v>43615</v>
      </c>
      <c r="M598" s="4">
        <v>44413</v>
      </c>
      <c r="N598">
        <v>2</v>
      </c>
      <c r="O598" t="s">
        <v>87</v>
      </c>
      <c r="P598" t="s">
        <v>249</v>
      </c>
      <c r="Q598">
        <v>2</v>
      </c>
      <c r="R598" t="s">
        <v>670</v>
      </c>
      <c r="S598" t="s">
        <v>1213</v>
      </c>
      <c r="T598" t="s">
        <v>1736</v>
      </c>
      <c r="U598" t="s">
        <v>83</v>
      </c>
      <c r="V598" t="s">
        <v>2038</v>
      </c>
      <c r="W598">
        <v>533.9</v>
      </c>
      <c r="X598">
        <v>84.95</v>
      </c>
      <c r="Y598">
        <v>2</v>
      </c>
      <c r="Z598" t="s">
        <v>2190</v>
      </c>
      <c r="AA598" t="s">
        <v>2473</v>
      </c>
      <c r="AF598" s="4"/>
      <c r="AG598" s="4"/>
      <c r="AH598" t="s">
        <v>79</v>
      </c>
      <c r="AI598" t="s">
        <v>241</v>
      </c>
      <c r="AJ598" t="s">
        <v>403</v>
      </c>
      <c r="AK598" t="s">
        <v>965</v>
      </c>
      <c r="AL598" t="s">
        <v>422</v>
      </c>
      <c r="AM598" t="s">
        <v>67</v>
      </c>
      <c r="AN598" t="s">
        <v>1548</v>
      </c>
      <c r="AO598" t="s">
        <v>455</v>
      </c>
      <c r="AP598" t="s">
        <v>2340</v>
      </c>
      <c r="AQ598" t="str">
        <f t="shared" si="9"/>
        <v>41487439897yesMale4383415Organic4361544413533.984.95438120314.9915</v>
      </c>
      <c r="AR598">
        <f>COUNTIF(AQ$2:AQ598,AQ598)</f>
        <v>1</v>
      </c>
    </row>
    <row r="599" spans="1:44" x14ac:dyDescent="0.25">
      <c r="A599">
        <v>414</v>
      </c>
      <c r="B599">
        <v>87</v>
      </c>
      <c r="C599" s="4">
        <v>43989</v>
      </c>
      <c r="D599">
        <v>7</v>
      </c>
      <c r="E599" t="s">
        <v>35</v>
      </c>
      <c r="F599" t="s">
        <v>46</v>
      </c>
      <c r="G599" t="s">
        <v>55</v>
      </c>
      <c r="H599" t="s">
        <v>57</v>
      </c>
      <c r="I599" s="4">
        <v>43834</v>
      </c>
      <c r="J599">
        <v>15</v>
      </c>
      <c r="K599" t="s">
        <v>62</v>
      </c>
      <c r="L599" s="4">
        <v>43615</v>
      </c>
      <c r="M599" s="4">
        <v>44413</v>
      </c>
      <c r="N599">
        <v>2</v>
      </c>
      <c r="O599" t="s">
        <v>87</v>
      </c>
      <c r="P599" t="s">
        <v>249</v>
      </c>
      <c r="Q599">
        <v>2</v>
      </c>
      <c r="R599" t="s">
        <v>670</v>
      </c>
      <c r="S599" t="s">
        <v>1213</v>
      </c>
      <c r="T599" t="s">
        <v>1736</v>
      </c>
      <c r="U599" t="s">
        <v>83</v>
      </c>
      <c r="V599" t="s">
        <v>2038</v>
      </c>
      <c r="W599">
        <v>533.9</v>
      </c>
      <c r="X599">
        <v>84.95</v>
      </c>
      <c r="Y599">
        <v>2</v>
      </c>
      <c r="Z599" t="s">
        <v>2190</v>
      </c>
      <c r="AA599" t="s">
        <v>2473</v>
      </c>
      <c r="AF599" s="4"/>
      <c r="AG599" s="4"/>
      <c r="AH599" t="s">
        <v>70</v>
      </c>
      <c r="AI599" t="s">
        <v>232</v>
      </c>
      <c r="AJ599" t="s">
        <v>628</v>
      </c>
      <c r="AK599" t="s">
        <v>1178</v>
      </c>
      <c r="AL599" t="s">
        <v>1501</v>
      </c>
      <c r="AM599" t="s">
        <v>80</v>
      </c>
      <c r="AN599" t="s">
        <v>1517</v>
      </c>
      <c r="AO599" t="s">
        <v>640</v>
      </c>
      <c r="AP599" t="s">
        <v>2393</v>
      </c>
      <c r="AQ599" t="str">
        <f t="shared" si="9"/>
        <v>41487439897yesMale4383415Organic4361544413533.984.9555686.95219.9917</v>
      </c>
      <c r="AR599">
        <f>COUNTIF(AQ$2:AQ599,AQ599)</f>
        <v>1</v>
      </c>
    </row>
    <row r="600" spans="1:44" x14ac:dyDescent="0.25">
      <c r="A600">
        <v>415</v>
      </c>
      <c r="B600">
        <v>490</v>
      </c>
      <c r="C600" s="4">
        <v>43989</v>
      </c>
      <c r="D600">
        <v>5</v>
      </c>
      <c r="E600" t="s">
        <v>36</v>
      </c>
      <c r="F600" t="s">
        <v>47</v>
      </c>
      <c r="G600" t="s">
        <v>55</v>
      </c>
      <c r="H600" t="s">
        <v>58</v>
      </c>
      <c r="I600" s="4">
        <v>43836</v>
      </c>
      <c r="J600">
        <v>15</v>
      </c>
      <c r="K600" t="s">
        <v>62</v>
      </c>
      <c r="L600" s="4">
        <v>43615</v>
      </c>
      <c r="M600" s="4">
        <v>44413</v>
      </c>
      <c r="N600">
        <v>1</v>
      </c>
      <c r="O600" t="s">
        <v>90</v>
      </c>
      <c r="P600" t="s">
        <v>252</v>
      </c>
      <c r="Q600">
        <v>1</v>
      </c>
      <c r="R600" t="s">
        <v>489</v>
      </c>
      <c r="S600" t="s">
        <v>1052</v>
      </c>
      <c r="T600" t="s">
        <v>1581</v>
      </c>
      <c r="U600" t="s">
        <v>80</v>
      </c>
      <c r="V600" t="s">
        <v>1562</v>
      </c>
      <c r="W600">
        <v>37.9</v>
      </c>
      <c r="X600">
        <v>19.98</v>
      </c>
      <c r="Y600">
        <v>1</v>
      </c>
      <c r="Z600" t="s">
        <v>410</v>
      </c>
      <c r="AA600" t="s">
        <v>2359</v>
      </c>
      <c r="AF600" s="4"/>
      <c r="AG600" s="4"/>
      <c r="AH600" t="s">
        <v>90</v>
      </c>
      <c r="AI600" t="s">
        <v>252</v>
      </c>
      <c r="AJ600" t="s">
        <v>489</v>
      </c>
      <c r="AK600" t="s">
        <v>1052</v>
      </c>
      <c r="AL600" t="s">
        <v>1581</v>
      </c>
      <c r="AM600" t="s">
        <v>80</v>
      </c>
      <c r="AN600" t="s">
        <v>1562</v>
      </c>
      <c r="AO600" t="s">
        <v>410</v>
      </c>
      <c r="AP600" t="s">
        <v>2359</v>
      </c>
      <c r="AQ600" t="str">
        <f t="shared" si="9"/>
        <v>415490439895yesFemale4383615Organic436154441337.919.98612618.9529.9920</v>
      </c>
      <c r="AR600">
        <f>COUNTIF(AQ$2:AQ600,AQ600)</f>
        <v>1</v>
      </c>
    </row>
    <row r="601" spans="1:44" x14ac:dyDescent="0.25">
      <c r="A601">
        <v>416</v>
      </c>
      <c r="B601">
        <v>97</v>
      </c>
      <c r="C601" s="4">
        <v>43990</v>
      </c>
      <c r="D601">
        <v>4</v>
      </c>
      <c r="E601" t="s">
        <v>40</v>
      </c>
      <c r="F601" t="s">
        <v>51</v>
      </c>
      <c r="G601" t="s">
        <v>56</v>
      </c>
      <c r="H601" t="s">
        <v>57</v>
      </c>
      <c r="I601" s="4">
        <v>43874</v>
      </c>
      <c r="J601">
        <v>6</v>
      </c>
      <c r="K601" t="s">
        <v>59</v>
      </c>
      <c r="L601" s="4">
        <v>43862</v>
      </c>
      <c r="M601" s="4">
        <v>43889</v>
      </c>
      <c r="N601">
        <v>1</v>
      </c>
      <c r="O601" t="s">
        <v>78</v>
      </c>
      <c r="P601" t="s">
        <v>240</v>
      </c>
      <c r="Q601">
        <v>1</v>
      </c>
      <c r="R601" t="s">
        <v>67</v>
      </c>
      <c r="S601" t="s">
        <v>1120</v>
      </c>
      <c r="T601" t="s">
        <v>1643</v>
      </c>
      <c r="U601" t="s">
        <v>80</v>
      </c>
      <c r="V601" t="s">
        <v>1548</v>
      </c>
      <c r="W601">
        <v>7.98</v>
      </c>
      <c r="X601">
        <v>29.98</v>
      </c>
      <c r="Y601">
        <v>1</v>
      </c>
      <c r="Z601" t="s">
        <v>469</v>
      </c>
      <c r="AA601" t="s">
        <v>2339</v>
      </c>
      <c r="AF601" s="4"/>
      <c r="AG601" s="4"/>
      <c r="AH601" t="s">
        <v>78</v>
      </c>
      <c r="AI601" t="s">
        <v>240</v>
      </c>
      <c r="AJ601" t="s">
        <v>67</v>
      </c>
      <c r="AK601" t="s">
        <v>1120</v>
      </c>
      <c r="AL601" t="s">
        <v>1643</v>
      </c>
      <c r="AM601" t="s">
        <v>80</v>
      </c>
      <c r="AN601" t="s">
        <v>1548</v>
      </c>
      <c r="AO601" t="s">
        <v>469</v>
      </c>
      <c r="AP601" t="s">
        <v>2339</v>
      </c>
      <c r="AQ601" t="str">
        <f t="shared" si="9"/>
        <v>41697439904noMale438746Google Ads43862438897.9829.98833.99214.9923</v>
      </c>
      <c r="AR601">
        <f>COUNTIF(AQ$2:AQ601,AQ601)</f>
        <v>1</v>
      </c>
    </row>
    <row r="602" spans="1:44" x14ac:dyDescent="0.25">
      <c r="A602">
        <v>417</v>
      </c>
      <c r="B602">
        <v>64</v>
      </c>
      <c r="C602" s="4">
        <v>43993</v>
      </c>
      <c r="D602">
        <v>7</v>
      </c>
      <c r="E602" t="s">
        <v>35</v>
      </c>
      <c r="F602" t="s">
        <v>46</v>
      </c>
      <c r="G602" t="s">
        <v>55</v>
      </c>
      <c r="H602" t="s">
        <v>58</v>
      </c>
      <c r="I602" s="4">
        <v>43687</v>
      </c>
      <c r="J602">
        <v>1</v>
      </c>
      <c r="K602" t="s">
        <v>61</v>
      </c>
      <c r="L602" s="4">
        <v>43615</v>
      </c>
      <c r="M602" s="4">
        <v>43830</v>
      </c>
      <c r="N602">
        <v>2</v>
      </c>
      <c r="O602" t="s">
        <v>160</v>
      </c>
      <c r="P602" t="s">
        <v>322</v>
      </c>
      <c r="Q602">
        <v>3</v>
      </c>
      <c r="R602" t="s">
        <v>671</v>
      </c>
      <c r="S602" t="s">
        <v>1214</v>
      </c>
      <c r="T602" t="s">
        <v>1737</v>
      </c>
      <c r="U602" t="s">
        <v>2014</v>
      </c>
      <c r="V602" t="s">
        <v>2051</v>
      </c>
      <c r="W602">
        <v>2234.92</v>
      </c>
      <c r="X602">
        <v>169.92</v>
      </c>
      <c r="Y602">
        <v>2</v>
      </c>
      <c r="Z602" t="s">
        <v>2191</v>
      </c>
      <c r="AA602" t="s">
        <v>2474</v>
      </c>
      <c r="AF602" s="4"/>
      <c r="AG602" s="4"/>
      <c r="AH602" t="s">
        <v>79</v>
      </c>
      <c r="AI602" t="s">
        <v>241</v>
      </c>
      <c r="AJ602" t="s">
        <v>86</v>
      </c>
      <c r="AK602" t="s">
        <v>1044</v>
      </c>
      <c r="AL602" t="s">
        <v>1572</v>
      </c>
      <c r="AM602" t="s">
        <v>67</v>
      </c>
      <c r="AN602" t="s">
        <v>1548</v>
      </c>
      <c r="AO602" t="s">
        <v>86</v>
      </c>
      <c r="AP602" t="s">
        <v>2350</v>
      </c>
      <c r="AQ602" t="str">
        <f t="shared" si="9"/>
        <v>41764439937yesFemale436871YouTube43615438302234.92169.924764.99314.997</v>
      </c>
      <c r="AR602">
        <f>COUNTIF(AQ$2:AQ602,AQ602)</f>
        <v>1</v>
      </c>
    </row>
    <row r="603" spans="1:44" x14ac:dyDescent="0.25">
      <c r="A603">
        <v>417</v>
      </c>
      <c r="B603">
        <v>64</v>
      </c>
      <c r="C603" s="4">
        <v>43993</v>
      </c>
      <c r="D603">
        <v>7</v>
      </c>
      <c r="E603" t="s">
        <v>35</v>
      </c>
      <c r="F603" t="s">
        <v>46</v>
      </c>
      <c r="G603" t="s">
        <v>55</v>
      </c>
      <c r="H603" t="s">
        <v>58</v>
      </c>
      <c r="I603" s="4">
        <v>43687</v>
      </c>
      <c r="J603">
        <v>1</v>
      </c>
      <c r="K603" t="s">
        <v>61</v>
      </c>
      <c r="L603" s="4">
        <v>43615</v>
      </c>
      <c r="M603" s="4">
        <v>43830</v>
      </c>
      <c r="N603">
        <v>2</v>
      </c>
      <c r="O603" t="s">
        <v>160</v>
      </c>
      <c r="P603" t="s">
        <v>322</v>
      </c>
      <c r="Q603">
        <v>3</v>
      </c>
      <c r="R603" t="s">
        <v>671</v>
      </c>
      <c r="S603" t="s">
        <v>1214</v>
      </c>
      <c r="T603" t="s">
        <v>1737</v>
      </c>
      <c r="U603" t="s">
        <v>2014</v>
      </c>
      <c r="V603" t="s">
        <v>2051</v>
      </c>
      <c r="W603">
        <v>2234.92</v>
      </c>
      <c r="X603">
        <v>169.92</v>
      </c>
      <c r="Y603">
        <v>2</v>
      </c>
      <c r="Z603" t="s">
        <v>2191</v>
      </c>
      <c r="AA603" t="s">
        <v>2474</v>
      </c>
      <c r="AF603" s="4"/>
      <c r="AG603" s="4"/>
      <c r="AH603" t="s">
        <v>69</v>
      </c>
      <c r="AI603" t="s">
        <v>231</v>
      </c>
      <c r="AJ603" t="s">
        <v>434</v>
      </c>
      <c r="AK603" t="s">
        <v>991</v>
      </c>
      <c r="AL603" t="s">
        <v>1524</v>
      </c>
      <c r="AM603" t="s">
        <v>80</v>
      </c>
      <c r="AN603" t="s">
        <v>1577</v>
      </c>
      <c r="AO603" t="s">
        <v>69</v>
      </c>
      <c r="AP603" t="s">
        <v>2360</v>
      </c>
      <c r="AQ603" t="str">
        <f t="shared" si="9"/>
        <v>41764439937yesFemale436871YouTube43615438302234.92169.921152929.99224.991</v>
      </c>
      <c r="AR603">
        <f>COUNTIF(AQ$2:AQ603,AQ603)</f>
        <v>1</v>
      </c>
    </row>
    <row r="604" spans="1:44" x14ac:dyDescent="0.25">
      <c r="A604">
        <v>417</v>
      </c>
      <c r="B604">
        <v>64</v>
      </c>
      <c r="C604" s="4">
        <v>43993</v>
      </c>
      <c r="D604">
        <v>7</v>
      </c>
      <c r="E604" t="s">
        <v>35</v>
      </c>
      <c r="F604" t="s">
        <v>46</v>
      </c>
      <c r="G604" t="s">
        <v>55</v>
      </c>
      <c r="H604" t="s">
        <v>58</v>
      </c>
      <c r="I604" s="4">
        <v>43687</v>
      </c>
      <c r="J604">
        <v>1</v>
      </c>
      <c r="K604" t="s">
        <v>61</v>
      </c>
      <c r="L604" s="4">
        <v>43615</v>
      </c>
      <c r="M604" s="4">
        <v>43830</v>
      </c>
      <c r="N604">
        <v>2</v>
      </c>
      <c r="O604" t="s">
        <v>160</v>
      </c>
      <c r="P604" t="s">
        <v>322</v>
      </c>
      <c r="Q604">
        <v>3</v>
      </c>
      <c r="R604" t="s">
        <v>671</v>
      </c>
      <c r="S604" t="s">
        <v>1214</v>
      </c>
      <c r="T604" t="s">
        <v>1737</v>
      </c>
      <c r="U604" t="s">
        <v>2014</v>
      </c>
      <c r="V604" t="s">
        <v>2051</v>
      </c>
      <c r="W604">
        <v>2234.92</v>
      </c>
      <c r="X604">
        <v>169.92</v>
      </c>
      <c r="Y604">
        <v>2</v>
      </c>
      <c r="Z604" t="s">
        <v>2191</v>
      </c>
      <c r="AA604" t="s">
        <v>2474</v>
      </c>
      <c r="AF604" s="4"/>
      <c r="AG604" s="4"/>
      <c r="AH604" t="s">
        <v>69</v>
      </c>
      <c r="AI604" t="s">
        <v>231</v>
      </c>
      <c r="AJ604" t="s">
        <v>78</v>
      </c>
      <c r="AK604" t="s">
        <v>1238</v>
      </c>
      <c r="AL604" t="s">
        <v>1533</v>
      </c>
      <c r="AM604" t="s">
        <v>67</v>
      </c>
      <c r="AN604" t="s">
        <v>1577</v>
      </c>
      <c r="AO604" t="s">
        <v>69</v>
      </c>
      <c r="AP604" t="s">
        <v>2360</v>
      </c>
      <c r="AQ604" t="str">
        <f t="shared" si="9"/>
        <v>41764439937yesFemale436871YouTube43615438302234.92169.921859.99324.991</v>
      </c>
      <c r="AR604">
        <f>COUNTIF(AQ$2:AQ604,AQ604)</f>
        <v>1</v>
      </c>
    </row>
    <row r="605" spans="1:44" x14ac:dyDescent="0.25">
      <c r="A605">
        <v>418</v>
      </c>
      <c r="B605">
        <v>470</v>
      </c>
      <c r="C605" s="4">
        <v>43993</v>
      </c>
      <c r="D605">
        <v>3</v>
      </c>
      <c r="E605" t="s">
        <v>34</v>
      </c>
      <c r="F605" t="s">
        <v>45</v>
      </c>
      <c r="G605" t="s">
        <v>55</v>
      </c>
      <c r="H605" t="s">
        <v>58</v>
      </c>
      <c r="I605" s="4">
        <v>43831</v>
      </c>
      <c r="J605">
        <v>5</v>
      </c>
      <c r="K605" t="s">
        <v>60</v>
      </c>
      <c r="L605" s="4">
        <v>43831</v>
      </c>
      <c r="M605" s="4">
        <v>43921</v>
      </c>
      <c r="N605">
        <v>2</v>
      </c>
      <c r="O605" t="s">
        <v>161</v>
      </c>
      <c r="P605" t="s">
        <v>323</v>
      </c>
      <c r="Q605">
        <v>2</v>
      </c>
      <c r="R605" t="s">
        <v>672</v>
      </c>
      <c r="S605" t="s">
        <v>1215</v>
      </c>
      <c r="T605" t="s">
        <v>1738</v>
      </c>
      <c r="U605" t="s">
        <v>85</v>
      </c>
      <c r="V605" t="s">
        <v>2038</v>
      </c>
      <c r="W605">
        <v>426.97</v>
      </c>
      <c r="X605">
        <v>54.97</v>
      </c>
      <c r="Y605">
        <v>2</v>
      </c>
      <c r="Z605" t="s">
        <v>2192</v>
      </c>
      <c r="AA605" t="s">
        <v>2475</v>
      </c>
      <c r="AF605" s="4"/>
      <c r="AG605" s="4"/>
      <c r="AH605" t="s">
        <v>84</v>
      </c>
      <c r="AI605" t="s">
        <v>246</v>
      </c>
      <c r="AJ605" t="s">
        <v>687</v>
      </c>
      <c r="AK605" t="s">
        <v>1104</v>
      </c>
      <c r="AL605" t="s">
        <v>1750</v>
      </c>
      <c r="AM605" t="s">
        <v>69</v>
      </c>
      <c r="AN605" t="s">
        <v>1548</v>
      </c>
      <c r="AO605" t="s">
        <v>410</v>
      </c>
      <c r="AP605" t="s">
        <v>2359</v>
      </c>
      <c r="AQ605" t="str">
        <f t="shared" si="9"/>
        <v>418470439933yesFemale438315Facebook4383143921426.9754.97915826.99114.9920</v>
      </c>
      <c r="AR605">
        <f>COUNTIF(AQ$2:AQ605,AQ605)</f>
        <v>1</v>
      </c>
    </row>
    <row r="606" spans="1:44" x14ac:dyDescent="0.25">
      <c r="A606">
        <v>418</v>
      </c>
      <c r="B606">
        <v>470</v>
      </c>
      <c r="C606" s="4">
        <v>43993</v>
      </c>
      <c r="D606">
        <v>3</v>
      </c>
      <c r="E606" t="s">
        <v>34</v>
      </c>
      <c r="F606" t="s">
        <v>45</v>
      </c>
      <c r="G606" t="s">
        <v>55</v>
      </c>
      <c r="H606" t="s">
        <v>58</v>
      </c>
      <c r="I606" s="4">
        <v>43831</v>
      </c>
      <c r="J606">
        <v>5</v>
      </c>
      <c r="K606" t="s">
        <v>60</v>
      </c>
      <c r="L606" s="4">
        <v>43831</v>
      </c>
      <c r="M606" s="4">
        <v>43921</v>
      </c>
      <c r="N606">
        <v>2</v>
      </c>
      <c r="O606" t="s">
        <v>161</v>
      </c>
      <c r="P606" t="s">
        <v>323</v>
      </c>
      <c r="Q606">
        <v>2</v>
      </c>
      <c r="R606" t="s">
        <v>672</v>
      </c>
      <c r="S606" t="s">
        <v>1215</v>
      </c>
      <c r="T606" t="s">
        <v>1738</v>
      </c>
      <c r="U606" t="s">
        <v>85</v>
      </c>
      <c r="V606" t="s">
        <v>2038</v>
      </c>
      <c r="W606">
        <v>426.97</v>
      </c>
      <c r="X606">
        <v>54.97</v>
      </c>
      <c r="Y606">
        <v>2</v>
      </c>
      <c r="Z606" t="s">
        <v>2192</v>
      </c>
      <c r="AA606" t="s">
        <v>2475</v>
      </c>
      <c r="AF606" s="4"/>
      <c r="AG606" s="4"/>
      <c r="AH606" t="s">
        <v>65</v>
      </c>
      <c r="AI606" t="s">
        <v>227</v>
      </c>
      <c r="AJ606" t="s">
        <v>415</v>
      </c>
      <c r="AK606" t="s">
        <v>977</v>
      </c>
      <c r="AL606" t="s">
        <v>1510</v>
      </c>
      <c r="AM606" t="s">
        <v>80</v>
      </c>
      <c r="AN606" t="s">
        <v>1517</v>
      </c>
      <c r="AO606" t="s">
        <v>431</v>
      </c>
      <c r="AP606" t="s">
        <v>2326</v>
      </c>
      <c r="AQ606" t="str">
        <f t="shared" si="9"/>
        <v>418470439933yesFemale438315Facebook4383143921426.9754.971039199.99219.9924</v>
      </c>
      <c r="AR606">
        <f>COUNTIF(AQ$2:AQ606,AQ606)</f>
        <v>1</v>
      </c>
    </row>
    <row r="607" spans="1:44" x14ac:dyDescent="0.25">
      <c r="A607">
        <v>419</v>
      </c>
      <c r="B607">
        <v>108</v>
      </c>
      <c r="C607" s="4">
        <v>43994</v>
      </c>
      <c r="D607">
        <v>4</v>
      </c>
      <c r="E607" t="s">
        <v>40</v>
      </c>
      <c r="F607" t="s">
        <v>51</v>
      </c>
      <c r="G607" t="s">
        <v>56</v>
      </c>
      <c r="H607" t="s">
        <v>58</v>
      </c>
      <c r="I607" s="4">
        <v>43916</v>
      </c>
      <c r="J607">
        <v>7</v>
      </c>
      <c r="K607" t="s">
        <v>61</v>
      </c>
      <c r="L607" s="4">
        <v>43915</v>
      </c>
      <c r="M607" s="4">
        <v>44012</v>
      </c>
      <c r="N607">
        <v>1</v>
      </c>
      <c r="O607" t="s">
        <v>90</v>
      </c>
      <c r="P607" t="s">
        <v>252</v>
      </c>
      <c r="Q607">
        <v>1</v>
      </c>
      <c r="R607" t="s">
        <v>427</v>
      </c>
      <c r="S607" t="s">
        <v>989</v>
      </c>
      <c r="T607" t="s">
        <v>1522</v>
      </c>
      <c r="U607" t="s">
        <v>80</v>
      </c>
      <c r="V607" t="s">
        <v>1562</v>
      </c>
      <c r="W607">
        <v>163.98</v>
      </c>
      <c r="X607">
        <v>19.98</v>
      </c>
      <c r="Y607">
        <v>1</v>
      </c>
      <c r="Z607" t="s">
        <v>645</v>
      </c>
      <c r="AA607" t="s">
        <v>2347</v>
      </c>
      <c r="AB607">
        <v>4</v>
      </c>
      <c r="AC607" t="s">
        <v>2634</v>
      </c>
      <c r="AD607">
        <v>862</v>
      </c>
      <c r="AE607" t="s">
        <v>2638</v>
      </c>
      <c r="AF607" s="4">
        <v>43983</v>
      </c>
      <c r="AG607" s="4">
        <v>44027</v>
      </c>
      <c r="AH607" t="s">
        <v>90</v>
      </c>
      <c r="AI607" t="s">
        <v>252</v>
      </c>
      <c r="AJ607" t="s">
        <v>427</v>
      </c>
      <c r="AK607" t="s">
        <v>989</v>
      </c>
      <c r="AL607" t="s">
        <v>1522</v>
      </c>
      <c r="AM607" t="s">
        <v>80</v>
      </c>
      <c r="AN607" t="s">
        <v>1562</v>
      </c>
      <c r="AO607" t="s">
        <v>645</v>
      </c>
      <c r="AP607" t="s">
        <v>2347</v>
      </c>
      <c r="AQ607" t="str">
        <f t="shared" si="9"/>
        <v>419108439944noFemale439167YouTube4391544012163.9819.984test862Adding a remember me on this device option439834402767581.9929.9913</v>
      </c>
      <c r="AR607">
        <f>COUNTIF(AQ$2:AQ607,AQ607)</f>
        <v>1</v>
      </c>
    </row>
    <row r="608" spans="1:44" x14ac:dyDescent="0.25">
      <c r="A608">
        <v>420</v>
      </c>
      <c r="B608">
        <v>154</v>
      </c>
      <c r="C608" s="4">
        <v>43994</v>
      </c>
      <c r="D608">
        <v>2</v>
      </c>
      <c r="E608" t="s">
        <v>38</v>
      </c>
      <c r="F608" t="s">
        <v>49</v>
      </c>
      <c r="G608" t="s">
        <v>56</v>
      </c>
      <c r="H608" t="s">
        <v>57</v>
      </c>
      <c r="I608" s="4">
        <v>43710</v>
      </c>
      <c r="J608">
        <v>2</v>
      </c>
      <c r="K608" t="s">
        <v>60</v>
      </c>
      <c r="L608" s="4">
        <v>43615</v>
      </c>
      <c r="M608" s="4">
        <v>43830</v>
      </c>
      <c r="N608">
        <v>1</v>
      </c>
      <c r="O608" t="s">
        <v>70</v>
      </c>
      <c r="P608" t="s">
        <v>232</v>
      </c>
      <c r="Q608">
        <v>1</v>
      </c>
      <c r="R608" t="s">
        <v>484</v>
      </c>
      <c r="S608" t="s">
        <v>1038</v>
      </c>
      <c r="T608" t="s">
        <v>1576</v>
      </c>
      <c r="U608" t="s">
        <v>67</v>
      </c>
      <c r="V608" t="s">
        <v>1517</v>
      </c>
      <c r="W608">
        <v>107.91</v>
      </c>
      <c r="X608">
        <v>59.97</v>
      </c>
      <c r="Y608">
        <v>1</v>
      </c>
      <c r="Z608" t="s">
        <v>640</v>
      </c>
      <c r="AA608" t="s">
        <v>2393</v>
      </c>
      <c r="AF608" s="4"/>
      <c r="AG608" s="4"/>
      <c r="AH608" t="s">
        <v>70</v>
      </c>
      <c r="AI608" t="s">
        <v>232</v>
      </c>
      <c r="AJ608" t="s">
        <v>484</v>
      </c>
      <c r="AK608" t="s">
        <v>1038</v>
      </c>
      <c r="AL608" t="s">
        <v>1576</v>
      </c>
      <c r="AM608" t="s">
        <v>67</v>
      </c>
      <c r="AN608" t="s">
        <v>1517</v>
      </c>
      <c r="AO608" t="s">
        <v>640</v>
      </c>
      <c r="AP608" t="s">
        <v>2393</v>
      </c>
      <c r="AQ608" t="str">
        <f t="shared" si="9"/>
        <v>420154439942noMale437102Facebook4361543830107.9159.97515435.97319.9917</v>
      </c>
      <c r="AR608">
        <f>COUNTIF(AQ$2:AQ608,AQ608)</f>
        <v>1</v>
      </c>
    </row>
    <row r="609" spans="1:44" x14ac:dyDescent="0.25">
      <c r="A609">
        <v>421</v>
      </c>
      <c r="B609">
        <v>356</v>
      </c>
      <c r="C609" s="4">
        <v>43994</v>
      </c>
      <c r="D609">
        <v>4</v>
      </c>
      <c r="E609" t="s">
        <v>40</v>
      </c>
      <c r="F609" t="s">
        <v>51</v>
      </c>
      <c r="G609" t="s">
        <v>56</v>
      </c>
      <c r="H609" t="s">
        <v>58</v>
      </c>
      <c r="I609" s="4">
        <v>43725</v>
      </c>
      <c r="J609">
        <v>3</v>
      </c>
      <c r="K609" t="s">
        <v>59</v>
      </c>
      <c r="L609" s="4">
        <v>43615</v>
      </c>
      <c r="M609" s="4">
        <v>43830</v>
      </c>
      <c r="N609">
        <v>1</v>
      </c>
      <c r="O609" t="s">
        <v>70</v>
      </c>
      <c r="P609" t="s">
        <v>232</v>
      </c>
      <c r="Q609">
        <v>1</v>
      </c>
      <c r="R609" t="s">
        <v>673</v>
      </c>
      <c r="S609" t="s">
        <v>1216</v>
      </c>
      <c r="T609" t="s">
        <v>1652</v>
      </c>
      <c r="U609" t="s">
        <v>69</v>
      </c>
      <c r="V609" t="s">
        <v>1517</v>
      </c>
      <c r="W609">
        <v>13.99</v>
      </c>
      <c r="X609">
        <v>19.989999999999998</v>
      </c>
      <c r="Y609">
        <v>1</v>
      </c>
      <c r="Z609" t="s">
        <v>432</v>
      </c>
      <c r="AA609" t="s">
        <v>2331</v>
      </c>
      <c r="AF609" s="4"/>
      <c r="AG609" s="4"/>
      <c r="AH609" t="s">
        <v>70</v>
      </c>
      <c r="AI609" t="s">
        <v>232</v>
      </c>
      <c r="AJ609" t="s">
        <v>673</v>
      </c>
      <c r="AK609" t="s">
        <v>1216</v>
      </c>
      <c r="AL609" t="s">
        <v>1652</v>
      </c>
      <c r="AM609" t="s">
        <v>69</v>
      </c>
      <c r="AN609" t="s">
        <v>1517</v>
      </c>
      <c r="AO609" t="s">
        <v>432</v>
      </c>
      <c r="AP609" t="s">
        <v>2331</v>
      </c>
      <c r="AQ609" t="str">
        <f t="shared" si="9"/>
        <v>421356439944noFemale437253Google Ads436154383013.9919.9951213.99119.9921</v>
      </c>
      <c r="AR609">
        <f>COUNTIF(AQ$2:AQ609,AQ609)</f>
        <v>1</v>
      </c>
    </row>
    <row r="610" spans="1:44" x14ac:dyDescent="0.25">
      <c r="A610">
        <v>422</v>
      </c>
      <c r="B610">
        <v>118</v>
      </c>
      <c r="C610" s="4">
        <v>43995</v>
      </c>
      <c r="D610">
        <v>6</v>
      </c>
      <c r="E610" t="s">
        <v>33</v>
      </c>
      <c r="F610" t="s">
        <v>44</v>
      </c>
      <c r="G610" t="s">
        <v>55</v>
      </c>
      <c r="H610" t="s">
        <v>58</v>
      </c>
      <c r="I610" s="4">
        <v>43959</v>
      </c>
      <c r="J610">
        <v>9</v>
      </c>
      <c r="K610" t="s">
        <v>59</v>
      </c>
      <c r="L610" s="4">
        <v>43952</v>
      </c>
      <c r="M610" s="4">
        <v>44075</v>
      </c>
      <c r="N610">
        <v>2</v>
      </c>
      <c r="O610" t="s">
        <v>162</v>
      </c>
      <c r="P610" t="s">
        <v>324</v>
      </c>
      <c r="Q610">
        <v>2</v>
      </c>
      <c r="R610" t="s">
        <v>674</v>
      </c>
      <c r="S610" t="s">
        <v>1217</v>
      </c>
      <c r="T610" t="s">
        <v>1739</v>
      </c>
      <c r="U610" t="s">
        <v>103</v>
      </c>
      <c r="V610" t="s">
        <v>2039</v>
      </c>
      <c r="W610">
        <v>61.16</v>
      </c>
      <c r="X610">
        <v>54.96</v>
      </c>
      <c r="Y610">
        <v>2</v>
      </c>
      <c r="Z610" t="s">
        <v>2193</v>
      </c>
      <c r="AA610" t="s">
        <v>2476</v>
      </c>
      <c r="AF610" s="4"/>
      <c r="AG610" s="4"/>
      <c r="AH610" t="s">
        <v>90</v>
      </c>
      <c r="AI610" t="s">
        <v>252</v>
      </c>
      <c r="AJ610" t="s">
        <v>449</v>
      </c>
      <c r="AK610" t="s">
        <v>1011</v>
      </c>
      <c r="AL610" t="s">
        <v>1541</v>
      </c>
      <c r="AM610" t="s">
        <v>69</v>
      </c>
      <c r="AN610" t="s">
        <v>1562</v>
      </c>
      <c r="AO610" t="s">
        <v>410</v>
      </c>
      <c r="AP610" t="s">
        <v>2359</v>
      </c>
      <c r="AQ610" t="str">
        <f t="shared" si="9"/>
        <v>422118439956yesFemale439599Google Ads439524407561.1654.96614743.1919.9920</v>
      </c>
      <c r="AR610">
        <f>COUNTIF(AQ$2:AQ610,AQ610)</f>
        <v>1</v>
      </c>
    </row>
    <row r="611" spans="1:44" x14ac:dyDescent="0.25">
      <c r="A611">
        <v>422</v>
      </c>
      <c r="B611">
        <v>118</v>
      </c>
      <c r="C611" s="4">
        <v>43995</v>
      </c>
      <c r="D611">
        <v>6</v>
      </c>
      <c r="E611" t="s">
        <v>33</v>
      </c>
      <c r="F611" t="s">
        <v>44</v>
      </c>
      <c r="G611" t="s">
        <v>55</v>
      </c>
      <c r="H611" t="s">
        <v>58</v>
      </c>
      <c r="I611" s="4">
        <v>43959</v>
      </c>
      <c r="J611">
        <v>9</v>
      </c>
      <c r="K611" t="s">
        <v>59</v>
      </c>
      <c r="L611" s="4">
        <v>43952</v>
      </c>
      <c r="M611" s="4">
        <v>44075</v>
      </c>
      <c r="N611">
        <v>2</v>
      </c>
      <c r="O611" t="s">
        <v>162</v>
      </c>
      <c r="P611" t="s">
        <v>324</v>
      </c>
      <c r="Q611">
        <v>2</v>
      </c>
      <c r="R611" t="s">
        <v>674</v>
      </c>
      <c r="S611" t="s">
        <v>1217</v>
      </c>
      <c r="T611" t="s">
        <v>1739</v>
      </c>
      <c r="U611" t="s">
        <v>103</v>
      </c>
      <c r="V611" t="s">
        <v>2039</v>
      </c>
      <c r="W611">
        <v>61.16</v>
      </c>
      <c r="X611">
        <v>54.96</v>
      </c>
      <c r="Y611">
        <v>2</v>
      </c>
      <c r="Z611" t="s">
        <v>2193</v>
      </c>
      <c r="AA611" t="s">
        <v>2476</v>
      </c>
      <c r="AF611" s="4"/>
      <c r="AG611" s="4"/>
      <c r="AH611" t="s">
        <v>78</v>
      </c>
      <c r="AI611" t="s">
        <v>240</v>
      </c>
      <c r="AJ611" t="s">
        <v>871</v>
      </c>
      <c r="AK611" t="s">
        <v>1408</v>
      </c>
      <c r="AL611" t="s">
        <v>1923</v>
      </c>
      <c r="AM611" t="s">
        <v>67</v>
      </c>
      <c r="AN611" t="s">
        <v>1548</v>
      </c>
      <c r="AO611" t="s">
        <v>393</v>
      </c>
      <c r="AP611" t="s">
        <v>2345</v>
      </c>
      <c r="AQ611" t="str">
        <f t="shared" si="9"/>
        <v>422118439956yesFemale439599Google Ads439524407561.1654.9681285.99314.9918</v>
      </c>
      <c r="AR611">
        <f>COUNTIF(AQ$2:AQ611,AQ611)</f>
        <v>1</v>
      </c>
    </row>
    <row r="612" spans="1:44" x14ac:dyDescent="0.25">
      <c r="A612">
        <v>423</v>
      </c>
      <c r="B612">
        <v>350</v>
      </c>
      <c r="C612" s="4">
        <v>43995</v>
      </c>
      <c r="D612">
        <v>11</v>
      </c>
      <c r="E612" t="s">
        <v>37</v>
      </c>
      <c r="F612" t="s">
        <v>48</v>
      </c>
      <c r="G612" t="s">
        <v>56</v>
      </c>
      <c r="H612" t="s">
        <v>57</v>
      </c>
      <c r="I612" s="4">
        <v>43565</v>
      </c>
      <c r="J612">
        <v>2</v>
      </c>
      <c r="L612" s="4"/>
      <c r="M612" s="4"/>
      <c r="N612">
        <v>1</v>
      </c>
      <c r="O612" t="s">
        <v>80</v>
      </c>
      <c r="P612" t="s">
        <v>242</v>
      </c>
      <c r="Q612">
        <v>1</v>
      </c>
      <c r="R612" t="s">
        <v>455</v>
      </c>
      <c r="S612" t="s">
        <v>1018</v>
      </c>
      <c r="T612" t="s">
        <v>1548</v>
      </c>
      <c r="U612" t="s">
        <v>69</v>
      </c>
      <c r="V612" t="s">
        <v>1548</v>
      </c>
      <c r="W612">
        <v>14.99</v>
      </c>
      <c r="X612">
        <v>14.99</v>
      </c>
      <c r="Y612">
        <v>1</v>
      </c>
      <c r="Z612" t="s">
        <v>70</v>
      </c>
      <c r="AA612" t="s">
        <v>2341</v>
      </c>
      <c r="AF612" s="4"/>
      <c r="AG612" s="4"/>
      <c r="AH612" t="s">
        <v>80</v>
      </c>
      <c r="AI612" t="s">
        <v>242</v>
      </c>
      <c r="AJ612" t="s">
        <v>455</v>
      </c>
      <c r="AK612" t="s">
        <v>1018</v>
      </c>
      <c r="AL612" t="s">
        <v>1548</v>
      </c>
      <c r="AM612" t="s">
        <v>69</v>
      </c>
      <c r="AN612" t="s">
        <v>1548</v>
      </c>
      <c r="AO612" t="s">
        <v>70</v>
      </c>
      <c r="AP612" t="s">
        <v>2341</v>
      </c>
      <c r="AQ612" t="str">
        <f t="shared" si="9"/>
        <v>4233504399511noMale43565214.9914.9921514.99114.995</v>
      </c>
      <c r="AR612">
        <f>COUNTIF(AQ$2:AQ612,AQ612)</f>
        <v>1</v>
      </c>
    </row>
    <row r="613" spans="1:44" x14ac:dyDescent="0.25">
      <c r="A613">
        <v>424</v>
      </c>
      <c r="B613">
        <v>447</v>
      </c>
      <c r="C613" s="4">
        <v>43995</v>
      </c>
      <c r="D613">
        <v>4</v>
      </c>
      <c r="E613" t="s">
        <v>40</v>
      </c>
      <c r="F613" t="s">
        <v>51</v>
      </c>
      <c r="G613" t="s">
        <v>56</v>
      </c>
      <c r="H613" t="s">
        <v>58</v>
      </c>
      <c r="I613" s="4">
        <v>43723</v>
      </c>
      <c r="J613">
        <v>2</v>
      </c>
      <c r="K613" t="s">
        <v>60</v>
      </c>
      <c r="L613" s="4">
        <v>43615</v>
      </c>
      <c r="M613" s="4">
        <v>43830</v>
      </c>
      <c r="N613">
        <v>1</v>
      </c>
      <c r="O613" t="s">
        <v>88</v>
      </c>
      <c r="P613" t="s">
        <v>250</v>
      </c>
      <c r="Q613">
        <v>1</v>
      </c>
      <c r="R613" t="s">
        <v>675</v>
      </c>
      <c r="S613" t="s">
        <v>1218</v>
      </c>
      <c r="T613" t="s">
        <v>1740</v>
      </c>
      <c r="U613" t="s">
        <v>110</v>
      </c>
      <c r="V613" t="s">
        <v>1869</v>
      </c>
      <c r="W613">
        <v>131.94</v>
      </c>
      <c r="X613">
        <v>89.94</v>
      </c>
      <c r="Y613">
        <v>1</v>
      </c>
      <c r="Z613" t="s">
        <v>110</v>
      </c>
      <c r="AA613" t="s">
        <v>2410</v>
      </c>
      <c r="AF613" s="4"/>
      <c r="AG613" s="4"/>
      <c r="AH613" t="s">
        <v>80</v>
      </c>
      <c r="AI613" t="s">
        <v>242</v>
      </c>
      <c r="AJ613" t="s">
        <v>586</v>
      </c>
      <c r="AK613" t="s">
        <v>966</v>
      </c>
      <c r="AL613" t="s">
        <v>1667</v>
      </c>
      <c r="AM613" t="s">
        <v>67</v>
      </c>
      <c r="AN613" t="s">
        <v>1548</v>
      </c>
      <c r="AO613" t="s">
        <v>67</v>
      </c>
      <c r="AP613" t="s">
        <v>2373</v>
      </c>
      <c r="AQ613" t="str">
        <f t="shared" si="9"/>
        <v>424447439954noFemale437232Facebook4361543830131.9489.9427021.99314.993</v>
      </c>
      <c r="AR613">
        <f>COUNTIF(AQ$2:AQ613,AQ613)</f>
        <v>1</v>
      </c>
    </row>
    <row r="614" spans="1:44" x14ac:dyDescent="0.25">
      <c r="A614">
        <v>424</v>
      </c>
      <c r="B614">
        <v>447</v>
      </c>
      <c r="C614" s="4">
        <v>43995</v>
      </c>
      <c r="D614">
        <v>4</v>
      </c>
      <c r="E614" t="s">
        <v>40</v>
      </c>
      <c r="F614" t="s">
        <v>51</v>
      </c>
      <c r="G614" t="s">
        <v>56</v>
      </c>
      <c r="H614" t="s">
        <v>58</v>
      </c>
      <c r="I614" s="4">
        <v>43723</v>
      </c>
      <c r="J614">
        <v>2</v>
      </c>
      <c r="K614" t="s">
        <v>60</v>
      </c>
      <c r="L614" s="4">
        <v>43615</v>
      </c>
      <c r="M614" s="4">
        <v>43830</v>
      </c>
      <c r="N614">
        <v>1</v>
      </c>
      <c r="O614" t="s">
        <v>88</v>
      </c>
      <c r="P614" t="s">
        <v>250</v>
      </c>
      <c r="Q614">
        <v>1</v>
      </c>
      <c r="R614" t="s">
        <v>675</v>
      </c>
      <c r="S614" t="s">
        <v>1218</v>
      </c>
      <c r="T614" t="s">
        <v>1740</v>
      </c>
      <c r="U614" t="s">
        <v>110</v>
      </c>
      <c r="V614" t="s">
        <v>1869</v>
      </c>
      <c r="W614">
        <v>131.94</v>
      </c>
      <c r="X614">
        <v>89.94</v>
      </c>
      <c r="Y614">
        <v>1</v>
      </c>
      <c r="Z614" t="s">
        <v>110</v>
      </c>
      <c r="AA614" t="s">
        <v>2410</v>
      </c>
      <c r="AF614" s="4"/>
      <c r="AG614" s="4"/>
      <c r="AH614" t="s">
        <v>80</v>
      </c>
      <c r="AI614" t="s">
        <v>242</v>
      </c>
      <c r="AJ614" t="s">
        <v>586</v>
      </c>
      <c r="AK614" t="s">
        <v>966</v>
      </c>
      <c r="AL614" t="s">
        <v>1667</v>
      </c>
      <c r="AM614" t="s">
        <v>67</v>
      </c>
      <c r="AN614" t="s">
        <v>1548</v>
      </c>
      <c r="AO614" t="s">
        <v>67</v>
      </c>
      <c r="AP614" t="s">
        <v>2373</v>
      </c>
      <c r="AQ614" t="str">
        <f t="shared" si="9"/>
        <v>424447439954noFemale437232Facebook4361543830131.9489.9427021.99314.993</v>
      </c>
      <c r="AR614">
        <f>COUNTIF(AQ$2:AQ614,AQ614)</f>
        <v>2</v>
      </c>
    </row>
    <row r="615" spans="1:44" x14ac:dyDescent="0.25">
      <c r="A615">
        <v>425</v>
      </c>
      <c r="B615">
        <v>473</v>
      </c>
      <c r="C615" s="4">
        <v>43995</v>
      </c>
      <c r="D615">
        <v>2</v>
      </c>
      <c r="E615" t="s">
        <v>38</v>
      </c>
      <c r="F615" t="s">
        <v>49</v>
      </c>
      <c r="G615" t="s">
        <v>56</v>
      </c>
      <c r="H615" t="s">
        <v>58</v>
      </c>
      <c r="I615" s="4">
        <v>43833</v>
      </c>
      <c r="J615">
        <v>15</v>
      </c>
      <c r="K615" t="s">
        <v>62</v>
      </c>
      <c r="L615" s="4">
        <v>43615</v>
      </c>
      <c r="M615" s="4">
        <v>44413</v>
      </c>
      <c r="N615">
        <v>1</v>
      </c>
      <c r="O615" t="s">
        <v>86</v>
      </c>
      <c r="P615" t="s">
        <v>248</v>
      </c>
      <c r="Q615">
        <v>1</v>
      </c>
      <c r="R615" t="s">
        <v>454</v>
      </c>
      <c r="S615" t="s">
        <v>1017</v>
      </c>
      <c r="T615" t="s">
        <v>1547</v>
      </c>
      <c r="U615" t="s">
        <v>69</v>
      </c>
      <c r="V615" t="s">
        <v>1577</v>
      </c>
      <c r="W615">
        <v>159.99</v>
      </c>
      <c r="X615">
        <v>24.99</v>
      </c>
      <c r="Y615">
        <v>1</v>
      </c>
      <c r="Z615" t="s">
        <v>547</v>
      </c>
      <c r="AA615" t="s">
        <v>2354</v>
      </c>
      <c r="AF615" s="4"/>
      <c r="AG615" s="4"/>
      <c r="AH615" t="s">
        <v>86</v>
      </c>
      <c r="AI615" t="s">
        <v>248</v>
      </c>
      <c r="AJ615" t="s">
        <v>454</v>
      </c>
      <c r="AK615" t="s">
        <v>1017</v>
      </c>
      <c r="AL615" t="s">
        <v>1547</v>
      </c>
      <c r="AM615" t="s">
        <v>69</v>
      </c>
      <c r="AN615" t="s">
        <v>1577</v>
      </c>
      <c r="AO615" t="s">
        <v>547</v>
      </c>
      <c r="AP615" t="s">
        <v>2354</v>
      </c>
      <c r="AQ615" t="str">
        <f t="shared" si="9"/>
        <v>425473439952noFemale4383315Organic4361544413159.9924.99790159.99124.9914</v>
      </c>
      <c r="AR615">
        <f>COUNTIF(AQ$2:AQ615,AQ615)</f>
        <v>1</v>
      </c>
    </row>
    <row r="616" spans="1:44" x14ac:dyDescent="0.25">
      <c r="A616">
        <v>426</v>
      </c>
      <c r="B616">
        <v>76</v>
      </c>
      <c r="C616" s="4">
        <v>43996</v>
      </c>
      <c r="D616">
        <v>5</v>
      </c>
      <c r="E616" t="s">
        <v>36</v>
      </c>
      <c r="F616" t="s">
        <v>47</v>
      </c>
      <c r="G616" t="s">
        <v>55</v>
      </c>
      <c r="H616" t="s">
        <v>57</v>
      </c>
      <c r="I616" s="4">
        <v>43881</v>
      </c>
      <c r="J616">
        <v>5</v>
      </c>
      <c r="K616" t="s">
        <v>60</v>
      </c>
      <c r="L616" s="4">
        <v>43831</v>
      </c>
      <c r="M616" s="4">
        <v>43921</v>
      </c>
      <c r="N616">
        <v>1</v>
      </c>
      <c r="O616" t="s">
        <v>69</v>
      </c>
      <c r="P616" t="s">
        <v>231</v>
      </c>
      <c r="Q616">
        <v>1</v>
      </c>
      <c r="R616" t="s">
        <v>646</v>
      </c>
      <c r="S616" t="s">
        <v>987</v>
      </c>
      <c r="T616" t="s">
        <v>492</v>
      </c>
      <c r="U616" t="s">
        <v>80</v>
      </c>
      <c r="V616" t="s">
        <v>1577</v>
      </c>
      <c r="W616">
        <v>270</v>
      </c>
      <c r="X616">
        <v>49.98</v>
      </c>
      <c r="Y616">
        <v>1</v>
      </c>
      <c r="Z616" t="s">
        <v>69</v>
      </c>
      <c r="AA616" t="s">
        <v>2360</v>
      </c>
      <c r="AF616" s="4"/>
      <c r="AG616" s="4"/>
      <c r="AH616" t="s">
        <v>69</v>
      </c>
      <c r="AI616" t="s">
        <v>231</v>
      </c>
      <c r="AJ616" t="s">
        <v>646</v>
      </c>
      <c r="AK616" t="s">
        <v>987</v>
      </c>
      <c r="AL616" t="s">
        <v>492</v>
      </c>
      <c r="AM616" t="s">
        <v>80</v>
      </c>
      <c r="AN616" t="s">
        <v>1577</v>
      </c>
      <c r="AO616" t="s">
        <v>69</v>
      </c>
      <c r="AP616" t="s">
        <v>2360</v>
      </c>
      <c r="AQ616" t="str">
        <f t="shared" si="9"/>
        <v>42676439965yesMale438815Facebook438314392127049.981124135224.991</v>
      </c>
      <c r="AR616">
        <f>COUNTIF(AQ$2:AQ616,AQ616)</f>
        <v>1</v>
      </c>
    </row>
    <row r="617" spans="1:44" x14ac:dyDescent="0.25">
      <c r="A617">
        <v>427</v>
      </c>
      <c r="B617">
        <v>356</v>
      </c>
      <c r="C617" s="4">
        <v>43997</v>
      </c>
      <c r="D617">
        <v>4</v>
      </c>
      <c r="E617" t="s">
        <v>40</v>
      </c>
      <c r="F617" t="s">
        <v>51</v>
      </c>
      <c r="G617" t="s">
        <v>56</v>
      </c>
      <c r="H617" t="s">
        <v>58</v>
      </c>
      <c r="I617" s="4">
        <v>43725</v>
      </c>
      <c r="J617">
        <v>3</v>
      </c>
      <c r="K617" t="s">
        <v>59</v>
      </c>
      <c r="L617" s="4">
        <v>43615</v>
      </c>
      <c r="M617" s="4">
        <v>43830</v>
      </c>
      <c r="N617">
        <v>1</v>
      </c>
      <c r="O617" t="s">
        <v>69</v>
      </c>
      <c r="P617" t="s">
        <v>231</v>
      </c>
      <c r="Q617">
        <v>1</v>
      </c>
      <c r="R617" t="s">
        <v>492</v>
      </c>
      <c r="S617" t="s">
        <v>1055</v>
      </c>
      <c r="T617" t="s">
        <v>1584</v>
      </c>
      <c r="U617" t="s">
        <v>67</v>
      </c>
      <c r="V617" t="s">
        <v>1577</v>
      </c>
      <c r="W617">
        <v>1721.97</v>
      </c>
      <c r="X617">
        <v>74.97</v>
      </c>
      <c r="Y617">
        <v>1</v>
      </c>
      <c r="Z617" t="s">
        <v>78</v>
      </c>
      <c r="AA617" t="s">
        <v>2330</v>
      </c>
      <c r="AF617" s="4"/>
      <c r="AG617" s="4"/>
      <c r="AH617" t="s">
        <v>69</v>
      </c>
      <c r="AI617" t="s">
        <v>231</v>
      </c>
      <c r="AJ617" t="s">
        <v>492</v>
      </c>
      <c r="AK617" t="s">
        <v>1055</v>
      </c>
      <c r="AL617" t="s">
        <v>1584</v>
      </c>
      <c r="AM617" t="s">
        <v>67</v>
      </c>
      <c r="AN617" t="s">
        <v>1577</v>
      </c>
      <c r="AO617" t="s">
        <v>78</v>
      </c>
      <c r="AP617" t="s">
        <v>2330</v>
      </c>
      <c r="AQ617" t="str">
        <f t="shared" si="9"/>
        <v>427356439974noFemale437253Google Ads43615438301721.9774.971135573.99324.998</v>
      </c>
      <c r="AR617">
        <f>COUNTIF(AQ$2:AQ617,AQ617)</f>
        <v>1</v>
      </c>
    </row>
    <row r="618" spans="1:44" x14ac:dyDescent="0.25">
      <c r="A618">
        <v>428</v>
      </c>
      <c r="B618">
        <v>394</v>
      </c>
      <c r="C618" s="4">
        <v>43997</v>
      </c>
      <c r="D618">
        <v>7</v>
      </c>
      <c r="E618" t="s">
        <v>35</v>
      </c>
      <c r="F618" t="s">
        <v>46</v>
      </c>
      <c r="G618" t="s">
        <v>56</v>
      </c>
      <c r="H618" t="s">
        <v>58</v>
      </c>
      <c r="I618" s="4">
        <v>43678</v>
      </c>
      <c r="J618">
        <v>2</v>
      </c>
      <c r="K618" t="s">
        <v>60</v>
      </c>
      <c r="L618" s="4">
        <v>43615</v>
      </c>
      <c r="M618" s="4">
        <v>43830</v>
      </c>
      <c r="N618">
        <v>2</v>
      </c>
      <c r="O618" t="s">
        <v>121</v>
      </c>
      <c r="P618" t="s">
        <v>283</v>
      </c>
      <c r="Q618">
        <v>2</v>
      </c>
      <c r="R618" t="s">
        <v>676</v>
      </c>
      <c r="S618" t="s">
        <v>1219</v>
      </c>
      <c r="T618" t="s">
        <v>1741</v>
      </c>
      <c r="U618" t="s">
        <v>103</v>
      </c>
      <c r="V618" t="s">
        <v>1869</v>
      </c>
      <c r="W618">
        <v>218.8</v>
      </c>
      <c r="X618">
        <v>59.96</v>
      </c>
      <c r="Y618">
        <v>2</v>
      </c>
      <c r="Z618" t="s">
        <v>115</v>
      </c>
      <c r="AA618" t="s">
        <v>2477</v>
      </c>
      <c r="AF618" s="4"/>
      <c r="AG618" s="4"/>
      <c r="AH618" t="s">
        <v>79</v>
      </c>
      <c r="AI618" t="s">
        <v>241</v>
      </c>
      <c r="AJ618" t="s">
        <v>629</v>
      </c>
      <c r="AK618" t="s">
        <v>965</v>
      </c>
      <c r="AL618" t="s">
        <v>1703</v>
      </c>
      <c r="AM618" t="s">
        <v>69</v>
      </c>
      <c r="AN618" t="s">
        <v>1548</v>
      </c>
      <c r="AO618" t="s">
        <v>86</v>
      </c>
      <c r="AP618" t="s">
        <v>2350</v>
      </c>
      <c r="AQ618" t="str">
        <f t="shared" si="9"/>
        <v>428394439977noFemale436782Facebook4361543830218.859.96437119.95114.997</v>
      </c>
      <c r="AR618">
        <f>COUNTIF(AQ$2:AQ618,AQ618)</f>
        <v>1</v>
      </c>
    </row>
    <row r="619" spans="1:44" x14ac:dyDescent="0.25">
      <c r="A619">
        <v>428</v>
      </c>
      <c r="B619">
        <v>394</v>
      </c>
      <c r="C619" s="4">
        <v>43997</v>
      </c>
      <c r="D619">
        <v>7</v>
      </c>
      <c r="E619" t="s">
        <v>35</v>
      </c>
      <c r="F619" t="s">
        <v>46</v>
      </c>
      <c r="G619" t="s">
        <v>56</v>
      </c>
      <c r="H619" t="s">
        <v>58</v>
      </c>
      <c r="I619" s="4">
        <v>43678</v>
      </c>
      <c r="J619">
        <v>2</v>
      </c>
      <c r="K619" t="s">
        <v>60</v>
      </c>
      <c r="L619" s="4">
        <v>43615</v>
      </c>
      <c r="M619" s="4">
        <v>43830</v>
      </c>
      <c r="N619">
        <v>2</v>
      </c>
      <c r="O619" t="s">
        <v>121</v>
      </c>
      <c r="P619" t="s">
        <v>283</v>
      </c>
      <c r="Q619">
        <v>2</v>
      </c>
      <c r="R619" t="s">
        <v>676</v>
      </c>
      <c r="S619" t="s">
        <v>1219</v>
      </c>
      <c r="T619" t="s">
        <v>1741</v>
      </c>
      <c r="U619" t="s">
        <v>103</v>
      </c>
      <c r="V619" t="s">
        <v>1869</v>
      </c>
      <c r="W619">
        <v>218.8</v>
      </c>
      <c r="X619">
        <v>59.96</v>
      </c>
      <c r="Y619">
        <v>2</v>
      </c>
      <c r="Z619" t="s">
        <v>115</v>
      </c>
      <c r="AA619" t="s">
        <v>2477</v>
      </c>
      <c r="AF619" s="4"/>
      <c r="AG619" s="4"/>
      <c r="AH619" t="s">
        <v>80</v>
      </c>
      <c r="AI619" t="s">
        <v>242</v>
      </c>
      <c r="AJ619" t="s">
        <v>649</v>
      </c>
      <c r="AK619" t="s">
        <v>1193</v>
      </c>
      <c r="AL619" t="s">
        <v>1717</v>
      </c>
      <c r="AM619" t="s">
        <v>67</v>
      </c>
      <c r="AN619" t="s">
        <v>1548</v>
      </c>
      <c r="AO619" t="s">
        <v>70</v>
      </c>
      <c r="AP619" t="s">
        <v>2341</v>
      </c>
      <c r="AQ619" t="str">
        <f t="shared" si="9"/>
        <v>428394439977noFemale436782Facebook4361543830218.859.9625432.95314.995</v>
      </c>
      <c r="AR619">
        <f>COUNTIF(AQ$2:AQ619,AQ619)</f>
        <v>1</v>
      </c>
    </row>
    <row r="620" spans="1:44" x14ac:dyDescent="0.25">
      <c r="A620">
        <v>429</v>
      </c>
      <c r="B620">
        <v>40</v>
      </c>
      <c r="C620" s="4">
        <v>44000</v>
      </c>
      <c r="D620">
        <v>2</v>
      </c>
      <c r="E620" t="s">
        <v>38</v>
      </c>
      <c r="F620" t="s">
        <v>49</v>
      </c>
      <c r="G620" t="s">
        <v>55</v>
      </c>
      <c r="H620" t="s">
        <v>58</v>
      </c>
      <c r="I620" s="4">
        <v>43675</v>
      </c>
      <c r="J620">
        <v>2</v>
      </c>
      <c r="K620" t="s">
        <v>60</v>
      </c>
      <c r="L620" s="4">
        <v>43615</v>
      </c>
      <c r="M620" s="4">
        <v>43830</v>
      </c>
      <c r="N620">
        <v>1</v>
      </c>
      <c r="O620" t="s">
        <v>86</v>
      </c>
      <c r="P620" t="s">
        <v>248</v>
      </c>
      <c r="Q620">
        <v>1</v>
      </c>
      <c r="R620" t="s">
        <v>499</v>
      </c>
      <c r="S620" t="s">
        <v>1062</v>
      </c>
      <c r="T620" t="s">
        <v>1590</v>
      </c>
      <c r="U620" t="s">
        <v>69</v>
      </c>
      <c r="V620" t="s">
        <v>1577</v>
      </c>
      <c r="W620">
        <v>61.89</v>
      </c>
      <c r="X620">
        <v>24.99</v>
      </c>
      <c r="Y620">
        <v>1</v>
      </c>
      <c r="Z620" t="s">
        <v>549</v>
      </c>
      <c r="AA620" t="s">
        <v>2362</v>
      </c>
      <c r="AF620" s="4"/>
      <c r="AG620" s="4"/>
      <c r="AH620" t="s">
        <v>86</v>
      </c>
      <c r="AI620" t="s">
        <v>248</v>
      </c>
      <c r="AJ620" t="s">
        <v>499</v>
      </c>
      <c r="AK620" t="s">
        <v>1062</v>
      </c>
      <c r="AL620" t="s">
        <v>1590</v>
      </c>
      <c r="AM620" t="s">
        <v>69</v>
      </c>
      <c r="AN620" t="s">
        <v>1577</v>
      </c>
      <c r="AO620" t="s">
        <v>549</v>
      </c>
      <c r="AP620" t="s">
        <v>2362</v>
      </c>
      <c r="AQ620" t="str">
        <f t="shared" si="9"/>
        <v>42940440002yesFemale436752Facebook436154383061.8924.9978361.89124.9922</v>
      </c>
      <c r="AR620">
        <f>COUNTIF(AQ$2:AQ620,AQ620)</f>
        <v>1</v>
      </c>
    </row>
    <row r="621" spans="1:44" x14ac:dyDescent="0.25">
      <c r="A621">
        <v>430</v>
      </c>
      <c r="B621">
        <v>334</v>
      </c>
      <c r="C621" s="4">
        <v>44000</v>
      </c>
      <c r="D621">
        <v>5</v>
      </c>
      <c r="E621" t="s">
        <v>36</v>
      </c>
      <c r="F621" t="s">
        <v>47</v>
      </c>
      <c r="G621" t="s">
        <v>55</v>
      </c>
      <c r="H621" t="s">
        <v>57</v>
      </c>
      <c r="I621" s="4">
        <v>43851</v>
      </c>
      <c r="J621">
        <v>15</v>
      </c>
      <c r="K621" t="s">
        <v>62</v>
      </c>
      <c r="L621" s="4">
        <v>43615</v>
      </c>
      <c r="M621" s="4">
        <v>44413</v>
      </c>
      <c r="N621">
        <v>1</v>
      </c>
      <c r="O621" t="s">
        <v>90</v>
      </c>
      <c r="P621" t="s">
        <v>252</v>
      </c>
      <c r="Q621">
        <v>1</v>
      </c>
      <c r="R621" t="s">
        <v>501</v>
      </c>
      <c r="S621" t="s">
        <v>1064</v>
      </c>
      <c r="T621" t="s">
        <v>1592</v>
      </c>
      <c r="U621" t="s">
        <v>67</v>
      </c>
      <c r="V621" t="s">
        <v>1562</v>
      </c>
      <c r="W621">
        <v>26.88</v>
      </c>
      <c r="X621">
        <v>29.97</v>
      </c>
      <c r="Y621">
        <v>1</v>
      </c>
      <c r="Z621" t="s">
        <v>410</v>
      </c>
      <c r="AA621" t="s">
        <v>2359</v>
      </c>
      <c r="AF621" s="4"/>
      <c r="AG621" s="4"/>
      <c r="AH621" t="s">
        <v>90</v>
      </c>
      <c r="AI621" t="s">
        <v>252</v>
      </c>
      <c r="AJ621" t="s">
        <v>501</v>
      </c>
      <c r="AK621" t="s">
        <v>1064</v>
      </c>
      <c r="AL621" t="s">
        <v>1592</v>
      </c>
      <c r="AM621" t="s">
        <v>67</v>
      </c>
      <c r="AN621" t="s">
        <v>1562</v>
      </c>
      <c r="AO621" t="s">
        <v>410</v>
      </c>
      <c r="AP621" t="s">
        <v>2359</v>
      </c>
      <c r="AQ621" t="str">
        <f t="shared" si="9"/>
        <v>430334440005yesMale4385115Organic436154441326.8829.9761618.9639.9920</v>
      </c>
      <c r="AR621">
        <f>COUNTIF(AQ$2:AQ621,AQ621)</f>
        <v>1</v>
      </c>
    </row>
    <row r="622" spans="1:44" x14ac:dyDescent="0.25">
      <c r="A622">
        <v>431</v>
      </c>
      <c r="B622">
        <v>34</v>
      </c>
      <c r="C622" s="4">
        <v>44001</v>
      </c>
      <c r="D622">
        <v>4</v>
      </c>
      <c r="E622" t="s">
        <v>40</v>
      </c>
      <c r="F622" t="s">
        <v>51</v>
      </c>
      <c r="G622" t="s">
        <v>56</v>
      </c>
      <c r="H622" t="s">
        <v>58</v>
      </c>
      <c r="I622" s="4">
        <v>43930</v>
      </c>
      <c r="J622">
        <v>7</v>
      </c>
      <c r="K622" t="s">
        <v>61</v>
      </c>
      <c r="L622" s="4">
        <v>43915</v>
      </c>
      <c r="M622" s="4">
        <v>44012</v>
      </c>
      <c r="N622">
        <v>1</v>
      </c>
      <c r="O622" t="s">
        <v>67</v>
      </c>
      <c r="P622" t="s">
        <v>229</v>
      </c>
      <c r="Q622">
        <v>1</v>
      </c>
      <c r="R622" t="s">
        <v>677</v>
      </c>
      <c r="S622" t="s">
        <v>978</v>
      </c>
      <c r="T622" t="s">
        <v>1577</v>
      </c>
      <c r="U622" t="s">
        <v>67</v>
      </c>
      <c r="V622" t="s">
        <v>1548</v>
      </c>
      <c r="W622">
        <v>74.97</v>
      </c>
      <c r="X622">
        <v>44.97</v>
      </c>
      <c r="Y622">
        <v>1</v>
      </c>
      <c r="Z622" t="s">
        <v>455</v>
      </c>
      <c r="AA622" t="s">
        <v>2340</v>
      </c>
      <c r="AB622">
        <v>4</v>
      </c>
      <c r="AC622" t="s">
        <v>2634</v>
      </c>
      <c r="AD622">
        <v>812</v>
      </c>
      <c r="AE622" t="s">
        <v>2638</v>
      </c>
      <c r="AF622" s="4">
        <v>43983</v>
      </c>
      <c r="AG622" s="4">
        <v>44027</v>
      </c>
      <c r="AH622" t="s">
        <v>67</v>
      </c>
      <c r="AI622" t="s">
        <v>229</v>
      </c>
      <c r="AJ622" t="s">
        <v>677</v>
      </c>
      <c r="AK622" t="s">
        <v>978</v>
      </c>
      <c r="AL622" t="s">
        <v>1577</v>
      </c>
      <c r="AM622" t="s">
        <v>67</v>
      </c>
      <c r="AN622" t="s">
        <v>1548</v>
      </c>
      <c r="AO622" t="s">
        <v>455</v>
      </c>
      <c r="AP622" t="s">
        <v>2340</v>
      </c>
      <c r="AQ622" t="str">
        <f t="shared" si="9"/>
        <v>43134440014noFemale439307YouTube439154401274.9744.974test812Adding a remember me on this device option4398344027311824.99314.9915</v>
      </c>
      <c r="AR622">
        <f>COUNTIF(AQ$2:AQ622,AQ622)</f>
        <v>1</v>
      </c>
    </row>
    <row r="623" spans="1:44" x14ac:dyDescent="0.25">
      <c r="A623">
        <v>432</v>
      </c>
      <c r="B623">
        <v>55</v>
      </c>
      <c r="C623" s="4">
        <v>44001</v>
      </c>
      <c r="D623">
        <v>1</v>
      </c>
      <c r="E623" t="s">
        <v>39</v>
      </c>
      <c r="F623" t="s">
        <v>50</v>
      </c>
      <c r="G623" t="s">
        <v>55</v>
      </c>
      <c r="H623" t="s">
        <v>58</v>
      </c>
      <c r="I623" s="4">
        <v>43665</v>
      </c>
      <c r="J623">
        <v>3</v>
      </c>
      <c r="K623" t="s">
        <v>59</v>
      </c>
      <c r="L623" s="4">
        <v>43615</v>
      </c>
      <c r="M623" s="4">
        <v>43830</v>
      </c>
      <c r="N623">
        <v>1</v>
      </c>
      <c r="O623" t="s">
        <v>78</v>
      </c>
      <c r="P623" t="s">
        <v>240</v>
      </c>
      <c r="Q623">
        <v>1</v>
      </c>
      <c r="R623" t="s">
        <v>604</v>
      </c>
      <c r="S623" t="s">
        <v>1136</v>
      </c>
      <c r="T623" t="s">
        <v>1682</v>
      </c>
      <c r="U623" t="s">
        <v>80</v>
      </c>
      <c r="V623" t="s">
        <v>1562</v>
      </c>
      <c r="W623">
        <v>9.5</v>
      </c>
      <c r="X623">
        <v>19.98</v>
      </c>
      <c r="Y623">
        <v>1</v>
      </c>
      <c r="Z623" t="s">
        <v>469</v>
      </c>
      <c r="AA623" t="s">
        <v>2339</v>
      </c>
      <c r="AF623" s="4"/>
      <c r="AG623" s="4"/>
      <c r="AH623" t="s">
        <v>78</v>
      </c>
      <c r="AI623" t="s">
        <v>240</v>
      </c>
      <c r="AJ623" t="s">
        <v>604</v>
      </c>
      <c r="AK623" t="s">
        <v>1136</v>
      </c>
      <c r="AL623" t="s">
        <v>1682</v>
      </c>
      <c r="AM623" t="s">
        <v>80</v>
      </c>
      <c r="AN623" t="s">
        <v>1562</v>
      </c>
      <c r="AO623" t="s">
        <v>469</v>
      </c>
      <c r="AP623" t="s">
        <v>2339</v>
      </c>
      <c r="AQ623" t="str">
        <f t="shared" si="9"/>
        <v>43255440011yesFemale436653Google Ads43615438309.519.9881734.7529.9923</v>
      </c>
      <c r="AR623">
        <f>COUNTIF(AQ$2:AQ623,AQ623)</f>
        <v>1</v>
      </c>
    </row>
    <row r="624" spans="1:44" x14ac:dyDescent="0.25">
      <c r="A624">
        <v>433</v>
      </c>
      <c r="B624">
        <v>87</v>
      </c>
      <c r="C624" s="4">
        <v>44001</v>
      </c>
      <c r="D624">
        <v>7</v>
      </c>
      <c r="E624" t="s">
        <v>35</v>
      </c>
      <c r="F624" t="s">
        <v>46</v>
      </c>
      <c r="G624" t="s">
        <v>55</v>
      </c>
      <c r="H624" t="s">
        <v>57</v>
      </c>
      <c r="I624" s="4">
        <v>43834</v>
      </c>
      <c r="J624">
        <v>15</v>
      </c>
      <c r="K624" t="s">
        <v>62</v>
      </c>
      <c r="L624" s="4">
        <v>43615</v>
      </c>
      <c r="M624" s="4">
        <v>44413</v>
      </c>
      <c r="N624">
        <v>1</v>
      </c>
      <c r="O624" t="s">
        <v>80</v>
      </c>
      <c r="P624" t="s">
        <v>242</v>
      </c>
      <c r="Q624">
        <v>1</v>
      </c>
      <c r="R624" t="s">
        <v>453</v>
      </c>
      <c r="S624" t="s">
        <v>1016</v>
      </c>
      <c r="T624" t="s">
        <v>1546</v>
      </c>
      <c r="U624" t="s">
        <v>69</v>
      </c>
      <c r="V624" t="s">
        <v>1548</v>
      </c>
      <c r="W624">
        <v>58.75</v>
      </c>
      <c r="X624">
        <v>14.99</v>
      </c>
      <c r="Y624">
        <v>1</v>
      </c>
      <c r="Z624" t="s">
        <v>67</v>
      </c>
      <c r="AA624" t="s">
        <v>2373</v>
      </c>
      <c r="AF624" s="4"/>
      <c r="AG624" s="4"/>
      <c r="AH624" t="s">
        <v>80</v>
      </c>
      <c r="AI624" t="s">
        <v>242</v>
      </c>
      <c r="AJ624" t="s">
        <v>453</v>
      </c>
      <c r="AK624" t="s">
        <v>1016</v>
      </c>
      <c r="AL624" t="s">
        <v>1546</v>
      </c>
      <c r="AM624" t="s">
        <v>69</v>
      </c>
      <c r="AN624" t="s">
        <v>1548</v>
      </c>
      <c r="AO624" t="s">
        <v>67</v>
      </c>
      <c r="AP624" t="s">
        <v>2373</v>
      </c>
      <c r="AQ624" t="str">
        <f t="shared" si="9"/>
        <v>43387440017yesMale4383415Organic436154441358.7514.9922658.75114.993</v>
      </c>
      <c r="AR624">
        <f>COUNTIF(AQ$2:AQ624,AQ624)</f>
        <v>1</v>
      </c>
    </row>
    <row r="625" spans="1:44" x14ac:dyDescent="0.25">
      <c r="A625">
        <v>434</v>
      </c>
      <c r="B625">
        <v>99</v>
      </c>
      <c r="C625" s="4">
        <v>44001</v>
      </c>
      <c r="D625">
        <v>3</v>
      </c>
      <c r="E625" t="s">
        <v>34</v>
      </c>
      <c r="F625" t="s">
        <v>45</v>
      </c>
      <c r="G625" t="s">
        <v>56</v>
      </c>
      <c r="H625" t="s">
        <v>58</v>
      </c>
      <c r="I625" s="4">
        <v>43888</v>
      </c>
      <c r="J625">
        <v>5</v>
      </c>
      <c r="K625" t="s">
        <v>60</v>
      </c>
      <c r="L625" s="4">
        <v>43831</v>
      </c>
      <c r="M625" s="4">
        <v>43921</v>
      </c>
      <c r="N625">
        <v>2</v>
      </c>
      <c r="O625" t="s">
        <v>87</v>
      </c>
      <c r="P625" t="s">
        <v>249</v>
      </c>
      <c r="Q625">
        <v>2</v>
      </c>
      <c r="R625" t="s">
        <v>678</v>
      </c>
      <c r="S625" t="s">
        <v>1220</v>
      </c>
      <c r="T625" t="s">
        <v>1742</v>
      </c>
      <c r="U625" t="s">
        <v>85</v>
      </c>
      <c r="V625" t="s">
        <v>2038</v>
      </c>
      <c r="W625">
        <v>117.93</v>
      </c>
      <c r="X625">
        <v>54.97</v>
      </c>
      <c r="Y625">
        <v>2</v>
      </c>
      <c r="Z625" t="s">
        <v>2092</v>
      </c>
      <c r="AA625" t="s">
        <v>2355</v>
      </c>
      <c r="AF625" s="4"/>
      <c r="AG625" s="4"/>
      <c r="AH625" t="s">
        <v>79</v>
      </c>
      <c r="AI625" t="s">
        <v>241</v>
      </c>
      <c r="AJ625" t="s">
        <v>481</v>
      </c>
      <c r="AK625" t="s">
        <v>1045</v>
      </c>
      <c r="AL625" t="s">
        <v>1573</v>
      </c>
      <c r="AM625" t="s">
        <v>69</v>
      </c>
      <c r="AN625" t="s">
        <v>1548</v>
      </c>
      <c r="AO625" t="s">
        <v>65</v>
      </c>
      <c r="AP625" t="s">
        <v>2343</v>
      </c>
      <c r="AQ625" t="str">
        <f t="shared" si="9"/>
        <v>43499440013noFemale438885Facebook4383143921117.9354.9746699.95114.9910</v>
      </c>
      <c r="AR625">
        <f>COUNTIF(AQ$2:AQ625,AQ625)</f>
        <v>1</v>
      </c>
    </row>
    <row r="626" spans="1:44" x14ac:dyDescent="0.25">
      <c r="A626">
        <v>434</v>
      </c>
      <c r="B626">
        <v>99</v>
      </c>
      <c r="C626" s="4">
        <v>44001</v>
      </c>
      <c r="D626">
        <v>3</v>
      </c>
      <c r="E626" t="s">
        <v>34</v>
      </c>
      <c r="F626" t="s">
        <v>45</v>
      </c>
      <c r="G626" t="s">
        <v>56</v>
      </c>
      <c r="H626" t="s">
        <v>58</v>
      </c>
      <c r="I626" s="4">
        <v>43888</v>
      </c>
      <c r="J626">
        <v>5</v>
      </c>
      <c r="K626" t="s">
        <v>60</v>
      </c>
      <c r="L626" s="4">
        <v>43831</v>
      </c>
      <c r="M626" s="4">
        <v>43921</v>
      </c>
      <c r="N626">
        <v>2</v>
      </c>
      <c r="O626" t="s">
        <v>87</v>
      </c>
      <c r="P626" t="s">
        <v>249</v>
      </c>
      <c r="Q626">
        <v>2</v>
      </c>
      <c r="R626" t="s">
        <v>678</v>
      </c>
      <c r="S626" t="s">
        <v>1220</v>
      </c>
      <c r="T626" t="s">
        <v>1742</v>
      </c>
      <c r="U626" t="s">
        <v>85</v>
      </c>
      <c r="V626" t="s">
        <v>2038</v>
      </c>
      <c r="W626">
        <v>117.93</v>
      </c>
      <c r="X626">
        <v>54.97</v>
      </c>
      <c r="Y626">
        <v>2</v>
      </c>
      <c r="Z626" t="s">
        <v>2092</v>
      </c>
      <c r="AA626" t="s">
        <v>2355</v>
      </c>
      <c r="AF626" s="4"/>
      <c r="AG626" s="4"/>
      <c r="AH626" t="s">
        <v>70</v>
      </c>
      <c r="AI626" t="s">
        <v>232</v>
      </c>
      <c r="AJ626" t="s">
        <v>394</v>
      </c>
      <c r="AK626" t="s">
        <v>956</v>
      </c>
      <c r="AL626" t="s">
        <v>1490</v>
      </c>
      <c r="AM626" t="s">
        <v>80</v>
      </c>
      <c r="AN626" t="s">
        <v>1517</v>
      </c>
      <c r="AO626" t="s">
        <v>432</v>
      </c>
      <c r="AP626" t="s">
        <v>2331</v>
      </c>
      <c r="AQ626" t="str">
        <f t="shared" si="9"/>
        <v>43499440013noFemale438885Facebook4383143921117.9354.975318.99219.9921</v>
      </c>
      <c r="AR626">
        <f>COUNTIF(AQ$2:AQ626,AQ626)</f>
        <v>1</v>
      </c>
    </row>
    <row r="627" spans="1:44" x14ac:dyDescent="0.25">
      <c r="A627">
        <v>435</v>
      </c>
      <c r="B627">
        <v>361</v>
      </c>
      <c r="C627" s="4">
        <v>44002</v>
      </c>
      <c r="D627">
        <v>7</v>
      </c>
      <c r="E627" t="s">
        <v>35</v>
      </c>
      <c r="F627" t="s">
        <v>46</v>
      </c>
      <c r="G627" t="s">
        <v>55</v>
      </c>
      <c r="H627" t="s">
        <v>58</v>
      </c>
      <c r="I627" s="4">
        <v>43632</v>
      </c>
      <c r="J627">
        <v>1</v>
      </c>
      <c r="K627" t="s">
        <v>61</v>
      </c>
      <c r="L627" s="4">
        <v>43615</v>
      </c>
      <c r="M627" s="4">
        <v>43830</v>
      </c>
      <c r="N627">
        <v>2</v>
      </c>
      <c r="O627" t="s">
        <v>81</v>
      </c>
      <c r="P627" t="s">
        <v>243</v>
      </c>
      <c r="Q627">
        <v>2</v>
      </c>
      <c r="R627" t="s">
        <v>679</v>
      </c>
      <c r="S627" t="s">
        <v>1221</v>
      </c>
      <c r="T627" t="s">
        <v>1743</v>
      </c>
      <c r="U627" t="s">
        <v>85</v>
      </c>
      <c r="V627" t="s">
        <v>1869</v>
      </c>
      <c r="W627">
        <v>56.49</v>
      </c>
      <c r="X627">
        <v>44.97</v>
      </c>
      <c r="Y627">
        <v>2</v>
      </c>
      <c r="Z627" t="s">
        <v>204</v>
      </c>
      <c r="AA627" t="s">
        <v>2478</v>
      </c>
      <c r="AF627" s="4"/>
      <c r="AG627" s="4"/>
      <c r="AH627" t="s">
        <v>79</v>
      </c>
      <c r="AI627" t="s">
        <v>241</v>
      </c>
      <c r="AJ627" t="s">
        <v>566</v>
      </c>
      <c r="AK627" t="s">
        <v>1067</v>
      </c>
      <c r="AL627" t="s">
        <v>1649</v>
      </c>
      <c r="AM627" t="s">
        <v>69</v>
      </c>
      <c r="AN627" t="s">
        <v>1548</v>
      </c>
      <c r="AO627" t="s">
        <v>65</v>
      </c>
      <c r="AP627" t="s">
        <v>2343</v>
      </c>
      <c r="AQ627" t="str">
        <f t="shared" si="9"/>
        <v>435361440027yesFemale436321YouTube436154383056.4944.97410835.99114.9910</v>
      </c>
      <c r="AR627">
        <f>COUNTIF(AQ$2:AQ627,AQ627)</f>
        <v>1</v>
      </c>
    </row>
    <row r="628" spans="1:44" x14ac:dyDescent="0.25">
      <c r="A628">
        <v>435</v>
      </c>
      <c r="B628">
        <v>361</v>
      </c>
      <c r="C628" s="4">
        <v>44002</v>
      </c>
      <c r="D628">
        <v>7</v>
      </c>
      <c r="E628" t="s">
        <v>35</v>
      </c>
      <c r="F628" t="s">
        <v>46</v>
      </c>
      <c r="G628" t="s">
        <v>55</v>
      </c>
      <c r="H628" t="s">
        <v>58</v>
      </c>
      <c r="I628" s="4">
        <v>43632</v>
      </c>
      <c r="J628">
        <v>1</v>
      </c>
      <c r="K628" t="s">
        <v>61</v>
      </c>
      <c r="L628" s="4">
        <v>43615</v>
      </c>
      <c r="M628" s="4">
        <v>43830</v>
      </c>
      <c r="N628">
        <v>2</v>
      </c>
      <c r="O628" t="s">
        <v>81</v>
      </c>
      <c r="P628" t="s">
        <v>243</v>
      </c>
      <c r="Q628">
        <v>2</v>
      </c>
      <c r="R628" t="s">
        <v>679</v>
      </c>
      <c r="S628" t="s">
        <v>1221</v>
      </c>
      <c r="T628" t="s">
        <v>1743</v>
      </c>
      <c r="U628" t="s">
        <v>85</v>
      </c>
      <c r="V628" t="s">
        <v>1869</v>
      </c>
      <c r="W628">
        <v>56.49</v>
      </c>
      <c r="X628">
        <v>44.97</v>
      </c>
      <c r="Y628">
        <v>2</v>
      </c>
      <c r="Z628" t="s">
        <v>204</v>
      </c>
      <c r="AA628" t="s">
        <v>2478</v>
      </c>
      <c r="AF628" s="4"/>
      <c r="AG628" s="4"/>
      <c r="AH628" t="s">
        <v>84</v>
      </c>
      <c r="AI628" t="s">
        <v>246</v>
      </c>
      <c r="AJ628" t="s">
        <v>413</v>
      </c>
      <c r="AK628" t="s">
        <v>975</v>
      </c>
      <c r="AL628" t="s">
        <v>1508</v>
      </c>
      <c r="AM628" t="s">
        <v>80</v>
      </c>
      <c r="AN628" t="s">
        <v>1548</v>
      </c>
      <c r="AO628" t="s">
        <v>86</v>
      </c>
      <c r="AP628" t="s">
        <v>2350</v>
      </c>
      <c r="AQ628" t="str">
        <f t="shared" si="9"/>
        <v>435361440027yesFemale436321YouTube436154383056.4944.97911410.25214.997</v>
      </c>
      <c r="AR628">
        <f>COUNTIF(AQ$2:AQ628,AQ628)</f>
        <v>1</v>
      </c>
    </row>
    <row r="629" spans="1:44" x14ac:dyDescent="0.25">
      <c r="A629">
        <v>436</v>
      </c>
      <c r="B629">
        <v>250</v>
      </c>
      <c r="C629" s="4">
        <v>44003</v>
      </c>
      <c r="D629">
        <v>7</v>
      </c>
      <c r="E629" t="s">
        <v>35</v>
      </c>
      <c r="F629" t="s">
        <v>46</v>
      </c>
      <c r="G629" t="s">
        <v>56</v>
      </c>
      <c r="H629" t="s">
        <v>57</v>
      </c>
      <c r="I629" s="4">
        <v>43850</v>
      </c>
      <c r="J629">
        <v>5</v>
      </c>
      <c r="K629" t="s">
        <v>60</v>
      </c>
      <c r="L629" s="4">
        <v>43831</v>
      </c>
      <c r="M629" s="4">
        <v>43921</v>
      </c>
      <c r="N629">
        <v>1</v>
      </c>
      <c r="O629" t="s">
        <v>67</v>
      </c>
      <c r="P629" t="s">
        <v>229</v>
      </c>
      <c r="Q629">
        <v>1</v>
      </c>
      <c r="R629" t="s">
        <v>527</v>
      </c>
      <c r="S629" t="s">
        <v>953</v>
      </c>
      <c r="T629" t="s">
        <v>1617</v>
      </c>
      <c r="U629" t="s">
        <v>80</v>
      </c>
      <c r="V629" t="s">
        <v>1548</v>
      </c>
      <c r="W629">
        <v>61.98</v>
      </c>
      <c r="X629">
        <v>29.98</v>
      </c>
      <c r="Y629">
        <v>1</v>
      </c>
      <c r="Z629" t="s">
        <v>84</v>
      </c>
      <c r="AA629" t="s">
        <v>2366</v>
      </c>
      <c r="AF629" s="4"/>
      <c r="AG629" s="4"/>
      <c r="AH629" t="s">
        <v>67</v>
      </c>
      <c r="AI629" t="s">
        <v>229</v>
      </c>
      <c r="AJ629" t="s">
        <v>527</v>
      </c>
      <c r="AK629" t="s">
        <v>953</v>
      </c>
      <c r="AL629" t="s">
        <v>1617</v>
      </c>
      <c r="AM629" t="s">
        <v>80</v>
      </c>
      <c r="AN629" t="s">
        <v>1548</v>
      </c>
      <c r="AO629" t="s">
        <v>84</v>
      </c>
      <c r="AP629" t="s">
        <v>2366</v>
      </c>
      <c r="AQ629" t="str">
        <f t="shared" si="9"/>
        <v>436250440037noMale438505Facebook438314392161.9829.98313730.99214.999</v>
      </c>
      <c r="AR629">
        <f>COUNTIF(AQ$2:AQ629,AQ629)</f>
        <v>1</v>
      </c>
    </row>
    <row r="630" spans="1:44" x14ac:dyDescent="0.25">
      <c r="A630">
        <v>437</v>
      </c>
      <c r="B630">
        <v>84</v>
      </c>
      <c r="C630" s="4">
        <v>44004</v>
      </c>
      <c r="D630">
        <v>1</v>
      </c>
      <c r="E630" t="s">
        <v>39</v>
      </c>
      <c r="F630" t="s">
        <v>50</v>
      </c>
      <c r="G630" t="s">
        <v>56</v>
      </c>
      <c r="H630" t="s">
        <v>58</v>
      </c>
      <c r="I630" s="4">
        <v>43903</v>
      </c>
      <c r="J630">
        <v>15</v>
      </c>
      <c r="K630" t="s">
        <v>62</v>
      </c>
      <c r="L630" s="4">
        <v>43615</v>
      </c>
      <c r="M630" s="4">
        <v>44413</v>
      </c>
      <c r="N630">
        <v>2</v>
      </c>
      <c r="O630" t="s">
        <v>125</v>
      </c>
      <c r="P630" t="s">
        <v>287</v>
      </c>
      <c r="Q630">
        <v>2</v>
      </c>
      <c r="R630" t="s">
        <v>680</v>
      </c>
      <c r="S630" t="s">
        <v>1222</v>
      </c>
      <c r="T630" t="s">
        <v>1744</v>
      </c>
      <c r="U630" t="s">
        <v>103</v>
      </c>
      <c r="V630" t="s">
        <v>2035</v>
      </c>
      <c r="W630">
        <v>2825.96</v>
      </c>
      <c r="X630">
        <v>69.959999999999994</v>
      </c>
      <c r="Y630">
        <v>2</v>
      </c>
      <c r="Z630" t="s">
        <v>74</v>
      </c>
      <c r="AA630" t="s">
        <v>2479</v>
      </c>
      <c r="AB630">
        <v>4</v>
      </c>
      <c r="AC630" t="s">
        <v>2633</v>
      </c>
      <c r="AD630">
        <v>846</v>
      </c>
      <c r="AE630" t="s">
        <v>2638</v>
      </c>
      <c r="AF630" s="4">
        <v>43983</v>
      </c>
      <c r="AG630" s="4">
        <v>44027</v>
      </c>
      <c r="AH630" t="s">
        <v>79</v>
      </c>
      <c r="AI630" t="s">
        <v>241</v>
      </c>
      <c r="AJ630" t="s">
        <v>566</v>
      </c>
      <c r="AK630" t="s">
        <v>1067</v>
      </c>
      <c r="AL630" t="s">
        <v>1649</v>
      </c>
      <c r="AM630" t="s">
        <v>69</v>
      </c>
      <c r="AN630" t="s">
        <v>1562</v>
      </c>
      <c r="AO630" t="s">
        <v>65</v>
      </c>
      <c r="AP630" t="s">
        <v>2343</v>
      </c>
      <c r="AQ630" t="str">
        <f t="shared" si="9"/>
        <v>43784440041noFemale4390315Organic43615444132825.9669.964control846Adding a remember me on this device option4398344027410835.9919.9910</v>
      </c>
      <c r="AR630">
        <f>COUNTIF(AQ$2:AQ630,AQ630)</f>
        <v>1</v>
      </c>
    </row>
    <row r="631" spans="1:44" x14ac:dyDescent="0.25">
      <c r="A631">
        <v>437</v>
      </c>
      <c r="B631">
        <v>84</v>
      </c>
      <c r="C631" s="4">
        <v>44004</v>
      </c>
      <c r="D631">
        <v>1</v>
      </c>
      <c r="E631" t="s">
        <v>39</v>
      </c>
      <c r="F631" t="s">
        <v>50</v>
      </c>
      <c r="G631" t="s">
        <v>56</v>
      </c>
      <c r="H631" t="s">
        <v>58</v>
      </c>
      <c r="I631" s="4">
        <v>43903</v>
      </c>
      <c r="J631">
        <v>15</v>
      </c>
      <c r="K631" t="s">
        <v>62</v>
      </c>
      <c r="L631" s="4">
        <v>43615</v>
      </c>
      <c r="M631" s="4">
        <v>44413</v>
      </c>
      <c r="N631">
        <v>2</v>
      </c>
      <c r="O631" t="s">
        <v>125</v>
      </c>
      <c r="P631" t="s">
        <v>287</v>
      </c>
      <c r="Q631">
        <v>2</v>
      </c>
      <c r="R631" t="s">
        <v>680</v>
      </c>
      <c r="S631" t="s">
        <v>1222</v>
      </c>
      <c r="T631" t="s">
        <v>1744</v>
      </c>
      <c r="U631" t="s">
        <v>103</v>
      </c>
      <c r="V631" t="s">
        <v>2035</v>
      </c>
      <c r="W631">
        <v>2825.96</v>
      </c>
      <c r="X631">
        <v>69.959999999999994</v>
      </c>
      <c r="Y631">
        <v>2</v>
      </c>
      <c r="Z631" t="s">
        <v>74</v>
      </c>
      <c r="AA631" t="s">
        <v>2479</v>
      </c>
      <c r="AB631">
        <v>4</v>
      </c>
      <c r="AC631" t="s">
        <v>2633</v>
      </c>
      <c r="AD631">
        <v>846</v>
      </c>
      <c r="AE631" t="s">
        <v>2638</v>
      </c>
      <c r="AF631" s="4">
        <v>43983</v>
      </c>
      <c r="AG631" s="4">
        <v>44027</v>
      </c>
      <c r="AH631" t="s">
        <v>69</v>
      </c>
      <c r="AI631" t="s">
        <v>231</v>
      </c>
      <c r="AJ631" t="s">
        <v>428</v>
      </c>
      <c r="AK631" t="s">
        <v>991</v>
      </c>
      <c r="AL631" t="s">
        <v>1524</v>
      </c>
      <c r="AM631" t="s">
        <v>67</v>
      </c>
      <c r="AN631" t="s">
        <v>1517</v>
      </c>
      <c r="AO631" t="s">
        <v>69</v>
      </c>
      <c r="AP631" t="s">
        <v>2360</v>
      </c>
      <c r="AQ631" t="str">
        <f t="shared" si="9"/>
        <v>43784440041noFemale4390315Organic43615444132825.9669.964control846Adding a remember me on this device option43983440271151929.99319.991</v>
      </c>
      <c r="AR631">
        <f>COUNTIF(AQ$2:AQ631,AQ631)</f>
        <v>1</v>
      </c>
    </row>
    <row r="632" spans="1:44" x14ac:dyDescent="0.25">
      <c r="A632">
        <v>438</v>
      </c>
      <c r="B632">
        <v>423</v>
      </c>
      <c r="C632" s="4">
        <v>44005</v>
      </c>
      <c r="D632">
        <v>3</v>
      </c>
      <c r="E632" t="s">
        <v>34</v>
      </c>
      <c r="F632" t="s">
        <v>45</v>
      </c>
      <c r="G632" t="s">
        <v>56</v>
      </c>
      <c r="H632" t="s">
        <v>58</v>
      </c>
      <c r="I632" s="4">
        <v>43732</v>
      </c>
      <c r="J632">
        <v>2</v>
      </c>
      <c r="K632" t="s">
        <v>60</v>
      </c>
      <c r="L632" s="4">
        <v>43615</v>
      </c>
      <c r="M632" s="4">
        <v>43830</v>
      </c>
      <c r="N632">
        <v>1</v>
      </c>
      <c r="O632" t="s">
        <v>90</v>
      </c>
      <c r="P632" t="s">
        <v>252</v>
      </c>
      <c r="Q632">
        <v>1</v>
      </c>
      <c r="R632" t="s">
        <v>444</v>
      </c>
      <c r="S632" t="s">
        <v>1006</v>
      </c>
      <c r="T632" t="s">
        <v>1537</v>
      </c>
      <c r="U632" t="s">
        <v>80</v>
      </c>
      <c r="V632" t="s">
        <v>1562</v>
      </c>
      <c r="W632">
        <v>31.94</v>
      </c>
      <c r="X632">
        <v>19.98</v>
      </c>
      <c r="Y632">
        <v>1</v>
      </c>
      <c r="Z632" t="s">
        <v>645</v>
      </c>
      <c r="AA632" t="s">
        <v>2347</v>
      </c>
      <c r="AF632" s="4"/>
      <c r="AG632" s="4"/>
      <c r="AH632" t="s">
        <v>90</v>
      </c>
      <c r="AI632" t="s">
        <v>252</v>
      </c>
      <c r="AJ632" t="s">
        <v>444</v>
      </c>
      <c r="AK632" t="s">
        <v>1006</v>
      </c>
      <c r="AL632" t="s">
        <v>1537</v>
      </c>
      <c r="AM632" t="s">
        <v>80</v>
      </c>
      <c r="AN632" t="s">
        <v>1562</v>
      </c>
      <c r="AO632" t="s">
        <v>645</v>
      </c>
      <c r="AP632" t="s">
        <v>2347</v>
      </c>
      <c r="AQ632" t="str">
        <f t="shared" si="9"/>
        <v>438423440053noFemale437322Facebook436154383031.9419.98612215.9729.9913</v>
      </c>
      <c r="AR632">
        <f>COUNTIF(AQ$2:AQ632,AQ632)</f>
        <v>1</v>
      </c>
    </row>
    <row r="633" spans="1:44" x14ac:dyDescent="0.25">
      <c r="A633">
        <v>439</v>
      </c>
      <c r="B633">
        <v>82</v>
      </c>
      <c r="C633" s="4">
        <v>44006</v>
      </c>
      <c r="D633">
        <v>9</v>
      </c>
      <c r="E633" t="s">
        <v>41</v>
      </c>
      <c r="F633" t="s">
        <v>52</v>
      </c>
      <c r="G633" t="s">
        <v>55</v>
      </c>
      <c r="H633" t="s">
        <v>57</v>
      </c>
      <c r="I633" s="4">
        <v>43862</v>
      </c>
      <c r="J633">
        <v>6</v>
      </c>
      <c r="K633" t="s">
        <v>59</v>
      </c>
      <c r="L633" s="4">
        <v>43862</v>
      </c>
      <c r="M633" s="4">
        <v>43889</v>
      </c>
      <c r="N633">
        <v>2</v>
      </c>
      <c r="O633" t="s">
        <v>163</v>
      </c>
      <c r="P633" t="s">
        <v>325</v>
      </c>
      <c r="Q633">
        <v>2</v>
      </c>
      <c r="R633" t="s">
        <v>681</v>
      </c>
      <c r="S633" t="s">
        <v>1223</v>
      </c>
      <c r="T633" t="s">
        <v>1745</v>
      </c>
      <c r="U633" t="s">
        <v>2015</v>
      </c>
      <c r="V633" t="s">
        <v>2057</v>
      </c>
      <c r="W633">
        <v>83.9</v>
      </c>
      <c r="X633">
        <v>149.9</v>
      </c>
      <c r="Y633">
        <v>2</v>
      </c>
      <c r="Z633" t="s">
        <v>2194</v>
      </c>
      <c r="AA633" t="s">
        <v>2480</v>
      </c>
      <c r="AF633" s="4"/>
      <c r="AG633" s="4"/>
      <c r="AH633" t="s">
        <v>78</v>
      </c>
      <c r="AI633" t="s">
        <v>240</v>
      </c>
      <c r="AJ633" t="s">
        <v>67</v>
      </c>
      <c r="AK633" t="s">
        <v>1120</v>
      </c>
      <c r="AL633" t="s">
        <v>1643</v>
      </c>
      <c r="AM633" t="s">
        <v>67</v>
      </c>
      <c r="AN633" t="s">
        <v>1548</v>
      </c>
      <c r="AO633" t="s">
        <v>469</v>
      </c>
      <c r="AP633" t="s">
        <v>2339</v>
      </c>
      <c r="AQ633" t="str">
        <f t="shared" si="9"/>
        <v>43982440069yesMale438626Google Ads438624388983.9149.9833.99314.9923</v>
      </c>
      <c r="AR633">
        <f>COUNTIF(AQ$2:AQ633,AQ633)</f>
        <v>1</v>
      </c>
    </row>
    <row r="634" spans="1:44" x14ac:dyDescent="0.25">
      <c r="A634">
        <v>439</v>
      </c>
      <c r="B634">
        <v>82</v>
      </c>
      <c r="C634" s="4">
        <v>44006</v>
      </c>
      <c r="D634">
        <v>9</v>
      </c>
      <c r="E634" t="s">
        <v>41</v>
      </c>
      <c r="F634" t="s">
        <v>52</v>
      </c>
      <c r="G634" t="s">
        <v>55</v>
      </c>
      <c r="H634" t="s">
        <v>57</v>
      </c>
      <c r="I634" s="4">
        <v>43862</v>
      </c>
      <c r="J634">
        <v>6</v>
      </c>
      <c r="K634" t="s">
        <v>59</v>
      </c>
      <c r="L634" s="4">
        <v>43862</v>
      </c>
      <c r="M634" s="4">
        <v>43889</v>
      </c>
      <c r="N634">
        <v>2</v>
      </c>
      <c r="O634" t="s">
        <v>163</v>
      </c>
      <c r="P634" t="s">
        <v>325</v>
      </c>
      <c r="Q634">
        <v>2</v>
      </c>
      <c r="R634" t="s">
        <v>681</v>
      </c>
      <c r="S634" t="s">
        <v>1223</v>
      </c>
      <c r="T634" t="s">
        <v>1745</v>
      </c>
      <c r="U634" t="s">
        <v>2015</v>
      </c>
      <c r="V634" t="s">
        <v>2057</v>
      </c>
      <c r="W634">
        <v>83.9</v>
      </c>
      <c r="X634">
        <v>149.9</v>
      </c>
      <c r="Y634">
        <v>2</v>
      </c>
      <c r="Z634" t="s">
        <v>2194</v>
      </c>
      <c r="AA634" t="s">
        <v>2480</v>
      </c>
      <c r="AF634" s="4"/>
      <c r="AG634" s="4"/>
      <c r="AH634" t="s">
        <v>78</v>
      </c>
      <c r="AI634" t="s">
        <v>240</v>
      </c>
      <c r="AJ634" t="s">
        <v>67</v>
      </c>
      <c r="AK634" t="s">
        <v>1120</v>
      </c>
      <c r="AL634" t="s">
        <v>1643</v>
      </c>
      <c r="AM634" t="s">
        <v>67</v>
      </c>
      <c r="AN634" t="s">
        <v>1548</v>
      </c>
      <c r="AO634" t="s">
        <v>469</v>
      </c>
      <c r="AP634" t="s">
        <v>2339</v>
      </c>
      <c r="AQ634" t="str">
        <f t="shared" si="9"/>
        <v>43982440069yesMale438626Google Ads438624388983.9149.9833.99314.9923</v>
      </c>
      <c r="AR634">
        <f>COUNTIF(AQ$2:AQ634,AQ634)</f>
        <v>2</v>
      </c>
    </row>
    <row r="635" spans="1:44" x14ac:dyDescent="0.25">
      <c r="A635">
        <v>439</v>
      </c>
      <c r="B635">
        <v>82</v>
      </c>
      <c r="C635" s="4">
        <v>44006</v>
      </c>
      <c r="D635">
        <v>9</v>
      </c>
      <c r="E635" t="s">
        <v>41</v>
      </c>
      <c r="F635" t="s">
        <v>52</v>
      </c>
      <c r="G635" t="s">
        <v>55</v>
      </c>
      <c r="H635" t="s">
        <v>57</v>
      </c>
      <c r="I635" s="4">
        <v>43862</v>
      </c>
      <c r="J635">
        <v>6</v>
      </c>
      <c r="K635" t="s">
        <v>59</v>
      </c>
      <c r="L635" s="4">
        <v>43862</v>
      </c>
      <c r="M635" s="4">
        <v>43889</v>
      </c>
      <c r="N635">
        <v>2</v>
      </c>
      <c r="O635" t="s">
        <v>163</v>
      </c>
      <c r="P635" t="s">
        <v>325</v>
      </c>
      <c r="Q635">
        <v>2</v>
      </c>
      <c r="R635" t="s">
        <v>681</v>
      </c>
      <c r="S635" t="s">
        <v>1223</v>
      </c>
      <c r="T635" t="s">
        <v>1745</v>
      </c>
      <c r="U635" t="s">
        <v>2015</v>
      </c>
      <c r="V635" t="s">
        <v>2057</v>
      </c>
      <c r="W635">
        <v>83.9</v>
      </c>
      <c r="X635">
        <v>149.9</v>
      </c>
      <c r="Y635">
        <v>2</v>
      </c>
      <c r="Z635" t="s">
        <v>2194</v>
      </c>
      <c r="AA635" t="s">
        <v>2480</v>
      </c>
      <c r="AF635" s="4"/>
      <c r="AG635" s="4"/>
      <c r="AH635" t="s">
        <v>80</v>
      </c>
      <c r="AI635" t="s">
        <v>242</v>
      </c>
      <c r="AJ635" t="s">
        <v>558</v>
      </c>
      <c r="AK635" t="s">
        <v>1118</v>
      </c>
      <c r="AL635" t="s">
        <v>1548</v>
      </c>
      <c r="AM635" t="s">
        <v>80</v>
      </c>
      <c r="AN635" t="s">
        <v>1548</v>
      </c>
      <c r="AO635" t="s">
        <v>79</v>
      </c>
      <c r="AP635" t="s">
        <v>2349</v>
      </c>
      <c r="AQ635" t="str">
        <f t="shared" si="9"/>
        <v>43982440069yesMale438626Google Ads438624388983.9149.923414.99214.994</v>
      </c>
      <c r="AR635">
        <f>COUNTIF(AQ$2:AQ635,AQ635)</f>
        <v>1</v>
      </c>
    </row>
    <row r="636" spans="1:44" x14ac:dyDescent="0.25">
      <c r="A636">
        <v>439</v>
      </c>
      <c r="B636">
        <v>82</v>
      </c>
      <c r="C636" s="4">
        <v>44006</v>
      </c>
      <c r="D636">
        <v>9</v>
      </c>
      <c r="E636" t="s">
        <v>41</v>
      </c>
      <c r="F636" t="s">
        <v>52</v>
      </c>
      <c r="G636" t="s">
        <v>55</v>
      </c>
      <c r="H636" t="s">
        <v>57</v>
      </c>
      <c r="I636" s="4">
        <v>43862</v>
      </c>
      <c r="J636">
        <v>6</v>
      </c>
      <c r="K636" t="s">
        <v>59</v>
      </c>
      <c r="L636" s="4">
        <v>43862</v>
      </c>
      <c r="M636" s="4">
        <v>43889</v>
      </c>
      <c r="N636">
        <v>2</v>
      </c>
      <c r="O636" t="s">
        <v>163</v>
      </c>
      <c r="P636" t="s">
        <v>325</v>
      </c>
      <c r="Q636">
        <v>2</v>
      </c>
      <c r="R636" t="s">
        <v>681</v>
      </c>
      <c r="S636" t="s">
        <v>1223</v>
      </c>
      <c r="T636" t="s">
        <v>1745</v>
      </c>
      <c r="U636" t="s">
        <v>2015</v>
      </c>
      <c r="V636" t="s">
        <v>2057</v>
      </c>
      <c r="W636">
        <v>83.9</v>
      </c>
      <c r="X636">
        <v>149.9</v>
      </c>
      <c r="Y636">
        <v>2</v>
      </c>
      <c r="Z636" t="s">
        <v>2194</v>
      </c>
      <c r="AA636" t="s">
        <v>2480</v>
      </c>
      <c r="AF636" s="4"/>
      <c r="AG636" s="4"/>
      <c r="AH636" t="s">
        <v>80</v>
      </c>
      <c r="AI636" t="s">
        <v>242</v>
      </c>
      <c r="AJ636" t="s">
        <v>558</v>
      </c>
      <c r="AK636" t="s">
        <v>1118</v>
      </c>
      <c r="AL636" t="s">
        <v>1548</v>
      </c>
      <c r="AM636" t="s">
        <v>80</v>
      </c>
      <c r="AN636" t="s">
        <v>1548</v>
      </c>
      <c r="AO636" t="s">
        <v>79</v>
      </c>
      <c r="AP636" t="s">
        <v>2349</v>
      </c>
      <c r="AQ636" t="str">
        <f t="shared" si="9"/>
        <v>43982440069yesMale438626Google Ads438624388983.9149.923414.99214.994</v>
      </c>
      <c r="AR636">
        <f>COUNTIF(AQ$2:AQ636,AQ636)</f>
        <v>2</v>
      </c>
    </row>
    <row r="637" spans="1:44" x14ac:dyDescent="0.25">
      <c r="A637">
        <v>440</v>
      </c>
      <c r="B637">
        <v>387</v>
      </c>
      <c r="C637" s="4">
        <v>44006</v>
      </c>
      <c r="D637">
        <v>3</v>
      </c>
      <c r="E637" t="s">
        <v>34</v>
      </c>
      <c r="F637" t="s">
        <v>45</v>
      </c>
      <c r="G637" t="s">
        <v>56</v>
      </c>
      <c r="H637" t="s">
        <v>58</v>
      </c>
      <c r="I637" s="4">
        <v>43610</v>
      </c>
      <c r="J637">
        <v>2</v>
      </c>
      <c r="L637" s="4"/>
      <c r="M637" s="4"/>
      <c r="N637">
        <v>1</v>
      </c>
      <c r="O637" t="s">
        <v>79</v>
      </c>
      <c r="P637" t="s">
        <v>241</v>
      </c>
      <c r="Q637">
        <v>1</v>
      </c>
      <c r="R637" t="s">
        <v>403</v>
      </c>
      <c r="S637" t="s">
        <v>965</v>
      </c>
      <c r="T637" t="s">
        <v>422</v>
      </c>
      <c r="U637" t="s">
        <v>80</v>
      </c>
      <c r="V637" t="s">
        <v>1548</v>
      </c>
      <c r="W637">
        <v>240</v>
      </c>
      <c r="X637">
        <v>29.98</v>
      </c>
      <c r="Y637">
        <v>1</v>
      </c>
      <c r="Z637" t="s">
        <v>455</v>
      </c>
      <c r="AA637" t="s">
        <v>2340</v>
      </c>
      <c r="AF637" s="4"/>
      <c r="AG637" s="4"/>
      <c r="AH637" t="s">
        <v>79</v>
      </c>
      <c r="AI637" t="s">
        <v>241</v>
      </c>
      <c r="AJ637" t="s">
        <v>403</v>
      </c>
      <c r="AK637" t="s">
        <v>965</v>
      </c>
      <c r="AL637" t="s">
        <v>422</v>
      </c>
      <c r="AM637" t="s">
        <v>80</v>
      </c>
      <c r="AN637" t="s">
        <v>1548</v>
      </c>
      <c r="AO637" t="s">
        <v>455</v>
      </c>
      <c r="AP637" t="s">
        <v>2340</v>
      </c>
      <c r="AQ637" t="str">
        <f t="shared" si="9"/>
        <v>440387440063noFemale43610224029.98438120214.9915</v>
      </c>
      <c r="AR637">
        <f>COUNTIF(AQ$2:AQ637,AQ637)</f>
        <v>1</v>
      </c>
    </row>
    <row r="638" spans="1:44" x14ac:dyDescent="0.25">
      <c r="A638">
        <v>441</v>
      </c>
      <c r="B638">
        <v>154</v>
      </c>
      <c r="C638" s="4">
        <v>44008</v>
      </c>
      <c r="D638">
        <v>2</v>
      </c>
      <c r="E638" t="s">
        <v>38</v>
      </c>
      <c r="F638" t="s">
        <v>49</v>
      </c>
      <c r="G638" t="s">
        <v>56</v>
      </c>
      <c r="H638" t="s">
        <v>57</v>
      </c>
      <c r="I638" s="4">
        <v>43710</v>
      </c>
      <c r="J638">
        <v>2</v>
      </c>
      <c r="K638" t="s">
        <v>60</v>
      </c>
      <c r="L638" s="4">
        <v>43615</v>
      </c>
      <c r="M638" s="4">
        <v>43830</v>
      </c>
      <c r="N638">
        <v>1</v>
      </c>
      <c r="O638" t="s">
        <v>78</v>
      </c>
      <c r="P638" t="s">
        <v>240</v>
      </c>
      <c r="Q638">
        <v>1</v>
      </c>
      <c r="R638" t="s">
        <v>79</v>
      </c>
      <c r="S638" t="s">
        <v>1080</v>
      </c>
      <c r="T638" t="s">
        <v>1606</v>
      </c>
      <c r="U638" t="s">
        <v>80</v>
      </c>
      <c r="V638" t="s">
        <v>1548</v>
      </c>
      <c r="W638">
        <v>51.98</v>
      </c>
      <c r="X638">
        <v>29.98</v>
      </c>
      <c r="Y638">
        <v>1</v>
      </c>
      <c r="Z638" t="s">
        <v>393</v>
      </c>
      <c r="AA638" t="s">
        <v>2345</v>
      </c>
      <c r="AF638" s="4"/>
      <c r="AG638" s="4"/>
      <c r="AH638" t="s">
        <v>78</v>
      </c>
      <c r="AI638" t="s">
        <v>240</v>
      </c>
      <c r="AJ638" t="s">
        <v>79</v>
      </c>
      <c r="AK638" t="s">
        <v>1080</v>
      </c>
      <c r="AL638" t="s">
        <v>1606</v>
      </c>
      <c r="AM638" t="s">
        <v>80</v>
      </c>
      <c r="AN638" t="s">
        <v>1548</v>
      </c>
      <c r="AO638" t="s">
        <v>393</v>
      </c>
      <c r="AP638" t="s">
        <v>2345</v>
      </c>
      <c r="AQ638" t="str">
        <f t="shared" si="9"/>
        <v>441154440082noMale437102Facebook436154383051.9829.988425.99214.9918</v>
      </c>
      <c r="AR638">
        <f>COUNTIF(AQ$2:AQ638,AQ638)</f>
        <v>1</v>
      </c>
    </row>
    <row r="639" spans="1:44" x14ac:dyDescent="0.25">
      <c r="A639">
        <v>442</v>
      </c>
      <c r="B639">
        <v>172</v>
      </c>
      <c r="C639" s="4">
        <v>44008</v>
      </c>
      <c r="D639">
        <v>2</v>
      </c>
      <c r="E639" t="s">
        <v>38</v>
      </c>
      <c r="F639" t="s">
        <v>49</v>
      </c>
      <c r="G639" t="s">
        <v>56</v>
      </c>
      <c r="H639" t="s">
        <v>57</v>
      </c>
      <c r="I639" s="4">
        <v>43802</v>
      </c>
      <c r="J639">
        <v>2</v>
      </c>
      <c r="K639" t="s">
        <v>60</v>
      </c>
      <c r="L639" s="4">
        <v>43615</v>
      </c>
      <c r="M639" s="4">
        <v>43830</v>
      </c>
      <c r="N639">
        <v>1</v>
      </c>
      <c r="O639" t="s">
        <v>70</v>
      </c>
      <c r="P639" t="s">
        <v>232</v>
      </c>
      <c r="Q639">
        <v>1</v>
      </c>
      <c r="R639" t="s">
        <v>475</v>
      </c>
      <c r="S639" t="s">
        <v>1038</v>
      </c>
      <c r="T639" t="s">
        <v>1527</v>
      </c>
      <c r="U639" t="s">
        <v>80</v>
      </c>
      <c r="V639" t="s">
        <v>1517</v>
      </c>
      <c r="W639">
        <v>73.98</v>
      </c>
      <c r="X639">
        <v>39.979999999999997</v>
      </c>
      <c r="Y639">
        <v>1</v>
      </c>
      <c r="Z639" t="s">
        <v>673</v>
      </c>
      <c r="AA639" t="s">
        <v>2348</v>
      </c>
      <c r="AF639" s="4"/>
      <c r="AG639" s="4"/>
      <c r="AH639" t="s">
        <v>70</v>
      </c>
      <c r="AI639" t="s">
        <v>232</v>
      </c>
      <c r="AJ639" t="s">
        <v>475</v>
      </c>
      <c r="AK639" t="s">
        <v>1038</v>
      </c>
      <c r="AL639" t="s">
        <v>1527</v>
      </c>
      <c r="AM639" t="s">
        <v>80</v>
      </c>
      <c r="AN639" t="s">
        <v>1517</v>
      </c>
      <c r="AO639" t="s">
        <v>673</v>
      </c>
      <c r="AP639" t="s">
        <v>2348</v>
      </c>
      <c r="AQ639" t="str">
        <f t="shared" si="9"/>
        <v>442172440082noMale438022Facebook436154383073.9839.98515336.99219.9912</v>
      </c>
      <c r="AR639">
        <f>COUNTIF(AQ$2:AQ639,AQ639)</f>
        <v>1</v>
      </c>
    </row>
    <row r="640" spans="1:44" x14ac:dyDescent="0.25">
      <c r="A640">
        <v>443</v>
      </c>
      <c r="B640">
        <v>228</v>
      </c>
      <c r="C640" s="4">
        <v>44008</v>
      </c>
      <c r="D640">
        <v>6</v>
      </c>
      <c r="E640" t="s">
        <v>33</v>
      </c>
      <c r="F640" t="s">
        <v>44</v>
      </c>
      <c r="G640" t="s">
        <v>56</v>
      </c>
      <c r="H640" t="s">
        <v>58</v>
      </c>
      <c r="I640" s="4">
        <v>43938</v>
      </c>
      <c r="J640">
        <v>7</v>
      </c>
      <c r="K640" t="s">
        <v>61</v>
      </c>
      <c r="L640" s="4">
        <v>43915</v>
      </c>
      <c r="M640" s="4">
        <v>44012</v>
      </c>
      <c r="N640">
        <v>1</v>
      </c>
      <c r="O640" t="s">
        <v>159</v>
      </c>
      <c r="P640" t="s">
        <v>321</v>
      </c>
      <c r="Q640">
        <v>2</v>
      </c>
      <c r="R640" t="s">
        <v>682</v>
      </c>
      <c r="S640" t="s">
        <v>1224</v>
      </c>
      <c r="T640" t="s">
        <v>1746</v>
      </c>
      <c r="U640" t="s">
        <v>83</v>
      </c>
      <c r="V640" t="s">
        <v>1585</v>
      </c>
      <c r="W640">
        <v>164.9</v>
      </c>
      <c r="X640">
        <v>99.95</v>
      </c>
      <c r="Y640">
        <v>2</v>
      </c>
      <c r="Z640" t="s">
        <v>2195</v>
      </c>
      <c r="AA640" t="s">
        <v>2481</v>
      </c>
      <c r="AB640">
        <v>4</v>
      </c>
      <c r="AC640" t="s">
        <v>2633</v>
      </c>
      <c r="AD640">
        <v>943</v>
      </c>
      <c r="AE640" t="s">
        <v>2638</v>
      </c>
      <c r="AF640" s="4">
        <v>43983</v>
      </c>
      <c r="AG640" s="4">
        <v>44027</v>
      </c>
      <c r="AH640" t="s">
        <v>70</v>
      </c>
      <c r="AI640" t="s">
        <v>232</v>
      </c>
      <c r="AJ640" t="s">
        <v>753</v>
      </c>
      <c r="AK640" t="s">
        <v>1077</v>
      </c>
      <c r="AL640" t="s">
        <v>598</v>
      </c>
      <c r="AM640" t="s">
        <v>67</v>
      </c>
      <c r="AN640" t="s">
        <v>1517</v>
      </c>
      <c r="AO640" t="s">
        <v>673</v>
      </c>
      <c r="AP640" t="s">
        <v>2348</v>
      </c>
      <c r="AQ640" t="str">
        <f t="shared" si="9"/>
        <v>443228440086noFemale439387YouTube4391544012164.999.954control943Adding a remember me on this device option4398344027513235319.9912</v>
      </c>
      <c r="AR640">
        <f>COUNTIF(AQ$2:AQ640,AQ640)</f>
        <v>1</v>
      </c>
    </row>
    <row r="641" spans="1:44" x14ac:dyDescent="0.25">
      <c r="A641">
        <v>443</v>
      </c>
      <c r="B641">
        <v>228</v>
      </c>
      <c r="C641" s="4">
        <v>44008</v>
      </c>
      <c r="D641">
        <v>6</v>
      </c>
      <c r="E641" t="s">
        <v>33</v>
      </c>
      <c r="F641" t="s">
        <v>44</v>
      </c>
      <c r="G641" t="s">
        <v>56</v>
      </c>
      <c r="H641" t="s">
        <v>58</v>
      </c>
      <c r="I641" s="4">
        <v>43938</v>
      </c>
      <c r="J641">
        <v>7</v>
      </c>
      <c r="K641" t="s">
        <v>61</v>
      </c>
      <c r="L641" s="4">
        <v>43915</v>
      </c>
      <c r="M641" s="4">
        <v>44012</v>
      </c>
      <c r="N641">
        <v>1</v>
      </c>
      <c r="O641" t="s">
        <v>159</v>
      </c>
      <c r="P641" t="s">
        <v>321</v>
      </c>
      <c r="Q641">
        <v>2</v>
      </c>
      <c r="R641" t="s">
        <v>682</v>
      </c>
      <c r="S641" t="s">
        <v>1224</v>
      </c>
      <c r="T641" t="s">
        <v>1746</v>
      </c>
      <c r="U641" t="s">
        <v>83</v>
      </c>
      <c r="V641" t="s">
        <v>1585</v>
      </c>
      <c r="W641">
        <v>164.9</v>
      </c>
      <c r="X641">
        <v>99.95</v>
      </c>
      <c r="Y641">
        <v>2</v>
      </c>
      <c r="Z641" t="s">
        <v>2195</v>
      </c>
      <c r="AA641" t="s">
        <v>2481</v>
      </c>
      <c r="AB641">
        <v>4</v>
      </c>
      <c r="AC641" t="s">
        <v>2633</v>
      </c>
      <c r="AD641">
        <v>943</v>
      </c>
      <c r="AE641" t="s">
        <v>2638</v>
      </c>
      <c r="AF641" s="4">
        <v>43983</v>
      </c>
      <c r="AG641" s="4">
        <v>44027</v>
      </c>
      <c r="AH641" t="s">
        <v>70</v>
      </c>
      <c r="AI641" t="s">
        <v>232</v>
      </c>
      <c r="AJ641" t="s">
        <v>727</v>
      </c>
      <c r="AK641" t="s">
        <v>1270</v>
      </c>
      <c r="AL641" t="s">
        <v>1487</v>
      </c>
      <c r="AM641" t="s">
        <v>80</v>
      </c>
      <c r="AN641" t="s">
        <v>1517</v>
      </c>
      <c r="AO641" t="s">
        <v>432</v>
      </c>
      <c r="AP641" t="s">
        <v>2331</v>
      </c>
      <c r="AQ641" t="str">
        <f t="shared" si="9"/>
        <v>443228440086noFemale439387YouTube4391544012164.999.954control943Adding a remember me on this device option439834402752829.95219.9921</v>
      </c>
      <c r="AR641">
        <f>COUNTIF(AQ$2:AQ641,AQ641)</f>
        <v>1</v>
      </c>
    </row>
    <row r="642" spans="1:44" x14ac:dyDescent="0.25">
      <c r="A642">
        <v>444</v>
      </c>
      <c r="B642">
        <v>168</v>
      </c>
      <c r="C642" s="4">
        <v>44009</v>
      </c>
      <c r="D642">
        <v>5</v>
      </c>
      <c r="E642" t="s">
        <v>36</v>
      </c>
      <c r="F642" t="s">
        <v>47</v>
      </c>
      <c r="G642" t="s">
        <v>56</v>
      </c>
      <c r="H642" t="s">
        <v>57</v>
      </c>
      <c r="I642" s="4">
        <v>43941</v>
      </c>
      <c r="J642">
        <v>7</v>
      </c>
      <c r="K642" t="s">
        <v>61</v>
      </c>
      <c r="L642" s="4">
        <v>43915</v>
      </c>
      <c r="M642" s="4">
        <v>44012</v>
      </c>
      <c r="N642">
        <v>2</v>
      </c>
      <c r="O642" t="s">
        <v>77</v>
      </c>
      <c r="P642" t="s">
        <v>239</v>
      </c>
      <c r="Q642">
        <v>2</v>
      </c>
      <c r="R642" t="s">
        <v>683</v>
      </c>
      <c r="S642" t="s">
        <v>1225</v>
      </c>
      <c r="T642" t="s">
        <v>1747</v>
      </c>
      <c r="U642" t="s">
        <v>110</v>
      </c>
      <c r="V642" t="s">
        <v>2030</v>
      </c>
      <c r="W642">
        <v>155.97</v>
      </c>
      <c r="X642">
        <v>104.94</v>
      </c>
      <c r="Y642">
        <v>2</v>
      </c>
      <c r="Z642" t="s">
        <v>2196</v>
      </c>
      <c r="AA642" t="s">
        <v>2482</v>
      </c>
      <c r="AB642">
        <v>4</v>
      </c>
      <c r="AC642" t="s">
        <v>2633</v>
      </c>
      <c r="AD642">
        <v>904</v>
      </c>
      <c r="AE642" t="s">
        <v>2638</v>
      </c>
      <c r="AF642" s="4">
        <v>43983</v>
      </c>
      <c r="AG642" s="4">
        <v>44027</v>
      </c>
      <c r="AH642" t="s">
        <v>70</v>
      </c>
      <c r="AI642" t="s">
        <v>232</v>
      </c>
      <c r="AJ642" t="s">
        <v>594</v>
      </c>
      <c r="AK642" t="s">
        <v>1077</v>
      </c>
      <c r="AL642" t="s">
        <v>519</v>
      </c>
      <c r="AM642" t="s">
        <v>67</v>
      </c>
      <c r="AN642" t="s">
        <v>1517</v>
      </c>
      <c r="AO642" t="s">
        <v>432</v>
      </c>
      <c r="AP642" t="s">
        <v>2331</v>
      </c>
      <c r="AQ642" t="str">
        <f t="shared" ref="AQ642:AQ705" si="10">CONCATENATE($A642,$B642,$C642,$D642,$G642,$H642,$I642,$J642,$K642,$L642,$M642,$W642,$X642,$AB642,$AC642,$AD642,$AE642,$AF642,$AG642,$AH642,$AJ642,$AL642,$AM642,$AN642,$AO642)</f>
        <v>444168440095noMale439417YouTube4391544012155.97104.944control904Adding a remember me on this device option4398344027513441319.9921</v>
      </c>
      <c r="AR642">
        <f>COUNTIF(AQ$2:AQ642,AQ642)</f>
        <v>1</v>
      </c>
    </row>
    <row r="643" spans="1:44" x14ac:dyDescent="0.25">
      <c r="A643">
        <v>444</v>
      </c>
      <c r="B643">
        <v>168</v>
      </c>
      <c r="C643" s="4">
        <v>44009</v>
      </c>
      <c r="D643">
        <v>5</v>
      </c>
      <c r="E643" t="s">
        <v>36</v>
      </c>
      <c r="F643" t="s">
        <v>47</v>
      </c>
      <c r="G643" t="s">
        <v>56</v>
      </c>
      <c r="H643" t="s">
        <v>57</v>
      </c>
      <c r="I643" s="4">
        <v>43941</v>
      </c>
      <c r="J643">
        <v>7</v>
      </c>
      <c r="K643" t="s">
        <v>61</v>
      </c>
      <c r="L643" s="4">
        <v>43915</v>
      </c>
      <c r="M643" s="4">
        <v>44012</v>
      </c>
      <c r="N643">
        <v>2</v>
      </c>
      <c r="O643" t="s">
        <v>77</v>
      </c>
      <c r="P643" t="s">
        <v>239</v>
      </c>
      <c r="Q643">
        <v>2</v>
      </c>
      <c r="R643" t="s">
        <v>683</v>
      </c>
      <c r="S643" t="s">
        <v>1225</v>
      </c>
      <c r="T643" t="s">
        <v>1747</v>
      </c>
      <c r="U643" t="s">
        <v>110</v>
      </c>
      <c r="V643" t="s">
        <v>2030</v>
      </c>
      <c r="W643">
        <v>155.97</v>
      </c>
      <c r="X643">
        <v>104.94</v>
      </c>
      <c r="Y643">
        <v>2</v>
      </c>
      <c r="Z643" t="s">
        <v>2196</v>
      </c>
      <c r="AA643" t="s">
        <v>2482</v>
      </c>
      <c r="AB643">
        <v>4</v>
      </c>
      <c r="AC643" t="s">
        <v>2633</v>
      </c>
      <c r="AD643">
        <v>904</v>
      </c>
      <c r="AE643" t="s">
        <v>2638</v>
      </c>
      <c r="AF643" s="4">
        <v>43983</v>
      </c>
      <c r="AG643" s="4">
        <v>44027</v>
      </c>
      <c r="AH643" t="s">
        <v>67</v>
      </c>
      <c r="AI643" t="s">
        <v>229</v>
      </c>
      <c r="AJ643" t="s">
        <v>626</v>
      </c>
      <c r="AK643" t="s">
        <v>1176</v>
      </c>
      <c r="AL643" t="s">
        <v>1701</v>
      </c>
      <c r="AM643" t="s">
        <v>67</v>
      </c>
      <c r="AN643" t="s">
        <v>1548</v>
      </c>
      <c r="AO643" t="s">
        <v>90</v>
      </c>
      <c r="AP643" t="s">
        <v>2328</v>
      </c>
      <c r="AQ643" t="str">
        <f t="shared" si="10"/>
        <v>444168440095noMale439417YouTube4391544012155.97104.944control904Adding a remember me on this device option439834402737910.99314.996</v>
      </c>
      <c r="AR643">
        <f>COUNTIF(AQ$2:AQ643,AQ643)</f>
        <v>1</v>
      </c>
    </row>
    <row r="644" spans="1:44" x14ac:dyDescent="0.25">
      <c r="A644">
        <v>445</v>
      </c>
      <c r="B644">
        <v>153</v>
      </c>
      <c r="C644" s="4">
        <v>44010</v>
      </c>
      <c r="D644">
        <v>10</v>
      </c>
      <c r="E644" t="s">
        <v>42</v>
      </c>
      <c r="F644" t="s">
        <v>53</v>
      </c>
      <c r="G644" t="s">
        <v>56</v>
      </c>
      <c r="H644" t="s">
        <v>57</v>
      </c>
      <c r="I644" s="4">
        <v>43739</v>
      </c>
      <c r="J644">
        <v>3</v>
      </c>
      <c r="K644" t="s">
        <v>59</v>
      </c>
      <c r="L644" s="4">
        <v>43615</v>
      </c>
      <c r="M644" s="4">
        <v>43830</v>
      </c>
      <c r="N644">
        <v>2</v>
      </c>
      <c r="O644" t="s">
        <v>164</v>
      </c>
      <c r="P644" t="s">
        <v>326</v>
      </c>
      <c r="Q644">
        <v>2</v>
      </c>
      <c r="R644" t="s">
        <v>684</v>
      </c>
      <c r="S644" t="s">
        <v>1226</v>
      </c>
      <c r="T644" t="s">
        <v>1748</v>
      </c>
      <c r="U644" t="s">
        <v>85</v>
      </c>
      <c r="V644" t="s">
        <v>2042</v>
      </c>
      <c r="W644">
        <v>276.37</v>
      </c>
      <c r="X644">
        <v>34.97</v>
      </c>
      <c r="Y644">
        <v>2</v>
      </c>
      <c r="Z644" t="s">
        <v>405</v>
      </c>
      <c r="AA644" t="s">
        <v>2483</v>
      </c>
      <c r="AF644" s="4"/>
      <c r="AG644" s="4"/>
      <c r="AH644" t="s">
        <v>84</v>
      </c>
      <c r="AI644" t="s">
        <v>246</v>
      </c>
      <c r="AJ644" t="s">
        <v>824</v>
      </c>
      <c r="AK644" t="s">
        <v>1361</v>
      </c>
      <c r="AL644" t="s">
        <v>1877</v>
      </c>
      <c r="AM644" t="s">
        <v>69</v>
      </c>
      <c r="AN644" t="s">
        <v>1548</v>
      </c>
      <c r="AO644" t="s">
        <v>86</v>
      </c>
      <c r="AP644" t="s">
        <v>2350</v>
      </c>
      <c r="AQ644" t="str">
        <f t="shared" si="10"/>
        <v>4451534401010noMale437393Google Ads4361543830276.3734.97925189.99114.997</v>
      </c>
      <c r="AR644">
        <f>COUNTIF(AQ$2:AQ644,AQ644)</f>
        <v>1</v>
      </c>
    </row>
    <row r="645" spans="1:44" x14ac:dyDescent="0.25">
      <c r="A645">
        <v>445</v>
      </c>
      <c r="B645">
        <v>153</v>
      </c>
      <c r="C645" s="4">
        <v>44010</v>
      </c>
      <c r="D645">
        <v>10</v>
      </c>
      <c r="E645" t="s">
        <v>42</v>
      </c>
      <c r="F645" t="s">
        <v>53</v>
      </c>
      <c r="G645" t="s">
        <v>56</v>
      </c>
      <c r="H645" t="s">
        <v>57</v>
      </c>
      <c r="I645" s="4">
        <v>43739</v>
      </c>
      <c r="J645">
        <v>3</v>
      </c>
      <c r="K645" t="s">
        <v>59</v>
      </c>
      <c r="L645" s="4">
        <v>43615</v>
      </c>
      <c r="M645" s="4">
        <v>43830</v>
      </c>
      <c r="N645">
        <v>2</v>
      </c>
      <c r="O645" t="s">
        <v>164</v>
      </c>
      <c r="P645" t="s">
        <v>326</v>
      </c>
      <c r="Q645">
        <v>2</v>
      </c>
      <c r="R645" t="s">
        <v>684</v>
      </c>
      <c r="S645" t="s">
        <v>1226</v>
      </c>
      <c r="T645" t="s">
        <v>1748</v>
      </c>
      <c r="U645" t="s">
        <v>85</v>
      </c>
      <c r="V645" t="s">
        <v>2042</v>
      </c>
      <c r="W645">
        <v>276.37</v>
      </c>
      <c r="X645">
        <v>34.97</v>
      </c>
      <c r="Y645">
        <v>2</v>
      </c>
      <c r="Z645" t="s">
        <v>405</v>
      </c>
      <c r="AA645" t="s">
        <v>2483</v>
      </c>
      <c r="AF645" s="4"/>
      <c r="AG645" s="4"/>
      <c r="AH645" t="s">
        <v>90</v>
      </c>
      <c r="AI645" t="s">
        <v>252</v>
      </c>
      <c r="AJ645" t="s">
        <v>449</v>
      </c>
      <c r="AK645" t="s">
        <v>1011</v>
      </c>
      <c r="AL645" t="s">
        <v>1541</v>
      </c>
      <c r="AM645" t="s">
        <v>80</v>
      </c>
      <c r="AN645" t="s">
        <v>1562</v>
      </c>
      <c r="AO645" t="s">
        <v>410</v>
      </c>
      <c r="AP645" t="s">
        <v>2359</v>
      </c>
      <c r="AQ645" t="str">
        <f t="shared" si="10"/>
        <v>4451534401010noMale437393Google Ads4361543830276.3734.97614743.1929.9920</v>
      </c>
      <c r="AR645">
        <f>COUNTIF(AQ$2:AQ645,AQ645)</f>
        <v>1</v>
      </c>
    </row>
    <row r="646" spans="1:44" x14ac:dyDescent="0.25">
      <c r="A646">
        <v>446</v>
      </c>
      <c r="B646">
        <v>456</v>
      </c>
      <c r="C646" s="4">
        <v>44010</v>
      </c>
      <c r="D646">
        <v>1</v>
      </c>
      <c r="E646" t="s">
        <v>39</v>
      </c>
      <c r="F646" t="s">
        <v>50</v>
      </c>
      <c r="G646" t="s">
        <v>56</v>
      </c>
      <c r="H646" t="s">
        <v>57</v>
      </c>
      <c r="I646" s="4">
        <v>43933</v>
      </c>
      <c r="J646">
        <v>7</v>
      </c>
      <c r="K646" t="s">
        <v>61</v>
      </c>
      <c r="L646" s="4">
        <v>43915</v>
      </c>
      <c r="M646" s="4">
        <v>44012</v>
      </c>
      <c r="N646">
        <v>1</v>
      </c>
      <c r="O646" t="s">
        <v>65</v>
      </c>
      <c r="P646" t="s">
        <v>227</v>
      </c>
      <c r="Q646">
        <v>1</v>
      </c>
      <c r="R646" t="s">
        <v>685</v>
      </c>
      <c r="S646" t="s">
        <v>1227</v>
      </c>
      <c r="T646" t="s">
        <v>418</v>
      </c>
      <c r="U646" t="s">
        <v>80</v>
      </c>
      <c r="V646" t="s">
        <v>1562</v>
      </c>
      <c r="W646">
        <v>100</v>
      </c>
      <c r="X646">
        <v>19.98</v>
      </c>
      <c r="Y646">
        <v>1</v>
      </c>
      <c r="Z646" t="s">
        <v>431</v>
      </c>
      <c r="AA646" t="s">
        <v>2326</v>
      </c>
      <c r="AB646">
        <v>4</v>
      </c>
      <c r="AC646" t="s">
        <v>2633</v>
      </c>
      <c r="AD646">
        <v>1117</v>
      </c>
      <c r="AE646" t="s">
        <v>2638</v>
      </c>
      <c r="AF646" s="4">
        <v>43983</v>
      </c>
      <c r="AG646" s="4">
        <v>44027</v>
      </c>
      <c r="AH646" t="s">
        <v>65</v>
      </c>
      <c r="AI646" t="s">
        <v>227</v>
      </c>
      <c r="AJ646" t="s">
        <v>685</v>
      </c>
      <c r="AK646" t="s">
        <v>1227</v>
      </c>
      <c r="AL646" t="s">
        <v>418</v>
      </c>
      <c r="AM646" t="s">
        <v>80</v>
      </c>
      <c r="AN646" t="s">
        <v>1562</v>
      </c>
      <c r="AO646" t="s">
        <v>431</v>
      </c>
      <c r="AP646" t="s">
        <v>2326</v>
      </c>
      <c r="AQ646" t="str">
        <f t="shared" si="10"/>
        <v>446456440101noMale439337YouTube439154401210019.984control1117Adding a remember me on this device option439834402710935029.9924</v>
      </c>
      <c r="AR646">
        <f>COUNTIF(AQ$2:AQ646,AQ646)</f>
        <v>1</v>
      </c>
    </row>
    <row r="647" spans="1:44" x14ac:dyDescent="0.25">
      <c r="A647">
        <v>447</v>
      </c>
      <c r="B647">
        <v>158</v>
      </c>
      <c r="C647" s="4">
        <v>44011</v>
      </c>
      <c r="D647">
        <v>8</v>
      </c>
      <c r="E647" t="s">
        <v>43</v>
      </c>
      <c r="F647" t="s">
        <v>54</v>
      </c>
      <c r="G647" t="s">
        <v>55</v>
      </c>
      <c r="H647" t="s">
        <v>57</v>
      </c>
      <c r="I647" s="4">
        <v>43947</v>
      </c>
      <c r="J647">
        <v>7</v>
      </c>
      <c r="K647" t="s">
        <v>61</v>
      </c>
      <c r="L647" s="4">
        <v>43915</v>
      </c>
      <c r="M647" s="4">
        <v>44012</v>
      </c>
      <c r="N647">
        <v>1</v>
      </c>
      <c r="O647" t="s">
        <v>86</v>
      </c>
      <c r="P647" t="s">
        <v>248</v>
      </c>
      <c r="Q647">
        <v>1</v>
      </c>
      <c r="R647" t="s">
        <v>419</v>
      </c>
      <c r="S647" t="s">
        <v>981</v>
      </c>
      <c r="T647" t="s">
        <v>1514</v>
      </c>
      <c r="U647" t="s">
        <v>69</v>
      </c>
      <c r="V647" t="s">
        <v>1577</v>
      </c>
      <c r="W647">
        <v>57.95</v>
      </c>
      <c r="X647">
        <v>24.99</v>
      </c>
      <c r="Y647">
        <v>1</v>
      </c>
      <c r="Z647" t="s">
        <v>547</v>
      </c>
      <c r="AA647" t="s">
        <v>2354</v>
      </c>
      <c r="AB647">
        <v>4</v>
      </c>
      <c r="AC647" t="s">
        <v>2634</v>
      </c>
      <c r="AD647">
        <v>895</v>
      </c>
      <c r="AE647" t="s">
        <v>2638</v>
      </c>
      <c r="AF647" s="4">
        <v>43983</v>
      </c>
      <c r="AG647" s="4">
        <v>44027</v>
      </c>
      <c r="AH647" t="s">
        <v>86</v>
      </c>
      <c r="AI647" t="s">
        <v>248</v>
      </c>
      <c r="AJ647" t="s">
        <v>419</v>
      </c>
      <c r="AK647" t="s">
        <v>981</v>
      </c>
      <c r="AL647" t="s">
        <v>1514</v>
      </c>
      <c r="AM647" t="s">
        <v>69</v>
      </c>
      <c r="AN647" t="s">
        <v>1577</v>
      </c>
      <c r="AO647" t="s">
        <v>547</v>
      </c>
      <c r="AP647" t="s">
        <v>2354</v>
      </c>
      <c r="AQ647" t="str">
        <f t="shared" si="10"/>
        <v>447158440118yesMale439477YouTube439154401257.9524.994test895Adding a remember me on this device option4398344027713057.95124.9914</v>
      </c>
      <c r="AR647">
        <f>COUNTIF(AQ$2:AQ647,AQ647)</f>
        <v>1</v>
      </c>
    </row>
    <row r="648" spans="1:44" x14ac:dyDescent="0.25">
      <c r="A648">
        <v>448</v>
      </c>
      <c r="B648">
        <v>167</v>
      </c>
      <c r="C648" s="4">
        <v>44011</v>
      </c>
      <c r="D648">
        <v>5</v>
      </c>
      <c r="E648" t="s">
        <v>36</v>
      </c>
      <c r="F648" t="s">
        <v>47</v>
      </c>
      <c r="G648" t="s">
        <v>55</v>
      </c>
      <c r="H648" t="s">
        <v>58</v>
      </c>
      <c r="I648" s="4">
        <v>43899</v>
      </c>
      <c r="J648">
        <v>5</v>
      </c>
      <c r="K648" t="s">
        <v>60</v>
      </c>
      <c r="L648" s="4">
        <v>43831</v>
      </c>
      <c r="M648" s="4">
        <v>43921</v>
      </c>
      <c r="N648">
        <v>2</v>
      </c>
      <c r="O648" t="s">
        <v>94</v>
      </c>
      <c r="P648" t="s">
        <v>256</v>
      </c>
      <c r="Q648">
        <v>2</v>
      </c>
      <c r="R648" t="s">
        <v>686</v>
      </c>
      <c r="S648" t="s">
        <v>1228</v>
      </c>
      <c r="T648" t="s">
        <v>1749</v>
      </c>
      <c r="U648" t="s">
        <v>109</v>
      </c>
      <c r="V648" t="s">
        <v>1902</v>
      </c>
      <c r="W648">
        <v>270.95999999999998</v>
      </c>
      <c r="X648">
        <v>84.96</v>
      </c>
      <c r="Y648">
        <v>2</v>
      </c>
      <c r="Z648" t="s">
        <v>2197</v>
      </c>
      <c r="AA648" t="s">
        <v>2484</v>
      </c>
      <c r="AF648" s="4"/>
      <c r="AG648" s="4"/>
      <c r="AH648" t="s">
        <v>70</v>
      </c>
      <c r="AI648" t="s">
        <v>232</v>
      </c>
      <c r="AJ648" t="s">
        <v>475</v>
      </c>
      <c r="AK648" t="s">
        <v>1038</v>
      </c>
      <c r="AL648" t="s">
        <v>1527</v>
      </c>
      <c r="AM648" t="s">
        <v>67</v>
      </c>
      <c r="AN648" t="s">
        <v>1517</v>
      </c>
      <c r="AO648" t="s">
        <v>673</v>
      </c>
      <c r="AP648" t="s">
        <v>2348</v>
      </c>
      <c r="AQ648" t="str">
        <f t="shared" si="10"/>
        <v>448167440115yesFemale438995Facebook4383143921270.9684.96515336.99319.9912</v>
      </c>
      <c r="AR648">
        <f>COUNTIF(AQ$2:AQ648,AQ648)</f>
        <v>1</v>
      </c>
    </row>
    <row r="649" spans="1:44" x14ac:dyDescent="0.25">
      <c r="A649">
        <v>448</v>
      </c>
      <c r="B649">
        <v>167</v>
      </c>
      <c r="C649" s="4">
        <v>44011</v>
      </c>
      <c r="D649">
        <v>5</v>
      </c>
      <c r="E649" t="s">
        <v>36</v>
      </c>
      <c r="F649" t="s">
        <v>47</v>
      </c>
      <c r="G649" t="s">
        <v>55</v>
      </c>
      <c r="H649" t="s">
        <v>58</v>
      </c>
      <c r="I649" s="4">
        <v>43899</v>
      </c>
      <c r="J649">
        <v>5</v>
      </c>
      <c r="K649" t="s">
        <v>60</v>
      </c>
      <c r="L649" s="4">
        <v>43831</v>
      </c>
      <c r="M649" s="4">
        <v>43921</v>
      </c>
      <c r="N649">
        <v>2</v>
      </c>
      <c r="O649" t="s">
        <v>94</v>
      </c>
      <c r="P649" t="s">
        <v>256</v>
      </c>
      <c r="Q649">
        <v>2</v>
      </c>
      <c r="R649" t="s">
        <v>686</v>
      </c>
      <c r="S649" t="s">
        <v>1228</v>
      </c>
      <c r="T649" t="s">
        <v>1749</v>
      </c>
      <c r="U649" t="s">
        <v>109</v>
      </c>
      <c r="V649" t="s">
        <v>1902</v>
      </c>
      <c r="W649">
        <v>270.95999999999998</v>
      </c>
      <c r="X649">
        <v>84.96</v>
      </c>
      <c r="Y649">
        <v>2</v>
      </c>
      <c r="Z649" t="s">
        <v>2197</v>
      </c>
      <c r="AA649" t="s">
        <v>2484</v>
      </c>
      <c r="AF649" s="4"/>
      <c r="AG649" s="4"/>
      <c r="AH649" t="s">
        <v>86</v>
      </c>
      <c r="AI649" t="s">
        <v>248</v>
      </c>
      <c r="AJ649" t="s">
        <v>633</v>
      </c>
      <c r="AK649" t="s">
        <v>1017</v>
      </c>
      <c r="AL649" t="s">
        <v>1547</v>
      </c>
      <c r="AM649" t="s">
        <v>69</v>
      </c>
      <c r="AN649" t="s">
        <v>1577</v>
      </c>
      <c r="AO649" t="s">
        <v>547</v>
      </c>
      <c r="AP649" t="s">
        <v>2354</v>
      </c>
      <c r="AQ649" t="str">
        <f t="shared" si="10"/>
        <v>448167440115yesFemale438995Facebook4383143921270.9684.96789159.99124.9914</v>
      </c>
      <c r="AR649">
        <f>COUNTIF(AQ$2:AQ649,AQ649)</f>
        <v>1</v>
      </c>
    </row>
    <row r="650" spans="1:44" x14ac:dyDescent="0.25">
      <c r="A650">
        <v>449</v>
      </c>
      <c r="B650">
        <v>268</v>
      </c>
      <c r="C650" s="4">
        <v>44011</v>
      </c>
      <c r="D650">
        <v>3</v>
      </c>
      <c r="E650" t="s">
        <v>34</v>
      </c>
      <c r="F650" t="s">
        <v>45</v>
      </c>
      <c r="G650" t="s">
        <v>56</v>
      </c>
      <c r="H650" t="s">
        <v>58</v>
      </c>
      <c r="I650" s="4">
        <v>43694</v>
      </c>
      <c r="J650">
        <v>2</v>
      </c>
      <c r="K650" t="s">
        <v>60</v>
      </c>
      <c r="L650" s="4">
        <v>43615</v>
      </c>
      <c r="M650" s="4">
        <v>43830</v>
      </c>
      <c r="N650">
        <v>1</v>
      </c>
      <c r="O650" t="s">
        <v>84</v>
      </c>
      <c r="P650" t="s">
        <v>246</v>
      </c>
      <c r="Q650">
        <v>1</v>
      </c>
      <c r="R650" t="s">
        <v>687</v>
      </c>
      <c r="S650" t="s">
        <v>1104</v>
      </c>
      <c r="T650" t="s">
        <v>1750</v>
      </c>
      <c r="U650" t="s">
        <v>80</v>
      </c>
      <c r="V650" t="s">
        <v>1548</v>
      </c>
      <c r="W650">
        <v>53.98</v>
      </c>
      <c r="X650">
        <v>29.98</v>
      </c>
      <c r="Y650">
        <v>1</v>
      </c>
      <c r="Z650" t="s">
        <v>410</v>
      </c>
      <c r="AA650" t="s">
        <v>2359</v>
      </c>
      <c r="AF650" s="4"/>
      <c r="AG650" s="4"/>
      <c r="AH650" t="s">
        <v>84</v>
      </c>
      <c r="AI650" t="s">
        <v>246</v>
      </c>
      <c r="AJ650" t="s">
        <v>687</v>
      </c>
      <c r="AK650" t="s">
        <v>1104</v>
      </c>
      <c r="AL650" t="s">
        <v>1750</v>
      </c>
      <c r="AM650" t="s">
        <v>80</v>
      </c>
      <c r="AN650" t="s">
        <v>1548</v>
      </c>
      <c r="AO650" t="s">
        <v>410</v>
      </c>
      <c r="AP650" t="s">
        <v>2359</v>
      </c>
      <c r="AQ650" t="str">
        <f t="shared" si="10"/>
        <v>449268440113noFemale436942Facebook436154383053.9829.98915826.99214.9920</v>
      </c>
      <c r="AR650">
        <f>COUNTIF(AQ$2:AQ650,AQ650)</f>
        <v>1</v>
      </c>
    </row>
    <row r="651" spans="1:44" x14ac:dyDescent="0.25">
      <c r="A651">
        <v>450</v>
      </c>
      <c r="B651">
        <v>200</v>
      </c>
      <c r="C651" s="4">
        <v>44012</v>
      </c>
      <c r="D651">
        <v>10</v>
      </c>
      <c r="E651" t="s">
        <v>42</v>
      </c>
      <c r="F651" t="s">
        <v>53</v>
      </c>
      <c r="G651" t="s">
        <v>55</v>
      </c>
      <c r="H651" t="s">
        <v>58</v>
      </c>
      <c r="I651" s="4">
        <v>44011</v>
      </c>
      <c r="J651">
        <v>8</v>
      </c>
      <c r="K651" t="s">
        <v>60</v>
      </c>
      <c r="L651" s="4">
        <v>44000</v>
      </c>
      <c r="M651" s="4">
        <v>44073</v>
      </c>
      <c r="N651">
        <v>1</v>
      </c>
      <c r="O651" t="s">
        <v>82</v>
      </c>
      <c r="P651" t="s">
        <v>244</v>
      </c>
      <c r="Q651">
        <v>1</v>
      </c>
      <c r="R651" t="s">
        <v>688</v>
      </c>
      <c r="S651" t="s">
        <v>1229</v>
      </c>
      <c r="T651" t="s">
        <v>1751</v>
      </c>
      <c r="U651" t="s">
        <v>110</v>
      </c>
      <c r="V651" t="s">
        <v>2032</v>
      </c>
      <c r="W651">
        <v>263.94</v>
      </c>
      <c r="X651">
        <v>149.94</v>
      </c>
      <c r="Y651">
        <v>1</v>
      </c>
      <c r="Z651" t="s">
        <v>2151</v>
      </c>
      <c r="AA651" t="s">
        <v>2431</v>
      </c>
      <c r="AF651" s="4"/>
      <c r="AG651" s="4"/>
      <c r="AH651" t="s">
        <v>86</v>
      </c>
      <c r="AI651" t="s">
        <v>248</v>
      </c>
      <c r="AJ651" t="s">
        <v>441</v>
      </c>
      <c r="AK651" t="s">
        <v>2640</v>
      </c>
      <c r="AL651" t="s">
        <v>1535</v>
      </c>
      <c r="AM651" t="s">
        <v>67</v>
      </c>
      <c r="AN651" t="s">
        <v>1577</v>
      </c>
      <c r="AO651" t="s">
        <v>530</v>
      </c>
      <c r="AP651" t="s">
        <v>2367</v>
      </c>
      <c r="AQ651" t="str">
        <f t="shared" si="10"/>
        <v>4502004401210yesFemale440118Facebook4400044073263.94149.94710643.99324.9916</v>
      </c>
      <c r="AR651">
        <f>COUNTIF(AQ$2:AQ651,AQ651)</f>
        <v>1</v>
      </c>
    </row>
    <row r="652" spans="1:44" x14ac:dyDescent="0.25">
      <c r="A652">
        <v>450</v>
      </c>
      <c r="B652">
        <v>200</v>
      </c>
      <c r="C652" s="4">
        <v>44012</v>
      </c>
      <c r="D652">
        <v>10</v>
      </c>
      <c r="E652" t="s">
        <v>42</v>
      </c>
      <c r="F652" t="s">
        <v>53</v>
      </c>
      <c r="G652" t="s">
        <v>55</v>
      </c>
      <c r="H652" t="s">
        <v>58</v>
      </c>
      <c r="I652" s="4">
        <v>44011</v>
      </c>
      <c r="J652">
        <v>8</v>
      </c>
      <c r="K652" t="s">
        <v>60</v>
      </c>
      <c r="L652" s="4">
        <v>44000</v>
      </c>
      <c r="M652" s="4">
        <v>44073</v>
      </c>
      <c r="N652">
        <v>1</v>
      </c>
      <c r="O652" t="s">
        <v>82</v>
      </c>
      <c r="P652" t="s">
        <v>244</v>
      </c>
      <c r="Q652">
        <v>1</v>
      </c>
      <c r="R652" t="s">
        <v>688</v>
      </c>
      <c r="S652" t="s">
        <v>1229</v>
      </c>
      <c r="T652" t="s">
        <v>1751</v>
      </c>
      <c r="U652" t="s">
        <v>110</v>
      </c>
      <c r="V652" t="s">
        <v>2032</v>
      </c>
      <c r="W652">
        <v>263.94</v>
      </c>
      <c r="X652">
        <v>149.94</v>
      </c>
      <c r="Y652">
        <v>1</v>
      </c>
      <c r="Z652" t="s">
        <v>2151</v>
      </c>
      <c r="AA652" t="s">
        <v>2431</v>
      </c>
      <c r="AF652" s="4"/>
      <c r="AG652" s="4"/>
      <c r="AH652" t="s">
        <v>86</v>
      </c>
      <c r="AI652" t="s">
        <v>248</v>
      </c>
      <c r="AJ652" t="s">
        <v>441</v>
      </c>
      <c r="AK652" t="s">
        <v>2641</v>
      </c>
      <c r="AL652" t="s">
        <v>1535</v>
      </c>
      <c r="AM652" t="s">
        <v>67</v>
      </c>
      <c r="AN652" t="s">
        <v>1577</v>
      </c>
      <c r="AO652" t="s">
        <v>530</v>
      </c>
      <c r="AP652" t="s">
        <v>2367</v>
      </c>
      <c r="AQ652" t="str">
        <f t="shared" si="10"/>
        <v>4502004401210yesFemale440118Facebook4400044073263.94149.94710643.99324.9916</v>
      </c>
      <c r="AR652">
        <f>COUNTIF(AQ$2:AQ652,AQ652)</f>
        <v>2</v>
      </c>
    </row>
    <row r="653" spans="1:44" x14ac:dyDescent="0.25">
      <c r="A653">
        <v>451</v>
      </c>
      <c r="B653">
        <v>381</v>
      </c>
      <c r="C653" s="4">
        <v>44012</v>
      </c>
      <c r="D653">
        <v>4</v>
      </c>
      <c r="E653" t="s">
        <v>40</v>
      </c>
      <c r="F653" t="s">
        <v>51</v>
      </c>
      <c r="G653" t="s">
        <v>55</v>
      </c>
      <c r="H653" t="s">
        <v>58</v>
      </c>
      <c r="I653" s="4">
        <v>43653</v>
      </c>
      <c r="J653">
        <v>2</v>
      </c>
      <c r="K653" t="s">
        <v>60</v>
      </c>
      <c r="L653" s="4">
        <v>43615</v>
      </c>
      <c r="M653" s="4">
        <v>43830</v>
      </c>
      <c r="N653">
        <v>2</v>
      </c>
      <c r="O653" t="s">
        <v>104</v>
      </c>
      <c r="P653" t="s">
        <v>266</v>
      </c>
      <c r="Q653">
        <v>2</v>
      </c>
      <c r="R653" t="s">
        <v>689</v>
      </c>
      <c r="S653" t="s">
        <v>1230</v>
      </c>
      <c r="T653" t="s">
        <v>1752</v>
      </c>
      <c r="U653" t="s">
        <v>71</v>
      </c>
      <c r="V653" t="s">
        <v>2031</v>
      </c>
      <c r="W653">
        <v>134.96</v>
      </c>
      <c r="X653">
        <v>39.979999999999997</v>
      </c>
      <c r="Y653">
        <v>2</v>
      </c>
      <c r="Z653" t="s">
        <v>2198</v>
      </c>
      <c r="AA653" t="s">
        <v>2485</v>
      </c>
      <c r="AF653" s="4"/>
      <c r="AG653" s="4"/>
      <c r="AH653" t="s">
        <v>80</v>
      </c>
      <c r="AI653" t="s">
        <v>242</v>
      </c>
      <c r="AJ653" t="s">
        <v>696</v>
      </c>
      <c r="AK653" t="s">
        <v>1236</v>
      </c>
      <c r="AL653" t="s">
        <v>1758</v>
      </c>
      <c r="AM653" t="s">
        <v>69</v>
      </c>
      <c r="AN653" t="s">
        <v>1548</v>
      </c>
      <c r="AO653" t="s">
        <v>80</v>
      </c>
      <c r="AP653" t="s">
        <v>2357</v>
      </c>
      <c r="AQ653" t="str">
        <f t="shared" si="10"/>
        <v>451381440124yesFemale436532Facebook4361543830134.9639.98214272.99114.992</v>
      </c>
      <c r="AR653">
        <f>COUNTIF(AQ$2:AQ653,AQ653)</f>
        <v>1</v>
      </c>
    </row>
    <row r="654" spans="1:44" x14ac:dyDescent="0.25">
      <c r="A654">
        <v>451</v>
      </c>
      <c r="B654">
        <v>381</v>
      </c>
      <c r="C654" s="4">
        <v>44012</v>
      </c>
      <c r="D654">
        <v>4</v>
      </c>
      <c r="E654" t="s">
        <v>40</v>
      </c>
      <c r="F654" t="s">
        <v>51</v>
      </c>
      <c r="G654" t="s">
        <v>55</v>
      </c>
      <c r="H654" t="s">
        <v>58</v>
      </c>
      <c r="I654" s="4">
        <v>43653</v>
      </c>
      <c r="J654">
        <v>2</v>
      </c>
      <c r="K654" t="s">
        <v>60</v>
      </c>
      <c r="L654" s="4">
        <v>43615</v>
      </c>
      <c r="M654" s="4">
        <v>43830</v>
      </c>
      <c r="N654">
        <v>2</v>
      </c>
      <c r="O654" t="s">
        <v>104</v>
      </c>
      <c r="P654" t="s">
        <v>266</v>
      </c>
      <c r="Q654">
        <v>2</v>
      </c>
      <c r="R654" t="s">
        <v>689</v>
      </c>
      <c r="S654" t="s">
        <v>1230</v>
      </c>
      <c r="T654" t="s">
        <v>1752</v>
      </c>
      <c r="U654" t="s">
        <v>71</v>
      </c>
      <c r="V654" t="s">
        <v>2031</v>
      </c>
      <c r="W654">
        <v>134.96</v>
      </c>
      <c r="X654">
        <v>39.979999999999997</v>
      </c>
      <c r="Y654">
        <v>2</v>
      </c>
      <c r="Z654" t="s">
        <v>2198</v>
      </c>
      <c r="AA654" t="s">
        <v>2485</v>
      </c>
      <c r="AF654" s="4"/>
      <c r="AG654" s="4"/>
      <c r="AH654" t="s">
        <v>86</v>
      </c>
      <c r="AI654" t="s">
        <v>248</v>
      </c>
      <c r="AJ654" t="s">
        <v>584</v>
      </c>
      <c r="AK654" t="s">
        <v>1062</v>
      </c>
      <c r="AL654" t="s">
        <v>1665</v>
      </c>
      <c r="AM654" t="s">
        <v>69</v>
      </c>
      <c r="AN654" t="s">
        <v>1577</v>
      </c>
      <c r="AO654" t="s">
        <v>530</v>
      </c>
      <c r="AP654" t="s">
        <v>2367</v>
      </c>
      <c r="AQ654" t="str">
        <f t="shared" si="10"/>
        <v>451381440124yesFemale436532Facebook4361543830134.9639.9878261.97124.9916</v>
      </c>
      <c r="AR654">
        <f>COUNTIF(AQ$2:AQ654,AQ654)</f>
        <v>1</v>
      </c>
    </row>
    <row r="655" spans="1:44" x14ac:dyDescent="0.25">
      <c r="A655">
        <v>452</v>
      </c>
      <c r="B655">
        <v>399</v>
      </c>
      <c r="C655" s="4">
        <v>44012</v>
      </c>
      <c r="D655">
        <v>10</v>
      </c>
      <c r="E655" t="s">
        <v>42</v>
      </c>
      <c r="F655" t="s">
        <v>53</v>
      </c>
      <c r="G655" t="s">
        <v>56</v>
      </c>
      <c r="H655" t="s">
        <v>58</v>
      </c>
      <c r="I655" s="4">
        <v>43735</v>
      </c>
      <c r="J655">
        <v>1</v>
      </c>
      <c r="K655" t="s">
        <v>61</v>
      </c>
      <c r="L655" s="4">
        <v>43615</v>
      </c>
      <c r="M655" s="4">
        <v>43830</v>
      </c>
      <c r="N655">
        <v>1</v>
      </c>
      <c r="O655" t="s">
        <v>84</v>
      </c>
      <c r="P655" t="s">
        <v>246</v>
      </c>
      <c r="Q655">
        <v>1</v>
      </c>
      <c r="R655" t="s">
        <v>410</v>
      </c>
      <c r="S655" t="s">
        <v>972</v>
      </c>
      <c r="T655" t="s">
        <v>1505</v>
      </c>
      <c r="U655" t="s">
        <v>67</v>
      </c>
      <c r="V655" t="s">
        <v>1548</v>
      </c>
      <c r="W655">
        <v>869.85</v>
      </c>
      <c r="X655">
        <v>44.97</v>
      </c>
      <c r="Y655">
        <v>1</v>
      </c>
      <c r="Z655" t="s">
        <v>645</v>
      </c>
      <c r="AA655" t="s">
        <v>2347</v>
      </c>
      <c r="AF655" s="4"/>
      <c r="AG655" s="4"/>
      <c r="AH655" t="s">
        <v>84</v>
      </c>
      <c r="AI655" t="s">
        <v>246</v>
      </c>
      <c r="AJ655" t="s">
        <v>410</v>
      </c>
      <c r="AK655" t="s">
        <v>972</v>
      </c>
      <c r="AL655" t="s">
        <v>1505</v>
      </c>
      <c r="AM655" t="s">
        <v>67</v>
      </c>
      <c r="AN655" t="s">
        <v>1548</v>
      </c>
      <c r="AO655" t="s">
        <v>645</v>
      </c>
      <c r="AP655" t="s">
        <v>2347</v>
      </c>
      <c r="AQ655" t="str">
        <f t="shared" si="10"/>
        <v>4523994401210noFemale437351YouTube4361543830869.8544.97920289.95314.9913</v>
      </c>
      <c r="AR655">
        <f>COUNTIF(AQ$2:AQ655,AQ655)</f>
        <v>1</v>
      </c>
    </row>
    <row r="656" spans="1:44" x14ac:dyDescent="0.25">
      <c r="A656">
        <v>453</v>
      </c>
      <c r="B656">
        <v>453</v>
      </c>
      <c r="C656" s="4">
        <v>44012</v>
      </c>
      <c r="D656">
        <v>9</v>
      </c>
      <c r="E656" t="s">
        <v>41</v>
      </c>
      <c r="F656" t="s">
        <v>52</v>
      </c>
      <c r="G656" t="s">
        <v>55</v>
      </c>
      <c r="H656" t="s">
        <v>58</v>
      </c>
      <c r="I656" s="4">
        <v>43937</v>
      </c>
      <c r="J656">
        <v>7</v>
      </c>
      <c r="K656" t="s">
        <v>61</v>
      </c>
      <c r="L656" s="4">
        <v>43915</v>
      </c>
      <c r="M656" s="4">
        <v>44012</v>
      </c>
      <c r="N656">
        <v>2</v>
      </c>
      <c r="O656" t="s">
        <v>165</v>
      </c>
      <c r="P656" t="s">
        <v>327</v>
      </c>
      <c r="Q656">
        <v>2</v>
      </c>
      <c r="R656" t="s">
        <v>690</v>
      </c>
      <c r="S656" t="s">
        <v>1231</v>
      </c>
      <c r="T656" t="s">
        <v>1753</v>
      </c>
      <c r="U656" t="s">
        <v>71</v>
      </c>
      <c r="V656" t="s">
        <v>2040</v>
      </c>
      <c r="W656">
        <v>71.92</v>
      </c>
      <c r="X656">
        <v>34.979999999999997</v>
      </c>
      <c r="Y656">
        <v>2</v>
      </c>
      <c r="Z656" t="s">
        <v>2199</v>
      </c>
      <c r="AA656" t="s">
        <v>2486</v>
      </c>
      <c r="AB656">
        <v>4</v>
      </c>
      <c r="AC656" t="s">
        <v>2633</v>
      </c>
      <c r="AD656">
        <v>1115</v>
      </c>
      <c r="AE656" t="s">
        <v>2638</v>
      </c>
      <c r="AF656" s="4">
        <v>43983</v>
      </c>
      <c r="AG656" s="4">
        <v>44027</v>
      </c>
      <c r="AH656" t="s">
        <v>86</v>
      </c>
      <c r="AI656" t="s">
        <v>248</v>
      </c>
      <c r="AJ656" t="s">
        <v>584</v>
      </c>
      <c r="AK656" t="s">
        <v>1062</v>
      </c>
      <c r="AL656" t="s">
        <v>1665</v>
      </c>
      <c r="AM656" t="s">
        <v>69</v>
      </c>
      <c r="AN656" t="s">
        <v>1577</v>
      </c>
      <c r="AO656" t="s">
        <v>530</v>
      </c>
      <c r="AP656" t="s">
        <v>2367</v>
      </c>
      <c r="AQ656" t="str">
        <f t="shared" si="10"/>
        <v>453453440129yesFemale439377YouTube439154401271.9234.984control1115Adding a remember me on this device option439834402778261.97124.9916</v>
      </c>
      <c r="AR656">
        <f>COUNTIF(AQ$2:AQ656,AQ656)</f>
        <v>1</v>
      </c>
    </row>
    <row r="657" spans="1:44" x14ac:dyDescent="0.25">
      <c r="A657">
        <v>453</v>
      </c>
      <c r="B657">
        <v>453</v>
      </c>
      <c r="C657" s="4">
        <v>44012</v>
      </c>
      <c r="D657">
        <v>9</v>
      </c>
      <c r="E657" t="s">
        <v>41</v>
      </c>
      <c r="F657" t="s">
        <v>52</v>
      </c>
      <c r="G657" t="s">
        <v>55</v>
      </c>
      <c r="H657" t="s">
        <v>58</v>
      </c>
      <c r="I657" s="4">
        <v>43937</v>
      </c>
      <c r="J657">
        <v>7</v>
      </c>
      <c r="K657" t="s">
        <v>61</v>
      </c>
      <c r="L657" s="4">
        <v>43915</v>
      </c>
      <c r="M657" s="4">
        <v>44012</v>
      </c>
      <c r="N657">
        <v>2</v>
      </c>
      <c r="O657" t="s">
        <v>165</v>
      </c>
      <c r="P657" t="s">
        <v>327</v>
      </c>
      <c r="Q657">
        <v>2</v>
      </c>
      <c r="R657" t="s">
        <v>690</v>
      </c>
      <c r="S657" t="s">
        <v>1231</v>
      </c>
      <c r="T657" t="s">
        <v>1753</v>
      </c>
      <c r="U657" t="s">
        <v>71</v>
      </c>
      <c r="V657" t="s">
        <v>2040</v>
      </c>
      <c r="W657">
        <v>71.92</v>
      </c>
      <c r="X657">
        <v>34.979999999999997</v>
      </c>
      <c r="Y657">
        <v>2</v>
      </c>
      <c r="Z657" t="s">
        <v>2199</v>
      </c>
      <c r="AA657" t="s">
        <v>2486</v>
      </c>
      <c r="AB657">
        <v>4</v>
      </c>
      <c r="AC657" t="s">
        <v>2633</v>
      </c>
      <c r="AD657">
        <v>1115</v>
      </c>
      <c r="AE657" t="s">
        <v>2638</v>
      </c>
      <c r="AF657" s="4">
        <v>43983</v>
      </c>
      <c r="AG657" s="4">
        <v>44027</v>
      </c>
      <c r="AH657" t="s">
        <v>90</v>
      </c>
      <c r="AI657" t="s">
        <v>252</v>
      </c>
      <c r="AJ657" t="s">
        <v>503</v>
      </c>
      <c r="AK657" t="s">
        <v>1066</v>
      </c>
      <c r="AL657" t="s">
        <v>1594</v>
      </c>
      <c r="AM657" t="s">
        <v>69</v>
      </c>
      <c r="AN657" t="s">
        <v>1562</v>
      </c>
      <c r="AO657" t="s">
        <v>410</v>
      </c>
      <c r="AP657" t="s">
        <v>2359</v>
      </c>
      <c r="AQ657" t="str">
        <f t="shared" si="10"/>
        <v>453453440129yesFemale439377YouTube439154401271.9234.984control1115Adding a remember me on this device option43983440276609.9519.9920</v>
      </c>
      <c r="AR657">
        <f>COUNTIF(AQ$2:AQ657,AQ657)</f>
        <v>1</v>
      </c>
    </row>
    <row r="658" spans="1:44" x14ac:dyDescent="0.25">
      <c r="A658">
        <v>454</v>
      </c>
      <c r="B658">
        <v>8</v>
      </c>
      <c r="C658" s="4">
        <v>44013</v>
      </c>
      <c r="D658">
        <v>2</v>
      </c>
      <c r="E658" t="s">
        <v>38</v>
      </c>
      <c r="F658" t="s">
        <v>49</v>
      </c>
      <c r="G658" t="s">
        <v>55</v>
      </c>
      <c r="H658" t="s">
        <v>57</v>
      </c>
      <c r="I658" s="4">
        <v>43667</v>
      </c>
      <c r="J658">
        <v>2</v>
      </c>
      <c r="K658" t="s">
        <v>60</v>
      </c>
      <c r="L658" s="4">
        <v>43615</v>
      </c>
      <c r="M658" s="4">
        <v>43830</v>
      </c>
      <c r="N658">
        <v>1</v>
      </c>
      <c r="O658" t="s">
        <v>67</v>
      </c>
      <c r="P658" t="s">
        <v>229</v>
      </c>
      <c r="Q658">
        <v>1</v>
      </c>
      <c r="R658" t="s">
        <v>636</v>
      </c>
      <c r="S658" t="s">
        <v>974</v>
      </c>
      <c r="T658" t="s">
        <v>1513</v>
      </c>
      <c r="U658" t="s">
        <v>67</v>
      </c>
      <c r="V658" t="s">
        <v>1548</v>
      </c>
      <c r="W658">
        <v>89.97</v>
      </c>
      <c r="X658">
        <v>44.97</v>
      </c>
      <c r="Y658">
        <v>1</v>
      </c>
      <c r="Z658" t="s">
        <v>455</v>
      </c>
      <c r="AA658" t="s">
        <v>2340</v>
      </c>
      <c r="AF658" s="4"/>
      <c r="AG658" s="4"/>
      <c r="AH658" t="s">
        <v>67</v>
      </c>
      <c r="AI658" t="s">
        <v>229</v>
      </c>
      <c r="AJ658" t="s">
        <v>636</v>
      </c>
      <c r="AK658" t="s">
        <v>974</v>
      </c>
      <c r="AL658" t="s">
        <v>1513</v>
      </c>
      <c r="AM658" t="s">
        <v>67</v>
      </c>
      <c r="AN658" t="s">
        <v>1548</v>
      </c>
      <c r="AO658" t="s">
        <v>455</v>
      </c>
      <c r="AP658" t="s">
        <v>2340</v>
      </c>
      <c r="AQ658" t="str">
        <f t="shared" si="10"/>
        <v>4548440132yesMale436672Facebook436154383089.9744.97314129.99314.9915</v>
      </c>
      <c r="AR658">
        <f>COUNTIF(AQ$2:AQ658,AQ658)</f>
        <v>1</v>
      </c>
    </row>
    <row r="659" spans="1:44" x14ac:dyDescent="0.25">
      <c r="A659">
        <v>455</v>
      </c>
      <c r="B659">
        <v>450</v>
      </c>
      <c r="C659" s="4">
        <v>44013</v>
      </c>
      <c r="D659">
        <v>8</v>
      </c>
      <c r="E659" t="s">
        <v>43</v>
      </c>
      <c r="F659" t="s">
        <v>54</v>
      </c>
      <c r="G659" t="s">
        <v>55</v>
      </c>
      <c r="H659" t="s">
        <v>57</v>
      </c>
      <c r="I659" s="4">
        <v>43668</v>
      </c>
      <c r="J659">
        <v>3</v>
      </c>
      <c r="K659" t="s">
        <v>59</v>
      </c>
      <c r="L659" s="4">
        <v>43615</v>
      </c>
      <c r="M659" s="4">
        <v>43830</v>
      </c>
      <c r="N659">
        <v>1</v>
      </c>
      <c r="O659" t="s">
        <v>69</v>
      </c>
      <c r="P659" t="s">
        <v>231</v>
      </c>
      <c r="Q659">
        <v>1</v>
      </c>
      <c r="R659" t="s">
        <v>531</v>
      </c>
      <c r="S659" t="s">
        <v>1093</v>
      </c>
      <c r="T659" t="s">
        <v>1620</v>
      </c>
      <c r="U659" t="s">
        <v>69</v>
      </c>
      <c r="V659" t="s">
        <v>1577</v>
      </c>
      <c r="W659">
        <v>89.99</v>
      </c>
      <c r="X659">
        <v>24.99</v>
      </c>
      <c r="Y659">
        <v>1</v>
      </c>
      <c r="Z659" t="s">
        <v>67</v>
      </c>
      <c r="AA659" t="s">
        <v>2373</v>
      </c>
      <c r="AF659" s="4"/>
      <c r="AG659" s="4"/>
      <c r="AH659" t="s">
        <v>69</v>
      </c>
      <c r="AI659" t="s">
        <v>231</v>
      </c>
      <c r="AJ659" t="s">
        <v>531</v>
      </c>
      <c r="AK659" t="s">
        <v>1093</v>
      </c>
      <c r="AL659" t="s">
        <v>1620</v>
      </c>
      <c r="AM659" t="s">
        <v>69</v>
      </c>
      <c r="AN659" t="s">
        <v>1577</v>
      </c>
      <c r="AO659" t="s">
        <v>67</v>
      </c>
      <c r="AP659" t="s">
        <v>2373</v>
      </c>
      <c r="AQ659" t="str">
        <f t="shared" si="10"/>
        <v>455450440138yesMale436683Google Ads436154383089.9924.99112789.99124.993</v>
      </c>
      <c r="AR659">
        <f>COUNTIF(AQ$2:AQ659,AQ659)</f>
        <v>1</v>
      </c>
    </row>
    <row r="660" spans="1:44" x14ac:dyDescent="0.25">
      <c r="A660">
        <v>456</v>
      </c>
      <c r="B660">
        <v>158</v>
      </c>
      <c r="C660" s="4">
        <v>44014</v>
      </c>
      <c r="D660">
        <v>8</v>
      </c>
      <c r="E660" t="s">
        <v>43</v>
      </c>
      <c r="F660" t="s">
        <v>54</v>
      </c>
      <c r="G660" t="s">
        <v>55</v>
      </c>
      <c r="H660" t="s">
        <v>57</v>
      </c>
      <c r="I660" s="4">
        <v>43947</v>
      </c>
      <c r="J660">
        <v>7</v>
      </c>
      <c r="K660" t="s">
        <v>61</v>
      </c>
      <c r="L660" s="4">
        <v>43915</v>
      </c>
      <c r="M660" s="4">
        <v>44012</v>
      </c>
      <c r="N660">
        <v>1</v>
      </c>
      <c r="O660" t="s">
        <v>80</v>
      </c>
      <c r="P660" t="s">
        <v>242</v>
      </c>
      <c r="Q660">
        <v>1</v>
      </c>
      <c r="R660" t="s">
        <v>691</v>
      </c>
      <c r="S660" t="s">
        <v>1232</v>
      </c>
      <c r="T660" t="s">
        <v>1754</v>
      </c>
      <c r="U660" t="s">
        <v>67</v>
      </c>
      <c r="V660" t="s">
        <v>1548</v>
      </c>
      <c r="W660">
        <v>476.85</v>
      </c>
      <c r="X660">
        <v>44.97</v>
      </c>
      <c r="Y660">
        <v>1</v>
      </c>
      <c r="Z660" t="s">
        <v>67</v>
      </c>
      <c r="AA660" t="s">
        <v>2373</v>
      </c>
      <c r="AF660" s="4"/>
      <c r="AG660" s="4"/>
      <c r="AH660" t="s">
        <v>80</v>
      </c>
      <c r="AI660" t="s">
        <v>242</v>
      </c>
      <c r="AJ660" t="s">
        <v>691</v>
      </c>
      <c r="AK660" t="s">
        <v>1232</v>
      </c>
      <c r="AL660" t="s">
        <v>1754</v>
      </c>
      <c r="AM660" t="s">
        <v>67</v>
      </c>
      <c r="AN660" t="s">
        <v>1548</v>
      </c>
      <c r="AO660" t="s">
        <v>67</v>
      </c>
      <c r="AP660" t="s">
        <v>2373</v>
      </c>
      <c r="AQ660" t="str">
        <f t="shared" si="10"/>
        <v>456158440148yesMale439477YouTube4391544012476.8544.97243158.95314.993</v>
      </c>
      <c r="AR660">
        <f>COUNTIF(AQ$2:AQ660,AQ660)</f>
        <v>1</v>
      </c>
    </row>
    <row r="661" spans="1:44" x14ac:dyDescent="0.25">
      <c r="A661">
        <v>457</v>
      </c>
      <c r="B661">
        <v>214</v>
      </c>
      <c r="C661" s="4">
        <v>44014</v>
      </c>
      <c r="D661">
        <v>6</v>
      </c>
      <c r="E661" t="s">
        <v>33</v>
      </c>
      <c r="F661" t="s">
        <v>44</v>
      </c>
      <c r="G661" t="s">
        <v>55</v>
      </c>
      <c r="H661" t="s">
        <v>57</v>
      </c>
      <c r="I661" s="4">
        <v>43631</v>
      </c>
      <c r="J661">
        <v>3</v>
      </c>
      <c r="K661" t="s">
        <v>59</v>
      </c>
      <c r="L661" s="4">
        <v>43615</v>
      </c>
      <c r="M661" s="4">
        <v>43830</v>
      </c>
      <c r="N661">
        <v>2</v>
      </c>
      <c r="O661" t="s">
        <v>81</v>
      </c>
      <c r="P661" t="s">
        <v>243</v>
      </c>
      <c r="Q661">
        <v>2</v>
      </c>
      <c r="R661" t="s">
        <v>692</v>
      </c>
      <c r="S661" t="s">
        <v>1233</v>
      </c>
      <c r="T661" t="s">
        <v>1755</v>
      </c>
      <c r="U661" t="s">
        <v>110</v>
      </c>
      <c r="V661" t="s">
        <v>1869</v>
      </c>
      <c r="W661">
        <v>821.82</v>
      </c>
      <c r="X661">
        <v>89.94</v>
      </c>
      <c r="Y661">
        <v>2</v>
      </c>
      <c r="Z661" t="s">
        <v>2187</v>
      </c>
      <c r="AA661" t="s">
        <v>2470</v>
      </c>
      <c r="AF661" s="4"/>
      <c r="AG661" s="4"/>
      <c r="AH661" t="s">
        <v>79</v>
      </c>
      <c r="AI661" t="s">
        <v>241</v>
      </c>
      <c r="AJ661" t="s">
        <v>500</v>
      </c>
      <c r="AK661" t="s">
        <v>1063</v>
      </c>
      <c r="AL661" t="s">
        <v>1591</v>
      </c>
      <c r="AM661" t="s">
        <v>67</v>
      </c>
      <c r="AN661" t="s">
        <v>1548</v>
      </c>
      <c r="AO661" t="s">
        <v>455</v>
      </c>
      <c r="AP661" t="s">
        <v>2340</v>
      </c>
      <c r="AQ661" t="str">
        <f t="shared" si="10"/>
        <v>457214440146yesMale436313Google Ads4361543830821.8289.94416383.95314.9915</v>
      </c>
      <c r="AR661">
        <f>COUNTIF(AQ$2:AQ661,AQ661)</f>
        <v>1</v>
      </c>
    </row>
    <row r="662" spans="1:44" x14ac:dyDescent="0.25">
      <c r="A662">
        <v>457</v>
      </c>
      <c r="B662">
        <v>214</v>
      </c>
      <c r="C662" s="4">
        <v>44014</v>
      </c>
      <c r="D662">
        <v>6</v>
      </c>
      <c r="E662" t="s">
        <v>33</v>
      </c>
      <c r="F662" t="s">
        <v>44</v>
      </c>
      <c r="G662" t="s">
        <v>55</v>
      </c>
      <c r="H662" t="s">
        <v>57</v>
      </c>
      <c r="I662" s="4">
        <v>43631</v>
      </c>
      <c r="J662">
        <v>3</v>
      </c>
      <c r="K662" t="s">
        <v>59</v>
      </c>
      <c r="L662" s="4">
        <v>43615</v>
      </c>
      <c r="M662" s="4">
        <v>43830</v>
      </c>
      <c r="N662">
        <v>2</v>
      </c>
      <c r="O662" t="s">
        <v>81</v>
      </c>
      <c r="P662" t="s">
        <v>243</v>
      </c>
      <c r="Q662">
        <v>2</v>
      </c>
      <c r="R662" t="s">
        <v>692</v>
      </c>
      <c r="S662" t="s">
        <v>1233</v>
      </c>
      <c r="T662" t="s">
        <v>1755</v>
      </c>
      <c r="U662" t="s">
        <v>110</v>
      </c>
      <c r="V662" t="s">
        <v>1869</v>
      </c>
      <c r="W662">
        <v>821.82</v>
      </c>
      <c r="X662">
        <v>89.94</v>
      </c>
      <c r="Y662">
        <v>2</v>
      </c>
      <c r="Z662" t="s">
        <v>2187</v>
      </c>
      <c r="AA662" t="s">
        <v>2470</v>
      </c>
      <c r="AF662" s="4"/>
      <c r="AG662" s="4"/>
      <c r="AH662" t="s">
        <v>84</v>
      </c>
      <c r="AI662" t="s">
        <v>246</v>
      </c>
      <c r="AJ662" t="s">
        <v>824</v>
      </c>
      <c r="AK662" t="s">
        <v>1361</v>
      </c>
      <c r="AL662" t="s">
        <v>1877</v>
      </c>
      <c r="AM662" t="s">
        <v>67</v>
      </c>
      <c r="AN662" t="s">
        <v>1548</v>
      </c>
      <c r="AO662" t="s">
        <v>86</v>
      </c>
      <c r="AP662" t="s">
        <v>2350</v>
      </c>
      <c r="AQ662" t="str">
        <f t="shared" si="10"/>
        <v>457214440146yesMale436313Google Ads4361543830821.8289.94925189.99314.997</v>
      </c>
      <c r="AR662">
        <f>COUNTIF(AQ$2:AQ662,AQ662)</f>
        <v>1</v>
      </c>
    </row>
    <row r="663" spans="1:44" x14ac:dyDescent="0.25">
      <c r="A663">
        <v>458</v>
      </c>
      <c r="B663">
        <v>370</v>
      </c>
      <c r="C663" s="4">
        <v>44014</v>
      </c>
      <c r="D663">
        <v>9</v>
      </c>
      <c r="E663" t="s">
        <v>41</v>
      </c>
      <c r="F663" t="s">
        <v>52</v>
      </c>
      <c r="G663" t="s">
        <v>55</v>
      </c>
      <c r="H663" t="s">
        <v>58</v>
      </c>
      <c r="I663" s="4">
        <v>43739</v>
      </c>
      <c r="J663">
        <v>2</v>
      </c>
      <c r="K663" t="s">
        <v>60</v>
      </c>
      <c r="L663" s="4">
        <v>43615</v>
      </c>
      <c r="M663" s="4">
        <v>43830</v>
      </c>
      <c r="N663">
        <v>1</v>
      </c>
      <c r="O663" t="s">
        <v>79</v>
      </c>
      <c r="P663" t="s">
        <v>241</v>
      </c>
      <c r="Q663">
        <v>1</v>
      </c>
      <c r="R663" t="s">
        <v>403</v>
      </c>
      <c r="S663" t="s">
        <v>965</v>
      </c>
      <c r="T663" t="s">
        <v>422</v>
      </c>
      <c r="U663" t="s">
        <v>80</v>
      </c>
      <c r="V663" t="s">
        <v>1548</v>
      </c>
      <c r="W663">
        <v>240</v>
      </c>
      <c r="X663">
        <v>29.98</v>
      </c>
      <c r="Y663">
        <v>1</v>
      </c>
      <c r="Z663" t="s">
        <v>455</v>
      </c>
      <c r="AA663" t="s">
        <v>2340</v>
      </c>
      <c r="AF663" s="4"/>
      <c r="AG663" s="4"/>
      <c r="AH663" t="s">
        <v>79</v>
      </c>
      <c r="AI663" t="s">
        <v>241</v>
      </c>
      <c r="AJ663" t="s">
        <v>403</v>
      </c>
      <c r="AK663" t="s">
        <v>965</v>
      </c>
      <c r="AL663" t="s">
        <v>422</v>
      </c>
      <c r="AM663" t="s">
        <v>80</v>
      </c>
      <c r="AN663" t="s">
        <v>1548</v>
      </c>
      <c r="AO663" t="s">
        <v>455</v>
      </c>
      <c r="AP663" t="s">
        <v>2340</v>
      </c>
      <c r="AQ663" t="str">
        <f t="shared" si="10"/>
        <v>458370440149yesFemale437392Facebook436154383024029.98438120214.9915</v>
      </c>
      <c r="AR663">
        <f>COUNTIF(AQ$2:AQ663,AQ663)</f>
        <v>1</v>
      </c>
    </row>
    <row r="664" spans="1:44" x14ac:dyDescent="0.25">
      <c r="A664">
        <v>459</v>
      </c>
      <c r="B664">
        <v>119</v>
      </c>
      <c r="C664" s="4">
        <v>44015</v>
      </c>
      <c r="D664">
        <v>6</v>
      </c>
      <c r="E664" t="s">
        <v>33</v>
      </c>
      <c r="F664" t="s">
        <v>44</v>
      </c>
      <c r="G664" t="s">
        <v>56</v>
      </c>
      <c r="H664" t="s">
        <v>57</v>
      </c>
      <c r="I664" s="4">
        <v>43957</v>
      </c>
      <c r="J664">
        <v>7</v>
      </c>
      <c r="K664" t="s">
        <v>61</v>
      </c>
      <c r="L664" s="4">
        <v>43915</v>
      </c>
      <c r="M664" s="4">
        <v>44012</v>
      </c>
      <c r="N664">
        <v>1</v>
      </c>
      <c r="O664" t="s">
        <v>86</v>
      </c>
      <c r="P664" t="s">
        <v>248</v>
      </c>
      <c r="Q664">
        <v>1</v>
      </c>
      <c r="R664" t="s">
        <v>513</v>
      </c>
      <c r="S664" t="s">
        <v>1076</v>
      </c>
      <c r="T664" t="s">
        <v>1603</v>
      </c>
      <c r="U664" t="s">
        <v>80</v>
      </c>
      <c r="V664" t="s">
        <v>1577</v>
      </c>
      <c r="W664">
        <v>45.36</v>
      </c>
      <c r="X664">
        <v>49.98</v>
      </c>
      <c r="Y664">
        <v>1</v>
      </c>
      <c r="Z664" t="s">
        <v>549</v>
      </c>
      <c r="AA664" t="s">
        <v>2362</v>
      </c>
      <c r="AB664">
        <v>4</v>
      </c>
      <c r="AC664" t="s">
        <v>2634</v>
      </c>
      <c r="AD664">
        <v>871</v>
      </c>
      <c r="AE664" t="s">
        <v>2638</v>
      </c>
      <c r="AF664" s="4">
        <v>43983</v>
      </c>
      <c r="AG664" s="4">
        <v>44027</v>
      </c>
      <c r="AH664" t="s">
        <v>86</v>
      </c>
      <c r="AI664" t="s">
        <v>248</v>
      </c>
      <c r="AJ664" t="s">
        <v>513</v>
      </c>
      <c r="AK664" t="s">
        <v>1076</v>
      </c>
      <c r="AL664" t="s">
        <v>1603</v>
      </c>
      <c r="AM664" t="s">
        <v>80</v>
      </c>
      <c r="AN664" t="s">
        <v>1577</v>
      </c>
      <c r="AO664" t="s">
        <v>549</v>
      </c>
      <c r="AP664" t="s">
        <v>2362</v>
      </c>
      <c r="AQ664" t="str">
        <f t="shared" si="10"/>
        <v>459119440156noMale439577YouTube439154401245.3649.984test871Adding a remember me on this device option439834402776122.68224.9922</v>
      </c>
      <c r="AR664">
        <f>COUNTIF(AQ$2:AQ664,AQ664)</f>
        <v>1</v>
      </c>
    </row>
    <row r="665" spans="1:44" x14ac:dyDescent="0.25">
      <c r="A665">
        <v>460</v>
      </c>
      <c r="B665">
        <v>447</v>
      </c>
      <c r="C665" s="4">
        <v>44015</v>
      </c>
      <c r="D665">
        <v>4</v>
      </c>
      <c r="E665" t="s">
        <v>40</v>
      </c>
      <c r="F665" t="s">
        <v>51</v>
      </c>
      <c r="G665" t="s">
        <v>56</v>
      </c>
      <c r="H665" t="s">
        <v>58</v>
      </c>
      <c r="I665" s="4">
        <v>43723</v>
      </c>
      <c r="J665">
        <v>2</v>
      </c>
      <c r="K665" t="s">
        <v>60</v>
      </c>
      <c r="L665" s="4">
        <v>43615</v>
      </c>
      <c r="M665" s="4">
        <v>43830</v>
      </c>
      <c r="N665">
        <v>3</v>
      </c>
      <c r="O665" t="s">
        <v>166</v>
      </c>
      <c r="P665" t="s">
        <v>328</v>
      </c>
      <c r="Q665">
        <v>3</v>
      </c>
      <c r="R665" t="s">
        <v>693</v>
      </c>
      <c r="S665" t="s">
        <v>1234</v>
      </c>
      <c r="T665" t="s">
        <v>1756</v>
      </c>
      <c r="U665" t="s">
        <v>2016</v>
      </c>
      <c r="V665" t="s">
        <v>2059</v>
      </c>
      <c r="W665">
        <v>643.91999999999996</v>
      </c>
      <c r="X665">
        <v>149.88</v>
      </c>
      <c r="Y665">
        <v>3</v>
      </c>
      <c r="Z665" t="s">
        <v>2200</v>
      </c>
      <c r="AA665" t="s">
        <v>2487</v>
      </c>
      <c r="AF665" s="4"/>
      <c r="AG665" s="4"/>
      <c r="AH665" t="s">
        <v>78</v>
      </c>
      <c r="AI665" t="s">
        <v>240</v>
      </c>
      <c r="AJ665" t="s">
        <v>610</v>
      </c>
      <c r="AK665" t="s">
        <v>1162</v>
      </c>
      <c r="AL665" t="s">
        <v>67</v>
      </c>
      <c r="AM665" t="s">
        <v>80</v>
      </c>
      <c r="AN665" t="s">
        <v>1548</v>
      </c>
      <c r="AO665" t="s">
        <v>393</v>
      </c>
      <c r="AP665" t="s">
        <v>2345</v>
      </c>
      <c r="AQ665" t="str">
        <f t="shared" si="10"/>
        <v>460447440154noFemale437232Facebook4361543830643.92149.8881013214.9918</v>
      </c>
      <c r="AR665">
        <f>COUNTIF(AQ$2:AQ665,AQ665)</f>
        <v>1</v>
      </c>
    </row>
    <row r="666" spans="1:44" x14ac:dyDescent="0.25">
      <c r="A666">
        <v>460</v>
      </c>
      <c r="B666">
        <v>447</v>
      </c>
      <c r="C666" s="4">
        <v>44015</v>
      </c>
      <c r="D666">
        <v>4</v>
      </c>
      <c r="E666" t="s">
        <v>40</v>
      </c>
      <c r="F666" t="s">
        <v>51</v>
      </c>
      <c r="G666" t="s">
        <v>56</v>
      </c>
      <c r="H666" t="s">
        <v>58</v>
      </c>
      <c r="I666" s="4">
        <v>43723</v>
      </c>
      <c r="J666">
        <v>2</v>
      </c>
      <c r="K666" t="s">
        <v>60</v>
      </c>
      <c r="L666" s="4">
        <v>43615</v>
      </c>
      <c r="M666" s="4">
        <v>43830</v>
      </c>
      <c r="N666">
        <v>3</v>
      </c>
      <c r="O666" t="s">
        <v>166</v>
      </c>
      <c r="P666" t="s">
        <v>328</v>
      </c>
      <c r="Q666">
        <v>3</v>
      </c>
      <c r="R666" t="s">
        <v>693</v>
      </c>
      <c r="S666" t="s">
        <v>1234</v>
      </c>
      <c r="T666" t="s">
        <v>1756</v>
      </c>
      <c r="U666" t="s">
        <v>2016</v>
      </c>
      <c r="V666" t="s">
        <v>2059</v>
      </c>
      <c r="W666">
        <v>643.91999999999996</v>
      </c>
      <c r="X666">
        <v>149.88</v>
      </c>
      <c r="Y666">
        <v>3</v>
      </c>
      <c r="Z666" t="s">
        <v>2200</v>
      </c>
      <c r="AA666" t="s">
        <v>2487</v>
      </c>
      <c r="AF666" s="4"/>
      <c r="AG666" s="4"/>
      <c r="AH666" t="s">
        <v>90</v>
      </c>
      <c r="AI666" t="s">
        <v>252</v>
      </c>
      <c r="AJ666" t="s">
        <v>69</v>
      </c>
      <c r="AK666" t="s">
        <v>1015</v>
      </c>
      <c r="AL666" t="s">
        <v>1545</v>
      </c>
      <c r="AM666" t="s">
        <v>67</v>
      </c>
      <c r="AN666" t="s">
        <v>1562</v>
      </c>
      <c r="AO666" t="s">
        <v>645</v>
      </c>
      <c r="AP666" t="s">
        <v>2347</v>
      </c>
      <c r="AQ666" t="str">
        <f t="shared" si="10"/>
        <v>460447440154noFemale437232Facebook4361543830643.92149.886194.9939.9913</v>
      </c>
      <c r="AR666">
        <f>COUNTIF(AQ$2:AQ666,AQ666)</f>
        <v>1</v>
      </c>
    </row>
    <row r="667" spans="1:44" x14ac:dyDescent="0.25">
      <c r="A667">
        <v>460</v>
      </c>
      <c r="B667">
        <v>447</v>
      </c>
      <c r="C667" s="4">
        <v>44015</v>
      </c>
      <c r="D667">
        <v>4</v>
      </c>
      <c r="E667" t="s">
        <v>40</v>
      </c>
      <c r="F667" t="s">
        <v>51</v>
      </c>
      <c r="G667" t="s">
        <v>56</v>
      </c>
      <c r="H667" t="s">
        <v>58</v>
      </c>
      <c r="I667" s="4">
        <v>43723</v>
      </c>
      <c r="J667">
        <v>2</v>
      </c>
      <c r="K667" t="s">
        <v>60</v>
      </c>
      <c r="L667" s="4">
        <v>43615</v>
      </c>
      <c r="M667" s="4">
        <v>43830</v>
      </c>
      <c r="N667">
        <v>3</v>
      </c>
      <c r="O667" t="s">
        <v>166</v>
      </c>
      <c r="P667" t="s">
        <v>328</v>
      </c>
      <c r="Q667">
        <v>3</v>
      </c>
      <c r="R667" t="s">
        <v>693</v>
      </c>
      <c r="S667" t="s">
        <v>1234</v>
      </c>
      <c r="T667" t="s">
        <v>1756</v>
      </c>
      <c r="U667" t="s">
        <v>2016</v>
      </c>
      <c r="V667" t="s">
        <v>2059</v>
      </c>
      <c r="W667">
        <v>643.91999999999996</v>
      </c>
      <c r="X667">
        <v>149.88</v>
      </c>
      <c r="Y667">
        <v>3</v>
      </c>
      <c r="Z667" t="s">
        <v>2200</v>
      </c>
      <c r="AA667" t="s">
        <v>2487</v>
      </c>
      <c r="AF667" s="4"/>
      <c r="AG667" s="4"/>
      <c r="AH667" t="s">
        <v>90</v>
      </c>
      <c r="AI667" t="s">
        <v>252</v>
      </c>
      <c r="AJ667" t="s">
        <v>69</v>
      </c>
      <c r="AK667" t="s">
        <v>1015</v>
      </c>
      <c r="AL667" t="s">
        <v>1545</v>
      </c>
      <c r="AM667" t="s">
        <v>67</v>
      </c>
      <c r="AN667" t="s">
        <v>1562</v>
      </c>
      <c r="AO667" t="s">
        <v>645</v>
      </c>
      <c r="AP667" t="s">
        <v>2347</v>
      </c>
      <c r="AQ667" t="str">
        <f t="shared" si="10"/>
        <v>460447440154noFemale437232Facebook4361543830643.92149.886194.9939.9913</v>
      </c>
      <c r="AR667">
        <f>COUNTIF(AQ$2:AQ667,AQ667)</f>
        <v>2</v>
      </c>
    </row>
    <row r="668" spans="1:44" x14ac:dyDescent="0.25">
      <c r="A668">
        <v>460</v>
      </c>
      <c r="B668">
        <v>447</v>
      </c>
      <c r="C668" s="4">
        <v>44015</v>
      </c>
      <c r="D668">
        <v>4</v>
      </c>
      <c r="E668" t="s">
        <v>40</v>
      </c>
      <c r="F668" t="s">
        <v>51</v>
      </c>
      <c r="G668" t="s">
        <v>56</v>
      </c>
      <c r="H668" t="s">
        <v>58</v>
      </c>
      <c r="I668" s="4">
        <v>43723</v>
      </c>
      <c r="J668">
        <v>2</v>
      </c>
      <c r="K668" t="s">
        <v>60</v>
      </c>
      <c r="L668" s="4">
        <v>43615</v>
      </c>
      <c r="M668" s="4">
        <v>43830</v>
      </c>
      <c r="N668">
        <v>3</v>
      </c>
      <c r="O668" t="s">
        <v>166</v>
      </c>
      <c r="P668" t="s">
        <v>328</v>
      </c>
      <c r="Q668">
        <v>3</v>
      </c>
      <c r="R668" t="s">
        <v>693</v>
      </c>
      <c r="S668" t="s">
        <v>1234</v>
      </c>
      <c r="T668" t="s">
        <v>1756</v>
      </c>
      <c r="U668" t="s">
        <v>2016</v>
      </c>
      <c r="V668" t="s">
        <v>2059</v>
      </c>
      <c r="W668">
        <v>643.91999999999996</v>
      </c>
      <c r="X668">
        <v>149.88</v>
      </c>
      <c r="Y668">
        <v>3</v>
      </c>
      <c r="Z668" t="s">
        <v>2200</v>
      </c>
      <c r="AA668" t="s">
        <v>2487</v>
      </c>
      <c r="AF668" s="4"/>
      <c r="AG668" s="4"/>
      <c r="AH668" t="s">
        <v>67</v>
      </c>
      <c r="AI668" t="s">
        <v>229</v>
      </c>
      <c r="AJ668" t="s">
        <v>527</v>
      </c>
      <c r="AK668" t="s">
        <v>953</v>
      </c>
      <c r="AL668" t="s">
        <v>1617</v>
      </c>
      <c r="AM668" t="s">
        <v>69</v>
      </c>
      <c r="AN668" t="s">
        <v>1548</v>
      </c>
      <c r="AO668" t="s">
        <v>84</v>
      </c>
      <c r="AP668" t="s">
        <v>2366</v>
      </c>
      <c r="AQ668" t="str">
        <f t="shared" si="10"/>
        <v>460447440154noFemale437232Facebook4361543830643.92149.88313730.99114.999</v>
      </c>
      <c r="AR668">
        <f>COUNTIF(AQ$2:AQ668,AQ668)</f>
        <v>1</v>
      </c>
    </row>
    <row r="669" spans="1:44" x14ac:dyDescent="0.25">
      <c r="A669">
        <v>460</v>
      </c>
      <c r="B669">
        <v>447</v>
      </c>
      <c r="C669" s="4">
        <v>44015</v>
      </c>
      <c r="D669">
        <v>4</v>
      </c>
      <c r="E669" t="s">
        <v>40</v>
      </c>
      <c r="F669" t="s">
        <v>51</v>
      </c>
      <c r="G669" t="s">
        <v>56</v>
      </c>
      <c r="H669" t="s">
        <v>58</v>
      </c>
      <c r="I669" s="4">
        <v>43723</v>
      </c>
      <c r="J669">
        <v>2</v>
      </c>
      <c r="K669" t="s">
        <v>60</v>
      </c>
      <c r="L669" s="4">
        <v>43615</v>
      </c>
      <c r="M669" s="4">
        <v>43830</v>
      </c>
      <c r="N669">
        <v>3</v>
      </c>
      <c r="O669" t="s">
        <v>166</v>
      </c>
      <c r="P669" t="s">
        <v>328</v>
      </c>
      <c r="Q669">
        <v>3</v>
      </c>
      <c r="R669" t="s">
        <v>693</v>
      </c>
      <c r="S669" t="s">
        <v>1234</v>
      </c>
      <c r="T669" t="s">
        <v>1756</v>
      </c>
      <c r="U669" t="s">
        <v>2016</v>
      </c>
      <c r="V669" t="s">
        <v>2059</v>
      </c>
      <c r="W669">
        <v>643.91999999999996</v>
      </c>
      <c r="X669">
        <v>149.88</v>
      </c>
      <c r="Y669">
        <v>3</v>
      </c>
      <c r="Z669" t="s">
        <v>2200</v>
      </c>
      <c r="AA669" t="s">
        <v>2487</v>
      </c>
      <c r="AF669" s="4"/>
      <c r="AG669" s="4"/>
      <c r="AH669" t="s">
        <v>78</v>
      </c>
      <c r="AI669" t="s">
        <v>240</v>
      </c>
      <c r="AJ669" t="s">
        <v>610</v>
      </c>
      <c r="AK669" t="s">
        <v>1162</v>
      </c>
      <c r="AL669" t="s">
        <v>67</v>
      </c>
      <c r="AM669" t="s">
        <v>80</v>
      </c>
      <c r="AN669" t="s">
        <v>1548</v>
      </c>
      <c r="AO669" t="s">
        <v>393</v>
      </c>
      <c r="AP669" t="s">
        <v>2345</v>
      </c>
      <c r="AQ669" t="str">
        <f t="shared" si="10"/>
        <v>460447440154noFemale437232Facebook4361543830643.92149.8881013214.9918</v>
      </c>
      <c r="AR669">
        <f>COUNTIF(AQ$2:AQ669,AQ669)</f>
        <v>2</v>
      </c>
    </row>
    <row r="670" spans="1:44" x14ac:dyDescent="0.25">
      <c r="A670">
        <v>460</v>
      </c>
      <c r="B670">
        <v>447</v>
      </c>
      <c r="C670" s="4">
        <v>44015</v>
      </c>
      <c r="D670">
        <v>4</v>
      </c>
      <c r="E670" t="s">
        <v>40</v>
      </c>
      <c r="F670" t="s">
        <v>51</v>
      </c>
      <c r="G670" t="s">
        <v>56</v>
      </c>
      <c r="H670" t="s">
        <v>58</v>
      </c>
      <c r="I670" s="4">
        <v>43723</v>
      </c>
      <c r="J670">
        <v>2</v>
      </c>
      <c r="K670" t="s">
        <v>60</v>
      </c>
      <c r="L670" s="4">
        <v>43615</v>
      </c>
      <c r="M670" s="4">
        <v>43830</v>
      </c>
      <c r="N670">
        <v>3</v>
      </c>
      <c r="O670" t="s">
        <v>166</v>
      </c>
      <c r="P670" t="s">
        <v>328</v>
      </c>
      <c r="Q670">
        <v>3</v>
      </c>
      <c r="R670" t="s">
        <v>693</v>
      </c>
      <c r="S670" t="s">
        <v>1234</v>
      </c>
      <c r="T670" t="s">
        <v>1756</v>
      </c>
      <c r="U670" t="s">
        <v>2016</v>
      </c>
      <c r="V670" t="s">
        <v>2059</v>
      </c>
      <c r="W670">
        <v>643.91999999999996</v>
      </c>
      <c r="X670">
        <v>149.88</v>
      </c>
      <c r="Y670">
        <v>3</v>
      </c>
      <c r="Z670" t="s">
        <v>2200</v>
      </c>
      <c r="AA670" t="s">
        <v>2487</v>
      </c>
      <c r="AF670" s="4"/>
      <c r="AG670" s="4"/>
      <c r="AH670" t="s">
        <v>67</v>
      </c>
      <c r="AI670" t="s">
        <v>229</v>
      </c>
      <c r="AJ670" t="s">
        <v>527</v>
      </c>
      <c r="AK670" t="s">
        <v>953</v>
      </c>
      <c r="AL670" t="s">
        <v>1617</v>
      </c>
      <c r="AM670" t="s">
        <v>69</v>
      </c>
      <c r="AN670" t="s">
        <v>1548</v>
      </c>
      <c r="AO670" t="s">
        <v>84</v>
      </c>
      <c r="AP670" t="s">
        <v>2366</v>
      </c>
      <c r="AQ670" t="str">
        <f t="shared" si="10"/>
        <v>460447440154noFemale437232Facebook4361543830643.92149.88313730.99114.999</v>
      </c>
      <c r="AR670">
        <f>COUNTIF(AQ$2:AQ670,AQ670)</f>
        <v>2</v>
      </c>
    </row>
    <row r="671" spans="1:44" x14ac:dyDescent="0.25">
      <c r="A671">
        <v>461</v>
      </c>
      <c r="B671">
        <v>47</v>
      </c>
      <c r="C671" s="4">
        <v>44016</v>
      </c>
      <c r="D671">
        <v>1</v>
      </c>
      <c r="E671" t="s">
        <v>39</v>
      </c>
      <c r="F671" t="s">
        <v>50</v>
      </c>
      <c r="G671" t="s">
        <v>55</v>
      </c>
      <c r="H671" t="s">
        <v>58</v>
      </c>
      <c r="I671" s="4">
        <v>43732</v>
      </c>
      <c r="J671">
        <v>1</v>
      </c>
      <c r="K671" t="s">
        <v>61</v>
      </c>
      <c r="L671" s="4">
        <v>43615</v>
      </c>
      <c r="M671" s="4">
        <v>43830</v>
      </c>
      <c r="N671">
        <v>1</v>
      </c>
      <c r="O671" t="s">
        <v>84</v>
      </c>
      <c r="P671" t="s">
        <v>246</v>
      </c>
      <c r="Q671">
        <v>1</v>
      </c>
      <c r="R671" t="s">
        <v>640</v>
      </c>
      <c r="S671" t="s">
        <v>1187</v>
      </c>
      <c r="T671" t="s">
        <v>1529</v>
      </c>
      <c r="U671" t="s">
        <v>69</v>
      </c>
      <c r="V671" t="s">
        <v>1562</v>
      </c>
      <c r="W671">
        <v>49.99</v>
      </c>
      <c r="X671">
        <v>9.99</v>
      </c>
      <c r="Y671">
        <v>1</v>
      </c>
      <c r="Z671" t="s">
        <v>410</v>
      </c>
      <c r="AA671" t="s">
        <v>2359</v>
      </c>
      <c r="AF671" s="4"/>
      <c r="AG671" s="4"/>
      <c r="AH671" t="s">
        <v>84</v>
      </c>
      <c r="AI671" t="s">
        <v>246</v>
      </c>
      <c r="AJ671" t="s">
        <v>640</v>
      </c>
      <c r="AK671" t="s">
        <v>1187</v>
      </c>
      <c r="AL671" t="s">
        <v>1529</v>
      </c>
      <c r="AM671" t="s">
        <v>69</v>
      </c>
      <c r="AN671" t="s">
        <v>1562</v>
      </c>
      <c r="AO671" t="s">
        <v>410</v>
      </c>
      <c r="AP671" t="s">
        <v>2359</v>
      </c>
      <c r="AQ671" t="str">
        <f t="shared" si="10"/>
        <v>46147440161yesFemale437321YouTube436154383049.999.9991749.9919.9920</v>
      </c>
      <c r="AR671">
        <f>COUNTIF(AQ$2:AQ671,AQ671)</f>
        <v>1</v>
      </c>
    </row>
    <row r="672" spans="1:44" x14ac:dyDescent="0.25">
      <c r="A672">
        <v>462</v>
      </c>
      <c r="B672">
        <v>134</v>
      </c>
      <c r="C672" s="4">
        <v>44016</v>
      </c>
      <c r="D672">
        <v>1</v>
      </c>
      <c r="E672" t="s">
        <v>39</v>
      </c>
      <c r="F672" t="s">
        <v>50</v>
      </c>
      <c r="G672" t="s">
        <v>56</v>
      </c>
      <c r="H672" t="s">
        <v>57</v>
      </c>
      <c r="I672" s="4">
        <v>43940</v>
      </c>
      <c r="J672">
        <v>7</v>
      </c>
      <c r="K672" t="s">
        <v>61</v>
      </c>
      <c r="L672" s="4">
        <v>43915</v>
      </c>
      <c r="M672" s="4">
        <v>44012</v>
      </c>
      <c r="N672">
        <v>1</v>
      </c>
      <c r="O672" t="s">
        <v>79</v>
      </c>
      <c r="P672" t="s">
        <v>241</v>
      </c>
      <c r="Q672">
        <v>1</v>
      </c>
      <c r="R672" t="s">
        <v>694</v>
      </c>
      <c r="S672" t="s">
        <v>1087</v>
      </c>
      <c r="T672" t="s">
        <v>1652</v>
      </c>
      <c r="U672" t="s">
        <v>80</v>
      </c>
      <c r="V672" t="s">
        <v>1562</v>
      </c>
      <c r="W672">
        <v>27.98</v>
      </c>
      <c r="X672">
        <v>19.98</v>
      </c>
      <c r="Y672">
        <v>1</v>
      </c>
      <c r="Z672" t="s">
        <v>86</v>
      </c>
      <c r="AA672" t="s">
        <v>2350</v>
      </c>
      <c r="AB672">
        <v>4</v>
      </c>
      <c r="AC672" t="s">
        <v>2633</v>
      </c>
      <c r="AD672">
        <v>879</v>
      </c>
      <c r="AE672" t="s">
        <v>2638</v>
      </c>
      <c r="AF672" s="4">
        <v>43983</v>
      </c>
      <c r="AG672" s="4">
        <v>44027</v>
      </c>
      <c r="AH672" t="s">
        <v>79</v>
      </c>
      <c r="AI672" t="s">
        <v>241</v>
      </c>
      <c r="AJ672" t="s">
        <v>694</v>
      </c>
      <c r="AK672" t="s">
        <v>1087</v>
      </c>
      <c r="AL672" t="s">
        <v>1652</v>
      </c>
      <c r="AM672" t="s">
        <v>80</v>
      </c>
      <c r="AN672" t="s">
        <v>1562</v>
      </c>
      <c r="AO672" t="s">
        <v>86</v>
      </c>
      <c r="AP672" t="s">
        <v>2350</v>
      </c>
      <c r="AQ672" t="str">
        <f t="shared" si="10"/>
        <v>462134440161noMale439407YouTube439154401227.9819.984control879Adding a remember me on this device option4398344027416613.9929.997</v>
      </c>
      <c r="AR672">
        <f>COUNTIF(AQ$2:AQ672,AQ672)</f>
        <v>1</v>
      </c>
    </row>
    <row r="673" spans="1:44" x14ac:dyDescent="0.25">
      <c r="A673">
        <v>463</v>
      </c>
      <c r="B673">
        <v>233</v>
      </c>
      <c r="C673" s="4">
        <v>44016</v>
      </c>
      <c r="D673">
        <v>2</v>
      </c>
      <c r="E673" t="s">
        <v>38</v>
      </c>
      <c r="F673" t="s">
        <v>49</v>
      </c>
      <c r="G673" t="s">
        <v>55</v>
      </c>
      <c r="H673" t="s">
        <v>57</v>
      </c>
      <c r="I673" s="4">
        <v>43719</v>
      </c>
      <c r="J673">
        <v>3</v>
      </c>
      <c r="K673" t="s">
        <v>59</v>
      </c>
      <c r="L673" s="4">
        <v>43615</v>
      </c>
      <c r="M673" s="4">
        <v>43830</v>
      </c>
      <c r="N673">
        <v>1</v>
      </c>
      <c r="O673" t="s">
        <v>79</v>
      </c>
      <c r="P673" t="s">
        <v>241</v>
      </c>
      <c r="Q673">
        <v>1</v>
      </c>
      <c r="R673" t="s">
        <v>500</v>
      </c>
      <c r="S673" t="s">
        <v>1063</v>
      </c>
      <c r="T673" t="s">
        <v>1591</v>
      </c>
      <c r="U673" t="s">
        <v>67</v>
      </c>
      <c r="V673" t="s">
        <v>1548</v>
      </c>
      <c r="W673">
        <v>251.85</v>
      </c>
      <c r="X673">
        <v>44.97</v>
      </c>
      <c r="Y673">
        <v>1</v>
      </c>
      <c r="Z673" t="s">
        <v>455</v>
      </c>
      <c r="AA673" t="s">
        <v>2340</v>
      </c>
      <c r="AF673" s="4"/>
      <c r="AG673" s="4"/>
      <c r="AH673" t="s">
        <v>79</v>
      </c>
      <c r="AI673" t="s">
        <v>241</v>
      </c>
      <c r="AJ673" t="s">
        <v>500</v>
      </c>
      <c r="AK673" t="s">
        <v>1063</v>
      </c>
      <c r="AL673" t="s">
        <v>1591</v>
      </c>
      <c r="AM673" t="s">
        <v>67</v>
      </c>
      <c r="AN673" t="s">
        <v>1548</v>
      </c>
      <c r="AO673" t="s">
        <v>455</v>
      </c>
      <c r="AP673" t="s">
        <v>2340</v>
      </c>
      <c r="AQ673" t="str">
        <f t="shared" si="10"/>
        <v>463233440162yesMale437193Google Ads4361543830251.8544.97416383.95314.9915</v>
      </c>
      <c r="AR673">
        <f>COUNTIF(AQ$2:AQ673,AQ673)</f>
        <v>1</v>
      </c>
    </row>
    <row r="674" spans="1:44" x14ac:dyDescent="0.25">
      <c r="A674">
        <v>464</v>
      </c>
      <c r="B674">
        <v>388</v>
      </c>
      <c r="C674" s="4">
        <v>44016</v>
      </c>
      <c r="D674">
        <v>8</v>
      </c>
      <c r="E674" t="s">
        <v>43</v>
      </c>
      <c r="F674" t="s">
        <v>54</v>
      </c>
      <c r="G674" t="s">
        <v>56</v>
      </c>
      <c r="H674" t="s">
        <v>57</v>
      </c>
      <c r="I674" s="4">
        <v>43630</v>
      </c>
      <c r="J674">
        <v>1</v>
      </c>
      <c r="K674" t="s">
        <v>61</v>
      </c>
      <c r="L674" s="4">
        <v>43615</v>
      </c>
      <c r="M674" s="4">
        <v>43830</v>
      </c>
      <c r="N674">
        <v>1</v>
      </c>
      <c r="O674" t="s">
        <v>65</v>
      </c>
      <c r="P674" t="s">
        <v>227</v>
      </c>
      <c r="Q674">
        <v>1</v>
      </c>
      <c r="R674" t="s">
        <v>545</v>
      </c>
      <c r="S674" t="s">
        <v>1106</v>
      </c>
      <c r="T674" t="s">
        <v>1632</v>
      </c>
      <c r="U674" t="s">
        <v>67</v>
      </c>
      <c r="V674" t="s">
        <v>1517</v>
      </c>
      <c r="W674">
        <v>960</v>
      </c>
      <c r="X674">
        <v>59.97</v>
      </c>
      <c r="Y674">
        <v>1</v>
      </c>
      <c r="Z674" t="s">
        <v>431</v>
      </c>
      <c r="AA674" t="s">
        <v>2326</v>
      </c>
      <c r="AF674" s="4"/>
      <c r="AG674" s="4"/>
      <c r="AH674" t="s">
        <v>65</v>
      </c>
      <c r="AI674" t="s">
        <v>227</v>
      </c>
      <c r="AJ674" t="s">
        <v>545</v>
      </c>
      <c r="AK674" t="s">
        <v>1106</v>
      </c>
      <c r="AL674" t="s">
        <v>1632</v>
      </c>
      <c r="AM674" t="s">
        <v>67</v>
      </c>
      <c r="AN674" t="s">
        <v>1517</v>
      </c>
      <c r="AO674" t="s">
        <v>431</v>
      </c>
      <c r="AP674" t="s">
        <v>2326</v>
      </c>
      <c r="AQ674" t="str">
        <f t="shared" si="10"/>
        <v>464388440168noMale436301YouTube436154383096059.971042320319.9924</v>
      </c>
      <c r="AR674">
        <f>COUNTIF(AQ$2:AQ674,AQ674)</f>
        <v>1</v>
      </c>
    </row>
    <row r="675" spans="1:44" x14ac:dyDescent="0.25">
      <c r="A675">
        <v>465</v>
      </c>
      <c r="B675">
        <v>117</v>
      </c>
      <c r="C675" s="4">
        <v>44018</v>
      </c>
      <c r="D675">
        <v>1</v>
      </c>
      <c r="E675" t="s">
        <v>39</v>
      </c>
      <c r="F675" t="s">
        <v>50</v>
      </c>
      <c r="G675" t="s">
        <v>56</v>
      </c>
      <c r="H675" t="s">
        <v>57</v>
      </c>
      <c r="I675" s="4">
        <v>43689</v>
      </c>
      <c r="J675">
        <v>3</v>
      </c>
      <c r="K675" t="s">
        <v>59</v>
      </c>
      <c r="L675" s="4">
        <v>43615</v>
      </c>
      <c r="M675" s="4">
        <v>43830</v>
      </c>
      <c r="N675">
        <v>2</v>
      </c>
      <c r="O675" t="s">
        <v>145</v>
      </c>
      <c r="P675" t="s">
        <v>307</v>
      </c>
      <c r="Q675">
        <v>2</v>
      </c>
      <c r="R675" t="s">
        <v>695</v>
      </c>
      <c r="S675" t="s">
        <v>1235</v>
      </c>
      <c r="T675" t="s">
        <v>1757</v>
      </c>
      <c r="U675" t="s">
        <v>71</v>
      </c>
      <c r="V675" t="s">
        <v>1723</v>
      </c>
      <c r="W675">
        <v>43.89</v>
      </c>
      <c r="X675">
        <v>19.98</v>
      </c>
      <c r="Y675">
        <v>2</v>
      </c>
      <c r="Z675" t="s">
        <v>2201</v>
      </c>
      <c r="AA675" t="s">
        <v>2488</v>
      </c>
      <c r="AF675" s="4"/>
      <c r="AG675" s="4"/>
      <c r="AH675" t="s">
        <v>78</v>
      </c>
      <c r="AI675" t="s">
        <v>240</v>
      </c>
      <c r="AJ675" t="s">
        <v>408</v>
      </c>
      <c r="AK675" t="s">
        <v>970</v>
      </c>
      <c r="AL675" t="s">
        <v>1503</v>
      </c>
      <c r="AM675" t="s">
        <v>69</v>
      </c>
      <c r="AN675" t="s">
        <v>1562</v>
      </c>
      <c r="AO675" t="s">
        <v>393</v>
      </c>
      <c r="AP675" t="s">
        <v>2345</v>
      </c>
      <c r="AQ675" t="str">
        <f t="shared" si="10"/>
        <v>465117440181noMale436893Google Ads436154383043.8919.9884529.9419.9918</v>
      </c>
      <c r="AR675">
        <f>COUNTIF(AQ$2:AQ675,AQ675)</f>
        <v>1</v>
      </c>
    </row>
    <row r="676" spans="1:44" x14ac:dyDescent="0.25">
      <c r="A676">
        <v>465</v>
      </c>
      <c r="B676">
        <v>117</v>
      </c>
      <c r="C676" s="4">
        <v>44018</v>
      </c>
      <c r="D676">
        <v>1</v>
      </c>
      <c r="E676" t="s">
        <v>39</v>
      </c>
      <c r="F676" t="s">
        <v>50</v>
      </c>
      <c r="G676" t="s">
        <v>56</v>
      </c>
      <c r="H676" t="s">
        <v>57</v>
      </c>
      <c r="I676" s="4">
        <v>43689</v>
      </c>
      <c r="J676">
        <v>3</v>
      </c>
      <c r="K676" t="s">
        <v>59</v>
      </c>
      <c r="L676" s="4">
        <v>43615</v>
      </c>
      <c r="M676" s="4">
        <v>43830</v>
      </c>
      <c r="N676">
        <v>2</v>
      </c>
      <c r="O676" t="s">
        <v>145</v>
      </c>
      <c r="P676" t="s">
        <v>307</v>
      </c>
      <c r="Q676">
        <v>2</v>
      </c>
      <c r="R676" t="s">
        <v>695</v>
      </c>
      <c r="S676" t="s">
        <v>1235</v>
      </c>
      <c r="T676" t="s">
        <v>1757</v>
      </c>
      <c r="U676" t="s">
        <v>71</v>
      </c>
      <c r="V676" t="s">
        <v>1723</v>
      </c>
      <c r="W676">
        <v>43.89</v>
      </c>
      <c r="X676">
        <v>19.98</v>
      </c>
      <c r="Y676">
        <v>2</v>
      </c>
      <c r="Z676" t="s">
        <v>2201</v>
      </c>
      <c r="AA676" t="s">
        <v>2488</v>
      </c>
      <c r="AF676" s="4"/>
      <c r="AG676" s="4"/>
      <c r="AH676" t="s">
        <v>79</v>
      </c>
      <c r="AI676" t="s">
        <v>241</v>
      </c>
      <c r="AJ676" t="s">
        <v>770</v>
      </c>
      <c r="AK676" t="s">
        <v>1182</v>
      </c>
      <c r="AL676" t="s">
        <v>1614</v>
      </c>
      <c r="AM676" t="s">
        <v>69</v>
      </c>
      <c r="AN676" t="s">
        <v>1562</v>
      </c>
      <c r="AO676" t="s">
        <v>455</v>
      </c>
      <c r="AP676" t="s">
        <v>2340</v>
      </c>
      <c r="AQ676" t="str">
        <f t="shared" si="10"/>
        <v>465117440181noMale436893Google Ads436154383043.8919.98416513.9519.9915</v>
      </c>
      <c r="AR676">
        <f>COUNTIF(AQ$2:AQ676,AQ676)</f>
        <v>1</v>
      </c>
    </row>
    <row r="677" spans="1:44" x14ac:dyDescent="0.25">
      <c r="A677">
        <v>466</v>
      </c>
      <c r="B677">
        <v>147</v>
      </c>
      <c r="C677" s="4">
        <v>44019</v>
      </c>
      <c r="D677">
        <v>10</v>
      </c>
      <c r="E677" t="s">
        <v>42</v>
      </c>
      <c r="F677" t="s">
        <v>53</v>
      </c>
      <c r="G677" t="s">
        <v>55</v>
      </c>
      <c r="H677" t="s">
        <v>57</v>
      </c>
      <c r="I677" s="4">
        <v>43632</v>
      </c>
      <c r="J677">
        <v>2</v>
      </c>
      <c r="K677" t="s">
        <v>60</v>
      </c>
      <c r="L677" s="4">
        <v>43615</v>
      </c>
      <c r="M677" s="4">
        <v>43830</v>
      </c>
      <c r="N677">
        <v>1</v>
      </c>
      <c r="O677" t="s">
        <v>86</v>
      </c>
      <c r="P677" t="s">
        <v>248</v>
      </c>
      <c r="Q677">
        <v>1</v>
      </c>
      <c r="R677" t="s">
        <v>633</v>
      </c>
      <c r="S677" t="s">
        <v>1017</v>
      </c>
      <c r="T677" t="s">
        <v>1547</v>
      </c>
      <c r="U677" t="s">
        <v>80</v>
      </c>
      <c r="V677" t="s">
        <v>1577</v>
      </c>
      <c r="W677">
        <v>319.98</v>
      </c>
      <c r="X677">
        <v>49.98</v>
      </c>
      <c r="Y677">
        <v>1</v>
      </c>
      <c r="Z677" t="s">
        <v>547</v>
      </c>
      <c r="AA677" t="s">
        <v>2354</v>
      </c>
      <c r="AF677" s="4"/>
      <c r="AG677" s="4"/>
      <c r="AH677" t="s">
        <v>86</v>
      </c>
      <c r="AI677" t="s">
        <v>248</v>
      </c>
      <c r="AJ677" t="s">
        <v>633</v>
      </c>
      <c r="AK677" t="s">
        <v>1017</v>
      </c>
      <c r="AL677" t="s">
        <v>1547</v>
      </c>
      <c r="AM677" t="s">
        <v>80</v>
      </c>
      <c r="AN677" t="s">
        <v>1577</v>
      </c>
      <c r="AO677" t="s">
        <v>547</v>
      </c>
      <c r="AP677" t="s">
        <v>2354</v>
      </c>
      <c r="AQ677" t="str">
        <f t="shared" si="10"/>
        <v>4661474401910yesMale436322Facebook4361543830319.9849.98789159.99224.9914</v>
      </c>
      <c r="AR677">
        <f>COUNTIF(AQ$2:AQ677,AQ677)</f>
        <v>1</v>
      </c>
    </row>
    <row r="678" spans="1:44" x14ac:dyDescent="0.25">
      <c r="A678">
        <v>467</v>
      </c>
      <c r="B678">
        <v>191</v>
      </c>
      <c r="C678" s="4">
        <v>44020</v>
      </c>
      <c r="D678">
        <v>11</v>
      </c>
      <c r="E678" t="s">
        <v>37</v>
      </c>
      <c r="F678" t="s">
        <v>48</v>
      </c>
      <c r="G678" t="s">
        <v>56</v>
      </c>
      <c r="H678" t="s">
        <v>58</v>
      </c>
      <c r="I678" s="4">
        <v>43712</v>
      </c>
      <c r="J678">
        <v>3</v>
      </c>
      <c r="K678" t="s">
        <v>59</v>
      </c>
      <c r="L678" s="4">
        <v>43615</v>
      </c>
      <c r="M678" s="4">
        <v>43830</v>
      </c>
      <c r="N678">
        <v>1</v>
      </c>
      <c r="O678" t="s">
        <v>80</v>
      </c>
      <c r="P678" t="s">
        <v>242</v>
      </c>
      <c r="Q678">
        <v>1</v>
      </c>
      <c r="R678" t="s">
        <v>404</v>
      </c>
      <c r="S678" t="s">
        <v>966</v>
      </c>
      <c r="T678" t="s">
        <v>1499</v>
      </c>
      <c r="U678" t="s">
        <v>69</v>
      </c>
      <c r="V678" t="s">
        <v>1548</v>
      </c>
      <c r="W678">
        <v>21.19</v>
      </c>
      <c r="X678">
        <v>14.99</v>
      </c>
      <c r="Y678">
        <v>1</v>
      </c>
      <c r="Z678" t="s">
        <v>70</v>
      </c>
      <c r="AA678" t="s">
        <v>2341</v>
      </c>
      <c r="AF678" s="4"/>
      <c r="AG678" s="4"/>
      <c r="AH678" t="s">
        <v>80</v>
      </c>
      <c r="AI678" t="s">
        <v>242</v>
      </c>
      <c r="AJ678" t="s">
        <v>404</v>
      </c>
      <c r="AK678" t="s">
        <v>966</v>
      </c>
      <c r="AL678" t="s">
        <v>1499</v>
      </c>
      <c r="AM678" t="s">
        <v>69</v>
      </c>
      <c r="AN678" t="s">
        <v>1548</v>
      </c>
      <c r="AO678" t="s">
        <v>70</v>
      </c>
      <c r="AP678" t="s">
        <v>2341</v>
      </c>
      <c r="AQ678" t="str">
        <f t="shared" si="10"/>
        <v>4671914402011noFemale437123Google Ads436154383021.1914.9927121.19114.995</v>
      </c>
      <c r="AR678">
        <f>COUNTIF(AQ$2:AQ678,AQ678)</f>
        <v>1</v>
      </c>
    </row>
    <row r="679" spans="1:44" x14ac:dyDescent="0.25">
      <c r="A679">
        <v>468</v>
      </c>
      <c r="B679">
        <v>384</v>
      </c>
      <c r="C679" s="4">
        <v>44020</v>
      </c>
      <c r="D679">
        <v>7</v>
      </c>
      <c r="E679" t="s">
        <v>35</v>
      </c>
      <c r="F679" t="s">
        <v>46</v>
      </c>
      <c r="G679" t="s">
        <v>56</v>
      </c>
      <c r="H679" t="s">
        <v>57</v>
      </c>
      <c r="I679" s="4">
        <v>43655</v>
      </c>
      <c r="J679">
        <v>1</v>
      </c>
      <c r="K679" t="s">
        <v>61</v>
      </c>
      <c r="L679" s="4">
        <v>43615</v>
      </c>
      <c r="M679" s="4">
        <v>43830</v>
      </c>
      <c r="N679">
        <v>1</v>
      </c>
      <c r="O679" t="s">
        <v>80</v>
      </c>
      <c r="P679" t="s">
        <v>242</v>
      </c>
      <c r="Q679">
        <v>1</v>
      </c>
      <c r="R679" t="s">
        <v>696</v>
      </c>
      <c r="S679" t="s">
        <v>1236</v>
      </c>
      <c r="T679" t="s">
        <v>1758</v>
      </c>
      <c r="U679" t="s">
        <v>67</v>
      </c>
      <c r="V679" t="s">
        <v>1548</v>
      </c>
      <c r="W679">
        <v>218.97</v>
      </c>
      <c r="X679">
        <v>44.97</v>
      </c>
      <c r="Y679">
        <v>1</v>
      </c>
      <c r="Z679" t="s">
        <v>80</v>
      </c>
      <c r="AA679" t="s">
        <v>2357</v>
      </c>
      <c r="AF679" s="4"/>
      <c r="AG679" s="4"/>
      <c r="AH679" t="s">
        <v>80</v>
      </c>
      <c r="AI679" t="s">
        <v>242</v>
      </c>
      <c r="AJ679" t="s">
        <v>696</v>
      </c>
      <c r="AK679" t="s">
        <v>1236</v>
      </c>
      <c r="AL679" t="s">
        <v>1758</v>
      </c>
      <c r="AM679" t="s">
        <v>67</v>
      </c>
      <c r="AN679" t="s">
        <v>1548</v>
      </c>
      <c r="AO679" t="s">
        <v>80</v>
      </c>
      <c r="AP679" t="s">
        <v>2357</v>
      </c>
      <c r="AQ679" t="str">
        <f t="shared" si="10"/>
        <v>468384440207noMale436551YouTube4361543830218.9744.97214272.99314.992</v>
      </c>
      <c r="AR679">
        <f>COUNTIF(AQ$2:AQ679,AQ679)</f>
        <v>1</v>
      </c>
    </row>
    <row r="680" spans="1:44" x14ac:dyDescent="0.25">
      <c r="A680">
        <v>469</v>
      </c>
      <c r="B680">
        <v>424</v>
      </c>
      <c r="C680" s="4">
        <v>44020</v>
      </c>
      <c r="D680">
        <v>1</v>
      </c>
      <c r="E680" t="s">
        <v>39</v>
      </c>
      <c r="F680" t="s">
        <v>50</v>
      </c>
      <c r="G680" t="s">
        <v>55</v>
      </c>
      <c r="H680" t="s">
        <v>57</v>
      </c>
      <c r="I680" s="4">
        <v>43872</v>
      </c>
      <c r="J680">
        <v>6</v>
      </c>
      <c r="K680" t="s">
        <v>59</v>
      </c>
      <c r="L680" s="4">
        <v>43862</v>
      </c>
      <c r="M680" s="4">
        <v>43889</v>
      </c>
      <c r="N680">
        <v>1</v>
      </c>
      <c r="O680" t="s">
        <v>67</v>
      </c>
      <c r="P680" t="s">
        <v>229</v>
      </c>
      <c r="Q680">
        <v>1</v>
      </c>
      <c r="R680" t="s">
        <v>416</v>
      </c>
      <c r="S680" t="s">
        <v>978</v>
      </c>
      <c r="T680" t="s">
        <v>1511</v>
      </c>
      <c r="U680" t="s">
        <v>80</v>
      </c>
      <c r="V680" t="s">
        <v>1562</v>
      </c>
      <c r="W680">
        <v>47.9</v>
      </c>
      <c r="X680">
        <v>19.98</v>
      </c>
      <c r="Y680">
        <v>1</v>
      </c>
      <c r="Z680" t="s">
        <v>652</v>
      </c>
      <c r="AA680" t="s">
        <v>2352</v>
      </c>
      <c r="AF680" s="4"/>
      <c r="AG680" s="4"/>
      <c r="AH680" t="s">
        <v>67</v>
      </c>
      <c r="AI680" t="s">
        <v>229</v>
      </c>
      <c r="AJ680" t="s">
        <v>416</v>
      </c>
      <c r="AK680" t="s">
        <v>978</v>
      </c>
      <c r="AL680" t="s">
        <v>1511</v>
      </c>
      <c r="AM680" t="s">
        <v>80</v>
      </c>
      <c r="AN680" t="s">
        <v>1562</v>
      </c>
      <c r="AO680" t="s">
        <v>652</v>
      </c>
      <c r="AP680" t="s">
        <v>2352</v>
      </c>
      <c r="AQ680" t="str">
        <f t="shared" si="10"/>
        <v>469424440201yesMale438726Google Ads438624388947.919.98311723.9529.9911</v>
      </c>
      <c r="AR680">
        <f>COUNTIF(AQ$2:AQ680,AQ680)</f>
        <v>1</v>
      </c>
    </row>
    <row r="681" spans="1:44" x14ac:dyDescent="0.25">
      <c r="A681">
        <v>470</v>
      </c>
      <c r="B681">
        <v>466</v>
      </c>
      <c r="C681" s="4">
        <v>44020</v>
      </c>
      <c r="D681">
        <v>3</v>
      </c>
      <c r="E681" t="s">
        <v>34</v>
      </c>
      <c r="F681" t="s">
        <v>45</v>
      </c>
      <c r="G681" t="s">
        <v>56</v>
      </c>
      <c r="H681" t="s">
        <v>57</v>
      </c>
      <c r="I681" s="4">
        <v>43970</v>
      </c>
      <c r="J681">
        <v>7</v>
      </c>
      <c r="K681" t="s">
        <v>61</v>
      </c>
      <c r="L681" s="4">
        <v>43915</v>
      </c>
      <c r="M681" s="4">
        <v>44012</v>
      </c>
      <c r="N681">
        <v>1</v>
      </c>
      <c r="O681" t="s">
        <v>80</v>
      </c>
      <c r="P681" t="s">
        <v>242</v>
      </c>
      <c r="Q681">
        <v>1</v>
      </c>
      <c r="R681" t="s">
        <v>569</v>
      </c>
      <c r="S681" t="s">
        <v>1128</v>
      </c>
      <c r="T681" t="s">
        <v>1652</v>
      </c>
      <c r="U681" t="s">
        <v>80</v>
      </c>
      <c r="V681" t="s">
        <v>1548</v>
      </c>
      <c r="W681">
        <v>27.98</v>
      </c>
      <c r="X681">
        <v>29.98</v>
      </c>
      <c r="Y681">
        <v>1</v>
      </c>
      <c r="Z681" t="s">
        <v>79</v>
      </c>
      <c r="AA681" t="s">
        <v>2349</v>
      </c>
      <c r="AB681">
        <v>4</v>
      </c>
      <c r="AC681" t="s">
        <v>2634</v>
      </c>
      <c r="AD681">
        <v>1122</v>
      </c>
      <c r="AE681" t="s">
        <v>2638</v>
      </c>
      <c r="AF681" s="4">
        <v>43983</v>
      </c>
      <c r="AG681" s="4">
        <v>44027</v>
      </c>
      <c r="AH681" t="s">
        <v>80</v>
      </c>
      <c r="AI681" t="s">
        <v>242</v>
      </c>
      <c r="AJ681" t="s">
        <v>569</v>
      </c>
      <c r="AK681" t="s">
        <v>1128</v>
      </c>
      <c r="AL681" t="s">
        <v>1652</v>
      </c>
      <c r="AM681" t="s">
        <v>80</v>
      </c>
      <c r="AN681" t="s">
        <v>1548</v>
      </c>
      <c r="AO681" t="s">
        <v>79</v>
      </c>
      <c r="AP681" t="s">
        <v>2349</v>
      </c>
      <c r="AQ681" t="str">
        <f t="shared" si="10"/>
        <v>470466440203noMale439707YouTube439154401227.9829.984test1122Adding a remember me on this device option439834402728813.99214.994</v>
      </c>
      <c r="AR681">
        <f>COUNTIF(AQ$2:AQ681,AQ681)</f>
        <v>1</v>
      </c>
    </row>
    <row r="682" spans="1:44" x14ac:dyDescent="0.25">
      <c r="A682">
        <v>471</v>
      </c>
      <c r="B682">
        <v>57</v>
      </c>
      <c r="C682" s="4">
        <v>44022</v>
      </c>
      <c r="D682">
        <v>8</v>
      </c>
      <c r="E682" t="s">
        <v>43</v>
      </c>
      <c r="F682" t="s">
        <v>54</v>
      </c>
      <c r="G682" t="s">
        <v>55</v>
      </c>
      <c r="H682" t="s">
        <v>57</v>
      </c>
      <c r="I682" s="4">
        <v>43995</v>
      </c>
      <c r="J682">
        <v>9</v>
      </c>
      <c r="K682" t="s">
        <v>59</v>
      </c>
      <c r="L682" s="4">
        <v>43952</v>
      </c>
      <c r="M682" s="4">
        <v>44075</v>
      </c>
      <c r="N682">
        <v>1</v>
      </c>
      <c r="O682" t="s">
        <v>79</v>
      </c>
      <c r="P682" t="s">
        <v>241</v>
      </c>
      <c r="Q682">
        <v>1</v>
      </c>
      <c r="R682" t="s">
        <v>463</v>
      </c>
      <c r="S682" t="s">
        <v>1026</v>
      </c>
      <c r="T682" t="s">
        <v>1556</v>
      </c>
      <c r="U682" t="s">
        <v>67</v>
      </c>
      <c r="V682" t="s">
        <v>1548</v>
      </c>
      <c r="W682">
        <v>64.47</v>
      </c>
      <c r="X682">
        <v>44.97</v>
      </c>
      <c r="Y682">
        <v>1</v>
      </c>
      <c r="Z682" t="s">
        <v>455</v>
      </c>
      <c r="AA682" t="s">
        <v>2340</v>
      </c>
      <c r="AF682" s="4"/>
      <c r="AG682" s="4"/>
      <c r="AH682" t="s">
        <v>79</v>
      </c>
      <c r="AI682" t="s">
        <v>241</v>
      </c>
      <c r="AJ682" t="s">
        <v>463</v>
      </c>
      <c r="AK682" t="s">
        <v>1026</v>
      </c>
      <c r="AL682" t="s">
        <v>1556</v>
      </c>
      <c r="AM682" t="s">
        <v>67</v>
      </c>
      <c r="AN682" t="s">
        <v>1548</v>
      </c>
      <c r="AO682" t="s">
        <v>455</v>
      </c>
      <c r="AP682" t="s">
        <v>2340</v>
      </c>
      <c r="AQ682" t="str">
        <f t="shared" si="10"/>
        <v>47157440228yesMale439959Google Ads439524407564.4744.9744721.49314.9915</v>
      </c>
      <c r="AR682">
        <f>COUNTIF(AQ$2:AQ682,AQ682)</f>
        <v>1</v>
      </c>
    </row>
    <row r="683" spans="1:44" x14ac:dyDescent="0.25">
      <c r="A683">
        <v>472</v>
      </c>
      <c r="B683">
        <v>206</v>
      </c>
      <c r="C683" s="4">
        <v>44022</v>
      </c>
      <c r="D683">
        <v>1</v>
      </c>
      <c r="E683" t="s">
        <v>39</v>
      </c>
      <c r="F683" t="s">
        <v>50</v>
      </c>
      <c r="G683" t="s">
        <v>56</v>
      </c>
      <c r="H683" t="s">
        <v>58</v>
      </c>
      <c r="I683" s="4">
        <v>43957</v>
      </c>
      <c r="J683">
        <v>7</v>
      </c>
      <c r="K683" t="s">
        <v>61</v>
      </c>
      <c r="L683" s="4">
        <v>43915</v>
      </c>
      <c r="M683" s="4">
        <v>44012</v>
      </c>
      <c r="N683">
        <v>1</v>
      </c>
      <c r="O683" t="s">
        <v>67</v>
      </c>
      <c r="P683" t="s">
        <v>229</v>
      </c>
      <c r="Q683">
        <v>1</v>
      </c>
      <c r="R683" t="s">
        <v>498</v>
      </c>
      <c r="S683" t="s">
        <v>1061</v>
      </c>
      <c r="T683" t="s">
        <v>1513</v>
      </c>
      <c r="U683" t="s">
        <v>67</v>
      </c>
      <c r="V683" t="s">
        <v>1562</v>
      </c>
      <c r="W683">
        <v>89.97</v>
      </c>
      <c r="X683">
        <v>29.97</v>
      </c>
      <c r="Y683">
        <v>1</v>
      </c>
      <c r="Z683" t="s">
        <v>652</v>
      </c>
      <c r="AA683" t="s">
        <v>2352</v>
      </c>
      <c r="AB683">
        <v>4</v>
      </c>
      <c r="AC683" t="s">
        <v>2633</v>
      </c>
      <c r="AD683">
        <v>929</v>
      </c>
      <c r="AE683" t="s">
        <v>2638</v>
      </c>
      <c r="AF683" s="4">
        <v>43983</v>
      </c>
      <c r="AG683" s="4">
        <v>44027</v>
      </c>
      <c r="AH683" t="s">
        <v>67</v>
      </c>
      <c r="AI683" t="s">
        <v>229</v>
      </c>
      <c r="AJ683" t="s">
        <v>498</v>
      </c>
      <c r="AK683" t="s">
        <v>1061</v>
      </c>
      <c r="AL683" t="s">
        <v>1513</v>
      </c>
      <c r="AM683" t="s">
        <v>67</v>
      </c>
      <c r="AN683" t="s">
        <v>1562</v>
      </c>
      <c r="AO683" t="s">
        <v>652</v>
      </c>
      <c r="AP683" t="s">
        <v>2352</v>
      </c>
      <c r="AQ683" t="str">
        <f t="shared" si="10"/>
        <v>472206440221noFemale439577YouTube439154401289.9729.974control929Adding a remember me on this device option439834402735929.9939.9911</v>
      </c>
      <c r="AR683">
        <f>COUNTIF(AQ$2:AQ683,AQ683)</f>
        <v>1</v>
      </c>
    </row>
    <row r="684" spans="1:44" x14ac:dyDescent="0.25">
      <c r="A684">
        <v>473</v>
      </c>
      <c r="B684">
        <v>307</v>
      </c>
      <c r="C684" s="4">
        <v>44022</v>
      </c>
      <c r="D684">
        <v>11</v>
      </c>
      <c r="E684" t="s">
        <v>37</v>
      </c>
      <c r="F684" t="s">
        <v>48</v>
      </c>
      <c r="G684" t="s">
        <v>56</v>
      </c>
      <c r="H684" t="s">
        <v>57</v>
      </c>
      <c r="I684" s="4">
        <v>43701</v>
      </c>
      <c r="J684">
        <v>2</v>
      </c>
      <c r="K684" t="s">
        <v>60</v>
      </c>
      <c r="L684" s="4">
        <v>43615</v>
      </c>
      <c r="M684" s="4">
        <v>43830</v>
      </c>
      <c r="N684">
        <v>1</v>
      </c>
      <c r="O684" t="s">
        <v>78</v>
      </c>
      <c r="P684" t="s">
        <v>240</v>
      </c>
      <c r="Q684">
        <v>1</v>
      </c>
      <c r="R684" t="s">
        <v>668</v>
      </c>
      <c r="S684" t="s">
        <v>1212</v>
      </c>
      <c r="T684" t="s">
        <v>1735</v>
      </c>
      <c r="U684" t="s">
        <v>69</v>
      </c>
      <c r="V684" t="s">
        <v>1548</v>
      </c>
      <c r="W684">
        <v>149.99</v>
      </c>
      <c r="X684">
        <v>14.99</v>
      </c>
      <c r="Y684">
        <v>1</v>
      </c>
      <c r="Z684" t="s">
        <v>393</v>
      </c>
      <c r="AA684" t="s">
        <v>2345</v>
      </c>
      <c r="AF684" s="4"/>
      <c r="AG684" s="4"/>
      <c r="AH684" t="s">
        <v>78</v>
      </c>
      <c r="AI684" t="s">
        <v>240</v>
      </c>
      <c r="AJ684" t="s">
        <v>668</v>
      </c>
      <c r="AK684" t="s">
        <v>1212</v>
      </c>
      <c r="AL684" t="s">
        <v>1735</v>
      </c>
      <c r="AM684" t="s">
        <v>69</v>
      </c>
      <c r="AN684" t="s">
        <v>1548</v>
      </c>
      <c r="AO684" t="s">
        <v>393</v>
      </c>
      <c r="AP684" t="s">
        <v>2345</v>
      </c>
      <c r="AQ684" t="str">
        <f t="shared" si="10"/>
        <v>4733074402211noMale437012Facebook4361543830149.9914.998138149.99114.9918</v>
      </c>
      <c r="AR684">
        <f>COUNTIF(AQ$2:AQ684,AQ684)</f>
        <v>1</v>
      </c>
    </row>
    <row r="685" spans="1:44" x14ac:dyDescent="0.25">
      <c r="A685">
        <v>474</v>
      </c>
      <c r="B685">
        <v>17</v>
      </c>
      <c r="C685" s="4">
        <v>44023</v>
      </c>
      <c r="D685">
        <v>11</v>
      </c>
      <c r="E685" t="s">
        <v>37</v>
      </c>
      <c r="F685" t="s">
        <v>48</v>
      </c>
      <c r="G685" t="s">
        <v>55</v>
      </c>
      <c r="H685" t="s">
        <v>58</v>
      </c>
      <c r="I685" s="4">
        <v>43739</v>
      </c>
      <c r="J685">
        <v>3</v>
      </c>
      <c r="K685" t="s">
        <v>59</v>
      </c>
      <c r="L685" s="4">
        <v>43615</v>
      </c>
      <c r="M685" s="4">
        <v>43830</v>
      </c>
      <c r="N685">
        <v>1</v>
      </c>
      <c r="O685" t="s">
        <v>84</v>
      </c>
      <c r="P685" t="s">
        <v>246</v>
      </c>
      <c r="Q685">
        <v>1</v>
      </c>
      <c r="R685" t="s">
        <v>413</v>
      </c>
      <c r="S685" t="s">
        <v>975</v>
      </c>
      <c r="T685" t="s">
        <v>1508</v>
      </c>
      <c r="U685" t="s">
        <v>69</v>
      </c>
      <c r="V685" t="s">
        <v>1548</v>
      </c>
      <c r="W685">
        <v>10.25</v>
      </c>
      <c r="X685">
        <v>14.99</v>
      </c>
      <c r="Y685">
        <v>1</v>
      </c>
      <c r="Z685" t="s">
        <v>86</v>
      </c>
      <c r="AA685" t="s">
        <v>2350</v>
      </c>
      <c r="AF685" s="4"/>
      <c r="AG685" s="4"/>
      <c r="AH685" t="s">
        <v>84</v>
      </c>
      <c r="AI685" t="s">
        <v>246</v>
      </c>
      <c r="AJ685" t="s">
        <v>413</v>
      </c>
      <c r="AK685" t="s">
        <v>975</v>
      </c>
      <c r="AL685" t="s">
        <v>1508</v>
      </c>
      <c r="AM685" t="s">
        <v>69</v>
      </c>
      <c r="AN685" t="s">
        <v>1548</v>
      </c>
      <c r="AO685" t="s">
        <v>86</v>
      </c>
      <c r="AP685" t="s">
        <v>2350</v>
      </c>
      <c r="AQ685" t="str">
        <f t="shared" si="10"/>
        <v>474174402311yesFemale437393Google Ads436154383010.2514.99911410.25114.997</v>
      </c>
      <c r="AR685">
        <f>COUNTIF(AQ$2:AQ685,AQ685)</f>
        <v>1</v>
      </c>
    </row>
    <row r="686" spans="1:44" x14ac:dyDescent="0.25">
      <c r="A686">
        <v>475</v>
      </c>
      <c r="B686">
        <v>182</v>
      </c>
      <c r="C686" s="4">
        <v>44023</v>
      </c>
      <c r="D686">
        <v>7</v>
      </c>
      <c r="E686" t="s">
        <v>35</v>
      </c>
      <c r="F686" t="s">
        <v>46</v>
      </c>
      <c r="G686" t="s">
        <v>55</v>
      </c>
      <c r="H686" t="s">
        <v>58</v>
      </c>
      <c r="I686" s="4">
        <v>43991</v>
      </c>
      <c r="J686">
        <v>7</v>
      </c>
      <c r="K686" t="s">
        <v>61</v>
      </c>
      <c r="L686" s="4">
        <v>43915</v>
      </c>
      <c r="M686" s="4">
        <v>44012</v>
      </c>
      <c r="N686">
        <v>2</v>
      </c>
      <c r="O686" t="s">
        <v>167</v>
      </c>
      <c r="P686" t="s">
        <v>329</v>
      </c>
      <c r="Q686">
        <v>2</v>
      </c>
      <c r="R686" t="s">
        <v>697</v>
      </c>
      <c r="S686" t="s">
        <v>1237</v>
      </c>
      <c r="T686" t="s">
        <v>1759</v>
      </c>
      <c r="U686" t="s">
        <v>109</v>
      </c>
      <c r="V686" t="s">
        <v>1869</v>
      </c>
      <c r="W686">
        <v>234.96</v>
      </c>
      <c r="X686">
        <v>59.96</v>
      </c>
      <c r="Y686">
        <v>2</v>
      </c>
      <c r="Z686" t="s">
        <v>68</v>
      </c>
      <c r="AA686" t="s">
        <v>2489</v>
      </c>
      <c r="AF686" s="4"/>
      <c r="AG686" s="4"/>
      <c r="AH686" t="s">
        <v>80</v>
      </c>
      <c r="AI686" t="s">
        <v>242</v>
      </c>
      <c r="AJ686" t="s">
        <v>486</v>
      </c>
      <c r="AK686" t="s">
        <v>1049</v>
      </c>
      <c r="AL686" t="s">
        <v>1533</v>
      </c>
      <c r="AM686" t="s">
        <v>67</v>
      </c>
      <c r="AN686" t="s">
        <v>1548</v>
      </c>
      <c r="AO686" t="s">
        <v>79</v>
      </c>
      <c r="AP686" t="s">
        <v>2349</v>
      </c>
      <c r="AQ686" t="str">
        <f t="shared" si="10"/>
        <v>475182440237yesFemale439917YouTube4391544012234.9659.96212959.99314.994</v>
      </c>
      <c r="AR686">
        <f>COUNTIF(AQ$2:AQ686,AQ686)</f>
        <v>1</v>
      </c>
    </row>
    <row r="687" spans="1:44" x14ac:dyDescent="0.25">
      <c r="A687">
        <v>475</v>
      </c>
      <c r="B687">
        <v>182</v>
      </c>
      <c r="C687" s="4">
        <v>44023</v>
      </c>
      <c r="D687">
        <v>7</v>
      </c>
      <c r="E687" t="s">
        <v>35</v>
      </c>
      <c r="F687" t="s">
        <v>46</v>
      </c>
      <c r="G687" t="s">
        <v>55</v>
      </c>
      <c r="H687" t="s">
        <v>58</v>
      </c>
      <c r="I687" s="4">
        <v>43991</v>
      </c>
      <c r="J687">
        <v>7</v>
      </c>
      <c r="K687" t="s">
        <v>61</v>
      </c>
      <c r="L687" s="4">
        <v>43915</v>
      </c>
      <c r="M687" s="4">
        <v>44012</v>
      </c>
      <c r="N687">
        <v>2</v>
      </c>
      <c r="O687" t="s">
        <v>167</v>
      </c>
      <c r="P687" t="s">
        <v>329</v>
      </c>
      <c r="Q687">
        <v>2</v>
      </c>
      <c r="R687" t="s">
        <v>697</v>
      </c>
      <c r="S687" t="s">
        <v>1237</v>
      </c>
      <c r="T687" t="s">
        <v>1759</v>
      </c>
      <c r="U687" t="s">
        <v>109</v>
      </c>
      <c r="V687" t="s">
        <v>1869</v>
      </c>
      <c r="W687">
        <v>234.96</v>
      </c>
      <c r="X687">
        <v>59.96</v>
      </c>
      <c r="Y687">
        <v>2</v>
      </c>
      <c r="Z687" t="s">
        <v>68</v>
      </c>
      <c r="AA687" t="s">
        <v>2489</v>
      </c>
      <c r="AF687" s="4"/>
      <c r="AG687" s="4"/>
      <c r="AH687" t="s">
        <v>79</v>
      </c>
      <c r="AI687" t="s">
        <v>241</v>
      </c>
      <c r="AJ687" t="s">
        <v>515</v>
      </c>
      <c r="AK687" t="s">
        <v>1078</v>
      </c>
      <c r="AL687" t="s">
        <v>1587</v>
      </c>
      <c r="AM687" t="s">
        <v>69</v>
      </c>
      <c r="AN687" t="s">
        <v>1548</v>
      </c>
      <c r="AO687" t="s">
        <v>86</v>
      </c>
      <c r="AP687" t="s">
        <v>2350</v>
      </c>
      <c r="AQ687" t="str">
        <f t="shared" si="10"/>
        <v>475182440237yesFemale439917YouTube4391544012234.9659.96414354.99114.997</v>
      </c>
      <c r="AR687">
        <f>COUNTIF(AQ$2:AQ687,AQ687)</f>
        <v>1</v>
      </c>
    </row>
    <row r="688" spans="1:44" x14ac:dyDescent="0.25">
      <c r="A688">
        <v>476</v>
      </c>
      <c r="B688">
        <v>372</v>
      </c>
      <c r="C688" s="4">
        <v>44023</v>
      </c>
      <c r="D688">
        <v>2</v>
      </c>
      <c r="E688" t="s">
        <v>38</v>
      </c>
      <c r="F688" t="s">
        <v>49</v>
      </c>
      <c r="G688" t="s">
        <v>56</v>
      </c>
      <c r="H688" t="s">
        <v>57</v>
      </c>
      <c r="I688" s="4">
        <v>43591</v>
      </c>
      <c r="J688">
        <v>2</v>
      </c>
      <c r="L688" s="4"/>
      <c r="M688" s="4"/>
      <c r="N688">
        <v>1</v>
      </c>
      <c r="O688" t="s">
        <v>69</v>
      </c>
      <c r="P688" t="s">
        <v>231</v>
      </c>
      <c r="Q688">
        <v>1</v>
      </c>
      <c r="R688" t="s">
        <v>78</v>
      </c>
      <c r="S688" t="s">
        <v>1238</v>
      </c>
      <c r="T688" t="s">
        <v>1533</v>
      </c>
      <c r="U688" t="s">
        <v>69</v>
      </c>
      <c r="V688" t="s">
        <v>1577</v>
      </c>
      <c r="W688">
        <v>59.99</v>
      </c>
      <c r="X688">
        <v>24.99</v>
      </c>
      <c r="Y688">
        <v>1</v>
      </c>
      <c r="Z688" t="s">
        <v>69</v>
      </c>
      <c r="AA688" t="s">
        <v>2360</v>
      </c>
      <c r="AF688" s="4"/>
      <c r="AG688" s="4"/>
      <c r="AH688" t="s">
        <v>69</v>
      </c>
      <c r="AI688" t="s">
        <v>231</v>
      </c>
      <c r="AJ688" t="s">
        <v>78</v>
      </c>
      <c r="AK688" t="s">
        <v>1238</v>
      </c>
      <c r="AL688" t="s">
        <v>1533</v>
      </c>
      <c r="AM688" t="s">
        <v>69</v>
      </c>
      <c r="AN688" t="s">
        <v>1577</v>
      </c>
      <c r="AO688" t="s">
        <v>69</v>
      </c>
      <c r="AP688" t="s">
        <v>2360</v>
      </c>
      <c r="AQ688" t="str">
        <f t="shared" si="10"/>
        <v>476372440232noMale43591259.9924.991859.99124.991</v>
      </c>
      <c r="AR688">
        <f>COUNTIF(AQ$2:AQ688,AQ688)</f>
        <v>1</v>
      </c>
    </row>
    <row r="689" spans="1:44" x14ac:dyDescent="0.25">
      <c r="A689">
        <v>477</v>
      </c>
      <c r="B689">
        <v>140</v>
      </c>
      <c r="C689" s="4">
        <v>44024</v>
      </c>
      <c r="D689">
        <v>3</v>
      </c>
      <c r="E689" t="s">
        <v>34</v>
      </c>
      <c r="F689" t="s">
        <v>45</v>
      </c>
      <c r="G689" t="s">
        <v>56</v>
      </c>
      <c r="H689" t="s">
        <v>57</v>
      </c>
      <c r="I689" s="4">
        <v>43800</v>
      </c>
      <c r="J689">
        <v>1</v>
      </c>
      <c r="K689" t="s">
        <v>61</v>
      </c>
      <c r="L689" s="4">
        <v>43615</v>
      </c>
      <c r="M689" s="4">
        <v>43830</v>
      </c>
      <c r="N689">
        <v>1</v>
      </c>
      <c r="O689" t="s">
        <v>67</v>
      </c>
      <c r="P689" t="s">
        <v>229</v>
      </c>
      <c r="Q689">
        <v>1</v>
      </c>
      <c r="R689" t="s">
        <v>677</v>
      </c>
      <c r="S689" t="s">
        <v>978</v>
      </c>
      <c r="T689" t="s">
        <v>1577</v>
      </c>
      <c r="U689" t="s">
        <v>69</v>
      </c>
      <c r="V689" t="s">
        <v>1548</v>
      </c>
      <c r="W689">
        <v>24.99</v>
      </c>
      <c r="X689">
        <v>14.99</v>
      </c>
      <c r="Y689">
        <v>1</v>
      </c>
      <c r="Z689" t="s">
        <v>455</v>
      </c>
      <c r="AA689" t="s">
        <v>2340</v>
      </c>
      <c r="AF689" s="4"/>
      <c r="AG689" s="4"/>
      <c r="AH689" t="s">
        <v>67</v>
      </c>
      <c r="AI689" t="s">
        <v>229</v>
      </c>
      <c r="AJ689" t="s">
        <v>677</v>
      </c>
      <c r="AK689" t="s">
        <v>978</v>
      </c>
      <c r="AL689" t="s">
        <v>1577</v>
      </c>
      <c r="AM689" t="s">
        <v>69</v>
      </c>
      <c r="AN689" t="s">
        <v>1548</v>
      </c>
      <c r="AO689" t="s">
        <v>455</v>
      </c>
      <c r="AP689" t="s">
        <v>2340</v>
      </c>
      <c r="AQ689" t="str">
        <f t="shared" si="10"/>
        <v>477140440243noMale438001YouTube436154383024.9914.99311824.99114.9915</v>
      </c>
      <c r="AR689">
        <f>COUNTIF(AQ$2:AQ689,AQ689)</f>
        <v>1</v>
      </c>
    </row>
    <row r="690" spans="1:44" x14ac:dyDescent="0.25">
      <c r="A690">
        <v>478</v>
      </c>
      <c r="B690">
        <v>98</v>
      </c>
      <c r="C690" s="4">
        <v>44025</v>
      </c>
      <c r="D690">
        <v>3</v>
      </c>
      <c r="E690" t="s">
        <v>34</v>
      </c>
      <c r="F690" t="s">
        <v>45</v>
      </c>
      <c r="G690" t="s">
        <v>55</v>
      </c>
      <c r="H690" t="s">
        <v>58</v>
      </c>
      <c r="I690" s="4">
        <v>43912</v>
      </c>
      <c r="J690">
        <v>5</v>
      </c>
      <c r="K690" t="s">
        <v>60</v>
      </c>
      <c r="L690" s="4">
        <v>43831</v>
      </c>
      <c r="M690" s="4">
        <v>43921</v>
      </c>
      <c r="N690">
        <v>2</v>
      </c>
      <c r="O690" t="s">
        <v>168</v>
      </c>
      <c r="P690" t="s">
        <v>330</v>
      </c>
      <c r="Q690">
        <v>3</v>
      </c>
      <c r="R690" t="s">
        <v>698</v>
      </c>
      <c r="S690" t="s">
        <v>1239</v>
      </c>
      <c r="T690" t="s">
        <v>1760</v>
      </c>
      <c r="U690" t="s">
        <v>2013</v>
      </c>
      <c r="V690" t="s">
        <v>2060</v>
      </c>
      <c r="W690">
        <v>592.96</v>
      </c>
      <c r="X690">
        <v>109.94</v>
      </c>
      <c r="Y690">
        <v>3</v>
      </c>
      <c r="Z690" t="s">
        <v>2202</v>
      </c>
      <c r="AA690" t="s">
        <v>2490</v>
      </c>
      <c r="AB690">
        <v>4</v>
      </c>
      <c r="AC690" t="s">
        <v>2633</v>
      </c>
      <c r="AD690">
        <v>856</v>
      </c>
      <c r="AE690" t="s">
        <v>2638</v>
      </c>
      <c r="AF690" s="4">
        <v>43983</v>
      </c>
      <c r="AG690" s="4">
        <v>44027</v>
      </c>
      <c r="AH690" t="s">
        <v>69</v>
      </c>
      <c r="AI690" t="s">
        <v>231</v>
      </c>
      <c r="AJ690" t="s">
        <v>776</v>
      </c>
      <c r="AK690" t="s">
        <v>1314</v>
      </c>
      <c r="AL690" t="s">
        <v>1831</v>
      </c>
      <c r="AM690" t="s">
        <v>80</v>
      </c>
      <c r="AN690" t="s">
        <v>1577</v>
      </c>
      <c r="AO690" t="s">
        <v>78</v>
      </c>
      <c r="AP690" t="s">
        <v>2330</v>
      </c>
      <c r="AQ690" t="str">
        <f t="shared" si="10"/>
        <v>47898440253yesFemale439125Facebook4383143921592.96109.944control856Adding a remember me on this device option4398344027198235224.998</v>
      </c>
      <c r="AR690">
        <f>COUNTIF(AQ$2:AQ690,AQ690)</f>
        <v>1</v>
      </c>
    </row>
    <row r="691" spans="1:44" x14ac:dyDescent="0.25">
      <c r="A691">
        <v>478</v>
      </c>
      <c r="B691">
        <v>98</v>
      </c>
      <c r="C691" s="4">
        <v>44025</v>
      </c>
      <c r="D691">
        <v>3</v>
      </c>
      <c r="E691" t="s">
        <v>34</v>
      </c>
      <c r="F691" t="s">
        <v>45</v>
      </c>
      <c r="G691" t="s">
        <v>55</v>
      </c>
      <c r="H691" t="s">
        <v>58</v>
      </c>
      <c r="I691" s="4">
        <v>43912</v>
      </c>
      <c r="J691">
        <v>5</v>
      </c>
      <c r="K691" t="s">
        <v>60</v>
      </c>
      <c r="L691" s="4">
        <v>43831</v>
      </c>
      <c r="M691" s="4">
        <v>43921</v>
      </c>
      <c r="N691">
        <v>2</v>
      </c>
      <c r="O691" t="s">
        <v>168</v>
      </c>
      <c r="P691" t="s">
        <v>330</v>
      </c>
      <c r="Q691">
        <v>3</v>
      </c>
      <c r="R691" t="s">
        <v>698</v>
      </c>
      <c r="S691" t="s">
        <v>1239</v>
      </c>
      <c r="T691" t="s">
        <v>1760</v>
      </c>
      <c r="U691" t="s">
        <v>2013</v>
      </c>
      <c r="V691" t="s">
        <v>2060</v>
      </c>
      <c r="W691">
        <v>592.96</v>
      </c>
      <c r="X691">
        <v>109.94</v>
      </c>
      <c r="Y691">
        <v>3</v>
      </c>
      <c r="Z691" t="s">
        <v>2202</v>
      </c>
      <c r="AA691" t="s">
        <v>2490</v>
      </c>
      <c r="AB691">
        <v>4</v>
      </c>
      <c r="AC691" t="s">
        <v>2633</v>
      </c>
      <c r="AD691">
        <v>856</v>
      </c>
      <c r="AE691" t="s">
        <v>2638</v>
      </c>
      <c r="AF691" s="4">
        <v>43983</v>
      </c>
      <c r="AG691" s="4">
        <v>44027</v>
      </c>
      <c r="AH691" t="s">
        <v>67</v>
      </c>
      <c r="AI691" t="s">
        <v>229</v>
      </c>
      <c r="AJ691" t="s">
        <v>557</v>
      </c>
      <c r="AK691" t="s">
        <v>1030</v>
      </c>
      <c r="AL691" t="s">
        <v>1513</v>
      </c>
      <c r="AM691" t="s">
        <v>69</v>
      </c>
      <c r="AN691" t="s">
        <v>1548</v>
      </c>
      <c r="AO691" t="s">
        <v>652</v>
      </c>
      <c r="AP691" t="s">
        <v>2352</v>
      </c>
      <c r="AQ691" t="str">
        <f t="shared" si="10"/>
        <v>47898440253yesFemale439125Facebook4383143921592.96109.944control856Adding a remember me on this device option4398344027317129.99114.9911</v>
      </c>
      <c r="AR691">
        <f>COUNTIF(AQ$2:AQ691,AQ691)</f>
        <v>1</v>
      </c>
    </row>
    <row r="692" spans="1:44" x14ac:dyDescent="0.25">
      <c r="A692">
        <v>478</v>
      </c>
      <c r="B692">
        <v>98</v>
      </c>
      <c r="C692" s="4">
        <v>44025</v>
      </c>
      <c r="D692">
        <v>3</v>
      </c>
      <c r="E692" t="s">
        <v>34</v>
      </c>
      <c r="F692" t="s">
        <v>45</v>
      </c>
      <c r="G692" t="s">
        <v>55</v>
      </c>
      <c r="H692" t="s">
        <v>58</v>
      </c>
      <c r="I692" s="4">
        <v>43912</v>
      </c>
      <c r="J692">
        <v>5</v>
      </c>
      <c r="K692" t="s">
        <v>60</v>
      </c>
      <c r="L692" s="4">
        <v>43831</v>
      </c>
      <c r="M692" s="4">
        <v>43921</v>
      </c>
      <c r="N692">
        <v>2</v>
      </c>
      <c r="O692" t="s">
        <v>168</v>
      </c>
      <c r="P692" t="s">
        <v>330</v>
      </c>
      <c r="Q692">
        <v>3</v>
      </c>
      <c r="R692" t="s">
        <v>698</v>
      </c>
      <c r="S692" t="s">
        <v>1239</v>
      </c>
      <c r="T692" t="s">
        <v>1760</v>
      </c>
      <c r="U692" t="s">
        <v>2013</v>
      </c>
      <c r="V692" t="s">
        <v>2060</v>
      </c>
      <c r="W692">
        <v>592.96</v>
      </c>
      <c r="X692">
        <v>109.94</v>
      </c>
      <c r="Y692">
        <v>3</v>
      </c>
      <c r="Z692" t="s">
        <v>2202</v>
      </c>
      <c r="AA692" t="s">
        <v>2490</v>
      </c>
      <c r="AB692">
        <v>4</v>
      </c>
      <c r="AC692" t="s">
        <v>2633</v>
      </c>
      <c r="AD692">
        <v>856</v>
      </c>
      <c r="AE692" t="s">
        <v>2638</v>
      </c>
      <c r="AF692" s="4">
        <v>43983</v>
      </c>
      <c r="AG692" s="4">
        <v>44027</v>
      </c>
      <c r="AH692" t="s">
        <v>67</v>
      </c>
      <c r="AI692" t="s">
        <v>229</v>
      </c>
      <c r="AJ692" t="s">
        <v>527</v>
      </c>
      <c r="AK692" t="s">
        <v>953</v>
      </c>
      <c r="AL692" t="s">
        <v>1617</v>
      </c>
      <c r="AM692" t="s">
        <v>67</v>
      </c>
      <c r="AN692" t="s">
        <v>1548</v>
      </c>
      <c r="AO692" t="s">
        <v>84</v>
      </c>
      <c r="AP692" t="s">
        <v>2366</v>
      </c>
      <c r="AQ692" t="str">
        <f t="shared" si="10"/>
        <v>47898440253yesFemale439125Facebook4383143921592.96109.944control856Adding a remember me on this device option4398344027313730.99314.999</v>
      </c>
      <c r="AR692">
        <f>COUNTIF(AQ$2:AQ692,AQ692)</f>
        <v>1</v>
      </c>
    </row>
    <row r="693" spans="1:44" x14ac:dyDescent="0.25">
      <c r="A693">
        <v>479</v>
      </c>
      <c r="B693">
        <v>278</v>
      </c>
      <c r="C693" s="4">
        <v>44025</v>
      </c>
      <c r="D693">
        <v>9</v>
      </c>
      <c r="E693" t="s">
        <v>41</v>
      </c>
      <c r="F693" t="s">
        <v>52</v>
      </c>
      <c r="G693" t="s">
        <v>55</v>
      </c>
      <c r="H693" t="s">
        <v>57</v>
      </c>
      <c r="I693" s="4">
        <v>43541</v>
      </c>
      <c r="J693">
        <v>2</v>
      </c>
      <c r="L693" s="4"/>
      <c r="M693" s="4"/>
      <c r="N693">
        <v>1</v>
      </c>
      <c r="O693" t="s">
        <v>67</v>
      </c>
      <c r="P693" t="s">
        <v>229</v>
      </c>
      <c r="Q693">
        <v>1</v>
      </c>
      <c r="R693" t="s">
        <v>626</v>
      </c>
      <c r="S693" t="s">
        <v>1176</v>
      </c>
      <c r="T693" t="s">
        <v>1701</v>
      </c>
      <c r="U693" t="s">
        <v>67</v>
      </c>
      <c r="V693" t="s">
        <v>1548</v>
      </c>
      <c r="W693">
        <v>32.97</v>
      </c>
      <c r="X693">
        <v>44.97</v>
      </c>
      <c r="Y693">
        <v>1</v>
      </c>
      <c r="Z693" t="s">
        <v>90</v>
      </c>
      <c r="AA693" t="s">
        <v>2328</v>
      </c>
      <c r="AF693" s="4"/>
      <c r="AG693" s="4"/>
      <c r="AH693" t="s">
        <v>67</v>
      </c>
      <c r="AI693" t="s">
        <v>229</v>
      </c>
      <c r="AJ693" t="s">
        <v>626</v>
      </c>
      <c r="AK693" t="s">
        <v>1176</v>
      </c>
      <c r="AL693" t="s">
        <v>1701</v>
      </c>
      <c r="AM693" t="s">
        <v>67</v>
      </c>
      <c r="AN693" t="s">
        <v>1548</v>
      </c>
      <c r="AO693" t="s">
        <v>90</v>
      </c>
      <c r="AP693" t="s">
        <v>2328</v>
      </c>
      <c r="AQ693" t="str">
        <f t="shared" si="10"/>
        <v>479278440259yesMale43541232.9744.9737910.99314.996</v>
      </c>
      <c r="AR693">
        <f>COUNTIF(AQ$2:AQ693,AQ693)</f>
        <v>1</v>
      </c>
    </row>
    <row r="694" spans="1:44" x14ac:dyDescent="0.25">
      <c r="A694">
        <v>480</v>
      </c>
      <c r="B694">
        <v>71</v>
      </c>
      <c r="C694" s="4">
        <v>44027</v>
      </c>
      <c r="D694">
        <v>2</v>
      </c>
      <c r="E694" t="s">
        <v>38</v>
      </c>
      <c r="F694" t="s">
        <v>49</v>
      </c>
      <c r="G694" t="s">
        <v>56</v>
      </c>
      <c r="H694" t="s">
        <v>58</v>
      </c>
      <c r="I694" s="4">
        <v>43802</v>
      </c>
      <c r="J694">
        <v>3</v>
      </c>
      <c r="K694" t="s">
        <v>59</v>
      </c>
      <c r="L694" s="4">
        <v>43615</v>
      </c>
      <c r="M694" s="4">
        <v>43830</v>
      </c>
      <c r="N694">
        <v>2</v>
      </c>
      <c r="O694" t="s">
        <v>87</v>
      </c>
      <c r="P694" t="s">
        <v>249</v>
      </c>
      <c r="Q694">
        <v>2</v>
      </c>
      <c r="R694" t="s">
        <v>699</v>
      </c>
      <c r="S694" t="s">
        <v>1240</v>
      </c>
      <c r="T694" t="s">
        <v>1761</v>
      </c>
      <c r="U694" t="s">
        <v>75</v>
      </c>
      <c r="V694" t="s">
        <v>2038</v>
      </c>
      <c r="W694">
        <v>290.95</v>
      </c>
      <c r="X694">
        <v>89.95</v>
      </c>
      <c r="Y694">
        <v>2</v>
      </c>
      <c r="Z694" t="s">
        <v>2203</v>
      </c>
      <c r="AA694" t="s">
        <v>2491</v>
      </c>
      <c r="AF694" s="4"/>
      <c r="AG694" s="4"/>
      <c r="AH694" t="s">
        <v>79</v>
      </c>
      <c r="AI694" t="s">
        <v>241</v>
      </c>
      <c r="AJ694" t="s">
        <v>530</v>
      </c>
      <c r="AK694" t="s">
        <v>1092</v>
      </c>
      <c r="AL694" t="s">
        <v>1619</v>
      </c>
      <c r="AM694" t="s">
        <v>80</v>
      </c>
      <c r="AN694" t="s">
        <v>1548</v>
      </c>
      <c r="AO694" t="s">
        <v>65</v>
      </c>
      <c r="AP694" t="s">
        <v>2343</v>
      </c>
      <c r="AQ694" t="str">
        <f t="shared" si="10"/>
        <v>48071440272noFemale438023Google Ads4361543830290.9589.9541662.99214.9910</v>
      </c>
      <c r="AR694">
        <f>COUNTIF(AQ$2:AQ694,AQ694)</f>
        <v>1</v>
      </c>
    </row>
    <row r="695" spans="1:44" x14ac:dyDescent="0.25">
      <c r="A695">
        <v>480</v>
      </c>
      <c r="B695">
        <v>71</v>
      </c>
      <c r="C695" s="4">
        <v>44027</v>
      </c>
      <c r="D695">
        <v>2</v>
      </c>
      <c r="E695" t="s">
        <v>38</v>
      </c>
      <c r="F695" t="s">
        <v>49</v>
      </c>
      <c r="G695" t="s">
        <v>56</v>
      </c>
      <c r="H695" t="s">
        <v>58</v>
      </c>
      <c r="I695" s="4">
        <v>43802</v>
      </c>
      <c r="J695">
        <v>3</v>
      </c>
      <c r="K695" t="s">
        <v>59</v>
      </c>
      <c r="L695" s="4">
        <v>43615</v>
      </c>
      <c r="M695" s="4">
        <v>43830</v>
      </c>
      <c r="N695">
        <v>2</v>
      </c>
      <c r="O695" t="s">
        <v>87</v>
      </c>
      <c r="P695" t="s">
        <v>249</v>
      </c>
      <c r="Q695">
        <v>2</v>
      </c>
      <c r="R695" t="s">
        <v>699</v>
      </c>
      <c r="S695" t="s">
        <v>1240</v>
      </c>
      <c r="T695" t="s">
        <v>1761</v>
      </c>
      <c r="U695" t="s">
        <v>75</v>
      </c>
      <c r="V695" t="s">
        <v>2038</v>
      </c>
      <c r="W695">
        <v>290.95</v>
      </c>
      <c r="X695">
        <v>89.95</v>
      </c>
      <c r="Y695">
        <v>2</v>
      </c>
      <c r="Z695" t="s">
        <v>2203</v>
      </c>
      <c r="AA695" t="s">
        <v>2491</v>
      </c>
      <c r="AF695" s="4"/>
      <c r="AG695" s="4"/>
      <c r="AH695" t="s">
        <v>70</v>
      </c>
      <c r="AI695" t="s">
        <v>232</v>
      </c>
      <c r="AJ695" t="s">
        <v>495</v>
      </c>
      <c r="AK695" t="s">
        <v>1058</v>
      </c>
      <c r="AL695" t="s">
        <v>1587</v>
      </c>
      <c r="AM695" t="s">
        <v>67</v>
      </c>
      <c r="AN695" t="s">
        <v>1517</v>
      </c>
      <c r="AO695" t="s">
        <v>673</v>
      </c>
      <c r="AP695" t="s">
        <v>2348</v>
      </c>
      <c r="AQ695" t="str">
        <f t="shared" si="10"/>
        <v>48071440272noFemale438023Google Ads4361543830290.9589.95511554.99319.9912</v>
      </c>
      <c r="AR695">
        <f>COUNTIF(AQ$2:AQ695,AQ695)</f>
        <v>1</v>
      </c>
    </row>
    <row r="696" spans="1:44" x14ac:dyDescent="0.25">
      <c r="A696">
        <v>481</v>
      </c>
      <c r="B696">
        <v>196</v>
      </c>
      <c r="C696" s="4">
        <v>44027</v>
      </c>
      <c r="D696">
        <v>10</v>
      </c>
      <c r="E696" t="s">
        <v>42</v>
      </c>
      <c r="F696" t="s">
        <v>53</v>
      </c>
      <c r="G696" t="s">
        <v>55</v>
      </c>
      <c r="H696" t="s">
        <v>57</v>
      </c>
      <c r="I696" s="4">
        <v>43935</v>
      </c>
      <c r="J696">
        <v>7</v>
      </c>
      <c r="K696" t="s">
        <v>61</v>
      </c>
      <c r="L696" s="4">
        <v>43915</v>
      </c>
      <c r="M696" s="4">
        <v>44012</v>
      </c>
      <c r="N696">
        <v>2</v>
      </c>
      <c r="O696" t="s">
        <v>136</v>
      </c>
      <c r="P696" t="s">
        <v>298</v>
      </c>
      <c r="Q696">
        <v>2</v>
      </c>
      <c r="R696" t="s">
        <v>700</v>
      </c>
      <c r="S696" t="s">
        <v>1241</v>
      </c>
      <c r="T696" t="s">
        <v>1762</v>
      </c>
      <c r="U696" t="s">
        <v>88</v>
      </c>
      <c r="V696" t="s">
        <v>1869</v>
      </c>
      <c r="W696">
        <v>121.96</v>
      </c>
      <c r="X696">
        <v>59.96</v>
      </c>
      <c r="Y696">
        <v>2</v>
      </c>
      <c r="Z696" t="s">
        <v>2204</v>
      </c>
      <c r="AA696" t="s">
        <v>2492</v>
      </c>
      <c r="AB696">
        <v>4</v>
      </c>
      <c r="AC696" t="s">
        <v>2634</v>
      </c>
      <c r="AD696">
        <v>922</v>
      </c>
      <c r="AE696" t="s">
        <v>2638</v>
      </c>
      <c r="AF696" s="4">
        <v>43983</v>
      </c>
      <c r="AG696" s="4">
        <v>44027</v>
      </c>
      <c r="AH696" t="s">
        <v>67</v>
      </c>
      <c r="AI696" t="s">
        <v>229</v>
      </c>
      <c r="AJ696" t="s">
        <v>468</v>
      </c>
      <c r="AK696" t="s">
        <v>1031</v>
      </c>
      <c r="AL696" t="s">
        <v>1561</v>
      </c>
      <c r="AM696" t="s">
        <v>80</v>
      </c>
      <c r="AN696" t="s">
        <v>1548</v>
      </c>
      <c r="AO696" t="s">
        <v>90</v>
      </c>
      <c r="AP696" t="s">
        <v>2328</v>
      </c>
      <c r="AQ696" t="str">
        <f t="shared" si="10"/>
        <v>4811964402710yesMale439357YouTube4391544012121.9659.964test922Adding a remember me on this device option439834402739432.99214.996</v>
      </c>
      <c r="AR696">
        <f>COUNTIF(AQ$2:AQ696,AQ696)</f>
        <v>1</v>
      </c>
    </row>
    <row r="697" spans="1:44" x14ac:dyDescent="0.25">
      <c r="A697">
        <v>481</v>
      </c>
      <c r="B697">
        <v>196</v>
      </c>
      <c r="C697" s="4">
        <v>44027</v>
      </c>
      <c r="D697">
        <v>10</v>
      </c>
      <c r="E697" t="s">
        <v>42</v>
      </c>
      <c r="F697" t="s">
        <v>53</v>
      </c>
      <c r="G697" t="s">
        <v>55</v>
      </c>
      <c r="H697" t="s">
        <v>57</v>
      </c>
      <c r="I697" s="4">
        <v>43935</v>
      </c>
      <c r="J697">
        <v>7</v>
      </c>
      <c r="K697" t="s">
        <v>61</v>
      </c>
      <c r="L697" s="4">
        <v>43915</v>
      </c>
      <c r="M697" s="4">
        <v>44012</v>
      </c>
      <c r="N697">
        <v>2</v>
      </c>
      <c r="O697" t="s">
        <v>136</v>
      </c>
      <c r="P697" t="s">
        <v>298</v>
      </c>
      <c r="Q697">
        <v>2</v>
      </c>
      <c r="R697" t="s">
        <v>700</v>
      </c>
      <c r="S697" t="s">
        <v>1241</v>
      </c>
      <c r="T697" t="s">
        <v>1762</v>
      </c>
      <c r="U697" t="s">
        <v>88</v>
      </c>
      <c r="V697" t="s">
        <v>1869</v>
      </c>
      <c r="W697">
        <v>121.96</v>
      </c>
      <c r="X697">
        <v>59.96</v>
      </c>
      <c r="Y697">
        <v>2</v>
      </c>
      <c r="Z697" t="s">
        <v>2204</v>
      </c>
      <c r="AA697" t="s">
        <v>2492</v>
      </c>
      <c r="AB697">
        <v>4</v>
      </c>
      <c r="AC697" t="s">
        <v>2634</v>
      </c>
      <c r="AD697">
        <v>922</v>
      </c>
      <c r="AE697" t="s">
        <v>2638</v>
      </c>
      <c r="AF697" s="4">
        <v>43983</v>
      </c>
      <c r="AG697" s="4">
        <v>44027</v>
      </c>
      <c r="AH697" t="s">
        <v>84</v>
      </c>
      <c r="AI697" t="s">
        <v>246</v>
      </c>
      <c r="AJ697" t="s">
        <v>549</v>
      </c>
      <c r="AK697" t="s">
        <v>1110</v>
      </c>
      <c r="AL697" t="s">
        <v>1635</v>
      </c>
      <c r="AM697" t="s">
        <v>80</v>
      </c>
      <c r="AN697" t="s">
        <v>1548</v>
      </c>
      <c r="AO697" t="s">
        <v>410</v>
      </c>
      <c r="AP697" t="s">
        <v>2359</v>
      </c>
      <c r="AQ697" t="str">
        <f t="shared" si="10"/>
        <v>4811964402710yesMale439357YouTube4391544012121.9659.964test922Adding a remember me on this device option439834402792227.99214.9920</v>
      </c>
      <c r="AR697">
        <f>COUNTIF(AQ$2:AQ697,AQ697)</f>
        <v>1</v>
      </c>
    </row>
    <row r="698" spans="1:44" x14ac:dyDescent="0.25">
      <c r="A698">
        <v>482</v>
      </c>
      <c r="B698">
        <v>341</v>
      </c>
      <c r="C698" s="4">
        <v>44027</v>
      </c>
      <c r="D698">
        <v>7</v>
      </c>
      <c r="E698" t="s">
        <v>35</v>
      </c>
      <c r="F698" t="s">
        <v>46</v>
      </c>
      <c r="G698" t="s">
        <v>55</v>
      </c>
      <c r="H698" t="s">
        <v>57</v>
      </c>
      <c r="I698" s="4">
        <v>43575</v>
      </c>
      <c r="J698">
        <v>3</v>
      </c>
      <c r="L698" s="4"/>
      <c r="M698" s="4"/>
      <c r="N698">
        <v>1</v>
      </c>
      <c r="O698" t="s">
        <v>70</v>
      </c>
      <c r="P698" t="s">
        <v>232</v>
      </c>
      <c r="Q698">
        <v>1</v>
      </c>
      <c r="R698" t="s">
        <v>440</v>
      </c>
      <c r="S698" t="s">
        <v>1002</v>
      </c>
      <c r="T698" t="s">
        <v>1534</v>
      </c>
      <c r="U698" t="s">
        <v>69</v>
      </c>
      <c r="V698" t="s">
        <v>1517</v>
      </c>
      <c r="W698">
        <v>22.95</v>
      </c>
      <c r="X698">
        <v>19.989999999999998</v>
      </c>
      <c r="Y698">
        <v>1</v>
      </c>
      <c r="Z698" t="s">
        <v>432</v>
      </c>
      <c r="AA698" t="s">
        <v>2331</v>
      </c>
      <c r="AF698" s="4"/>
      <c r="AG698" s="4"/>
      <c r="AH698" t="s">
        <v>70</v>
      </c>
      <c r="AI698" t="s">
        <v>232</v>
      </c>
      <c r="AJ698" t="s">
        <v>440</v>
      </c>
      <c r="AK698" t="s">
        <v>1002</v>
      </c>
      <c r="AL698" t="s">
        <v>1534</v>
      </c>
      <c r="AM698" t="s">
        <v>69</v>
      </c>
      <c r="AN698" t="s">
        <v>1517</v>
      </c>
      <c r="AO698" t="s">
        <v>432</v>
      </c>
      <c r="AP698" t="s">
        <v>2331</v>
      </c>
      <c r="AQ698" t="str">
        <f t="shared" si="10"/>
        <v>482341440277yesMale43575322.9519.99517022.95119.9921</v>
      </c>
      <c r="AR698">
        <f>COUNTIF(AQ$2:AQ698,AQ698)</f>
        <v>1</v>
      </c>
    </row>
    <row r="699" spans="1:44" x14ac:dyDescent="0.25">
      <c r="A699">
        <v>483</v>
      </c>
      <c r="B699">
        <v>379</v>
      </c>
      <c r="C699" s="4">
        <v>44028</v>
      </c>
      <c r="D699">
        <v>11</v>
      </c>
      <c r="E699" t="s">
        <v>37</v>
      </c>
      <c r="F699" t="s">
        <v>48</v>
      </c>
      <c r="G699" t="s">
        <v>56</v>
      </c>
      <c r="H699" t="s">
        <v>58</v>
      </c>
      <c r="I699" s="4">
        <v>43849</v>
      </c>
      <c r="J699">
        <v>5</v>
      </c>
      <c r="K699" t="s">
        <v>60</v>
      </c>
      <c r="L699" s="4">
        <v>43831</v>
      </c>
      <c r="M699" s="4">
        <v>43921</v>
      </c>
      <c r="N699">
        <v>1</v>
      </c>
      <c r="O699" t="s">
        <v>69</v>
      </c>
      <c r="P699" t="s">
        <v>231</v>
      </c>
      <c r="Q699">
        <v>1</v>
      </c>
      <c r="R699" t="s">
        <v>425</v>
      </c>
      <c r="S699" t="s">
        <v>987</v>
      </c>
      <c r="T699" t="s">
        <v>1520</v>
      </c>
      <c r="U699" t="s">
        <v>67</v>
      </c>
      <c r="V699" t="s">
        <v>1577</v>
      </c>
      <c r="W699">
        <v>398.97</v>
      </c>
      <c r="X699">
        <v>74.97</v>
      </c>
      <c r="Y699">
        <v>1</v>
      </c>
      <c r="Z699" t="s">
        <v>78</v>
      </c>
      <c r="AA699" t="s">
        <v>2330</v>
      </c>
      <c r="AF699" s="4"/>
      <c r="AG699" s="4"/>
      <c r="AH699" t="s">
        <v>69</v>
      </c>
      <c r="AI699" t="s">
        <v>231</v>
      </c>
      <c r="AJ699" t="s">
        <v>425</v>
      </c>
      <c r="AK699" t="s">
        <v>987</v>
      </c>
      <c r="AL699" t="s">
        <v>1520</v>
      </c>
      <c r="AM699" t="s">
        <v>67</v>
      </c>
      <c r="AN699" t="s">
        <v>1577</v>
      </c>
      <c r="AO699" t="s">
        <v>78</v>
      </c>
      <c r="AP699" t="s">
        <v>2330</v>
      </c>
      <c r="AQ699" t="str">
        <f t="shared" si="10"/>
        <v>4833794402811noFemale438495Facebook4383143921398.9774.971125132.99324.998</v>
      </c>
      <c r="AR699">
        <f>COUNTIF(AQ$2:AQ699,AQ699)</f>
        <v>1</v>
      </c>
    </row>
    <row r="700" spans="1:44" x14ac:dyDescent="0.25">
      <c r="A700">
        <v>484</v>
      </c>
      <c r="B700">
        <v>228</v>
      </c>
      <c r="C700" s="4">
        <v>44029</v>
      </c>
      <c r="D700">
        <v>6</v>
      </c>
      <c r="E700" t="s">
        <v>33</v>
      </c>
      <c r="F700" t="s">
        <v>44</v>
      </c>
      <c r="G700" t="s">
        <v>56</v>
      </c>
      <c r="H700" t="s">
        <v>58</v>
      </c>
      <c r="I700" s="4">
        <v>43938</v>
      </c>
      <c r="J700">
        <v>7</v>
      </c>
      <c r="K700" t="s">
        <v>61</v>
      </c>
      <c r="L700" s="4">
        <v>43915</v>
      </c>
      <c r="M700" s="4">
        <v>44012</v>
      </c>
      <c r="N700">
        <v>2</v>
      </c>
      <c r="O700" t="s">
        <v>83</v>
      </c>
      <c r="P700" t="s">
        <v>245</v>
      </c>
      <c r="Q700">
        <v>2</v>
      </c>
      <c r="R700" t="s">
        <v>701</v>
      </c>
      <c r="S700" t="s">
        <v>1242</v>
      </c>
      <c r="T700" t="s">
        <v>1763</v>
      </c>
      <c r="U700" t="s">
        <v>103</v>
      </c>
      <c r="V700" t="s">
        <v>1869</v>
      </c>
      <c r="W700">
        <v>205.96</v>
      </c>
      <c r="X700">
        <v>59.96</v>
      </c>
      <c r="Y700">
        <v>2</v>
      </c>
      <c r="Z700" t="s">
        <v>2205</v>
      </c>
      <c r="AA700" t="s">
        <v>2493</v>
      </c>
      <c r="AF700" s="4"/>
      <c r="AG700" s="4"/>
      <c r="AH700" t="s">
        <v>67</v>
      </c>
      <c r="AI700" t="s">
        <v>229</v>
      </c>
      <c r="AJ700" t="s">
        <v>573</v>
      </c>
      <c r="AK700" t="s">
        <v>1131</v>
      </c>
      <c r="AL700" t="s">
        <v>1517</v>
      </c>
      <c r="AM700" t="s">
        <v>69</v>
      </c>
      <c r="AN700" t="s">
        <v>1548</v>
      </c>
      <c r="AO700" t="s">
        <v>872</v>
      </c>
      <c r="AP700" t="s">
        <v>2388</v>
      </c>
      <c r="AQ700" t="str">
        <f t="shared" si="10"/>
        <v>484228440296noFemale439387YouTube4391544012205.9659.9634619.99114.9919</v>
      </c>
      <c r="AR700">
        <f>COUNTIF(AQ$2:AQ700,AQ700)</f>
        <v>1</v>
      </c>
    </row>
    <row r="701" spans="1:44" x14ac:dyDescent="0.25">
      <c r="A701">
        <v>484</v>
      </c>
      <c r="B701">
        <v>228</v>
      </c>
      <c r="C701" s="4">
        <v>44029</v>
      </c>
      <c r="D701">
        <v>6</v>
      </c>
      <c r="E701" t="s">
        <v>33</v>
      </c>
      <c r="F701" t="s">
        <v>44</v>
      </c>
      <c r="G701" t="s">
        <v>56</v>
      </c>
      <c r="H701" t="s">
        <v>58</v>
      </c>
      <c r="I701" s="4">
        <v>43938</v>
      </c>
      <c r="J701">
        <v>7</v>
      </c>
      <c r="K701" t="s">
        <v>61</v>
      </c>
      <c r="L701" s="4">
        <v>43915</v>
      </c>
      <c r="M701" s="4">
        <v>44012</v>
      </c>
      <c r="N701">
        <v>2</v>
      </c>
      <c r="O701" t="s">
        <v>83</v>
      </c>
      <c r="P701" t="s">
        <v>245</v>
      </c>
      <c r="Q701">
        <v>2</v>
      </c>
      <c r="R701" t="s">
        <v>701</v>
      </c>
      <c r="S701" t="s">
        <v>1242</v>
      </c>
      <c r="T701" t="s">
        <v>1763</v>
      </c>
      <c r="U701" t="s">
        <v>103</v>
      </c>
      <c r="V701" t="s">
        <v>1869</v>
      </c>
      <c r="W701">
        <v>205.96</v>
      </c>
      <c r="X701">
        <v>59.96</v>
      </c>
      <c r="Y701">
        <v>2</v>
      </c>
      <c r="Z701" t="s">
        <v>2205</v>
      </c>
      <c r="AA701" t="s">
        <v>2493</v>
      </c>
      <c r="AF701" s="4"/>
      <c r="AG701" s="4"/>
      <c r="AH701" t="s">
        <v>80</v>
      </c>
      <c r="AI701" t="s">
        <v>242</v>
      </c>
      <c r="AJ701" t="s">
        <v>619</v>
      </c>
      <c r="AK701" t="s">
        <v>1016</v>
      </c>
      <c r="AL701" t="s">
        <v>1695</v>
      </c>
      <c r="AM701" t="s">
        <v>67</v>
      </c>
      <c r="AN701" t="s">
        <v>1548</v>
      </c>
      <c r="AO701" t="s">
        <v>70</v>
      </c>
      <c r="AP701" t="s">
        <v>2341</v>
      </c>
      <c r="AQ701" t="str">
        <f t="shared" si="10"/>
        <v>484228440296noFemale439387YouTube4391544012205.9659.9622761.99314.995</v>
      </c>
      <c r="AR701">
        <f>COUNTIF(AQ$2:AQ701,AQ701)</f>
        <v>1</v>
      </c>
    </row>
    <row r="702" spans="1:44" x14ac:dyDescent="0.25">
      <c r="A702">
        <v>485</v>
      </c>
      <c r="B702">
        <v>350</v>
      </c>
      <c r="C702" s="4">
        <v>44029</v>
      </c>
      <c r="D702">
        <v>11</v>
      </c>
      <c r="E702" t="s">
        <v>37</v>
      </c>
      <c r="F702" t="s">
        <v>48</v>
      </c>
      <c r="G702" t="s">
        <v>56</v>
      </c>
      <c r="H702" t="s">
        <v>57</v>
      </c>
      <c r="I702" s="4">
        <v>43565</v>
      </c>
      <c r="J702">
        <v>2</v>
      </c>
      <c r="L702" s="4"/>
      <c r="M702" s="4"/>
      <c r="N702">
        <v>1</v>
      </c>
      <c r="O702" t="s">
        <v>90</v>
      </c>
      <c r="P702" t="s">
        <v>252</v>
      </c>
      <c r="Q702">
        <v>1</v>
      </c>
      <c r="R702" t="s">
        <v>70</v>
      </c>
      <c r="S702" t="s">
        <v>1040</v>
      </c>
      <c r="T702" t="s">
        <v>1568</v>
      </c>
      <c r="U702" t="s">
        <v>69</v>
      </c>
      <c r="V702" t="s">
        <v>1562</v>
      </c>
      <c r="W702">
        <v>198.99</v>
      </c>
      <c r="X702">
        <v>9.99</v>
      </c>
      <c r="Y702">
        <v>1</v>
      </c>
      <c r="Z702" t="s">
        <v>645</v>
      </c>
      <c r="AA702" t="s">
        <v>2347</v>
      </c>
      <c r="AF702" s="4"/>
      <c r="AG702" s="4"/>
      <c r="AH702" t="s">
        <v>90</v>
      </c>
      <c r="AI702" t="s">
        <v>252</v>
      </c>
      <c r="AJ702" t="s">
        <v>70</v>
      </c>
      <c r="AK702" t="s">
        <v>1040</v>
      </c>
      <c r="AL702" t="s">
        <v>1568</v>
      </c>
      <c r="AM702" t="s">
        <v>69</v>
      </c>
      <c r="AN702" t="s">
        <v>1562</v>
      </c>
      <c r="AO702" t="s">
        <v>645</v>
      </c>
      <c r="AP702" t="s">
        <v>2347</v>
      </c>
      <c r="AQ702" t="str">
        <f t="shared" si="10"/>
        <v>4853504402911noMale435652198.999.9965198.9919.9913</v>
      </c>
      <c r="AR702">
        <f>COUNTIF(AQ$2:AQ702,AQ702)</f>
        <v>1</v>
      </c>
    </row>
    <row r="703" spans="1:44" x14ac:dyDescent="0.25">
      <c r="A703">
        <v>486</v>
      </c>
      <c r="B703">
        <v>467</v>
      </c>
      <c r="C703" s="4">
        <v>44029</v>
      </c>
      <c r="D703">
        <v>1</v>
      </c>
      <c r="E703" t="s">
        <v>39</v>
      </c>
      <c r="F703" t="s">
        <v>50</v>
      </c>
      <c r="G703" t="s">
        <v>55</v>
      </c>
      <c r="H703" t="s">
        <v>58</v>
      </c>
      <c r="I703" s="4">
        <v>43693</v>
      </c>
      <c r="J703">
        <v>2</v>
      </c>
      <c r="K703" t="s">
        <v>60</v>
      </c>
      <c r="L703" s="4">
        <v>43615</v>
      </c>
      <c r="M703" s="4">
        <v>43830</v>
      </c>
      <c r="N703">
        <v>2</v>
      </c>
      <c r="O703" t="s">
        <v>125</v>
      </c>
      <c r="P703" t="s">
        <v>287</v>
      </c>
      <c r="Q703">
        <v>2</v>
      </c>
      <c r="R703" t="s">
        <v>702</v>
      </c>
      <c r="S703" t="s">
        <v>1243</v>
      </c>
      <c r="T703" t="s">
        <v>1764</v>
      </c>
      <c r="U703" t="s">
        <v>109</v>
      </c>
      <c r="V703" t="s">
        <v>2035</v>
      </c>
      <c r="W703">
        <v>276.97000000000003</v>
      </c>
      <c r="X703">
        <v>49.96</v>
      </c>
      <c r="Y703">
        <v>2</v>
      </c>
      <c r="Z703" t="s">
        <v>143</v>
      </c>
      <c r="AA703" t="s">
        <v>2418</v>
      </c>
      <c r="AF703" s="4"/>
      <c r="AG703" s="4"/>
      <c r="AH703" t="s">
        <v>79</v>
      </c>
      <c r="AI703" t="s">
        <v>241</v>
      </c>
      <c r="AJ703" t="s">
        <v>694</v>
      </c>
      <c r="AK703" t="s">
        <v>1087</v>
      </c>
      <c r="AL703" t="s">
        <v>1652</v>
      </c>
      <c r="AM703" t="s">
        <v>67</v>
      </c>
      <c r="AN703" t="s">
        <v>1562</v>
      </c>
      <c r="AO703" t="s">
        <v>86</v>
      </c>
      <c r="AP703" t="s">
        <v>2350</v>
      </c>
      <c r="AQ703" t="str">
        <f t="shared" si="10"/>
        <v>486467440291yesFemale436932Facebook4361543830276.9749.96416613.9939.997</v>
      </c>
      <c r="AR703">
        <f>COUNTIF(AQ$2:AQ703,AQ703)</f>
        <v>1</v>
      </c>
    </row>
    <row r="704" spans="1:44" x14ac:dyDescent="0.25">
      <c r="A704">
        <v>486</v>
      </c>
      <c r="B704">
        <v>467</v>
      </c>
      <c r="C704" s="4">
        <v>44029</v>
      </c>
      <c r="D704">
        <v>1</v>
      </c>
      <c r="E704" t="s">
        <v>39</v>
      </c>
      <c r="F704" t="s">
        <v>50</v>
      </c>
      <c r="G704" t="s">
        <v>55</v>
      </c>
      <c r="H704" t="s">
        <v>58</v>
      </c>
      <c r="I704" s="4">
        <v>43693</v>
      </c>
      <c r="J704">
        <v>2</v>
      </c>
      <c r="K704" t="s">
        <v>60</v>
      </c>
      <c r="L704" s="4">
        <v>43615</v>
      </c>
      <c r="M704" s="4">
        <v>43830</v>
      </c>
      <c r="N704">
        <v>2</v>
      </c>
      <c r="O704" t="s">
        <v>125</v>
      </c>
      <c r="P704" t="s">
        <v>287</v>
      </c>
      <c r="Q704">
        <v>2</v>
      </c>
      <c r="R704" t="s">
        <v>702</v>
      </c>
      <c r="S704" t="s">
        <v>1243</v>
      </c>
      <c r="T704" t="s">
        <v>1764</v>
      </c>
      <c r="U704" t="s">
        <v>109</v>
      </c>
      <c r="V704" t="s">
        <v>2035</v>
      </c>
      <c r="W704">
        <v>276.97000000000003</v>
      </c>
      <c r="X704">
        <v>49.96</v>
      </c>
      <c r="Y704">
        <v>2</v>
      </c>
      <c r="Z704" t="s">
        <v>143</v>
      </c>
      <c r="AA704" t="s">
        <v>2418</v>
      </c>
      <c r="AF704" s="4"/>
      <c r="AG704" s="4"/>
      <c r="AH704" t="s">
        <v>69</v>
      </c>
      <c r="AI704" t="s">
        <v>231</v>
      </c>
      <c r="AJ704" t="s">
        <v>776</v>
      </c>
      <c r="AK704" t="s">
        <v>1314</v>
      </c>
      <c r="AL704" t="s">
        <v>1831</v>
      </c>
      <c r="AM704" t="s">
        <v>69</v>
      </c>
      <c r="AN704" t="s">
        <v>1517</v>
      </c>
      <c r="AO704" t="s">
        <v>78</v>
      </c>
      <c r="AP704" t="s">
        <v>2330</v>
      </c>
      <c r="AQ704" t="str">
        <f t="shared" si="10"/>
        <v>486467440291yesFemale436932Facebook4361543830276.9749.96198235119.998</v>
      </c>
      <c r="AR704">
        <f>COUNTIF(AQ$2:AQ704,AQ704)</f>
        <v>1</v>
      </c>
    </row>
    <row r="705" spans="1:44" x14ac:dyDescent="0.25">
      <c r="A705">
        <v>487</v>
      </c>
      <c r="B705">
        <v>235</v>
      </c>
      <c r="C705" s="4">
        <v>44030</v>
      </c>
      <c r="D705">
        <v>4</v>
      </c>
      <c r="E705" t="s">
        <v>40</v>
      </c>
      <c r="F705" t="s">
        <v>51</v>
      </c>
      <c r="G705" t="s">
        <v>56</v>
      </c>
      <c r="H705" t="s">
        <v>58</v>
      </c>
      <c r="I705" s="4">
        <v>43737</v>
      </c>
      <c r="J705">
        <v>3</v>
      </c>
      <c r="K705" t="s">
        <v>59</v>
      </c>
      <c r="L705" s="4">
        <v>43615</v>
      </c>
      <c r="M705" s="4">
        <v>43830</v>
      </c>
      <c r="N705">
        <v>1</v>
      </c>
      <c r="O705" t="s">
        <v>67</v>
      </c>
      <c r="P705" t="s">
        <v>229</v>
      </c>
      <c r="Q705">
        <v>1</v>
      </c>
      <c r="R705" t="s">
        <v>636</v>
      </c>
      <c r="S705" t="s">
        <v>974</v>
      </c>
      <c r="T705" t="s">
        <v>1513</v>
      </c>
      <c r="U705" t="s">
        <v>80</v>
      </c>
      <c r="V705" t="s">
        <v>1548</v>
      </c>
      <c r="W705">
        <v>59.98</v>
      </c>
      <c r="X705">
        <v>29.98</v>
      </c>
      <c r="Y705">
        <v>1</v>
      </c>
      <c r="Z705" t="s">
        <v>455</v>
      </c>
      <c r="AA705" t="s">
        <v>2340</v>
      </c>
      <c r="AF705" s="4"/>
      <c r="AG705" s="4"/>
      <c r="AH705" t="s">
        <v>67</v>
      </c>
      <c r="AI705" t="s">
        <v>229</v>
      </c>
      <c r="AJ705" t="s">
        <v>636</v>
      </c>
      <c r="AK705" t="s">
        <v>974</v>
      </c>
      <c r="AL705" t="s">
        <v>1513</v>
      </c>
      <c r="AM705" t="s">
        <v>80</v>
      </c>
      <c r="AN705" t="s">
        <v>1548</v>
      </c>
      <c r="AO705" t="s">
        <v>455</v>
      </c>
      <c r="AP705" t="s">
        <v>2340</v>
      </c>
      <c r="AQ705" t="str">
        <f t="shared" si="10"/>
        <v>487235440304noFemale437373Google Ads436154383059.9829.98314129.99214.9915</v>
      </c>
      <c r="AR705">
        <f>COUNTIF(AQ$2:AQ705,AQ705)</f>
        <v>1</v>
      </c>
    </row>
    <row r="706" spans="1:44" x14ac:dyDescent="0.25">
      <c r="A706">
        <v>488</v>
      </c>
      <c r="B706">
        <v>156</v>
      </c>
      <c r="C706" s="4">
        <v>44031</v>
      </c>
      <c r="D706">
        <v>8</v>
      </c>
      <c r="E706" t="s">
        <v>43</v>
      </c>
      <c r="F706" t="s">
        <v>54</v>
      </c>
      <c r="G706" t="s">
        <v>55</v>
      </c>
      <c r="H706" t="s">
        <v>58</v>
      </c>
      <c r="I706" s="4">
        <v>43738</v>
      </c>
      <c r="J706">
        <v>1</v>
      </c>
      <c r="K706" t="s">
        <v>61</v>
      </c>
      <c r="L706" s="4">
        <v>43615</v>
      </c>
      <c r="M706" s="4">
        <v>43830</v>
      </c>
      <c r="N706">
        <v>2</v>
      </c>
      <c r="O706" t="s">
        <v>83</v>
      </c>
      <c r="P706" t="s">
        <v>245</v>
      </c>
      <c r="Q706">
        <v>2</v>
      </c>
      <c r="R706" t="s">
        <v>703</v>
      </c>
      <c r="S706" t="s">
        <v>1244</v>
      </c>
      <c r="T706" t="s">
        <v>1765</v>
      </c>
      <c r="U706" t="s">
        <v>71</v>
      </c>
      <c r="V706" t="s">
        <v>1869</v>
      </c>
      <c r="W706">
        <v>149.99</v>
      </c>
      <c r="X706">
        <v>29.98</v>
      </c>
      <c r="Y706">
        <v>2</v>
      </c>
      <c r="Z706" t="s">
        <v>118</v>
      </c>
      <c r="AA706" t="s">
        <v>2494</v>
      </c>
      <c r="AF706" s="4"/>
      <c r="AG706" s="4"/>
      <c r="AH706" t="s">
        <v>67</v>
      </c>
      <c r="AI706" t="s">
        <v>229</v>
      </c>
      <c r="AJ706" t="s">
        <v>485</v>
      </c>
      <c r="AK706" t="s">
        <v>1048</v>
      </c>
      <c r="AL706" t="s">
        <v>1577</v>
      </c>
      <c r="AM706" t="s">
        <v>69</v>
      </c>
      <c r="AN706" t="s">
        <v>1548</v>
      </c>
      <c r="AO706" t="s">
        <v>90</v>
      </c>
      <c r="AP706" t="s">
        <v>2328</v>
      </c>
      <c r="AQ706" t="str">
        <f t="shared" ref="AQ706:AQ769" si="11">CONCATENATE($A706,$B706,$C706,$D706,$G706,$H706,$I706,$J706,$K706,$L706,$M706,$W706,$X706,$AB706,$AC706,$AD706,$AE706,$AF706,$AG706,$AH706,$AJ706,$AL706,$AM706,$AN706,$AO706)</f>
        <v>488156440318yesFemale437381YouTube4361543830149.9929.98311324.99114.996</v>
      </c>
      <c r="AR706">
        <f>COUNTIF(AQ$2:AQ706,AQ706)</f>
        <v>1</v>
      </c>
    </row>
    <row r="707" spans="1:44" x14ac:dyDescent="0.25">
      <c r="A707">
        <v>488</v>
      </c>
      <c r="B707">
        <v>156</v>
      </c>
      <c r="C707" s="4">
        <v>44031</v>
      </c>
      <c r="D707">
        <v>8</v>
      </c>
      <c r="E707" t="s">
        <v>43</v>
      </c>
      <c r="F707" t="s">
        <v>54</v>
      </c>
      <c r="G707" t="s">
        <v>55</v>
      </c>
      <c r="H707" t="s">
        <v>58</v>
      </c>
      <c r="I707" s="4">
        <v>43738</v>
      </c>
      <c r="J707">
        <v>1</v>
      </c>
      <c r="K707" t="s">
        <v>61</v>
      </c>
      <c r="L707" s="4">
        <v>43615</v>
      </c>
      <c r="M707" s="4">
        <v>43830</v>
      </c>
      <c r="N707">
        <v>2</v>
      </c>
      <c r="O707" t="s">
        <v>83</v>
      </c>
      <c r="P707" t="s">
        <v>245</v>
      </c>
      <c r="Q707">
        <v>2</v>
      </c>
      <c r="R707" t="s">
        <v>703</v>
      </c>
      <c r="S707" t="s">
        <v>1244</v>
      </c>
      <c r="T707" t="s">
        <v>1765</v>
      </c>
      <c r="U707" t="s">
        <v>71</v>
      </c>
      <c r="V707" t="s">
        <v>1869</v>
      </c>
      <c r="W707">
        <v>149.99</v>
      </c>
      <c r="X707">
        <v>29.98</v>
      </c>
      <c r="Y707">
        <v>2</v>
      </c>
      <c r="Z707" t="s">
        <v>118</v>
      </c>
      <c r="AA707" t="s">
        <v>2494</v>
      </c>
      <c r="AF707" s="4"/>
      <c r="AG707" s="4"/>
      <c r="AH707" t="s">
        <v>80</v>
      </c>
      <c r="AI707" t="s">
        <v>242</v>
      </c>
      <c r="AJ707" t="s">
        <v>709</v>
      </c>
      <c r="AK707" t="s">
        <v>1250</v>
      </c>
      <c r="AL707" t="s">
        <v>425</v>
      </c>
      <c r="AM707" t="s">
        <v>69</v>
      </c>
      <c r="AN707" t="s">
        <v>1548</v>
      </c>
      <c r="AO707" t="s">
        <v>79</v>
      </c>
      <c r="AP707" t="s">
        <v>2349</v>
      </c>
      <c r="AQ707" t="str">
        <f t="shared" si="11"/>
        <v>488156440318yesFemale437381YouTube4361543830149.9929.98258125114.994</v>
      </c>
      <c r="AR707">
        <f>COUNTIF(AQ$2:AQ707,AQ707)</f>
        <v>1</v>
      </c>
    </row>
    <row r="708" spans="1:44" x14ac:dyDescent="0.25">
      <c r="A708">
        <v>489</v>
      </c>
      <c r="B708">
        <v>263</v>
      </c>
      <c r="C708" s="4">
        <v>44031</v>
      </c>
      <c r="D708">
        <v>2</v>
      </c>
      <c r="E708" t="s">
        <v>38</v>
      </c>
      <c r="F708" t="s">
        <v>49</v>
      </c>
      <c r="G708" t="s">
        <v>56</v>
      </c>
      <c r="H708" t="s">
        <v>57</v>
      </c>
      <c r="I708" s="4">
        <v>43734</v>
      </c>
      <c r="J708">
        <v>2</v>
      </c>
      <c r="K708" t="s">
        <v>60</v>
      </c>
      <c r="L708" s="4">
        <v>43615</v>
      </c>
      <c r="M708" s="4">
        <v>43830</v>
      </c>
      <c r="N708">
        <v>1</v>
      </c>
      <c r="O708" t="s">
        <v>110</v>
      </c>
      <c r="P708" t="s">
        <v>272</v>
      </c>
      <c r="Q708">
        <v>1</v>
      </c>
      <c r="R708" t="s">
        <v>704</v>
      </c>
      <c r="S708" t="s">
        <v>1245</v>
      </c>
      <c r="T708" t="s">
        <v>1585</v>
      </c>
      <c r="U708" t="s">
        <v>71</v>
      </c>
      <c r="V708" t="s">
        <v>1869</v>
      </c>
      <c r="W708">
        <v>39.979999999999997</v>
      </c>
      <c r="X708">
        <v>29.98</v>
      </c>
      <c r="Y708">
        <v>1</v>
      </c>
      <c r="Z708" t="s">
        <v>577</v>
      </c>
      <c r="AA708" t="s">
        <v>2468</v>
      </c>
      <c r="AF708" s="4"/>
      <c r="AG708" s="4"/>
      <c r="AH708" t="s">
        <v>67</v>
      </c>
      <c r="AI708" t="s">
        <v>229</v>
      </c>
      <c r="AJ708" t="s">
        <v>573</v>
      </c>
      <c r="AK708" t="s">
        <v>1131</v>
      </c>
      <c r="AL708" t="s">
        <v>1517</v>
      </c>
      <c r="AM708" t="s">
        <v>69</v>
      </c>
      <c r="AN708" t="s">
        <v>1548</v>
      </c>
      <c r="AO708" t="s">
        <v>872</v>
      </c>
      <c r="AP708" t="s">
        <v>2388</v>
      </c>
      <c r="AQ708" t="str">
        <f t="shared" si="11"/>
        <v>489263440312noMale437342Facebook436154383039.9829.9834619.99114.9919</v>
      </c>
      <c r="AR708">
        <f>COUNTIF(AQ$2:AQ708,AQ708)</f>
        <v>1</v>
      </c>
    </row>
    <row r="709" spans="1:44" x14ac:dyDescent="0.25">
      <c r="A709">
        <v>489</v>
      </c>
      <c r="B709">
        <v>263</v>
      </c>
      <c r="C709" s="4">
        <v>44031</v>
      </c>
      <c r="D709">
        <v>2</v>
      </c>
      <c r="E709" t="s">
        <v>38</v>
      </c>
      <c r="F709" t="s">
        <v>49</v>
      </c>
      <c r="G709" t="s">
        <v>56</v>
      </c>
      <c r="H709" t="s">
        <v>57</v>
      </c>
      <c r="I709" s="4">
        <v>43734</v>
      </c>
      <c r="J709">
        <v>2</v>
      </c>
      <c r="K709" t="s">
        <v>60</v>
      </c>
      <c r="L709" s="4">
        <v>43615</v>
      </c>
      <c r="M709" s="4">
        <v>43830</v>
      </c>
      <c r="N709">
        <v>1</v>
      </c>
      <c r="O709" t="s">
        <v>110</v>
      </c>
      <c r="P709" t="s">
        <v>272</v>
      </c>
      <c r="Q709">
        <v>1</v>
      </c>
      <c r="R709" t="s">
        <v>704</v>
      </c>
      <c r="S709" t="s">
        <v>1245</v>
      </c>
      <c r="T709" t="s">
        <v>1585</v>
      </c>
      <c r="U709" t="s">
        <v>71</v>
      </c>
      <c r="V709" t="s">
        <v>1869</v>
      </c>
      <c r="W709">
        <v>39.979999999999997</v>
      </c>
      <c r="X709">
        <v>29.98</v>
      </c>
      <c r="Y709">
        <v>1</v>
      </c>
      <c r="Z709" t="s">
        <v>577</v>
      </c>
      <c r="AA709" t="s">
        <v>2468</v>
      </c>
      <c r="AF709" s="4"/>
      <c r="AG709" s="4"/>
      <c r="AH709" t="s">
        <v>67</v>
      </c>
      <c r="AI709" t="s">
        <v>229</v>
      </c>
      <c r="AJ709" t="s">
        <v>573</v>
      </c>
      <c r="AK709" t="s">
        <v>1131</v>
      </c>
      <c r="AL709" t="s">
        <v>1517</v>
      </c>
      <c r="AM709" t="s">
        <v>69</v>
      </c>
      <c r="AN709" t="s">
        <v>1548</v>
      </c>
      <c r="AO709" t="s">
        <v>872</v>
      </c>
      <c r="AP709" t="s">
        <v>2388</v>
      </c>
      <c r="AQ709" t="str">
        <f t="shared" si="11"/>
        <v>489263440312noMale437342Facebook436154383039.9829.9834619.99114.9919</v>
      </c>
      <c r="AR709">
        <f>COUNTIF(AQ$2:AQ709,AQ709)</f>
        <v>2</v>
      </c>
    </row>
    <row r="710" spans="1:44" x14ac:dyDescent="0.25">
      <c r="A710">
        <v>490</v>
      </c>
      <c r="B710">
        <v>450</v>
      </c>
      <c r="C710" s="4">
        <v>44031</v>
      </c>
      <c r="D710">
        <v>8</v>
      </c>
      <c r="E710" t="s">
        <v>43</v>
      </c>
      <c r="F710" t="s">
        <v>54</v>
      </c>
      <c r="G710" t="s">
        <v>55</v>
      </c>
      <c r="H710" t="s">
        <v>57</v>
      </c>
      <c r="I710" s="4">
        <v>43668</v>
      </c>
      <c r="J710">
        <v>3</v>
      </c>
      <c r="K710" t="s">
        <v>59</v>
      </c>
      <c r="L710" s="4">
        <v>43615</v>
      </c>
      <c r="M710" s="4">
        <v>43830</v>
      </c>
      <c r="N710">
        <v>1</v>
      </c>
      <c r="O710" t="s">
        <v>80</v>
      </c>
      <c r="P710" t="s">
        <v>242</v>
      </c>
      <c r="Q710">
        <v>1</v>
      </c>
      <c r="R710" t="s">
        <v>586</v>
      </c>
      <c r="S710" t="s">
        <v>966</v>
      </c>
      <c r="T710" t="s">
        <v>1667</v>
      </c>
      <c r="U710" t="s">
        <v>80</v>
      </c>
      <c r="V710" t="s">
        <v>1548</v>
      </c>
      <c r="W710">
        <v>43.98</v>
      </c>
      <c r="X710">
        <v>29.98</v>
      </c>
      <c r="Y710">
        <v>1</v>
      </c>
      <c r="Z710" t="s">
        <v>67</v>
      </c>
      <c r="AA710" t="s">
        <v>2373</v>
      </c>
      <c r="AF710" s="4"/>
      <c r="AG710" s="4"/>
      <c r="AH710" t="s">
        <v>80</v>
      </c>
      <c r="AI710" t="s">
        <v>242</v>
      </c>
      <c r="AJ710" t="s">
        <v>586</v>
      </c>
      <c r="AK710" t="s">
        <v>966</v>
      </c>
      <c r="AL710" t="s">
        <v>1667</v>
      </c>
      <c r="AM710" t="s">
        <v>80</v>
      </c>
      <c r="AN710" t="s">
        <v>1548</v>
      </c>
      <c r="AO710" t="s">
        <v>67</v>
      </c>
      <c r="AP710" t="s">
        <v>2373</v>
      </c>
      <c r="AQ710" t="str">
        <f t="shared" si="11"/>
        <v>490450440318yesMale436683Google Ads436154383043.9829.9827021.99214.993</v>
      </c>
      <c r="AR710">
        <f>COUNTIF(AQ$2:AQ710,AQ710)</f>
        <v>1</v>
      </c>
    </row>
    <row r="711" spans="1:44" x14ac:dyDescent="0.25">
      <c r="A711">
        <v>491</v>
      </c>
      <c r="B711">
        <v>153</v>
      </c>
      <c r="C711" s="4">
        <v>44032</v>
      </c>
      <c r="D711">
        <v>10</v>
      </c>
      <c r="E711" t="s">
        <v>42</v>
      </c>
      <c r="F711" t="s">
        <v>53</v>
      </c>
      <c r="G711" t="s">
        <v>56</v>
      </c>
      <c r="H711" t="s">
        <v>57</v>
      </c>
      <c r="I711" s="4">
        <v>43739</v>
      </c>
      <c r="J711">
        <v>3</v>
      </c>
      <c r="K711" t="s">
        <v>59</v>
      </c>
      <c r="L711" s="4">
        <v>43615</v>
      </c>
      <c r="M711" s="4">
        <v>43830</v>
      </c>
      <c r="N711">
        <v>1</v>
      </c>
      <c r="O711" t="s">
        <v>69</v>
      </c>
      <c r="P711" t="s">
        <v>231</v>
      </c>
      <c r="Q711">
        <v>1</v>
      </c>
      <c r="R711" t="s">
        <v>393</v>
      </c>
      <c r="S711" t="s">
        <v>955</v>
      </c>
      <c r="T711" t="s">
        <v>1489</v>
      </c>
      <c r="U711" t="s">
        <v>69</v>
      </c>
      <c r="V711" t="s">
        <v>1577</v>
      </c>
      <c r="W711">
        <v>28.95</v>
      </c>
      <c r="X711">
        <v>24.99</v>
      </c>
      <c r="Y711">
        <v>1</v>
      </c>
      <c r="Z711" t="s">
        <v>78</v>
      </c>
      <c r="AA711" t="s">
        <v>2330</v>
      </c>
      <c r="AF711" s="4"/>
      <c r="AG711" s="4"/>
      <c r="AH711" t="s">
        <v>69</v>
      </c>
      <c r="AI711" t="s">
        <v>231</v>
      </c>
      <c r="AJ711" t="s">
        <v>393</v>
      </c>
      <c r="AK711" t="s">
        <v>955</v>
      </c>
      <c r="AL711" t="s">
        <v>1489</v>
      </c>
      <c r="AM711" t="s">
        <v>69</v>
      </c>
      <c r="AN711" t="s">
        <v>1577</v>
      </c>
      <c r="AO711" t="s">
        <v>78</v>
      </c>
      <c r="AP711" t="s">
        <v>2330</v>
      </c>
      <c r="AQ711" t="str">
        <f t="shared" si="11"/>
        <v>4911534403210noMale437393Google Ads436154383028.9524.9911828.95124.998</v>
      </c>
      <c r="AR711">
        <f>COUNTIF(AQ$2:AQ711,AQ711)</f>
        <v>1</v>
      </c>
    </row>
    <row r="712" spans="1:44" x14ac:dyDescent="0.25">
      <c r="A712">
        <v>492</v>
      </c>
      <c r="B712">
        <v>430</v>
      </c>
      <c r="C712" s="4">
        <v>44032</v>
      </c>
      <c r="D712">
        <v>11</v>
      </c>
      <c r="E712" t="s">
        <v>37</v>
      </c>
      <c r="F712" t="s">
        <v>48</v>
      </c>
      <c r="G712" t="s">
        <v>55</v>
      </c>
      <c r="H712" t="s">
        <v>58</v>
      </c>
      <c r="I712" s="4">
        <v>43546</v>
      </c>
      <c r="J712">
        <v>3</v>
      </c>
      <c r="L712" s="4"/>
      <c r="M712" s="4"/>
      <c r="N712">
        <v>1</v>
      </c>
      <c r="O712" t="s">
        <v>90</v>
      </c>
      <c r="P712" t="s">
        <v>252</v>
      </c>
      <c r="Q712">
        <v>1</v>
      </c>
      <c r="R712" t="s">
        <v>532</v>
      </c>
      <c r="S712" t="s">
        <v>1094</v>
      </c>
      <c r="T712" t="s">
        <v>1562</v>
      </c>
      <c r="U712" t="s">
        <v>67</v>
      </c>
      <c r="V712" t="s">
        <v>1562</v>
      </c>
      <c r="W712">
        <v>29.97</v>
      </c>
      <c r="X712">
        <v>29.97</v>
      </c>
      <c r="Y712">
        <v>1</v>
      </c>
      <c r="Z712" t="s">
        <v>645</v>
      </c>
      <c r="AA712" t="s">
        <v>2347</v>
      </c>
      <c r="AF712" s="4"/>
      <c r="AG712" s="4"/>
      <c r="AH712" t="s">
        <v>90</v>
      </c>
      <c r="AI712" t="s">
        <v>252</v>
      </c>
      <c r="AJ712" t="s">
        <v>532</v>
      </c>
      <c r="AK712" t="s">
        <v>1094</v>
      </c>
      <c r="AL712" t="s">
        <v>1562</v>
      </c>
      <c r="AM712" t="s">
        <v>67</v>
      </c>
      <c r="AN712" t="s">
        <v>1562</v>
      </c>
      <c r="AO712" t="s">
        <v>645</v>
      </c>
      <c r="AP712" t="s">
        <v>2347</v>
      </c>
      <c r="AQ712" t="str">
        <f t="shared" si="11"/>
        <v>4924304403211yesFemale43546329.9729.976729.9939.9913</v>
      </c>
      <c r="AR712">
        <f>COUNTIF(AQ$2:AQ712,AQ712)</f>
        <v>1</v>
      </c>
    </row>
    <row r="713" spans="1:44" x14ac:dyDescent="0.25">
      <c r="A713">
        <v>493</v>
      </c>
      <c r="B713">
        <v>96</v>
      </c>
      <c r="C713" s="4">
        <v>44034</v>
      </c>
      <c r="D713">
        <v>5</v>
      </c>
      <c r="E713" t="s">
        <v>36</v>
      </c>
      <c r="F713" t="s">
        <v>47</v>
      </c>
      <c r="G713" t="s">
        <v>55</v>
      </c>
      <c r="H713" t="s">
        <v>57</v>
      </c>
      <c r="I713" s="4">
        <v>43907</v>
      </c>
      <c r="J713">
        <v>5</v>
      </c>
      <c r="K713" t="s">
        <v>60</v>
      </c>
      <c r="L713" s="4">
        <v>43831</v>
      </c>
      <c r="M713" s="4">
        <v>43921</v>
      </c>
      <c r="N713">
        <v>1</v>
      </c>
      <c r="O713" t="s">
        <v>99</v>
      </c>
      <c r="P713" t="s">
        <v>261</v>
      </c>
      <c r="Q713">
        <v>1</v>
      </c>
      <c r="R713" t="s">
        <v>457</v>
      </c>
      <c r="S713" t="s">
        <v>1020</v>
      </c>
      <c r="T713" t="s">
        <v>1550</v>
      </c>
      <c r="U713" t="s">
        <v>71</v>
      </c>
      <c r="V713" t="s">
        <v>1869</v>
      </c>
      <c r="W713">
        <v>9.98</v>
      </c>
      <c r="X713">
        <v>29.98</v>
      </c>
      <c r="Y713">
        <v>1</v>
      </c>
      <c r="Z713" t="s">
        <v>2104</v>
      </c>
      <c r="AA713" t="s">
        <v>2375</v>
      </c>
      <c r="AF713" s="4"/>
      <c r="AG713" s="4"/>
      <c r="AH713" t="s">
        <v>78</v>
      </c>
      <c r="AI713" t="s">
        <v>240</v>
      </c>
      <c r="AJ713" t="s">
        <v>578</v>
      </c>
      <c r="AK713" t="s">
        <v>1136</v>
      </c>
      <c r="AL713" t="s">
        <v>1659</v>
      </c>
      <c r="AM713" t="s">
        <v>69</v>
      </c>
      <c r="AN713" t="s">
        <v>1548</v>
      </c>
      <c r="AO713" t="s">
        <v>393</v>
      </c>
      <c r="AP713" t="s">
        <v>2345</v>
      </c>
      <c r="AQ713" t="str">
        <f t="shared" si="11"/>
        <v>49396440345yesMale439075Facebook43831439219.9829.9881004.99114.9918</v>
      </c>
      <c r="AR713">
        <f>COUNTIF(AQ$2:AQ713,AQ713)</f>
        <v>1</v>
      </c>
    </row>
    <row r="714" spans="1:44" x14ac:dyDescent="0.25">
      <c r="A714">
        <v>493</v>
      </c>
      <c r="B714">
        <v>96</v>
      </c>
      <c r="C714" s="4">
        <v>44034</v>
      </c>
      <c r="D714">
        <v>5</v>
      </c>
      <c r="E714" t="s">
        <v>36</v>
      </c>
      <c r="F714" t="s">
        <v>47</v>
      </c>
      <c r="G714" t="s">
        <v>55</v>
      </c>
      <c r="H714" t="s">
        <v>57</v>
      </c>
      <c r="I714" s="4">
        <v>43907</v>
      </c>
      <c r="J714">
        <v>5</v>
      </c>
      <c r="K714" t="s">
        <v>60</v>
      </c>
      <c r="L714" s="4">
        <v>43831</v>
      </c>
      <c r="M714" s="4">
        <v>43921</v>
      </c>
      <c r="N714">
        <v>1</v>
      </c>
      <c r="O714" t="s">
        <v>99</v>
      </c>
      <c r="P714" t="s">
        <v>261</v>
      </c>
      <c r="Q714">
        <v>1</v>
      </c>
      <c r="R714" t="s">
        <v>457</v>
      </c>
      <c r="S714" t="s">
        <v>1020</v>
      </c>
      <c r="T714" t="s">
        <v>1550</v>
      </c>
      <c r="U714" t="s">
        <v>71</v>
      </c>
      <c r="V714" t="s">
        <v>1869</v>
      </c>
      <c r="W714">
        <v>9.98</v>
      </c>
      <c r="X714">
        <v>29.98</v>
      </c>
      <c r="Y714">
        <v>1</v>
      </c>
      <c r="Z714" t="s">
        <v>2104</v>
      </c>
      <c r="AA714" t="s">
        <v>2375</v>
      </c>
      <c r="AF714" s="4"/>
      <c r="AG714" s="4"/>
      <c r="AH714" t="s">
        <v>78</v>
      </c>
      <c r="AI714" t="s">
        <v>240</v>
      </c>
      <c r="AJ714" t="s">
        <v>578</v>
      </c>
      <c r="AK714" t="s">
        <v>1136</v>
      </c>
      <c r="AL714" t="s">
        <v>1659</v>
      </c>
      <c r="AM714" t="s">
        <v>69</v>
      </c>
      <c r="AN714" t="s">
        <v>1548</v>
      </c>
      <c r="AO714" t="s">
        <v>393</v>
      </c>
      <c r="AP714" t="s">
        <v>2345</v>
      </c>
      <c r="AQ714" t="str">
        <f t="shared" si="11"/>
        <v>49396440345yesMale439075Facebook43831439219.9829.9881004.99114.9918</v>
      </c>
      <c r="AR714">
        <f>COUNTIF(AQ$2:AQ714,AQ714)</f>
        <v>2</v>
      </c>
    </row>
    <row r="715" spans="1:44" x14ac:dyDescent="0.25">
      <c r="A715">
        <v>494</v>
      </c>
      <c r="B715">
        <v>350</v>
      </c>
      <c r="C715" s="4">
        <v>44034</v>
      </c>
      <c r="D715">
        <v>11</v>
      </c>
      <c r="E715" t="s">
        <v>37</v>
      </c>
      <c r="F715" t="s">
        <v>48</v>
      </c>
      <c r="G715" t="s">
        <v>56</v>
      </c>
      <c r="H715" t="s">
        <v>57</v>
      </c>
      <c r="I715" s="4">
        <v>43565</v>
      </c>
      <c r="J715">
        <v>2</v>
      </c>
      <c r="L715" s="4"/>
      <c r="M715" s="4"/>
      <c r="N715">
        <v>1</v>
      </c>
      <c r="O715" t="s">
        <v>65</v>
      </c>
      <c r="P715" t="s">
        <v>227</v>
      </c>
      <c r="Q715">
        <v>1</v>
      </c>
      <c r="R715" t="s">
        <v>685</v>
      </c>
      <c r="S715" t="s">
        <v>1227</v>
      </c>
      <c r="T715" t="s">
        <v>418</v>
      </c>
      <c r="U715" t="s">
        <v>69</v>
      </c>
      <c r="V715" t="s">
        <v>1517</v>
      </c>
      <c r="W715">
        <v>50</v>
      </c>
      <c r="X715">
        <v>19.989999999999998</v>
      </c>
      <c r="Y715">
        <v>1</v>
      </c>
      <c r="Z715" t="s">
        <v>431</v>
      </c>
      <c r="AA715" t="s">
        <v>2326</v>
      </c>
      <c r="AF715" s="4"/>
      <c r="AG715" s="4"/>
      <c r="AH715" t="s">
        <v>65</v>
      </c>
      <c r="AI715" t="s">
        <v>227</v>
      </c>
      <c r="AJ715" t="s">
        <v>685</v>
      </c>
      <c r="AK715" t="s">
        <v>1227</v>
      </c>
      <c r="AL715" t="s">
        <v>418</v>
      </c>
      <c r="AM715" t="s">
        <v>69</v>
      </c>
      <c r="AN715" t="s">
        <v>1517</v>
      </c>
      <c r="AO715" t="s">
        <v>431</v>
      </c>
      <c r="AP715" t="s">
        <v>2326</v>
      </c>
      <c r="AQ715" t="str">
        <f t="shared" si="11"/>
        <v>4943504403411noMale4356525019.99109350119.9924</v>
      </c>
      <c r="AR715">
        <f>COUNTIF(AQ$2:AQ715,AQ715)</f>
        <v>1</v>
      </c>
    </row>
    <row r="716" spans="1:44" x14ac:dyDescent="0.25">
      <c r="A716">
        <v>495</v>
      </c>
      <c r="B716">
        <v>92</v>
      </c>
      <c r="C716" s="4">
        <v>44035</v>
      </c>
      <c r="D716">
        <v>4</v>
      </c>
      <c r="E716" t="s">
        <v>40</v>
      </c>
      <c r="F716" t="s">
        <v>51</v>
      </c>
      <c r="G716" t="s">
        <v>55</v>
      </c>
      <c r="H716" t="s">
        <v>58</v>
      </c>
      <c r="I716" s="4">
        <v>43922</v>
      </c>
      <c r="J716">
        <v>7</v>
      </c>
      <c r="K716" t="s">
        <v>61</v>
      </c>
      <c r="L716" s="4">
        <v>43915</v>
      </c>
      <c r="M716" s="4">
        <v>44012</v>
      </c>
      <c r="N716">
        <v>4</v>
      </c>
      <c r="O716" t="s">
        <v>169</v>
      </c>
      <c r="P716" t="s">
        <v>331</v>
      </c>
      <c r="Q716">
        <v>4</v>
      </c>
      <c r="R716" t="s">
        <v>705</v>
      </c>
      <c r="S716" t="s">
        <v>1246</v>
      </c>
      <c r="T716" t="s">
        <v>1766</v>
      </c>
      <c r="U716" t="s">
        <v>2017</v>
      </c>
      <c r="V716" t="s">
        <v>2057</v>
      </c>
      <c r="W716">
        <v>1010.88</v>
      </c>
      <c r="X716">
        <v>119.92</v>
      </c>
      <c r="Y716">
        <v>4</v>
      </c>
      <c r="Z716" t="s">
        <v>2206</v>
      </c>
      <c r="AA716" t="s">
        <v>2495</v>
      </c>
      <c r="AF716" s="4"/>
      <c r="AG716" s="4"/>
      <c r="AH716" t="s">
        <v>67</v>
      </c>
      <c r="AI716" t="s">
        <v>229</v>
      </c>
      <c r="AJ716" t="s">
        <v>498</v>
      </c>
      <c r="AK716" t="s">
        <v>1061</v>
      </c>
      <c r="AL716" t="s">
        <v>1513</v>
      </c>
      <c r="AM716" t="s">
        <v>69</v>
      </c>
      <c r="AN716" t="s">
        <v>1548</v>
      </c>
      <c r="AO716" t="s">
        <v>652</v>
      </c>
      <c r="AP716" t="s">
        <v>2352</v>
      </c>
      <c r="AQ716" t="str">
        <f t="shared" si="11"/>
        <v>49592440354yesFemale439227YouTube43915440121010.88119.9235929.99114.9911</v>
      </c>
      <c r="AR716">
        <f>COUNTIF(AQ$2:AQ716,AQ716)</f>
        <v>1</v>
      </c>
    </row>
    <row r="717" spans="1:44" x14ac:dyDescent="0.25">
      <c r="A717">
        <v>495</v>
      </c>
      <c r="B717">
        <v>92</v>
      </c>
      <c r="C717" s="4">
        <v>44035</v>
      </c>
      <c r="D717">
        <v>4</v>
      </c>
      <c r="E717" t="s">
        <v>40</v>
      </c>
      <c r="F717" t="s">
        <v>51</v>
      </c>
      <c r="G717" t="s">
        <v>55</v>
      </c>
      <c r="H717" t="s">
        <v>58</v>
      </c>
      <c r="I717" s="4">
        <v>43922</v>
      </c>
      <c r="J717">
        <v>7</v>
      </c>
      <c r="K717" t="s">
        <v>61</v>
      </c>
      <c r="L717" s="4">
        <v>43915</v>
      </c>
      <c r="M717" s="4">
        <v>44012</v>
      </c>
      <c r="N717">
        <v>4</v>
      </c>
      <c r="O717" t="s">
        <v>169</v>
      </c>
      <c r="P717" t="s">
        <v>331</v>
      </c>
      <c r="Q717">
        <v>4</v>
      </c>
      <c r="R717" t="s">
        <v>705</v>
      </c>
      <c r="S717" t="s">
        <v>1246</v>
      </c>
      <c r="T717" t="s">
        <v>1766</v>
      </c>
      <c r="U717" t="s">
        <v>2017</v>
      </c>
      <c r="V717" t="s">
        <v>2057</v>
      </c>
      <c r="W717">
        <v>1010.88</v>
      </c>
      <c r="X717">
        <v>119.92</v>
      </c>
      <c r="Y717">
        <v>4</v>
      </c>
      <c r="Z717" t="s">
        <v>2206</v>
      </c>
      <c r="AA717" t="s">
        <v>2495</v>
      </c>
      <c r="AF717" s="4"/>
      <c r="AG717" s="4"/>
      <c r="AH717" t="s">
        <v>84</v>
      </c>
      <c r="AI717" t="s">
        <v>246</v>
      </c>
      <c r="AJ717" t="s">
        <v>564</v>
      </c>
      <c r="AK717" t="s">
        <v>1124</v>
      </c>
      <c r="AL717" t="s">
        <v>1647</v>
      </c>
      <c r="AM717" t="s">
        <v>67</v>
      </c>
      <c r="AN717" t="s">
        <v>1548</v>
      </c>
      <c r="AO717" t="s">
        <v>645</v>
      </c>
      <c r="AP717" t="s">
        <v>2347</v>
      </c>
      <c r="AQ717" t="str">
        <f t="shared" si="11"/>
        <v>49592440354yesFemale439227YouTube43915440121010.88119.929160279.99314.9913</v>
      </c>
      <c r="AR717">
        <f>COUNTIF(AQ$2:AQ717,AQ717)</f>
        <v>1</v>
      </c>
    </row>
    <row r="718" spans="1:44" x14ac:dyDescent="0.25">
      <c r="A718">
        <v>495</v>
      </c>
      <c r="B718">
        <v>92</v>
      </c>
      <c r="C718" s="4">
        <v>44035</v>
      </c>
      <c r="D718">
        <v>4</v>
      </c>
      <c r="E718" t="s">
        <v>40</v>
      </c>
      <c r="F718" t="s">
        <v>51</v>
      </c>
      <c r="G718" t="s">
        <v>55</v>
      </c>
      <c r="H718" t="s">
        <v>58</v>
      </c>
      <c r="I718" s="4">
        <v>43922</v>
      </c>
      <c r="J718">
        <v>7</v>
      </c>
      <c r="K718" t="s">
        <v>61</v>
      </c>
      <c r="L718" s="4">
        <v>43915</v>
      </c>
      <c r="M718" s="4">
        <v>44012</v>
      </c>
      <c r="N718">
        <v>4</v>
      </c>
      <c r="O718" t="s">
        <v>169</v>
      </c>
      <c r="P718" t="s">
        <v>331</v>
      </c>
      <c r="Q718">
        <v>4</v>
      </c>
      <c r="R718" t="s">
        <v>705</v>
      </c>
      <c r="S718" t="s">
        <v>1246</v>
      </c>
      <c r="T718" t="s">
        <v>1766</v>
      </c>
      <c r="U718" t="s">
        <v>2017</v>
      </c>
      <c r="V718" t="s">
        <v>2057</v>
      </c>
      <c r="W718">
        <v>1010.88</v>
      </c>
      <c r="X718">
        <v>119.92</v>
      </c>
      <c r="Y718">
        <v>4</v>
      </c>
      <c r="Z718" t="s">
        <v>2206</v>
      </c>
      <c r="AA718" t="s">
        <v>2495</v>
      </c>
      <c r="AF718" s="4"/>
      <c r="AG718" s="4"/>
      <c r="AH718" t="s">
        <v>80</v>
      </c>
      <c r="AI718" t="s">
        <v>242</v>
      </c>
      <c r="AJ718" t="s">
        <v>649</v>
      </c>
      <c r="AK718" t="s">
        <v>1193</v>
      </c>
      <c r="AL718" t="s">
        <v>1717</v>
      </c>
      <c r="AM718" t="s">
        <v>69</v>
      </c>
      <c r="AN718" t="s">
        <v>1548</v>
      </c>
      <c r="AO718" t="s">
        <v>70</v>
      </c>
      <c r="AP718" t="s">
        <v>2341</v>
      </c>
      <c r="AQ718" t="str">
        <f t="shared" si="11"/>
        <v>49592440354yesFemale439227YouTube43915440121010.88119.9225432.95114.995</v>
      </c>
      <c r="AR718">
        <f>COUNTIF(AQ$2:AQ718,AQ718)</f>
        <v>1</v>
      </c>
    </row>
    <row r="719" spans="1:44" x14ac:dyDescent="0.25">
      <c r="A719">
        <v>495</v>
      </c>
      <c r="B719">
        <v>92</v>
      </c>
      <c r="C719" s="4">
        <v>44035</v>
      </c>
      <c r="D719">
        <v>4</v>
      </c>
      <c r="E719" t="s">
        <v>40</v>
      </c>
      <c r="F719" t="s">
        <v>51</v>
      </c>
      <c r="G719" t="s">
        <v>55</v>
      </c>
      <c r="H719" t="s">
        <v>58</v>
      </c>
      <c r="I719" s="4">
        <v>43922</v>
      </c>
      <c r="J719">
        <v>7</v>
      </c>
      <c r="K719" t="s">
        <v>61</v>
      </c>
      <c r="L719" s="4">
        <v>43915</v>
      </c>
      <c r="M719" s="4">
        <v>44012</v>
      </c>
      <c r="N719">
        <v>4</v>
      </c>
      <c r="O719" t="s">
        <v>169</v>
      </c>
      <c r="P719" t="s">
        <v>331</v>
      </c>
      <c r="Q719">
        <v>4</v>
      </c>
      <c r="R719" t="s">
        <v>705</v>
      </c>
      <c r="S719" t="s">
        <v>1246</v>
      </c>
      <c r="T719" t="s">
        <v>1766</v>
      </c>
      <c r="U719" t="s">
        <v>2017</v>
      </c>
      <c r="V719" t="s">
        <v>2057</v>
      </c>
      <c r="W719">
        <v>1010.88</v>
      </c>
      <c r="X719">
        <v>119.92</v>
      </c>
      <c r="Y719">
        <v>4</v>
      </c>
      <c r="Z719" t="s">
        <v>2206</v>
      </c>
      <c r="AA719" t="s">
        <v>2495</v>
      </c>
      <c r="AF719" s="4"/>
      <c r="AG719" s="4"/>
      <c r="AH719" t="s">
        <v>79</v>
      </c>
      <c r="AI719" t="s">
        <v>241</v>
      </c>
      <c r="AJ719" t="s">
        <v>566</v>
      </c>
      <c r="AK719" t="s">
        <v>1067</v>
      </c>
      <c r="AL719" t="s">
        <v>1649</v>
      </c>
      <c r="AM719" t="s">
        <v>67</v>
      </c>
      <c r="AN719" t="s">
        <v>1548</v>
      </c>
      <c r="AO719" t="s">
        <v>65</v>
      </c>
      <c r="AP719" t="s">
        <v>2343</v>
      </c>
      <c r="AQ719" t="str">
        <f t="shared" si="11"/>
        <v>49592440354yesFemale439227YouTube43915440121010.88119.92410835.99314.9910</v>
      </c>
      <c r="AR719">
        <f>COUNTIF(AQ$2:AQ719,AQ719)</f>
        <v>1</v>
      </c>
    </row>
    <row r="720" spans="1:44" x14ac:dyDescent="0.25">
      <c r="A720">
        <v>496</v>
      </c>
      <c r="B720">
        <v>165</v>
      </c>
      <c r="C720" s="4">
        <v>44035</v>
      </c>
      <c r="D720">
        <v>4</v>
      </c>
      <c r="E720" t="s">
        <v>40</v>
      </c>
      <c r="F720" t="s">
        <v>51</v>
      </c>
      <c r="G720" t="s">
        <v>56</v>
      </c>
      <c r="H720" t="s">
        <v>58</v>
      </c>
      <c r="I720" s="4">
        <v>43699</v>
      </c>
      <c r="J720">
        <v>2</v>
      </c>
      <c r="K720" t="s">
        <v>60</v>
      </c>
      <c r="L720" s="4">
        <v>43615</v>
      </c>
      <c r="M720" s="4">
        <v>43830</v>
      </c>
      <c r="N720">
        <v>1</v>
      </c>
      <c r="O720" t="s">
        <v>79</v>
      </c>
      <c r="P720" t="s">
        <v>241</v>
      </c>
      <c r="Q720">
        <v>1</v>
      </c>
      <c r="R720" t="s">
        <v>541</v>
      </c>
      <c r="S720" t="s">
        <v>968</v>
      </c>
      <c r="T720" t="s">
        <v>1629</v>
      </c>
      <c r="U720" t="s">
        <v>69</v>
      </c>
      <c r="V720" t="s">
        <v>1548</v>
      </c>
      <c r="W720">
        <v>86.9</v>
      </c>
      <c r="X720">
        <v>14.99</v>
      </c>
      <c r="Y720">
        <v>1</v>
      </c>
      <c r="Z720" t="s">
        <v>86</v>
      </c>
      <c r="AA720" t="s">
        <v>2350</v>
      </c>
      <c r="AF720" s="4"/>
      <c r="AG720" s="4"/>
      <c r="AH720" t="s">
        <v>79</v>
      </c>
      <c r="AI720" t="s">
        <v>241</v>
      </c>
      <c r="AJ720" t="s">
        <v>541</v>
      </c>
      <c r="AK720" t="s">
        <v>968</v>
      </c>
      <c r="AL720" t="s">
        <v>1629</v>
      </c>
      <c r="AM720" t="s">
        <v>69</v>
      </c>
      <c r="AN720" t="s">
        <v>1548</v>
      </c>
      <c r="AO720" t="s">
        <v>86</v>
      </c>
      <c r="AP720" t="s">
        <v>2350</v>
      </c>
      <c r="AQ720" t="str">
        <f t="shared" si="11"/>
        <v>496165440354noFemale436992Facebook436154383086.914.99411186.9114.997</v>
      </c>
      <c r="AR720">
        <f>COUNTIF(AQ$2:AQ720,AQ720)</f>
        <v>1</v>
      </c>
    </row>
    <row r="721" spans="1:44" x14ac:dyDescent="0.25">
      <c r="A721">
        <v>497</v>
      </c>
      <c r="B721">
        <v>271</v>
      </c>
      <c r="C721" s="4">
        <v>44035</v>
      </c>
      <c r="D721">
        <v>10</v>
      </c>
      <c r="E721" t="s">
        <v>42</v>
      </c>
      <c r="F721" t="s">
        <v>53</v>
      </c>
      <c r="G721" t="s">
        <v>56</v>
      </c>
      <c r="H721" t="s">
        <v>57</v>
      </c>
      <c r="I721" s="4">
        <v>43712</v>
      </c>
      <c r="J721">
        <v>2</v>
      </c>
      <c r="K721" t="s">
        <v>60</v>
      </c>
      <c r="L721" s="4">
        <v>43615</v>
      </c>
      <c r="M721" s="4">
        <v>43830</v>
      </c>
      <c r="N721">
        <v>2</v>
      </c>
      <c r="O721" t="s">
        <v>170</v>
      </c>
      <c r="P721" t="s">
        <v>332</v>
      </c>
      <c r="Q721">
        <v>2</v>
      </c>
      <c r="R721" t="s">
        <v>706</v>
      </c>
      <c r="S721" t="s">
        <v>1247</v>
      </c>
      <c r="T721" t="s">
        <v>1767</v>
      </c>
      <c r="U721" t="s">
        <v>180</v>
      </c>
      <c r="V721" t="s">
        <v>2047</v>
      </c>
      <c r="W721">
        <v>1070.99</v>
      </c>
      <c r="X721">
        <v>69.97</v>
      </c>
      <c r="Y721">
        <v>2</v>
      </c>
      <c r="Z721" t="s">
        <v>2207</v>
      </c>
      <c r="AA721" t="s">
        <v>2496</v>
      </c>
      <c r="AF721" s="4"/>
      <c r="AG721" s="4"/>
      <c r="AH721" t="s">
        <v>69</v>
      </c>
      <c r="AI721" t="s">
        <v>231</v>
      </c>
      <c r="AJ721" t="s">
        <v>856</v>
      </c>
      <c r="AK721" t="s">
        <v>1393</v>
      </c>
      <c r="AL721" t="s">
        <v>1909</v>
      </c>
      <c r="AM721" t="s">
        <v>80</v>
      </c>
      <c r="AN721" t="s">
        <v>1577</v>
      </c>
      <c r="AO721" t="s">
        <v>67</v>
      </c>
      <c r="AP721" t="s">
        <v>2373</v>
      </c>
      <c r="AQ721" t="str">
        <f t="shared" si="11"/>
        <v>4972714403510noMale437122Facebook43615438301070.9969.97199529224.993</v>
      </c>
      <c r="AR721">
        <f>COUNTIF(AQ$2:AQ721,AQ721)</f>
        <v>1</v>
      </c>
    </row>
    <row r="722" spans="1:44" x14ac:dyDescent="0.25">
      <c r="A722">
        <v>497</v>
      </c>
      <c r="B722">
        <v>271</v>
      </c>
      <c r="C722" s="4">
        <v>44035</v>
      </c>
      <c r="D722">
        <v>10</v>
      </c>
      <c r="E722" t="s">
        <v>42</v>
      </c>
      <c r="F722" t="s">
        <v>53</v>
      </c>
      <c r="G722" t="s">
        <v>56</v>
      </c>
      <c r="H722" t="s">
        <v>57</v>
      </c>
      <c r="I722" s="4">
        <v>43712</v>
      </c>
      <c r="J722">
        <v>2</v>
      </c>
      <c r="K722" t="s">
        <v>60</v>
      </c>
      <c r="L722" s="4">
        <v>43615</v>
      </c>
      <c r="M722" s="4">
        <v>43830</v>
      </c>
      <c r="N722">
        <v>2</v>
      </c>
      <c r="O722" t="s">
        <v>170</v>
      </c>
      <c r="P722" t="s">
        <v>332</v>
      </c>
      <c r="Q722">
        <v>2</v>
      </c>
      <c r="R722" t="s">
        <v>706</v>
      </c>
      <c r="S722" t="s">
        <v>1247</v>
      </c>
      <c r="T722" t="s">
        <v>1767</v>
      </c>
      <c r="U722" t="s">
        <v>180</v>
      </c>
      <c r="V722" t="s">
        <v>2047</v>
      </c>
      <c r="W722">
        <v>1070.99</v>
      </c>
      <c r="X722">
        <v>69.97</v>
      </c>
      <c r="Y722">
        <v>2</v>
      </c>
      <c r="Z722" t="s">
        <v>2207</v>
      </c>
      <c r="AA722" t="s">
        <v>2496</v>
      </c>
      <c r="AF722" s="4"/>
      <c r="AG722" s="4"/>
      <c r="AH722" t="s">
        <v>70</v>
      </c>
      <c r="AI722" t="s">
        <v>232</v>
      </c>
      <c r="AJ722" t="s">
        <v>591</v>
      </c>
      <c r="AK722" t="s">
        <v>1147</v>
      </c>
      <c r="AL722" t="s">
        <v>1610</v>
      </c>
      <c r="AM722" t="s">
        <v>69</v>
      </c>
      <c r="AN722" t="s">
        <v>1517</v>
      </c>
      <c r="AO722" t="s">
        <v>640</v>
      </c>
      <c r="AP722" t="s">
        <v>2393</v>
      </c>
      <c r="AQ722" t="str">
        <f t="shared" si="11"/>
        <v>4972714403510noMale437122Facebook43615438301070.9969.9754412.99119.9917</v>
      </c>
      <c r="AR722">
        <f>COUNTIF(AQ$2:AQ722,AQ722)</f>
        <v>1</v>
      </c>
    </row>
    <row r="723" spans="1:44" x14ac:dyDescent="0.25">
      <c r="A723">
        <v>498</v>
      </c>
      <c r="B723">
        <v>427</v>
      </c>
      <c r="C723" s="4">
        <v>44035</v>
      </c>
      <c r="D723">
        <v>11</v>
      </c>
      <c r="E723" t="s">
        <v>37</v>
      </c>
      <c r="F723" t="s">
        <v>48</v>
      </c>
      <c r="G723" t="s">
        <v>56</v>
      </c>
      <c r="H723" t="s">
        <v>58</v>
      </c>
      <c r="I723" s="4">
        <v>43621</v>
      </c>
      <c r="J723">
        <v>2</v>
      </c>
      <c r="K723" t="s">
        <v>60</v>
      </c>
      <c r="L723" s="4">
        <v>43615</v>
      </c>
      <c r="M723" s="4">
        <v>43830</v>
      </c>
      <c r="N723">
        <v>2</v>
      </c>
      <c r="O723" t="s">
        <v>107</v>
      </c>
      <c r="P723" t="s">
        <v>269</v>
      </c>
      <c r="Q723">
        <v>2</v>
      </c>
      <c r="R723" t="s">
        <v>707</v>
      </c>
      <c r="S723" t="s">
        <v>1248</v>
      </c>
      <c r="T723" t="s">
        <v>1768</v>
      </c>
      <c r="U723" t="s">
        <v>109</v>
      </c>
      <c r="V723" t="s">
        <v>2030</v>
      </c>
      <c r="W723">
        <v>171.96</v>
      </c>
      <c r="X723">
        <v>74.959999999999994</v>
      </c>
      <c r="Y723">
        <v>2</v>
      </c>
      <c r="Z723" t="s">
        <v>2208</v>
      </c>
      <c r="AA723" t="s">
        <v>2497</v>
      </c>
      <c r="AF723" s="4"/>
      <c r="AG723" s="4"/>
      <c r="AH723" t="s">
        <v>65</v>
      </c>
      <c r="AI723" t="s">
        <v>227</v>
      </c>
      <c r="AJ723" t="s">
        <v>435</v>
      </c>
      <c r="AK723" t="s">
        <v>997</v>
      </c>
      <c r="AL723" t="s">
        <v>1529</v>
      </c>
      <c r="AM723" t="s">
        <v>67</v>
      </c>
      <c r="AN723" t="s">
        <v>1517</v>
      </c>
      <c r="AO723" t="s">
        <v>431</v>
      </c>
      <c r="AP723" t="s">
        <v>2326</v>
      </c>
      <c r="AQ723" t="str">
        <f t="shared" si="11"/>
        <v>4984274403511noFemale436212Facebook4361543830171.9674.96102949.99319.9924</v>
      </c>
      <c r="AR723">
        <f>COUNTIF(AQ$2:AQ723,AQ723)</f>
        <v>1</v>
      </c>
    </row>
    <row r="724" spans="1:44" x14ac:dyDescent="0.25">
      <c r="A724">
        <v>498</v>
      </c>
      <c r="B724">
        <v>427</v>
      </c>
      <c r="C724" s="4">
        <v>44035</v>
      </c>
      <c r="D724">
        <v>11</v>
      </c>
      <c r="E724" t="s">
        <v>37</v>
      </c>
      <c r="F724" t="s">
        <v>48</v>
      </c>
      <c r="G724" t="s">
        <v>56</v>
      </c>
      <c r="H724" t="s">
        <v>58</v>
      </c>
      <c r="I724" s="4">
        <v>43621</v>
      </c>
      <c r="J724">
        <v>2</v>
      </c>
      <c r="K724" t="s">
        <v>60</v>
      </c>
      <c r="L724" s="4">
        <v>43615</v>
      </c>
      <c r="M724" s="4">
        <v>43830</v>
      </c>
      <c r="N724">
        <v>2</v>
      </c>
      <c r="O724" t="s">
        <v>107</v>
      </c>
      <c r="P724" t="s">
        <v>269</v>
      </c>
      <c r="Q724">
        <v>2</v>
      </c>
      <c r="R724" t="s">
        <v>707</v>
      </c>
      <c r="S724" t="s">
        <v>1248</v>
      </c>
      <c r="T724" t="s">
        <v>1768</v>
      </c>
      <c r="U724" t="s">
        <v>109</v>
      </c>
      <c r="V724" t="s">
        <v>2030</v>
      </c>
      <c r="W724">
        <v>171.96</v>
      </c>
      <c r="X724">
        <v>74.959999999999994</v>
      </c>
      <c r="Y724">
        <v>2</v>
      </c>
      <c r="Z724" t="s">
        <v>2208</v>
      </c>
      <c r="AA724" t="s">
        <v>2497</v>
      </c>
      <c r="AF724" s="4"/>
      <c r="AG724" s="4"/>
      <c r="AH724" t="s">
        <v>80</v>
      </c>
      <c r="AI724" t="s">
        <v>242</v>
      </c>
      <c r="AJ724" t="s">
        <v>586</v>
      </c>
      <c r="AK724" t="s">
        <v>966</v>
      </c>
      <c r="AL724" t="s">
        <v>1667</v>
      </c>
      <c r="AM724" t="s">
        <v>69</v>
      </c>
      <c r="AN724" t="s">
        <v>1548</v>
      </c>
      <c r="AO724" t="s">
        <v>67</v>
      </c>
      <c r="AP724" t="s">
        <v>2373</v>
      </c>
      <c r="AQ724" t="str">
        <f t="shared" si="11"/>
        <v>4984274403511noFemale436212Facebook4361543830171.9674.9627021.99114.993</v>
      </c>
      <c r="AR724">
        <f>COUNTIF(AQ$2:AQ724,AQ724)</f>
        <v>1</v>
      </c>
    </row>
    <row r="725" spans="1:44" x14ac:dyDescent="0.25">
      <c r="A725">
        <v>499</v>
      </c>
      <c r="B725">
        <v>16</v>
      </c>
      <c r="C725" s="4">
        <v>44036</v>
      </c>
      <c r="D725">
        <v>2</v>
      </c>
      <c r="E725" t="s">
        <v>38</v>
      </c>
      <c r="F725" t="s">
        <v>49</v>
      </c>
      <c r="G725" t="s">
        <v>55</v>
      </c>
      <c r="H725" t="s">
        <v>57</v>
      </c>
      <c r="I725" s="4">
        <v>44009</v>
      </c>
      <c r="J725">
        <v>8</v>
      </c>
      <c r="K725" t="s">
        <v>60</v>
      </c>
      <c r="L725" s="4">
        <v>44000</v>
      </c>
      <c r="M725" s="4">
        <v>44073</v>
      </c>
      <c r="N725">
        <v>1</v>
      </c>
      <c r="O725" t="s">
        <v>70</v>
      </c>
      <c r="P725" t="s">
        <v>232</v>
      </c>
      <c r="Q725">
        <v>1</v>
      </c>
      <c r="R725" t="s">
        <v>550</v>
      </c>
      <c r="S725" t="s">
        <v>1111</v>
      </c>
      <c r="T725" t="s">
        <v>1631</v>
      </c>
      <c r="U725" t="s">
        <v>80</v>
      </c>
      <c r="V725" t="s">
        <v>1517</v>
      </c>
      <c r="W725">
        <v>57.98</v>
      </c>
      <c r="X725">
        <v>39.979999999999997</v>
      </c>
      <c r="Y725">
        <v>1</v>
      </c>
      <c r="Z725" t="s">
        <v>673</v>
      </c>
      <c r="AA725" t="s">
        <v>2348</v>
      </c>
      <c r="AF725" s="4"/>
      <c r="AG725" s="4"/>
      <c r="AH725" t="s">
        <v>70</v>
      </c>
      <c r="AI725" t="s">
        <v>232</v>
      </c>
      <c r="AJ725" t="s">
        <v>550</v>
      </c>
      <c r="AK725" t="s">
        <v>1111</v>
      </c>
      <c r="AL725" t="s">
        <v>1631</v>
      </c>
      <c r="AM725" t="s">
        <v>80</v>
      </c>
      <c r="AN725" t="s">
        <v>1517</v>
      </c>
      <c r="AO725" t="s">
        <v>673</v>
      </c>
      <c r="AP725" t="s">
        <v>2348</v>
      </c>
      <c r="AQ725" t="str">
        <f t="shared" si="11"/>
        <v>49916440362yesMale440098Facebook440004407357.9839.98517528.99219.9912</v>
      </c>
      <c r="AR725">
        <f>COUNTIF(AQ$2:AQ725,AQ725)</f>
        <v>1</v>
      </c>
    </row>
    <row r="726" spans="1:44" x14ac:dyDescent="0.25">
      <c r="A726">
        <v>500</v>
      </c>
      <c r="B726">
        <v>139</v>
      </c>
      <c r="C726" s="4">
        <v>44036</v>
      </c>
      <c r="D726">
        <v>11</v>
      </c>
      <c r="E726" t="s">
        <v>37</v>
      </c>
      <c r="F726" t="s">
        <v>48</v>
      </c>
      <c r="G726" t="s">
        <v>56</v>
      </c>
      <c r="H726" t="s">
        <v>58</v>
      </c>
      <c r="I726" s="4">
        <v>43982</v>
      </c>
      <c r="J726">
        <v>9</v>
      </c>
      <c r="K726" t="s">
        <v>59</v>
      </c>
      <c r="L726" s="4">
        <v>43952</v>
      </c>
      <c r="M726" s="4">
        <v>44075</v>
      </c>
      <c r="N726">
        <v>2</v>
      </c>
      <c r="O726" t="s">
        <v>171</v>
      </c>
      <c r="P726" t="s">
        <v>333</v>
      </c>
      <c r="Q726">
        <v>2</v>
      </c>
      <c r="R726" t="s">
        <v>708</v>
      </c>
      <c r="S726" t="s">
        <v>1249</v>
      </c>
      <c r="T726" t="s">
        <v>1769</v>
      </c>
      <c r="U726" t="s">
        <v>88</v>
      </c>
      <c r="V726" t="s">
        <v>2039</v>
      </c>
      <c r="W726">
        <v>567.96</v>
      </c>
      <c r="X726">
        <v>49.96</v>
      </c>
      <c r="Y726">
        <v>2</v>
      </c>
      <c r="Z726" t="s">
        <v>2180</v>
      </c>
      <c r="AA726" t="s">
        <v>2462</v>
      </c>
      <c r="AF726" s="4"/>
      <c r="AG726" s="4"/>
      <c r="AH726" t="s">
        <v>90</v>
      </c>
      <c r="AI726" t="s">
        <v>252</v>
      </c>
      <c r="AJ726" t="s">
        <v>70</v>
      </c>
      <c r="AK726" t="s">
        <v>1040</v>
      </c>
      <c r="AL726" t="s">
        <v>1568</v>
      </c>
      <c r="AM726" t="s">
        <v>80</v>
      </c>
      <c r="AN726" t="s">
        <v>1562</v>
      </c>
      <c r="AO726" t="s">
        <v>645</v>
      </c>
      <c r="AP726" t="s">
        <v>2347</v>
      </c>
      <c r="AQ726" t="str">
        <f t="shared" si="11"/>
        <v>5001394403611noFemale439829Google Ads4395244075567.9649.9665198.9929.9913</v>
      </c>
      <c r="AR726">
        <f>COUNTIF(AQ$2:AQ726,AQ726)</f>
        <v>1</v>
      </c>
    </row>
    <row r="727" spans="1:44" x14ac:dyDescent="0.25">
      <c r="A727">
        <v>500</v>
      </c>
      <c r="B727">
        <v>139</v>
      </c>
      <c r="C727" s="4">
        <v>44036</v>
      </c>
      <c r="D727">
        <v>11</v>
      </c>
      <c r="E727" t="s">
        <v>37</v>
      </c>
      <c r="F727" t="s">
        <v>48</v>
      </c>
      <c r="G727" t="s">
        <v>56</v>
      </c>
      <c r="H727" t="s">
        <v>58</v>
      </c>
      <c r="I727" s="4">
        <v>43982</v>
      </c>
      <c r="J727">
        <v>9</v>
      </c>
      <c r="K727" t="s">
        <v>59</v>
      </c>
      <c r="L727" s="4">
        <v>43952</v>
      </c>
      <c r="M727" s="4">
        <v>44075</v>
      </c>
      <c r="N727">
        <v>2</v>
      </c>
      <c r="O727" t="s">
        <v>171</v>
      </c>
      <c r="P727" t="s">
        <v>333</v>
      </c>
      <c r="Q727">
        <v>2</v>
      </c>
      <c r="R727" t="s">
        <v>708</v>
      </c>
      <c r="S727" t="s">
        <v>1249</v>
      </c>
      <c r="T727" t="s">
        <v>1769</v>
      </c>
      <c r="U727" t="s">
        <v>88</v>
      </c>
      <c r="V727" t="s">
        <v>2039</v>
      </c>
      <c r="W727">
        <v>567.96</v>
      </c>
      <c r="X727">
        <v>49.96</v>
      </c>
      <c r="Y727">
        <v>2</v>
      </c>
      <c r="Z727" t="s">
        <v>2180</v>
      </c>
      <c r="AA727" t="s">
        <v>2462</v>
      </c>
      <c r="AF727" s="4"/>
      <c r="AG727" s="4"/>
      <c r="AH727" t="s">
        <v>84</v>
      </c>
      <c r="AI727" t="s">
        <v>246</v>
      </c>
      <c r="AJ727" t="s">
        <v>714</v>
      </c>
      <c r="AK727" t="s">
        <v>1255</v>
      </c>
      <c r="AL727" t="s">
        <v>1773</v>
      </c>
      <c r="AM727" t="s">
        <v>80</v>
      </c>
      <c r="AN727" t="s">
        <v>1548</v>
      </c>
      <c r="AO727" t="s">
        <v>410</v>
      </c>
      <c r="AP727" t="s">
        <v>2359</v>
      </c>
      <c r="AQ727" t="str">
        <f t="shared" si="11"/>
        <v>5001394403611noFemale439829Google Ads4395244075567.9649.9695284.99214.9920</v>
      </c>
      <c r="AR727">
        <f>COUNTIF(AQ$2:AQ727,AQ727)</f>
        <v>1</v>
      </c>
    </row>
    <row r="728" spans="1:44" x14ac:dyDescent="0.25">
      <c r="A728">
        <v>501</v>
      </c>
      <c r="B728">
        <v>262</v>
      </c>
      <c r="C728" s="4">
        <v>44036</v>
      </c>
      <c r="D728">
        <v>11</v>
      </c>
      <c r="E728" t="s">
        <v>37</v>
      </c>
      <c r="F728" t="s">
        <v>48</v>
      </c>
      <c r="G728" t="s">
        <v>56</v>
      </c>
      <c r="H728" t="s">
        <v>58</v>
      </c>
      <c r="I728" s="4">
        <v>43929</v>
      </c>
      <c r="J728">
        <v>7</v>
      </c>
      <c r="K728" t="s">
        <v>61</v>
      </c>
      <c r="L728" s="4">
        <v>43915</v>
      </c>
      <c r="M728" s="4">
        <v>44012</v>
      </c>
      <c r="N728">
        <v>1</v>
      </c>
      <c r="O728" t="s">
        <v>80</v>
      </c>
      <c r="P728" t="s">
        <v>242</v>
      </c>
      <c r="Q728">
        <v>1</v>
      </c>
      <c r="R728" t="s">
        <v>548</v>
      </c>
      <c r="S728" t="s">
        <v>1109</v>
      </c>
      <c r="T728" t="s">
        <v>1634</v>
      </c>
      <c r="U728" t="s">
        <v>80</v>
      </c>
      <c r="V728" t="s">
        <v>1548</v>
      </c>
      <c r="W728">
        <v>55.96</v>
      </c>
      <c r="X728">
        <v>29.98</v>
      </c>
      <c r="Y728">
        <v>1</v>
      </c>
      <c r="Z728" t="s">
        <v>67</v>
      </c>
      <c r="AA728" t="s">
        <v>2373</v>
      </c>
      <c r="AF728" s="4"/>
      <c r="AG728" s="4"/>
      <c r="AH728" t="s">
        <v>80</v>
      </c>
      <c r="AI728" t="s">
        <v>242</v>
      </c>
      <c r="AJ728" t="s">
        <v>548</v>
      </c>
      <c r="AK728" t="s">
        <v>1109</v>
      </c>
      <c r="AL728" t="s">
        <v>1634</v>
      </c>
      <c r="AM728" t="s">
        <v>80</v>
      </c>
      <c r="AN728" t="s">
        <v>1548</v>
      </c>
      <c r="AO728" t="s">
        <v>67</v>
      </c>
      <c r="AP728" t="s">
        <v>2373</v>
      </c>
      <c r="AQ728" t="str">
        <f t="shared" si="11"/>
        <v>5012624403611noFemale439297YouTube439154401255.9629.9823627.98214.993</v>
      </c>
      <c r="AR728">
        <f>COUNTIF(AQ$2:AQ728,AQ728)</f>
        <v>1</v>
      </c>
    </row>
    <row r="729" spans="1:44" x14ac:dyDescent="0.25">
      <c r="A729">
        <v>502</v>
      </c>
      <c r="B729">
        <v>364</v>
      </c>
      <c r="C729" s="4">
        <v>44036</v>
      </c>
      <c r="D729">
        <v>9</v>
      </c>
      <c r="E729" t="s">
        <v>41</v>
      </c>
      <c r="F729" t="s">
        <v>52</v>
      </c>
      <c r="G729" t="s">
        <v>55</v>
      </c>
      <c r="H729" t="s">
        <v>58</v>
      </c>
      <c r="I729" s="4">
        <v>43577</v>
      </c>
      <c r="J729">
        <v>2</v>
      </c>
      <c r="L729" s="4"/>
      <c r="M729" s="4"/>
      <c r="N729">
        <v>1</v>
      </c>
      <c r="O729" t="s">
        <v>80</v>
      </c>
      <c r="P729" t="s">
        <v>242</v>
      </c>
      <c r="Q729">
        <v>1</v>
      </c>
      <c r="R729" t="s">
        <v>709</v>
      </c>
      <c r="S729" t="s">
        <v>1250</v>
      </c>
      <c r="T729" t="s">
        <v>425</v>
      </c>
      <c r="U729" t="s">
        <v>69</v>
      </c>
      <c r="V729" t="s">
        <v>1548</v>
      </c>
      <c r="W729">
        <v>125</v>
      </c>
      <c r="X729">
        <v>14.99</v>
      </c>
      <c r="Y729">
        <v>1</v>
      </c>
      <c r="Z729" t="s">
        <v>79</v>
      </c>
      <c r="AA729" t="s">
        <v>2349</v>
      </c>
      <c r="AF729" s="4"/>
      <c r="AG729" s="4"/>
      <c r="AH729" t="s">
        <v>80</v>
      </c>
      <c r="AI729" t="s">
        <v>242</v>
      </c>
      <c r="AJ729" t="s">
        <v>709</v>
      </c>
      <c r="AK729" t="s">
        <v>1250</v>
      </c>
      <c r="AL729" t="s">
        <v>425</v>
      </c>
      <c r="AM729" t="s">
        <v>69</v>
      </c>
      <c r="AN729" t="s">
        <v>1548</v>
      </c>
      <c r="AO729" t="s">
        <v>79</v>
      </c>
      <c r="AP729" t="s">
        <v>2349</v>
      </c>
      <c r="AQ729" t="str">
        <f t="shared" si="11"/>
        <v>502364440369yesFemale43577212514.99258125114.994</v>
      </c>
      <c r="AR729">
        <f>COUNTIF(AQ$2:AQ729,AQ729)</f>
        <v>1</v>
      </c>
    </row>
    <row r="730" spans="1:44" x14ac:dyDescent="0.25">
      <c r="A730">
        <v>503</v>
      </c>
      <c r="B730">
        <v>113</v>
      </c>
      <c r="C730" s="4">
        <v>44037</v>
      </c>
      <c r="D730">
        <v>11</v>
      </c>
      <c r="E730" t="s">
        <v>37</v>
      </c>
      <c r="F730" t="s">
        <v>48</v>
      </c>
      <c r="G730" t="s">
        <v>55</v>
      </c>
      <c r="H730" t="s">
        <v>58</v>
      </c>
      <c r="I730" s="4">
        <v>43844</v>
      </c>
      <c r="J730">
        <v>4</v>
      </c>
      <c r="K730" t="s">
        <v>61</v>
      </c>
      <c r="L730" s="4">
        <v>43831</v>
      </c>
      <c r="M730" s="4">
        <v>43861</v>
      </c>
      <c r="N730">
        <v>1</v>
      </c>
      <c r="O730" t="s">
        <v>80</v>
      </c>
      <c r="P730" t="s">
        <v>242</v>
      </c>
      <c r="Q730">
        <v>1</v>
      </c>
      <c r="R730" t="s">
        <v>649</v>
      </c>
      <c r="S730" t="s">
        <v>1193</v>
      </c>
      <c r="T730" t="s">
        <v>1717</v>
      </c>
      <c r="U730" t="s">
        <v>80</v>
      </c>
      <c r="V730" t="s">
        <v>1548</v>
      </c>
      <c r="W730">
        <v>65.900000000000006</v>
      </c>
      <c r="X730">
        <v>29.98</v>
      </c>
      <c r="Y730">
        <v>1</v>
      </c>
      <c r="Z730" t="s">
        <v>70</v>
      </c>
      <c r="AA730" t="s">
        <v>2341</v>
      </c>
      <c r="AF730" s="4"/>
      <c r="AG730" s="4"/>
      <c r="AH730" t="s">
        <v>80</v>
      </c>
      <c r="AI730" t="s">
        <v>242</v>
      </c>
      <c r="AJ730" t="s">
        <v>649</v>
      </c>
      <c r="AK730" t="s">
        <v>1193</v>
      </c>
      <c r="AL730" t="s">
        <v>1717</v>
      </c>
      <c r="AM730" t="s">
        <v>80</v>
      </c>
      <c r="AN730" t="s">
        <v>1548</v>
      </c>
      <c r="AO730" t="s">
        <v>70</v>
      </c>
      <c r="AP730" t="s">
        <v>2341</v>
      </c>
      <c r="AQ730" t="str">
        <f t="shared" si="11"/>
        <v>5031134403711yesFemale438444YouTube438314386165.929.9825432.95214.995</v>
      </c>
      <c r="AR730">
        <f>COUNTIF(AQ$2:AQ730,AQ730)</f>
        <v>1</v>
      </c>
    </row>
    <row r="731" spans="1:44" x14ac:dyDescent="0.25">
      <c r="A731">
        <v>504</v>
      </c>
      <c r="B731">
        <v>233</v>
      </c>
      <c r="C731" s="4">
        <v>44037</v>
      </c>
      <c r="D731">
        <v>2</v>
      </c>
      <c r="E731" t="s">
        <v>38</v>
      </c>
      <c r="F731" t="s">
        <v>49</v>
      </c>
      <c r="G731" t="s">
        <v>55</v>
      </c>
      <c r="H731" t="s">
        <v>57</v>
      </c>
      <c r="I731" s="4">
        <v>43719</v>
      </c>
      <c r="J731">
        <v>3</v>
      </c>
      <c r="K731" t="s">
        <v>59</v>
      </c>
      <c r="L731" s="4">
        <v>43615</v>
      </c>
      <c r="M731" s="4">
        <v>43830</v>
      </c>
      <c r="N731">
        <v>1</v>
      </c>
      <c r="O731" t="s">
        <v>67</v>
      </c>
      <c r="P731" t="s">
        <v>229</v>
      </c>
      <c r="Q731">
        <v>1</v>
      </c>
      <c r="R731" t="s">
        <v>468</v>
      </c>
      <c r="S731" t="s">
        <v>1031</v>
      </c>
      <c r="T731" t="s">
        <v>1561</v>
      </c>
      <c r="U731" t="s">
        <v>67</v>
      </c>
      <c r="V731" t="s">
        <v>1548</v>
      </c>
      <c r="W731">
        <v>98.97</v>
      </c>
      <c r="X731">
        <v>44.97</v>
      </c>
      <c r="Y731">
        <v>1</v>
      </c>
      <c r="Z731" t="s">
        <v>90</v>
      </c>
      <c r="AA731" t="s">
        <v>2328</v>
      </c>
      <c r="AF731" s="4"/>
      <c r="AG731" s="4"/>
      <c r="AH731" t="s">
        <v>67</v>
      </c>
      <c r="AI731" t="s">
        <v>229</v>
      </c>
      <c r="AJ731" t="s">
        <v>468</v>
      </c>
      <c r="AK731" t="s">
        <v>1031</v>
      </c>
      <c r="AL731" t="s">
        <v>1561</v>
      </c>
      <c r="AM731" t="s">
        <v>67</v>
      </c>
      <c r="AN731" t="s">
        <v>1548</v>
      </c>
      <c r="AO731" t="s">
        <v>90</v>
      </c>
      <c r="AP731" t="s">
        <v>2328</v>
      </c>
      <c r="AQ731" t="str">
        <f t="shared" si="11"/>
        <v>504233440372yesMale437193Google Ads436154383098.9744.9739432.99314.996</v>
      </c>
      <c r="AR731">
        <f>COUNTIF(AQ$2:AQ731,AQ731)</f>
        <v>1</v>
      </c>
    </row>
    <row r="732" spans="1:44" x14ac:dyDescent="0.25">
      <c r="A732">
        <v>505</v>
      </c>
      <c r="B732">
        <v>321</v>
      </c>
      <c r="C732" s="4">
        <v>44037</v>
      </c>
      <c r="D732">
        <v>9</v>
      </c>
      <c r="E732" t="s">
        <v>41</v>
      </c>
      <c r="F732" t="s">
        <v>52</v>
      </c>
      <c r="G732" t="s">
        <v>55</v>
      </c>
      <c r="H732" t="s">
        <v>57</v>
      </c>
      <c r="I732" s="4">
        <v>43737</v>
      </c>
      <c r="J732">
        <v>3</v>
      </c>
      <c r="K732" t="s">
        <v>59</v>
      </c>
      <c r="L732" s="4">
        <v>43615</v>
      </c>
      <c r="M732" s="4">
        <v>43830</v>
      </c>
      <c r="N732">
        <v>1</v>
      </c>
      <c r="O732" t="s">
        <v>79</v>
      </c>
      <c r="P732" t="s">
        <v>241</v>
      </c>
      <c r="Q732">
        <v>1</v>
      </c>
      <c r="R732" t="s">
        <v>541</v>
      </c>
      <c r="S732" t="s">
        <v>968</v>
      </c>
      <c r="T732" t="s">
        <v>1629</v>
      </c>
      <c r="U732" t="s">
        <v>69</v>
      </c>
      <c r="V732" t="s">
        <v>1548</v>
      </c>
      <c r="W732">
        <v>86.9</v>
      </c>
      <c r="X732">
        <v>14.99</v>
      </c>
      <c r="Y732">
        <v>1</v>
      </c>
      <c r="Z732" t="s">
        <v>86</v>
      </c>
      <c r="AA732" t="s">
        <v>2350</v>
      </c>
      <c r="AF732" s="4"/>
      <c r="AG732" s="4"/>
      <c r="AH732" t="s">
        <v>79</v>
      </c>
      <c r="AI732" t="s">
        <v>241</v>
      </c>
      <c r="AJ732" t="s">
        <v>541</v>
      </c>
      <c r="AK732" t="s">
        <v>968</v>
      </c>
      <c r="AL732" t="s">
        <v>1629</v>
      </c>
      <c r="AM732" t="s">
        <v>69</v>
      </c>
      <c r="AN732" t="s">
        <v>1548</v>
      </c>
      <c r="AO732" t="s">
        <v>86</v>
      </c>
      <c r="AP732" t="s">
        <v>2350</v>
      </c>
      <c r="AQ732" t="str">
        <f t="shared" si="11"/>
        <v>505321440379yesMale437373Google Ads436154383086.914.99411186.9114.997</v>
      </c>
      <c r="AR732">
        <f>COUNTIF(AQ$2:AQ732,AQ732)</f>
        <v>1</v>
      </c>
    </row>
    <row r="733" spans="1:44" x14ac:dyDescent="0.25">
      <c r="A733">
        <v>506</v>
      </c>
      <c r="B733">
        <v>408</v>
      </c>
      <c r="C733" s="4">
        <v>44037</v>
      </c>
      <c r="D733">
        <v>9</v>
      </c>
      <c r="E733" t="s">
        <v>41</v>
      </c>
      <c r="F733" t="s">
        <v>52</v>
      </c>
      <c r="G733" t="s">
        <v>55</v>
      </c>
      <c r="H733" t="s">
        <v>57</v>
      </c>
      <c r="I733" s="4">
        <v>43674</v>
      </c>
      <c r="J733">
        <v>3</v>
      </c>
      <c r="K733" t="s">
        <v>59</v>
      </c>
      <c r="L733" s="4">
        <v>43615</v>
      </c>
      <c r="M733" s="4">
        <v>43830</v>
      </c>
      <c r="N733">
        <v>1</v>
      </c>
      <c r="O733" t="s">
        <v>67</v>
      </c>
      <c r="P733" t="s">
        <v>229</v>
      </c>
      <c r="Q733">
        <v>1</v>
      </c>
      <c r="R733" t="s">
        <v>710</v>
      </c>
      <c r="S733" t="s">
        <v>1251</v>
      </c>
      <c r="T733" t="s">
        <v>1517</v>
      </c>
      <c r="U733" t="s">
        <v>67</v>
      </c>
      <c r="V733" t="s">
        <v>1548</v>
      </c>
      <c r="W733">
        <v>59.97</v>
      </c>
      <c r="X733">
        <v>44.97</v>
      </c>
      <c r="Y733">
        <v>1</v>
      </c>
      <c r="Z733" t="s">
        <v>90</v>
      </c>
      <c r="AA733" t="s">
        <v>2328</v>
      </c>
      <c r="AF733" s="4"/>
      <c r="AG733" s="4"/>
      <c r="AH733" t="s">
        <v>67</v>
      </c>
      <c r="AI733" t="s">
        <v>229</v>
      </c>
      <c r="AJ733" t="s">
        <v>710</v>
      </c>
      <c r="AK733" t="s">
        <v>1251</v>
      </c>
      <c r="AL733" t="s">
        <v>1517</v>
      </c>
      <c r="AM733" t="s">
        <v>67</v>
      </c>
      <c r="AN733" t="s">
        <v>1548</v>
      </c>
      <c r="AO733" t="s">
        <v>90</v>
      </c>
      <c r="AP733" t="s">
        <v>2328</v>
      </c>
      <c r="AQ733" t="str">
        <f t="shared" si="11"/>
        <v>506408440379yesMale436743Google Ads436154383059.9744.97310519.99314.996</v>
      </c>
      <c r="AR733">
        <f>COUNTIF(AQ$2:AQ733,AQ733)</f>
        <v>1</v>
      </c>
    </row>
    <row r="734" spans="1:44" x14ac:dyDescent="0.25">
      <c r="A734">
        <v>507</v>
      </c>
      <c r="B734">
        <v>452</v>
      </c>
      <c r="C734" s="4">
        <v>44038</v>
      </c>
      <c r="D734">
        <v>9</v>
      </c>
      <c r="E734" t="s">
        <v>41</v>
      </c>
      <c r="F734" t="s">
        <v>52</v>
      </c>
      <c r="G734" t="s">
        <v>55</v>
      </c>
      <c r="H734" t="s">
        <v>58</v>
      </c>
      <c r="I734" s="4">
        <v>43598</v>
      </c>
      <c r="J734">
        <v>3</v>
      </c>
      <c r="L734" s="4"/>
      <c r="M734" s="4"/>
      <c r="N734">
        <v>1</v>
      </c>
      <c r="O734" t="s">
        <v>67</v>
      </c>
      <c r="P734" t="s">
        <v>229</v>
      </c>
      <c r="Q734">
        <v>1</v>
      </c>
      <c r="R734" t="s">
        <v>557</v>
      </c>
      <c r="S734" t="s">
        <v>1030</v>
      </c>
      <c r="T734" t="s">
        <v>1513</v>
      </c>
      <c r="U734" t="s">
        <v>69</v>
      </c>
      <c r="V734" t="s">
        <v>1548</v>
      </c>
      <c r="W734">
        <v>29.99</v>
      </c>
      <c r="X734">
        <v>14.99</v>
      </c>
      <c r="Y734">
        <v>1</v>
      </c>
      <c r="Z734" t="s">
        <v>652</v>
      </c>
      <c r="AA734" t="s">
        <v>2352</v>
      </c>
      <c r="AF734" s="4"/>
      <c r="AG734" s="4"/>
      <c r="AH734" t="s">
        <v>67</v>
      </c>
      <c r="AI734" t="s">
        <v>229</v>
      </c>
      <c r="AJ734" t="s">
        <v>557</v>
      </c>
      <c r="AK734" t="s">
        <v>1030</v>
      </c>
      <c r="AL734" t="s">
        <v>1513</v>
      </c>
      <c r="AM734" t="s">
        <v>69</v>
      </c>
      <c r="AN734" t="s">
        <v>1548</v>
      </c>
      <c r="AO734" t="s">
        <v>652</v>
      </c>
      <c r="AP734" t="s">
        <v>2352</v>
      </c>
      <c r="AQ734" t="str">
        <f t="shared" si="11"/>
        <v>507452440389yesFemale43598329.9914.99317129.99114.9911</v>
      </c>
      <c r="AR734">
        <f>COUNTIF(AQ$2:AQ734,AQ734)</f>
        <v>1</v>
      </c>
    </row>
    <row r="735" spans="1:44" x14ac:dyDescent="0.25">
      <c r="A735">
        <v>508</v>
      </c>
      <c r="B735">
        <v>54</v>
      </c>
      <c r="C735" s="4">
        <v>44040</v>
      </c>
      <c r="D735">
        <v>11</v>
      </c>
      <c r="E735" t="s">
        <v>37</v>
      </c>
      <c r="F735" t="s">
        <v>48</v>
      </c>
      <c r="G735" t="s">
        <v>56</v>
      </c>
      <c r="H735" t="s">
        <v>57</v>
      </c>
      <c r="I735" s="4">
        <v>43891</v>
      </c>
      <c r="J735">
        <v>5</v>
      </c>
      <c r="K735" t="s">
        <v>60</v>
      </c>
      <c r="L735" s="4">
        <v>43831</v>
      </c>
      <c r="M735" s="4">
        <v>43921</v>
      </c>
      <c r="N735">
        <v>1</v>
      </c>
      <c r="O735" t="s">
        <v>80</v>
      </c>
      <c r="P735" t="s">
        <v>242</v>
      </c>
      <c r="Q735">
        <v>1</v>
      </c>
      <c r="R735" t="s">
        <v>709</v>
      </c>
      <c r="S735" t="s">
        <v>1250</v>
      </c>
      <c r="T735" t="s">
        <v>425</v>
      </c>
      <c r="U735" t="s">
        <v>69</v>
      </c>
      <c r="V735" t="s">
        <v>1548</v>
      </c>
      <c r="W735">
        <v>125</v>
      </c>
      <c r="X735">
        <v>14.99</v>
      </c>
      <c r="Y735">
        <v>1</v>
      </c>
      <c r="Z735" t="s">
        <v>79</v>
      </c>
      <c r="AA735" t="s">
        <v>2349</v>
      </c>
      <c r="AF735" s="4"/>
      <c r="AG735" s="4"/>
      <c r="AH735" t="s">
        <v>80</v>
      </c>
      <c r="AI735" t="s">
        <v>242</v>
      </c>
      <c r="AJ735" t="s">
        <v>709</v>
      </c>
      <c r="AK735" t="s">
        <v>1250</v>
      </c>
      <c r="AL735" t="s">
        <v>425</v>
      </c>
      <c r="AM735" t="s">
        <v>69</v>
      </c>
      <c r="AN735" t="s">
        <v>1548</v>
      </c>
      <c r="AO735" t="s">
        <v>79</v>
      </c>
      <c r="AP735" t="s">
        <v>2349</v>
      </c>
      <c r="AQ735" t="str">
        <f t="shared" si="11"/>
        <v>508544404011noMale438915Facebook438314392112514.99258125114.994</v>
      </c>
      <c r="AR735">
        <f>COUNTIF(AQ$2:AQ735,AQ735)</f>
        <v>1</v>
      </c>
    </row>
    <row r="736" spans="1:44" x14ac:dyDescent="0.25">
      <c r="A736">
        <v>509</v>
      </c>
      <c r="B736">
        <v>127</v>
      </c>
      <c r="C736" s="4">
        <v>44040</v>
      </c>
      <c r="D736">
        <v>5</v>
      </c>
      <c r="E736" t="s">
        <v>36</v>
      </c>
      <c r="F736" t="s">
        <v>47</v>
      </c>
      <c r="G736" t="s">
        <v>55</v>
      </c>
      <c r="H736" t="s">
        <v>58</v>
      </c>
      <c r="I736" s="4">
        <v>43587</v>
      </c>
      <c r="J736">
        <v>2</v>
      </c>
      <c r="L736" s="4"/>
      <c r="M736" s="4"/>
      <c r="N736">
        <v>1</v>
      </c>
      <c r="O736" t="s">
        <v>80</v>
      </c>
      <c r="P736" t="s">
        <v>242</v>
      </c>
      <c r="Q736">
        <v>1</v>
      </c>
      <c r="R736" t="s">
        <v>569</v>
      </c>
      <c r="S736" t="s">
        <v>1128</v>
      </c>
      <c r="T736" t="s">
        <v>1652</v>
      </c>
      <c r="U736" t="s">
        <v>69</v>
      </c>
      <c r="V736" t="s">
        <v>1548</v>
      </c>
      <c r="W736">
        <v>13.99</v>
      </c>
      <c r="X736">
        <v>14.99</v>
      </c>
      <c r="Y736">
        <v>1</v>
      </c>
      <c r="Z736" t="s">
        <v>79</v>
      </c>
      <c r="AA736" t="s">
        <v>2349</v>
      </c>
      <c r="AF736" s="4"/>
      <c r="AG736" s="4"/>
      <c r="AH736" t="s">
        <v>80</v>
      </c>
      <c r="AI736" t="s">
        <v>242</v>
      </c>
      <c r="AJ736" t="s">
        <v>569</v>
      </c>
      <c r="AK736" t="s">
        <v>1128</v>
      </c>
      <c r="AL736" t="s">
        <v>1652</v>
      </c>
      <c r="AM736" t="s">
        <v>69</v>
      </c>
      <c r="AN736" t="s">
        <v>1548</v>
      </c>
      <c r="AO736" t="s">
        <v>79</v>
      </c>
      <c r="AP736" t="s">
        <v>2349</v>
      </c>
      <c r="AQ736" t="str">
        <f t="shared" si="11"/>
        <v>509127440405yesFemale43587213.9914.9928813.99114.994</v>
      </c>
      <c r="AR736">
        <f>COUNTIF(AQ$2:AQ736,AQ736)</f>
        <v>1</v>
      </c>
    </row>
    <row r="737" spans="1:44" x14ac:dyDescent="0.25">
      <c r="A737">
        <v>510</v>
      </c>
      <c r="B737">
        <v>309</v>
      </c>
      <c r="C737" s="4">
        <v>44041</v>
      </c>
      <c r="D737">
        <v>10</v>
      </c>
      <c r="E737" t="s">
        <v>42</v>
      </c>
      <c r="F737" t="s">
        <v>53</v>
      </c>
      <c r="G737" t="s">
        <v>55</v>
      </c>
      <c r="H737" t="s">
        <v>58</v>
      </c>
      <c r="I737" s="4">
        <v>43830</v>
      </c>
      <c r="J737">
        <v>15</v>
      </c>
      <c r="K737" t="s">
        <v>62</v>
      </c>
      <c r="L737" s="4">
        <v>43615</v>
      </c>
      <c r="M737" s="4">
        <v>44413</v>
      </c>
      <c r="N737">
        <v>2</v>
      </c>
      <c r="O737" t="s">
        <v>172</v>
      </c>
      <c r="P737" t="s">
        <v>334</v>
      </c>
      <c r="Q737">
        <v>2</v>
      </c>
      <c r="R737" t="s">
        <v>711</v>
      </c>
      <c r="S737" t="s">
        <v>1252</v>
      </c>
      <c r="T737" t="s">
        <v>1770</v>
      </c>
      <c r="U737" t="s">
        <v>180</v>
      </c>
      <c r="V737" t="s">
        <v>2031</v>
      </c>
      <c r="W737">
        <v>274.97000000000003</v>
      </c>
      <c r="X737">
        <v>54.97</v>
      </c>
      <c r="Y737">
        <v>2</v>
      </c>
      <c r="Z737" t="s">
        <v>2095</v>
      </c>
      <c r="AA737" t="s">
        <v>2363</v>
      </c>
      <c r="AF737" s="4"/>
      <c r="AG737" s="4"/>
      <c r="AH737" t="s">
        <v>84</v>
      </c>
      <c r="AI737" t="s">
        <v>246</v>
      </c>
      <c r="AJ737" t="s">
        <v>438</v>
      </c>
      <c r="AK737" t="s">
        <v>1000</v>
      </c>
      <c r="AL737" t="s">
        <v>1532</v>
      </c>
      <c r="AM737" t="s">
        <v>80</v>
      </c>
      <c r="AN737" t="s">
        <v>1548</v>
      </c>
      <c r="AO737" t="s">
        <v>645</v>
      </c>
      <c r="AP737" t="s">
        <v>2347</v>
      </c>
      <c r="AQ737" t="str">
        <f t="shared" si="11"/>
        <v>5103094404110yesFemale4383015Organic4361544413274.9754.97981133.99214.9913</v>
      </c>
      <c r="AR737">
        <f>COUNTIF(AQ$2:AQ737,AQ737)</f>
        <v>1</v>
      </c>
    </row>
    <row r="738" spans="1:44" x14ac:dyDescent="0.25">
      <c r="A738">
        <v>510</v>
      </c>
      <c r="B738">
        <v>309</v>
      </c>
      <c r="C738" s="4">
        <v>44041</v>
      </c>
      <c r="D738">
        <v>10</v>
      </c>
      <c r="E738" t="s">
        <v>42</v>
      </c>
      <c r="F738" t="s">
        <v>53</v>
      </c>
      <c r="G738" t="s">
        <v>55</v>
      </c>
      <c r="H738" t="s">
        <v>58</v>
      </c>
      <c r="I738" s="4">
        <v>43830</v>
      </c>
      <c r="J738">
        <v>15</v>
      </c>
      <c r="K738" t="s">
        <v>62</v>
      </c>
      <c r="L738" s="4">
        <v>43615</v>
      </c>
      <c r="M738" s="4">
        <v>44413</v>
      </c>
      <c r="N738">
        <v>2</v>
      </c>
      <c r="O738" t="s">
        <v>172</v>
      </c>
      <c r="P738" t="s">
        <v>334</v>
      </c>
      <c r="Q738">
        <v>2</v>
      </c>
      <c r="R738" t="s">
        <v>711</v>
      </c>
      <c r="S738" t="s">
        <v>1252</v>
      </c>
      <c r="T738" t="s">
        <v>1770</v>
      </c>
      <c r="U738" t="s">
        <v>180</v>
      </c>
      <c r="V738" t="s">
        <v>2031</v>
      </c>
      <c r="W738">
        <v>274.97000000000003</v>
      </c>
      <c r="X738">
        <v>54.97</v>
      </c>
      <c r="Y738">
        <v>2</v>
      </c>
      <c r="Z738" t="s">
        <v>2095</v>
      </c>
      <c r="AA738" t="s">
        <v>2363</v>
      </c>
      <c r="AF738" s="4"/>
      <c r="AG738" s="4"/>
      <c r="AH738" t="s">
        <v>69</v>
      </c>
      <c r="AI738" t="s">
        <v>231</v>
      </c>
      <c r="AJ738" t="s">
        <v>448</v>
      </c>
      <c r="AK738" t="s">
        <v>1010</v>
      </c>
      <c r="AL738" t="s">
        <v>1540</v>
      </c>
      <c r="AM738" t="s">
        <v>69</v>
      </c>
      <c r="AN738" t="s">
        <v>1577</v>
      </c>
      <c r="AO738" t="s">
        <v>69</v>
      </c>
      <c r="AP738" t="s">
        <v>2360</v>
      </c>
      <c r="AQ738" t="str">
        <f t="shared" si="11"/>
        <v>5103094404110yesFemale4383015Organic4361544413274.9754.9711506.99124.991</v>
      </c>
      <c r="AR738">
        <f>COUNTIF(AQ$2:AQ738,AQ738)</f>
        <v>1</v>
      </c>
    </row>
    <row r="739" spans="1:44" x14ac:dyDescent="0.25">
      <c r="A739">
        <v>511</v>
      </c>
      <c r="B739">
        <v>317</v>
      </c>
      <c r="C739" s="4">
        <v>44041</v>
      </c>
      <c r="D739">
        <v>7</v>
      </c>
      <c r="E739" t="s">
        <v>35</v>
      </c>
      <c r="F739" t="s">
        <v>46</v>
      </c>
      <c r="G739" t="s">
        <v>55</v>
      </c>
      <c r="H739" t="s">
        <v>58</v>
      </c>
      <c r="I739" s="4">
        <v>43623</v>
      </c>
      <c r="J739">
        <v>3</v>
      </c>
      <c r="K739" t="s">
        <v>59</v>
      </c>
      <c r="L739" s="4">
        <v>43615</v>
      </c>
      <c r="M739" s="4">
        <v>43830</v>
      </c>
      <c r="N739">
        <v>1</v>
      </c>
      <c r="O739" t="s">
        <v>86</v>
      </c>
      <c r="P739" t="s">
        <v>248</v>
      </c>
      <c r="Q739">
        <v>1</v>
      </c>
      <c r="R739" t="s">
        <v>432</v>
      </c>
      <c r="S739" t="s">
        <v>995</v>
      </c>
      <c r="T739" t="s">
        <v>1527</v>
      </c>
      <c r="U739" t="s">
        <v>80</v>
      </c>
      <c r="V739" t="s">
        <v>1577</v>
      </c>
      <c r="W739">
        <v>73.98</v>
      </c>
      <c r="X739">
        <v>49.98</v>
      </c>
      <c r="Y739">
        <v>1</v>
      </c>
      <c r="Z739" t="s">
        <v>549</v>
      </c>
      <c r="AA739" t="s">
        <v>2362</v>
      </c>
      <c r="AF739" s="4"/>
      <c r="AG739" s="4"/>
      <c r="AH739" t="s">
        <v>86</v>
      </c>
      <c r="AI739" t="s">
        <v>248</v>
      </c>
      <c r="AJ739" t="s">
        <v>432</v>
      </c>
      <c r="AK739" t="s">
        <v>995</v>
      </c>
      <c r="AL739" t="s">
        <v>1527</v>
      </c>
      <c r="AM739" t="s">
        <v>80</v>
      </c>
      <c r="AN739" t="s">
        <v>1577</v>
      </c>
      <c r="AO739" t="s">
        <v>549</v>
      </c>
      <c r="AP739" t="s">
        <v>2362</v>
      </c>
      <c r="AQ739" t="str">
        <f t="shared" si="11"/>
        <v>511317440417yesFemale436233Google Ads436154383073.9849.9872136.99224.9922</v>
      </c>
      <c r="AR739">
        <f>COUNTIF(AQ$2:AQ739,AQ739)</f>
        <v>1</v>
      </c>
    </row>
    <row r="740" spans="1:44" x14ac:dyDescent="0.25">
      <c r="A740">
        <v>512</v>
      </c>
      <c r="B740">
        <v>381</v>
      </c>
      <c r="C740" s="4">
        <v>44041</v>
      </c>
      <c r="D740">
        <v>4</v>
      </c>
      <c r="E740" t="s">
        <v>40</v>
      </c>
      <c r="F740" t="s">
        <v>51</v>
      </c>
      <c r="G740" t="s">
        <v>55</v>
      </c>
      <c r="H740" t="s">
        <v>58</v>
      </c>
      <c r="I740" s="4">
        <v>43653</v>
      </c>
      <c r="J740">
        <v>2</v>
      </c>
      <c r="K740" t="s">
        <v>60</v>
      </c>
      <c r="L740" s="4">
        <v>43615</v>
      </c>
      <c r="M740" s="4">
        <v>43830</v>
      </c>
      <c r="N740">
        <v>1</v>
      </c>
      <c r="O740" t="s">
        <v>78</v>
      </c>
      <c r="P740" t="s">
        <v>240</v>
      </c>
      <c r="Q740">
        <v>1</v>
      </c>
      <c r="R740" t="s">
        <v>67</v>
      </c>
      <c r="S740" t="s">
        <v>1120</v>
      </c>
      <c r="T740" t="s">
        <v>1643</v>
      </c>
      <c r="U740" t="s">
        <v>69</v>
      </c>
      <c r="V740" t="s">
        <v>1548</v>
      </c>
      <c r="W740">
        <v>3.99</v>
      </c>
      <c r="X740">
        <v>14.99</v>
      </c>
      <c r="Y740">
        <v>1</v>
      </c>
      <c r="Z740" t="s">
        <v>469</v>
      </c>
      <c r="AA740" t="s">
        <v>2339</v>
      </c>
      <c r="AF740" s="4"/>
      <c r="AG740" s="4"/>
      <c r="AH740" t="s">
        <v>78</v>
      </c>
      <c r="AI740" t="s">
        <v>240</v>
      </c>
      <c r="AJ740" t="s">
        <v>67</v>
      </c>
      <c r="AK740" t="s">
        <v>1120</v>
      </c>
      <c r="AL740" t="s">
        <v>1643</v>
      </c>
      <c r="AM740" t="s">
        <v>69</v>
      </c>
      <c r="AN740" t="s">
        <v>1548</v>
      </c>
      <c r="AO740" t="s">
        <v>469</v>
      </c>
      <c r="AP740" t="s">
        <v>2339</v>
      </c>
      <c r="AQ740" t="str">
        <f t="shared" si="11"/>
        <v>512381440414yesFemale436532Facebook43615438303.9914.99833.99114.9923</v>
      </c>
      <c r="AR740">
        <f>COUNTIF(AQ$2:AQ740,AQ740)</f>
        <v>1</v>
      </c>
    </row>
    <row r="741" spans="1:44" x14ac:dyDescent="0.25">
      <c r="A741">
        <v>513</v>
      </c>
      <c r="B741">
        <v>275</v>
      </c>
      <c r="C741" s="4">
        <v>44042</v>
      </c>
      <c r="D741">
        <v>5</v>
      </c>
      <c r="E741" t="s">
        <v>36</v>
      </c>
      <c r="F741" t="s">
        <v>47</v>
      </c>
      <c r="G741" t="s">
        <v>55</v>
      </c>
      <c r="H741" t="s">
        <v>58</v>
      </c>
      <c r="I741" s="4">
        <v>43820</v>
      </c>
      <c r="J741">
        <v>2</v>
      </c>
      <c r="K741" t="s">
        <v>60</v>
      </c>
      <c r="L741" s="4">
        <v>43615</v>
      </c>
      <c r="M741" s="4">
        <v>43830</v>
      </c>
      <c r="N741">
        <v>1</v>
      </c>
      <c r="O741" t="s">
        <v>65</v>
      </c>
      <c r="P741" t="s">
        <v>227</v>
      </c>
      <c r="Q741">
        <v>1</v>
      </c>
      <c r="R741" t="s">
        <v>545</v>
      </c>
      <c r="S741" t="s">
        <v>1106</v>
      </c>
      <c r="T741" t="s">
        <v>1632</v>
      </c>
      <c r="U741" t="s">
        <v>80</v>
      </c>
      <c r="V741" t="s">
        <v>1517</v>
      </c>
      <c r="W741">
        <v>640</v>
      </c>
      <c r="X741">
        <v>39.979999999999997</v>
      </c>
      <c r="Y741">
        <v>1</v>
      </c>
      <c r="Z741" t="s">
        <v>431</v>
      </c>
      <c r="AA741" t="s">
        <v>2326</v>
      </c>
      <c r="AF741" s="4"/>
      <c r="AG741" s="4"/>
      <c r="AH741" t="s">
        <v>65</v>
      </c>
      <c r="AI741" t="s">
        <v>227</v>
      </c>
      <c r="AJ741" t="s">
        <v>545</v>
      </c>
      <c r="AK741" t="s">
        <v>1106</v>
      </c>
      <c r="AL741" t="s">
        <v>1632</v>
      </c>
      <c r="AM741" t="s">
        <v>80</v>
      </c>
      <c r="AN741" t="s">
        <v>1517</v>
      </c>
      <c r="AO741" t="s">
        <v>431</v>
      </c>
      <c r="AP741" t="s">
        <v>2326</v>
      </c>
      <c r="AQ741" t="str">
        <f t="shared" si="11"/>
        <v>513275440425yesFemale438202Facebook436154383064039.981042320219.9924</v>
      </c>
      <c r="AR741">
        <f>COUNTIF(AQ$2:AQ741,AQ741)</f>
        <v>1</v>
      </c>
    </row>
    <row r="742" spans="1:44" x14ac:dyDescent="0.25">
      <c r="A742">
        <v>514</v>
      </c>
      <c r="B742">
        <v>371</v>
      </c>
      <c r="C742" s="4">
        <v>44042</v>
      </c>
      <c r="D742">
        <v>1</v>
      </c>
      <c r="E742" t="s">
        <v>39</v>
      </c>
      <c r="F742" t="s">
        <v>50</v>
      </c>
      <c r="G742" t="s">
        <v>56</v>
      </c>
      <c r="H742" t="s">
        <v>57</v>
      </c>
      <c r="I742" s="4">
        <v>43827</v>
      </c>
      <c r="J742">
        <v>1</v>
      </c>
      <c r="K742" t="s">
        <v>61</v>
      </c>
      <c r="L742" s="4">
        <v>43615</v>
      </c>
      <c r="M742" s="4">
        <v>43830</v>
      </c>
      <c r="N742">
        <v>1</v>
      </c>
      <c r="O742" t="s">
        <v>69</v>
      </c>
      <c r="P742" t="s">
        <v>231</v>
      </c>
      <c r="Q742">
        <v>1</v>
      </c>
      <c r="R742" t="s">
        <v>393</v>
      </c>
      <c r="S742" t="s">
        <v>955</v>
      </c>
      <c r="T742" t="s">
        <v>1489</v>
      </c>
      <c r="U742" t="s">
        <v>67</v>
      </c>
      <c r="V742" t="s">
        <v>1517</v>
      </c>
      <c r="W742">
        <v>86.85</v>
      </c>
      <c r="X742">
        <v>59.97</v>
      </c>
      <c r="Y742">
        <v>1</v>
      </c>
      <c r="Z742" t="s">
        <v>78</v>
      </c>
      <c r="AA742" t="s">
        <v>2330</v>
      </c>
      <c r="AF742" s="4"/>
      <c r="AG742" s="4"/>
      <c r="AH742" t="s">
        <v>69</v>
      </c>
      <c r="AI742" t="s">
        <v>231</v>
      </c>
      <c r="AJ742" t="s">
        <v>393</v>
      </c>
      <c r="AK742" t="s">
        <v>955</v>
      </c>
      <c r="AL742" t="s">
        <v>1489</v>
      </c>
      <c r="AM742" t="s">
        <v>67</v>
      </c>
      <c r="AN742" t="s">
        <v>1517</v>
      </c>
      <c r="AO742" t="s">
        <v>78</v>
      </c>
      <c r="AP742" t="s">
        <v>2330</v>
      </c>
      <c r="AQ742" t="str">
        <f t="shared" si="11"/>
        <v>514371440421noMale438271YouTube436154383086.8559.9711828.95319.998</v>
      </c>
      <c r="AR742">
        <f>COUNTIF(AQ$2:AQ742,AQ742)</f>
        <v>1</v>
      </c>
    </row>
    <row r="743" spans="1:44" x14ac:dyDescent="0.25">
      <c r="A743">
        <v>515</v>
      </c>
      <c r="B743">
        <v>362</v>
      </c>
      <c r="C743" s="4">
        <v>44043</v>
      </c>
      <c r="D743">
        <v>9</v>
      </c>
      <c r="E743" t="s">
        <v>41</v>
      </c>
      <c r="F743" t="s">
        <v>52</v>
      </c>
      <c r="G743" t="s">
        <v>56</v>
      </c>
      <c r="H743" t="s">
        <v>57</v>
      </c>
      <c r="I743" s="4">
        <v>43718</v>
      </c>
      <c r="J743">
        <v>2</v>
      </c>
      <c r="K743" t="s">
        <v>60</v>
      </c>
      <c r="L743" s="4">
        <v>43615</v>
      </c>
      <c r="M743" s="4">
        <v>43830</v>
      </c>
      <c r="N743">
        <v>1</v>
      </c>
      <c r="O743" t="s">
        <v>79</v>
      </c>
      <c r="P743" t="s">
        <v>241</v>
      </c>
      <c r="Q743">
        <v>1</v>
      </c>
      <c r="R743" t="s">
        <v>403</v>
      </c>
      <c r="S743" t="s">
        <v>965</v>
      </c>
      <c r="T743" t="s">
        <v>422</v>
      </c>
      <c r="U743" t="s">
        <v>67</v>
      </c>
      <c r="V743" t="s">
        <v>1548</v>
      </c>
      <c r="W743">
        <v>360</v>
      </c>
      <c r="X743">
        <v>44.97</v>
      </c>
      <c r="Y743">
        <v>1</v>
      </c>
      <c r="Z743" t="s">
        <v>455</v>
      </c>
      <c r="AA743" t="s">
        <v>2340</v>
      </c>
      <c r="AF743" s="4"/>
      <c r="AG743" s="4"/>
      <c r="AH743" t="s">
        <v>79</v>
      </c>
      <c r="AI743" t="s">
        <v>241</v>
      </c>
      <c r="AJ743" t="s">
        <v>403</v>
      </c>
      <c r="AK743" t="s">
        <v>965</v>
      </c>
      <c r="AL743" t="s">
        <v>422</v>
      </c>
      <c r="AM743" t="s">
        <v>67</v>
      </c>
      <c r="AN743" t="s">
        <v>1548</v>
      </c>
      <c r="AO743" t="s">
        <v>455</v>
      </c>
      <c r="AP743" t="s">
        <v>2340</v>
      </c>
      <c r="AQ743" t="str">
        <f t="shared" si="11"/>
        <v>515362440439noMale437182Facebook436154383036044.97438120314.9915</v>
      </c>
      <c r="AR743">
        <f>COUNTIF(AQ$2:AQ743,AQ743)</f>
        <v>1</v>
      </c>
    </row>
    <row r="744" spans="1:44" x14ac:dyDescent="0.25">
      <c r="A744">
        <v>516</v>
      </c>
      <c r="B744">
        <v>404</v>
      </c>
      <c r="C744" s="4">
        <v>44044</v>
      </c>
      <c r="D744">
        <v>7</v>
      </c>
      <c r="E744" t="s">
        <v>35</v>
      </c>
      <c r="F744" t="s">
        <v>46</v>
      </c>
      <c r="G744" t="s">
        <v>55</v>
      </c>
      <c r="H744" t="s">
        <v>58</v>
      </c>
      <c r="I744" s="4">
        <v>43699</v>
      </c>
      <c r="J744">
        <v>2</v>
      </c>
      <c r="K744" t="s">
        <v>60</v>
      </c>
      <c r="L744" s="4">
        <v>43615</v>
      </c>
      <c r="M744" s="4">
        <v>43830</v>
      </c>
      <c r="N744">
        <v>1</v>
      </c>
      <c r="O744" t="s">
        <v>86</v>
      </c>
      <c r="P744" t="s">
        <v>248</v>
      </c>
      <c r="Q744">
        <v>1</v>
      </c>
      <c r="R744" t="s">
        <v>584</v>
      </c>
      <c r="S744" t="s">
        <v>1062</v>
      </c>
      <c r="T744" t="s">
        <v>1665</v>
      </c>
      <c r="U744" t="s">
        <v>80</v>
      </c>
      <c r="V744" t="s">
        <v>1577</v>
      </c>
      <c r="W744">
        <v>123.94</v>
      </c>
      <c r="X744">
        <v>49.98</v>
      </c>
      <c r="Y744">
        <v>1</v>
      </c>
      <c r="Z744" t="s">
        <v>530</v>
      </c>
      <c r="AA744" t="s">
        <v>2367</v>
      </c>
      <c r="AF744" s="4"/>
      <c r="AG744" s="4"/>
      <c r="AH744" t="s">
        <v>86</v>
      </c>
      <c r="AI744" t="s">
        <v>248</v>
      </c>
      <c r="AJ744" t="s">
        <v>584</v>
      </c>
      <c r="AK744" t="s">
        <v>1062</v>
      </c>
      <c r="AL744" t="s">
        <v>1665</v>
      </c>
      <c r="AM744" t="s">
        <v>80</v>
      </c>
      <c r="AN744" t="s">
        <v>1577</v>
      </c>
      <c r="AO744" t="s">
        <v>530</v>
      </c>
      <c r="AP744" t="s">
        <v>2367</v>
      </c>
      <c r="AQ744" t="str">
        <f t="shared" si="11"/>
        <v>516404440447yesFemale436992Facebook4361543830123.9449.9878261.97224.9916</v>
      </c>
      <c r="AR744">
        <f>COUNTIF(AQ$2:AQ744,AQ744)</f>
        <v>1</v>
      </c>
    </row>
    <row r="745" spans="1:44" x14ac:dyDescent="0.25">
      <c r="A745">
        <v>517</v>
      </c>
      <c r="B745">
        <v>466</v>
      </c>
      <c r="C745" s="4">
        <v>44044</v>
      </c>
      <c r="D745">
        <v>3</v>
      </c>
      <c r="E745" t="s">
        <v>34</v>
      </c>
      <c r="F745" t="s">
        <v>45</v>
      </c>
      <c r="G745" t="s">
        <v>56</v>
      </c>
      <c r="H745" t="s">
        <v>57</v>
      </c>
      <c r="I745" s="4">
        <v>43970</v>
      </c>
      <c r="J745">
        <v>7</v>
      </c>
      <c r="K745" t="s">
        <v>61</v>
      </c>
      <c r="L745" s="4">
        <v>43915</v>
      </c>
      <c r="M745" s="4">
        <v>44012</v>
      </c>
      <c r="N745">
        <v>2</v>
      </c>
      <c r="O745" t="s">
        <v>173</v>
      </c>
      <c r="P745" t="s">
        <v>335</v>
      </c>
      <c r="Q745">
        <v>2</v>
      </c>
      <c r="R745" t="s">
        <v>712</v>
      </c>
      <c r="S745" t="s">
        <v>1253</v>
      </c>
      <c r="T745" t="s">
        <v>1771</v>
      </c>
      <c r="U745" t="s">
        <v>75</v>
      </c>
      <c r="V745" t="s">
        <v>2031</v>
      </c>
      <c r="W745">
        <v>161.94999999999999</v>
      </c>
      <c r="X745">
        <v>104.95</v>
      </c>
      <c r="Y745">
        <v>2</v>
      </c>
      <c r="Z745" t="s">
        <v>2209</v>
      </c>
      <c r="AA745" t="s">
        <v>2498</v>
      </c>
      <c r="AF745" s="4"/>
      <c r="AG745" s="4"/>
      <c r="AH745" t="s">
        <v>78</v>
      </c>
      <c r="AI745" t="s">
        <v>240</v>
      </c>
      <c r="AJ745" t="s">
        <v>904</v>
      </c>
      <c r="AK745" t="s">
        <v>1191</v>
      </c>
      <c r="AL745" t="s">
        <v>1490</v>
      </c>
      <c r="AM745" t="s">
        <v>80</v>
      </c>
      <c r="AN745" t="s">
        <v>1548</v>
      </c>
      <c r="AO745" t="s">
        <v>469</v>
      </c>
      <c r="AP745" t="s">
        <v>2339</v>
      </c>
      <c r="AQ745" t="str">
        <f t="shared" si="11"/>
        <v>517466440443noMale439707YouTube4391544012161.95104.958868.99214.9923</v>
      </c>
      <c r="AR745">
        <f>COUNTIF(AQ$2:AQ745,AQ745)</f>
        <v>1</v>
      </c>
    </row>
    <row r="746" spans="1:44" x14ac:dyDescent="0.25">
      <c r="A746">
        <v>517</v>
      </c>
      <c r="B746">
        <v>466</v>
      </c>
      <c r="C746" s="4">
        <v>44044</v>
      </c>
      <c r="D746">
        <v>3</v>
      </c>
      <c r="E746" t="s">
        <v>34</v>
      </c>
      <c r="F746" t="s">
        <v>45</v>
      </c>
      <c r="G746" t="s">
        <v>56</v>
      </c>
      <c r="H746" t="s">
        <v>57</v>
      </c>
      <c r="I746" s="4">
        <v>43970</v>
      </c>
      <c r="J746">
        <v>7</v>
      </c>
      <c r="K746" t="s">
        <v>61</v>
      </c>
      <c r="L746" s="4">
        <v>43915</v>
      </c>
      <c r="M746" s="4">
        <v>44012</v>
      </c>
      <c r="N746">
        <v>2</v>
      </c>
      <c r="O746" t="s">
        <v>173</v>
      </c>
      <c r="P746" t="s">
        <v>335</v>
      </c>
      <c r="Q746">
        <v>2</v>
      </c>
      <c r="R746" t="s">
        <v>712</v>
      </c>
      <c r="S746" t="s">
        <v>1253</v>
      </c>
      <c r="T746" t="s">
        <v>1771</v>
      </c>
      <c r="U746" t="s">
        <v>75</v>
      </c>
      <c r="V746" t="s">
        <v>2031</v>
      </c>
      <c r="W746">
        <v>161.94999999999999</v>
      </c>
      <c r="X746">
        <v>104.95</v>
      </c>
      <c r="Y746">
        <v>2</v>
      </c>
      <c r="Z746" t="s">
        <v>2209</v>
      </c>
      <c r="AA746" t="s">
        <v>2498</v>
      </c>
      <c r="AF746" s="4"/>
      <c r="AG746" s="4"/>
      <c r="AH746" t="s">
        <v>69</v>
      </c>
      <c r="AI746" t="s">
        <v>231</v>
      </c>
      <c r="AJ746" t="s">
        <v>720</v>
      </c>
      <c r="AK746" t="s">
        <v>1262</v>
      </c>
      <c r="AL746" t="s">
        <v>1780</v>
      </c>
      <c r="AM746" t="s">
        <v>67</v>
      </c>
      <c r="AN746" t="s">
        <v>1577</v>
      </c>
      <c r="AO746" t="s">
        <v>67</v>
      </c>
      <c r="AP746" t="s">
        <v>2373</v>
      </c>
      <c r="AQ746" t="str">
        <f t="shared" si="11"/>
        <v>517466440443noMale439707YouTube4391544012161.95104.95115947.99324.993</v>
      </c>
      <c r="AR746">
        <f>COUNTIF(AQ$2:AQ746,AQ746)</f>
        <v>1</v>
      </c>
    </row>
    <row r="747" spans="1:44" x14ac:dyDescent="0.25">
      <c r="A747">
        <v>518</v>
      </c>
      <c r="B747">
        <v>330</v>
      </c>
      <c r="C747" s="4">
        <v>44045</v>
      </c>
      <c r="D747">
        <v>10</v>
      </c>
      <c r="E747" t="s">
        <v>42</v>
      </c>
      <c r="F747" t="s">
        <v>53</v>
      </c>
      <c r="G747" t="s">
        <v>55</v>
      </c>
      <c r="H747" t="s">
        <v>57</v>
      </c>
      <c r="I747" s="4">
        <v>43890</v>
      </c>
      <c r="J747">
        <v>5</v>
      </c>
      <c r="K747" t="s">
        <v>60</v>
      </c>
      <c r="L747" s="4">
        <v>43831</v>
      </c>
      <c r="M747" s="4">
        <v>43921</v>
      </c>
      <c r="N747">
        <v>1</v>
      </c>
      <c r="O747" t="s">
        <v>80</v>
      </c>
      <c r="P747" t="s">
        <v>242</v>
      </c>
      <c r="Q747">
        <v>1</v>
      </c>
      <c r="R747" t="s">
        <v>84</v>
      </c>
      <c r="S747" t="s">
        <v>990</v>
      </c>
      <c r="T747" t="s">
        <v>1523</v>
      </c>
      <c r="U747" t="s">
        <v>80</v>
      </c>
      <c r="V747" t="s">
        <v>1548</v>
      </c>
      <c r="W747">
        <v>20.98</v>
      </c>
      <c r="X747">
        <v>29.98</v>
      </c>
      <c r="Y747">
        <v>1</v>
      </c>
      <c r="Z747" t="s">
        <v>79</v>
      </c>
      <c r="AA747" t="s">
        <v>2349</v>
      </c>
      <c r="AF747" s="4"/>
      <c r="AG747" s="4"/>
      <c r="AH747" t="s">
        <v>80</v>
      </c>
      <c r="AI747" t="s">
        <v>242</v>
      </c>
      <c r="AJ747" t="s">
        <v>84</v>
      </c>
      <c r="AK747" t="s">
        <v>990</v>
      </c>
      <c r="AL747" t="s">
        <v>1523</v>
      </c>
      <c r="AM747" t="s">
        <v>80</v>
      </c>
      <c r="AN747" t="s">
        <v>1548</v>
      </c>
      <c r="AO747" t="s">
        <v>79</v>
      </c>
      <c r="AP747" t="s">
        <v>2349</v>
      </c>
      <c r="AQ747" t="str">
        <f t="shared" si="11"/>
        <v>5183304404510yesMale438905Facebook438314392120.9829.982910.49214.994</v>
      </c>
      <c r="AR747">
        <f>COUNTIF(AQ$2:AQ747,AQ747)</f>
        <v>1</v>
      </c>
    </row>
    <row r="748" spans="1:44" x14ac:dyDescent="0.25">
      <c r="A748">
        <v>519</v>
      </c>
      <c r="B748">
        <v>33</v>
      </c>
      <c r="C748" s="4">
        <v>44046</v>
      </c>
      <c r="D748">
        <v>3</v>
      </c>
      <c r="E748" t="s">
        <v>34</v>
      </c>
      <c r="F748" t="s">
        <v>45</v>
      </c>
      <c r="G748" t="s">
        <v>55</v>
      </c>
      <c r="H748" t="s">
        <v>57</v>
      </c>
      <c r="I748" s="4">
        <v>43882</v>
      </c>
      <c r="J748">
        <v>5</v>
      </c>
      <c r="K748" t="s">
        <v>60</v>
      </c>
      <c r="L748" s="4">
        <v>43831</v>
      </c>
      <c r="M748" s="4">
        <v>43921</v>
      </c>
      <c r="N748">
        <v>1</v>
      </c>
      <c r="O748" t="s">
        <v>69</v>
      </c>
      <c r="P748" t="s">
        <v>231</v>
      </c>
      <c r="Q748">
        <v>1</v>
      </c>
      <c r="R748" t="s">
        <v>428</v>
      </c>
      <c r="S748" t="s">
        <v>991</v>
      </c>
      <c r="T748" t="s">
        <v>1524</v>
      </c>
      <c r="U748" t="s">
        <v>69</v>
      </c>
      <c r="V748" t="s">
        <v>1577</v>
      </c>
      <c r="W748">
        <v>929.99</v>
      </c>
      <c r="X748">
        <v>24.99</v>
      </c>
      <c r="Y748">
        <v>1</v>
      </c>
      <c r="Z748" t="s">
        <v>69</v>
      </c>
      <c r="AA748" t="s">
        <v>2360</v>
      </c>
      <c r="AF748" s="4"/>
      <c r="AG748" s="4"/>
      <c r="AH748" t="s">
        <v>69</v>
      </c>
      <c r="AI748" t="s">
        <v>231</v>
      </c>
      <c r="AJ748" t="s">
        <v>428</v>
      </c>
      <c r="AK748" t="s">
        <v>991</v>
      </c>
      <c r="AL748" t="s">
        <v>1524</v>
      </c>
      <c r="AM748" t="s">
        <v>69</v>
      </c>
      <c r="AN748" t="s">
        <v>1577</v>
      </c>
      <c r="AO748" t="s">
        <v>69</v>
      </c>
      <c r="AP748" t="s">
        <v>2360</v>
      </c>
      <c r="AQ748" t="str">
        <f t="shared" si="11"/>
        <v>51933440463yesMale438825Facebook4383143921929.9924.991151929.99124.991</v>
      </c>
      <c r="AR748">
        <f>COUNTIF(AQ$2:AQ748,AQ748)</f>
        <v>1</v>
      </c>
    </row>
    <row r="749" spans="1:44" x14ac:dyDescent="0.25">
      <c r="A749">
        <v>520</v>
      </c>
      <c r="B749">
        <v>122</v>
      </c>
      <c r="C749" s="4">
        <v>44046</v>
      </c>
      <c r="D749">
        <v>3</v>
      </c>
      <c r="E749" t="s">
        <v>34</v>
      </c>
      <c r="F749" t="s">
        <v>45</v>
      </c>
      <c r="G749" t="s">
        <v>55</v>
      </c>
      <c r="H749" t="s">
        <v>57</v>
      </c>
      <c r="I749" s="4">
        <v>43708</v>
      </c>
      <c r="J749">
        <v>1</v>
      </c>
      <c r="K749" t="s">
        <v>61</v>
      </c>
      <c r="L749" s="4">
        <v>43615</v>
      </c>
      <c r="M749" s="4">
        <v>43830</v>
      </c>
      <c r="N749">
        <v>1</v>
      </c>
      <c r="O749" t="s">
        <v>65</v>
      </c>
      <c r="P749" t="s">
        <v>227</v>
      </c>
      <c r="Q749">
        <v>1</v>
      </c>
      <c r="R749" t="s">
        <v>435</v>
      </c>
      <c r="S749" t="s">
        <v>997</v>
      </c>
      <c r="T749" t="s">
        <v>1529</v>
      </c>
      <c r="U749" t="s">
        <v>80</v>
      </c>
      <c r="V749" t="s">
        <v>1517</v>
      </c>
      <c r="W749">
        <v>99.98</v>
      </c>
      <c r="X749">
        <v>39.979999999999997</v>
      </c>
      <c r="Y749">
        <v>1</v>
      </c>
      <c r="Z749" t="s">
        <v>431</v>
      </c>
      <c r="AA749" t="s">
        <v>2326</v>
      </c>
      <c r="AF749" s="4"/>
      <c r="AG749" s="4"/>
      <c r="AH749" t="s">
        <v>65</v>
      </c>
      <c r="AI749" t="s">
        <v>227</v>
      </c>
      <c r="AJ749" t="s">
        <v>435</v>
      </c>
      <c r="AK749" t="s">
        <v>997</v>
      </c>
      <c r="AL749" t="s">
        <v>1529</v>
      </c>
      <c r="AM749" t="s">
        <v>80</v>
      </c>
      <c r="AN749" t="s">
        <v>1517</v>
      </c>
      <c r="AO749" t="s">
        <v>431</v>
      </c>
      <c r="AP749" t="s">
        <v>2326</v>
      </c>
      <c r="AQ749" t="str">
        <f t="shared" si="11"/>
        <v>520122440463yesMale437081YouTube436154383099.9839.98102949.99219.9924</v>
      </c>
      <c r="AR749">
        <f>COUNTIF(AQ$2:AQ749,AQ749)</f>
        <v>1</v>
      </c>
    </row>
    <row r="750" spans="1:44" x14ac:dyDescent="0.25">
      <c r="A750">
        <v>521</v>
      </c>
      <c r="B750">
        <v>436</v>
      </c>
      <c r="C750" s="4">
        <v>44046</v>
      </c>
      <c r="D750">
        <v>5</v>
      </c>
      <c r="E750" t="s">
        <v>36</v>
      </c>
      <c r="F750" t="s">
        <v>47</v>
      </c>
      <c r="G750" t="s">
        <v>56</v>
      </c>
      <c r="H750" t="s">
        <v>57</v>
      </c>
      <c r="I750" s="4">
        <v>43568</v>
      </c>
      <c r="J750">
        <v>1</v>
      </c>
      <c r="L750" s="4"/>
      <c r="M750" s="4"/>
      <c r="N750">
        <v>2</v>
      </c>
      <c r="O750" t="s">
        <v>157</v>
      </c>
      <c r="P750" t="s">
        <v>319</v>
      </c>
      <c r="Q750">
        <v>2</v>
      </c>
      <c r="R750" t="s">
        <v>713</v>
      </c>
      <c r="S750" t="s">
        <v>1254</v>
      </c>
      <c r="T750" t="s">
        <v>1772</v>
      </c>
      <c r="U750" t="s">
        <v>85</v>
      </c>
      <c r="V750" t="s">
        <v>2042</v>
      </c>
      <c r="W750">
        <v>275.49</v>
      </c>
      <c r="X750">
        <v>34.97</v>
      </c>
      <c r="Y750">
        <v>2</v>
      </c>
      <c r="Z750" t="s">
        <v>2128</v>
      </c>
      <c r="AA750" t="s">
        <v>2403</v>
      </c>
      <c r="AF750" s="4"/>
      <c r="AG750" s="4"/>
      <c r="AH750" t="s">
        <v>80</v>
      </c>
      <c r="AI750" t="s">
        <v>242</v>
      </c>
      <c r="AJ750" t="s">
        <v>509</v>
      </c>
      <c r="AK750" t="s">
        <v>1072</v>
      </c>
      <c r="AL750" t="s">
        <v>1599</v>
      </c>
      <c r="AM750" t="s">
        <v>69</v>
      </c>
      <c r="AN750" t="s">
        <v>1548</v>
      </c>
      <c r="AO750" t="s">
        <v>79</v>
      </c>
      <c r="AP750" t="s">
        <v>2349</v>
      </c>
      <c r="AQ750" t="str">
        <f t="shared" si="11"/>
        <v>521436440465noMale435681275.4934.97285249.99114.994</v>
      </c>
      <c r="AR750">
        <f>COUNTIF(AQ$2:AQ750,AQ750)</f>
        <v>1</v>
      </c>
    </row>
    <row r="751" spans="1:44" x14ac:dyDescent="0.25">
      <c r="A751">
        <v>521</v>
      </c>
      <c r="B751">
        <v>436</v>
      </c>
      <c r="C751" s="4">
        <v>44046</v>
      </c>
      <c r="D751">
        <v>5</v>
      </c>
      <c r="E751" t="s">
        <v>36</v>
      </c>
      <c r="F751" t="s">
        <v>47</v>
      </c>
      <c r="G751" t="s">
        <v>56</v>
      </c>
      <c r="H751" t="s">
        <v>57</v>
      </c>
      <c r="I751" s="4">
        <v>43568</v>
      </c>
      <c r="J751">
        <v>1</v>
      </c>
      <c r="L751" s="4"/>
      <c r="M751" s="4"/>
      <c r="N751">
        <v>2</v>
      </c>
      <c r="O751" t="s">
        <v>157</v>
      </c>
      <c r="P751" t="s">
        <v>319</v>
      </c>
      <c r="Q751">
        <v>2</v>
      </c>
      <c r="R751" t="s">
        <v>713</v>
      </c>
      <c r="S751" t="s">
        <v>1254</v>
      </c>
      <c r="T751" t="s">
        <v>1772</v>
      </c>
      <c r="U751" t="s">
        <v>85</v>
      </c>
      <c r="V751" t="s">
        <v>2042</v>
      </c>
      <c r="W751">
        <v>275.49</v>
      </c>
      <c r="X751">
        <v>34.97</v>
      </c>
      <c r="Y751">
        <v>2</v>
      </c>
      <c r="Z751" t="s">
        <v>2128</v>
      </c>
      <c r="AA751" t="s">
        <v>2403</v>
      </c>
      <c r="AF751" s="4"/>
      <c r="AG751" s="4"/>
      <c r="AH751" t="s">
        <v>90</v>
      </c>
      <c r="AI751" t="s">
        <v>252</v>
      </c>
      <c r="AJ751" t="s">
        <v>497</v>
      </c>
      <c r="AK751" t="s">
        <v>1060</v>
      </c>
      <c r="AL751" t="s">
        <v>1589</v>
      </c>
      <c r="AM751" t="s">
        <v>80</v>
      </c>
      <c r="AN751" t="s">
        <v>1562</v>
      </c>
      <c r="AO751" t="s">
        <v>410</v>
      </c>
      <c r="AP751" t="s">
        <v>2359</v>
      </c>
      <c r="AQ751" t="str">
        <f t="shared" si="11"/>
        <v>521436440465noMale435681275.4934.9766512.7529.9920</v>
      </c>
      <c r="AR751">
        <f>COUNTIF(AQ$2:AQ751,AQ751)</f>
        <v>1</v>
      </c>
    </row>
    <row r="752" spans="1:44" x14ac:dyDescent="0.25">
      <c r="A752">
        <v>522</v>
      </c>
      <c r="B752">
        <v>6</v>
      </c>
      <c r="C752" s="4">
        <v>44047</v>
      </c>
      <c r="D752">
        <v>9</v>
      </c>
      <c r="E752" t="s">
        <v>41</v>
      </c>
      <c r="F752" t="s">
        <v>52</v>
      </c>
      <c r="G752" t="s">
        <v>55</v>
      </c>
      <c r="H752" t="s">
        <v>57</v>
      </c>
      <c r="I752" s="4">
        <v>43739</v>
      </c>
      <c r="J752">
        <v>2</v>
      </c>
      <c r="K752" t="s">
        <v>60</v>
      </c>
      <c r="L752" s="4">
        <v>43615</v>
      </c>
      <c r="M752" s="4">
        <v>43830</v>
      </c>
      <c r="N752">
        <v>1</v>
      </c>
      <c r="O752" t="s">
        <v>90</v>
      </c>
      <c r="P752" t="s">
        <v>252</v>
      </c>
      <c r="Q752">
        <v>1</v>
      </c>
      <c r="R752" t="s">
        <v>647</v>
      </c>
      <c r="S752" t="s">
        <v>1094</v>
      </c>
      <c r="T752" t="s">
        <v>1610</v>
      </c>
      <c r="U752" t="s">
        <v>67</v>
      </c>
      <c r="V752" t="s">
        <v>1562</v>
      </c>
      <c r="W752">
        <v>38.97</v>
      </c>
      <c r="X752">
        <v>29.97</v>
      </c>
      <c r="Y752">
        <v>1</v>
      </c>
      <c r="Z752" t="s">
        <v>410</v>
      </c>
      <c r="AA752" t="s">
        <v>2359</v>
      </c>
      <c r="AF752" s="4"/>
      <c r="AG752" s="4"/>
      <c r="AH752" t="s">
        <v>90</v>
      </c>
      <c r="AI752" t="s">
        <v>252</v>
      </c>
      <c r="AJ752" t="s">
        <v>647</v>
      </c>
      <c r="AK752" t="s">
        <v>1094</v>
      </c>
      <c r="AL752" t="s">
        <v>1610</v>
      </c>
      <c r="AM752" t="s">
        <v>67</v>
      </c>
      <c r="AN752" t="s">
        <v>1562</v>
      </c>
      <c r="AO752" t="s">
        <v>410</v>
      </c>
      <c r="AP752" t="s">
        <v>2359</v>
      </c>
      <c r="AQ752" t="str">
        <f t="shared" si="11"/>
        <v>5226440479yesMale437392Facebook436154383038.9729.9767312.9939.9920</v>
      </c>
      <c r="AR752">
        <f>COUNTIF(AQ$2:AQ752,AQ752)</f>
        <v>1</v>
      </c>
    </row>
    <row r="753" spans="1:44" x14ac:dyDescent="0.25">
      <c r="A753">
        <v>523</v>
      </c>
      <c r="B753">
        <v>257</v>
      </c>
      <c r="C753" s="4">
        <v>44047</v>
      </c>
      <c r="D753">
        <v>2</v>
      </c>
      <c r="E753" t="s">
        <v>38</v>
      </c>
      <c r="F753" t="s">
        <v>49</v>
      </c>
      <c r="G753" t="s">
        <v>56</v>
      </c>
      <c r="H753" t="s">
        <v>57</v>
      </c>
      <c r="I753" s="4">
        <v>43662</v>
      </c>
      <c r="J753">
        <v>2</v>
      </c>
      <c r="K753" t="s">
        <v>60</v>
      </c>
      <c r="L753" s="4">
        <v>43615</v>
      </c>
      <c r="M753" s="4">
        <v>43830</v>
      </c>
      <c r="N753">
        <v>1</v>
      </c>
      <c r="O753" t="s">
        <v>90</v>
      </c>
      <c r="P753" t="s">
        <v>252</v>
      </c>
      <c r="Q753">
        <v>1</v>
      </c>
      <c r="R753" t="s">
        <v>90</v>
      </c>
      <c r="S753" t="s">
        <v>1040</v>
      </c>
      <c r="T753" t="s">
        <v>1598</v>
      </c>
      <c r="U753" t="s">
        <v>69</v>
      </c>
      <c r="V753" t="s">
        <v>1562</v>
      </c>
      <c r="W753">
        <v>219.99</v>
      </c>
      <c r="X753">
        <v>9.99</v>
      </c>
      <c r="Y753">
        <v>1</v>
      </c>
      <c r="Z753" t="s">
        <v>410</v>
      </c>
      <c r="AA753" t="s">
        <v>2359</v>
      </c>
      <c r="AF753" s="4"/>
      <c r="AG753" s="4"/>
      <c r="AH753" t="s">
        <v>90</v>
      </c>
      <c r="AI753" t="s">
        <v>252</v>
      </c>
      <c r="AJ753" t="s">
        <v>90</v>
      </c>
      <c r="AK753" t="s">
        <v>1040</v>
      </c>
      <c r="AL753" t="s">
        <v>1598</v>
      </c>
      <c r="AM753" t="s">
        <v>69</v>
      </c>
      <c r="AN753" t="s">
        <v>1562</v>
      </c>
      <c r="AO753" t="s">
        <v>410</v>
      </c>
      <c r="AP753" t="s">
        <v>2359</v>
      </c>
      <c r="AQ753" t="str">
        <f t="shared" si="11"/>
        <v>523257440472noMale436622Facebook4361543830219.999.9966219.9919.9920</v>
      </c>
      <c r="AR753">
        <f>COUNTIF(AQ$2:AQ753,AQ753)</f>
        <v>1</v>
      </c>
    </row>
    <row r="754" spans="1:44" x14ac:dyDescent="0.25">
      <c r="A754">
        <v>524</v>
      </c>
      <c r="B754">
        <v>257</v>
      </c>
      <c r="C754" s="4">
        <v>44048</v>
      </c>
      <c r="D754">
        <v>2</v>
      </c>
      <c r="E754" t="s">
        <v>38</v>
      </c>
      <c r="F754" t="s">
        <v>49</v>
      </c>
      <c r="G754" t="s">
        <v>56</v>
      </c>
      <c r="H754" t="s">
        <v>57</v>
      </c>
      <c r="I754" s="4">
        <v>43662</v>
      </c>
      <c r="J754">
        <v>2</v>
      </c>
      <c r="K754" t="s">
        <v>60</v>
      </c>
      <c r="L754" s="4">
        <v>43615</v>
      </c>
      <c r="M754" s="4">
        <v>43830</v>
      </c>
      <c r="N754">
        <v>1</v>
      </c>
      <c r="O754" t="s">
        <v>67</v>
      </c>
      <c r="P754" t="s">
        <v>229</v>
      </c>
      <c r="Q754">
        <v>1</v>
      </c>
      <c r="R754" t="s">
        <v>478</v>
      </c>
      <c r="S754" t="s">
        <v>1041</v>
      </c>
      <c r="T754" t="s">
        <v>1569</v>
      </c>
      <c r="U754" t="s">
        <v>80</v>
      </c>
      <c r="V754" t="s">
        <v>1548</v>
      </c>
      <c r="W754">
        <v>85.98</v>
      </c>
      <c r="X754">
        <v>29.98</v>
      </c>
      <c r="Y754">
        <v>1</v>
      </c>
      <c r="Z754" t="s">
        <v>90</v>
      </c>
      <c r="AA754" t="s">
        <v>2328</v>
      </c>
      <c r="AF754" s="4"/>
      <c r="AG754" s="4"/>
      <c r="AH754" t="s">
        <v>67</v>
      </c>
      <c r="AI754" t="s">
        <v>229</v>
      </c>
      <c r="AJ754" t="s">
        <v>478</v>
      </c>
      <c r="AK754" t="s">
        <v>1041</v>
      </c>
      <c r="AL754" t="s">
        <v>1569</v>
      </c>
      <c r="AM754" t="s">
        <v>80</v>
      </c>
      <c r="AN754" t="s">
        <v>1548</v>
      </c>
      <c r="AO754" t="s">
        <v>90</v>
      </c>
      <c r="AP754" t="s">
        <v>2328</v>
      </c>
      <c r="AQ754" t="str">
        <f t="shared" si="11"/>
        <v>524257440482noMale436622Facebook436154383085.9829.9833242.99214.996</v>
      </c>
      <c r="AR754">
        <f>COUNTIF(AQ$2:AQ754,AQ754)</f>
        <v>1</v>
      </c>
    </row>
    <row r="755" spans="1:44" x14ac:dyDescent="0.25">
      <c r="A755">
        <v>525</v>
      </c>
      <c r="B755">
        <v>402</v>
      </c>
      <c r="C755" s="4">
        <v>44048</v>
      </c>
      <c r="D755">
        <v>10</v>
      </c>
      <c r="E755" t="s">
        <v>42</v>
      </c>
      <c r="F755" t="s">
        <v>53</v>
      </c>
      <c r="G755" t="s">
        <v>56</v>
      </c>
      <c r="H755" t="s">
        <v>57</v>
      </c>
      <c r="I755" s="4">
        <v>43883</v>
      </c>
      <c r="J755">
        <v>5</v>
      </c>
      <c r="K755" t="s">
        <v>60</v>
      </c>
      <c r="L755" s="4">
        <v>43831</v>
      </c>
      <c r="M755" s="4">
        <v>43921</v>
      </c>
      <c r="N755">
        <v>1</v>
      </c>
      <c r="O755" t="s">
        <v>79</v>
      </c>
      <c r="P755" t="s">
        <v>241</v>
      </c>
      <c r="Q755">
        <v>1</v>
      </c>
      <c r="R755" t="s">
        <v>86</v>
      </c>
      <c r="S755" t="s">
        <v>1044</v>
      </c>
      <c r="T755" t="s">
        <v>1572</v>
      </c>
      <c r="U755" t="s">
        <v>67</v>
      </c>
      <c r="V755" t="s">
        <v>1548</v>
      </c>
      <c r="W755">
        <v>194.97</v>
      </c>
      <c r="X755">
        <v>44.97</v>
      </c>
      <c r="Y755">
        <v>1</v>
      </c>
      <c r="Z755" t="s">
        <v>86</v>
      </c>
      <c r="AA755" t="s">
        <v>2350</v>
      </c>
      <c r="AF755" s="4"/>
      <c r="AG755" s="4"/>
      <c r="AH755" t="s">
        <v>79</v>
      </c>
      <c r="AI755" t="s">
        <v>241</v>
      </c>
      <c r="AJ755" t="s">
        <v>86</v>
      </c>
      <c r="AK755" t="s">
        <v>1044</v>
      </c>
      <c r="AL755" t="s">
        <v>1572</v>
      </c>
      <c r="AM755" t="s">
        <v>67</v>
      </c>
      <c r="AN755" t="s">
        <v>1548</v>
      </c>
      <c r="AO755" t="s">
        <v>86</v>
      </c>
      <c r="AP755" t="s">
        <v>2350</v>
      </c>
      <c r="AQ755" t="str">
        <f t="shared" si="11"/>
        <v>5254024404810noMale438835Facebook4383143921194.9744.974764.99314.997</v>
      </c>
      <c r="AR755">
        <f>COUNTIF(AQ$2:AQ755,AQ755)</f>
        <v>1</v>
      </c>
    </row>
    <row r="756" spans="1:44" x14ac:dyDescent="0.25">
      <c r="A756">
        <v>526</v>
      </c>
      <c r="B756">
        <v>73</v>
      </c>
      <c r="C756" s="4">
        <v>44049</v>
      </c>
      <c r="D756">
        <v>11</v>
      </c>
      <c r="E756" t="s">
        <v>37</v>
      </c>
      <c r="F756" t="s">
        <v>48</v>
      </c>
      <c r="G756" t="s">
        <v>56</v>
      </c>
      <c r="H756" t="s">
        <v>58</v>
      </c>
      <c r="I756" s="4">
        <v>43916</v>
      </c>
      <c r="J756">
        <v>7</v>
      </c>
      <c r="K756" t="s">
        <v>61</v>
      </c>
      <c r="L756" s="4">
        <v>43915</v>
      </c>
      <c r="M756" s="4">
        <v>44012</v>
      </c>
      <c r="N756">
        <v>1</v>
      </c>
      <c r="O756" t="s">
        <v>84</v>
      </c>
      <c r="P756" t="s">
        <v>246</v>
      </c>
      <c r="Q756">
        <v>1</v>
      </c>
      <c r="R756" t="s">
        <v>714</v>
      </c>
      <c r="S756" t="s">
        <v>1255</v>
      </c>
      <c r="T756" t="s">
        <v>1773</v>
      </c>
      <c r="U756" t="s">
        <v>80</v>
      </c>
      <c r="V756" t="s">
        <v>1548</v>
      </c>
      <c r="W756">
        <v>169.98</v>
      </c>
      <c r="X756">
        <v>29.98</v>
      </c>
      <c r="Y756">
        <v>1</v>
      </c>
      <c r="Z756" t="s">
        <v>410</v>
      </c>
      <c r="AA756" t="s">
        <v>2359</v>
      </c>
      <c r="AF756" s="4"/>
      <c r="AG756" s="4"/>
      <c r="AH756" t="s">
        <v>84</v>
      </c>
      <c r="AI756" t="s">
        <v>246</v>
      </c>
      <c r="AJ756" t="s">
        <v>714</v>
      </c>
      <c r="AK756" t="s">
        <v>1255</v>
      </c>
      <c r="AL756" t="s">
        <v>1773</v>
      </c>
      <c r="AM756" t="s">
        <v>80</v>
      </c>
      <c r="AN756" t="s">
        <v>1548</v>
      </c>
      <c r="AO756" t="s">
        <v>410</v>
      </c>
      <c r="AP756" t="s">
        <v>2359</v>
      </c>
      <c r="AQ756" t="str">
        <f t="shared" si="11"/>
        <v>526734404911noFemale439167YouTube4391544012169.9829.9895284.99214.9920</v>
      </c>
      <c r="AR756">
        <f>COUNTIF(AQ$2:AQ756,AQ756)</f>
        <v>1</v>
      </c>
    </row>
    <row r="757" spans="1:44" x14ac:dyDescent="0.25">
      <c r="A757">
        <v>527</v>
      </c>
      <c r="B757">
        <v>264</v>
      </c>
      <c r="C757" s="4">
        <v>44049</v>
      </c>
      <c r="D757">
        <v>3</v>
      </c>
      <c r="E757" t="s">
        <v>34</v>
      </c>
      <c r="F757" t="s">
        <v>45</v>
      </c>
      <c r="G757" t="s">
        <v>55</v>
      </c>
      <c r="H757" t="s">
        <v>58</v>
      </c>
      <c r="I757" s="4">
        <v>43667</v>
      </c>
      <c r="J757">
        <v>2</v>
      </c>
      <c r="K757" t="s">
        <v>60</v>
      </c>
      <c r="L757" s="4">
        <v>43615</v>
      </c>
      <c r="M757" s="4">
        <v>43830</v>
      </c>
      <c r="N757">
        <v>2</v>
      </c>
      <c r="O757" t="s">
        <v>152</v>
      </c>
      <c r="P757" t="s">
        <v>314</v>
      </c>
      <c r="Q757">
        <v>2</v>
      </c>
      <c r="R757" t="s">
        <v>715</v>
      </c>
      <c r="S757" t="s">
        <v>1256</v>
      </c>
      <c r="T757" t="s">
        <v>1774</v>
      </c>
      <c r="U757" t="s">
        <v>88</v>
      </c>
      <c r="V757" t="s">
        <v>2037</v>
      </c>
      <c r="W757">
        <v>670</v>
      </c>
      <c r="X757">
        <v>79.959999999999994</v>
      </c>
      <c r="Y757">
        <v>2</v>
      </c>
      <c r="Z757" t="s">
        <v>2210</v>
      </c>
      <c r="AA757" t="s">
        <v>2499</v>
      </c>
      <c r="AF757" s="4"/>
      <c r="AG757" s="4"/>
      <c r="AH757" t="s">
        <v>69</v>
      </c>
      <c r="AI757" t="s">
        <v>231</v>
      </c>
      <c r="AJ757" t="s">
        <v>776</v>
      </c>
      <c r="AK757" t="s">
        <v>1314</v>
      </c>
      <c r="AL757" t="s">
        <v>1831</v>
      </c>
      <c r="AM757" t="s">
        <v>80</v>
      </c>
      <c r="AN757" t="s">
        <v>1577</v>
      </c>
      <c r="AO757" t="s">
        <v>78</v>
      </c>
      <c r="AP757" t="s">
        <v>2330</v>
      </c>
      <c r="AQ757" t="str">
        <f t="shared" si="11"/>
        <v>527264440493yesFemale436672Facebook436154383067079.96198235224.998</v>
      </c>
      <c r="AR757">
        <f>COUNTIF(AQ$2:AQ757,AQ757)</f>
        <v>1</v>
      </c>
    </row>
    <row r="758" spans="1:44" x14ac:dyDescent="0.25">
      <c r="A758">
        <v>527</v>
      </c>
      <c r="B758">
        <v>264</v>
      </c>
      <c r="C758" s="4">
        <v>44049</v>
      </c>
      <c r="D758">
        <v>3</v>
      </c>
      <c r="E758" t="s">
        <v>34</v>
      </c>
      <c r="F758" t="s">
        <v>45</v>
      </c>
      <c r="G758" t="s">
        <v>55</v>
      </c>
      <c r="H758" t="s">
        <v>58</v>
      </c>
      <c r="I758" s="4">
        <v>43667</v>
      </c>
      <c r="J758">
        <v>2</v>
      </c>
      <c r="K758" t="s">
        <v>60</v>
      </c>
      <c r="L758" s="4">
        <v>43615</v>
      </c>
      <c r="M758" s="4">
        <v>43830</v>
      </c>
      <c r="N758">
        <v>2</v>
      </c>
      <c r="O758" t="s">
        <v>152</v>
      </c>
      <c r="P758" t="s">
        <v>314</v>
      </c>
      <c r="Q758">
        <v>2</v>
      </c>
      <c r="R758" t="s">
        <v>715</v>
      </c>
      <c r="S758" t="s">
        <v>1256</v>
      </c>
      <c r="T758" t="s">
        <v>1774</v>
      </c>
      <c r="U758" t="s">
        <v>88</v>
      </c>
      <c r="V758" t="s">
        <v>2037</v>
      </c>
      <c r="W758">
        <v>670</v>
      </c>
      <c r="X758">
        <v>79.959999999999994</v>
      </c>
      <c r="Y758">
        <v>2</v>
      </c>
      <c r="Z758" t="s">
        <v>2210</v>
      </c>
      <c r="AA758" t="s">
        <v>2499</v>
      </c>
      <c r="AF758" s="4"/>
      <c r="AG758" s="4"/>
      <c r="AH758" t="s">
        <v>79</v>
      </c>
      <c r="AI758" t="s">
        <v>241</v>
      </c>
      <c r="AJ758" t="s">
        <v>595</v>
      </c>
      <c r="AK758" t="s">
        <v>1045</v>
      </c>
      <c r="AL758" t="s">
        <v>578</v>
      </c>
      <c r="AM758" t="s">
        <v>80</v>
      </c>
      <c r="AN758" t="s">
        <v>1548</v>
      </c>
      <c r="AO758" t="s">
        <v>455</v>
      </c>
      <c r="AP758" t="s">
        <v>2340</v>
      </c>
      <c r="AQ758" t="str">
        <f t="shared" si="11"/>
        <v>527264440493yesFemale436672Facebook436154383067079.96467100214.9915</v>
      </c>
      <c r="AR758">
        <f>COUNTIF(AQ$2:AQ758,AQ758)</f>
        <v>1</v>
      </c>
    </row>
    <row r="759" spans="1:44" x14ac:dyDescent="0.25">
      <c r="A759">
        <v>528</v>
      </c>
      <c r="B759">
        <v>298</v>
      </c>
      <c r="C759" s="4">
        <v>44049</v>
      </c>
      <c r="D759">
        <v>4</v>
      </c>
      <c r="E759" t="s">
        <v>40</v>
      </c>
      <c r="F759" t="s">
        <v>51</v>
      </c>
      <c r="G759" t="s">
        <v>55</v>
      </c>
      <c r="H759" t="s">
        <v>57</v>
      </c>
      <c r="I759" s="4">
        <v>43734</v>
      </c>
      <c r="J759">
        <v>1</v>
      </c>
      <c r="K759" t="s">
        <v>61</v>
      </c>
      <c r="L759" s="4">
        <v>43615</v>
      </c>
      <c r="M759" s="4">
        <v>43830</v>
      </c>
      <c r="N759">
        <v>2</v>
      </c>
      <c r="O759" t="s">
        <v>142</v>
      </c>
      <c r="P759" t="s">
        <v>304</v>
      </c>
      <c r="Q759">
        <v>2</v>
      </c>
      <c r="R759" t="s">
        <v>716</v>
      </c>
      <c r="S759" t="s">
        <v>1257</v>
      </c>
      <c r="T759" t="s">
        <v>1775</v>
      </c>
      <c r="U759" t="s">
        <v>110</v>
      </c>
      <c r="V759" t="s">
        <v>2032</v>
      </c>
      <c r="W759">
        <v>317.82</v>
      </c>
      <c r="X759">
        <v>149.94</v>
      </c>
      <c r="Y759">
        <v>2</v>
      </c>
      <c r="Z759" t="s">
        <v>2211</v>
      </c>
      <c r="AA759" t="s">
        <v>2500</v>
      </c>
      <c r="AF759" s="4"/>
      <c r="AG759" s="4"/>
      <c r="AH759" t="s">
        <v>86</v>
      </c>
      <c r="AI759" t="s">
        <v>248</v>
      </c>
      <c r="AJ759" t="s">
        <v>419</v>
      </c>
      <c r="AK759" t="s">
        <v>981</v>
      </c>
      <c r="AL759" t="s">
        <v>1514</v>
      </c>
      <c r="AM759" t="s">
        <v>67</v>
      </c>
      <c r="AN759" t="s">
        <v>1577</v>
      </c>
      <c r="AO759" t="s">
        <v>547</v>
      </c>
      <c r="AP759" t="s">
        <v>2354</v>
      </c>
      <c r="AQ759" t="str">
        <f t="shared" si="11"/>
        <v>528298440494yesMale437341YouTube4361543830317.82149.94713057.95324.9914</v>
      </c>
      <c r="AR759">
        <f>COUNTIF(AQ$2:AQ759,AQ759)</f>
        <v>1</v>
      </c>
    </row>
    <row r="760" spans="1:44" x14ac:dyDescent="0.25">
      <c r="A760">
        <v>528</v>
      </c>
      <c r="B760">
        <v>298</v>
      </c>
      <c r="C760" s="4">
        <v>44049</v>
      </c>
      <c r="D760">
        <v>4</v>
      </c>
      <c r="E760" t="s">
        <v>40</v>
      </c>
      <c r="F760" t="s">
        <v>51</v>
      </c>
      <c r="G760" t="s">
        <v>55</v>
      </c>
      <c r="H760" t="s">
        <v>57</v>
      </c>
      <c r="I760" s="4">
        <v>43734</v>
      </c>
      <c r="J760">
        <v>1</v>
      </c>
      <c r="K760" t="s">
        <v>61</v>
      </c>
      <c r="L760" s="4">
        <v>43615</v>
      </c>
      <c r="M760" s="4">
        <v>43830</v>
      </c>
      <c r="N760">
        <v>2</v>
      </c>
      <c r="O760" t="s">
        <v>142</v>
      </c>
      <c r="P760" t="s">
        <v>304</v>
      </c>
      <c r="Q760">
        <v>2</v>
      </c>
      <c r="R760" t="s">
        <v>716</v>
      </c>
      <c r="S760" t="s">
        <v>1257</v>
      </c>
      <c r="T760" t="s">
        <v>1775</v>
      </c>
      <c r="U760" t="s">
        <v>110</v>
      </c>
      <c r="V760" t="s">
        <v>2032</v>
      </c>
      <c r="W760">
        <v>317.82</v>
      </c>
      <c r="X760">
        <v>149.94</v>
      </c>
      <c r="Y760">
        <v>2</v>
      </c>
      <c r="Z760" t="s">
        <v>2211</v>
      </c>
      <c r="AA760" t="s">
        <v>2500</v>
      </c>
      <c r="AF760" s="4"/>
      <c r="AG760" s="4"/>
      <c r="AH760" t="s">
        <v>69</v>
      </c>
      <c r="AI760" t="s">
        <v>231</v>
      </c>
      <c r="AJ760" t="s">
        <v>720</v>
      </c>
      <c r="AK760" t="s">
        <v>1262</v>
      </c>
      <c r="AL760" t="s">
        <v>1780</v>
      </c>
      <c r="AM760" t="s">
        <v>67</v>
      </c>
      <c r="AN760" t="s">
        <v>1577</v>
      </c>
      <c r="AO760" t="s">
        <v>67</v>
      </c>
      <c r="AP760" t="s">
        <v>2373</v>
      </c>
      <c r="AQ760" t="str">
        <f t="shared" si="11"/>
        <v>528298440494yesMale437341YouTube4361543830317.82149.94115947.99324.993</v>
      </c>
      <c r="AR760">
        <f>COUNTIF(AQ$2:AQ760,AQ760)</f>
        <v>1</v>
      </c>
    </row>
    <row r="761" spans="1:44" x14ac:dyDescent="0.25">
      <c r="A761">
        <v>529</v>
      </c>
      <c r="B761">
        <v>366</v>
      </c>
      <c r="C761" s="4">
        <v>44049</v>
      </c>
      <c r="D761">
        <v>10</v>
      </c>
      <c r="E761" t="s">
        <v>42</v>
      </c>
      <c r="F761" t="s">
        <v>53</v>
      </c>
      <c r="G761" t="s">
        <v>56</v>
      </c>
      <c r="H761" t="s">
        <v>57</v>
      </c>
      <c r="I761" s="4">
        <v>43890</v>
      </c>
      <c r="J761">
        <v>5</v>
      </c>
      <c r="K761" t="s">
        <v>60</v>
      </c>
      <c r="L761" s="4">
        <v>43831</v>
      </c>
      <c r="M761" s="4">
        <v>43921</v>
      </c>
      <c r="N761">
        <v>1</v>
      </c>
      <c r="O761" t="s">
        <v>80</v>
      </c>
      <c r="P761" t="s">
        <v>242</v>
      </c>
      <c r="Q761">
        <v>1</v>
      </c>
      <c r="R761" t="s">
        <v>709</v>
      </c>
      <c r="S761" t="s">
        <v>1250</v>
      </c>
      <c r="T761" t="s">
        <v>425</v>
      </c>
      <c r="U761" t="s">
        <v>80</v>
      </c>
      <c r="V761" t="s">
        <v>1548</v>
      </c>
      <c r="W761">
        <v>250</v>
      </c>
      <c r="X761">
        <v>29.98</v>
      </c>
      <c r="Y761">
        <v>1</v>
      </c>
      <c r="Z761" t="s">
        <v>79</v>
      </c>
      <c r="AA761" t="s">
        <v>2349</v>
      </c>
      <c r="AF761" s="4"/>
      <c r="AG761" s="4"/>
      <c r="AH761" t="s">
        <v>80</v>
      </c>
      <c r="AI761" t="s">
        <v>242</v>
      </c>
      <c r="AJ761" t="s">
        <v>709</v>
      </c>
      <c r="AK761" t="s">
        <v>1250</v>
      </c>
      <c r="AL761" t="s">
        <v>425</v>
      </c>
      <c r="AM761" t="s">
        <v>80</v>
      </c>
      <c r="AN761" t="s">
        <v>1548</v>
      </c>
      <c r="AO761" t="s">
        <v>79</v>
      </c>
      <c r="AP761" t="s">
        <v>2349</v>
      </c>
      <c r="AQ761" t="str">
        <f t="shared" si="11"/>
        <v>5293664404910noMale438905Facebook438314392125029.98258125214.994</v>
      </c>
      <c r="AR761">
        <f>COUNTIF(AQ$2:AQ761,AQ761)</f>
        <v>1</v>
      </c>
    </row>
    <row r="762" spans="1:44" x14ac:dyDescent="0.25">
      <c r="A762">
        <v>530</v>
      </c>
      <c r="B762">
        <v>257</v>
      </c>
      <c r="C762" s="4">
        <v>44050</v>
      </c>
      <c r="D762">
        <v>2</v>
      </c>
      <c r="E762" t="s">
        <v>38</v>
      </c>
      <c r="F762" t="s">
        <v>49</v>
      </c>
      <c r="G762" t="s">
        <v>56</v>
      </c>
      <c r="H762" t="s">
        <v>57</v>
      </c>
      <c r="I762" s="4">
        <v>43662</v>
      </c>
      <c r="J762">
        <v>2</v>
      </c>
      <c r="K762" t="s">
        <v>60</v>
      </c>
      <c r="L762" s="4">
        <v>43615</v>
      </c>
      <c r="M762" s="4">
        <v>43830</v>
      </c>
      <c r="N762">
        <v>1</v>
      </c>
      <c r="O762" t="s">
        <v>105</v>
      </c>
      <c r="P762" t="s">
        <v>267</v>
      </c>
      <c r="Q762">
        <v>2</v>
      </c>
      <c r="R762" t="s">
        <v>717</v>
      </c>
      <c r="S762" t="s">
        <v>1258</v>
      </c>
      <c r="T762" t="s">
        <v>1776</v>
      </c>
      <c r="U762" t="s">
        <v>75</v>
      </c>
      <c r="V762" t="s">
        <v>1869</v>
      </c>
      <c r="W762">
        <v>254.95</v>
      </c>
      <c r="X762">
        <v>74.95</v>
      </c>
      <c r="Y762">
        <v>2</v>
      </c>
      <c r="Z762" t="s">
        <v>204</v>
      </c>
      <c r="AA762" t="s">
        <v>2478</v>
      </c>
      <c r="AF762" s="4"/>
      <c r="AG762" s="4"/>
      <c r="AH762" t="s">
        <v>79</v>
      </c>
      <c r="AI762" t="s">
        <v>241</v>
      </c>
      <c r="AJ762" t="s">
        <v>472</v>
      </c>
      <c r="AK762" t="s">
        <v>1035</v>
      </c>
      <c r="AL762" t="s">
        <v>1513</v>
      </c>
      <c r="AM762" t="s">
        <v>80</v>
      </c>
      <c r="AN762" t="s">
        <v>1548</v>
      </c>
      <c r="AO762" t="s">
        <v>65</v>
      </c>
      <c r="AP762" t="s">
        <v>2343</v>
      </c>
      <c r="AQ762" t="str">
        <f t="shared" si="11"/>
        <v>530257440502noMale436622Facebook4361543830254.9574.9545129.99214.9910</v>
      </c>
      <c r="AR762">
        <f>COUNTIF(AQ$2:AQ762,AQ762)</f>
        <v>1</v>
      </c>
    </row>
    <row r="763" spans="1:44" x14ac:dyDescent="0.25">
      <c r="A763">
        <v>530</v>
      </c>
      <c r="B763">
        <v>257</v>
      </c>
      <c r="C763" s="4">
        <v>44050</v>
      </c>
      <c r="D763">
        <v>2</v>
      </c>
      <c r="E763" t="s">
        <v>38</v>
      </c>
      <c r="F763" t="s">
        <v>49</v>
      </c>
      <c r="G763" t="s">
        <v>56</v>
      </c>
      <c r="H763" t="s">
        <v>57</v>
      </c>
      <c r="I763" s="4">
        <v>43662</v>
      </c>
      <c r="J763">
        <v>2</v>
      </c>
      <c r="K763" t="s">
        <v>60</v>
      </c>
      <c r="L763" s="4">
        <v>43615</v>
      </c>
      <c r="M763" s="4">
        <v>43830</v>
      </c>
      <c r="N763">
        <v>1</v>
      </c>
      <c r="O763" t="s">
        <v>105</v>
      </c>
      <c r="P763" t="s">
        <v>267</v>
      </c>
      <c r="Q763">
        <v>2</v>
      </c>
      <c r="R763" t="s">
        <v>717</v>
      </c>
      <c r="S763" t="s">
        <v>1258</v>
      </c>
      <c r="T763" t="s">
        <v>1776</v>
      </c>
      <c r="U763" t="s">
        <v>75</v>
      </c>
      <c r="V763" t="s">
        <v>1869</v>
      </c>
      <c r="W763">
        <v>254.95</v>
      </c>
      <c r="X763">
        <v>74.95</v>
      </c>
      <c r="Y763">
        <v>2</v>
      </c>
      <c r="Z763" t="s">
        <v>204</v>
      </c>
      <c r="AA763" t="s">
        <v>2478</v>
      </c>
      <c r="AF763" s="4"/>
      <c r="AG763" s="4"/>
      <c r="AH763" t="s">
        <v>79</v>
      </c>
      <c r="AI763" t="s">
        <v>241</v>
      </c>
      <c r="AJ763" t="s">
        <v>86</v>
      </c>
      <c r="AK763" t="s">
        <v>1044</v>
      </c>
      <c r="AL763" t="s">
        <v>1572</v>
      </c>
      <c r="AM763" t="s">
        <v>67</v>
      </c>
      <c r="AN763" t="s">
        <v>1548</v>
      </c>
      <c r="AO763" t="s">
        <v>86</v>
      </c>
      <c r="AP763" t="s">
        <v>2350</v>
      </c>
      <c r="AQ763" t="str">
        <f t="shared" si="11"/>
        <v>530257440502noMale436622Facebook4361543830254.9574.954764.99314.997</v>
      </c>
      <c r="AR763">
        <f>COUNTIF(AQ$2:AQ763,AQ763)</f>
        <v>1</v>
      </c>
    </row>
    <row r="764" spans="1:44" x14ac:dyDescent="0.25">
      <c r="A764">
        <v>531</v>
      </c>
      <c r="B764">
        <v>359</v>
      </c>
      <c r="C764" s="4">
        <v>44050</v>
      </c>
      <c r="D764">
        <v>4</v>
      </c>
      <c r="E764" t="s">
        <v>40</v>
      </c>
      <c r="F764" t="s">
        <v>51</v>
      </c>
      <c r="G764" t="s">
        <v>56</v>
      </c>
      <c r="H764" t="s">
        <v>58</v>
      </c>
      <c r="I764" s="4">
        <v>43619</v>
      </c>
      <c r="J764">
        <v>3</v>
      </c>
      <c r="K764" t="s">
        <v>59</v>
      </c>
      <c r="L764" s="4">
        <v>43615</v>
      </c>
      <c r="M764" s="4">
        <v>43830</v>
      </c>
      <c r="N764">
        <v>1</v>
      </c>
      <c r="O764" t="s">
        <v>80</v>
      </c>
      <c r="P764" t="s">
        <v>242</v>
      </c>
      <c r="Q764">
        <v>1</v>
      </c>
      <c r="R764" t="s">
        <v>696</v>
      </c>
      <c r="S764" t="s">
        <v>1236</v>
      </c>
      <c r="T764" t="s">
        <v>1758</v>
      </c>
      <c r="U764" t="s">
        <v>69</v>
      </c>
      <c r="V764" t="s">
        <v>1548</v>
      </c>
      <c r="W764">
        <v>72.989999999999995</v>
      </c>
      <c r="X764">
        <v>14.99</v>
      </c>
      <c r="Y764">
        <v>1</v>
      </c>
      <c r="Z764" t="s">
        <v>80</v>
      </c>
      <c r="AA764" t="s">
        <v>2357</v>
      </c>
      <c r="AF764" s="4"/>
      <c r="AG764" s="4"/>
      <c r="AH764" t="s">
        <v>80</v>
      </c>
      <c r="AI764" t="s">
        <v>242</v>
      </c>
      <c r="AJ764" t="s">
        <v>696</v>
      </c>
      <c r="AK764" t="s">
        <v>1236</v>
      </c>
      <c r="AL764" t="s">
        <v>1758</v>
      </c>
      <c r="AM764" t="s">
        <v>69</v>
      </c>
      <c r="AN764" t="s">
        <v>1548</v>
      </c>
      <c r="AO764" t="s">
        <v>80</v>
      </c>
      <c r="AP764" t="s">
        <v>2357</v>
      </c>
      <c r="AQ764" t="str">
        <f t="shared" si="11"/>
        <v>531359440504noFemale436193Google Ads436154383072.9914.99214272.99114.992</v>
      </c>
      <c r="AR764">
        <f>COUNTIF(AQ$2:AQ764,AQ764)</f>
        <v>1</v>
      </c>
    </row>
    <row r="765" spans="1:44" x14ac:dyDescent="0.25">
      <c r="A765">
        <v>532</v>
      </c>
      <c r="B765">
        <v>46</v>
      </c>
      <c r="C765" s="4">
        <v>44051</v>
      </c>
      <c r="D765">
        <v>3</v>
      </c>
      <c r="E765" t="s">
        <v>34</v>
      </c>
      <c r="F765" t="s">
        <v>45</v>
      </c>
      <c r="G765" t="s">
        <v>55</v>
      </c>
      <c r="H765" t="s">
        <v>58</v>
      </c>
      <c r="I765" s="4">
        <v>43892</v>
      </c>
      <c r="J765">
        <v>15</v>
      </c>
      <c r="K765" t="s">
        <v>62</v>
      </c>
      <c r="L765" s="4">
        <v>43615</v>
      </c>
      <c r="M765" s="4">
        <v>44413</v>
      </c>
      <c r="N765">
        <v>1</v>
      </c>
      <c r="O765" t="s">
        <v>88</v>
      </c>
      <c r="P765" t="s">
        <v>250</v>
      </c>
      <c r="Q765">
        <v>1</v>
      </c>
      <c r="R765" t="s">
        <v>129</v>
      </c>
      <c r="S765" t="s">
        <v>1259</v>
      </c>
      <c r="T765" t="s">
        <v>1777</v>
      </c>
      <c r="U765" t="s">
        <v>88</v>
      </c>
      <c r="V765" t="s">
        <v>1869</v>
      </c>
      <c r="W765">
        <v>41.96</v>
      </c>
      <c r="X765">
        <v>59.96</v>
      </c>
      <c r="Y765">
        <v>1</v>
      </c>
      <c r="Z765" t="s">
        <v>105</v>
      </c>
      <c r="AA765" t="s">
        <v>2346</v>
      </c>
      <c r="AF765" s="4"/>
      <c r="AG765" s="4"/>
      <c r="AH765" t="s">
        <v>80</v>
      </c>
      <c r="AI765" t="s">
        <v>242</v>
      </c>
      <c r="AJ765" t="s">
        <v>84</v>
      </c>
      <c r="AK765" t="s">
        <v>990</v>
      </c>
      <c r="AL765" t="s">
        <v>1523</v>
      </c>
      <c r="AM765" t="s">
        <v>80</v>
      </c>
      <c r="AN765" t="s">
        <v>1548</v>
      </c>
      <c r="AO765" t="s">
        <v>79</v>
      </c>
      <c r="AP765" t="s">
        <v>2349</v>
      </c>
      <c r="AQ765" t="str">
        <f t="shared" si="11"/>
        <v>53246440513yesFemale4389215Organic436154441341.9659.962910.49214.994</v>
      </c>
      <c r="AR765">
        <f>COUNTIF(AQ$2:AQ765,AQ765)</f>
        <v>1</v>
      </c>
    </row>
    <row r="766" spans="1:44" x14ac:dyDescent="0.25">
      <c r="A766">
        <v>532</v>
      </c>
      <c r="B766">
        <v>46</v>
      </c>
      <c r="C766" s="4">
        <v>44051</v>
      </c>
      <c r="D766">
        <v>3</v>
      </c>
      <c r="E766" t="s">
        <v>34</v>
      </c>
      <c r="F766" t="s">
        <v>45</v>
      </c>
      <c r="G766" t="s">
        <v>55</v>
      </c>
      <c r="H766" t="s">
        <v>58</v>
      </c>
      <c r="I766" s="4">
        <v>43892</v>
      </c>
      <c r="J766">
        <v>15</v>
      </c>
      <c r="K766" t="s">
        <v>62</v>
      </c>
      <c r="L766" s="4">
        <v>43615</v>
      </c>
      <c r="M766" s="4">
        <v>44413</v>
      </c>
      <c r="N766">
        <v>1</v>
      </c>
      <c r="O766" t="s">
        <v>88</v>
      </c>
      <c r="P766" t="s">
        <v>250</v>
      </c>
      <c r="Q766">
        <v>1</v>
      </c>
      <c r="R766" t="s">
        <v>129</v>
      </c>
      <c r="S766" t="s">
        <v>1259</v>
      </c>
      <c r="T766" t="s">
        <v>1777</v>
      </c>
      <c r="U766" t="s">
        <v>88</v>
      </c>
      <c r="V766" t="s">
        <v>1869</v>
      </c>
      <c r="W766">
        <v>41.96</v>
      </c>
      <c r="X766">
        <v>59.96</v>
      </c>
      <c r="Y766">
        <v>1</v>
      </c>
      <c r="Z766" t="s">
        <v>105</v>
      </c>
      <c r="AA766" t="s">
        <v>2346</v>
      </c>
      <c r="AF766" s="4"/>
      <c r="AG766" s="4"/>
      <c r="AH766" t="s">
        <v>80</v>
      </c>
      <c r="AI766" t="s">
        <v>242</v>
      </c>
      <c r="AJ766" t="s">
        <v>84</v>
      </c>
      <c r="AK766" t="s">
        <v>990</v>
      </c>
      <c r="AL766" t="s">
        <v>1523</v>
      </c>
      <c r="AM766" t="s">
        <v>80</v>
      </c>
      <c r="AN766" t="s">
        <v>1548</v>
      </c>
      <c r="AO766" t="s">
        <v>79</v>
      </c>
      <c r="AP766" t="s">
        <v>2349</v>
      </c>
      <c r="AQ766" t="str">
        <f t="shared" si="11"/>
        <v>53246440513yesFemale4389215Organic436154441341.9659.962910.49214.994</v>
      </c>
      <c r="AR766">
        <f>COUNTIF(AQ$2:AQ766,AQ766)</f>
        <v>2</v>
      </c>
    </row>
    <row r="767" spans="1:44" x14ac:dyDescent="0.25">
      <c r="A767">
        <v>533</v>
      </c>
      <c r="B767">
        <v>54</v>
      </c>
      <c r="C767" s="4">
        <v>44051</v>
      </c>
      <c r="D767">
        <v>11</v>
      </c>
      <c r="E767" t="s">
        <v>37</v>
      </c>
      <c r="F767" t="s">
        <v>48</v>
      </c>
      <c r="G767" t="s">
        <v>56</v>
      </c>
      <c r="H767" t="s">
        <v>57</v>
      </c>
      <c r="I767" s="4">
        <v>43891</v>
      </c>
      <c r="J767">
        <v>5</v>
      </c>
      <c r="K767" t="s">
        <v>60</v>
      </c>
      <c r="L767" s="4">
        <v>43831</v>
      </c>
      <c r="M767" s="4">
        <v>43921</v>
      </c>
      <c r="N767">
        <v>3</v>
      </c>
      <c r="O767" t="s">
        <v>174</v>
      </c>
      <c r="P767" t="s">
        <v>336</v>
      </c>
      <c r="Q767">
        <v>3</v>
      </c>
      <c r="R767" t="s">
        <v>718</v>
      </c>
      <c r="S767" t="s">
        <v>1260</v>
      </c>
      <c r="T767" t="s">
        <v>1778</v>
      </c>
      <c r="U767" t="s">
        <v>2013</v>
      </c>
      <c r="V767" t="s">
        <v>2061</v>
      </c>
      <c r="W767">
        <v>473.08</v>
      </c>
      <c r="X767">
        <v>99.94</v>
      </c>
      <c r="Y767">
        <v>3</v>
      </c>
      <c r="Z767" t="s">
        <v>2212</v>
      </c>
      <c r="AA767" t="s">
        <v>2501</v>
      </c>
      <c r="AF767" s="4"/>
      <c r="AG767" s="4"/>
      <c r="AH767" t="s">
        <v>79</v>
      </c>
      <c r="AI767" t="s">
        <v>241</v>
      </c>
      <c r="AJ767" t="s">
        <v>542</v>
      </c>
      <c r="AK767" t="s">
        <v>1103</v>
      </c>
      <c r="AL767" t="s">
        <v>1630</v>
      </c>
      <c r="AM767" t="s">
        <v>80</v>
      </c>
      <c r="AN767" t="s">
        <v>1548</v>
      </c>
      <c r="AO767" t="s">
        <v>86</v>
      </c>
      <c r="AP767" t="s">
        <v>2350</v>
      </c>
      <c r="AQ767" t="str">
        <f t="shared" si="11"/>
        <v>533544405111noMale438915Facebook4383143921473.0899.9441484.57214.997</v>
      </c>
      <c r="AR767">
        <f>COUNTIF(AQ$2:AQ767,AQ767)</f>
        <v>1</v>
      </c>
    </row>
    <row r="768" spans="1:44" x14ac:dyDescent="0.25">
      <c r="A768">
        <v>533</v>
      </c>
      <c r="B768">
        <v>54</v>
      </c>
      <c r="C768" s="4">
        <v>44051</v>
      </c>
      <c r="D768">
        <v>11</v>
      </c>
      <c r="E768" t="s">
        <v>37</v>
      </c>
      <c r="F768" t="s">
        <v>48</v>
      </c>
      <c r="G768" t="s">
        <v>56</v>
      </c>
      <c r="H768" t="s">
        <v>57</v>
      </c>
      <c r="I768" s="4">
        <v>43891</v>
      </c>
      <c r="J768">
        <v>5</v>
      </c>
      <c r="K768" t="s">
        <v>60</v>
      </c>
      <c r="L768" s="4">
        <v>43831</v>
      </c>
      <c r="M768" s="4">
        <v>43921</v>
      </c>
      <c r="N768">
        <v>3</v>
      </c>
      <c r="O768" t="s">
        <v>174</v>
      </c>
      <c r="P768" t="s">
        <v>336</v>
      </c>
      <c r="Q768">
        <v>3</v>
      </c>
      <c r="R768" t="s">
        <v>718</v>
      </c>
      <c r="S768" t="s">
        <v>1260</v>
      </c>
      <c r="T768" t="s">
        <v>1778</v>
      </c>
      <c r="U768" t="s">
        <v>2013</v>
      </c>
      <c r="V768" t="s">
        <v>2061</v>
      </c>
      <c r="W768">
        <v>473.08</v>
      </c>
      <c r="X768">
        <v>99.94</v>
      </c>
      <c r="Y768">
        <v>3</v>
      </c>
      <c r="Z768" t="s">
        <v>2212</v>
      </c>
      <c r="AA768" t="s">
        <v>2501</v>
      </c>
      <c r="AF768" s="4"/>
      <c r="AG768" s="4"/>
      <c r="AH768" t="s">
        <v>86</v>
      </c>
      <c r="AI768" t="s">
        <v>248</v>
      </c>
      <c r="AJ768" t="s">
        <v>584</v>
      </c>
      <c r="AK768" t="s">
        <v>1062</v>
      </c>
      <c r="AL768" t="s">
        <v>1665</v>
      </c>
      <c r="AM768" t="s">
        <v>69</v>
      </c>
      <c r="AN768" t="s">
        <v>1577</v>
      </c>
      <c r="AO768" t="s">
        <v>530</v>
      </c>
      <c r="AP768" t="s">
        <v>2367</v>
      </c>
      <c r="AQ768" t="str">
        <f t="shared" si="11"/>
        <v>533544405111noMale438915Facebook4383143921473.0899.9478261.97124.9916</v>
      </c>
      <c r="AR768">
        <f>COUNTIF(AQ$2:AQ768,AQ768)</f>
        <v>1</v>
      </c>
    </row>
    <row r="769" spans="1:44" x14ac:dyDescent="0.25">
      <c r="A769">
        <v>533</v>
      </c>
      <c r="B769">
        <v>54</v>
      </c>
      <c r="C769" s="4">
        <v>44051</v>
      </c>
      <c r="D769">
        <v>11</v>
      </c>
      <c r="E769" t="s">
        <v>37</v>
      </c>
      <c r="F769" t="s">
        <v>48</v>
      </c>
      <c r="G769" t="s">
        <v>56</v>
      </c>
      <c r="H769" t="s">
        <v>57</v>
      </c>
      <c r="I769" s="4">
        <v>43891</v>
      </c>
      <c r="J769">
        <v>5</v>
      </c>
      <c r="K769" t="s">
        <v>60</v>
      </c>
      <c r="L769" s="4">
        <v>43831</v>
      </c>
      <c r="M769" s="4">
        <v>43921</v>
      </c>
      <c r="N769">
        <v>3</v>
      </c>
      <c r="O769" t="s">
        <v>174</v>
      </c>
      <c r="P769" t="s">
        <v>336</v>
      </c>
      <c r="Q769">
        <v>3</v>
      </c>
      <c r="R769" t="s">
        <v>718</v>
      </c>
      <c r="S769" t="s">
        <v>1260</v>
      </c>
      <c r="T769" t="s">
        <v>1778</v>
      </c>
      <c r="U769" t="s">
        <v>2013</v>
      </c>
      <c r="V769" t="s">
        <v>2061</v>
      </c>
      <c r="W769">
        <v>473.08</v>
      </c>
      <c r="X769">
        <v>99.94</v>
      </c>
      <c r="Y769">
        <v>3</v>
      </c>
      <c r="Z769" t="s">
        <v>2212</v>
      </c>
      <c r="AA769" t="s">
        <v>2501</v>
      </c>
      <c r="AF769" s="4"/>
      <c r="AG769" s="4"/>
      <c r="AH769" t="s">
        <v>84</v>
      </c>
      <c r="AI769" t="s">
        <v>246</v>
      </c>
      <c r="AJ769" t="s">
        <v>438</v>
      </c>
      <c r="AK769" t="s">
        <v>1000</v>
      </c>
      <c r="AL769" t="s">
        <v>1532</v>
      </c>
      <c r="AM769" t="s">
        <v>67</v>
      </c>
      <c r="AN769" t="s">
        <v>1548</v>
      </c>
      <c r="AO769" t="s">
        <v>645</v>
      </c>
      <c r="AP769" t="s">
        <v>2347</v>
      </c>
      <c r="AQ769" t="str">
        <f t="shared" si="11"/>
        <v>533544405111noMale438915Facebook4383143921473.0899.94981133.99314.9913</v>
      </c>
      <c r="AR769">
        <f>COUNTIF(AQ$2:AQ769,AQ769)</f>
        <v>1</v>
      </c>
    </row>
    <row r="770" spans="1:44" x14ac:dyDescent="0.25">
      <c r="A770">
        <v>534</v>
      </c>
      <c r="B770">
        <v>378</v>
      </c>
      <c r="C770" s="4">
        <v>44051</v>
      </c>
      <c r="D770">
        <v>4</v>
      </c>
      <c r="E770" t="s">
        <v>40</v>
      </c>
      <c r="F770" t="s">
        <v>51</v>
      </c>
      <c r="G770" t="s">
        <v>56</v>
      </c>
      <c r="H770" t="s">
        <v>57</v>
      </c>
      <c r="I770" s="4">
        <v>43537</v>
      </c>
      <c r="J770">
        <v>2</v>
      </c>
      <c r="L770" s="4"/>
      <c r="M770" s="4"/>
      <c r="N770">
        <v>1</v>
      </c>
      <c r="O770" t="s">
        <v>80</v>
      </c>
      <c r="P770" t="s">
        <v>242</v>
      </c>
      <c r="Q770">
        <v>1</v>
      </c>
      <c r="R770" t="s">
        <v>709</v>
      </c>
      <c r="S770" t="s">
        <v>1250</v>
      </c>
      <c r="T770" t="s">
        <v>425</v>
      </c>
      <c r="U770" t="s">
        <v>80</v>
      </c>
      <c r="V770" t="s">
        <v>1548</v>
      </c>
      <c r="W770">
        <v>250</v>
      </c>
      <c r="X770">
        <v>29.98</v>
      </c>
      <c r="Y770">
        <v>1</v>
      </c>
      <c r="Z770" t="s">
        <v>79</v>
      </c>
      <c r="AA770" t="s">
        <v>2349</v>
      </c>
      <c r="AF770" s="4"/>
      <c r="AG770" s="4"/>
      <c r="AH770" t="s">
        <v>80</v>
      </c>
      <c r="AI770" t="s">
        <v>242</v>
      </c>
      <c r="AJ770" t="s">
        <v>709</v>
      </c>
      <c r="AK770" t="s">
        <v>1250</v>
      </c>
      <c r="AL770" t="s">
        <v>425</v>
      </c>
      <c r="AM770" t="s">
        <v>80</v>
      </c>
      <c r="AN770" t="s">
        <v>1548</v>
      </c>
      <c r="AO770" t="s">
        <v>79</v>
      </c>
      <c r="AP770" t="s">
        <v>2349</v>
      </c>
      <c r="AQ770" t="str">
        <f t="shared" ref="AQ770:AQ833" si="12">CONCATENATE($A770,$B770,$C770,$D770,$G770,$H770,$I770,$J770,$K770,$L770,$M770,$W770,$X770,$AB770,$AC770,$AD770,$AE770,$AF770,$AG770,$AH770,$AJ770,$AL770,$AM770,$AN770,$AO770)</f>
        <v>534378440514noMale43537225029.98258125214.994</v>
      </c>
      <c r="AR770">
        <f>COUNTIF(AQ$2:AQ770,AQ770)</f>
        <v>1</v>
      </c>
    </row>
    <row r="771" spans="1:44" x14ac:dyDescent="0.25">
      <c r="A771">
        <v>535</v>
      </c>
      <c r="B771">
        <v>157</v>
      </c>
      <c r="C771" s="4">
        <v>44052</v>
      </c>
      <c r="D771">
        <v>11</v>
      </c>
      <c r="E771" t="s">
        <v>37</v>
      </c>
      <c r="F771" t="s">
        <v>48</v>
      </c>
      <c r="G771" t="s">
        <v>56</v>
      </c>
      <c r="H771" t="s">
        <v>58</v>
      </c>
      <c r="I771" s="4">
        <v>43937</v>
      </c>
      <c r="J771">
        <v>7</v>
      </c>
      <c r="K771" t="s">
        <v>61</v>
      </c>
      <c r="L771" s="4">
        <v>43915</v>
      </c>
      <c r="M771" s="4">
        <v>44012</v>
      </c>
      <c r="N771">
        <v>1</v>
      </c>
      <c r="O771" t="s">
        <v>80</v>
      </c>
      <c r="P771" t="s">
        <v>242</v>
      </c>
      <c r="Q771">
        <v>1</v>
      </c>
      <c r="R771" t="s">
        <v>558</v>
      </c>
      <c r="S771" t="s">
        <v>1118</v>
      </c>
      <c r="T771" t="s">
        <v>1548</v>
      </c>
      <c r="U771" t="s">
        <v>80</v>
      </c>
      <c r="V771" t="s">
        <v>1548</v>
      </c>
      <c r="W771">
        <v>29.98</v>
      </c>
      <c r="X771">
        <v>29.98</v>
      </c>
      <c r="Y771">
        <v>1</v>
      </c>
      <c r="Z771" t="s">
        <v>79</v>
      </c>
      <c r="AA771" t="s">
        <v>2349</v>
      </c>
      <c r="AF771" s="4"/>
      <c r="AG771" s="4"/>
      <c r="AH771" t="s">
        <v>80</v>
      </c>
      <c r="AI771" t="s">
        <v>242</v>
      </c>
      <c r="AJ771" t="s">
        <v>558</v>
      </c>
      <c r="AK771" t="s">
        <v>1118</v>
      </c>
      <c r="AL771" t="s">
        <v>1548</v>
      </c>
      <c r="AM771" t="s">
        <v>80</v>
      </c>
      <c r="AN771" t="s">
        <v>1548</v>
      </c>
      <c r="AO771" t="s">
        <v>79</v>
      </c>
      <c r="AP771" t="s">
        <v>2349</v>
      </c>
      <c r="AQ771" t="str">
        <f t="shared" si="12"/>
        <v>5351574405211noFemale439377YouTube439154401229.9829.9823414.99214.994</v>
      </c>
      <c r="AR771">
        <f>COUNTIF(AQ$2:AQ771,AQ771)</f>
        <v>1</v>
      </c>
    </row>
    <row r="772" spans="1:44" x14ac:dyDescent="0.25">
      <c r="A772">
        <v>536</v>
      </c>
      <c r="B772">
        <v>448</v>
      </c>
      <c r="C772" s="4">
        <v>44052</v>
      </c>
      <c r="D772">
        <v>8</v>
      </c>
      <c r="E772" t="s">
        <v>43</v>
      </c>
      <c r="F772" t="s">
        <v>54</v>
      </c>
      <c r="G772" t="s">
        <v>55</v>
      </c>
      <c r="H772" t="s">
        <v>57</v>
      </c>
      <c r="I772" s="4">
        <v>43823</v>
      </c>
      <c r="J772">
        <v>2</v>
      </c>
      <c r="K772" t="s">
        <v>60</v>
      </c>
      <c r="L772" s="4">
        <v>43615</v>
      </c>
      <c r="M772" s="4">
        <v>43830</v>
      </c>
      <c r="N772">
        <v>1</v>
      </c>
      <c r="O772" t="s">
        <v>70</v>
      </c>
      <c r="P772" t="s">
        <v>232</v>
      </c>
      <c r="Q772">
        <v>1</v>
      </c>
      <c r="R772" t="s">
        <v>719</v>
      </c>
      <c r="S772" t="s">
        <v>1261</v>
      </c>
      <c r="T772" t="s">
        <v>1779</v>
      </c>
      <c r="U772" t="s">
        <v>80</v>
      </c>
      <c r="V772" t="s">
        <v>1517</v>
      </c>
      <c r="W772">
        <v>191.98</v>
      </c>
      <c r="X772">
        <v>39.979999999999997</v>
      </c>
      <c r="Y772">
        <v>1</v>
      </c>
      <c r="Z772" t="s">
        <v>432</v>
      </c>
      <c r="AA772" t="s">
        <v>2331</v>
      </c>
      <c r="AF772" s="4"/>
      <c r="AG772" s="4"/>
      <c r="AH772" t="s">
        <v>70</v>
      </c>
      <c r="AI772" t="s">
        <v>232</v>
      </c>
      <c r="AJ772" t="s">
        <v>719</v>
      </c>
      <c r="AK772" t="s">
        <v>1261</v>
      </c>
      <c r="AL772" t="s">
        <v>1779</v>
      </c>
      <c r="AM772" t="s">
        <v>80</v>
      </c>
      <c r="AN772" t="s">
        <v>1517</v>
      </c>
      <c r="AO772" t="s">
        <v>432</v>
      </c>
      <c r="AP772" t="s">
        <v>2331</v>
      </c>
      <c r="AQ772" t="str">
        <f t="shared" si="12"/>
        <v>536448440528yesMale438232Facebook4361543830191.9839.98516295.99219.9921</v>
      </c>
      <c r="AR772">
        <f>COUNTIF(AQ$2:AQ772,AQ772)</f>
        <v>1</v>
      </c>
    </row>
    <row r="773" spans="1:44" x14ac:dyDescent="0.25">
      <c r="A773">
        <v>537</v>
      </c>
      <c r="B773">
        <v>42</v>
      </c>
      <c r="C773" s="4">
        <v>44053</v>
      </c>
      <c r="D773">
        <v>5</v>
      </c>
      <c r="E773" t="s">
        <v>36</v>
      </c>
      <c r="F773" t="s">
        <v>47</v>
      </c>
      <c r="G773" t="s">
        <v>56</v>
      </c>
      <c r="H773" t="s">
        <v>58</v>
      </c>
      <c r="I773" s="4">
        <v>43722</v>
      </c>
      <c r="J773">
        <v>2</v>
      </c>
      <c r="K773" t="s">
        <v>60</v>
      </c>
      <c r="L773" s="4">
        <v>43615</v>
      </c>
      <c r="M773" s="4">
        <v>43830</v>
      </c>
      <c r="N773">
        <v>1</v>
      </c>
      <c r="O773" t="s">
        <v>69</v>
      </c>
      <c r="P773" t="s">
        <v>231</v>
      </c>
      <c r="Q773">
        <v>1</v>
      </c>
      <c r="R773" t="s">
        <v>720</v>
      </c>
      <c r="S773" t="s">
        <v>1262</v>
      </c>
      <c r="T773" t="s">
        <v>1780</v>
      </c>
      <c r="U773" t="s">
        <v>67</v>
      </c>
      <c r="V773" t="s">
        <v>1577</v>
      </c>
      <c r="W773">
        <v>143.97</v>
      </c>
      <c r="X773">
        <v>74.97</v>
      </c>
      <c r="Y773">
        <v>1</v>
      </c>
      <c r="Z773" t="s">
        <v>67</v>
      </c>
      <c r="AA773" t="s">
        <v>2373</v>
      </c>
      <c r="AF773" s="4"/>
      <c r="AG773" s="4"/>
      <c r="AH773" t="s">
        <v>69</v>
      </c>
      <c r="AI773" t="s">
        <v>231</v>
      </c>
      <c r="AJ773" t="s">
        <v>720</v>
      </c>
      <c r="AK773" t="s">
        <v>1262</v>
      </c>
      <c r="AL773" t="s">
        <v>1780</v>
      </c>
      <c r="AM773" t="s">
        <v>67</v>
      </c>
      <c r="AN773" t="s">
        <v>1577</v>
      </c>
      <c r="AO773" t="s">
        <v>67</v>
      </c>
      <c r="AP773" t="s">
        <v>2373</v>
      </c>
      <c r="AQ773" t="str">
        <f t="shared" si="12"/>
        <v>53742440535noFemale437222Facebook4361543830143.9774.97115947.99324.993</v>
      </c>
      <c r="AR773">
        <f>COUNTIF(AQ$2:AQ773,AQ773)</f>
        <v>1</v>
      </c>
    </row>
    <row r="774" spans="1:44" x14ac:dyDescent="0.25">
      <c r="A774">
        <v>538</v>
      </c>
      <c r="B774">
        <v>36</v>
      </c>
      <c r="C774" s="4">
        <v>44054</v>
      </c>
      <c r="D774">
        <v>3</v>
      </c>
      <c r="E774" t="s">
        <v>34</v>
      </c>
      <c r="F774" t="s">
        <v>45</v>
      </c>
      <c r="G774" t="s">
        <v>56</v>
      </c>
      <c r="H774" t="s">
        <v>57</v>
      </c>
      <c r="I774" s="4">
        <v>43960</v>
      </c>
      <c r="J774">
        <v>9</v>
      </c>
      <c r="K774" t="s">
        <v>59</v>
      </c>
      <c r="L774" s="4">
        <v>43952</v>
      </c>
      <c r="M774" s="4">
        <v>44075</v>
      </c>
      <c r="N774">
        <v>2</v>
      </c>
      <c r="O774" t="s">
        <v>175</v>
      </c>
      <c r="P774" t="s">
        <v>337</v>
      </c>
      <c r="Q774">
        <v>3</v>
      </c>
      <c r="R774" t="s">
        <v>721</v>
      </c>
      <c r="S774" t="s">
        <v>1263</v>
      </c>
      <c r="T774" t="s">
        <v>1781</v>
      </c>
      <c r="U774" t="s">
        <v>2018</v>
      </c>
      <c r="V774" t="s">
        <v>2062</v>
      </c>
      <c r="W774">
        <v>3125.66</v>
      </c>
      <c r="X774">
        <v>219.88</v>
      </c>
      <c r="Y774">
        <v>1</v>
      </c>
      <c r="Z774" t="s">
        <v>2213</v>
      </c>
      <c r="AA774" t="s">
        <v>2502</v>
      </c>
      <c r="AF774" s="4"/>
      <c r="AG774" s="4"/>
      <c r="AH774" t="s">
        <v>80</v>
      </c>
      <c r="AI774" t="s">
        <v>242</v>
      </c>
      <c r="AJ774" t="s">
        <v>548</v>
      </c>
      <c r="AK774" t="s">
        <v>1109</v>
      </c>
      <c r="AL774" t="s">
        <v>1634</v>
      </c>
      <c r="AM774" t="s">
        <v>69</v>
      </c>
      <c r="AN774" t="s">
        <v>1548</v>
      </c>
      <c r="AO774" t="s">
        <v>67</v>
      </c>
      <c r="AP774" t="s">
        <v>2373</v>
      </c>
      <c r="AQ774" t="str">
        <f t="shared" si="12"/>
        <v>53836440543noMale439609Google Ads43952440753125.66219.8823627.98114.993</v>
      </c>
      <c r="AR774">
        <f>COUNTIF(AQ$2:AQ774,AQ774)</f>
        <v>1</v>
      </c>
    </row>
    <row r="775" spans="1:44" x14ac:dyDescent="0.25">
      <c r="A775">
        <v>538</v>
      </c>
      <c r="B775">
        <v>36</v>
      </c>
      <c r="C775" s="4">
        <v>44054</v>
      </c>
      <c r="D775">
        <v>3</v>
      </c>
      <c r="E775" t="s">
        <v>34</v>
      </c>
      <c r="F775" t="s">
        <v>45</v>
      </c>
      <c r="G775" t="s">
        <v>56</v>
      </c>
      <c r="H775" t="s">
        <v>57</v>
      </c>
      <c r="I775" s="4">
        <v>43960</v>
      </c>
      <c r="J775">
        <v>9</v>
      </c>
      <c r="K775" t="s">
        <v>59</v>
      </c>
      <c r="L775" s="4">
        <v>43952</v>
      </c>
      <c r="M775" s="4">
        <v>44075</v>
      </c>
      <c r="N775">
        <v>2</v>
      </c>
      <c r="O775" t="s">
        <v>175</v>
      </c>
      <c r="P775" t="s">
        <v>337</v>
      </c>
      <c r="Q775">
        <v>3</v>
      </c>
      <c r="R775" t="s">
        <v>721</v>
      </c>
      <c r="S775" t="s">
        <v>1263</v>
      </c>
      <c r="T775" t="s">
        <v>1781</v>
      </c>
      <c r="U775" t="s">
        <v>2018</v>
      </c>
      <c r="V775" t="s">
        <v>2062</v>
      </c>
      <c r="W775">
        <v>3125.66</v>
      </c>
      <c r="X775">
        <v>219.88</v>
      </c>
      <c r="Y775">
        <v>1</v>
      </c>
      <c r="Z775" t="s">
        <v>2213</v>
      </c>
      <c r="AA775" t="s">
        <v>2502</v>
      </c>
      <c r="AF775" s="4"/>
      <c r="AG775" s="4"/>
      <c r="AH775" t="s">
        <v>80</v>
      </c>
      <c r="AI775" t="s">
        <v>242</v>
      </c>
      <c r="AJ775" t="s">
        <v>548</v>
      </c>
      <c r="AK775" t="s">
        <v>1109</v>
      </c>
      <c r="AL775" t="s">
        <v>1634</v>
      </c>
      <c r="AM775" t="s">
        <v>69</v>
      </c>
      <c r="AN775" t="s">
        <v>1548</v>
      </c>
      <c r="AO775" t="s">
        <v>67</v>
      </c>
      <c r="AP775" t="s">
        <v>2373</v>
      </c>
      <c r="AQ775" t="str">
        <f t="shared" si="12"/>
        <v>53836440543noMale439609Google Ads43952440753125.66219.8823627.98114.993</v>
      </c>
      <c r="AR775">
        <f>COUNTIF(AQ$2:AQ775,AQ775)</f>
        <v>2</v>
      </c>
    </row>
    <row r="776" spans="1:44" x14ac:dyDescent="0.25">
      <c r="A776">
        <v>538</v>
      </c>
      <c r="B776">
        <v>36</v>
      </c>
      <c r="C776" s="4">
        <v>44054</v>
      </c>
      <c r="D776">
        <v>3</v>
      </c>
      <c r="E776" t="s">
        <v>34</v>
      </c>
      <c r="F776" t="s">
        <v>45</v>
      </c>
      <c r="G776" t="s">
        <v>56</v>
      </c>
      <c r="H776" t="s">
        <v>57</v>
      </c>
      <c r="I776" s="4">
        <v>43960</v>
      </c>
      <c r="J776">
        <v>9</v>
      </c>
      <c r="K776" t="s">
        <v>59</v>
      </c>
      <c r="L776" s="4">
        <v>43952</v>
      </c>
      <c r="M776" s="4">
        <v>44075</v>
      </c>
      <c r="N776">
        <v>2</v>
      </c>
      <c r="O776" t="s">
        <v>175</v>
      </c>
      <c r="P776" t="s">
        <v>337</v>
      </c>
      <c r="Q776">
        <v>3</v>
      </c>
      <c r="R776" t="s">
        <v>721</v>
      </c>
      <c r="S776" t="s">
        <v>1263</v>
      </c>
      <c r="T776" t="s">
        <v>1781</v>
      </c>
      <c r="U776" t="s">
        <v>2018</v>
      </c>
      <c r="V776" t="s">
        <v>2062</v>
      </c>
      <c r="W776">
        <v>3125.66</v>
      </c>
      <c r="X776">
        <v>219.88</v>
      </c>
      <c r="Y776">
        <v>1</v>
      </c>
      <c r="Z776" t="s">
        <v>2213</v>
      </c>
      <c r="AA776" t="s">
        <v>2502</v>
      </c>
      <c r="AF776" s="4"/>
      <c r="AG776" s="4"/>
      <c r="AH776" t="s">
        <v>80</v>
      </c>
      <c r="AI776" t="s">
        <v>242</v>
      </c>
      <c r="AJ776" t="s">
        <v>691</v>
      </c>
      <c r="AK776" t="s">
        <v>1232</v>
      </c>
      <c r="AL776" t="s">
        <v>1754</v>
      </c>
      <c r="AM776" t="s">
        <v>67</v>
      </c>
      <c r="AN776" t="s">
        <v>1548</v>
      </c>
      <c r="AO776" t="s">
        <v>67</v>
      </c>
      <c r="AP776" t="s">
        <v>2373</v>
      </c>
      <c r="AQ776" t="str">
        <f t="shared" si="12"/>
        <v>53836440543noMale439609Google Ads43952440753125.66219.88243158.95314.993</v>
      </c>
      <c r="AR776">
        <f>COUNTIF(AQ$2:AQ776,AQ776)</f>
        <v>1</v>
      </c>
    </row>
    <row r="777" spans="1:44" x14ac:dyDescent="0.25">
      <c r="A777">
        <v>538</v>
      </c>
      <c r="B777">
        <v>36</v>
      </c>
      <c r="C777" s="4">
        <v>44054</v>
      </c>
      <c r="D777">
        <v>3</v>
      </c>
      <c r="E777" t="s">
        <v>34</v>
      </c>
      <c r="F777" t="s">
        <v>45</v>
      </c>
      <c r="G777" t="s">
        <v>56</v>
      </c>
      <c r="H777" t="s">
        <v>57</v>
      </c>
      <c r="I777" s="4">
        <v>43960</v>
      </c>
      <c r="J777">
        <v>9</v>
      </c>
      <c r="K777" t="s">
        <v>59</v>
      </c>
      <c r="L777" s="4">
        <v>43952</v>
      </c>
      <c r="M777" s="4">
        <v>44075</v>
      </c>
      <c r="N777">
        <v>2</v>
      </c>
      <c r="O777" t="s">
        <v>175</v>
      </c>
      <c r="P777" t="s">
        <v>337</v>
      </c>
      <c r="Q777">
        <v>3</v>
      </c>
      <c r="R777" t="s">
        <v>721</v>
      </c>
      <c r="S777" t="s">
        <v>1263</v>
      </c>
      <c r="T777" t="s">
        <v>1781</v>
      </c>
      <c r="U777" t="s">
        <v>2018</v>
      </c>
      <c r="V777" t="s">
        <v>2062</v>
      </c>
      <c r="W777">
        <v>3125.66</v>
      </c>
      <c r="X777">
        <v>219.88</v>
      </c>
      <c r="Y777">
        <v>1</v>
      </c>
      <c r="Z777" t="s">
        <v>2213</v>
      </c>
      <c r="AA777" t="s">
        <v>2502</v>
      </c>
      <c r="AF777" s="4"/>
      <c r="AG777" s="4"/>
      <c r="AH777" t="s">
        <v>80</v>
      </c>
      <c r="AI777" t="s">
        <v>242</v>
      </c>
      <c r="AJ777" t="s">
        <v>691</v>
      </c>
      <c r="AK777" t="s">
        <v>1232</v>
      </c>
      <c r="AL777" t="s">
        <v>1754</v>
      </c>
      <c r="AM777" t="s">
        <v>67</v>
      </c>
      <c r="AN777" t="s">
        <v>1548</v>
      </c>
      <c r="AO777" t="s">
        <v>67</v>
      </c>
      <c r="AP777" t="s">
        <v>2373</v>
      </c>
      <c r="AQ777" t="str">
        <f t="shared" si="12"/>
        <v>53836440543noMale439609Google Ads43952440753125.66219.88243158.95314.993</v>
      </c>
      <c r="AR777">
        <f>COUNTIF(AQ$2:AQ777,AQ777)</f>
        <v>2</v>
      </c>
    </row>
    <row r="778" spans="1:44" x14ac:dyDescent="0.25">
      <c r="A778">
        <v>538</v>
      </c>
      <c r="B778">
        <v>36</v>
      </c>
      <c r="C778" s="4">
        <v>44054</v>
      </c>
      <c r="D778">
        <v>3</v>
      </c>
      <c r="E778" t="s">
        <v>34</v>
      </c>
      <c r="F778" t="s">
        <v>45</v>
      </c>
      <c r="G778" t="s">
        <v>56</v>
      </c>
      <c r="H778" t="s">
        <v>57</v>
      </c>
      <c r="I778" s="4">
        <v>43960</v>
      </c>
      <c r="J778">
        <v>9</v>
      </c>
      <c r="K778" t="s">
        <v>59</v>
      </c>
      <c r="L778" s="4">
        <v>43952</v>
      </c>
      <c r="M778" s="4">
        <v>44075</v>
      </c>
      <c r="N778">
        <v>2</v>
      </c>
      <c r="O778" t="s">
        <v>175</v>
      </c>
      <c r="P778" t="s">
        <v>337</v>
      </c>
      <c r="Q778">
        <v>3</v>
      </c>
      <c r="R778" t="s">
        <v>721</v>
      </c>
      <c r="S778" t="s">
        <v>1263</v>
      </c>
      <c r="T778" t="s">
        <v>1781</v>
      </c>
      <c r="U778" t="s">
        <v>2018</v>
      </c>
      <c r="V778" t="s">
        <v>2062</v>
      </c>
      <c r="W778">
        <v>3125.66</v>
      </c>
      <c r="X778">
        <v>219.88</v>
      </c>
      <c r="Y778">
        <v>1</v>
      </c>
      <c r="Z778" t="s">
        <v>2213</v>
      </c>
      <c r="AA778" t="s">
        <v>2502</v>
      </c>
      <c r="AF778" s="4"/>
      <c r="AG778" s="4"/>
      <c r="AH778" t="s">
        <v>69</v>
      </c>
      <c r="AI778" t="s">
        <v>231</v>
      </c>
      <c r="AJ778" t="s">
        <v>856</v>
      </c>
      <c r="AK778" t="s">
        <v>1393</v>
      </c>
      <c r="AL778" t="s">
        <v>1909</v>
      </c>
      <c r="AM778" t="s">
        <v>80</v>
      </c>
      <c r="AN778" t="s">
        <v>1577</v>
      </c>
      <c r="AO778" t="s">
        <v>67</v>
      </c>
      <c r="AP778" t="s">
        <v>2373</v>
      </c>
      <c r="AQ778" t="str">
        <f t="shared" si="12"/>
        <v>53836440543noMale439609Google Ads43952440753125.66219.88199529224.993</v>
      </c>
      <c r="AR778">
        <f>COUNTIF(AQ$2:AQ778,AQ778)</f>
        <v>1</v>
      </c>
    </row>
    <row r="779" spans="1:44" x14ac:dyDescent="0.25">
      <c r="A779">
        <v>538</v>
      </c>
      <c r="B779">
        <v>36</v>
      </c>
      <c r="C779" s="4">
        <v>44054</v>
      </c>
      <c r="D779">
        <v>3</v>
      </c>
      <c r="E779" t="s">
        <v>34</v>
      </c>
      <c r="F779" t="s">
        <v>45</v>
      </c>
      <c r="G779" t="s">
        <v>56</v>
      </c>
      <c r="H779" t="s">
        <v>57</v>
      </c>
      <c r="I779" s="4">
        <v>43960</v>
      </c>
      <c r="J779">
        <v>9</v>
      </c>
      <c r="K779" t="s">
        <v>59</v>
      </c>
      <c r="L779" s="4">
        <v>43952</v>
      </c>
      <c r="M779" s="4">
        <v>44075</v>
      </c>
      <c r="N779">
        <v>2</v>
      </c>
      <c r="O779" t="s">
        <v>175</v>
      </c>
      <c r="P779" t="s">
        <v>337</v>
      </c>
      <c r="Q779">
        <v>3</v>
      </c>
      <c r="R779" t="s">
        <v>721</v>
      </c>
      <c r="S779" t="s">
        <v>1263</v>
      </c>
      <c r="T779" t="s">
        <v>1781</v>
      </c>
      <c r="U779" t="s">
        <v>2018</v>
      </c>
      <c r="V779" t="s">
        <v>2062</v>
      </c>
      <c r="W779">
        <v>3125.66</v>
      </c>
      <c r="X779">
        <v>219.88</v>
      </c>
      <c r="Y779">
        <v>1</v>
      </c>
      <c r="Z779" t="s">
        <v>2213</v>
      </c>
      <c r="AA779" t="s">
        <v>2502</v>
      </c>
      <c r="AF779" s="4"/>
      <c r="AG779" s="4"/>
      <c r="AH779" t="s">
        <v>69</v>
      </c>
      <c r="AI779" t="s">
        <v>231</v>
      </c>
      <c r="AJ779" t="s">
        <v>856</v>
      </c>
      <c r="AK779" t="s">
        <v>1393</v>
      </c>
      <c r="AL779" t="s">
        <v>1909</v>
      </c>
      <c r="AM779" t="s">
        <v>80</v>
      </c>
      <c r="AN779" t="s">
        <v>1577</v>
      </c>
      <c r="AO779" t="s">
        <v>67</v>
      </c>
      <c r="AP779" t="s">
        <v>2373</v>
      </c>
      <c r="AQ779" t="str">
        <f t="shared" si="12"/>
        <v>53836440543noMale439609Google Ads43952440753125.66219.88199529224.993</v>
      </c>
      <c r="AR779">
        <f>COUNTIF(AQ$2:AQ779,AQ779)</f>
        <v>2</v>
      </c>
    </row>
    <row r="780" spans="1:44" x14ac:dyDescent="0.25">
      <c r="A780">
        <v>539</v>
      </c>
      <c r="B780">
        <v>95</v>
      </c>
      <c r="C780" s="4">
        <v>44054</v>
      </c>
      <c r="D780">
        <v>4</v>
      </c>
      <c r="E780" t="s">
        <v>40</v>
      </c>
      <c r="F780" t="s">
        <v>51</v>
      </c>
      <c r="G780" t="s">
        <v>56</v>
      </c>
      <c r="H780" t="s">
        <v>58</v>
      </c>
      <c r="I780" s="4">
        <v>43876</v>
      </c>
      <c r="J780">
        <v>6</v>
      </c>
      <c r="K780" t="s">
        <v>59</v>
      </c>
      <c r="L780" s="4">
        <v>43862</v>
      </c>
      <c r="M780" s="4">
        <v>43889</v>
      </c>
      <c r="N780">
        <v>2</v>
      </c>
      <c r="O780" t="s">
        <v>124</v>
      </c>
      <c r="P780" t="s">
        <v>286</v>
      </c>
      <c r="Q780">
        <v>2</v>
      </c>
      <c r="R780" t="s">
        <v>722</v>
      </c>
      <c r="S780" t="s">
        <v>1264</v>
      </c>
      <c r="T780" t="s">
        <v>1782</v>
      </c>
      <c r="U780" t="s">
        <v>103</v>
      </c>
      <c r="V780" t="s">
        <v>1869</v>
      </c>
      <c r="W780">
        <v>22.96</v>
      </c>
      <c r="X780">
        <v>59.96</v>
      </c>
      <c r="Y780">
        <v>2</v>
      </c>
      <c r="Z780" t="s">
        <v>2214</v>
      </c>
      <c r="AA780" t="s">
        <v>2503</v>
      </c>
      <c r="AF780" s="4"/>
      <c r="AG780" s="4"/>
      <c r="AH780" t="s">
        <v>67</v>
      </c>
      <c r="AI780" t="s">
        <v>229</v>
      </c>
      <c r="AJ780" t="s">
        <v>626</v>
      </c>
      <c r="AK780" t="s">
        <v>1176</v>
      </c>
      <c r="AL780" t="s">
        <v>1701</v>
      </c>
      <c r="AM780" t="s">
        <v>69</v>
      </c>
      <c r="AN780" t="s">
        <v>1548</v>
      </c>
      <c r="AO780" t="s">
        <v>90</v>
      </c>
      <c r="AP780" t="s">
        <v>2328</v>
      </c>
      <c r="AQ780" t="str">
        <f t="shared" si="12"/>
        <v>53995440544noFemale438766Google Ads438624388922.9659.9637910.99114.996</v>
      </c>
      <c r="AR780">
        <f>COUNTIF(AQ$2:AQ780,AQ780)</f>
        <v>1</v>
      </c>
    </row>
    <row r="781" spans="1:44" x14ac:dyDescent="0.25">
      <c r="A781">
        <v>539</v>
      </c>
      <c r="B781">
        <v>95</v>
      </c>
      <c r="C781" s="4">
        <v>44054</v>
      </c>
      <c r="D781">
        <v>4</v>
      </c>
      <c r="E781" t="s">
        <v>40</v>
      </c>
      <c r="F781" t="s">
        <v>51</v>
      </c>
      <c r="G781" t="s">
        <v>56</v>
      </c>
      <c r="H781" t="s">
        <v>58</v>
      </c>
      <c r="I781" s="4">
        <v>43876</v>
      </c>
      <c r="J781">
        <v>6</v>
      </c>
      <c r="K781" t="s">
        <v>59</v>
      </c>
      <c r="L781" s="4">
        <v>43862</v>
      </c>
      <c r="M781" s="4">
        <v>43889</v>
      </c>
      <c r="N781">
        <v>2</v>
      </c>
      <c r="O781" t="s">
        <v>124</v>
      </c>
      <c r="P781" t="s">
        <v>286</v>
      </c>
      <c r="Q781">
        <v>2</v>
      </c>
      <c r="R781" t="s">
        <v>722</v>
      </c>
      <c r="S781" t="s">
        <v>1264</v>
      </c>
      <c r="T781" t="s">
        <v>1782</v>
      </c>
      <c r="U781" t="s">
        <v>103</v>
      </c>
      <c r="V781" t="s">
        <v>1869</v>
      </c>
      <c r="W781">
        <v>22.96</v>
      </c>
      <c r="X781">
        <v>59.96</v>
      </c>
      <c r="Y781">
        <v>2</v>
      </c>
      <c r="Z781" t="s">
        <v>2214</v>
      </c>
      <c r="AA781" t="s">
        <v>2503</v>
      </c>
      <c r="AF781" s="4"/>
      <c r="AG781" s="4"/>
      <c r="AH781" t="s">
        <v>78</v>
      </c>
      <c r="AI781" t="s">
        <v>240</v>
      </c>
      <c r="AJ781" t="s">
        <v>67</v>
      </c>
      <c r="AK781" t="s">
        <v>1120</v>
      </c>
      <c r="AL781" t="s">
        <v>1643</v>
      </c>
      <c r="AM781" t="s">
        <v>67</v>
      </c>
      <c r="AN781" t="s">
        <v>1548</v>
      </c>
      <c r="AO781" t="s">
        <v>469</v>
      </c>
      <c r="AP781" t="s">
        <v>2339</v>
      </c>
      <c r="AQ781" t="str">
        <f t="shared" si="12"/>
        <v>53995440544noFemale438766Google Ads438624388922.9659.96833.99314.9923</v>
      </c>
      <c r="AR781">
        <f>COUNTIF(AQ$2:AQ781,AQ781)</f>
        <v>1</v>
      </c>
    </row>
    <row r="782" spans="1:44" x14ac:dyDescent="0.25">
      <c r="A782">
        <v>540</v>
      </c>
      <c r="B782">
        <v>2</v>
      </c>
      <c r="C782" s="4">
        <v>44055</v>
      </c>
      <c r="D782">
        <v>10</v>
      </c>
      <c r="E782" t="s">
        <v>42</v>
      </c>
      <c r="F782" t="s">
        <v>53</v>
      </c>
      <c r="G782" t="s">
        <v>55</v>
      </c>
      <c r="H782" t="s">
        <v>57</v>
      </c>
      <c r="I782" s="4">
        <v>43739</v>
      </c>
      <c r="J782">
        <v>2</v>
      </c>
      <c r="K782" t="s">
        <v>60</v>
      </c>
      <c r="L782" s="4">
        <v>43615</v>
      </c>
      <c r="M782" s="4">
        <v>43830</v>
      </c>
      <c r="N782">
        <v>2</v>
      </c>
      <c r="O782" t="s">
        <v>176</v>
      </c>
      <c r="P782" t="s">
        <v>338</v>
      </c>
      <c r="Q782">
        <v>2</v>
      </c>
      <c r="R782" t="s">
        <v>723</v>
      </c>
      <c r="S782" t="s">
        <v>1265</v>
      </c>
      <c r="T782" t="s">
        <v>1783</v>
      </c>
      <c r="U782" t="s">
        <v>103</v>
      </c>
      <c r="V782" t="s">
        <v>2037</v>
      </c>
      <c r="W782">
        <v>1769.96</v>
      </c>
      <c r="X782">
        <v>69.959999999999994</v>
      </c>
      <c r="Y782">
        <v>2</v>
      </c>
      <c r="Z782" t="s">
        <v>2215</v>
      </c>
      <c r="AA782" t="s">
        <v>2504</v>
      </c>
      <c r="AF782" s="4"/>
      <c r="AG782" s="4"/>
      <c r="AH782" t="s">
        <v>69</v>
      </c>
      <c r="AI782" t="s">
        <v>231</v>
      </c>
      <c r="AJ782" t="s">
        <v>434</v>
      </c>
      <c r="AK782" t="s">
        <v>991</v>
      </c>
      <c r="AL782" t="s">
        <v>1524</v>
      </c>
      <c r="AM782" t="s">
        <v>69</v>
      </c>
      <c r="AN782" t="s">
        <v>1577</v>
      </c>
      <c r="AO782" t="s">
        <v>69</v>
      </c>
      <c r="AP782" t="s">
        <v>2360</v>
      </c>
      <c r="AQ782" t="str">
        <f t="shared" si="12"/>
        <v>54024405510yesMale437392Facebook43615438301769.9669.961152929.99124.991</v>
      </c>
      <c r="AR782">
        <f>COUNTIF(AQ$2:AQ782,AQ782)</f>
        <v>1</v>
      </c>
    </row>
    <row r="783" spans="1:44" x14ac:dyDescent="0.25">
      <c r="A783">
        <v>540</v>
      </c>
      <c r="B783">
        <v>2</v>
      </c>
      <c r="C783" s="4">
        <v>44055</v>
      </c>
      <c r="D783">
        <v>10</v>
      </c>
      <c r="E783" t="s">
        <v>42</v>
      </c>
      <c r="F783" t="s">
        <v>53</v>
      </c>
      <c r="G783" t="s">
        <v>55</v>
      </c>
      <c r="H783" t="s">
        <v>57</v>
      </c>
      <c r="I783" s="4">
        <v>43739</v>
      </c>
      <c r="J783">
        <v>2</v>
      </c>
      <c r="K783" t="s">
        <v>60</v>
      </c>
      <c r="L783" s="4">
        <v>43615</v>
      </c>
      <c r="M783" s="4">
        <v>43830</v>
      </c>
      <c r="N783">
        <v>2</v>
      </c>
      <c r="O783" t="s">
        <v>176</v>
      </c>
      <c r="P783" t="s">
        <v>338</v>
      </c>
      <c r="Q783">
        <v>2</v>
      </c>
      <c r="R783" t="s">
        <v>723</v>
      </c>
      <c r="S783" t="s">
        <v>1265</v>
      </c>
      <c r="T783" t="s">
        <v>1783</v>
      </c>
      <c r="U783" t="s">
        <v>103</v>
      </c>
      <c r="V783" t="s">
        <v>2037</v>
      </c>
      <c r="W783">
        <v>1769.96</v>
      </c>
      <c r="X783">
        <v>69.959999999999994</v>
      </c>
      <c r="Y783">
        <v>2</v>
      </c>
      <c r="Z783" t="s">
        <v>2215</v>
      </c>
      <c r="AA783" t="s">
        <v>2504</v>
      </c>
      <c r="AF783" s="4"/>
      <c r="AG783" s="4"/>
      <c r="AH783" t="s">
        <v>84</v>
      </c>
      <c r="AI783" t="s">
        <v>246</v>
      </c>
      <c r="AJ783" t="s">
        <v>564</v>
      </c>
      <c r="AK783" t="s">
        <v>1124</v>
      </c>
      <c r="AL783" t="s">
        <v>1647</v>
      </c>
      <c r="AM783" t="s">
        <v>67</v>
      </c>
      <c r="AN783" t="s">
        <v>1548</v>
      </c>
      <c r="AO783" t="s">
        <v>645</v>
      </c>
      <c r="AP783" t="s">
        <v>2347</v>
      </c>
      <c r="AQ783" t="str">
        <f t="shared" si="12"/>
        <v>54024405510yesMale437392Facebook43615438301769.9669.969160279.99314.9913</v>
      </c>
      <c r="AR783">
        <f>COUNTIF(AQ$2:AQ783,AQ783)</f>
        <v>1</v>
      </c>
    </row>
    <row r="784" spans="1:44" x14ac:dyDescent="0.25">
      <c r="A784">
        <v>541</v>
      </c>
      <c r="B784">
        <v>307</v>
      </c>
      <c r="C784" s="4">
        <v>44055</v>
      </c>
      <c r="D784">
        <v>11</v>
      </c>
      <c r="E784" t="s">
        <v>37</v>
      </c>
      <c r="F784" t="s">
        <v>48</v>
      </c>
      <c r="G784" t="s">
        <v>56</v>
      </c>
      <c r="H784" t="s">
        <v>57</v>
      </c>
      <c r="I784" s="4">
        <v>43701</v>
      </c>
      <c r="J784">
        <v>2</v>
      </c>
      <c r="K784" t="s">
        <v>60</v>
      </c>
      <c r="L784" s="4">
        <v>43615</v>
      </c>
      <c r="M784" s="4">
        <v>43830</v>
      </c>
      <c r="N784">
        <v>1</v>
      </c>
      <c r="O784" t="s">
        <v>79</v>
      </c>
      <c r="P784" t="s">
        <v>241</v>
      </c>
      <c r="Q784">
        <v>1</v>
      </c>
      <c r="R784" t="s">
        <v>541</v>
      </c>
      <c r="S784" t="s">
        <v>968</v>
      </c>
      <c r="T784" t="s">
        <v>1629</v>
      </c>
      <c r="U784" t="s">
        <v>80</v>
      </c>
      <c r="V784" t="s">
        <v>1548</v>
      </c>
      <c r="W784">
        <v>173.8</v>
      </c>
      <c r="X784">
        <v>29.98</v>
      </c>
      <c r="Y784">
        <v>1</v>
      </c>
      <c r="Z784" t="s">
        <v>86</v>
      </c>
      <c r="AA784" t="s">
        <v>2350</v>
      </c>
      <c r="AF784" s="4"/>
      <c r="AG784" s="4"/>
      <c r="AH784" t="s">
        <v>79</v>
      </c>
      <c r="AI784" t="s">
        <v>241</v>
      </c>
      <c r="AJ784" t="s">
        <v>541</v>
      </c>
      <c r="AK784" t="s">
        <v>968</v>
      </c>
      <c r="AL784" t="s">
        <v>1629</v>
      </c>
      <c r="AM784" t="s">
        <v>80</v>
      </c>
      <c r="AN784" t="s">
        <v>1548</v>
      </c>
      <c r="AO784" t="s">
        <v>86</v>
      </c>
      <c r="AP784" t="s">
        <v>2350</v>
      </c>
      <c r="AQ784" t="str">
        <f t="shared" si="12"/>
        <v>5413074405511noMale437012Facebook4361543830173.829.98411186.9214.997</v>
      </c>
      <c r="AR784">
        <f>COUNTIF(AQ$2:AQ784,AQ784)</f>
        <v>1</v>
      </c>
    </row>
    <row r="785" spans="1:44" x14ac:dyDescent="0.25">
      <c r="A785">
        <v>542</v>
      </c>
      <c r="B785">
        <v>119</v>
      </c>
      <c r="C785" s="4">
        <v>44056</v>
      </c>
      <c r="D785">
        <v>6</v>
      </c>
      <c r="E785" t="s">
        <v>33</v>
      </c>
      <c r="F785" t="s">
        <v>44</v>
      </c>
      <c r="G785" t="s">
        <v>56</v>
      </c>
      <c r="H785" t="s">
        <v>57</v>
      </c>
      <c r="I785" s="4">
        <v>43957</v>
      </c>
      <c r="J785">
        <v>7</v>
      </c>
      <c r="K785" t="s">
        <v>61</v>
      </c>
      <c r="L785" s="4">
        <v>43915</v>
      </c>
      <c r="M785" s="4">
        <v>44012</v>
      </c>
      <c r="N785">
        <v>2</v>
      </c>
      <c r="O785" t="s">
        <v>157</v>
      </c>
      <c r="P785" t="s">
        <v>319</v>
      </c>
      <c r="Q785">
        <v>2</v>
      </c>
      <c r="R785" t="s">
        <v>724</v>
      </c>
      <c r="S785" t="s">
        <v>1266</v>
      </c>
      <c r="T785" t="s">
        <v>1784</v>
      </c>
      <c r="U785" t="s">
        <v>109</v>
      </c>
      <c r="V785" t="s">
        <v>2042</v>
      </c>
      <c r="W785">
        <v>292.86</v>
      </c>
      <c r="X785">
        <v>54.96</v>
      </c>
      <c r="Y785">
        <v>2</v>
      </c>
      <c r="Z785" t="s">
        <v>2216</v>
      </c>
      <c r="AA785" t="s">
        <v>2505</v>
      </c>
      <c r="AF785" s="4"/>
      <c r="AG785" s="4"/>
      <c r="AH785" t="s">
        <v>80</v>
      </c>
      <c r="AI785" t="s">
        <v>242</v>
      </c>
      <c r="AJ785" t="s">
        <v>587</v>
      </c>
      <c r="AK785" t="s">
        <v>1143</v>
      </c>
      <c r="AL785" t="s">
        <v>1668</v>
      </c>
      <c r="AM785" t="s">
        <v>67</v>
      </c>
      <c r="AN785" t="s">
        <v>1548</v>
      </c>
      <c r="AO785" t="s">
        <v>79</v>
      </c>
      <c r="AP785" t="s">
        <v>2349</v>
      </c>
      <c r="AQ785" t="str">
        <f t="shared" si="12"/>
        <v>542119440566noMale439577YouTube4391544012292.8654.9627431.29314.994</v>
      </c>
      <c r="AR785">
        <f>COUNTIF(AQ$2:AQ785,AQ785)</f>
        <v>1</v>
      </c>
    </row>
    <row r="786" spans="1:44" x14ac:dyDescent="0.25">
      <c r="A786">
        <v>542</v>
      </c>
      <c r="B786">
        <v>119</v>
      </c>
      <c r="C786" s="4">
        <v>44056</v>
      </c>
      <c r="D786">
        <v>6</v>
      </c>
      <c r="E786" t="s">
        <v>33</v>
      </c>
      <c r="F786" t="s">
        <v>44</v>
      </c>
      <c r="G786" t="s">
        <v>56</v>
      </c>
      <c r="H786" t="s">
        <v>57</v>
      </c>
      <c r="I786" s="4">
        <v>43957</v>
      </c>
      <c r="J786">
        <v>7</v>
      </c>
      <c r="K786" t="s">
        <v>61</v>
      </c>
      <c r="L786" s="4">
        <v>43915</v>
      </c>
      <c r="M786" s="4">
        <v>44012</v>
      </c>
      <c r="N786">
        <v>2</v>
      </c>
      <c r="O786" t="s">
        <v>157</v>
      </c>
      <c r="P786" t="s">
        <v>319</v>
      </c>
      <c r="Q786">
        <v>2</v>
      </c>
      <c r="R786" t="s">
        <v>724</v>
      </c>
      <c r="S786" t="s">
        <v>1266</v>
      </c>
      <c r="T786" t="s">
        <v>1784</v>
      </c>
      <c r="U786" t="s">
        <v>109</v>
      </c>
      <c r="V786" t="s">
        <v>2042</v>
      </c>
      <c r="W786">
        <v>292.86</v>
      </c>
      <c r="X786">
        <v>54.96</v>
      </c>
      <c r="Y786">
        <v>2</v>
      </c>
      <c r="Z786" t="s">
        <v>2216</v>
      </c>
      <c r="AA786" t="s">
        <v>2505</v>
      </c>
      <c r="AF786" s="4"/>
      <c r="AG786" s="4"/>
      <c r="AH786" t="s">
        <v>90</v>
      </c>
      <c r="AI786" t="s">
        <v>252</v>
      </c>
      <c r="AJ786" t="s">
        <v>70</v>
      </c>
      <c r="AK786" t="s">
        <v>1040</v>
      </c>
      <c r="AL786" t="s">
        <v>1568</v>
      </c>
      <c r="AM786" t="s">
        <v>69</v>
      </c>
      <c r="AN786" t="s">
        <v>1562</v>
      </c>
      <c r="AO786" t="s">
        <v>645</v>
      </c>
      <c r="AP786" t="s">
        <v>2347</v>
      </c>
      <c r="AQ786" t="str">
        <f t="shared" si="12"/>
        <v>542119440566noMale439577YouTube4391544012292.8654.9665198.9919.9913</v>
      </c>
      <c r="AR786">
        <f>COUNTIF(AQ$2:AQ786,AQ786)</f>
        <v>1</v>
      </c>
    </row>
    <row r="787" spans="1:44" x14ac:dyDescent="0.25">
      <c r="A787">
        <v>543</v>
      </c>
      <c r="B787">
        <v>176</v>
      </c>
      <c r="C787" s="4">
        <v>44056</v>
      </c>
      <c r="D787">
        <v>3</v>
      </c>
      <c r="E787" t="s">
        <v>34</v>
      </c>
      <c r="F787" t="s">
        <v>45</v>
      </c>
      <c r="G787" t="s">
        <v>55</v>
      </c>
      <c r="H787" t="s">
        <v>58</v>
      </c>
      <c r="I787" s="4">
        <v>43639</v>
      </c>
      <c r="J787">
        <v>1</v>
      </c>
      <c r="K787" t="s">
        <v>61</v>
      </c>
      <c r="L787" s="4">
        <v>43615</v>
      </c>
      <c r="M787" s="4">
        <v>43830</v>
      </c>
      <c r="N787">
        <v>1</v>
      </c>
      <c r="O787" t="s">
        <v>67</v>
      </c>
      <c r="P787" t="s">
        <v>229</v>
      </c>
      <c r="Q787">
        <v>1</v>
      </c>
      <c r="R787" t="s">
        <v>498</v>
      </c>
      <c r="S787" t="s">
        <v>1061</v>
      </c>
      <c r="T787" t="s">
        <v>1513</v>
      </c>
      <c r="U787" t="s">
        <v>80</v>
      </c>
      <c r="V787" t="s">
        <v>1548</v>
      </c>
      <c r="W787">
        <v>59.98</v>
      </c>
      <c r="X787">
        <v>29.98</v>
      </c>
      <c r="Y787">
        <v>1</v>
      </c>
      <c r="Z787" t="s">
        <v>652</v>
      </c>
      <c r="AA787" t="s">
        <v>2352</v>
      </c>
      <c r="AF787" s="4"/>
      <c r="AG787" s="4"/>
      <c r="AH787" t="s">
        <v>67</v>
      </c>
      <c r="AI787" t="s">
        <v>229</v>
      </c>
      <c r="AJ787" t="s">
        <v>498</v>
      </c>
      <c r="AK787" t="s">
        <v>1061</v>
      </c>
      <c r="AL787" t="s">
        <v>1513</v>
      </c>
      <c r="AM787" t="s">
        <v>80</v>
      </c>
      <c r="AN787" t="s">
        <v>1548</v>
      </c>
      <c r="AO787" t="s">
        <v>652</v>
      </c>
      <c r="AP787" t="s">
        <v>2352</v>
      </c>
      <c r="AQ787" t="str">
        <f t="shared" si="12"/>
        <v>543176440563yesFemale436391YouTube436154383059.9829.9835929.99214.9911</v>
      </c>
      <c r="AR787">
        <f>COUNTIF(AQ$2:AQ787,AQ787)</f>
        <v>1</v>
      </c>
    </row>
    <row r="788" spans="1:44" x14ac:dyDescent="0.25">
      <c r="A788">
        <v>544</v>
      </c>
      <c r="B788">
        <v>247</v>
      </c>
      <c r="C788" s="4">
        <v>44056</v>
      </c>
      <c r="D788">
        <v>7</v>
      </c>
      <c r="E788" t="s">
        <v>35</v>
      </c>
      <c r="F788" t="s">
        <v>46</v>
      </c>
      <c r="G788" t="s">
        <v>56</v>
      </c>
      <c r="H788" t="s">
        <v>57</v>
      </c>
      <c r="I788" s="4">
        <v>43476</v>
      </c>
      <c r="J788">
        <v>2</v>
      </c>
      <c r="L788" s="4"/>
      <c r="M788" s="4"/>
      <c r="N788">
        <v>1</v>
      </c>
      <c r="O788" t="s">
        <v>70</v>
      </c>
      <c r="P788" t="s">
        <v>232</v>
      </c>
      <c r="Q788">
        <v>1</v>
      </c>
      <c r="R788" t="s">
        <v>550</v>
      </c>
      <c r="S788" t="s">
        <v>1111</v>
      </c>
      <c r="T788" t="s">
        <v>1631</v>
      </c>
      <c r="U788" t="s">
        <v>67</v>
      </c>
      <c r="V788" t="s">
        <v>1517</v>
      </c>
      <c r="W788">
        <v>86.97</v>
      </c>
      <c r="X788">
        <v>59.97</v>
      </c>
      <c r="Y788">
        <v>1</v>
      </c>
      <c r="Z788" t="s">
        <v>673</v>
      </c>
      <c r="AA788" t="s">
        <v>2348</v>
      </c>
      <c r="AF788" s="4"/>
      <c r="AG788" s="4"/>
      <c r="AH788" t="s">
        <v>70</v>
      </c>
      <c r="AI788" t="s">
        <v>232</v>
      </c>
      <c r="AJ788" t="s">
        <v>550</v>
      </c>
      <c r="AK788" t="s">
        <v>1111</v>
      </c>
      <c r="AL788" t="s">
        <v>1631</v>
      </c>
      <c r="AM788" t="s">
        <v>67</v>
      </c>
      <c r="AN788" t="s">
        <v>1517</v>
      </c>
      <c r="AO788" t="s">
        <v>673</v>
      </c>
      <c r="AP788" t="s">
        <v>2348</v>
      </c>
      <c r="AQ788" t="str">
        <f t="shared" si="12"/>
        <v>544247440567noMale43476286.9759.97517528.99319.9912</v>
      </c>
      <c r="AR788">
        <f>COUNTIF(AQ$2:AQ788,AQ788)</f>
        <v>1</v>
      </c>
    </row>
    <row r="789" spans="1:44" x14ac:dyDescent="0.25">
      <c r="A789">
        <v>545</v>
      </c>
      <c r="B789">
        <v>250</v>
      </c>
      <c r="C789" s="4">
        <v>44056</v>
      </c>
      <c r="D789">
        <v>7</v>
      </c>
      <c r="E789" t="s">
        <v>35</v>
      </c>
      <c r="F789" t="s">
        <v>46</v>
      </c>
      <c r="G789" t="s">
        <v>56</v>
      </c>
      <c r="H789" t="s">
        <v>57</v>
      </c>
      <c r="I789" s="4">
        <v>43850</v>
      </c>
      <c r="J789">
        <v>5</v>
      </c>
      <c r="K789" t="s">
        <v>60</v>
      </c>
      <c r="L789" s="4">
        <v>43831</v>
      </c>
      <c r="M789" s="4">
        <v>43921</v>
      </c>
      <c r="N789">
        <v>1</v>
      </c>
      <c r="O789" t="s">
        <v>67</v>
      </c>
      <c r="P789" t="s">
        <v>229</v>
      </c>
      <c r="Q789">
        <v>1</v>
      </c>
      <c r="R789" t="s">
        <v>439</v>
      </c>
      <c r="S789" t="s">
        <v>1001</v>
      </c>
      <c r="T789" t="s">
        <v>1533</v>
      </c>
      <c r="U789" t="s">
        <v>80</v>
      </c>
      <c r="V789" t="s">
        <v>1548</v>
      </c>
      <c r="W789">
        <v>119.98</v>
      </c>
      <c r="X789">
        <v>29.98</v>
      </c>
      <c r="Y789">
        <v>1</v>
      </c>
      <c r="Z789" t="s">
        <v>84</v>
      </c>
      <c r="AA789" t="s">
        <v>2366</v>
      </c>
      <c r="AF789" s="4"/>
      <c r="AG789" s="4"/>
      <c r="AH789" t="s">
        <v>67</v>
      </c>
      <c r="AI789" t="s">
        <v>229</v>
      </c>
      <c r="AJ789" t="s">
        <v>439</v>
      </c>
      <c r="AK789" t="s">
        <v>1001</v>
      </c>
      <c r="AL789" t="s">
        <v>1533</v>
      </c>
      <c r="AM789" t="s">
        <v>80</v>
      </c>
      <c r="AN789" t="s">
        <v>1548</v>
      </c>
      <c r="AO789" t="s">
        <v>84</v>
      </c>
      <c r="AP789" t="s">
        <v>2366</v>
      </c>
      <c r="AQ789" t="str">
        <f t="shared" si="12"/>
        <v>545250440567noMale438505Facebook4383143921119.9829.98310259.99214.999</v>
      </c>
      <c r="AR789">
        <f>COUNTIF(AQ$2:AQ789,AQ789)</f>
        <v>1</v>
      </c>
    </row>
    <row r="790" spans="1:44" x14ac:dyDescent="0.25">
      <c r="A790">
        <v>546</v>
      </c>
      <c r="B790">
        <v>100</v>
      </c>
      <c r="C790" s="4">
        <v>44057</v>
      </c>
      <c r="D790">
        <v>4</v>
      </c>
      <c r="E790" t="s">
        <v>40</v>
      </c>
      <c r="F790" t="s">
        <v>51</v>
      </c>
      <c r="G790" t="s">
        <v>55</v>
      </c>
      <c r="H790" t="s">
        <v>57</v>
      </c>
      <c r="I790" s="4">
        <v>43692</v>
      </c>
      <c r="J790">
        <v>3</v>
      </c>
      <c r="K790" t="s">
        <v>59</v>
      </c>
      <c r="L790" s="4">
        <v>43615</v>
      </c>
      <c r="M790" s="4">
        <v>43830</v>
      </c>
      <c r="N790">
        <v>2</v>
      </c>
      <c r="O790" t="s">
        <v>121</v>
      </c>
      <c r="P790" t="s">
        <v>283</v>
      </c>
      <c r="Q790">
        <v>2</v>
      </c>
      <c r="R790" t="s">
        <v>529</v>
      </c>
      <c r="S790" t="s">
        <v>1091</v>
      </c>
      <c r="T790" t="s">
        <v>1618</v>
      </c>
      <c r="U790" t="s">
        <v>88</v>
      </c>
      <c r="V790" t="s">
        <v>1869</v>
      </c>
      <c r="W790">
        <v>229.88</v>
      </c>
      <c r="X790">
        <v>59.96</v>
      </c>
      <c r="Y790">
        <v>2</v>
      </c>
      <c r="Z790" t="s">
        <v>107</v>
      </c>
      <c r="AA790" t="s">
        <v>2412</v>
      </c>
      <c r="AF790" s="4"/>
      <c r="AG790" s="4"/>
      <c r="AH790" t="s">
        <v>79</v>
      </c>
      <c r="AI790" t="s">
        <v>241</v>
      </c>
      <c r="AJ790" t="s">
        <v>481</v>
      </c>
      <c r="AK790" t="s">
        <v>1045</v>
      </c>
      <c r="AL790" t="s">
        <v>1573</v>
      </c>
      <c r="AM790" t="s">
        <v>80</v>
      </c>
      <c r="AN790" t="s">
        <v>1548</v>
      </c>
      <c r="AO790" t="s">
        <v>65</v>
      </c>
      <c r="AP790" t="s">
        <v>2343</v>
      </c>
      <c r="AQ790" t="str">
        <f t="shared" si="12"/>
        <v>546100440574yesMale436923Google Ads4361543830229.8859.9646699.95214.9910</v>
      </c>
      <c r="AR790">
        <f>COUNTIF(AQ$2:AQ790,AQ790)</f>
        <v>1</v>
      </c>
    </row>
    <row r="791" spans="1:44" x14ac:dyDescent="0.25">
      <c r="A791">
        <v>546</v>
      </c>
      <c r="B791">
        <v>100</v>
      </c>
      <c r="C791" s="4">
        <v>44057</v>
      </c>
      <c r="D791">
        <v>4</v>
      </c>
      <c r="E791" t="s">
        <v>40</v>
      </c>
      <c r="F791" t="s">
        <v>51</v>
      </c>
      <c r="G791" t="s">
        <v>55</v>
      </c>
      <c r="H791" t="s">
        <v>57</v>
      </c>
      <c r="I791" s="4">
        <v>43692</v>
      </c>
      <c r="J791">
        <v>3</v>
      </c>
      <c r="K791" t="s">
        <v>59</v>
      </c>
      <c r="L791" s="4">
        <v>43615</v>
      </c>
      <c r="M791" s="4">
        <v>43830</v>
      </c>
      <c r="N791">
        <v>2</v>
      </c>
      <c r="O791" t="s">
        <v>121</v>
      </c>
      <c r="P791" t="s">
        <v>283</v>
      </c>
      <c r="Q791">
        <v>2</v>
      </c>
      <c r="R791" t="s">
        <v>529</v>
      </c>
      <c r="S791" t="s">
        <v>1091</v>
      </c>
      <c r="T791" t="s">
        <v>1618</v>
      </c>
      <c r="U791" t="s">
        <v>88</v>
      </c>
      <c r="V791" t="s">
        <v>1869</v>
      </c>
      <c r="W791">
        <v>229.88</v>
      </c>
      <c r="X791">
        <v>59.96</v>
      </c>
      <c r="Y791">
        <v>2</v>
      </c>
      <c r="Z791" t="s">
        <v>107</v>
      </c>
      <c r="AA791" t="s">
        <v>2412</v>
      </c>
      <c r="AF791" s="4"/>
      <c r="AG791" s="4"/>
      <c r="AH791" t="s">
        <v>80</v>
      </c>
      <c r="AI791" t="s">
        <v>242</v>
      </c>
      <c r="AJ791" t="s">
        <v>65</v>
      </c>
      <c r="AK791" t="s">
        <v>1267</v>
      </c>
      <c r="AL791" t="s">
        <v>1548</v>
      </c>
      <c r="AM791" t="s">
        <v>80</v>
      </c>
      <c r="AN791" t="s">
        <v>1548</v>
      </c>
      <c r="AO791" t="s">
        <v>80</v>
      </c>
      <c r="AP791" t="s">
        <v>2357</v>
      </c>
      <c r="AQ791" t="str">
        <f t="shared" si="12"/>
        <v>546100440574yesMale436923Google Ads4361543830229.8859.9621014.99214.992</v>
      </c>
      <c r="AR791">
        <f>COUNTIF(AQ$2:AQ791,AQ791)</f>
        <v>1</v>
      </c>
    </row>
    <row r="792" spans="1:44" x14ac:dyDescent="0.25">
      <c r="A792">
        <v>547</v>
      </c>
      <c r="B792">
        <v>359</v>
      </c>
      <c r="C792" s="4">
        <v>44057</v>
      </c>
      <c r="D792">
        <v>4</v>
      </c>
      <c r="E792" t="s">
        <v>40</v>
      </c>
      <c r="F792" t="s">
        <v>51</v>
      </c>
      <c r="G792" t="s">
        <v>56</v>
      </c>
      <c r="H792" t="s">
        <v>58</v>
      </c>
      <c r="I792" s="4">
        <v>43619</v>
      </c>
      <c r="J792">
        <v>3</v>
      </c>
      <c r="K792" t="s">
        <v>59</v>
      </c>
      <c r="L792" s="4">
        <v>43615</v>
      </c>
      <c r="M792" s="4">
        <v>43830</v>
      </c>
      <c r="N792">
        <v>1</v>
      </c>
      <c r="O792" t="s">
        <v>65</v>
      </c>
      <c r="P792" t="s">
        <v>227</v>
      </c>
      <c r="Q792">
        <v>1</v>
      </c>
      <c r="R792" t="s">
        <v>389</v>
      </c>
      <c r="S792" t="s">
        <v>951</v>
      </c>
      <c r="T792" t="s">
        <v>1485</v>
      </c>
      <c r="U792" t="s">
        <v>67</v>
      </c>
      <c r="V792" t="s">
        <v>1517</v>
      </c>
      <c r="W792">
        <v>65.849999999999994</v>
      </c>
      <c r="X792">
        <v>59.97</v>
      </c>
      <c r="Y792">
        <v>1</v>
      </c>
      <c r="Z792" t="s">
        <v>431</v>
      </c>
      <c r="AA792" t="s">
        <v>2326</v>
      </c>
      <c r="AF792" s="4"/>
      <c r="AG792" s="4"/>
      <c r="AH792" t="s">
        <v>65</v>
      </c>
      <c r="AI792" t="s">
        <v>227</v>
      </c>
      <c r="AJ792" t="s">
        <v>389</v>
      </c>
      <c r="AK792" t="s">
        <v>951</v>
      </c>
      <c r="AL792" t="s">
        <v>1485</v>
      </c>
      <c r="AM792" t="s">
        <v>67</v>
      </c>
      <c r="AN792" t="s">
        <v>1517</v>
      </c>
      <c r="AO792" t="s">
        <v>431</v>
      </c>
      <c r="AP792" t="s">
        <v>2326</v>
      </c>
      <c r="AQ792" t="str">
        <f t="shared" si="12"/>
        <v>547359440574noFemale436193Google Ads436154383065.8559.971011621.95319.9924</v>
      </c>
      <c r="AR792">
        <f>COUNTIF(AQ$2:AQ792,AQ792)</f>
        <v>1</v>
      </c>
    </row>
    <row r="793" spans="1:44" x14ac:dyDescent="0.25">
      <c r="A793">
        <v>548</v>
      </c>
      <c r="B793">
        <v>22</v>
      </c>
      <c r="C793" s="4">
        <v>44058</v>
      </c>
      <c r="D793">
        <v>2</v>
      </c>
      <c r="E793" t="s">
        <v>38</v>
      </c>
      <c r="F793" t="s">
        <v>49</v>
      </c>
      <c r="G793" t="s">
        <v>56</v>
      </c>
      <c r="H793" t="s">
        <v>57</v>
      </c>
      <c r="I793" s="4">
        <v>43967</v>
      </c>
      <c r="J793">
        <v>9</v>
      </c>
      <c r="K793" t="s">
        <v>59</v>
      </c>
      <c r="L793" s="4">
        <v>43952</v>
      </c>
      <c r="M793" s="4">
        <v>44075</v>
      </c>
      <c r="N793">
        <v>1</v>
      </c>
      <c r="O793" t="s">
        <v>90</v>
      </c>
      <c r="P793" t="s">
        <v>252</v>
      </c>
      <c r="Q793">
        <v>1</v>
      </c>
      <c r="R793" t="s">
        <v>69</v>
      </c>
      <c r="S793" t="s">
        <v>1015</v>
      </c>
      <c r="T793" t="s">
        <v>1545</v>
      </c>
      <c r="U793" t="s">
        <v>67</v>
      </c>
      <c r="V793" t="s">
        <v>1562</v>
      </c>
      <c r="W793">
        <v>284.97000000000003</v>
      </c>
      <c r="X793">
        <v>29.97</v>
      </c>
      <c r="Y793">
        <v>1</v>
      </c>
      <c r="Z793" t="s">
        <v>645</v>
      </c>
      <c r="AA793" t="s">
        <v>2347</v>
      </c>
      <c r="AF793" s="4"/>
      <c r="AG793" s="4"/>
      <c r="AH793" t="s">
        <v>90</v>
      </c>
      <c r="AI793" t="s">
        <v>252</v>
      </c>
      <c r="AJ793" t="s">
        <v>69</v>
      </c>
      <c r="AK793" t="s">
        <v>1015</v>
      </c>
      <c r="AL793" t="s">
        <v>1545</v>
      </c>
      <c r="AM793" t="s">
        <v>67</v>
      </c>
      <c r="AN793" t="s">
        <v>1562</v>
      </c>
      <c r="AO793" t="s">
        <v>645</v>
      </c>
      <c r="AP793" t="s">
        <v>2347</v>
      </c>
      <c r="AQ793" t="str">
        <f t="shared" si="12"/>
        <v>54822440582noMale439679Google Ads4395244075284.9729.976194.9939.9913</v>
      </c>
      <c r="AR793">
        <f>COUNTIF(AQ$2:AQ793,AQ793)</f>
        <v>1</v>
      </c>
    </row>
    <row r="794" spans="1:44" x14ac:dyDescent="0.25">
      <c r="A794">
        <v>549</v>
      </c>
      <c r="B794">
        <v>25</v>
      </c>
      <c r="C794" s="4">
        <v>44058</v>
      </c>
      <c r="D794">
        <v>5</v>
      </c>
      <c r="E794" t="s">
        <v>36</v>
      </c>
      <c r="F794" t="s">
        <v>47</v>
      </c>
      <c r="G794" t="s">
        <v>55</v>
      </c>
      <c r="H794" t="s">
        <v>58</v>
      </c>
      <c r="I794" s="4">
        <v>44021</v>
      </c>
      <c r="J794">
        <v>9</v>
      </c>
      <c r="K794" t="s">
        <v>59</v>
      </c>
      <c r="L794" s="4">
        <v>43952</v>
      </c>
      <c r="M794" s="4">
        <v>44075</v>
      </c>
      <c r="N794">
        <v>1</v>
      </c>
      <c r="O794" t="s">
        <v>69</v>
      </c>
      <c r="P794" t="s">
        <v>231</v>
      </c>
      <c r="Q794">
        <v>1</v>
      </c>
      <c r="R794" t="s">
        <v>78</v>
      </c>
      <c r="S794" t="s">
        <v>1238</v>
      </c>
      <c r="T794" t="s">
        <v>1533</v>
      </c>
      <c r="U794" t="s">
        <v>69</v>
      </c>
      <c r="V794" t="s">
        <v>1577</v>
      </c>
      <c r="W794">
        <v>59.99</v>
      </c>
      <c r="X794">
        <v>24.99</v>
      </c>
      <c r="Y794">
        <v>1</v>
      </c>
      <c r="Z794" t="s">
        <v>69</v>
      </c>
      <c r="AA794" t="s">
        <v>2360</v>
      </c>
      <c r="AF794" s="4"/>
      <c r="AG794" s="4"/>
      <c r="AH794" t="s">
        <v>69</v>
      </c>
      <c r="AI794" t="s">
        <v>231</v>
      </c>
      <c r="AJ794" t="s">
        <v>78</v>
      </c>
      <c r="AK794" t="s">
        <v>1238</v>
      </c>
      <c r="AL794" t="s">
        <v>1533</v>
      </c>
      <c r="AM794" t="s">
        <v>69</v>
      </c>
      <c r="AN794" t="s">
        <v>1577</v>
      </c>
      <c r="AO794" t="s">
        <v>69</v>
      </c>
      <c r="AP794" t="s">
        <v>2360</v>
      </c>
      <c r="AQ794" t="str">
        <f t="shared" si="12"/>
        <v>54925440585yesFemale440219Google Ads439524407559.9924.991859.99124.991</v>
      </c>
      <c r="AR794">
        <f>COUNTIF(AQ$2:AQ794,AQ794)</f>
        <v>1</v>
      </c>
    </row>
    <row r="795" spans="1:44" x14ac:dyDescent="0.25">
      <c r="A795">
        <v>550</v>
      </c>
      <c r="B795">
        <v>120</v>
      </c>
      <c r="C795" s="4">
        <v>44058</v>
      </c>
      <c r="D795">
        <v>10</v>
      </c>
      <c r="E795" t="s">
        <v>42</v>
      </c>
      <c r="F795" t="s">
        <v>53</v>
      </c>
      <c r="G795" t="s">
        <v>56</v>
      </c>
      <c r="H795" t="s">
        <v>57</v>
      </c>
      <c r="I795" s="4">
        <v>43932</v>
      </c>
      <c r="J795">
        <v>7</v>
      </c>
      <c r="K795" t="s">
        <v>61</v>
      </c>
      <c r="L795" s="4">
        <v>43915</v>
      </c>
      <c r="M795" s="4">
        <v>44012</v>
      </c>
      <c r="N795">
        <v>1</v>
      </c>
      <c r="O795" t="s">
        <v>90</v>
      </c>
      <c r="P795" t="s">
        <v>252</v>
      </c>
      <c r="Q795">
        <v>1</v>
      </c>
      <c r="R795" t="s">
        <v>80</v>
      </c>
      <c r="S795" t="s">
        <v>1015</v>
      </c>
      <c r="T795" t="s">
        <v>1578</v>
      </c>
      <c r="U795" t="s">
        <v>69</v>
      </c>
      <c r="V795" t="s">
        <v>1562</v>
      </c>
      <c r="W795">
        <v>99.99</v>
      </c>
      <c r="X795">
        <v>9.99</v>
      </c>
      <c r="Y795">
        <v>1</v>
      </c>
      <c r="Z795" t="s">
        <v>410</v>
      </c>
      <c r="AA795" t="s">
        <v>2359</v>
      </c>
      <c r="AF795" s="4"/>
      <c r="AG795" s="4"/>
      <c r="AH795" t="s">
        <v>90</v>
      </c>
      <c r="AI795" t="s">
        <v>252</v>
      </c>
      <c r="AJ795" t="s">
        <v>80</v>
      </c>
      <c r="AK795" t="s">
        <v>1015</v>
      </c>
      <c r="AL795" t="s">
        <v>1578</v>
      </c>
      <c r="AM795" t="s">
        <v>69</v>
      </c>
      <c r="AN795" t="s">
        <v>1562</v>
      </c>
      <c r="AO795" t="s">
        <v>410</v>
      </c>
      <c r="AP795" t="s">
        <v>2359</v>
      </c>
      <c r="AQ795" t="str">
        <f t="shared" si="12"/>
        <v>5501204405810noMale439327YouTube439154401299.999.996299.9919.9920</v>
      </c>
      <c r="AR795">
        <f>COUNTIF(AQ$2:AQ795,AQ795)</f>
        <v>1</v>
      </c>
    </row>
    <row r="796" spans="1:44" x14ac:dyDescent="0.25">
      <c r="A796">
        <v>551</v>
      </c>
      <c r="B796">
        <v>143</v>
      </c>
      <c r="C796" s="4">
        <v>44058</v>
      </c>
      <c r="D796">
        <v>9</v>
      </c>
      <c r="E796" t="s">
        <v>41</v>
      </c>
      <c r="F796" t="s">
        <v>52</v>
      </c>
      <c r="G796" t="s">
        <v>56</v>
      </c>
      <c r="H796" t="s">
        <v>58</v>
      </c>
      <c r="I796" s="4">
        <v>43825</v>
      </c>
      <c r="J796">
        <v>3</v>
      </c>
      <c r="K796" t="s">
        <v>59</v>
      </c>
      <c r="L796" s="4">
        <v>43615</v>
      </c>
      <c r="M796" s="4">
        <v>43830</v>
      </c>
      <c r="N796">
        <v>1</v>
      </c>
      <c r="O796" t="s">
        <v>80</v>
      </c>
      <c r="P796" t="s">
        <v>242</v>
      </c>
      <c r="Q796">
        <v>1</v>
      </c>
      <c r="R796" t="s">
        <v>65</v>
      </c>
      <c r="S796" t="s">
        <v>1267</v>
      </c>
      <c r="T796" t="s">
        <v>1548</v>
      </c>
      <c r="U796" t="s">
        <v>67</v>
      </c>
      <c r="V796" t="s">
        <v>1548</v>
      </c>
      <c r="W796">
        <v>44.97</v>
      </c>
      <c r="X796">
        <v>44.97</v>
      </c>
      <c r="Y796">
        <v>1</v>
      </c>
      <c r="Z796" t="s">
        <v>80</v>
      </c>
      <c r="AA796" t="s">
        <v>2357</v>
      </c>
      <c r="AF796" s="4"/>
      <c r="AG796" s="4"/>
      <c r="AH796" t="s">
        <v>80</v>
      </c>
      <c r="AI796" t="s">
        <v>242</v>
      </c>
      <c r="AJ796" t="s">
        <v>65</v>
      </c>
      <c r="AK796" t="s">
        <v>1267</v>
      </c>
      <c r="AL796" t="s">
        <v>1548</v>
      </c>
      <c r="AM796" t="s">
        <v>67</v>
      </c>
      <c r="AN796" t="s">
        <v>1548</v>
      </c>
      <c r="AO796" t="s">
        <v>80</v>
      </c>
      <c r="AP796" t="s">
        <v>2357</v>
      </c>
      <c r="AQ796" t="str">
        <f t="shared" si="12"/>
        <v>551143440589noFemale438253Google Ads436154383044.9744.9721014.99314.992</v>
      </c>
      <c r="AR796">
        <f>COUNTIF(AQ$2:AQ796,AQ796)</f>
        <v>1</v>
      </c>
    </row>
    <row r="797" spans="1:44" x14ac:dyDescent="0.25">
      <c r="A797">
        <v>552</v>
      </c>
      <c r="B797">
        <v>227</v>
      </c>
      <c r="C797" s="4">
        <v>44059</v>
      </c>
      <c r="D797">
        <v>10</v>
      </c>
      <c r="E797" t="s">
        <v>42</v>
      </c>
      <c r="F797" t="s">
        <v>53</v>
      </c>
      <c r="G797" t="s">
        <v>56</v>
      </c>
      <c r="H797" t="s">
        <v>57</v>
      </c>
      <c r="I797" s="4">
        <v>43613</v>
      </c>
      <c r="J797">
        <v>2</v>
      </c>
      <c r="L797" s="4"/>
      <c r="M797" s="4"/>
      <c r="N797">
        <v>2</v>
      </c>
      <c r="O797" t="s">
        <v>177</v>
      </c>
      <c r="P797" t="s">
        <v>339</v>
      </c>
      <c r="Q797">
        <v>2</v>
      </c>
      <c r="R797" t="s">
        <v>725</v>
      </c>
      <c r="S797" t="s">
        <v>1268</v>
      </c>
      <c r="T797" t="s">
        <v>1785</v>
      </c>
      <c r="U797" t="s">
        <v>180</v>
      </c>
      <c r="V797" t="s">
        <v>2030</v>
      </c>
      <c r="W797">
        <v>189.93</v>
      </c>
      <c r="X797">
        <v>54.97</v>
      </c>
      <c r="Y797">
        <v>2</v>
      </c>
      <c r="Z797" t="s">
        <v>2217</v>
      </c>
      <c r="AA797" t="s">
        <v>2506</v>
      </c>
      <c r="AF797" s="4"/>
      <c r="AG797" s="4"/>
      <c r="AH797" t="s">
        <v>65</v>
      </c>
      <c r="AI797" t="s">
        <v>227</v>
      </c>
      <c r="AJ797" t="s">
        <v>802</v>
      </c>
      <c r="AK797" t="s">
        <v>1340</v>
      </c>
      <c r="AL797" t="s">
        <v>1856</v>
      </c>
      <c r="AM797" t="s">
        <v>80</v>
      </c>
      <c r="AN797" t="s">
        <v>1517</v>
      </c>
      <c r="AO797" t="s">
        <v>431</v>
      </c>
      <c r="AP797" t="s">
        <v>2326</v>
      </c>
      <c r="AQ797" t="str">
        <f t="shared" si="12"/>
        <v>5522274405910noMale436132189.9354.97109679.99219.9924</v>
      </c>
      <c r="AR797">
        <f>COUNTIF(AQ$2:AQ797,AQ797)</f>
        <v>1</v>
      </c>
    </row>
    <row r="798" spans="1:44" x14ac:dyDescent="0.25">
      <c r="A798">
        <v>552</v>
      </c>
      <c r="B798">
        <v>227</v>
      </c>
      <c r="C798" s="4">
        <v>44059</v>
      </c>
      <c r="D798">
        <v>10</v>
      </c>
      <c r="E798" t="s">
        <v>42</v>
      </c>
      <c r="F798" t="s">
        <v>53</v>
      </c>
      <c r="G798" t="s">
        <v>56</v>
      </c>
      <c r="H798" t="s">
        <v>57</v>
      </c>
      <c r="I798" s="4">
        <v>43613</v>
      </c>
      <c r="J798">
        <v>2</v>
      </c>
      <c r="L798" s="4"/>
      <c r="M798" s="4"/>
      <c r="N798">
        <v>2</v>
      </c>
      <c r="O798" t="s">
        <v>177</v>
      </c>
      <c r="P798" t="s">
        <v>339</v>
      </c>
      <c r="Q798">
        <v>2</v>
      </c>
      <c r="R798" t="s">
        <v>725</v>
      </c>
      <c r="S798" t="s">
        <v>1268</v>
      </c>
      <c r="T798" t="s">
        <v>1785</v>
      </c>
      <c r="U798" t="s">
        <v>180</v>
      </c>
      <c r="V798" t="s">
        <v>2030</v>
      </c>
      <c r="W798">
        <v>189.93</v>
      </c>
      <c r="X798">
        <v>54.97</v>
      </c>
      <c r="Y798">
        <v>2</v>
      </c>
      <c r="Z798" t="s">
        <v>2217</v>
      </c>
      <c r="AA798" t="s">
        <v>2506</v>
      </c>
      <c r="AF798" s="4"/>
      <c r="AG798" s="4"/>
      <c r="AH798" t="s">
        <v>67</v>
      </c>
      <c r="AI798" t="s">
        <v>229</v>
      </c>
      <c r="AJ798" t="s">
        <v>391</v>
      </c>
      <c r="AK798" t="s">
        <v>953</v>
      </c>
      <c r="AL798" t="s">
        <v>1487</v>
      </c>
      <c r="AM798" t="s">
        <v>69</v>
      </c>
      <c r="AN798" t="s">
        <v>1548</v>
      </c>
      <c r="AO798" t="s">
        <v>90</v>
      </c>
      <c r="AP798" t="s">
        <v>2328</v>
      </c>
      <c r="AQ798" t="str">
        <f t="shared" si="12"/>
        <v>5522274405910noMale436132189.9354.97313629.95114.996</v>
      </c>
      <c r="AR798">
        <f>COUNTIF(AQ$2:AQ798,AQ798)</f>
        <v>1</v>
      </c>
    </row>
    <row r="799" spans="1:44" x14ac:dyDescent="0.25">
      <c r="A799">
        <v>553</v>
      </c>
      <c r="B799">
        <v>453</v>
      </c>
      <c r="C799" s="4">
        <v>44059</v>
      </c>
      <c r="D799">
        <v>9</v>
      </c>
      <c r="E799" t="s">
        <v>41</v>
      </c>
      <c r="F799" t="s">
        <v>52</v>
      </c>
      <c r="G799" t="s">
        <v>55</v>
      </c>
      <c r="H799" t="s">
        <v>58</v>
      </c>
      <c r="I799" s="4">
        <v>43937</v>
      </c>
      <c r="J799">
        <v>7</v>
      </c>
      <c r="K799" t="s">
        <v>61</v>
      </c>
      <c r="L799" s="4">
        <v>43915</v>
      </c>
      <c r="M799" s="4">
        <v>44012</v>
      </c>
      <c r="N799">
        <v>1</v>
      </c>
      <c r="O799" t="s">
        <v>80</v>
      </c>
      <c r="P799" t="s">
        <v>242</v>
      </c>
      <c r="Q799">
        <v>1</v>
      </c>
      <c r="R799" t="s">
        <v>509</v>
      </c>
      <c r="S799" t="s">
        <v>1072</v>
      </c>
      <c r="T799" t="s">
        <v>1599</v>
      </c>
      <c r="U799" t="s">
        <v>69</v>
      </c>
      <c r="V799" t="s">
        <v>1548</v>
      </c>
      <c r="W799">
        <v>249.99</v>
      </c>
      <c r="X799">
        <v>14.99</v>
      </c>
      <c r="Y799">
        <v>1</v>
      </c>
      <c r="Z799" t="s">
        <v>79</v>
      </c>
      <c r="AA799" t="s">
        <v>2349</v>
      </c>
      <c r="AF799" s="4"/>
      <c r="AG799" s="4"/>
      <c r="AH799" t="s">
        <v>80</v>
      </c>
      <c r="AI799" t="s">
        <v>242</v>
      </c>
      <c r="AJ799" t="s">
        <v>509</v>
      </c>
      <c r="AK799" t="s">
        <v>1072</v>
      </c>
      <c r="AL799" t="s">
        <v>1599</v>
      </c>
      <c r="AM799" t="s">
        <v>69</v>
      </c>
      <c r="AN799" t="s">
        <v>1548</v>
      </c>
      <c r="AO799" t="s">
        <v>79</v>
      </c>
      <c r="AP799" t="s">
        <v>2349</v>
      </c>
      <c r="AQ799" t="str">
        <f t="shared" si="12"/>
        <v>553453440599yesFemale439377YouTube4391544012249.9914.99285249.99114.994</v>
      </c>
      <c r="AR799">
        <f>COUNTIF(AQ$2:AQ799,AQ799)</f>
        <v>1</v>
      </c>
    </row>
    <row r="800" spans="1:44" x14ac:dyDescent="0.25">
      <c r="A800">
        <v>554</v>
      </c>
      <c r="B800">
        <v>490</v>
      </c>
      <c r="C800" s="4">
        <v>44059</v>
      </c>
      <c r="D800">
        <v>5</v>
      </c>
      <c r="E800" t="s">
        <v>36</v>
      </c>
      <c r="F800" t="s">
        <v>47</v>
      </c>
      <c r="G800" t="s">
        <v>55</v>
      </c>
      <c r="H800" t="s">
        <v>58</v>
      </c>
      <c r="I800" s="4">
        <v>43836</v>
      </c>
      <c r="J800">
        <v>15</v>
      </c>
      <c r="K800" t="s">
        <v>62</v>
      </c>
      <c r="L800" s="4">
        <v>43615</v>
      </c>
      <c r="M800" s="4">
        <v>44413</v>
      </c>
      <c r="N800">
        <v>1</v>
      </c>
      <c r="O800" t="s">
        <v>90</v>
      </c>
      <c r="P800" t="s">
        <v>252</v>
      </c>
      <c r="Q800">
        <v>1</v>
      </c>
      <c r="R800" t="s">
        <v>497</v>
      </c>
      <c r="S800" t="s">
        <v>1060</v>
      </c>
      <c r="T800" t="s">
        <v>1589</v>
      </c>
      <c r="U800" t="s">
        <v>80</v>
      </c>
      <c r="V800" t="s">
        <v>1562</v>
      </c>
      <c r="W800">
        <v>25.5</v>
      </c>
      <c r="X800">
        <v>19.98</v>
      </c>
      <c r="Y800">
        <v>1</v>
      </c>
      <c r="Z800" t="s">
        <v>410</v>
      </c>
      <c r="AA800" t="s">
        <v>2359</v>
      </c>
      <c r="AF800" s="4"/>
      <c r="AG800" s="4"/>
      <c r="AH800" t="s">
        <v>90</v>
      </c>
      <c r="AI800" t="s">
        <v>252</v>
      </c>
      <c r="AJ800" t="s">
        <v>497</v>
      </c>
      <c r="AK800" t="s">
        <v>1060</v>
      </c>
      <c r="AL800" t="s">
        <v>1589</v>
      </c>
      <c r="AM800" t="s">
        <v>80</v>
      </c>
      <c r="AN800" t="s">
        <v>1562</v>
      </c>
      <c r="AO800" t="s">
        <v>410</v>
      </c>
      <c r="AP800" t="s">
        <v>2359</v>
      </c>
      <c r="AQ800" t="str">
        <f t="shared" si="12"/>
        <v>554490440595yesFemale4383615Organic436154441325.519.9866512.7529.9920</v>
      </c>
      <c r="AR800">
        <f>COUNTIF(AQ$2:AQ800,AQ800)</f>
        <v>1</v>
      </c>
    </row>
    <row r="801" spans="1:44" x14ac:dyDescent="0.25">
      <c r="A801">
        <v>555</v>
      </c>
      <c r="B801">
        <v>39</v>
      </c>
      <c r="C801" s="4">
        <v>44060</v>
      </c>
      <c r="D801">
        <v>3</v>
      </c>
      <c r="E801" t="s">
        <v>34</v>
      </c>
      <c r="F801" t="s">
        <v>45</v>
      </c>
      <c r="G801" t="s">
        <v>55</v>
      </c>
      <c r="H801" t="s">
        <v>57</v>
      </c>
      <c r="I801" s="4">
        <v>43898</v>
      </c>
      <c r="J801">
        <v>15</v>
      </c>
      <c r="K801" t="s">
        <v>62</v>
      </c>
      <c r="L801" s="4">
        <v>43615</v>
      </c>
      <c r="M801" s="4">
        <v>44413</v>
      </c>
      <c r="N801">
        <v>2</v>
      </c>
      <c r="O801" t="s">
        <v>164</v>
      </c>
      <c r="P801" t="s">
        <v>326</v>
      </c>
      <c r="Q801">
        <v>2</v>
      </c>
      <c r="R801" t="s">
        <v>726</v>
      </c>
      <c r="S801" t="s">
        <v>1269</v>
      </c>
      <c r="T801" t="s">
        <v>1786</v>
      </c>
      <c r="U801" t="s">
        <v>121</v>
      </c>
      <c r="V801" t="s">
        <v>2042</v>
      </c>
      <c r="W801">
        <v>127.94</v>
      </c>
      <c r="X801">
        <v>79.94</v>
      </c>
      <c r="Y801">
        <v>2</v>
      </c>
      <c r="Z801" t="s">
        <v>2218</v>
      </c>
      <c r="AA801" t="s">
        <v>2507</v>
      </c>
      <c r="AF801" s="4"/>
      <c r="AG801" s="4"/>
      <c r="AH801" t="s">
        <v>84</v>
      </c>
      <c r="AI801" t="s">
        <v>246</v>
      </c>
      <c r="AJ801" t="s">
        <v>687</v>
      </c>
      <c r="AK801" t="s">
        <v>1104</v>
      </c>
      <c r="AL801" t="s">
        <v>1750</v>
      </c>
      <c r="AM801" t="s">
        <v>79</v>
      </c>
      <c r="AN801" t="s">
        <v>1548</v>
      </c>
      <c r="AO801" t="s">
        <v>410</v>
      </c>
      <c r="AP801" t="s">
        <v>2359</v>
      </c>
      <c r="AQ801" t="str">
        <f t="shared" si="12"/>
        <v>55539440603yesMale4389815Organic4361544413127.9479.94915826.99414.9920</v>
      </c>
      <c r="AR801">
        <f>COUNTIF(AQ$2:AQ801,AQ801)</f>
        <v>1</v>
      </c>
    </row>
    <row r="802" spans="1:44" x14ac:dyDescent="0.25">
      <c r="A802">
        <v>555</v>
      </c>
      <c r="B802">
        <v>39</v>
      </c>
      <c r="C802" s="4">
        <v>44060</v>
      </c>
      <c r="D802">
        <v>3</v>
      </c>
      <c r="E802" t="s">
        <v>34</v>
      </c>
      <c r="F802" t="s">
        <v>45</v>
      </c>
      <c r="G802" t="s">
        <v>55</v>
      </c>
      <c r="H802" t="s">
        <v>57</v>
      </c>
      <c r="I802" s="4">
        <v>43898</v>
      </c>
      <c r="J802">
        <v>15</v>
      </c>
      <c r="K802" t="s">
        <v>62</v>
      </c>
      <c r="L802" s="4">
        <v>43615</v>
      </c>
      <c r="M802" s="4">
        <v>44413</v>
      </c>
      <c r="N802">
        <v>2</v>
      </c>
      <c r="O802" t="s">
        <v>164</v>
      </c>
      <c r="P802" t="s">
        <v>326</v>
      </c>
      <c r="Q802">
        <v>2</v>
      </c>
      <c r="R802" t="s">
        <v>726</v>
      </c>
      <c r="S802" t="s">
        <v>1269</v>
      </c>
      <c r="T802" t="s">
        <v>1786</v>
      </c>
      <c r="U802" t="s">
        <v>121</v>
      </c>
      <c r="V802" t="s">
        <v>2042</v>
      </c>
      <c r="W802">
        <v>127.94</v>
      </c>
      <c r="X802">
        <v>79.94</v>
      </c>
      <c r="Y802">
        <v>2</v>
      </c>
      <c r="Z802" t="s">
        <v>2218</v>
      </c>
      <c r="AA802" t="s">
        <v>2507</v>
      </c>
      <c r="AF802" s="4"/>
      <c r="AG802" s="4"/>
      <c r="AH802" t="s">
        <v>90</v>
      </c>
      <c r="AI802" t="s">
        <v>252</v>
      </c>
      <c r="AJ802" t="s">
        <v>575</v>
      </c>
      <c r="AK802" t="s">
        <v>1133</v>
      </c>
      <c r="AL802" t="s">
        <v>1562</v>
      </c>
      <c r="AM802" t="s">
        <v>80</v>
      </c>
      <c r="AN802" t="s">
        <v>1562</v>
      </c>
      <c r="AO802" t="s">
        <v>645</v>
      </c>
      <c r="AP802" t="s">
        <v>2347</v>
      </c>
      <c r="AQ802" t="str">
        <f t="shared" si="12"/>
        <v>55539440603yesMale4389815Organic4361544413127.9479.9461499.9929.9913</v>
      </c>
      <c r="AR802">
        <f>COUNTIF(AQ$2:AQ802,AQ802)</f>
        <v>1</v>
      </c>
    </row>
    <row r="803" spans="1:44" x14ac:dyDescent="0.25">
      <c r="A803">
        <v>556</v>
      </c>
      <c r="B803">
        <v>230</v>
      </c>
      <c r="C803" s="4">
        <v>44060</v>
      </c>
      <c r="D803">
        <v>1</v>
      </c>
      <c r="E803" t="s">
        <v>39</v>
      </c>
      <c r="F803" t="s">
        <v>50</v>
      </c>
      <c r="G803" t="s">
        <v>56</v>
      </c>
      <c r="H803" t="s">
        <v>58</v>
      </c>
      <c r="I803" s="4">
        <v>43661</v>
      </c>
      <c r="J803">
        <v>3</v>
      </c>
      <c r="K803" t="s">
        <v>59</v>
      </c>
      <c r="L803" s="4">
        <v>43615</v>
      </c>
      <c r="M803" s="4">
        <v>43830</v>
      </c>
      <c r="N803">
        <v>1</v>
      </c>
      <c r="O803" t="s">
        <v>70</v>
      </c>
      <c r="P803" t="s">
        <v>232</v>
      </c>
      <c r="Q803">
        <v>1</v>
      </c>
      <c r="R803" t="s">
        <v>727</v>
      </c>
      <c r="S803" t="s">
        <v>1270</v>
      </c>
      <c r="T803" t="s">
        <v>1487</v>
      </c>
      <c r="U803" t="s">
        <v>80</v>
      </c>
      <c r="V803" t="s">
        <v>1548</v>
      </c>
      <c r="W803">
        <v>59.9</v>
      </c>
      <c r="X803">
        <v>29.98</v>
      </c>
      <c r="Y803">
        <v>1</v>
      </c>
      <c r="Z803" t="s">
        <v>432</v>
      </c>
      <c r="AA803" t="s">
        <v>2331</v>
      </c>
      <c r="AF803" s="4"/>
      <c r="AG803" s="4"/>
      <c r="AH803" t="s">
        <v>70</v>
      </c>
      <c r="AI803" t="s">
        <v>232</v>
      </c>
      <c r="AJ803" t="s">
        <v>727</v>
      </c>
      <c r="AK803" t="s">
        <v>1270</v>
      </c>
      <c r="AL803" t="s">
        <v>1487</v>
      </c>
      <c r="AM803" t="s">
        <v>80</v>
      </c>
      <c r="AN803" t="s">
        <v>1548</v>
      </c>
      <c r="AO803" t="s">
        <v>432</v>
      </c>
      <c r="AP803" t="s">
        <v>2331</v>
      </c>
      <c r="AQ803" t="str">
        <f t="shared" si="12"/>
        <v>556230440601noFemale436613Google Ads436154383059.929.9852829.95214.9921</v>
      </c>
      <c r="AR803">
        <f>COUNTIF(AQ$2:AQ803,AQ803)</f>
        <v>1</v>
      </c>
    </row>
    <row r="804" spans="1:44" x14ac:dyDescent="0.25">
      <c r="A804">
        <v>557</v>
      </c>
      <c r="B804">
        <v>264</v>
      </c>
      <c r="C804" s="4">
        <v>44060</v>
      </c>
      <c r="D804">
        <v>3</v>
      </c>
      <c r="E804" t="s">
        <v>34</v>
      </c>
      <c r="F804" t="s">
        <v>45</v>
      </c>
      <c r="G804" t="s">
        <v>55</v>
      </c>
      <c r="H804" t="s">
        <v>58</v>
      </c>
      <c r="I804" s="4">
        <v>43667</v>
      </c>
      <c r="J804">
        <v>2</v>
      </c>
      <c r="K804" t="s">
        <v>60</v>
      </c>
      <c r="L804" s="4">
        <v>43615</v>
      </c>
      <c r="M804" s="4">
        <v>43830</v>
      </c>
      <c r="N804">
        <v>1</v>
      </c>
      <c r="O804" t="s">
        <v>70</v>
      </c>
      <c r="P804" t="s">
        <v>232</v>
      </c>
      <c r="Q804">
        <v>1</v>
      </c>
      <c r="R804" t="s">
        <v>728</v>
      </c>
      <c r="S804" t="s">
        <v>1178</v>
      </c>
      <c r="T804" t="s">
        <v>1787</v>
      </c>
      <c r="U804" t="s">
        <v>69</v>
      </c>
      <c r="V804" t="s">
        <v>1517</v>
      </c>
      <c r="W804">
        <v>81.59</v>
      </c>
      <c r="X804">
        <v>19.989999999999998</v>
      </c>
      <c r="Y804">
        <v>1</v>
      </c>
      <c r="Z804" t="s">
        <v>673</v>
      </c>
      <c r="AA804" t="s">
        <v>2348</v>
      </c>
      <c r="AF804" s="4"/>
      <c r="AG804" s="4"/>
      <c r="AH804" t="s">
        <v>70</v>
      </c>
      <c r="AI804" t="s">
        <v>232</v>
      </c>
      <c r="AJ804" t="s">
        <v>728</v>
      </c>
      <c r="AK804" t="s">
        <v>1178</v>
      </c>
      <c r="AL804" t="s">
        <v>1787</v>
      </c>
      <c r="AM804" t="s">
        <v>69</v>
      </c>
      <c r="AN804" t="s">
        <v>1517</v>
      </c>
      <c r="AO804" t="s">
        <v>673</v>
      </c>
      <c r="AP804" t="s">
        <v>2348</v>
      </c>
      <c r="AQ804" t="str">
        <f t="shared" si="12"/>
        <v>557264440603yesFemale436672Facebook436154383081.5919.9955581.59119.9912</v>
      </c>
      <c r="AR804">
        <f>COUNTIF(AQ$2:AQ804,AQ804)</f>
        <v>1</v>
      </c>
    </row>
    <row r="805" spans="1:44" x14ac:dyDescent="0.25">
      <c r="A805">
        <v>558</v>
      </c>
      <c r="B805">
        <v>339</v>
      </c>
      <c r="C805" s="4">
        <v>44060</v>
      </c>
      <c r="D805">
        <v>7</v>
      </c>
      <c r="E805" t="s">
        <v>35</v>
      </c>
      <c r="F805" t="s">
        <v>46</v>
      </c>
      <c r="G805" t="s">
        <v>55</v>
      </c>
      <c r="H805" t="s">
        <v>57</v>
      </c>
      <c r="I805" s="4">
        <v>43677</v>
      </c>
      <c r="J805">
        <v>3</v>
      </c>
      <c r="K805" t="s">
        <v>59</v>
      </c>
      <c r="L805" s="4">
        <v>43615</v>
      </c>
      <c r="M805" s="4">
        <v>43830</v>
      </c>
      <c r="N805">
        <v>2</v>
      </c>
      <c r="O805" t="s">
        <v>178</v>
      </c>
      <c r="P805" t="s">
        <v>340</v>
      </c>
      <c r="Q805">
        <v>2</v>
      </c>
      <c r="R805" t="s">
        <v>729</v>
      </c>
      <c r="S805" t="s">
        <v>1271</v>
      </c>
      <c r="T805" t="s">
        <v>1788</v>
      </c>
      <c r="U805" t="s">
        <v>207</v>
      </c>
      <c r="V805" t="s">
        <v>2063</v>
      </c>
      <c r="W805">
        <v>1055.3599999999999</v>
      </c>
      <c r="X805">
        <v>99.96</v>
      </c>
      <c r="Y805">
        <v>2</v>
      </c>
      <c r="Z805" t="s">
        <v>2219</v>
      </c>
      <c r="AA805" t="s">
        <v>2508</v>
      </c>
      <c r="AF805" s="4"/>
      <c r="AG805" s="4"/>
      <c r="AH805" t="s">
        <v>69</v>
      </c>
      <c r="AI805" t="s">
        <v>231</v>
      </c>
      <c r="AJ805" t="s">
        <v>565</v>
      </c>
      <c r="AK805" t="s">
        <v>1125</v>
      </c>
      <c r="AL805" t="s">
        <v>1648</v>
      </c>
      <c r="AM805" t="s">
        <v>69</v>
      </c>
      <c r="AN805" t="s">
        <v>1577</v>
      </c>
      <c r="AO805" t="s">
        <v>78</v>
      </c>
      <c r="AP805" t="s">
        <v>2330</v>
      </c>
      <c r="AQ805" t="str">
        <f t="shared" si="12"/>
        <v>558339440607yesMale436773Google Ads43615438301055.3699.961107505124.998</v>
      </c>
      <c r="AR805">
        <f>COUNTIF(AQ$2:AQ805,AQ805)</f>
        <v>1</v>
      </c>
    </row>
    <row r="806" spans="1:44" x14ac:dyDescent="0.25">
      <c r="A806">
        <v>558</v>
      </c>
      <c r="B806">
        <v>339</v>
      </c>
      <c r="C806" s="4">
        <v>44060</v>
      </c>
      <c r="D806">
        <v>7</v>
      </c>
      <c r="E806" t="s">
        <v>35</v>
      </c>
      <c r="F806" t="s">
        <v>46</v>
      </c>
      <c r="G806" t="s">
        <v>55</v>
      </c>
      <c r="H806" t="s">
        <v>57</v>
      </c>
      <c r="I806" s="4">
        <v>43677</v>
      </c>
      <c r="J806">
        <v>3</v>
      </c>
      <c r="K806" t="s">
        <v>59</v>
      </c>
      <c r="L806" s="4">
        <v>43615</v>
      </c>
      <c r="M806" s="4">
        <v>43830</v>
      </c>
      <c r="N806">
        <v>2</v>
      </c>
      <c r="O806" t="s">
        <v>178</v>
      </c>
      <c r="P806" t="s">
        <v>340</v>
      </c>
      <c r="Q806">
        <v>2</v>
      </c>
      <c r="R806" t="s">
        <v>729</v>
      </c>
      <c r="S806" t="s">
        <v>1271</v>
      </c>
      <c r="T806" t="s">
        <v>1788</v>
      </c>
      <c r="U806" t="s">
        <v>207</v>
      </c>
      <c r="V806" t="s">
        <v>2063</v>
      </c>
      <c r="W806">
        <v>1055.3599999999999</v>
      </c>
      <c r="X806">
        <v>99.96</v>
      </c>
      <c r="Y806">
        <v>2</v>
      </c>
      <c r="Z806" t="s">
        <v>2219</v>
      </c>
      <c r="AA806" t="s">
        <v>2508</v>
      </c>
      <c r="AF806" s="4"/>
      <c r="AG806" s="4"/>
      <c r="AH806" t="s">
        <v>86</v>
      </c>
      <c r="AI806" t="s">
        <v>248</v>
      </c>
      <c r="AJ806" t="s">
        <v>513</v>
      </c>
      <c r="AK806" t="s">
        <v>1076</v>
      </c>
      <c r="AL806" t="s">
        <v>1603</v>
      </c>
      <c r="AM806" t="s">
        <v>69</v>
      </c>
      <c r="AN806" t="s">
        <v>1577</v>
      </c>
      <c r="AO806" t="s">
        <v>549</v>
      </c>
      <c r="AP806" t="s">
        <v>2362</v>
      </c>
      <c r="AQ806" t="str">
        <f t="shared" si="12"/>
        <v>558339440607yesMale436773Google Ads43615438301055.3699.9676122.68124.9922</v>
      </c>
      <c r="AR806">
        <f>COUNTIF(AQ$2:AQ806,AQ806)</f>
        <v>1</v>
      </c>
    </row>
    <row r="807" spans="1:44" x14ac:dyDescent="0.25">
      <c r="A807">
        <v>558</v>
      </c>
      <c r="B807">
        <v>339</v>
      </c>
      <c r="C807" s="4">
        <v>44060</v>
      </c>
      <c r="D807">
        <v>7</v>
      </c>
      <c r="E807" t="s">
        <v>35</v>
      </c>
      <c r="F807" t="s">
        <v>46</v>
      </c>
      <c r="G807" t="s">
        <v>55</v>
      </c>
      <c r="H807" t="s">
        <v>57</v>
      </c>
      <c r="I807" s="4">
        <v>43677</v>
      </c>
      <c r="J807">
        <v>3</v>
      </c>
      <c r="K807" t="s">
        <v>59</v>
      </c>
      <c r="L807" s="4">
        <v>43615</v>
      </c>
      <c r="M807" s="4">
        <v>43830</v>
      </c>
      <c r="N807">
        <v>2</v>
      </c>
      <c r="O807" t="s">
        <v>178</v>
      </c>
      <c r="P807" t="s">
        <v>340</v>
      </c>
      <c r="Q807">
        <v>2</v>
      </c>
      <c r="R807" t="s">
        <v>729</v>
      </c>
      <c r="S807" t="s">
        <v>1271</v>
      </c>
      <c r="T807" t="s">
        <v>1788</v>
      </c>
      <c r="U807" t="s">
        <v>207</v>
      </c>
      <c r="V807" t="s">
        <v>2063</v>
      </c>
      <c r="W807">
        <v>1055.3599999999999</v>
      </c>
      <c r="X807">
        <v>99.96</v>
      </c>
      <c r="Y807">
        <v>2</v>
      </c>
      <c r="Z807" t="s">
        <v>2219</v>
      </c>
      <c r="AA807" t="s">
        <v>2508</v>
      </c>
      <c r="AF807" s="4"/>
      <c r="AG807" s="4"/>
      <c r="AH807" t="s">
        <v>69</v>
      </c>
      <c r="AI807" t="s">
        <v>231</v>
      </c>
      <c r="AJ807" t="s">
        <v>565</v>
      </c>
      <c r="AK807" t="s">
        <v>1125</v>
      </c>
      <c r="AL807" t="s">
        <v>1648</v>
      </c>
      <c r="AM807" t="s">
        <v>69</v>
      </c>
      <c r="AN807" t="s">
        <v>1577</v>
      </c>
      <c r="AO807" t="s">
        <v>78</v>
      </c>
      <c r="AP807" t="s">
        <v>2330</v>
      </c>
      <c r="AQ807" t="str">
        <f t="shared" si="12"/>
        <v>558339440607yesMale436773Google Ads43615438301055.3699.961107505124.998</v>
      </c>
      <c r="AR807">
        <f>COUNTIF(AQ$2:AQ807,AQ807)</f>
        <v>2</v>
      </c>
    </row>
    <row r="808" spans="1:44" x14ac:dyDescent="0.25">
      <c r="A808">
        <v>558</v>
      </c>
      <c r="B808">
        <v>339</v>
      </c>
      <c r="C808" s="4">
        <v>44060</v>
      </c>
      <c r="D808">
        <v>7</v>
      </c>
      <c r="E808" t="s">
        <v>35</v>
      </c>
      <c r="F808" t="s">
        <v>46</v>
      </c>
      <c r="G808" t="s">
        <v>55</v>
      </c>
      <c r="H808" t="s">
        <v>57</v>
      </c>
      <c r="I808" s="4">
        <v>43677</v>
      </c>
      <c r="J808">
        <v>3</v>
      </c>
      <c r="K808" t="s">
        <v>59</v>
      </c>
      <c r="L808" s="4">
        <v>43615</v>
      </c>
      <c r="M808" s="4">
        <v>43830</v>
      </c>
      <c r="N808">
        <v>2</v>
      </c>
      <c r="O808" t="s">
        <v>178</v>
      </c>
      <c r="P808" t="s">
        <v>340</v>
      </c>
      <c r="Q808">
        <v>2</v>
      </c>
      <c r="R808" t="s">
        <v>729</v>
      </c>
      <c r="S808" t="s">
        <v>1271</v>
      </c>
      <c r="T808" t="s">
        <v>1788</v>
      </c>
      <c r="U808" t="s">
        <v>207</v>
      </c>
      <c r="V808" t="s">
        <v>2063</v>
      </c>
      <c r="W808">
        <v>1055.3599999999999</v>
      </c>
      <c r="X808">
        <v>99.96</v>
      </c>
      <c r="Y808">
        <v>2</v>
      </c>
      <c r="Z808" t="s">
        <v>2219</v>
      </c>
      <c r="AA808" t="s">
        <v>2508</v>
      </c>
      <c r="AF808" s="4"/>
      <c r="AG808" s="4"/>
      <c r="AH808" t="s">
        <v>86</v>
      </c>
      <c r="AI808" t="s">
        <v>248</v>
      </c>
      <c r="AJ808" t="s">
        <v>513</v>
      </c>
      <c r="AK808" t="s">
        <v>1076</v>
      </c>
      <c r="AL808" t="s">
        <v>1603</v>
      </c>
      <c r="AM808" t="s">
        <v>69</v>
      </c>
      <c r="AN808" t="s">
        <v>1577</v>
      </c>
      <c r="AO808" t="s">
        <v>549</v>
      </c>
      <c r="AP808" t="s">
        <v>2362</v>
      </c>
      <c r="AQ808" t="str">
        <f t="shared" si="12"/>
        <v>558339440607yesMale436773Google Ads43615438301055.3699.9676122.68124.9922</v>
      </c>
      <c r="AR808">
        <f>COUNTIF(AQ$2:AQ808,AQ808)</f>
        <v>2</v>
      </c>
    </row>
    <row r="809" spans="1:44" x14ac:dyDescent="0.25">
      <c r="A809">
        <v>559</v>
      </c>
      <c r="B809">
        <v>452</v>
      </c>
      <c r="C809" s="4">
        <v>44060</v>
      </c>
      <c r="D809">
        <v>9</v>
      </c>
      <c r="E809" t="s">
        <v>41</v>
      </c>
      <c r="F809" t="s">
        <v>52</v>
      </c>
      <c r="G809" t="s">
        <v>55</v>
      </c>
      <c r="H809" t="s">
        <v>58</v>
      </c>
      <c r="I809" s="4">
        <v>43598</v>
      </c>
      <c r="J809">
        <v>3</v>
      </c>
      <c r="L809" s="4"/>
      <c r="M809" s="4"/>
      <c r="N809">
        <v>1</v>
      </c>
      <c r="O809" t="s">
        <v>78</v>
      </c>
      <c r="P809" t="s">
        <v>240</v>
      </c>
      <c r="Q809">
        <v>1</v>
      </c>
      <c r="R809" t="s">
        <v>578</v>
      </c>
      <c r="S809" t="s">
        <v>1136</v>
      </c>
      <c r="T809" t="s">
        <v>1659</v>
      </c>
      <c r="U809" t="s">
        <v>67</v>
      </c>
      <c r="V809" t="s">
        <v>1548</v>
      </c>
      <c r="W809">
        <v>14.97</v>
      </c>
      <c r="X809">
        <v>44.97</v>
      </c>
      <c r="Y809">
        <v>1</v>
      </c>
      <c r="Z809" t="s">
        <v>393</v>
      </c>
      <c r="AA809" t="s">
        <v>2345</v>
      </c>
      <c r="AF809" s="4"/>
      <c r="AG809" s="4"/>
      <c r="AH809" t="s">
        <v>78</v>
      </c>
      <c r="AI809" t="s">
        <v>240</v>
      </c>
      <c r="AJ809" t="s">
        <v>578</v>
      </c>
      <c r="AK809" t="s">
        <v>1136</v>
      </c>
      <c r="AL809" t="s">
        <v>1659</v>
      </c>
      <c r="AM809" t="s">
        <v>67</v>
      </c>
      <c r="AN809" t="s">
        <v>1548</v>
      </c>
      <c r="AO809" t="s">
        <v>393</v>
      </c>
      <c r="AP809" t="s">
        <v>2345</v>
      </c>
      <c r="AQ809" t="str">
        <f t="shared" si="12"/>
        <v>559452440609yesFemale43598314.9744.9781004.99314.9918</v>
      </c>
      <c r="AR809">
        <f>COUNTIF(AQ$2:AQ809,AQ809)</f>
        <v>1</v>
      </c>
    </row>
    <row r="810" spans="1:44" x14ac:dyDescent="0.25">
      <c r="A810">
        <v>560</v>
      </c>
      <c r="B810">
        <v>416</v>
      </c>
      <c r="C810" s="4">
        <v>44061</v>
      </c>
      <c r="D810">
        <v>10</v>
      </c>
      <c r="E810" t="s">
        <v>42</v>
      </c>
      <c r="F810" t="s">
        <v>53</v>
      </c>
      <c r="G810" t="s">
        <v>56</v>
      </c>
      <c r="H810" t="s">
        <v>58</v>
      </c>
      <c r="I810" s="4">
        <v>43652</v>
      </c>
      <c r="J810">
        <v>2</v>
      </c>
      <c r="K810" t="s">
        <v>60</v>
      </c>
      <c r="L810" s="4">
        <v>43615</v>
      </c>
      <c r="M810" s="4">
        <v>43830</v>
      </c>
      <c r="N810">
        <v>2</v>
      </c>
      <c r="O810" t="s">
        <v>124</v>
      </c>
      <c r="P810" t="s">
        <v>286</v>
      </c>
      <c r="Q810">
        <v>2</v>
      </c>
      <c r="R810" t="s">
        <v>730</v>
      </c>
      <c r="S810" t="s">
        <v>1272</v>
      </c>
      <c r="T810" t="s">
        <v>1789</v>
      </c>
      <c r="U810" t="s">
        <v>180</v>
      </c>
      <c r="V810" t="s">
        <v>1869</v>
      </c>
      <c r="W810">
        <v>144.97</v>
      </c>
      <c r="X810">
        <v>44.97</v>
      </c>
      <c r="Y810">
        <v>2</v>
      </c>
      <c r="Z810" t="s">
        <v>2214</v>
      </c>
      <c r="AA810" t="s">
        <v>2503</v>
      </c>
      <c r="AF810" s="4"/>
      <c r="AG810" s="4"/>
      <c r="AH810" t="s">
        <v>67</v>
      </c>
      <c r="AI810" t="s">
        <v>229</v>
      </c>
      <c r="AJ810" t="s">
        <v>468</v>
      </c>
      <c r="AK810" t="s">
        <v>1031</v>
      </c>
      <c r="AL810" t="s">
        <v>1561</v>
      </c>
      <c r="AM810" t="s">
        <v>80</v>
      </c>
      <c r="AN810" t="s">
        <v>1548</v>
      </c>
      <c r="AO810" t="s">
        <v>90</v>
      </c>
      <c r="AP810" t="s">
        <v>2328</v>
      </c>
      <c r="AQ810" t="str">
        <f t="shared" si="12"/>
        <v>5604164406110noFemale436522Facebook4361543830144.9744.9739432.99214.996</v>
      </c>
      <c r="AR810">
        <f>COUNTIF(AQ$2:AQ810,AQ810)</f>
        <v>1</v>
      </c>
    </row>
    <row r="811" spans="1:44" x14ac:dyDescent="0.25">
      <c r="A811">
        <v>560</v>
      </c>
      <c r="B811">
        <v>416</v>
      </c>
      <c r="C811" s="4">
        <v>44061</v>
      </c>
      <c r="D811">
        <v>10</v>
      </c>
      <c r="E811" t="s">
        <v>42</v>
      </c>
      <c r="F811" t="s">
        <v>53</v>
      </c>
      <c r="G811" t="s">
        <v>56</v>
      </c>
      <c r="H811" t="s">
        <v>58</v>
      </c>
      <c r="I811" s="4">
        <v>43652</v>
      </c>
      <c r="J811">
        <v>2</v>
      </c>
      <c r="K811" t="s">
        <v>60</v>
      </c>
      <c r="L811" s="4">
        <v>43615</v>
      </c>
      <c r="M811" s="4">
        <v>43830</v>
      </c>
      <c r="N811">
        <v>2</v>
      </c>
      <c r="O811" t="s">
        <v>124</v>
      </c>
      <c r="P811" t="s">
        <v>286</v>
      </c>
      <c r="Q811">
        <v>2</v>
      </c>
      <c r="R811" t="s">
        <v>730</v>
      </c>
      <c r="S811" t="s">
        <v>1272</v>
      </c>
      <c r="T811" t="s">
        <v>1789</v>
      </c>
      <c r="U811" t="s">
        <v>180</v>
      </c>
      <c r="V811" t="s">
        <v>1869</v>
      </c>
      <c r="W811">
        <v>144.97</v>
      </c>
      <c r="X811">
        <v>44.97</v>
      </c>
      <c r="Y811">
        <v>2</v>
      </c>
      <c r="Z811" t="s">
        <v>2214</v>
      </c>
      <c r="AA811" t="s">
        <v>2503</v>
      </c>
      <c r="AF811" s="4"/>
      <c r="AG811" s="4"/>
      <c r="AH811" t="s">
        <v>78</v>
      </c>
      <c r="AI811" t="s">
        <v>240</v>
      </c>
      <c r="AJ811" t="s">
        <v>402</v>
      </c>
      <c r="AK811" t="s">
        <v>964</v>
      </c>
      <c r="AL811" t="s">
        <v>1498</v>
      </c>
      <c r="AM811" t="s">
        <v>69</v>
      </c>
      <c r="AN811" t="s">
        <v>1548</v>
      </c>
      <c r="AO811" t="s">
        <v>469</v>
      </c>
      <c r="AP811" t="s">
        <v>2339</v>
      </c>
      <c r="AQ811" t="str">
        <f t="shared" si="12"/>
        <v>5604164406110noFemale436522Facebook4361543830144.9744.9786978.99114.9923</v>
      </c>
      <c r="AR811">
        <f>COUNTIF(AQ$2:AQ811,AQ811)</f>
        <v>1</v>
      </c>
    </row>
    <row r="812" spans="1:44" x14ac:dyDescent="0.25">
      <c r="A812">
        <v>561</v>
      </c>
      <c r="B812">
        <v>271</v>
      </c>
      <c r="C812" s="4">
        <v>44062</v>
      </c>
      <c r="D812">
        <v>10</v>
      </c>
      <c r="E812" t="s">
        <v>42</v>
      </c>
      <c r="F812" t="s">
        <v>53</v>
      </c>
      <c r="G812" t="s">
        <v>56</v>
      </c>
      <c r="H812" t="s">
        <v>57</v>
      </c>
      <c r="I812" s="4">
        <v>43712</v>
      </c>
      <c r="J812">
        <v>2</v>
      </c>
      <c r="K812" t="s">
        <v>60</v>
      </c>
      <c r="L812" s="4">
        <v>43615</v>
      </c>
      <c r="M812" s="4">
        <v>43830</v>
      </c>
      <c r="N812">
        <v>2</v>
      </c>
      <c r="O812" t="s">
        <v>111</v>
      </c>
      <c r="P812" t="s">
        <v>273</v>
      </c>
      <c r="Q812">
        <v>2</v>
      </c>
      <c r="R812" t="s">
        <v>731</v>
      </c>
      <c r="S812" t="s">
        <v>1273</v>
      </c>
      <c r="T812" t="s">
        <v>1790</v>
      </c>
      <c r="U812" t="s">
        <v>103</v>
      </c>
      <c r="V812" t="s">
        <v>2030</v>
      </c>
      <c r="W812">
        <v>124.82</v>
      </c>
      <c r="X812">
        <v>64.959999999999994</v>
      </c>
      <c r="Y812">
        <v>2</v>
      </c>
      <c r="Z812" t="s">
        <v>2158</v>
      </c>
      <c r="AA812" t="s">
        <v>2438</v>
      </c>
      <c r="AF812" s="4"/>
      <c r="AG812" s="4"/>
      <c r="AH812" t="s">
        <v>70</v>
      </c>
      <c r="AI812" t="s">
        <v>232</v>
      </c>
      <c r="AJ812" t="s">
        <v>753</v>
      </c>
      <c r="AK812" t="s">
        <v>1077</v>
      </c>
      <c r="AL812" t="s">
        <v>598</v>
      </c>
      <c r="AM812" t="s">
        <v>69</v>
      </c>
      <c r="AN812" t="s">
        <v>1517</v>
      </c>
      <c r="AO812" t="s">
        <v>673</v>
      </c>
      <c r="AP812" t="s">
        <v>2348</v>
      </c>
      <c r="AQ812" t="str">
        <f t="shared" si="12"/>
        <v>5612714406210noMale437122Facebook4361543830124.8264.96513235119.9912</v>
      </c>
      <c r="AR812">
        <f>COUNTIF(AQ$2:AQ812,AQ812)</f>
        <v>1</v>
      </c>
    </row>
    <row r="813" spans="1:44" x14ac:dyDescent="0.25">
      <c r="A813">
        <v>561</v>
      </c>
      <c r="B813">
        <v>271</v>
      </c>
      <c r="C813" s="4">
        <v>44062</v>
      </c>
      <c r="D813">
        <v>10</v>
      </c>
      <c r="E813" t="s">
        <v>42</v>
      </c>
      <c r="F813" t="s">
        <v>53</v>
      </c>
      <c r="G813" t="s">
        <v>56</v>
      </c>
      <c r="H813" t="s">
        <v>57</v>
      </c>
      <c r="I813" s="4">
        <v>43712</v>
      </c>
      <c r="J813">
        <v>2</v>
      </c>
      <c r="K813" t="s">
        <v>60</v>
      </c>
      <c r="L813" s="4">
        <v>43615</v>
      </c>
      <c r="M813" s="4">
        <v>43830</v>
      </c>
      <c r="N813">
        <v>2</v>
      </c>
      <c r="O813" t="s">
        <v>111</v>
      </c>
      <c r="P813" t="s">
        <v>273</v>
      </c>
      <c r="Q813">
        <v>2</v>
      </c>
      <c r="R813" t="s">
        <v>731</v>
      </c>
      <c r="S813" t="s">
        <v>1273</v>
      </c>
      <c r="T813" t="s">
        <v>1790</v>
      </c>
      <c r="U813" t="s">
        <v>103</v>
      </c>
      <c r="V813" t="s">
        <v>2030</v>
      </c>
      <c r="W813">
        <v>124.82</v>
      </c>
      <c r="X813">
        <v>64.959999999999994</v>
      </c>
      <c r="Y813">
        <v>2</v>
      </c>
      <c r="Z813" t="s">
        <v>2158</v>
      </c>
      <c r="AA813" t="s">
        <v>2438</v>
      </c>
      <c r="AF813" s="4"/>
      <c r="AG813" s="4"/>
      <c r="AH813" t="s">
        <v>78</v>
      </c>
      <c r="AI813" t="s">
        <v>240</v>
      </c>
      <c r="AJ813" t="s">
        <v>408</v>
      </c>
      <c r="AK813" t="s">
        <v>970</v>
      </c>
      <c r="AL813" t="s">
        <v>1503</v>
      </c>
      <c r="AM813" t="s">
        <v>67</v>
      </c>
      <c r="AN813" t="s">
        <v>1548</v>
      </c>
      <c r="AO813" t="s">
        <v>393</v>
      </c>
      <c r="AP813" t="s">
        <v>2345</v>
      </c>
      <c r="AQ813" t="str">
        <f t="shared" si="12"/>
        <v>5612714406210noMale437122Facebook4361543830124.8264.9684529.94314.9918</v>
      </c>
      <c r="AR813">
        <f>COUNTIF(AQ$2:AQ813,AQ813)</f>
        <v>1</v>
      </c>
    </row>
    <row r="814" spans="1:44" x14ac:dyDescent="0.25">
      <c r="A814">
        <v>562</v>
      </c>
      <c r="B814">
        <v>194</v>
      </c>
      <c r="C814" s="4">
        <v>44063</v>
      </c>
      <c r="D814">
        <v>3</v>
      </c>
      <c r="E814" t="s">
        <v>34</v>
      </c>
      <c r="F814" t="s">
        <v>45</v>
      </c>
      <c r="G814" t="s">
        <v>55</v>
      </c>
      <c r="H814" t="s">
        <v>57</v>
      </c>
      <c r="I814" s="4">
        <v>43702</v>
      </c>
      <c r="J814">
        <v>3</v>
      </c>
      <c r="K814" t="s">
        <v>59</v>
      </c>
      <c r="L814" s="4">
        <v>43615</v>
      </c>
      <c r="M814" s="4">
        <v>43830</v>
      </c>
      <c r="N814">
        <v>1</v>
      </c>
      <c r="O814" t="s">
        <v>90</v>
      </c>
      <c r="P814" t="s">
        <v>252</v>
      </c>
      <c r="Q814">
        <v>1</v>
      </c>
      <c r="R814" t="s">
        <v>449</v>
      </c>
      <c r="S814" t="s">
        <v>1011</v>
      </c>
      <c r="T814" t="s">
        <v>1541</v>
      </c>
      <c r="U814" t="s">
        <v>69</v>
      </c>
      <c r="V814" t="s">
        <v>1562</v>
      </c>
      <c r="W814">
        <v>43.19</v>
      </c>
      <c r="X814">
        <v>9.99</v>
      </c>
      <c r="Y814">
        <v>1</v>
      </c>
      <c r="Z814" t="s">
        <v>410</v>
      </c>
      <c r="AA814" t="s">
        <v>2359</v>
      </c>
      <c r="AF814" s="4"/>
      <c r="AG814" s="4"/>
      <c r="AH814" t="s">
        <v>90</v>
      </c>
      <c r="AI814" t="s">
        <v>252</v>
      </c>
      <c r="AJ814" t="s">
        <v>449</v>
      </c>
      <c r="AK814" t="s">
        <v>1011</v>
      </c>
      <c r="AL814" t="s">
        <v>1541</v>
      </c>
      <c r="AM814" t="s">
        <v>69</v>
      </c>
      <c r="AN814" t="s">
        <v>1562</v>
      </c>
      <c r="AO814" t="s">
        <v>410</v>
      </c>
      <c r="AP814" t="s">
        <v>2359</v>
      </c>
      <c r="AQ814" t="str">
        <f t="shared" si="12"/>
        <v>562194440633yesMale437023Google Ads436154383043.199.99614743.1919.9920</v>
      </c>
      <c r="AR814">
        <f>COUNTIF(AQ$2:AQ814,AQ814)</f>
        <v>1</v>
      </c>
    </row>
    <row r="815" spans="1:44" x14ac:dyDescent="0.25">
      <c r="A815">
        <v>563</v>
      </c>
      <c r="B815">
        <v>402</v>
      </c>
      <c r="C815" s="4">
        <v>44064</v>
      </c>
      <c r="D815">
        <v>10</v>
      </c>
      <c r="E815" t="s">
        <v>42</v>
      </c>
      <c r="F815" t="s">
        <v>53</v>
      </c>
      <c r="G815" t="s">
        <v>56</v>
      </c>
      <c r="H815" t="s">
        <v>57</v>
      </c>
      <c r="I815" s="4">
        <v>43883</v>
      </c>
      <c r="J815">
        <v>5</v>
      </c>
      <c r="K815" t="s">
        <v>60</v>
      </c>
      <c r="L815" s="4">
        <v>43831</v>
      </c>
      <c r="M815" s="4">
        <v>43921</v>
      </c>
      <c r="N815">
        <v>2</v>
      </c>
      <c r="O815" t="s">
        <v>114</v>
      </c>
      <c r="P815" t="s">
        <v>276</v>
      </c>
      <c r="Q815">
        <v>2</v>
      </c>
      <c r="R815" t="s">
        <v>732</v>
      </c>
      <c r="S815" t="s">
        <v>1274</v>
      </c>
      <c r="T815" t="s">
        <v>1791</v>
      </c>
      <c r="U815" t="s">
        <v>83</v>
      </c>
      <c r="V815" t="s">
        <v>2031</v>
      </c>
      <c r="W815">
        <v>328.95</v>
      </c>
      <c r="X815">
        <v>94.95</v>
      </c>
      <c r="Y815">
        <v>2</v>
      </c>
      <c r="Z815" t="s">
        <v>2220</v>
      </c>
      <c r="AA815" t="s">
        <v>2509</v>
      </c>
      <c r="AF815" s="4"/>
      <c r="AG815" s="4"/>
      <c r="AH815" t="s">
        <v>84</v>
      </c>
      <c r="AI815" t="s">
        <v>246</v>
      </c>
      <c r="AJ815" t="s">
        <v>714</v>
      </c>
      <c r="AK815" t="s">
        <v>1255</v>
      </c>
      <c r="AL815" t="s">
        <v>1773</v>
      </c>
      <c r="AM815" t="s">
        <v>67</v>
      </c>
      <c r="AN815" t="s">
        <v>1548</v>
      </c>
      <c r="AO815" t="s">
        <v>410</v>
      </c>
      <c r="AP815" t="s">
        <v>2359</v>
      </c>
      <c r="AQ815" t="str">
        <f t="shared" si="12"/>
        <v>5634024406410noMale438835Facebook4383143921328.9594.9595284.99314.9920</v>
      </c>
      <c r="AR815">
        <f>COUNTIF(AQ$2:AQ815,AQ815)</f>
        <v>1</v>
      </c>
    </row>
    <row r="816" spans="1:44" x14ac:dyDescent="0.25">
      <c r="A816">
        <v>563</v>
      </c>
      <c r="B816">
        <v>402</v>
      </c>
      <c r="C816" s="4">
        <v>44064</v>
      </c>
      <c r="D816">
        <v>10</v>
      </c>
      <c r="E816" t="s">
        <v>42</v>
      </c>
      <c r="F816" t="s">
        <v>53</v>
      </c>
      <c r="G816" t="s">
        <v>56</v>
      </c>
      <c r="H816" t="s">
        <v>57</v>
      </c>
      <c r="I816" s="4">
        <v>43883</v>
      </c>
      <c r="J816">
        <v>5</v>
      </c>
      <c r="K816" t="s">
        <v>60</v>
      </c>
      <c r="L816" s="4">
        <v>43831</v>
      </c>
      <c r="M816" s="4">
        <v>43921</v>
      </c>
      <c r="N816">
        <v>2</v>
      </c>
      <c r="O816" t="s">
        <v>114</v>
      </c>
      <c r="P816" t="s">
        <v>276</v>
      </c>
      <c r="Q816">
        <v>2</v>
      </c>
      <c r="R816" t="s">
        <v>732</v>
      </c>
      <c r="S816" t="s">
        <v>1274</v>
      </c>
      <c r="T816" t="s">
        <v>1791</v>
      </c>
      <c r="U816" t="s">
        <v>83</v>
      </c>
      <c r="V816" t="s">
        <v>2031</v>
      </c>
      <c r="W816">
        <v>328.95</v>
      </c>
      <c r="X816">
        <v>94.95</v>
      </c>
      <c r="Y816">
        <v>2</v>
      </c>
      <c r="Z816" t="s">
        <v>2220</v>
      </c>
      <c r="AA816" t="s">
        <v>2509</v>
      </c>
      <c r="AF816" s="4"/>
      <c r="AG816" s="4"/>
      <c r="AH816" t="s">
        <v>86</v>
      </c>
      <c r="AI816" t="s">
        <v>248</v>
      </c>
      <c r="AJ816" t="s">
        <v>432</v>
      </c>
      <c r="AK816" t="s">
        <v>995</v>
      </c>
      <c r="AL816" t="s">
        <v>1527</v>
      </c>
      <c r="AM816" t="s">
        <v>80</v>
      </c>
      <c r="AN816" t="s">
        <v>1577</v>
      </c>
      <c r="AO816" t="s">
        <v>549</v>
      </c>
      <c r="AP816" t="s">
        <v>2362</v>
      </c>
      <c r="AQ816" t="str">
        <f t="shared" si="12"/>
        <v>5634024406410noMale438835Facebook4383143921328.9594.9572136.99224.9922</v>
      </c>
      <c r="AR816">
        <f>COUNTIF(AQ$2:AQ816,AQ816)</f>
        <v>1</v>
      </c>
    </row>
    <row r="817" spans="1:44" x14ac:dyDescent="0.25">
      <c r="A817">
        <v>564</v>
      </c>
      <c r="B817">
        <v>168</v>
      </c>
      <c r="C817" s="4">
        <v>44066</v>
      </c>
      <c r="D817">
        <v>5</v>
      </c>
      <c r="E817" t="s">
        <v>36</v>
      </c>
      <c r="F817" t="s">
        <v>47</v>
      </c>
      <c r="G817" t="s">
        <v>56</v>
      </c>
      <c r="H817" t="s">
        <v>57</v>
      </c>
      <c r="I817" s="4">
        <v>43941</v>
      </c>
      <c r="J817">
        <v>7</v>
      </c>
      <c r="K817" t="s">
        <v>61</v>
      </c>
      <c r="L817" s="4">
        <v>43915</v>
      </c>
      <c r="M817" s="4">
        <v>44012</v>
      </c>
      <c r="N817">
        <v>1</v>
      </c>
      <c r="O817" t="s">
        <v>86</v>
      </c>
      <c r="P817" t="s">
        <v>248</v>
      </c>
      <c r="Q817">
        <v>1</v>
      </c>
      <c r="R817" t="s">
        <v>653</v>
      </c>
      <c r="S817" t="s">
        <v>1197</v>
      </c>
      <c r="T817" t="s">
        <v>1721</v>
      </c>
      <c r="U817" t="s">
        <v>69</v>
      </c>
      <c r="V817" t="s">
        <v>1577</v>
      </c>
      <c r="W817">
        <v>332.49</v>
      </c>
      <c r="X817">
        <v>24.99</v>
      </c>
      <c r="Y817">
        <v>1</v>
      </c>
      <c r="Z817" t="s">
        <v>549</v>
      </c>
      <c r="AA817" t="s">
        <v>2362</v>
      </c>
      <c r="AF817" s="4"/>
      <c r="AG817" s="4"/>
      <c r="AH817" t="s">
        <v>86</v>
      </c>
      <c r="AI817" t="s">
        <v>248</v>
      </c>
      <c r="AJ817" t="s">
        <v>653</v>
      </c>
      <c r="AK817" t="s">
        <v>1197</v>
      </c>
      <c r="AL817" t="s">
        <v>1721</v>
      </c>
      <c r="AM817" t="s">
        <v>69</v>
      </c>
      <c r="AN817" t="s">
        <v>1577</v>
      </c>
      <c r="AO817" t="s">
        <v>549</v>
      </c>
      <c r="AP817" t="s">
        <v>2362</v>
      </c>
      <c r="AQ817" t="str">
        <f t="shared" si="12"/>
        <v>564168440665noMale439417YouTube4391544012332.4924.99784332.49124.9922</v>
      </c>
      <c r="AR817">
        <f>COUNTIF(AQ$2:AQ817,AQ817)</f>
        <v>1</v>
      </c>
    </row>
    <row r="818" spans="1:44" x14ac:dyDescent="0.25">
      <c r="A818">
        <v>565</v>
      </c>
      <c r="B818">
        <v>69</v>
      </c>
      <c r="C818" s="4">
        <v>44067</v>
      </c>
      <c r="D818">
        <v>1</v>
      </c>
      <c r="E818" t="s">
        <v>39</v>
      </c>
      <c r="F818" t="s">
        <v>50</v>
      </c>
      <c r="G818" t="s">
        <v>55</v>
      </c>
      <c r="H818" t="s">
        <v>57</v>
      </c>
      <c r="I818" s="4">
        <v>43918</v>
      </c>
      <c r="J818">
        <v>7</v>
      </c>
      <c r="K818" t="s">
        <v>61</v>
      </c>
      <c r="L818" s="4">
        <v>43915</v>
      </c>
      <c r="M818" s="4">
        <v>44012</v>
      </c>
      <c r="N818">
        <v>2</v>
      </c>
      <c r="O818" t="s">
        <v>124</v>
      </c>
      <c r="P818" t="s">
        <v>286</v>
      </c>
      <c r="Q818">
        <v>2</v>
      </c>
      <c r="R818" t="s">
        <v>733</v>
      </c>
      <c r="S818" t="s">
        <v>1275</v>
      </c>
      <c r="T818" t="s">
        <v>1792</v>
      </c>
      <c r="U818" t="s">
        <v>88</v>
      </c>
      <c r="V818" t="s">
        <v>1723</v>
      </c>
      <c r="W818">
        <v>179.86</v>
      </c>
      <c r="X818">
        <v>39.96</v>
      </c>
      <c r="Y818">
        <v>2</v>
      </c>
      <c r="Z818" t="s">
        <v>2221</v>
      </c>
      <c r="AA818" t="s">
        <v>2510</v>
      </c>
      <c r="AF818" s="4"/>
      <c r="AG818" s="4"/>
      <c r="AH818" t="s">
        <v>67</v>
      </c>
      <c r="AI818" t="s">
        <v>229</v>
      </c>
      <c r="AJ818" t="s">
        <v>439</v>
      </c>
      <c r="AK818" t="s">
        <v>1001</v>
      </c>
      <c r="AL818" t="s">
        <v>1533</v>
      </c>
      <c r="AM818" t="s">
        <v>80</v>
      </c>
      <c r="AN818" t="s">
        <v>1562</v>
      </c>
      <c r="AO818" t="s">
        <v>84</v>
      </c>
      <c r="AP818" t="s">
        <v>2366</v>
      </c>
      <c r="AQ818" t="str">
        <f t="shared" si="12"/>
        <v>56569440671yesMale439187YouTube4391544012179.8639.96310259.9929.999</v>
      </c>
      <c r="AR818">
        <f>COUNTIF(AQ$2:AQ818,AQ818)</f>
        <v>1</v>
      </c>
    </row>
    <row r="819" spans="1:44" x14ac:dyDescent="0.25">
      <c r="A819">
        <v>565</v>
      </c>
      <c r="B819">
        <v>69</v>
      </c>
      <c r="C819" s="4">
        <v>44067</v>
      </c>
      <c r="D819">
        <v>1</v>
      </c>
      <c r="E819" t="s">
        <v>39</v>
      </c>
      <c r="F819" t="s">
        <v>50</v>
      </c>
      <c r="G819" t="s">
        <v>55</v>
      </c>
      <c r="H819" t="s">
        <v>57</v>
      </c>
      <c r="I819" s="4">
        <v>43918</v>
      </c>
      <c r="J819">
        <v>7</v>
      </c>
      <c r="K819" t="s">
        <v>61</v>
      </c>
      <c r="L819" s="4">
        <v>43915</v>
      </c>
      <c r="M819" s="4">
        <v>44012</v>
      </c>
      <c r="N819">
        <v>2</v>
      </c>
      <c r="O819" t="s">
        <v>124</v>
      </c>
      <c r="P819" t="s">
        <v>286</v>
      </c>
      <c r="Q819">
        <v>2</v>
      </c>
      <c r="R819" t="s">
        <v>733</v>
      </c>
      <c r="S819" t="s">
        <v>1275</v>
      </c>
      <c r="T819" t="s">
        <v>1792</v>
      </c>
      <c r="U819" t="s">
        <v>88</v>
      </c>
      <c r="V819" t="s">
        <v>1723</v>
      </c>
      <c r="W819">
        <v>179.86</v>
      </c>
      <c r="X819">
        <v>39.96</v>
      </c>
      <c r="Y819">
        <v>2</v>
      </c>
      <c r="Z819" t="s">
        <v>2221</v>
      </c>
      <c r="AA819" t="s">
        <v>2510</v>
      </c>
      <c r="AF819" s="4"/>
      <c r="AG819" s="4"/>
      <c r="AH819" t="s">
        <v>78</v>
      </c>
      <c r="AI819" t="s">
        <v>240</v>
      </c>
      <c r="AJ819" t="s">
        <v>408</v>
      </c>
      <c r="AK819" t="s">
        <v>970</v>
      </c>
      <c r="AL819" t="s">
        <v>1503</v>
      </c>
      <c r="AM819" t="s">
        <v>80</v>
      </c>
      <c r="AN819" t="s">
        <v>1562</v>
      </c>
      <c r="AO819" t="s">
        <v>393</v>
      </c>
      <c r="AP819" t="s">
        <v>2345</v>
      </c>
      <c r="AQ819" t="str">
        <f t="shared" si="12"/>
        <v>56569440671yesMale439187YouTube4391544012179.8639.9684529.9429.9918</v>
      </c>
      <c r="AR819">
        <f>COUNTIF(AQ$2:AQ819,AQ819)</f>
        <v>1</v>
      </c>
    </row>
    <row r="820" spans="1:44" x14ac:dyDescent="0.25">
      <c r="A820">
        <v>566</v>
      </c>
      <c r="B820">
        <v>383</v>
      </c>
      <c r="C820" s="4">
        <v>44067</v>
      </c>
      <c r="D820">
        <v>11</v>
      </c>
      <c r="E820" t="s">
        <v>37</v>
      </c>
      <c r="F820" t="s">
        <v>48</v>
      </c>
      <c r="G820" t="s">
        <v>56</v>
      </c>
      <c r="H820" t="s">
        <v>57</v>
      </c>
      <c r="I820" s="4">
        <v>43616</v>
      </c>
      <c r="J820">
        <v>2</v>
      </c>
      <c r="K820" t="s">
        <v>60</v>
      </c>
      <c r="L820" s="4">
        <v>43615</v>
      </c>
      <c r="M820" s="4">
        <v>43830</v>
      </c>
      <c r="N820">
        <v>2</v>
      </c>
      <c r="O820" t="s">
        <v>179</v>
      </c>
      <c r="P820" t="s">
        <v>341</v>
      </c>
      <c r="Q820">
        <v>2</v>
      </c>
      <c r="R820" t="s">
        <v>734</v>
      </c>
      <c r="S820" t="s">
        <v>1276</v>
      </c>
      <c r="T820" t="s">
        <v>1793</v>
      </c>
      <c r="U820" t="s">
        <v>110</v>
      </c>
      <c r="V820" t="s">
        <v>1869</v>
      </c>
      <c r="W820">
        <v>287.94</v>
      </c>
      <c r="X820">
        <v>89.94</v>
      </c>
      <c r="Y820">
        <v>2</v>
      </c>
      <c r="Z820" t="s">
        <v>113</v>
      </c>
      <c r="AA820" t="s">
        <v>2511</v>
      </c>
      <c r="AF820" s="4"/>
      <c r="AG820" s="4"/>
      <c r="AH820" t="s">
        <v>79</v>
      </c>
      <c r="AI820" t="s">
        <v>241</v>
      </c>
      <c r="AJ820" t="s">
        <v>566</v>
      </c>
      <c r="AK820" t="s">
        <v>1067</v>
      </c>
      <c r="AL820" t="s">
        <v>1649</v>
      </c>
      <c r="AM820" t="s">
        <v>67</v>
      </c>
      <c r="AN820" t="s">
        <v>1548</v>
      </c>
      <c r="AO820" t="s">
        <v>65</v>
      </c>
      <c r="AP820" t="s">
        <v>2343</v>
      </c>
      <c r="AQ820" t="str">
        <f t="shared" si="12"/>
        <v>5663834406711noMale436162Facebook4361543830287.9489.94410835.99314.9910</v>
      </c>
      <c r="AR820">
        <f>COUNTIF(AQ$2:AQ820,AQ820)</f>
        <v>1</v>
      </c>
    </row>
    <row r="821" spans="1:44" x14ac:dyDescent="0.25">
      <c r="A821">
        <v>566</v>
      </c>
      <c r="B821">
        <v>383</v>
      </c>
      <c r="C821" s="4">
        <v>44067</v>
      </c>
      <c r="D821">
        <v>11</v>
      </c>
      <c r="E821" t="s">
        <v>37</v>
      </c>
      <c r="F821" t="s">
        <v>48</v>
      </c>
      <c r="G821" t="s">
        <v>56</v>
      </c>
      <c r="H821" t="s">
        <v>57</v>
      </c>
      <c r="I821" s="4">
        <v>43616</v>
      </c>
      <c r="J821">
        <v>2</v>
      </c>
      <c r="K821" t="s">
        <v>60</v>
      </c>
      <c r="L821" s="4">
        <v>43615</v>
      </c>
      <c r="M821" s="4">
        <v>43830</v>
      </c>
      <c r="N821">
        <v>2</v>
      </c>
      <c r="O821" t="s">
        <v>179</v>
      </c>
      <c r="P821" t="s">
        <v>341</v>
      </c>
      <c r="Q821">
        <v>2</v>
      </c>
      <c r="R821" t="s">
        <v>734</v>
      </c>
      <c r="S821" t="s">
        <v>1276</v>
      </c>
      <c r="T821" t="s">
        <v>1793</v>
      </c>
      <c r="U821" t="s">
        <v>110</v>
      </c>
      <c r="V821" t="s">
        <v>1869</v>
      </c>
      <c r="W821">
        <v>287.94</v>
      </c>
      <c r="X821">
        <v>89.94</v>
      </c>
      <c r="Y821">
        <v>2</v>
      </c>
      <c r="Z821" t="s">
        <v>113</v>
      </c>
      <c r="AA821" t="s">
        <v>2511</v>
      </c>
      <c r="AF821" s="4"/>
      <c r="AG821" s="4"/>
      <c r="AH821" t="s">
        <v>67</v>
      </c>
      <c r="AI821" t="s">
        <v>229</v>
      </c>
      <c r="AJ821" t="s">
        <v>445</v>
      </c>
      <c r="AK821" t="s">
        <v>1007</v>
      </c>
      <c r="AL821" t="s">
        <v>1533</v>
      </c>
      <c r="AM821" t="s">
        <v>67</v>
      </c>
      <c r="AN821" t="s">
        <v>1548</v>
      </c>
      <c r="AO821" t="s">
        <v>79</v>
      </c>
      <c r="AP821" t="s">
        <v>2349</v>
      </c>
      <c r="AQ821" t="str">
        <f t="shared" si="12"/>
        <v>5663834406711noMale436162Facebook4361543830287.9489.94310459.99314.994</v>
      </c>
      <c r="AR821">
        <f>COUNTIF(AQ$2:AQ821,AQ821)</f>
        <v>1</v>
      </c>
    </row>
    <row r="822" spans="1:44" x14ac:dyDescent="0.25">
      <c r="A822">
        <v>567</v>
      </c>
      <c r="B822">
        <v>446</v>
      </c>
      <c r="C822" s="4">
        <v>44067</v>
      </c>
      <c r="D822">
        <v>7</v>
      </c>
      <c r="E822" t="s">
        <v>35</v>
      </c>
      <c r="F822" t="s">
        <v>46</v>
      </c>
      <c r="G822" t="s">
        <v>55</v>
      </c>
      <c r="H822" t="s">
        <v>57</v>
      </c>
      <c r="I822" s="4">
        <v>44051</v>
      </c>
      <c r="J822">
        <v>9</v>
      </c>
      <c r="K822" t="s">
        <v>59</v>
      </c>
      <c r="L822" s="4">
        <v>43952</v>
      </c>
      <c r="M822" s="4">
        <v>44075</v>
      </c>
      <c r="N822">
        <v>2</v>
      </c>
      <c r="O822" t="s">
        <v>180</v>
      </c>
      <c r="P822" t="s">
        <v>342</v>
      </c>
      <c r="Q822">
        <v>2</v>
      </c>
      <c r="R822" t="s">
        <v>735</v>
      </c>
      <c r="S822" t="s">
        <v>1277</v>
      </c>
      <c r="T822" t="s">
        <v>1794</v>
      </c>
      <c r="U822" t="s">
        <v>88</v>
      </c>
      <c r="V822" t="s">
        <v>2031</v>
      </c>
      <c r="W822">
        <v>305.98</v>
      </c>
      <c r="X822">
        <v>79.959999999999994</v>
      </c>
      <c r="Y822">
        <v>1</v>
      </c>
      <c r="Z822" t="s">
        <v>71</v>
      </c>
      <c r="AA822" t="s">
        <v>2512</v>
      </c>
      <c r="AF822" s="4"/>
      <c r="AG822" s="4"/>
      <c r="AH822" t="s">
        <v>80</v>
      </c>
      <c r="AI822" t="s">
        <v>242</v>
      </c>
      <c r="AJ822" t="s">
        <v>912</v>
      </c>
      <c r="AK822" t="s">
        <v>984</v>
      </c>
      <c r="AL822" t="s">
        <v>1961</v>
      </c>
      <c r="AM822" t="s">
        <v>80</v>
      </c>
      <c r="AN822" t="s">
        <v>1548</v>
      </c>
      <c r="AO822" t="s">
        <v>69</v>
      </c>
      <c r="AP822" t="s">
        <v>2360</v>
      </c>
      <c r="AQ822" t="str">
        <f t="shared" si="12"/>
        <v>567446440677yesMale440519Google Ads4395244075305.9879.96211917.99214.991</v>
      </c>
      <c r="AR822">
        <f>COUNTIF(AQ$2:AQ822,AQ822)</f>
        <v>1</v>
      </c>
    </row>
    <row r="823" spans="1:44" x14ac:dyDescent="0.25">
      <c r="A823">
        <v>567</v>
      </c>
      <c r="B823">
        <v>446</v>
      </c>
      <c r="C823" s="4">
        <v>44067</v>
      </c>
      <c r="D823">
        <v>7</v>
      </c>
      <c r="E823" t="s">
        <v>35</v>
      </c>
      <c r="F823" t="s">
        <v>46</v>
      </c>
      <c r="G823" t="s">
        <v>55</v>
      </c>
      <c r="H823" t="s">
        <v>57</v>
      </c>
      <c r="I823" s="4">
        <v>44051</v>
      </c>
      <c r="J823">
        <v>9</v>
      </c>
      <c r="K823" t="s">
        <v>59</v>
      </c>
      <c r="L823" s="4">
        <v>43952</v>
      </c>
      <c r="M823" s="4">
        <v>44075</v>
      </c>
      <c r="N823">
        <v>2</v>
      </c>
      <c r="O823" t="s">
        <v>180</v>
      </c>
      <c r="P823" t="s">
        <v>342</v>
      </c>
      <c r="Q823">
        <v>2</v>
      </c>
      <c r="R823" t="s">
        <v>735</v>
      </c>
      <c r="S823" t="s">
        <v>1277</v>
      </c>
      <c r="T823" t="s">
        <v>1794</v>
      </c>
      <c r="U823" t="s">
        <v>88</v>
      </c>
      <c r="V823" t="s">
        <v>2031</v>
      </c>
      <c r="W823">
        <v>305.98</v>
      </c>
      <c r="X823">
        <v>79.959999999999994</v>
      </c>
      <c r="Y823">
        <v>1</v>
      </c>
      <c r="Z823" t="s">
        <v>71</v>
      </c>
      <c r="AA823" t="s">
        <v>2512</v>
      </c>
      <c r="AF823" s="4"/>
      <c r="AG823" s="4"/>
      <c r="AH823" t="s">
        <v>69</v>
      </c>
      <c r="AI823" t="s">
        <v>231</v>
      </c>
      <c r="AJ823" t="s">
        <v>646</v>
      </c>
      <c r="AK823" t="s">
        <v>987</v>
      </c>
      <c r="AL823" t="s">
        <v>492</v>
      </c>
      <c r="AM823" t="s">
        <v>80</v>
      </c>
      <c r="AN823" t="s">
        <v>1577</v>
      </c>
      <c r="AO823" t="s">
        <v>69</v>
      </c>
      <c r="AP823" t="s">
        <v>2360</v>
      </c>
      <c r="AQ823" t="str">
        <f t="shared" si="12"/>
        <v>567446440677yesMale440519Google Ads4395244075305.9879.961124135224.991</v>
      </c>
      <c r="AR823">
        <f>COUNTIF(AQ$2:AQ823,AQ823)</f>
        <v>1</v>
      </c>
    </row>
    <row r="824" spans="1:44" x14ac:dyDescent="0.25">
      <c r="A824">
        <v>568</v>
      </c>
      <c r="B824">
        <v>459</v>
      </c>
      <c r="C824" s="4">
        <v>44068</v>
      </c>
      <c r="D824">
        <v>3</v>
      </c>
      <c r="E824" t="s">
        <v>34</v>
      </c>
      <c r="F824" t="s">
        <v>45</v>
      </c>
      <c r="G824" t="s">
        <v>55</v>
      </c>
      <c r="H824" t="s">
        <v>58</v>
      </c>
      <c r="I824" s="4">
        <v>43645</v>
      </c>
      <c r="J824">
        <v>2</v>
      </c>
      <c r="K824" t="s">
        <v>60</v>
      </c>
      <c r="L824" s="4">
        <v>43615</v>
      </c>
      <c r="M824" s="4">
        <v>43830</v>
      </c>
      <c r="N824">
        <v>1</v>
      </c>
      <c r="O824" t="s">
        <v>79</v>
      </c>
      <c r="P824" t="s">
        <v>241</v>
      </c>
      <c r="Q824">
        <v>1</v>
      </c>
      <c r="R824" t="s">
        <v>504</v>
      </c>
      <c r="S824" t="s">
        <v>1067</v>
      </c>
      <c r="T824" t="s">
        <v>1527</v>
      </c>
      <c r="U824" t="s">
        <v>69</v>
      </c>
      <c r="V824" t="s">
        <v>1548</v>
      </c>
      <c r="W824">
        <v>36.99</v>
      </c>
      <c r="X824">
        <v>14.99</v>
      </c>
      <c r="Y824">
        <v>1</v>
      </c>
      <c r="Z824" t="s">
        <v>455</v>
      </c>
      <c r="AA824" t="s">
        <v>2340</v>
      </c>
      <c r="AF824" s="4"/>
      <c r="AG824" s="4"/>
      <c r="AH824" t="s">
        <v>79</v>
      </c>
      <c r="AI824" t="s">
        <v>241</v>
      </c>
      <c r="AJ824" t="s">
        <v>504</v>
      </c>
      <c r="AK824" t="s">
        <v>1067</v>
      </c>
      <c r="AL824" t="s">
        <v>1527</v>
      </c>
      <c r="AM824" t="s">
        <v>69</v>
      </c>
      <c r="AN824" t="s">
        <v>1548</v>
      </c>
      <c r="AO824" t="s">
        <v>455</v>
      </c>
      <c r="AP824" t="s">
        <v>2340</v>
      </c>
      <c r="AQ824" t="str">
        <f t="shared" si="12"/>
        <v>568459440683yesFemale436452Facebook436154383036.9914.99410936.99114.9915</v>
      </c>
      <c r="AR824">
        <f>COUNTIF(AQ$2:AQ824,AQ824)</f>
        <v>1</v>
      </c>
    </row>
    <row r="825" spans="1:44" x14ac:dyDescent="0.25">
      <c r="A825">
        <v>569</v>
      </c>
      <c r="B825">
        <v>29</v>
      </c>
      <c r="C825" s="4">
        <v>44069</v>
      </c>
      <c r="D825">
        <v>1</v>
      </c>
      <c r="E825" t="s">
        <v>39</v>
      </c>
      <c r="F825" t="s">
        <v>50</v>
      </c>
      <c r="G825" t="s">
        <v>55</v>
      </c>
      <c r="H825" t="s">
        <v>58</v>
      </c>
      <c r="I825" s="4">
        <v>43870</v>
      </c>
      <c r="J825">
        <v>6</v>
      </c>
      <c r="K825" t="s">
        <v>59</v>
      </c>
      <c r="L825" s="4">
        <v>43862</v>
      </c>
      <c r="M825" s="4">
        <v>43889</v>
      </c>
      <c r="N825">
        <v>2</v>
      </c>
      <c r="O825" t="s">
        <v>109</v>
      </c>
      <c r="P825" t="s">
        <v>271</v>
      </c>
      <c r="Q825">
        <v>2</v>
      </c>
      <c r="R825" t="s">
        <v>736</v>
      </c>
      <c r="S825" t="s">
        <v>1278</v>
      </c>
      <c r="T825" t="s">
        <v>1795</v>
      </c>
      <c r="U825" t="s">
        <v>75</v>
      </c>
      <c r="V825" t="s">
        <v>2035</v>
      </c>
      <c r="W825">
        <v>1761.95</v>
      </c>
      <c r="X825">
        <v>79.95</v>
      </c>
      <c r="Y825">
        <v>2</v>
      </c>
      <c r="Z825" t="s">
        <v>162</v>
      </c>
      <c r="AA825" t="s">
        <v>2513</v>
      </c>
      <c r="AF825" s="4"/>
      <c r="AG825" s="4"/>
      <c r="AH825" t="s">
        <v>67</v>
      </c>
      <c r="AI825" t="s">
        <v>229</v>
      </c>
      <c r="AJ825" t="s">
        <v>710</v>
      </c>
      <c r="AK825" t="s">
        <v>1251</v>
      </c>
      <c r="AL825" t="s">
        <v>1517</v>
      </c>
      <c r="AM825" t="s">
        <v>80</v>
      </c>
      <c r="AN825" t="s">
        <v>1562</v>
      </c>
      <c r="AO825" t="s">
        <v>90</v>
      </c>
      <c r="AP825" t="s">
        <v>2328</v>
      </c>
      <c r="AQ825" t="str">
        <f t="shared" si="12"/>
        <v>56929440691yesFemale438706Google Ads43862438891761.9579.95310519.9929.996</v>
      </c>
      <c r="AR825">
        <f>COUNTIF(AQ$2:AQ825,AQ825)</f>
        <v>1</v>
      </c>
    </row>
    <row r="826" spans="1:44" x14ac:dyDescent="0.25">
      <c r="A826">
        <v>569</v>
      </c>
      <c r="B826">
        <v>29</v>
      </c>
      <c r="C826" s="4">
        <v>44069</v>
      </c>
      <c r="D826">
        <v>1</v>
      </c>
      <c r="E826" t="s">
        <v>39</v>
      </c>
      <c r="F826" t="s">
        <v>50</v>
      </c>
      <c r="G826" t="s">
        <v>55</v>
      </c>
      <c r="H826" t="s">
        <v>58</v>
      </c>
      <c r="I826" s="4">
        <v>43870</v>
      </c>
      <c r="J826">
        <v>6</v>
      </c>
      <c r="K826" t="s">
        <v>59</v>
      </c>
      <c r="L826" s="4">
        <v>43862</v>
      </c>
      <c r="M826" s="4">
        <v>43889</v>
      </c>
      <c r="N826">
        <v>2</v>
      </c>
      <c r="O826" t="s">
        <v>109</v>
      </c>
      <c r="P826" t="s">
        <v>271</v>
      </c>
      <c r="Q826">
        <v>2</v>
      </c>
      <c r="R826" t="s">
        <v>736</v>
      </c>
      <c r="S826" t="s">
        <v>1278</v>
      </c>
      <c r="T826" t="s">
        <v>1795</v>
      </c>
      <c r="U826" t="s">
        <v>75</v>
      </c>
      <c r="V826" t="s">
        <v>2035</v>
      </c>
      <c r="W826">
        <v>1761.95</v>
      </c>
      <c r="X826">
        <v>79.95</v>
      </c>
      <c r="Y826">
        <v>2</v>
      </c>
      <c r="Z826" t="s">
        <v>162</v>
      </c>
      <c r="AA826" t="s">
        <v>2513</v>
      </c>
      <c r="AF826" s="4"/>
      <c r="AG826" s="4"/>
      <c r="AH826" t="s">
        <v>69</v>
      </c>
      <c r="AI826" t="s">
        <v>231</v>
      </c>
      <c r="AJ826" t="s">
        <v>492</v>
      </c>
      <c r="AK826" t="s">
        <v>1055</v>
      </c>
      <c r="AL826" t="s">
        <v>1584</v>
      </c>
      <c r="AM826" t="s">
        <v>67</v>
      </c>
      <c r="AN826" t="s">
        <v>1517</v>
      </c>
      <c r="AO826" t="s">
        <v>78</v>
      </c>
      <c r="AP826" t="s">
        <v>2330</v>
      </c>
      <c r="AQ826" t="str">
        <f t="shared" si="12"/>
        <v>56929440691yesFemale438706Google Ads43862438891761.9579.951135573.99319.998</v>
      </c>
      <c r="AR826">
        <f>COUNTIF(AQ$2:AQ826,AQ826)</f>
        <v>1</v>
      </c>
    </row>
    <row r="827" spans="1:44" x14ac:dyDescent="0.25">
      <c r="A827">
        <v>570</v>
      </c>
      <c r="B827">
        <v>141</v>
      </c>
      <c r="C827" s="4">
        <v>44069</v>
      </c>
      <c r="D827">
        <v>4</v>
      </c>
      <c r="E827" t="s">
        <v>40</v>
      </c>
      <c r="F827" t="s">
        <v>51</v>
      </c>
      <c r="G827" t="s">
        <v>56</v>
      </c>
      <c r="H827" t="s">
        <v>58</v>
      </c>
      <c r="I827" s="4">
        <v>43634</v>
      </c>
      <c r="J827">
        <v>3</v>
      </c>
      <c r="K827" t="s">
        <v>59</v>
      </c>
      <c r="L827" s="4">
        <v>43615</v>
      </c>
      <c r="M827" s="4">
        <v>43830</v>
      </c>
      <c r="N827">
        <v>1</v>
      </c>
      <c r="O827" t="s">
        <v>70</v>
      </c>
      <c r="P827" t="s">
        <v>232</v>
      </c>
      <c r="Q827">
        <v>1</v>
      </c>
      <c r="R827" t="s">
        <v>737</v>
      </c>
      <c r="S827" t="s">
        <v>1185</v>
      </c>
      <c r="T827" t="s">
        <v>1652</v>
      </c>
      <c r="U827" t="s">
        <v>67</v>
      </c>
      <c r="V827" t="s">
        <v>1517</v>
      </c>
      <c r="W827">
        <v>41.97</v>
      </c>
      <c r="X827">
        <v>59.97</v>
      </c>
      <c r="Y827">
        <v>1</v>
      </c>
      <c r="Z827" t="s">
        <v>432</v>
      </c>
      <c r="AA827" t="s">
        <v>2331</v>
      </c>
      <c r="AF827" s="4"/>
      <c r="AG827" s="4"/>
      <c r="AH827" t="s">
        <v>70</v>
      </c>
      <c r="AI827" t="s">
        <v>232</v>
      </c>
      <c r="AJ827" t="s">
        <v>737</v>
      </c>
      <c r="AK827" t="s">
        <v>1185</v>
      </c>
      <c r="AL827" t="s">
        <v>1652</v>
      </c>
      <c r="AM827" t="s">
        <v>67</v>
      </c>
      <c r="AN827" t="s">
        <v>1517</v>
      </c>
      <c r="AO827" t="s">
        <v>432</v>
      </c>
      <c r="AP827" t="s">
        <v>2331</v>
      </c>
      <c r="AQ827" t="str">
        <f t="shared" si="12"/>
        <v>570141440694noFemale436343Google Ads436154383041.9759.97515613.99319.9921</v>
      </c>
      <c r="AR827">
        <f>COUNTIF(AQ$2:AQ827,AQ827)</f>
        <v>1</v>
      </c>
    </row>
    <row r="828" spans="1:44" x14ac:dyDescent="0.25">
      <c r="A828">
        <v>571</v>
      </c>
      <c r="B828">
        <v>346</v>
      </c>
      <c r="C828" s="4">
        <v>44069</v>
      </c>
      <c r="D828">
        <v>2</v>
      </c>
      <c r="E828" t="s">
        <v>38</v>
      </c>
      <c r="F828" t="s">
        <v>49</v>
      </c>
      <c r="G828" t="s">
        <v>55</v>
      </c>
      <c r="H828" t="s">
        <v>58</v>
      </c>
      <c r="I828" s="4">
        <v>43682</v>
      </c>
      <c r="J828">
        <v>2</v>
      </c>
      <c r="K828" t="s">
        <v>60</v>
      </c>
      <c r="L828" s="4">
        <v>43615</v>
      </c>
      <c r="M828" s="4">
        <v>43830</v>
      </c>
      <c r="N828">
        <v>1</v>
      </c>
      <c r="O828" t="s">
        <v>80</v>
      </c>
      <c r="P828" t="s">
        <v>242</v>
      </c>
      <c r="Q828">
        <v>1</v>
      </c>
      <c r="R828" t="s">
        <v>558</v>
      </c>
      <c r="S828" t="s">
        <v>1118</v>
      </c>
      <c r="T828" t="s">
        <v>1548</v>
      </c>
      <c r="U828" t="s">
        <v>69</v>
      </c>
      <c r="V828" t="s">
        <v>1548</v>
      </c>
      <c r="W828">
        <v>14.99</v>
      </c>
      <c r="X828">
        <v>14.99</v>
      </c>
      <c r="Y828">
        <v>1</v>
      </c>
      <c r="Z828" t="s">
        <v>79</v>
      </c>
      <c r="AA828" t="s">
        <v>2349</v>
      </c>
      <c r="AF828" s="4"/>
      <c r="AG828" s="4"/>
      <c r="AH828" t="s">
        <v>80</v>
      </c>
      <c r="AI828" t="s">
        <v>242</v>
      </c>
      <c r="AJ828" t="s">
        <v>558</v>
      </c>
      <c r="AK828" t="s">
        <v>1118</v>
      </c>
      <c r="AL828" t="s">
        <v>1548</v>
      </c>
      <c r="AM828" t="s">
        <v>69</v>
      </c>
      <c r="AN828" t="s">
        <v>1548</v>
      </c>
      <c r="AO828" t="s">
        <v>79</v>
      </c>
      <c r="AP828" t="s">
        <v>2349</v>
      </c>
      <c r="AQ828" t="str">
        <f t="shared" si="12"/>
        <v>571346440692yesFemale436822Facebook436154383014.9914.9923414.99114.994</v>
      </c>
      <c r="AR828">
        <f>COUNTIF(AQ$2:AQ828,AQ828)</f>
        <v>1</v>
      </c>
    </row>
    <row r="829" spans="1:44" x14ac:dyDescent="0.25">
      <c r="A829">
        <v>572</v>
      </c>
      <c r="B829">
        <v>393</v>
      </c>
      <c r="C829" s="4">
        <v>44069</v>
      </c>
      <c r="D829">
        <v>4</v>
      </c>
      <c r="E829" t="s">
        <v>40</v>
      </c>
      <c r="F829" t="s">
        <v>51</v>
      </c>
      <c r="G829" t="s">
        <v>55</v>
      </c>
      <c r="H829" t="s">
        <v>58</v>
      </c>
      <c r="I829" s="4">
        <v>43599</v>
      </c>
      <c r="J829">
        <v>3</v>
      </c>
      <c r="L829" s="4"/>
      <c r="M829" s="4"/>
      <c r="N829">
        <v>2</v>
      </c>
      <c r="O829" t="s">
        <v>77</v>
      </c>
      <c r="P829" t="s">
        <v>239</v>
      </c>
      <c r="Q829">
        <v>2</v>
      </c>
      <c r="R829" t="s">
        <v>738</v>
      </c>
      <c r="S829" t="s">
        <v>1279</v>
      </c>
      <c r="T829" t="s">
        <v>1796</v>
      </c>
      <c r="U829" t="s">
        <v>180</v>
      </c>
      <c r="V829" t="s">
        <v>2030</v>
      </c>
      <c r="W829">
        <v>81.93</v>
      </c>
      <c r="X829">
        <v>54.97</v>
      </c>
      <c r="Y829">
        <v>2</v>
      </c>
      <c r="Z829" t="s">
        <v>2222</v>
      </c>
      <c r="AA829" t="s">
        <v>2514</v>
      </c>
      <c r="AF829" s="4"/>
      <c r="AG829" s="4"/>
      <c r="AH829" t="s">
        <v>70</v>
      </c>
      <c r="AI829" t="s">
        <v>232</v>
      </c>
      <c r="AJ829" t="s">
        <v>550</v>
      </c>
      <c r="AK829" t="s">
        <v>1111</v>
      </c>
      <c r="AL829" t="s">
        <v>1631</v>
      </c>
      <c r="AM829" t="s">
        <v>80</v>
      </c>
      <c r="AN829" t="s">
        <v>1517</v>
      </c>
      <c r="AO829" t="s">
        <v>673</v>
      </c>
      <c r="AP829" t="s">
        <v>2348</v>
      </c>
      <c r="AQ829" t="str">
        <f t="shared" si="12"/>
        <v>572393440694yesFemale43599381.9354.97517528.99219.9912</v>
      </c>
      <c r="AR829">
        <f>COUNTIF(AQ$2:AQ829,AQ829)</f>
        <v>1</v>
      </c>
    </row>
    <row r="830" spans="1:44" x14ac:dyDescent="0.25">
      <c r="A830">
        <v>572</v>
      </c>
      <c r="B830">
        <v>393</v>
      </c>
      <c r="C830" s="4">
        <v>44069</v>
      </c>
      <c r="D830">
        <v>4</v>
      </c>
      <c r="E830" t="s">
        <v>40</v>
      </c>
      <c r="F830" t="s">
        <v>51</v>
      </c>
      <c r="G830" t="s">
        <v>55</v>
      </c>
      <c r="H830" t="s">
        <v>58</v>
      </c>
      <c r="I830" s="4">
        <v>43599</v>
      </c>
      <c r="J830">
        <v>3</v>
      </c>
      <c r="L830" s="4"/>
      <c r="M830" s="4"/>
      <c r="N830">
        <v>2</v>
      </c>
      <c r="O830" t="s">
        <v>77</v>
      </c>
      <c r="P830" t="s">
        <v>239</v>
      </c>
      <c r="Q830">
        <v>2</v>
      </c>
      <c r="R830" t="s">
        <v>738</v>
      </c>
      <c r="S830" t="s">
        <v>1279</v>
      </c>
      <c r="T830" t="s">
        <v>1796</v>
      </c>
      <c r="U830" t="s">
        <v>180</v>
      </c>
      <c r="V830" t="s">
        <v>2030</v>
      </c>
      <c r="W830">
        <v>81.93</v>
      </c>
      <c r="X830">
        <v>54.97</v>
      </c>
      <c r="Y830">
        <v>2</v>
      </c>
      <c r="Z830" t="s">
        <v>2222</v>
      </c>
      <c r="AA830" t="s">
        <v>2514</v>
      </c>
      <c r="AF830" s="4"/>
      <c r="AG830" s="4"/>
      <c r="AH830" t="s">
        <v>67</v>
      </c>
      <c r="AI830" t="s">
        <v>229</v>
      </c>
      <c r="AJ830" t="s">
        <v>416</v>
      </c>
      <c r="AK830" t="s">
        <v>978</v>
      </c>
      <c r="AL830" t="s">
        <v>1511</v>
      </c>
      <c r="AM830" t="s">
        <v>69</v>
      </c>
      <c r="AN830" t="s">
        <v>1548</v>
      </c>
      <c r="AO830" t="s">
        <v>652</v>
      </c>
      <c r="AP830" t="s">
        <v>2352</v>
      </c>
      <c r="AQ830" t="str">
        <f t="shared" si="12"/>
        <v>572393440694yesFemale43599381.9354.97311723.95114.9911</v>
      </c>
      <c r="AR830">
        <f>COUNTIF(AQ$2:AQ830,AQ830)</f>
        <v>1</v>
      </c>
    </row>
    <row r="831" spans="1:44" x14ac:dyDescent="0.25">
      <c r="A831">
        <v>573</v>
      </c>
      <c r="B831">
        <v>40</v>
      </c>
      <c r="C831" s="4">
        <v>44070</v>
      </c>
      <c r="D831">
        <v>2</v>
      </c>
      <c r="E831" t="s">
        <v>38</v>
      </c>
      <c r="F831" t="s">
        <v>49</v>
      </c>
      <c r="G831" t="s">
        <v>55</v>
      </c>
      <c r="H831" t="s">
        <v>58</v>
      </c>
      <c r="I831" s="4">
        <v>43675</v>
      </c>
      <c r="J831">
        <v>2</v>
      </c>
      <c r="K831" t="s">
        <v>60</v>
      </c>
      <c r="L831" s="4">
        <v>43615</v>
      </c>
      <c r="M831" s="4">
        <v>43830</v>
      </c>
      <c r="N831">
        <v>2</v>
      </c>
      <c r="O831" t="s">
        <v>87</v>
      </c>
      <c r="P831" t="s">
        <v>249</v>
      </c>
      <c r="Q831">
        <v>2</v>
      </c>
      <c r="R831" t="s">
        <v>739</v>
      </c>
      <c r="S831" t="s">
        <v>1280</v>
      </c>
      <c r="T831" t="s">
        <v>1797</v>
      </c>
      <c r="U831" t="s">
        <v>109</v>
      </c>
      <c r="V831" t="s">
        <v>2038</v>
      </c>
      <c r="W831">
        <v>112.92</v>
      </c>
      <c r="X831">
        <v>64.959999999999994</v>
      </c>
      <c r="Y831">
        <v>2</v>
      </c>
      <c r="Z831" t="s">
        <v>2092</v>
      </c>
      <c r="AA831" t="s">
        <v>2355</v>
      </c>
      <c r="AF831" s="4"/>
      <c r="AG831" s="4"/>
      <c r="AH831" t="s">
        <v>79</v>
      </c>
      <c r="AI831" t="s">
        <v>241</v>
      </c>
      <c r="AJ831" t="s">
        <v>472</v>
      </c>
      <c r="AK831" t="s">
        <v>1035</v>
      </c>
      <c r="AL831" t="s">
        <v>1513</v>
      </c>
      <c r="AM831" t="s">
        <v>67</v>
      </c>
      <c r="AN831" t="s">
        <v>1548</v>
      </c>
      <c r="AO831" t="s">
        <v>65</v>
      </c>
      <c r="AP831" t="s">
        <v>2343</v>
      </c>
      <c r="AQ831" t="str">
        <f t="shared" si="12"/>
        <v>57340440702yesFemale436752Facebook4361543830112.9264.9645129.99314.9910</v>
      </c>
      <c r="AR831">
        <f>COUNTIF(AQ$2:AQ831,AQ831)</f>
        <v>1</v>
      </c>
    </row>
    <row r="832" spans="1:44" x14ac:dyDescent="0.25">
      <c r="A832">
        <v>573</v>
      </c>
      <c r="B832">
        <v>40</v>
      </c>
      <c r="C832" s="4">
        <v>44070</v>
      </c>
      <c r="D832">
        <v>2</v>
      </c>
      <c r="E832" t="s">
        <v>38</v>
      </c>
      <c r="F832" t="s">
        <v>49</v>
      </c>
      <c r="G832" t="s">
        <v>55</v>
      </c>
      <c r="H832" t="s">
        <v>58</v>
      </c>
      <c r="I832" s="4">
        <v>43675</v>
      </c>
      <c r="J832">
        <v>2</v>
      </c>
      <c r="K832" t="s">
        <v>60</v>
      </c>
      <c r="L832" s="4">
        <v>43615</v>
      </c>
      <c r="M832" s="4">
        <v>43830</v>
      </c>
      <c r="N832">
        <v>2</v>
      </c>
      <c r="O832" t="s">
        <v>87</v>
      </c>
      <c r="P832" t="s">
        <v>249</v>
      </c>
      <c r="Q832">
        <v>2</v>
      </c>
      <c r="R832" t="s">
        <v>739</v>
      </c>
      <c r="S832" t="s">
        <v>1280</v>
      </c>
      <c r="T832" t="s">
        <v>1797</v>
      </c>
      <c r="U832" t="s">
        <v>109</v>
      </c>
      <c r="V832" t="s">
        <v>2038</v>
      </c>
      <c r="W832">
        <v>112.92</v>
      </c>
      <c r="X832">
        <v>64.959999999999994</v>
      </c>
      <c r="Y832">
        <v>2</v>
      </c>
      <c r="Z832" t="s">
        <v>2092</v>
      </c>
      <c r="AA832" t="s">
        <v>2355</v>
      </c>
      <c r="AF832" s="4"/>
      <c r="AG832" s="4"/>
      <c r="AH832" t="s">
        <v>70</v>
      </c>
      <c r="AI832" t="s">
        <v>232</v>
      </c>
      <c r="AJ832" t="s">
        <v>440</v>
      </c>
      <c r="AK832" t="s">
        <v>1002</v>
      </c>
      <c r="AL832" t="s">
        <v>1534</v>
      </c>
      <c r="AM832" t="s">
        <v>69</v>
      </c>
      <c r="AN832" t="s">
        <v>1517</v>
      </c>
      <c r="AO832" t="s">
        <v>432</v>
      </c>
      <c r="AP832" t="s">
        <v>2331</v>
      </c>
      <c r="AQ832" t="str">
        <f t="shared" si="12"/>
        <v>57340440702yesFemale436752Facebook4361543830112.9264.96517022.95119.9921</v>
      </c>
      <c r="AR832">
        <f>COUNTIF(AQ$2:AQ832,AQ832)</f>
        <v>1</v>
      </c>
    </row>
    <row r="833" spans="1:44" x14ac:dyDescent="0.25">
      <c r="A833">
        <v>574</v>
      </c>
      <c r="B833">
        <v>291</v>
      </c>
      <c r="C833" s="4">
        <v>44071</v>
      </c>
      <c r="D833">
        <v>9</v>
      </c>
      <c r="E833" t="s">
        <v>41</v>
      </c>
      <c r="F833" t="s">
        <v>52</v>
      </c>
      <c r="G833" t="s">
        <v>56</v>
      </c>
      <c r="H833" t="s">
        <v>58</v>
      </c>
      <c r="I833" s="4">
        <v>43943</v>
      </c>
      <c r="J833">
        <v>7</v>
      </c>
      <c r="K833" t="s">
        <v>61</v>
      </c>
      <c r="L833" s="4">
        <v>43915</v>
      </c>
      <c r="M833" s="4">
        <v>44012</v>
      </c>
      <c r="N833">
        <v>1</v>
      </c>
      <c r="O833" t="s">
        <v>69</v>
      </c>
      <c r="P833" t="s">
        <v>231</v>
      </c>
      <c r="Q833">
        <v>1</v>
      </c>
      <c r="R833" t="s">
        <v>78</v>
      </c>
      <c r="S833" t="s">
        <v>1238</v>
      </c>
      <c r="T833" t="s">
        <v>1533</v>
      </c>
      <c r="U833" t="s">
        <v>69</v>
      </c>
      <c r="V833" t="s">
        <v>1577</v>
      </c>
      <c r="W833">
        <v>59.99</v>
      </c>
      <c r="X833">
        <v>24.99</v>
      </c>
      <c r="Y833">
        <v>1</v>
      </c>
      <c r="Z833" t="s">
        <v>69</v>
      </c>
      <c r="AA833" t="s">
        <v>2360</v>
      </c>
      <c r="AF833" s="4"/>
      <c r="AG833" s="4"/>
      <c r="AH833" t="s">
        <v>69</v>
      </c>
      <c r="AI833" t="s">
        <v>231</v>
      </c>
      <c r="AJ833" t="s">
        <v>78</v>
      </c>
      <c r="AK833" t="s">
        <v>1238</v>
      </c>
      <c r="AL833" t="s">
        <v>1533</v>
      </c>
      <c r="AM833" t="s">
        <v>69</v>
      </c>
      <c r="AN833" t="s">
        <v>1577</v>
      </c>
      <c r="AO833" t="s">
        <v>69</v>
      </c>
      <c r="AP833" t="s">
        <v>2360</v>
      </c>
      <c r="AQ833" t="str">
        <f t="shared" si="12"/>
        <v>574291440719noFemale439437YouTube439154401259.9924.991859.99124.991</v>
      </c>
      <c r="AR833">
        <f>COUNTIF(AQ$2:AQ833,AQ833)</f>
        <v>1</v>
      </c>
    </row>
    <row r="834" spans="1:44" x14ac:dyDescent="0.25">
      <c r="A834">
        <v>575</v>
      </c>
      <c r="B834">
        <v>5</v>
      </c>
      <c r="C834" s="4">
        <v>44072</v>
      </c>
      <c r="D834">
        <v>7</v>
      </c>
      <c r="E834" t="s">
        <v>35</v>
      </c>
      <c r="F834" t="s">
        <v>46</v>
      </c>
      <c r="G834" t="s">
        <v>56</v>
      </c>
      <c r="H834" t="s">
        <v>57</v>
      </c>
      <c r="I834" s="4">
        <v>43724</v>
      </c>
      <c r="J834">
        <v>2</v>
      </c>
      <c r="K834" t="s">
        <v>60</v>
      </c>
      <c r="L834" s="4">
        <v>43615</v>
      </c>
      <c r="M834" s="4">
        <v>43830</v>
      </c>
      <c r="N834">
        <v>2</v>
      </c>
      <c r="O834" t="s">
        <v>179</v>
      </c>
      <c r="P834" t="s">
        <v>341</v>
      </c>
      <c r="Q834">
        <v>2</v>
      </c>
      <c r="R834" t="s">
        <v>740</v>
      </c>
      <c r="S834" t="s">
        <v>1281</v>
      </c>
      <c r="T834" t="s">
        <v>1798</v>
      </c>
      <c r="U834" t="s">
        <v>103</v>
      </c>
      <c r="V834" t="s">
        <v>1869</v>
      </c>
      <c r="W834">
        <v>96.46</v>
      </c>
      <c r="X834">
        <v>59.96</v>
      </c>
      <c r="Y834">
        <v>2</v>
      </c>
      <c r="Z834" t="s">
        <v>2223</v>
      </c>
      <c r="AA834" t="s">
        <v>2515</v>
      </c>
      <c r="AF834" s="4"/>
      <c r="AG834" s="4"/>
      <c r="AH834" t="s">
        <v>79</v>
      </c>
      <c r="AI834" t="s">
        <v>241</v>
      </c>
      <c r="AJ834" t="s">
        <v>463</v>
      </c>
      <c r="AK834" t="s">
        <v>1026</v>
      </c>
      <c r="AL834" t="s">
        <v>1556</v>
      </c>
      <c r="AM834" t="s">
        <v>69</v>
      </c>
      <c r="AN834" t="s">
        <v>1548</v>
      </c>
      <c r="AO834" t="s">
        <v>455</v>
      </c>
      <c r="AP834" t="s">
        <v>2340</v>
      </c>
      <c r="AQ834" t="str">
        <f t="shared" ref="AQ834:AQ897" si="13">CONCATENATE($A834,$B834,$C834,$D834,$G834,$H834,$I834,$J834,$K834,$L834,$M834,$W834,$X834,$AB834,$AC834,$AD834,$AE834,$AF834,$AG834,$AH834,$AJ834,$AL834,$AM834,$AN834,$AO834)</f>
        <v>5755440727noMale437242Facebook436154383096.4659.9644721.49114.9915</v>
      </c>
      <c r="AR834">
        <f>COUNTIF(AQ$2:AQ834,AQ834)</f>
        <v>1</v>
      </c>
    </row>
    <row r="835" spans="1:44" x14ac:dyDescent="0.25">
      <c r="A835">
        <v>575</v>
      </c>
      <c r="B835">
        <v>5</v>
      </c>
      <c r="C835" s="4">
        <v>44072</v>
      </c>
      <c r="D835">
        <v>7</v>
      </c>
      <c r="E835" t="s">
        <v>35</v>
      </c>
      <c r="F835" t="s">
        <v>46</v>
      </c>
      <c r="G835" t="s">
        <v>56</v>
      </c>
      <c r="H835" t="s">
        <v>57</v>
      </c>
      <c r="I835" s="4">
        <v>43724</v>
      </c>
      <c r="J835">
        <v>2</v>
      </c>
      <c r="K835" t="s">
        <v>60</v>
      </c>
      <c r="L835" s="4">
        <v>43615</v>
      </c>
      <c r="M835" s="4">
        <v>43830</v>
      </c>
      <c r="N835">
        <v>2</v>
      </c>
      <c r="O835" t="s">
        <v>179</v>
      </c>
      <c r="P835" t="s">
        <v>341</v>
      </c>
      <c r="Q835">
        <v>2</v>
      </c>
      <c r="R835" t="s">
        <v>740</v>
      </c>
      <c r="S835" t="s">
        <v>1281</v>
      </c>
      <c r="T835" t="s">
        <v>1798</v>
      </c>
      <c r="U835" t="s">
        <v>103</v>
      </c>
      <c r="V835" t="s">
        <v>1869</v>
      </c>
      <c r="W835">
        <v>96.46</v>
      </c>
      <c r="X835">
        <v>59.96</v>
      </c>
      <c r="Y835">
        <v>2</v>
      </c>
      <c r="Z835" t="s">
        <v>2223</v>
      </c>
      <c r="AA835" t="s">
        <v>2515</v>
      </c>
      <c r="AF835" s="4"/>
      <c r="AG835" s="4"/>
      <c r="AH835" t="s">
        <v>67</v>
      </c>
      <c r="AI835" t="s">
        <v>229</v>
      </c>
      <c r="AJ835" t="s">
        <v>485</v>
      </c>
      <c r="AK835" t="s">
        <v>1048</v>
      </c>
      <c r="AL835" t="s">
        <v>1577</v>
      </c>
      <c r="AM835" t="s">
        <v>67</v>
      </c>
      <c r="AN835" t="s">
        <v>1548</v>
      </c>
      <c r="AO835" t="s">
        <v>90</v>
      </c>
      <c r="AP835" t="s">
        <v>2328</v>
      </c>
      <c r="AQ835" t="str">
        <f t="shared" si="13"/>
        <v>5755440727noMale437242Facebook436154383096.4659.96311324.99314.996</v>
      </c>
      <c r="AR835">
        <f>COUNTIF(AQ$2:AQ835,AQ835)</f>
        <v>1</v>
      </c>
    </row>
    <row r="836" spans="1:44" x14ac:dyDescent="0.25">
      <c r="A836">
        <v>576</v>
      </c>
      <c r="B836">
        <v>449</v>
      </c>
      <c r="C836" s="4">
        <v>44072</v>
      </c>
      <c r="D836">
        <v>9</v>
      </c>
      <c r="E836" t="s">
        <v>41</v>
      </c>
      <c r="F836" t="s">
        <v>52</v>
      </c>
      <c r="G836" t="s">
        <v>56</v>
      </c>
      <c r="H836" t="s">
        <v>57</v>
      </c>
      <c r="I836" s="4">
        <v>43681</v>
      </c>
      <c r="J836">
        <v>3</v>
      </c>
      <c r="K836" t="s">
        <v>59</v>
      </c>
      <c r="L836" s="4">
        <v>43615</v>
      </c>
      <c r="M836" s="4">
        <v>43830</v>
      </c>
      <c r="N836">
        <v>1</v>
      </c>
      <c r="O836" t="s">
        <v>90</v>
      </c>
      <c r="P836" t="s">
        <v>252</v>
      </c>
      <c r="Q836">
        <v>1</v>
      </c>
      <c r="R836" t="s">
        <v>427</v>
      </c>
      <c r="S836" t="s">
        <v>989</v>
      </c>
      <c r="T836" t="s">
        <v>1522</v>
      </c>
      <c r="U836" t="s">
        <v>80</v>
      </c>
      <c r="V836" t="s">
        <v>1562</v>
      </c>
      <c r="W836">
        <v>163.98</v>
      </c>
      <c r="X836">
        <v>19.98</v>
      </c>
      <c r="Y836">
        <v>1</v>
      </c>
      <c r="Z836" t="s">
        <v>645</v>
      </c>
      <c r="AA836" t="s">
        <v>2347</v>
      </c>
      <c r="AF836" s="4"/>
      <c r="AG836" s="4"/>
      <c r="AH836" t="s">
        <v>90</v>
      </c>
      <c r="AI836" t="s">
        <v>252</v>
      </c>
      <c r="AJ836" t="s">
        <v>427</v>
      </c>
      <c r="AK836" t="s">
        <v>989</v>
      </c>
      <c r="AL836" t="s">
        <v>1522</v>
      </c>
      <c r="AM836" t="s">
        <v>80</v>
      </c>
      <c r="AN836" t="s">
        <v>1562</v>
      </c>
      <c r="AO836" t="s">
        <v>645</v>
      </c>
      <c r="AP836" t="s">
        <v>2347</v>
      </c>
      <c r="AQ836" t="str">
        <f t="shared" si="13"/>
        <v>576449440729noMale436813Google Ads4361543830163.9819.9867581.9929.9913</v>
      </c>
      <c r="AR836">
        <f>COUNTIF(AQ$2:AQ836,AQ836)</f>
        <v>1</v>
      </c>
    </row>
    <row r="837" spans="1:44" x14ac:dyDescent="0.25">
      <c r="A837">
        <v>577</v>
      </c>
      <c r="B837">
        <v>31</v>
      </c>
      <c r="C837" s="4">
        <v>44073</v>
      </c>
      <c r="D837">
        <v>11</v>
      </c>
      <c r="E837" t="s">
        <v>37</v>
      </c>
      <c r="F837" t="s">
        <v>48</v>
      </c>
      <c r="G837" t="s">
        <v>56</v>
      </c>
      <c r="H837" t="s">
        <v>57</v>
      </c>
      <c r="I837" s="4">
        <v>44053</v>
      </c>
      <c r="J837">
        <v>9</v>
      </c>
      <c r="K837" t="s">
        <v>59</v>
      </c>
      <c r="L837" s="4">
        <v>43952</v>
      </c>
      <c r="M837" s="4">
        <v>44075</v>
      </c>
      <c r="N837">
        <v>2</v>
      </c>
      <c r="O837" t="s">
        <v>63</v>
      </c>
      <c r="P837" t="s">
        <v>225</v>
      </c>
      <c r="Q837">
        <v>2</v>
      </c>
      <c r="R837" t="s">
        <v>741</v>
      </c>
      <c r="S837" t="s">
        <v>1282</v>
      </c>
      <c r="T837" t="s">
        <v>1799</v>
      </c>
      <c r="U837" t="s">
        <v>75</v>
      </c>
      <c r="V837" t="s">
        <v>2030</v>
      </c>
      <c r="W837">
        <v>73.61</v>
      </c>
      <c r="X837">
        <v>84.95</v>
      </c>
      <c r="Y837">
        <v>2</v>
      </c>
      <c r="Z837" t="s">
        <v>2080</v>
      </c>
      <c r="AA837" t="s">
        <v>2324</v>
      </c>
      <c r="AF837" s="4"/>
      <c r="AG837" s="4"/>
      <c r="AH837" t="s">
        <v>70</v>
      </c>
      <c r="AI837" t="s">
        <v>232</v>
      </c>
      <c r="AJ837" t="s">
        <v>727</v>
      </c>
      <c r="AK837" t="s">
        <v>1270</v>
      </c>
      <c r="AL837" t="s">
        <v>1487</v>
      </c>
      <c r="AM837" t="s">
        <v>80</v>
      </c>
      <c r="AN837" t="s">
        <v>1517</v>
      </c>
      <c r="AO837" t="s">
        <v>432</v>
      </c>
      <c r="AP837" t="s">
        <v>2331</v>
      </c>
      <c r="AQ837" t="str">
        <f t="shared" si="13"/>
        <v>577314407311noMale440539Google Ads439524407573.6184.9552829.95219.9921</v>
      </c>
      <c r="AR837">
        <f>COUNTIF(AQ$2:AQ837,AQ837)</f>
        <v>1</v>
      </c>
    </row>
    <row r="838" spans="1:44" x14ac:dyDescent="0.25">
      <c r="A838">
        <v>577</v>
      </c>
      <c r="B838">
        <v>31</v>
      </c>
      <c r="C838" s="4">
        <v>44073</v>
      </c>
      <c r="D838">
        <v>11</v>
      </c>
      <c r="E838" t="s">
        <v>37</v>
      </c>
      <c r="F838" t="s">
        <v>48</v>
      </c>
      <c r="G838" t="s">
        <v>56</v>
      </c>
      <c r="H838" t="s">
        <v>57</v>
      </c>
      <c r="I838" s="4">
        <v>44053</v>
      </c>
      <c r="J838">
        <v>9</v>
      </c>
      <c r="K838" t="s">
        <v>59</v>
      </c>
      <c r="L838" s="4">
        <v>43952</v>
      </c>
      <c r="M838" s="4">
        <v>44075</v>
      </c>
      <c r="N838">
        <v>2</v>
      </c>
      <c r="O838" t="s">
        <v>63</v>
      </c>
      <c r="P838" t="s">
        <v>225</v>
      </c>
      <c r="Q838">
        <v>2</v>
      </c>
      <c r="R838" t="s">
        <v>741</v>
      </c>
      <c r="S838" t="s">
        <v>1282</v>
      </c>
      <c r="T838" t="s">
        <v>1799</v>
      </c>
      <c r="U838" t="s">
        <v>75</v>
      </c>
      <c r="V838" t="s">
        <v>2030</v>
      </c>
      <c r="W838">
        <v>73.61</v>
      </c>
      <c r="X838">
        <v>84.95</v>
      </c>
      <c r="Y838">
        <v>2</v>
      </c>
      <c r="Z838" t="s">
        <v>2080</v>
      </c>
      <c r="AA838" t="s">
        <v>2324</v>
      </c>
      <c r="AF838" s="4"/>
      <c r="AG838" s="4"/>
      <c r="AH838" t="s">
        <v>79</v>
      </c>
      <c r="AI838" t="s">
        <v>241</v>
      </c>
      <c r="AJ838" t="s">
        <v>542</v>
      </c>
      <c r="AK838" t="s">
        <v>1103</v>
      </c>
      <c r="AL838" t="s">
        <v>1630</v>
      </c>
      <c r="AM838" t="s">
        <v>67</v>
      </c>
      <c r="AN838" t="s">
        <v>1548</v>
      </c>
      <c r="AO838" t="s">
        <v>86</v>
      </c>
      <c r="AP838" t="s">
        <v>2350</v>
      </c>
      <c r="AQ838" t="str">
        <f t="shared" si="13"/>
        <v>577314407311noMale440539Google Ads439524407573.6184.9541484.57314.997</v>
      </c>
      <c r="AR838">
        <f>COUNTIF(AQ$2:AQ838,AQ838)</f>
        <v>1</v>
      </c>
    </row>
    <row r="839" spans="1:44" x14ac:dyDescent="0.25">
      <c r="A839">
        <v>578</v>
      </c>
      <c r="B839">
        <v>42</v>
      </c>
      <c r="C839" s="4">
        <v>44074</v>
      </c>
      <c r="D839">
        <v>5</v>
      </c>
      <c r="E839" t="s">
        <v>36</v>
      </c>
      <c r="F839" t="s">
        <v>47</v>
      </c>
      <c r="G839" t="s">
        <v>56</v>
      </c>
      <c r="H839" t="s">
        <v>58</v>
      </c>
      <c r="I839" s="4">
        <v>43722</v>
      </c>
      <c r="J839">
        <v>2</v>
      </c>
      <c r="K839" t="s">
        <v>60</v>
      </c>
      <c r="L839" s="4">
        <v>43615</v>
      </c>
      <c r="M839" s="4">
        <v>43830</v>
      </c>
      <c r="N839">
        <v>1</v>
      </c>
      <c r="O839" t="s">
        <v>65</v>
      </c>
      <c r="P839" t="s">
        <v>227</v>
      </c>
      <c r="Q839">
        <v>1</v>
      </c>
      <c r="R839" t="s">
        <v>429</v>
      </c>
      <c r="S839" t="s">
        <v>992</v>
      </c>
      <c r="T839" t="s">
        <v>1510</v>
      </c>
      <c r="U839" t="s">
        <v>67</v>
      </c>
      <c r="V839" t="s">
        <v>1517</v>
      </c>
      <c r="W839">
        <v>599.97</v>
      </c>
      <c r="X839">
        <v>59.97</v>
      </c>
      <c r="Y839">
        <v>1</v>
      </c>
      <c r="Z839" t="s">
        <v>431</v>
      </c>
      <c r="AA839" t="s">
        <v>2326</v>
      </c>
      <c r="AF839" s="4"/>
      <c r="AG839" s="4"/>
      <c r="AH839" t="s">
        <v>65</v>
      </c>
      <c r="AI839" t="s">
        <v>227</v>
      </c>
      <c r="AJ839" t="s">
        <v>429</v>
      </c>
      <c r="AK839" t="s">
        <v>992</v>
      </c>
      <c r="AL839" t="s">
        <v>1510</v>
      </c>
      <c r="AM839" t="s">
        <v>67</v>
      </c>
      <c r="AN839" t="s">
        <v>1517</v>
      </c>
      <c r="AO839" t="s">
        <v>431</v>
      </c>
      <c r="AP839" t="s">
        <v>2326</v>
      </c>
      <c r="AQ839" t="str">
        <f t="shared" si="13"/>
        <v>57842440745noFemale437222Facebook4361543830599.9759.971040199.99319.9924</v>
      </c>
      <c r="AR839">
        <f>COUNTIF(AQ$2:AQ839,AQ839)</f>
        <v>1</v>
      </c>
    </row>
    <row r="840" spans="1:44" x14ac:dyDescent="0.25">
      <c r="A840">
        <v>579</v>
      </c>
      <c r="B840">
        <v>47</v>
      </c>
      <c r="C840" s="4">
        <v>44074</v>
      </c>
      <c r="D840">
        <v>1</v>
      </c>
      <c r="E840" t="s">
        <v>39</v>
      </c>
      <c r="F840" t="s">
        <v>50</v>
      </c>
      <c r="G840" t="s">
        <v>55</v>
      </c>
      <c r="H840" t="s">
        <v>58</v>
      </c>
      <c r="I840" s="4">
        <v>43732</v>
      </c>
      <c r="J840">
        <v>1</v>
      </c>
      <c r="K840" t="s">
        <v>61</v>
      </c>
      <c r="L840" s="4">
        <v>43615</v>
      </c>
      <c r="M840" s="4">
        <v>43830</v>
      </c>
      <c r="N840">
        <v>1</v>
      </c>
      <c r="O840" t="s">
        <v>79</v>
      </c>
      <c r="P840" t="s">
        <v>241</v>
      </c>
      <c r="Q840">
        <v>1</v>
      </c>
      <c r="R840" t="s">
        <v>634</v>
      </c>
      <c r="S840" t="s">
        <v>1182</v>
      </c>
      <c r="T840" t="s">
        <v>1614</v>
      </c>
      <c r="U840" t="s">
        <v>80</v>
      </c>
      <c r="V840" t="s">
        <v>1562</v>
      </c>
      <c r="W840">
        <v>27.9</v>
      </c>
      <c r="X840">
        <v>19.98</v>
      </c>
      <c r="Y840">
        <v>1</v>
      </c>
      <c r="Z840" t="s">
        <v>455</v>
      </c>
      <c r="AA840" t="s">
        <v>2340</v>
      </c>
      <c r="AF840" s="4"/>
      <c r="AG840" s="4"/>
      <c r="AH840" t="s">
        <v>79</v>
      </c>
      <c r="AI840" t="s">
        <v>241</v>
      </c>
      <c r="AJ840" t="s">
        <v>634</v>
      </c>
      <c r="AK840" t="s">
        <v>1182</v>
      </c>
      <c r="AL840" t="s">
        <v>1614</v>
      </c>
      <c r="AM840" t="s">
        <v>80</v>
      </c>
      <c r="AN840" t="s">
        <v>1562</v>
      </c>
      <c r="AO840" t="s">
        <v>455</v>
      </c>
      <c r="AP840" t="s">
        <v>2340</v>
      </c>
      <c r="AQ840" t="str">
        <f t="shared" si="13"/>
        <v>57947440741yesFemale437321YouTube436154383027.919.98416413.9529.9915</v>
      </c>
      <c r="AR840">
        <f>COUNTIF(AQ$2:AQ840,AQ840)</f>
        <v>1</v>
      </c>
    </row>
    <row r="841" spans="1:44" x14ac:dyDescent="0.25">
      <c r="A841">
        <v>580</v>
      </c>
      <c r="B841">
        <v>60</v>
      </c>
      <c r="C841" s="4">
        <v>44074</v>
      </c>
      <c r="D841">
        <v>4</v>
      </c>
      <c r="E841" t="s">
        <v>40</v>
      </c>
      <c r="F841" t="s">
        <v>51</v>
      </c>
      <c r="G841" t="s">
        <v>55</v>
      </c>
      <c r="H841" t="s">
        <v>57</v>
      </c>
      <c r="I841" s="4">
        <v>43713</v>
      </c>
      <c r="J841">
        <v>3</v>
      </c>
      <c r="K841" t="s">
        <v>59</v>
      </c>
      <c r="L841" s="4">
        <v>43615</v>
      </c>
      <c r="M841" s="4">
        <v>43830</v>
      </c>
      <c r="N841">
        <v>1</v>
      </c>
      <c r="O841" t="s">
        <v>90</v>
      </c>
      <c r="P841" t="s">
        <v>252</v>
      </c>
      <c r="Q841">
        <v>1</v>
      </c>
      <c r="R841" t="s">
        <v>532</v>
      </c>
      <c r="S841" t="s">
        <v>1094</v>
      </c>
      <c r="T841" t="s">
        <v>1562</v>
      </c>
      <c r="U841" t="s">
        <v>80</v>
      </c>
      <c r="V841" t="s">
        <v>1562</v>
      </c>
      <c r="W841">
        <v>19.98</v>
      </c>
      <c r="X841">
        <v>19.98</v>
      </c>
      <c r="Y841">
        <v>1</v>
      </c>
      <c r="Z841" t="s">
        <v>645</v>
      </c>
      <c r="AA841" t="s">
        <v>2347</v>
      </c>
      <c r="AF841" s="4"/>
      <c r="AG841" s="4"/>
      <c r="AH841" t="s">
        <v>90</v>
      </c>
      <c r="AI841" t="s">
        <v>252</v>
      </c>
      <c r="AJ841" t="s">
        <v>532</v>
      </c>
      <c r="AK841" t="s">
        <v>1094</v>
      </c>
      <c r="AL841" t="s">
        <v>1562</v>
      </c>
      <c r="AM841" t="s">
        <v>80</v>
      </c>
      <c r="AN841" t="s">
        <v>1562</v>
      </c>
      <c r="AO841" t="s">
        <v>645</v>
      </c>
      <c r="AP841" t="s">
        <v>2347</v>
      </c>
      <c r="AQ841" t="str">
        <f t="shared" si="13"/>
        <v>58060440744yesMale437133Google Ads436154383019.9819.986729.9929.9913</v>
      </c>
      <c r="AR841">
        <f>COUNTIF(AQ$2:AQ841,AQ841)</f>
        <v>1</v>
      </c>
    </row>
    <row r="842" spans="1:44" x14ac:dyDescent="0.25">
      <c r="A842">
        <v>581</v>
      </c>
      <c r="B842">
        <v>420</v>
      </c>
      <c r="C842" s="4">
        <v>44074</v>
      </c>
      <c r="D842">
        <v>2</v>
      </c>
      <c r="E842" t="s">
        <v>38</v>
      </c>
      <c r="F842" t="s">
        <v>49</v>
      </c>
      <c r="G842" t="s">
        <v>55</v>
      </c>
      <c r="H842" t="s">
        <v>57</v>
      </c>
      <c r="I842" s="4">
        <v>43632</v>
      </c>
      <c r="J842">
        <v>3</v>
      </c>
      <c r="K842" t="s">
        <v>59</v>
      </c>
      <c r="L842" s="4">
        <v>43615</v>
      </c>
      <c r="M842" s="4">
        <v>43830</v>
      </c>
      <c r="N842">
        <v>2</v>
      </c>
      <c r="O842" t="s">
        <v>117</v>
      </c>
      <c r="P842" t="s">
        <v>279</v>
      </c>
      <c r="Q842">
        <v>2</v>
      </c>
      <c r="R842" t="s">
        <v>742</v>
      </c>
      <c r="S842" t="s">
        <v>1283</v>
      </c>
      <c r="T842" t="s">
        <v>1800</v>
      </c>
      <c r="U842" t="s">
        <v>110</v>
      </c>
      <c r="V842" t="s">
        <v>2042</v>
      </c>
      <c r="W842">
        <v>236.88</v>
      </c>
      <c r="X842">
        <v>74.94</v>
      </c>
      <c r="Y842">
        <v>2</v>
      </c>
      <c r="Z842" t="s">
        <v>2224</v>
      </c>
      <c r="AA842" t="s">
        <v>2516</v>
      </c>
      <c r="AF842" s="4"/>
      <c r="AG842" s="4"/>
      <c r="AH842" t="s">
        <v>79</v>
      </c>
      <c r="AI842" t="s">
        <v>241</v>
      </c>
      <c r="AJ842" t="s">
        <v>530</v>
      </c>
      <c r="AK842" t="s">
        <v>1092</v>
      </c>
      <c r="AL842" t="s">
        <v>1619</v>
      </c>
      <c r="AM842" t="s">
        <v>67</v>
      </c>
      <c r="AN842" t="s">
        <v>1548</v>
      </c>
      <c r="AO842" t="s">
        <v>65</v>
      </c>
      <c r="AP842" t="s">
        <v>2343</v>
      </c>
      <c r="AQ842" t="str">
        <f t="shared" si="13"/>
        <v>581420440742yesMale436323Google Ads4361543830236.8874.9441662.99314.9910</v>
      </c>
      <c r="AR842">
        <f>COUNTIF(AQ$2:AQ842,AQ842)</f>
        <v>1</v>
      </c>
    </row>
    <row r="843" spans="1:44" x14ac:dyDescent="0.25">
      <c r="A843">
        <v>581</v>
      </c>
      <c r="B843">
        <v>420</v>
      </c>
      <c r="C843" s="4">
        <v>44074</v>
      </c>
      <c r="D843">
        <v>2</v>
      </c>
      <c r="E843" t="s">
        <v>38</v>
      </c>
      <c r="F843" t="s">
        <v>49</v>
      </c>
      <c r="G843" t="s">
        <v>55</v>
      </c>
      <c r="H843" t="s">
        <v>57</v>
      </c>
      <c r="I843" s="4">
        <v>43632</v>
      </c>
      <c r="J843">
        <v>3</v>
      </c>
      <c r="K843" t="s">
        <v>59</v>
      </c>
      <c r="L843" s="4">
        <v>43615</v>
      </c>
      <c r="M843" s="4">
        <v>43830</v>
      </c>
      <c r="N843">
        <v>2</v>
      </c>
      <c r="O843" t="s">
        <v>117</v>
      </c>
      <c r="P843" t="s">
        <v>279</v>
      </c>
      <c r="Q843">
        <v>2</v>
      </c>
      <c r="R843" t="s">
        <v>742</v>
      </c>
      <c r="S843" t="s">
        <v>1283</v>
      </c>
      <c r="T843" t="s">
        <v>1800</v>
      </c>
      <c r="U843" t="s">
        <v>110</v>
      </c>
      <c r="V843" t="s">
        <v>2042</v>
      </c>
      <c r="W843">
        <v>236.88</v>
      </c>
      <c r="X843">
        <v>74.94</v>
      </c>
      <c r="Y843">
        <v>2</v>
      </c>
      <c r="Z843" t="s">
        <v>2224</v>
      </c>
      <c r="AA843" t="s">
        <v>2516</v>
      </c>
      <c r="AF843" s="4"/>
      <c r="AG843" s="4"/>
      <c r="AH843" t="s">
        <v>90</v>
      </c>
      <c r="AI843" t="s">
        <v>252</v>
      </c>
      <c r="AJ843" t="s">
        <v>444</v>
      </c>
      <c r="AK843" t="s">
        <v>1006</v>
      </c>
      <c r="AL843" t="s">
        <v>1537</v>
      </c>
      <c r="AM843" t="s">
        <v>67</v>
      </c>
      <c r="AN843" t="s">
        <v>1562</v>
      </c>
      <c r="AO843" t="s">
        <v>645</v>
      </c>
      <c r="AP843" t="s">
        <v>2347</v>
      </c>
      <c r="AQ843" t="str">
        <f t="shared" si="13"/>
        <v>581420440742yesMale436323Google Ads4361543830236.8874.94612215.9739.9913</v>
      </c>
      <c r="AR843">
        <f>COUNTIF(AQ$2:AQ843,AQ843)</f>
        <v>1</v>
      </c>
    </row>
    <row r="844" spans="1:44" x14ac:dyDescent="0.25">
      <c r="A844">
        <v>582</v>
      </c>
      <c r="B844">
        <v>109</v>
      </c>
      <c r="C844" s="4">
        <v>44075</v>
      </c>
      <c r="D844">
        <v>6</v>
      </c>
      <c r="E844" t="s">
        <v>33</v>
      </c>
      <c r="F844" t="s">
        <v>44</v>
      </c>
      <c r="G844" t="s">
        <v>56</v>
      </c>
      <c r="H844" t="s">
        <v>57</v>
      </c>
      <c r="I844" s="4">
        <v>43721</v>
      </c>
      <c r="J844">
        <v>3</v>
      </c>
      <c r="K844" t="s">
        <v>59</v>
      </c>
      <c r="L844" s="4">
        <v>43615</v>
      </c>
      <c r="M844" s="4">
        <v>43830</v>
      </c>
      <c r="N844">
        <v>1</v>
      </c>
      <c r="O844" t="s">
        <v>67</v>
      </c>
      <c r="P844" t="s">
        <v>229</v>
      </c>
      <c r="Q844">
        <v>1</v>
      </c>
      <c r="R844" t="s">
        <v>445</v>
      </c>
      <c r="S844" t="s">
        <v>1007</v>
      </c>
      <c r="T844" t="s">
        <v>1533</v>
      </c>
      <c r="U844" t="s">
        <v>67</v>
      </c>
      <c r="V844" t="s">
        <v>1548</v>
      </c>
      <c r="W844">
        <v>179.97</v>
      </c>
      <c r="X844">
        <v>44.97</v>
      </c>
      <c r="Y844">
        <v>1</v>
      </c>
      <c r="Z844" t="s">
        <v>79</v>
      </c>
      <c r="AA844" t="s">
        <v>2349</v>
      </c>
      <c r="AF844" s="4"/>
      <c r="AG844" s="4"/>
      <c r="AH844" t="s">
        <v>67</v>
      </c>
      <c r="AI844" t="s">
        <v>229</v>
      </c>
      <c r="AJ844" t="s">
        <v>445</v>
      </c>
      <c r="AK844" t="s">
        <v>1007</v>
      </c>
      <c r="AL844" t="s">
        <v>1533</v>
      </c>
      <c r="AM844" t="s">
        <v>67</v>
      </c>
      <c r="AN844" t="s">
        <v>1548</v>
      </c>
      <c r="AO844" t="s">
        <v>79</v>
      </c>
      <c r="AP844" t="s">
        <v>2349</v>
      </c>
      <c r="AQ844" t="str">
        <f t="shared" si="13"/>
        <v>582109440756noMale437213Google Ads4361543830179.9744.97310459.99314.994</v>
      </c>
      <c r="AR844">
        <f>COUNTIF(AQ$2:AQ844,AQ844)</f>
        <v>1</v>
      </c>
    </row>
    <row r="845" spans="1:44" x14ac:dyDescent="0.25">
      <c r="A845">
        <v>583</v>
      </c>
      <c r="B845">
        <v>289</v>
      </c>
      <c r="C845" s="4">
        <v>44075</v>
      </c>
      <c r="D845">
        <v>3</v>
      </c>
      <c r="E845" t="s">
        <v>34</v>
      </c>
      <c r="F845" t="s">
        <v>45</v>
      </c>
      <c r="G845" t="s">
        <v>55</v>
      </c>
      <c r="H845" t="s">
        <v>58</v>
      </c>
      <c r="I845" s="4">
        <v>43728</v>
      </c>
      <c r="J845">
        <v>3</v>
      </c>
      <c r="K845" t="s">
        <v>59</v>
      </c>
      <c r="L845" s="4">
        <v>43615</v>
      </c>
      <c r="M845" s="4">
        <v>43830</v>
      </c>
      <c r="N845">
        <v>1</v>
      </c>
      <c r="O845" t="s">
        <v>80</v>
      </c>
      <c r="P845" t="s">
        <v>242</v>
      </c>
      <c r="Q845">
        <v>1</v>
      </c>
      <c r="R845" t="s">
        <v>455</v>
      </c>
      <c r="S845" t="s">
        <v>1018</v>
      </c>
      <c r="T845" t="s">
        <v>1548</v>
      </c>
      <c r="U845" t="s">
        <v>80</v>
      </c>
      <c r="V845" t="s">
        <v>1548</v>
      </c>
      <c r="W845">
        <v>29.98</v>
      </c>
      <c r="X845">
        <v>29.98</v>
      </c>
      <c r="Y845">
        <v>1</v>
      </c>
      <c r="Z845" t="s">
        <v>70</v>
      </c>
      <c r="AA845" t="s">
        <v>2341</v>
      </c>
      <c r="AF845" s="4"/>
      <c r="AG845" s="4"/>
      <c r="AH845" t="s">
        <v>80</v>
      </c>
      <c r="AI845" t="s">
        <v>242</v>
      </c>
      <c r="AJ845" t="s">
        <v>455</v>
      </c>
      <c r="AK845" t="s">
        <v>1018</v>
      </c>
      <c r="AL845" t="s">
        <v>1548</v>
      </c>
      <c r="AM845" t="s">
        <v>80</v>
      </c>
      <c r="AN845" t="s">
        <v>1548</v>
      </c>
      <c r="AO845" t="s">
        <v>70</v>
      </c>
      <c r="AP845" t="s">
        <v>2341</v>
      </c>
      <c r="AQ845" t="str">
        <f t="shared" si="13"/>
        <v>583289440753yesFemale437283Google Ads436154383029.9829.9821514.99214.995</v>
      </c>
      <c r="AR845">
        <f>COUNTIF(AQ$2:AQ845,AQ845)</f>
        <v>1</v>
      </c>
    </row>
    <row r="846" spans="1:44" x14ac:dyDescent="0.25">
      <c r="A846">
        <v>584</v>
      </c>
      <c r="B846">
        <v>209</v>
      </c>
      <c r="C846" s="4">
        <v>44076</v>
      </c>
      <c r="D846">
        <v>1</v>
      </c>
      <c r="E846" t="s">
        <v>39</v>
      </c>
      <c r="F846" t="s">
        <v>50</v>
      </c>
      <c r="G846" t="s">
        <v>55</v>
      </c>
      <c r="H846" t="s">
        <v>58</v>
      </c>
      <c r="I846" s="4">
        <v>44032</v>
      </c>
      <c r="J846">
        <v>8</v>
      </c>
      <c r="K846" t="s">
        <v>60</v>
      </c>
      <c r="L846" s="4">
        <v>44000</v>
      </c>
      <c r="M846" s="4">
        <v>44073</v>
      </c>
      <c r="N846">
        <v>1</v>
      </c>
      <c r="O846" t="s">
        <v>67</v>
      </c>
      <c r="P846" t="s">
        <v>229</v>
      </c>
      <c r="Q846">
        <v>1</v>
      </c>
      <c r="R846" t="s">
        <v>439</v>
      </c>
      <c r="S846" t="s">
        <v>1001</v>
      </c>
      <c r="T846" t="s">
        <v>1533</v>
      </c>
      <c r="U846" t="s">
        <v>67</v>
      </c>
      <c r="V846" t="s">
        <v>1562</v>
      </c>
      <c r="W846">
        <v>179.97</v>
      </c>
      <c r="X846">
        <v>29.97</v>
      </c>
      <c r="Y846">
        <v>1</v>
      </c>
      <c r="Z846" t="s">
        <v>84</v>
      </c>
      <c r="AA846" t="s">
        <v>2366</v>
      </c>
      <c r="AF846" s="4"/>
      <c r="AG846" s="4"/>
      <c r="AH846" t="s">
        <v>67</v>
      </c>
      <c r="AI846" t="s">
        <v>229</v>
      </c>
      <c r="AJ846" t="s">
        <v>439</v>
      </c>
      <c r="AK846" t="s">
        <v>1001</v>
      </c>
      <c r="AL846" t="s">
        <v>1533</v>
      </c>
      <c r="AM846" t="s">
        <v>67</v>
      </c>
      <c r="AN846" t="s">
        <v>1562</v>
      </c>
      <c r="AO846" t="s">
        <v>84</v>
      </c>
      <c r="AP846" t="s">
        <v>2366</v>
      </c>
      <c r="AQ846" t="str">
        <f t="shared" si="13"/>
        <v>584209440761yesFemale440328Facebook4400044073179.9729.97310259.9939.999</v>
      </c>
      <c r="AR846">
        <f>COUNTIF(AQ$2:AQ846,AQ846)</f>
        <v>1</v>
      </c>
    </row>
    <row r="847" spans="1:44" x14ac:dyDescent="0.25">
      <c r="A847">
        <v>585</v>
      </c>
      <c r="B847">
        <v>242</v>
      </c>
      <c r="C847" s="4">
        <v>44076</v>
      </c>
      <c r="D847">
        <v>6</v>
      </c>
      <c r="E847" t="s">
        <v>33</v>
      </c>
      <c r="F847" t="s">
        <v>44</v>
      </c>
      <c r="G847" t="s">
        <v>56</v>
      </c>
      <c r="H847" t="s">
        <v>57</v>
      </c>
      <c r="I847" s="4">
        <v>43708</v>
      </c>
      <c r="J847">
        <v>2</v>
      </c>
      <c r="K847" t="s">
        <v>60</v>
      </c>
      <c r="L847" s="4">
        <v>43615</v>
      </c>
      <c r="M847" s="4">
        <v>43830</v>
      </c>
      <c r="N847">
        <v>1</v>
      </c>
      <c r="O847" t="s">
        <v>84</v>
      </c>
      <c r="P847" t="s">
        <v>246</v>
      </c>
      <c r="Q847">
        <v>1</v>
      </c>
      <c r="R847" t="s">
        <v>743</v>
      </c>
      <c r="S847" t="s">
        <v>1284</v>
      </c>
      <c r="T847" t="s">
        <v>1533</v>
      </c>
      <c r="U847" t="s">
        <v>67</v>
      </c>
      <c r="V847" t="s">
        <v>1548</v>
      </c>
      <c r="W847">
        <v>179.97</v>
      </c>
      <c r="X847">
        <v>44.97</v>
      </c>
      <c r="Y847">
        <v>1</v>
      </c>
      <c r="Z847" t="s">
        <v>645</v>
      </c>
      <c r="AA847" t="s">
        <v>2347</v>
      </c>
      <c r="AF847" s="4"/>
      <c r="AG847" s="4"/>
      <c r="AH847" t="s">
        <v>84</v>
      </c>
      <c r="AI847" t="s">
        <v>246</v>
      </c>
      <c r="AJ847" t="s">
        <v>743</v>
      </c>
      <c r="AK847" t="s">
        <v>1284</v>
      </c>
      <c r="AL847" t="s">
        <v>1533</v>
      </c>
      <c r="AM847" t="s">
        <v>67</v>
      </c>
      <c r="AN847" t="s">
        <v>1548</v>
      </c>
      <c r="AO847" t="s">
        <v>645</v>
      </c>
      <c r="AP847" t="s">
        <v>2347</v>
      </c>
      <c r="AQ847" t="str">
        <f t="shared" si="13"/>
        <v>585242440766noMale437082Facebook4361543830179.9744.9796259.99314.9913</v>
      </c>
      <c r="AR847">
        <f>COUNTIF(AQ$2:AQ847,AQ847)</f>
        <v>1</v>
      </c>
    </row>
    <row r="848" spans="1:44" x14ac:dyDescent="0.25">
      <c r="A848">
        <v>586</v>
      </c>
      <c r="B848">
        <v>385</v>
      </c>
      <c r="C848" s="4">
        <v>44077</v>
      </c>
      <c r="D848">
        <v>6</v>
      </c>
      <c r="E848" t="s">
        <v>33</v>
      </c>
      <c r="F848" t="s">
        <v>44</v>
      </c>
      <c r="G848" t="s">
        <v>56</v>
      </c>
      <c r="H848" t="s">
        <v>57</v>
      </c>
      <c r="I848" s="4">
        <v>43553</v>
      </c>
      <c r="J848">
        <v>1</v>
      </c>
      <c r="L848" s="4"/>
      <c r="M848" s="4"/>
      <c r="N848">
        <v>1</v>
      </c>
      <c r="O848" t="s">
        <v>67</v>
      </c>
      <c r="P848" t="s">
        <v>229</v>
      </c>
      <c r="Q848">
        <v>1</v>
      </c>
      <c r="R848" t="s">
        <v>744</v>
      </c>
      <c r="S848" t="s">
        <v>1001</v>
      </c>
      <c r="T848" t="s">
        <v>1801</v>
      </c>
      <c r="U848" t="s">
        <v>67</v>
      </c>
      <c r="V848" t="s">
        <v>1548</v>
      </c>
      <c r="W848">
        <v>176.91</v>
      </c>
      <c r="X848">
        <v>44.97</v>
      </c>
      <c r="Y848">
        <v>1</v>
      </c>
      <c r="Z848" t="s">
        <v>652</v>
      </c>
      <c r="AA848" t="s">
        <v>2352</v>
      </c>
      <c r="AF848" s="4"/>
      <c r="AG848" s="4"/>
      <c r="AH848" t="s">
        <v>67</v>
      </c>
      <c r="AI848" t="s">
        <v>229</v>
      </c>
      <c r="AJ848" t="s">
        <v>744</v>
      </c>
      <c r="AK848" t="s">
        <v>1001</v>
      </c>
      <c r="AL848" t="s">
        <v>1801</v>
      </c>
      <c r="AM848" t="s">
        <v>67</v>
      </c>
      <c r="AN848" t="s">
        <v>1548</v>
      </c>
      <c r="AO848" t="s">
        <v>652</v>
      </c>
      <c r="AP848" t="s">
        <v>2352</v>
      </c>
      <c r="AQ848" t="str">
        <f t="shared" si="13"/>
        <v>586385440776noMale435531176.9144.97310358.97314.9911</v>
      </c>
      <c r="AR848">
        <f>COUNTIF(AQ$2:AQ848,AQ848)</f>
        <v>1</v>
      </c>
    </row>
    <row r="849" spans="1:44" x14ac:dyDescent="0.25">
      <c r="A849">
        <v>587</v>
      </c>
      <c r="B849">
        <v>390</v>
      </c>
      <c r="C849" s="4">
        <v>44077</v>
      </c>
      <c r="D849">
        <v>11</v>
      </c>
      <c r="E849" t="s">
        <v>37</v>
      </c>
      <c r="F849" t="s">
        <v>48</v>
      </c>
      <c r="G849" t="s">
        <v>55</v>
      </c>
      <c r="H849" t="s">
        <v>58</v>
      </c>
      <c r="I849" s="4">
        <v>43641</v>
      </c>
      <c r="J849">
        <v>2</v>
      </c>
      <c r="K849" t="s">
        <v>60</v>
      </c>
      <c r="L849" s="4">
        <v>43615</v>
      </c>
      <c r="M849" s="4">
        <v>43830</v>
      </c>
      <c r="N849">
        <v>1</v>
      </c>
      <c r="O849" t="s">
        <v>80</v>
      </c>
      <c r="P849" t="s">
        <v>242</v>
      </c>
      <c r="Q849">
        <v>1</v>
      </c>
      <c r="R849" t="s">
        <v>598</v>
      </c>
      <c r="S849" t="s">
        <v>1118</v>
      </c>
      <c r="T849" t="s">
        <v>1675</v>
      </c>
      <c r="U849" t="s">
        <v>67</v>
      </c>
      <c r="V849" t="s">
        <v>1548</v>
      </c>
      <c r="W849">
        <v>43.35</v>
      </c>
      <c r="X849">
        <v>44.97</v>
      </c>
      <c r="Y849">
        <v>1</v>
      </c>
      <c r="Z849" t="s">
        <v>70</v>
      </c>
      <c r="AA849" t="s">
        <v>2341</v>
      </c>
      <c r="AF849" s="4"/>
      <c r="AG849" s="4"/>
      <c r="AH849" t="s">
        <v>80</v>
      </c>
      <c r="AI849" t="s">
        <v>242</v>
      </c>
      <c r="AJ849" t="s">
        <v>598</v>
      </c>
      <c r="AK849" t="s">
        <v>1118</v>
      </c>
      <c r="AL849" t="s">
        <v>1675</v>
      </c>
      <c r="AM849" t="s">
        <v>67</v>
      </c>
      <c r="AN849" t="s">
        <v>1548</v>
      </c>
      <c r="AO849" t="s">
        <v>70</v>
      </c>
      <c r="AP849" t="s">
        <v>2341</v>
      </c>
      <c r="AQ849" t="str">
        <f t="shared" si="13"/>
        <v>5873904407711yesFemale436412Facebook436154383043.3544.9723514.45314.995</v>
      </c>
      <c r="AR849">
        <f>COUNTIF(AQ$2:AQ849,AQ849)</f>
        <v>1</v>
      </c>
    </row>
    <row r="850" spans="1:44" x14ac:dyDescent="0.25">
      <c r="A850">
        <v>588</v>
      </c>
      <c r="B850">
        <v>90</v>
      </c>
      <c r="C850" s="4">
        <v>44078</v>
      </c>
      <c r="D850">
        <v>3</v>
      </c>
      <c r="E850" t="s">
        <v>34</v>
      </c>
      <c r="F850" t="s">
        <v>45</v>
      </c>
      <c r="G850" t="s">
        <v>55</v>
      </c>
      <c r="H850" t="s">
        <v>58</v>
      </c>
      <c r="I850" s="4">
        <v>43824</v>
      </c>
      <c r="J850">
        <v>3</v>
      </c>
      <c r="K850" t="s">
        <v>59</v>
      </c>
      <c r="L850" s="4">
        <v>43615</v>
      </c>
      <c r="M850" s="4">
        <v>43830</v>
      </c>
      <c r="N850">
        <v>2</v>
      </c>
      <c r="O850" t="s">
        <v>181</v>
      </c>
      <c r="P850" t="s">
        <v>343</v>
      </c>
      <c r="Q850">
        <v>2</v>
      </c>
      <c r="R850" t="s">
        <v>745</v>
      </c>
      <c r="S850" t="s">
        <v>1285</v>
      </c>
      <c r="T850" t="s">
        <v>1802</v>
      </c>
      <c r="U850" t="s">
        <v>109</v>
      </c>
      <c r="V850" t="s">
        <v>1902</v>
      </c>
      <c r="W850">
        <v>197.9</v>
      </c>
      <c r="X850">
        <v>84.96</v>
      </c>
      <c r="Y850">
        <v>2</v>
      </c>
      <c r="Z850" t="s">
        <v>2225</v>
      </c>
      <c r="AA850" t="s">
        <v>2517</v>
      </c>
      <c r="AF850" s="4"/>
      <c r="AG850" s="4"/>
      <c r="AH850" t="s">
        <v>70</v>
      </c>
      <c r="AI850" t="s">
        <v>232</v>
      </c>
      <c r="AJ850" t="s">
        <v>484</v>
      </c>
      <c r="AK850" t="s">
        <v>1038</v>
      </c>
      <c r="AL850" t="s">
        <v>1576</v>
      </c>
      <c r="AM850" t="s">
        <v>67</v>
      </c>
      <c r="AN850" t="s">
        <v>1517</v>
      </c>
      <c r="AO850" t="s">
        <v>640</v>
      </c>
      <c r="AP850" t="s">
        <v>2393</v>
      </c>
      <c r="AQ850" t="str">
        <f t="shared" si="13"/>
        <v>58890440783yesFemale438243Google Ads4361543830197.984.96515435.97319.9917</v>
      </c>
      <c r="AR850">
        <f>COUNTIF(AQ$2:AQ850,AQ850)</f>
        <v>1</v>
      </c>
    </row>
    <row r="851" spans="1:44" x14ac:dyDescent="0.25">
      <c r="A851">
        <v>588</v>
      </c>
      <c r="B851">
        <v>90</v>
      </c>
      <c r="C851" s="4">
        <v>44078</v>
      </c>
      <c r="D851">
        <v>3</v>
      </c>
      <c r="E851" t="s">
        <v>34</v>
      </c>
      <c r="F851" t="s">
        <v>45</v>
      </c>
      <c r="G851" t="s">
        <v>55</v>
      </c>
      <c r="H851" t="s">
        <v>58</v>
      </c>
      <c r="I851" s="4">
        <v>43824</v>
      </c>
      <c r="J851">
        <v>3</v>
      </c>
      <c r="K851" t="s">
        <v>59</v>
      </c>
      <c r="L851" s="4">
        <v>43615</v>
      </c>
      <c r="M851" s="4">
        <v>43830</v>
      </c>
      <c r="N851">
        <v>2</v>
      </c>
      <c r="O851" t="s">
        <v>181</v>
      </c>
      <c r="P851" t="s">
        <v>343</v>
      </c>
      <c r="Q851">
        <v>2</v>
      </c>
      <c r="R851" t="s">
        <v>745</v>
      </c>
      <c r="S851" t="s">
        <v>1285</v>
      </c>
      <c r="T851" t="s">
        <v>1802</v>
      </c>
      <c r="U851" t="s">
        <v>109</v>
      </c>
      <c r="V851" t="s">
        <v>1902</v>
      </c>
      <c r="W851">
        <v>197.9</v>
      </c>
      <c r="X851">
        <v>84.96</v>
      </c>
      <c r="Y851">
        <v>2</v>
      </c>
      <c r="Z851" t="s">
        <v>2225</v>
      </c>
      <c r="AA851" t="s">
        <v>2517</v>
      </c>
      <c r="AF851" s="4"/>
      <c r="AG851" s="4"/>
      <c r="AH851" t="s">
        <v>69</v>
      </c>
      <c r="AI851" t="s">
        <v>231</v>
      </c>
      <c r="AJ851" t="s">
        <v>531</v>
      </c>
      <c r="AK851" t="s">
        <v>1093</v>
      </c>
      <c r="AL851" t="s">
        <v>1620</v>
      </c>
      <c r="AM851" t="s">
        <v>69</v>
      </c>
      <c r="AN851" t="s">
        <v>1577</v>
      </c>
      <c r="AO851" t="s">
        <v>67</v>
      </c>
      <c r="AP851" t="s">
        <v>2373</v>
      </c>
      <c r="AQ851" t="str">
        <f t="shared" si="13"/>
        <v>58890440783yesFemale438243Google Ads4361543830197.984.96112789.99124.993</v>
      </c>
      <c r="AR851">
        <f>COUNTIF(AQ$2:AQ851,AQ851)</f>
        <v>1</v>
      </c>
    </row>
    <row r="852" spans="1:44" x14ac:dyDescent="0.25">
      <c r="A852">
        <v>589</v>
      </c>
      <c r="B852">
        <v>118</v>
      </c>
      <c r="C852" s="4">
        <v>44078</v>
      </c>
      <c r="D852">
        <v>6</v>
      </c>
      <c r="E852" t="s">
        <v>33</v>
      </c>
      <c r="F852" t="s">
        <v>44</v>
      </c>
      <c r="G852" t="s">
        <v>55</v>
      </c>
      <c r="H852" t="s">
        <v>58</v>
      </c>
      <c r="I852" s="4">
        <v>43959</v>
      </c>
      <c r="J852">
        <v>9</v>
      </c>
      <c r="K852" t="s">
        <v>59</v>
      </c>
      <c r="L852" s="4">
        <v>43952</v>
      </c>
      <c r="M852" s="4">
        <v>44075</v>
      </c>
      <c r="N852">
        <v>1</v>
      </c>
      <c r="O852" t="s">
        <v>78</v>
      </c>
      <c r="P852" t="s">
        <v>240</v>
      </c>
      <c r="Q852">
        <v>1</v>
      </c>
      <c r="R852" t="s">
        <v>578</v>
      </c>
      <c r="S852" t="s">
        <v>1136</v>
      </c>
      <c r="T852" t="s">
        <v>1659</v>
      </c>
      <c r="U852" t="s">
        <v>80</v>
      </c>
      <c r="V852" t="s">
        <v>1548</v>
      </c>
      <c r="W852">
        <v>9.98</v>
      </c>
      <c r="X852">
        <v>29.98</v>
      </c>
      <c r="Y852">
        <v>1</v>
      </c>
      <c r="Z852" t="s">
        <v>393</v>
      </c>
      <c r="AA852" t="s">
        <v>2345</v>
      </c>
      <c r="AF852" s="4"/>
      <c r="AG852" s="4"/>
      <c r="AH852" t="s">
        <v>78</v>
      </c>
      <c r="AI852" t="s">
        <v>240</v>
      </c>
      <c r="AJ852" t="s">
        <v>578</v>
      </c>
      <c r="AK852" t="s">
        <v>1136</v>
      </c>
      <c r="AL852" t="s">
        <v>1659</v>
      </c>
      <c r="AM852" t="s">
        <v>80</v>
      </c>
      <c r="AN852" t="s">
        <v>1548</v>
      </c>
      <c r="AO852" t="s">
        <v>393</v>
      </c>
      <c r="AP852" t="s">
        <v>2345</v>
      </c>
      <c r="AQ852" t="str">
        <f t="shared" si="13"/>
        <v>589118440786yesFemale439599Google Ads43952440759.9829.9881004.99214.9918</v>
      </c>
      <c r="AR852">
        <f>COUNTIF(AQ$2:AQ852,AQ852)</f>
        <v>1</v>
      </c>
    </row>
    <row r="853" spans="1:44" x14ac:dyDescent="0.25">
      <c r="A853">
        <v>590</v>
      </c>
      <c r="B853">
        <v>279</v>
      </c>
      <c r="C853" s="4">
        <v>44078</v>
      </c>
      <c r="D853">
        <v>7</v>
      </c>
      <c r="E853" t="s">
        <v>35</v>
      </c>
      <c r="F853" t="s">
        <v>46</v>
      </c>
      <c r="G853" t="s">
        <v>55</v>
      </c>
      <c r="H853" t="s">
        <v>57</v>
      </c>
      <c r="I853" s="4">
        <v>43900</v>
      </c>
      <c r="J853">
        <v>5</v>
      </c>
      <c r="K853" t="s">
        <v>60</v>
      </c>
      <c r="L853" s="4">
        <v>43831</v>
      </c>
      <c r="M853" s="4">
        <v>43921</v>
      </c>
      <c r="N853">
        <v>1</v>
      </c>
      <c r="O853" t="s">
        <v>79</v>
      </c>
      <c r="P853" t="s">
        <v>241</v>
      </c>
      <c r="Q853">
        <v>1</v>
      </c>
      <c r="R853" t="s">
        <v>500</v>
      </c>
      <c r="S853" t="s">
        <v>1063</v>
      </c>
      <c r="T853" t="s">
        <v>1591</v>
      </c>
      <c r="U853" t="s">
        <v>80</v>
      </c>
      <c r="V853" t="s">
        <v>1548</v>
      </c>
      <c r="W853">
        <v>167.9</v>
      </c>
      <c r="X853">
        <v>29.98</v>
      </c>
      <c r="Y853">
        <v>1</v>
      </c>
      <c r="Z853" t="s">
        <v>455</v>
      </c>
      <c r="AA853" t="s">
        <v>2340</v>
      </c>
      <c r="AF853" s="4"/>
      <c r="AG853" s="4"/>
      <c r="AH853" t="s">
        <v>79</v>
      </c>
      <c r="AI853" t="s">
        <v>241</v>
      </c>
      <c r="AJ853" t="s">
        <v>500</v>
      </c>
      <c r="AK853" t="s">
        <v>1063</v>
      </c>
      <c r="AL853" t="s">
        <v>1591</v>
      </c>
      <c r="AM853" t="s">
        <v>80</v>
      </c>
      <c r="AN853" t="s">
        <v>1548</v>
      </c>
      <c r="AO853" t="s">
        <v>455</v>
      </c>
      <c r="AP853" t="s">
        <v>2340</v>
      </c>
      <c r="AQ853" t="str">
        <f t="shared" si="13"/>
        <v>590279440787yesMale439005Facebook4383143921167.929.98416383.95214.9915</v>
      </c>
      <c r="AR853">
        <f>COUNTIF(AQ$2:AQ853,AQ853)</f>
        <v>1</v>
      </c>
    </row>
    <row r="854" spans="1:44" x14ac:dyDescent="0.25">
      <c r="A854">
        <v>591</v>
      </c>
      <c r="B854">
        <v>376</v>
      </c>
      <c r="C854" s="4">
        <v>44078</v>
      </c>
      <c r="D854">
        <v>2</v>
      </c>
      <c r="E854" t="s">
        <v>38</v>
      </c>
      <c r="F854" t="s">
        <v>49</v>
      </c>
      <c r="G854" t="s">
        <v>56</v>
      </c>
      <c r="H854" t="s">
        <v>58</v>
      </c>
      <c r="I854" s="4">
        <v>43687</v>
      </c>
      <c r="J854">
        <v>2</v>
      </c>
      <c r="K854" t="s">
        <v>60</v>
      </c>
      <c r="L854" s="4">
        <v>43615</v>
      </c>
      <c r="M854" s="4">
        <v>43830</v>
      </c>
      <c r="N854">
        <v>1</v>
      </c>
      <c r="O854" t="s">
        <v>90</v>
      </c>
      <c r="P854" t="s">
        <v>252</v>
      </c>
      <c r="Q854">
        <v>1</v>
      </c>
      <c r="R854" t="s">
        <v>593</v>
      </c>
      <c r="S854" t="s">
        <v>1149</v>
      </c>
      <c r="T854" t="s">
        <v>1529</v>
      </c>
      <c r="U854" t="s">
        <v>69</v>
      </c>
      <c r="V854" t="s">
        <v>1562</v>
      </c>
      <c r="W854">
        <v>49.99</v>
      </c>
      <c r="X854">
        <v>9.99</v>
      </c>
      <c r="Y854">
        <v>1</v>
      </c>
      <c r="Z854" t="s">
        <v>410</v>
      </c>
      <c r="AA854" t="s">
        <v>2359</v>
      </c>
      <c r="AF854" s="4"/>
      <c r="AG854" s="4"/>
      <c r="AH854" t="s">
        <v>90</v>
      </c>
      <c r="AI854" t="s">
        <v>252</v>
      </c>
      <c r="AJ854" t="s">
        <v>593</v>
      </c>
      <c r="AK854" t="s">
        <v>1149</v>
      </c>
      <c r="AL854" t="s">
        <v>1529</v>
      </c>
      <c r="AM854" t="s">
        <v>69</v>
      </c>
      <c r="AN854" t="s">
        <v>1562</v>
      </c>
      <c r="AO854" t="s">
        <v>410</v>
      </c>
      <c r="AP854" t="s">
        <v>2359</v>
      </c>
      <c r="AQ854" t="str">
        <f t="shared" si="13"/>
        <v>591376440782noFemale436872Facebook436154383049.999.99614649.9919.9920</v>
      </c>
      <c r="AR854">
        <f>COUNTIF(AQ$2:AQ854,AQ854)</f>
        <v>1</v>
      </c>
    </row>
    <row r="855" spans="1:44" x14ac:dyDescent="0.25">
      <c r="A855">
        <v>592</v>
      </c>
      <c r="B855">
        <v>388</v>
      </c>
      <c r="C855" s="4">
        <v>44078</v>
      </c>
      <c r="D855">
        <v>8</v>
      </c>
      <c r="E855" t="s">
        <v>43</v>
      </c>
      <c r="F855" t="s">
        <v>54</v>
      </c>
      <c r="G855" t="s">
        <v>56</v>
      </c>
      <c r="H855" t="s">
        <v>57</v>
      </c>
      <c r="I855" s="4">
        <v>43630</v>
      </c>
      <c r="J855">
        <v>1</v>
      </c>
      <c r="K855" t="s">
        <v>61</v>
      </c>
      <c r="L855" s="4">
        <v>43615</v>
      </c>
      <c r="M855" s="4">
        <v>43830</v>
      </c>
      <c r="N855">
        <v>1</v>
      </c>
      <c r="O855" t="s">
        <v>67</v>
      </c>
      <c r="P855" t="s">
        <v>229</v>
      </c>
      <c r="Q855">
        <v>1</v>
      </c>
      <c r="R855" t="s">
        <v>468</v>
      </c>
      <c r="S855" t="s">
        <v>1031</v>
      </c>
      <c r="T855" t="s">
        <v>1561</v>
      </c>
      <c r="U855" t="s">
        <v>67</v>
      </c>
      <c r="V855" t="s">
        <v>1548</v>
      </c>
      <c r="W855">
        <v>98.97</v>
      </c>
      <c r="X855">
        <v>44.97</v>
      </c>
      <c r="Y855">
        <v>1</v>
      </c>
      <c r="Z855" t="s">
        <v>90</v>
      </c>
      <c r="AA855" t="s">
        <v>2328</v>
      </c>
      <c r="AF855" s="4"/>
      <c r="AG855" s="4"/>
      <c r="AH855" t="s">
        <v>67</v>
      </c>
      <c r="AI855" t="s">
        <v>229</v>
      </c>
      <c r="AJ855" t="s">
        <v>468</v>
      </c>
      <c r="AK855" t="s">
        <v>1031</v>
      </c>
      <c r="AL855" t="s">
        <v>1561</v>
      </c>
      <c r="AM855" t="s">
        <v>67</v>
      </c>
      <c r="AN855" t="s">
        <v>1548</v>
      </c>
      <c r="AO855" t="s">
        <v>90</v>
      </c>
      <c r="AP855" t="s">
        <v>2328</v>
      </c>
      <c r="AQ855" t="str">
        <f t="shared" si="13"/>
        <v>592388440788noMale436301YouTube436154383098.9744.9739432.99314.996</v>
      </c>
      <c r="AR855">
        <f>COUNTIF(AQ$2:AQ855,AQ855)</f>
        <v>1</v>
      </c>
    </row>
    <row r="856" spans="1:44" x14ac:dyDescent="0.25">
      <c r="A856">
        <v>593</v>
      </c>
      <c r="B856">
        <v>119</v>
      </c>
      <c r="C856" s="4">
        <v>44079</v>
      </c>
      <c r="D856">
        <v>6</v>
      </c>
      <c r="E856" t="s">
        <v>33</v>
      </c>
      <c r="F856" t="s">
        <v>44</v>
      </c>
      <c r="G856" t="s">
        <v>56</v>
      </c>
      <c r="H856" t="s">
        <v>57</v>
      </c>
      <c r="I856" s="4">
        <v>43957</v>
      </c>
      <c r="J856">
        <v>7</v>
      </c>
      <c r="K856" t="s">
        <v>61</v>
      </c>
      <c r="L856" s="4">
        <v>43915</v>
      </c>
      <c r="M856" s="4">
        <v>44012</v>
      </c>
      <c r="N856">
        <v>1</v>
      </c>
      <c r="O856" t="s">
        <v>80</v>
      </c>
      <c r="P856" t="s">
        <v>242</v>
      </c>
      <c r="Q856">
        <v>1</v>
      </c>
      <c r="R856" t="s">
        <v>696</v>
      </c>
      <c r="S856" t="s">
        <v>1236</v>
      </c>
      <c r="T856" t="s">
        <v>1758</v>
      </c>
      <c r="U856" t="s">
        <v>69</v>
      </c>
      <c r="V856" t="s">
        <v>1548</v>
      </c>
      <c r="W856">
        <v>72.989999999999995</v>
      </c>
      <c r="X856">
        <v>14.99</v>
      </c>
      <c r="Y856">
        <v>1</v>
      </c>
      <c r="Z856" t="s">
        <v>80</v>
      </c>
      <c r="AA856" t="s">
        <v>2357</v>
      </c>
      <c r="AF856" s="4"/>
      <c r="AG856" s="4"/>
      <c r="AH856" t="s">
        <v>80</v>
      </c>
      <c r="AI856" t="s">
        <v>242</v>
      </c>
      <c r="AJ856" t="s">
        <v>696</v>
      </c>
      <c r="AK856" t="s">
        <v>1236</v>
      </c>
      <c r="AL856" t="s">
        <v>1758</v>
      </c>
      <c r="AM856" t="s">
        <v>69</v>
      </c>
      <c r="AN856" t="s">
        <v>1548</v>
      </c>
      <c r="AO856" t="s">
        <v>80</v>
      </c>
      <c r="AP856" t="s">
        <v>2357</v>
      </c>
      <c r="AQ856" t="str">
        <f t="shared" si="13"/>
        <v>593119440796noMale439577YouTube439154401272.9914.99214272.99114.992</v>
      </c>
      <c r="AR856">
        <f>COUNTIF(AQ$2:AQ856,AQ856)</f>
        <v>1</v>
      </c>
    </row>
    <row r="857" spans="1:44" x14ac:dyDescent="0.25">
      <c r="A857">
        <v>594</v>
      </c>
      <c r="B857">
        <v>159</v>
      </c>
      <c r="C857" s="4">
        <v>44079</v>
      </c>
      <c r="D857">
        <v>8</v>
      </c>
      <c r="E857" t="s">
        <v>43</v>
      </c>
      <c r="F857" t="s">
        <v>54</v>
      </c>
      <c r="G857" t="s">
        <v>55</v>
      </c>
      <c r="H857" t="s">
        <v>57</v>
      </c>
      <c r="I857" s="4">
        <v>43621</v>
      </c>
      <c r="J857">
        <v>2</v>
      </c>
      <c r="K857" t="s">
        <v>60</v>
      </c>
      <c r="L857" s="4">
        <v>43615</v>
      </c>
      <c r="M857" s="4">
        <v>43830</v>
      </c>
      <c r="N857">
        <v>1</v>
      </c>
      <c r="O857" t="s">
        <v>79</v>
      </c>
      <c r="P857" t="s">
        <v>241</v>
      </c>
      <c r="Q857">
        <v>1</v>
      </c>
      <c r="R857" t="s">
        <v>562</v>
      </c>
      <c r="S857" t="s">
        <v>1078</v>
      </c>
      <c r="T857" t="s">
        <v>1587</v>
      </c>
      <c r="U857" t="s">
        <v>67</v>
      </c>
      <c r="V857" t="s">
        <v>1548</v>
      </c>
      <c r="W857">
        <v>164.97</v>
      </c>
      <c r="X857">
        <v>44.97</v>
      </c>
      <c r="Y857">
        <v>1</v>
      </c>
      <c r="Z857" t="s">
        <v>86</v>
      </c>
      <c r="AA857" t="s">
        <v>2350</v>
      </c>
      <c r="AF857" s="4"/>
      <c r="AG857" s="4"/>
      <c r="AH857" t="s">
        <v>79</v>
      </c>
      <c r="AI857" t="s">
        <v>241</v>
      </c>
      <c r="AJ857" t="s">
        <v>562</v>
      </c>
      <c r="AK857" t="s">
        <v>1078</v>
      </c>
      <c r="AL857" t="s">
        <v>1587</v>
      </c>
      <c r="AM857" t="s">
        <v>67</v>
      </c>
      <c r="AN857" t="s">
        <v>1548</v>
      </c>
      <c r="AO857" t="s">
        <v>86</v>
      </c>
      <c r="AP857" t="s">
        <v>2350</v>
      </c>
      <c r="AQ857" t="str">
        <f t="shared" si="13"/>
        <v>594159440798yesMale436212Facebook4361543830164.9744.97414454.99314.997</v>
      </c>
      <c r="AR857">
        <f>COUNTIF(AQ$2:AQ857,AQ857)</f>
        <v>1</v>
      </c>
    </row>
    <row r="858" spans="1:44" x14ac:dyDescent="0.25">
      <c r="A858">
        <v>595</v>
      </c>
      <c r="B858">
        <v>347</v>
      </c>
      <c r="C858" s="4">
        <v>44080</v>
      </c>
      <c r="D858">
        <v>1</v>
      </c>
      <c r="E858" t="s">
        <v>39</v>
      </c>
      <c r="F858" t="s">
        <v>50</v>
      </c>
      <c r="G858" t="s">
        <v>56</v>
      </c>
      <c r="H858" t="s">
        <v>58</v>
      </c>
      <c r="I858" s="4">
        <v>43835</v>
      </c>
      <c r="J858">
        <v>4</v>
      </c>
      <c r="K858" t="s">
        <v>61</v>
      </c>
      <c r="L858" s="4">
        <v>43831</v>
      </c>
      <c r="M858" s="4">
        <v>43861</v>
      </c>
      <c r="N858">
        <v>2</v>
      </c>
      <c r="O858" t="s">
        <v>115</v>
      </c>
      <c r="P858" t="s">
        <v>277</v>
      </c>
      <c r="Q858">
        <v>2</v>
      </c>
      <c r="R858" t="s">
        <v>746</v>
      </c>
      <c r="S858" t="s">
        <v>1286</v>
      </c>
      <c r="T858" t="s">
        <v>1803</v>
      </c>
      <c r="U858" t="s">
        <v>83</v>
      </c>
      <c r="V858" t="s">
        <v>1869</v>
      </c>
      <c r="W858">
        <v>1171.3699999999999</v>
      </c>
      <c r="X858">
        <v>74.95</v>
      </c>
      <c r="Y858">
        <v>2</v>
      </c>
      <c r="Z858" t="s">
        <v>2226</v>
      </c>
      <c r="AA858" t="s">
        <v>2518</v>
      </c>
      <c r="AF858" s="4"/>
      <c r="AG858" s="4"/>
      <c r="AH858" t="s">
        <v>86</v>
      </c>
      <c r="AI858" t="s">
        <v>248</v>
      </c>
      <c r="AJ858" t="s">
        <v>653</v>
      </c>
      <c r="AK858" t="s">
        <v>1197</v>
      </c>
      <c r="AL858" t="s">
        <v>1721</v>
      </c>
      <c r="AM858" t="s">
        <v>67</v>
      </c>
      <c r="AN858" t="s">
        <v>1548</v>
      </c>
      <c r="AO858" t="s">
        <v>549</v>
      </c>
      <c r="AP858" t="s">
        <v>2362</v>
      </c>
      <c r="AQ858" t="str">
        <f t="shared" si="13"/>
        <v>595347440801noFemale438354YouTube43831438611171.3774.95784332.49314.9922</v>
      </c>
      <c r="AR858">
        <f>COUNTIF(AQ$2:AQ858,AQ858)</f>
        <v>1</v>
      </c>
    </row>
    <row r="859" spans="1:44" x14ac:dyDescent="0.25">
      <c r="A859">
        <v>595</v>
      </c>
      <c r="B859">
        <v>347</v>
      </c>
      <c r="C859" s="4">
        <v>44080</v>
      </c>
      <c r="D859">
        <v>1</v>
      </c>
      <c r="E859" t="s">
        <v>39</v>
      </c>
      <c r="F859" t="s">
        <v>50</v>
      </c>
      <c r="G859" t="s">
        <v>56</v>
      </c>
      <c r="H859" t="s">
        <v>58</v>
      </c>
      <c r="I859" s="4">
        <v>43835</v>
      </c>
      <c r="J859">
        <v>4</v>
      </c>
      <c r="K859" t="s">
        <v>61</v>
      </c>
      <c r="L859" s="4">
        <v>43831</v>
      </c>
      <c r="M859" s="4">
        <v>43861</v>
      </c>
      <c r="N859">
        <v>2</v>
      </c>
      <c r="O859" t="s">
        <v>115</v>
      </c>
      <c r="P859" t="s">
        <v>277</v>
      </c>
      <c r="Q859">
        <v>2</v>
      </c>
      <c r="R859" t="s">
        <v>746</v>
      </c>
      <c r="S859" t="s">
        <v>1286</v>
      </c>
      <c r="T859" t="s">
        <v>1803</v>
      </c>
      <c r="U859" t="s">
        <v>83</v>
      </c>
      <c r="V859" t="s">
        <v>1869</v>
      </c>
      <c r="W859">
        <v>1171.3699999999999</v>
      </c>
      <c r="X859">
        <v>74.95</v>
      </c>
      <c r="Y859">
        <v>2</v>
      </c>
      <c r="Z859" t="s">
        <v>2226</v>
      </c>
      <c r="AA859" t="s">
        <v>2518</v>
      </c>
      <c r="AF859" s="4"/>
      <c r="AG859" s="4"/>
      <c r="AH859" t="s">
        <v>70</v>
      </c>
      <c r="AI859" t="s">
        <v>232</v>
      </c>
      <c r="AJ859" t="s">
        <v>628</v>
      </c>
      <c r="AK859" t="s">
        <v>1178</v>
      </c>
      <c r="AL859" t="s">
        <v>1501</v>
      </c>
      <c r="AM859" t="s">
        <v>80</v>
      </c>
      <c r="AN859" t="s">
        <v>1548</v>
      </c>
      <c r="AO859" t="s">
        <v>640</v>
      </c>
      <c r="AP859" t="s">
        <v>2393</v>
      </c>
      <c r="AQ859" t="str">
        <f t="shared" si="13"/>
        <v>595347440801noFemale438354YouTube43831438611171.3774.9555686.95214.9917</v>
      </c>
      <c r="AR859">
        <f>COUNTIF(AQ$2:AQ859,AQ859)</f>
        <v>1</v>
      </c>
    </row>
    <row r="860" spans="1:44" x14ac:dyDescent="0.25">
      <c r="A860">
        <v>596</v>
      </c>
      <c r="B860">
        <v>173</v>
      </c>
      <c r="C860" s="4">
        <v>44081</v>
      </c>
      <c r="D860">
        <v>5</v>
      </c>
      <c r="E860" t="s">
        <v>36</v>
      </c>
      <c r="F860" t="s">
        <v>47</v>
      </c>
      <c r="G860" t="s">
        <v>55</v>
      </c>
      <c r="H860" t="s">
        <v>58</v>
      </c>
      <c r="I860" s="4">
        <v>44028</v>
      </c>
      <c r="J860">
        <v>9</v>
      </c>
      <c r="K860" t="s">
        <v>59</v>
      </c>
      <c r="L860" s="4">
        <v>43952</v>
      </c>
      <c r="M860" s="4">
        <v>44075</v>
      </c>
      <c r="N860">
        <v>1</v>
      </c>
      <c r="O860" t="s">
        <v>80</v>
      </c>
      <c r="P860" t="s">
        <v>242</v>
      </c>
      <c r="Q860">
        <v>1</v>
      </c>
      <c r="R860" t="s">
        <v>84</v>
      </c>
      <c r="S860" t="s">
        <v>990</v>
      </c>
      <c r="T860" t="s">
        <v>1523</v>
      </c>
      <c r="U860" t="s">
        <v>67</v>
      </c>
      <c r="V860" t="s">
        <v>1548</v>
      </c>
      <c r="W860">
        <v>31.47</v>
      </c>
      <c r="X860">
        <v>44.97</v>
      </c>
      <c r="Y860">
        <v>1</v>
      </c>
      <c r="Z860" t="s">
        <v>79</v>
      </c>
      <c r="AA860" t="s">
        <v>2349</v>
      </c>
      <c r="AF860" s="4"/>
      <c r="AG860" s="4"/>
      <c r="AH860" t="s">
        <v>80</v>
      </c>
      <c r="AI860" t="s">
        <v>242</v>
      </c>
      <c r="AJ860" t="s">
        <v>84</v>
      </c>
      <c r="AK860" t="s">
        <v>990</v>
      </c>
      <c r="AL860" t="s">
        <v>1523</v>
      </c>
      <c r="AM860" t="s">
        <v>67</v>
      </c>
      <c r="AN860" t="s">
        <v>1548</v>
      </c>
      <c r="AO860" t="s">
        <v>79</v>
      </c>
      <c r="AP860" t="s">
        <v>2349</v>
      </c>
      <c r="AQ860" t="str">
        <f t="shared" si="13"/>
        <v>596173440815yesFemale440289Google Ads439524407531.4744.972910.49314.994</v>
      </c>
      <c r="AR860">
        <f>COUNTIF(AQ$2:AQ860,AQ860)</f>
        <v>1</v>
      </c>
    </row>
    <row r="861" spans="1:44" x14ac:dyDescent="0.25">
      <c r="A861">
        <v>597</v>
      </c>
      <c r="B861">
        <v>181</v>
      </c>
      <c r="C861" s="4">
        <v>44081</v>
      </c>
      <c r="D861">
        <v>2</v>
      </c>
      <c r="E861" t="s">
        <v>38</v>
      </c>
      <c r="F861" t="s">
        <v>49</v>
      </c>
      <c r="G861" t="s">
        <v>56</v>
      </c>
      <c r="H861" t="s">
        <v>57</v>
      </c>
      <c r="I861" s="4">
        <v>43629</v>
      </c>
      <c r="J861">
        <v>3</v>
      </c>
      <c r="K861" t="s">
        <v>59</v>
      </c>
      <c r="L861" s="4">
        <v>43615</v>
      </c>
      <c r="M861" s="4">
        <v>43830</v>
      </c>
      <c r="N861">
        <v>1</v>
      </c>
      <c r="O861" t="s">
        <v>84</v>
      </c>
      <c r="P861" t="s">
        <v>246</v>
      </c>
      <c r="Q861">
        <v>1</v>
      </c>
      <c r="R861" t="s">
        <v>743</v>
      </c>
      <c r="S861" t="s">
        <v>1284</v>
      </c>
      <c r="T861" t="s">
        <v>1533</v>
      </c>
      <c r="U861" t="s">
        <v>67</v>
      </c>
      <c r="V861" t="s">
        <v>1548</v>
      </c>
      <c r="W861">
        <v>179.97</v>
      </c>
      <c r="X861">
        <v>44.97</v>
      </c>
      <c r="Y861">
        <v>1</v>
      </c>
      <c r="Z861" t="s">
        <v>645</v>
      </c>
      <c r="AA861" t="s">
        <v>2347</v>
      </c>
      <c r="AF861" s="4"/>
      <c r="AG861" s="4"/>
      <c r="AH861" t="s">
        <v>84</v>
      </c>
      <c r="AI861" t="s">
        <v>246</v>
      </c>
      <c r="AJ861" t="s">
        <v>743</v>
      </c>
      <c r="AK861" t="s">
        <v>1284</v>
      </c>
      <c r="AL861" t="s">
        <v>1533</v>
      </c>
      <c r="AM861" t="s">
        <v>67</v>
      </c>
      <c r="AN861" t="s">
        <v>1548</v>
      </c>
      <c r="AO861" t="s">
        <v>645</v>
      </c>
      <c r="AP861" t="s">
        <v>2347</v>
      </c>
      <c r="AQ861" t="str">
        <f t="shared" si="13"/>
        <v>597181440812noMale436293Google Ads4361543830179.9744.9796259.99314.9913</v>
      </c>
      <c r="AR861">
        <f>COUNTIF(AQ$2:AQ861,AQ861)</f>
        <v>1</v>
      </c>
    </row>
    <row r="862" spans="1:44" x14ac:dyDescent="0.25">
      <c r="A862">
        <v>598</v>
      </c>
      <c r="B862">
        <v>126</v>
      </c>
      <c r="C862" s="4">
        <v>44082</v>
      </c>
      <c r="D862">
        <v>10</v>
      </c>
      <c r="E862" t="s">
        <v>42</v>
      </c>
      <c r="F862" t="s">
        <v>53</v>
      </c>
      <c r="G862" t="s">
        <v>56</v>
      </c>
      <c r="H862" t="s">
        <v>57</v>
      </c>
      <c r="I862" s="4">
        <v>43975</v>
      </c>
      <c r="J862">
        <v>9</v>
      </c>
      <c r="K862" t="s">
        <v>59</v>
      </c>
      <c r="L862" s="4">
        <v>43952</v>
      </c>
      <c r="M862" s="4">
        <v>44075</v>
      </c>
      <c r="N862">
        <v>1</v>
      </c>
      <c r="O862" t="s">
        <v>86</v>
      </c>
      <c r="P862" t="s">
        <v>248</v>
      </c>
      <c r="Q862">
        <v>1</v>
      </c>
      <c r="R862" t="s">
        <v>441</v>
      </c>
      <c r="S862" t="s">
        <v>1003</v>
      </c>
      <c r="T862" t="s">
        <v>1535</v>
      </c>
      <c r="U862" t="s">
        <v>80</v>
      </c>
      <c r="V862" t="s">
        <v>1577</v>
      </c>
      <c r="W862">
        <v>87.98</v>
      </c>
      <c r="X862">
        <v>49.98</v>
      </c>
      <c r="Y862">
        <v>1</v>
      </c>
      <c r="Z862" t="s">
        <v>530</v>
      </c>
      <c r="AA862" t="s">
        <v>2367</v>
      </c>
      <c r="AF862" s="4"/>
      <c r="AG862" s="4"/>
      <c r="AH862" t="s">
        <v>86</v>
      </c>
      <c r="AI862" t="s">
        <v>248</v>
      </c>
      <c r="AJ862" t="s">
        <v>441</v>
      </c>
      <c r="AK862" t="s">
        <v>2640</v>
      </c>
      <c r="AL862" t="s">
        <v>1535</v>
      </c>
      <c r="AM862" t="s">
        <v>80</v>
      </c>
      <c r="AN862" t="s">
        <v>1577</v>
      </c>
      <c r="AO862" t="s">
        <v>530</v>
      </c>
      <c r="AP862" t="s">
        <v>2367</v>
      </c>
      <c r="AQ862" t="str">
        <f t="shared" si="13"/>
        <v>5981264408210noMale439759Google Ads439524407587.9849.98710643.99224.9916</v>
      </c>
      <c r="AR862">
        <f>COUNTIF(AQ$2:AQ862,AQ862)</f>
        <v>1</v>
      </c>
    </row>
    <row r="863" spans="1:44" x14ac:dyDescent="0.25">
      <c r="A863">
        <v>599</v>
      </c>
      <c r="B863">
        <v>457</v>
      </c>
      <c r="C863" s="4">
        <v>44082</v>
      </c>
      <c r="D863">
        <v>5</v>
      </c>
      <c r="E863" t="s">
        <v>36</v>
      </c>
      <c r="F863" t="s">
        <v>47</v>
      </c>
      <c r="G863" t="s">
        <v>56</v>
      </c>
      <c r="H863" t="s">
        <v>57</v>
      </c>
      <c r="I863" s="4">
        <v>43945</v>
      </c>
      <c r="J863">
        <v>7</v>
      </c>
      <c r="K863" t="s">
        <v>61</v>
      </c>
      <c r="L863" s="4">
        <v>43915</v>
      </c>
      <c r="M863" s="4">
        <v>44012</v>
      </c>
      <c r="N863">
        <v>2</v>
      </c>
      <c r="O863" t="s">
        <v>167</v>
      </c>
      <c r="P863" t="s">
        <v>329</v>
      </c>
      <c r="Q863">
        <v>2</v>
      </c>
      <c r="R863" t="s">
        <v>747</v>
      </c>
      <c r="S863" t="s">
        <v>1287</v>
      </c>
      <c r="T863" t="s">
        <v>1804</v>
      </c>
      <c r="U863" t="s">
        <v>103</v>
      </c>
      <c r="V863" t="s">
        <v>1869</v>
      </c>
      <c r="W863">
        <v>262.33999999999997</v>
      </c>
      <c r="X863">
        <v>59.96</v>
      </c>
      <c r="Y863">
        <v>2</v>
      </c>
      <c r="Z863" t="s">
        <v>2227</v>
      </c>
      <c r="AA863" t="s">
        <v>2519</v>
      </c>
      <c r="AF863" s="4"/>
      <c r="AG863" s="4"/>
      <c r="AH863" t="s">
        <v>80</v>
      </c>
      <c r="AI863" t="s">
        <v>242</v>
      </c>
      <c r="AJ863" t="s">
        <v>84</v>
      </c>
      <c r="AK863" t="s">
        <v>990</v>
      </c>
      <c r="AL863" t="s">
        <v>1523</v>
      </c>
      <c r="AM863" t="s">
        <v>69</v>
      </c>
      <c r="AN863" t="s">
        <v>1548</v>
      </c>
      <c r="AO863" t="s">
        <v>79</v>
      </c>
      <c r="AP863" t="s">
        <v>2349</v>
      </c>
      <c r="AQ863" t="str">
        <f t="shared" si="13"/>
        <v>599457440825noMale439457YouTube4391544012262.3459.962910.49114.994</v>
      </c>
      <c r="AR863">
        <f>COUNTIF(AQ$2:AQ863,AQ863)</f>
        <v>1</v>
      </c>
    </row>
    <row r="864" spans="1:44" x14ac:dyDescent="0.25">
      <c r="A864">
        <v>599</v>
      </c>
      <c r="B864">
        <v>457</v>
      </c>
      <c r="C864" s="4">
        <v>44082</v>
      </c>
      <c r="D864">
        <v>5</v>
      </c>
      <c r="E864" t="s">
        <v>36</v>
      </c>
      <c r="F864" t="s">
        <v>47</v>
      </c>
      <c r="G864" t="s">
        <v>56</v>
      </c>
      <c r="H864" t="s">
        <v>57</v>
      </c>
      <c r="I864" s="4">
        <v>43945</v>
      </c>
      <c r="J864">
        <v>7</v>
      </c>
      <c r="K864" t="s">
        <v>61</v>
      </c>
      <c r="L864" s="4">
        <v>43915</v>
      </c>
      <c r="M864" s="4">
        <v>44012</v>
      </c>
      <c r="N864">
        <v>2</v>
      </c>
      <c r="O864" t="s">
        <v>167</v>
      </c>
      <c r="P864" t="s">
        <v>329</v>
      </c>
      <c r="Q864">
        <v>2</v>
      </c>
      <c r="R864" t="s">
        <v>747</v>
      </c>
      <c r="S864" t="s">
        <v>1287</v>
      </c>
      <c r="T864" t="s">
        <v>1804</v>
      </c>
      <c r="U864" t="s">
        <v>103</v>
      </c>
      <c r="V864" t="s">
        <v>1869</v>
      </c>
      <c r="W864">
        <v>262.33999999999997</v>
      </c>
      <c r="X864">
        <v>59.96</v>
      </c>
      <c r="Y864">
        <v>2</v>
      </c>
      <c r="Z864" t="s">
        <v>2227</v>
      </c>
      <c r="AA864" t="s">
        <v>2519</v>
      </c>
      <c r="AF864" s="4"/>
      <c r="AG864" s="4"/>
      <c r="AH864" t="s">
        <v>79</v>
      </c>
      <c r="AI864" t="s">
        <v>241</v>
      </c>
      <c r="AJ864" t="s">
        <v>500</v>
      </c>
      <c r="AK864" t="s">
        <v>1063</v>
      </c>
      <c r="AL864" t="s">
        <v>1591</v>
      </c>
      <c r="AM864" t="s">
        <v>67</v>
      </c>
      <c r="AN864" t="s">
        <v>1548</v>
      </c>
      <c r="AO864" t="s">
        <v>455</v>
      </c>
      <c r="AP864" t="s">
        <v>2340</v>
      </c>
      <c r="AQ864" t="str">
        <f t="shared" si="13"/>
        <v>599457440825noMale439457YouTube4391544012262.3459.96416383.95314.9915</v>
      </c>
      <c r="AR864">
        <f>COUNTIF(AQ$2:AQ864,AQ864)</f>
        <v>1</v>
      </c>
    </row>
    <row r="865" spans="1:44" x14ac:dyDescent="0.25">
      <c r="A865">
        <v>600</v>
      </c>
      <c r="B865">
        <v>55</v>
      </c>
      <c r="C865" s="4">
        <v>44083</v>
      </c>
      <c r="D865">
        <v>1</v>
      </c>
      <c r="E865" t="s">
        <v>39</v>
      </c>
      <c r="F865" t="s">
        <v>50</v>
      </c>
      <c r="G865" t="s">
        <v>55</v>
      </c>
      <c r="H865" t="s">
        <v>58</v>
      </c>
      <c r="I865" s="4">
        <v>43665</v>
      </c>
      <c r="J865">
        <v>3</v>
      </c>
      <c r="K865" t="s">
        <v>59</v>
      </c>
      <c r="L865" s="4">
        <v>43615</v>
      </c>
      <c r="M865" s="4">
        <v>43830</v>
      </c>
      <c r="N865">
        <v>2</v>
      </c>
      <c r="O865" t="s">
        <v>83</v>
      </c>
      <c r="P865" t="s">
        <v>245</v>
      </c>
      <c r="Q865">
        <v>2</v>
      </c>
      <c r="R865" t="s">
        <v>748</v>
      </c>
      <c r="S865" t="s">
        <v>1288</v>
      </c>
      <c r="T865" t="s">
        <v>1805</v>
      </c>
      <c r="U865" t="s">
        <v>88</v>
      </c>
      <c r="V865" t="s">
        <v>1723</v>
      </c>
      <c r="W865">
        <v>369.98</v>
      </c>
      <c r="X865">
        <v>39.96</v>
      </c>
      <c r="Y865">
        <v>1</v>
      </c>
      <c r="Z865" t="s">
        <v>105</v>
      </c>
      <c r="AA865" t="s">
        <v>2346</v>
      </c>
      <c r="AF865" s="4"/>
      <c r="AG865" s="4"/>
      <c r="AH865" t="s">
        <v>67</v>
      </c>
      <c r="AI865" t="s">
        <v>229</v>
      </c>
      <c r="AJ865" t="s">
        <v>445</v>
      </c>
      <c r="AK865" t="s">
        <v>1007</v>
      </c>
      <c r="AL865" t="s">
        <v>1533</v>
      </c>
      <c r="AM865" t="s">
        <v>80</v>
      </c>
      <c r="AN865" t="s">
        <v>1562</v>
      </c>
      <c r="AO865" t="s">
        <v>79</v>
      </c>
      <c r="AP865" t="s">
        <v>2349</v>
      </c>
      <c r="AQ865" t="str">
        <f t="shared" si="13"/>
        <v>60055440831yesFemale436653Google Ads4361543830369.9839.96310459.9929.994</v>
      </c>
      <c r="AR865">
        <f>COUNTIF(AQ$2:AQ865,AQ865)</f>
        <v>1</v>
      </c>
    </row>
    <row r="866" spans="1:44" x14ac:dyDescent="0.25">
      <c r="A866">
        <v>600</v>
      </c>
      <c r="B866">
        <v>55</v>
      </c>
      <c r="C866" s="4">
        <v>44083</v>
      </c>
      <c r="D866">
        <v>1</v>
      </c>
      <c r="E866" t="s">
        <v>39</v>
      </c>
      <c r="F866" t="s">
        <v>50</v>
      </c>
      <c r="G866" t="s">
        <v>55</v>
      </c>
      <c r="H866" t="s">
        <v>58</v>
      </c>
      <c r="I866" s="4">
        <v>43665</v>
      </c>
      <c r="J866">
        <v>3</v>
      </c>
      <c r="K866" t="s">
        <v>59</v>
      </c>
      <c r="L866" s="4">
        <v>43615</v>
      </c>
      <c r="M866" s="4">
        <v>43830</v>
      </c>
      <c r="N866">
        <v>2</v>
      </c>
      <c r="O866" t="s">
        <v>83</v>
      </c>
      <c r="P866" t="s">
        <v>245</v>
      </c>
      <c r="Q866">
        <v>2</v>
      </c>
      <c r="R866" t="s">
        <v>748</v>
      </c>
      <c r="S866" t="s">
        <v>1288</v>
      </c>
      <c r="T866" t="s">
        <v>1805</v>
      </c>
      <c r="U866" t="s">
        <v>88</v>
      </c>
      <c r="V866" t="s">
        <v>1723</v>
      </c>
      <c r="W866">
        <v>369.98</v>
      </c>
      <c r="X866">
        <v>39.96</v>
      </c>
      <c r="Y866">
        <v>1</v>
      </c>
      <c r="Z866" t="s">
        <v>105</v>
      </c>
      <c r="AA866" t="s">
        <v>2346</v>
      </c>
      <c r="AF866" s="4"/>
      <c r="AG866" s="4"/>
      <c r="AH866" t="s">
        <v>80</v>
      </c>
      <c r="AI866" t="s">
        <v>242</v>
      </c>
      <c r="AJ866" t="s">
        <v>709</v>
      </c>
      <c r="AK866" t="s">
        <v>1250</v>
      </c>
      <c r="AL866" t="s">
        <v>425</v>
      </c>
      <c r="AM866" t="s">
        <v>80</v>
      </c>
      <c r="AN866" t="s">
        <v>1562</v>
      </c>
      <c r="AO866" t="s">
        <v>79</v>
      </c>
      <c r="AP866" t="s">
        <v>2349</v>
      </c>
      <c r="AQ866" t="str">
        <f t="shared" si="13"/>
        <v>60055440831yesFemale436653Google Ads4361543830369.9839.9625812529.994</v>
      </c>
      <c r="AR866">
        <f>COUNTIF(AQ$2:AQ866,AQ866)</f>
        <v>1</v>
      </c>
    </row>
    <row r="867" spans="1:44" x14ac:dyDescent="0.25">
      <c r="A867">
        <v>601</v>
      </c>
      <c r="B867">
        <v>115</v>
      </c>
      <c r="C867" s="4">
        <v>44083</v>
      </c>
      <c r="D867">
        <v>2</v>
      </c>
      <c r="E867" t="s">
        <v>38</v>
      </c>
      <c r="F867" t="s">
        <v>49</v>
      </c>
      <c r="G867" t="s">
        <v>55</v>
      </c>
      <c r="H867" t="s">
        <v>57</v>
      </c>
      <c r="I867" s="4">
        <v>43732</v>
      </c>
      <c r="J867">
        <v>2</v>
      </c>
      <c r="K867" t="s">
        <v>60</v>
      </c>
      <c r="L867" s="4">
        <v>43615</v>
      </c>
      <c r="M867" s="4">
        <v>43830</v>
      </c>
      <c r="N867">
        <v>1</v>
      </c>
      <c r="O867" t="s">
        <v>88</v>
      </c>
      <c r="P867" t="s">
        <v>250</v>
      </c>
      <c r="Q867">
        <v>1</v>
      </c>
      <c r="R867" t="s">
        <v>749</v>
      </c>
      <c r="S867" t="s">
        <v>1289</v>
      </c>
      <c r="T867" t="s">
        <v>1806</v>
      </c>
      <c r="U867" t="s">
        <v>71</v>
      </c>
      <c r="V867" t="s">
        <v>1869</v>
      </c>
      <c r="W867">
        <v>117.5</v>
      </c>
      <c r="X867">
        <v>29.98</v>
      </c>
      <c r="Y867">
        <v>1</v>
      </c>
      <c r="Z867" t="s">
        <v>110</v>
      </c>
      <c r="AA867" t="s">
        <v>2410</v>
      </c>
      <c r="AF867" s="4"/>
      <c r="AG867" s="4"/>
      <c r="AH867" t="s">
        <v>80</v>
      </c>
      <c r="AI867" t="s">
        <v>242</v>
      </c>
      <c r="AJ867" t="s">
        <v>453</v>
      </c>
      <c r="AK867" t="s">
        <v>1016</v>
      </c>
      <c r="AL867" t="s">
        <v>1546</v>
      </c>
      <c r="AM867" t="s">
        <v>69</v>
      </c>
      <c r="AN867" t="s">
        <v>1548</v>
      </c>
      <c r="AO867" t="s">
        <v>67</v>
      </c>
      <c r="AP867" t="s">
        <v>2373</v>
      </c>
      <c r="AQ867" t="str">
        <f t="shared" si="13"/>
        <v>601115440832yesMale437322Facebook4361543830117.529.9822658.75114.993</v>
      </c>
      <c r="AR867">
        <f>COUNTIF(AQ$2:AQ867,AQ867)</f>
        <v>1</v>
      </c>
    </row>
    <row r="868" spans="1:44" x14ac:dyDescent="0.25">
      <c r="A868">
        <v>601</v>
      </c>
      <c r="B868">
        <v>115</v>
      </c>
      <c r="C868" s="4">
        <v>44083</v>
      </c>
      <c r="D868">
        <v>2</v>
      </c>
      <c r="E868" t="s">
        <v>38</v>
      </c>
      <c r="F868" t="s">
        <v>49</v>
      </c>
      <c r="G868" t="s">
        <v>55</v>
      </c>
      <c r="H868" t="s">
        <v>57</v>
      </c>
      <c r="I868" s="4">
        <v>43732</v>
      </c>
      <c r="J868">
        <v>2</v>
      </c>
      <c r="K868" t="s">
        <v>60</v>
      </c>
      <c r="L868" s="4">
        <v>43615</v>
      </c>
      <c r="M868" s="4">
        <v>43830</v>
      </c>
      <c r="N868">
        <v>1</v>
      </c>
      <c r="O868" t="s">
        <v>88</v>
      </c>
      <c r="P868" t="s">
        <v>250</v>
      </c>
      <c r="Q868">
        <v>1</v>
      </c>
      <c r="R868" t="s">
        <v>749</v>
      </c>
      <c r="S868" t="s">
        <v>1289</v>
      </c>
      <c r="T868" t="s">
        <v>1806</v>
      </c>
      <c r="U868" t="s">
        <v>71</v>
      </c>
      <c r="V868" t="s">
        <v>1869</v>
      </c>
      <c r="W868">
        <v>117.5</v>
      </c>
      <c r="X868">
        <v>29.98</v>
      </c>
      <c r="Y868">
        <v>1</v>
      </c>
      <c r="Z868" t="s">
        <v>110</v>
      </c>
      <c r="AA868" t="s">
        <v>2410</v>
      </c>
      <c r="AF868" s="4"/>
      <c r="AG868" s="4"/>
      <c r="AH868" t="s">
        <v>80</v>
      </c>
      <c r="AI868" t="s">
        <v>242</v>
      </c>
      <c r="AJ868" t="s">
        <v>453</v>
      </c>
      <c r="AK868" t="s">
        <v>1016</v>
      </c>
      <c r="AL868" t="s">
        <v>1546</v>
      </c>
      <c r="AM868" t="s">
        <v>69</v>
      </c>
      <c r="AN868" t="s">
        <v>1548</v>
      </c>
      <c r="AO868" t="s">
        <v>67</v>
      </c>
      <c r="AP868" t="s">
        <v>2373</v>
      </c>
      <c r="AQ868" t="str">
        <f t="shared" si="13"/>
        <v>601115440832yesMale437322Facebook4361543830117.529.9822658.75114.993</v>
      </c>
      <c r="AR868">
        <f>COUNTIF(AQ$2:AQ868,AQ868)</f>
        <v>2</v>
      </c>
    </row>
    <row r="869" spans="1:44" x14ac:dyDescent="0.25">
      <c r="A869">
        <v>602</v>
      </c>
      <c r="B869">
        <v>200</v>
      </c>
      <c r="C869" s="4">
        <v>44083</v>
      </c>
      <c r="D869">
        <v>10</v>
      </c>
      <c r="E869" t="s">
        <v>42</v>
      </c>
      <c r="F869" t="s">
        <v>53</v>
      </c>
      <c r="G869" t="s">
        <v>55</v>
      </c>
      <c r="H869" t="s">
        <v>58</v>
      </c>
      <c r="I869" s="4">
        <v>44011</v>
      </c>
      <c r="J869">
        <v>8</v>
      </c>
      <c r="K869" t="s">
        <v>60</v>
      </c>
      <c r="L869" s="4">
        <v>44000</v>
      </c>
      <c r="M869" s="4">
        <v>44073</v>
      </c>
      <c r="N869">
        <v>1</v>
      </c>
      <c r="O869" t="s">
        <v>71</v>
      </c>
      <c r="P869" t="s">
        <v>233</v>
      </c>
      <c r="Q869">
        <v>1</v>
      </c>
      <c r="R869" t="s">
        <v>750</v>
      </c>
      <c r="S869" t="s">
        <v>1290</v>
      </c>
      <c r="T869" t="s">
        <v>1807</v>
      </c>
      <c r="U869" t="s">
        <v>71</v>
      </c>
      <c r="V869" t="s">
        <v>2032</v>
      </c>
      <c r="W869">
        <v>270</v>
      </c>
      <c r="X869">
        <v>49.98</v>
      </c>
      <c r="Y869">
        <v>1</v>
      </c>
      <c r="Z869" t="s">
        <v>71</v>
      </c>
      <c r="AA869" t="s">
        <v>2512</v>
      </c>
      <c r="AF869" s="4"/>
      <c r="AG869" s="4"/>
      <c r="AH869" t="s">
        <v>69</v>
      </c>
      <c r="AI869" t="s">
        <v>231</v>
      </c>
      <c r="AJ869" t="s">
        <v>646</v>
      </c>
      <c r="AK869" t="s">
        <v>987</v>
      </c>
      <c r="AL869" t="s">
        <v>492</v>
      </c>
      <c r="AM869" t="s">
        <v>69</v>
      </c>
      <c r="AN869" t="s">
        <v>1577</v>
      </c>
      <c r="AO869" t="s">
        <v>69</v>
      </c>
      <c r="AP869" t="s">
        <v>2360</v>
      </c>
      <c r="AQ869" t="str">
        <f t="shared" si="13"/>
        <v>6022004408310yesFemale440118Facebook440004407327049.981124135124.991</v>
      </c>
      <c r="AR869">
        <f>COUNTIF(AQ$2:AQ869,AQ869)</f>
        <v>1</v>
      </c>
    </row>
    <row r="870" spans="1:44" x14ac:dyDescent="0.25">
      <c r="A870">
        <v>602</v>
      </c>
      <c r="B870">
        <v>200</v>
      </c>
      <c r="C870" s="4">
        <v>44083</v>
      </c>
      <c r="D870">
        <v>10</v>
      </c>
      <c r="E870" t="s">
        <v>42</v>
      </c>
      <c r="F870" t="s">
        <v>53</v>
      </c>
      <c r="G870" t="s">
        <v>55</v>
      </c>
      <c r="H870" t="s">
        <v>58</v>
      </c>
      <c r="I870" s="4">
        <v>44011</v>
      </c>
      <c r="J870">
        <v>8</v>
      </c>
      <c r="K870" t="s">
        <v>60</v>
      </c>
      <c r="L870" s="4">
        <v>44000</v>
      </c>
      <c r="M870" s="4">
        <v>44073</v>
      </c>
      <c r="N870">
        <v>1</v>
      </c>
      <c r="O870" t="s">
        <v>71</v>
      </c>
      <c r="P870" t="s">
        <v>233</v>
      </c>
      <c r="Q870">
        <v>1</v>
      </c>
      <c r="R870" t="s">
        <v>750</v>
      </c>
      <c r="S870" t="s">
        <v>1290</v>
      </c>
      <c r="T870" t="s">
        <v>1807</v>
      </c>
      <c r="U870" t="s">
        <v>71</v>
      </c>
      <c r="V870" t="s">
        <v>2032</v>
      </c>
      <c r="W870">
        <v>270</v>
      </c>
      <c r="X870">
        <v>49.98</v>
      </c>
      <c r="Y870">
        <v>1</v>
      </c>
      <c r="Z870" t="s">
        <v>71</v>
      </c>
      <c r="AA870" t="s">
        <v>2512</v>
      </c>
      <c r="AF870" s="4"/>
      <c r="AG870" s="4"/>
      <c r="AH870" t="s">
        <v>69</v>
      </c>
      <c r="AI870" t="s">
        <v>231</v>
      </c>
      <c r="AJ870" t="s">
        <v>646</v>
      </c>
      <c r="AK870" t="s">
        <v>987</v>
      </c>
      <c r="AL870" t="s">
        <v>492</v>
      </c>
      <c r="AM870" t="s">
        <v>69</v>
      </c>
      <c r="AN870" t="s">
        <v>1577</v>
      </c>
      <c r="AO870" t="s">
        <v>69</v>
      </c>
      <c r="AP870" t="s">
        <v>2360</v>
      </c>
      <c r="AQ870" t="str">
        <f t="shared" si="13"/>
        <v>6022004408310yesFemale440118Facebook440004407327049.981124135124.991</v>
      </c>
      <c r="AR870">
        <f>COUNTIF(AQ$2:AQ870,AQ870)</f>
        <v>2</v>
      </c>
    </row>
    <row r="871" spans="1:44" x14ac:dyDescent="0.25">
      <c r="A871">
        <v>603</v>
      </c>
      <c r="B871">
        <v>211</v>
      </c>
      <c r="C871" s="4">
        <v>44084</v>
      </c>
      <c r="D871">
        <v>8</v>
      </c>
      <c r="E871" t="s">
        <v>43</v>
      </c>
      <c r="F871" t="s">
        <v>54</v>
      </c>
      <c r="G871" t="s">
        <v>55</v>
      </c>
      <c r="H871" t="s">
        <v>57</v>
      </c>
      <c r="I871" s="4">
        <v>44058</v>
      </c>
      <c r="J871">
        <v>8</v>
      </c>
      <c r="K871" t="s">
        <v>60</v>
      </c>
      <c r="L871" s="4">
        <v>44000</v>
      </c>
      <c r="M871" s="4">
        <v>44073</v>
      </c>
      <c r="N871">
        <v>1</v>
      </c>
      <c r="O871" t="s">
        <v>65</v>
      </c>
      <c r="P871" t="s">
        <v>227</v>
      </c>
      <c r="Q871">
        <v>1</v>
      </c>
      <c r="R871" t="s">
        <v>519</v>
      </c>
      <c r="S871" t="s">
        <v>1083</v>
      </c>
      <c r="T871" t="s">
        <v>1609</v>
      </c>
      <c r="U871" t="s">
        <v>69</v>
      </c>
      <c r="V871" t="s">
        <v>1517</v>
      </c>
      <c r="W871">
        <v>13.49</v>
      </c>
      <c r="X871">
        <v>19.989999999999998</v>
      </c>
      <c r="Y871">
        <v>1</v>
      </c>
      <c r="Z871" t="s">
        <v>431</v>
      </c>
      <c r="AA871" t="s">
        <v>2326</v>
      </c>
      <c r="AF871" s="4"/>
      <c r="AG871" s="4"/>
      <c r="AH871" t="s">
        <v>65</v>
      </c>
      <c r="AI871" t="s">
        <v>227</v>
      </c>
      <c r="AJ871" t="s">
        <v>519</v>
      </c>
      <c r="AK871" t="s">
        <v>1083</v>
      </c>
      <c r="AL871" t="s">
        <v>1609</v>
      </c>
      <c r="AM871" t="s">
        <v>69</v>
      </c>
      <c r="AN871" t="s">
        <v>1517</v>
      </c>
      <c r="AO871" t="s">
        <v>431</v>
      </c>
      <c r="AP871" t="s">
        <v>2326</v>
      </c>
      <c r="AQ871" t="str">
        <f t="shared" si="13"/>
        <v>603211440848yesMale440588Facebook440004407313.4919.99104113.49119.9924</v>
      </c>
      <c r="AR871">
        <f>COUNTIF(AQ$2:AQ871,AQ871)</f>
        <v>1</v>
      </c>
    </row>
    <row r="872" spans="1:44" x14ac:dyDescent="0.25">
      <c r="A872">
        <v>604</v>
      </c>
      <c r="B872">
        <v>43</v>
      </c>
      <c r="C872" s="4">
        <v>44085</v>
      </c>
      <c r="D872">
        <v>2</v>
      </c>
      <c r="E872" t="s">
        <v>38</v>
      </c>
      <c r="F872" t="s">
        <v>49</v>
      </c>
      <c r="G872" t="s">
        <v>56</v>
      </c>
      <c r="H872" t="s">
        <v>58</v>
      </c>
      <c r="I872" s="4">
        <v>43700</v>
      </c>
      <c r="J872">
        <v>1</v>
      </c>
      <c r="K872" t="s">
        <v>61</v>
      </c>
      <c r="L872" s="4">
        <v>43615</v>
      </c>
      <c r="M872" s="4">
        <v>43830</v>
      </c>
      <c r="N872">
        <v>1</v>
      </c>
      <c r="O872" t="s">
        <v>70</v>
      </c>
      <c r="P872" t="s">
        <v>232</v>
      </c>
      <c r="Q872">
        <v>1</v>
      </c>
      <c r="R872" t="s">
        <v>719</v>
      </c>
      <c r="S872" t="s">
        <v>1261</v>
      </c>
      <c r="T872" t="s">
        <v>1779</v>
      </c>
      <c r="U872" t="s">
        <v>69</v>
      </c>
      <c r="V872" t="s">
        <v>1517</v>
      </c>
      <c r="W872">
        <v>95.99</v>
      </c>
      <c r="X872">
        <v>19.989999999999998</v>
      </c>
      <c r="Y872">
        <v>1</v>
      </c>
      <c r="Z872" t="s">
        <v>432</v>
      </c>
      <c r="AA872" t="s">
        <v>2331</v>
      </c>
      <c r="AF872" s="4"/>
      <c r="AG872" s="4"/>
      <c r="AH872" t="s">
        <v>70</v>
      </c>
      <c r="AI872" t="s">
        <v>232</v>
      </c>
      <c r="AJ872" t="s">
        <v>719</v>
      </c>
      <c r="AK872" t="s">
        <v>1261</v>
      </c>
      <c r="AL872" t="s">
        <v>1779</v>
      </c>
      <c r="AM872" t="s">
        <v>69</v>
      </c>
      <c r="AN872" t="s">
        <v>1517</v>
      </c>
      <c r="AO872" t="s">
        <v>432</v>
      </c>
      <c r="AP872" t="s">
        <v>2331</v>
      </c>
      <c r="AQ872" t="str">
        <f t="shared" si="13"/>
        <v>60443440852noFemale437001YouTube436154383095.9919.99516295.99119.9921</v>
      </c>
      <c r="AR872">
        <f>COUNTIF(AQ$2:AQ872,AQ872)</f>
        <v>1</v>
      </c>
    </row>
    <row r="873" spans="1:44" x14ac:dyDescent="0.25">
      <c r="A873">
        <v>605</v>
      </c>
      <c r="B873">
        <v>99</v>
      </c>
      <c r="C873" s="4">
        <v>44085</v>
      </c>
      <c r="D873">
        <v>3</v>
      </c>
      <c r="E873" t="s">
        <v>34</v>
      </c>
      <c r="F873" t="s">
        <v>45</v>
      </c>
      <c r="G873" t="s">
        <v>56</v>
      </c>
      <c r="H873" t="s">
        <v>58</v>
      </c>
      <c r="I873" s="4">
        <v>43888</v>
      </c>
      <c r="J873">
        <v>5</v>
      </c>
      <c r="K873" t="s">
        <v>60</v>
      </c>
      <c r="L873" s="4">
        <v>43831</v>
      </c>
      <c r="M873" s="4">
        <v>43921</v>
      </c>
      <c r="N873">
        <v>1</v>
      </c>
      <c r="O873" t="s">
        <v>70</v>
      </c>
      <c r="P873" t="s">
        <v>232</v>
      </c>
      <c r="Q873">
        <v>1</v>
      </c>
      <c r="R873" t="s">
        <v>411</v>
      </c>
      <c r="S873" t="s">
        <v>973</v>
      </c>
      <c r="T873" t="s">
        <v>1506</v>
      </c>
      <c r="U873" t="s">
        <v>67</v>
      </c>
      <c r="V873" t="s">
        <v>1517</v>
      </c>
      <c r="W873">
        <v>287.85000000000002</v>
      </c>
      <c r="X873">
        <v>59.97</v>
      </c>
      <c r="Y873">
        <v>1</v>
      </c>
      <c r="Z873" t="s">
        <v>673</v>
      </c>
      <c r="AA873" t="s">
        <v>2348</v>
      </c>
      <c r="AF873" s="4"/>
      <c r="AG873" s="4"/>
      <c r="AH873" t="s">
        <v>70</v>
      </c>
      <c r="AI873" t="s">
        <v>232</v>
      </c>
      <c r="AJ873" t="s">
        <v>411</v>
      </c>
      <c r="AK873" t="s">
        <v>973</v>
      </c>
      <c r="AL873" t="s">
        <v>1506</v>
      </c>
      <c r="AM873" t="s">
        <v>67</v>
      </c>
      <c r="AN873" t="s">
        <v>1517</v>
      </c>
      <c r="AO873" t="s">
        <v>673</v>
      </c>
      <c r="AP873" t="s">
        <v>2348</v>
      </c>
      <c r="AQ873" t="str">
        <f t="shared" si="13"/>
        <v>60599440853noFemale438885Facebook4383143921287.8559.9753095.95319.9912</v>
      </c>
      <c r="AR873">
        <f>COUNTIF(AQ$2:AQ873,AQ873)</f>
        <v>1</v>
      </c>
    </row>
    <row r="874" spans="1:44" x14ac:dyDescent="0.25">
      <c r="A874">
        <v>606</v>
      </c>
      <c r="B874">
        <v>321</v>
      </c>
      <c r="C874" s="4">
        <v>44085</v>
      </c>
      <c r="D874">
        <v>9</v>
      </c>
      <c r="E874" t="s">
        <v>41</v>
      </c>
      <c r="F874" t="s">
        <v>52</v>
      </c>
      <c r="G874" t="s">
        <v>55</v>
      </c>
      <c r="H874" t="s">
        <v>57</v>
      </c>
      <c r="I874" s="4">
        <v>43737</v>
      </c>
      <c r="J874">
        <v>3</v>
      </c>
      <c r="K874" t="s">
        <v>59</v>
      </c>
      <c r="L874" s="4">
        <v>43615</v>
      </c>
      <c r="M874" s="4">
        <v>43830</v>
      </c>
      <c r="N874">
        <v>1</v>
      </c>
      <c r="O874" t="s">
        <v>65</v>
      </c>
      <c r="P874" t="s">
        <v>227</v>
      </c>
      <c r="Q874">
        <v>1</v>
      </c>
      <c r="R874" t="s">
        <v>685</v>
      </c>
      <c r="S874" t="s">
        <v>1227</v>
      </c>
      <c r="T874" t="s">
        <v>418</v>
      </c>
      <c r="U874" t="s">
        <v>80</v>
      </c>
      <c r="V874" t="s">
        <v>1517</v>
      </c>
      <c r="W874">
        <v>100</v>
      </c>
      <c r="X874">
        <v>39.979999999999997</v>
      </c>
      <c r="Y874">
        <v>1</v>
      </c>
      <c r="Z874" t="s">
        <v>431</v>
      </c>
      <c r="AA874" t="s">
        <v>2326</v>
      </c>
      <c r="AF874" s="4"/>
      <c r="AG874" s="4"/>
      <c r="AH874" t="s">
        <v>65</v>
      </c>
      <c r="AI874" t="s">
        <v>227</v>
      </c>
      <c r="AJ874" t="s">
        <v>685</v>
      </c>
      <c r="AK874" t="s">
        <v>1227</v>
      </c>
      <c r="AL874" t="s">
        <v>418</v>
      </c>
      <c r="AM874" t="s">
        <v>80</v>
      </c>
      <c r="AN874" t="s">
        <v>1517</v>
      </c>
      <c r="AO874" t="s">
        <v>431</v>
      </c>
      <c r="AP874" t="s">
        <v>2326</v>
      </c>
      <c r="AQ874" t="str">
        <f t="shared" si="13"/>
        <v>606321440859yesMale437373Google Ads436154383010039.98109350219.9924</v>
      </c>
      <c r="AR874">
        <f>COUNTIF(AQ$2:AQ874,AQ874)</f>
        <v>1</v>
      </c>
    </row>
    <row r="875" spans="1:44" x14ac:dyDescent="0.25">
      <c r="A875">
        <v>607</v>
      </c>
      <c r="B875">
        <v>400</v>
      </c>
      <c r="C875" s="4">
        <v>44085</v>
      </c>
      <c r="D875">
        <v>8</v>
      </c>
      <c r="E875" t="s">
        <v>43</v>
      </c>
      <c r="F875" t="s">
        <v>54</v>
      </c>
      <c r="G875" t="s">
        <v>56</v>
      </c>
      <c r="H875" t="s">
        <v>58</v>
      </c>
      <c r="I875" s="4">
        <v>43622</v>
      </c>
      <c r="J875">
        <v>2</v>
      </c>
      <c r="K875" t="s">
        <v>60</v>
      </c>
      <c r="L875" s="4">
        <v>43615</v>
      </c>
      <c r="M875" s="4">
        <v>43830</v>
      </c>
      <c r="N875">
        <v>1</v>
      </c>
      <c r="O875" t="s">
        <v>67</v>
      </c>
      <c r="P875" t="s">
        <v>229</v>
      </c>
      <c r="Q875">
        <v>1</v>
      </c>
      <c r="R875" t="s">
        <v>412</v>
      </c>
      <c r="S875" t="s">
        <v>974</v>
      </c>
      <c r="T875" t="s">
        <v>1507</v>
      </c>
      <c r="U875" t="s">
        <v>80</v>
      </c>
      <c r="V875" t="s">
        <v>1548</v>
      </c>
      <c r="W875">
        <v>57.78</v>
      </c>
      <c r="X875">
        <v>29.98</v>
      </c>
      <c r="Y875">
        <v>1</v>
      </c>
      <c r="Z875" t="s">
        <v>79</v>
      </c>
      <c r="AA875" t="s">
        <v>2349</v>
      </c>
      <c r="AF875" s="4"/>
      <c r="AG875" s="4"/>
      <c r="AH875" t="s">
        <v>67</v>
      </c>
      <c r="AI875" t="s">
        <v>229</v>
      </c>
      <c r="AJ875" t="s">
        <v>412</v>
      </c>
      <c r="AK875" t="s">
        <v>974</v>
      </c>
      <c r="AL875" t="s">
        <v>1507</v>
      </c>
      <c r="AM875" t="s">
        <v>80</v>
      </c>
      <c r="AN875" t="s">
        <v>1548</v>
      </c>
      <c r="AO875" t="s">
        <v>79</v>
      </c>
      <c r="AP875" t="s">
        <v>2349</v>
      </c>
      <c r="AQ875" t="str">
        <f t="shared" si="13"/>
        <v>607400440858noFemale436222Facebook436154383057.7829.98317228.89214.994</v>
      </c>
      <c r="AR875">
        <f>COUNTIF(AQ$2:AQ875,AQ875)</f>
        <v>1</v>
      </c>
    </row>
    <row r="876" spans="1:44" x14ac:dyDescent="0.25">
      <c r="A876">
        <v>608</v>
      </c>
      <c r="B876">
        <v>222</v>
      </c>
      <c r="C876" s="4">
        <v>44086</v>
      </c>
      <c r="D876">
        <v>9</v>
      </c>
      <c r="E876" t="s">
        <v>41</v>
      </c>
      <c r="F876" t="s">
        <v>52</v>
      </c>
      <c r="G876" t="s">
        <v>55</v>
      </c>
      <c r="H876" t="s">
        <v>57</v>
      </c>
      <c r="I876" s="4">
        <v>43729</v>
      </c>
      <c r="J876">
        <v>1</v>
      </c>
      <c r="K876" t="s">
        <v>61</v>
      </c>
      <c r="L876" s="4">
        <v>43615</v>
      </c>
      <c r="M876" s="4">
        <v>43830</v>
      </c>
      <c r="N876">
        <v>1</v>
      </c>
      <c r="O876" t="s">
        <v>69</v>
      </c>
      <c r="P876" t="s">
        <v>231</v>
      </c>
      <c r="Q876">
        <v>1</v>
      </c>
      <c r="R876" t="s">
        <v>393</v>
      </c>
      <c r="S876" t="s">
        <v>955</v>
      </c>
      <c r="T876" t="s">
        <v>1489</v>
      </c>
      <c r="U876" t="s">
        <v>80</v>
      </c>
      <c r="V876" t="s">
        <v>1577</v>
      </c>
      <c r="W876">
        <v>57.9</v>
      </c>
      <c r="X876">
        <v>49.98</v>
      </c>
      <c r="Y876">
        <v>1</v>
      </c>
      <c r="Z876" t="s">
        <v>78</v>
      </c>
      <c r="AA876" t="s">
        <v>2330</v>
      </c>
      <c r="AF876" s="4"/>
      <c r="AG876" s="4"/>
      <c r="AH876" t="s">
        <v>69</v>
      </c>
      <c r="AI876" t="s">
        <v>231</v>
      </c>
      <c r="AJ876" t="s">
        <v>393</v>
      </c>
      <c r="AK876" t="s">
        <v>955</v>
      </c>
      <c r="AL876" t="s">
        <v>1489</v>
      </c>
      <c r="AM876" t="s">
        <v>80</v>
      </c>
      <c r="AN876" t="s">
        <v>1577</v>
      </c>
      <c r="AO876" t="s">
        <v>78</v>
      </c>
      <c r="AP876" t="s">
        <v>2330</v>
      </c>
      <c r="AQ876" t="str">
        <f t="shared" si="13"/>
        <v>608222440869yesMale437291YouTube436154383057.949.9811828.95224.998</v>
      </c>
      <c r="AR876">
        <f>COUNTIF(AQ$2:AQ876,AQ876)</f>
        <v>1</v>
      </c>
    </row>
    <row r="877" spans="1:44" x14ac:dyDescent="0.25">
      <c r="A877">
        <v>609</v>
      </c>
      <c r="B877">
        <v>384</v>
      </c>
      <c r="C877" s="4">
        <v>44086</v>
      </c>
      <c r="D877">
        <v>7</v>
      </c>
      <c r="E877" t="s">
        <v>35</v>
      </c>
      <c r="F877" t="s">
        <v>46</v>
      </c>
      <c r="G877" t="s">
        <v>56</v>
      </c>
      <c r="H877" t="s">
        <v>57</v>
      </c>
      <c r="I877" s="4">
        <v>43655</v>
      </c>
      <c r="J877">
        <v>1</v>
      </c>
      <c r="K877" t="s">
        <v>61</v>
      </c>
      <c r="L877" s="4">
        <v>43615</v>
      </c>
      <c r="M877" s="4">
        <v>43830</v>
      </c>
      <c r="N877">
        <v>1</v>
      </c>
      <c r="O877" t="s">
        <v>80</v>
      </c>
      <c r="P877" t="s">
        <v>242</v>
      </c>
      <c r="Q877">
        <v>1</v>
      </c>
      <c r="R877" t="s">
        <v>587</v>
      </c>
      <c r="S877" t="s">
        <v>1143</v>
      </c>
      <c r="T877" t="s">
        <v>1668</v>
      </c>
      <c r="U877" t="s">
        <v>80</v>
      </c>
      <c r="V877" t="s">
        <v>1548</v>
      </c>
      <c r="W877">
        <v>62.58</v>
      </c>
      <c r="X877">
        <v>29.98</v>
      </c>
      <c r="Y877">
        <v>1</v>
      </c>
      <c r="Z877" t="s">
        <v>79</v>
      </c>
      <c r="AA877" t="s">
        <v>2349</v>
      </c>
      <c r="AF877" s="4"/>
      <c r="AG877" s="4"/>
      <c r="AH877" t="s">
        <v>80</v>
      </c>
      <c r="AI877" t="s">
        <v>242</v>
      </c>
      <c r="AJ877" t="s">
        <v>587</v>
      </c>
      <c r="AK877" t="s">
        <v>1143</v>
      </c>
      <c r="AL877" t="s">
        <v>1668</v>
      </c>
      <c r="AM877" t="s">
        <v>80</v>
      </c>
      <c r="AN877" t="s">
        <v>1548</v>
      </c>
      <c r="AO877" t="s">
        <v>79</v>
      </c>
      <c r="AP877" t="s">
        <v>2349</v>
      </c>
      <c r="AQ877" t="str">
        <f t="shared" si="13"/>
        <v>609384440867noMale436551YouTube436154383062.5829.9827431.29214.994</v>
      </c>
      <c r="AR877">
        <f>COUNTIF(AQ$2:AQ877,AQ877)</f>
        <v>1</v>
      </c>
    </row>
    <row r="878" spans="1:44" x14ac:dyDescent="0.25">
      <c r="A878">
        <v>610</v>
      </c>
      <c r="B878">
        <v>402</v>
      </c>
      <c r="C878" s="4">
        <v>44086</v>
      </c>
      <c r="D878">
        <v>10</v>
      </c>
      <c r="E878" t="s">
        <v>42</v>
      </c>
      <c r="F878" t="s">
        <v>53</v>
      </c>
      <c r="G878" t="s">
        <v>56</v>
      </c>
      <c r="H878" t="s">
        <v>57</v>
      </c>
      <c r="I878" s="4">
        <v>43883</v>
      </c>
      <c r="J878">
        <v>5</v>
      </c>
      <c r="K878" t="s">
        <v>60</v>
      </c>
      <c r="L878" s="4">
        <v>43831</v>
      </c>
      <c r="M878" s="4">
        <v>43921</v>
      </c>
      <c r="N878">
        <v>1</v>
      </c>
      <c r="O878" t="s">
        <v>90</v>
      </c>
      <c r="P878" t="s">
        <v>252</v>
      </c>
      <c r="Q878">
        <v>1</v>
      </c>
      <c r="R878" t="s">
        <v>90</v>
      </c>
      <c r="S878" t="s">
        <v>1040</v>
      </c>
      <c r="T878" t="s">
        <v>1598</v>
      </c>
      <c r="U878" t="s">
        <v>69</v>
      </c>
      <c r="V878" t="s">
        <v>1562</v>
      </c>
      <c r="W878">
        <v>219.99</v>
      </c>
      <c r="X878">
        <v>9.99</v>
      </c>
      <c r="Y878">
        <v>1</v>
      </c>
      <c r="Z878" t="s">
        <v>410</v>
      </c>
      <c r="AA878" t="s">
        <v>2359</v>
      </c>
      <c r="AF878" s="4"/>
      <c r="AG878" s="4"/>
      <c r="AH878" t="s">
        <v>90</v>
      </c>
      <c r="AI878" t="s">
        <v>252</v>
      </c>
      <c r="AJ878" t="s">
        <v>90</v>
      </c>
      <c r="AK878" t="s">
        <v>1040</v>
      </c>
      <c r="AL878" t="s">
        <v>1598</v>
      </c>
      <c r="AM878" t="s">
        <v>69</v>
      </c>
      <c r="AN878" t="s">
        <v>1562</v>
      </c>
      <c r="AO878" t="s">
        <v>410</v>
      </c>
      <c r="AP878" t="s">
        <v>2359</v>
      </c>
      <c r="AQ878" t="str">
        <f t="shared" si="13"/>
        <v>6104024408610noMale438835Facebook4383143921219.999.9966219.9919.9920</v>
      </c>
      <c r="AR878">
        <f>COUNTIF(AQ$2:AQ878,AQ878)</f>
        <v>1</v>
      </c>
    </row>
    <row r="879" spans="1:44" x14ac:dyDescent="0.25">
      <c r="A879">
        <v>611</v>
      </c>
      <c r="B879">
        <v>97</v>
      </c>
      <c r="C879" s="4">
        <v>44087</v>
      </c>
      <c r="D879">
        <v>4</v>
      </c>
      <c r="E879" t="s">
        <v>40</v>
      </c>
      <c r="F879" t="s">
        <v>51</v>
      </c>
      <c r="G879" t="s">
        <v>56</v>
      </c>
      <c r="H879" t="s">
        <v>57</v>
      </c>
      <c r="I879" s="4">
        <v>43874</v>
      </c>
      <c r="J879">
        <v>6</v>
      </c>
      <c r="K879" t="s">
        <v>59</v>
      </c>
      <c r="L879" s="4">
        <v>43862</v>
      </c>
      <c r="M879" s="4">
        <v>43889</v>
      </c>
      <c r="N879">
        <v>1</v>
      </c>
      <c r="O879" t="s">
        <v>79</v>
      </c>
      <c r="P879" t="s">
        <v>241</v>
      </c>
      <c r="Q879">
        <v>1</v>
      </c>
      <c r="R879" t="s">
        <v>515</v>
      </c>
      <c r="S879" t="s">
        <v>1078</v>
      </c>
      <c r="T879" t="s">
        <v>1587</v>
      </c>
      <c r="U879" t="s">
        <v>67</v>
      </c>
      <c r="V879" t="s">
        <v>1548</v>
      </c>
      <c r="W879">
        <v>164.97</v>
      </c>
      <c r="X879">
        <v>44.97</v>
      </c>
      <c r="Y879">
        <v>1</v>
      </c>
      <c r="Z879" t="s">
        <v>86</v>
      </c>
      <c r="AA879" t="s">
        <v>2350</v>
      </c>
      <c r="AF879" s="4"/>
      <c r="AG879" s="4"/>
      <c r="AH879" t="s">
        <v>79</v>
      </c>
      <c r="AI879" t="s">
        <v>241</v>
      </c>
      <c r="AJ879" t="s">
        <v>515</v>
      </c>
      <c r="AK879" t="s">
        <v>1078</v>
      </c>
      <c r="AL879" t="s">
        <v>1587</v>
      </c>
      <c r="AM879" t="s">
        <v>67</v>
      </c>
      <c r="AN879" t="s">
        <v>1548</v>
      </c>
      <c r="AO879" t="s">
        <v>86</v>
      </c>
      <c r="AP879" t="s">
        <v>2350</v>
      </c>
      <c r="AQ879" t="str">
        <f t="shared" si="13"/>
        <v>61197440874noMale438746Google Ads4386243889164.9744.97414354.99314.997</v>
      </c>
      <c r="AR879">
        <f>COUNTIF(AQ$2:AQ879,AQ879)</f>
        <v>1</v>
      </c>
    </row>
    <row r="880" spans="1:44" x14ac:dyDescent="0.25">
      <c r="A880">
        <v>612</v>
      </c>
      <c r="B880">
        <v>176</v>
      </c>
      <c r="C880" s="4">
        <v>44088</v>
      </c>
      <c r="D880">
        <v>3</v>
      </c>
      <c r="E880" t="s">
        <v>34</v>
      </c>
      <c r="F880" t="s">
        <v>45</v>
      </c>
      <c r="G880" t="s">
        <v>55</v>
      </c>
      <c r="H880" t="s">
        <v>58</v>
      </c>
      <c r="I880" s="4">
        <v>43639</v>
      </c>
      <c r="J880">
        <v>1</v>
      </c>
      <c r="K880" t="s">
        <v>61</v>
      </c>
      <c r="L880" s="4">
        <v>43615</v>
      </c>
      <c r="M880" s="4">
        <v>43830</v>
      </c>
      <c r="N880">
        <v>2</v>
      </c>
      <c r="O880" t="s">
        <v>118</v>
      </c>
      <c r="P880" t="s">
        <v>280</v>
      </c>
      <c r="Q880">
        <v>2</v>
      </c>
      <c r="R880" t="s">
        <v>751</v>
      </c>
      <c r="S880" t="s">
        <v>1291</v>
      </c>
      <c r="T880" t="s">
        <v>1808</v>
      </c>
      <c r="U880" t="s">
        <v>71</v>
      </c>
      <c r="V880" t="s">
        <v>2039</v>
      </c>
      <c r="W880">
        <v>63.94</v>
      </c>
      <c r="X880">
        <v>24.98</v>
      </c>
      <c r="Y880">
        <v>2</v>
      </c>
      <c r="Z880" t="s">
        <v>2101</v>
      </c>
      <c r="AA880" t="s">
        <v>2371</v>
      </c>
      <c r="AF880" s="4"/>
      <c r="AG880" s="4"/>
      <c r="AH880" t="s">
        <v>90</v>
      </c>
      <c r="AI880" t="s">
        <v>252</v>
      </c>
      <c r="AJ880" t="s">
        <v>593</v>
      </c>
      <c r="AK880" t="s">
        <v>1149</v>
      </c>
      <c r="AL880" t="s">
        <v>1529</v>
      </c>
      <c r="AM880" t="s">
        <v>69</v>
      </c>
      <c r="AN880" t="s">
        <v>1562</v>
      </c>
      <c r="AO880" t="s">
        <v>410</v>
      </c>
      <c r="AP880" t="s">
        <v>2359</v>
      </c>
      <c r="AQ880" t="str">
        <f t="shared" si="13"/>
        <v>612176440883yesFemale436391YouTube436154383063.9424.98614649.9919.9920</v>
      </c>
      <c r="AR880">
        <f>COUNTIF(AQ$2:AQ880,AQ880)</f>
        <v>1</v>
      </c>
    </row>
    <row r="881" spans="1:44" x14ac:dyDescent="0.25">
      <c r="A881">
        <v>612</v>
      </c>
      <c r="B881">
        <v>176</v>
      </c>
      <c r="C881" s="4">
        <v>44088</v>
      </c>
      <c r="D881">
        <v>3</v>
      </c>
      <c r="E881" t="s">
        <v>34</v>
      </c>
      <c r="F881" t="s">
        <v>45</v>
      </c>
      <c r="G881" t="s">
        <v>55</v>
      </c>
      <c r="H881" t="s">
        <v>58</v>
      </c>
      <c r="I881" s="4">
        <v>43639</v>
      </c>
      <c r="J881">
        <v>1</v>
      </c>
      <c r="K881" t="s">
        <v>61</v>
      </c>
      <c r="L881" s="4">
        <v>43615</v>
      </c>
      <c r="M881" s="4">
        <v>43830</v>
      </c>
      <c r="N881">
        <v>2</v>
      </c>
      <c r="O881" t="s">
        <v>118</v>
      </c>
      <c r="P881" t="s">
        <v>280</v>
      </c>
      <c r="Q881">
        <v>2</v>
      </c>
      <c r="R881" t="s">
        <v>751</v>
      </c>
      <c r="S881" t="s">
        <v>1291</v>
      </c>
      <c r="T881" t="s">
        <v>1808</v>
      </c>
      <c r="U881" t="s">
        <v>71</v>
      </c>
      <c r="V881" t="s">
        <v>2039</v>
      </c>
      <c r="W881">
        <v>63.94</v>
      </c>
      <c r="X881">
        <v>24.98</v>
      </c>
      <c r="Y881">
        <v>2</v>
      </c>
      <c r="Z881" t="s">
        <v>2101</v>
      </c>
      <c r="AA881" t="s">
        <v>2371</v>
      </c>
      <c r="AF881" s="4"/>
      <c r="AG881" s="4"/>
      <c r="AH881" t="s">
        <v>79</v>
      </c>
      <c r="AI881" t="s">
        <v>241</v>
      </c>
      <c r="AJ881" t="s">
        <v>634</v>
      </c>
      <c r="AK881" t="s">
        <v>1182</v>
      </c>
      <c r="AL881" t="s">
        <v>1614</v>
      </c>
      <c r="AM881" t="s">
        <v>69</v>
      </c>
      <c r="AN881" t="s">
        <v>1548</v>
      </c>
      <c r="AO881" t="s">
        <v>455</v>
      </c>
      <c r="AP881" t="s">
        <v>2340</v>
      </c>
      <c r="AQ881" t="str">
        <f t="shared" si="13"/>
        <v>612176440883yesFemale436391YouTube436154383063.9424.98416413.95114.9915</v>
      </c>
      <c r="AR881">
        <f>COUNTIF(AQ$2:AQ881,AQ881)</f>
        <v>1</v>
      </c>
    </row>
    <row r="882" spans="1:44" x14ac:dyDescent="0.25">
      <c r="A882">
        <v>613</v>
      </c>
      <c r="B882">
        <v>242</v>
      </c>
      <c r="C882" s="4">
        <v>44088</v>
      </c>
      <c r="D882">
        <v>6</v>
      </c>
      <c r="E882" t="s">
        <v>33</v>
      </c>
      <c r="F882" t="s">
        <v>44</v>
      </c>
      <c r="G882" t="s">
        <v>56</v>
      </c>
      <c r="H882" t="s">
        <v>57</v>
      </c>
      <c r="I882" s="4">
        <v>43708</v>
      </c>
      <c r="J882">
        <v>2</v>
      </c>
      <c r="K882" t="s">
        <v>60</v>
      </c>
      <c r="L882" s="4">
        <v>43615</v>
      </c>
      <c r="M882" s="4">
        <v>43830</v>
      </c>
      <c r="N882">
        <v>3</v>
      </c>
      <c r="O882" t="s">
        <v>182</v>
      </c>
      <c r="P882" t="s">
        <v>344</v>
      </c>
      <c r="Q882">
        <v>3</v>
      </c>
      <c r="R882" t="s">
        <v>752</v>
      </c>
      <c r="S882" t="s">
        <v>1292</v>
      </c>
      <c r="T882" t="s">
        <v>1809</v>
      </c>
      <c r="U882" t="s">
        <v>2007</v>
      </c>
      <c r="V882" t="s">
        <v>2033</v>
      </c>
      <c r="W882">
        <v>136.91999999999999</v>
      </c>
      <c r="X882">
        <v>54.96</v>
      </c>
      <c r="Y882">
        <v>3</v>
      </c>
      <c r="Z882" t="s">
        <v>2228</v>
      </c>
      <c r="AA882" t="s">
        <v>2520</v>
      </c>
      <c r="AF882" s="4"/>
      <c r="AG882" s="4"/>
      <c r="AH882" t="s">
        <v>79</v>
      </c>
      <c r="AI882" t="s">
        <v>241</v>
      </c>
      <c r="AJ882" t="s">
        <v>566</v>
      </c>
      <c r="AK882" t="s">
        <v>1067</v>
      </c>
      <c r="AL882" t="s">
        <v>1649</v>
      </c>
      <c r="AM882" t="s">
        <v>80</v>
      </c>
      <c r="AN882" t="s">
        <v>1548</v>
      </c>
      <c r="AO882" t="s">
        <v>65</v>
      </c>
      <c r="AP882" t="s">
        <v>2343</v>
      </c>
      <c r="AQ882" t="str">
        <f t="shared" si="13"/>
        <v>613242440886noMale437082Facebook4361543830136.9254.96410835.99214.9910</v>
      </c>
      <c r="AR882">
        <f>COUNTIF(AQ$2:AQ882,AQ882)</f>
        <v>1</v>
      </c>
    </row>
    <row r="883" spans="1:44" x14ac:dyDescent="0.25">
      <c r="A883">
        <v>613</v>
      </c>
      <c r="B883">
        <v>242</v>
      </c>
      <c r="C883" s="4">
        <v>44088</v>
      </c>
      <c r="D883">
        <v>6</v>
      </c>
      <c r="E883" t="s">
        <v>33</v>
      </c>
      <c r="F883" t="s">
        <v>44</v>
      </c>
      <c r="G883" t="s">
        <v>56</v>
      </c>
      <c r="H883" t="s">
        <v>57</v>
      </c>
      <c r="I883" s="4">
        <v>43708</v>
      </c>
      <c r="J883">
        <v>2</v>
      </c>
      <c r="K883" t="s">
        <v>60</v>
      </c>
      <c r="L883" s="4">
        <v>43615</v>
      </c>
      <c r="M883" s="4">
        <v>43830</v>
      </c>
      <c r="N883">
        <v>3</v>
      </c>
      <c r="O883" t="s">
        <v>182</v>
      </c>
      <c r="P883" t="s">
        <v>344</v>
      </c>
      <c r="Q883">
        <v>3</v>
      </c>
      <c r="R883" t="s">
        <v>752</v>
      </c>
      <c r="S883" t="s">
        <v>1292</v>
      </c>
      <c r="T883" t="s">
        <v>1809</v>
      </c>
      <c r="U883" t="s">
        <v>2007</v>
      </c>
      <c r="V883" t="s">
        <v>2033</v>
      </c>
      <c r="W883">
        <v>136.91999999999999</v>
      </c>
      <c r="X883">
        <v>54.96</v>
      </c>
      <c r="Y883">
        <v>3</v>
      </c>
      <c r="Z883" t="s">
        <v>2228</v>
      </c>
      <c r="AA883" t="s">
        <v>2520</v>
      </c>
      <c r="AF883" s="4"/>
      <c r="AG883" s="4"/>
      <c r="AH883" t="s">
        <v>90</v>
      </c>
      <c r="AI883" t="s">
        <v>252</v>
      </c>
      <c r="AJ883" t="s">
        <v>431</v>
      </c>
      <c r="AK883" t="s">
        <v>994</v>
      </c>
      <c r="AL883" t="s">
        <v>1526</v>
      </c>
      <c r="AM883" t="s">
        <v>69</v>
      </c>
      <c r="AN883" t="s">
        <v>1562</v>
      </c>
      <c r="AO883" t="s">
        <v>410</v>
      </c>
      <c r="AP883" t="s">
        <v>2359</v>
      </c>
      <c r="AQ883" t="str">
        <f t="shared" si="13"/>
        <v>613242440886noMale437082Facebook4361543830136.9254.9662434.9919.9920</v>
      </c>
      <c r="AR883">
        <f>COUNTIF(AQ$2:AQ883,AQ883)</f>
        <v>1</v>
      </c>
    </row>
    <row r="884" spans="1:44" x14ac:dyDescent="0.25">
      <c r="A884">
        <v>613</v>
      </c>
      <c r="B884">
        <v>242</v>
      </c>
      <c r="C884" s="4">
        <v>44088</v>
      </c>
      <c r="D884">
        <v>6</v>
      </c>
      <c r="E884" t="s">
        <v>33</v>
      </c>
      <c r="F884" t="s">
        <v>44</v>
      </c>
      <c r="G884" t="s">
        <v>56</v>
      </c>
      <c r="H884" t="s">
        <v>57</v>
      </c>
      <c r="I884" s="4">
        <v>43708</v>
      </c>
      <c r="J884">
        <v>2</v>
      </c>
      <c r="K884" t="s">
        <v>60</v>
      </c>
      <c r="L884" s="4">
        <v>43615</v>
      </c>
      <c r="M884" s="4">
        <v>43830</v>
      </c>
      <c r="N884">
        <v>3</v>
      </c>
      <c r="O884" t="s">
        <v>182</v>
      </c>
      <c r="P884" t="s">
        <v>344</v>
      </c>
      <c r="Q884">
        <v>3</v>
      </c>
      <c r="R884" t="s">
        <v>752</v>
      </c>
      <c r="S884" t="s">
        <v>1292</v>
      </c>
      <c r="T884" t="s">
        <v>1809</v>
      </c>
      <c r="U884" t="s">
        <v>2007</v>
      </c>
      <c r="V884" t="s">
        <v>2033</v>
      </c>
      <c r="W884">
        <v>136.91999999999999</v>
      </c>
      <c r="X884">
        <v>54.96</v>
      </c>
      <c r="Y884">
        <v>3</v>
      </c>
      <c r="Z884" t="s">
        <v>2228</v>
      </c>
      <c r="AA884" t="s">
        <v>2520</v>
      </c>
      <c r="AF884" s="4"/>
      <c r="AG884" s="4"/>
      <c r="AH884" t="s">
        <v>67</v>
      </c>
      <c r="AI884" t="s">
        <v>229</v>
      </c>
      <c r="AJ884" t="s">
        <v>391</v>
      </c>
      <c r="AK884" t="s">
        <v>953</v>
      </c>
      <c r="AL884" t="s">
        <v>1487</v>
      </c>
      <c r="AM884" t="s">
        <v>69</v>
      </c>
      <c r="AN884" t="s">
        <v>1548</v>
      </c>
      <c r="AO884" t="s">
        <v>90</v>
      </c>
      <c r="AP884" t="s">
        <v>2328</v>
      </c>
      <c r="AQ884" t="str">
        <f t="shared" si="13"/>
        <v>613242440886noMale437082Facebook4361543830136.9254.96313629.95114.996</v>
      </c>
      <c r="AR884">
        <f>COUNTIF(AQ$2:AQ884,AQ884)</f>
        <v>1</v>
      </c>
    </row>
    <row r="885" spans="1:44" x14ac:dyDescent="0.25">
      <c r="A885">
        <v>614</v>
      </c>
      <c r="B885">
        <v>352</v>
      </c>
      <c r="C885" s="4">
        <v>44088</v>
      </c>
      <c r="D885">
        <v>2</v>
      </c>
      <c r="E885" t="s">
        <v>38</v>
      </c>
      <c r="F885" t="s">
        <v>49</v>
      </c>
      <c r="G885" t="s">
        <v>55</v>
      </c>
      <c r="H885" t="s">
        <v>58</v>
      </c>
      <c r="I885" s="4">
        <v>43686</v>
      </c>
      <c r="J885">
        <v>2</v>
      </c>
      <c r="K885" t="s">
        <v>60</v>
      </c>
      <c r="L885" s="4">
        <v>43615</v>
      </c>
      <c r="M885" s="4">
        <v>43830</v>
      </c>
      <c r="N885">
        <v>1</v>
      </c>
      <c r="O885" t="s">
        <v>65</v>
      </c>
      <c r="P885" t="s">
        <v>227</v>
      </c>
      <c r="Q885">
        <v>1</v>
      </c>
      <c r="R885" t="s">
        <v>519</v>
      </c>
      <c r="S885" t="s">
        <v>1083</v>
      </c>
      <c r="T885" t="s">
        <v>1609</v>
      </c>
      <c r="U885" t="s">
        <v>69</v>
      </c>
      <c r="V885" t="s">
        <v>1517</v>
      </c>
      <c r="W885">
        <v>13.49</v>
      </c>
      <c r="X885">
        <v>19.989999999999998</v>
      </c>
      <c r="Y885">
        <v>1</v>
      </c>
      <c r="Z885" t="s">
        <v>431</v>
      </c>
      <c r="AA885" t="s">
        <v>2326</v>
      </c>
      <c r="AF885" s="4"/>
      <c r="AG885" s="4"/>
      <c r="AH885" t="s">
        <v>65</v>
      </c>
      <c r="AI885" t="s">
        <v>227</v>
      </c>
      <c r="AJ885" t="s">
        <v>519</v>
      </c>
      <c r="AK885" t="s">
        <v>1083</v>
      </c>
      <c r="AL885" t="s">
        <v>1609</v>
      </c>
      <c r="AM885" t="s">
        <v>69</v>
      </c>
      <c r="AN885" t="s">
        <v>1517</v>
      </c>
      <c r="AO885" t="s">
        <v>431</v>
      </c>
      <c r="AP885" t="s">
        <v>2326</v>
      </c>
      <c r="AQ885" t="str">
        <f t="shared" si="13"/>
        <v>614352440882yesFemale436862Facebook436154383013.4919.99104113.49119.9924</v>
      </c>
      <c r="AR885">
        <f>COUNTIF(AQ$2:AQ885,AQ885)</f>
        <v>1</v>
      </c>
    </row>
    <row r="886" spans="1:44" x14ac:dyDescent="0.25">
      <c r="A886">
        <v>615</v>
      </c>
      <c r="B886">
        <v>266</v>
      </c>
      <c r="C886" s="4">
        <v>44089</v>
      </c>
      <c r="D886">
        <v>10</v>
      </c>
      <c r="E886" t="s">
        <v>42</v>
      </c>
      <c r="F886" t="s">
        <v>53</v>
      </c>
      <c r="G886" t="s">
        <v>55</v>
      </c>
      <c r="H886" t="s">
        <v>57</v>
      </c>
      <c r="I886" s="4">
        <v>43673</v>
      </c>
      <c r="J886">
        <v>2</v>
      </c>
      <c r="K886" t="s">
        <v>60</v>
      </c>
      <c r="L886" s="4">
        <v>43615</v>
      </c>
      <c r="M886" s="4">
        <v>43830</v>
      </c>
      <c r="N886">
        <v>1</v>
      </c>
      <c r="O886" t="s">
        <v>70</v>
      </c>
      <c r="P886" t="s">
        <v>232</v>
      </c>
      <c r="Q886">
        <v>1</v>
      </c>
      <c r="R886" t="s">
        <v>753</v>
      </c>
      <c r="S886" t="s">
        <v>1077</v>
      </c>
      <c r="T886" t="s">
        <v>598</v>
      </c>
      <c r="U886" t="s">
        <v>80</v>
      </c>
      <c r="V886" t="s">
        <v>1517</v>
      </c>
      <c r="W886">
        <v>70</v>
      </c>
      <c r="X886">
        <v>39.979999999999997</v>
      </c>
      <c r="Y886">
        <v>1</v>
      </c>
      <c r="Z886" t="s">
        <v>673</v>
      </c>
      <c r="AA886" t="s">
        <v>2348</v>
      </c>
      <c r="AF886" s="4"/>
      <c r="AG886" s="4"/>
      <c r="AH886" t="s">
        <v>70</v>
      </c>
      <c r="AI886" t="s">
        <v>232</v>
      </c>
      <c r="AJ886" t="s">
        <v>753</v>
      </c>
      <c r="AK886" t="s">
        <v>1077</v>
      </c>
      <c r="AL886" t="s">
        <v>598</v>
      </c>
      <c r="AM886" t="s">
        <v>80</v>
      </c>
      <c r="AN886" t="s">
        <v>1517</v>
      </c>
      <c r="AO886" t="s">
        <v>673</v>
      </c>
      <c r="AP886" t="s">
        <v>2348</v>
      </c>
      <c r="AQ886" t="str">
        <f t="shared" si="13"/>
        <v>6152664408910yesMale436732Facebook43615438307039.98513235219.9912</v>
      </c>
      <c r="AR886">
        <f>COUNTIF(AQ$2:AQ886,AQ886)</f>
        <v>1</v>
      </c>
    </row>
    <row r="887" spans="1:44" x14ac:dyDescent="0.25">
      <c r="A887">
        <v>616</v>
      </c>
      <c r="B887">
        <v>227</v>
      </c>
      <c r="C887" s="4">
        <v>44094</v>
      </c>
      <c r="D887">
        <v>10</v>
      </c>
      <c r="E887" t="s">
        <v>42</v>
      </c>
      <c r="F887" t="s">
        <v>53</v>
      </c>
      <c r="G887" t="s">
        <v>56</v>
      </c>
      <c r="H887" t="s">
        <v>57</v>
      </c>
      <c r="I887" s="4">
        <v>43613</v>
      </c>
      <c r="J887">
        <v>2</v>
      </c>
      <c r="L887" s="4"/>
      <c r="M887" s="4"/>
      <c r="N887">
        <v>1</v>
      </c>
      <c r="O887" t="s">
        <v>86</v>
      </c>
      <c r="P887" t="s">
        <v>248</v>
      </c>
      <c r="Q887">
        <v>1</v>
      </c>
      <c r="R887" t="s">
        <v>419</v>
      </c>
      <c r="S887" t="s">
        <v>981</v>
      </c>
      <c r="T887" t="s">
        <v>1514</v>
      </c>
      <c r="U887" t="s">
        <v>67</v>
      </c>
      <c r="V887" t="s">
        <v>1577</v>
      </c>
      <c r="W887">
        <v>173.85</v>
      </c>
      <c r="X887">
        <v>74.97</v>
      </c>
      <c r="Y887">
        <v>1</v>
      </c>
      <c r="Z887" t="s">
        <v>547</v>
      </c>
      <c r="AA887" t="s">
        <v>2354</v>
      </c>
      <c r="AF887" s="4"/>
      <c r="AG887" s="4"/>
      <c r="AH887" t="s">
        <v>86</v>
      </c>
      <c r="AI887" t="s">
        <v>248</v>
      </c>
      <c r="AJ887" t="s">
        <v>419</v>
      </c>
      <c r="AK887" t="s">
        <v>981</v>
      </c>
      <c r="AL887" t="s">
        <v>1514</v>
      </c>
      <c r="AM887" t="s">
        <v>67</v>
      </c>
      <c r="AN887" t="s">
        <v>1577</v>
      </c>
      <c r="AO887" t="s">
        <v>547</v>
      </c>
      <c r="AP887" t="s">
        <v>2354</v>
      </c>
      <c r="AQ887" t="str">
        <f t="shared" si="13"/>
        <v>6162274409410noMale436132173.8574.97713057.95324.9914</v>
      </c>
      <c r="AR887">
        <f>COUNTIF(AQ$2:AQ887,AQ887)</f>
        <v>1</v>
      </c>
    </row>
    <row r="888" spans="1:44" x14ac:dyDescent="0.25">
      <c r="A888">
        <v>617</v>
      </c>
      <c r="B888">
        <v>441</v>
      </c>
      <c r="C888" s="4">
        <v>44094</v>
      </c>
      <c r="D888">
        <v>5</v>
      </c>
      <c r="E888" t="s">
        <v>36</v>
      </c>
      <c r="F888" t="s">
        <v>47</v>
      </c>
      <c r="G888" t="s">
        <v>55</v>
      </c>
      <c r="H888" t="s">
        <v>57</v>
      </c>
      <c r="I888" s="4">
        <v>43541</v>
      </c>
      <c r="J888">
        <v>2</v>
      </c>
      <c r="L888" s="4"/>
      <c r="M888" s="4"/>
      <c r="N888">
        <v>1</v>
      </c>
      <c r="O888" t="s">
        <v>80</v>
      </c>
      <c r="P888" t="s">
        <v>242</v>
      </c>
      <c r="Q888">
        <v>1</v>
      </c>
      <c r="R888" t="s">
        <v>486</v>
      </c>
      <c r="S888" t="s">
        <v>1049</v>
      </c>
      <c r="T888" t="s">
        <v>1533</v>
      </c>
      <c r="U888" t="s">
        <v>67</v>
      </c>
      <c r="V888" t="s">
        <v>1548</v>
      </c>
      <c r="W888">
        <v>179.97</v>
      </c>
      <c r="X888">
        <v>44.97</v>
      </c>
      <c r="Y888">
        <v>1</v>
      </c>
      <c r="Z888" t="s">
        <v>79</v>
      </c>
      <c r="AA888" t="s">
        <v>2349</v>
      </c>
      <c r="AF888" s="4"/>
      <c r="AG888" s="4"/>
      <c r="AH888" t="s">
        <v>80</v>
      </c>
      <c r="AI888" t="s">
        <v>242</v>
      </c>
      <c r="AJ888" t="s">
        <v>486</v>
      </c>
      <c r="AK888" t="s">
        <v>1049</v>
      </c>
      <c r="AL888" t="s">
        <v>1533</v>
      </c>
      <c r="AM888" t="s">
        <v>67</v>
      </c>
      <c r="AN888" t="s">
        <v>1548</v>
      </c>
      <c r="AO888" t="s">
        <v>79</v>
      </c>
      <c r="AP888" t="s">
        <v>2349</v>
      </c>
      <c r="AQ888" t="str">
        <f t="shared" si="13"/>
        <v>617441440945yesMale435412179.9744.97212959.99314.994</v>
      </c>
      <c r="AR888">
        <f>COUNTIF(AQ$2:AQ888,AQ888)</f>
        <v>1</v>
      </c>
    </row>
    <row r="889" spans="1:44" x14ac:dyDescent="0.25">
      <c r="A889">
        <v>618</v>
      </c>
      <c r="B889">
        <v>125</v>
      </c>
      <c r="C889" s="4">
        <v>44096</v>
      </c>
      <c r="D889">
        <v>2</v>
      </c>
      <c r="E889" t="s">
        <v>38</v>
      </c>
      <c r="F889" t="s">
        <v>49</v>
      </c>
      <c r="G889" t="s">
        <v>55</v>
      </c>
      <c r="H889" t="s">
        <v>58</v>
      </c>
      <c r="I889" s="4">
        <v>44031</v>
      </c>
      <c r="J889">
        <v>8</v>
      </c>
      <c r="K889" t="s">
        <v>60</v>
      </c>
      <c r="L889" s="4">
        <v>44000</v>
      </c>
      <c r="M889" s="4">
        <v>44073</v>
      </c>
      <c r="N889">
        <v>1</v>
      </c>
      <c r="O889" t="s">
        <v>86</v>
      </c>
      <c r="P889" t="s">
        <v>248</v>
      </c>
      <c r="Q889">
        <v>1</v>
      </c>
      <c r="R889" t="s">
        <v>419</v>
      </c>
      <c r="S889" t="s">
        <v>981</v>
      </c>
      <c r="T889" t="s">
        <v>1514</v>
      </c>
      <c r="U889" t="s">
        <v>69</v>
      </c>
      <c r="V889" t="s">
        <v>1577</v>
      </c>
      <c r="W889">
        <v>57.95</v>
      </c>
      <c r="X889">
        <v>24.99</v>
      </c>
      <c r="Y889">
        <v>1</v>
      </c>
      <c r="Z889" t="s">
        <v>547</v>
      </c>
      <c r="AA889" t="s">
        <v>2354</v>
      </c>
      <c r="AF889" s="4"/>
      <c r="AG889" s="4"/>
      <c r="AH889" t="s">
        <v>86</v>
      </c>
      <c r="AI889" t="s">
        <v>248</v>
      </c>
      <c r="AJ889" t="s">
        <v>419</v>
      </c>
      <c r="AK889" t="s">
        <v>981</v>
      </c>
      <c r="AL889" t="s">
        <v>1514</v>
      </c>
      <c r="AM889" t="s">
        <v>69</v>
      </c>
      <c r="AN889" t="s">
        <v>1577</v>
      </c>
      <c r="AO889" t="s">
        <v>547</v>
      </c>
      <c r="AP889" t="s">
        <v>2354</v>
      </c>
      <c r="AQ889" t="str">
        <f t="shared" si="13"/>
        <v>618125440962yesFemale440318Facebook440004407357.9524.99713057.95124.9914</v>
      </c>
      <c r="AR889">
        <f>COUNTIF(AQ$2:AQ889,AQ889)</f>
        <v>1</v>
      </c>
    </row>
    <row r="890" spans="1:44" x14ac:dyDescent="0.25">
      <c r="A890">
        <v>619</v>
      </c>
      <c r="B890">
        <v>329</v>
      </c>
      <c r="C890" s="4">
        <v>44096</v>
      </c>
      <c r="D890">
        <v>7</v>
      </c>
      <c r="E890" t="s">
        <v>35</v>
      </c>
      <c r="F890" t="s">
        <v>46</v>
      </c>
      <c r="G890" t="s">
        <v>56</v>
      </c>
      <c r="H890" t="s">
        <v>58</v>
      </c>
      <c r="I890" s="4">
        <v>43863</v>
      </c>
      <c r="J890">
        <v>6</v>
      </c>
      <c r="K890" t="s">
        <v>59</v>
      </c>
      <c r="L890" s="4">
        <v>43862</v>
      </c>
      <c r="M890" s="4">
        <v>43889</v>
      </c>
      <c r="N890">
        <v>2</v>
      </c>
      <c r="O890" t="s">
        <v>124</v>
      </c>
      <c r="P890" t="s">
        <v>286</v>
      </c>
      <c r="Q890">
        <v>2</v>
      </c>
      <c r="R890" t="s">
        <v>754</v>
      </c>
      <c r="S890" t="s">
        <v>1293</v>
      </c>
      <c r="T890" t="s">
        <v>1810</v>
      </c>
      <c r="U890" t="s">
        <v>110</v>
      </c>
      <c r="V890" t="s">
        <v>1869</v>
      </c>
      <c r="W890">
        <v>629.94000000000005</v>
      </c>
      <c r="X890">
        <v>89.94</v>
      </c>
      <c r="Y890">
        <v>2</v>
      </c>
      <c r="Z890" t="s">
        <v>2221</v>
      </c>
      <c r="AA890" t="s">
        <v>2510</v>
      </c>
      <c r="AF890" s="4"/>
      <c r="AG890" s="4"/>
      <c r="AH890" t="s">
        <v>67</v>
      </c>
      <c r="AI890" t="s">
        <v>229</v>
      </c>
      <c r="AJ890" t="s">
        <v>439</v>
      </c>
      <c r="AK890" t="s">
        <v>1001</v>
      </c>
      <c r="AL890" t="s">
        <v>1533</v>
      </c>
      <c r="AM890" t="s">
        <v>67</v>
      </c>
      <c r="AN890" t="s">
        <v>1548</v>
      </c>
      <c r="AO890" t="s">
        <v>84</v>
      </c>
      <c r="AP890" t="s">
        <v>2366</v>
      </c>
      <c r="AQ890" t="str">
        <f t="shared" si="13"/>
        <v>619329440967noFemale438636Google Ads4386243889629.9489.94310259.99314.999</v>
      </c>
      <c r="AR890">
        <f>COUNTIF(AQ$2:AQ890,AQ890)</f>
        <v>1</v>
      </c>
    </row>
    <row r="891" spans="1:44" x14ac:dyDescent="0.25">
      <c r="A891">
        <v>619</v>
      </c>
      <c r="B891">
        <v>329</v>
      </c>
      <c r="C891" s="4">
        <v>44096</v>
      </c>
      <c r="D891">
        <v>7</v>
      </c>
      <c r="E891" t="s">
        <v>35</v>
      </c>
      <c r="F891" t="s">
        <v>46</v>
      </c>
      <c r="G891" t="s">
        <v>56</v>
      </c>
      <c r="H891" t="s">
        <v>58</v>
      </c>
      <c r="I891" s="4">
        <v>43863</v>
      </c>
      <c r="J891">
        <v>6</v>
      </c>
      <c r="K891" t="s">
        <v>59</v>
      </c>
      <c r="L891" s="4">
        <v>43862</v>
      </c>
      <c r="M891" s="4">
        <v>43889</v>
      </c>
      <c r="N891">
        <v>2</v>
      </c>
      <c r="O891" t="s">
        <v>124</v>
      </c>
      <c r="P891" t="s">
        <v>286</v>
      </c>
      <c r="Q891">
        <v>2</v>
      </c>
      <c r="R891" t="s">
        <v>754</v>
      </c>
      <c r="S891" t="s">
        <v>1293</v>
      </c>
      <c r="T891" t="s">
        <v>1810</v>
      </c>
      <c r="U891" t="s">
        <v>110</v>
      </c>
      <c r="V891" t="s">
        <v>1869</v>
      </c>
      <c r="W891">
        <v>629.94000000000005</v>
      </c>
      <c r="X891">
        <v>89.94</v>
      </c>
      <c r="Y891">
        <v>2</v>
      </c>
      <c r="Z891" t="s">
        <v>2221</v>
      </c>
      <c r="AA891" t="s">
        <v>2510</v>
      </c>
      <c r="AF891" s="4"/>
      <c r="AG891" s="4"/>
      <c r="AH891" t="s">
        <v>78</v>
      </c>
      <c r="AI891" t="s">
        <v>240</v>
      </c>
      <c r="AJ891" t="s">
        <v>668</v>
      </c>
      <c r="AK891" t="s">
        <v>1212</v>
      </c>
      <c r="AL891" t="s">
        <v>1735</v>
      </c>
      <c r="AM891" t="s">
        <v>67</v>
      </c>
      <c r="AN891" t="s">
        <v>1548</v>
      </c>
      <c r="AO891" t="s">
        <v>393</v>
      </c>
      <c r="AP891" t="s">
        <v>2345</v>
      </c>
      <c r="AQ891" t="str">
        <f t="shared" si="13"/>
        <v>619329440967noFemale438636Google Ads4386243889629.9489.948138149.99314.9918</v>
      </c>
      <c r="AR891">
        <f>COUNTIF(AQ$2:AQ891,AQ891)</f>
        <v>1</v>
      </c>
    </row>
    <row r="892" spans="1:44" x14ac:dyDescent="0.25">
      <c r="A892">
        <v>620</v>
      </c>
      <c r="B892">
        <v>439</v>
      </c>
      <c r="C892" s="4">
        <v>44096</v>
      </c>
      <c r="D892">
        <v>6</v>
      </c>
      <c r="E892" t="s">
        <v>33</v>
      </c>
      <c r="F892" t="s">
        <v>44</v>
      </c>
      <c r="G892" t="s">
        <v>55</v>
      </c>
      <c r="H892" t="s">
        <v>58</v>
      </c>
      <c r="I892" s="4">
        <v>43931</v>
      </c>
      <c r="J892">
        <v>7</v>
      </c>
      <c r="K892" t="s">
        <v>61</v>
      </c>
      <c r="L892" s="4">
        <v>43915</v>
      </c>
      <c r="M892" s="4">
        <v>44012</v>
      </c>
      <c r="N892">
        <v>1</v>
      </c>
      <c r="O892" t="s">
        <v>80</v>
      </c>
      <c r="P892" t="s">
        <v>242</v>
      </c>
      <c r="Q892">
        <v>1</v>
      </c>
      <c r="R892" t="s">
        <v>587</v>
      </c>
      <c r="S892" t="s">
        <v>1143</v>
      </c>
      <c r="T892" t="s">
        <v>1668</v>
      </c>
      <c r="U892" t="s">
        <v>67</v>
      </c>
      <c r="V892" t="s">
        <v>1548</v>
      </c>
      <c r="W892">
        <v>93.87</v>
      </c>
      <c r="X892">
        <v>44.97</v>
      </c>
      <c r="Y892">
        <v>1</v>
      </c>
      <c r="Z892" t="s">
        <v>79</v>
      </c>
      <c r="AA892" t="s">
        <v>2349</v>
      </c>
      <c r="AF892" s="4"/>
      <c r="AG892" s="4"/>
      <c r="AH892" t="s">
        <v>80</v>
      </c>
      <c r="AI892" t="s">
        <v>242</v>
      </c>
      <c r="AJ892" t="s">
        <v>587</v>
      </c>
      <c r="AK892" t="s">
        <v>1143</v>
      </c>
      <c r="AL892" t="s">
        <v>1668</v>
      </c>
      <c r="AM892" t="s">
        <v>67</v>
      </c>
      <c r="AN892" t="s">
        <v>1548</v>
      </c>
      <c r="AO892" t="s">
        <v>79</v>
      </c>
      <c r="AP892" t="s">
        <v>2349</v>
      </c>
      <c r="AQ892" t="str">
        <f t="shared" si="13"/>
        <v>620439440966yesFemale439317YouTube439154401293.8744.9727431.29314.994</v>
      </c>
      <c r="AR892">
        <f>COUNTIF(AQ$2:AQ892,AQ892)</f>
        <v>1</v>
      </c>
    </row>
    <row r="893" spans="1:44" x14ac:dyDescent="0.25">
      <c r="A893">
        <v>621</v>
      </c>
      <c r="B893">
        <v>316</v>
      </c>
      <c r="C893" s="4">
        <v>44097</v>
      </c>
      <c r="D893">
        <v>6</v>
      </c>
      <c r="E893" t="s">
        <v>33</v>
      </c>
      <c r="F893" t="s">
        <v>44</v>
      </c>
      <c r="G893" t="s">
        <v>55</v>
      </c>
      <c r="H893" t="s">
        <v>58</v>
      </c>
      <c r="I893" s="4">
        <v>43559</v>
      </c>
      <c r="J893">
        <v>2</v>
      </c>
      <c r="L893" s="4"/>
      <c r="M893" s="4"/>
      <c r="N893">
        <v>2</v>
      </c>
      <c r="O893" t="s">
        <v>181</v>
      </c>
      <c r="P893" t="s">
        <v>343</v>
      </c>
      <c r="Q893">
        <v>2</v>
      </c>
      <c r="R893" t="s">
        <v>755</v>
      </c>
      <c r="S893" t="s">
        <v>1294</v>
      </c>
      <c r="T893" t="s">
        <v>1811</v>
      </c>
      <c r="U893" t="s">
        <v>75</v>
      </c>
      <c r="V893" t="s">
        <v>1902</v>
      </c>
      <c r="W893">
        <v>596.9</v>
      </c>
      <c r="X893">
        <v>114.95</v>
      </c>
      <c r="Y893">
        <v>2</v>
      </c>
      <c r="Z893" t="s">
        <v>2229</v>
      </c>
      <c r="AA893" t="s">
        <v>2521</v>
      </c>
      <c r="AF893" s="4"/>
      <c r="AG893" s="4"/>
      <c r="AH893" t="s">
        <v>70</v>
      </c>
      <c r="AI893" t="s">
        <v>232</v>
      </c>
      <c r="AJ893" t="s">
        <v>411</v>
      </c>
      <c r="AK893" t="s">
        <v>973</v>
      </c>
      <c r="AL893" t="s">
        <v>1506</v>
      </c>
      <c r="AM893" t="s">
        <v>80</v>
      </c>
      <c r="AN893" t="s">
        <v>1517</v>
      </c>
      <c r="AO893" t="s">
        <v>673</v>
      </c>
      <c r="AP893" t="s">
        <v>2348</v>
      </c>
      <c r="AQ893" t="str">
        <f t="shared" si="13"/>
        <v>621316440976yesFemale435592596.9114.9553095.95219.9912</v>
      </c>
      <c r="AR893">
        <f>COUNTIF(AQ$2:AQ893,AQ893)</f>
        <v>1</v>
      </c>
    </row>
    <row r="894" spans="1:44" x14ac:dyDescent="0.25">
      <c r="A894">
        <v>621</v>
      </c>
      <c r="B894">
        <v>316</v>
      </c>
      <c r="C894" s="4">
        <v>44097</v>
      </c>
      <c r="D894">
        <v>6</v>
      </c>
      <c r="E894" t="s">
        <v>33</v>
      </c>
      <c r="F894" t="s">
        <v>44</v>
      </c>
      <c r="G894" t="s">
        <v>55</v>
      </c>
      <c r="H894" t="s">
        <v>58</v>
      </c>
      <c r="I894" s="4">
        <v>43559</v>
      </c>
      <c r="J894">
        <v>2</v>
      </c>
      <c r="L894" s="4"/>
      <c r="M894" s="4"/>
      <c r="N894">
        <v>2</v>
      </c>
      <c r="O894" t="s">
        <v>181</v>
      </c>
      <c r="P894" t="s">
        <v>343</v>
      </c>
      <c r="Q894">
        <v>2</v>
      </c>
      <c r="R894" t="s">
        <v>755</v>
      </c>
      <c r="S894" t="s">
        <v>1294</v>
      </c>
      <c r="T894" t="s">
        <v>1811</v>
      </c>
      <c r="U894" t="s">
        <v>75</v>
      </c>
      <c r="V894" t="s">
        <v>1902</v>
      </c>
      <c r="W894">
        <v>596.9</v>
      </c>
      <c r="X894">
        <v>114.95</v>
      </c>
      <c r="Y894">
        <v>2</v>
      </c>
      <c r="Z894" t="s">
        <v>2229</v>
      </c>
      <c r="AA894" t="s">
        <v>2521</v>
      </c>
      <c r="AF894" s="4"/>
      <c r="AG894" s="4"/>
      <c r="AH894" t="s">
        <v>69</v>
      </c>
      <c r="AI894" t="s">
        <v>231</v>
      </c>
      <c r="AJ894" t="s">
        <v>646</v>
      </c>
      <c r="AK894" t="s">
        <v>987</v>
      </c>
      <c r="AL894" t="s">
        <v>492</v>
      </c>
      <c r="AM894" t="s">
        <v>67</v>
      </c>
      <c r="AN894" t="s">
        <v>1577</v>
      </c>
      <c r="AO894" t="s">
        <v>69</v>
      </c>
      <c r="AP894" t="s">
        <v>2360</v>
      </c>
      <c r="AQ894" t="str">
        <f t="shared" si="13"/>
        <v>621316440976yesFemale435592596.9114.951124135324.991</v>
      </c>
      <c r="AR894">
        <f>COUNTIF(AQ$2:AQ894,AQ894)</f>
        <v>1</v>
      </c>
    </row>
    <row r="895" spans="1:44" x14ac:dyDescent="0.25">
      <c r="A895">
        <v>622</v>
      </c>
      <c r="B895">
        <v>456</v>
      </c>
      <c r="C895" s="4">
        <v>44097</v>
      </c>
      <c r="D895">
        <v>1</v>
      </c>
      <c r="E895" t="s">
        <v>39</v>
      </c>
      <c r="F895" t="s">
        <v>50</v>
      </c>
      <c r="G895" t="s">
        <v>56</v>
      </c>
      <c r="H895" t="s">
        <v>57</v>
      </c>
      <c r="I895" s="4">
        <v>43933</v>
      </c>
      <c r="J895">
        <v>7</v>
      </c>
      <c r="K895" t="s">
        <v>61</v>
      </c>
      <c r="L895" s="4">
        <v>43915</v>
      </c>
      <c r="M895" s="4">
        <v>44012</v>
      </c>
      <c r="N895">
        <v>1</v>
      </c>
      <c r="O895" t="s">
        <v>108</v>
      </c>
      <c r="P895" t="s">
        <v>270</v>
      </c>
      <c r="Q895">
        <v>2</v>
      </c>
      <c r="R895" t="s">
        <v>756</v>
      </c>
      <c r="S895" t="s">
        <v>1295</v>
      </c>
      <c r="T895" t="s">
        <v>1812</v>
      </c>
      <c r="U895" t="s">
        <v>85</v>
      </c>
      <c r="V895" t="s">
        <v>1550</v>
      </c>
      <c r="W895">
        <v>35.869999999999997</v>
      </c>
      <c r="X895">
        <v>14.97</v>
      </c>
      <c r="Y895">
        <v>2</v>
      </c>
      <c r="Z895" t="s">
        <v>2180</v>
      </c>
      <c r="AA895" t="s">
        <v>2462</v>
      </c>
      <c r="AF895" s="4"/>
      <c r="AG895" s="4"/>
      <c r="AH895" t="s">
        <v>90</v>
      </c>
      <c r="AI895" t="s">
        <v>252</v>
      </c>
      <c r="AJ895" t="s">
        <v>444</v>
      </c>
      <c r="AK895" t="s">
        <v>1006</v>
      </c>
      <c r="AL895" t="s">
        <v>1537</v>
      </c>
      <c r="AM895" t="s">
        <v>69</v>
      </c>
      <c r="AN895" t="s">
        <v>1659</v>
      </c>
      <c r="AO895" t="s">
        <v>645</v>
      </c>
      <c r="AP895" t="s">
        <v>2347</v>
      </c>
      <c r="AQ895" t="str">
        <f t="shared" si="13"/>
        <v>622456440971noMale439337YouTube439154401235.8714.97612215.9714.9913</v>
      </c>
      <c r="AR895">
        <f>COUNTIF(AQ$2:AQ895,AQ895)</f>
        <v>1</v>
      </c>
    </row>
    <row r="896" spans="1:44" x14ac:dyDescent="0.25">
      <c r="A896">
        <v>622</v>
      </c>
      <c r="B896">
        <v>456</v>
      </c>
      <c r="C896" s="4">
        <v>44097</v>
      </c>
      <c r="D896">
        <v>1</v>
      </c>
      <c r="E896" t="s">
        <v>39</v>
      </c>
      <c r="F896" t="s">
        <v>50</v>
      </c>
      <c r="G896" t="s">
        <v>56</v>
      </c>
      <c r="H896" t="s">
        <v>57</v>
      </c>
      <c r="I896" s="4">
        <v>43933</v>
      </c>
      <c r="J896">
        <v>7</v>
      </c>
      <c r="K896" t="s">
        <v>61</v>
      </c>
      <c r="L896" s="4">
        <v>43915</v>
      </c>
      <c r="M896" s="4">
        <v>44012</v>
      </c>
      <c r="N896">
        <v>1</v>
      </c>
      <c r="O896" t="s">
        <v>108</v>
      </c>
      <c r="P896" t="s">
        <v>270</v>
      </c>
      <c r="Q896">
        <v>2</v>
      </c>
      <c r="R896" t="s">
        <v>756</v>
      </c>
      <c r="S896" t="s">
        <v>1295</v>
      </c>
      <c r="T896" t="s">
        <v>1812</v>
      </c>
      <c r="U896" t="s">
        <v>85</v>
      </c>
      <c r="V896" t="s">
        <v>1550</v>
      </c>
      <c r="W896">
        <v>35.869999999999997</v>
      </c>
      <c r="X896">
        <v>14.97</v>
      </c>
      <c r="Y896">
        <v>2</v>
      </c>
      <c r="Z896" t="s">
        <v>2180</v>
      </c>
      <c r="AA896" t="s">
        <v>2462</v>
      </c>
      <c r="AF896" s="4"/>
      <c r="AG896" s="4"/>
      <c r="AH896" t="s">
        <v>90</v>
      </c>
      <c r="AI896" t="s">
        <v>252</v>
      </c>
      <c r="AJ896" t="s">
        <v>503</v>
      </c>
      <c r="AK896" t="s">
        <v>1066</v>
      </c>
      <c r="AL896" t="s">
        <v>1594</v>
      </c>
      <c r="AM896" t="s">
        <v>80</v>
      </c>
      <c r="AN896" t="s">
        <v>1659</v>
      </c>
      <c r="AO896" t="s">
        <v>410</v>
      </c>
      <c r="AP896" t="s">
        <v>2359</v>
      </c>
      <c r="AQ896" t="str">
        <f t="shared" si="13"/>
        <v>622456440971noMale439337YouTube439154401235.8714.976609.9524.9920</v>
      </c>
      <c r="AR896">
        <f>COUNTIF(AQ$2:AQ896,AQ896)</f>
        <v>1</v>
      </c>
    </row>
    <row r="897" spans="1:44" x14ac:dyDescent="0.25">
      <c r="A897">
        <v>623</v>
      </c>
      <c r="B897">
        <v>179</v>
      </c>
      <c r="C897" s="4">
        <v>44098</v>
      </c>
      <c r="D897">
        <v>11</v>
      </c>
      <c r="E897" t="s">
        <v>37</v>
      </c>
      <c r="F897" t="s">
        <v>48</v>
      </c>
      <c r="G897" t="s">
        <v>56</v>
      </c>
      <c r="H897" t="s">
        <v>57</v>
      </c>
      <c r="I897" s="4">
        <v>43706</v>
      </c>
      <c r="J897">
        <v>3</v>
      </c>
      <c r="K897" t="s">
        <v>59</v>
      </c>
      <c r="L897" s="4">
        <v>43615</v>
      </c>
      <c r="M897" s="4">
        <v>43830</v>
      </c>
      <c r="N897">
        <v>1</v>
      </c>
      <c r="O897" t="s">
        <v>79</v>
      </c>
      <c r="P897" t="s">
        <v>241</v>
      </c>
      <c r="Q897">
        <v>1</v>
      </c>
      <c r="R897" t="s">
        <v>566</v>
      </c>
      <c r="S897" t="s">
        <v>1067</v>
      </c>
      <c r="T897" t="s">
        <v>1649</v>
      </c>
      <c r="U897" t="s">
        <v>80</v>
      </c>
      <c r="V897" t="s">
        <v>1548</v>
      </c>
      <c r="W897">
        <v>71.98</v>
      </c>
      <c r="X897">
        <v>29.98</v>
      </c>
      <c r="Y897">
        <v>1</v>
      </c>
      <c r="Z897" t="s">
        <v>65</v>
      </c>
      <c r="AA897" t="s">
        <v>2343</v>
      </c>
      <c r="AF897" s="4"/>
      <c r="AG897" s="4"/>
      <c r="AH897" t="s">
        <v>79</v>
      </c>
      <c r="AI897" t="s">
        <v>241</v>
      </c>
      <c r="AJ897" t="s">
        <v>566</v>
      </c>
      <c r="AK897" t="s">
        <v>1067</v>
      </c>
      <c r="AL897" t="s">
        <v>1649</v>
      </c>
      <c r="AM897" t="s">
        <v>80</v>
      </c>
      <c r="AN897" t="s">
        <v>1548</v>
      </c>
      <c r="AO897" t="s">
        <v>65</v>
      </c>
      <c r="AP897" t="s">
        <v>2343</v>
      </c>
      <c r="AQ897" t="str">
        <f t="shared" si="13"/>
        <v>6231794409811noMale437063Google Ads436154383071.9829.98410835.99214.9910</v>
      </c>
      <c r="AR897">
        <f>COUNTIF(AQ$2:AQ897,AQ897)</f>
        <v>1</v>
      </c>
    </row>
    <row r="898" spans="1:44" x14ac:dyDescent="0.25">
      <c r="A898">
        <v>624</v>
      </c>
      <c r="B898">
        <v>411</v>
      </c>
      <c r="C898" s="4">
        <v>44099</v>
      </c>
      <c r="D898">
        <v>5</v>
      </c>
      <c r="E898" t="s">
        <v>36</v>
      </c>
      <c r="F898" t="s">
        <v>47</v>
      </c>
      <c r="G898" t="s">
        <v>55</v>
      </c>
      <c r="H898" t="s">
        <v>58</v>
      </c>
      <c r="I898" s="4">
        <v>43586</v>
      </c>
      <c r="J898">
        <v>2</v>
      </c>
      <c r="L898" s="4"/>
      <c r="M898" s="4"/>
      <c r="N898">
        <v>1</v>
      </c>
      <c r="O898" t="s">
        <v>84</v>
      </c>
      <c r="P898" t="s">
        <v>246</v>
      </c>
      <c r="Q898">
        <v>1</v>
      </c>
      <c r="R898" t="s">
        <v>687</v>
      </c>
      <c r="S898" t="s">
        <v>1104</v>
      </c>
      <c r="T898" t="s">
        <v>1750</v>
      </c>
      <c r="U898" t="s">
        <v>67</v>
      </c>
      <c r="V898" t="s">
        <v>1548</v>
      </c>
      <c r="W898">
        <v>80.97</v>
      </c>
      <c r="X898">
        <v>44.97</v>
      </c>
      <c r="Y898">
        <v>1</v>
      </c>
      <c r="Z898" t="s">
        <v>410</v>
      </c>
      <c r="AA898" t="s">
        <v>2359</v>
      </c>
      <c r="AF898" s="4"/>
      <c r="AG898" s="4"/>
      <c r="AH898" t="s">
        <v>84</v>
      </c>
      <c r="AI898" t="s">
        <v>246</v>
      </c>
      <c r="AJ898" t="s">
        <v>687</v>
      </c>
      <c r="AK898" t="s">
        <v>1104</v>
      </c>
      <c r="AL898" t="s">
        <v>1750</v>
      </c>
      <c r="AM898" t="s">
        <v>67</v>
      </c>
      <c r="AN898" t="s">
        <v>1548</v>
      </c>
      <c r="AO898" t="s">
        <v>410</v>
      </c>
      <c r="AP898" t="s">
        <v>2359</v>
      </c>
      <c r="AQ898" t="str">
        <f t="shared" ref="AQ898:AQ961" si="14">CONCATENATE($A898,$B898,$C898,$D898,$G898,$H898,$I898,$J898,$K898,$L898,$M898,$W898,$X898,$AB898,$AC898,$AD898,$AE898,$AF898,$AG898,$AH898,$AJ898,$AL898,$AM898,$AN898,$AO898)</f>
        <v>624411440995yesFemale43586280.9744.97915826.99314.9920</v>
      </c>
      <c r="AR898">
        <f>COUNTIF(AQ$2:AQ898,AQ898)</f>
        <v>1</v>
      </c>
    </row>
    <row r="899" spans="1:44" x14ac:dyDescent="0.25">
      <c r="A899">
        <v>625</v>
      </c>
      <c r="B899">
        <v>385</v>
      </c>
      <c r="C899" s="4">
        <v>44100</v>
      </c>
      <c r="D899">
        <v>6</v>
      </c>
      <c r="E899" t="s">
        <v>33</v>
      </c>
      <c r="F899" t="s">
        <v>44</v>
      </c>
      <c r="G899" t="s">
        <v>56</v>
      </c>
      <c r="H899" t="s">
        <v>57</v>
      </c>
      <c r="I899" s="4">
        <v>43553</v>
      </c>
      <c r="J899">
        <v>1</v>
      </c>
      <c r="L899" s="4"/>
      <c r="M899" s="4"/>
      <c r="N899">
        <v>1</v>
      </c>
      <c r="O899" t="s">
        <v>86</v>
      </c>
      <c r="P899" t="s">
        <v>248</v>
      </c>
      <c r="Q899">
        <v>1</v>
      </c>
      <c r="R899" t="s">
        <v>432</v>
      </c>
      <c r="S899" t="s">
        <v>995</v>
      </c>
      <c r="T899" t="s">
        <v>1527</v>
      </c>
      <c r="U899" t="s">
        <v>69</v>
      </c>
      <c r="V899" t="s">
        <v>1577</v>
      </c>
      <c r="W899">
        <v>36.99</v>
      </c>
      <c r="X899">
        <v>24.99</v>
      </c>
      <c r="Y899">
        <v>1</v>
      </c>
      <c r="Z899" t="s">
        <v>549</v>
      </c>
      <c r="AA899" t="s">
        <v>2362</v>
      </c>
      <c r="AF899" s="4"/>
      <c r="AG899" s="4"/>
      <c r="AH899" t="s">
        <v>86</v>
      </c>
      <c r="AI899" t="s">
        <v>248</v>
      </c>
      <c r="AJ899" t="s">
        <v>432</v>
      </c>
      <c r="AK899" t="s">
        <v>995</v>
      </c>
      <c r="AL899" t="s">
        <v>1527</v>
      </c>
      <c r="AM899" t="s">
        <v>69</v>
      </c>
      <c r="AN899" t="s">
        <v>1577</v>
      </c>
      <c r="AO899" t="s">
        <v>549</v>
      </c>
      <c r="AP899" t="s">
        <v>2362</v>
      </c>
      <c r="AQ899" t="str">
        <f t="shared" si="14"/>
        <v>625385441006noMale43553136.9924.9972136.99124.9922</v>
      </c>
      <c r="AR899">
        <f>COUNTIF(AQ$2:AQ899,AQ899)</f>
        <v>1</v>
      </c>
    </row>
    <row r="900" spans="1:44" x14ac:dyDescent="0.25">
      <c r="A900">
        <v>626</v>
      </c>
      <c r="B900">
        <v>455</v>
      </c>
      <c r="C900" s="4">
        <v>44100</v>
      </c>
      <c r="D900">
        <v>10</v>
      </c>
      <c r="E900" t="s">
        <v>42</v>
      </c>
      <c r="F900" t="s">
        <v>53</v>
      </c>
      <c r="G900" t="s">
        <v>55</v>
      </c>
      <c r="H900" t="s">
        <v>57</v>
      </c>
      <c r="I900" s="4">
        <v>43736</v>
      </c>
      <c r="J900">
        <v>3</v>
      </c>
      <c r="K900" t="s">
        <v>59</v>
      </c>
      <c r="L900" s="4">
        <v>43615</v>
      </c>
      <c r="M900" s="4">
        <v>43830</v>
      </c>
      <c r="N900">
        <v>2</v>
      </c>
      <c r="O900" t="s">
        <v>183</v>
      </c>
      <c r="P900" t="s">
        <v>345</v>
      </c>
      <c r="Q900">
        <v>2</v>
      </c>
      <c r="R900" t="s">
        <v>757</v>
      </c>
      <c r="S900" t="s">
        <v>1296</v>
      </c>
      <c r="T900" t="s">
        <v>1813</v>
      </c>
      <c r="U900" t="s">
        <v>85</v>
      </c>
      <c r="V900" t="s">
        <v>2038</v>
      </c>
      <c r="W900">
        <v>188.18</v>
      </c>
      <c r="X900">
        <v>54.97</v>
      </c>
      <c r="Y900">
        <v>2</v>
      </c>
      <c r="Z900" t="s">
        <v>2230</v>
      </c>
      <c r="AA900" t="s">
        <v>2522</v>
      </c>
      <c r="AF900" s="4"/>
      <c r="AG900" s="4"/>
      <c r="AH900" t="s">
        <v>67</v>
      </c>
      <c r="AI900" t="s">
        <v>229</v>
      </c>
      <c r="AJ900" t="s">
        <v>544</v>
      </c>
      <c r="AK900" t="s">
        <v>1105</v>
      </c>
      <c r="AL900" t="s">
        <v>824</v>
      </c>
      <c r="AM900" t="s">
        <v>69</v>
      </c>
      <c r="AN900" t="s">
        <v>1548</v>
      </c>
      <c r="AO900" t="s">
        <v>90</v>
      </c>
      <c r="AP900" t="s">
        <v>2328</v>
      </c>
      <c r="AQ900" t="str">
        <f t="shared" si="14"/>
        <v>6264554410010yesMale437363Google Ads4361543830188.1854.9736825114.996</v>
      </c>
      <c r="AR900">
        <f>COUNTIF(AQ$2:AQ900,AQ900)</f>
        <v>1</v>
      </c>
    </row>
    <row r="901" spans="1:44" x14ac:dyDescent="0.25">
      <c r="A901">
        <v>626</v>
      </c>
      <c r="B901">
        <v>455</v>
      </c>
      <c r="C901" s="4">
        <v>44100</v>
      </c>
      <c r="D901">
        <v>10</v>
      </c>
      <c r="E901" t="s">
        <v>42</v>
      </c>
      <c r="F901" t="s">
        <v>53</v>
      </c>
      <c r="G901" t="s">
        <v>55</v>
      </c>
      <c r="H901" t="s">
        <v>57</v>
      </c>
      <c r="I901" s="4">
        <v>43736</v>
      </c>
      <c r="J901">
        <v>3</v>
      </c>
      <c r="K901" t="s">
        <v>59</v>
      </c>
      <c r="L901" s="4">
        <v>43615</v>
      </c>
      <c r="M901" s="4">
        <v>43830</v>
      </c>
      <c r="N901">
        <v>2</v>
      </c>
      <c r="O901" t="s">
        <v>183</v>
      </c>
      <c r="P901" t="s">
        <v>345</v>
      </c>
      <c r="Q901">
        <v>2</v>
      </c>
      <c r="R901" t="s">
        <v>757</v>
      </c>
      <c r="S901" t="s">
        <v>1296</v>
      </c>
      <c r="T901" t="s">
        <v>1813</v>
      </c>
      <c r="U901" t="s">
        <v>85</v>
      </c>
      <c r="V901" t="s">
        <v>2038</v>
      </c>
      <c r="W901">
        <v>188.18</v>
      </c>
      <c r="X901">
        <v>54.97</v>
      </c>
      <c r="Y901">
        <v>2</v>
      </c>
      <c r="Z901" t="s">
        <v>2230</v>
      </c>
      <c r="AA901" t="s">
        <v>2522</v>
      </c>
      <c r="AF901" s="4"/>
      <c r="AG901" s="4"/>
      <c r="AH901" t="s">
        <v>70</v>
      </c>
      <c r="AI901" t="s">
        <v>232</v>
      </c>
      <c r="AJ901" t="s">
        <v>728</v>
      </c>
      <c r="AK901" t="s">
        <v>1178</v>
      </c>
      <c r="AL901" t="s">
        <v>1787</v>
      </c>
      <c r="AM901" t="s">
        <v>80</v>
      </c>
      <c r="AN901" t="s">
        <v>1517</v>
      </c>
      <c r="AO901" t="s">
        <v>673</v>
      </c>
      <c r="AP901" t="s">
        <v>2348</v>
      </c>
      <c r="AQ901" t="str">
        <f t="shared" si="14"/>
        <v>6264554410010yesMale437363Google Ads4361543830188.1854.9755581.59219.9912</v>
      </c>
      <c r="AR901">
        <f>COUNTIF(AQ$2:AQ901,AQ901)</f>
        <v>1</v>
      </c>
    </row>
    <row r="902" spans="1:44" x14ac:dyDescent="0.25">
      <c r="A902">
        <v>627</v>
      </c>
      <c r="B902">
        <v>485</v>
      </c>
      <c r="C902" s="4">
        <v>44100</v>
      </c>
      <c r="D902">
        <v>7</v>
      </c>
      <c r="E902" t="s">
        <v>35</v>
      </c>
      <c r="F902" t="s">
        <v>46</v>
      </c>
      <c r="G902" t="s">
        <v>56</v>
      </c>
      <c r="H902" t="s">
        <v>58</v>
      </c>
      <c r="I902" s="4">
        <v>44066</v>
      </c>
      <c r="J902">
        <v>9</v>
      </c>
      <c r="K902" t="s">
        <v>59</v>
      </c>
      <c r="L902" s="4">
        <v>43952</v>
      </c>
      <c r="M902" s="4">
        <v>44075</v>
      </c>
      <c r="N902">
        <v>1</v>
      </c>
      <c r="O902" t="s">
        <v>79</v>
      </c>
      <c r="P902" t="s">
        <v>241</v>
      </c>
      <c r="Q902">
        <v>1</v>
      </c>
      <c r="R902" t="s">
        <v>86</v>
      </c>
      <c r="S902" t="s">
        <v>1044</v>
      </c>
      <c r="T902" t="s">
        <v>1572</v>
      </c>
      <c r="U902" t="s">
        <v>69</v>
      </c>
      <c r="V902" t="s">
        <v>1548</v>
      </c>
      <c r="W902">
        <v>64.989999999999995</v>
      </c>
      <c r="X902">
        <v>14.99</v>
      </c>
      <c r="Y902">
        <v>1</v>
      </c>
      <c r="Z902" t="s">
        <v>86</v>
      </c>
      <c r="AA902" t="s">
        <v>2350</v>
      </c>
      <c r="AF902" s="4"/>
      <c r="AG902" s="4"/>
      <c r="AH902" t="s">
        <v>79</v>
      </c>
      <c r="AI902" t="s">
        <v>241</v>
      </c>
      <c r="AJ902" t="s">
        <v>86</v>
      </c>
      <c r="AK902" t="s">
        <v>1044</v>
      </c>
      <c r="AL902" t="s">
        <v>1572</v>
      </c>
      <c r="AM902" t="s">
        <v>69</v>
      </c>
      <c r="AN902" t="s">
        <v>1548</v>
      </c>
      <c r="AO902" t="s">
        <v>86</v>
      </c>
      <c r="AP902" t="s">
        <v>2350</v>
      </c>
      <c r="AQ902" t="str">
        <f t="shared" si="14"/>
        <v>627485441007noFemale440669Google Ads439524407564.9914.994764.99114.997</v>
      </c>
      <c r="AR902">
        <f>COUNTIF(AQ$2:AQ902,AQ902)</f>
        <v>1</v>
      </c>
    </row>
    <row r="903" spans="1:44" x14ac:dyDescent="0.25">
      <c r="A903">
        <v>628</v>
      </c>
      <c r="B903">
        <v>45</v>
      </c>
      <c r="C903" s="4">
        <v>44101</v>
      </c>
      <c r="D903">
        <v>1</v>
      </c>
      <c r="E903" t="s">
        <v>39</v>
      </c>
      <c r="F903" t="s">
        <v>50</v>
      </c>
      <c r="G903" t="s">
        <v>56</v>
      </c>
      <c r="H903" t="s">
        <v>58</v>
      </c>
      <c r="I903" s="4">
        <v>43720</v>
      </c>
      <c r="J903">
        <v>1</v>
      </c>
      <c r="K903" t="s">
        <v>61</v>
      </c>
      <c r="L903" s="4">
        <v>43615</v>
      </c>
      <c r="M903" s="4">
        <v>43830</v>
      </c>
      <c r="N903">
        <v>2</v>
      </c>
      <c r="O903" t="s">
        <v>63</v>
      </c>
      <c r="P903" t="s">
        <v>225</v>
      </c>
      <c r="Q903">
        <v>2</v>
      </c>
      <c r="R903" t="s">
        <v>758</v>
      </c>
      <c r="S903" t="s">
        <v>1297</v>
      </c>
      <c r="T903" t="s">
        <v>1814</v>
      </c>
      <c r="U903" t="s">
        <v>85</v>
      </c>
      <c r="V903" t="s">
        <v>2042</v>
      </c>
      <c r="W903">
        <v>50.89</v>
      </c>
      <c r="X903">
        <v>34.97</v>
      </c>
      <c r="Y903">
        <v>2</v>
      </c>
      <c r="Z903" t="s">
        <v>2167</v>
      </c>
      <c r="AA903" t="s">
        <v>2447</v>
      </c>
      <c r="AF903" s="4"/>
      <c r="AG903" s="4"/>
      <c r="AH903" t="s">
        <v>70</v>
      </c>
      <c r="AI903" t="s">
        <v>232</v>
      </c>
      <c r="AJ903" t="s">
        <v>635</v>
      </c>
      <c r="AK903" t="s">
        <v>1183</v>
      </c>
      <c r="AL903" t="s">
        <v>1707</v>
      </c>
      <c r="AM903" t="s">
        <v>69</v>
      </c>
      <c r="AN903" t="s">
        <v>1548</v>
      </c>
      <c r="AO903" t="s">
        <v>673</v>
      </c>
      <c r="AP903" t="s">
        <v>2348</v>
      </c>
      <c r="AQ903" t="str">
        <f t="shared" si="14"/>
        <v>62845441011noFemale437201YouTube436154383050.8934.9758722.99114.9912</v>
      </c>
      <c r="AR903">
        <f>COUNTIF(AQ$2:AQ903,AQ903)</f>
        <v>1</v>
      </c>
    </row>
    <row r="904" spans="1:44" x14ac:dyDescent="0.25">
      <c r="A904">
        <v>628</v>
      </c>
      <c r="B904">
        <v>45</v>
      </c>
      <c r="C904" s="4">
        <v>44101</v>
      </c>
      <c r="D904">
        <v>1</v>
      </c>
      <c r="E904" t="s">
        <v>39</v>
      </c>
      <c r="F904" t="s">
        <v>50</v>
      </c>
      <c r="G904" t="s">
        <v>56</v>
      </c>
      <c r="H904" t="s">
        <v>58</v>
      </c>
      <c r="I904" s="4">
        <v>43720</v>
      </c>
      <c r="J904">
        <v>1</v>
      </c>
      <c r="K904" t="s">
        <v>61</v>
      </c>
      <c r="L904" s="4">
        <v>43615</v>
      </c>
      <c r="M904" s="4">
        <v>43830</v>
      </c>
      <c r="N904">
        <v>2</v>
      </c>
      <c r="O904" t="s">
        <v>63</v>
      </c>
      <c r="P904" t="s">
        <v>225</v>
      </c>
      <c r="Q904">
        <v>2</v>
      </c>
      <c r="R904" t="s">
        <v>758</v>
      </c>
      <c r="S904" t="s">
        <v>1297</v>
      </c>
      <c r="T904" t="s">
        <v>1814</v>
      </c>
      <c r="U904" t="s">
        <v>85</v>
      </c>
      <c r="V904" t="s">
        <v>2042</v>
      </c>
      <c r="W904">
        <v>50.89</v>
      </c>
      <c r="X904">
        <v>34.97</v>
      </c>
      <c r="Y904">
        <v>2</v>
      </c>
      <c r="Z904" t="s">
        <v>2167</v>
      </c>
      <c r="AA904" t="s">
        <v>2447</v>
      </c>
      <c r="AF904" s="4"/>
      <c r="AG904" s="4"/>
      <c r="AH904" t="s">
        <v>79</v>
      </c>
      <c r="AI904" t="s">
        <v>241</v>
      </c>
      <c r="AJ904" t="s">
        <v>634</v>
      </c>
      <c r="AK904" t="s">
        <v>1182</v>
      </c>
      <c r="AL904" t="s">
        <v>1614</v>
      </c>
      <c r="AM904" t="s">
        <v>80</v>
      </c>
      <c r="AN904" t="s">
        <v>1562</v>
      </c>
      <c r="AO904" t="s">
        <v>455</v>
      </c>
      <c r="AP904" t="s">
        <v>2340</v>
      </c>
      <c r="AQ904" t="str">
        <f t="shared" si="14"/>
        <v>62845441011noFemale437201YouTube436154383050.8934.97416413.9529.9915</v>
      </c>
      <c r="AR904">
        <f>COUNTIF(AQ$2:AQ904,AQ904)</f>
        <v>1</v>
      </c>
    </row>
    <row r="905" spans="1:44" x14ac:dyDescent="0.25">
      <c r="A905">
        <v>629</v>
      </c>
      <c r="B905">
        <v>460</v>
      </c>
      <c r="C905" s="4">
        <v>44101</v>
      </c>
      <c r="D905">
        <v>11</v>
      </c>
      <c r="E905" t="s">
        <v>37</v>
      </c>
      <c r="F905" t="s">
        <v>48</v>
      </c>
      <c r="G905" t="s">
        <v>56</v>
      </c>
      <c r="H905" t="s">
        <v>57</v>
      </c>
      <c r="I905" s="4">
        <v>43836</v>
      </c>
      <c r="J905">
        <v>4</v>
      </c>
      <c r="K905" t="s">
        <v>61</v>
      </c>
      <c r="L905" s="4">
        <v>43831</v>
      </c>
      <c r="M905" s="4">
        <v>43861</v>
      </c>
      <c r="N905">
        <v>2</v>
      </c>
      <c r="O905" t="s">
        <v>64</v>
      </c>
      <c r="P905" t="s">
        <v>226</v>
      </c>
      <c r="Q905">
        <v>2</v>
      </c>
      <c r="R905" t="s">
        <v>759</v>
      </c>
      <c r="S905" t="s">
        <v>1298</v>
      </c>
      <c r="T905" t="s">
        <v>1815</v>
      </c>
      <c r="U905" t="s">
        <v>103</v>
      </c>
      <c r="V905" t="s">
        <v>2030</v>
      </c>
      <c r="W905">
        <v>265.95999999999998</v>
      </c>
      <c r="X905">
        <v>64.959999999999994</v>
      </c>
      <c r="Y905">
        <v>2</v>
      </c>
      <c r="Z905" t="s">
        <v>2231</v>
      </c>
      <c r="AA905" t="s">
        <v>2523</v>
      </c>
      <c r="AF905" s="4"/>
      <c r="AG905" s="4"/>
      <c r="AH905" t="s">
        <v>70</v>
      </c>
      <c r="AI905" t="s">
        <v>232</v>
      </c>
      <c r="AJ905" t="s">
        <v>865</v>
      </c>
      <c r="AK905" t="s">
        <v>1402</v>
      </c>
      <c r="AL905" t="s">
        <v>1859</v>
      </c>
      <c r="AM905" t="s">
        <v>69</v>
      </c>
      <c r="AN905" t="s">
        <v>1517</v>
      </c>
      <c r="AO905" t="s">
        <v>640</v>
      </c>
      <c r="AP905" t="s">
        <v>2393</v>
      </c>
      <c r="AQ905" t="str">
        <f t="shared" si="14"/>
        <v>6294604410111noMale438364YouTube4383143861265.9664.96591139.99119.9917</v>
      </c>
      <c r="AR905">
        <f>COUNTIF(AQ$2:AQ905,AQ905)</f>
        <v>1</v>
      </c>
    </row>
    <row r="906" spans="1:44" x14ac:dyDescent="0.25">
      <c r="A906">
        <v>629</v>
      </c>
      <c r="B906">
        <v>460</v>
      </c>
      <c r="C906" s="4">
        <v>44101</v>
      </c>
      <c r="D906">
        <v>11</v>
      </c>
      <c r="E906" t="s">
        <v>37</v>
      </c>
      <c r="F906" t="s">
        <v>48</v>
      </c>
      <c r="G906" t="s">
        <v>56</v>
      </c>
      <c r="H906" t="s">
        <v>57</v>
      </c>
      <c r="I906" s="4">
        <v>43836</v>
      </c>
      <c r="J906">
        <v>4</v>
      </c>
      <c r="K906" t="s">
        <v>61</v>
      </c>
      <c r="L906" s="4">
        <v>43831</v>
      </c>
      <c r="M906" s="4">
        <v>43861</v>
      </c>
      <c r="N906">
        <v>2</v>
      </c>
      <c r="O906" t="s">
        <v>64</v>
      </c>
      <c r="P906" t="s">
        <v>226</v>
      </c>
      <c r="Q906">
        <v>2</v>
      </c>
      <c r="R906" t="s">
        <v>759</v>
      </c>
      <c r="S906" t="s">
        <v>1298</v>
      </c>
      <c r="T906" t="s">
        <v>1815</v>
      </c>
      <c r="U906" t="s">
        <v>103</v>
      </c>
      <c r="V906" t="s">
        <v>2030</v>
      </c>
      <c r="W906">
        <v>265.95999999999998</v>
      </c>
      <c r="X906">
        <v>64.959999999999994</v>
      </c>
      <c r="Y906">
        <v>2</v>
      </c>
      <c r="Z906" t="s">
        <v>2231</v>
      </c>
      <c r="AA906" t="s">
        <v>2523</v>
      </c>
      <c r="AF906" s="4"/>
      <c r="AG906" s="4"/>
      <c r="AH906" t="s">
        <v>84</v>
      </c>
      <c r="AI906" t="s">
        <v>246</v>
      </c>
      <c r="AJ906" t="s">
        <v>426</v>
      </c>
      <c r="AK906" t="s">
        <v>988</v>
      </c>
      <c r="AL906" t="s">
        <v>1521</v>
      </c>
      <c r="AM906" t="s">
        <v>67</v>
      </c>
      <c r="AN906" t="s">
        <v>1548</v>
      </c>
      <c r="AO906" t="s">
        <v>410</v>
      </c>
      <c r="AP906" t="s">
        <v>2359</v>
      </c>
      <c r="AQ906" t="str">
        <f t="shared" si="14"/>
        <v>6294604410111noMale438364YouTube4383143861265.9664.9698041.99314.9920</v>
      </c>
      <c r="AR906">
        <f>COUNTIF(AQ$2:AQ906,AQ906)</f>
        <v>1</v>
      </c>
    </row>
    <row r="907" spans="1:44" x14ac:dyDescent="0.25">
      <c r="A907">
        <v>630</v>
      </c>
      <c r="B907">
        <v>483</v>
      </c>
      <c r="C907" s="4">
        <v>44101</v>
      </c>
      <c r="D907">
        <v>11</v>
      </c>
      <c r="E907" t="s">
        <v>37</v>
      </c>
      <c r="F907" t="s">
        <v>48</v>
      </c>
      <c r="G907" t="s">
        <v>56</v>
      </c>
      <c r="H907" t="s">
        <v>57</v>
      </c>
      <c r="I907" s="4">
        <v>44084</v>
      </c>
      <c r="J907">
        <v>10</v>
      </c>
      <c r="K907" t="s">
        <v>61</v>
      </c>
      <c r="L907" s="4">
        <v>44055</v>
      </c>
      <c r="M907" s="4">
        <v>44196</v>
      </c>
      <c r="N907">
        <v>1</v>
      </c>
      <c r="O907" t="s">
        <v>65</v>
      </c>
      <c r="P907" t="s">
        <v>227</v>
      </c>
      <c r="Q907">
        <v>1</v>
      </c>
      <c r="R907" t="s">
        <v>545</v>
      </c>
      <c r="S907" t="s">
        <v>1106</v>
      </c>
      <c r="T907" t="s">
        <v>1632</v>
      </c>
      <c r="U907" t="s">
        <v>67</v>
      </c>
      <c r="V907" t="s">
        <v>1517</v>
      </c>
      <c r="W907">
        <v>960</v>
      </c>
      <c r="X907">
        <v>59.97</v>
      </c>
      <c r="Y907">
        <v>1</v>
      </c>
      <c r="Z907" t="s">
        <v>431</v>
      </c>
      <c r="AA907" t="s">
        <v>2326</v>
      </c>
      <c r="AF907" s="4"/>
      <c r="AG907" s="4"/>
      <c r="AH907" t="s">
        <v>65</v>
      </c>
      <c r="AI907" t="s">
        <v>227</v>
      </c>
      <c r="AJ907" t="s">
        <v>545</v>
      </c>
      <c r="AK907" t="s">
        <v>1106</v>
      </c>
      <c r="AL907" t="s">
        <v>1632</v>
      </c>
      <c r="AM907" t="s">
        <v>67</v>
      </c>
      <c r="AN907" t="s">
        <v>1517</v>
      </c>
      <c r="AO907" t="s">
        <v>431</v>
      </c>
      <c r="AP907" t="s">
        <v>2326</v>
      </c>
      <c r="AQ907" t="str">
        <f t="shared" si="14"/>
        <v>6304834410111noMale4408410YouTube440554419696059.971042320319.9924</v>
      </c>
      <c r="AR907">
        <f>COUNTIF(AQ$2:AQ907,AQ907)</f>
        <v>1</v>
      </c>
    </row>
    <row r="908" spans="1:44" x14ac:dyDescent="0.25">
      <c r="A908">
        <v>631</v>
      </c>
      <c r="B908">
        <v>251</v>
      </c>
      <c r="C908" s="4">
        <v>44102</v>
      </c>
      <c r="D908">
        <v>10</v>
      </c>
      <c r="E908" t="s">
        <v>42</v>
      </c>
      <c r="F908" t="s">
        <v>53</v>
      </c>
      <c r="G908" t="s">
        <v>56</v>
      </c>
      <c r="H908" t="s">
        <v>58</v>
      </c>
      <c r="I908" s="4">
        <v>43704</v>
      </c>
      <c r="J908">
        <v>2</v>
      </c>
      <c r="K908" t="s">
        <v>60</v>
      </c>
      <c r="L908" s="4">
        <v>43615</v>
      </c>
      <c r="M908" s="4">
        <v>43830</v>
      </c>
      <c r="N908">
        <v>1</v>
      </c>
      <c r="O908" t="s">
        <v>70</v>
      </c>
      <c r="P908" t="s">
        <v>232</v>
      </c>
      <c r="Q908">
        <v>1</v>
      </c>
      <c r="R908" t="s">
        <v>719</v>
      </c>
      <c r="S908" t="s">
        <v>1261</v>
      </c>
      <c r="T908" t="s">
        <v>1779</v>
      </c>
      <c r="U908" t="s">
        <v>69</v>
      </c>
      <c r="V908" t="s">
        <v>1517</v>
      </c>
      <c r="W908">
        <v>95.99</v>
      </c>
      <c r="X908">
        <v>19.989999999999998</v>
      </c>
      <c r="Y908">
        <v>1</v>
      </c>
      <c r="Z908" t="s">
        <v>432</v>
      </c>
      <c r="AA908" t="s">
        <v>2331</v>
      </c>
      <c r="AF908" s="4"/>
      <c r="AG908" s="4"/>
      <c r="AH908" t="s">
        <v>70</v>
      </c>
      <c r="AI908" t="s">
        <v>232</v>
      </c>
      <c r="AJ908" t="s">
        <v>719</v>
      </c>
      <c r="AK908" t="s">
        <v>1261</v>
      </c>
      <c r="AL908" t="s">
        <v>1779</v>
      </c>
      <c r="AM908" t="s">
        <v>69</v>
      </c>
      <c r="AN908" t="s">
        <v>1517</v>
      </c>
      <c r="AO908" t="s">
        <v>432</v>
      </c>
      <c r="AP908" t="s">
        <v>2331</v>
      </c>
      <c r="AQ908" t="str">
        <f t="shared" si="14"/>
        <v>6312514410210noFemale437042Facebook436154383095.9919.99516295.99119.9921</v>
      </c>
      <c r="AR908">
        <f>COUNTIF(AQ$2:AQ908,AQ908)</f>
        <v>1</v>
      </c>
    </row>
    <row r="909" spans="1:44" x14ac:dyDescent="0.25">
      <c r="A909">
        <v>632</v>
      </c>
      <c r="B909">
        <v>421</v>
      </c>
      <c r="C909" s="4">
        <v>44103</v>
      </c>
      <c r="D909">
        <v>10</v>
      </c>
      <c r="E909" t="s">
        <v>42</v>
      </c>
      <c r="F909" t="s">
        <v>53</v>
      </c>
      <c r="G909" t="s">
        <v>56</v>
      </c>
      <c r="H909" t="s">
        <v>58</v>
      </c>
      <c r="I909" s="4">
        <v>43926</v>
      </c>
      <c r="J909">
        <v>7</v>
      </c>
      <c r="K909" t="s">
        <v>61</v>
      </c>
      <c r="L909" s="4">
        <v>43915</v>
      </c>
      <c r="M909" s="4">
        <v>44012</v>
      </c>
      <c r="N909">
        <v>1</v>
      </c>
      <c r="O909" t="s">
        <v>67</v>
      </c>
      <c r="P909" t="s">
        <v>229</v>
      </c>
      <c r="Q909">
        <v>1</v>
      </c>
      <c r="R909" t="s">
        <v>626</v>
      </c>
      <c r="S909" t="s">
        <v>1176</v>
      </c>
      <c r="T909" t="s">
        <v>1701</v>
      </c>
      <c r="U909" t="s">
        <v>80</v>
      </c>
      <c r="V909" t="s">
        <v>1548</v>
      </c>
      <c r="W909">
        <v>21.98</v>
      </c>
      <c r="X909">
        <v>29.98</v>
      </c>
      <c r="Y909">
        <v>1</v>
      </c>
      <c r="Z909" t="s">
        <v>90</v>
      </c>
      <c r="AA909" t="s">
        <v>2328</v>
      </c>
      <c r="AF909" s="4"/>
      <c r="AG909" s="4"/>
      <c r="AH909" t="s">
        <v>67</v>
      </c>
      <c r="AI909" t="s">
        <v>229</v>
      </c>
      <c r="AJ909" t="s">
        <v>626</v>
      </c>
      <c r="AK909" t="s">
        <v>1176</v>
      </c>
      <c r="AL909" t="s">
        <v>1701</v>
      </c>
      <c r="AM909" t="s">
        <v>80</v>
      </c>
      <c r="AN909" t="s">
        <v>1548</v>
      </c>
      <c r="AO909" t="s">
        <v>90</v>
      </c>
      <c r="AP909" t="s">
        <v>2328</v>
      </c>
      <c r="AQ909" t="str">
        <f t="shared" si="14"/>
        <v>6324214410310noFemale439267YouTube439154401221.9829.9837910.99214.996</v>
      </c>
      <c r="AR909">
        <f>COUNTIF(AQ$2:AQ909,AQ909)</f>
        <v>1</v>
      </c>
    </row>
    <row r="910" spans="1:44" x14ac:dyDescent="0.25">
      <c r="A910">
        <v>633</v>
      </c>
      <c r="B910">
        <v>11</v>
      </c>
      <c r="C910" s="4">
        <v>44104</v>
      </c>
      <c r="D910">
        <v>1</v>
      </c>
      <c r="E910" t="s">
        <v>39</v>
      </c>
      <c r="F910" t="s">
        <v>50</v>
      </c>
      <c r="G910" t="s">
        <v>56</v>
      </c>
      <c r="H910" t="s">
        <v>57</v>
      </c>
      <c r="I910" s="4">
        <v>43957</v>
      </c>
      <c r="J910">
        <v>9</v>
      </c>
      <c r="K910" t="s">
        <v>59</v>
      </c>
      <c r="L910" s="4">
        <v>43952</v>
      </c>
      <c r="M910" s="4">
        <v>44075</v>
      </c>
      <c r="N910">
        <v>1</v>
      </c>
      <c r="O910" t="s">
        <v>79</v>
      </c>
      <c r="P910" t="s">
        <v>241</v>
      </c>
      <c r="Q910">
        <v>1</v>
      </c>
      <c r="R910" t="s">
        <v>629</v>
      </c>
      <c r="S910" t="s">
        <v>965</v>
      </c>
      <c r="T910" t="s">
        <v>1703</v>
      </c>
      <c r="U910" t="s">
        <v>69</v>
      </c>
      <c r="V910" t="s">
        <v>1562</v>
      </c>
      <c r="W910">
        <v>119.95</v>
      </c>
      <c r="X910">
        <v>9.99</v>
      </c>
      <c r="Y910">
        <v>1</v>
      </c>
      <c r="Z910" t="s">
        <v>86</v>
      </c>
      <c r="AA910" t="s">
        <v>2350</v>
      </c>
      <c r="AF910" s="4"/>
      <c r="AG910" s="4"/>
      <c r="AH910" t="s">
        <v>79</v>
      </c>
      <c r="AI910" t="s">
        <v>241</v>
      </c>
      <c r="AJ910" t="s">
        <v>629</v>
      </c>
      <c r="AK910" t="s">
        <v>965</v>
      </c>
      <c r="AL910" t="s">
        <v>1703</v>
      </c>
      <c r="AM910" t="s">
        <v>69</v>
      </c>
      <c r="AN910" t="s">
        <v>1562</v>
      </c>
      <c r="AO910" t="s">
        <v>86</v>
      </c>
      <c r="AP910" t="s">
        <v>2350</v>
      </c>
      <c r="AQ910" t="str">
        <f t="shared" si="14"/>
        <v>63311441041noMale439579Google Ads4395244075119.959.99437119.9519.997</v>
      </c>
      <c r="AR910">
        <f>COUNTIF(AQ$2:AQ910,AQ910)</f>
        <v>1</v>
      </c>
    </row>
    <row r="911" spans="1:44" x14ac:dyDescent="0.25">
      <c r="A911">
        <v>634</v>
      </c>
      <c r="B911">
        <v>125</v>
      </c>
      <c r="C911" s="4">
        <v>44104</v>
      </c>
      <c r="D911">
        <v>2</v>
      </c>
      <c r="E911" t="s">
        <v>38</v>
      </c>
      <c r="F911" t="s">
        <v>49</v>
      </c>
      <c r="G911" t="s">
        <v>55</v>
      </c>
      <c r="H911" t="s">
        <v>58</v>
      </c>
      <c r="I911" s="4">
        <v>44031</v>
      </c>
      <c r="J911">
        <v>8</v>
      </c>
      <c r="K911" t="s">
        <v>60</v>
      </c>
      <c r="L911" s="4">
        <v>44000</v>
      </c>
      <c r="M911" s="4">
        <v>44073</v>
      </c>
      <c r="N911">
        <v>1</v>
      </c>
      <c r="O911" t="s">
        <v>80</v>
      </c>
      <c r="P911" t="s">
        <v>242</v>
      </c>
      <c r="Q911">
        <v>1</v>
      </c>
      <c r="R911" t="s">
        <v>558</v>
      </c>
      <c r="S911" t="s">
        <v>1118</v>
      </c>
      <c r="T911" t="s">
        <v>1548</v>
      </c>
      <c r="U911" t="s">
        <v>67</v>
      </c>
      <c r="V911" t="s">
        <v>1548</v>
      </c>
      <c r="W911">
        <v>44.97</v>
      </c>
      <c r="X911">
        <v>44.97</v>
      </c>
      <c r="Y911">
        <v>1</v>
      </c>
      <c r="Z911" t="s">
        <v>79</v>
      </c>
      <c r="AA911" t="s">
        <v>2349</v>
      </c>
      <c r="AF911" s="4"/>
      <c r="AG911" s="4"/>
      <c r="AH911" t="s">
        <v>80</v>
      </c>
      <c r="AI911" t="s">
        <v>242</v>
      </c>
      <c r="AJ911" t="s">
        <v>558</v>
      </c>
      <c r="AK911" t="s">
        <v>1118</v>
      </c>
      <c r="AL911" t="s">
        <v>1548</v>
      </c>
      <c r="AM911" t="s">
        <v>67</v>
      </c>
      <c r="AN911" t="s">
        <v>1548</v>
      </c>
      <c r="AO911" t="s">
        <v>79</v>
      </c>
      <c r="AP911" t="s">
        <v>2349</v>
      </c>
      <c r="AQ911" t="str">
        <f t="shared" si="14"/>
        <v>634125441042yesFemale440318Facebook440004407344.9744.9723414.99314.994</v>
      </c>
      <c r="AR911">
        <f>COUNTIF(AQ$2:AQ911,AQ911)</f>
        <v>1</v>
      </c>
    </row>
    <row r="912" spans="1:44" x14ac:dyDescent="0.25">
      <c r="A912">
        <v>635</v>
      </c>
      <c r="B912">
        <v>118</v>
      </c>
      <c r="C912" s="4">
        <v>44105</v>
      </c>
      <c r="D912">
        <v>6</v>
      </c>
      <c r="E912" t="s">
        <v>33</v>
      </c>
      <c r="F912" t="s">
        <v>44</v>
      </c>
      <c r="G912" t="s">
        <v>55</v>
      </c>
      <c r="H912" t="s">
        <v>58</v>
      </c>
      <c r="I912" s="4">
        <v>43959</v>
      </c>
      <c r="J912">
        <v>9</v>
      </c>
      <c r="K912" t="s">
        <v>59</v>
      </c>
      <c r="L912" s="4">
        <v>43952</v>
      </c>
      <c r="M912" s="4">
        <v>44075</v>
      </c>
      <c r="N912">
        <v>3</v>
      </c>
      <c r="O912" t="s">
        <v>184</v>
      </c>
      <c r="P912" t="s">
        <v>346</v>
      </c>
      <c r="Q912">
        <v>3</v>
      </c>
      <c r="R912" t="s">
        <v>760</v>
      </c>
      <c r="S912" t="s">
        <v>1299</v>
      </c>
      <c r="T912" t="s">
        <v>1816</v>
      </c>
      <c r="U912" t="s">
        <v>2019</v>
      </c>
      <c r="V912" t="s">
        <v>2044</v>
      </c>
      <c r="W912">
        <v>626.34</v>
      </c>
      <c r="X912">
        <v>84.94</v>
      </c>
      <c r="Y912">
        <v>3</v>
      </c>
      <c r="Z912" t="s">
        <v>2232</v>
      </c>
      <c r="AA912" t="s">
        <v>2524</v>
      </c>
      <c r="AF912" s="4"/>
      <c r="AG912" s="4"/>
      <c r="AH912" t="s">
        <v>90</v>
      </c>
      <c r="AI912" t="s">
        <v>252</v>
      </c>
      <c r="AJ912" t="s">
        <v>69</v>
      </c>
      <c r="AK912" t="s">
        <v>1015</v>
      </c>
      <c r="AL912" t="s">
        <v>1545</v>
      </c>
      <c r="AM912" t="s">
        <v>69</v>
      </c>
      <c r="AN912" t="s">
        <v>1562</v>
      </c>
      <c r="AO912" t="s">
        <v>645</v>
      </c>
      <c r="AP912" t="s">
        <v>2347</v>
      </c>
      <c r="AQ912" t="str">
        <f t="shared" si="14"/>
        <v>635118441056yesFemale439599Google Ads4395244075626.3484.946194.9919.9913</v>
      </c>
      <c r="AR912">
        <f>COUNTIF(AQ$2:AQ912,AQ912)</f>
        <v>1</v>
      </c>
    </row>
    <row r="913" spans="1:44" x14ac:dyDescent="0.25">
      <c r="A913">
        <v>635</v>
      </c>
      <c r="B913">
        <v>118</v>
      </c>
      <c r="C913" s="4">
        <v>44105</v>
      </c>
      <c r="D913">
        <v>6</v>
      </c>
      <c r="E913" t="s">
        <v>33</v>
      </c>
      <c r="F913" t="s">
        <v>44</v>
      </c>
      <c r="G913" t="s">
        <v>55</v>
      </c>
      <c r="H913" t="s">
        <v>58</v>
      </c>
      <c r="I913" s="4">
        <v>43959</v>
      </c>
      <c r="J913">
        <v>9</v>
      </c>
      <c r="K913" t="s">
        <v>59</v>
      </c>
      <c r="L913" s="4">
        <v>43952</v>
      </c>
      <c r="M913" s="4">
        <v>44075</v>
      </c>
      <c r="N913">
        <v>3</v>
      </c>
      <c r="O913" t="s">
        <v>184</v>
      </c>
      <c r="P913" t="s">
        <v>346</v>
      </c>
      <c r="Q913">
        <v>3</v>
      </c>
      <c r="R913" t="s">
        <v>760</v>
      </c>
      <c r="S913" t="s">
        <v>1299</v>
      </c>
      <c r="T913" t="s">
        <v>1816</v>
      </c>
      <c r="U913" t="s">
        <v>2019</v>
      </c>
      <c r="V913" t="s">
        <v>2044</v>
      </c>
      <c r="W913">
        <v>626.34</v>
      </c>
      <c r="X913">
        <v>84.94</v>
      </c>
      <c r="Y913">
        <v>3</v>
      </c>
      <c r="Z913" t="s">
        <v>2232</v>
      </c>
      <c r="AA913" t="s">
        <v>2524</v>
      </c>
      <c r="AF913" s="4"/>
      <c r="AG913" s="4"/>
      <c r="AH913" t="s">
        <v>67</v>
      </c>
      <c r="AI913" t="s">
        <v>229</v>
      </c>
      <c r="AJ913" t="s">
        <v>805</v>
      </c>
      <c r="AK913" t="s">
        <v>1342</v>
      </c>
      <c r="AL913" t="s">
        <v>1859</v>
      </c>
      <c r="AM913" t="s">
        <v>67</v>
      </c>
      <c r="AN913" t="s">
        <v>1548</v>
      </c>
      <c r="AO913" t="s">
        <v>872</v>
      </c>
      <c r="AP913" t="s">
        <v>2388</v>
      </c>
      <c r="AQ913" t="str">
        <f t="shared" si="14"/>
        <v>635118441056yesFemale439599Google Ads4395244075626.3484.943139139.99314.9919</v>
      </c>
      <c r="AR913">
        <f>COUNTIF(AQ$2:AQ913,AQ913)</f>
        <v>1</v>
      </c>
    </row>
    <row r="914" spans="1:44" x14ac:dyDescent="0.25">
      <c r="A914">
        <v>635</v>
      </c>
      <c r="B914">
        <v>118</v>
      </c>
      <c r="C914" s="4">
        <v>44105</v>
      </c>
      <c r="D914">
        <v>6</v>
      </c>
      <c r="E914" t="s">
        <v>33</v>
      </c>
      <c r="F914" t="s">
        <v>44</v>
      </c>
      <c r="G914" t="s">
        <v>55</v>
      </c>
      <c r="H914" t="s">
        <v>58</v>
      </c>
      <c r="I914" s="4">
        <v>43959</v>
      </c>
      <c r="J914">
        <v>9</v>
      </c>
      <c r="K914" t="s">
        <v>59</v>
      </c>
      <c r="L914" s="4">
        <v>43952</v>
      </c>
      <c r="M914" s="4">
        <v>44075</v>
      </c>
      <c r="N914">
        <v>3</v>
      </c>
      <c r="O914" t="s">
        <v>184</v>
      </c>
      <c r="P914" t="s">
        <v>346</v>
      </c>
      <c r="Q914">
        <v>3</v>
      </c>
      <c r="R914" t="s">
        <v>760</v>
      </c>
      <c r="S914" t="s">
        <v>1299</v>
      </c>
      <c r="T914" t="s">
        <v>1816</v>
      </c>
      <c r="U914" t="s">
        <v>2019</v>
      </c>
      <c r="V914" t="s">
        <v>2044</v>
      </c>
      <c r="W914">
        <v>626.34</v>
      </c>
      <c r="X914">
        <v>84.94</v>
      </c>
      <c r="Y914">
        <v>3</v>
      </c>
      <c r="Z914" t="s">
        <v>2232</v>
      </c>
      <c r="AA914" t="s">
        <v>2524</v>
      </c>
      <c r="AF914" s="4"/>
      <c r="AG914" s="4"/>
      <c r="AH914" t="s">
        <v>79</v>
      </c>
      <c r="AI914" t="s">
        <v>241</v>
      </c>
      <c r="AJ914" t="s">
        <v>521</v>
      </c>
      <c r="AK914" t="s">
        <v>1078</v>
      </c>
      <c r="AL914" t="s">
        <v>1611</v>
      </c>
      <c r="AM914" t="s">
        <v>80</v>
      </c>
      <c r="AN914" t="s">
        <v>1548</v>
      </c>
      <c r="AO914" t="s">
        <v>455</v>
      </c>
      <c r="AP914" t="s">
        <v>2340</v>
      </c>
      <c r="AQ914" t="str">
        <f t="shared" si="14"/>
        <v>635118441056yesFemale439599Google Ads4395244075626.3484.94414555.69214.9915</v>
      </c>
      <c r="AR914">
        <f>COUNTIF(AQ$2:AQ914,AQ914)</f>
        <v>1</v>
      </c>
    </row>
    <row r="915" spans="1:44" x14ac:dyDescent="0.25">
      <c r="A915">
        <v>636</v>
      </c>
      <c r="B915">
        <v>180</v>
      </c>
      <c r="C915" s="4">
        <v>44105</v>
      </c>
      <c r="D915">
        <v>6</v>
      </c>
      <c r="E915" t="s">
        <v>33</v>
      </c>
      <c r="F915" t="s">
        <v>44</v>
      </c>
      <c r="G915" t="s">
        <v>55</v>
      </c>
      <c r="H915" t="s">
        <v>58</v>
      </c>
      <c r="I915" s="4">
        <v>43656</v>
      </c>
      <c r="J915">
        <v>2</v>
      </c>
      <c r="K915" t="s">
        <v>60</v>
      </c>
      <c r="L915" s="4">
        <v>43615</v>
      </c>
      <c r="M915" s="4">
        <v>43830</v>
      </c>
      <c r="N915">
        <v>2</v>
      </c>
      <c r="O915" t="s">
        <v>104</v>
      </c>
      <c r="P915" t="s">
        <v>266</v>
      </c>
      <c r="Q915">
        <v>2</v>
      </c>
      <c r="R915" t="s">
        <v>761</v>
      </c>
      <c r="S915" t="s">
        <v>1300</v>
      </c>
      <c r="T915" t="s">
        <v>1817</v>
      </c>
      <c r="U915" t="s">
        <v>109</v>
      </c>
      <c r="V915" t="s">
        <v>2031</v>
      </c>
      <c r="W915">
        <v>243.92</v>
      </c>
      <c r="X915">
        <v>69.959999999999994</v>
      </c>
      <c r="Y915">
        <v>2</v>
      </c>
      <c r="Z915" t="s">
        <v>2233</v>
      </c>
      <c r="AA915" t="s">
        <v>2525</v>
      </c>
      <c r="AF915" s="4"/>
      <c r="AG915" s="4"/>
      <c r="AH915" t="s">
        <v>80</v>
      </c>
      <c r="AI915" t="s">
        <v>242</v>
      </c>
      <c r="AJ915" t="s">
        <v>619</v>
      </c>
      <c r="AK915" t="s">
        <v>1016</v>
      </c>
      <c r="AL915" t="s">
        <v>1695</v>
      </c>
      <c r="AM915" t="s">
        <v>67</v>
      </c>
      <c r="AN915" t="s">
        <v>1548</v>
      </c>
      <c r="AO915" t="s">
        <v>70</v>
      </c>
      <c r="AP915" t="s">
        <v>2341</v>
      </c>
      <c r="AQ915" t="str">
        <f t="shared" si="14"/>
        <v>636180441056yesFemale436562Facebook4361543830243.9269.9622761.99314.995</v>
      </c>
      <c r="AR915">
        <f>COUNTIF(AQ$2:AQ915,AQ915)</f>
        <v>1</v>
      </c>
    </row>
    <row r="916" spans="1:44" x14ac:dyDescent="0.25">
      <c r="A916">
        <v>636</v>
      </c>
      <c r="B916">
        <v>180</v>
      </c>
      <c r="C916" s="4">
        <v>44105</v>
      </c>
      <c r="D916">
        <v>6</v>
      </c>
      <c r="E916" t="s">
        <v>33</v>
      </c>
      <c r="F916" t="s">
        <v>44</v>
      </c>
      <c r="G916" t="s">
        <v>55</v>
      </c>
      <c r="H916" t="s">
        <v>58</v>
      </c>
      <c r="I916" s="4">
        <v>43656</v>
      </c>
      <c r="J916">
        <v>2</v>
      </c>
      <c r="K916" t="s">
        <v>60</v>
      </c>
      <c r="L916" s="4">
        <v>43615</v>
      </c>
      <c r="M916" s="4">
        <v>43830</v>
      </c>
      <c r="N916">
        <v>2</v>
      </c>
      <c r="O916" t="s">
        <v>104</v>
      </c>
      <c r="P916" t="s">
        <v>266</v>
      </c>
      <c r="Q916">
        <v>2</v>
      </c>
      <c r="R916" t="s">
        <v>761</v>
      </c>
      <c r="S916" t="s">
        <v>1300</v>
      </c>
      <c r="T916" t="s">
        <v>1817</v>
      </c>
      <c r="U916" t="s">
        <v>109</v>
      </c>
      <c r="V916" t="s">
        <v>2031</v>
      </c>
      <c r="W916">
        <v>243.92</v>
      </c>
      <c r="X916">
        <v>69.959999999999994</v>
      </c>
      <c r="Y916">
        <v>2</v>
      </c>
      <c r="Z916" t="s">
        <v>2233</v>
      </c>
      <c r="AA916" t="s">
        <v>2525</v>
      </c>
      <c r="AF916" s="4"/>
      <c r="AG916" s="4"/>
      <c r="AH916" t="s">
        <v>86</v>
      </c>
      <c r="AI916" t="s">
        <v>248</v>
      </c>
      <c r="AJ916" t="s">
        <v>419</v>
      </c>
      <c r="AK916" t="s">
        <v>981</v>
      </c>
      <c r="AL916" t="s">
        <v>1514</v>
      </c>
      <c r="AM916" t="s">
        <v>69</v>
      </c>
      <c r="AN916" t="s">
        <v>1577</v>
      </c>
      <c r="AO916" t="s">
        <v>547</v>
      </c>
      <c r="AP916" t="s">
        <v>2354</v>
      </c>
      <c r="AQ916" t="str">
        <f t="shared" si="14"/>
        <v>636180441056yesFemale436562Facebook4361543830243.9269.96713057.95124.9914</v>
      </c>
      <c r="AR916">
        <f>COUNTIF(AQ$2:AQ916,AQ916)</f>
        <v>1</v>
      </c>
    </row>
    <row r="917" spans="1:44" x14ac:dyDescent="0.25">
      <c r="A917">
        <v>637</v>
      </c>
      <c r="B917">
        <v>311</v>
      </c>
      <c r="C917" s="4">
        <v>44105</v>
      </c>
      <c r="D917">
        <v>7</v>
      </c>
      <c r="E917" t="s">
        <v>35</v>
      </c>
      <c r="F917" t="s">
        <v>46</v>
      </c>
      <c r="G917" t="s">
        <v>56</v>
      </c>
      <c r="H917" t="s">
        <v>57</v>
      </c>
      <c r="I917" s="4">
        <v>43961</v>
      </c>
      <c r="J917">
        <v>9</v>
      </c>
      <c r="K917" t="s">
        <v>59</v>
      </c>
      <c r="L917" s="4">
        <v>43952</v>
      </c>
      <c r="M917" s="4">
        <v>44075</v>
      </c>
      <c r="N917">
        <v>2</v>
      </c>
      <c r="O917" t="s">
        <v>66</v>
      </c>
      <c r="P917" t="s">
        <v>228</v>
      </c>
      <c r="Q917">
        <v>2</v>
      </c>
      <c r="R917" t="s">
        <v>762</v>
      </c>
      <c r="S917" t="s">
        <v>1301</v>
      </c>
      <c r="T917" t="s">
        <v>1818</v>
      </c>
      <c r="U917" t="s">
        <v>88</v>
      </c>
      <c r="V917" t="s">
        <v>2030</v>
      </c>
      <c r="W917">
        <v>311.98</v>
      </c>
      <c r="X917">
        <v>69.959999999999994</v>
      </c>
      <c r="Y917">
        <v>2</v>
      </c>
      <c r="Z917" t="s">
        <v>2082</v>
      </c>
      <c r="AA917" t="s">
        <v>2327</v>
      </c>
      <c r="AF917" s="4"/>
      <c r="AG917" s="4"/>
      <c r="AH917" t="s">
        <v>70</v>
      </c>
      <c r="AI917" t="s">
        <v>232</v>
      </c>
      <c r="AJ917" t="s">
        <v>753</v>
      </c>
      <c r="AK917" t="s">
        <v>1077</v>
      </c>
      <c r="AL917" t="s">
        <v>598</v>
      </c>
      <c r="AM917" t="s">
        <v>80</v>
      </c>
      <c r="AN917" t="s">
        <v>1517</v>
      </c>
      <c r="AO917" t="s">
        <v>673</v>
      </c>
      <c r="AP917" t="s">
        <v>2348</v>
      </c>
      <c r="AQ917" t="str">
        <f t="shared" si="14"/>
        <v>637311441057noMale439619Google Ads4395244075311.9869.96513235219.9912</v>
      </c>
      <c r="AR917">
        <f>COUNTIF(AQ$2:AQ917,AQ917)</f>
        <v>1</v>
      </c>
    </row>
    <row r="918" spans="1:44" x14ac:dyDescent="0.25">
      <c r="A918">
        <v>637</v>
      </c>
      <c r="B918">
        <v>311</v>
      </c>
      <c r="C918" s="4">
        <v>44105</v>
      </c>
      <c r="D918">
        <v>7</v>
      </c>
      <c r="E918" t="s">
        <v>35</v>
      </c>
      <c r="F918" t="s">
        <v>46</v>
      </c>
      <c r="G918" t="s">
        <v>56</v>
      </c>
      <c r="H918" t="s">
        <v>57</v>
      </c>
      <c r="I918" s="4">
        <v>43961</v>
      </c>
      <c r="J918">
        <v>9</v>
      </c>
      <c r="K918" t="s">
        <v>59</v>
      </c>
      <c r="L918" s="4">
        <v>43952</v>
      </c>
      <c r="M918" s="4">
        <v>44075</v>
      </c>
      <c r="N918">
        <v>2</v>
      </c>
      <c r="O918" t="s">
        <v>66</v>
      </c>
      <c r="P918" t="s">
        <v>228</v>
      </c>
      <c r="Q918">
        <v>2</v>
      </c>
      <c r="R918" t="s">
        <v>762</v>
      </c>
      <c r="S918" t="s">
        <v>1301</v>
      </c>
      <c r="T918" t="s">
        <v>1818</v>
      </c>
      <c r="U918" t="s">
        <v>88</v>
      </c>
      <c r="V918" t="s">
        <v>2030</v>
      </c>
      <c r="W918">
        <v>311.98</v>
      </c>
      <c r="X918">
        <v>69.959999999999994</v>
      </c>
      <c r="Y918">
        <v>2</v>
      </c>
      <c r="Z918" t="s">
        <v>2082</v>
      </c>
      <c r="AA918" t="s">
        <v>2327</v>
      </c>
      <c r="AF918" s="4"/>
      <c r="AG918" s="4"/>
      <c r="AH918" t="s">
        <v>80</v>
      </c>
      <c r="AI918" t="s">
        <v>242</v>
      </c>
      <c r="AJ918" t="s">
        <v>620</v>
      </c>
      <c r="AK918" t="s">
        <v>1170</v>
      </c>
      <c r="AL918" t="s">
        <v>1696</v>
      </c>
      <c r="AM918" t="s">
        <v>80</v>
      </c>
      <c r="AN918" t="s">
        <v>1548</v>
      </c>
      <c r="AO918" t="s">
        <v>79</v>
      </c>
      <c r="AP918" t="s">
        <v>2349</v>
      </c>
      <c r="AQ918" t="str">
        <f t="shared" si="14"/>
        <v>637311441057noMale439619Google Ads4395244075311.9869.96292120.99214.994</v>
      </c>
      <c r="AR918">
        <f>COUNTIF(AQ$2:AQ918,AQ918)</f>
        <v>1</v>
      </c>
    </row>
    <row r="919" spans="1:44" x14ac:dyDescent="0.25">
      <c r="A919">
        <v>638</v>
      </c>
      <c r="B919">
        <v>60</v>
      </c>
      <c r="C919" s="4">
        <v>44106</v>
      </c>
      <c r="D919">
        <v>4</v>
      </c>
      <c r="E919" t="s">
        <v>40</v>
      </c>
      <c r="F919" t="s">
        <v>51</v>
      </c>
      <c r="G919" t="s">
        <v>55</v>
      </c>
      <c r="H919" t="s">
        <v>57</v>
      </c>
      <c r="I919" s="4">
        <v>43713</v>
      </c>
      <c r="J919">
        <v>3</v>
      </c>
      <c r="K919" t="s">
        <v>59</v>
      </c>
      <c r="L919" s="4">
        <v>43615</v>
      </c>
      <c r="M919" s="4">
        <v>43830</v>
      </c>
      <c r="N919">
        <v>2</v>
      </c>
      <c r="O919" t="s">
        <v>66</v>
      </c>
      <c r="P919" t="s">
        <v>228</v>
      </c>
      <c r="Q919">
        <v>2</v>
      </c>
      <c r="R919" t="s">
        <v>763</v>
      </c>
      <c r="S919" t="s">
        <v>1302</v>
      </c>
      <c r="T919" t="s">
        <v>1819</v>
      </c>
      <c r="U919" t="s">
        <v>88</v>
      </c>
      <c r="V919" t="s">
        <v>2030</v>
      </c>
      <c r="W919">
        <v>37.96</v>
      </c>
      <c r="X919">
        <v>69.959999999999994</v>
      </c>
      <c r="Y919">
        <v>2</v>
      </c>
      <c r="Z919" t="s">
        <v>2185</v>
      </c>
      <c r="AA919" t="s">
        <v>2467</v>
      </c>
      <c r="AF919" s="4"/>
      <c r="AG919" s="4"/>
      <c r="AH919" t="s">
        <v>70</v>
      </c>
      <c r="AI919" t="s">
        <v>232</v>
      </c>
      <c r="AJ919" t="s">
        <v>394</v>
      </c>
      <c r="AK919" t="s">
        <v>956</v>
      </c>
      <c r="AL919" t="s">
        <v>1490</v>
      </c>
      <c r="AM919" t="s">
        <v>80</v>
      </c>
      <c r="AN919" t="s">
        <v>1517</v>
      </c>
      <c r="AO919" t="s">
        <v>432</v>
      </c>
      <c r="AP919" t="s">
        <v>2331</v>
      </c>
      <c r="AQ919" t="str">
        <f t="shared" si="14"/>
        <v>63860441064yesMale437133Google Ads436154383037.9669.965318.99219.9921</v>
      </c>
      <c r="AR919">
        <f>COUNTIF(AQ$2:AQ919,AQ919)</f>
        <v>1</v>
      </c>
    </row>
    <row r="920" spans="1:44" x14ac:dyDescent="0.25">
      <c r="A920">
        <v>638</v>
      </c>
      <c r="B920">
        <v>60</v>
      </c>
      <c r="C920" s="4">
        <v>44106</v>
      </c>
      <c r="D920">
        <v>4</v>
      </c>
      <c r="E920" t="s">
        <v>40</v>
      </c>
      <c r="F920" t="s">
        <v>51</v>
      </c>
      <c r="G920" t="s">
        <v>55</v>
      </c>
      <c r="H920" t="s">
        <v>57</v>
      </c>
      <c r="I920" s="4">
        <v>43713</v>
      </c>
      <c r="J920">
        <v>3</v>
      </c>
      <c r="K920" t="s">
        <v>59</v>
      </c>
      <c r="L920" s="4">
        <v>43615</v>
      </c>
      <c r="M920" s="4">
        <v>43830</v>
      </c>
      <c r="N920">
        <v>2</v>
      </c>
      <c r="O920" t="s">
        <v>66</v>
      </c>
      <c r="P920" t="s">
        <v>228</v>
      </c>
      <c r="Q920">
        <v>2</v>
      </c>
      <c r="R920" t="s">
        <v>763</v>
      </c>
      <c r="S920" t="s">
        <v>1302</v>
      </c>
      <c r="T920" t="s">
        <v>1819</v>
      </c>
      <c r="U920" t="s">
        <v>88</v>
      </c>
      <c r="V920" t="s">
        <v>2030</v>
      </c>
      <c r="W920">
        <v>37.96</v>
      </c>
      <c r="X920">
        <v>69.959999999999994</v>
      </c>
      <c r="Y920">
        <v>2</v>
      </c>
      <c r="Z920" t="s">
        <v>2185</v>
      </c>
      <c r="AA920" t="s">
        <v>2467</v>
      </c>
      <c r="AF920" s="4"/>
      <c r="AG920" s="4"/>
      <c r="AH920" t="s">
        <v>80</v>
      </c>
      <c r="AI920" t="s">
        <v>242</v>
      </c>
      <c r="AJ920" t="s">
        <v>469</v>
      </c>
      <c r="AK920" t="s">
        <v>1032</v>
      </c>
      <c r="AL920" t="s">
        <v>1562</v>
      </c>
      <c r="AM920" t="s">
        <v>80</v>
      </c>
      <c r="AN920" t="s">
        <v>1548</v>
      </c>
      <c r="AO920" t="s">
        <v>70</v>
      </c>
      <c r="AP920" t="s">
        <v>2341</v>
      </c>
      <c r="AQ920" t="str">
        <f t="shared" si="14"/>
        <v>63860441064yesMale437133Google Ads436154383037.9669.962239.99214.995</v>
      </c>
      <c r="AR920">
        <f>COUNTIF(AQ$2:AQ920,AQ920)</f>
        <v>1</v>
      </c>
    </row>
    <row r="921" spans="1:44" x14ac:dyDescent="0.25">
      <c r="A921">
        <v>639</v>
      </c>
      <c r="B921">
        <v>96</v>
      </c>
      <c r="C921" s="4">
        <v>44106</v>
      </c>
      <c r="D921">
        <v>5</v>
      </c>
      <c r="E921" t="s">
        <v>36</v>
      </c>
      <c r="F921" t="s">
        <v>47</v>
      </c>
      <c r="G921" t="s">
        <v>55</v>
      </c>
      <c r="H921" t="s">
        <v>57</v>
      </c>
      <c r="I921" s="4">
        <v>43907</v>
      </c>
      <c r="J921">
        <v>5</v>
      </c>
      <c r="K921" t="s">
        <v>60</v>
      </c>
      <c r="L921" s="4">
        <v>43831</v>
      </c>
      <c r="M921" s="4">
        <v>43921</v>
      </c>
      <c r="N921">
        <v>1</v>
      </c>
      <c r="O921" t="s">
        <v>159</v>
      </c>
      <c r="P921" t="s">
        <v>321</v>
      </c>
      <c r="Q921">
        <v>1</v>
      </c>
      <c r="R921" t="s">
        <v>764</v>
      </c>
      <c r="S921" t="s">
        <v>1303</v>
      </c>
      <c r="T921" t="s">
        <v>1820</v>
      </c>
      <c r="U921" t="s">
        <v>88</v>
      </c>
      <c r="V921" t="s">
        <v>1585</v>
      </c>
      <c r="W921">
        <v>51.96</v>
      </c>
      <c r="X921">
        <v>79.959999999999994</v>
      </c>
      <c r="Y921">
        <v>1</v>
      </c>
      <c r="Z921" t="s">
        <v>552</v>
      </c>
      <c r="AA921" t="s">
        <v>2526</v>
      </c>
      <c r="AF921" s="4"/>
      <c r="AG921" s="4"/>
      <c r="AH921" t="s">
        <v>70</v>
      </c>
      <c r="AI921" t="s">
        <v>232</v>
      </c>
      <c r="AJ921" t="s">
        <v>591</v>
      </c>
      <c r="AK921" t="s">
        <v>1147</v>
      </c>
      <c r="AL921" t="s">
        <v>1610</v>
      </c>
      <c r="AM921" t="s">
        <v>80</v>
      </c>
      <c r="AN921" t="s">
        <v>1517</v>
      </c>
      <c r="AO921" t="s">
        <v>640</v>
      </c>
      <c r="AP921" t="s">
        <v>2393</v>
      </c>
      <c r="AQ921" t="str">
        <f t="shared" si="14"/>
        <v>63996441065yesMale439075Facebook438314392151.9679.9654412.99219.9917</v>
      </c>
      <c r="AR921">
        <f>COUNTIF(AQ$2:AQ921,AQ921)</f>
        <v>1</v>
      </c>
    </row>
    <row r="922" spans="1:44" x14ac:dyDescent="0.25">
      <c r="A922">
        <v>639</v>
      </c>
      <c r="B922">
        <v>96</v>
      </c>
      <c r="C922" s="4">
        <v>44106</v>
      </c>
      <c r="D922">
        <v>5</v>
      </c>
      <c r="E922" t="s">
        <v>36</v>
      </c>
      <c r="F922" t="s">
        <v>47</v>
      </c>
      <c r="G922" t="s">
        <v>55</v>
      </c>
      <c r="H922" t="s">
        <v>57</v>
      </c>
      <c r="I922" s="4">
        <v>43907</v>
      </c>
      <c r="J922">
        <v>5</v>
      </c>
      <c r="K922" t="s">
        <v>60</v>
      </c>
      <c r="L922" s="4">
        <v>43831</v>
      </c>
      <c r="M922" s="4">
        <v>43921</v>
      </c>
      <c r="N922">
        <v>1</v>
      </c>
      <c r="O922" t="s">
        <v>159</v>
      </c>
      <c r="P922" t="s">
        <v>321</v>
      </c>
      <c r="Q922">
        <v>1</v>
      </c>
      <c r="R922" t="s">
        <v>764</v>
      </c>
      <c r="S922" t="s">
        <v>1303</v>
      </c>
      <c r="T922" t="s">
        <v>1820</v>
      </c>
      <c r="U922" t="s">
        <v>88</v>
      </c>
      <c r="V922" t="s">
        <v>1585</v>
      </c>
      <c r="W922">
        <v>51.96</v>
      </c>
      <c r="X922">
        <v>79.959999999999994</v>
      </c>
      <c r="Y922">
        <v>1</v>
      </c>
      <c r="Z922" t="s">
        <v>552</v>
      </c>
      <c r="AA922" t="s">
        <v>2526</v>
      </c>
      <c r="AF922" s="4"/>
      <c r="AG922" s="4"/>
      <c r="AH922" t="s">
        <v>70</v>
      </c>
      <c r="AI922" t="s">
        <v>232</v>
      </c>
      <c r="AJ922" t="s">
        <v>591</v>
      </c>
      <c r="AK922" t="s">
        <v>1147</v>
      </c>
      <c r="AL922" t="s">
        <v>1610</v>
      </c>
      <c r="AM922" t="s">
        <v>80</v>
      </c>
      <c r="AN922" t="s">
        <v>1517</v>
      </c>
      <c r="AO922" t="s">
        <v>640</v>
      </c>
      <c r="AP922" t="s">
        <v>2393</v>
      </c>
      <c r="AQ922" t="str">
        <f t="shared" si="14"/>
        <v>63996441065yesMale439075Facebook438314392151.9679.9654412.99219.9917</v>
      </c>
      <c r="AR922">
        <f>COUNTIF(AQ$2:AQ922,AQ922)</f>
        <v>2</v>
      </c>
    </row>
    <row r="923" spans="1:44" x14ac:dyDescent="0.25">
      <c r="A923">
        <v>640</v>
      </c>
      <c r="B923">
        <v>184</v>
      </c>
      <c r="C923" s="4">
        <v>44107</v>
      </c>
      <c r="D923">
        <v>3</v>
      </c>
      <c r="E923" t="s">
        <v>34</v>
      </c>
      <c r="F923" t="s">
        <v>45</v>
      </c>
      <c r="G923" t="s">
        <v>55</v>
      </c>
      <c r="H923" t="s">
        <v>58</v>
      </c>
      <c r="I923" s="4">
        <v>43725</v>
      </c>
      <c r="J923">
        <v>3</v>
      </c>
      <c r="K923" t="s">
        <v>59</v>
      </c>
      <c r="L923" s="4">
        <v>43615</v>
      </c>
      <c r="M923" s="4">
        <v>43830</v>
      </c>
      <c r="N923">
        <v>2</v>
      </c>
      <c r="O923" t="s">
        <v>87</v>
      </c>
      <c r="P923" t="s">
        <v>249</v>
      </c>
      <c r="Q923">
        <v>2</v>
      </c>
      <c r="R923" t="s">
        <v>765</v>
      </c>
      <c r="S923" t="s">
        <v>1304</v>
      </c>
      <c r="T923" t="s">
        <v>1821</v>
      </c>
      <c r="U923" t="s">
        <v>110</v>
      </c>
      <c r="V923" t="s">
        <v>2038</v>
      </c>
      <c r="W923">
        <v>496.62</v>
      </c>
      <c r="X923">
        <v>104.94</v>
      </c>
      <c r="Y923">
        <v>2</v>
      </c>
      <c r="Z923" t="s">
        <v>2111</v>
      </c>
      <c r="AA923" t="s">
        <v>2382</v>
      </c>
      <c r="AF923" s="4"/>
      <c r="AG923" s="4"/>
      <c r="AH923" t="s">
        <v>79</v>
      </c>
      <c r="AI923" t="s">
        <v>241</v>
      </c>
      <c r="AJ923" t="s">
        <v>500</v>
      </c>
      <c r="AK923" t="s">
        <v>1063</v>
      </c>
      <c r="AL923" t="s">
        <v>1591</v>
      </c>
      <c r="AM923" t="s">
        <v>67</v>
      </c>
      <c r="AN923" t="s">
        <v>1548</v>
      </c>
      <c r="AO923" t="s">
        <v>455</v>
      </c>
      <c r="AP923" t="s">
        <v>2340</v>
      </c>
      <c r="AQ923" t="str">
        <f t="shared" si="14"/>
        <v>640184441073yesFemale437253Google Ads4361543830496.62104.94416383.95314.9915</v>
      </c>
      <c r="AR923">
        <f>COUNTIF(AQ$2:AQ923,AQ923)</f>
        <v>1</v>
      </c>
    </row>
    <row r="924" spans="1:44" x14ac:dyDescent="0.25">
      <c r="A924">
        <v>640</v>
      </c>
      <c r="B924">
        <v>184</v>
      </c>
      <c r="C924" s="4">
        <v>44107</v>
      </c>
      <c r="D924">
        <v>3</v>
      </c>
      <c r="E924" t="s">
        <v>34</v>
      </c>
      <c r="F924" t="s">
        <v>45</v>
      </c>
      <c r="G924" t="s">
        <v>55</v>
      </c>
      <c r="H924" t="s">
        <v>58</v>
      </c>
      <c r="I924" s="4">
        <v>43725</v>
      </c>
      <c r="J924">
        <v>3</v>
      </c>
      <c r="K924" t="s">
        <v>59</v>
      </c>
      <c r="L924" s="4">
        <v>43615</v>
      </c>
      <c r="M924" s="4">
        <v>43830</v>
      </c>
      <c r="N924">
        <v>2</v>
      </c>
      <c r="O924" t="s">
        <v>87</v>
      </c>
      <c r="P924" t="s">
        <v>249</v>
      </c>
      <c r="Q924">
        <v>2</v>
      </c>
      <c r="R924" t="s">
        <v>765</v>
      </c>
      <c r="S924" t="s">
        <v>1304</v>
      </c>
      <c r="T924" t="s">
        <v>1821</v>
      </c>
      <c r="U924" t="s">
        <v>110</v>
      </c>
      <c r="V924" t="s">
        <v>2038</v>
      </c>
      <c r="W924">
        <v>496.62</v>
      </c>
      <c r="X924">
        <v>104.94</v>
      </c>
      <c r="Y924">
        <v>2</v>
      </c>
      <c r="Z924" t="s">
        <v>2111</v>
      </c>
      <c r="AA924" t="s">
        <v>2382</v>
      </c>
      <c r="AF924" s="4"/>
      <c r="AG924" s="4"/>
      <c r="AH924" t="s">
        <v>70</v>
      </c>
      <c r="AI924" t="s">
        <v>232</v>
      </c>
      <c r="AJ924" t="s">
        <v>728</v>
      </c>
      <c r="AK924" t="s">
        <v>1178</v>
      </c>
      <c r="AL924" t="s">
        <v>1787</v>
      </c>
      <c r="AM924" t="s">
        <v>67</v>
      </c>
      <c r="AN924" t="s">
        <v>1517</v>
      </c>
      <c r="AO924" t="s">
        <v>673</v>
      </c>
      <c r="AP924" t="s">
        <v>2348</v>
      </c>
      <c r="AQ924" t="str">
        <f t="shared" si="14"/>
        <v>640184441073yesFemale437253Google Ads4361543830496.62104.9455581.59319.9912</v>
      </c>
      <c r="AR924">
        <f>COUNTIF(AQ$2:AQ924,AQ924)</f>
        <v>1</v>
      </c>
    </row>
    <row r="925" spans="1:44" x14ac:dyDescent="0.25">
      <c r="A925">
        <v>641</v>
      </c>
      <c r="B925">
        <v>446</v>
      </c>
      <c r="C925" s="4">
        <v>44108</v>
      </c>
      <c r="D925">
        <v>7</v>
      </c>
      <c r="E925" t="s">
        <v>35</v>
      </c>
      <c r="F925" t="s">
        <v>46</v>
      </c>
      <c r="G925" t="s">
        <v>55</v>
      </c>
      <c r="H925" t="s">
        <v>57</v>
      </c>
      <c r="I925" s="4">
        <v>44051</v>
      </c>
      <c r="J925">
        <v>9</v>
      </c>
      <c r="K925" t="s">
        <v>59</v>
      </c>
      <c r="L925" s="4">
        <v>43952</v>
      </c>
      <c r="M925" s="4">
        <v>44075</v>
      </c>
      <c r="N925">
        <v>2</v>
      </c>
      <c r="O925" t="s">
        <v>183</v>
      </c>
      <c r="P925" t="s">
        <v>345</v>
      </c>
      <c r="Q925">
        <v>2</v>
      </c>
      <c r="R925" t="s">
        <v>766</v>
      </c>
      <c r="S925" t="s">
        <v>1305</v>
      </c>
      <c r="T925" t="s">
        <v>1822</v>
      </c>
      <c r="U925" t="s">
        <v>88</v>
      </c>
      <c r="V925" t="s">
        <v>2038</v>
      </c>
      <c r="W925">
        <v>193.96</v>
      </c>
      <c r="X925">
        <v>69.959999999999994</v>
      </c>
      <c r="Y925">
        <v>2</v>
      </c>
      <c r="Z925" t="s">
        <v>2234</v>
      </c>
      <c r="AA925" t="s">
        <v>2527</v>
      </c>
      <c r="AF925" s="4"/>
      <c r="AG925" s="4"/>
      <c r="AH925" t="s">
        <v>67</v>
      </c>
      <c r="AI925" t="s">
        <v>229</v>
      </c>
      <c r="AJ925" t="s">
        <v>445</v>
      </c>
      <c r="AK925" t="s">
        <v>1007</v>
      </c>
      <c r="AL925" t="s">
        <v>1533</v>
      </c>
      <c r="AM925" t="s">
        <v>80</v>
      </c>
      <c r="AN925" t="s">
        <v>1548</v>
      </c>
      <c r="AO925" t="s">
        <v>79</v>
      </c>
      <c r="AP925" t="s">
        <v>2349</v>
      </c>
      <c r="AQ925" t="str">
        <f t="shared" si="14"/>
        <v>641446441087yesMale440519Google Ads4395244075193.9669.96310459.99214.994</v>
      </c>
      <c r="AR925">
        <f>COUNTIF(AQ$2:AQ925,AQ925)</f>
        <v>1</v>
      </c>
    </row>
    <row r="926" spans="1:44" x14ac:dyDescent="0.25">
      <c r="A926">
        <v>641</v>
      </c>
      <c r="B926">
        <v>446</v>
      </c>
      <c r="C926" s="4">
        <v>44108</v>
      </c>
      <c r="D926">
        <v>7</v>
      </c>
      <c r="E926" t="s">
        <v>35</v>
      </c>
      <c r="F926" t="s">
        <v>46</v>
      </c>
      <c r="G926" t="s">
        <v>55</v>
      </c>
      <c r="H926" t="s">
        <v>57</v>
      </c>
      <c r="I926" s="4">
        <v>44051</v>
      </c>
      <c r="J926">
        <v>9</v>
      </c>
      <c r="K926" t="s">
        <v>59</v>
      </c>
      <c r="L926" s="4">
        <v>43952</v>
      </c>
      <c r="M926" s="4">
        <v>44075</v>
      </c>
      <c r="N926">
        <v>2</v>
      </c>
      <c r="O926" t="s">
        <v>183</v>
      </c>
      <c r="P926" t="s">
        <v>345</v>
      </c>
      <c r="Q926">
        <v>2</v>
      </c>
      <c r="R926" t="s">
        <v>766</v>
      </c>
      <c r="S926" t="s">
        <v>1305</v>
      </c>
      <c r="T926" t="s">
        <v>1822</v>
      </c>
      <c r="U926" t="s">
        <v>88</v>
      </c>
      <c r="V926" t="s">
        <v>2038</v>
      </c>
      <c r="W926">
        <v>193.96</v>
      </c>
      <c r="X926">
        <v>69.959999999999994</v>
      </c>
      <c r="Y926">
        <v>2</v>
      </c>
      <c r="Z926" t="s">
        <v>2234</v>
      </c>
      <c r="AA926" t="s">
        <v>2527</v>
      </c>
      <c r="AF926" s="4"/>
      <c r="AG926" s="4"/>
      <c r="AH926" t="s">
        <v>70</v>
      </c>
      <c r="AI926" t="s">
        <v>232</v>
      </c>
      <c r="AJ926" t="s">
        <v>475</v>
      </c>
      <c r="AK926" t="s">
        <v>1038</v>
      </c>
      <c r="AL926" t="s">
        <v>1527</v>
      </c>
      <c r="AM926" t="s">
        <v>80</v>
      </c>
      <c r="AN926" t="s">
        <v>1517</v>
      </c>
      <c r="AO926" t="s">
        <v>673</v>
      </c>
      <c r="AP926" t="s">
        <v>2348</v>
      </c>
      <c r="AQ926" t="str">
        <f t="shared" si="14"/>
        <v>641446441087yesMale440519Google Ads4395244075193.9669.96515336.99219.9912</v>
      </c>
      <c r="AR926">
        <f>COUNTIF(AQ$2:AQ926,AQ926)</f>
        <v>1</v>
      </c>
    </row>
    <row r="927" spans="1:44" x14ac:dyDescent="0.25">
      <c r="A927">
        <v>642</v>
      </c>
      <c r="B927">
        <v>184</v>
      </c>
      <c r="C927" s="4">
        <v>44109</v>
      </c>
      <c r="D927">
        <v>3</v>
      </c>
      <c r="E927" t="s">
        <v>34</v>
      </c>
      <c r="F927" t="s">
        <v>45</v>
      </c>
      <c r="G927" t="s">
        <v>55</v>
      </c>
      <c r="H927" t="s">
        <v>58</v>
      </c>
      <c r="I927" s="4">
        <v>43725</v>
      </c>
      <c r="J927">
        <v>3</v>
      </c>
      <c r="K927" t="s">
        <v>59</v>
      </c>
      <c r="L927" s="4">
        <v>43615</v>
      </c>
      <c r="M927" s="4">
        <v>43830</v>
      </c>
      <c r="N927">
        <v>1</v>
      </c>
      <c r="O927" t="s">
        <v>80</v>
      </c>
      <c r="P927" t="s">
        <v>242</v>
      </c>
      <c r="Q927">
        <v>1</v>
      </c>
      <c r="R927" t="s">
        <v>548</v>
      </c>
      <c r="S927" t="s">
        <v>1109</v>
      </c>
      <c r="T927" t="s">
        <v>1634</v>
      </c>
      <c r="U927" t="s">
        <v>67</v>
      </c>
      <c r="V927" t="s">
        <v>1548</v>
      </c>
      <c r="W927">
        <v>83.94</v>
      </c>
      <c r="X927">
        <v>44.97</v>
      </c>
      <c r="Y927">
        <v>1</v>
      </c>
      <c r="Z927" t="s">
        <v>67</v>
      </c>
      <c r="AA927" t="s">
        <v>2373</v>
      </c>
      <c r="AF927" s="4"/>
      <c r="AG927" s="4"/>
      <c r="AH927" t="s">
        <v>80</v>
      </c>
      <c r="AI927" t="s">
        <v>242</v>
      </c>
      <c r="AJ927" t="s">
        <v>548</v>
      </c>
      <c r="AK927" t="s">
        <v>1109</v>
      </c>
      <c r="AL927" t="s">
        <v>1634</v>
      </c>
      <c r="AM927" t="s">
        <v>67</v>
      </c>
      <c r="AN927" t="s">
        <v>1548</v>
      </c>
      <c r="AO927" t="s">
        <v>67</v>
      </c>
      <c r="AP927" t="s">
        <v>2373</v>
      </c>
      <c r="AQ927" t="str">
        <f t="shared" si="14"/>
        <v>642184441093yesFemale437253Google Ads436154383083.9444.9723627.98314.993</v>
      </c>
      <c r="AR927">
        <f>COUNTIF(AQ$2:AQ927,AQ927)</f>
        <v>1</v>
      </c>
    </row>
    <row r="928" spans="1:44" x14ac:dyDescent="0.25">
      <c r="A928">
        <v>643</v>
      </c>
      <c r="B928">
        <v>221</v>
      </c>
      <c r="C928" s="4">
        <v>44109</v>
      </c>
      <c r="D928">
        <v>2</v>
      </c>
      <c r="E928" t="s">
        <v>38</v>
      </c>
      <c r="F928" t="s">
        <v>49</v>
      </c>
      <c r="G928" t="s">
        <v>55</v>
      </c>
      <c r="H928" t="s">
        <v>58</v>
      </c>
      <c r="I928" s="4">
        <v>43710</v>
      </c>
      <c r="J928">
        <v>1</v>
      </c>
      <c r="K928" t="s">
        <v>61</v>
      </c>
      <c r="L928" s="4">
        <v>43615</v>
      </c>
      <c r="M928" s="4">
        <v>43830</v>
      </c>
      <c r="N928">
        <v>1</v>
      </c>
      <c r="O928" t="s">
        <v>78</v>
      </c>
      <c r="P928" t="s">
        <v>240</v>
      </c>
      <c r="Q928">
        <v>1</v>
      </c>
      <c r="R928" t="s">
        <v>610</v>
      </c>
      <c r="S928" t="s">
        <v>1162</v>
      </c>
      <c r="T928" t="s">
        <v>67</v>
      </c>
      <c r="U928" t="s">
        <v>80</v>
      </c>
      <c r="V928" t="s">
        <v>1548</v>
      </c>
      <c r="W928">
        <v>6</v>
      </c>
      <c r="X928">
        <v>29.98</v>
      </c>
      <c r="Y928">
        <v>1</v>
      </c>
      <c r="Z928" t="s">
        <v>393</v>
      </c>
      <c r="AA928" t="s">
        <v>2345</v>
      </c>
      <c r="AF928" s="4"/>
      <c r="AG928" s="4"/>
      <c r="AH928" t="s">
        <v>78</v>
      </c>
      <c r="AI928" t="s">
        <v>240</v>
      </c>
      <c r="AJ928" t="s">
        <v>610</v>
      </c>
      <c r="AK928" t="s">
        <v>1162</v>
      </c>
      <c r="AL928" t="s">
        <v>67</v>
      </c>
      <c r="AM928" t="s">
        <v>80</v>
      </c>
      <c r="AN928" t="s">
        <v>1548</v>
      </c>
      <c r="AO928" t="s">
        <v>393</v>
      </c>
      <c r="AP928" t="s">
        <v>2345</v>
      </c>
      <c r="AQ928" t="str">
        <f t="shared" si="14"/>
        <v>643221441092yesFemale437101YouTube4361543830629.9881013214.9918</v>
      </c>
      <c r="AR928">
        <f>COUNTIF(AQ$2:AQ928,AQ928)</f>
        <v>1</v>
      </c>
    </row>
    <row r="929" spans="1:44" x14ac:dyDescent="0.25">
      <c r="A929">
        <v>644</v>
      </c>
      <c r="B929">
        <v>412</v>
      </c>
      <c r="C929" s="4">
        <v>44111</v>
      </c>
      <c r="D929">
        <v>8</v>
      </c>
      <c r="E929" t="s">
        <v>43</v>
      </c>
      <c r="F929" t="s">
        <v>54</v>
      </c>
      <c r="G929" t="s">
        <v>56</v>
      </c>
      <c r="H929" t="s">
        <v>57</v>
      </c>
      <c r="I929" s="4">
        <v>43867</v>
      </c>
      <c r="J929">
        <v>6</v>
      </c>
      <c r="K929" t="s">
        <v>59</v>
      </c>
      <c r="L929" s="4">
        <v>43862</v>
      </c>
      <c r="M929" s="4">
        <v>43889</v>
      </c>
      <c r="N929">
        <v>1</v>
      </c>
      <c r="O929" t="s">
        <v>90</v>
      </c>
      <c r="P929" t="s">
        <v>252</v>
      </c>
      <c r="Q929">
        <v>1</v>
      </c>
      <c r="R929" t="s">
        <v>647</v>
      </c>
      <c r="S929" t="s">
        <v>1094</v>
      </c>
      <c r="T929" t="s">
        <v>1610</v>
      </c>
      <c r="U929" t="s">
        <v>80</v>
      </c>
      <c r="V929" t="s">
        <v>1562</v>
      </c>
      <c r="W929">
        <v>25.98</v>
      </c>
      <c r="X929">
        <v>19.98</v>
      </c>
      <c r="Y929">
        <v>1</v>
      </c>
      <c r="Z929" t="s">
        <v>410</v>
      </c>
      <c r="AA929" t="s">
        <v>2359</v>
      </c>
      <c r="AF929" s="4"/>
      <c r="AG929" s="4"/>
      <c r="AH929" t="s">
        <v>90</v>
      </c>
      <c r="AI929" t="s">
        <v>252</v>
      </c>
      <c r="AJ929" t="s">
        <v>647</v>
      </c>
      <c r="AK929" t="s">
        <v>1094</v>
      </c>
      <c r="AL929" t="s">
        <v>1610</v>
      </c>
      <c r="AM929" t="s">
        <v>80</v>
      </c>
      <c r="AN929" t="s">
        <v>1562</v>
      </c>
      <c r="AO929" t="s">
        <v>410</v>
      </c>
      <c r="AP929" t="s">
        <v>2359</v>
      </c>
      <c r="AQ929" t="str">
        <f t="shared" si="14"/>
        <v>644412441118noMale438676Google Ads438624388925.9819.9867312.9929.9920</v>
      </c>
      <c r="AR929">
        <f>COUNTIF(AQ$2:AQ929,AQ929)</f>
        <v>1</v>
      </c>
    </row>
    <row r="930" spans="1:44" x14ac:dyDescent="0.25">
      <c r="A930">
        <v>645</v>
      </c>
      <c r="B930">
        <v>481</v>
      </c>
      <c r="C930" s="4">
        <v>44111</v>
      </c>
      <c r="D930">
        <v>8</v>
      </c>
      <c r="E930" t="s">
        <v>43</v>
      </c>
      <c r="F930" t="s">
        <v>54</v>
      </c>
      <c r="G930" t="s">
        <v>55</v>
      </c>
      <c r="H930" t="s">
        <v>58</v>
      </c>
      <c r="I930" s="4">
        <v>43839</v>
      </c>
      <c r="J930">
        <v>5</v>
      </c>
      <c r="K930" t="s">
        <v>60</v>
      </c>
      <c r="L930" s="4">
        <v>43831</v>
      </c>
      <c r="M930" s="4">
        <v>43921</v>
      </c>
      <c r="N930">
        <v>1</v>
      </c>
      <c r="O930" t="s">
        <v>185</v>
      </c>
      <c r="P930" t="s">
        <v>347</v>
      </c>
      <c r="Q930">
        <v>2</v>
      </c>
      <c r="R930" t="s">
        <v>767</v>
      </c>
      <c r="S930" t="s">
        <v>1306</v>
      </c>
      <c r="T930" t="s">
        <v>1823</v>
      </c>
      <c r="U930" t="s">
        <v>2006</v>
      </c>
      <c r="V930" t="s">
        <v>2057</v>
      </c>
      <c r="W930">
        <v>173.92</v>
      </c>
      <c r="X930">
        <v>119.92</v>
      </c>
      <c r="Y930">
        <v>2</v>
      </c>
      <c r="Z930" t="s">
        <v>2235</v>
      </c>
      <c r="AA930" t="s">
        <v>2528</v>
      </c>
      <c r="AF930" s="4"/>
      <c r="AG930" s="4"/>
      <c r="AH930" t="s">
        <v>78</v>
      </c>
      <c r="AI930" t="s">
        <v>240</v>
      </c>
      <c r="AJ930" t="s">
        <v>904</v>
      </c>
      <c r="AK930" t="s">
        <v>1191</v>
      </c>
      <c r="AL930" t="s">
        <v>1490</v>
      </c>
      <c r="AM930" t="s">
        <v>69</v>
      </c>
      <c r="AN930" t="s">
        <v>1548</v>
      </c>
      <c r="AO930" t="s">
        <v>469</v>
      </c>
      <c r="AP930" t="s">
        <v>2339</v>
      </c>
      <c r="AQ930" t="str">
        <f t="shared" si="14"/>
        <v>645481441118yesFemale438395Facebook4383143921173.92119.928868.99114.9923</v>
      </c>
      <c r="AR930">
        <f>COUNTIF(AQ$2:AQ930,AQ930)</f>
        <v>1</v>
      </c>
    </row>
    <row r="931" spans="1:44" x14ac:dyDescent="0.25">
      <c r="A931">
        <v>645</v>
      </c>
      <c r="B931">
        <v>481</v>
      </c>
      <c r="C931" s="4">
        <v>44111</v>
      </c>
      <c r="D931">
        <v>8</v>
      </c>
      <c r="E931" t="s">
        <v>43</v>
      </c>
      <c r="F931" t="s">
        <v>54</v>
      </c>
      <c r="G931" t="s">
        <v>55</v>
      </c>
      <c r="H931" t="s">
        <v>58</v>
      </c>
      <c r="I931" s="4">
        <v>43839</v>
      </c>
      <c r="J931">
        <v>5</v>
      </c>
      <c r="K931" t="s">
        <v>60</v>
      </c>
      <c r="L931" s="4">
        <v>43831</v>
      </c>
      <c r="M931" s="4">
        <v>43921</v>
      </c>
      <c r="N931">
        <v>1</v>
      </c>
      <c r="O931" t="s">
        <v>185</v>
      </c>
      <c r="P931" t="s">
        <v>347</v>
      </c>
      <c r="Q931">
        <v>2</v>
      </c>
      <c r="R931" t="s">
        <v>767</v>
      </c>
      <c r="S931" t="s">
        <v>1306</v>
      </c>
      <c r="T931" t="s">
        <v>1823</v>
      </c>
      <c r="U931" t="s">
        <v>2006</v>
      </c>
      <c r="V931" t="s">
        <v>2057</v>
      </c>
      <c r="W931">
        <v>173.92</v>
      </c>
      <c r="X931">
        <v>119.92</v>
      </c>
      <c r="Y931">
        <v>2</v>
      </c>
      <c r="Z931" t="s">
        <v>2235</v>
      </c>
      <c r="AA931" t="s">
        <v>2528</v>
      </c>
      <c r="AF931" s="4"/>
      <c r="AG931" s="4"/>
      <c r="AH931" t="s">
        <v>78</v>
      </c>
      <c r="AI931" t="s">
        <v>240</v>
      </c>
      <c r="AJ931" t="s">
        <v>904</v>
      </c>
      <c r="AK931" t="s">
        <v>1191</v>
      </c>
      <c r="AL931" t="s">
        <v>1490</v>
      </c>
      <c r="AM931" t="s">
        <v>69</v>
      </c>
      <c r="AN931" t="s">
        <v>1548</v>
      </c>
      <c r="AO931" t="s">
        <v>469</v>
      </c>
      <c r="AP931" t="s">
        <v>2339</v>
      </c>
      <c r="AQ931" t="str">
        <f t="shared" si="14"/>
        <v>645481441118yesFemale438395Facebook4383143921173.92119.928868.99114.9923</v>
      </c>
      <c r="AR931">
        <f>COUNTIF(AQ$2:AQ931,AQ931)</f>
        <v>2</v>
      </c>
    </row>
    <row r="932" spans="1:44" x14ac:dyDescent="0.25">
      <c r="A932">
        <v>645</v>
      </c>
      <c r="B932">
        <v>481</v>
      </c>
      <c r="C932" s="4">
        <v>44111</v>
      </c>
      <c r="D932">
        <v>8</v>
      </c>
      <c r="E932" t="s">
        <v>43</v>
      </c>
      <c r="F932" t="s">
        <v>54</v>
      </c>
      <c r="G932" t="s">
        <v>55</v>
      </c>
      <c r="H932" t="s">
        <v>58</v>
      </c>
      <c r="I932" s="4">
        <v>43839</v>
      </c>
      <c r="J932">
        <v>5</v>
      </c>
      <c r="K932" t="s">
        <v>60</v>
      </c>
      <c r="L932" s="4">
        <v>43831</v>
      </c>
      <c r="M932" s="4">
        <v>43921</v>
      </c>
      <c r="N932">
        <v>1</v>
      </c>
      <c r="O932" t="s">
        <v>185</v>
      </c>
      <c r="P932" t="s">
        <v>347</v>
      </c>
      <c r="Q932">
        <v>2</v>
      </c>
      <c r="R932" t="s">
        <v>767</v>
      </c>
      <c r="S932" t="s">
        <v>1306</v>
      </c>
      <c r="T932" t="s">
        <v>1823</v>
      </c>
      <c r="U932" t="s">
        <v>2006</v>
      </c>
      <c r="V932" t="s">
        <v>2057</v>
      </c>
      <c r="W932">
        <v>173.92</v>
      </c>
      <c r="X932">
        <v>119.92</v>
      </c>
      <c r="Y932">
        <v>2</v>
      </c>
      <c r="Z932" t="s">
        <v>2235</v>
      </c>
      <c r="AA932" t="s">
        <v>2528</v>
      </c>
      <c r="AF932" s="4"/>
      <c r="AG932" s="4"/>
      <c r="AH932" t="s">
        <v>78</v>
      </c>
      <c r="AI932" t="s">
        <v>240</v>
      </c>
      <c r="AJ932" t="s">
        <v>79</v>
      </c>
      <c r="AK932" t="s">
        <v>1080</v>
      </c>
      <c r="AL932" t="s">
        <v>1606</v>
      </c>
      <c r="AM932" t="s">
        <v>67</v>
      </c>
      <c r="AN932" t="s">
        <v>1548</v>
      </c>
      <c r="AO932" t="s">
        <v>393</v>
      </c>
      <c r="AP932" t="s">
        <v>2345</v>
      </c>
      <c r="AQ932" t="str">
        <f t="shared" si="14"/>
        <v>645481441118yesFemale438395Facebook4383143921173.92119.928425.99314.9918</v>
      </c>
      <c r="AR932">
        <f>COUNTIF(AQ$2:AQ932,AQ932)</f>
        <v>1</v>
      </c>
    </row>
    <row r="933" spans="1:44" x14ac:dyDescent="0.25">
      <c r="A933">
        <v>645</v>
      </c>
      <c r="B933">
        <v>481</v>
      </c>
      <c r="C933" s="4">
        <v>44111</v>
      </c>
      <c r="D933">
        <v>8</v>
      </c>
      <c r="E933" t="s">
        <v>43</v>
      </c>
      <c r="F933" t="s">
        <v>54</v>
      </c>
      <c r="G933" t="s">
        <v>55</v>
      </c>
      <c r="H933" t="s">
        <v>58</v>
      </c>
      <c r="I933" s="4">
        <v>43839</v>
      </c>
      <c r="J933">
        <v>5</v>
      </c>
      <c r="K933" t="s">
        <v>60</v>
      </c>
      <c r="L933" s="4">
        <v>43831</v>
      </c>
      <c r="M933" s="4">
        <v>43921</v>
      </c>
      <c r="N933">
        <v>1</v>
      </c>
      <c r="O933" t="s">
        <v>185</v>
      </c>
      <c r="P933" t="s">
        <v>347</v>
      </c>
      <c r="Q933">
        <v>2</v>
      </c>
      <c r="R933" t="s">
        <v>767</v>
      </c>
      <c r="S933" t="s">
        <v>1306</v>
      </c>
      <c r="T933" t="s">
        <v>1823</v>
      </c>
      <c r="U933" t="s">
        <v>2006</v>
      </c>
      <c r="V933" t="s">
        <v>2057</v>
      </c>
      <c r="W933">
        <v>173.92</v>
      </c>
      <c r="X933">
        <v>119.92</v>
      </c>
      <c r="Y933">
        <v>2</v>
      </c>
      <c r="Z933" t="s">
        <v>2235</v>
      </c>
      <c r="AA933" t="s">
        <v>2528</v>
      </c>
      <c r="AF933" s="4"/>
      <c r="AG933" s="4"/>
      <c r="AH933" t="s">
        <v>78</v>
      </c>
      <c r="AI933" t="s">
        <v>240</v>
      </c>
      <c r="AJ933" t="s">
        <v>79</v>
      </c>
      <c r="AK933" t="s">
        <v>1080</v>
      </c>
      <c r="AL933" t="s">
        <v>1606</v>
      </c>
      <c r="AM933" t="s">
        <v>67</v>
      </c>
      <c r="AN933" t="s">
        <v>1548</v>
      </c>
      <c r="AO933" t="s">
        <v>393</v>
      </c>
      <c r="AP933" t="s">
        <v>2345</v>
      </c>
      <c r="AQ933" t="str">
        <f t="shared" si="14"/>
        <v>645481441118yesFemale438395Facebook4383143921173.92119.928425.99314.9918</v>
      </c>
      <c r="AR933">
        <f>COUNTIF(AQ$2:AQ933,AQ933)</f>
        <v>2</v>
      </c>
    </row>
    <row r="934" spans="1:44" x14ac:dyDescent="0.25">
      <c r="A934">
        <v>646</v>
      </c>
      <c r="B934">
        <v>321</v>
      </c>
      <c r="C934" s="4">
        <v>44112</v>
      </c>
      <c r="D934">
        <v>9</v>
      </c>
      <c r="E934" t="s">
        <v>41</v>
      </c>
      <c r="F934" t="s">
        <v>52</v>
      </c>
      <c r="G934" t="s">
        <v>55</v>
      </c>
      <c r="H934" t="s">
        <v>57</v>
      </c>
      <c r="I934" s="4">
        <v>43737</v>
      </c>
      <c r="J934">
        <v>3</v>
      </c>
      <c r="K934" t="s">
        <v>59</v>
      </c>
      <c r="L934" s="4">
        <v>43615</v>
      </c>
      <c r="M934" s="4">
        <v>43830</v>
      </c>
      <c r="N934">
        <v>2</v>
      </c>
      <c r="O934" t="s">
        <v>167</v>
      </c>
      <c r="P934" t="s">
        <v>329</v>
      </c>
      <c r="Q934">
        <v>2</v>
      </c>
      <c r="R934" t="s">
        <v>768</v>
      </c>
      <c r="S934" t="s">
        <v>1307</v>
      </c>
      <c r="T934" t="s">
        <v>1824</v>
      </c>
      <c r="U934" t="s">
        <v>75</v>
      </c>
      <c r="V934" t="s">
        <v>1869</v>
      </c>
      <c r="W934">
        <v>107.57</v>
      </c>
      <c r="X934">
        <v>74.95</v>
      </c>
      <c r="Y934">
        <v>2</v>
      </c>
      <c r="Z934" t="s">
        <v>2236</v>
      </c>
      <c r="AA934" t="s">
        <v>2529</v>
      </c>
      <c r="AF934" s="4"/>
      <c r="AG934" s="4"/>
      <c r="AH934" t="s">
        <v>80</v>
      </c>
      <c r="AI934" t="s">
        <v>242</v>
      </c>
      <c r="AJ934" t="s">
        <v>649</v>
      </c>
      <c r="AK934" t="s">
        <v>1193</v>
      </c>
      <c r="AL934" t="s">
        <v>1717</v>
      </c>
      <c r="AM934" t="s">
        <v>80</v>
      </c>
      <c r="AN934" t="s">
        <v>1548</v>
      </c>
      <c r="AO934" t="s">
        <v>70</v>
      </c>
      <c r="AP934" t="s">
        <v>2341</v>
      </c>
      <c r="AQ934" t="str">
        <f t="shared" si="14"/>
        <v>646321441129yesMale437373Google Ads4361543830107.5774.9525432.95214.995</v>
      </c>
      <c r="AR934">
        <f>COUNTIF(AQ$2:AQ934,AQ934)</f>
        <v>1</v>
      </c>
    </row>
    <row r="935" spans="1:44" x14ac:dyDescent="0.25">
      <c r="A935">
        <v>646</v>
      </c>
      <c r="B935">
        <v>321</v>
      </c>
      <c r="C935" s="4">
        <v>44112</v>
      </c>
      <c r="D935">
        <v>9</v>
      </c>
      <c r="E935" t="s">
        <v>41</v>
      </c>
      <c r="F935" t="s">
        <v>52</v>
      </c>
      <c r="G935" t="s">
        <v>55</v>
      </c>
      <c r="H935" t="s">
        <v>57</v>
      </c>
      <c r="I935" s="4">
        <v>43737</v>
      </c>
      <c r="J935">
        <v>3</v>
      </c>
      <c r="K935" t="s">
        <v>59</v>
      </c>
      <c r="L935" s="4">
        <v>43615</v>
      </c>
      <c r="M935" s="4">
        <v>43830</v>
      </c>
      <c r="N935">
        <v>2</v>
      </c>
      <c r="O935" t="s">
        <v>167</v>
      </c>
      <c r="P935" t="s">
        <v>329</v>
      </c>
      <c r="Q935">
        <v>2</v>
      </c>
      <c r="R935" t="s">
        <v>768</v>
      </c>
      <c r="S935" t="s">
        <v>1307</v>
      </c>
      <c r="T935" t="s">
        <v>1824</v>
      </c>
      <c r="U935" t="s">
        <v>75</v>
      </c>
      <c r="V935" t="s">
        <v>1869</v>
      </c>
      <c r="W935">
        <v>107.57</v>
      </c>
      <c r="X935">
        <v>74.95</v>
      </c>
      <c r="Y935">
        <v>2</v>
      </c>
      <c r="Z935" t="s">
        <v>2236</v>
      </c>
      <c r="AA935" t="s">
        <v>2529</v>
      </c>
      <c r="AF935" s="4"/>
      <c r="AG935" s="4"/>
      <c r="AH935" t="s">
        <v>79</v>
      </c>
      <c r="AI935" t="s">
        <v>241</v>
      </c>
      <c r="AJ935" t="s">
        <v>570</v>
      </c>
      <c r="AK935" t="s">
        <v>1087</v>
      </c>
      <c r="AL935" t="s">
        <v>1653</v>
      </c>
      <c r="AM935" t="s">
        <v>67</v>
      </c>
      <c r="AN935" t="s">
        <v>1548</v>
      </c>
      <c r="AO935" t="s">
        <v>65</v>
      </c>
      <c r="AP935" t="s">
        <v>2343</v>
      </c>
      <c r="AQ935" t="str">
        <f t="shared" si="14"/>
        <v>646321441129yesMale437373Google Ads4361543830107.5774.95416713.89314.9910</v>
      </c>
      <c r="AR935">
        <f>COUNTIF(AQ$2:AQ935,AQ935)</f>
        <v>1</v>
      </c>
    </row>
    <row r="936" spans="1:44" x14ac:dyDescent="0.25">
      <c r="A936">
        <v>647</v>
      </c>
      <c r="B936">
        <v>183</v>
      </c>
      <c r="C936" s="4">
        <v>44113</v>
      </c>
      <c r="D936">
        <v>1</v>
      </c>
      <c r="E936" t="s">
        <v>39</v>
      </c>
      <c r="F936" t="s">
        <v>50</v>
      </c>
      <c r="G936" t="s">
        <v>56</v>
      </c>
      <c r="H936" t="s">
        <v>58</v>
      </c>
      <c r="I936" s="4">
        <v>43597</v>
      </c>
      <c r="J936">
        <v>3</v>
      </c>
      <c r="L936" s="4"/>
      <c r="M936" s="4"/>
      <c r="N936">
        <v>1</v>
      </c>
      <c r="O936" t="s">
        <v>79</v>
      </c>
      <c r="P936" t="s">
        <v>241</v>
      </c>
      <c r="Q936">
        <v>1</v>
      </c>
      <c r="R936" t="s">
        <v>418</v>
      </c>
      <c r="S936" t="s">
        <v>980</v>
      </c>
      <c r="T936" t="s">
        <v>1513</v>
      </c>
      <c r="U936" t="s">
        <v>69</v>
      </c>
      <c r="V936" t="s">
        <v>1562</v>
      </c>
      <c r="W936">
        <v>29.99</v>
      </c>
      <c r="X936">
        <v>9.99</v>
      </c>
      <c r="Y936">
        <v>1</v>
      </c>
      <c r="Z936" t="s">
        <v>65</v>
      </c>
      <c r="AA936" t="s">
        <v>2343</v>
      </c>
      <c r="AF936" s="4"/>
      <c r="AG936" s="4"/>
      <c r="AH936" t="s">
        <v>79</v>
      </c>
      <c r="AI936" t="s">
        <v>241</v>
      </c>
      <c r="AJ936" t="s">
        <v>418</v>
      </c>
      <c r="AK936" t="s">
        <v>980</v>
      </c>
      <c r="AL936" t="s">
        <v>1513</v>
      </c>
      <c r="AM936" t="s">
        <v>69</v>
      </c>
      <c r="AN936" t="s">
        <v>1562</v>
      </c>
      <c r="AO936" t="s">
        <v>65</v>
      </c>
      <c r="AP936" t="s">
        <v>2343</v>
      </c>
      <c r="AQ936" t="str">
        <f t="shared" si="14"/>
        <v>647183441131noFemale43597329.999.9945029.9919.9910</v>
      </c>
      <c r="AR936">
        <f>COUNTIF(AQ$2:AQ936,AQ936)</f>
        <v>1</v>
      </c>
    </row>
    <row r="937" spans="1:44" x14ac:dyDescent="0.25">
      <c r="A937">
        <v>648</v>
      </c>
      <c r="B937">
        <v>384</v>
      </c>
      <c r="C937" s="4">
        <v>44113</v>
      </c>
      <c r="D937">
        <v>7</v>
      </c>
      <c r="E937" t="s">
        <v>35</v>
      </c>
      <c r="F937" t="s">
        <v>46</v>
      </c>
      <c r="G937" t="s">
        <v>56</v>
      </c>
      <c r="H937" t="s">
        <v>57</v>
      </c>
      <c r="I937" s="4">
        <v>43655</v>
      </c>
      <c r="J937">
        <v>1</v>
      </c>
      <c r="K937" t="s">
        <v>61</v>
      </c>
      <c r="L937" s="4">
        <v>43615</v>
      </c>
      <c r="M937" s="4">
        <v>43830</v>
      </c>
      <c r="N937">
        <v>2</v>
      </c>
      <c r="O937" t="s">
        <v>157</v>
      </c>
      <c r="P937" t="s">
        <v>319</v>
      </c>
      <c r="Q937">
        <v>2</v>
      </c>
      <c r="R937" t="s">
        <v>769</v>
      </c>
      <c r="S937" t="s">
        <v>1308</v>
      </c>
      <c r="T937" t="s">
        <v>1825</v>
      </c>
      <c r="U937" t="s">
        <v>88</v>
      </c>
      <c r="V937" t="s">
        <v>2042</v>
      </c>
      <c r="W937">
        <v>335.82</v>
      </c>
      <c r="X937">
        <v>49.96</v>
      </c>
      <c r="Y937">
        <v>2</v>
      </c>
      <c r="Z937" t="s">
        <v>2237</v>
      </c>
      <c r="AA937" t="s">
        <v>2530</v>
      </c>
      <c r="AF937" s="4"/>
      <c r="AG937" s="4"/>
      <c r="AH937" t="s">
        <v>80</v>
      </c>
      <c r="AI937" t="s">
        <v>242</v>
      </c>
      <c r="AJ937" t="s">
        <v>691</v>
      </c>
      <c r="AK937" t="s">
        <v>1232</v>
      </c>
      <c r="AL937" t="s">
        <v>1754</v>
      </c>
      <c r="AM937" t="s">
        <v>80</v>
      </c>
      <c r="AN937" t="s">
        <v>1548</v>
      </c>
      <c r="AO937" t="s">
        <v>67</v>
      </c>
      <c r="AP937" t="s">
        <v>2373</v>
      </c>
      <c r="AQ937" t="str">
        <f t="shared" si="14"/>
        <v>648384441137noMale436551YouTube4361543830335.8249.96243158.95214.993</v>
      </c>
      <c r="AR937">
        <f>COUNTIF(AQ$2:AQ937,AQ937)</f>
        <v>1</v>
      </c>
    </row>
    <row r="938" spans="1:44" x14ac:dyDescent="0.25">
      <c r="A938">
        <v>648</v>
      </c>
      <c r="B938">
        <v>384</v>
      </c>
      <c r="C938" s="4">
        <v>44113</v>
      </c>
      <c r="D938">
        <v>7</v>
      </c>
      <c r="E938" t="s">
        <v>35</v>
      </c>
      <c r="F938" t="s">
        <v>46</v>
      </c>
      <c r="G938" t="s">
        <v>56</v>
      </c>
      <c r="H938" t="s">
        <v>57</v>
      </c>
      <c r="I938" s="4">
        <v>43655</v>
      </c>
      <c r="J938">
        <v>1</v>
      </c>
      <c r="K938" t="s">
        <v>61</v>
      </c>
      <c r="L938" s="4">
        <v>43615</v>
      </c>
      <c r="M938" s="4">
        <v>43830</v>
      </c>
      <c r="N938">
        <v>2</v>
      </c>
      <c r="O938" t="s">
        <v>157</v>
      </c>
      <c r="P938" t="s">
        <v>319</v>
      </c>
      <c r="Q938">
        <v>2</v>
      </c>
      <c r="R938" t="s">
        <v>769</v>
      </c>
      <c r="S938" t="s">
        <v>1308</v>
      </c>
      <c r="T938" t="s">
        <v>1825</v>
      </c>
      <c r="U938" t="s">
        <v>88</v>
      </c>
      <c r="V938" t="s">
        <v>2042</v>
      </c>
      <c r="W938">
        <v>335.82</v>
      </c>
      <c r="X938">
        <v>49.96</v>
      </c>
      <c r="Y938">
        <v>2</v>
      </c>
      <c r="Z938" t="s">
        <v>2237</v>
      </c>
      <c r="AA938" t="s">
        <v>2530</v>
      </c>
      <c r="AF938" s="4"/>
      <c r="AG938" s="4"/>
      <c r="AH938" t="s">
        <v>90</v>
      </c>
      <c r="AI938" t="s">
        <v>252</v>
      </c>
      <c r="AJ938" t="s">
        <v>501</v>
      </c>
      <c r="AK938" t="s">
        <v>1064</v>
      </c>
      <c r="AL938" t="s">
        <v>1592</v>
      </c>
      <c r="AM938" t="s">
        <v>80</v>
      </c>
      <c r="AN938" t="s">
        <v>1562</v>
      </c>
      <c r="AO938" t="s">
        <v>410</v>
      </c>
      <c r="AP938" t="s">
        <v>2359</v>
      </c>
      <c r="AQ938" t="str">
        <f t="shared" si="14"/>
        <v>648384441137noMale436551YouTube4361543830335.8249.9661618.9629.9920</v>
      </c>
      <c r="AR938">
        <f>COUNTIF(AQ$2:AQ938,AQ938)</f>
        <v>1</v>
      </c>
    </row>
    <row r="939" spans="1:44" x14ac:dyDescent="0.25">
      <c r="A939">
        <v>649</v>
      </c>
      <c r="B939">
        <v>403</v>
      </c>
      <c r="C939" s="4">
        <v>44113</v>
      </c>
      <c r="D939">
        <v>6</v>
      </c>
      <c r="E939" t="s">
        <v>33</v>
      </c>
      <c r="F939" t="s">
        <v>44</v>
      </c>
      <c r="G939" t="s">
        <v>56</v>
      </c>
      <c r="H939" t="s">
        <v>57</v>
      </c>
      <c r="I939" s="4">
        <v>43873</v>
      </c>
      <c r="J939">
        <v>6</v>
      </c>
      <c r="K939" t="s">
        <v>59</v>
      </c>
      <c r="L939" s="4">
        <v>43862</v>
      </c>
      <c r="M939" s="4">
        <v>43889</v>
      </c>
      <c r="N939">
        <v>1</v>
      </c>
      <c r="O939" t="s">
        <v>80</v>
      </c>
      <c r="P939" t="s">
        <v>242</v>
      </c>
      <c r="Q939">
        <v>1</v>
      </c>
      <c r="R939" t="s">
        <v>422</v>
      </c>
      <c r="S939" t="s">
        <v>984</v>
      </c>
      <c r="T939" t="s">
        <v>1517</v>
      </c>
      <c r="U939" t="s">
        <v>80</v>
      </c>
      <c r="V939" t="s">
        <v>1548</v>
      </c>
      <c r="W939">
        <v>39.979999999999997</v>
      </c>
      <c r="X939">
        <v>29.98</v>
      </c>
      <c r="Y939">
        <v>1</v>
      </c>
      <c r="Z939" t="s">
        <v>80</v>
      </c>
      <c r="AA939" t="s">
        <v>2357</v>
      </c>
      <c r="AF939" s="4"/>
      <c r="AG939" s="4"/>
      <c r="AH939" t="s">
        <v>80</v>
      </c>
      <c r="AI939" t="s">
        <v>242</v>
      </c>
      <c r="AJ939" t="s">
        <v>422</v>
      </c>
      <c r="AK939" t="s">
        <v>984</v>
      </c>
      <c r="AL939" t="s">
        <v>1517</v>
      </c>
      <c r="AM939" t="s">
        <v>80</v>
      </c>
      <c r="AN939" t="s">
        <v>1548</v>
      </c>
      <c r="AO939" t="s">
        <v>80</v>
      </c>
      <c r="AP939" t="s">
        <v>2357</v>
      </c>
      <c r="AQ939" t="str">
        <f t="shared" si="14"/>
        <v>649403441136noMale438736Google Ads438624388939.9829.98212019.99214.992</v>
      </c>
      <c r="AR939">
        <f>COUNTIF(AQ$2:AQ939,AQ939)</f>
        <v>1</v>
      </c>
    </row>
    <row r="940" spans="1:44" x14ac:dyDescent="0.25">
      <c r="A940">
        <v>650</v>
      </c>
      <c r="B940">
        <v>105</v>
      </c>
      <c r="C940" s="4">
        <v>44114</v>
      </c>
      <c r="D940">
        <v>5</v>
      </c>
      <c r="E940" t="s">
        <v>36</v>
      </c>
      <c r="F940" t="s">
        <v>47</v>
      </c>
      <c r="G940" t="s">
        <v>55</v>
      </c>
      <c r="H940" t="s">
        <v>58</v>
      </c>
      <c r="I940" s="4">
        <v>44040</v>
      </c>
      <c r="J940">
        <v>8</v>
      </c>
      <c r="K940" t="s">
        <v>60</v>
      </c>
      <c r="L940" s="4">
        <v>44000</v>
      </c>
      <c r="M940" s="4">
        <v>44073</v>
      </c>
      <c r="N940">
        <v>1</v>
      </c>
      <c r="O940" t="s">
        <v>79</v>
      </c>
      <c r="P940" t="s">
        <v>241</v>
      </c>
      <c r="Q940">
        <v>1</v>
      </c>
      <c r="R940" t="s">
        <v>770</v>
      </c>
      <c r="S940" t="s">
        <v>1182</v>
      </c>
      <c r="T940" t="s">
        <v>1614</v>
      </c>
      <c r="U940" t="s">
        <v>80</v>
      </c>
      <c r="V940" t="s">
        <v>1548</v>
      </c>
      <c r="W940">
        <v>27.9</v>
      </c>
      <c r="X940">
        <v>29.98</v>
      </c>
      <c r="Y940">
        <v>1</v>
      </c>
      <c r="Z940" t="s">
        <v>455</v>
      </c>
      <c r="AA940" t="s">
        <v>2340</v>
      </c>
      <c r="AF940" s="4"/>
      <c r="AG940" s="4"/>
      <c r="AH940" t="s">
        <v>79</v>
      </c>
      <c r="AI940" t="s">
        <v>241</v>
      </c>
      <c r="AJ940" t="s">
        <v>770</v>
      </c>
      <c r="AK940" t="s">
        <v>1182</v>
      </c>
      <c r="AL940" t="s">
        <v>1614</v>
      </c>
      <c r="AM940" t="s">
        <v>80</v>
      </c>
      <c r="AN940" t="s">
        <v>1548</v>
      </c>
      <c r="AO940" t="s">
        <v>455</v>
      </c>
      <c r="AP940" t="s">
        <v>2340</v>
      </c>
      <c r="AQ940" t="str">
        <f t="shared" si="14"/>
        <v>650105441145yesFemale440408Facebook440004407327.929.98416513.95214.9915</v>
      </c>
      <c r="AR940">
        <f>COUNTIF(AQ$2:AQ940,AQ940)</f>
        <v>1</v>
      </c>
    </row>
    <row r="941" spans="1:44" x14ac:dyDescent="0.25">
      <c r="A941">
        <v>651</v>
      </c>
      <c r="B941">
        <v>10</v>
      </c>
      <c r="C941" s="4">
        <v>44115</v>
      </c>
      <c r="D941">
        <v>4</v>
      </c>
      <c r="E941" t="s">
        <v>40</v>
      </c>
      <c r="F941" t="s">
        <v>51</v>
      </c>
      <c r="G941" t="s">
        <v>55</v>
      </c>
      <c r="H941" t="s">
        <v>58</v>
      </c>
      <c r="I941" s="4">
        <v>44070</v>
      </c>
      <c r="J941">
        <v>8</v>
      </c>
      <c r="K941" t="s">
        <v>60</v>
      </c>
      <c r="L941" s="4">
        <v>44000</v>
      </c>
      <c r="M941" s="4">
        <v>44073</v>
      </c>
      <c r="N941">
        <v>1</v>
      </c>
      <c r="O941" t="s">
        <v>79</v>
      </c>
      <c r="P941" t="s">
        <v>241</v>
      </c>
      <c r="Q941">
        <v>1</v>
      </c>
      <c r="R941" t="s">
        <v>566</v>
      </c>
      <c r="S941" t="s">
        <v>1067</v>
      </c>
      <c r="T941" t="s">
        <v>1649</v>
      </c>
      <c r="U941" t="s">
        <v>69</v>
      </c>
      <c r="V941" t="s">
        <v>1548</v>
      </c>
      <c r="W941">
        <v>35.99</v>
      </c>
      <c r="X941">
        <v>14.99</v>
      </c>
      <c r="Y941">
        <v>1</v>
      </c>
      <c r="Z941" t="s">
        <v>65</v>
      </c>
      <c r="AA941" t="s">
        <v>2343</v>
      </c>
      <c r="AF941" s="4"/>
      <c r="AG941" s="4"/>
      <c r="AH941" t="s">
        <v>79</v>
      </c>
      <c r="AI941" t="s">
        <v>241</v>
      </c>
      <c r="AJ941" t="s">
        <v>566</v>
      </c>
      <c r="AK941" t="s">
        <v>1067</v>
      </c>
      <c r="AL941" t="s">
        <v>1649</v>
      </c>
      <c r="AM941" t="s">
        <v>69</v>
      </c>
      <c r="AN941" t="s">
        <v>1548</v>
      </c>
      <c r="AO941" t="s">
        <v>65</v>
      </c>
      <c r="AP941" t="s">
        <v>2343</v>
      </c>
      <c r="AQ941" t="str">
        <f t="shared" si="14"/>
        <v>65110441154yesFemale440708Facebook440004407335.9914.99410835.99114.9910</v>
      </c>
      <c r="AR941">
        <f>COUNTIF(AQ$2:AQ941,AQ941)</f>
        <v>1</v>
      </c>
    </row>
    <row r="942" spans="1:44" x14ac:dyDescent="0.25">
      <c r="A942">
        <v>652</v>
      </c>
      <c r="B942">
        <v>93</v>
      </c>
      <c r="C942" s="4">
        <v>44115</v>
      </c>
      <c r="D942">
        <v>5</v>
      </c>
      <c r="E942" t="s">
        <v>36</v>
      </c>
      <c r="F942" t="s">
        <v>47</v>
      </c>
      <c r="G942" t="s">
        <v>56</v>
      </c>
      <c r="H942" t="s">
        <v>58</v>
      </c>
      <c r="I942" s="4">
        <v>44115</v>
      </c>
      <c r="J942">
        <v>10</v>
      </c>
      <c r="K942" t="s">
        <v>61</v>
      </c>
      <c r="L942" s="4">
        <v>44055</v>
      </c>
      <c r="M942" s="4">
        <v>44196</v>
      </c>
      <c r="N942">
        <v>1</v>
      </c>
      <c r="O942" t="s">
        <v>79</v>
      </c>
      <c r="P942" t="s">
        <v>241</v>
      </c>
      <c r="Q942">
        <v>1</v>
      </c>
      <c r="R942" t="s">
        <v>530</v>
      </c>
      <c r="S942" t="s">
        <v>1092</v>
      </c>
      <c r="T942" t="s">
        <v>1619</v>
      </c>
      <c r="U942" t="s">
        <v>69</v>
      </c>
      <c r="V942" t="s">
        <v>1548</v>
      </c>
      <c r="W942">
        <v>62.99</v>
      </c>
      <c r="X942">
        <v>14.99</v>
      </c>
      <c r="Y942">
        <v>1</v>
      </c>
      <c r="Z942" t="s">
        <v>65</v>
      </c>
      <c r="AA942" t="s">
        <v>2343</v>
      </c>
      <c r="AF942" s="4"/>
      <c r="AG942" s="4"/>
      <c r="AH942" t="s">
        <v>79</v>
      </c>
      <c r="AI942" t="s">
        <v>241</v>
      </c>
      <c r="AJ942" t="s">
        <v>530</v>
      </c>
      <c r="AK942" t="s">
        <v>1092</v>
      </c>
      <c r="AL942" t="s">
        <v>1619</v>
      </c>
      <c r="AM942" t="s">
        <v>69</v>
      </c>
      <c r="AN942" t="s">
        <v>1548</v>
      </c>
      <c r="AO942" t="s">
        <v>65</v>
      </c>
      <c r="AP942" t="s">
        <v>2343</v>
      </c>
      <c r="AQ942" t="str">
        <f t="shared" si="14"/>
        <v>65293441155noFemale4411510YouTube440554419662.9914.9941662.99114.9910</v>
      </c>
      <c r="AR942">
        <f>COUNTIF(AQ$2:AQ942,AQ942)</f>
        <v>1</v>
      </c>
    </row>
    <row r="943" spans="1:44" x14ac:dyDescent="0.25">
      <c r="A943">
        <v>653</v>
      </c>
      <c r="B943">
        <v>162</v>
      </c>
      <c r="C943" s="4">
        <v>44115</v>
      </c>
      <c r="D943">
        <v>11</v>
      </c>
      <c r="E943" t="s">
        <v>37</v>
      </c>
      <c r="F943" t="s">
        <v>48</v>
      </c>
      <c r="G943" t="s">
        <v>55</v>
      </c>
      <c r="H943" t="s">
        <v>58</v>
      </c>
      <c r="I943" s="4">
        <v>43672</v>
      </c>
      <c r="J943">
        <v>1</v>
      </c>
      <c r="K943" t="s">
        <v>61</v>
      </c>
      <c r="L943" s="4">
        <v>43615</v>
      </c>
      <c r="M943" s="4">
        <v>43830</v>
      </c>
      <c r="N943">
        <v>1</v>
      </c>
      <c r="O943" t="s">
        <v>71</v>
      </c>
      <c r="P943" t="s">
        <v>233</v>
      </c>
      <c r="Q943">
        <v>1</v>
      </c>
      <c r="R943" t="s">
        <v>771</v>
      </c>
      <c r="S943" t="s">
        <v>1309</v>
      </c>
      <c r="T943" t="s">
        <v>1826</v>
      </c>
      <c r="U943" t="s">
        <v>180</v>
      </c>
      <c r="V943" t="s">
        <v>2032</v>
      </c>
      <c r="W943">
        <v>20.97</v>
      </c>
      <c r="X943">
        <v>74.97</v>
      </c>
      <c r="Y943">
        <v>1</v>
      </c>
      <c r="Z943" t="s">
        <v>71</v>
      </c>
      <c r="AA943" t="s">
        <v>2512</v>
      </c>
      <c r="AF943" s="4"/>
      <c r="AG943" s="4"/>
      <c r="AH943" t="s">
        <v>69</v>
      </c>
      <c r="AI943" t="s">
        <v>231</v>
      </c>
      <c r="AJ943" t="s">
        <v>448</v>
      </c>
      <c r="AK943" t="s">
        <v>1010</v>
      </c>
      <c r="AL943" t="s">
        <v>1540</v>
      </c>
      <c r="AM943" t="s">
        <v>80</v>
      </c>
      <c r="AN943" t="s">
        <v>1577</v>
      </c>
      <c r="AO943" t="s">
        <v>69</v>
      </c>
      <c r="AP943" t="s">
        <v>2360</v>
      </c>
      <c r="AQ943" t="str">
        <f t="shared" si="14"/>
        <v>6531624411511yesFemale436721YouTube436154383020.9774.9711506.99224.991</v>
      </c>
      <c r="AR943">
        <f>COUNTIF(AQ$2:AQ943,AQ943)</f>
        <v>1</v>
      </c>
    </row>
    <row r="944" spans="1:44" x14ac:dyDescent="0.25">
      <c r="A944">
        <v>653</v>
      </c>
      <c r="B944">
        <v>162</v>
      </c>
      <c r="C944" s="4">
        <v>44115</v>
      </c>
      <c r="D944">
        <v>11</v>
      </c>
      <c r="E944" t="s">
        <v>37</v>
      </c>
      <c r="F944" t="s">
        <v>48</v>
      </c>
      <c r="G944" t="s">
        <v>55</v>
      </c>
      <c r="H944" t="s">
        <v>58</v>
      </c>
      <c r="I944" s="4">
        <v>43672</v>
      </c>
      <c r="J944">
        <v>1</v>
      </c>
      <c r="K944" t="s">
        <v>61</v>
      </c>
      <c r="L944" s="4">
        <v>43615</v>
      </c>
      <c r="M944" s="4">
        <v>43830</v>
      </c>
      <c r="N944">
        <v>1</v>
      </c>
      <c r="O944" t="s">
        <v>71</v>
      </c>
      <c r="P944" t="s">
        <v>233</v>
      </c>
      <c r="Q944">
        <v>1</v>
      </c>
      <c r="R944" t="s">
        <v>771</v>
      </c>
      <c r="S944" t="s">
        <v>1309</v>
      </c>
      <c r="T944" t="s">
        <v>1826</v>
      </c>
      <c r="U944" t="s">
        <v>180</v>
      </c>
      <c r="V944" t="s">
        <v>2032</v>
      </c>
      <c r="W944">
        <v>20.97</v>
      </c>
      <c r="X944">
        <v>74.97</v>
      </c>
      <c r="Y944">
        <v>1</v>
      </c>
      <c r="Z944" t="s">
        <v>71</v>
      </c>
      <c r="AA944" t="s">
        <v>2512</v>
      </c>
      <c r="AF944" s="4"/>
      <c r="AG944" s="4"/>
      <c r="AH944" t="s">
        <v>69</v>
      </c>
      <c r="AI944" t="s">
        <v>231</v>
      </c>
      <c r="AJ944" t="s">
        <v>448</v>
      </c>
      <c r="AK944" t="s">
        <v>1010</v>
      </c>
      <c r="AL944" t="s">
        <v>1540</v>
      </c>
      <c r="AM944" t="s">
        <v>69</v>
      </c>
      <c r="AN944" t="s">
        <v>1577</v>
      </c>
      <c r="AO944" t="s">
        <v>69</v>
      </c>
      <c r="AP944" t="s">
        <v>2360</v>
      </c>
      <c r="AQ944" t="str">
        <f t="shared" si="14"/>
        <v>6531624411511yesFemale436721YouTube436154383020.9774.9711506.99124.991</v>
      </c>
      <c r="AR944">
        <f>COUNTIF(AQ$2:AQ944,AQ944)</f>
        <v>1</v>
      </c>
    </row>
    <row r="945" spans="1:44" x14ac:dyDescent="0.25">
      <c r="A945">
        <v>654</v>
      </c>
      <c r="B945">
        <v>249</v>
      </c>
      <c r="C945" s="4">
        <v>44115</v>
      </c>
      <c r="D945">
        <v>1</v>
      </c>
      <c r="E945" t="s">
        <v>39</v>
      </c>
      <c r="F945" t="s">
        <v>50</v>
      </c>
      <c r="G945" t="s">
        <v>55</v>
      </c>
      <c r="H945" t="s">
        <v>57</v>
      </c>
      <c r="I945" s="4">
        <v>43653</v>
      </c>
      <c r="J945">
        <v>1</v>
      </c>
      <c r="K945" t="s">
        <v>61</v>
      </c>
      <c r="L945" s="4">
        <v>43615</v>
      </c>
      <c r="M945" s="4">
        <v>43830</v>
      </c>
      <c r="N945">
        <v>1</v>
      </c>
      <c r="O945" t="s">
        <v>99</v>
      </c>
      <c r="P945" t="s">
        <v>261</v>
      </c>
      <c r="Q945">
        <v>1</v>
      </c>
      <c r="R945" t="s">
        <v>772</v>
      </c>
      <c r="S945" t="s">
        <v>1310</v>
      </c>
      <c r="T945" t="s">
        <v>1827</v>
      </c>
      <c r="U945" t="s">
        <v>88</v>
      </c>
      <c r="V945" t="s">
        <v>1723</v>
      </c>
      <c r="W945">
        <v>119.76</v>
      </c>
      <c r="X945">
        <v>39.96</v>
      </c>
      <c r="Y945">
        <v>1</v>
      </c>
      <c r="Z945" t="s">
        <v>2104</v>
      </c>
      <c r="AA945" t="s">
        <v>2375</v>
      </c>
      <c r="AF945" s="4"/>
      <c r="AG945" s="4"/>
      <c r="AH945" t="s">
        <v>78</v>
      </c>
      <c r="AI945" t="s">
        <v>240</v>
      </c>
      <c r="AJ945" t="s">
        <v>408</v>
      </c>
      <c r="AK945" t="s">
        <v>970</v>
      </c>
      <c r="AL945" t="s">
        <v>1503</v>
      </c>
      <c r="AM945" t="s">
        <v>80</v>
      </c>
      <c r="AN945" t="s">
        <v>1562</v>
      </c>
      <c r="AO945" t="s">
        <v>393</v>
      </c>
      <c r="AP945" t="s">
        <v>2345</v>
      </c>
      <c r="AQ945" t="str">
        <f t="shared" si="14"/>
        <v>654249441151yesMale436531YouTube4361543830119.7639.9684529.9429.9918</v>
      </c>
      <c r="AR945">
        <f>COUNTIF(AQ$2:AQ945,AQ945)</f>
        <v>1</v>
      </c>
    </row>
    <row r="946" spans="1:44" x14ac:dyDescent="0.25">
      <c r="A946">
        <v>654</v>
      </c>
      <c r="B946">
        <v>249</v>
      </c>
      <c r="C946" s="4">
        <v>44115</v>
      </c>
      <c r="D946">
        <v>1</v>
      </c>
      <c r="E946" t="s">
        <v>39</v>
      </c>
      <c r="F946" t="s">
        <v>50</v>
      </c>
      <c r="G946" t="s">
        <v>55</v>
      </c>
      <c r="H946" t="s">
        <v>57</v>
      </c>
      <c r="I946" s="4">
        <v>43653</v>
      </c>
      <c r="J946">
        <v>1</v>
      </c>
      <c r="K946" t="s">
        <v>61</v>
      </c>
      <c r="L946" s="4">
        <v>43615</v>
      </c>
      <c r="M946" s="4">
        <v>43830</v>
      </c>
      <c r="N946">
        <v>1</v>
      </c>
      <c r="O946" t="s">
        <v>99</v>
      </c>
      <c r="P946" t="s">
        <v>261</v>
      </c>
      <c r="Q946">
        <v>1</v>
      </c>
      <c r="R946" t="s">
        <v>772</v>
      </c>
      <c r="S946" t="s">
        <v>1310</v>
      </c>
      <c r="T946" t="s">
        <v>1827</v>
      </c>
      <c r="U946" t="s">
        <v>88</v>
      </c>
      <c r="V946" t="s">
        <v>1723</v>
      </c>
      <c r="W946">
        <v>119.76</v>
      </c>
      <c r="X946">
        <v>39.96</v>
      </c>
      <c r="Y946">
        <v>1</v>
      </c>
      <c r="Z946" t="s">
        <v>2104</v>
      </c>
      <c r="AA946" t="s">
        <v>2375</v>
      </c>
      <c r="AF946" s="4"/>
      <c r="AG946" s="4"/>
      <c r="AH946" t="s">
        <v>78</v>
      </c>
      <c r="AI946" t="s">
        <v>240</v>
      </c>
      <c r="AJ946" t="s">
        <v>408</v>
      </c>
      <c r="AK946" t="s">
        <v>970</v>
      </c>
      <c r="AL946" t="s">
        <v>1503</v>
      </c>
      <c r="AM946" t="s">
        <v>80</v>
      </c>
      <c r="AN946" t="s">
        <v>1562</v>
      </c>
      <c r="AO946" t="s">
        <v>393</v>
      </c>
      <c r="AP946" t="s">
        <v>2345</v>
      </c>
      <c r="AQ946" t="str">
        <f t="shared" si="14"/>
        <v>654249441151yesMale436531YouTube4361543830119.7639.9684529.9429.9918</v>
      </c>
      <c r="AR946">
        <f>COUNTIF(AQ$2:AQ946,AQ946)</f>
        <v>2</v>
      </c>
    </row>
    <row r="947" spans="1:44" x14ac:dyDescent="0.25">
      <c r="A947">
        <v>655</v>
      </c>
      <c r="B947">
        <v>446</v>
      </c>
      <c r="C947" s="4">
        <v>44115</v>
      </c>
      <c r="D947">
        <v>7</v>
      </c>
      <c r="E947" t="s">
        <v>35</v>
      </c>
      <c r="F947" t="s">
        <v>46</v>
      </c>
      <c r="G947" t="s">
        <v>55</v>
      </c>
      <c r="H947" t="s">
        <v>57</v>
      </c>
      <c r="I947" s="4">
        <v>44051</v>
      </c>
      <c r="J947">
        <v>9</v>
      </c>
      <c r="K947" t="s">
        <v>59</v>
      </c>
      <c r="L947" s="4">
        <v>43952</v>
      </c>
      <c r="M947" s="4">
        <v>44075</v>
      </c>
      <c r="N947">
        <v>1</v>
      </c>
      <c r="O947" t="s">
        <v>105</v>
      </c>
      <c r="P947" t="s">
        <v>267</v>
      </c>
      <c r="Q947">
        <v>2</v>
      </c>
      <c r="R947" t="s">
        <v>773</v>
      </c>
      <c r="S947" t="s">
        <v>1311</v>
      </c>
      <c r="T947" t="s">
        <v>1828</v>
      </c>
      <c r="U947" t="s">
        <v>109</v>
      </c>
      <c r="V947" t="s">
        <v>1869</v>
      </c>
      <c r="W947">
        <v>97.54</v>
      </c>
      <c r="X947">
        <v>59.96</v>
      </c>
      <c r="Y947">
        <v>1</v>
      </c>
      <c r="Z947" t="s">
        <v>2120</v>
      </c>
      <c r="AA947" t="s">
        <v>2394</v>
      </c>
      <c r="AF947" s="4"/>
      <c r="AG947" s="4"/>
      <c r="AH947" t="s">
        <v>79</v>
      </c>
      <c r="AI947" t="s">
        <v>241</v>
      </c>
      <c r="AJ947" t="s">
        <v>524</v>
      </c>
      <c r="AK947" t="s">
        <v>1087</v>
      </c>
      <c r="AL947" t="s">
        <v>1614</v>
      </c>
      <c r="AM947" t="s">
        <v>67</v>
      </c>
      <c r="AN947" t="s">
        <v>1548</v>
      </c>
      <c r="AO947" t="s">
        <v>455</v>
      </c>
      <c r="AP947" t="s">
        <v>2340</v>
      </c>
      <c r="AQ947" t="str">
        <f t="shared" si="14"/>
        <v>655446441157yesMale440519Google Ads439524407597.5459.96416813.95314.9915</v>
      </c>
      <c r="AR947">
        <f>COUNTIF(AQ$2:AQ947,AQ947)</f>
        <v>1</v>
      </c>
    </row>
    <row r="948" spans="1:44" x14ac:dyDescent="0.25">
      <c r="A948">
        <v>655</v>
      </c>
      <c r="B948">
        <v>446</v>
      </c>
      <c r="C948" s="4">
        <v>44115</v>
      </c>
      <c r="D948">
        <v>7</v>
      </c>
      <c r="E948" t="s">
        <v>35</v>
      </c>
      <c r="F948" t="s">
        <v>46</v>
      </c>
      <c r="G948" t="s">
        <v>55</v>
      </c>
      <c r="H948" t="s">
        <v>57</v>
      </c>
      <c r="I948" s="4">
        <v>44051</v>
      </c>
      <c r="J948">
        <v>9</v>
      </c>
      <c r="K948" t="s">
        <v>59</v>
      </c>
      <c r="L948" s="4">
        <v>43952</v>
      </c>
      <c r="M948" s="4">
        <v>44075</v>
      </c>
      <c r="N948">
        <v>1</v>
      </c>
      <c r="O948" t="s">
        <v>105</v>
      </c>
      <c r="P948" t="s">
        <v>267</v>
      </c>
      <c r="Q948">
        <v>2</v>
      </c>
      <c r="R948" t="s">
        <v>773</v>
      </c>
      <c r="S948" t="s">
        <v>1311</v>
      </c>
      <c r="T948" t="s">
        <v>1828</v>
      </c>
      <c r="U948" t="s">
        <v>109</v>
      </c>
      <c r="V948" t="s">
        <v>1869</v>
      </c>
      <c r="W948">
        <v>97.54</v>
      </c>
      <c r="X948">
        <v>59.96</v>
      </c>
      <c r="Y948">
        <v>1</v>
      </c>
      <c r="Z948" t="s">
        <v>2120</v>
      </c>
      <c r="AA948" t="s">
        <v>2394</v>
      </c>
      <c r="AF948" s="4"/>
      <c r="AG948" s="4"/>
      <c r="AH948" t="s">
        <v>79</v>
      </c>
      <c r="AI948" t="s">
        <v>241</v>
      </c>
      <c r="AJ948" t="s">
        <v>521</v>
      </c>
      <c r="AK948" t="s">
        <v>1078</v>
      </c>
      <c r="AL948" t="s">
        <v>1611</v>
      </c>
      <c r="AM948" t="s">
        <v>69</v>
      </c>
      <c r="AN948" t="s">
        <v>1548</v>
      </c>
      <c r="AO948" t="s">
        <v>455</v>
      </c>
      <c r="AP948" t="s">
        <v>2340</v>
      </c>
      <c r="AQ948" t="str">
        <f t="shared" si="14"/>
        <v>655446441157yesMale440519Google Ads439524407597.5459.96414555.69114.9915</v>
      </c>
      <c r="AR948">
        <f>COUNTIF(AQ$2:AQ948,AQ948)</f>
        <v>1</v>
      </c>
    </row>
    <row r="949" spans="1:44" x14ac:dyDescent="0.25">
      <c r="A949">
        <v>656</v>
      </c>
      <c r="B949">
        <v>60</v>
      </c>
      <c r="C949" s="4">
        <v>44116</v>
      </c>
      <c r="D949">
        <v>4</v>
      </c>
      <c r="E949" t="s">
        <v>40</v>
      </c>
      <c r="F949" t="s">
        <v>51</v>
      </c>
      <c r="G949" t="s">
        <v>55</v>
      </c>
      <c r="H949" t="s">
        <v>57</v>
      </c>
      <c r="I949" s="4">
        <v>43713</v>
      </c>
      <c r="J949">
        <v>3</v>
      </c>
      <c r="K949" t="s">
        <v>59</v>
      </c>
      <c r="L949" s="4">
        <v>43615</v>
      </c>
      <c r="M949" s="4">
        <v>43830</v>
      </c>
      <c r="N949">
        <v>2</v>
      </c>
      <c r="O949" t="s">
        <v>87</v>
      </c>
      <c r="P949" t="s">
        <v>249</v>
      </c>
      <c r="Q949">
        <v>2</v>
      </c>
      <c r="R949" t="s">
        <v>774</v>
      </c>
      <c r="S949" t="s">
        <v>1312</v>
      </c>
      <c r="T949" t="s">
        <v>1829</v>
      </c>
      <c r="U949" t="s">
        <v>103</v>
      </c>
      <c r="V949" t="s">
        <v>2038</v>
      </c>
      <c r="W949">
        <v>70.760000000000005</v>
      </c>
      <c r="X949">
        <v>74.959999999999994</v>
      </c>
      <c r="Y949">
        <v>2</v>
      </c>
      <c r="Z949" t="s">
        <v>2238</v>
      </c>
      <c r="AA949" t="s">
        <v>2531</v>
      </c>
      <c r="AF949" s="4"/>
      <c r="AG949" s="4"/>
      <c r="AH949" t="s">
        <v>79</v>
      </c>
      <c r="AI949" t="s">
        <v>241</v>
      </c>
      <c r="AJ949" t="s">
        <v>600</v>
      </c>
      <c r="AK949" t="s">
        <v>980</v>
      </c>
      <c r="AL949" t="s">
        <v>1677</v>
      </c>
      <c r="AM949" t="s">
        <v>69</v>
      </c>
      <c r="AN949" t="s">
        <v>1548</v>
      </c>
      <c r="AO949" t="s">
        <v>86</v>
      </c>
      <c r="AP949" t="s">
        <v>2350</v>
      </c>
      <c r="AQ949" t="str">
        <f t="shared" si="14"/>
        <v>65660441164yesMale437133Google Ads436154383070.7674.9644928.79114.997</v>
      </c>
      <c r="AR949">
        <f>COUNTIF(AQ$2:AQ949,AQ949)</f>
        <v>1</v>
      </c>
    </row>
    <row r="950" spans="1:44" x14ac:dyDescent="0.25">
      <c r="A950">
        <v>656</v>
      </c>
      <c r="B950">
        <v>60</v>
      </c>
      <c r="C950" s="4">
        <v>44116</v>
      </c>
      <c r="D950">
        <v>4</v>
      </c>
      <c r="E950" t="s">
        <v>40</v>
      </c>
      <c r="F950" t="s">
        <v>51</v>
      </c>
      <c r="G950" t="s">
        <v>55</v>
      </c>
      <c r="H950" t="s">
        <v>57</v>
      </c>
      <c r="I950" s="4">
        <v>43713</v>
      </c>
      <c r="J950">
        <v>3</v>
      </c>
      <c r="K950" t="s">
        <v>59</v>
      </c>
      <c r="L950" s="4">
        <v>43615</v>
      </c>
      <c r="M950" s="4">
        <v>43830</v>
      </c>
      <c r="N950">
        <v>2</v>
      </c>
      <c r="O950" t="s">
        <v>87</v>
      </c>
      <c r="P950" t="s">
        <v>249</v>
      </c>
      <c r="Q950">
        <v>2</v>
      </c>
      <c r="R950" t="s">
        <v>774</v>
      </c>
      <c r="S950" t="s">
        <v>1312</v>
      </c>
      <c r="T950" t="s">
        <v>1829</v>
      </c>
      <c r="U950" t="s">
        <v>103</v>
      </c>
      <c r="V950" t="s">
        <v>2038</v>
      </c>
      <c r="W950">
        <v>70.760000000000005</v>
      </c>
      <c r="X950">
        <v>74.959999999999994</v>
      </c>
      <c r="Y950">
        <v>2</v>
      </c>
      <c r="Z950" t="s">
        <v>2238</v>
      </c>
      <c r="AA950" t="s">
        <v>2531</v>
      </c>
      <c r="AF950" s="4"/>
      <c r="AG950" s="4"/>
      <c r="AH950" t="s">
        <v>70</v>
      </c>
      <c r="AI950" t="s">
        <v>232</v>
      </c>
      <c r="AJ950" t="s">
        <v>673</v>
      </c>
      <c r="AK950" t="s">
        <v>1216</v>
      </c>
      <c r="AL950" t="s">
        <v>1652</v>
      </c>
      <c r="AM950" t="s">
        <v>67</v>
      </c>
      <c r="AN950" t="s">
        <v>1517</v>
      </c>
      <c r="AO950" t="s">
        <v>432</v>
      </c>
      <c r="AP950" t="s">
        <v>2331</v>
      </c>
      <c r="AQ950" t="str">
        <f t="shared" si="14"/>
        <v>65660441164yesMale437133Google Ads436154383070.7674.9651213.99319.9921</v>
      </c>
      <c r="AR950">
        <f>COUNTIF(AQ$2:AQ950,AQ950)</f>
        <v>1</v>
      </c>
    </row>
    <row r="951" spans="1:44" x14ac:dyDescent="0.25">
      <c r="A951">
        <v>657</v>
      </c>
      <c r="B951">
        <v>309</v>
      </c>
      <c r="C951" s="4">
        <v>44116</v>
      </c>
      <c r="D951">
        <v>10</v>
      </c>
      <c r="E951" t="s">
        <v>42</v>
      </c>
      <c r="F951" t="s">
        <v>53</v>
      </c>
      <c r="G951" t="s">
        <v>55</v>
      </c>
      <c r="H951" t="s">
        <v>58</v>
      </c>
      <c r="I951" s="4">
        <v>43830</v>
      </c>
      <c r="J951">
        <v>15</v>
      </c>
      <c r="K951" t="s">
        <v>62</v>
      </c>
      <c r="L951" s="4">
        <v>43615</v>
      </c>
      <c r="M951" s="4">
        <v>44413</v>
      </c>
      <c r="N951">
        <v>1</v>
      </c>
      <c r="O951" t="s">
        <v>70</v>
      </c>
      <c r="P951" t="s">
        <v>232</v>
      </c>
      <c r="Q951">
        <v>1</v>
      </c>
      <c r="R951" t="s">
        <v>495</v>
      </c>
      <c r="S951" t="s">
        <v>1058</v>
      </c>
      <c r="T951" t="s">
        <v>1587</v>
      </c>
      <c r="U951" t="s">
        <v>67</v>
      </c>
      <c r="V951" t="s">
        <v>1517</v>
      </c>
      <c r="W951">
        <v>164.97</v>
      </c>
      <c r="X951">
        <v>59.97</v>
      </c>
      <c r="Y951">
        <v>1</v>
      </c>
      <c r="Z951" t="s">
        <v>673</v>
      </c>
      <c r="AA951" t="s">
        <v>2348</v>
      </c>
      <c r="AF951" s="4"/>
      <c r="AG951" s="4"/>
      <c r="AH951" t="s">
        <v>70</v>
      </c>
      <c r="AI951" t="s">
        <v>232</v>
      </c>
      <c r="AJ951" t="s">
        <v>495</v>
      </c>
      <c r="AK951" t="s">
        <v>1058</v>
      </c>
      <c r="AL951" t="s">
        <v>1587</v>
      </c>
      <c r="AM951" t="s">
        <v>67</v>
      </c>
      <c r="AN951" t="s">
        <v>1517</v>
      </c>
      <c r="AO951" t="s">
        <v>673</v>
      </c>
      <c r="AP951" t="s">
        <v>2348</v>
      </c>
      <c r="AQ951" t="str">
        <f t="shared" si="14"/>
        <v>6573094411610yesFemale4383015Organic4361544413164.9759.97511554.99319.9912</v>
      </c>
      <c r="AR951">
        <f>COUNTIF(AQ$2:AQ951,AQ951)</f>
        <v>1</v>
      </c>
    </row>
    <row r="952" spans="1:44" x14ac:dyDescent="0.25">
      <c r="A952">
        <v>658</v>
      </c>
      <c r="B952">
        <v>273</v>
      </c>
      <c r="C952" s="4">
        <v>44118</v>
      </c>
      <c r="D952">
        <v>8</v>
      </c>
      <c r="E952" t="s">
        <v>43</v>
      </c>
      <c r="F952" t="s">
        <v>54</v>
      </c>
      <c r="G952" t="s">
        <v>56</v>
      </c>
      <c r="H952" t="s">
        <v>57</v>
      </c>
      <c r="I952" s="4">
        <v>43933</v>
      </c>
      <c r="J952">
        <v>7</v>
      </c>
      <c r="K952" t="s">
        <v>61</v>
      </c>
      <c r="L952" s="4">
        <v>43915</v>
      </c>
      <c r="M952" s="4">
        <v>44012</v>
      </c>
      <c r="N952">
        <v>1</v>
      </c>
      <c r="O952" t="s">
        <v>78</v>
      </c>
      <c r="P952" t="s">
        <v>240</v>
      </c>
      <c r="Q952">
        <v>1</v>
      </c>
      <c r="R952" t="s">
        <v>610</v>
      </c>
      <c r="S952" t="s">
        <v>1162</v>
      </c>
      <c r="T952" t="s">
        <v>67</v>
      </c>
      <c r="U952" t="s">
        <v>80</v>
      </c>
      <c r="V952" t="s">
        <v>1548</v>
      </c>
      <c r="W952">
        <v>6</v>
      </c>
      <c r="X952">
        <v>29.98</v>
      </c>
      <c r="Y952">
        <v>1</v>
      </c>
      <c r="Z952" t="s">
        <v>393</v>
      </c>
      <c r="AA952" t="s">
        <v>2345</v>
      </c>
      <c r="AF952" s="4"/>
      <c r="AG952" s="4"/>
      <c r="AH952" t="s">
        <v>78</v>
      </c>
      <c r="AI952" t="s">
        <v>240</v>
      </c>
      <c r="AJ952" t="s">
        <v>610</v>
      </c>
      <c r="AK952" t="s">
        <v>1162</v>
      </c>
      <c r="AL952" t="s">
        <v>67</v>
      </c>
      <c r="AM952" t="s">
        <v>80</v>
      </c>
      <c r="AN952" t="s">
        <v>1548</v>
      </c>
      <c r="AO952" t="s">
        <v>393</v>
      </c>
      <c r="AP952" t="s">
        <v>2345</v>
      </c>
      <c r="AQ952" t="str">
        <f t="shared" si="14"/>
        <v>658273441188noMale439337YouTube4391544012629.9881013214.9918</v>
      </c>
      <c r="AR952">
        <f>COUNTIF(AQ$2:AQ952,AQ952)</f>
        <v>1</v>
      </c>
    </row>
    <row r="953" spans="1:44" x14ac:dyDescent="0.25">
      <c r="A953">
        <v>659</v>
      </c>
      <c r="B953">
        <v>477</v>
      </c>
      <c r="C953" s="4">
        <v>44118</v>
      </c>
      <c r="D953">
        <v>1</v>
      </c>
      <c r="E953" t="s">
        <v>39</v>
      </c>
      <c r="F953" t="s">
        <v>50</v>
      </c>
      <c r="G953" t="s">
        <v>55</v>
      </c>
      <c r="H953" t="s">
        <v>57</v>
      </c>
      <c r="I953" s="4">
        <v>44012</v>
      </c>
      <c r="J953">
        <v>9</v>
      </c>
      <c r="K953" t="s">
        <v>59</v>
      </c>
      <c r="L953" s="4">
        <v>43952</v>
      </c>
      <c r="M953" s="4">
        <v>44075</v>
      </c>
      <c r="N953">
        <v>1</v>
      </c>
      <c r="O953" t="s">
        <v>80</v>
      </c>
      <c r="P953" t="s">
        <v>242</v>
      </c>
      <c r="Q953">
        <v>1</v>
      </c>
      <c r="R953" t="s">
        <v>709</v>
      </c>
      <c r="S953" t="s">
        <v>1250</v>
      </c>
      <c r="T953" t="s">
        <v>425</v>
      </c>
      <c r="U953" t="s">
        <v>69</v>
      </c>
      <c r="V953" t="s">
        <v>1562</v>
      </c>
      <c r="W953">
        <v>125</v>
      </c>
      <c r="X953">
        <v>9.99</v>
      </c>
      <c r="Y953">
        <v>1</v>
      </c>
      <c r="Z953" t="s">
        <v>79</v>
      </c>
      <c r="AA953" t="s">
        <v>2349</v>
      </c>
      <c r="AF953" s="4"/>
      <c r="AG953" s="4"/>
      <c r="AH953" t="s">
        <v>80</v>
      </c>
      <c r="AI953" t="s">
        <v>242</v>
      </c>
      <c r="AJ953" t="s">
        <v>709</v>
      </c>
      <c r="AK953" t="s">
        <v>1250</v>
      </c>
      <c r="AL953" t="s">
        <v>425</v>
      </c>
      <c r="AM953" t="s">
        <v>69</v>
      </c>
      <c r="AN953" t="s">
        <v>1562</v>
      </c>
      <c r="AO953" t="s">
        <v>79</v>
      </c>
      <c r="AP953" t="s">
        <v>2349</v>
      </c>
      <c r="AQ953" t="str">
        <f t="shared" si="14"/>
        <v>659477441181yesMale440129Google Ads43952440751259.9925812519.994</v>
      </c>
      <c r="AR953">
        <f>COUNTIF(AQ$2:AQ953,AQ953)</f>
        <v>1</v>
      </c>
    </row>
    <row r="954" spans="1:44" x14ac:dyDescent="0.25">
      <c r="A954">
        <v>660</v>
      </c>
      <c r="B954">
        <v>37</v>
      </c>
      <c r="C954" s="4">
        <v>44119</v>
      </c>
      <c r="D954">
        <v>5</v>
      </c>
      <c r="E954" t="s">
        <v>36</v>
      </c>
      <c r="F954" t="s">
        <v>47</v>
      </c>
      <c r="G954" t="s">
        <v>56</v>
      </c>
      <c r="H954" t="s">
        <v>58</v>
      </c>
      <c r="I954" s="4">
        <v>43863</v>
      </c>
      <c r="J954">
        <v>6</v>
      </c>
      <c r="K954" t="s">
        <v>59</v>
      </c>
      <c r="L954" s="4">
        <v>43862</v>
      </c>
      <c r="M954" s="4">
        <v>43889</v>
      </c>
      <c r="N954">
        <v>2</v>
      </c>
      <c r="O954" t="s">
        <v>179</v>
      </c>
      <c r="P954" t="s">
        <v>341</v>
      </c>
      <c r="Q954">
        <v>2</v>
      </c>
      <c r="R954" t="s">
        <v>775</v>
      </c>
      <c r="S954" t="s">
        <v>1313</v>
      </c>
      <c r="T954" t="s">
        <v>1830</v>
      </c>
      <c r="U954" t="s">
        <v>71</v>
      </c>
      <c r="V954" t="s">
        <v>1869</v>
      </c>
      <c r="W954">
        <v>60.98</v>
      </c>
      <c r="X954">
        <v>29.98</v>
      </c>
      <c r="Y954">
        <v>2</v>
      </c>
      <c r="Z954" t="s">
        <v>2239</v>
      </c>
      <c r="AA954" t="s">
        <v>2532</v>
      </c>
      <c r="AF954" s="4"/>
      <c r="AG954" s="4"/>
      <c r="AH954" t="s">
        <v>79</v>
      </c>
      <c r="AI954" t="s">
        <v>241</v>
      </c>
      <c r="AJ954" t="s">
        <v>418</v>
      </c>
      <c r="AK954" t="s">
        <v>980</v>
      </c>
      <c r="AL954" t="s">
        <v>1513</v>
      </c>
      <c r="AM954" t="s">
        <v>69</v>
      </c>
      <c r="AN954" t="s">
        <v>1548</v>
      </c>
      <c r="AO954" t="s">
        <v>65</v>
      </c>
      <c r="AP954" t="s">
        <v>2343</v>
      </c>
      <c r="AQ954" t="str">
        <f t="shared" si="14"/>
        <v>66037441195noFemale438636Google Ads438624388960.9829.9845029.99114.9910</v>
      </c>
      <c r="AR954">
        <f>COUNTIF(AQ$2:AQ954,AQ954)</f>
        <v>1</v>
      </c>
    </row>
    <row r="955" spans="1:44" x14ac:dyDescent="0.25">
      <c r="A955">
        <v>660</v>
      </c>
      <c r="B955">
        <v>37</v>
      </c>
      <c r="C955" s="4">
        <v>44119</v>
      </c>
      <c r="D955">
        <v>5</v>
      </c>
      <c r="E955" t="s">
        <v>36</v>
      </c>
      <c r="F955" t="s">
        <v>47</v>
      </c>
      <c r="G955" t="s">
        <v>56</v>
      </c>
      <c r="H955" t="s">
        <v>58</v>
      </c>
      <c r="I955" s="4">
        <v>43863</v>
      </c>
      <c r="J955">
        <v>6</v>
      </c>
      <c r="K955" t="s">
        <v>59</v>
      </c>
      <c r="L955" s="4">
        <v>43862</v>
      </c>
      <c r="M955" s="4">
        <v>43889</v>
      </c>
      <c r="N955">
        <v>2</v>
      </c>
      <c r="O955" t="s">
        <v>179</v>
      </c>
      <c r="P955" t="s">
        <v>341</v>
      </c>
      <c r="Q955">
        <v>2</v>
      </c>
      <c r="R955" t="s">
        <v>775</v>
      </c>
      <c r="S955" t="s">
        <v>1313</v>
      </c>
      <c r="T955" t="s">
        <v>1830</v>
      </c>
      <c r="U955" t="s">
        <v>71</v>
      </c>
      <c r="V955" t="s">
        <v>1869</v>
      </c>
      <c r="W955">
        <v>60.98</v>
      </c>
      <c r="X955">
        <v>29.98</v>
      </c>
      <c r="Y955">
        <v>2</v>
      </c>
      <c r="Z955" t="s">
        <v>2239</v>
      </c>
      <c r="AA955" t="s">
        <v>2532</v>
      </c>
      <c r="AF955" s="4"/>
      <c r="AG955" s="4"/>
      <c r="AH955" t="s">
        <v>67</v>
      </c>
      <c r="AI955" t="s">
        <v>229</v>
      </c>
      <c r="AJ955" t="s">
        <v>527</v>
      </c>
      <c r="AK955" t="s">
        <v>953</v>
      </c>
      <c r="AL955" t="s">
        <v>1617</v>
      </c>
      <c r="AM955" t="s">
        <v>69</v>
      </c>
      <c r="AN955" t="s">
        <v>1548</v>
      </c>
      <c r="AO955" t="s">
        <v>84</v>
      </c>
      <c r="AP955" t="s">
        <v>2366</v>
      </c>
      <c r="AQ955" t="str">
        <f t="shared" si="14"/>
        <v>66037441195noFemale438636Google Ads438624388960.9829.98313730.99114.999</v>
      </c>
      <c r="AR955">
        <f>COUNTIF(AQ$2:AQ955,AQ955)</f>
        <v>1</v>
      </c>
    </row>
    <row r="956" spans="1:44" x14ac:dyDescent="0.25">
      <c r="A956">
        <v>661</v>
      </c>
      <c r="B956">
        <v>172</v>
      </c>
      <c r="C956" s="4">
        <v>44119</v>
      </c>
      <c r="D956">
        <v>2</v>
      </c>
      <c r="E956" t="s">
        <v>38</v>
      </c>
      <c r="F956" t="s">
        <v>49</v>
      </c>
      <c r="G956" t="s">
        <v>56</v>
      </c>
      <c r="H956" t="s">
        <v>57</v>
      </c>
      <c r="I956" s="4">
        <v>43802</v>
      </c>
      <c r="J956">
        <v>2</v>
      </c>
      <c r="K956" t="s">
        <v>60</v>
      </c>
      <c r="L956" s="4">
        <v>43615</v>
      </c>
      <c r="M956" s="4">
        <v>43830</v>
      </c>
      <c r="N956">
        <v>1</v>
      </c>
      <c r="O956" t="s">
        <v>69</v>
      </c>
      <c r="P956" t="s">
        <v>231</v>
      </c>
      <c r="Q956">
        <v>1</v>
      </c>
      <c r="R956" t="s">
        <v>776</v>
      </c>
      <c r="S956" t="s">
        <v>1314</v>
      </c>
      <c r="T956" t="s">
        <v>1831</v>
      </c>
      <c r="U956" t="s">
        <v>67</v>
      </c>
      <c r="V956" t="s">
        <v>1577</v>
      </c>
      <c r="W956">
        <v>705</v>
      </c>
      <c r="X956">
        <v>74.97</v>
      </c>
      <c r="Y956">
        <v>1</v>
      </c>
      <c r="Z956" t="s">
        <v>78</v>
      </c>
      <c r="AA956" t="s">
        <v>2330</v>
      </c>
      <c r="AF956" s="4"/>
      <c r="AG956" s="4"/>
      <c r="AH956" t="s">
        <v>69</v>
      </c>
      <c r="AI956" t="s">
        <v>231</v>
      </c>
      <c r="AJ956" t="s">
        <v>776</v>
      </c>
      <c r="AK956" t="s">
        <v>1314</v>
      </c>
      <c r="AL956" t="s">
        <v>1831</v>
      </c>
      <c r="AM956" t="s">
        <v>67</v>
      </c>
      <c r="AN956" t="s">
        <v>1577</v>
      </c>
      <c r="AO956" t="s">
        <v>78</v>
      </c>
      <c r="AP956" t="s">
        <v>2330</v>
      </c>
      <c r="AQ956" t="str">
        <f t="shared" si="14"/>
        <v>661172441192noMale438022Facebook436154383070574.97198235324.998</v>
      </c>
      <c r="AR956">
        <f>COUNTIF(AQ$2:AQ956,AQ956)</f>
        <v>1</v>
      </c>
    </row>
    <row r="957" spans="1:44" x14ac:dyDescent="0.25">
      <c r="A957">
        <v>662</v>
      </c>
      <c r="B957">
        <v>113</v>
      </c>
      <c r="C957" s="4">
        <v>44120</v>
      </c>
      <c r="D957">
        <v>11</v>
      </c>
      <c r="E957" t="s">
        <v>37</v>
      </c>
      <c r="F957" t="s">
        <v>48</v>
      </c>
      <c r="G957" t="s">
        <v>55</v>
      </c>
      <c r="H957" t="s">
        <v>58</v>
      </c>
      <c r="I957" s="4">
        <v>43844</v>
      </c>
      <c r="J957">
        <v>4</v>
      </c>
      <c r="K957" t="s">
        <v>61</v>
      </c>
      <c r="L957" s="4">
        <v>43831</v>
      </c>
      <c r="M957" s="4">
        <v>43861</v>
      </c>
      <c r="N957">
        <v>1</v>
      </c>
      <c r="O957" t="s">
        <v>80</v>
      </c>
      <c r="P957" t="s">
        <v>242</v>
      </c>
      <c r="Q957">
        <v>1</v>
      </c>
      <c r="R957" t="s">
        <v>65</v>
      </c>
      <c r="S957" t="s">
        <v>1267</v>
      </c>
      <c r="T957" t="s">
        <v>1548</v>
      </c>
      <c r="U957" t="s">
        <v>69</v>
      </c>
      <c r="V957" t="s">
        <v>1548</v>
      </c>
      <c r="W957">
        <v>14.99</v>
      </c>
      <c r="X957">
        <v>14.99</v>
      </c>
      <c r="Y957">
        <v>1</v>
      </c>
      <c r="Z957" t="s">
        <v>80</v>
      </c>
      <c r="AA957" t="s">
        <v>2357</v>
      </c>
      <c r="AF957" s="4"/>
      <c r="AG957" s="4"/>
      <c r="AH957" t="s">
        <v>80</v>
      </c>
      <c r="AI957" t="s">
        <v>242</v>
      </c>
      <c r="AJ957" t="s">
        <v>65</v>
      </c>
      <c r="AK957" t="s">
        <v>1267</v>
      </c>
      <c r="AL957" t="s">
        <v>1548</v>
      </c>
      <c r="AM957" t="s">
        <v>69</v>
      </c>
      <c r="AN957" t="s">
        <v>1548</v>
      </c>
      <c r="AO957" t="s">
        <v>80</v>
      </c>
      <c r="AP957" t="s">
        <v>2357</v>
      </c>
      <c r="AQ957" t="str">
        <f t="shared" si="14"/>
        <v>6621134412011yesFemale438444YouTube438314386114.9914.9921014.99114.992</v>
      </c>
      <c r="AR957">
        <f>COUNTIF(AQ$2:AQ957,AQ957)</f>
        <v>1</v>
      </c>
    </row>
    <row r="958" spans="1:44" x14ac:dyDescent="0.25">
      <c r="A958">
        <v>663</v>
      </c>
      <c r="B958">
        <v>467</v>
      </c>
      <c r="C958" s="4">
        <v>44121</v>
      </c>
      <c r="D958">
        <v>1</v>
      </c>
      <c r="E958" t="s">
        <v>39</v>
      </c>
      <c r="F958" t="s">
        <v>50</v>
      </c>
      <c r="G958" t="s">
        <v>55</v>
      </c>
      <c r="H958" t="s">
        <v>58</v>
      </c>
      <c r="I958" s="4">
        <v>43693</v>
      </c>
      <c r="J958">
        <v>2</v>
      </c>
      <c r="K958" t="s">
        <v>60</v>
      </c>
      <c r="L958" s="4">
        <v>43615</v>
      </c>
      <c r="M958" s="4">
        <v>43830</v>
      </c>
      <c r="N958">
        <v>1</v>
      </c>
      <c r="O958" t="s">
        <v>67</v>
      </c>
      <c r="P958" t="s">
        <v>229</v>
      </c>
      <c r="Q958">
        <v>1</v>
      </c>
      <c r="R958" t="s">
        <v>547</v>
      </c>
      <c r="S958" t="s">
        <v>1108</v>
      </c>
      <c r="T958" t="s">
        <v>1577</v>
      </c>
      <c r="U958" t="s">
        <v>80</v>
      </c>
      <c r="V958" t="s">
        <v>1562</v>
      </c>
      <c r="W958">
        <v>49.98</v>
      </c>
      <c r="X958">
        <v>19.98</v>
      </c>
      <c r="Y958">
        <v>1</v>
      </c>
      <c r="Z958" t="s">
        <v>455</v>
      </c>
      <c r="AA958" t="s">
        <v>2340</v>
      </c>
      <c r="AF958" s="4"/>
      <c r="AG958" s="4"/>
      <c r="AH958" t="s">
        <v>67</v>
      </c>
      <c r="AI958" t="s">
        <v>229</v>
      </c>
      <c r="AJ958" t="s">
        <v>547</v>
      </c>
      <c r="AK958" t="s">
        <v>1108</v>
      </c>
      <c r="AL958" t="s">
        <v>1577</v>
      </c>
      <c r="AM958" t="s">
        <v>80</v>
      </c>
      <c r="AN958" t="s">
        <v>1562</v>
      </c>
      <c r="AO958" t="s">
        <v>455</v>
      </c>
      <c r="AP958" t="s">
        <v>2340</v>
      </c>
      <c r="AQ958" t="str">
        <f t="shared" si="14"/>
        <v>663467441211yesFemale436932Facebook436154383049.9819.9831424.9929.9915</v>
      </c>
      <c r="AR958">
        <f>COUNTIF(AQ$2:AQ958,AQ958)</f>
        <v>1</v>
      </c>
    </row>
    <row r="959" spans="1:44" x14ac:dyDescent="0.25">
      <c r="A959">
        <v>664</v>
      </c>
      <c r="B959">
        <v>189</v>
      </c>
      <c r="C959" s="4">
        <v>44122</v>
      </c>
      <c r="D959">
        <v>2</v>
      </c>
      <c r="E959" t="s">
        <v>38</v>
      </c>
      <c r="F959" t="s">
        <v>49</v>
      </c>
      <c r="G959" t="s">
        <v>55</v>
      </c>
      <c r="H959" t="s">
        <v>57</v>
      </c>
      <c r="I959" s="4">
        <v>44050</v>
      </c>
      <c r="J959">
        <v>8</v>
      </c>
      <c r="K959" t="s">
        <v>60</v>
      </c>
      <c r="L959" s="4">
        <v>44000</v>
      </c>
      <c r="M959" s="4">
        <v>44073</v>
      </c>
      <c r="N959">
        <v>1</v>
      </c>
      <c r="O959" t="s">
        <v>84</v>
      </c>
      <c r="P959" t="s">
        <v>246</v>
      </c>
      <c r="Q959">
        <v>1</v>
      </c>
      <c r="R959" t="s">
        <v>426</v>
      </c>
      <c r="S959" t="s">
        <v>988</v>
      </c>
      <c r="T959" t="s">
        <v>1521</v>
      </c>
      <c r="U959" t="s">
        <v>67</v>
      </c>
      <c r="V959" t="s">
        <v>1548</v>
      </c>
      <c r="W959">
        <v>125.97</v>
      </c>
      <c r="X959">
        <v>44.97</v>
      </c>
      <c r="Y959">
        <v>1</v>
      </c>
      <c r="Z959" t="s">
        <v>410</v>
      </c>
      <c r="AA959" t="s">
        <v>2359</v>
      </c>
      <c r="AF959" s="4"/>
      <c r="AG959" s="4"/>
      <c r="AH959" t="s">
        <v>84</v>
      </c>
      <c r="AI959" t="s">
        <v>246</v>
      </c>
      <c r="AJ959" t="s">
        <v>426</v>
      </c>
      <c r="AK959" t="s">
        <v>988</v>
      </c>
      <c r="AL959" t="s">
        <v>1521</v>
      </c>
      <c r="AM959" t="s">
        <v>67</v>
      </c>
      <c r="AN959" t="s">
        <v>1548</v>
      </c>
      <c r="AO959" t="s">
        <v>410</v>
      </c>
      <c r="AP959" t="s">
        <v>2359</v>
      </c>
      <c r="AQ959" t="str">
        <f t="shared" si="14"/>
        <v>664189441222yesMale440508Facebook4400044073125.9744.9798041.99314.9920</v>
      </c>
      <c r="AR959">
        <f>COUNTIF(AQ$2:AQ959,AQ959)</f>
        <v>1</v>
      </c>
    </row>
    <row r="960" spans="1:44" x14ac:dyDescent="0.25">
      <c r="A960">
        <v>665</v>
      </c>
      <c r="B960">
        <v>292</v>
      </c>
      <c r="C960" s="4">
        <v>44122</v>
      </c>
      <c r="D960">
        <v>11</v>
      </c>
      <c r="E960" t="s">
        <v>37</v>
      </c>
      <c r="F960" t="s">
        <v>48</v>
      </c>
      <c r="G960" t="s">
        <v>56</v>
      </c>
      <c r="H960" t="s">
        <v>58</v>
      </c>
      <c r="I960" s="4">
        <v>43637</v>
      </c>
      <c r="J960">
        <v>3</v>
      </c>
      <c r="K960" t="s">
        <v>59</v>
      </c>
      <c r="L960" s="4">
        <v>43615</v>
      </c>
      <c r="M960" s="4">
        <v>43830</v>
      </c>
      <c r="N960">
        <v>1</v>
      </c>
      <c r="O960" t="s">
        <v>78</v>
      </c>
      <c r="P960" t="s">
        <v>240</v>
      </c>
      <c r="Q960">
        <v>1</v>
      </c>
      <c r="R960" t="s">
        <v>67</v>
      </c>
      <c r="S960" t="s">
        <v>1120</v>
      </c>
      <c r="T960" t="s">
        <v>1643</v>
      </c>
      <c r="U960" t="s">
        <v>69</v>
      </c>
      <c r="V960" t="s">
        <v>1548</v>
      </c>
      <c r="W960">
        <v>3.99</v>
      </c>
      <c r="X960">
        <v>14.99</v>
      </c>
      <c r="Y960">
        <v>1</v>
      </c>
      <c r="Z960" t="s">
        <v>469</v>
      </c>
      <c r="AA960" t="s">
        <v>2339</v>
      </c>
      <c r="AF960" s="4"/>
      <c r="AG960" s="4"/>
      <c r="AH960" t="s">
        <v>78</v>
      </c>
      <c r="AI960" t="s">
        <v>240</v>
      </c>
      <c r="AJ960" t="s">
        <v>67</v>
      </c>
      <c r="AK960" t="s">
        <v>1120</v>
      </c>
      <c r="AL960" t="s">
        <v>1643</v>
      </c>
      <c r="AM960" t="s">
        <v>69</v>
      </c>
      <c r="AN960" t="s">
        <v>1548</v>
      </c>
      <c r="AO960" t="s">
        <v>469</v>
      </c>
      <c r="AP960" t="s">
        <v>2339</v>
      </c>
      <c r="AQ960" t="str">
        <f t="shared" si="14"/>
        <v>6652924412211noFemale436373Google Ads43615438303.9914.99833.99114.9923</v>
      </c>
      <c r="AR960">
        <f>COUNTIF(AQ$2:AQ960,AQ960)</f>
        <v>1</v>
      </c>
    </row>
    <row r="961" spans="1:44" x14ac:dyDescent="0.25">
      <c r="A961">
        <v>666</v>
      </c>
      <c r="B961">
        <v>420</v>
      </c>
      <c r="C961" s="4">
        <v>44122</v>
      </c>
      <c r="D961">
        <v>2</v>
      </c>
      <c r="E961" t="s">
        <v>38</v>
      </c>
      <c r="F961" t="s">
        <v>49</v>
      </c>
      <c r="G961" t="s">
        <v>55</v>
      </c>
      <c r="H961" t="s">
        <v>57</v>
      </c>
      <c r="I961" s="4">
        <v>43632</v>
      </c>
      <c r="J961">
        <v>3</v>
      </c>
      <c r="K961" t="s">
        <v>59</v>
      </c>
      <c r="L961" s="4">
        <v>43615</v>
      </c>
      <c r="M961" s="4">
        <v>43830</v>
      </c>
      <c r="N961">
        <v>1</v>
      </c>
      <c r="O961" t="s">
        <v>65</v>
      </c>
      <c r="P961" t="s">
        <v>227</v>
      </c>
      <c r="Q961">
        <v>1</v>
      </c>
      <c r="R961" t="s">
        <v>435</v>
      </c>
      <c r="S961" t="s">
        <v>997</v>
      </c>
      <c r="T961" t="s">
        <v>1529</v>
      </c>
      <c r="U961" t="s">
        <v>67</v>
      </c>
      <c r="V961" t="s">
        <v>1517</v>
      </c>
      <c r="W961">
        <v>149.97</v>
      </c>
      <c r="X961">
        <v>59.97</v>
      </c>
      <c r="Y961">
        <v>1</v>
      </c>
      <c r="Z961" t="s">
        <v>431</v>
      </c>
      <c r="AA961" t="s">
        <v>2326</v>
      </c>
      <c r="AF961" s="4"/>
      <c r="AG961" s="4"/>
      <c r="AH961" t="s">
        <v>65</v>
      </c>
      <c r="AI961" t="s">
        <v>227</v>
      </c>
      <c r="AJ961" t="s">
        <v>435</v>
      </c>
      <c r="AK961" t="s">
        <v>997</v>
      </c>
      <c r="AL961" t="s">
        <v>1529</v>
      </c>
      <c r="AM961" t="s">
        <v>67</v>
      </c>
      <c r="AN961" t="s">
        <v>1517</v>
      </c>
      <c r="AO961" t="s">
        <v>431</v>
      </c>
      <c r="AP961" t="s">
        <v>2326</v>
      </c>
      <c r="AQ961" t="str">
        <f t="shared" si="14"/>
        <v>666420441222yesMale436323Google Ads4361543830149.9759.97102949.99319.9924</v>
      </c>
      <c r="AR961">
        <f>COUNTIF(AQ$2:AQ961,AQ961)</f>
        <v>1</v>
      </c>
    </row>
    <row r="962" spans="1:44" x14ac:dyDescent="0.25">
      <c r="A962">
        <v>667</v>
      </c>
      <c r="B962">
        <v>428</v>
      </c>
      <c r="C962" s="4">
        <v>44122</v>
      </c>
      <c r="D962">
        <v>9</v>
      </c>
      <c r="E962" t="s">
        <v>41</v>
      </c>
      <c r="F962" t="s">
        <v>52</v>
      </c>
      <c r="G962" t="s">
        <v>56</v>
      </c>
      <c r="H962" t="s">
        <v>58</v>
      </c>
      <c r="I962" s="4">
        <v>43587</v>
      </c>
      <c r="J962">
        <v>2</v>
      </c>
      <c r="L962" s="4"/>
      <c r="M962" s="4"/>
      <c r="N962">
        <v>1</v>
      </c>
      <c r="O962" t="s">
        <v>70</v>
      </c>
      <c r="P962" t="s">
        <v>232</v>
      </c>
      <c r="Q962">
        <v>1</v>
      </c>
      <c r="R962" t="s">
        <v>727</v>
      </c>
      <c r="S962" t="s">
        <v>1270</v>
      </c>
      <c r="T962" t="s">
        <v>1487</v>
      </c>
      <c r="U962" t="s">
        <v>67</v>
      </c>
      <c r="V962" t="s">
        <v>1517</v>
      </c>
      <c r="W962">
        <v>89.85</v>
      </c>
      <c r="X962">
        <v>59.97</v>
      </c>
      <c r="Y962">
        <v>1</v>
      </c>
      <c r="Z962" t="s">
        <v>432</v>
      </c>
      <c r="AA962" t="s">
        <v>2331</v>
      </c>
      <c r="AF962" s="4"/>
      <c r="AG962" s="4"/>
      <c r="AH962" t="s">
        <v>70</v>
      </c>
      <c r="AI962" t="s">
        <v>232</v>
      </c>
      <c r="AJ962" t="s">
        <v>727</v>
      </c>
      <c r="AK962" t="s">
        <v>1270</v>
      </c>
      <c r="AL962" t="s">
        <v>1487</v>
      </c>
      <c r="AM962" t="s">
        <v>67</v>
      </c>
      <c r="AN962" t="s">
        <v>1517</v>
      </c>
      <c r="AO962" t="s">
        <v>432</v>
      </c>
      <c r="AP962" t="s">
        <v>2331</v>
      </c>
      <c r="AQ962" t="str">
        <f t="shared" ref="AQ962:AQ1025" si="15">CONCATENATE($A962,$B962,$C962,$D962,$G962,$H962,$I962,$J962,$K962,$L962,$M962,$W962,$X962,$AB962,$AC962,$AD962,$AE962,$AF962,$AG962,$AH962,$AJ962,$AL962,$AM962,$AN962,$AO962)</f>
        <v>667428441229noFemale43587289.8559.9752829.95319.9921</v>
      </c>
      <c r="AR962">
        <f>COUNTIF(AQ$2:AQ962,AQ962)</f>
        <v>1</v>
      </c>
    </row>
    <row r="963" spans="1:44" x14ac:dyDescent="0.25">
      <c r="A963">
        <v>668</v>
      </c>
      <c r="B963">
        <v>453</v>
      </c>
      <c r="C963" s="4">
        <v>44123</v>
      </c>
      <c r="D963">
        <v>9</v>
      </c>
      <c r="E963" t="s">
        <v>41</v>
      </c>
      <c r="F963" t="s">
        <v>52</v>
      </c>
      <c r="G963" t="s">
        <v>55</v>
      </c>
      <c r="H963" t="s">
        <v>58</v>
      </c>
      <c r="I963" s="4">
        <v>43937</v>
      </c>
      <c r="J963">
        <v>7</v>
      </c>
      <c r="K963" t="s">
        <v>61</v>
      </c>
      <c r="L963" s="4">
        <v>43915</v>
      </c>
      <c r="M963" s="4">
        <v>44012</v>
      </c>
      <c r="N963">
        <v>2</v>
      </c>
      <c r="O963" t="s">
        <v>114</v>
      </c>
      <c r="P963" t="s">
        <v>276</v>
      </c>
      <c r="Q963">
        <v>2</v>
      </c>
      <c r="R963" t="s">
        <v>777</v>
      </c>
      <c r="S963" t="s">
        <v>1315</v>
      </c>
      <c r="T963" t="s">
        <v>1832</v>
      </c>
      <c r="U963" t="s">
        <v>85</v>
      </c>
      <c r="V963" t="s">
        <v>2031</v>
      </c>
      <c r="W963">
        <v>152.93</v>
      </c>
      <c r="X963">
        <v>64.97</v>
      </c>
      <c r="Y963">
        <v>2</v>
      </c>
      <c r="Z963" t="s">
        <v>2240</v>
      </c>
      <c r="AA963" t="s">
        <v>2533</v>
      </c>
      <c r="AF963" s="4"/>
      <c r="AG963" s="4"/>
      <c r="AH963" t="s">
        <v>84</v>
      </c>
      <c r="AI963" t="s">
        <v>246</v>
      </c>
      <c r="AJ963" t="s">
        <v>543</v>
      </c>
      <c r="AK963" t="s">
        <v>1104</v>
      </c>
      <c r="AL963" t="s">
        <v>1631</v>
      </c>
      <c r="AM963" t="s">
        <v>69</v>
      </c>
      <c r="AN963" t="s">
        <v>1548</v>
      </c>
      <c r="AO963" t="s">
        <v>86</v>
      </c>
      <c r="AP963" t="s">
        <v>2350</v>
      </c>
      <c r="AQ963" t="str">
        <f t="shared" si="15"/>
        <v>668453441239yesFemale439377YouTube4391544012152.9364.97915728.99114.997</v>
      </c>
      <c r="AR963">
        <f>COUNTIF(AQ$2:AQ963,AQ963)</f>
        <v>1</v>
      </c>
    </row>
    <row r="964" spans="1:44" x14ac:dyDescent="0.25">
      <c r="A964">
        <v>668</v>
      </c>
      <c r="B964">
        <v>453</v>
      </c>
      <c r="C964" s="4">
        <v>44123</v>
      </c>
      <c r="D964">
        <v>9</v>
      </c>
      <c r="E964" t="s">
        <v>41</v>
      </c>
      <c r="F964" t="s">
        <v>52</v>
      </c>
      <c r="G964" t="s">
        <v>55</v>
      </c>
      <c r="H964" t="s">
        <v>58</v>
      </c>
      <c r="I964" s="4">
        <v>43937</v>
      </c>
      <c r="J964">
        <v>7</v>
      </c>
      <c r="K964" t="s">
        <v>61</v>
      </c>
      <c r="L964" s="4">
        <v>43915</v>
      </c>
      <c r="M964" s="4">
        <v>44012</v>
      </c>
      <c r="N964">
        <v>2</v>
      </c>
      <c r="O964" t="s">
        <v>114</v>
      </c>
      <c r="P964" t="s">
        <v>276</v>
      </c>
      <c r="Q964">
        <v>2</v>
      </c>
      <c r="R964" t="s">
        <v>777</v>
      </c>
      <c r="S964" t="s">
        <v>1315</v>
      </c>
      <c r="T964" t="s">
        <v>1832</v>
      </c>
      <c r="U964" t="s">
        <v>85</v>
      </c>
      <c r="V964" t="s">
        <v>2031</v>
      </c>
      <c r="W964">
        <v>152.93</v>
      </c>
      <c r="X964">
        <v>64.97</v>
      </c>
      <c r="Y964">
        <v>2</v>
      </c>
      <c r="Z964" t="s">
        <v>2240</v>
      </c>
      <c r="AA964" t="s">
        <v>2533</v>
      </c>
      <c r="AF964" s="4"/>
      <c r="AG964" s="4"/>
      <c r="AH964" t="s">
        <v>86</v>
      </c>
      <c r="AI964" t="s">
        <v>248</v>
      </c>
      <c r="AJ964" t="s">
        <v>584</v>
      </c>
      <c r="AK964" t="s">
        <v>1062</v>
      </c>
      <c r="AL964" t="s">
        <v>1665</v>
      </c>
      <c r="AM964" t="s">
        <v>80</v>
      </c>
      <c r="AN964" t="s">
        <v>1577</v>
      </c>
      <c r="AO964" t="s">
        <v>530</v>
      </c>
      <c r="AP964" t="s">
        <v>2367</v>
      </c>
      <c r="AQ964" t="str">
        <f t="shared" si="15"/>
        <v>668453441239yesFemale439377YouTube4391544012152.9364.9778261.97224.9916</v>
      </c>
      <c r="AR964">
        <f>COUNTIF(AQ$2:AQ964,AQ964)</f>
        <v>1</v>
      </c>
    </row>
    <row r="965" spans="1:44" x14ac:dyDescent="0.25">
      <c r="A965">
        <v>669</v>
      </c>
      <c r="B965">
        <v>2</v>
      </c>
      <c r="C965" s="4">
        <v>44124</v>
      </c>
      <c r="D965">
        <v>10</v>
      </c>
      <c r="E965" t="s">
        <v>42</v>
      </c>
      <c r="F965" t="s">
        <v>53</v>
      </c>
      <c r="G965" t="s">
        <v>55</v>
      </c>
      <c r="H965" t="s">
        <v>57</v>
      </c>
      <c r="I965" s="4">
        <v>43739</v>
      </c>
      <c r="J965">
        <v>2</v>
      </c>
      <c r="K965" t="s">
        <v>60</v>
      </c>
      <c r="L965" s="4">
        <v>43615</v>
      </c>
      <c r="M965" s="4">
        <v>43830</v>
      </c>
      <c r="N965">
        <v>1</v>
      </c>
      <c r="O965" t="s">
        <v>79</v>
      </c>
      <c r="P965" t="s">
        <v>241</v>
      </c>
      <c r="Q965">
        <v>1</v>
      </c>
      <c r="R965" t="s">
        <v>500</v>
      </c>
      <c r="S965" t="s">
        <v>1063</v>
      </c>
      <c r="T965" t="s">
        <v>1591</v>
      </c>
      <c r="U965" t="s">
        <v>80</v>
      </c>
      <c r="V965" t="s">
        <v>1548</v>
      </c>
      <c r="W965">
        <v>167.9</v>
      </c>
      <c r="X965">
        <v>29.98</v>
      </c>
      <c r="Y965">
        <v>1</v>
      </c>
      <c r="Z965" t="s">
        <v>455</v>
      </c>
      <c r="AA965" t="s">
        <v>2340</v>
      </c>
      <c r="AF965" s="4"/>
      <c r="AG965" s="4"/>
      <c r="AH965" t="s">
        <v>79</v>
      </c>
      <c r="AI965" t="s">
        <v>241</v>
      </c>
      <c r="AJ965" t="s">
        <v>500</v>
      </c>
      <c r="AK965" t="s">
        <v>1063</v>
      </c>
      <c r="AL965" t="s">
        <v>1591</v>
      </c>
      <c r="AM965" t="s">
        <v>80</v>
      </c>
      <c r="AN965" t="s">
        <v>1548</v>
      </c>
      <c r="AO965" t="s">
        <v>455</v>
      </c>
      <c r="AP965" t="s">
        <v>2340</v>
      </c>
      <c r="AQ965" t="str">
        <f t="shared" si="15"/>
        <v>66924412410yesMale437392Facebook4361543830167.929.98416383.95214.9915</v>
      </c>
      <c r="AR965">
        <f>COUNTIF(AQ$2:AQ965,AQ965)</f>
        <v>1</v>
      </c>
    </row>
    <row r="966" spans="1:44" x14ac:dyDescent="0.25">
      <c r="A966">
        <v>670</v>
      </c>
      <c r="B966">
        <v>182</v>
      </c>
      <c r="C966" s="4">
        <v>44125</v>
      </c>
      <c r="D966">
        <v>7</v>
      </c>
      <c r="E966" t="s">
        <v>35</v>
      </c>
      <c r="F966" t="s">
        <v>46</v>
      </c>
      <c r="G966" t="s">
        <v>55</v>
      </c>
      <c r="H966" t="s">
        <v>58</v>
      </c>
      <c r="I966" s="4">
        <v>43991</v>
      </c>
      <c r="J966">
        <v>7</v>
      </c>
      <c r="K966" t="s">
        <v>61</v>
      </c>
      <c r="L966" s="4">
        <v>43915</v>
      </c>
      <c r="M966" s="4">
        <v>44012</v>
      </c>
      <c r="N966">
        <v>2</v>
      </c>
      <c r="O966" t="s">
        <v>102</v>
      </c>
      <c r="P966" t="s">
        <v>264</v>
      </c>
      <c r="Q966">
        <v>2</v>
      </c>
      <c r="R966" t="s">
        <v>778</v>
      </c>
      <c r="S966" t="s">
        <v>1316</v>
      </c>
      <c r="T966" t="s">
        <v>1833</v>
      </c>
      <c r="U966" t="s">
        <v>83</v>
      </c>
      <c r="V966" t="s">
        <v>1869</v>
      </c>
      <c r="W966">
        <v>56.95</v>
      </c>
      <c r="X966">
        <v>74.95</v>
      </c>
      <c r="Y966">
        <v>2</v>
      </c>
      <c r="Z966" t="s">
        <v>2241</v>
      </c>
      <c r="AA966" t="s">
        <v>2534</v>
      </c>
      <c r="AF966" s="4"/>
      <c r="AG966" s="4"/>
      <c r="AH966" t="s">
        <v>78</v>
      </c>
      <c r="AI966" t="s">
        <v>240</v>
      </c>
      <c r="AJ966" t="s">
        <v>904</v>
      </c>
      <c r="AK966" t="s">
        <v>1191</v>
      </c>
      <c r="AL966" t="s">
        <v>1490</v>
      </c>
      <c r="AM966" t="s">
        <v>67</v>
      </c>
      <c r="AN966" t="s">
        <v>1548</v>
      </c>
      <c r="AO966" t="s">
        <v>469</v>
      </c>
      <c r="AP966" t="s">
        <v>2339</v>
      </c>
      <c r="AQ966" t="str">
        <f t="shared" si="15"/>
        <v>670182441257yesFemale439917YouTube439154401256.9574.958868.99314.9923</v>
      </c>
      <c r="AR966">
        <f>COUNTIF(AQ$2:AQ966,AQ966)</f>
        <v>1</v>
      </c>
    </row>
    <row r="967" spans="1:44" x14ac:dyDescent="0.25">
      <c r="A967">
        <v>670</v>
      </c>
      <c r="B967">
        <v>182</v>
      </c>
      <c r="C967" s="4">
        <v>44125</v>
      </c>
      <c r="D967">
        <v>7</v>
      </c>
      <c r="E967" t="s">
        <v>35</v>
      </c>
      <c r="F967" t="s">
        <v>46</v>
      </c>
      <c r="G967" t="s">
        <v>55</v>
      </c>
      <c r="H967" t="s">
        <v>58</v>
      </c>
      <c r="I967" s="4">
        <v>43991</v>
      </c>
      <c r="J967">
        <v>7</v>
      </c>
      <c r="K967" t="s">
        <v>61</v>
      </c>
      <c r="L967" s="4">
        <v>43915</v>
      </c>
      <c r="M967" s="4">
        <v>44012</v>
      </c>
      <c r="N967">
        <v>2</v>
      </c>
      <c r="O967" t="s">
        <v>102</v>
      </c>
      <c r="P967" t="s">
        <v>264</v>
      </c>
      <c r="Q967">
        <v>2</v>
      </c>
      <c r="R967" t="s">
        <v>778</v>
      </c>
      <c r="S967" t="s">
        <v>1316</v>
      </c>
      <c r="T967" t="s">
        <v>1833</v>
      </c>
      <c r="U967" t="s">
        <v>83</v>
      </c>
      <c r="V967" t="s">
        <v>1869</v>
      </c>
      <c r="W967">
        <v>56.95</v>
      </c>
      <c r="X967">
        <v>74.95</v>
      </c>
      <c r="Y967">
        <v>2</v>
      </c>
      <c r="Z967" t="s">
        <v>2241</v>
      </c>
      <c r="AA967" t="s">
        <v>2534</v>
      </c>
      <c r="AF967" s="4"/>
      <c r="AG967" s="4"/>
      <c r="AH967" t="s">
        <v>80</v>
      </c>
      <c r="AI967" t="s">
        <v>242</v>
      </c>
      <c r="AJ967" t="s">
        <v>455</v>
      </c>
      <c r="AK967" t="s">
        <v>1018</v>
      </c>
      <c r="AL967" t="s">
        <v>1548</v>
      </c>
      <c r="AM967" t="s">
        <v>80</v>
      </c>
      <c r="AN967" t="s">
        <v>1548</v>
      </c>
      <c r="AO967" t="s">
        <v>70</v>
      </c>
      <c r="AP967" t="s">
        <v>2341</v>
      </c>
      <c r="AQ967" t="str">
        <f t="shared" si="15"/>
        <v>670182441257yesFemale439917YouTube439154401256.9574.9521514.99214.995</v>
      </c>
      <c r="AR967">
        <f>COUNTIF(AQ$2:AQ967,AQ967)</f>
        <v>1</v>
      </c>
    </row>
    <row r="968" spans="1:44" x14ac:dyDescent="0.25">
      <c r="A968">
        <v>671</v>
      </c>
      <c r="B968">
        <v>231</v>
      </c>
      <c r="C968" s="4">
        <v>44126</v>
      </c>
      <c r="D968">
        <v>6</v>
      </c>
      <c r="E968" t="s">
        <v>33</v>
      </c>
      <c r="F968" t="s">
        <v>44</v>
      </c>
      <c r="G968" t="s">
        <v>55</v>
      </c>
      <c r="H968" t="s">
        <v>57</v>
      </c>
      <c r="I968" s="4">
        <v>44025</v>
      </c>
      <c r="J968">
        <v>9</v>
      </c>
      <c r="K968" t="s">
        <v>59</v>
      </c>
      <c r="L968" s="4">
        <v>43952</v>
      </c>
      <c r="M968" s="4">
        <v>44075</v>
      </c>
      <c r="N968">
        <v>1</v>
      </c>
      <c r="O968" t="s">
        <v>67</v>
      </c>
      <c r="P968" t="s">
        <v>229</v>
      </c>
      <c r="Q968">
        <v>1</v>
      </c>
      <c r="R968" t="s">
        <v>467</v>
      </c>
      <c r="S968" t="s">
        <v>1030</v>
      </c>
      <c r="T968" t="s">
        <v>1560</v>
      </c>
      <c r="U968" t="s">
        <v>80</v>
      </c>
      <c r="V968" t="s">
        <v>1548</v>
      </c>
      <c r="W968">
        <v>59.74</v>
      </c>
      <c r="X968">
        <v>29.98</v>
      </c>
      <c r="Y968">
        <v>1</v>
      </c>
      <c r="Z968" t="s">
        <v>84</v>
      </c>
      <c r="AA968" t="s">
        <v>2366</v>
      </c>
      <c r="AF968" s="4"/>
      <c r="AG968" s="4"/>
      <c r="AH968" t="s">
        <v>67</v>
      </c>
      <c r="AI968" t="s">
        <v>229</v>
      </c>
      <c r="AJ968" t="s">
        <v>467</v>
      </c>
      <c r="AK968" t="s">
        <v>1030</v>
      </c>
      <c r="AL968" t="s">
        <v>1560</v>
      </c>
      <c r="AM968" t="s">
        <v>80</v>
      </c>
      <c r="AN968" t="s">
        <v>1548</v>
      </c>
      <c r="AO968" t="s">
        <v>84</v>
      </c>
      <c r="AP968" t="s">
        <v>2366</v>
      </c>
      <c r="AQ968" t="str">
        <f t="shared" si="15"/>
        <v>671231441266yesMale440259Google Ads439524407559.7429.98314029.87214.999</v>
      </c>
      <c r="AR968">
        <f>COUNTIF(AQ$2:AQ968,AQ968)</f>
        <v>1</v>
      </c>
    </row>
    <row r="969" spans="1:44" x14ac:dyDescent="0.25">
      <c r="A969">
        <v>672</v>
      </c>
      <c r="B969">
        <v>21</v>
      </c>
      <c r="C969" s="4">
        <v>44127</v>
      </c>
      <c r="D969">
        <v>2</v>
      </c>
      <c r="E969" t="s">
        <v>38</v>
      </c>
      <c r="F969" t="s">
        <v>49</v>
      </c>
      <c r="G969" t="s">
        <v>55</v>
      </c>
      <c r="H969" t="s">
        <v>57</v>
      </c>
      <c r="I969" s="4">
        <v>43986</v>
      </c>
      <c r="J969">
        <v>7</v>
      </c>
      <c r="K969" t="s">
        <v>61</v>
      </c>
      <c r="L969" s="4">
        <v>43915</v>
      </c>
      <c r="M969" s="4">
        <v>44012</v>
      </c>
      <c r="N969">
        <v>2</v>
      </c>
      <c r="O969" t="s">
        <v>186</v>
      </c>
      <c r="P969" t="s">
        <v>348</v>
      </c>
      <c r="Q969">
        <v>2</v>
      </c>
      <c r="R969" t="s">
        <v>779</v>
      </c>
      <c r="S969" t="s">
        <v>1317</v>
      </c>
      <c r="T969" t="s">
        <v>1834</v>
      </c>
      <c r="U969" t="s">
        <v>88</v>
      </c>
      <c r="V969" t="s">
        <v>2047</v>
      </c>
      <c r="W969">
        <v>1064.96</v>
      </c>
      <c r="X969">
        <v>89.96</v>
      </c>
      <c r="Y969">
        <v>2</v>
      </c>
      <c r="Z969" t="s">
        <v>2242</v>
      </c>
      <c r="AA969" t="s">
        <v>2535</v>
      </c>
      <c r="AF969" s="4"/>
      <c r="AG969" s="4"/>
      <c r="AH969" t="s">
        <v>86</v>
      </c>
      <c r="AI969" t="s">
        <v>248</v>
      </c>
      <c r="AJ969" t="s">
        <v>653</v>
      </c>
      <c r="AK969" t="s">
        <v>1197</v>
      </c>
      <c r="AL969" t="s">
        <v>1721</v>
      </c>
      <c r="AM969" t="s">
        <v>80</v>
      </c>
      <c r="AN969" t="s">
        <v>1577</v>
      </c>
      <c r="AO969" t="s">
        <v>549</v>
      </c>
      <c r="AP969" t="s">
        <v>2362</v>
      </c>
      <c r="AQ969" t="str">
        <f t="shared" si="15"/>
        <v>67221441272yesMale439867YouTube43915440121064.9689.96784332.49224.9922</v>
      </c>
      <c r="AR969">
        <f>COUNTIF(AQ$2:AQ969,AQ969)</f>
        <v>1</v>
      </c>
    </row>
    <row r="970" spans="1:44" x14ac:dyDescent="0.25">
      <c r="A970">
        <v>672</v>
      </c>
      <c r="B970">
        <v>21</v>
      </c>
      <c r="C970" s="4">
        <v>44127</v>
      </c>
      <c r="D970">
        <v>2</v>
      </c>
      <c r="E970" t="s">
        <v>38</v>
      </c>
      <c r="F970" t="s">
        <v>49</v>
      </c>
      <c r="G970" t="s">
        <v>55</v>
      </c>
      <c r="H970" t="s">
        <v>57</v>
      </c>
      <c r="I970" s="4">
        <v>43986</v>
      </c>
      <c r="J970">
        <v>7</v>
      </c>
      <c r="K970" t="s">
        <v>61</v>
      </c>
      <c r="L970" s="4">
        <v>43915</v>
      </c>
      <c r="M970" s="4">
        <v>44012</v>
      </c>
      <c r="N970">
        <v>2</v>
      </c>
      <c r="O970" t="s">
        <v>186</v>
      </c>
      <c r="P970" t="s">
        <v>348</v>
      </c>
      <c r="Q970">
        <v>2</v>
      </c>
      <c r="R970" t="s">
        <v>779</v>
      </c>
      <c r="S970" t="s">
        <v>1317</v>
      </c>
      <c r="T970" t="s">
        <v>1834</v>
      </c>
      <c r="U970" t="s">
        <v>88</v>
      </c>
      <c r="V970" t="s">
        <v>2047</v>
      </c>
      <c r="W970">
        <v>1064.96</v>
      </c>
      <c r="X970">
        <v>89.96</v>
      </c>
      <c r="Y970">
        <v>2</v>
      </c>
      <c r="Z970" t="s">
        <v>2242</v>
      </c>
      <c r="AA970" t="s">
        <v>2535</v>
      </c>
      <c r="AF970" s="4"/>
      <c r="AG970" s="4"/>
      <c r="AH970" t="s">
        <v>65</v>
      </c>
      <c r="AI970" t="s">
        <v>227</v>
      </c>
      <c r="AJ970" t="s">
        <v>429</v>
      </c>
      <c r="AK970" t="s">
        <v>992</v>
      </c>
      <c r="AL970" t="s">
        <v>1510</v>
      </c>
      <c r="AM970" t="s">
        <v>80</v>
      </c>
      <c r="AN970" t="s">
        <v>1517</v>
      </c>
      <c r="AO970" t="s">
        <v>431</v>
      </c>
      <c r="AP970" t="s">
        <v>2326</v>
      </c>
      <c r="AQ970" t="str">
        <f t="shared" si="15"/>
        <v>67221441272yesMale439867YouTube43915440121064.9689.961040199.99219.9924</v>
      </c>
      <c r="AR970">
        <f>COUNTIF(AQ$2:AQ970,AQ970)</f>
        <v>1</v>
      </c>
    </row>
    <row r="971" spans="1:44" x14ac:dyDescent="0.25">
      <c r="A971">
        <v>673</v>
      </c>
      <c r="B971">
        <v>65</v>
      </c>
      <c r="C971" s="4">
        <v>44127</v>
      </c>
      <c r="D971">
        <v>7</v>
      </c>
      <c r="E971" t="s">
        <v>35</v>
      </c>
      <c r="F971" t="s">
        <v>46</v>
      </c>
      <c r="G971" t="s">
        <v>56</v>
      </c>
      <c r="H971" t="s">
        <v>57</v>
      </c>
      <c r="I971" s="4">
        <v>43697</v>
      </c>
      <c r="J971">
        <v>3</v>
      </c>
      <c r="K971" t="s">
        <v>59</v>
      </c>
      <c r="L971" s="4">
        <v>43615</v>
      </c>
      <c r="M971" s="4">
        <v>43830</v>
      </c>
      <c r="N971">
        <v>1</v>
      </c>
      <c r="O971" t="s">
        <v>90</v>
      </c>
      <c r="P971" t="s">
        <v>252</v>
      </c>
      <c r="Q971">
        <v>1</v>
      </c>
      <c r="R971" t="s">
        <v>497</v>
      </c>
      <c r="S971" t="s">
        <v>1060</v>
      </c>
      <c r="T971" t="s">
        <v>1589</v>
      </c>
      <c r="U971" t="s">
        <v>67</v>
      </c>
      <c r="V971" t="s">
        <v>1562</v>
      </c>
      <c r="W971">
        <v>38.25</v>
      </c>
      <c r="X971">
        <v>29.97</v>
      </c>
      <c r="Y971">
        <v>1</v>
      </c>
      <c r="Z971" t="s">
        <v>410</v>
      </c>
      <c r="AA971" t="s">
        <v>2359</v>
      </c>
      <c r="AF971" s="4"/>
      <c r="AG971" s="4"/>
      <c r="AH971" t="s">
        <v>90</v>
      </c>
      <c r="AI971" t="s">
        <v>252</v>
      </c>
      <c r="AJ971" t="s">
        <v>497</v>
      </c>
      <c r="AK971" t="s">
        <v>1060</v>
      </c>
      <c r="AL971" t="s">
        <v>1589</v>
      </c>
      <c r="AM971" t="s">
        <v>67</v>
      </c>
      <c r="AN971" t="s">
        <v>1562</v>
      </c>
      <c r="AO971" t="s">
        <v>410</v>
      </c>
      <c r="AP971" t="s">
        <v>2359</v>
      </c>
      <c r="AQ971" t="str">
        <f t="shared" si="15"/>
        <v>67365441277noMale436973Google Ads436154383038.2529.9766512.7539.9920</v>
      </c>
      <c r="AR971">
        <f>COUNTIF(AQ$2:AQ971,AQ971)</f>
        <v>1</v>
      </c>
    </row>
    <row r="972" spans="1:44" x14ac:dyDescent="0.25">
      <c r="A972">
        <v>674</v>
      </c>
      <c r="B972">
        <v>248</v>
      </c>
      <c r="C972" s="4">
        <v>44127</v>
      </c>
      <c r="D972">
        <v>3</v>
      </c>
      <c r="E972" t="s">
        <v>34</v>
      </c>
      <c r="F972" t="s">
        <v>45</v>
      </c>
      <c r="G972" t="s">
        <v>55</v>
      </c>
      <c r="H972" t="s">
        <v>57</v>
      </c>
      <c r="I972" s="4">
        <v>43897</v>
      </c>
      <c r="J972">
        <v>5</v>
      </c>
      <c r="K972" t="s">
        <v>60</v>
      </c>
      <c r="L972" s="4">
        <v>43831</v>
      </c>
      <c r="M972" s="4">
        <v>43921</v>
      </c>
      <c r="N972">
        <v>1</v>
      </c>
      <c r="O972" t="s">
        <v>90</v>
      </c>
      <c r="P972" t="s">
        <v>252</v>
      </c>
      <c r="Q972">
        <v>1</v>
      </c>
      <c r="R972" t="s">
        <v>501</v>
      </c>
      <c r="S972" t="s">
        <v>1064</v>
      </c>
      <c r="T972" t="s">
        <v>1592</v>
      </c>
      <c r="U972" t="s">
        <v>69</v>
      </c>
      <c r="V972" t="s">
        <v>1562</v>
      </c>
      <c r="W972">
        <v>8.9600000000000009</v>
      </c>
      <c r="X972">
        <v>9.99</v>
      </c>
      <c r="Y972">
        <v>1</v>
      </c>
      <c r="Z972" t="s">
        <v>410</v>
      </c>
      <c r="AA972" t="s">
        <v>2359</v>
      </c>
      <c r="AF972" s="4"/>
      <c r="AG972" s="4"/>
      <c r="AH972" t="s">
        <v>90</v>
      </c>
      <c r="AI972" t="s">
        <v>252</v>
      </c>
      <c r="AJ972" t="s">
        <v>501</v>
      </c>
      <c r="AK972" t="s">
        <v>1064</v>
      </c>
      <c r="AL972" t="s">
        <v>1592</v>
      </c>
      <c r="AM972" t="s">
        <v>69</v>
      </c>
      <c r="AN972" t="s">
        <v>1562</v>
      </c>
      <c r="AO972" t="s">
        <v>410</v>
      </c>
      <c r="AP972" t="s">
        <v>2359</v>
      </c>
      <c r="AQ972" t="str">
        <f t="shared" si="15"/>
        <v>674248441273yesMale438975Facebook43831439218.969.9961618.9619.9920</v>
      </c>
      <c r="AR972">
        <f>COUNTIF(AQ$2:AQ972,AQ972)</f>
        <v>1</v>
      </c>
    </row>
    <row r="973" spans="1:44" x14ac:dyDescent="0.25">
      <c r="A973">
        <v>675</v>
      </c>
      <c r="B973">
        <v>12</v>
      </c>
      <c r="C973" s="4">
        <v>44128</v>
      </c>
      <c r="D973">
        <v>11</v>
      </c>
      <c r="E973" t="s">
        <v>37</v>
      </c>
      <c r="F973" t="s">
        <v>48</v>
      </c>
      <c r="G973" t="s">
        <v>55</v>
      </c>
      <c r="H973" t="s">
        <v>58</v>
      </c>
      <c r="I973" s="4">
        <v>43713</v>
      </c>
      <c r="J973">
        <v>1</v>
      </c>
      <c r="K973" t="s">
        <v>61</v>
      </c>
      <c r="L973" s="4">
        <v>43615</v>
      </c>
      <c r="M973" s="4">
        <v>43830</v>
      </c>
      <c r="N973">
        <v>2</v>
      </c>
      <c r="O973" t="s">
        <v>179</v>
      </c>
      <c r="P973" t="s">
        <v>341</v>
      </c>
      <c r="Q973">
        <v>2</v>
      </c>
      <c r="R973" t="s">
        <v>780</v>
      </c>
      <c r="S973" t="s">
        <v>1318</v>
      </c>
      <c r="T973" t="s">
        <v>1835</v>
      </c>
      <c r="U973" t="s">
        <v>75</v>
      </c>
      <c r="V973" t="s">
        <v>1869</v>
      </c>
      <c r="W973">
        <v>72.11</v>
      </c>
      <c r="X973">
        <v>74.95</v>
      </c>
      <c r="Y973">
        <v>2</v>
      </c>
      <c r="Z973" t="s">
        <v>2243</v>
      </c>
      <c r="AA973" t="s">
        <v>2536</v>
      </c>
      <c r="AF973" s="4"/>
      <c r="AG973" s="4"/>
      <c r="AH973" t="s">
        <v>79</v>
      </c>
      <c r="AI973" t="s">
        <v>241</v>
      </c>
      <c r="AJ973" t="s">
        <v>542</v>
      </c>
      <c r="AK973" t="s">
        <v>1103</v>
      </c>
      <c r="AL973" t="s">
        <v>1630</v>
      </c>
      <c r="AM973" t="s">
        <v>80</v>
      </c>
      <c r="AN973" t="s">
        <v>1548</v>
      </c>
      <c r="AO973" t="s">
        <v>86</v>
      </c>
      <c r="AP973" t="s">
        <v>2350</v>
      </c>
      <c r="AQ973" t="str">
        <f t="shared" si="15"/>
        <v>675124412811yesFemale437131YouTube436154383072.1174.9541484.57214.997</v>
      </c>
      <c r="AR973">
        <f>COUNTIF(AQ$2:AQ973,AQ973)</f>
        <v>1</v>
      </c>
    </row>
    <row r="974" spans="1:44" x14ac:dyDescent="0.25">
      <c r="A974">
        <v>675</v>
      </c>
      <c r="B974">
        <v>12</v>
      </c>
      <c r="C974" s="4">
        <v>44128</v>
      </c>
      <c r="D974">
        <v>11</v>
      </c>
      <c r="E974" t="s">
        <v>37</v>
      </c>
      <c r="F974" t="s">
        <v>48</v>
      </c>
      <c r="G974" t="s">
        <v>55</v>
      </c>
      <c r="H974" t="s">
        <v>58</v>
      </c>
      <c r="I974" s="4">
        <v>43713</v>
      </c>
      <c r="J974">
        <v>1</v>
      </c>
      <c r="K974" t="s">
        <v>61</v>
      </c>
      <c r="L974" s="4">
        <v>43615</v>
      </c>
      <c r="M974" s="4">
        <v>43830</v>
      </c>
      <c r="N974">
        <v>2</v>
      </c>
      <c r="O974" t="s">
        <v>179</v>
      </c>
      <c r="P974" t="s">
        <v>341</v>
      </c>
      <c r="Q974">
        <v>2</v>
      </c>
      <c r="R974" t="s">
        <v>780</v>
      </c>
      <c r="S974" t="s">
        <v>1318</v>
      </c>
      <c r="T974" t="s">
        <v>1835</v>
      </c>
      <c r="U974" t="s">
        <v>75</v>
      </c>
      <c r="V974" t="s">
        <v>1869</v>
      </c>
      <c r="W974">
        <v>72.11</v>
      </c>
      <c r="X974">
        <v>74.95</v>
      </c>
      <c r="Y974">
        <v>2</v>
      </c>
      <c r="Z974" t="s">
        <v>2243</v>
      </c>
      <c r="AA974" t="s">
        <v>2536</v>
      </c>
      <c r="AF974" s="4"/>
      <c r="AG974" s="4"/>
      <c r="AH974" t="s">
        <v>67</v>
      </c>
      <c r="AI974" t="s">
        <v>229</v>
      </c>
      <c r="AJ974" t="s">
        <v>847</v>
      </c>
      <c r="AK974" t="s">
        <v>1384</v>
      </c>
      <c r="AL974" t="s">
        <v>1900</v>
      </c>
      <c r="AM974" t="s">
        <v>67</v>
      </c>
      <c r="AN974" t="s">
        <v>1548</v>
      </c>
      <c r="AO974" t="s">
        <v>872</v>
      </c>
      <c r="AP974" t="s">
        <v>2388</v>
      </c>
      <c r="AQ974" t="str">
        <f t="shared" si="15"/>
        <v>675124412811yesFemale437131YouTube436154383072.1174.9535720.99314.9919</v>
      </c>
      <c r="AR974">
        <f>COUNTIF(AQ$2:AQ974,AQ974)</f>
        <v>1</v>
      </c>
    </row>
    <row r="975" spans="1:44" x14ac:dyDescent="0.25">
      <c r="A975">
        <v>676</v>
      </c>
      <c r="B975">
        <v>148</v>
      </c>
      <c r="C975" s="4">
        <v>44128</v>
      </c>
      <c r="D975">
        <v>10</v>
      </c>
      <c r="E975" t="s">
        <v>42</v>
      </c>
      <c r="F975" t="s">
        <v>53</v>
      </c>
      <c r="G975" t="s">
        <v>55</v>
      </c>
      <c r="H975" t="s">
        <v>58</v>
      </c>
      <c r="I975" s="4">
        <v>43653</v>
      </c>
      <c r="J975">
        <v>1</v>
      </c>
      <c r="K975" t="s">
        <v>61</v>
      </c>
      <c r="L975" s="4">
        <v>43615</v>
      </c>
      <c r="M975" s="4">
        <v>43830</v>
      </c>
      <c r="N975">
        <v>1</v>
      </c>
      <c r="O975" t="s">
        <v>67</v>
      </c>
      <c r="P975" t="s">
        <v>229</v>
      </c>
      <c r="Q975">
        <v>1</v>
      </c>
      <c r="R975" t="s">
        <v>636</v>
      </c>
      <c r="S975" t="s">
        <v>974</v>
      </c>
      <c r="T975" t="s">
        <v>1513</v>
      </c>
      <c r="U975" t="s">
        <v>69</v>
      </c>
      <c r="V975" t="s">
        <v>1548</v>
      </c>
      <c r="W975">
        <v>29.99</v>
      </c>
      <c r="X975">
        <v>14.99</v>
      </c>
      <c r="Y975">
        <v>1</v>
      </c>
      <c r="Z975" t="s">
        <v>455</v>
      </c>
      <c r="AA975" t="s">
        <v>2340</v>
      </c>
      <c r="AF975" s="4"/>
      <c r="AG975" s="4"/>
      <c r="AH975" t="s">
        <v>67</v>
      </c>
      <c r="AI975" t="s">
        <v>229</v>
      </c>
      <c r="AJ975" t="s">
        <v>636</v>
      </c>
      <c r="AK975" t="s">
        <v>974</v>
      </c>
      <c r="AL975" t="s">
        <v>1513</v>
      </c>
      <c r="AM975" t="s">
        <v>69</v>
      </c>
      <c r="AN975" t="s">
        <v>1548</v>
      </c>
      <c r="AO975" t="s">
        <v>455</v>
      </c>
      <c r="AP975" t="s">
        <v>2340</v>
      </c>
      <c r="AQ975" t="str">
        <f t="shared" si="15"/>
        <v>6761484412810yesFemale436531YouTube436154383029.9914.99314129.99114.9915</v>
      </c>
      <c r="AR975">
        <f>COUNTIF(AQ$2:AQ975,AQ975)</f>
        <v>1</v>
      </c>
    </row>
    <row r="976" spans="1:44" x14ac:dyDescent="0.25">
      <c r="A976">
        <v>677</v>
      </c>
      <c r="B976">
        <v>352</v>
      </c>
      <c r="C976" s="4">
        <v>44128</v>
      </c>
      <c r="D976">
        <v>2</v>
      </c>
      <c r="E976" t="s">
        <v>38</v>
      </c>
      <c r="F976" t="s">
        <v>49</v>
      </c>
      <c r="G976" t="s">
        <v>55</v>
      </c>
      <c r="H976" t="s">
        <v>58</v>
      </c>
      <c r="I976" s="4">
        <v>43686</v>
      </c>
      <c r="J976">
        <v>2</v>
      </c>
      <c r="K976" t="s">
        <v>60</v>
      </c>
      <c r="L976" s="4">
        <v>43615</v>
      </c>
      <c r="M976" s="4">
        <v>43830</v>
      </c>
      <c r="N976">
        <v>2</v>
      </c>
      <c r="O976" t="s">
        <v>187</v>
      </c>
      <c r="P976" t="s">
        <v>349</v>
      </c>
      <c r="Q976">
        <v>3</v>
      </c>
      <c r="R976" t="s">
        <v>781</v>
      </c>
      <c r="S976" t="s">
        <v>1319</v>
      </c>
      <c r="T976" t="s">
        <v>1836</v>
      </c>
      <c r="U976" t="s">
        <v>2005</v>
      </c>
      <c r="V976" t="s">
        <v>2064</v>
      </c>
      <c r="W976">
        <v>443.81</v>
      </c>
      <c r="X976">
        <v>124.93</v>
      </c>
      <c r="Y976">
        <v>3</v>
      </c>
      <c r="Z976" t="s">
        <v>2244</v>
      </c>
      <c r="AA976" t="s">
        <v>2537</v>
      </c>
      <c r="AF976" s="4"/>
      <c r="AG976" s="4"/>
      <c r="AH976" t="s">
        <v>70</v>
      </c>
      <c r="AI976" t="s">
        <v>232</v>
      </c>
      <c r="AJ976" t="s">
        <v>411</v>
      </c>
      <c r="AK976" t="s">
        <v>973</v>
      </c>
      <c r="AL976" t="s">
        <v>1506</v>
      </c>
      <c r="AM976" t="s">
        <v>80</v>
      </c>
      <c r="AN976" t="s">
        <v>1517</v>
      </c>
      <c r="AO976" t="s">
        <v>673</v>
      </c>
      <c r="AP976" t="s">
        <v>2348</v>
      </c>
      <c r="AQ976" t="str">
        <f t="shared" si="15"/>
        <v>677352441282yesFemale436862Facebook4361543830443.81124.9353095.95219.9912</v>
      </c>
      <c r="AR976">
        <f>COUNTIF(AQ$2:AQ976,AQ976)</f>
        <v>1</v>
      </c>
    </row>
    <row r="977" spans="1:44" x14ac:dyDescent="0.25">
      <c r="A977">
        <v>677</v>
      </c>
      <c r="B977">
        <v>352</v>
      </c>
      <c r="C977" s="4">
        <v>44128</v>
      </c>
      <c r="D977">
        <v>2</v>
      </c>
      <c r="E977" t="s">
        <v>38</v>
      </c>
      <c r="F977" t="s">
        <v>49</v>
      </c>
      <c r="G977" t="s">
        <v>55</v>
      </c>
      <c r="H977" t="s">
        <v>58</v>
      </c>
      <c r="I977" s="4">
        <v>43686</v>
      </c>
      <c r="J977">
        <v>2</v>
      </c>
      <c r="K977" t="s">
        <v>60</v>
      </c>
      <c r="L977" s="4">
        <v>43615</v>
      </c>
      <c r="M977" s="4">
        <v>43830</v>
      </c>
      <c r="N977">
        <v>2</v>
      </c>
      <c r="O977" t="s">
        <v>187</v>
      </c>
      <c r="P977" t="s">
        <v>349</v>
      </c>
      <c r="Q977">
        <v>3</v>
      </c>
      <c r="R977" t="s">
        <v>781</v>
      </c>
      <c r="S977" t="s">
        <v>1319</v>
      </c>
      <c r="T977" t="s">
        <v>1836</v>
      </c>
      <c r="U977" t="s">
        <v>2005</v>
      </c>
      <c r="V977" t="s">
        <v>2064</v>
      </c>
      <c r="W977">
        <v>443.81</v>
      </c>
      <c r="X977">
        <v>124.93</v>
      </c>
      <c r="Y977">
        <v>3</v>
      </c>
      <c r="Z977" t="s">
        <v>2244</v>
      </c>
      <c r="AA977" t="s">
        <v>2537</v>
      </c>
      <c r="AF977" s="4"/>
      <c r="AG977" s="4"/>
      <c r="AH977" t="s">
        <v>84</v>
      </c>
      <c r="AI977" t="s">
        <v>246</v>
      </c>
      <c r="AJ977" t="s">
        <v>743</v>
      </c>
      <c r="AK977" t="s">
        <v>1284</v>
      </c>
      <c r="AL977" t="s">
        <v>1533</v>
      </c>
      <c r="AM977" t="s">
        <v>67</v>
      </c>
      <c r="AN977" t="s">
        <v>1548</v>
      </c>
      <c r="AO977" t="s">
        <v>645</v>
      </c>
      <c r="AP977" t="s">
        <v>2347</v>
      </c>
      <c r="AQ977" t="str">
        <f t="shared" si="15"/>
        <v>677352441282yesFemale436862Facebook4361543830443.81124.9396259.99314.9913</v>
      </c>
      <c r="AR977">
        <f>COUNTIF(AQ$2:AQ977,AQ977)</f>
        <v>1</v>
      </c>
    </row>
    <row r="978" spans="1:44" x14ac:dyDescent="0.25">
      <c r="A978">
        <v>677</v>
      </c>
      <c r="B978">
        <v>352</v>
      </c>
      <c r="C978" s="4">
        <v>44128</v>
      </c>
      <c r="D978">
        <v>2</v>
      </c>
      <c r="E978" t="s">
        <v>38</v>
      </c>
      <c r="F978" t="s">
        <v>49</v>
      </c>
      <c r="G978" t="s">
        <v>55</v>
      </c>
      <c r="H978" t="s">
        <v>58</v>
      </c>
      <c r="I978" s="4">
        <v>43686</v>
      </c>
      <c r="J978">
        <v>2</v>
      </c>
      <c r="K978" t="s">
        <v>60</v>
      </c>
      <c r="L978" s="4">
        <v>43615</v>
      </c>
      <c r="M978" s="4">
        <v>43830</v>
      </c>
      <c r="N978">
        <v>2</v>
      </c>
      <c r="O978" t="s">
        <v>187</v>
      </c>
      <c r="P978" t="s">
        <v>349</v>
      </c>
      <c r="Q978">
        <v>3</v>
      </c>
      <c r="R978" t="s">
        <v>781</v>
      </c>
      <c r="S978" t="s">
        <v>1319</v>
      </c>
      <c r="T978" t="s">
        <v>1836</v>
      </c>
      <c r="U978" t="s">
        <v>2005</v>
      </c>
      <c r="V978" t="s">
        <v>2064</v>
      </c>
      <c r="W978">
        <v>443.81</v>
      </c>
      <c r="X978">
        <v>124.93</v>
      </c>
      <c r="Y978">
        <v>3</v>
      </c>
      <c r="Z978" t="s">
        <v>2244</v>
      </c>
      <c r="AA978" t="s">
        <v>2537</v>
      </c>
      <c r="AF978" s="4"/>
      <c r="AG978" s="4"/>
      <c r="AH978" t="s">
        <v>70</v>
      </c>
      <c r="AI978" t="s">
        <v>232</v>
      </c>
      <c r="AJ978" t="s">
        <v>484</v>
      </c>
      <c r="AK978" t="s">
        <v>1038</v>
      </c>
      <c r="AL978" t="s">
        <v>1576</v>
      </c>
      <c r="AM978" t="s">
        <v>80</v>
      </c>
      <c r="AN978" t="s">
        <v>1517</v>
      </c>
      <c r="AO978" t="s">
        <v>640</v>
      </c>
      <c r="AP978" t="s">
        <v>2393</v>
      </c>
      <c r="AQ978" t="str">
        <f t="shared" si="15"/>
        <v>677352441282yesFemale436862Facebook4361543830443.81124.93515435.97219.9917</v>
      </c>
      <c r="AR978">
        <f>COUNTIF(AQ$2:AQ978,AQ978)</f>
        <v>1</v>
      </c>
    </row>
    <row r="979" spans="1:44" x14ac:dyDescent="0.25">
      <c r="A979">
        <v>678</v>
      </c>
      <c r="B979">
        <v>54</v>
      </c>
      <c r="C979" s="4">
        <v>44129</v>
      </c>
      <c r="D979">
        <v>11</v>
      </c>
      <c r="E979" t="s">
        <v>37</v>
      </c>
      <c r="F979" t="s">
        <v>48</v>
      </c>
      <c r="G979" t="s">
        <v>56</v>
      </c>
      <c r="H979" t="s">
        <v>57</v>
      </c>
      <c r="I979" s="4">
        <v>43891</v>
      </c>
      <c r="J979">
        <v>5</v>
      </c>
      <c r="K979" t="s">
        <v>60</v>
      </c>
      <c r="L979" s="4">
        <v>43831</v>
      </c>
      <c r="M979" s="4">
        <v>43921</v>
      </c>
      <c r="N979">
        <v>1</v>
      </c>
      <c r="O979" t="s">
        <v>84</v>
      </c>
      <c r="P979" t="s">
        <v>246</v>
      </c>
      <c r="Q979">
        <v>1</v>
      </c>
      <c r="R979" t="s">
        <v>687</v>
      </c>
      <c r="S979" t="s">
        <v>1104</v>
      </c>
      <c r="T979" t="s">
        <v>1750</v>
      </c>
      <c r="U979" t="s">
        <v>69</v>
      </c>
      <c r="V979" t="s">
        <v>1548</v>
      </c>
      <c r="W979">
        <v>26.99</v>
      </c>
      <c r="X979">
        <v>14.99</v>
      </c>
      <c r="Y979">
        <v>1</v>
      </c>
      <c r="Z979" t="s">
        <v>410</v>
      </c>
      <c r="AA979" t="s">
        <v>2359</v>
      </c>
      <c r="AF979" s="4"/>
      <c r="AG979" s="4"/>
      <c r="AH979" t="s">
        <v>84</v>
      </c>
      <c r="AI979" t="s">
        <v>246</v>
      </c>
      <c r="AJ979" t="s">
        <v>687</v>
      </c>
      <c r="AK979" t="s">
        <v>1104</v>
      </c>
      <c r="AL979" t="s">
        <v>1750</v>
      </c>
      <c r="AM979" t="s">
        <v>69</v>
      </c>
      <c r="AN979" t="s">
        <v>1548</v>
      </c>
      <c r="AO979" t="s">
        <v>410</v>
      </c>
      <c r="AP979" t="s">
        <v>2359</v>
      </c>
      <c r="AQ979" t="str">
        <f t="shared" si="15"/>
        <v>678544412911noMale438915Facebook438314392126.9914.99915826.99114.9920</v>
      </c>
      <c r="AR979">
        <f>COUNTIF(AQ$2:AQ979,AQ979)</f>
        <v>1</v>
      </c>
    </row>
    <row r="980" spans="1:44" x14ac:dyDescent="0.25">
      <c r="A980">
        <v>679</v>
      </c>
      <c r="B980">
        <v>103</v>
      </c>
      <c r="C980" s="4">
        <v>44129</v>
      </c>
      <c r="D980">
        <v>11</v>
      </c>
      <c r="E980" t="s">
        <v>37</v>
      </c>
      <c r="F980" t="s">
        <v>48</v>
      </c>
      <c r="G980" t="s">
        <v>56</v>
      </c>
      <c r="H980" t="s">
        <v>57</v>
      </c>
      <c r="I980" s="4">
        <v>44000</v>
      </c>
      <c r="J980">
        <v>8</v>
      </c>
      <c r="K980" t="s">
        <v>60</v>
      </c>
      <c r="L980" s="4">
        <v>44000</v>
      </c>
      <c r="M980" s="4">
        <v>44073</v>
      </c>
      <c r="N980">
        <v>1</v>
      </c>
      <c r="O980" t="s">
        <v>90</v>
      </c>
      <c r="P980" t="s">
        <v>252</v>
      </c>
      <c r="Q980">
        <v>1</v>
      </c>
      <c r="R980" t="s">
        <v>69</v>
      </c>
      <c r="S980" t="s">
        <v>1015</v>
      </c>
      <c r="T980" t="s">
        <v>1545</v>
      </c>
      <c r="U980" t="s">
        <v>80</v>
      </c>
      <c r="V980" t="s">
        <v>1562</v>
      </c>
      <c r="W980">
        <v>189.98</v>
      </c>
      <c r="X980">
        <v>19.98</v>
      </c>
      <c r="Y980">
        <v>1</v>
      </c>
      <c r="Z980" t="s">
        <v>645</v>
      </c>
      <c r="AA980" t="s">
        <v>2347</v>
      </c>
      <c r="AF980" s="4"/>
      <c r="AG980" s="4"/>
      <c r="AH980" t="s">
        <v>90</v>
      </c>
      <c r="AI980" t="s">
        <v>252</v>
      </c>
      <c r="AJ980" t="s">
        <v>69</v>
      </c>
      <c r="AK980" t="s">
        <v>1015</v>
      </c>
      <c r="AL980" t="s">
        <v>1545</v>
      </c>
      <c r="AM980" t="s">
        <v>80</v>
      </c>
      <c r="AN980" t="s">
        <v>1562</v>
      </c>
      <c r="AO980" t="s">
        <v>645</v>
      </c>
      <c r="AP980" t="s">
        <v>2347</v>
      </c>
      <c r="AQ980" t="str">
        <f t="shared" si="15"/>
        <v>6791034412911noMale440008Facebook4400044073189.9819.986194.9929.9913</v>
      </c>
      <c r="AR980">
        <f>COUNTIF(AQ$2:AQ980,AQ980)</f>
        <v>1</v>
      </c>
    </row>
    <row r="981" spans="1:44" x14ac:dyDescent="0.25">
      <c r="A981">
        <v>680</v>
      </c>
      <c r="B981">
        <v>425</v>
      </c>
      <c r="C981" s="4">
        <v>44129</v>
      </c>
      <c r="D981">
        <v>5</v>
      </c>
      <c r="E981" t="s">
        <v>36</v>
      </c>
      <c r="F981" t="s">
        <v>47</v>
      </c>
      <c r="G981" t="s">
        <v>56</v>
      </c>
      <c r="H981" t="s">
        <v>57</v>
      </c>
      <c r="I981" s="4">
        <v>43664</v>
      </c>
      <c r="J981">
        <v>2</v>
      </c>
      <c r="K981" t="s">
        <v>60</v>
      </c>
      <c r="L981" s="4">
        <v>43615</v>
      </c>
      <c r="M981" s="4">
        <v>43830</v>
      </c>
      <c r="N981">
        <v>2</v>
      </c>
      <c r="O981" t="s">
        <v>183</v>
      </c>
      <c r="P981" t="s">
        <v>345</v>
      </c>
      <c r="Q981">
        <v>2</v>
      </c>
      <c r="R981" t="s">
        <v>766</v>
      </c>
      <c r="S981" t="s">
        <v>1305</v>
      </c>
      <c r="T981" t="s">
        <v>1822</v>
      </c>
      <c r="U981" t="s">
        <v>110</v>
      </c>
      <c r="V981" t="s">
        <v>2038</v>
      </c>
      <c r="W981">
        <v>290.94</v>
      </c>
      <c r="X981">
        <v>104.94</v>
      </c>
      <c r="Y981">
        <v>2</v>
      </c>
      <c r="Z981" t="s">
        <v>2234</v>
      </c>
      <c r="AA981" t="s">
        <v>2527</v>
      </c>
      <c r="AF981" s="4"/>
      <c r="AG981" s="4"/>
      <c r="AH981" t="s">
        <v>67</v>
      </c>
      <c r="AI981" t="s">
        <v>229</v>
      </c>
      <c r="AJ981" t="s">
        <v>445</v>
      </c>
      <c r="AK981" t="s">
        <v>1007</v>
      </c>
      <c r="AL981" t="s">
        <v>1533</v>
      </c>
      <c r="AM981" t="s">
        <v>67</v>
      </c>
      <c r="AN981" t="s">
        <v>1548</v>
      </c>
      <c r="AO981" t="s">
        <v>79</v>
      </c>
      <c r="AP981" t="s">
        <v>2349</v>
      </c>
      <c r="AQ981" t="str">
        <f t="shared" si="15"/>
        <v>680425441295noMale436642Facebook4361543830290.94104.94310459.99314.994</v>
      </c>
      <c r="AR981">
        <f>COUNTIF(AQ$2:AQ981,AQ981)</f>
        <v>1</v>
      </c>
    </row>
    <row r="982" spans="1:44" x14ac:dyDescent="0.25">
      <c r="A982">
        <v>680</v>
      </c>
      <c r="B982">
        <v>425</v>
      </c>
      <c r="C982" s="4">
        <v>44129</v>
      </c>
      <c r="D982">
        <v>5</v>
      </c>
      <c r="E982" t="s">
        <v>36</v>
      </c>
      <c r="F982" t="s">
        <v>47</v>
      </c>
      <c r="G982" t="s">
        <v>56</v>
      </c>
      <c r="H982" t="s">
        <v>57</v>
      </c>
      <c r="I982" s="4">
        <v>43664</v>
      </c>
      <c r="J982">
        <v>2</v>
      </c>
      <c r="K982" t="s">
        <v>60</v>
      </c>
      <c r="L982" s="4">
        <v>43615</v>
      </c>
      <c r="M982" s="4">
        <v>43830</v>
      </c>
      <c r="N982">
        <v>2</v>
      </c>
      <c r="O982" t="s">
        <v>183</v>
      </c>
      <c r="P982" t="s">
        <v>345</v>
      </c>
      <c r="Q982">
        <v>2</v>
      </c>
      <c r="R982" t="s">
        <v>766</v>
      </c>
      <c r="S982" t="s">
        <v>1305</v>
      </c>
      <c r="T982" t="s">
        <v>1822</v>
      </c>
      <c r="U982" t="s">
        <v>110</v>
      </c>
      <c r="V982" t="s">
        <v>2038</v>
      </c>
      <c r="W982">
        <v>290.94</v>
      </c>
      <c r="X982">
        <v>104.94</v>
      </c>
      <c r="Y982">
        <v>2</v>
      </c>
      <c r="Z982" t="s">
        <v>2234</v>
      </c>
      <c r="AA982" t="s">
        <v>2527</v>
      </c>
      <c r="AF982" s="4"/>
      <c r="AG982" s="4"/>
      <c r="AH982" t="s">
        <v>70</v>
      </c>
      <c r="AI982" t="s">
        <v>232</v>
      </c>
      <c r="AJ982" t="s">
        <v>475</v>
      </c>
      <c r="AK982" t="s">
        <v>1038</v>
      </c>
      <c r="AL982" t="s">
        <v>1527</v>
      </c>
      <c r="AM982" t="s">
        <v>67</v>
      </c>
      <c r="AN982" t="s">
        <v>1517</v>
      </c>
      <c r="AO982" t="s">
        <v>673</v>
      </c>
      <c r="AP982" t="s">
        <v>2348</v>
      </c>
      <c r="AQ982" t="str">
        <f t="shared" si="15"/>
        <v>680425441295noMale436642Facebook4361543830290.94104.94515336.99319.9912</v>
      </c>
      <c r="AR982">
        <f>COUNTIF(AQ$2:AQ982,AQ982)</f>
        <v>1</v>
      </c>
    </row>
    <row r="983" spans="1:44" x14ac:dyDescent="0.25">
      <c r="A983">
        <v>681</v>
      </c>
      <c r="B983">
        <v>121</v>
      </c>
      <c r="C983" s="4">
        <v>44130</v>
      </c>
      <c r="D983">
        <v>3</v>
      </c>
      <c r="E983" t="s">
        <v>34</v>
      </c>
      <c r="F983" t="s">
        <v>45</v>
      </c>
      <c r="G983" t="s">
        <v>56</v>
      </c>
      <c r="H983" t="s">
        <v>58</v>
      </c>
      <c r="I983" s="4">
        <v>43690</v>
      </c>
      <c r="J983">
        <v>2</v>
      </c>
      <c r="K983" t="s">
        <v>60</v>
      </c>
      <c r="L983" s="4">
        <v>43615</v>
      </c>
      <c r="M983" s="4">
        <v>43830</v>
      </c>
      <c r="N983">
        <v>1</v>
      </c>
      <c r="O983" t="s">
        <v>79</v>
      </c>
      <c r="P983" t="s">
        <v>241</v>
      </c>
      <c r="Q983">
        <v>1</v>
      </c>
      <c r="R983" t="s">
        <v>542</v>
      </c>
      <c r="S983" t="s">
        <v>1103</v>
      </c>
      <c r="T983" t="s">
        <v>1630</v>
      </c>
      <c r="U983" t="s">
        <v>69</v>
      </c>
      <c r="V983" t="s">
        <v>1548</v>
      </c>
      <c r="W983">
        <v>4.57</v>
      </c>
      <c r="X983">
        <v>14.99</v>
      </c>
      <c r="Y983">
        <v>1</v>
      </c>
      <c r="Z983" t="s">
        <v>86</v>
      </c>
      <c r="AA983" t="s">
        <v>2350</v>
      </c>
      <c r="AF983" s="4"/>
      <c r="AG983" s="4"/>
      <c r="AH983" t="s">
        <v>79</v>
      </c>
      <c r="AI983" t="s">
        <v>241</v>
      </c>
      <c r="AJ983" t="s">
        <v>542</v>
      </c>
      <c r="AK983" t="s">
        <v>1103</v>
      </c>
      <c r="AL983" t="s">
        <v>1630</v>
      </c>
      <c r="AM983" t="s">
        <v>69</v>
      </c>
      <c r="AN983" t="s">
        <v>1548</v>
      </c>
      <c r="AO983" t="s">
        <v>86</v>
      </c>
      <c r="AP983" t="s">
        <v>2350</v>
      </c>
      <c r="AQ983" t="str">
        <f t="shared" si="15"/>
        <v>681121441303noFemale436902Facebook43615438304.5714.9941484.57114.997</v>
      </c>
      <c r="AR983">
        <f>COUNTIF(AQ$2:AQ983,AQ983)</f>
        <v>1</v>
      </c>
    </row>
    <row r="984" spans="1:44" x14ac:dyDescent="0.25">
      <c r="A984">
        <v>682</v>
      </c>
      <c r="B984">
        <v>217</v>
      </c>
      <c r="C984" s="4">
        <v>44130</v>
      </c>
      <c r="D984">
        <v>4</v>
      </c>
      <c r="E984" t="s">
        <v>40</v>
      </c>
      <c r="F984" t="s">
        <v>51</v>
      </c>
      <c r="G984" t="s">
        <v>55</v>
      </c>
      <c r="H984" t="s">
        <v>57</v>
      </c>
      <c r="I984" s="4">
        <v>43670</v>
      </c>
      <c r="J984">
        <v>3</v>
      </c>
      <c r="K984" t="s">
        <v>59</v>
      </c>
      <c r="L984" s="4">
        <v>43615</v>
      </c>
      <c r="M984" s="4">
        <v>43830</v>
      </c>
      <c r="N984">
        <v>1</v>
      </c>
      <c r="O984" t="s">
        <v>79</v>
      </c>
      <c r="P984" t="s">
        <v>241</v>
      </c>
      <c r="Q984">
        <v>1</v>
      </c>
      <c r="R984" t="s">
        <v>463</v>
      </c>
      <c r="S984" t="s">
        <v>1026</v>
      </c>
      <c r="T984" t="s">
        <v>1556</v>
      </c>
      <c r="U984" t="s">
        <v>69</v>
      </c>
      <c r="V984" t="s">
        <v>1548</v>
      </c>
      <c r="W984">
        <v>21.49</v>
      </c>
      <c r="X984">
        <v>14.99</v>
      </c>
      <c r="Y984">
        <v>1</v>
      </c>
      <c r="Z984" t="s">
        <v>455</v>
      </c>
      <c r="AA984" t="s">
        <v>2340</v>
      </c>
      <c r="AF984" s="4"/>
      <c r="AG984" s="4"/>
      <c r="AH984" t="s">
        <v>79</v>
      </c>
      <c r="AI984" t="s">
        <v>241</v>
      </c>
      <c r="AJ984" t="s">
        <v>463</v>
      </c>
      <c r="AK984" t="s">
        <v>1026</v>
      </c>
      <c r="AL984" t="s">
        <v>1556</v>
      </c>
      <c r="AM984" t="s">
        <v>69</v>
      </c>
      <c r="AN984" t="s">
        <v>1548</v>
      </c>
      <c r="AO984" t="s">
        <v>455</v>
      </c>
      <c r="AP984" t="s">
        <v>2340</v>
      </c>
      <c r="AQ984" t="str">
        <f t="shared" si="15"/>
        <v>682217441304yesMale436703Google Ads436154383021.4914.9944721.49114.9915</v>
      </c>
      <c r="AR984">
        <f>COUNTIF(AQ$2:AQ984,AQ984)</f>
        <v>1</v>
      </c>
    </row>
    <row r="985" spans="1:44" x14ac:dyDescent="0.25">
      <c r="A985">
        <v>683</v>
      </c>
      <c r="B985">
        <v>391</v>
      </c>
      <c r="C985" s="4">
        <v>44130</v>
      </c>
      <c r="D985">
        <v>4</v>
      </c>
      <c r="E985" t="s">
        <v>40</v>
      </c>
      <c r="F985" t="s">
        <v>51</v>
      </c>
      <c r="G985" t="s">
        <v>55</v>
      </c>
      <c r="H985" t="s">
        <v>58</v>
      </c>
      <c r="I985" s="4">
        <v>43689</v>
      </c>
      <c r="J985">
        <v>2</v>
      </c>
      <c r="K985" t="s">
        <v>60</v>
      </c>
      <c r="L985" s="4">
        <v>43615</v>
      </c>
      <c r="M985" s="4">
        <v>43830</v>
      </c>
      <c r="N985">
        <v>1</v>
      </c>
      <c r="O985" t="s">
        <v>69</v>
      </c>
      <c r="P985" t="s">
        <v>231</v>
      </c>
      <c r="Q985">
        <v>1</v>
      </c>
      <c r="R985" t="s">
        <v>78</v>
      </c>
      <c r="S985" t="s">
        <v>1238</v>
      </c>
      <c r="T985" t="s">
        <v>1533</v>
      </c>
      <c r="U985" t="s">
        <v>69</v>
      </c>
      <c r="V985" t="s">
        <v>1577</v>
      </c>
      <c r="W985">
        <v>59.99</v>
      </c>
      <c r="X985">
        <v>24.99</v>
      </c>
      <c r="Y985">
        <v>1</v>
      </c>
      <c r="Z985" t="s">
        <v>69</v>
      </c>
      <c r="AA985" t="s">
        <v>2360</v>
      </c>
      <c r="AF985" s="4"/>
      <c r="AG985" s="4"/>
      <c r="AH985" t="s">
        <v>69</v>
      </c>
      <c r="AI985" t="s">
        <v>231</v>
      </c>
      <c r="AJ985" t="s">
        <v>78</v>
      </c>
      <c r="AK985" t="s">
        <v>1238</v>
      </c>
      <c r="AL985" t="s">
        <v>1533</v>
      </c>
      <c r="AM985" t="s">
        <v>69</v>
      </c>
      <c r="AN985" t="s">
        <v>1577</v>
      </c>
      <c r="AO985" t="s">
        <v>69</v>
      </c>
      <c r="AP985" t="s">
        <v>2360</v>
      </c>
      <c r="AQ985" t="str">
        <f t="shared" si="15"/>
        <v>683391441304yesFemale436892Facebook436154383059.9924.991859.99124.991</v>
      </c>
      <c r="AR985">
        <f>COUNTIF(AQ$2:AQ985,AQ985)</f>
        <v>1</v>
      </c>
    </row>
    <row r="986" spans="1:44" x14ac:dyDescent="0.25">
      <c r="A986">
        <v>684</v>
      </c>
      <c r="B986">
        <v>123</v>
      </c>
      <c r="C986" s="4">
        <v>44131</v>
      </c>
      <c r="D986">
        <v>8</v>
      </c>
      <c r="E986" t="s">
        <v>43</v>
      </c>
      <c r="F986" t="s">
        <v>54</v>
      </c>
      <c r="G986" t="s">
        <v>55</v>
      </c>
      <c r="H986" t="s">
        <v>58</v>
      </c>
      <c r="I986" s="4">
        <v>44064</v>
      </c>
      <c r="J986">
        <v>9</v>
      </c>
      <c r="K986" t="s">
        <v>59</v>
      </c>
      <c r="L986" s="4">
        <v>43952</v>
      </c>
      <c r="M986" s="4">
        <v>44075</v>
      </c>
      <c r="N986">
        <v>1</v>
      </c>
      <c r="O986" t="s">
        <v>67</v>
      </c>
      <c r="P986" t="s">
        <v>229</v>
      </c>
      <c r="Q986">
        <v>1</v>
      </c>
      <c r="R986" t="s">
        <v>573</v>
      </c>
      <c r="S986" t="s">
        <v>1131</v>
      </c>
      <c r="T986" t="s">
        <v>1517</v>
      </c>
      <c r="U986" t="s">
        <v>67</v>
      </c>
      <c r="V986" t="s">
        <v>1548</v>
      </c>
      <c r="W986">
        <v>59.97</v>
      </c>
      <c r="X986">
        <v>44.97</v>
      </c>
      <c r="Y986">
        <v>1</v>
      </c>
      <c r="Z986" t="s">
        <v>872</v>
      </c>
      <c r="AA986" t="s">
        <v>2388</v>
      </c>
      <c r="AF986" s="4"/>
      <c r="AG986" s="4"/>
      <c r="AH986" t="s">
        <v>67</v>
      </c>
      <c r="AI986" t="s">
        <v>229</v>
      </c>
      <c r="AJ986" t="s">
        <v>573</v>
      </c>
      <c r="AK986" t="s">
        <v>1131</v>
      </c>
      <c r="AL986" t="s">
        <v>1517</v>
      </c>
      <c r="AM986" t="s">
        <v>67</v>
      </c>
      <c r="AN986" t="s">
        <v>1548</v>
      </c>
      <c r="AO986" t="s">
        <v>872</v>
      </c>
      <c r="AP986" t="s">
        <v>2388</v>
      </c>
      <c r="AQ986" t="str">
        <f t="shared" si="15"/>
        <v>684123441318yesFemale440649Google Ads439524407559.9744.9734619.99314.9919</v>
      </c>
      <c r="AR986">
        <f>COUNTIF(AQ$2:AQ986,AQ986)</f>
        <v>1</v>
      </c>
    </row>
    <row r="987" spans="1:44" x14ac:dyDescent="0.25">
      <c r="A987">
        <v>685</v>
      </c>
      <c r="B987">
        <v>429</v>
      </c>
      <c r="C987" s="4">
        <v>44131</v>
      </c>
      <c r="D987">
        <v>9</v>
      </c>
      <c r="E987" t="s">
        <v>41</v>
      </c>
      <c r="F987" t="s">
        <v>52</v>
      </c>
      <c r="G987" t="s">
        <v>55</v>
      </c>
      <c r="H987" t="s">
        <v>58</v>
      </c>
      <c r="I987" s="4">
        <v>43808</v>
      </c>
      <c r="J987">
        <v>3</v>
      </c>
      <c r="K987" t="s">
        <v>59</v>
      </c>
      <c r="L987" s="4">
        <v>43615</v>
      </c>
      <c r="M987" s="4">
        <v>43830</v>
      </c>
      <c r="N987">
        <v>2</v>
      </c>
      <c r="O987" t="s">
        <v>188</v>
      </c>
      <c r="P987" t="s">
        <v>350</v>
      </c>
      <c r="Q987">
        <v>2</v>
      </c>
      <c r="R987" t="s">
        <v>782</v>
      </c>
      <c r="S987" t="s">
        <v>1320</v>
      </c>
      <c r="T987" t="s">
        <v>1837</v>
      </c>
      <c r="U987" t="s">
        <v>180</v>
      </c>
      <c r="V987" t="s">
        <v>2037</v>
      </c>
      <c r="W987">
        <v>784.98</v>
      </c>
      <c r="X987">
        <v>64.97</v>
      </c>
      <c r="Y987">
        <v>2</v>
      </c>
      <c r="Z987" t="s">
        <v>2245</v>
      </c>
      <c r="AA987" t="s">
        <v>2538</v>
      </c>
      <c r="AF987" s="4"/>
      <c r="AG987" s="4"/>
      <c r="AH987" t="s">
        <v>86</v>
      </c>
      <c r="AI987" t="s">
        <v>248</v>
      </c>
      <c r="AJ987" t="s">
        <v>653</v>
      </c>
      <c r="AK987" t="s">
        <v>1197</v>
      </c>
      <c r="AL987" t="s">
        <v>1721</v>
      </c>
      <c r="AM987" t="s">
        <v>80</v>
      </c>
      <c r="AN987" t="s">
        <v>1577</v>
      </c>
      <c r="AO987" t="s">
        <v>549</v>
      </c>
      <c r="AP987" t="s">
        <v>2362</v>
      </c>
      <c r="AQ987" t="str">
        <f t="shared" si="15"/>
        <v>685429441319yesFemale438083Google Ads4361543830784.9864.97784332.49224.9922</v>
      </c>
      <c r="AR987">
        <f>COUNTIF(AQ$2:AQ987,AQ987)</f>
        <v>1</v>
      </c>
    </row>
    <row r="988" spans="1:44" x14ac:dyDescent="0.25">
      <c r="A988">
        <v>685</v>
      </c>
      <c r="B988">
        <v>429</v>
      </c>
      <c r="C988" s="4">
        <v>44131</v>
      </c>
      <c r="D988">
        <v>9</v>
      </c>
      <c r="E988" t="s">
        <v>41</v>
      </c>
      <c r="F988" t="s">
        <v>52</v>
      </c>
      <c r="G988" t="s">
        <v>55</v>
      </c>
      <c r="H988" t="s">
        <v>58</v>
      </c>
      <c r="I988" s="4">
        <v>43808</v>
      </c>
      <c r="J988">
        <v>3</v>
      </c>
      <c r="K988" t="s">
        <v>59</v>
      </c>
      <c r="L988" s="4">
        <v>43615</v>
      </c>
      <c r="M988" s="4">
        <v>43830</v>
      </c>
      <c r="N988">
        <v>2</v>
      </c>
      <c r="O988" t="s">
        <v>188</v>
      </c>
      <c r="P988" t="s">
        <v>350</v>
      </c>
      <c r="Q988">
        <v>2</v>
      </c>
      <c r="R988" t="s">
        <v>782</v>
      </c>
      <c r="S988" t="s">
        <v>1320</v>
      </c>
      <c r="T988" t="s">
        <v>1837</v>
      </c>
      <c r="U988" t="s">
        <v>180</v>
      </c>
      <c r="V988" t="s">
        <v>2037</v>
      </c>
      <c r="W988">
        <v>784.98</v>
      </c>
      <c r="X988">
        <v>64.97</v>
      </c>
      <c r="Y988">
        <v>2</v>
      </c>
      <c r="Z988" t="s">
        <v>2245</v>
      </c>
      <c r="AA988" t="s">
        <v>2538</v>
      </c>
      <c r="AF988" s="4"/>
      <c r="AG988" s="4"/>
      <c r="AH988" t="s">
        <v>79</v>
      </c>
      <c r="AI988" t="s">
        <v>241</v>
      </c>
      <c r="AJ988" t="s">
        <v>403</v>
      </c>
      <c r="AK988" t="s">
        <v>965</v>
      </c>
      <c r="AL988" t="s">
        <v>422</v>
      </c>
      <c r="AM988" t="s">
        <v>69</v>
      </c>
      <c r="AN988" t="s">
        <v>1548</v>
      </c>
      <c r="AO988" t="s">
        <v>455</v>
      </c>
      <c r="AP988" t="s">
        <v>2340</v>
      </c>
      <c r="AQ988" t="str">
        <f t="shared" si="15"/>
        <v>685429441319yesFemale438083Google Ads4361543830784.9864.97438120114.9915</v>
      </c>
      <c r="AR988">
        <f>COUNTIF(AQ$2:AQ988,AQ988)</f>
        <v>1</v>
      </c>
    </row>
    <row r="989" spans="1:44" x14ac:dyDescent="0.25">
      <c r="A989">
        <v>686</v>
      </c>
      <c r="B989">
        <v>26</v>
      </c>
      <c r="C989" s="4">
        <v>44132</v>
      </c>
      <c r="D989">
        <v>5</v>
      </c>
      <c r="E989" t="s">
        <v>36</v>
      </c>
      <c r="F989" t="s">
        <v>47</v>
      </c>
      <c r="G989" t="s">
        <v>56</v>
      </c>
      <c r="H989" t="s">
        <v>58</v>
      </c>
      <c r="I989" s="4">
        <v>43843</v>
      </c>
      <c r="J989">
        <v>5</v>
      </c>
      <c r="K989" t="s">
        <v>60</v>
      </c>
      <c r="L989" s="4">
        <v>43831</v>
      </c>
      <c r="M989" s="4">
        <v>43921</v>
      </c>
      <c r="N989">
        <v>1</v>
      </c>
      <c r="O989" t="s">
        <v>79</v>
      </c>
      <c r="P989" t="s">
        <v>241</v>
      </c>
      <c r="Q989">
        <v>1</v>
      </c>
      <c r="R989" t="s">
        <v>629</v>
      </c>
      <c r="S989" t="s">
        <v>965</v>
      </c>
      <c r="T989" t="s">
        <v>1703</v>
      </c>
      <c r="U989" t="s">
        <v>67</v>
      </c>
      <c r="V989" t="s">
        <v>1548</v>
      </c>
      <c r="W989">
        <v>359.85</v>
      </c>
      <c r="X989">
        <v>44.97</v>
      </c>
      <c r="Y989">
        <v>1</v>
      </c>
      <c r="Z989" t="s">
        <v>86</v>
      </c>
      <c r="AA989" t="s">
        <v>2350</v>
      </c>
      <c r="AF989" s="4"/>
      <c r="AG989" s="4"/>
      <c r="AH989" t="s">
        <v>79</v>
      </c>
      <c r="AI989" t="s">
        <v>241</v>
      </c>
      <c r="AJ989" t="s">
        <v>629</v>
      </c>
      <c r="AK989" t="s">
        <v>965</v>
      </c>
      <c r="AL989" t="s">
        <v>1703</v>
      </c>
      <c r="AM989" t="s">
        <v>67</v>
      </c>
      <c r="AN989" t="s">
        <v>1548</v>
      </c>
      <c r="AO989" t="s">
        <v>86</v>
      </c>
      <c r="AP989" t="s">
        <v>2350</v>
      </c>
      <c r="AQ989" t="str">
        <f t="shared" si="15"/>
        <v>68626441325noFemale438435Facebook4383143921359.8544.97437119.95314.997</v>
      </c>
      <c r="AR989">
        <f>COUNTIF(AQ$2:AQ989,AQ989)</f>
        <v>1</v>
      </c>
    </row>
    <row r="990" spans="1:44" x14ac:dyDescent="0.25">
      <c r="A990">
        <v>687</v>
      </c>
      <c r="B990">
        <v>225</v>
      </c>
      <c r="C990" s="4">
        <v>44132</v>
      </c>
      <c r="D990">
        <v>10</v>
      </c>
      <c r="E990" t="s">
        <v>42</v>
      </c>
      <c r="F990" t="s">
        <v>53</v>
      </c>
      <c r="G990" t="s">
        <v>56</v>
      </c>
      <c r="H990" t="s">
        <v>57</v>
      </c>
      <c r="I990" s="4">
        <v>43736</v>
      </c>
      <c r="J990">
        <v>2</v>
      </c>
      <c r="K990" t="s">
        <v>60</v>
      </c>
      <c r="L990" s="4">
        <v>43615</v>
      </c>
      <c r="M990" s="4">
        <v>43830</v>
      </c>
      <c r="N990">
        <v>1</v>
      </c>
      <c r="O990" t="s">
        <v>80</v>
      </c>
      <c r="P990" t="s">
        <v>242</v>
      </c>
      <c r="Q990">
        <v>1</v>
      </c>
      <c r="R990" t="s">
        <v>548</v>
      </c>
      <c r="S990" t="s">
        <v>1109</v>
      </c>
      <c r="T990" t="s">
        <v>1634</v>
      </c>
      <c r="U990" t="s">
        <v>67</v>
      </c>
      <c r="V990" t="s">
        <v>1548</v>
      </c>
      <c r="W990">
        <v>83.94</v>
      </c>
      <c r="X990">
        <v>44.97</v>
      </c>
      <c r="Y990">
        <v>1</v>
      </c>
      <c r="Z990" t="s">
        <v>67</v>
      </c>
      <c r="AA990" t="s">
        <v>2373</v>
      </c>
      <c r="AF990" s="4"/>
      <c r="AG990" s="4"/>
      <c r="AH990" t="s">
        <v>80</v>
      </c>
      <c r="AI990" t="s">
        <v>242</v>
      </c>
      <c r="AJ990" t="s">
        <v>548</v>
      </c>
      <c r="AK990" t="s">
        <v>1109</v>
      </c>
      <c r="AL990" t="s">
        <v>1634</v>
      </c>
      <c r="AM990" t="s">
        <v>67</v>
      </c>
      <c r="AN990" t="s">
        <v>1548</v>
      </c>
      <c r="AO990" t="s">
        <v>67</v>
      </c>
      <c r="AP990" t="s">
        <v>2373</v>
      </c>
      <c r="AQ990" t="str">
        <f t="shared" si="15"/>
        <v>6872254413210noMale437362Facebook436154383083.9444.9723627.98314.993</v>
      </c>
      <c r="AR990">
        <f>COUNTIF(AQ$2:AQ990,AQ990)</f>
        <v>1</v>
      </c>
    </row>
    <row r="991" spans="1:44" x14ac:dyDescent="0.25">
      <c r="A991">
        <v>688</v>
      </c>
      <c r="B991">
        <v>261</v>
      </c>
      <c r="C991" s="4">
        <v>44132</v>
      </c>
      <c r="D991">
        <v>11</v>
      </c>
      <c r="E991" t="s">
        <v>37</v>
      </c>
      <c r="F991" t="s">
        <v>48</v>
      </c>
      <c r="G991" t="s">
        <v>56</v>
      </c>
      <c r="H991" t="s">
        <v>58</v>
      </c>
      <c r="I991" s="4">
        <v>43957</v>
      </c>
      <c r="J991">
        <v>9</v>
      </c>
      <c r="K991" t="s">
        <v>59</v>
      </c>
      <c r="L991" s="4">
        <v>43952</v>
      </c>
      <c r="M991" s="4">
        <v>44075</v>
      </c>
      <c r="N991">
        <v>2</v>
      </c>
      <c r="O991" t="s">
        <v>177</v>
      </c>
      <c r="P991" t="s">
        <v>339</v>
      </c>
      <c r="Q991">
        <v>2</v>
      </c>
      <c r="R991" t="s">
        <v>783</v>
      </c>
      <c r="S991" t="s">
        <v>1321</v>
      </c>
      <c r="T991" t="s">
        <v>1785</v>
      </c>
      <c r="U991" t="s">
        <v>71</v>
      </c>
      <c r="V991" t="s">
        <v>2030</v>
      </c>
      <c r="W991">
        <v>109.94</v>
      </c>
      <c r="X991">
        <v>34.979999999999997</v>
      </c>
      <c r="Y991">
        <v>2</v>
      </c>
      <c r="Z991" t="s">
        <v>2246</v>
      </c>
      <c r="AA991" t="s">
        <v>2539</v>
      </c>
      <c r="AF991" s="4"/>
      <c r="AG991" s="4"/>
      <c r="AH991" t="s">
        <v>65</v>
      </c>
      <c r="AI991" t="s">
        <v>227</v>
      </c>
      <c r="AJ991" t="s">
        <v>802</v>
      </c>
      <c r="AK991" t="s">
        <v>1340</v>
      </c>
      <c r="AL991" t="s">
        <v>1856</v>
      </c>
      <c r="AM991" t="s">
        <v>69</v>
      </c>
      <c r="AN991" t="s">
        <v>1517</v>
      </c>
      <c r="AO991" t="s">
        <v>431</v>
      </c>
      <c r="AP991" t="s">
        <v>2326</v>
      </c>
      <c r="AQ991" t="str">
        <f t="shared" si="15"/>
        <v>6882614413211noFemale439579Google Ads4395244075109.9434.98109679.99119.9924</v>
      </c>
      <c r="AR991">
        <f>COUNTIF(AQ$2:AQ991,AQ991)</f>
        <v>1</v>
      </c>
    </row>
    <row r="992" spans="1:44" x14ac:dyDescent="0.25">
      <c r="A992">
        <v>688</v>
      </c>
      <c r="B992">
        <v>261</v>
      </c>
      <c r="C992" s="4">
        <v>44132</v>
      </c>
      <c r="D992">
        <v>11</v>
      </c>
      <c r="E992" t="s">
        <v>37</v>
      </c>
      <c r="F992" t="s">
        <v>48</v>
      </c>
      <c r="G992" t="s">
        <v>56</v>
      </c>
      <c r="H992" t="s">
        <v>58</v>
      </c>
      <c r="I992" s="4">
        <v>43957</v>
      </c>
      <c r="J992">
        <v>9</v>
      </c>
      <c r="K992" t="s">
        <v>59</v>
      </c>
      <c r="L992" s="4">
        <v>43952</v>
      </c>
      <c r="M992" s="4">
        <v>44075</v>
      </c>
      <c r="N992">
        <v>2</v>
      </c>
      <c r="O992" t="s">
        <v>177</v>
      </c>
      <c r="P992" t="s">
        <v>339</v>
      </c>
      <c r="Q992">
        <v>2</v>
      </c>
      <c r="R992" t="s">
        <v>783</v>
      </c>
      <c r="S992" t="s">
        <v>1321</v>
      </c>
      <c r="T992" t="s">
        <v>1785</v>
      </c>
      <c r="U992" t="s">
        <v>71</v>
      </c>
      <c r="V992" t="s">
        <v>2030</v>
      </c>
      <c r="W992">
        <v>109.94</v>
      </c>
      <c r="X992">
        <v>34.979999999999997</v>
      </c>
      <c r="Y992">
        <v>2</v>
      </c>
      <c r="Z992" t="s">
        <v>2246</v>
      </c>
      <c r="AA992" t="s">
        <v>2539</v>
      </c>
      <c r="AF992" s="4"/>
      <c r="AG992" s="4"/>
      <c r="AH992" t="s">
        <v>67</v>
      </c>
      <c r="AI992" t="s">
        <v>229</v>
      </c>
      <c r="AJ992" t="s">
        <v>476</v>
      </c>
      <c r="AK992" t="s">
        <v>1031</v>
      </c>
      <c r="AL992" t="s">
        <v>1487</v>
      </c>
      <c r="AM992" t="s">
        <v>69</v>
      </c>
      <c r="AN992" t="s">
        <v>1548</v>
      </c>
      <c r="AO992" t="s">
        <v>872</v>
      </c>
      <c r="AP992" t="s">
        <v>2388</v>
      </c>
      <c r="AQ992" t="str">
        <f t="shared" si="15"/>
        <v>6882614413211noFemale439579Google Ads4395244075109.9434.9839529.95114.9919</v>
      </c>
      <c r="AR992">
        <f>COUNTIF(AQ$2:AQ992,AQ992)</f>
        <v>1</v>
      </c>
    </row>
    <row r="993" spans="1:44" x14ac:dyDescent="0.25">
      <c r="A993">
        <v>689</v>
      </c>
      <c r="B993">
        <v>13</v>
      </c>
      <c r="C993" s="4">
        <v>44134</v>
      </c>
      <c r="D993">
        <v>3</v>
      </c>
      <c r="E993" t="s">
        <v>34</v>
      </c>
      <c r="F993" t="s">
        <v>45</v>
      </c>
      <c r="G993" t="s">
        <v>56</v>
      </c>
      <c r="H993" t="s">
        <v>58</v>
      </c>
      <c r="I993" s="4">
        <v>43733</v>
      </c>
      <c r="J993">
        <v>1</v>
      </c>
      <c r="K993" t="s">
        <v>61</v>
      </c>
      <c r="L993" s="4">
        <v>43615</v>
      </c>
      <c r="M993" s="4">
        <v>43830</v>
      </c>
      <c r="N993">
        <v>1</v>
      </c>
      <c r="O993" t="s">
        <v>90</v>
      </c>
      <c r="P993" t="s">
        <v>252</v>
      </c>
      <c r="Q993">
        <v>1</v>
      </c>
      <c r="R993" t="s">
        <v>593</v>
      </c>
      <c r="S993" t="s">
        <v>1149</v>
      </c>
      <c r="T993" t="s">
        <v>1529</v>
      </c>
      <c r="U993" t="s">
        <v>69</v>
      </c>
      <c r="V993" t="s">
        <v>1562</v>
      </c>
      <c r="W993">
        <v>49.99</v>
      </c>
      <c r="X993">
        <v>9.99</v>
      </c>
      <c r="Y993">
        <v>1</v>
      </c>
      <c r="Z993" t="s">
        <v>410</v>
      </c>
      <c r="AA993" t="s">
        <v>2359</v>
      </c>
      <c r="AF993" s="4"/>
      <c r="AG993" s="4"/>
      <c r="AH993" t="s">
        <v>90</v>
      </c>
      <c r="AI993" t="s">
        <v>252</v>
      </c>
      <c r="AJ993" t="s">
        <v>593</v>
      </c>
      <c r="AK993" t="s">
        <v>1149</v>
      </c>
      <c r="AL993" t="s">
        <v>1529</v>
      </c>
      <c r="AM993" t="s">
        <v>69</v>
      </c>
      <c r="AN993" t="s">
        <v>1562</v>
      </c>
      <c r="AO993" t="s">
        <v>410</v>
      </c>
      <c r="AP993" t="s">
        <v>2359</v>
      </c>
      <c r="AQ993" t="str">
        <f t="shared" si="15"/>
        <v>68913441343noFemale437331YouTube436154383049.999.99614649.9919.9920</v>
      </c>
      <c r="AR993">
        <f>COUNTIF(AQ$2:AQ993,AQ993)</f>
        <v>1</v>
      </c>
    </row>
    <row r="994" spans="1:44" x14ac:dyDescent="0.25">
      <c r="A994">
        <v>690</v>
      </c>
      <c r="B994">
        <v>349</v>
      </c>
      <c r="C994" s="4">
        <v>44134</v>
      </c>
      <c r="D994">
        <v>1</v>
      </c>
      <c r="E994" t="s">
        <v>39</v>
      </c>
      <c r="F994" t="s">
        <v>50</v>
      </c>
      <c r="G994" t="s">
        <v>55</v>
      </c>
      <c r="H994" t="s">
        <v>57</v>
      </c>
      <c r="I994" s="4">
        <v>43494</v>
      </c>
      <c r="J994">
        <v>1</v>
      </c>
      <c r="L994" s="4"/>
      <c r="M994" s="4"/>
      <c r="N994">
        <v>1</v>
      </c>
      <c r="O994" t="s">
        <v>67</v>
      </c>
      <c r="P994" t="s">
        <v>229</v>
      </c>
      <c r="Q994">
        <v>1</v>
      </c>
      <c r="R994" t="s">
        <v>527</v>
      </c>
      <c r="S994" t="s">
        <v>953</v>
      </c>
      <c r="T994" t="s">
        <v>1617</v>
      </c>
      <c r="U994" t="s">
        <v>80</v>
      </c>
      <c r="V994" t="s">
        <v>1562</v>
      </c>
      <c r="W994">
        <v>61.98</v>
      </c>
      <c r="X994">
        <v>19.98</v>
      </c>
      <c r="Y994">
        <v>1</v>
      </c>
      <c r="Z994" t="s">
        <v>84</v>
      </c>
      <c r="AA994" t="s">
        <v>2366</v>
      </c>
      <c r="AF994" s="4"/>
      <c r="AG994" s="4"/>
      <c r="AH994" t="s">
        <v>67</v>
      </c>
      <c r="AI994" t="s">
        <v>229</v>
      </c>
      <c r="AJ994" t="s">
        <v>527</v>
      </c>
      <c r="AK994" t="s">
        <v>953</v>
      </c>
      <c r="AL994" t="s">
        <v>1617</v>
      </c>
      <c r="AM994" t="s">
        <v>80</v>
      </c>
      <c r="AN994" t="s">
        <v>1562</v>
      </c>
      <c r="AO994" t="s">
        <v>84</v>
      </c>
      <c r="AP994" t="s">
        <v>2366</v>
      </c>
      <c r="AQ994" t="str">
        <f t="shared" si="15"/>
        <v>690349441341yesMale43494161.9819.98313730.9929.999</v>
      </c>
      <c r="AR994">
        <f>COUNTIF(AQ$2:AQ994,AQ994)</f>
        <v>1</v>
      </c>
    </row>
    <row r="995" spans="1:44" x14ac:dyDescent="0.25">
      <c r="A995">
        <v>691</v>
      </c>
      <c r="B995">
        <v>354</v>
      </c>
      <c r="C995" s="4">
        <v>44134</v>
      </c>
      <c r="D995">
        <v>2</v>
      </c>
      <c r="E995" t="s">
        <v>38</v>
      </c>
      <c r="F995" t="s">
        <v>49</v>
      </c>
      <c r="G995" t="s">
        <v>56</v>
      </c>
      <c r="H995" t="s">
        <v>58</v>
      </c>
      <c r="I995" s="4">
        <v>43964</v>
      </c>
      <c r="J995">
        <v>9</v>
      </c>
      <c r="K995" t="s">
        <v>59</v>
      </c>
      <c r="L995" s="4">
        <v>43952</v>
      </c>
      <c r="M995" s="4">
        <v>44075</v>
      </c>
      <c r="N995">
        <v>1</v>
      </c>
      <c r="O995" t="s">
        <v>110</v>
      </c>
      <c r="P995" t="s">
        <v>272</v>
      </c>
      <c r="Q995">
        <v>1</v>
      </c>
      <c r="R995" t="s">
        <v>784</v>
      </c>
      <c r="S995" t="s">
        <v>1322</v>
      </c>
      <c r="T995" t="s">
        <v>1838</v>
      </c>
      <c r="U995" t="s">
        <v>110</v>
      </c>
      <c r="V995" t="s">
        <v>1869</v>
      </c>
      <c r="W995">
        <v>179.22</v>
      </c>
      <c r="X995">
        <v>89.94</v>
      </c>
      <c r="Y995">
        <v>1</v>
      </c>
      <c r="Z995" t="s">
        <v>129</v>
      </c>
      <c r="AA995" t="s">
        <v>2540</v>
      </c>
      <c r="AF995" s="4"/>
      <c r="AG995" s="4"/>
      <c r="AH995" t="s">
        <v>67</v>
      </c>
      <c r="AI995" t="s">
        <v>229</v>
      </c>
      <c r="AJ995" t="s">
        <v>467</v>
      </c>
      <c r="AK995" t="s">
        <v>1030</v>
      </c>
      <c r="AL995" t="s">
        <v>1560</v>
      </c>
      <c r="AM995" t="s">
        <v>67</v>
      </c>
      <c r="AN995" t="s">
        <v>1548</v>
      </c>
      <c r="AO995" t="s">
        <v>84</v>
      </c>
      <c r="AP995" t="s">
        <v>2366</v>
      </c>
      <c r="AQ995" t="str">
        <f t="shared" si="15"/>
        <v>691354441342noFemale439649Google Ads4395244075179.2289.94314029.87314.999</v>
      </c>
      <c r="AR995">
        <f>COUNTIF(AQ$2:AQ995,AQ995)</f>
        <v>1</v>
      </c>
    </row>
    <row r="996" spans="1:44" x14ac:dyDescent="0.25">
      <c r="A996">
        <v>691</v>
      </c>
      <c r="B996">
        <v>354</v>
      </c>
      <c r="C996" s="4">
        <v>44134</v>
      </c>
      <c r="D996">
        <v>2</v>
      </c>
      <c r="E996" t="s">
        <v>38</v>
      </c>
      <c r="F996" t="s">
        <v>49</v>
      </c>
      <c r="G996" t="s">
        <v>56</v>
      </c>
      <c r="H996" t="s">
        <v>58</v>
      </c>
      <c r="I996" s="4">
        <v>43964</v>
      </c>
      <c r="J996">
        <v>9</v>
      </c>
      <c r="K996" t="s">
        <v>59</v>
      </c>
      <c r="L996" s="4">
        <v>43952</v>
      </c>
      <c r="M996" s="4">
        <v>44075</v>
      </c>
      <c r="N996">
        <v>1</v>
      </c>
      <c r="O996" t="s">
        <v>110</v>
      </c>
      <c r="P996" t="s">
        <v>272</v>
      </c>
      <c r="Q996">
        <v>1</v>
      </c>
      <c r="R996" t="s">
        <v>784</v>
      </c>
      <c r="S996" t="s">
        <v>1322</v>
      </c>
      <c r="T996" t="s">
        <v>1838</v>
      </c>
      <c r="U996" t="s">
        <v>110</v>
      </c>
      <c r="V996" t="s">
        <v>1869</v>
      </c>
      <c r="W996">
        <v>179.22</v>
      </c>
      <c r="X996">
        <v>89.94</v>
      </c>
      <c r="Y996">
        <v>1</v>
      </c>
      <c r="Z996" t="s">
        <v>129</v>
      </c>
      <c r="AA996" t="s">
        <v>2540</v>
      </c>
      <c r="AF996" s="4"/>
      <c r="AG996" s="4"/>
      <c r="AH996" t="s">
        <v>67</v>
      </c>
      <c r="AI996" t="s">
        <v>229</v>
      </c>
      <c r="AJ996" t="s">
        <v>467</v>
      </c>
      <c r="AK996" t="s">
        <v>1030</v>
      </c>
      <c r="AL996" t="s">
        <v>1560</v>
      </c>
      <c r="AM996" t="s">
        <v>67</v>
      </c>
      <c r="AN996" t="s">
        <v>1548</v>
      </c>
      <c r="AO996" t="s">
        <v>84</v>
      </c>
      <c r="AP996" t="s">
        <v>2366</v>
      </c>
      <c r="AQ996" t="str">
        <f t="shared" si="15"/>
        <v>691354441342noFemale439649Google Ads4395244075179.2289.94314029.87314.999</v>
      </c>
      <c r="AR996">
        <f>COUNTIF(AQ$2:AQ996,AQ996)</f>
        <v>2</v>
      </c>
    </row>
    <row r="997" spans="1:44" x14ac:dyDescent="0.25">
      <c r="A997">
        <v>692</v>
      </c>
      <c r="B997">
        <v>65</v>
      </c>
      <c r="C997" s="4">
        <v>44135</v>
      </c>
      <c r="D997">
        <v>7</v>
      </c>
      <c r="E997" t="s">
        <v>35</v>
      </c>
      <c r="F997" t="s">
        <v>46</v>
      </c>
      <c r="G997" t="s">
        <v>56</v>
      </c>
      <c r="H997" t="s">
        <v>57</v>
      </c>
      <c r="I997" s="4">
        <v>43697</v>
      </c>
      <c r="J997">
        <v>3</v>
      </c>
      <c r="K997" t="s">
        <v>59</v>
      </c>
      <c r="L997" s="4">
        <v>43615</v>
      </c>
      <c r="M997" s="4">
        <v>43830</v>
      </c>
      <c r="N997">
        <v>2</v>
      </c>
      <c r="O997" t="s">
        <v>121</v>
      </c>
      <c r="P997" t="s">
        <v>283</v>
      </c>
      <c r="Q997">
        <v>2</v>
      </c>
      <c r="R997" t="s">
        <v>785</v>
      </c>
      <c r="S997" t="s">
        <v>1323</v>
      </c>
      <c r="T997" t="s">
        <v>1839</v>
      </c>
      <c r="U997" t="s">
        <v>83</v>
      </c>
      <c r="V997" t="s">
        <v>1869</v>
      </c>
      <c r="W997">
        <v>291.85000000000002</v>
      </c>
      <c r="X997">
        <v>74.95</v>
      </c>
      <c r="Y997">
        <v>2</v>
      </c>
      <c r="Z997" t="s">
        <v>188</v>
      </c>
      <c r="AA997" t="s">
        <v>2448</v>
      </c>
      <c r="AF997" s="4"/>
      <c r="AG997" s="4"/>
      <c r="AH997" t="s">
        <v>79</v>
      </c>
      <c r="AI997" t="s">
        <v>241</v>
      </c>
      <c r="AJ997" t="s">
        <v>617</v>
      </c>
      <c r="AK997" t="s">
        <v>1168</v>
      </c>
      <c r="AL997" t="s">
        <v>1614</v>
      </c>
      <c r="AM997" t="s">
        <v>67</v>
      </c>
      <c r="AN997" t="s">
        <v>1548</v>
      </c>
      <c r="AO997" t="s">
        <v>86</v>
      </c>
      <c r="AP997" t="s">
        <v>2350</v>
      </c>
      <c r="AQ997" t="str">
        <f t="shared" si="15"/>
        <v>69265441357noMale436973Google Ads4361543830291.8574.95416913.95314.997</v>
      </c>
      <c r="AR997">
        <f>COUNTIF(AQ$2:AQ997,AQ997)</f>
        <v>1</v>
      </c>
    </row>
    <row r="998" spans="1:44" x14ac:dyDescent="0.25">
      <c r="A998">
        <v>692</v>
      </c>
      <c r="B998">
        <v>65</v>
      </c>
      <c r="C998" s="4">
        <v>44135</v>
      </c>
      <c r="D998">
        <v>7</v>
      </c>
      <c r="E998" t="s">
        <v>35</v>
      </c>
      <c r="F998" t="s">
        <v>46</v>
      </c>
      <c r="G998" t="s">
        <v>56</v>
      </c>
      <c r="H998" t="s">
        <v>57</v>
      </c>
      <c r="I998" s="4">
        <v>43697</v>
      </c>
      <c r="J998">
        <v>3</v>
      </c>
      <c r="K998" t="s">
        <v>59</v>
      </c>
      <c r="L998" s="4">
        <v>43615</v>
      </c>
      <c r="M998" s="4">
        <v>43830</v>
      </c>
      <c r="N998">
        <v>2</v>
      </c>
      <c r="O998" t="s">
        <v>121</v>
      </c>
      <c r="P998" t="s">
        <v>283</v>
      </c>
      <c r="Q998">
        <v>2</v>
      </c>
      <c r="R998" t="s">
        <v>785</v>
      </c>
      <c r="S998" t="s">
        <v>1323</v>
      </c>
      <c r="T998" t="s">
        <v>1839</v>
      </c>
      <c r="U998" t="s">
        <v>83</v>
      </c>
      <c r="V998" t="s">
        <v>1869</v>
      </c>
      <c r="W998">
        <v>291.85000000000002</v>
      </c>
      <c r="X998">
        <v>74.95</v>
      </c>
      <c r="Y998">
        <v>2</v>
      </c>
      <c r="Z998" t="s">
        <v>188</v>
      </c>
      <c r="AA998" t="s">
        <v>2448</v>
      </c>
      <c r="AF998" s="4"/>
      <c r="AG998" s="4"/>
      <c r="AH998" t="s">
        <v>80</v>
      </c>
      <c r="AI998" t="s">
        <v>242</v>
      </c>
      <c r="AJ998" t="s">
        <v>709</v>
      </c>
      <c r="AK998" t="s">
        <v>1250</v>
      </c>
      <c r="AL998" t="s">
        <v>425</v>
      </c>
      <c r="AM998" t="s">
        <v>80</v>
      </c>
      <c r="AN998" t="s">
        <v>1548</v>
      </c>
      <c r="AO998" t="s">
        <v>79</v>
      </c>
      <c r="AP998" t="s">
        <v>2349</v>
      </c>
      <c r="AQ998" t="str">
        <f t="shared" si="15"/>
        <v>69265441357noMale436973Google Ads4361543830291.8574.95258125214.994</v>
      </c>
      <c r="AR998">
        <f>COUNTIF(AQ$2:AQ998,AQ998)</f>
        <v>1</v>
      </c>
    </row>
    <row r="999" spans="1:44" x14ac:dyDescent="0.25">
      <c r="A999">
        <v>693</v>
      </c>
      <c r="B999">
        <v>441</v>
      </c>
      <c r="C999" s="4">
        <v>44135</v>
      </c>
      <c r="D999">
        <v>5</v>
      </c>
      <c r="E999" t="s">
        <v>36</v>
      </c>
      <c r="F999" t="s">
        <v>47</v>
      </c>
      <c r="G999" t="s">
        <v>55</v>
      </c>
      <c r="H999" t="s">
        <v>57</v>
      </c>
      <c r="I999" s="4">
        <v>43541</v>
      </c>
      <c r="J999">
        <v>2</v>
      </c>
      <c r="L999" s="4"/>
      <c r="M999" s="4"/>
      <c r="N999">
        <v>2</v>
      </c>
      <c r="O999" t="s">
        <v>89</v>
      </c>
      <c r="P999" t="s">
        <v>251</v>
      </c>
      <c r="Q999">
        <v>2</v>
      </c>
      <c r="R999" t="s">
        <v>786</v>
      </c>
      <c r="S999" t="s">
        <v>1324</v>
      </c>
      <c r="T999" t="s">
        <v>1840</v>
      </c>
      <c r="U999" t="s">
        <v>109</v>
      </c>
      <c r="V999" t="s">
        <v>2039</v>
      </c>
      <c r="W999">
        <v>78.900000000000006</v>
      </c>
      <c r="X999">
        <v>44.96</v>
      </c>
      <c r="Y999">
        <v>2</v>
      </c>
      <c r="Z999" t="s">
        <v>2100</v>
      </c>
      <c r="AA999" t="s">
        <v>2370</v>
      </c>
      <c r="AF999" s="4"/>
      <c r="AG999" s="4"/>
      <c r="AH999" t="s">
        <v>90</v>
      </c>
      <c r="AI999" t="s">
        <v>252</v>
      </c>
      <c r="AJ999" t="s">
        <v>444</v>
      </c>
      <c r="AK999" t="s">
        <v>1006</v>
      </c>
      <c r="AL999" t="s">
        <v>1537</v>
      </c>
      <c r="AM999" t="s">
        <v>67</v>
      </c>
      <c r="AN999" t="s">
        <v>1562</v>
      </c>
      <c r="AO999" t="s">
        <v>645</v>
      </c>
      <c r="AP999" t="s">
        <v>2347</v>
      </c>
      <c r="AQ999" t="str">
        <f t="shared" si="15"/>
        <v>693441441355yesMale43541278.944.96612215.9739.9913</v>
      </c>
      <c r="AR999">
        <f>COUNTIF(AQ$2:AQ999,AQ999)</f>
        <v>1</v>
      </c>
    </row>
    <row r="1000" spans="1:44" x14ac:dyDescent="0.25">
      <c r="A1000">
        <v>693</v>
      </c>
      <c r="B1000">
        <v>441</v>
      </c>
      <c r="C1000" s="4">
        <v>44135</v>
      </c>
      <c r="D1000">
        <v>5</v>
      </c>
      <c r="E1000" t="s">
        <v>36</v>
      </c>
      <c r="F1000" t="s">
        <v>47</v>
      </c>
      <c r="G1000" t="s">
        <v>55</v>
      </c>
      <c r="H1000" t="s">
        <v>57</v>
      </c>
      <c r="I1000" s="4">
        <v>43541</v>
      </c>
      <c r="J1000">
        <v>2</v>
      </c>
      <c r="L1000" s="4"/>
      <c r="M1000" s="4"/>
      <c r="N1000">
        <v>2</v>
      </c>
      <c r="O1000" t="s">
        <v>89</v>
      </c>
      <c r="P1000" t="s">
        <v>251</v>
      </c>
      <c r="Q1000">
        <v>2</v>
      </c>
      <c r="R1000" t="s">
        <v>786</v>
      </c>
      <c r="S1000" t="s">
        <v>1324</v>
      </c>
      <c r="T1000" t="s">
        <v>1840</v>
      </c>
      <c r="U1000" t="s">
        <v>109</v>
      </c>
      <c r="V1000" t="s">
        <v>2039</v>
      </c>
      <c r="W1000">
        <v>78.900000000000006</v>
      </c>
      <c r="X1000">
        <v>44.96</v>
      </c>
      <c r="Y1000">
        <v>2</v>
      </c>
      <c r="Z1000" t="s">
        <v>2100</v>
      </c>
      <c r="AA1000" t="s">
        <v>2370</v>
      </c>
      <c r="AF1000" s="4"/>
      <c r="AG1000" s="4"/>
      <c r="AH1000" t="s">
        <v>67</v>
      </c>
      <c r="AI1000" t="s">
        <v>229</v>
      </c>
      <c r="AJ1000" t="s">
        <v>527</v>
      </c>
      <c r="AK1000" t="s">
        <v>953</v>
      </c>
      <c r="AL1000" t="s">
        <v>1617</v>
      </c>
      <c r="AM1000" t="s">
        <v>69</v>
      </c>
      <c r="AN1000" t="s">
        <v>1548</v>
      </c>
      <c r="AO1000" t="s">
        <v>84</v>
      </c>
      <c r="AP1000" t="s">
        <v>2366</v>
      </c>
      <c r="AQ1000" t="str">
        <f t="shared" si="15"/>
        <v>693441441355yesMale43541278.944.96313730.99114.999</v>
      </c>
      <c r="AR1000">
        <f>COUNTIF(AQ$2:AQ1000,AQ1000)</f>
        <v>1</v>
      </c>
    </row>
    <row r="1001" spans="1:44" x14ac:dyDescent="0.25">
      <c r="A1001">
        <v>694</v>
      </c>
      <c r="B1001">
        <v>469</v>
      </c>
      <c r="C1001" s="4">
        <v>44135</v>
      </c>
      <c r="D1001">
        <v>5</v>
      </c>
      <c r="E1001" t="s">
        <v>36</v>
      </c>
      <c r="F1001" t="s">
        <v>47</v>
      </c>
      <c r="G1001" t="s">
        <v>55</v>
      </c>
      <c r="H1001" t="s">
        <v>57</v>
      </c>
      <c r="I1001" s="4">
        <v>43711</v>
      </c>
      <c r="J1001">
        <v>2</v>
      </c>
      <c r="K1001" t="s">
        <v>60</v>
      </c>
      <c r="L1001" s="4">
        <v>43615</v>
      </c>
      <c r="M1001" s="4">
        <v>43830</v>
      </c>
      <c r="N1001">
        <v>2</v>
      </c>
      <c r="O1001" t="s">
        <v>117</v>
      </c>
      <c r="P1001" t="s">
        <v>279</v>
      </c>
      <c r="Q1001">
        <v>2</v>
      </c>
      <c r="R1001" t="s">
        <v>787</v>
      </c>
      <c r="S1001" t="s">
        <v>1325</v>
      </c>
      <c r="T1001" t="s">
        <v>1841</v>
      </c>
      <c r="U1001" t="s">
        <v>180</v>
      </c>
      <c r="V1001" t="s">
        <v>2042</v>
      </c>
      <c r="W1001">
        <v>190.38</v>
      </c>
      <c r="X1001">
        <v>39.97</v>
      </c>
      <c r="Y1001">
        <v>2</v>
      </c>
      <c r="Z1001" t="s">
        <v>2117</v>
      </c>
      <c r="AA1001" t="s">
        <v>2389</v>
      </c>
      <c r="AF1001" s="4"/>
      <c r="AG1001" s="4"/>
      <c r="AH1001" t="s">
        <v>79</v>
      </c>
      <c r="AI1001" t="s">
        <v>241</v>
      </c>
      <c r="AJ1001" t="s">
        <v>521</v>
      </c>
      <c r="AK1001" t="s">
        <v>1078</v>
      </c>
      <c r="AL1001" t="s">
        <v>1611</v>
      </c>
      <c r="AM1001" t="s">
        <v>80</v>
      </c>
      <c r="AN1001" t="s">
        <v>1548</v>
      </c>
      <c r="AO1001" t="s">
        <v>455</v>
      </c>
      <c r="AP1001" t="s">
        <v>2340</v>
      </c>
      <c r="AQ1001" t="str">
        <f t="shared" si="15"/>
        <v>694469441355yesMale437112Facebook4361543830190.3839.97414555.69214.9915</v>
      </c>
      <c r="AR1001">
        <f>COUNTIF(AQ$2:AQ1001,AQ1001)</f>
        <v>1</v>
      </c>
    </row>
    <row r="1002" spans="1:44" x14ac:dyDescent="0.25">
      <c r="A1002">
        <v>694</v>
      </c>
      <c r="B1002">
        <v>469</v>
      </c>
      <c r="C1002" s="4">
        <v>44135</v>
      </c>
      <c r="D1002">
        <v>5</v>
      </c>
      <c r="E1002" t="s">
        <v>36</v>
      </c>
      <c r="F1002" t="s">
        <v>47</v>
      </c>
      <c r="G1002" t="s">
        <v>55</v>
      </c>
      <c r="H1002" t="s">
        <v>57</v>
      </c>
      <c r="I1002" s="4">
        <v>43711</v>
      </c>
      <c r="J1002">
        <v>2</v>
      </c>
      <c r="K1002" t="s">
        <v>60</v>
      </c>
      <c r="L1002" s="4">
        <v>43615</v>
      </c>
      <c r="M1002" s="4">
        <v>43830</v>
      </c>
      <c r="N1002">
        <v>2</v>
      </c>
      <c r="O1002" t="s">
        <v>117</v>
      </c>
      <c r="P1002" t="s">
        <v>279</v>
      </c>
      <c r="Q1002">
        <v>2</v>
      </c>
      <c r="R1002" t="s">
        <v>787</v>
      </c>
      <c r="S1002" t="s">
        <v>1325</v>
      </c>
      <c r="T1002" t="s">
        <v>1841</v>
      </c>
      <c r="U1002" t="s">
        <v>180</v>
      </c>
      <c r="V1002" t="s">
        <v>2042</v>
      </c>
      <c r="W1002">
        <v>190.38</v>
      </c>
      <c r="X1002">
        <v>39.97</v>
      </c>
      <c r="Y1002">
        <v>2</v>
      </c>
      <c r="Z1002" t="s">
        <v>2117</v>
      </c>
      <c r="AA1002" t="s">
        <v>2389</v>
      </c>
      <c r="AF1002" s="4"/>
      <c r="AG1002" s="4"/>
      <c r="AH1002" t="s">
        <v>90</v>
      </c>
      <c r="AI1002" t="s">
        <v>252</v>
      </c>
      <c r="AJ1002" t="s">
        <v>669</v>
      </c>
      <c r="AK1002" t="s">
        <v>989</v>
      </c>
      <c r="AL1002" t="s">
        <v>626</v>
      </c>
      <c r="AM1002" t="s">
        <v>69</v>
      </c>
      <c r="AN1002" t="s">
        <v>1562</v>
      </c>
      <c r="AO1002" t="s">
        <v>410</v>
      </c>
      <c r="AP1002" t="s">
        <v>2359</v>
      </c>
      <c r="AQ1002" t="str">
        <f t="shared" si="15"/>
        <v>694469441355yesMale437112Facebook4361543830190.3839.976767919.9920</v>
      </c>
      <c r="AR1002">
        <f>COUNTIF(AQ$2:AQ1002,AQ1002)</f>
        <v>1</v>
      </c>
    </row>
    <row r="1003" spans="1:44" x14ac:dyDescent="0.25">
      <c r="A1003">
        <v>695</v>
      </c>
      <c r="B1003">
        <v>43</v>
      </c>
      <c r="C1003" s="4">
        <v>44136</v>
      </c>
      <c r="D1003">
        <v>2</v>
      </c>
      <c r="E1003" t="s">
        <v>38</v>
      </c>
      <c r="F1003" t="s">
        <v>49</v>
      </c>
      <c r="G1003" t="s">
        <v>56</v>
      </c>
      <c r="H1003" t="s">
        <v>58</v>
      </c>
      <c r="I1003" s="4">
        <v>43700</v>
      </c>
      <c r="J1003">
        <v>1</v>
      </c>
      <c r="K1003" t="s">
        <v>61</v>
      </c>
      <c r="L1003" s="4">
        <v>43615</v>
      </c>
      <c r="M1003" s="4">
        <v>43830</v>
      </c>
      <c r="N1003">
        <v>1</v>
      </c>
      <c r="O1003" t="s">
        <v>86</v>
      </c>
      <c r="P1003" t="s">
        <v>248</v>
      </c>
      <c r="Q1003">
        <v>1</v>
      </c>
      <c r="R1003" t="s">
        <v>432</v>
      </c>
      <c r="S1003" t="s">
        <v>995</v>
      </c>
      <c r="T1003" t="s">
        <v>1527</v>
      </c>
      <c r="U1003" t="s">
        <v>80</v>
      </c>
      <c r="V1003" t="s">
        <v>1577</v>
      </c>
      <c r="W1003">
        <v>73.98</v>
      </c>
      <c r="X1003">
        <v>49.98</v>
      </c>
      <c r="Y1003">
        <v>1</v>
      </c>
      <c r="Z1003" t="s">
        <v>549</v>
      </c>
      <c r="AA1003" t="s">
        <v>2362</v>
      </c>
      <c r="AF1003" s="4"/>
      <c r="AG1003" s="4"/>
      <c r="AH1003" t="s">
        <v>86</v>
      </c>
      <c r="AI1003" t="s">
        <v>248</v>
      </c>
      <c r="AJ1003" t="s">
        <v>432</v>
      </c>
      <c r="AK1003" t="s">
        <v>995</v>
      </c>
      <c r="AL1003" t="s">
        <v>1527</v>
      </c>
      <c r="AM1003" t="s">
        <v>80</v>
      </c>
      <c r="AN1003" t="s">
        <v>1577</v>
      </c>
      <c r="AO1003" t="s">
        <v>549</v>
      </c>
      <c r="AP1003" t="s">
        <v>2362</v>
      </c>
      <c r="AQ1003" t="str">
        <f t="shared" si="15"/>
        <v>69543441362noFemale437001YouTube436154383073.9849.9872136.99224.9922</v>
      </c>
      <c r="AR1003">
        <f>COUNTIF(AQ$2:AQ1003,AQ1003)</f>
        <v>1</v>
      </c>
    </row>
    <row r="1004" spans="1:44" x14ac:dyDescent="0.25">
      <c r="A1004">
        <v>696</v>
      </c>
      <c r="B1004">
        <v>411</v>
      </c>
      <c r="C1004" s="4">
        <v>44137</v>
      </c>
      <c r="D1004">
        <v>5</v>
      </c>
      <c r="E1004" t="s">
        <v>36</v>
      </c>
      <c r="F1004" t="s">
        <v>47</v>
      </c>
      <c r="G1004" t="s">
        <v>55</v>
      </c>
      <c r="H1004" t="s">
        <v>58</v>
      </c>
      <c r="I1004" s="4">
        <v>43586</v>
      </c>
      <c r="J1004">
        <v>2</v>
      </c>
      <c r="L1004" s="4"/>
      <c r="M1004" s="4"/>
      <c r="N1004">
        <v>1</v>
      </c>
      <c r="O1004" t="s">
        <v>79</v>
      </c>
      <c r="P1004" t="s">
        <v>241</v>
      </c>
      <c r="Q1004">
        <v>1</v>
      </c>
      <c r="R1004" t="s">
        <v>86</v>
      </c>
      <c r="S1004" t="s">
        <v>1044</v>
      </c>
      <c r="T1004" t="s">
        <v>1572</v>
      </c>
      <c r="U1004" t="s">
        <v>67</v>
      </c>
      <c r="V1004" t="s">
        <v>1548</v>
      </c>
      <c r="W1004">
        <v>194.97</v>
      </c>
      <c r="X1004">
        <v>44.97</v>
      </c>
      <c r="Y1004">
        <v>1</v>
      </c>
      <c r="Z1004" t="s">
        <v>86</v>
      </c>
      <c r="AA1004" t="s">
        <v>2350</v>
      </c>
      <c r="AF1004" s="4"/>
      <c r="AG1004" s="4"/>
      <c r="AH1004" t="s">
        <v>79</v>
      </c>
      <c r="AI1004" t="s">
        <v>241</v>
      </c>
      <c r="AJ1004" t="s">
        <v>86</v>
      </c>
      <c r="AK1004" t="s">
        <v>1044</v>
      </c>
      <c r="AL1004" t="s">
        <v>1572</v>
      </c>
      <c r="AM1004" t="s">
        <v>67</v>
      </c>
      <c r="AN1004" t="s">
        <v>1548</v>
      </c>
      <c r="AO1004" t="s">
        <v>86</v>
      </c>
      <c r="AP1004" t="s">
        <v>2350</v>
      </c>
      <c r="AQ1004" t="str">
        <f t="shared" si="15"/>
        <v>696411441375yesFemale435862194.9744.974764.99314.997</v>
      </c>
      <c r="AR1004">
        <f>COUNTIF(AQ$2:AQ1004,AQ1004)</f>
        <v>1</v>
      </c>
    </row>
    <row r="1005" spans="1:44" x14ac:dyDescent="0.25">
      <c r="A1005">
        <v>697</v>
      </c>
      <c r="B1005">
        <v>64</v>
      </c>
      <c r="C1005" s="4">
        <v>44138</v>
      </c>
      <c r="D1005">
        <v>7</v>
      </c>
      <c r="E1005" t="s">
        <v>35</v>
      </c>
      <c r="F1005" t="s">
        <v>46</v>
      </c>
      <c r="G1005" t="s">
        <v>55</v>
      </c>
      <c r="H1005" t="s">
        <v>58</v>
      </c>
      <c r="I1005" s="4">
        <v>43687</v>
      </c>
      <c r="J1005">
        <v>1</v>
      </c>
      <c r="K1005" t="s">
        <v>61</v>
      </c>
      <c r="L1005" s="4">
        <v>43615</v>
      </c>
      <c r="M1005" s="4">
        <v>43830</v>
      </c>
      <c r="N1005">
        <v>1</v>
      </c>
      <c r="O1005" t="s">
        <v>67</v>
      </c>
      <c r="P1005" t="s">
        <v>229</v>
      </c>
      <c r="Q1005">
        <v>1</v>
      </c>
      <c r="R1005" t="s">
        <v>485</v>
      </c>
      <c r="S1005" t="s">
        <v>1048</v>
      </c>
      <c r="T1005" t="s">
        <v>1577</v>
      </c>
      <c r="U1005" t="s">
        <v>80</v>
      </c>
      <c r="V1005" t="s">
        <v>1548</v>
      </c>
      <c r="W1005">
        <v>49.98</v>
      </c>
      <c r="X1005">
        <v>29.98</v>
      </c>
      <c r="Y1005">
        <v>1</v>
      </c>
      <c r="Z1005" t="s">
        <v>90</v>
      </c>
      <c r="AA1005" t="s">
        <v>2328</v>
      </c>
      <c r="AF1005" s="4"/>
      <c r="AG1005" s="4"/>
      <c r="AH1005" t="s">
        <v>67</v>
      </c>
      <c r="AI1005" t="s">
        <v>229</v>
      </c>
      <c r="AJ1005" t="s">
        <v>485</v>
      </c>
      <c r="AK1005" t="s">
        <v>1048</v>
      </c>
      <c r="AL1005" t="s">
        <v>1577</v>
      </c>
      <c r="AM1005" t="s">
        <v>80</v>
      </c>
      <c r="AN1005" t="s">
        <v>1548</v>
      </c>
      <c r="AO1005" t="s">
        <v>90</v>
      </c>
      <c r="AP1005" t="s">
        <v>2328</v>
      </c>
      <c r="AQ1005" t="str">
        <f t="shared" si="15"/>
        <v>69764441387yesFemale436871YouTube436154383049.9829.98311324.99214.996</v>
      </c>
      <c r="AR1005">
        <f>COUNTIF(AQ$2:AQ1005,AQ1005)</f>
        <v>1</v>
      </c>
    </row>
    <row r="1006" spans="1:44" x14ac:dyDescent="0.25">
      <c r="A1006">
        <v>698</v>
      </c>
      <c r="B1006">
        <v>93</v>
      </c>
      <c r="C1006" s="4">
        <v>44138</v>
      </c>
      <c r="D1006">
        <v>5</v>
      </c>
      <c r="E1006" t="s">
        <v>36</v>
      </c>
      <c r="F1006" t="s">
        <v>47</v>
      </c>
      <c r="G1006" t="s">
        <v>56</v>
      </c>
      <c r="H1006" t="s">
        <v>58</v>
      </c>
      <c r="I1006" s="4">
        <v>44115</v>
      </c>
      <c r="J1006">
        <v>10</v>
      </c>
      <c r="K1006" t="s">
        <v>61</v>
      </c>
      <c r="L1006" s="4">
        <v>44055</v>
      </c>
      <c r="M1006" s="4">
        <v>44196</v>
      </c>
      <c r="N1006">
        <v>3</v>
      </c>
      <c r="O1006" t="s">
        <v>189</v>
      </c>
      <c r="P1006" t="s">
        <v>351</v>
      </c>
      <c r="Q1006">
        <v>3</v>
      </c>
      <c r="R1006" t="s">
        <v>788</v>
      </c>
      <c r="S1006" t="s">
        <v>1326</v>
      </c>
      <c r="T1006" t="s">
        <v>1842</v>
      </c>
      <c r="U1006" t="s">
        <v>2007</v>
      </c>
      <c r="V1006" t="s">
        <v>2033</v>
      </c>
      <c r="W1006">
        <v>276.92</v>
      </c>
      <c r="X1006">
        <v>54.96</v>
      </c>
      <c r="Y1006">
        <v>3</v>
      </c>
      <c r="Z1006" t="s">
        <v>2247</v>
      </c>
      <c r="AA1006" t="s">
        <v>2541</v>
      </c>
      <c r="AF1006" s="4"/>
      <c r="AG1006" s="4"/>
      <c r="AH1006" t="s">
        <v>78</v>
      </c>
      <c r="AI1006" t="s">
        <v>240</v>
      </c>
      <c r="AJ1006" t="s">
        <v>904</v>
      </c>
      <c r="AK1006" t="s">
        <v>1191</v>
      </c>
      <c r="AL1006" t="s">
        <v>1490</v>
      </c>
      <c r="AM1006" t="s">
        <v>80</v>
      </c>
      <c r="AN1006" t="s">
        <v>1548</v>
      </c>
      <c r="AO1006" t="s">
        <v>469</v>
      </c>
      <c r="AP1006" t="s">
        <v>2339</v>
      </c>
      <c r="AQ1006" t="str">
        <f t="shared" si="15"/>
        <v>69893441385noFemale4411510YouTube4405544196276.9254.968868.99214.9923</v>
      </c>
      <c r="AR1006">
        <f>COUNTIF(AQ$2:AQ1006,AQ1006)</f>
        <v>1</v>
      </c>
    </row>
    <row r="1007" spans="1:44" x14ac:dyDescent="0.25">
      <c r="A1007">
        <v>698</v>
      </c>
      <c r="B1007">
        <v>93</v>
      </c>
      <c r="C1007" s="4">
        <v>44138</v>
      </c>
      <c r="D1007">
        <v>5</v>
      </c>
      <c r="E1007" t="s">
        <v>36</v>
      </c>
      <c r="F1007" t="s">
        <v>47</v>
      </c>
      <c r="G1007" t="s">
        <v>56</v>
      </c>
      <c r="H1007" t="s">
        <v>58</v>
      </c>
      <c r="I1007" s="4">
        <v>44115</v>
      </c>
      <c r="J1007">
        <v>10</v>
      </c>
      <c r="K1007" t="s">
        <v>61</v>
      </c>
      <c r="L1007" s="4">
        <v>44055</v>
      </c>
      <c r="M1007" s="4">
        <v>44196</v>
      </c>
      <c r="N1007">
        <v>3</v>
      </c>
      <c r="O1007" t="s">
        <v>189</v>
      </c>
      <c r="P1007" t="s">
        <v>351</v>
      </c>
      <c r="Q1007">
        <v>3</v>
      </c>
      <c r="R1007" t="s">
        <v>788</v>
      </c>
      <c r="S1007" t="s">
        <v>1326</v>
      </c>
      <c r="T1007" t="s">
        <v>1842</v>
      </c>
      <c r="U1007" t="s">
        <v>2007</v>
      </c>
      <c r="V1007" t="s">
        <v>2033</v>
      </c>
      <c r="W1007">
        <v>276.92</v>
      </c>
      <c r="X1007">
        <v>54.96</v>
      </c>
      <c r="Y1007">
        <v>3</v>
      </c>
      <c r="Z1007" t="s">
        <v>2247</v>
      </c>
      <c r="AA1007" t="s">
        <v>2541</v>
      </c>
      <c r="AF1007" s="4"/>
      <c r="AG1007" s="4"/>
      <c r="AH1007" t="s">
        <v>90</v>
      </c>
      <c r="AI1007" t="s">
        <v>252</v>
      </c>
      <c r="AJ1007" t="s">
        <v>80</v>
      </c>
      <c r="AK1007" t="s">
        <v>1015</v>
      </c>
      <c r="AL1007" t="s">
        <v>1578</v>
      </c>
      <c r="AM1007" t="s">
        <v>69</v>
      </c>
      <c r="AN1007" t="s">
        <v>1562</v>
      </c>
      <c r="AO1007" t="s">
        <v>410</v>
      </c>
      <c r="AP1007" t="s">
        <v>2359</v>
      </c>
      <c r="AQ1007" t="str">
        <f t="shared" si="15"/>
        <v>69893441385noFemale4411510YouTube4405544196276.9254.966299.9919.9920</v>
      </c>
      <c r="AR1007">
        <f>COUNTIF(AQ$2:AQ1007,AQ1007)</f>
        <v>1</v>
      </c>
    </row>
    <row r="1008" spans="1:44" x14ac:dyDescent="0.25">
      <c r="A1008">
        <v>698</v>
      </c>
      <c r="B1008">
        <v>93</v>
      </c>
      <c r="C1008" s="4">
        <v>44138</v>
      </c>
      <c r="D1008">
        <v>5</v>
      </c>
      <c r="E1008" t="s">
        <v>36</v>
      </c>
      <c r="F1008" t="s">
        <v>47</v>
      </c>
      <c r="G1008" t="s">
        <v>56</v>
      </c>
      <c r="H1008" t="s">
        <v>58</v>
      </c>
      <c r="I1008" s="4">
        <v>44115</v>
      </c>
      <c r="J1008">
        <v>10</v>
      </c>
      <c r="K1008" t="s">
        <v>61</v>
      </c>
      <c r="L1008" s="4">
        <v>44055</v>
      </c>
      <c r="M1008" s="4">
        <v>44196</v>
      </c>
      <c r="N1008">
        <v>3</v>
      </c>
      <c r="O1008" t="s">
        <v>189</v>
      </c>
      <c r="P1008" t="s">
        <v>351</v>
      </c>
      <c r="Q1008">
        <v>3</v>
      </c>
      <c r="R1008" t="s">
        <v>788</v>
      </c>
      <c r="S1008" t="s">
        <v>1326</v>
      </c>
      <c r="T1008" t="s">
        <v>1842</v>
      </c>
      <c r="U1008" t="s">
        <v>2007</v>
      </c>
      <c r="V1008" t="s">
        <v>2033</v>
      </c>
      <c r="W1008">
        <v>276.92</v>
      </c>
      <c r="X1008">
        <v>54.96</v>
      </c>
      <c r="Y1008">
        <v>3</v>
      </c>
      <c r="Z1008" t="s">
        <v>2247</v>
      </c>
      <c r="AA1008" t="s">
        <v>2541</v>
      </c>
      <c r="AF1008" s="4"/>
      <c r="AG1008" s="4"/>
      <c r="AH1008" t="s">
        <v>80</v>
      </c>
      <c r="AI1008" t="s">
        <v>242</v>
      </c>
      <c r="AJ1008" t="s">
        <v>691</v>
      </c>
      <c r="AK1008" t="s">
        <v>1232</v>
      </c>
      <c r="AL1008" t="s">
        <v>1754</v>
      </c>
      <c r="AM1008" t="s">
        <v>69</v>
      </c>
      <c r="AN1008" t="s">
        <v>1548</v>
      </c>
      <c r="AO1008" t="s">
        <v>67</v>
      </c>
      <c r="AP1008" t="s">
        <v>2373</v>
      </c>
      <c r="AQ1008" t="str">
        <f t="shared" si="15"/>
        <v>69893441385noFemale4411510YouTube4405544196276.9254.96243158.95114.993</v>
      </c>
      <c r="AR1008">
        <f>COUNTIF(AQ$2:AQ1008,AQ1008)</f>
        <v>1</v>
      </c>
    </row>
    <row r="1009" spans="1:44" x14ac:dyDescent="0.25">
      <c r="A1009">
        <v>699</v>
      </c>
      <c r="B1009">
        <v>419</v>
      </c>
      <c r="C1009" s="4">
        <v>44138</v>
      </c>
      <c r="D1009">
        <v>2</v>
      </c>
      <c r="E1009" t="s">
        <v>38</v>
      </c>
      <c r="F1009" t="s">
        <v>49</v>
      </c>
      <c r="G1009" t="s">
        <v>55</v>
      </c>
      <c r="H1009" t="s">
        <v>58</v>
      </c>
      <c r="I1009" s="4">
        <v>43583</v>
      </c>
      <c r="J1009">
        <v>3</v>
      </c>
      <c r="L1009" s="4"/>
      <c r="M1009" s="4"/>
      <c r="N1009">
        <v>1</v>
      </c>
      <c r="O1009" t="s">
        <v>84</v>
      </c>
      <c r="P1009" t="s">
        <v>246</v>
      </c>
      <c r="Q1009">
        <v>1</v>
      </c>
      <c r="R1009" t="s">
        <v>413</v>
      </c>
      <c r="S1009" t="s">
        <v>975</v>
      </c>
      <c r="T1009" t="s">
        <v>1508</v>
      </c>
      <c r="U1009" t="s">
        <v>80</v>
      </c>
      <c r="V1009" t="s">
        <v>1548</v>
      </c>
      <c r="W1009">
        <v>20.5</v>
      </c>
      <c r="X1009">
        <v>29.98</v>
      </c>
      <c r="Y1009">
        <v>1</v>
      </c>
      <c r="Z1009" t="s">
        <v>86</v>
      </c>
      <c r="AA1009" t="s">
        <v>2350</v>
      </c>
      <c r="AF1009" s="4"/>
      <c r="AG1009" s="4"/>
      <c r="AH1009" t="s">
        <v>84</v>
      </c>
      <c r="AI1009" t="s">
        <v>246</v>
      </c>
      <c r="AJ1009" t="s">
        <v>413</v>
      </c>
      <c r="AK1009" t="s">
        <v>975</v>
      </c>
      <c r="AL1009" t="s">
        <v>1508</v>
      </c>
      <c r="AM1009" t="s">
        <v>80</v>
      </c>
      <c r="AN1009" t="s">
        <v>1548</v>
      </c>
      <c r="AO1009" t="s">
        <v>86</v>
      </c>
      <c r="AP1009" t="s">
        <v>2350</v>
      </c>
      <c r="AQ1009" t="str">
        <f t="shared" si="15"/>
        <v>699419441382yesFemale43583320.529.98911410.25214.997</v>
      </c>
      <c r="AR1009">
        <f>COUNTIF(AQ$2:AQ1009,AQ1009)</f>
        <v>1</v>
      </c>
    </row>
    <row r="1010" spans="1:44" x14ac:dyDescent="0.25">
      <c r="A1010">
        <v>700</v>
      </c>
      <c r="B1010">
        <v>326</v>
      </c>
      <c r="C1010" s="4">
        <v>44139</v>
      </c>
      <c r="D1010">
        <v>6</v>
      </c>
      <c r="E1010" t="s">
        <v>33</v>
      </c>
      <c r="F1010" t="s">
        <v>44</v>
      </c>
      <c r="G1010" t="s">
        <v>55</v>
      </c>
      <c r="H1010" t="s">
        <v>57</v>
      </c>
      <c r="I1010" s="4">
        <v>43471</v>
      </c>
      <c r="J1010">
        <v>1</v>
      </c>
      <c r="L1010" s="4"/>
      <c r="M1010" s="4"/>
      <c r="N1010">
        <v>1</v>
      </c>
      <c r="O1010" t="s">
        <v>70</v>
      </c>
      <c r="P1010" t="s">
        <v>232</v>
      </c>
      <c r="Q1010">
        <v>1</v>
      </c>
      <c r="R1010" t="s">
        <v>512</v>
      </c>
      <c r="S1010" t="s">
        <v>1075</v>
      </c>
      <c r="T1010" t="s">
        <v>1602</v>
      </c>
      <c r="U1010" t="s">
        <v>69</v>
      </c>
      <c r="V1010" t="s">
        <v>1517</v>
      </c>
      <c r="W1010">
        <v>32.96</v>
      </c>
      <c r="X1010">
        <v>19.989999999999998</v>
      </c>
      <c r="Y1010">
        <v>1</v>
      </c>
      <c r="Z1010" t="s">
        <v>673</v>
      </c>
      <c r="AA1010" t="s">
        <v>2348</v>
      </c>
      <c r="AF1010" s="4"/>
      <c r="AG1010" s="4"/>
      <c r="AH1010" t="s">
        <v>70</v>
      </c>
      <c r="AI1010" t="s">
        <v>232</v>
      </c>
      <c r="AJ1010" t="s">
        <v>512</v>
      </c>
      <c r="AK1010" t="s">
        <v>1075</v>
      </c>
      <c r="AL1010" t="s">
        <v>1602</v>
      </c>
      <c r="AM1010" t="s">
        <v>69</v>
      </c>
      <c r="AN1010" t="s">
        <v>1517</v>
      </c>
      <c r="AO1010" t="s">
        <v>673</v>
      </c>
      <c r="AP1010" t="s">
        <v>2348</v>
      </c>
      <c r="AQ1010" t="str">
        <f t="shared" si="15"/>
        <v>700326441396yesMale43471132.9619.9956332.96119.9912</v>
      </c>
      <c r="AR1010">
        <f>COUNTIF(AQ$2:AQ1010,AQ1010)</f>
        <v>1</v>
      </c>
    </row>
    <row r="1011" spans="1:44" x14ac:dyDescent="0.25">
      <c r="A1011">
        <v>701</v>
      </c>
      <c r="B1011">
        <v>258</v>
      </c>
      <c r="C1011" s="4">
        <v>44140</v>
      </c>
      <c r="D1011">
        <v>2</v>
      </c>
      <c r="E1011" t="s">
        <v>38</v>
      </c>
      <c r="F1011" t="s">
        <v>49</v>
      </c>
      <c r="G1011" t="s">
        <v>55</v>
      </c>
      <c r="H1011" t="s">
        <v>58</v>
      </c>
      <c r="I1011" s="4">
        <v>43945</v>
      </c>
      <c r="J1011">
        <v>7</v>
      </c>
      <c r="K1011" t="s">
        <v>61</v>
      </c>
      <c r="L1011" s="4">
        <v>43915</v>
      </c>
      <c r="M1011" s="4">
        <v>44012</v>
      </c>
      <c r="N1011">
        <v>2</v>
      </c>
      <c r="O1011" t="s">
        <v>157</v>
      </c>
      <c r="P1011" t="s">
        <v>319</v>
      </c>
      <c r="Q1011">
        <v>2</v>
      </c>
      <c r="R1011" t="s">
        <v>789</v>
      </c>
      <c r="S1011" t="s">
        <v>1327</v>
      </c>
      <c r="T1011" t="s">
        <v>1843</v>
      </c>
      <c r="U1011" t="s">
        <v>109</v>
      </c>
      <c r="V1011" t="s">
        <v>2042</v>
      </c>
      <c r="W1011">
        <v>387.99</v>
      </c>
      <c r="X1011">
        <v>54.96</v>
      </c>
      <c r="Y1011">
        <v>2</v>
      </c>
      <c r="Z1011" t="s">
        <v>2128</v>
      </c>
      <c r="AA1011" t="s">
        <v>2403</v>
      </c>
      <c r="AF1011" s="4"/>
      <c r="AG1011" s="4"/>
      <c r="AH1011" t="s">
        <v>80</v>
      </c>
      <c r="AI1011" t="s">
        <v>242</v>
      </c>
      <c r="AJ1011" t="s">
        <v>709</v>
      </c>
      <c r="AK1011" t="s">
        <v>1250</v>
      </c>
      <c r="AL1011" t="s">
        <v>425</v>
      </c>
      <c r="AM1011" t="s">
        <v>67</v>
      </c>
      <c r="AN1011" t="s">
        <v>1548</v>
      </c>
      <c r="AO1011" t="s">
        <v>79</v>
      </c>
      <c r="AP1011" t="s">
        <v>2349</v>
      </c>
      <c r="AQ1011" t="str">
        <f t="shared" si="15"/>
        <v>701258441402yesFemale439457YouTube4391544012387.9954.96258125314.994</v>
      </c>
      <c r="AR1011">
        <f>COUNTIF(AQ$2:AQ1011,AQ1011)</f>
        <v>1</v>
      </c>
    </row>
    <row r="1012" spans="1:44" x14ac:dyDescent="0.25">
      <c r="A1012">
        <v>701</v>
      </c>
      <c r="B1012">
        <v>258</v>
      </c>
      <c r="C1012" s="4">
        <v>44140</v>
      </c>
      <c r="D1012">
        <v>2</v>
      </c>
      <c r="E1012" t="s">
        <v>38</v>
      </c>
      <c r="F1012" t="s">
        <v>49</v>
      </c>
      <c r="G1012" t="s">
        <v>55</v>
      </c>
      <c r="H1012" t="s">
        <v>58</v>
      </c>
      <c r="I1012" s="4">
        <v>43945</v>
      </c>
      <c r="J1012">
        <v>7</v>
      </c>
      <c r="K1012" t="s">
        <v>61</v>
      </c>
      <c r="L1012" s="4">
        <v>43915</v>
      </c>
      <c r="M1012" s="4">
        <v>44012</v>
      </c>
      <c r="N1012">
        <v>2</v>
      </c>
      <c r="O1012" t="s">
        <v>157</v>
      </c>
      <c r="P1012" t="s">
        <v>319</v>
      </c>
      <c r="Q1012">
        <v>2</v>
      </c>
      <c r="R1012" t="s">
        <v>789</v>
      </c>
      <c r="S1012" t="s">
        <v>1327</v>
      </c>
      <c r="T1012" t="s">
        <v>1843</v>
      </c>
      <c r="U1012" t="s">
        <v>109</v>
      </c>
      <c r="V1012" t="s">
        <v>2042</v>
      </c>
      <c r="W1012">
        <v>387.99</v>
      </c>
      <c r="X1012">
        <v>54.96</v>
      </c>
      <c r="Y1012">
        <v>2</v>
      </c>
      <c r="Z1012" t="s">
        <v>2128</v>
      </c>
      <c r="AA1012" t="s">
        <v>2403</v>
      </c>
      <c r="AF1012" s="4"/>
      <c r="AG1012" s="4"/>
      <c r="AH1012" t="s">
        <v>90</v>
      </c>
      <c r="AI1012" t="s">
        <v>252</v>
      </c>
      <c r="AJ1012" t="s">
        <v>647</v>
      </c>
      <c r="AK1012" t="s">
        <v>1094</v>
      </c>
      <c r="AL1012" t="s">
        <v>1610</v>
      </c>
      <c r="AM1012" t="s">
        <v>69</v>
      </c>
      <c r="AN1012" t="s">
        <v>1562</v>
      </c>
      <c r="AO1012" t="s">
        <v>410</v>
      </c>
      <c r="AP1012" t="s">
        <v>2359</v>
      </c>
      <c r="AQ1012" t="str">
        <f t="shared" si="15"/>
        <v>701258441402yesFemale439457YouTube4391544012387.9954.9667312.9919.9920</v>
      </c>
      <c r="AR1012">
        <f>COUNTIF(AQ$2:AQ1012,AQ1012)</f>
        <v>1</v>
      </c>
    </row>
    <row r="1013" spans="1:44" x14ac:dyDescent="0.25">
      <c r="A1013">
        <v>702</v>
      </c>
      <c r="B1013">
        <v>71</v>
      </c>
      <c r="C1013" s="4">
        <v>44141</v>
      </c>
      <c r="D1013">
        <v>2</v>
      </c>
      <c r="E1013" t="s">
        <v>38</v>
      </c>
      <c r="F1013" t="s">
        <v>49</v>
      </c>
      <c r="G1013" t="s">
        <v>56</v>
      </c>
      <c r="H1013" t="s">
        <v>58</v>
      </c>
      <c r="I1013" s="4">
        <v>43802</v>
      </c>
      <c r="J1013">
        <v>3</v>
      </c>
      <c r="K1013" t="s">
        <v>59</v>
      </c>
      <c r="L1013" s="4">
        <v>43615</v>
      </c>
      <c r="M1013" s="4">
        <v>43830</v>
      </c>
      <c r="N1013">
        <v>2</v>
      </c>
      <c r="O1013" t="s">
        <v>113</v>
      </c>
      <c r="P1013" t="s">
        <v>275</v>
      </c>
      <c r="Q1013">
        <v>2</v>
      </c>
      <c r="R1013" t="s">
        <v>790</v>
      </c>
      <c r="S1013" t="s">
        <v>1328</v>
      </c>
      <c r="T1013" t="s">
        <v>1844</v>
      </c>
      <c r="U1013" t="s">
        <v>85</v>
      </c>
      <c r="V1013" t="s">
        <v>2030</v>
      </c>
      <c r="W1013">
        <v>319.99</v>
      </c>
      <c r="X1013">
        <v>49.97</v>
      </c>
      <c r="Y1013">
        <v>2</v>
      </c>
      <c r="Z1013" t="s">
        <v>2248</v>
      </c>
      <c r="AA1013" t="s">
        <v>2542</v>
      </c>
      <c r="AF1013" s="4"/>
      <c r="AG1013" s="4"/>
      <c r="AH1013" t="s">
        <v>65</v>
      </c>
      <c r="AI1013" t="s">
        <v>227</v>
      </c>
      <c r="AJ1013" t="s">
        <v>802</v>
      </c>
      <c r="AK1013" t="s">
        <v>1340</v>
      </c>
      <c r="AL1013" t="s">
        <v>1856</v>
      </c>
      <c r="AM1013" t="s">
        <v>69</v>
      </c>
      <c r="AN1013" t="s">
        <v>1517</v>
      </c>
      <c r="AO1013" t="s">
        <v>431</v>
      </c>
      <c r="AP1013" t="s">
        <v>2326</v>
      </c>
      <c r="AQ1013" t="str">
        <f t="shared" si="15"/>
        <v>70271441412noFemale438023Google Ads4361543830319.9949.97109679.99119.9924</v>
      </c>
      <c r="AR1013">
        <f>COUNTIF(AQ$2:AQ1013,AQ1013)</f>
        <v>1</v>
      </c>
    </row>
    <row r="1014" spans="1:44" x14ac:dyDescent="0.25">
      <c r="A1014">
        <v>702</v>
      </c>
      <c r="B1014">
        <v>71</v>
      </c>
      <c r="C1014" s="4">
        <v>44141</v>
      </c>
      <c r="D1014">
        <v>2</v>
      </c>
      <c r="E1014" t="s">
        <v>38</v>
      </c>
      <c r="F1014" t="s">
        <v>49</v>
      </c>
      <c r="G1014" t="s">
        <v>56</v>
      </c>
      <c r="H1014" t="s">
        <v>58</v>
      </c>
      <c r="I1014" s="4">
        <v>43802</v>
      </c>
      <c r="J1014">
        <v>3</v>
      </c>
      <c r="K1014" t="s">
        <v>59</v>
      </c>
      <c r="L1014" s="4">
        <v>43615</v>
      </c>
      <c r="M1014" s="4">
        <v>43830</v>
      </c>
      <c r="N1014">
        <v>2</v>
      </c>
      <c r="O1014" t="s">
        <v>113</v>
      </c>
      <c r="P1014" t="s">
        <v>275</v>
      </c>
      <c r="Q1014">
        <v>2</v>
      </c>
      <c r="R1014" t="s">
        <v>790</v>
      </c>
      <c r="S1014" t="s">
        <v>1328</v>
      </c>
      <c r="T1014" t="s">
        <v>1844</v>
      </c>
      <c r="U1014" t="s">
        <v>85</v>
      </c>
      <c r="V1014" t="s">
        <v>2030</v>
      </c>
      <c r="W1014">
        <v>319.99</v>
      </c>
      <c r="X1014">
        <v>49.97</v>
      </c>
      <c r="Y1014">
        <v>2</v>
      </c>
      <c r="Z1014" t="s">
        <v>2248</v>
      </c>
      <c r="AA1014" t="s">
        <v>2542</v>
      </c>
      <c r="AF1014" s="4"/>
      <c r="AG1014" s="4"/>
      <c r="AH1014" t="s">
        <v>79</v>
      </c>
      <c r="AI1014" t="s">
        <v>241</v>
      </c>
      <c r="AJ1014" t="s">
        <v>403</v>
      </c>
      <c r="AK1014" t="s">
        <v>965</v>
      </c>
      <c r="AL1014" t="s">
        <v>422</v>
      </c>
      <c r="AM1014" t="s">
        <v>80</v>
      </c>
      <c r="AN1014" t="s">
        <v>1548</v>
      </c>
      <c r="AO1014" t="s">
        <v>455</v>
      </c>
      <c r="AP1014" t="s">
        <v>2340</v>
      </c>
      <c r="AQ1014" t="str">
        <f t="shared" si="15"/>
        <v>70271441412noFemale438023Google Ads4361543830319.9949.97438120214.9915</v>
      </c>
      <c r="AR1014">
        <f>COUNTIF(AQ$2:AQ1014,AQ1014)</f>
        <v>1</v>
      </c>
    </row>
    <row r="1015" spans="1:44" x14ac:dyDescent="0.25">
      <c r="A1015">
        <v>703</v>
      </c>
      <c r="B1015">
        <v>102</v>
      </c>
      <c r="C1015" s="4">
        <v>44141</v>
      </c>
      <c r="D1015">
        <v>10</v>
      </c>
      <c r="E1015" t="s">
        <v>42</v>
      </c>
      <c r="F1015" t="s">
        <v>53</v>
      </c>
      <c r="G1015" t="s">
        <v>55</v>
      </c>
      <c r="H1015" t="s">
        <v>57</v>
      </c>
      <c r="I1015" s="4">
        <v>43709</v>
      </c>
      <c r="J1015">
        <v>3</v>
      </c>
      <c r="K1015" t="s">
        <v>59</v>
      </c>
      <c r="L1015" s="4">
        <v>43615</v>
      </c>
      <c r="M1015" s="4">
        <v>43830</v>
      </c>
      <c r="N1015">
        <v>1</v>
      </c>
      <c r="O1015" t="s">
        <v>67</v>
      </c>
      <c r="P1015" t="s">
        <v>229</v>
      </c>
      <c r="Q1015">
        <v>1</v>
      </c>
      <c r="R1015" t="s">
        <v>744</v>
      </c>
      <c r="S1015" t="s">
        <v>1001</v>
      </c>
      <c r="T1015" t="s">
        <v>1801</v>
      </c>
      <c r="U1015" t="s">
        <v>80</v>
      </c>
      <c r="V1015" t="s">
        <v>1548</v>
      </c>
      <c r="W1015">
        <v>117.94</v>
      </c>
      <c r="X1015">
        <v>29.98</v>
      </c>
      <c r="Y1015">
        <v>1</v>
      </c>
      <c r="Z1015" t="s">
        <v>652</v>
      </c>
      <c r="AA1015" t="s">
        <v>2352</v>
      </c>
      <c r="AF1015" s="4"/>
      <c r="AG1015" s="4"/>
      <c r="AH1015" t="s">
        <v>67</v>
      </c>
      <c r="AI1015" t="s">
        <v>229</v>
      </c>
      <c r="AJ1015" t="s">
        <v>744</v>
      </c>
      <c r="AK1015" t="s">
        <v>1001</v>
      </c>
      <c r="AL1015" t="s">
        <v>1801</v>
      </c>
      <c r="AM1015" t="s">
        <v>80</v>
      </c>
      <c r="AN1015" t="s">
        <v>1548</v>
      </c>
      <c r="AO1015" t="s">
        <v>652</v>
      </c>
      <c r="AP1015" t="s">
        <v>2352</v>
      </c>
      <c r="AQ1015" t="str">
        <f t="shared" si="15"/>
        <v>7031024414110yesMale437093Google Ads4361543830117.9429.98310358.97214.9911</v>
      </c>
      <c r="AR1015">
        <f>COUNTIF(AQ$2:AQ1015,AQ1015)</f>
        <v>1</v>
      </c>
    </row>
    <row r="1016" spans="1:44" x14ac:dyDescent="0.25">
      <c r="A1016">
        <v>704</v>
      </c>
      <c r="B1016">
        <v>173</v>
      </c>
      <c r="C1016" s="4">
        <v>44141</v>
      </c>
      <c r="D1016">
        <v>5</v>
      </c>
      <c r="E1016" t="s">
        <v>36</v>
      </c>
      <c r="F1016" t="s">
        <v>47</v>
      </c>
      <c r="G1016" t="s">
        <v>55</v>
      </c>
      <c r="H1016" t="s">
        <v>58</v>
      </c>
      <c r="I1016" s="4">
        <v>44028</v>
      </c>
      <c r="J1016">
        <v>9</v>
      </c>
      <c r="K1016" t="s">
        <v>59</v>
      </c>
      <c r="L1016" s="4">
        <v>43952</v>
      </c>
      <c r="M1016" s="4">
        <v>44075</v>
      </c>
      <c r="N1016">
        <v>2</v>
      </c>
      <c r="O1016" t="s">
        <v>183</v>
      </c>
      <c r="P1016" t="s">
        <v>345</v>
      </c>
      <c r="Q1016">
        <v>2</v>
      </c>
      <c r="R1016" t="s">
        <v>791</v>
      </c>
      <c r="S1016" t="s">
        <v>1329</v>
      </c>
      <c r="T1016" t="s">
        <v>1845</v>
      </c>
      <c r="U1016" t="s">
        <v>83</v>
      </c>
      <c r="V1016" t="s">
        <v>2038</v>
      </c>
      <c r="W1016">
        <v>266.98</v>
      </c>
      <c r="X1016">
        <v>84.95</v>
      </c>
      <c r="Y1016">
        <v>2</v>
      </c>
      <c r="Z1016" t="s">
        <v>2249</v>
      </c>
      <c r="AA1016" t="s">
        <v>2543</v>
      </c>
      <c r="AF1016" s="4"/>
      <c r="AG1016" s="4"/>
      <c r="AH1016" t="s">
        <v>67</v>
      </c>
      <c r="AI1016" t="s">
        <v>229</v>
      </c>
      <c r="AJ1016" t="s">
        <v>544</v>
      </c>
      <c r="AK1016" t="s">
        <v>1105</v>
      </c>
      <c r="AL1016" t="s">
        <v>824</v>
      </c>
      <c r="AM1016" t="s">
        <v>67</v>
      </c>
      <c r="AN1016" t="s">
        <v>1548</v>
      </c>
      <c r="AO1016" t="s">
        <v>90</v>
      </c>
      <c r="AP1016" t="s">
        <v>2328</v>
      </c>
      <c r="AQ1016" t="str">
        <f t="shared" si="15"/>
        <v>704173441415yesFemale440289Google Ads4395244075266.9884.9536825314.996</v>
      </c>
      <c r="AR1016">
        <f>COUNTIF(AQ$2:AQ1016,AQ1016)</f>
        <v>1</v>
      </c>
    </row>
    <row r="1017" spans="1:44" x14ac:dyDescent="0.25">
      <c r="A1017">
        <v>704</v>
      </c>
      <c r="B1017">
        <v>173</v>
      </c>
      <c r="C1017" s="4">
        <v>44141</v>
      </c>
      <c r="D1017">
        <v>5</v>
      </c>
      <c r="E1017" t="s">
        <v>36</v>
      </c>
      <c r="F1017" t="s">
        <v>47</v>
      </c>
      <c r="G1017" t="s">
        <v>55</v>
      </c>
      <c r="H1017" t="s">
        <v>58</v>
      </c>
      <c r="I1017" s="4">
        <v>44028</v>
      </c>
      <c r="J1017">
        <v>9</v>
      </c>
      <c r="K1017" t="s">
        <v>59</v>
      </c>
      <c r="L1017" s="4">
        <v>43952</v>
      </c>
      <c r="M1017" s="4">
        <v>44075</v>
      </c>
      <c r="N1017">
        <v>2</v>
      </c>
      <c r="O1017" t="s">
        <v>183</v>
      </c>
      <c r="P1017" t="s">
        <v>345</v>
      </c>
      <c r="Q1017">
        <v>2</v>
      </c>
      <c r="R1017" t="s">
        <v>791</v>
      </c>
      <c r="S1017" t="s">
        <v>1329</v>
      </c>
      <c r="T1017" t="s">
        <v>1845</v>
      </c>
      <c r="U1017" t="s">
        <v>83</v>
      </c>
      <c r="V1017" t="s">
        <v>2038</v>
      </c>
      <c r="W1017">
        <v>266.98</v>
      </c>
      <c r="X1017">
        <v>84.95</v>
      </c>
      <c r="Y1017">
        <v>2</v>
      </c>
      <c r="Z1017" t="s">
        <v>2249</v>
      </c>
      <c r="AA1017" t="s">
        <v>2543</v>
      </c>
      <c r="AF1017" s="4"/>
      <c r="AG1017" s="4"/>
      <c r="AH1017" t="s">
        <v>70</v>
      </c>
      <c r="AI1017" t="s">
        <v>232</v>
      </c>
      <c r="AJ1017" t="s">
        <v>719</v>
      </c>
      <c r="AK1017" t="s">
        <v>1261</v>
      </c>
      <c r="AL1017" t="s">
        <v>1779</v>
      </c>
      <c r="AM1017" t="s">
        <v>80</v>
      </c>
      <c r="AN1017" t="s">
        <v>1517</v>
      </c>
      <c r="AO1017" t="s">
        <v>432</v>
      </c>
      <c r="AP1017" t="s">
        <v>2331</v>
      </c>
      <c r="AQ1017" t="str">
        <f t="shared" si="15"/>
        <v>704173441415yesFemale440289Google Ads4395244075266.9884.95516295.99219.9921</v>
      </c>
      <c r="AR1017">
        <f>COUNTIF(AQ$2:AQ1017,AQ1017)</f>
        <v>1</v>
      </c>
    </row>
    <row r="1018" spans="1:44" x14ac:dyDescent="0.25">
      <c r="A1018">
        <v>705</v>
      </c>
      <c r="B1018">
        <v>325</v>
      </c>
      <c r="C1018" s="4">
        <v>44142</v>
      </c>
      <c r="D1018">
        <v>3</v>
      </c>
      <c r="E1018" t="s">
        <v>34</v>
      </c>
      <c r="F1018" t="s">
        <v>45</v>
      </c>
      <c r="G1018" t="s">
        <v>55</v>
      </c>
      <c r="H1018" t="s">
        <v>58</v>
      </c>
      <c r="I1018" s="4">
        <v>43491</v>
      </c>
      <c r="J1018">
        <v>1</v>
      </c>
      <c r="L1018" s="4"/>
      <c r="M1018" s="4"/>
      <c r="N1018">
        <v>2</v>
      </c>
      <c r="O1018" t="s">
        <v>102</v>
      </c>
      <c r="P1018" t="s">
        <v>264</v>
      </c>
      <c r="Q1018">
        <v>2</v>
      </c>
      <c r="R1018" t="s">
        <v>792</v>
      </c>
      <c r="S1018" t="s">
        <v>1330</v>
      </c>
      <c r="T1018" t="s">
        <v>1846</v>
      </c>
      <c r="U1018" t="s">
        <v>75</v>
      </c>
      <c r="V1018" t="s">
        <v>1869</v>
      </c>
      <c r="W1018">
        <v>809.85</v>
      </c>
      <c r="X1018">
        <v>74.95</v>
      </c>
      <c r="Y1018">
        <v>2</v>
      </c>
      <c r="Z1018" t="s">
        <v>2250</v>
      </c>
      <c r="AA1018" t="s">
        <v>2544</v>
      </c>
      <c r="AF1018" s="4"/>
      <c r="AG1018" s="4"/>
      <c r="AH1018" t="s">
        <v>78</v>
      </c>
      <c r="AI1018" t="s">
        <v>240</v>
      </c>
      <c r="AJ1018" t="s">
        <v>408</v>
      </c>
      <c r="AK1018" t="s">
        <v>970</v>
      </c>
      <c r="AL1018" t="s">
        <v>1503</v>
      </c>
      <c r="AM1018" t="s">
        <v>80</v>
      </c>
      <c r="AN1018" t="s">
        <v>1548</v>
      </c>
      <c r="AO1018" t="s">
        <v>393</v>
      </c>
      <c r="AP1018" t="s">
        <v>2345</v>
      </c>
      <c r="AQ1018" t="str">
        <f t="shared" si="15"/>
        <v>705325441423yesFemale434911809.8574.9584529.94214.9918</v>
      </c>
      <c r="AR1018">
        <f>COUNTIF(AQ$2:AQ1018,AQ1018)</f>
        <v>1</v>
      </c>
    </row>
    <row r="1019" spans="1:44" x14ac:dyDescent="0.25">
      <c r="A1019">
        <v>705</v>
      </c>
      <c r="B1019">
        <v>325</v>
      </c>
      <c r="C1019" s="4">
        <v>44142</v>
      </c>
      <c r="D1019">
        <v>3</v>
      </c>
      <c r="E1019" t="s">
        <v>34</v>
      </c>
      <c r="F1019" t="s">
        <v>45</v>
      </c>
      <c r="G1019" t="s">
        <v>55</v>
      </c>
      <c r="H1019" t="s">
        <v>58</v>
      </c>
      <c r="I1019" s="4">
        <v>43491</v>
      </c>
      <c r="J1019">
        <v>1</v>
      </c>
      <c r="L1019" s="4"/>
      <c r="M1019" s="4"/>
      <c r="N1019">
        <v>2</v>
      </c>
      <c r="O1019" t="s">
        <v>102</v>
      </c>
      <c r="P1019" t="s">
        <v>264</v>
      </c>
      <c r="Q1019">
        <v>2</v>
      </c>
      <c r="R1019" t="s">
        <v>792</v>
      </c>
      <c r="S1019" t="s">
        <v>1330</v>
      </c>
      <c r="T1019" t="s">
        <v>1846</v>
      </c>
      <c r="U1019" t="s">
        <v>75</v>
      </c>
      <c r="V1019" t="s">
        <v>1869</v>
      </c>
      <c r="W1019">
        <v>809.85</v>
      </c>
      <c r="X1019">
        <v>74.95</v>
      </c>
      <c r="Y1019">
        <v>2</v>
      </c>
      <c r="Z1019" t="s">
        <v>2250</v>
      </c>
      <c r="AA1019" t="s">
        <v>2544</v>
      </c>
      <c r="AF1019" s="4"/>
      <c r="AG1019" s="4"/>
      <c r="AH1019" t="s">
        <v>80</v>
      </c>
      <c r="AI1019" t="s">
        <v>242</v>
      </c>
      <c r="AJ1019" t="s">
        <v>509</v>
      </c>
      <c r="AK1019" t="s">
        <v>1072</v>
      </c>
      <c r="AL1019" t="s">
        <v>1599</v>
      </c>
      <c r="AM1019" t="s">
        <v>67</v>
      </c>
      <c r="AN1019" t="s">
        <v>1548</v>
      </c>
      <c r="AO1019" t="s">
        <v>79</v>
      </c>
      <c r="AP1019" t="s">
        <v>2349</v>
      </c>
      <c r="AQ1019" t="str">
        <f t="shared" si="15"/>
        <v>705325441423yesFemale434911809.8574.95285249.99314.994</v>
      </c>
      <c r="AR1019">
        <f>COUNTIF(AQ$2:AQ1019,AQ1019)</f>
        <v>1</v>
      </c>
    </row>
    <row r="1020" spans="1:44" x14ac:dyDescent="0.25">
      <c r="A1020">
        <v>706</v>
      </c>
      <c r="B1020">
        <v>329</v>
      </c>
      <c r="C1020" s="4">
        <v>44142</v>
      </c>
      <c r="D1020">
        <v>7</v>
      </c>
      <c r="E1020" t="s">
        <v>35</v>
      </c>
      <c r="F1020" t="s">
        <v>46</v>
      </c>
      <c r="G1020" t="s">
        <v>56</v>
      </c>
      <c r="H1020" t="s">
        <v>58</v>
      </c>
      <c r="I1020" s="4">
        <v>43863</v>
      </c>
      <c r="J1020">
        <v>6</v>
      </c>
      <c r="K1020" t="s">
        <v>59</v>
      </c>
      <c r="L1020" s="4">
        <v>43862</v>
      </c>
      <c r="M1020" s="4">
        <v>43889</v>
      </c>
      <c r="N1020">
        <v>1</v>
      </c>
      <c r="O1020" t="s">
        <v>69</v>
      </c>
      <c r="P1020" t="s">
        <v>231</v>
      </c>
      <c r="Q1020">
        <v>1</v>
      </c>
      <c r="R1020" t="s">
        <v>776</v>
      </c>
      <c r="S1020" t="s">
        <v>1314</v>
      </c>
      <c r="T1020" t="s">
        <v>1831</v>
      </c>
      <c r="U1020" t="s">
        <v>80</v>
      </c>
      <c r="V1020" t="s">
        <v>1577</v>
      </c>
      <c r="W1020">
        <v>470</v>
      </c>
      <c r="X1020">
        <v>49.98</v>
      </c>
      <c r="Y1020">
        <v>1</v>
      </c>
      <c r="Z1020" t="s">
        <v>78</v>
      </c>
      <c r="AA1020" t="s">
        <v>2330</v>
      </c>
      <c r="AF1020" s="4"/>
      <c r="AG1020" s="4"/>
      <c r="AH1020" t="s">
        <v>69</v>
      </c>
      <c r="AI1020" t="s">
        <v>231</v>
      </c>
      <c r="AJ1020" t="s">
        <v>776</v>
      </c>
      <c r="AK1020" t="s">
        <v>1314</v>
      </c>
      <c r="AL1020" t="s">
        <v>1831</v>
      </c>
      <c r="AM1020" t="s">
        <v>80</v>
      </c>
      <c r="AN1020" t="s">
        <v>1577</v>
      </c>
      <c r="AO1020" t="s">
        <v>78</v>
      </c>
      <c r="AP1020" t="s">
        <v>2330</v>
      </c>
      <c r="AQ1020" t="str">
        <f t="shared" si="15"/>
        <v>706329441427noFemale438636Google Ads438624388947049.98198235224.998</v>
      </c>
      <c r="AR1020">
        <f>COUNTIF(AQ$2:AQ1020,AQ1020)</f>
        <v>1</v>
      </c>
    </row>
    <row r="1021" spans="1:44" x14ac:dyDescent="0.25">
      <c r="A1021">
        <v>707</v>
      </c>
      <c r="B1021">
        <v>113</v>
      </c>
      <c r="C1021" s="4">
        <v>44143</v>
      </c>
      <c r="D1021">
        <v>11</v>
      </c>
      <c r="E1021" t="s">
        <v>37</v>
      </c>
      <c r="F1021" t="s">
        <v>48</v>
      </c>
      <c r="G1021" t="s">
        <v>55</v>
      </c>
      <c r="H1021" t="s">
        <v>58</v>
      </c>
      <c r="I1021" s="4">
        <v>43844</v>
      </c>
      <c r="J1021">
        <v>4</v>
      </c>
      <c r="K1021" t="s">
        <v>61</v>
      </c>
      <c r="L1021" s="4">
        <v>43831</v>
      </c>
      <c r="M1021" s="4">
        <v>43861</v>
      </c>
      <c r="N1021">
        <v>2</v>
      </c>
      <c r="O1021" t="s">
        <v>190</v>
      </c>
      <c r="P1021" t="s">
        <v>352</v>
      </c>
      <c r="Q1021">
        <v>3</v>
      </c>
      <c r="R1021" t="s">
        <v>793</v>
      </c>
      <c r="S1021" t="s">
        <v>1331</v>
      </c>
      <c r="T1021" t="s">
        <v>1847</v>
      </c>
      <c r="U1021" t="s">
        <v>122</v>
      </c>
      <c r="V1021" t="s">
        <v>2041</v>
      </c>
      <c r="W1021">
        <v>886.41</v>
      </c>
      <c r="X1021">
        <v>134.91</v>
      </c>
      <c r="Y1021">
        <v>3</v>
      </c>
      <c r="Z1021" t="s">
        <v>2251</v>
      </c>
      <c r="AA1021" t="s">
        <v>2545</v>
      </c>
      <c r="AF1021" s="4"/>
      <c r="AG1021" s="4"/>
      <c r="AH1021" t="s">
        <v>80</v>
      </c>
      <c r="AI1021" t="s">
        <v>242</v>
      </c>
      <c r="AJ1021" t="s">
        <v>507</v>
      </c>
      <c r="AK1021" t="s">
        <v>1070</v>
      </c>
      <c r="AL1021" t="s">
        <v>1597</v>
      </c>
      <c r="AM1021" t="s">
        <v>67</v>
      </c>
      <c r="AN1021" t="s">
        <v>1548</v>
      </c>
      <c r="AO1021" t="s">
        <v>69</v>
      </c>
      <c r="AP1021" t="s">
        <v>2360</v>
      </c>
      <c r="AQ1021" t="str">
        <f t="shared" si="15"/>
        <v>7071134414311yesFemale438444YouTube4383143861886.41134.9123323.99314.991</v>
      </c>
      <c r="AR1021">
        <f>COUNTIF(AQ$2:AQ1021,AQ1021)</f>
        <v>1</v>
      </c>
    </row>
    <row r="1022" spans="1:44" x14ac:dyDescent="0.25">
      <c r="A1022">
        <v>707</v>
      </c>
      <c r="B1022">
        <v>113</v>
      </c>
      <c r="C1022" s="4">
        <v>44143</v>
      </c>
      <c r="D1022">
        <v>11</v>
      </c>
      <c r="E1022" t="s">
        <v>37</v>
      </c>
      <c r="F1022" t="s">
        <v>48</v>
      </c>
      <c r="G1022" t="s">
        <v>55</v>
      </c>
      <c r="H1022" t="s">
        <v>58</v>
      </c>
      <c r="I1022" s="4">
        <v>43844</v>
      </c>
      <c r="J1022">
        <v>4</v>
      </c>
      <c r="K1022" t="s">
        <v>61</v>
      </c>
      <c r="L1022" s="4">
        <v>43831</v>
      </c>
      <c r="M1022" s="4">
        <v>43861</v>
      </c>
      <c r="N1022">
        <v>2</v>
      </c>
      <c r="O1022" t="s">
        <v>190</v>
      </c>
      <c r="P1022" t="s">
        <v>352</v>
      </c>
      <c r="Q1022">
        <v>3</v>
      </c>
      <c r="R1022" t="s">
        <v>793</v>
      </c>
      <c r="S1022" t="s">
        <v>1331</v>
      </c>
      <c r="T1022" t="s">
        <v>1847</v>
      </c>
      <c r="U1022" t="s">
        <v>122</v>
      </c>
      <c r="V1022" t="s">
        <v>2041</v>
      </c>
      <c r="W1022">
        <v>886.41</v>
      </c>
      <c r="X1022">
        <v>134.91</v>
      </c>
      <c r="Y1022">
        <v>3</v>
      </c>
      <c r="Z1022" t="s">
        <v>2251</v>
      </c>
      <c r="AA1022" t="s">
        <v>2545</v>
      </c>
      <c r="AF1022" s="4"/>
      <c r="AG1022" s="4"/>
      <c r="AH1022" t="s">
        <v>80</v>
      </c>
      <c r="AI1022" t="s">
        <v>242</v>
      </c>
      <c r="AJ1022" t="s">
        <v>509</v>
      </c>
      <c r="AK1022" t="s">
        <v>1072</v>
      </c>
      <c r="AL1022" t="s">
        <v>1599</v>
      </c>
      <c r="AM1022" t="s">
        <v>67</v>
      </c>
      <c r="AN1022" t="s">
        <v>1548</v>
      </c>
      <c r="AO1022" t="s">
        <v>79</v>
      </c>
      <c r="AP1022" t="s">
        <v>2349</v>
      </c>
      <c r="AQ1022" t="str">
        <f t="shared" si="15"/>
        <v>7071134414311yesFemale438444YouTube4383143861886.41134.91285249.99314.994</v>
      </c>
      <c r="AR1022">
        <f>COUNTIF(AQ$2:AQ1022,AQ1022)</f>
        <v>1</v>
      </c>
    </row>
    <row r="1023" spans="1:44" x14ac:dyDescent="0.25">
      <c r="A1023">
        <v>707</v>
      </c>
      <c r="B1023">
        <v>113</v>
      </c>
      <c r="C1023" s="4">
        <v>44143</v>
      </c>
      <c r="D1023">
        <v>11</v>
      </c>
      <c r="E1023" t="s">
        <v>37</v>
      </c>
      <c r="F1023" t="s">
        <v>48</v>
      </c>
      <c r="G1023" t="s">
        <v>55</v>
      </c>
      <c r="H1023" t="s">
        <v>58</v>
      </c>
      <c r="I1023" s="4">
        <v>43844</v>
      </c>
      <c r="J1023">
        <v>4</v>
      </c>
      <c r="K1023" t="s">
        <v>61</v>
      </c>
      <c r="L1023" s="4">
        <v>43831</v>
      </c>
      <c r="M1023" s="4">
        <v>43861</v>
      </c>
      <c r="N1023">
        <v>2</v>
      </c>
      <c r="O1023" t="s">
        <v>190</v>
      </c>
      <c r="P1023" t="s">
        <v>352</v>
      </c>
      <c r="Q1023">
        <v>3</v>
      </c>
      <c r="R1023" t="s">
        <v>793</v>
      </c>
      <c r="S1023" t="s">
        <v>1331</v>
      </c>
      <c r="T1023" t="s">
        <v>1847</v>
      </c>
      <c r="U1023" t="s">
        <v>122</v>
      </c>
      <c r="V1023" t="s">
        <v>2041</v>
      </c>
      <c r="W1023">
        <v>886.41</v>
      </c>
      <c r="X1023">
        <v>134.91</v>
      </c>
      <c r="Y1023">
        <v>3</v>
      </c>
      <c r="Z1023" t="s">
        <v>2251</v>
      </c>
      <c r="AA1023" t="s">
        <v>2545</v>
      </c>
      <c r="AF1023" s="4"/>
      <c r="AG1023" s="4"/>
      <c r="AH1023" t="s">
        <v>79</v>
      </c>
      <c r="AI1023" t="s">
        <v>241</v>
      </c>
      <c r="AJ1023" t="s">
        <v>463</v>
      </c>
      <c r="AK1023" t="s">
        <v>1026</v>
      </c>
      <c r="AL1023" t="s">
        <v>1556</v>
      </c>
      <c r="AM1023" t="s">
        <v>67</v>
      </c>
      <c r="AN1023" t="s">
        <v>1548</v>
      </c>
      <c r="AO1023" t="s">
        <v>455</v>
      </c>
      <c r="AP1023" t="s">
        <v>2340</v>
      </c>
      <c r="AQ1023" t="str">
        <f t="shared" si="15"/>
        <v>7071134414311yesFemale438444YouTube4383143861886.41134.9144721.49314.9915</v>
      </c>
      <c r="AR1023">
        <f>COUNTIF(AQ$2:AQ1023,AQ1023)</f>
        <v>1</v>
      </c>
    </row>
    <row r="1024" spans="1:44" x14ac:dyDescent="0.25">
      <c r="A1024">
        <v>708</v>
      </c>
      <c r="B1024">
        <v>198</v>
      </c>
      <c r="C1024" s="4">
        <v>44143</v>
      </c>
      <c r="D1024">
        <v>9</v>
      </c>
      <c r="E1024" t="s">
        <v>41</v>
      </c>
      <c r="F1024" t="s">
        <v>52</v>
      </c>
      <c r="G1024" t="s">
        <v>56</v>
      </c>
      <c r="H1024" t="s">
        <v>58</v>
      </c>
      <c r="I1024" s="4">
        <v>43861</v>
      </c>
      <c r="J1024">
        <v>4</v>
      </c>
      <c r="K1024" t="s">
        <v>61</v>
      </c>
      <c r="L1024" s="4">
        <v>43831</v>
      </c>
      <c r="M1024" s="4">
        <v>43861</v>
      </c>
      <c r="N1024">
        <v>1</v>
      </c>
      <c r="O1024" t="s">
        <v>86</v>
      </c>
      <c r="P1024" t="s">
        <v>248</v>
      </c>
      <c r="Q1024">
        <v>1</v>
      </c>
      <c r="R1024" t="s">
        <v>454</v>
      </c>
      <c r="S1024" t="s">
        <v>1017</v>
      </c>
      <c r="T1024" t="s">
        <v>1547</v>
      </c>
      <c r="U1024" t="s">
        <v>67</v>
      </c>
      <c r="V1024" t="s">
        <v>1577</v>
      </c>
      <c r="W1024">
        <v>479.97</v>
      </c>
      <c r="X1024">
        <v>74.97</v>
      </c>
      <c r="Y1024">
        <v>1</v>
      </c>
      <c r="Z1024" t="s">
        <v>547</v>
      </c>
      <c r="AA1024" t="s">
        <v>2354</v>
      </c>
      <c r="AF1024" s="4"/>
      <c r="AG1024" s="4"/>
      <c r="AH1024" t="s">
        <v>86</v>
      </c>
      <c r="AI1024" t="s">
        <v>248</v>
      </c>
      <c r="AJ1024" t="s">
        <v>454</v>
      </c>
      <c r="AK1024" t="s">
        <v>1017</v>
      </c>
      <c r="AL1024" t="s">
        <v>1547</v>
      </c>
      <c r="AM1024" t="s">
        <v>67</v>
      </c>
      <c r="AN1024" t="s">
        <v>1577</v>
      </c>
      <c r="AO1024" t="s">
        <v>547</v>
      </c>
      <c r="AP1024" t="s">
        <v>2354</v>
      </c>
      <c r="AQ1024" t="str">
        <f t="shared" si="15"/>
        <v>708198441439noFemale438614YouTube4383143861479.9774.97790159.99324.9914</v>
      </c>
      <c r="AR1024">
        <f>COUNTIF(AQ$2:AQ1024,AQ1024)</f>
        <v>1</v>
      </c>
    </row>
    <row r="1025" spans="1:44" x14ac:dyDescent="0.25">
      <c r="A1025">
        <v>709</v>
      </c>
      <c r="B1025">
        <v>351</v>
      </c>
      <c r="C1025" s="4">
        <v>44143</v>
      </c>
      <c r="D1025">
        <v>9</v>
      </c>
      <c r="E1025" t="s">
        <v>41</v>
      </c>
      <c r="F1025" t="s">
        <v>52</v>
      </c>
      <c r="G1025" t="s">
        <v>56</v>
      </c>
      <c r="H1025" t="s">
        <v>57</v>
      </c>
      <c r="I1025" s="4">
        <v>43808</v>
      </c>
      <c r="J1025">
        <v>3</v>
      </c>
      <c r="K1025" t="s">
        <v>59</v>
      </c>
      <c r="L1025" s="4">
        <v>43615</v>
      </c>
      <c r="M1025" s="4">
        <v>43830</v>
      </c>
      <c r="N1025">
        <v>1</v>
      </c>
      <c r="O1025" t="s">
        <v>67</v>
      </c>
      <c r="P1025" t="s">
        <v>229</v>
      </c>
      <c r="Q1025">
        <v>1</v>
      </c>
      <c r="R1025" t="s">
        <v>478</v>
      </c>
      <c r="S1025" t="s">
        <v>1041</v>
      </c>
      <c r="T1025" t="s">
        <v>1569</v>
      </c>
      <c r="U1025" t="s">
        <v>69</v>
      </c>
      <c r="V1025" t="s">
        <v>1548</v>
      </c>
      <c r="W1025">
        <v>42.99</v>
      </c>
      <c r="X1025">
        <v>14.99</v>
      </c>
      <c r="Y1025">
        <v>1</v>
      </c>
      <c r="Z1025" t="s">
        <v>90</v>
      </c>
      <c r="AA1025" t="s">
        <v>2328</v>
      </c>
      <c r="AF1025" s="4"/>
      <c r="AG1025" s="4"/>
      <c r="AH1025" t="s">
        <v>67</v>
      </c>
      <c r="AI1025" t="s">
        <v>229</v>
      </c>
      <c r="AJ1025" t="s">
        <v>478</v>
      </c>
      <c r="AK1025" t="s">
        <v>1041</v>
      </c>
      <c r="AL1025" t="s">
        <v>1569</v>
      </c>
      <c r="AM1025" t="s">
        <v>69</v>
      </c>
      <c r="AN1025" t="s">
        <v>1548</v>
      </c>
      <c r="AO1025" t="s">
        <v>90</v>
      </c>
      <c r="AP1025" t="s">
        <v>2328</v>
      </c>
      <c r="AQ1025" t="str">
        <f t="shared" si="15"/>
        <v>709351441439noMale438083Google Ads436154383042.9914.9933242.99114.996</v>
      </c>
      <c r="AR1025">
        <f>COUNTIF(AQ$2:AQ1025,AQ1025)</f>
        <v>1</v>
      </c>
    </row>
    <row r="1026" spans="1:44" x14ac:dyDescent="0.25">
      <c r="A1026">
        <v>710</v>
      </c>
      <c r="B1026">
        <v>151</v>
      </c>
      <c r="C1026" s="4">
        <v>44144</v>
      </c>
      <c r="D1026">
        <v>5</v>
      </c>
      <c r="E1026" t="s">
        <v>36</v>
      </c>
      <c r="F1026" t="s">
        <v>47</v>
      </c>
      <c r="G1026" t="s">
        <v>55</v>
      </c>
      <c r="H1026" t="s">
        <v>57</v>
      </c>
      <c r="I1026" s="4">
        <v>44084</v>
      </c>
      <c r="J1026">
        <v>10</v>
      </c>
      <c r="K1026" t="s">
        <v>61</v>
      </c>
      <c r="L1026" s="4">
        <v>44055</v>
      </c>
      <c r="M1026" s="4">
        <v>44196</v>
      </c>
      <c r="N1026">
        <v>1</v>
      </c>
      <c r="O1026" t="s">
        <v>110</v>
      </c>
      <c r="P1026" t="s">
        <v>272</v>
      </c>
      <c r="Q1026">
        <v>2</v>
      </c>
      <c r="R1026" t="s">
        <v>794</v>
      </c>
      <c r="S1026" t="s">
        <v>1332</v>
      </c>
      <c r="T1026" t="s">
        <v>1848</v>
      </c>
      <c r="U1026" t="s">
        <v>103</v>
      </c>
      <c r="V1026" t="s">
        <v>1869</v>
      </c>
      <c r="W1026">
        <v>90.96</v>
      </c>
      <c r="X1026">
        <v>59.96</v>
      </c>
      <c r="Y1026">
        <v>2</v>
      </c>
      <c r="Z1026" t="s">
        <v>164</v>
      </c>
      <c r="AA1026" t="s">
        <v>2546</v>
      </c>
      <c r="AF1026" s="4"/>
      <c r="AG1026" s="4"/>
      <c r="AH1026" t="s">
        <v>67</v>
      </c>
      <c r="AI1026" t="s">
        <v>229</v>
      </c>
      <c r="AJ1026" t="s">
        <v>527</v>
      </c>
      <c r="AK1026" t="s">
        <v>953</v>
      </c>
      <c r="AL1026" t="s">
        <v>1617</v>
      </c>
      <c r="AM1026" t="s">
        <v>69</v>
      </c>
      <c r="AN1026" t="s">
        <v>1548</v>
      </c>
      <c r="AO1026" t="s">
        <v>84</v>
      </c>
      <c r="AP1026" t="s">
        <v>2366</v>
      </c>
      <c r="AQ1026" t="str">
        <f t="shared" ref="AQ1026:AQ1089" si="16">CONCATENATE($A1026,$B1026,$C1026,$D1026,$G1026,$H1026,$I1026,$J1026,$K1026,$L1026,$M1026,$W1026,$X1026,$AB1026,$AC1026,$AD1026,$AE1026,$AF1026,$AG1026,$AH1026,$AJ1026,$AL1026,$AM1026,$AN1026,$AO1026)</f>
        <v>710151441445yesMale4408410YouTube440554419690.9659.96313730.99114.999</v>
      </c>
      <c r="AR1026">
        <f>COUNTIF(AQ$2:AQ1026,AQ1026)</f>
        <v>1</v>
      </c>
    </row>
    <row r="1027" spans="1:44" x14ac:dyDescent="0.25">
      <c r="A1027">
        <v>710</v>
      </c>
      <c r="B1027">
        <v>151</v>
      </c>
      <c r="C1027" s="4">
        <v>44144</v>
      </c>
      <c r="D1027">
        <v>5</v>
      </c>
      <c r="E1027" t="s">
        <v>36</v>
      </c>
      <c r="F1027" t="s">
        <v>47</v>
      </c>
      <c r="G1027" t="s">
        <v>55</v>
      </c>
      <c r="H1027" t="s">
        <v>57</v>
      </c>
      <c r="I1027" s="4">
        <v>44084</v>
      </c>
      <c r="J1027">
        <v>10</v>
      </c>
      <c r="K1027" t="s">
        <v>61</v>
      </c>
      <c r="L1027" s="4">
        <v>44055</v>
      </c>
      <c r="M1027" s="4">
        <v>44196</v>
      </c>
      <c r="N1027">
        <v>1</v>
      </c>
      <c r="O1027" t="s">
        <v>110</v>
      </c>
      <c r="P1027" t="s">
        <v>272</v>
      </c>
      <c r="Q1027">
        <v>2</v>
      </c>
      <c r="R1027" t="s">
        <v>794</v>
      </c>
      <c r="S1027" t="s">
        <v>1332</v>
      </c>
      <c r="T1027" t="s">
        <v>1848</v>
      </c>
      <c r="U1027" t="s">
        <v>103</v>
      </c>
      <c r="V1027" t="s">
        <v>1869</v>
      </c>
      <c r="W1027">
        <v>90.96</v>
      </c>
      <c r="X1027">
        <v>59.96</v>
      </c>
      <c r="Y1027">
        <v>2</v>
      </c>
      <c r="Z1027" t="s">
        <v>164</v>
      </c>
      <c r="AA1027" t="s">
        <v>2546</v>
      </c>
      <c r="AF1027" s="4"/>
      <c r="AG1027" s="4"/>
      <c r="AH1027" t="s">
        <v>67</v>
      </c>
      <c r="AI1027" t="s">
        <v>229</v>
      </c>
      <c r="AJ1027" t="s">
        <v>710</v>
      </c>
      <c r="AK1027" t="s">
        <v>1251</v>
      </c>
      <c r="AL1027" t="s">
        <v>1517</v>
      </c>
      <c r="AM1027" t="s">
        <v>67</v>
      </c>
      <c r="AN1027" t="s">
        <v>1548</v>
      </c>
      <c r="AO1027" t="s">
        <v>90</v>
      </c>
      <c r="AP1027" t="s">
        <v>2328</v>
      </c>
      <c r="AQ1027" t="str">
        <f t="shared" si="16"/>
        <v>710151441445yesMale4408410YouTube440554419690.9659.96310519.99314.996</v>
      </c>
      <c r="AR1027">
        <f>COUNTIF(AQ$2:AQ1027,AQ1027)</f>
        <v>1</v>
      </c>
    </row>
    <row r="1028" spans="1:44" x14ac:dyDescent="0.25">
      <c r="A1028">
        <v>711</v>
      </c>
      <c r="B1028">
        <v>338</v>
      </c>
      <c r="C1028" s="4">
        <v>44145</v>
      </c>
      <c r="D1028">
        <v>4</v>
      </c>
      <c r="E1028" t="s">
        <v>40</v>
      </c>
      <c r="F1028" t="s">
        <v>51</v>
      </c>
      <c r="G1028" t="s">
        <v>55</v>
      </c>
      <c r="H1028" t="s">
        <v>57</v>
      </c>
      <c r="I1028" s="4">
        <v>43685</v>
      </c>
      <c r="J1028">
        <v>2</v>
      </c>
      <c r="K1028" t="s">
        <v>60</v>
      </c>
      <c r="L1028" s="4">
        <v>43615</v>
      </c>
      <c r="M1028" s="4">
        <v>43830</v>
      </c>
      <c r="N1028">
        <v>3</v>
      </c>
      <c r="O1028" t="s">
        <v>191</v>
      </c>
      <c r="P1028" t="s">
        <v>353</v>
      </c>
      <c r="Q1028">
        <v>3</v>
      </c>
      <c r="R1028" t="s">
        <v>795</v>
      </c>
      <c r="S1028" t="s">
        <v>1333</v>
      </c>
      <c r="T1028" t="s">
        <v>1849</v>
      </c>
      <c r="U1028" t="s">
        <v>2014</v>
      </c>
      <c r="V1028" t="s">
        <v>2065</v>
      </c>
      <c r="W1028">
        <v>142.91999999999999</v>
      </c>
      <c r="X1028">
        <v>119.92</v>
      </c>
      <c r="Y1028">
        <v>3</v>
      </c>
      <c r="Z1028" t="s">
        <v>2252</v>
      </c>
      <c r="AA1028" t="s">
        <v>2547</v>
      </c>
      <c r="AF1028" s="4"/>
      <c r="AG1028" s="4"/>
      <c r="AH1028" t="s">
        <v>70</v>
      </c>
      <c r="AI1028" t="s">
        <v>232</v>
      </c>
      <c r="AJ1028" t="s">
        <v>635</v>
      </c>
      <c r="AK1028" t="s">
        <v>1183</v>
      </c>
      <c r="AL1028" t="s">
        <v>1707</v>
      </c>
      <c r="AM1028" t="s">
        <v>67</v>
      </c>
      <c r="AN1028" t="s">
        <v>1517</v>
      </c>
      <c r="AO1028" t="s">
        <v>673</v>
      </c>
      <c r="AP1028" t="s">
        <v>2348</v>
      </c>
      <c r="AQ1028" t="str">
        <f t="shared" si="16"/>
        <v>711338441454yesMale436852Facebook4361543830142.92119.9258722.99319.9912</v>
      </c>
      <c r="AR1028">
        <f>COUNTIF(AQ$2:AQ1028,AQ1028)</f>
        <v>1</v>
      </c>
    </row>
    <row r="1029" spans="1:44" x14ac:dyDescent="0.25">
      <c r="A1029">
        <v>711</v>
      </c>
      <c r="B1029">
        <v>338</v>
      </c>
      <c r="C1029" s="4">
        <v>44145</v>
      </c>
      <c r="D1029">
        <v>4</v>
      </c>
      <c r="E1029" t="s">
        <v>40</v>
      </c>
      <c r="F1029" t="s">
        <v>51</v>
      </c>
      <c r="G1029" t="s">
        <v>55</v>
      </c>
      <c r="H1029" t="s">
        <v>57</v>
      </c>
      <c r="I1029" s="4">
        <v>43685</v>
      </c>
      <c r="J1029">
        <v>2</v>
      </c>
      <c r="K1029" t="s">
        <v>60</v>
      </c>
      <c r="L1029" s="4">
        <v>43615</v>
      </c>
      <c r="M1029" s="4">
        <v>43830</v>
      </c>
      <c r="N1029">
        <v>3</v>
      </c>
      <c r="O1029" t="s">
        <v>191</v>
      </c>
      <c r="P1029" t="s">
        <v>353</v>
      </c>
      <c r="Q1029">
        <v>3</v>
      </c>
      <c r="R1029" t="s">
        <v>795</v>
      </c>
      <c r="S1029" t="s">
        <v>1333</v>
      </c>
      <c r="T1029" t="s">
        <v>1849</v>
      </c>
      <c r="U1029" t="s">
        <v>2014</v>
      </c>
      <c r="V1029" t="s">
        <v>2065</v>
      </c>
      <c r="W1029">
        <v>142.91999999999999</v>
      </c>
      <c r="X1029">
        <v>119.92</v>
      </c>
      <c r="Y1029">
        <v>3</v>
      </c>
      <c r="Z1029" t="s">
        <v>2252</v>
      </c>
      <c r="AA1029" t="s">
        <v>2547</v>
      </c>
      <c r="AF1029" s="4"/>
      <c r="AG1029" s="4"/>
      <c r="AH1029" t="s">
        <v>80</v>
      </c>
      <c r="AI1029" t="s">
        <v>242</v>
      </c>
      <c r="AJ1029" t="s">
        <v>586</v>
      </c>
      <c r="AK1029" t="s">
        <v>966</v>
      </c>
      <c r="AL1029" t="s">
        <v>1667</v>
      </c>
      <c r="AM1029" t="s">
        <v>80</v>
      </c>
      <c r="AN1029" t="s">
        <v>1548</v>
      </c>
      <c r="AO1029" t="s">
        <v>67</v>
      </c>
      <c r="AP1029" t="s">
        <v>2373</v>
      </c>
      <c r="AQ1029" t="str">
        <f t="shared" si="16"/>
        <v>711338441454yesMale436852Facebook4361543830142.92119.9227021.99214.993</v>
      </c>
      <c r="AR1029">
        <f>COUNTIF(AQ$2:AQ1029,AQ1029)</f>
        <v>1</v>
      </c>
    </row>
    <row r="1030" spans="1:44" x14ac:dyDescent="0.25">
      <c r="A1030">
        <v>711</v>
      </c>
      <c r="B1030">
        <v>338</v>
      </c>
      <c r="C1030" s="4">
        <v>44145</v>
      </c>
      <c r="D1030">
        <v>4</v>
      </c>
      <c r="E1030" t="s">
        <v>40</v>
      </c>
      <c r="F1030" t="s">
        <v>51</v>
      </c>
      <c r="G1030" t="s">
        <v>55</v>
      </c>
      <c r="H1030" t="s">
        <v>57</v>
      </c>
      <c r="I1030" s="4">
        <v>43685</v>
      </c>
      <c r="J1030">
        <v>2</v>
      </c>
      <c r="K1030" t="s">
        <v>60</v>
      </c>
      <c r="L1030" s="4">
        <v>43615</v>
      </c>
      <c r="M1030" s="4">
        <v>43830</v>
      </c>
      <c r="N1030">
        <v>3</v>
      </c>
      <c r="O1030" t="s">
        <v>191</v>
      </c>
      <c r="P1030" t="s">
        <v>353</v>
      </c>
      <c r="Q1030">
        <v>3</v>
      </c>
      <c r="R1030" t="s">
        <v>795</v>
      </c>
      <c r="S1030" t="s">
        <v>1333</v>
      </c>
      <c r="T1030" t="s">
        <v>1849</v>
      </c>
      <c r="U1030" t="s">
        <v>2014</v>
      </c>
      <c r="V1030" t="s">
        <v>2065</v>
      </c>
      <c r="W1030">
        <v>142.91999999999999</v>
      </c>
      <c r="X1030">
        <v>119.92</v>
      </c>
      <c r="Y1030">
        <v>3</v>
      </c>
      <c r="Z1030" t="s">
        <v>2252</v>
      </c>
      <c r="AA1030" t="s">
        <v>2547</v>
      </c>
      <c r="AF1030" s="4"/>
      <c r="AG1030" s="4"/>
      <c r="AH1030" t="s">
        <v>90</v>
      </c>
      <c r="AI1030" t="s">
        <v>252</v>
      </c>
      <c r="AJ1030" t="s">
        <v>575</v>
      </c>
      <c r="AK1030" t="s">
        <v>1133</v>
      </c>
      <c r="AL1030" t="s">
        <v>1562</v>
      </c>
      <c r="AM1030" t="s">
        <v>67</v>
      </c>
      <c r="AN1030" t="s">
        <v>1562</v>
      </c>
      <c r="AO1030" t="s">
        <v>645</v>
      </c>
      <c r="AP1030" t="s">
        <v>2347</v>
      </c>
      <c r="AQ1030" t="str">
        <f t="shared" si="16"/>
        <v>711338441454yesMale436852Facebook4361543830142.92119.9261499.9939.9913</v>
      </c>
      <c r="AR1030">
        <f>COUNTIF(AQ$2:AQ1030,AQ1030)</f>
        <v>1</v>
      </c>
    </row>
    <row r="1031" spans="1:44" x14ac:dyDescent="0.25">
      <c r="A1031">
        <v>712</v>
      </c>
      <c r="B1031">
        <v>343</v>
      </c>
      <c r="C1031" s="4">
        <v>44146</v>
      </c>
      <c r="D1031">
        <v>2</v>
      </c>
      <c r="E1031" t="s">
        <v>38</v>
      </c>
      <c r="F1031" t="s">
        <v>49</v>
      </c>
      <c r="G1031" t="s">
        <v>56</v>
      </c>
      <c r="H1031" t="s">
        <v>58</v>
      </c>
      <c r="I1031" s="4">
        <v>44008</v>
      </c>
      <c r="J1031">
        <v>7</v>
      </c>
      <c r="K1031" t="s">
        <v>61</v>
      </c>
      <c r="L1031" s="4">
        <v>43915</v>
      </c>
      <c r="M1031" s="4">
        <v>44012</v>
      </c>
      <c r="N1031">
        <v>2</v>
      </c>
      <c r="O1031" t="s">
        <v>89</v>
      </c>
      <c r="P1031" t="s">
        <v>251</v>
      </c>
      <c r="Q1031">
        <v>2</v>
      </c>
      <c r="R1031" t="s">
        <v>796</v>
      </c>
      <c r="S1031" t="s">
        <v>1334</v>
      </c>
      <c r="T1031" t="s">
        <v>1850</v>
      </c>
      <c r="U1031" t="s">
        <v>110</v>
      </c>
      <c r="V1031" t="s">
        <v>2039</v>
      </c>
      <c r="W1031">
        <v>326.97000000000003</v>
      </c>
      <c r="X1031">
        <v>74.94</v>
      </c>
      <c r="Y1031">
        <v>2</v>
      </c>
      <c r="Z1031" t="s">
        <v>2253</v>
      </c>
      <c r="AA1031" t="s">
        <v>2548</v>
      </c>
      <c r="AF1031" s="4"/>
      <c r="AG1031" s="4"/>
      <c r="AH1031" t="s">
        <v>90</v>
      </c>
      <c r="AI1031" t="s">
        <v>252</v>
      </c>
      <c r="AJ1031" t="s">
        <v>669</v>
      </c>
      <c r="AK1031" t="s">
        <v>989</v>
      </c>
      <c r="AL1031" t="s">
        <v>626</v>
      </c>
      <c r="AM1031" t="s">
        <v>67</v>
      </c>
      <c r="AN1031" t="s">
        <v>1562</v>
      </c>
      <c r="AO1031" t="s">
        <v>410</v>
      </c>
      <c r="AP1031" t="s">
        <v>2359</v>
      </c>
      <c r="AQ1031" t="str">
        <f t="shared" si="16"/>
        <v>712343441462noFemale440087YouTube4391544012326.9774.946767939.9920</v>
      </c>
      <c r="AR1031">
        <f>COUNTIF(AQ$2:AQ1031,AQ1031)</f>
        <v>1</v>
      </c>
    </row>
    <row r="1032" spans="1:44" x14ac:dyDescent="0.25">
      <c r="A1032">
        <v>712</v>
      </c>
      <c r="B1032">
        <v>343</v>
      </c>
      <c r="C1032" s="4">
        <v>44146</v>
      </c>
      <c r="D1032">
        <v>2</v>
      </c>
      <c r="E1032" t="s">
        <v>38</v>
      </c>
      <c r="F1032" t="s">
        <v>49</v>
      </c>
      <c r="G1032" t="s">
        <v>56</v>
      </c>
      <c r="H1032" t="s">
        <v>58</v>
      </c>
      <c r="I1032" s="4">
        <v>44008</v>
      </c>
      <c r="J1032">
        <v>7</v>
      </c>
      <c r="K1032" t="s">
        <v>61</v>
      </c>
      <c r="L1032" s="4">
        <v>43915</v>
      </c>
      <c r="M1032" s="4">
        <v>44012</v>
      </c>
      <c r="N1032">
        <v>2</v>
      </c>
      <c r="O1032" t="s">
        <v>89</v>
      </c>
      <c r="P1032" t="s">
        <v>251</v>
      </c>
      <c r="Q1032">
        <v>2</v>
      </c>
      <c r="R1032" t="s">
        <v>796</v>
      </c>
      <c r="S1032" t="s">
        <v>1334</v>
      </c>
      <c r="T1032" t="s">
        <v>1850</v>
      </c>
      <c r="U1032" t="s">
        <v>110</v>
      </c>
      <c r="V1032" t="s">
        <v>2039</v>
      </c>
      <c r="W1032">
        <v>326.97000000000003</v>
      </c>
      <c r="X1032">
        <v>74.94</v>
      </c>
      <c r="Y1032">
        <v>2</v>
      </c>
      <c r="Z1032" t="s">
        <v>2253</v>
      </c>
      <c r="AA1032" t="s">
        <v>2548</v>
      </c>
      <c r="AF1032" s="4"/>
      <c r="AG1032" s="4"/>
      <c r="AH1032" t="s">
        <v>67</v>
      </c>
      <c r="AI1032" t="s">
        <v>229</v>
      </c>
      <c r="AJ1032" t="s">
        <v>498</v>
      </c>
      <c r="AK1032" t="s">
        <v>1061</v>
      </c>
      <c r="AL1032" t="s">
        <v>1513</v>
      </c>
      <c r="AM1032" t="s">
        <v>67</v>
      </c>
      <c r="AN1032" t="s">
        <v>1548</v>
      </c>
      <c r="AO1032" t="s">
        <v>652</v>
      </c>
      <c r="AP1032" t="s">
        <v>2352</v>
      </c>
      <c r="AQ1032" t="str">
        <f t="shared" si="16"/>
        <v>712343441462noFemale440087YouTube4391544012326.9774.9435929.99314.9911</v>
      </c>
      <c r="AR1032">
        <f>COUNTIF(AQ$2:AQ1032,AQ1032)</f>
        <v>1</v>
      </c>
    </row>
    <row r="1033" spans="1:44" x14ac:dyDescent="0.25">
      <c r="A1033">
        <v>713</v>
      </c>
      <c r="B1033">
        <v>217</v>
      </c>
      <c r="C1033" s="4">
        <v>44147</v>
      </c>
      <c r="D1033">
        <v>4</v>
      </c>
      <c r="E1033" t="s">
        <v>40</v>
      </c>
      <c r="F1033" t="s">
        <v>51</v>
      </c>
      <c r="G1033" t="s">
        <v>55</v>
      </c>
      <c r="H1033" t="s">
        <v>57</v>
      </c>
      <c r="I1033" s="4">
        <v>43670</v>
      </c>
      <c r="J1033">
        <v>3</v>
      </c>
      <c r="K1033" t="s">
        <v>59</v>
      </c>
      <c r="L1033" s="4">
        <v>43615</v>
      </c>
      <c r="M1033" s="4">
        <v>43830</v>
      </c>
      <c r="N1033">
        <v>1</v>
      </c>
      <c r="O1033" t="s">
        <v>78</v>
      </c>
      <c r="P1033" t="s">
        <v>240</v>
      </c>
      <c r="Q1033">
        <v>1</v>
      </c>
      <c r="R1033" t="s">
        <v>402</v>
      </c>
      <c r="S1033" t="s">
        <v>964</v>
      </c>
      <c r="T1033" t="s">
        <v>1498</v>
      </c>
      <c r="U1033" t="s">
        <v>69</v>
      </c>
      <c r="V1033" t="s">
        <v>1548</v>
      </c>
      <c r="W1033">
        <v>78.989999999999995</v>
      </c>
      <c r="X1033">
        <v>14.99</v>
      </c>
      <c r="Y1033">
        <v>1</v>
      </c>
      <c r="Z1033" t="s">
        <v>469</v>
      </c>
      <c r="AA1033" t="s">
        <v>2339</v>
      </c>
      <c r="AF1033" s="4"/>
      <c r="AG1033" s="4"/>
      <c r="AH1033" t="s">
        <v>78</v>
      </c>
      <c r="AI1033" t="s">
        <v>240</v>
      </c>
      <c r="AJ1033" t="s">
        <v>402</v>
      </c>
      <c r="AK1033" t="s">
        <v>964</v>
      </c>
      <c r="AL1033" t="s">
        <v>1498</v>
      </c>
      <c r="AM1033" t="s">
        <v>69</v>
      </c>
      <c r="AN1033" t="s">
        <v>1548</v>
      </c>
      <c r="AO1033" t="s">
        <v>469</v>
      </c>
      <c r="AP1033" t="s">
        <v>2339</v>
      </c>
      <c r="AQ1033" t="str">
        <f t="shared" si="16"/>
        <v>713217441474yesMale436703Google Ads436154383078.9914.9986978.99114.9923</v>
      </c>
      <c r="AR1033">
        <f>COUNTIF(AQ$2:AQ1033,AQ1033)</f>
        <v>1</v>
      </c>
    </row>
    <row r="1034" spans="1:44" x14ac:dyDescent="0.25">
      <c r="A1034">
        <v>714</v>
      </c>
      <c r="B1034">
        <v>279</v>
      </c>
      <c r="C1034" s="4">
        <v>44149</v>
      </c>
      <c r="D1034">
        <v>7</v>
      </c>
      <c r="E1034" t="s">
        <v>35</v>
      </c>
      <c r="F1034" t="s">
        <v>46</v>
      </c>
      <c r="G1034" t="s">
        <v>55</v>
      </c>
      <c r="H1034" t="s">
        <v>57</v>
      </c>
      <c r="I1034" s="4">
        <v>43900</v>
      </c>
      <c r="J1034">
        <v>5</v>
      </c>
      <c r="K1034" t="s">
        <v>60</v>
      </c>
      <c r="L1034" s="4">
        <v>43831</v>
      </c>
      <c r="M1034" s="4">
        <v>43921</v>
      </c>
      <c r="N1034">
        <v>1</v>
      </c>
      <c r="O1034" t="s">
        <v>79</v>
      </c>
      <c r="P1034" t="s">
        <v>241</v>
      </c>
      <c r="Q1034">
        <v>1</v>
      </c>
      <c r="R1034" t="s">
        <v>770</v>
      </c>
      <c r="S1034" t="s">
        <v>1182</v>
      </c>
      <c r="T1034" t="s">
        <v>1614</v>
      </c>
      <c r="U1034" t="s">
        <v>69</v>
      </c>
      <c r="V1034" t="s">
        <v>1548</v>
      </c>
      <c r="W1034">
        <v>13.95</v>
      </c>
      <c r="X1034">
        <v>14.99</v>
      </c>
      <c r="Y1034">
        <v>1</v>
      </c>
      <c r="Z1034" t="s">
        <v>455</v>
      </c>
      <c r="AA1034" t="s">
        <v>2340</v>
      </c>
      <c r="AF1034" s="4"/>
      <c r="AG1034" s="4"/>
      <c r="AH1034" t="s">
        <v>79</v>
      </c>
      <c r="AI1034" t="s">
        <v>241</v>
      </c>
      <c r="AJ1034" t="s">
        <v>770</v>
      </c>
      <c r="AK1034" t="s">
        <v>1182</v>
      </c>
      <c r="AL1034" t="s">
        <v>1614</v>
      </c>
      <c r="AM1034" t="s">
        <v>69</v>
      </c>
      <c r="AN1034" t="s">
        <v>1548</v>
      </c>
      <c r="AO1034" t="s">
        <v>455</v>
      </c>
      <c r="AP1034" t="s">
        <v>2340</v>
      </c>
      <c r="AQ1034" t="str">
        <f t="shared" si="16"/>
        <v>714279441497yesMale439005Facebook438314392113.9514.99416513.95114.9915</v>
      </c>
      <c r="AR1034">
        <f>COUNTIF(AQ$2:AQ1034,AQ1034)</f>
        <v>1</v>
      </c>
    </row>
    <row r="1035" spans="1:44" x14ac:dyDescent="0.25">
      <c r="A1035">
        <v>715</v>
      </c>
      <c r="B1035">
        <v>330</v>
      </c>
      <c r="C1035" s="4">
        <v>44149</v>
      </c>
      <c r="D1035">
        <v>10</v>
      </c>
      <c r="E1035" t="s">
        <v>42</v>
      </c>
      <c r="F1035" t="s">
        <v>53</v>
      </c>
      <c r="G1035" t="s">
        <v>55</v>
      </c>
      <c r="H1035" t="s">
        <v>57</v>
      </c>
      <c r="I1035" s="4">
        <v>43890</v>
      </c>
      <c r="J1035">
        <v>5</v>
      </c>
      <c r="K1035" t="s">
        <v>60</v>
      </c>
      <c r="L1035" s="4">
        <v>43831</v>
      </c>
      <c r="M1035" s="4">
        <v>43921</v>
      </c>
      <c r="N1035">
        <v>2</v>
      </c>
      <c r="O1035" t="s">
        <v>162</v>
      </c>
      <c r="P1035" t="s">
        <v>324</v>
      </c>
      <c r="Q1035">
        <v>2</v>
      </c>
      <c r="R1035" t="s">
        <v>797</v>
      </c>
      <c r="S1035" t="s">
        <v>1335</v>
      </c>
      <c r="T1035" t="s">
        <v>1851</v>
      </c>
      <c r="U1035" t="s">
        <v>75</v>
      </c>
      <c r="V1035" t="s">
        <v>2039</v>
      </c>
      <c r="W1035">
        <v>113.95</v>
      </c>
      <c r="X1035">
        <v>64.95</v>
      </c>
      <c r="Y1035">
        <v>2</v>
      </c>
      <c r="Z1035" t="s">
        <v>2193</v>
      </c>
      <c r="AA1035" t="s">
        <v>2476</v>
      </c>
      <c r="AF1035" s="4"/>
      <c r="AG1035" s="4"/>
      <c r="AH1035" t="s">
        <v>90</v>
      </c>
      <c r="AI1035" t="s">
        <v>252</v>
      </c>
      <c r="AJ1035" t="s">
        <v>449</v>
      </c>
      <c r="AK1035" t="s">
        <v>1011</v>
      </c>
      <c r="AL1035" t="s">
        <v>1541</v>
      </c>
      <c r="AM1035" t="s">
        <v>80</v>
      </c>
      <c r="AN1035" t="s">
        <v>1562</v>
      </c>
      <c r="AO1035" t="s">
        <v>410</v>
      </c>
      <c r="AP1035" t="s">
        <v>2359</v>
      </c>
      <c r="AQ1035" t="str">
        <f t="shared" si="16"/>
        <v>7153304414910yesMale438905Facebook4383143921113.9564.95614743.1929.9920</v>
      </c>
      <c r="AR1035">
        <f>COUNTIF(AQ$2:AQ1035,AQ1035)</f>
        <v>1</v>
      </c>
    </row>
    <row r="1036" spans="1:44" x14ac:dyDescent="0.25">
      <c r="A1036">
        <v>715</v>
      </c>
      <c r="B1036">
        <v>330</v>
      </c>
      <c r="C1036" s="4">
        <v>44149</v>
      </c>
      <c r="D1036">
        <v>10</v>
      </c>
      <c r="E1036" t="s">
        <v>42</v>
      </c>
      <c r="F1036" t="s">
        <v>53</v>
      </c>
      <c r="G1036" t="s">
        <v>55</v>
      </c>
      <c r="H1036" t="s">
        <v>57</v>
      </c>
      <c r="I1036" s="4">
        <v>43890</v>
      </c>
      <c r="J1036">
        <v>5</v>
      </c>
      <c r="K1036" t="s">
        <v>60</v>
      </c>
      <c r="L1036" s="4">
        <v>43831</v>
      </c>
      <c r="M1036" s="4">
        <v>43921</v>
      </c>
      <c r="N1036">
        <v>2</v>
      </c>
      <c r="O1036" t="s">
        <v>162</v>
      </c>
      <c r="P1036" t="s">
        <v>324</v>
      </c>
      <c r="Q1036">
        <v>2</v>
      </c>
      <c r="R1036" t="s">
        <v>797</v>
      </c>
      <c r="S1036" t="s">
        <v>1335</v>
      </c>
      <c r="T1036" t="s">
        <v>1851</v>
      </c>
      <c r="U1036" t="s">
        <v>75</v>
      </c>
      <c r="V1036" t="s">
        <v>2039</v>
      </c>
      <c r="W1036">
        <v>113.95</v>
      </c>
      <c r="X1036">
        <v>64.95</v>
      </c>
      <c r="Y1036">
        <v>2</v>
      </c>
      <c r="Z1036" t="s">
        <v>2193</v>
      </c>
      <c r="AA1036" t="s">
        <v>2476</v>
      </c>
      <c r="AF1036" s="4"/>
      <c r="AG1036" s="4"/>
      <c r="AH1036" t="s">
        <v>78</v>
      </c>
      <c r="AI1036" t="s">
        <v>240</v>
      </c>
      <c r="AJ1036" t="s">
        <v>644</v>
      </c>
      <c r="AK1036" t="s">
        <v>1191</v>
      </c>
      <c r="AL1036" t="s">
        <v>1714</v>
      </c>
      <c r="AM1036" t="s">
        <v>67</v>
      </c>
      <c r="AN1036" t="s">
        <v>1548</v>
      </c>
      <c r="AO1036" t="s">
        <v>393</v>
      </c>
      <c r="AP1036" t="s">
        <v>2345</v>
      </c>
      <c r="AQ1036" t="str">
        <f t="shared" si="16"/>
        <v>7153304414910yesMale438905Facebook4383143921113.9564.9581749.19314.9918</v>
      </c>
      <c r="AR1036">
        <f>COUNTIF(AQ$2:AQ1036,AQ1036)</f>
        <v>1</v>
      </c>
    </row>
    <row r="1037" spans="1:44" x14ac:dyDescent="0.25">
      <c r="A1037">
        <v>716</v>
      </c>
      <c r="B1037">
        <v>410</v>
      </c>
      <c r="C1037" s="4">
        <v>44150</v>
      </c>
      <c r="D1037">
        <v>2</v>
      </c>
      <c r="E1037" t="s">
        <v>38</v>
      </c>
      <c r="F1037" t="s">
        <v>49</v>
      </c>
      <c r="G1037" t="s">
        <v>56</v>
      </c>
      <c r="H1037" t="s">
        <v>58</v>
      </c>
      <c r="I1037" s="4">
        <v>43904</v>
      </c>
      <c r="J1037">
        <v>15</v>
      </c>
      <c r="K1037" t="s">
        <v>62</v>
      </c>
      <c r="L1037" s="4">
        <v>43615</v>
      </c>
      <c r="M1037" s="4">
        <v>44413</v>
      </c>
      <c r="N1037">
        <v>1</v>
      </c>
      <c r="O1037" t="s">
        <v>90</v>
      </c>
      <c r="P1037" t="s">
        <v>252</v>
      </c>
      <c r="Q1037">
        <v>1</v>
      </c>
      <c r="R1037" t="s">
        <v>652</v>
      </c>
      <c r="S1037" t="s">
        <v>1196</v>
      </c>
      <c r="T1037" t="s">
        <v>1720</v>
      </c>
      <c r="U1037" t="s">
        <v>80</v>
      </c>
      <c r="V1037" t="s">
        <v>1562</v>
      </c>
      <c r="W1037">
        <v>38.979999999999997</v>
      </c>
      <c r="X1037">
        <v>19.98</v>
      </c>
      <c r="Y1037">
        <v>1</v>
      </c>
      <c r="Z1037" t="s">
        <v>410</v>
      </c>
      <c r="AA1037" t="s">
        <v>2359</v>
      </c>
      <c r="AF1037" s="4"/>
      <c r="AG1037" s="4"/>
      <c r="AH1037" t="s">
        <v>90</v>
      </c>
      <c r="AI1037" t="s">
        <v>252</v>
      </c>
      <c r="AJ1037" t="s">
        <v>652</v>
      </c>
      <c r="AK1037" t="s">
        <v>1196</v>
      </c>
      <c r="AL1037" t="s">
        <v>1720</v>
      </c>
      <c r="AM1037" t="s">
        <v>80</v>
      </c>
      <c r="AN1037" t="s">
        <v>1562</v>
      </c>
      <c r="AO1037" t="s">
        <v>410</v>
      </c>
      <c r="AP1037" t="s">
        <v>2359</v>
      </c>
      <c r="AQ1037" t="str">
        <f t="shared" si="16"/>
        <v>716410441502noFemale4390415Organic436154441338.9819.9861119.4929.9920</v>
      </c>
      <c r="AR1037">
        <f>COUNTIF(AQ$2:AQ1037,AQ1037)</f>
        <v>1</v>
      </c>
    </row>
    <row r="1038" spans="1:44" x14ac:dyDescent="0.25">
      <c r="A1038">
        <v>717</v>
      </c>
      <c r="B1038">
        <v>130</v>
      </c>
      <c r="C1038" s="4">
        <v>44151</v>
      </c>
      <c r="D1038">
        <v>9</v>
      </c>
      <c r="E1038" t="s">
        <v>41</v>
      </c>
      <c r="F1038" t="s">
        <v>52</v>
      </c>
      <c r="G1038" t="s">
        <v>56</v>
      </c>
      <c r="H1038" t="s">
        <v>57</v>
      </c>
      <c r="I1038" s="4">
        <v>43994</v>
      </c>
      <c r="J1038">
        <v>7</v>
      </c>
      <c r="K1038" t="s">
        <v>61</v>
      </c>
      <c r="L1038" s="4">
        <v>43915</v>
      </c>
      <c r="M1038" s="4">
        <v>44012</v>
      </c>
      <c r="N1038">
        <v>1</v>
      </c>
      <c r="O1038" t="s">
        <v>79</v>
      </c>
      <c r="P1038" t="s">
        <v>241</v>
      </c>
      <c r="Q1038">
        <v>1</v>
      </c>
      <c r="R1038" t="s">
        <v>86</v>
      </c>
      <c r="S1038" t="s">
        <v>1044</v>
      </c>
      <c r="T1038" t="s">
        <v>1572</v>
      </c>
      <c r="U1038" t="s">
        <v>67</v>
      </c>
      <c r="V1038" t="s">
        <v>1548</v>
      </c>
      <c r="W1038">
        <v>194.97</v>
      </c>
      <c r="X1038">
        <v>44.97</v>
      </c>
      <c r="Y1038">
        <v>1</v>
      </c>
      <c r="Z1038" t="s">
        <v>86</v>
      </c>
      <c r="AA1038" t="s">
        <v>2350</v>
      </c>
      <c r="AF1038" s="4"/>
      <c r="AG1038" s="4"/>
      <c r="AH1038" t="s">
        <v>79</v>
      </c>
      <c r="AI1038" t="s">
        <v>241</v>
      </c>
      <c r="AJ1038" t="s">
        <v>86</v>
      </c>
      <c r="AK1038" t="s">
        <v>1044</v>
      </c>
      <c r="AL1038" t="s">
        <v>1572</v>
      </c>
      <c r="AM1038" t="s">
        <v>67</v>
      </c>
      <c r="AN1038" t="s">
        <v>1548</v>
      </c>
      <c r="AO1038" t="s">
        <v>86</v>
      </c>
      <c r="AP1038" t="s">
        <v>2350</v>
      </c>
      <c r="AQ1038" t="str">
        <f t="shared" si="16"/>
        <v>717130441519noMale439947YouTube4391544012194.9744.974764.99314.997</v>
      </c>
      <c r="AR1038">
        <f>COUNTIF(AQ$2:AQ1038,AQ1038)</f>
        <v>1</v>
      </c>
    </row>
    <row r="1039" spans="1:44" x14ac:dyDescent="0.25">
      <c r="A1039">
        <v>718</v>
      </c>
      <c r="B1039">
        <v>207</v>
      </c>
      <c r="C1039" s="4">
        <v>44152</v>
      </c>
      <c r="D1039">
        <v>11</v>
      </c>
      <c r="E1039" t="s">
        <v>37</v>
      </c>
      <c r="F1039" t="s">
        <v>48</v>
      </c>
      <c r="G1039" t="s">
        <v>56</v>
      </c>
      <c r="H1039" t="s">
        <v>57</v>
      </c>
      <c r="I1039" s="4">
        <v>43682</v>
      </c>
      <c r="J1039">
        <v>2</v>
      </c>
      <c r="K1039" t="s">
        <v>60</v>
      </c>
      <c r="L1039" s="4">
        <v>43615</v>
      </c>
      <c r="M1039" s="4">
        <v>43830</v>
      </c>
      <c r="N1039">
        <v>1</v>
      </c>
      <c r="O1039" t="s">
        <v>70</v>
      </c>
      <c r="P1039" t="s">
        <v>232</v>
      </c>
      <c r="Q1039">
        <v>1</v>
      </c>
      <c r="R1039" t="s">
        <v>628</v>
      </c>
      <c r="S1039" t="s">
        <v>1178</v>
      </c>
      <c r="T1039" t="s">
        <v>1501</v>
      </c>
      <c r="U1039" t="s">
        <v>67</v>
      </c>
      <c r="V1039" t="s">
        <v>1517</v>
      </c>
      <c r="W1039">
        <v>260.85000000000002</v>
      </c>
      <c r="X1039">
        <v>59.97</v>
      </c>
      <c r="Y1039">
        <v>1</v>
      </c>
      <c r="Z1039" t="s">
        <v>640</v>
      </c>
      <c r="AA1039" t="s">
        <v>2393</v>
      </c>
      <c r="AF1039" s="4"/>
      <c r="AG1039" s="4"/>
      <c r="AH1039" t="s">
        <v>70</v>
      </c>
      <c r="AI1039" t="s">
        <v>232</v>
      </c>
      <c r="AJ1039" t="s">
        <v>628</v>
      </c>
      <c r="AK1039" t="s">
        <v>1178</v>
      </c>
      <c r="AL1039" t="s">
        <v>1501</v>
      </c>
      <c r="AM1039" t="s">
        <v>67</v>
      </c>
      <c r="AN1039" t="s">
        <v>1517</v>
      </c>
      <c r="AO1039" t="s">
        <v>640</v>
      </c>
      <c r="AP1039" t="s">
        <v>2393</v>
      </c>
      <c r="AQ1039" t="str">
        <f t="shared" si="16"/>
        <v>7182074415211noMale436822Facebook4361543830260.8559.9755686.95319.9917</v>
      </c>
      <c r="AR1039">
        <f>COUNTIF(AQ$2:AQ1039,AQ1039)</f>
        <v>1</v>
      </c>
    </row>
    <row r="1040" spans="1:44" x14ac:dyDescent="0.25">
      <c r="A1040">
        <v>719</v>
      </c>
      <c r="B1040">
        <v>259</v>
      </c>
      <c r="C1040" s="4">
        <v>44152</v>
      </c>
      <c r="D1040">
        <v>2</v>
      </c>
      <c r="E1040" t="s">
        <v>38</v>
      </c>
      <c r="F1040" t="s">
        <v>49</v>
      </c>
      <c r="G1040" t="s">
        <v>56</v>
      </c>
      <c r="H1040" t="s">
        <v>58</v>
      </c>
      <c r="I1040" s="4">
        <v>43900</v>
      </c>
      <c r="J1040">
        <v>15</v>
      </c>
      <c r="K1040" t="s">
        <v>62</v>
      </c>
      <c r="L1040" s="4">
        <v>43615</v>
      </c>
      <c r="M1040" s="4">
        <v>44413</v>
      </c>
      <c r="N1040">
        <v>1</v>
      </c>
      <c r="O1040" t="s">
        <v>80</v>
      </c>
      <c r="P1040" t="s">
        <v>242</v>
      </c>
      <c r="Q1040">
        <v>1</v>
      </c>
      <c r="R1040" t="s">
        <v>598</v>
      </c>
      <c r="S1040" t="s">
        <v>1118</v>
      </c>
      <c r="T1040" t="s">
        <v>1675</v>
      </c>
      <c r="U1040" t="s">
        <v>80</v>
      </c>
      <c r="V1040" t="s">
        <v>1548</v>
      </c>
      <c r="W1040">
        <v>28.9</v>
      </c>
      <c r="X1040">
        <v>29.98</v>
      </c>
      <c r="Y1040">
        <v>1</v>
      </c>
      <c r="Z1040" t="s">
        <v>70</v>
      </c>
      <c r="AA1040" t="s">
        <v>2341</v>
      </c>
      <c r="AF1040" s="4"/>
      <c r="AG1040" s="4"/>
      <c r="AH1040" t="s">
        <v>80</v>
      </c>
      <c r="AI1040" t="s">
        <v>242</v>
      </c>
      <c r="AJ1040" t="s">
        <v>598</v>
      </c>
      <c r="AK1040" t="s">
        <v>1118</v>
      </c>
      <c r="AL1040" t="s">
        <v>1675</v>
      </c>
      <c r="AM1040" t="s">
        <v>80</v>
      </c>
      <c r="AN1040" t="s">
        <v>1548</v>
      </c>
      <c r="AO1040" t="s">
        <v>70</v>
      </c>
      <c r="AP1040" t="s">
        <v>2341</v>
      </c>
      <c r="AQ1040" t="str">
        <f t="shared" si="16"/>
        <v>719259441522noFemale4390015Organic436154441328.929.9823514.45214.995</v>
      </c>
      <c r="AR1040">
        <f>COUNTIF(AQ$2:AQ1040,AQ1040)</f>
        <v>1</v>
      </c>
    </row>
    <row r="1041" spans="1:44" x14ac:dyDescent="0.25">
      <c r="A1041">
        <v>720</v>
      </c>
      <c r="B1041">
        <v>36</v>
      </c>
      <c r="C1041" s="4">
        <v>44153</v>
      </c>
      <c r="D1041">
        <v>3</v>
      </c>
      <c r="E1041" t="s">
        <v>34</v>
      </c>
      <c r="F1041" t="s">
        <v>45</v>
      </c>
      <c r="G1041" t="s">
        <v>56</v>
      </c>
      <c r="H1041" t="s">
        <v>57</v>
      </c>
      <c r="I1041" s="4">
        <v>43960</v>
      </c>
      <c r="J1041">
        <v>9</v>
      </c>
      <c r="K1041" t="s">
        <v>59</v>
      </c>
      <c r="L1041" s="4">
        <v>43952</v>
      </c>
      <c r="M1041" s="4">
        <v>44075</v>
      </c>
      <c r="N1041">
        <v>1</v>
      </c>
      <c r="O1041" t="s">
        <v>71</v>
      </c>
      <c r="P1041" t="s">
        <v>233</v>
      </c>
      <c r="Q1041">
        <v>1</v>
      </c>
      <c r="R1041" t="s">
        <v>798</v>
      </c>
      <c r="S1041" t="s">
        <v>1336</v>
      </c>
      <c r="T1041" t="s">
        <v>1852</v>
      </c>
      <c r="U1041" t="s">
        <v>110</v>
      </c>
      <c r="V1041" t="s">
        <v>2032</v>
      </c>
      <c r="W1041">
        <v>1410</v>
      </c>
      <c r="X1041">
        <v>149.94</v>
      </c>
      <c r="Y1041">
        <v>1</v>
      </c>
      <c r="Z1041" t="s">
        <v>99</v>
      </c>
      <c r="AA1041" t="s">
        <v>2549</v>
      </c>
      <c r="AF1041" s="4"/>
      <c r="AG1041" s="4"/>
      <c r="AH1041" t="s">
        <v>69</v>
      </c>
      <c r="AI1041" t="s">
        <v>231</v>
      </c>
      <c r="AJ1041" t="s">
        <v>776</v>
      </c>
      <c r="AK1041" t="s">
        <v>1314</v>
      </c>
      <c r="AL1041" t="s">
        <v>1831</v>
      </c>
      <c r="AM1041" t="s">
        <v>67</v>
      </c>
      <c r="AN1041" t="s">
        <v>1577</v>
      </c>
      <c r="AO1041" t="s">
        <v>78</v>
      </c>
      <c r="AP1041" t="s">
        <v>2330</v>
      </c>
      <c r="AQ1041" t="str">
        <f t="shared" si="16"/>
        <v>72036441533noMale439609Google Ads43952440751410149.94198235324.998</v>
      </c>
      <c r="AR1041">
        <f>COUNTIF(AQ$2:AQ1041,AQ1041)</f>
        <v>1</v>
      </c>
    </row>
    <row r="1042" spans="1:44" x14ac:dyDescent="0.25">
      <c r="A1042">
        <v>720</v>
      </c>
      <c r="B1042">
        <v>36</v>
      </c>
      <c r="C1042" s="4">
        <v>44153</v>
      </c>
      <c r="D1042">
        <v>3</v>
      </c>
      <c r="E1042" t="s">
        <v>34</v>
      </c>
      <c r="F1042" t="s">
        <v>45</v>
      </c>
      <c r="G1042" t="s">
        <v>56</v>
      </c>
      <c r="H1042" t="s">
        <v>57</v>
      </c>
      <c r="I1042" s="4">
        <v>43960</v>
      </c>
      <c r="J1042">
        <v>9</v>
      </c>
      <c r="K1042" t="s">
        <v>59</v>
      </c>
      <c r="L1042" s="4">
        <v>43952</v>
      </c>
      <c r="M1042" s="4">
        <v>44075</v>
      </c>
      <c r="N1042">
        <v>1</v>
      </c>
      <c r="O1042" t="s">
        <v>71</v>
      </c>
      <c r="P1042" t="s">
        <v>233</v>
      </c>
      <c r="Q1042">
        <v>1</v>
      </c>
      <c r="R1042" t="s">
        <v>798</v>
      </c>
      <c r="S1042" t="s">
        <v>1336</v>
      </c>
      <c r="T1042" t="s">
        <v>1852</v>
      </c>
      <c r="U1042" t="s">
        <v>110</v>
      </c>
      <c r="V1042" t="s">
        <v>2032</v>
      </c>
      <c r="W1042">
        <v>1410</v>
      </c>
      <c r="X1042">
        <v>149.94</v>
      </c>
      <c r="Y1042">
        <v>1</v>
      </c>
      <c r="Z1042" t="s">
        <v>99</v>
      </c>
      <c r="AA1042" t="s">
        <v>2549</v>
      </c>
      <c r="AF1042" s="4"/>
      <c r="AG1042" s="4"/>
      <c r="AH1042" t="s">
        <v>69</v>
      </c>
      <c r="AI1042" t="s">
        <v>231</v>
      </c>
      <c r="AJ1042" t="s">
        <v>776</v>
      </c>
      <c r="AK1042" t="s">
        <v>1314</v>
      </c>
      <c r="AL1042" t="s">
        <v>1831</v>
      </c>
      <c r="AM1042" t="s">
        <v>67</v>
      </c>
      <c r="AN1042" t="s">
        <v>1577</v>
      </c>
      <c r="AO1042" t="s">
        <v>78</v>
      </c>
      <c r="AP1042" t="s">
        <v>2330</v>
      </c>
      <c r="AQ1042" t="str">
        <f t="shared" si="16"/>
        <v>72036441533noMale439609Google Ads43952440751410149.94198235324.998</v>
      </c>
      <c r="AR1042">
        <f>COUNTIF(AQ$2:AQ1042,AQ1042)</f>
        <v>2</v>
      </c>
    </row>
    <row r="1043" spans="1:44" x14ac:dyDescent="0.25">
      <c r="A1043">
        <v>721</v>
      </c>
      <c r="B1043">
        <v>58</v>
      </c>
      <c r="C1043" s="4">
        <v>44153</v>
      </c>
      <c r="D1043">
        <v>6</v>
      </c>
      <c r="E1043" t="s">
        <v>33</v>
      </c>
      <c r="F1043" t="s">
        <v>44</v>
      </c>
      <c r="G1043" t="s">
        <v>55</v>
      </c>
      <c r="H1043" t="s">
        <v>57</v>
      </c>
      <c r="I1043" s="4">
        <v>44129</v>
      </c>
      <c r="J1043">
        <v>10</v>
      </c>
      <c r="K1043" t="s">
        <v>61</v>
      </c>
      <c r="L1043" s="4">
        <v>44055</v>
      </c>
      <c r="M1043" s="4">
        <v>44196</v>
      </c>
      <c r="N1043">
        <v>1</v>
      </c>
      <c r="O1043" t="s">
        <v>78</v>
      </c>
      <c r="P1043" t="s">
        <v>240</v>
      </c>
      <c r="Q1043">
        <v>1</v>
      </c>
      <c r="R1043" t="s">
        <v>408</v>
      </c>
      <c r="S1043" t="s">
        <v>970</v>
      </c>
      <c r="T1043" t="s">
        <v>1503</v>
      </c>
      <c r="U1043" t="s">
        <v>80</v>
      </c>
      <c r="V1043" t="s">
        <v>1548</v>
      </c>
      <c r="W1043">
        <v>59.88</v>
      </c>
      <c r="X1043">
        <v>29.98</v>
      </c>
      <c r="Y1043">
        <v>1</v>
      </c>
      <c r="Z1043" t="s">
        <v>393</v>
      </c>
      <c r="AA1043" t="s">
        <v>2345</v>
      </c>
      <c r="AF1043" s="4"/>
      <c r="AG1043" s="4"/>
      <c r="AH1043" t="s">
        <v>78</v>
      </c>
      <c r="AI1043" t="s">
        <v>240</v>
      </c>
      <c r="AJ1043" t="s">
        <v>408</v>
      </c>
      <c r="AK1043" t="s">
        <v>970</v>
      </c>
      <c r="AL1043" t="s">
        <v>1503</v>
      </c>
      <c r="AM1043" t="s">
        <v>80</v>
      </c>
      <c r="AN1043" t="s">
        <v>1548</v>
      </c>
      <c r="AO1043" t="s">
        <v>393</v>
      </c>
      <c r="AP1043" t="s">
        <v>2345</v>
      </c>
      <c r="AQ1043" t="str">
        <f t="shared" si="16"/>
        <v>72158441536yesMale4412910YouTube440554419659.8829.9884529.94214.9918</v>
      </c>
      <c r="AR1043">
        <f>COUNTIF(AQ$2:AQ1043,AQ1043)</f>
        <v>1</v>
      </c>
    </row>
    <row r="1044" spans="1:44" x14ac:dyDescent="0.25">
      <c r="A1044">
        <v>722</v>
      </c>
      <c r="B1044">
        <v>430</v>
      </c>
      <c r="C1044" s="4">
        <v>44153</v>
      </c>
      <c r="D1044">
        <v>11</v>
      </c>
      <c r="E1044" t="s">
        <v>37</v>
      </c>
      <c r="F1044" t="s">
        <v>48</v>
      </c>
      <c r="G1044" t="s">
        <v>55</v>
      </c>
      <c r="H1044" t="s">
        <v>58</v>
      </c>
      <c r="I1044" s="4">
        <v>43546</v>
      </c>
      <c r="J1044">
        <v>3</v>
      </c>
      <c r="L1044" s="4"/>
      <c r="M1044" s="4"/>
      <c r="N1044">
        <v>2</v>
      </c>
      <c r="O1044" t="s">
        <v>131</v>
      </c>
      <c r="P1044" t="s">
        <v>293</v>
      </c>
      <c r="Q1044">
        <v>3</v>
      </c>
      <c r="R1044" t="s">
        <v>799</v>
      </c>
      <c r="S1044" t="s">
        <v>1337</v>
      </c>
      <c r="T1044" t="s">
        <v>1853</v>
      </c>
      <c r="U1044" t="s">
        <v>160</v>
      </c>
      <c r="V1044" t="s">
        <v>2051</v>
      </c>
      <c r="W1044">
        <v>423.94</v>
      </c>
      <c r="X1044">
        <v>109.94</v>
      </c>
      <c r="Y1044">
        <v>3</v>
      </c>
      <c r="Z1044" t="s">
        <v>2254</v>
      </c>
      <c r="AA1044" t="s">
        <v>2550</v>
      </c>
      <c r="AF1044" s="4"/>
      <c r="AG1044" s="4"/>
      <c r="AH1044" t="s">
        <v>79</v>
      </c>
      <c r="AI1044" t="s">
        <v>241</v>
      </c>
      <c r="AJ1044" t="s">
        <v>515</v>
      </c>
      <c r="AK1044" t="s">
        <v>1078</v>
      </c>
      <c r="AL1044" t="s">
        <v>1587</v>
      </c>
      <c r="AM1044" t="s">
        <v>79</v>
      </c>
      <c r="AN1044" t="s">
        <v>1548</v>
      </c>
      <c r="AO1044" t="s">
        <v>86</v>
      </c>
      <c r="AP1044" t="s">
        <v>2350</v>
      </c>
      <c r="AQ1044" t="str">
        <f t="shared" si="16"/>
        <v>7224304415311yesFemale435463423.94109.94414354.99414.997</v>
      </c>
      <c r="AR1044">
        <f>COUNTIF(AQ$2:AQ1044,AQ1044)</f>
        <v>1</v>
      </c>
    </row>
    <row r="1045" spans="1:44" x14ac:dyDescent="0.25">
      <c r="A1045">
        <v>722</v>
      </c>
      <c r="B1045">
        <v>430</v>
      </c>
      <c r="C1045" s="4">
        <v>44153</v>
      </c>
      <c r="D1045">
        <v>11</v>
      </c>
      <c r="E1045" t="s">
        <v>37</v>
      </c>
      <c r="F1045" t="s">
        <v>48</v>
      </c>
      <c r="G1045" t="s">
        <v>55</v>
      </c>
      <c r="H1045" t="s">
        <v>58</v>
      </c>
      <c r="I1045" s="4">
        <v>43546</v>
      </c>
      <c r="J1045">
        <v>3</v>
      </c>
      <c r="L1045" s="4"/>
      <c r="M1045" s="4"/>
      <c r="N1045">
        <v>2</v>
      </c>
      <c r="O1045" t="s">
        <v>131</v>
      </c>
      <c r="P1045" t="s">
        <v>293</v>
      </c>
      <c r="Q1045">
        <v>3</v>
      </c>
      <c r="R1045" t="s">
        <v>799</v>
      </c>
      <c r="S1045" t="s">
        <v>1337</v>
      </c>
      <c r="T1045" t="s">
        <v>1853</v>
      </c>
      <c r="U1045" t="s">
        <v>160</v>
      </c>
      <c r="V1045" t="s">
        <v>2051</v>
      </c>
      <c r="W1045">
        <v>423.94</v>
      </c>
      <c r="X1045">
        <v>109.94</v>
      </c>
      <c r="Y1045">
        <v>3</v>
      </c>
      <c r="Z1045" t="s">
        <v>2254</v>
      </c>
      <c r="AA1045" t="s">
        <v>2550</v>
      </c>
      <c r="AF1045" s="4"/>
      <c r="AG1045" s="4"/>
      <c r="AH1045" t="s">
        <v>86</v>
      </c>
      <c r="AI1045" t="s">
        <v>248</v>
      </c>
      <c r="AJ1045" t="s">
        <v>454</v>
      </c>
      <c r="AK1045" t="s">
        <v>1017</v>
      </c>
      <c r="AL1045" t="s">
        <v>1547</v>
      </c>
      <c r="AM1045" t="s">
        <v>69</v>
      </c>
      <c r="AN1045" t="s">
        <v>1577</v>
      </c>
      <c r="AO1045" t="s">
        <v>547</v>
      </c>
      <c r="AP1045" t="s">
        <v>2354</v>
      </c>
      <c r="AQ1045" t="str">
        <f t="shared" si="16"/>
        <v>7224304415311yesFemale435463423.94109.94790159.99124.9914</v>
      </c>
      <c r="AR1045">
        <f>COUNTIF(AQ$2:AQ1045,AQ1045)</f>
        <v>1</v>
      </c>
    </row>
    <row r="1046" spans="1:44" x14ac:dyDescent="0.25">
      <c r="A1046">
        <v>722</v>
      </c>
      <c r="B1046">
        <v>430</v>
      </c>
      <c r="C1046" s="4">
        <v>44153</v>
      </c>
      <c r="D1046">
        <v>11</v>
      </c>
      <c r="E1046" t="s">
        <v>37</v>
      </c>
      <c r="F1046" t="s">
        <v>48</v>
      </c>
      <c r="G1046" t="s">
        <v>55</v>
      </c>
      <c r="H1046" t="s">
        <v>58</v>
      </c>
      <c r="I1046" s="4">
        <v>43546</v>
      </c>
      <c r="J1046">
        <v>3</v>
      </c>
      <c r="L1046" s="4"/>
      <c r="M1046" s="4"/>
      <c r="N1046">
        <v>2</v>
      </c>
      <c r="O1046" t="s">
        <v>131</v>
      </c>
      <c r="P1046" t="s">
        <v>293</v>
      </c>
      <c r="Q1046">
        <v>3</v>
      </c>
      <c r="R1046" t="s">
        <v>799</v>
      </c>
      <c r="S1046" t="s">
        <v>1337</v>
      </c>
      <c r="T1046" t="s">
        <v>1853</v>
      </c>
      <c r="U1046" t="s">
        <v>160</v>
      </c>
      <c r="V1046" t="s">
        <v>2051</v>
      </c>
      <c r="W1046">
        <v>423.94</v>
      </c>
      <c r="X1046">
        <v>109.94</v>
      </c>
      <c r="Y1046">
        <v>3</v>
      </c>
      <c r="Z1046" t="s">
        <v>2254</v>
      </c>
      <c r="AA1046" t="s">
        <v>2550</v>
      </c>
      <c r="AF1046" s="4"/>
      <c r="AG1046" s="4"/>
      <c r="AH1046" t="s">
        <v>86</v>
      </c>
      <c r="AI1046" t="s">
        <v>248</v>
      </c>
      <c r="AJ1046" t="s">
        <v>441</v>
      </c>
      <c r="AK1046" t="s">
        <v>2640</v>
      </c>
      <c r="AL1046" t="s">
        <v>1535</v>
      </c>
      <c r="AM1046" t="s">
        <v>69</v>
      </c>
      <c r="AN1046" t="s">
        <v>1577</v>
      </c>
      <c r="AO1046" t="s">
        <v>530</v>
      </c>
      <c r="AP1046" t="s">
        <v>2367</v>
      </c>
      <c r="AQ1046" t="str">
        <f t="shared" si="16"/>
        <v>7224304415311yesFemale435463423.94109.94710643.99124.9916</v>
      </c>
      <c r="AR1046">
        <f>COUNTIF(AQ$2:AQ1046,AQ1046)</f>
        <v>1</v>
      </c>
    </row>
    <row r="1047" spans="1:44" x14ac:dyDescent="0.25">
      <c r="A1047">
        <v>723</v>
      </c>
      <c r="B1047">
        <v>435</v>
      </c>
      <c r="C1047" s="4">
        <v>44153</v>
      </c>
      <c r="D1047">
        <v>4</v>
      </c>
      <c r="E1047" t="s">
        <v>40</v>
      </c>
      <c r="F1047" t="s">
        <v>51</v>
      </c>
      <c r="G1047" t="s">
        <v>55</v>
      </c>
      <c r="H1047" t="s">
        <v>58</v>
      </c>
      <c r="I1047" s="4">
        <v>43537</v>
      </c>
      <c r="J1047">
        <v>1</v>
      </c>
      <c r="L1047" s="4"/>
      <c r="M1047" s="4"/>
      <c r="N1047">
        <v>1</v>
      </c>
      <c r="O1047" t="s">
        <v>84</v>
      </c>
      <c r="P1047" t="s">
        <v>246</v>
      </c>
      <c r="Q1047">
        <v>1</v>
      </c>
      <c r="R1047" t="s">
        <v>743</v>
      </c>
      <c r="S1047" t="s">
        <v>1284</v>
      </c>
      <c r="T1047" t="s">
        <v>1533</v>
      </c>
      <c r="U1047" t="s">
        <v>67</v>
      </c>
      <c r="V1047" t="s">
        <v>1548</v>
      </c>
      <c r="W1047">
        <v>179.97</v>
      </c>
      <c r="X1047">
        <v>44.97</v>
      </c>
      <c r="Y1047">
        <v>1</v>
      </c>
      <c r="Z1047" t="s">
        <v>645</v>
      </c>
      <c r="AA1047" t="s">
        <v>2347</v>
      </c>
      <c r="AF1047" s="4"/>
      <c r="AG1047" s="4"/>
      <c r="AH1047" t="s">
        <v>84</v>
      </c>
      <c r="AI1047" t="s">
        <v>246</v>
      </c>
      <c r="AJ1047" t="s">
        <v>743</v>
      </c>
      <c r="AK1047" t="s">
        <v>1284</v>
      </c>
      <c r="AL1047" t="s">
        <v>1533</v>
      </c>
      <c r="AM1047" t="s">
        <v>67</v>
      </c>
      <c r="AN1047" t="s">
        <v>1548</v>
      </c>
      <c r="AO1047" t="s">
        <v>645</v>
      </c>
      <c r="AP1047" t="s">
        <v>2347</v>
      </c>
      <c r="AQ1047" t="str">
        <f t="shared" si="16"/>
        <v>723435441534yesFemale435371179.9744.9796259.99314.9913</v>
      </c>
      <c r="AR1047">
        <f>COUNTIF(AQ$2:AQ1047,AQ1047)</f>
        <v>1</v>
      </c>
    </row>
    <row r="1048" spans="1:44" x14ac:dyDescent="0.25">
      <c r="A1048">
        <v>724</v>
      </c>
      <c r="B1048">
        <v>426</v>
      </c>
      <c r="C1048" s="4">
        <v>44154</v>
      </c>
      <c r="D1048">
        <v>9</v>
      </c>
      <c r="E1048" t="s">
        <v>41</v>
      </c>
      <c r="F1048" t="s">
        <v>52</v>
      </c>
      <c r="G1048" t="s">
        <v>56</v>
      </c>
      <c r="H1048" t="s">
        <v>58</v>
      </c>
      <c r="I1048" s="4">
        <v>43605</v>
      </c>
      <c r="J1048">
        <v>2</v>
      </c>
      <c r="L1048" s="4"/>
      <c r="M1048" s="4"/>
      <c r="N1048">
        <v>2</v>
      </c>
      <c r="O1048" t="s">
        <v>89</v>
      </c>
      <c r="P1048" t="s">
        <v>251</v>
      </c>
      <c r="Q1048">
        <v>2</v>
      </c>
      <c r="R1048" t="s">
        <v>800</v>
      </c>
      <c r="S1048" t="s">
        <v>1338</v>
      </c>
      <c r="T1048" t="s">
        <v>1854</v>
      </c>
      <c r="U1048" t="s">
        <v>85</v>
      </c>
      <c r="V1048" t="s">
        <v>2039</v>
      </c>
      <c r="W1048">
        <v>238.97</v>
      </c>
      <c r="X1048">
        <v>39.97</v>
      </c>
      <c r="Y1048">
        <v>2</v>
      </c>
      <c r="Z1048" t="s">
        <v>2255</v>
      </c>
      <c r="AA1048" t="s">
        <v>2551</v>
      </c>
      <c r="AF1048" s="4"/>
      <c r="AG1048" s="4"/>
      <c r="AH1048" t="s">
        <v>90</v>
      </c>
      <c r="AI1048" t="s">
        <v>252</v>
      </c>
      <c r="AJ1048" t="s">
        <v>70</v>
      </c>
      <c r="AK1048" t="s">
        <v>1040</v>
      </c>
      <c r="AL1048" t="s">
        <v>1568</v>
      </c>
      <c r="AM1048" t="s">
        <v>69</v>
      </c>
      <c r="AN1048" t="s">
        <v>1562</v>
      </c>
      <c r="AO1048" t="s">
        <v>645</v>
      </c>
      <c r="AP1048" t="s">
        <v>2347</v>
      </c>
      <c r="AQ1048" t="str">
        <f t="shared" si="16"/>
        <v>724426441549noFemale436052238.9739.9765198.9919.9913</v>
      </c>
      <c r="AR1048">
        <f>COUNTIF(AQ$2:AQ1048,AQ1048)</f>
        <v>1</v>
      </c>
    </row>
    <row r="1049" spans="1:44" x14ac:dyDescent="0.25">
      <c r="A1049">
        <v>724</v>
      </c>
      <c r="B1049">
        <v>426</v>
      </c>
      <c r="C1049" s="4">
        <v>44154</v>
      </c>
      <c r="D1049">
        <v>9</v>
      </c>
      <c r="E1049" t="s">
        <v>41</v>
      </c>
      <c r="F1049" t="s">
        <v>52</v>
      </c>
      <c r="G1049" t="s">
        <v>56</v>
      </c>
      <c r="H1049" t="s">
        <v>58</v>
      </c>
      <c r="I1049" s="4">
        <v>43605</v>
      </c>
      <c r="J1049">
        <v>2</v>
      </c>
      <c r="L1049" s="4"/>
      <c r="M1049" s="4"/>
      <c r="N1049">
        <v>2</v>
      </c>
      <c r="O1049" t="s">
        <v>89</v>
      </c>
      <c r="P1049" t="s">
        <v>251</v>
      </c>
      <c r="Q1049">
        <v>2</v>
      </c>
      <c r="R1049" t="s">
        <v>800</v>
      </c>
      <c r="S1049" t="s">
        <v>1338</v>
      </c>
      <c r="T1049" t="s">
        <v>1854</v>
      </c>
      <c r="U1049" t="s">
        <v>85</v>
      </c>
      <c r="V1049" t="s">
        <v>2039</v>
      </c>
      <c r="W1049">
        <v>238.97</v>
      </c>
      <c r="X1049">
        <v>39.97</v>
      </c>
      <c r="Y1049">
        <v>2</v>
      </c>
      <c r="Z1049" t="s">
        <v>2255</v>
      </c>
      <c r="AA1049" t="s">
        <v>2551</v>
      </c>
      <c r="AF1049" s="4"/>
      <c r="AG1049" s="4"/>
      <c r="AH1049" t="s">
        <v>67</v>
      </c>
      <c r="AI1049" t="s">
        <v>229</v>
      </c>
      <c r="AJ1049" t="s">
        <v>710</v>
      </c>
      <c r="AK1049" t="s">
        <v>1251</v>
      </c>
      <c r="AL1049" t="s">
        <v>1517</v>
      </c>
      <c r="AM1049" t="s">
        <v>80</v>
      </c>
      <c r="AN1049" t="s">
        <v>1548</v>
      </c>
      <c r="AO1049" t="s">
        <v>90</v>
      </c>
      <c r="AP1049" t="s">
        <v>2328</v>
      </c>
      <c r="AQ1049" t="str">
        <f t="shared" si="16"/>
        <v>724426441549noFemale436052238.9739.97310519.99214.996</v>
      </c>
      <c r="AR1049">
        <f>COUNTIF(AQ$2:AQ1049,AQ1049)</f>
        <v>1</v>
      </c>
    </row>
    <row r="1050" spans="1:44" x14ac:dyDescent="0.25">
      <c r="A1050">
        <v>725</v>
      </c>
      <c r="B1050">
        <v>324</v>
      </c>
      <c r="C1050" s="4">
        <v>44155</v>
      </c>
      <c r="D1050">
        <v>1</v>
      </c>
      <c r="E1050" t="s">
        <v>39</v>
      </c>
      <c r="F1050" t="s">
        <v>50</v>
      </c>
      <c r="G1050" t="s">
        <v>56</v>
      </c>
      <c r="H1050" t="s">
        <v>58</v>
      </c>
      <c r="I1050" s="4">
        <v>43669</v>
      </c>
      <c r="J1050">
        <v>1</v>
      </c>
      <c r="K1050" t="s">
        <v>61</v>
      </c>
      <c r="L1050" s="4">
        <v>43615</v>
      </c>
      <c r="M1050" s="4">
        <v>43830</v>
      </c>
      <c r="N1050">
        <v>1</v>
      </c>
      <c r="O1050" t="s">
        <v>78</v>
      </c>
      <c r="P1050" t="s">
        <v>240</v>
      </c>
      <c r="Q1050">
        <v>1</v>
      </c>
      <c r="R1050" t="s">
        <v>604</v>
      </c>
      <c r="S1050" t="s">
        <v>1136</v>
      </c>
      <c r="T1050" t="s">
        <v>1682</v>
      </c>
      <c r="U1050" t="s">
        <v>67</v>
      </c>
      <c r="V1050" t="s">
        <v>1562</v>
      </c>
      <c r="W1050">
        <v>14.25</v>
      </c>
      <c r="X1050">
        <v>29.97</v>
      </c>
      <c r="Y1050">
        <v>1</v>
      </c>
      <c r="Z1050" t="s">
        <v>469</v>
      </c>
      <c r="AA1050" t="s">
        <v>2339</v>
      </c>
      <c r="AF1050" s="4"/>
      <c r="AG1050" s="4"/>
      <c r="AH1050" t="s">
        <v>78</v>
      </c>
      <c r="AI1050" t="s">
        <v>240</v>
      </c>
      <c r="AJ1050" t="s">
        <v>604</v>
      </c>
      <c r="AK1050" t="s">
        <v>1136</v>
      </c>
      <c r="AL1050" t="s">
        <v>1682</v>
      </c>
      <c r="AM1050" t="s">
        <v>67</v>
      </c>
      <c r="AN1050" t="s">
        <v>1562</v>
      </c>
      <c r="AO1050" t="s">
        <v>469</v>
      </c>
      <c r="AP1050" t="s">
        <v>2339</v>
      </c>
      <c r="AQ1050" t="str">
        <f t="shared" si="16"/>
        <v>725324441551noFemale436691YouTube436154383014.2529.9781734.7539.9923</v>
      </c>
      <c r="AR1050">
        <f>COUNTIF(AQ$2:AQ1050,AQ1050)</f>
        <v>1</v>
      </c>
    </row>
    <row r="1051" spans="1:44" x14ac:dyDescent="0.25">
      <c r="A1051">
        <v>726</v>
      </c>
      <c r="B1051">
        <v>15</v>
      </c>
      <c r="C1051" s="4">
        <v>44156</v>
      </c>
      <c r="D1051">
        <v>2</v>
      </c>
      <c r="E1051" t="s">
        <v>38</v>
      </c>
      <c r="F1051" t="s">
        <v>49</v>
      </c>
      <c r="G1051" t="s">
        <v>55</v>
      </c>
      <c r="H1051" t="s">
        <v>58</v>
      </c>
      <c r="I1051" s="4">
        <v>43739</v>
      </c>
      <c r="J1051">
        <v>1</v>
      </c>
      <c r="K1051" t="s">
        <v>61</v>
      </c>
      <c r="L1051" s="4">
        <v>43615</v>
      </c>
      <c r="M1051" s="4">
        <v>43830</v>
      </c>
      <c r="N1051">
        <v>1</v>
      </c>
      <c r="O1051" t="s">
        <v>80</v>
      </c>
      <c r="P1051" t="s">
        <v>242</v>
      </c>
      <c r="Q1051">
        <v>1</v>
      </c>
      <c r="R1051" t="s">
        <v>696</v>
      </c>
      <c r="S1051" t="s">
        <v>1236</v>
      </c>
      <c r="T1051" t="s">
        <v>1758</v>
      </c>
      <c r="U1051" t="s">
        <v>69</v>
      </c>
      <c r="V1051" t="s">
        <v>1548</v>
      </c>
      <c r="W1051">
        <v>72.989999999999995</v>
      </c>
      <c r="X1051">
        <v>14.99</v>
      </c>
      <c r="Y1051">
        <v>1</v>
      </c>
      <c r="Z1051" t="s">
        <v>80</v>
      </c>
      <c r="AA1051" t="s">
        <v>2357</v>
      </c>
      <c r="AF1051" s="4"/>
      <c r="AG1051" s="4"/>
      <c r="AH1051" t="s">
        <v>80</v>
      </c>
      <c r="AI1051" t="s">
        <v>242</v>
      </c>
      <c r="AJ1051" t="s">
        <v>696</v>
      </c>
      <c r="AK1051" t="s">
        <v>1236</v>
      </c>
      <c r="AL1051" t="s">
        <v>1758</v>
      </c>
      <c r="AM1051" t="s">
        <v>69</v>
      </c>
      <c r="AN1051" t="s">
        <v>1548</v>
      </c>
      <c r="AO1051" t="s">
        <v>80</v>
      </c>
      <c r="AP1051" t="s">
        <v>2357</v>
      </c>
      <c r="AQ1051" t="str">
        <f t="shared" si="16"/>
        <v>72615441562yesFemale437391YouTube436154383072.9914.99214272.99114.992</v>
      </c>
      <c r="AR1051">
        <f>COUNTIF(AQ$2:AQ1051,AQ1051)</f>
        <v>1</v>
      </c>
    </row>
    <row r="1052" spans="1:44" x14ac:dyDescent="0.25">
      <c r="A1052">
        <v>727</v>
      </c>
      <c r="B1052">
        <v>476</v>
      </c>
      <c r="C1052" s="4">
        <v>44156</v>
      </c>
      <c r="D1052">
        <v>8</v>
      </c>
      <c r="E1052" t="s">
        <v>43</v>
      </c>
      <c r="F1052" t="s">
        <v>54</v>
      </c>
      <c r="G1052" t="s">
        <v>56</v>
      </c>
      <c r="H1052" t="s">
        <v>58</v>
      </c>
      <c r="I1052" s="4">
        <v>44027</v>
      </c>
      <c r="J1052">
        <v>9</v>
      </c>
      <c r="K1052" t="s">
        <v>59</v>
      </c>
      <c r="L1052" s="4">
        <v>43952</v>
      </c>
      <c r="M1052" s="4">
        <v>44075</v>
      </c>
      <c r="N1052">
        <v>2</v>
      </c>
      <c r="O1052" t="s">
        <v>123</v>
      </c>
      <c r="P1052" t="s">
        <v>285</v>
      </c>
      <c r="Q1052">
        <v>2</v>
      </c>
      <c r="R1052" t="s">
        <v>801</v>
      </c>
      <c r="S1052" t="s">
        <v>1339</v>
      </c>
      <c r="T1052" t="s">
        <v>1855</v>
      </c>
      <c r="U1052" t="s">
        <v>88</v>
      </c>
      <c r="V1052" t="s">
        <v>2038</v>
      </c>
      <c r="W1052">
        <v>109.9</v>
      </c>
      <c r="X1052">
        <v>69.959999999999994</v>
      </c>
      <c r="Y1052">
        <v>2</v>
      </c>
      <c r="Z1052" t="s">
        <v>2256</v>
      </c>
      <c r="AA1052" t="s">
        <v>2552</v>
      </c>
      <c r="AF1052" s="4"/>
      <c r="AG1052" s="4"/>
      <c r="AH1052" t="s">
        <v>80</v>
      </c>
      <c r="AI1052" t="s">
        <v>242</v>
      </c>
      <c r="AJ1052" t="s">
        <v>586</v>
      </c>
      <c r="AK1052" t="s">
        <v>966</v>
      </c>
      <c r="AL1052" t="s">
        <v>1667</v>
      </c>
      <c r="AM1052" t="s">
        <v>80</v>
      </c>
      <c r="AN1052" t="s">
        <v>1548</v>
      </c>
      <c r="AO1052" t="s">
        <v>67</v>
      </c>
      <c r="AP1052" t="s">
        <v>2373</v>
      </c>
      <c r="AQ1052" t="str">
        <f t="shared" si="16"/>
        <v>727476441568noFemale440279Google Ads4395244075109.969.9627021.99214.993</v>
      </c>
      <c r="AR1052">
        <f>COUNTIF(AQ$2:AQ1052,AQ1052)</f>
        <v>1</v>
      </c>
    </row>
    <row r="1053" spans="1:44" x14ac:dyDescent="0.25">
      <c r="A1053">
        <v>727</v>
      </c>
      <c r="B1053">
        <v>476</v>
      </c>
      <c r="C1053" s="4">
        <v>44156</v>
      </c>
      <c r="D1053">
        <v>8</v>
      </c>
      <c r="E1053" t="s">
        <v>43</v>
      </c>
      <c r="F1053" t="s">
        <v>54</v>
      </c>
      <c r="G1053" t="s">
        <v>56</v>
      </c>
      <c r="H1053" t="s">
        <v>58</v>
      </c>
      <c r="I1053" s="4">
        <v>44027</v>
      </c>
      <c r="J1053">
        <v>9</v>
      </c>
      <c r="K1053" t="s">
        <v>59</v>
      </c>
      <c r="L1053" s="4">
        <v>43952</v>
      </c>
      <c r="M1053" s="4">
        <v>44075</v>
      </c>
      <c r="N1053">
        <v>2</v>
      </c>
      <c r="O1053" t="s">
        <v>123</v>
      </c>
      <c r="P1053" t="s">
        <v>285</v>
      </c>
      <c r="Q1053">
        <v>2</v>
      </c>
      <c r="R1053" t="s">
        <v>801</v>
      </c>
      <c r="S1053" t="s">
        <v>1339</v>
      </c>
      <c r="T1053" t="s">
        <v>1855</v>
      </c>
      <c r="U1053" t="s">
        <v>88</v>
      </c>
      <c r="V1053" t="s">
        <v>2038</v>
      </c>
      <c r="W1053">
        <v>109.9</v>
      </c>
      <c r="X1053">
        <v>69.959999999999994</v>
      </c>
      <c r="Y1053">
        <v>2</v>
      </c>
      <c r="Z1053" t="s">
        <v>2256</v>
      </c>
      <c r="AA1053" t="s">
        <v>2552</v>
      </c>
      <c r="AF1053" s="4"/>
      <c r="AG1053" s="4"/>
      <c r="AH1053" t="s">
        <v>70</v>
      </c>
      <c r="AI1053" t="s">
        <v>232</v>
      </c>
      <c r="AJ1053" t="s">
        <v>512</v>
      </c>
      <c r="AK1053" t="s">
        <v>1075</v>
      </c>
      <c r="AL1053" t="s">
        <v>1602</v>
      </c>
      <c r="AM1053" t="s">
        <v>80</v>
      </c>
      <c r="AN1053" t="s">
        <v>1517</v>
      </c>
      <c r="AO1053" t="s">
        <v>673</v>
      </c>
      <c r="AP1053" t="s">
        <v>2348</v>
      </c>
      <c r="AQ1053" t="str">
        <f t="shared" si="16"/>
        <v>727476441568noFemale440279Google Ads4395244075109.969.9656332.96219.9912</v>
      </c>
      <c r="AR1053">
        <f>COUNTIF(AQ$2:AQ1053,AQ1053)</f>
        <v>1</v>
      </c>
    </row>
    <row r="1054" spans="1:44" x14ac:dyDescent="0.25">
      <c r="A1054">
        <v>728</v>
      </c>
      <c r="B1054">
        <v>43</v>
      </c>
      <c r="C1054" s="4">
        <v>44157</v>
      </c>
      <c r="D1054">
        <v>2</v>
      </c>
      <c r="E1054" t="s">
        <v>38</v>
      </c>
      <c r="F1054" t="s">
        <v>49</v>
      </c>
      <c r="G1054" t="s">
        <v>56</v>
      </c>
      <c r="H1054" t="s">
        <v>58</v>
      </c>
      <c r="I1054" s="4">
        <v>43700</v>
      </c>
      <c r="J1054">
        <v>1</v>
      </c>
      <c r="K1054" t="s">
        <v>61</v>
      </c>
      <c r="L1054" s="4">
        <v>43615</v>
      </c>
      <c r="M1054" s="4">
        <v>43830</v>
      </c>
      <c r="N1054">
        <v>1</v>
      </c>
      <c r="O1054" t="s">
        <v>65</v>
      </c>
      <c r="P1054" t="s">
        <v>227</v>
      </c>
      <c r="Q1054">
        <v>1</v>
      </c>
      <c r="R1054" t="s">
        <v>802</v>
      </c>
      <c r="S1054" t="s">
        <v>1340</v>
      </c>
      <c r="T1054" t="s">
        <v>1856</v>
      </c>
      <c r="U1054" t="s">
        <v>67</v>
      </c>
      <c r="V1054" t="s">
        <v>1517</v>
      </c>
      <c r="W1054">
        <v>239.97</v>
      </c>
      <c r="X1054">
        <v>59.97</v>
      </c>
      <c r="Y1054">
        <v>1</v>
      </c>
      <c r="Z1054" t="s">
        <v>431</v>
      </c>
      <c r="AA1054" t="s">
        <v>2326</v>
      </c>
      <c r="AF1054" s="4"/>
      <c r="AG1054" s="4"/>
      <c r="AH1054" t="s">
        <v>65</v>
      </c>
      <c r="AI1054" t="s">
        <v>227</v>
      </c>
      <c r="AJ1054" t="s">
        <v>802</v>
      </c>
      <c r="AK1054" t="s">
        <v>1340</v>
      </c>
      <c r="AL1054" t="s">
        <v>1856</v>
      </c>
      <c r="AM1054" t="s">
        <v>67</v>
      </c>
      <c r="AN1054" t="s">
        <v>1517</v>
      </c>
      <c r="AO1054" t="s">
        <v>431</v>
      </c>
      <c r="AP1054" t="s">
        <v>2326</v>
      </c>
      <c r="AQ1054" t="str">
        <f t="shared" si="16"/>
        <v>72843441572noFemale437001YouTube4361543830239.9759.97109679.99319.9924</v>
      </c>
      <c r="AR1054">
        <f>COUNTIF(AQ$2:AQ1054,AQ1054)</f>
        <v>1</v>
      </c>
    </row>
    <row r="1055" spans="1:44" x14ac:dyDescent="0.25">
      <c r="A1055">
        <v>729</v>
      </c>
      <c r="B1055">
        <v>144</v>
      </c>
      <c r="C1055" s="4">
        <v>44158</v>
      </c>
      <c r="D1055">
        <v>6</v>
      </c>
      <c r="E1055" t="s">
        <v>33</v>
      </c>
      <c r="F1055" t="s">
        <v>44</v>
      </c>
      <c r="G1055" t="s">
        <v>55</v>
      </c>
      <c r="H1055" t="s">
        <v>58</v>
      </c>
      <c r="I1055" s="4">
        <v>43585</v>
      </c>
      <c r="J1055">
        <v>1</v>
      </c>
      <c r="L1055" s="4"/>
      <c r="M1055" s="4"/>
      <c r="N1055">
        <v>1</v>
      </c>
      <c r="O1055" t="s">
        <v>86</v>
      </c>
      <c r="P1055" t="s">
        <v>248</v>
      </c>
      <c r="Q1055">
        <v>1</v>
      </c>
      <c r="R1055" t="s">
        <v>584</v>
      </c>
      <c r="S1055" t="s">
        <v>1062</v>
      </c>
      <c r="T1055" t="s">
        <v>1665</v>
      </c>
      <c r="U1055" t="s">
        <v>69</v>
      </c>
      <c r="V1055" t="s">
        <v>1577</v>
      </c>
      <c r="W1055">
        <v>61.97</v>
      </c>
      <c r="X1055">
        <v>24.99</v>
      </c>
      <c r="Y1055">
        <v>1</v>
      </c>
      <c r="Z1055" t="s">
        <v>530</v>
      </c>
      <c r="AA1055" t="s">
        <v>2367</v>
      </c>
      <c r="AF1055" s="4"/>
      <c r="AG1055" s="4"/>
      <c r="AH1055" t="s">
        <v>86</v>
      </c>
      <c r="AI1055" t="s">
        <v>248</v>
      </c>
      <c r="AJ1055" t="s">
        <v>584</v>
      </c>
      <c r="AK1055" t="s">
        <v>1062</v>
      </c>
      <c r="AL1055" t="s">
        <v>1665</v>
      </c>
      <c r="AM1055" t="s">
        <v>69</v>
      </c>
      <c r="AN1055" t="s">
        <v>1577</v>
      </c>
      <c r="AO1055" t="s">
        <v>530</v>
      </c>
      <c r="AP1055" t="s">
        <v>2367</v>
      </c>
      <c r="AQ1055" t="str">
        <f t="shared" si="16"/>
        <v>729144441586yesFemale43585161.9724.9978261.97124.9916</v>
      </c>
      <c r="AR1055">
        <f>COUNTIF(AQ$2:AQ1055,AQ1055)</f>
        <v>1</v>
      </c>
    </row>
    <row r="1056" spans="1:44" x14ac:dyDescent="0.25">
      <c r="A1056">
        <v>730</v>
      </c>
      <c r="B1056">
        <v>35</v>
      </c>
      <c r="C1056" s="4">
        <v>44159</v>
      </c>
      <c r="D1056">
        <v>4</v>
      </c>
      <c r="E1056" t="s">
        <v>40</v>
      </c>
      <c r="F1056" t="s">
        <v>51</v>
      </c>
      <c r="G1056" t="s">
        <v>55</v>
      </c>
      <c r="H1056" t="s">
        <v>58</v>
      </c>
      <c r="I1056" s="4">
        <v>43733</v>
      </c>
      <c r="J1056">
        <v>2</v>
      </c>
      <c r="K1056" t="s">
        <v>60</v>
      </c>
      <c r="L1056" s="4">
        <v>43615</v>
      </c>
      <c r="M1056" s="4">
        <v>43830</v>
      </c>
      <c r="N1056">
        <v>1</v>
      </c>
      <c r="O1056" t="s">
        <v>71</v>
      </c>
      <c r="P1056" t="s">
        <v>233</v>
      </c>
      <c r="Q1056">
        <v>1</v>
      </c>
      <c r="R1056" t="s">
        <v>803</v>
      </c>
      <c r="S1056" t="s">
        <v>1341</v>
      </c>
      <c r="T1056" t="s">
        <v>1857</v>
      </c>
      <c r="U1056" t="s">
        <v>71</v>
      </c>
      <c r="V1056" t="s">
        <v>2032</v>
      </c>
      <c r="W1056">
        <v>1010</v>
      </c>
      <c r="X1056">
        <v>49.98</v>
      </c>
      <c r="Y1056">
        <v>1</v>
      </c>
      <c r="Z1056" t="s">
        <v>99</v>
      </c>
      <c r="AA1056" t="s">
        <v>2549</v>
      </c>
      <c r="AF1056" s="4"/>
      <c r="AG1056" s="4"/>
      <c r="AH1056" t="s">
        <v>69</v>
      </c>
      <c r="AI1056" t="s">
        <v>231</v>
      </c>
      <c r="AJ1056" t="s">
        <v>565</v>
      </c>
      <c r="AK1056" t="s">
        <v>1125</v>
      </c>
      <c r="AL1056" t="s">
        <v>1648</v>
      </c>
      <c r="AM1056" t="s">
        <v>69</v>
      </c>
      <c r="AN1056" t="s">
        <v>1577</v>
      </c>
      <c r="AO1056" t="s">
        <v>78</v>
      </c>
      <c r="AP1056" t="s">
        <v>2330</v>
      </c>
      <c r="AQ1056" t="str">
        <f t="shared" si="16"/>
        <v>73035441594yesFemale437332Facebook4361543830101049.981107505124.998</v>
      </c>
      <c r="AR1056">
        <f>COUNTIF(AQ$2:AQ1056,AQ1056)</f>
        <v>1</v>
      </c>
    </row>
    <row r="1057" spans="1:44" x14ac:dyDescent="0.25">
      <c r="A1057">
        <v>730</v>
      </c>
      <c r="B1057">
        <v>35</v>
      </c>
      <c r="C1057" s="4">
        <v>44159</v>
      </c>
      <c r="D1057">
        <v>4</v>
      </c>
      <c r="E1057" t="s">
        <v>40</v>
      </c>
      <c r="F1057" t="s">
        <v>51</v>
      </c>
      <c r="G1057" t="s">
        <v>55</v>
      </c>
      <c r="H1057" t="s">
        <v>58</v>
      </c>
      <c r="I1057" s="4">
        <v>43733</v>
      </c>
      <c r="J1057">
        <v>2</v>
      </c>
      <c r="K1057" t="s">
        <v>60</v>
      </c>
      <c r="L1057" s="4">
        <v>43615</v>
      </c>
      <c r="M1057" s="4">
        <v>43830</v>
      </c>
      <c r="N1057">
        <v>1</v>
      </c>
      <c r="O1057" t="s">
        <v>71</v>
      </c>
      <c r="P1057" t="s">
        <v>233</v>
      </c>
      <c r="Q1057">
        <v>1</v>
      </c>
      <c r="R1057" t="s">
        <v>803</v>
      </c>
      <c r="S1057" t="s">
        <v>1341</v>
      </c>
      <c r="T1057" t="s">
        <v>1857</v>
      </c>
      <c r="U1057" t="s">
        <v>71</v>
      </c>
      <c r="V1057" t="s">
        <v>2032</v>
      </c>
      <c r="W1057">
        <v>1010</v>
      </c>
      <c r="X1057">
        <v>49.98</v>
      </c>
      <c r="Y1057">
        <v>1</v>
      </c>
      <c r="Z1057" t="s">
        <v>99</v>
      </c>
      <c r="AA1057" t="s">
        <v>2549</v>
      </c>
      <c r="AF1057" s="4"/>
      <c r="AG1057" s="4"/>
      <c r="AH1057" t="s">
        <v>69</v>
      </c>
      <c r="AI1057" t="s">
        <v>231</v>
      </c>
      <c r="AJ1057" t="s">
        <v>565</v>
      </c>
      <c r="AK1057" t="s">
        <v>1125</v>
      </c>
      <c r="AL1057" t="s">
        <v>1648</v>
      </c>
      <c r="AM1057" t="s">
        <v>69</v>
      </c>
      <c r="AN1057" t="s">
        <v>1577</v>
      </c>
      <c r="AO1057" t="s">
        <v>78</v>
      </c>
      <c r="AP1057" t="s">
        <v>2330</v>
      </c>
      <c r="AQ1057" t="str">
        <f t="shared" si="16"/>
        <v>73035441594yesFemale437332Facebook4361543830101049.981107505124.998</v>
      </c>
      <c r="AR1057">
        <f>COUNTIF(AQ$2:AQ1057,AQ1057)</f>
        <v>2</v>
      </c>
    </row>
    <row r="1058" spans="1:44" x14ac:dyDescent="0.25">
      <c r="A1058">
        <v>731</v>
      </c>
      <c r="B1058">
        <v>455</v>
      </c>
      <c r="C1058" s="4">
        <v>44159</v>
      </c>
      <c r="D1058">
        <v>10</v>
      </c>
      <c r="E1058" t="s">
        <v>42</v>
      </c>
      <c r="F1058" t="s">
        <v>53</v>
      </c>
      <c r="G1058" t="s">
        <v>55</v>
      </c>
      <c r="H1058" t="s">
        <v>57</v>
      </c>
      <c r="I1058" s="4">
        <v>43736</v>
      </c>
      <c r="J1058">
        <v>3</v>
      </c>
      <c r="K1058" t="s">
        <v>59</v>
      </c>
      <c r="L1058" s="4">
        <v>43615</v>
      </c>
      <c r="M1058" s="4">
        <v>43830</v>
      </c>
      <c r="N1058">
        <v>1</v>
      </c>
      <c r="O1058" t="s">
        <v>78</v>
      </c>
      <c r="P1058" t="s">
        <v>240</v>
      </c>
      <c r="Q1058">
        <v>1</v>
      </c>
      <c r="R1058" t="s">
        <v>610</v>
      </c>
      <c r="S1058" t="s">
        <v>1162</v>
      </c>
      <c r="T1058" t="s">
        <v>67</v>
      </c>
      <c r="U1058" t="s">
        <v>67</v>
      </c>
      <c r="V1058" t="s">
        <v>1548</v>
      </c>
      <c r="W1058">
        <v>9</v>
      </c>
      <c r="X1058">
        <v>44.97</v>
      </c>
      <c r="Y1058">
        <v>1</v>
      </c>
      <c r="Z1058" t="s">
        <v>393</v>
      </c>
      <c r="AA1058" t="s">
        <v>2345</v>
      </c>
      <c r="AF1058" s="4"/>
      <c r="AG1058" s="4"/>
      <c r="AH1058" t="s">
        <v>78</v>
      </c>
      <c r="AI1058" t="s">
        <v>240</v>
      </c>
      <c r="AJ1058" t="s">
        <v>610</v>
      </c>
      <c r="AK1058" t="s">
        <v>1162</v>
      </c>
      <c r="AL1058" t="s">
        <v>67</v>
      </c>
      <c r="AM1058" t="s">
        <v>67</v>
      </c>
      <c r="AN1058" t="s">
        <v>1548</v>
      </c>
      <c r="AO1058" t="s">
        <v>393</v>
      </c>
      <c r="AP1058" t="s">
        <v>2345</v>
      </c>
      <c r="AQ1058" t="str">
        <f t="shared" si="16"/>
        <v>7314554415910yesMale437363Google Ads4361543830944.9781013314.9918</v>
      </c>
      <c r="AR1058">
        <f>COUNTIF(AQ$2:AQ1058,AQ1058)</f>
        <v>1</v>
      </c>
    </row>
    <row r="1059" spans="1:44" x14ac:dyDescent="0.25">
      <c r="A1059">
        <v>732</v>
      </c>
      <c r="B1059">
        <v>16</v>
      </c>
      <c r="C1059" s="4">
        <v>44160</v>
      </c>
      <c r="D1059">
        <v>2</v>
      </c>
      <c r="E1059" t="s">
        <v>38</v>
      </c>
      <c r="F1059" t="s">
        <v>49</v>
      </c>
      <c r="G1059" t="s">
        <v>55</v>
      </c>
      <c r="H1059" t="s">
        <v>57</v>
      </c>
      <c r="I1059" s="4">
        <v>44009</v>
      </c>
      <c r="J1059">
        <v>8</v>
      </c>
      <c r="K1059" t="s">
        <v>60</v>
      </c>
      <c r="L1059" s="4">
        <v>44000</v>
      </c>
      <c r="M1059" s="4">
        <v>44073</v>
      </c>
      <c r="N1059">
        <v>1</v>
      </c>
      <c r="O1059" t="s">
        <v>105</v>
      </c>
      <c r="P1059" t="s">
        <v>267</v>
      </c>
      <c r="Q1059">
        <v>2</v>
      </c>
      <c r="R1059" t="s">
        <v>804</v>
      </c>
      <c r="S1059" t="s">
        <v>1311</v>
      </c>
      <c r="T1059" t="s">
        <v>1858</v>
      </c>
      <c r="U1059" t="s">
        <v>180</v>
      </c>
      <c r="V1059" t="s">
        <v>1869</v>
      </c>
      <c r="W1059">
        <v>83.67</v>
      </c>
      <c r="X1059">
        <v>44.97</v>
      </c>
      <c r="Y1059">
        <v>2</v>
      </c>
      <c r="Z1059" t="s">
        <v>2112</v>
      </c>
      <c r="AA1059" t="s">
        <v>2383</v>
      </c>
      <c r="AF1059" s="4"/>
      <c r="AG1059" s="4"/>
      <c r="AH1059" t="s">
        <v>79</v>
      </c>
      <c r="AI1059" t="s">
        <v>241</v>
      </c>
      <c r="AJ1059" t="s">
        <v>694</v>
      </c>
      <c r="AK1059" t="s">
        <v>1087</v>
      </c>
      <c r="AL1059" t="s">
        <v>1652</v>
      </c>
      <c r="AM1059" t="s">
        <v>80</v>
      </c>
      <c r="AN1059" t="s">
        <v>1548</v>
      </c>
      <c r="AO1059" t="s">
        <v>86</v>
      </c>
      <c r="AP1059" t="s">
        <v>2350</v>
      </c>
      <c r="AQ1059" t="str">
        <f t="shared" si="16"/>
        <v>73216441602yesMale440098Facebook440004407383.6744.97416613.99214.997</v>
      </c>
      <c r="AR1059">
        <f>COUNTIF(AQ$2:AQ1059,AQ1059)</f>
        <v>1</v>
      </c>
    </row>
    <row r="1060" spans="1:44" x14ac:dyDescent="0.25">
      <c r="A1060">
        <v>732</v>
      </c>
      <c r="B1060">
        <v>16</v>
      </c>
      <c r="C1060" s="4">
        <v>44160</v>
      </c>
      <c r="D1060">
        <v>2</v>
      </c>
      <c r="E1060" t="s">
        <v>38</v>
      </c>
      <c r="F1060" t="s">
        <v>49</v>
      </c>
      <c r="G1060" t="s">
        <v>55</v>
      </c>
      <c r="H1060" t="s">
        <v>57</v>
      </c>
      <c r="I1060" s="4">
        <v>44009</v>
      </c>
      <c r="J1060">
        <v>8</v>
      </c>
      <c r="K1060" t="s">
        <v>60</v>
      </c>
      <c r="L1060" s="4">
        <v>44000</v>
      </c>
      <c r="M1060" s="4">
        <v>44073</v>
      </c>
      <c r="N1060">
        <v>1</v>
      </c>
      <c r="O1060" t="s">
        <v>105</v>
      </c>
      <c r="P1060" t="s">
        <v>267</v>
      </c>
      <c r="Q1060">
        <v>2</v>
      </c>
      <c r="R1060" t="s">
        <v>804</v>
      </c>
      <c r="S1060" t="s">
        <v>1311</v>
      </c>
      <c r="T1060" t="s">
        <v>1858</v>
      </c>
      <c r="U1060" t="s">
        <v>180</v>
      </c>
      <c r="V1060" t="s">
        <v>1869</v>
      </c>
      <c r="W1060">
        <v>83.67</v>
      </c>
      <c r="X1060">
        <v>44.97</v>
      </c>
      <c r="Y1060">
        <v>2</v>
      </c>
      <c r="Z1060" t="s">
        <v>2112</v>
      </c>
      <c r="AA1060" t="s">
        <v>2383</v>
      </c>
      <c r="AF1060" s="4"/>
      <c r="AG1060" s="4"/>
      <c r="AH1060" t="s">
        <v>79</v>
      </c>
      <c r="AI1060" t="s">
        <v>241</v>
      </c>
      <c r="AJ1060" t="s">
        <v>521</v>
      </c>
      <c r="AK1060" t="s">
        <v>1078</v>
      </c>
      <c r="AL1060" t="s">
        <v>1611</v>
      </c>
      <c r="AM1060" t="s">
        <v>69</v>
      </c>
      <c r="AN1060" t="s">
        <v>1548</v>
      </c>
      <c r="AO1060" t="s">
        <v>455</v>
      </c>
      <c r="AP1060" t="s">
        <v>2340</v>
      </c>
      <c r="AQ1060" t="str">
        <f t="shared" si="16"/>
        <v>73216441602yesMale440098Facebook440004407383.6744.97414555.69114.9915</v>
      </c>
      <c r="AR1060">
        <f>COUNTIF(AQ$2:AQ1060,AQ1060)</f>
        <v>1</v>
      </c>
    </row>
    <row r="1061" spans="1:44" x14ac:dyDescent="0.25">
      <c r="A1061">
        <v>733</v>
      </c>
      <c r="B1061">
        <v>162</v>
      </c>
      <c r="C1061" s="4">
        <v>44162</v>
      </c>
      <c r="D1061">
        <v>11</v>
      </c>
      <c r="E1061" t="s">
        <v>37</v>
      </c>
      <c r="F1061" t="s">
        <v>48</v>
      </c>
      <c r="G1061" t="s">
        <v>55</v>
      </c>
      <c r="H1061" t="s">
        <v>58</v>
      </c>
      <c r="I1061" s="4">
        <v>43672</v>
      </c>
      <c r="J1061">
        <v>1</v>
      </c>
      <c r="K1061" t="s">
        <v>61</v>
      </c>
      <c r="L1061" s="4">
        <v>43615</v>
      </c>
      <c r="M1061" s="4">
        <v>43830</v>
      </c>
      <c r="N1061">
        <v>1</v>
      </c>
      <c r="O1061" t="s">
        <v>80</v>
      </c>
      <c r="P1061" t="s">
        <v>242</v>
      </c>
      <c r="Q1061">
        <v>1</v>
      </c>
      <c r="R1061" t="s">
        <v>619</v>
      </c>
      <c r="S1061" t="s">
        <v>1016</v>
      </c>
      <c r="T1061" t="s">
        <v>1695</v>
      </c>
      <c r="U1061" t="s">
        <v>80</v>
      </c>
      <c r="V1061" t="s">
        <v>1548</v>
      </c>
      <c r="W1061">
        <v>123.98</v>
      </c>
      <c r="X1061">
        <v>29.98</v>
      </c>
      <c r="Y1061">
        <v>1</v>
      </c>
      <c r="Z1061" t="s">
        <v>70</v>
      </c>
      <c r="AA1061" t="s">
        <v>2341</v>
      </c>
      <c r="AF1061" s="4"/>
      <c r="AG1061" s="4"/>
      <c r="AH1061" t="s">
        <v>80</v>
      </c>
      <c r="AI1061" t="s">
        <v>242</v>
      </c>
      <c r="AJ1061" t="s">
        <v>619</v>
      </c>
      <c r="AK1061" t="s">
        <v>1016</v>
      </c>
      <c r="AL1061" t="s">
        <v>1695</v>
      </c>
      <c r="AM1061" t="s">
        <v>80</v>
      </c>
      <c r="AN1061" t="s">
        <v>1548</v>
      </c>
      <c r="AO1061" t="s">
        <v>70</v>
      </c>
      <c r="AP1061" t="s">
        <v>2341</v>
      </c>
      <c r="AQ1061" t="str">
        <f t="shared" si="16"/>
        <v>7331624416211yesFemale436721YouTube4361543830123.9829.9822761.99214.995</v>
      </c>
      <c r="AR1061">
        <f>COUNTIF(AQ$2:AQ1061,AQ1061)</f>
        <v>1</v>
      </c>
    </row>
    <row r="1062" spans="1:44" x14ac:dyDescent="0.25">
      <c r="A1062">
        <v>734</v>
      </c>
      <c r="B1062">
        <v>171</v>
      </c>
      <c r="C1062" s="4">
        <v>44162</v>
      </c>
      <c r="D1062">
        <v>11</v>
      </c>
      <c r="E1062" t="s">
        <v>37</v>
      </c>
      <c r="F1062" t="s">
        <v>48</v>
      </c>
      <c r="G1062" t="s">
        <v>55</v>
      </c>
      <c r="H1062" t="s">
        <v>58</v>
      </c>
      <c r="I1062" s="4">
        <v>44132</v>
      </c>
      <c r="J1062">
        <v>10</v>
      </c>
      <c r="K1062" t="s">
        <v>61</v>
      </c>
      <c r="L1062" s="4">
        <v>44055</v>
      </c>
      <c r="M1062" s="4">
        <v>44196</v>
      </c>
      <c r="N1062">
        <v>1</v>
      </c>
      <c r="O1062" t="s">
        <v>90</v>
      </c>
      <c r="P1062" t="s">
        <v>252</v>
      </c>
      <c r="Q1062">
        <v>1</v>
      </c>
      <c r="R1062" t="s">
        <v>427</v>
      </c>
      <c r="S1062" t="s">
        <v>989</v>
      </c>
      <c r="T1062" t="s">
        <v>1522</v>
      </c>
      <c r="U1062" t="s">
        <v>69</v>
      </c>
      <c r="V1062" t="s">
        <v>1562</v>
      </c>
      <c r="W1062">
        <v>81.99</v>
      </c>
      <c r="X1062">
        <v>9.99</v>
      </c>
      <c r="Y1062">
        <v>1</v>
      </c>
      <c r="Z1062" t="s">
        <v>645</v>
      </c>
      <c r="AA1062" t="s">
        <v>2347</v>
      </c>
      <c r="AF1062" s="4"/>
      <c r="AG1062" s="4"/>
      <c r="AH1062" t="s">
        <v>90</v>
      </c>
      <c r="AI1062" t="s">
        <v>252</v>
      </c>
      <c r="AJ1062" t="s">
        <v>427</v>
      </c>
      <c r="AK1062" t="s">
        <v>989</v>
      </c>
      <c r="AL1062" t="s">
        <v>1522</v>
      </c>
      <c r="AM1062" t="s">
        <v>69</v>
      </c>
      <c r="AN1062" t="s">
        <v>1562</v>
      </c>
      <c r="AO1062" t="s">
        <v>645</v>
      </c>
      <c r="AP1062" t="s">
        <v>2347</v>
      </c>
      <c r="AQ1062" t="str">
        <f t="shared" si="16"/>
        <v>7341714416211yesFemale4413210YouTube440554419681.999.9967581.9919.9913</v>
      </c>
      <c r="AR1062">
        <f>COUNTIF(AQ$2:AQ1062,AQ1062)</f>
        <v>1</v>
      </c>
    </row>
    <row r="1063" spans="1:44" x14ac:dyDescent="0.25">
      <c r="A1063">
        <v>735</v>
      </c>
      <c r="B1063">
        <v>266</v>
      </c>
      <c r="C1063" s="4">
        <v>44162</v>
      </c>
      <c r="D1063">
        <v>10</v>
      </c>
      <c r="E1063" t="s">
        <v>42</v>
      </c>
      <c r="F1063" t="s">
        <v>53</v>
      </c>
      <c r="G1063" t="s">
        <v>55</v>
      </c>
      <c r="H1063" t="s">
        <v>57</v>
      </c>
      <c r="I1063" s="4">
        <v>43673</v>
      </c>
      <c r="J1063">
        <v>2</v>
      </c>
      <c r="K1063" t="s">
        <v>60</v>
      </c>
      <c r="L1063" s="4">
        <v>43615</v>
      </c>
      <c r="M1063" s="4">
        <v>43830</v>
      </c>
      <c r="N1063">
        <v>1</v>
      </c>
      <c r="O1063" t="s">
        <v>80</v>
      </c>
      <c r="P1063" t="s">
        <v>242</v>
      </c>
      <c r="Q1063">
        <v>1</v>
      </c>
      <c r="R1063" t="s">
        <v>558</v>
      </c>
      <c r="S1063" t="s">
        <v>1118</v>
      </c>
      <c r="T1063" t="s">
        <v>1548</v>
      </c>
      <c r="U1063" t="s">
        <v>80</v>
      </c>
      <c r="V1063" t="s">
        <v>1548</v>
      </c>
      <c r="W1063">
        <v>29.98</v>
      </c>
      <c r="X1063">
        <v>29.98</v>
      </c>
      <c r="Y1063">
        <v>1</v>
      </c>
      <c r="Z1063" t="s">
        <v>79</v>
      </c>
      <c r="AA1063" t="s">
        <v>2349</v>
      </c>
      <c r="AF1063" s="4"/>
      <c r="AG1063" s="4"/>
      <c r="AH1063" t="s">
        <v>80</v>
      </c>
      <c r="AI1063" t="s">
        <v>242</v>
      </c>
      <c r="AJ1063" t="s">
        <v>558</v>
      </c>
      <c r="AK1063" t="s">
        <v>1118</v>
      </c>
      <c r="AL1063" t="s">
        <v>1548</v>
      </c>
      <c r="AM1063" t="s">
        <v>80</v>
      </c>
      <c r="AN1063" t="s">
        <v>1548</v>
      </c>
      <c r="AO1063" t="s">
        <v>79</v>
      </c>
      <c r="AP1063" t="s">
        <v>2349</v>
      </c>
      <c r="AQ1063" t="str">
        <f t="shared" si="16"/>
        <v>7352664416210yesMale436732Facebook436154383029.9829.9823414.99214.994</v>
      </c>
      <c r="AR1063">
        <f>COUNTIF(AQ$2:AQ1063,AQ1063)</f>
        <v>1</v>
      </c>
    </row>
    <row r="1064" spans="1:44" x14ac:dyDescent="0.25">
      <c r="A1064">
        <v>736</v>
      </c>
      <c r="B1064">
        <v>349</v>
      </c>
      <c r="C1064" s="4">
        <v>44162</v>
      </c>
      <c r="D1064">
        <v>1</v>
      </c>
      <c r="E1064" t="s">
        <v>39</v>
      </c>
      <c r="F1064" t="s">
        <v>50</v>
      </c>
      <c r="G1064" t="s">
        <v>55</v>
      </c>
      <c r="H1064" t="s">
        <v>57</v>
      </c>
      <c r="I1064" s="4">
        <v>43494</v>
      </c>
      <c r="J1064">
        <v>1</v>
      </c>
      <c r="L1064" s="4"/>
      <c r="M1064" s="4"/>
      <c r="N1064">
        <v>1</v>
      </c>
      <c r="O1064" t="s">
        <v>67</v>
      </c>
      <c r="P1064" t="s">
        <v>229</v>
      </c>
      <c r="Q1064">
        <v>1</v>
      </c>
      <c r="R1064" t="s">
        <v>391</v>
      </c>
      <c r="S1064" t="s">
        <v>953</v>
      </c>
      <c r="T1064" t="s">
        <v>1487</v>
      </c>
      <c r="U1064" t="s">
        <v>69</v>
      </c>
      <c r="V1064" t="s">
        <v>1562</v>
      </c>
      <c r="W1064">
        <v>29.95</v>
      </c>
      <c r="X1064">
        <v>9.99</v>
      </c>
      <c r="Y1064">
        <v>1</v>
      </c>
      <c r="Z1064" t="s">
        <v>90</v>
      </c>
      <c r="AA1064" t="s">
        <v>2328</v>
      </c>
      <c r="AF1064" s="4"/>
      <c r="AG1064" s="4"/>
      <c r="AH1064" t="s">
        <v>67</v>
      </c>
      <c r="AI1064" t="s">
        <v>229</v>
      </c>
      <c r="AJ1064" t="s">
        <v>391</v>
      </c>
      <c r="AK1064" t="s">
        <v>953</v>
      </c>
      <c r="AL1064" t="s">
        <v>1487</v>
      </c>
      <c r="AM1064" t="s">
        <v>69</v>
      </c>
      <c r="AN1064" t="s">
        <v>1562</v>
      </c>
      <c r="AO1064" t="s">
        <v>90</v>
      </c>
      <c r="AP1064" t="s">
        <v>2328</v>
      </c>
      <c r="AQ1064" t="str">
        <f t="shared" si="16"/>
        <v>736349441621yesMale43494129.959.99313629.9519.996</v>
      </c>
      <c r="AR1064">
        <f>COUNTIF(AQ$2:AQ1064,AQ1064)</f>
        <v>1</v>
      </c>
    </row>
    <row r="1065" spans="1:44" x14ac:dyDescent="0.25">
      <c r="A1065">
        <v>737</v>
      </c>
      <c r="B1065">
        <v>24</v>
      </c>
      <c r="C1065" s="4">
        <v>44163</v>
      </c>
      <c r="D1065">
        <v>7</v>
      </c>
      <c r="E1065" t="s">
        <v>35</v>
      </c>
      <c r="F1065" t="s">
        <v>46</v>
      </c>
      <c r="G1065" t="s">
        <v>55</v>
      </c>
      <c r="H1065" t="s">
        <v>58</v>
      </c>
      <c r="I1065" s="4">
        <v>44163</v>
      </c>
      <c r="J1065">
        <v>10</v>
      </c>
      <c r="K1065" t="s">
        <v>61</v>
      </c>
      <c r="L1065" s="4">
        <v>44055</v>
      </c>
      <c r="M1065" s="4">
        <v>44196</v>
      </c>
      <c r="N1065">
        <v>1</v>
      </c>
      <c r="O1065" t="s">
        <v>69</v>
      </c>
      <c r="P1065" t="s">
        <v>231</v>
      </c>
      <c r="Q1065">
        <v>1</v>
      </c>
      <c r="R1065" t="s">
        <v>425</v>
      </c>
      <c r="S1065" t="s">
        <v>987</v>
      </c>
      <c r="T1065" t="s">
        <v>1520</v>
      </c>
      <c r="U1065" t="s">
        <v>67</v>
      </c>
      <c r="V1065" t="s">
        <v>1577</v>
      </c>
      <c r="W1065">
        <v>398.97</v>
      </c>
      <c r="X1065">
        <v>74.97</v>
      </c>
      <c r="Y1065">
        <v>1</v>
      </c>
      <c r="Z1065" t="s">
        <v>78</v>
      </c>
      <c r="AA1065" t="s">
        <v>2330</v>
      </c>
      <c r="AF1065" s="4"/>
      <c r="AG1065" s="4"/>
      <c r="AH1065" t="s">
        <v>69</v>
      </c>
      <c r="AI1065" t="s">
        <v>231</v>
      </c>
      <c r="AJ1065" t="s">
        <v>425</v>
      </c>
      <c r="AK1065" t="s">
        <v>987</v>
      </c>
      <c r="AL1065" t="s">
        <v>1520</v>
      </c>
      <c r="AM1065" t="s">
        <v>67</v>
      </c>
      <c r="AN1065" t="s">
        <v>1577</v>
      </c>
      <c r="AO1065" t="s">
        <v>78</v>
      </c>
      <c r="AP1065" t="s">
        <v>2330</v>
      </c>
      <c r="AQ1065" t="str">
        <f t="shared" si="16"/>
        <v>73724441637yesFemale4416310YouTube4405544196398.9774.971125132.99324.998</v>
      </c>
      <c r="AR1065">
        <f>COUNTIF(AQ$2:AQ1065,AQ1065)</f>
        <v>1</v>
      </c>
    </row>
    <row r="1066" spans="1:44" x14ac:dyDescent="0.25">
      <c r="A1066">
        <v>738</v>
      </c>
      <c r="B1066">
        <v>143</v>
      </c>
      <c r="C1066" s="4">
        <v>44163</v>
      </c>
      <c r="D1066">
        <v>9</v>
      </c>
      <c r="E1066" t="s">
        <v>41</v>
      </c>
      <c r="F1066" t="s">
        <v>52</v>
      </c>
      <c r="G1066" t="s">
        <v>56</v>
      </c>
      <c r="H1066" t="s">
        <v>58</v>
      </c>
      <c r="I1066" s="4">
        <v>43825</v>
      </c>
      <c r="J1066">
        <v>3</v>
      </c>
      <c r="K1066" t="s">
        <v>59</v>
      </c>
      <c r="L1066" s="4">
        <v>43615</v>
      </c>
      <c r="M1066" s="4">
        <v>43830</v>
      </c>
      <c r="N1066">
        <v>1</v>
      </c>
      <c r="O1066" t="s">
        <v>67</v>
      </c>
      <c r="P1066" t="s">
        <v>229</v>
      </c>
      <c r="Q1066">
        <v>1</v>
      </c>
      <c r="R1066" t="s">
        <v>557</v>
      </c>
      <c r="S1066" t="s">
        <v>1030</v>
      </c>
      <c r="T1066" t="s">
        <v>1513</v>
      </c>
      <c r="U1066" t="s">
        <v>80</v>
      </c>
      <c r="V1066" t="s">
        <v>1548</v>
      </c>
      <c r="W1066">
        <v>59.98</v>
      </c>
      <c r="X1066">
        <v>29.98</v>
      </c>
      <c r="Y1066">
        <v>1</v>
      </c>
      <c r="Z1066" t="s">
        <v>652</v>
      </c>
      <c r="AA1066" t="s">
        <v>2352</v>
      </c>
      <c r="AF1066" s="4"/>
      <c r="AG1066" s="4"/>
      <c r="AH1066" t="s">
        <v>67</v>
      </c>
      <c r="AI1066" t="s">
        <v>229</v>
      </c>
      <c r="AJ1066" t="s">
        <v>557</v>
      </c>
      <c r="AK1066" t="s">
        <v>1030</v>
      </c>
      <c r="AL1066" t="s">
        <v>1513</v>
      </c>
      <c r="AM1066" t="s">
        <v>80</v>
      </c>
      <c r="AN1066" t="s">
        <v>1548</v>
      </c>
      <c r="AO1066" t="s">
        <v>652</v>
      </c>
      <c r="AP1066" t="s">
        <v>2352</v>
      </c>
      <c r="AQ1066" t="str">
        <f t="shared" si="16"/>
        <v>738143441639noFemale438253Google Ads436154383059.9829.98317129.99214.9911</v>
      </c>
      <c r="AR1066">
        <f>COUNTIF(AQ$2:AQ1066,AQ1066)</f>
        <v>1</v>
      </c>
    </row>
    <row r="1067" spans="1:44" x14ac:dyDescent="0.25">
      <c r="A1067">
        <v>739</v>
      </c>
      <c r="B1067">
        <v>269</v>
      </c>
      <c r="C1067" s="4">
        <v>44163</v>
      </c>
      <c r="D1067">
        <v>10</v>
      </c>
      <c r="E1067" t="s">
        <v>42</v>
      </c>
      <c r="F1067" t="s">
        <v>53</v>
      </c>
      <c r="G1067" t="s">
        <v>55</v>
      </c>
      <c r="H1067" t="s">
        <v>58</v>
      </c>
      <c r="I1067" s="4">
        <v>43899</v>
      </c>
      <c r="J1067">
        <v>5</v>
      </c>
      <c r="K1067" t="s">
        <v>60</v>
      </c>
      <c r="L1067" s="4">
        <v>43831</v>
      </c>
      <c r="M1067" s="4">
        <v>43921</v>
      </c>
      <c r="N1067">
        <v>1</v>
      </c>
      <c r="O1067" t="s">
        <v>86</v>
      </c>
      <c r="P1067" t="s">
        <v>248</v>
      </c>
      <c r="Q1067">
        <v>1</v>
      </c>
      <c r="R1067" t="s">
        <v>441</v>
      </c>
      <c r="S1067" t="s">
        <v>1003</v>
      </c>
      <c r="T1067" t="s">
        <v>1535</v>
      </c>
      <c r="U1067" t="s">
        <v>67</v>
      </c>
      <c r="V1067" t="s">
        <v>1577</v>
      </c>
      <c r="W1067">
        <v>131.97</v>
      </c>
      <c r="X1067">
        <v>74.97</v>
      </c>
      <c r="Y1067">
        <v>1</v>
      </c>
      <c r="Z1067" t="s">
        <v>530</v>
      </c>
      <c r="AA1067" t="s">
        <v>2367</v>
      </c>
      <c r="AF1067" s="4"/>
      <c r="AG1067" s="4"/>
      <c r="AH1067" t="s">
        <v>86</v>
      </c>
      <c r="AI1067" t="s">
        <v>248</v>
      </c>
      <c r="AJ1067" t="s">
        <v>441</v>
      </c>
      <c r="AK1067" t="s">
        <v>2640</v>
      </c>
      <c r="AL1067" t="s">
        <v>1535</v>
      </c>
      <c r="AM1067" t="s">
        <v>67</v>
      </c>
      <c r="AN1067" t="s">
        <v>1577</v>
      </c>
      <c r="AO1067" t="s">
        <v>530</v>
      </c>
      <c r="AP1067" t="s">
        <v>2367</v>
      </c>
      <c r="AQ1067" t="str">
        <f t="shared" si="16"/>
        <v>7392694416310yesFemale438995Facebook4383143921131.9774.97710643.99324.9916</v>
      </c>
      <c r="AR1067">
        <f>COUNTIF(AQ$2:AQ1067,AQ1067)</f>
        <v>1</v>
      </c>
    </row>
    <row r="1068" spans="1:44" x14ac:dyDescent="0.25">
      <c r="A1068">
        <v>740</v>
      </c>
      <c r="B1068">
        <v>184</v>
      </c>
      <c r="C1068" s="4">
        <v>44164</v>
      </c>
      <c r="D1068">
        <v>3</v>
      </c>
      <c r="E1068" t="s">
        <v>34</v>
      </c>
      <c r="F1068" t="s">
        <v>45</v>
      </c>
      <c r="G1068" t="s">
        <v>55</v>
      </c>
      <c r="H1068" t="s">
        <v>58</v>
      </c>
      <c r="I1068" s="4">
        <v>43725</v>
      </c>
      <c r="J1068">
        <v>3</v>
      </c>
      <c r="K1068" t="s">
        <v>59</v>
      </c>
      <c r="L1068" s="4">
        <v>43615</v>
      </c>
      <c r="M1068" s="4">
        <v>43830</v>
      </c>
      <c r="N1068">
        <v>1</v>
      </c>
      <c r="O1068" t="s">
        <v>67</v>
      </c>
      <c r="P1068" t="s">
        <v>229</v>
      </c>
      <c r="Q1068">
        <v>1</v>
      </c>
      <c r="R1068" t="s">
        <v>710</v>
      </c>
      <c r="S1068" t="s">
        <v>1251</v>
      </c>
      <c r="T1068" t="s">
        <v>1517</v>
      </c>
      <c r="U1068" t="s">
        <v>69</v>
      </c>
      <c r="V1068" t="s">
        <v>1548</v>
      </c>
      <c r="W1068">
        <v>19.989999999999998</v>
      </c>
      <c r="X1068">
        <v>14.99</v>
      </c>
      <c r="Y1068">
        <v>1</v>
      </c>
      <c r="Z1068" t="s">
        <v>90</v>
      </c>
      <c r="AA1068" t="s">
        <v>2328</v>
      </c>
      <c r="AF1068" s="4"/>
      <c r="AG1068" s="4"/>
      <c r="AH1068" t="s">
        <v>67</v>
      </c>
      <c r="AI1068" t="s">
        <v>229</v>
      </c>
      <c r="AJ1068" t="s">
        <v>710</v>
      </c>
      <c r="AK1068" t="s">
        <v>1251</v>
      </c>
      <c r="AL1068" t="s">
        <v>1517</v>
      </c>
      <c r="AM1068" t="s">
        <v>69</v>
      </c>
      <c r="AN1068" t="s">
        <v>1548</v>
      </c>
      <c r="AO1068" t="s">
        <v>90</v>
      </c>
      <c r="AP1068" t="s">
        <v>2328</v>
      </c>
      <c r="AQ1068" t="str">
        <f t="shared" si="16"/>
        <v>740184441643yesFemale437253Google Ads436154383019.9914.99310519.99114.996</v>
      </c>
      <c r="AR1068">
        <f>COUNTIF(AQ$2:AQ1068,AQ1068)</f>
        <v>1</v>
      </c>
    </row>
    <row r="1069" spans="1:44" x14ac:dyDescent="0.25">
      <c r="A1069">
        <v>741</v>
      </c>
      <c r="B1069">
        <v>119</v>
      </c>
      <c r="C1069" s="4">
        <v>44165</v>
      </c>
      <c r="D1069">
        <v>6</v>
      </c>
      <c r="E1069" t="s">
        <v>33</v>
      </c>
      <c r="F1069" t="s">
        <v>44</v>
      </c>
      <c r="G1069" t="s">
        <v>56</v>
      </c>
      <c r="H1069" t="s">
        <v>57</v>
      </c>
      <c r="I1069" s="4">
        <v>43957</v>
      </c>
      <c r="J1069">
        <v>7</v>
      </c>
      <c r="K1069" t="s">
        <v>61</v>
      </c>
      <c r="L1069" s="4">
        <v>43915</v>
      </c>
      <c r="M1069" s="4">
        <v>44012</v>
      </c>
      <c r="N1069">
        <v>1</v>
      </c>
      <c r="O1069" t="s">
        <v>67</v>
      </c>
      <c r="P1069" t="s">
        <v>229</v>
      </c>
      <c r="Q1069">
        <v>1</v>
      </c>
      <c r="R1069" t="s">
        <v>805</v>
      </c>
      <c r="S1069" t="s">
        <v>1342</v>
      </c>
      <c r="T1069" t="s">
        <v>1859</v>
      </c>
      <c r="U1069" t="s">
        <v>69</v>
      </c>
      <c r="V1069" t="s">
        <v>1548</v>
      </c>
      <c r="W1069">
        <v>139.99</v>
      </c>
      <c r="X1069">
        <v>14.99</v>
      </c>
      <c r="Y1069">
        <v>1</v>
      </c>
      <c r="Z1069" t="s">
        <v>872</v>
      </c>
      <c r="AA1069" t="s">
        <v>2388</v>
      </c>
      <c r="AF1069" s="4"/>
      <c r="AG1069" s="4"/>
      <c r="AH1069" t="s">
        <v>67</v>
      </c>
      <c r="AI1069" t="s">
        <v>229</v>
      </c>
      <c r="AJ1069" t="s">
        <v>805</v>
      </c>
      <c r="AK1069" t="s">
        <v>1342</v>
      </c>
      <c r="AL1069" t="s">
        <v>1859</v>
      </c>
      <c r="AM1069" t="s">
        <v>69</v>
      </c>
      <c r="AN1069" t="s">
        <v>1548</v>
      </c>
      <c r="AO1069" t="s">
        <v>872</v>
      </c>
      <c r="AP1069" t="s">
        <v>2388</v>
      </c>
      <c r="AQ1069" t="str">
        <f t="shared" si="16"/>
        <v>741119441656noMale439577YouTube4391544012139.9914.993139139.99114.9919</v>
      </c>
      <c r="AR1069">
        <f>COUNTIF(AQ$2:AQ1069,AQ1069)</f>
        <v>1</v>
      </c>
    </row>
    <row r="1070" spans="1:44" x14ac:dyDescent="0.25">
      <c r="A1070">
        <v>742</v>
      </c>
      <c r="B1070">
        <v>417</v>
      </c>
      <c r="C1070" s="4">
        <v>44166</v>
      </c>
      <c r="D1070">
        <v>3</v>
      </c>
      <c r="E1070" t="s">
        <v>34</v>
      </c>
      <c r="F1070" t="s">
        <v>45</v>
      </c>
      <c r="G1070" t="s">
        <v>56</v>
      </c>
      <c r="H1070" t="s">
        <v>57</v>
      </c>
      <c r="I1070" s="4">
        <v>43917</v>
      </c>
      <c r="J1070">
        <v>7</v>
      </c>
      <c r="K1070" t="s">
        <v>61</v>
      </c>
      <c r="L1070" s="4">
        <v>43915</v>
      </c>
      <c r="M1070" s="4">
        <v>44012</v>
      </c>
      <c r="N1070">
        <v>1</v>
      </c>
      <c r="O1070" t="s">
        <v>90</v>
      </c>
      <c r="P1070" t="s">
        <v>252</v>
      </c>
      <c r="Q1070">
        <v>1</v>
      </c>
      <c r="R1070" t="s">
        <v>90</v>
      </c>
      <c r="S1070" t="s">
        <v>1040</v>
      </c>
      <c r="T1070" t="s">
        <v>1598</v>
      </c>
      <c r="U1070" t="s">
        <v>69</v>
      </c>
      <c r="V1070" t="s">
        <v>1562</v>
      </c>
      <c r="W1070">
        <v>219.99</v>
      </c>
      <c r="X1070">
        <v>9.99</v>
      </c>
      <c r="Y1070">
        <v>1</v>
      </c>
      <c r="Z1070" t="s">
        <v>410</v>
      </c>
      <c r="AA1070" t="s">
        <v>2359</v>
      </c>
      <c r="AF1070" s="4"/>
      <c r="AG1070" s="4"/>
      <c r="AH1070" t="s">
        <v>90</v>
      </c>
      <c r="AI1070" t="s">
        <v>252</v>
      </c>
      <c r="AJ1070" t="s">
        <v>90</v>
      </c>
      <c r="AK1070" t="s">
        <v>1040</v>
      </c>
      <c r="AL1070" t="s">
        <v>1598</v>
      </c>
      <c r="AM1070" t="s">
        <v>69</v>
      </c>
      <c r="AN1070" t="s">
        <v>1562</v>
      </c>
      <c r="AO1070" t="s">
        <v>410</v>
      </c>
      <c r="AP1070" t="s">
        <v>2359</v>
      </c>
      <c r="AQ1070" t="str">
        <f t="shared" si="16"/>
        <v>742417441663noMale439177YouTube4391544012219.999.9966219.9919.9920</v>
      </c>
      <c r="AR1070">
        <f>COUNTIF(AQ$2:AQ1070,AQ1070)</f>
        <v>1</v>
      </c>
    </row>
    <row r="1071" spans="1:44" x14ac:dyDescent="0.25">
      <c r="A1071">
        <v>743</v>
      </c>
      <c r="B1071">
        <v>257</v>
      </c>
      <c r="C1071" s="4">
        <v>44167</v>
      </c>
      <c r="D1071">
        <v>2</v>
      </c>
      <c r="E1071" t="s">
        <v>38</v>
      </c>
      <c r="F1071" t="s">
        <v>49</v>
      </c>
      <c r="G1071" t="s">
        <v>56</v>
      </c>
      <c r="H1071" t="s">
        <v>57</v>
      </c>
      <c r="I1071" s="4">
        <v>43662</v>
      </c>
      <c r="J1071">
        <v>2</v>
      </c>
      <c r="K1071" t="s">
        <v>60</v>
      </c>
      <c r="L1071" s="4">
        <v>43615</v>
      </c>
      <c r="M1071" s="4">
        <v>43830</v>
      </c>
      <c r="N1071">
        <v>2</v>
      </c>
      <c r="O1071" t="s">
        <v>118</v>
      </c>
      <c r="P1071" t="s">
        <v>280</v>
      </c>
      <c r="Q1071">
        <v>2</v>
      </c>
      <c r="R1071" t="s">
        <v>806</v>
      </c>
      <c r="S1071" t="s">
        <v>1343</v>
      </c>
      <c r="T1071" t="s">
        <v>1655</v>
      </c>
      <c r="U1071" t="s">
        <v>71</v>
      </c>
      <c r="V1071" t="s">
        <v>2039</v>
      </c>
      <c r="W1071">
        <v>169.99</v>
      </c>
      <c r="X1071">
        <v>24.98</v>
      </c>
      <c r="Y1071">
        <v>2</v>
      </c>
      <c r="Z1071" t="s">
        <v>2101</v>
      </c>
      <c r="AA1071" t="s">
        <v>2371</v>
      </c>
      <c r="AF1071" s="4"/>
      <c r="AG1071" s="4"/>
      <c r="AH1071" t="s">
        <v>90</v>
      </c>
      <c r="AI1071" t="s">
        <v>252</v>
      </c>
      <c r="AJ1071" t="s">
        <v>593</v>
      </c>
      <c r="AK1071" t="s">
        <v>1149</v>
      </c>
      <c r="AL1071" t="s">
        <v>1529</v>
      </c>
      <c r="AM1071" t="s">
        <v>69</v>
      </c>
      <c r="AN1071" t="s">
        <v>1562</v>
      </c>
      <c r="AO1071" t="s">
        <v>410</v>
      </c>
      <c r="AP1071" t="s">
        <v>2359</v>
      </c>
      <c r="AQ1071" t="str">
        <f t="shared" si="16"/>
        <v>743257441672noMale436622Facebook4361543830169.9924.98614649.9919.9920</v>
      </c>
      <c r="AR1071">
        <f>COUNTIF(AQ$2:AQ1071,AQ1071)</f>
        <v>1</v>
      </c>
    </row>
    <row r="1072" spans="1:44" x14ac:dyDescent="0.25">
      <c r="A1072">
        <v>743</v>
      </c>
      <c r="B1072">
        <v>257</v>
      </c>
      <c r="C1072" s="4">
        <v>44167</v>
      </c>
      <c r="D1072">
        <v>2</v>
      </c>
      <c r="E1072" t="s">
        <v>38</v>
      </c>
      <c r="F1072" t="s">
        <v>49</v>
      </c>
      <c r="G1072" t="s">
        <v>56</v>
      </c>
      <c r="H1072" t="s">
        <v>57</v>
      </c>
      <c r="I1072" s="4">
        <v>43662</v>
      </c>
      <c r="J1072">
        <v>2</v>
      </c>
      <c r="K1072" t="s">
        <v>60</v>
      </c>
      <c r="L1072" s="4">
        <v>43615</v>
      </c>
      <c r="M1072" s="4">
        <v>43830</v>
      </c>
      <c r="N1072">
        <v>2</v>
      </c>
      <c r="O1072" t="s">
        <v>118</v>
      </c>
      <c r="P1072" t="s">
        <v>280</v>
      </c>
      <c r="Q1072">
        <v>2</v>
      </c>
      <c r="R1072" t="s">
        <v>806</v>
      </c>
      <c r="S1072" t="s">
        <v>1343</v>
      </c>
      <c r="T1072" t="s">
        <v>1655</v>
      </c>
      <c r="U1072" t="s">
        <v>71</v>
      </c>
      <c r="V1072" t="s">
        <v>2039</v>
      </c>
      <c r="W1072">
        <v>169.99</v>
      </c>
      <c r="X1072">
        <v>24.98</v>
      </c>
      <c r="Y1072">
        <v>2</v>
      </c>
      <c r="Z1072" t="s">
        <v>2101</v>
      </c>
      <c r="AA1072" t="s">
        <v>2371</v>
      </c>
      <c r="AF1072" s="4"/>
      <c r="AG1072" s="4"/>
      <c r="AH1072" t="s">
        <v>79</v>
      </c>
      <c r="AI1072" t="s">
        <v>241</v>
      </c>
      <c r="AJ1072" t="s">
        <v>403</v>
      </c>
      <c r="AK1072" t="s">
        <v>965</v>
      </c>
      <c r="AL1072" t="s">
        <v>422</v>
      </c>
      <c r="AM1072" t="s">
        <v>69</v>
      </c>
      <c r="AN1072" t="s">
        <v>1548</v>
      </c>
      <c r="AO1072" t="s">
        <v>455</v>
      </c>
      <c r="AP1072" t="s">
        <v>2340</v>
      </c>
      <c r="AQ1072" t="str">
        <f t="shared" si="16"/>
        <v>743257441672noMale436622Facebook4361543830169.9924.98438120114.9915</v>
      </c>
      <c r="AR1072">
        <f>COUNTIF(AQ$2:AQ1072,AQ1072)</f>
        <v>1</v>
      </c>
    </row>
    <row r="1073" spans="1:44" x14ac:dyDescent="0.25">
      <c r="A1073">
        <v>744</v>
      </c>
      <c r="B1073">
        <v>63</v>
      </c>
      <c r="C1073" s="4">
        <v>44168</v>
      </c>
      <c r="D1073">
        <v>9</v>
      </c>
      <c r="E1073" t="s">
        <v>41</v>
      </c>
      <c r="F1073" t="s">
        <v>52</v>
      </c>
      <c r="G1073" t="s">
        <v>56</v>
      </c>
      <c r="H1073" t="s">
        <v>57</v>
      </c>
      <c r="I1073" s="4">
        <v>43739</v>
      </c>
      <c r="J1073">
        <v>2</v>
      </c>
      <c r="K1073" t="s">
        <v>60</v>
      </c>
      <c r="L1073" s="4">
        <v>43615</v>
      </c>
      <c r="M1073" s="4">
        <v>43830</v>
      </c>
      <c r="N1073">
        <v>1</v>
      </c>
      <c r="O1073" t="s">
        <v>90</v>
      </c>
      <c r="P1073" t="s">
        <v>252</v>
      </c>
      <c r="Q1073">
        <v>1</v>
      </c>
      <c r="R1073" t="s">
        <v>575</v>
      </c>
      <c r="S1073" t="s">
        <v>1133</v>
      </c>
      <c r="T1073" t="s">
        <v>1562</v>
      </c>
      <c r="U1073" t="s">
        <v>69</v>
      </c>
      <c r="V1073" t="s">
        <v>1562</v>
      </c>
      <c r="W1073">
        <v>9.99</v>
      </c>
      <c r="X1073">
        <v>9.99</v>
      </c>
      <c r="Y1073">
        <v>1</v>
      </c>
      <c r="Z1073" t="s">
        <v>645</v>
      </c>
      <c r="AA1073" t="s">
        <v>2347</v>
      </c>
      <c r="AF1073" s="4"/>
      <c r="AG1073" s="4"/>
      <c r="AH1073" t="s">
        <v>90</v>
      </c>
      <c r="AI1073" t="s">
        <v>252</v>
      </c>
      <c r="AJ1073" t="s">
        <v>575</v>
      </c>
      <c r="AK1073" t="s">
        <v>1133</v>
      </c>
      <c r="AL1073" t="s">
        <v>1562</v>
      </c>
      <c r="AM1073" t="s">
        <v>69</v>
      </c>
      <c r="AN1073" t="s">
        <v>1562</v>
      </c>
      <c r="AO1073" t="s">
        <v>645</v>
      </c>
      <c r="AP1073" t="s">
        <v>2347</v>
      </c>
      <c r="AQ1073" t="str">
        <f t="shared" si="16"/>
        <v>74463441689noMale437392Facebook43615438309.999.9961499.9919.9913</v>
      </c>
      <c r="AR1073">
        <f>COUNTIF(AQ$2:AQ1073,AQ1073)</f>
        <v>1</v>
      </c>
    </row>
    <row r="1074" spans="1:44" x14ac:dyDescent="0.25">
      <c r="A1074">
        <v>745</v>
      </c>
      <c r="B1074">
        <v>72</v>
      </c>
      <c r="C1074" s="4">
        <v>44169</v>
      </c>
      <c r="D1074">
        <v>4</v>
      </c>
      <c r="E1074" t="s">
        <v>40</v>
      </c>
      <c r="F1074" t="s">
        <v>51</v>
      </c>
      <c r="G1074" t="s">
        <v>55</v>
      </c>
      <c r="H1074" t="s">
        <v>57</v>
      </c>
      <c r="I1074" s="4">
        <v>44100</v>
      </c>
      <c r="J1074">
        <v>10</v>
      </c>
      <c r="K1074" t="s">
        <v>61</v>
      </c>
      <c r="L1074" s="4">
        <v>44055</v>
      </c>
      <c r="M1074" s="4">
        <v>44196</v>
      </c>
      <c r="N1074">
        <v>1</v>
      </c>
      <c r="O1074" t="s">
        <v>78</v>
      </c>
      <c r="P1074" t="s">
        <v>240</v>
      </c>
      <c r="Q1074">
        <v>1</v>
      </c>
      <c r="R1074" t="s">
        <v>668</v>
      </c>
      <c r="S1074" t="s">
        <v>1212</v>
      </c>
      <c r="T1074" t="s">
        <v>1735</v>
      </c>
      <c r="U1074" t="s">
        <v>69</v>
      </c>
      <c r="V1074" t="s">
        <v>1548</v>
      </c>
      <c r="W1074">
        <v>149.99</v>
      </c>
      <c r="X1074">
        <v>14.99</v>
      </c>
      <c r="Y1074">
        <v>1</v>
      </c>
      <c r="Z1074" t="s">
        <v>393</v>
      </c>
      <c r="AA1074" t="s">
        <v>2345</v>
      </c>
      <c r="AF1074" s="4"/>
      <c r="AG1074" s="4"/>
      <c r="AH1074" t="s">
        <v>78</v>
      </c>
      <c r="AI1074" t="s">
        <v>240</v>
      </c>
      <c r="AJ1074" t="s">
        <v>668</v>
      </c>
      <c r="AK1074" t="s">
        <v>1212</v>
      </c>
      <c r="AL1074" t="s">
        <v>1735</v>
      </c>
      <c r="AM1074" t="s">
        <v>69</v>
      </c>
      <c r="AN1074" t="s">
        <v>1548</v>
      </c>
      <c r="AO1074" t="s">
        <v>393</v>
      </c>
      <c r="AP1074" t="s">
        <v>2345</v>
      </c>
      <c r="AQ1074" t="str">
        <f t="shared" si="16"/>
        <v>74572441694yesMale4410010YouTube4405544196149.9914.998138149.99114.9918</v>
      </c>
      <c r="AR1074">
        <f>COUNTIF(AQ$2:AQ1074,AQ1074)</f>
        <v>1</v>
      </c>
    </row>
    <row r="1075" spans="1:44" x14ac:dyDescent="0.25">
      <c r="A1075">
        <v>746</v>
      </c>
      <c r="B1075">
        <v>186</v>
      </c>
      <c r="C1075" s="4">
        <v>44169</v>
      </c>
      <c r="D1075">
        <v>5</v>
      </c>
      <c r="E1075" t="s">
        <v>36</v>
      </c>
      <c r="F1075" t="s">
        <v>47</v>
      </c>
      <c r="G1075" t="s">
        <v>56</v>
      </c>
      <c r="H1075" t="s">
        <v>58</v>
      </c>
      <c r="I1075" s="4">
        <v>43817</v>
      </c>
      <c r="J1075">
        <v>2</v>
      </c>
      <c r="K1075" t="s">
        <v>60</v>
      </c>
      <c r="L1075" s="4">
        <v>43615</v>
      </c>
      <c r="M1075" s="4">
        <v>43830</v>
      </c>
      <c r="N1075">
        <v>3</v>
      </c>
      <c r="O1075" t="s">
        <v>192</v>
      </c>
      <c r="P1075" t="s">
        <v>354</v>
      </c>
      <c r="Q1075">
        <v>3</v>
      </c>
      <c r="R1075" t="s">
        <v>807</v>
      </c>
      <c r="S1075" t="s">
        <v>1344</v>
      </c>
      <c r="T1075" t="s">
        <v>1860</v>
      </c>
      <c r="U1075" t="s">
        <v>2002</v>
      </c>
      <c r="V1075" t="s">
        <v>2066</v>
      </c>
      <c r="W1075">
        <v>1559.93</v>
      </c>
      <c r="X1075">
        <v>124.94</v>
      </c>
      <c r="Y1075">
        <v>3</v>
      </c>
      <c r="Z1075" t="s">
        <v>2257</v>
      </c>
      <c r="AA1075" t="s">
        <v>2553</v>
      </c>
      <c r="AF1075" s="4"/>
      <c r="AG1075" s="4"/>
      <c r="AH1075" t="s">
        <v>69</v>
      </c>
      <c r="AI1075" t="s">
        <v>231</v>
      </c>
      <c r="AJ1075" t="s">
        <v>565</v>
      </c>
      <c r="AK1075" t="s">
        <v>1125</v>
      </c>
      <c r="AL1075" t="s">
        <v>1648</v>
      </c>
      <c r="AM1075" t="s">
        <v>67</v>
      </c>
      <c r="AN1075" t="s">
        <v>1577</v>
      </c>
      <c r="AO1075" t="s">
        <v>78</v>
      </c>
      <c r="AP1075" t="s">
        <v>2330</v>
      </c>
      <c r="AQ1075" t="str">
        <f t="shared" si="16"/>
        <v>746186441695noFemale438172Facebook43615438301559.93124.941107505324.998</v>
      </c>
      <c r="AR1075">
        <f>COUNTIF(AQ$2:AQ1075,AQ1075)</f>
        <v>1</v>
      </c>
    </row>
    <row r="1076" spans="1:44" x14ac:dyDescent="0.25">
      <c r="A1076">
        <v>746</v>
      </c>
      <c r="B1076">
        <v>186</v>
      </c>
      <c r="C1076" s="4">
        <v>44169</v>
      </c>
      <c r="D1076">
        <v>5</v>
      </c>
      <c r="E1076" t="s">
        <v>36</v>
      </c>
      <c r="F1076" t="s">
        <v>47</v>
      </c>
      <c r="G1076" t="s">
        <v>56</v>
      </c>
      <c r="H1076" t="s">
        <v>58</v>
      </c>
      <c r="I1076" s="4">
        <v>43817</v>
      </c>
      <c r="J1076">
        <v>2</v>
      </c>
      <c r="K1076" t="s">
        <v>60</v>
      </c>
      <c r="L1076" s="4">
        <v>43615</v>
      </c>
      <c r="M1076" s="4">
        <v>43830</v>
      </c>
      <c r="N1076">
        <v>3</v>
      </c>
      <c r="O1076" t="s">
        <v>192</v>
      </c>
      <c r="P1076" t="s">
        <v>354</v>
      </c>
      <c r="Q1076">
        <v>3</v>
      </c>
      <c r="R1076" t="s">
        <v>807</v>
      </c>
      <c r="S1076" t="s">
        <v>1344</v>
      </c>
      <c r="T1076" t="s">
        <v>1860</v>
      </c>
      <c r="U1076" t="s">
        <v>2002</v>
      </c>
      <c r="V1076" t="s">
        <v>2066</v>
      </c>
      <c r="W1076">
        <v>1559.93</v>
      </c>
      <c r="X1076">
        <v>124.94</v>
      </c>
      <c r="Y1076">
        <v>3</v>
      </c>
      <c r="Z1076" t="s">
        <v>2257</v>
      </c>
      <c r="AA1076" t="s">
        <v>2553</v>
      </c>
      <c r="AF1076" s="4"/>
      <c r="AG1076" s="4"/>
      <c r="AH1076" t="s">
        <v>67</v>
      </c>
      <c r="AI1076" t="s">
        <v>229</v>
      </c>
      <c r="AJ1076" t="s">
        <v>626</v>
      </c>
      <c r="AK1076" t="s">
        <v>1176</v>
      </c>
      <c r="AL1076" t="s">
        <v>1701</v>
      </c>
      <c r="AM1076" t="s">
        <v>80</v>
      </c>
      <c r="AN1076" t="s">
        <v>1548</v>
      </c>
      <c r="AO1076" t="s">
        <v>90</v>
      </c>
      <c r="AP1076" t="s">
        <v>2328</v>
      </c>
      <c r="AQ1076" t="str">
        <f t="shared" si="16"/>
        <v>746186441695noFemale438172Facebook43615438301559.93124.9437910.99214.996</v>
      </c>
      <c r="AR1076">
        <f>COUNTIF(AQ$2:AQ1076,AQ1076)</f>
        <v>1</v>
      </c>
    </row>
    <row r="1077" spans="1:44" x14ac:dyDescent="0.25">
      <c r="A1077">
        <v>746</v>
      </c>
      <c r="B1077">
        <v>186</v>
      </c>
      <c r="C1077" s="4">
        <v>44169</v>
      </c>
      <c r="D1077">
        <v>5</v>
      </c>
      <c r="E1077" t="s">
        <v>36</v>
      </c>
      <c r="F1077" t="s">
        <v>47</v>
      </c>
      <c r="G1077" t="s">
        <v>56</v>
      </c>
      <c r="H1077" t="s">
        <v>58</v>
      </c>
      <c r="I1077" s="4">
        <v>43817</v>
      </c>
      <c r="J1077">
        <v>2</v>
      </c>
      <c r="K1077" t="s">
        <v>60</v>
      </c>
      <c r="L1077" s="4">
        <v>43615</v>
      </c>
      <c r="M1077" s="4">
        <v>43830</v>
      </c>
      <c r="N1077">
        <v>3</v>
      </c>
      <c r="O1077" t="s">
        <v>192</v>
      </c>
      <c r="P1077" t="s">
        <v>354</v>
      </c>
      <c r="Q1077">
        <v>3</v>
      </c>
      <c r="R1077" t="s">
        <v>807</v>
      </c>
      <c r="S1077" t="s">
        <v>1344</v>
      </c>
      <c r="T1077" t="s">
        <v>1860</v>
      </c>
      <c r="U1077" t="s">
        <v>2002</v>
      </c>
      <c r="V1077" t="s">
        <v>2066</v>
      </c>
      <c r="W1077">
        <v>1559.93</v>
      </c>
      <c r="X1077">
        <v>124.94</v>
      </c>
      <c r="Y1077">
        <v>3</v>
      </c>
      <c r="Z1077" t="s">
        <v>2257</v>
      </c>
      <c r="AA1077" t="s">
        <v>2553</v>
      </c>
      <c r="AF1077" s="4"/>
      <c r="AG1077" s="4"/>
      <c r="AH1077" t="s">
        <v>70</v>
      </c>
      <c r="AI1077" t="s">
        <v>232</v>
      </c>
      <c r="AJ1077" t="s">
        <v>440</v>
      </c>
      <c r="AK1077" t="s">
        <v>1002</v>
      </c>
      <c r="AL1077" t="s">
        <v>1534</v>
      </c>
      <c r="AM1077" t="s">
        <v>69</v>
      </c>
      <c r="AN1077" t="s">
        <v>1517</v>
      </c>
      <c r="AO1077" t="s">
        <v>432</v>
      </c>
      <c r="AP1077" t="s">
        <v>2331</v>
      </c>
      <c r="AQ1077" t="str">
        <f t="shared" si="16"/>
        <v>746186441695noFemale438172Facebook43615438301559.93124.94517022.95119.9921</v>
      </c>
      <c r="AR1077">
        <f>COUNTIF(AQ$2:AQ1077,AQ1077)</f>
        <v>1</v>
      </c>
    </row>
    <row r="1078" spans="1:44" x14ac:dyDescent="0.25">
      <c r="A1078">
        <v>747</v>
      </c>
      <c r="B1078">
        <v>477</v>
      </c>
      <c r="C1078" s="4">
        <v>44169</v>
      </c>
      <c r="D1078">
        <v>1</v>
      </c>
      <c r="E1078" t="s">
        <v>39</v>
      </c>
      <c r="F1078" t="s">
        <v>50</v>
      </c>
      <c r="G1078" t="s">
        <v>55</v>
      </c>
      <c r="H1078" t="s">
        <v>57</v>
      </c>
      <c r="I1078" s="4">
        <v>44012</v>
      </c>
      <c r="J1078">
        <v>9</v>
      </c>
      <c r="K1078" t="s">
        <v>59</v>
      </c>
      <c r="L1078" s="4">
        <v>43952</v>
      </c>
      <c r="M1078" s="4">
        <v>44075</v>
      </c>
      <c r="N1078">
        <v>1</v>
      </c>
      <c r="O1078" t="s">
        <v>70</v>
      </c>
      <c r="P1078" t="s">
        <v>232</v>
      </c>
      <c r="Q1078">
        <v>1</v>
      </c>
      <c r="R1078" t="s">
        <v>475</v>
      </c>
      <c r="S1078" t="s">
        <v>1038</v>
      </c>
      <c r="T1078" t="s">
        <v>1527</v>
      </c>
      <c r="U1078" t="s">
        <v>69</v>
      </c>
      <c r="V1078" t="s">
        <v>1548</v>
      </c>
      <c r="W1078">
        <v>36.99</v>
      </c>
      <c r="X1078">
        <v>14.99</v>
      </c>
      <c r="Y1078">
        <v>1</v>
      </c>
      <c r="Z1078" t="s">
        <v>673</v>
      </c>
      <c r="AA1078" t="s">
        <v>2348</v>
      </c>
      <c r="AF1078" s="4"/>
      <c r="AG1078" s="4"/>
      <c r="AH1078" t="s">
        <v>70</v>
      </c>
      <c r="AI1078" t="s">
        <v>232</v>
      </c>
      <c r="AJ1078" t="s">
        <v>475</v>
      </c>
      <c r="AK1078" t="s">
        <v>1038</v>
      </c>
      <c r="AL1078" t="s">
        <v>1527</v>
      </c>
      <c r="AM1078" t="s">
        <v>69</v>
      </c>
      <c r="AN1078" t="s">
        <v>1548</v>
      </c>
      <c r="AO1078" t="s">
        <v>673</v>
      </c>
      <c r="AP1078" t="s">
        <v>2348</v>
      </c>
      <c r="AQ1078" t="str">
        <f t="shared" si="16"/>
        <v>747477441691yesMale440129Google Ads439524407536.9914.99515336.99114.9912</v>
      </c>
      <c r="AR1078">
        <f>COUNTIF(AQ$2:AQ1078,AQ1078)</f>
        <v>1</v>
      </c>
    </row>
    <row r="1079" spans="1:44" x14ac:dyDescent="0.25">
      <c r="A1079">
        <v>748</v>
      </c>
      <c r="B1079">
        <v>91</v>
      </c>
      <c r="C1079" s="4">
        <v>44170</v>
      </c>
      <c r="D1079">
        <v>2</v>
      </c>
      <c r="E1079" t="s">
        <v>38</v>
      </c>
      <c r="F1079" t="s">
        <v>49</v>
      </c>
      <c r="G1079" t="s">
        <v>55</v>
      </c>
      <c r="H1079" t="s">
        <v>58</v>
      </c>
      <c r="I1079" s="4">
        <v>44076</v>
      </c>
      <c r="J1079">
        <v>10</v>
      </c>
      <c r="K1079" t="s">
        <v>61</v>
      </c>
      <c r="L1079" s="4">
        <v>44055</v>
      </c>
      <c r="M1079" s="4">
        <v>44196</v>
      </c>
      <c r="N1079">
        <v>1</v>
      </c>
      <c r="O1079" t="s">
        <v>69</v>
      </c>
      <c r="P1079" t="s">
        <v>231</v>
      </c>
      <c r="Q1079">
        <v>1</v>
      </c>
      <c r="R1079" t="s">
        <v>646</v>
      </c>
      <c r="S1079" t="s">
        <v>987</v>
      </c>
      <c r="T1079" t="s">
        <v>492</v>
      </c>
      <c r="U1079" t="s">
        <v>69</v>
      </c>
      <c r="V1079" t="s">
        <v>1577</v>
      </c>
      <c r="W1079">
        <v>135</v>
      </c>
      <c r="X1079">
        <v>24.99</v>
      </c>
      <c r="Y1079">
        <v>1</v>
      </c>
      <c r="Z1079" t="s">
        <v>69</v>
      </c>
      <c r="AA1079" t="s">
        <v>2360</v>
      </c>
      <c r="AF1079" s="4"/>
      <c r="AG1079" s="4"/>
      <c r="AH1079" t="s">
        <v>69</v>
      </c>
      <c r="AI1079" t="s">
        <v>231</v>
      </c>
      <c r="AJ1079" t="s">
        <v>646</v>
      </c>
      <c r="AK1079" t="s">
        <v>987</v>
      </c>
      <c r="AL1079" t="s">
        <v>492</v>
      </c>
      <c r="AM1079" t="s">
        <v>69</v>
      </c>
      <c r="AN1079" t="s">
        <v>1577</v>
      </c>
      <c r="AO1079" t="s">
        <v>69</v>
      </c>
      <c r="AP1079" t="s">
        <v>2360</v>
      </c>
      <c r="AQ1079" t="str">
        <f t="shared" si="16"/>
        <v>74891441702yesFemale4407610YouTube440554419613524.991124135124.991</v>
      </c>
      <c r="AR1079">
        <f>COUNTIF(AQ$2:AQ1079,AQ1079)</f>
        <v>1</v>
      </c>
    </row>
    <row r="1080" spans="1:44" x14ac:dyDescent="0.25">
      <c r="A1080">
        <v>749</v>
      </c>
      <c r="B1080">
        <v>192</v>
      </c>
      <c r="C1080" s="4">
        <v>44170</v>
      </c>
      <c r="D1080">
        <v>11</v>
      </c>
      <c r="E1080" t="s">
        <v>37</v>
      </c>
      <c r="F1080" t="s">
        <v>48</v>
      </c>
      <c r="G1080" t="s">
        <v>55</v>
      </c>
      <c r="H1080" t="s">
        <v>58</v>
      </c>
      <c r="I1080" s="4">
        <v>43830</v>
      </c>
      <c r="J1080">
        <v>2</v>
      </c>
      <c r="K1080" t="s">
        <v>60</v>
      </c>
      <c r="L1080" s="4">
        <v>43615</v>
      </c>
      <c r="M1080" s="4">
        <v>43830</v>
      </c>
      <c r="N1080">
        <v>1</v>
      </c>
      <c r="O1080" t="s">
        <v>79</v>
      </c>
      <c r="P1080" t="s">
        <v>241</v>
      </c>
      <c r="Q1080">
        <v>1</v>
      </c>
      <c r="R1080" t="s">
        <v>86</v>
      </c>
      <c r="S1080" t="s">
        <v>1044</v>
      </c>
      <c r="T1080" t="s">
        <v>1572</v>
      </c>
      <c r="U1080" t="s">
        <v>67</v>
      </c>
      <c r="V1080" t="s">
        <v>1548</v>
      </c>
      <c r="W1080">
        <v>194.97</v>
      </c>
      <c r="X1080">
        <v>44.97</v>
      </c>
      <c r="Y1080">
        <v>1</v>
      </c>
      <c r="Z1080" t="s">
        <v>86</v>
      </c>
      <c r="AA1080" t="s">
        <v>2350</v>
      </c>
      <c r="AF1080" s="4"/>
      <c r="AG1080" s="4"/>
      <c r="AH1080" t="s">
        <v>79</v>
      </c>
      <c r="AI1080" t="s">
        <v>241</v>
      </c>
      <c r="AJ1080" t="s">
        <v>86</v>
      </c>
      <c r="AK1080" t="s">
        <v>1044</v>
      </c>
      <c r="AL1080" t="s">
        <v>1572</v>
      </c>
      <c r="AM1080" t="s">
        <v>67</v>
      </c>
      <c r="AN1080" t="s">
        <v>1548</v>
      </c>
      <c r="AO1080" t="s">
        <v>86</v>
      </c>
      <c r="AP1080" t="s">
        <v>2350</v>
      </c>
      <c r="AQ1080" t="str">
        <f t="shared" si="16"/>
        <v>7491924417011yesFemale438302Facebook4361543830194.9744.974764.99314.997</v>
      </c>
      <c r="AR1080">
        <f>COUNTIF(AQ$2:AQ1080,AQ1080)</f>
        <v>1</v>
      </c>
    </row>
    <row r="1081" spans="1:44" x14ac:dyDescent="0.25">
      <c r="A1081">
        <v>750</v>
      </c>
      <c r="B1081">
        <v>9</v>
      </c>
      <c r="C1081" s="4">
        <v>44171</v>
      </c>
      <c r="D1081">
        <v>7</v>
      </c>
      <c r="E1081" t="s">
        <v>35</v>
      </c>
      <c r="F1081" t="s">
        <v>46</v>
      </c>
      <c r="G1081" t="s">
        <v>55</v>
      </c>
      <c r="H1081" t="s">
        <v>57</v>
      </c>
      <c r="I1081" s="4">
        <v>43581</v>
      </c>
      <c r="J1081">
        <v>2</v>
      </c>
      <c r="L1081" s="4"/>
      <c r="M1081" s="4"/>
      <c r="N1081">
        <v>1</v>
      </c>
      <c r="O1081" t="s">
        <v>70</v>
      </c>
      <c r="P1081" t="s">
        <v>232</v>
      </c>
      <c r="Q1081">
        <v>1</v>
      </c>
      <c r="R1081" t="s">
        <v>512</v>
      </c>
      <c r="S1081" t="s">
        <v>1075</v>
      </c>
      <c r="T1081" t="s">
        <v>1602</v>
      </c>
      <c r="U1081" t="s">
        <v>80</v>
      </c>
      <c r="V1081" t="s">
        <v>1517</v>
      </c>
      <c r="W1081">
        <v>65.92</v>
      </c>
      <c r="X1081">
        <v>39.979999999999997</v>
      </c>
      <c r="Y1081">
        <v>1</v>
      </c>
      <c r="Z1081" t="s">
        <v>673</v>
      </c>
      <c r="AA1081" t="s">
        <v>2348</v>
      </c>
      <c r="AF1081" s="4"/>
      <c r="AG1081" s="4"/>
      <c r="AH1081" t="s">
        <v>70</v>
      </c>
      <c r="AI1081" t="s">
        <v>232</v>
      </c>
      <c r="AJ1081" t="s">
        <v>512</v>
      </c>
      <c r="AK1081" t="s">
        <v>1075</v>
      </c>
      <c r="AL1081" t="s">
        <v>1602</v>
      </c>
      <c r="AM1081" t="s">
        <v>80</v>
      </c>
      <c r="AN1081" t="s">
        <v>1517</v>
      </c>
      <c r="AO1081" t="s">
        <v>673</v>
      </c>
      <c r="AP1081" t="s">
        <v>2348</v>
      </c>
      <c r="AQ1081" t="str">
        <f t="shared" si="16"/>
        <v>7509441717yesMale43581265.9239.9856332.96219.9912</v>
      </c>
      <c r="AR1081">
        <f>COUNTIF(AQ$2:AQ1081,AQ1081)</f>
        <v>1</v>
      </c>
    </row>
    <row r="1082" spans="1:44" x14ac:dyDescent="0.25">
      <c r="A1082">
        <v>751</v>
      </c>
      <c r="B1082">
        <v>130</v>
      </c>
      <c r="C1082" s="4">
        <v>44171</v>
      </c>
      <c r="D1082">
        <v>9</v>
      </c>
      <c r="E1082" t="s">
        <v>41</v>
      </c>
      <c r="F1082" t="s">
        <v>52</v>
      </c>
      <c r="G1082" t="s">
        <v>56</v>
      </c>
      <c r="H1082" t="s">
        <v>57</v>
      </c>
      <c r="I1082" s="4">
        <v>43994</v>
      </c>
      <c r="J1082">
        <v>7</v>
      </c>
      <c r="K1082" t="s">
        <v>61</v>
      </c>
      <c r="L1082" s="4">
        <v>43915</v>
      </c>
      <c r="M1082" s="4">
        <v>44012</v>
      </c>
      <c r="N1082">
        <v>1</v>
      </c>
      <c r="O1082" t="s">
        <v>90</v>
      </c>
      <c r="P1082" t="s">
        <v>252</v>
      </c>
      <c r="Q1082">
        <v>1</v>
      </c>
      <c r="R1082" t="s">
        <v>431</v>
      </c>
      <c r="S1082" t="s">
        <v>994</v>
      </c>
      <c r="T1082" t="s">
        <v>1526</v>
      </c>
      <c r="U1082" t="s">
        <v>67</v>
      </c>
      <c r="V1082" t="s">
        <v>1562</v>
      </c>
      <c r="W1082">
        <v>104.97</v>
      </c>
      <c r="X1082">
        <v>29.97</v>
      </c>
      <c r="Y1082">
        <v>1</v>
      </c>
      <c r="Z1082" t="s">
        <v>410</v>
      </c>
      <c r="AA1082" t="s">
        <v>2359</v>
      </c>
      <c r="AF1082" s="4"/>
      <c r="AG1082" s="4"/>
      <c r="AH1082" t="s">
        <v>90</v>
      </c>
      <c r="AI1082" t="s">
        <v>252</v>
      </c>
      <c r="AJ1082" t="s">
        <v>431</v>
      </c>
      <c r="AK1082" t="s">
        <v>994</v>
      </c>
      <c r="AL1082" t="s">
        <v>1526</v>
      </c>
      <c r="AM1082" t="s">
        <v>67</v>
      </c>
      <c r="AN1082" t="s">
        <v>1562</v>
      </c>
      <c r="AO1082" t="s">
        <v>410</v>
      </c>
      <c r="AP1082" t="s">
        <v>2359</v>
      </c>
      <c r="AQ1082" t="str">
        <f t="shared" si="16"/>
        <v>751130441719noMale439947YouTube4391544012104.9729.9762434.9939.9920</v>
      </c>
      <c r="AR1082">
        <f>COUNTIF(AQ$2:AQ1082,AQ1082)</f>
        <v>1</v>
      </c>
    </row>
    <row r="1083" spans="1:44" x14ac:dyDescent="0.25">
      <c r="A1083">
        <v>752</v>
      </c>
      <c r="B1083">
        <v>175</v>
      </c>
      <c r="C1083" s="4">
        <v>44171</v>
      </c>
      <c r="D1083">
        <v>1</v>
      </c>
      <c r="E1083" t="s">
        <v>39</v>
      </c>
      <c r="F1083" t="s">
        <v>50</v>
      </c>
      <c r="G1083" t="s">
        <v>56</v>
      </c>
      <c r="H1083" t="s">
        <v>58</v>
      </c>
      <c r="I1083" s="4">
        <v>43604</v>
      </c>
      <c r="J1083">
        <v>2</v>
      </c>
      <c r="L1083" s="4"/>
      <c r="M1083" s="4"/>
      <c r="N1083">
        <v>1</v>
      </c>
      <c r="O1083" t="s">
        <v>80</v>
      </c>
      <c r="P1083" t="s">
        <v>242</v>
      </c>
      <c r="Q1083">
        <v>1</v>
      </c>
      <c r="R1083" t="s">
        <v>84</v>
      </c>
      <c r="S1083" t="s">
        <v>990</v>
      </c>
      <c r="T1083" t="s">
        <v>1523</v>
      </c>
      <c r="U1083" t="s">
        <v>80</v>
      </c>
      <c r="V1083" t="s">
        <v>1562</v>
      </c>
      <c r="W1083">
        <v>20.98</v>
      </c>
      <c r="X1083">
        <v>19.98</v>
      </c>
      <c r="Y1083">
        <v>1</v>
      </c>
      <c r="Z1083" t="s">
        <v>79</v>
      </c>
      <c r="AA1083" t="s">
        <v>2349</v>
      </c>
      <c r="AF1083" s="4"/>
      <c r="AG1083" s="4"/>
      <c r="AH1083" t="s">
        <v>80</v>
      </c>
      <c r="AI1083" t="s">
        <v>242</v>
      </c>
      <c r="AJ1083" t="s">
        <v>84</v>
      </c>
      <c r="AK1083" t="s">
        <v>990</v>
      </c>
      <c r="AL1083" t="s">
        <v>1523</v>
      </c>
      <c r="AM1083" t="s">
        <v>80</v>
      </c>
      <c r="AN1083" t="s">
        <v>1562</v>
      </c>
      <c r="AO1083" t="s">
        <v>79</v>
      </c>
      <c r="AP1083" t="s">
        <v>2349</v>
      </c>
      <c r="AQ1083" t="str">
        <f t="shared" si="16"/>
        <v>752175441711noFemale43604220.9819.982910.4929.994</v>
      </c>
      <c r="AR1083">
        <f>COUNTIF(AQ$2:AQ1083,AQ1083)</f>
        <v>1</v>
      </c>
    </row>
    <row r="1084" spans="1:44" x14ac:dyDescent="0.25">
      <c r="A1084">
        <v>753</v>
      </c>
      <c r="B1084">
        <v>231</v>
      </c>
      <c r="C1084" s="4">
        <v>44171</v>
      </c>
      <c r="D1084">
        <v>6</v>
      </c>
      <c r="E1084" t="s">
        <v>33</v>
      </c>
      <c r="F1084" t="s">
        <v>44</v>
      </c>
      <c r="G1084" t="s">
        <v>55</v>
      </c>
      <c r="H1084" t="s">
        <v>57</v>
      </c>
      <c r="I1084" s="4">
        <v>44025</v>
      </c>
      <c r="J1084">
        <v>9</v>
      </c>
      <c r="K1084" t="s">
        <v>59</v>
      </c>
      <c r="L1084" s="4">
        <v>43952</v>
      </c>
      <c r="M1084" s="4">
        <v>44075</v>
      </c>
      <c r="N1084">
        <v>2</v>
      </c>
      <c r="O1084" t="s">
        <v>103</v>
      </c>
      <c r="P1084" t="s">
        <v>265</v>
      </c>
      <c r="Q1084">
        <v>2</v>
      </c>
      <c r="R1084" t="s">
        <v>808</v>
      </c>
      <c r="S1084" t="s">
        <v>1345</v>
      </c>
      <c r="T1084" t="s">
        <v>1861</v>
      </c>
      <c r="U1084" t="s">
        <v>88</v>
      </c>
      <c r="V1084" t="s">
        <v>2037</v>
      </c>
      <c r="W1084">
        <v>1899.96</v>
      </c>
      <c r="X1084">
        <v>79.959999999999994</v>
      </c>
      <c r="Y1084">
        <v>2</v>
      </c>
      <c r="Z1084" t="s">
        <v>2152</v>
      </c>
      <c r="AA1084" t="s">
        <v>2432</v>
      </c>
      <c r="AF1084" s="4"/>
      <c r="AG1084" s="4"/>
      <c r="AH1084" t="s">
        <v>69</v>
      </c>
      <c r="AI1084" t="s">
        <v>231</v>
      </c>
      <c r="AJ1084" t="s">
        <v>428</v>
      </c>
      <c r="AK1084" t="s">
        <v>991</v>
      </c>
      <c r="AL1084" t="s">
        <v>1524</v>
      </c>
      <c r="AM1084" t="s">
        <v>80</v>
      </c>
      <c r="AN1084" t="s">
        <v>1577</v>
      </c>
      <c r="AO1084" t="s">
        <v>69</v>
      </c>
      <c r="AP1084" t="s">
        <v>2360</v>
      </c>
      <c r="AQ1084" t="str">
        <f t="shared" si="16"/>
        <v>753231441716yesMale440259Google Ads43952440751899.9679.961151929.99224.991</v>
      </c>
      <c r="AR1084">
        <f>COUNTIF(AQ$2:AQ1084,AQ1084)</f>
        <v>1</v>
      </c>
    </row>
    <row r="1085" spans="1:44" x14ac:dyDescent="0.25">
      <c r="A1085">
        <v>753</v>
      </c>
      <c r="B1085">
        <v>231</v>
      </c>
      <c r="C1085" s="4">
        <v>44171</v>
      </c>
      <c r="D1085">
        <v>6</v>
      </c>
      <c r="E1085" t="s">
        <v>33</v>
      </c>
      <c r="F1085" t="s">
        <v>44</v>
      </c>
      <c r="G1085" t="s">
        <v>55</v>
      </c>
      <c r="H1085" t="s">
        <v>57</v>
      </c>
      <c r="I1085" s="4">
        <v>44025</v>
      </c>
      <c r="J1085">
        <v>9</v>
      </c>
      <c r="K1085" t="s">
        <v>59</v>
      </c>
      <c r="L1085" s="4">
        <v>43952</v>
      </c>
      <c r="M1085" s="4">
        <v>44075</v>
      </c>
      <c r="N1085">
        <v>2</v>
      </c>
      <c r="O1085" t="s">
        <v>103</v>
      </c>
      <c r="P1085" t="s">
        <v>265</v>
      </c>
      <c r="Q1085">
        <v>2</v>
      </c>
      <c r="R1085" t="s">
        <v>808</v>
      </c>
      <c r="S1085" t="s">
        <v>1345</v>
      </c>
      <c r="T1085" t="s">
        <v>1861</v>
      </c>
      <c r="U1085" t="s">
        <v>88</v>
      </c>
      <c r="V1085" t="s">
        <v>2037</v>
      </c>
      <c r="W1085">
        <v>1899.96</v>
      </c>
      <c r="X1085">
        <v>79.959999999999994</v>
      </c>
      <c r="Y1085">
        <v>2</v>
      </c>
      <c r="Z1085" t="s">
        <v>2152</v>
      </c>
      <c r="AA1085" t="s">
        <v>2432</v>
      </c>
      <c r="AF1085" s="4"/>
      <c r="AG1085" s="4"/>
      <c r="AH1085" t="s">
        <v>67</v>
      </c>
      <c r="AI1085" t="s">
        <v>229</v>
      </c>
      <c r="AJ1085" t="s">
        <v>573</v>
      </c>
      <c r="AK1085" t="s">
        <v>1131</v>
      </c>
      <c r="AL1085" t="s">
        <v>1517</v>
      </c>
      <c r="AM1085" t="s">
        <v>80</v>
      </c>
      <c r="AN1085" t="s">
        <v>1548</v>
      </c>
      <c r="AO1085" t="s">
        <v>872</v>
      </c>
      <c r="AP1085" t="s">
        <v>2388</v>
      </c>
      <c r="AQ1085" t="str">
        <f t="shared" si="16"/>
        <v>753231441716yesMale440259Google Ads43952440751899.9679.9634619.99214.9919</v>
      </c>
      <c r="AR1085">
        <f>COUNTIF(AQ$2:AQ1085,AQ1085)</f>
        <v>1</v>
      </c>
    </row>
    <row r="1086" spans="1:44" x14ac:dyDescent="0.25">
      <c r="A1086">
        <v>754</v>
      </c>
      <c r="B1086">
        <v>88</v>
      </c>
      <c r="C1086" s="4">
        <v>44172</v>
      </c>
      <c r="D1086">
        <v>3</v>
      </c>
      <c r="E1086" t="s">
        <v>34</v>
      </c>
      <c r="F1086" t="s">
        <v>45</v>
      </c>
      <c r="G1086" t="s">
        <v>56</v>
      </c>
      <c r="H1086" t="s">
        <v>58</v>
      </c>
      <c r="I1086" s="4">
        <v>44046</v>
      </c>
      <c r="J1086">
        <v>8</v>
      </c>
      <c r="K1086" t="s">
        <v>60</v>
      </c>
      <c r="L1086" s="4">
        <v>44000</v>
      </c>
      <c r="M1086" s="4">
        <v>44073</v>
      </c>
      <c r="N1086">
        <v>1</v>
      </c>
      <c r="O1086" t="s">
        <v>84</v>
      </c>
      <c r="P1086" t="s">
        <v>246</v>
      </c>
      <c r="Q1086">
        <v>1</v>
      </c>
      <c r="R1086" t="s">
        <v>543</v>
      </c>
      <c r="S1086" t="s">
        <v>1104</v>
      </c>
      <c r="T1086" t="s">
        <v>1631</v>
      </c>
      <c r="U1086" t="s">
        <v>67</v>
      </c>
      <c r="V1086" t="s">
        <v>1548</v>
      </c>
      <c r="W1086">
        <v>86.97</v>
      </c>
      <c r="X1086">
        <v>44.97</v>
      </c>
      <c r="Y1086">
        <v>1</v>
      </c>
      <c r="Z1086" t="s">
        <v>86</v>
      </c>
      <c r="AA1086" t="s">
        <v>2350</v>
      </c>
      <c r="AF1086" s="4"/>
      <c r="AG1086" s="4"/>
      <c r="AH1086" t="s">
        <v>84</v>
      </c>
      <c r="AI1086" t="s">
        <v>246</v>
      </c>
      <c r="AJ1086" t="s">
        <v>543</v>
      </c>
      <c r="AK1086" t="s">
        <v>1104</v>
      </c>
      <c r="AL1086" t="s">
        <v>1631</v>
      </c>
      <c r="AM1086" t="s">
        <v>67</v>
      </c>
      <c r="AN1086" t="s">
        <v>1548</v>
      </c>
      <c r="AO1086" t="s">
        <v>86</v>
      </c>
      <c r="AP1086" t="s">
        <v>2350</v>
      </c>
      <c r="AQ1086" t="str">
        <f t="shared" si="16"/>
        <v>75488441723noFemale440468Facebook440004407386.9744.97915728.99314.997</v>
      </c>
      <c r="AR1086">
        <f>COUNTIF(AQ$2:AQ1086,AQ1086)</f>
        <v>1</v>
      </c>
    </row>
    <row r="1087" spans="1:44" x14ac:dyDescent="0.25">
      <c r="A1087">
        <v>755</v>
      </c>
      <c r="B1087">
        <v>98</v>
      </c>
      <c r="C1087" s="4">
        <v>44172</v>
      </c>
      <c r="D1087">
        <v>3</v>
      </c>
      <c r="E1087" t="s">
        <v>34</v>
      </c>
      <c r="F1087" t="s">
        <v>45</v>
      </c>
      <c r="G1087" t="s">
        <v>55</v>
      </c>
      <c r="H1087" t="s">
        <v>58</v>
      </c>
      <c r="I1087" s="4">
        <v>43912</v>
      </c>
      <c r="J1087">
        <v>5</v>
      </c>
      <c r="K1087" t="s">
        <v>60</v>
      </c>
      <c r="L1087" s="4">
        <v>43831</v>
      </c>
      <c r="M1087" s="4">
        <v>43921</v>
      </c>
      <c r="N1087">
        <v>2</v>
      </c>
      <c r="O1087" t="s">
        <v>102</v>
      </c>
      <c r="P1087" t="s">
        <v>264</v>
      </c>
      <c r="Q1087">
        <v>2</v>
      </c>
      <c r="R1087" t="s">
        <v>809</v>
      </c>
      <c r="S1087" t="s">
        <v>1346</v>
      </c>
      <c r="T1087" t="s">
        <v>1862</v>
      </c>
      <c r="U1087" t="s">
        <v>109</v>
      </c>
      <c r="V1087" t="s">
        <v>1869</v>
      </c>
      <c r="W1087">
        <v>18.989999999999998</v>
      </c>
      <c r="X1087">
        <v>59.96</v>
      </c>
      <c r="Y1087">
        <v>2</v>
      </c>
      <c r="Z1087" t="s">
        <v>2107</v>
      </c>
      <c r="AA1087" t="s">
        <v>2378</v>
      </c>
      <c r="AF1087" s="4"/>
      <c r="AG1087" s="4"/>
      <c r="AH1087" t="s">
        <v>78</v>
      </c>
      <c r="AI1087" t="s">
        <v>240</v>
      </c>
      <c r="AJ1087" t="s">
        <v>610</v>
      </c>
      <c r="AK1087" t="s">
        <v>1162</v>
      </c>
      <c r="AL1087" t="s">
        <v>67</v>
      </c>
      <c r="AM1087" t="s">
        <v>67</v>
      </c>
      <c r="AN1087" t="s">
        <v>1548</v>
      </c>
      <c r="AO1087" t="s">
        <v>393</v>
      </c>
      <c r="AP1087" t="s">
        <v>2345</v>
      </c>
      <c r="AQ1087" t="str">
        <f t="shared" si="16"/>
        <v>75598441723yesFemale439125Facebook438314392118.9959.9681013314.9918</v>
      </c>
      <c r="AR1087">
        <f>COUNTIF(AQ$2:AQ1087,AQ1087)</f>
        <v>1</v>
      </c>
    </row>
    <row r="1088" spans="1:44" x14ac:dyDescent="0.25">
      <c r="A1088">
        <v>755</v>
      </c>
      <c r="B1088">
        <v>98</v>
      </c>
      <c r="C1088" s="4">
        <v>44172</v>
      </c>
      <c r="D1088">
        <v>3</v>
      </c>
      <c r="E1088" t="s">
        <v>34</v>
      </c>
      <c r="F1088" t="s">
        <v>45</v>
      </c>
      <c r="G1088" t="s">
        <v>55</v>
      </c>
      <c r="H1088" t="s">
        <v>58</v>
      </c>
      <c r="I1088" s="4">
        <v>43912</v>
      </c>
      <c r="J1088">
        <v>5</v>
      </c>
      <c r="K1088" t="s">
        <v>60</v>
      </c>
      <c r="L1088" s="4">
        <v>43831</v>
      </c>
      <c r="M1088" s="4">
        <v>43921</v>
      </c>
      <c r="N1088">
        <v>2</v>
      </c>
      <c r="O1088" t="s">
        <v>102</v>
      </c>
      <c r="P1088" t="s">
        <v>264</v>
      </c>
      <c r="Q1088">
        <v>2</v>
      </c>
      <c r="R1088" t="s">
        <v>809</v>
      </c>
      <c r="S1088" t="s">
        <v>1346</v>
      </c>
      <c r="T1088" t="s">
        <v>1862</v>
      </c>
      <c r="U1088" t="s">
        <v>109</v>
      </c>
      <c r="V1088" t="s">
        <v>1869</v>
      </c>
      <c r="W1088">
        <v>18.989999999999998</v>
      </c>
      <c r="X1088">
        <v>59.96</v>
      </c>
      <c r="Y1088">
        <v>2</v>
      </c>
      <c r="Z1088" t="s">
        <v>2107</v>
      </c>
      <c r="AA1088" t="s">
        <v>2378</v>
      </c>
      <c r="AF1088" s="4"/>
      <c r="AG1088" s="4"/>
      <c r="AH1088" t="s">
        <v>80</v>
      </c>
      <c r="AI1088" t="s">
        <v>242</v>
      </c>
      <c r="AJ1088" t="s">
        <v>469</v>
      </c>
      <c r="AK1088" t="s">
        <v>1032</v>
      </c>
      <c r="AL1088" t="s">
        <v>1562</v>
      </c>
      <c r="AM1088" t="s">
        <v>69</v>
      </c>
      <c r="AN1088" t="s">
        <v>1548</v>
      </c>
      <c r="AO1088" t="s">
        <v>70</v>
      </c>
      <c r="AP1088" t="s">
        <v>2341</v>
      </c>
      <c r="AQ1088" t="str">
        <f t="shared" si="16"/>
        <v>75598441723yesFemale439125Facebook438314392118.9959.962239.99114.995</v>
      </c>
      <c r="AR1088">
        <f>COUNTIF(AQ$2:AQ1088,AQ1088)</f>
        <v>1</v>
      </c>
    </row>
    <row r="1089" spans="1:44" x14ac:dyDescent="0.25">
      <c r="A1089">
        <v>756</v>
      </c>
      <c r="B1089">
        <v>22</v>
      </c>
      <c r="C1089" s="4">
        <v>44173</v>
      </c>
      <c r="D1089">
        <v>2</v>
      </c>
      <c r="E1089" t="s">
        <v>38</v>
      </c>
      <c r="F1089" t="s">
        <v>49</v>
      </c>
      <c r="G1089" t="s">
        <v>56</v>
      </c>
      <c r="H1089" t="s">
        <v>57</v>
      </c>
      <c r="I1089" s="4">
        <v>43967</v>
      </c>
      <c r="J1089">
        <v>9</v>
      </c>
      <c r="K1089" t="s">
        <v>59</v>
      </c>
      <c r="L1089" s="4">
        <v>43952</v>
      </c>
      <c r="M1089" s="4">
        <v>44075</v>
      </c>
      <c r="N1089">
        <v>1</v>
      </c>
      <c r="O1089" t="s">
        <v>69</v>
      </c>
      <c r="P1089" t="s">
        <v>231</v>
      </c>
      <c r="Q1089">
        <v>1</v>
      </c>
      <c r="R1089" t="s">
        <v>78</v>
      </c>
      <c r="S1089" t="s">
        <v>1238</v>
      </c>
      <c r="T1089" t="s">
        <v>1533</v>
      </c>
      <c r="U1089" t="s">
        <v>69</v>
      </c>
      <c r="V1089" t="s">
        <v>1577</v>
      </c>
      <c r="W1089">
        <v>59.99</v>
      </c>
      <c r="X1089">
        <v>24.99</v>
      </c>
      <c r="Y1089">
        <v>1</v>
      </c>
      <c r="Z1089" t="s">
        <v>69</v>
      </c>
      <c r="AA1089" t="s">
        <v>2360</v>
      </c>
      <c r="AF1089" s="4"/>
      <c r="AG1089" s="4"/>
      <c r="AH1089" t="s">
        <v>69</v>
      </c>
      <c r="AI1089" t="s">
        <v>231</v>
      </c>
      <c r="AJ1089" t="s">
        <v>78</v>
      </c>
      <c r="AK1089" t="s">
        <v>1238</v>
      </c>
      <c r="AL1089" t="s">
        <v>1533</v>
      </c>
      <c r="AM1089" t="s">
        <v>69</v>
      </c>
      <c r="AN1089" t="s">
        <v>1577</v>
      </c>
      <c r="AO1089" t="s">
        <v>69</v>
      </c>
      <c r="AP1089" t="s">
        <v>2360</v>
      </c>
      <c r="AQ1089" t="str">
        <f t="shared" si="16"/>
        <v>75622441732noMale439679Google Ads439524407559.9924.991859.99124.991</v>
      </c>
      <c r="AR1089">
        <f>COUNTIF(AQ$2:AQ1089,AQ1089)</f>
        <v>1</v>
      </c>
    </row>
    <row r="1090" spans="1:44" x14ac:dyDescent="0.25">
      <c r="A1090">
        <v>757</v>
      </c>
      <c r="B1090">
        <v>107</v>
      </c>
      <c r="C1090" s="4">
        <v>44173</v>
      </c>
      <c r="D1090">
        <v>1</v>
      </c>
      <c r="E1090" t="s">
        <v>39</v>
      </c>
      <c r="F1090" t="s">
        <v>50</v>
      </c>
      <c r="G1090" t="s">
        <v>55</v>
      </c>
      <c r="H1090" t="s">
        <v>58</v>
      </c>
      <c r="I1090" s="4">
        <v>44077</v>
      </c>
      <c r="J1090">
        <v>10</v>
      </c>
      <c r="K1090" t="s">
        <v>61</v>
      </c>
      <c r="L1090" s="4">
        <v>44055</v>
      </c>
      <c r="M1090" s="4">
        <v>44196</v>
      </c>
      <c r="N1090">
        <v>1</v>
      </c>
      <c r="O1090" t="s">
        <v>65</v>
      </c>
      <c r="P1090" t="s">
        <v>227</v>
      </c>
      <c r="Q1090">
        <v>1</v>
      </c>
      <c r="R1090" t="s">
        <v>802</v>
      </c>
      <c r="S1090" t="s">
        <v>1340</v>
      </c>
      <c r="T1090" t="s">
        <v>1856</v>
      </c>
      <c r="U1090" t="s">
        <v>67</v>
      </c>
      <c r="V1090" t="s">
        <v>1562</v>
      </c>
      <c r="W1090">
        <v>239.97</v>
      </c>
      <c r="X1090">
        <v>29.97</v>
      </c>
      <c r="Y1090">
        <v>1</v>
      </c>
      <c r="Z1090" t="s">
        <v>431</v>
      </c>
      <c r="AA1090" t="s">
        <v>2326</v>
      </c>
      <c r="AF1090" s="4"/>
      <c r="AG1090" s="4"/>
      <c r="AH1090" t="s">
        <v>65</v>
      </c>
      <c r="AI1090" t="s">
        <v>227</v>
      </c>
      <c r="AJ1090" t="s">
        <v>802</v>
      </c>
      <c r="AK1090" t="s">
        <v>1340</v>
      </c>
      <c r="AL1090" t="s">
        <v>1856</v>
      </c>
      <c r="AM1090" t="s">
        <v>67</v>
      </c>
      <c r="AN1090" t="s">
        <v>1562</v>
      </c>
      <c r="AO1090" t="s">
        <v>431</v>
      </c>
      <c r="AP1090" t="s">
        <v>2326</v>
      </c>
      <c r="AQ1090" t="str">
        <f t="shared" ref="AQ1090:AQ1153" si="17">CONCATENATE($A1090,$B1090,$C1090,$D1090,$G1090,$H1090,$I1090,$J1090,$K1090,$L1090,$M1090,$W1090,$X1090,$AB1090,$AC1090,$AD1090,$AE1090,$AF1090,$AG1090,$AH1090,$AJ1090,$AL1090,$AM1090,$AN1090,$AO1090)</f>
        <v>757107441731yesFemale4407710YouTube4405544196239.9729.97109679.9939.9924</v>
      </c>
      <c r="AR1090">
        <f>COUNTIF(AQ$2:AQ1090,AQ1090)</f>
        <v>1</v>
      </c>
    </row>
    <row r="1091" spans="1:44" x14ac:dyDescent="0.25">
      <c r="A1091">
        <v>758</v>
      </c>
      <c r="B1091">
        <v>132</v>
      </c>
      <c r="C1091" s="4">
        <v>44173</v>
      </c>
      <c r="D1091">
        <v>5</v>
      </c>
      <c r="E1091" t="s">
        <v>36</v>
      </c>
      <c r="F1091" t="s">
        <v>47</v>
      </c>
      <c r="G1091" t="s">
        <v>56</v>
      </c>
      <c r="H1091" t="s">
        <v>57</v>
      </c>
      <c r="I1091" s="4">
        <v>44046</v>
      </c>
      <c r="J1091">
        <v>8</v>
      </c>
      <c r="K1091" t="s">
        <v>60</v>
      </c>
      <c r="L1091" s="4">
        <v>44000</v>
      </c>
      <c r="M1091" s="4">
        <v>44073</v>
      </c>
      <c r="N1091">
        <v>1</v>
      </c>
      <c r="O1091" t="s">
        <v>67</v>
      </c>
      <c r="P1091" t="s">
        <v>229</v>
      </c>
      <c r="Q1091">
        <v>1</v>
      </c>
      <c r="R1091" t="s">
        <v>478</v>
      </c>
      <c r="S1091" t="s">
        <v>1041</v>
      </c>
      <c r="T1091" t="s">
        <v>1569</v>
      </c>
      <c r="U1091" t="s">
        <v>67</v>
      </c>
      <c r="V1091" t="s">
        <v>1548</v>
      </c>
      <c r="W1091">
        <v>128.97</v>
      </c>
      <c r="X1091">
        <v>44.97</v>
      </c>
      <c r="Y1091">
        <v>1</v>
      </c>
      <c r="Z1091" t="s">
        <v>90</v>
      </c>
      <c r="AA1091" t="s">
        <v>2328</v>
      </c>
      <c r="AF1091" s="4"/>
      <c r="AG1091" s="4"/>
      <c r="AH1091" t="s">
        <v>67</v>
      </c>
      <c r="AI1091" t="s">
        <v>229</v>
      </c>
      <c r="AJ1091" t="s">
        <v>478</v>
      </c>
      <c r="AK1091" t="s">
        <v>1041</v>
      </c>
      <c r="AL1091" t="s">
        <v>1569</v>
      </c>
      <c r="AM1091" t="s">
        <v>67</v>
      </c>
      <c r="AN1091" t="s">
        <v>1548</v>
      </c>
      <c r="AO1091" t="s">
        <v>90</v>
      </c>
      <c r="AP1091" t="s">
        <v>2328</v>
      </c>
      <c r="AQ1091" t="str">
        <f t="shared" si="17"/>
        <v>758132441735noMale440468Facebook4400044073128.9744.9733242.99314.996</v>
      </c>
      <c r="AR1091">
        <f>COUNTIF(AQ$2:AQ1091,AQ1091)</f>
        <v>1</v>
      </c>
    </row>
    <row r="1092" spans="1:44" x14ac:dyDescent="0.25">
      <c r="A1092">
        <v>759</v>
      </c>
      <c r="B1092">
        <v>136</v>
      </c>
      <c r="C1092" s="4">
        <v>44173</v>
      </c>
      <c r="D1092">
        <v>8</v>
      </c>
      <c r="E1092" t="s">
        <v>43</v>
      </c>
      <c r="F1092" t="s">
        <v>54</v>
      </c>
      <c r="G1092" t="s">
        <v>56</v>
      </c>
      <c r="H1092" t="s">
        <v>58</v>
      </c>
      <c r="I1092" s="4">
        <v>44076</v>
      </c>
      <c r="J1092">
        <v>10</v>
      </c>
      <c r="K1092" t="s">
        <v>61</v>
      </c>
      <c r="L1092" s="4">
        <v>44055</v>
      </c>
      <c r="M1092" s="4">
        <v>44196</v>
      </c>
      <c r="N1092">
        <v>1</v>
      </c>
      <c r="O1092" t="s">
        <v>129</v>
      </c>
      <c r="P1092" t="s">
        <v>291</v>
      </c>
      <c r="Q1092">
        <v>2</v>
      </c>
      <c r="R1092" t="s">
        <v>810</v>
      </c>
      <c r="S1092" t="s">
        <v>1347</v>
      </c>
      <c r="T1092" t="s">
        <v>1863</v>
      </c>
      <c r="U1092" t="s">
        <v>103</v>
      </c>
      <c r="V1092" t="s">
        <v>1869</v>
      </c>
      <c r="W1092">
        <v>282.95999999999998</v>
      </c>
      <c r="X1092">
        <v>59.96</v>
      </c>
      <c r="Y1092">
        <v>1</v>
      </c>
      <c r="Z1092" t="s">
        <v>2118</v>
      </c>
      <c r="AA1092" t="s">
        <v>2390</v>
      </c>
      <c r="AF1092" s="4"/>
      <c r="AG1092" s="4"/>
      <c r="AH1092" t="s">
        <v>84</v>
      </c>
      <c r="AI1092" t="s">
        <v>246</v>
      </c>
      <c r="AJ1092" t="s">
        <v>549</v>
      </c>
      <c r="AK1092" t="s">
        <v>1110</v>
      </c>
      <c r="AL1092" t="s">
        <v>1635</v>
      </c>
      <c r="AM1092" t="s">
        <v>69</v>
      </c>
      <c r="AN1092" t="s">
        <v>1548</v>
      </c>
      <c r="AO1092" t="s">
        <v>410</v>
      </c>
      <c r="AP1092" t="s">
        <v>2359</v>
      </c>
      <c r="AQ1092" t="str">
        <f t="shared" si="17"/>
        <v>759136441738noFemale4407610YouTube4405544196282.9659.9692227.99114.9920</v>
      </c>
      <c r="AR1092">
        <f>COUNTIF(AQ$2:AQ1092,AQ1092)</f>
        <v>1</v>
      </c>
    </row>
    <row r="1093" spans="1:44" x14ac:dyDescent="0.25">
      <c r="A1093">
        <v>759</v>
      </c>
      <c r="B1093">
        <v>136</v>
      </c>
      <c r="C1093" s="4">
        <v>44173</v>
      </c>
      <c r="D1093">
        <v>8</v>
      </c>
      <c r="E1093" t="s">
        <v>43</v>
      </c>
      <c r="F1093" t="s">
        <v>54</v>
      </c>
      <c r="G1093" t="s">
        <v>56</v>
      </c>
      <c r="H1093" t="s">
        <v>58</v>
      </c>
      <c r="I1093" s="4">
        <v>44076</v>
      </c>
      <c r="J1093">
        <v>10</v>
      </c>
      <c r="K1093" t="s">
        <v>61</v>
      </c>
      <c r="L1093" s="4">
        <v>44055</v>
      </c>
      <c r="M1093" s="4">
        <v>44196</v>
      </c>
      <c r="N1093">
        <v>1</v>
      </c>
      <c r="O1093" t="s">
        <v>129</v>
      </c>
      <c r="P1093" t="s">
        <v>291</v>
      </c>
      <c r="Q1093">
        <v>2</v>
      </c>
      <c r="R1093" t="s">
        <v>810</v>
      </c>
      <c r="S1093" t="s">
        <v>1347</v>
      </c>
      <c r="T1093" t="s">
        <v>1863</v>
      </c>
      <c r="U1093" t="s">
        <v>103</v>
      </c>
      <c r="V1093" t="s">
        <v>1869</v>
      </c>
      <c r="W1093">
        <v>282.95999999999998</v>
      </c>
      <c r="X1093">
        <v>59.96</v>
      </c>
      <c r="Y1093">
        <v>1</v>
      </c>
      <c r="Z1093" t="s">
        <v>2118</v>
      </c>
      <c r="AA1093" t="s">
        <v>2390</v>
      </c>
      <c r="AF1093" s="4"/>
      <c r="AG1093" s="4"/>
      <c r="AH1093" t="s">
        <v>84</v>
      </c>
      <c r="AI1093" t="s">
        <v>246</v>
      </c>
      <c r="AJ1093" t="s">
        <v>714</v>
      </c>
      <c r="AK1093" t="s">
        <v>1255</v>
      </c>
      <c r="AL1093" t="s">
        <v>1773</v>
      </c>
      <c r="AM1093" t="s">
        <v>67</v>
      </c>
      <c r="AN1093" t="s">
        <v>1548</v>
      </c>
      <c r="AO1093" t="s">
        <v>410</v>
      </c>
      <c r="AP1093" t="s">
        <v>2359</v>
      </c>
      <c r="AQ1093" t="str">
        <f t="shared" si="17"/>
        <v>759136441738noFemale4407610YouTube4405544196282.9659.9695284.99314.9920</v>
      </c>
      <c r="AR1093">
        <f>COUNTIF(AQ$2:AQ1093,AQ1093)</f>
        <v>1</v>
      </c>
    </row>
    <row r="1094" spans="1:44" x14ac:dyDescent="0.25">
      <c r="A1094">
        <v>760</v>
      </c>
      <c r="B1094">
        <v>336</v>
      </c>
      <c r="C1094" s="4">
        <v>44173</v>
      </c>
      <c r="D1094">
        <v>4</v>
      </c>
      <c r="E1094" t="s">
        <v>40</v>
      </c>
      <c r="F1094" t="s">
        <v>51</v>
      </c>
      <c r="G1094" t="s">
        <v>55</v>
      </c>
      <c r="H1094" t="s">
        <v>58</v>
      </c>
      <c r="I1094" s="4">
        <v>44037</v>
      </c>
      <c r="J1094">
        <v>8</v>
      </c>
      <c r="K1094" t="s">
        <v>60</v>
      </c>
      <c r="L1094" s="4">
        <v>44000</v>
      </c>
      <c r="M1094" s="4">
        <v>44073</v>
      </c>
      <c r="N1094">
        <v>1</v>
      </c>
      <c r="O1094" t="s">
        <v>80</v>
      </c>
      <c r="P1094" t="s">
        <v>242</v>
      </c>
      <c r="Q1094">
        <v>1</v>
      </c>
      <c r="R1094" t="s">
        <v>509</v>
      </c>
      <c r="S1094" t="s">
        <v>1072</v>
      </c>
      <c r="T1094" t="s">
        <v>1599</v>
      </c>
      <c r="U1094" t="s">
        <v>69</v>
      </c>
      <c r="V1094" t="s">
        <v>1548</v>
      </c>
      <c r="W1094">
        <v>249.99</v>
      </c>
      <c r="X1094">
        <v>14.99</v>
      </c>
      <c r="Y1094">
        <v>1</v>
      </c>
      <c r="Z1094" t="s">
        <v>79</v>
      </c>
      <c r="AA1094" t="s">
        <v>2349</v>
      </c>
      <c r="AF1094" s="4"/>
      <c r="AG1094" s="4"/>
      <c r="AH1094" t="s">
        <v>80</v>
      </c>
      <c r="AI1094" t="s">
        <v>242</v>
      </c>
      <c r="AJ1094" t="s">
        <v>509</v>
      </c>
      <c r="AK1094" t="s">
        <v>1072</v>
      </c>
      <c r="AL1094" t="s">
        <v>1599</v>
      </c>
      <c r="AM1094" t="s">
        <v>69</v>
      </c>
      <c r="AN1094" t="s">
        <v>1548</v>
      </c>
      <c r="AO1094" t="s">
        <v>79</v>
      </c>
      <c r="AP1094" t="s">
        <v>2349</v>
      </c>
      <c r="AQ1094" t="str">
        <f t="shared" si="17"/>
        <v>760336441734yesFemale440378Facebook4400044073249.9914.99285249.99114.994</v>
      </c>
      <c r="AR1094">
        <f>COUNTIF(AQ$2:AQ1094,AQ1094)</f>
        <v>1</v>
      </c>
    </row>
    <row r="1095" spans="1:44" x14ac:dyDescent="0.25">
      <c r="A1095">
        <v>761</v>
      </c>
      <c r="B1095">
        <v>198</v>
      </c>
      <c r="C1095" s="4">
        <v>44174</v>
      </c>
      <c r="D1095">
        <v>9</v>
      </c>
      <c r="E1095" t="s">
        <v>41</v>
      </c>
      <c r="F1095" t="s">
        <v>52</v>
      </c>
      <c r="G1095" t="s">
        <v>56</v>
      </c>
      <c r="H1095" t="s">
        <v>58</v>
      </c>
      <c r="I1095" s="4">
        <v>43861</v>
      </c>
      <c r="J1095">
        <v>4</v>
      </c>
      <c r="K1095" t="s">
        <v>61</v>
      </c>
      <c r="L1095" s="4">
        <v>43831</v>
      </c>
      <c r="M1095" s="4">
        <v>43861</v>
      </c>
      <c r="N1095">
        <v>1</v>
      </c>
      <c r="O1095" t="s">
        <v>80</v>
      </c>
      <c r="P1095" t="s">
        <v>242</v>
      </c>
      <c r="Q1095">
        <v>1</v>
      </c>
      <c r="R1095" t="s">
        <v>811</v>
      </c>
      <c r="S1095" t="s">
        <v>1193</v>
      </c>
      <c r="T1095" t="s">
        <v>1526</v>
      </c>
      <c r="U1095" t="s">
        <v>80</v>
      </c>
      <c r="V1095" t="s">
        <v>1548</v>
      </c>
      <c r="W1095">
        <v>69.98</v>
      </c>
      <c r="X1095">
        <v>29.98</v>
      </c>
      <c r="Y1095">
        <v>1</v>
      </c>
      <c r="Z1095" t="s">
        <v>79</v>
      </c>
      <c r="AA1095" t="s">
        <v>2349</v>
      </c>
      <c r="AF1095" s="4"/>
      <c r="AG1095" s="4"/>
      <c r="AH1095" t="s">
        <v>80</v>
      </c>
      <c r="AI1095" t="s">
        <v>242</v>
      </c>
      <c r="AJ1095" t="s">
        <v>811</v>
      </c>
      <c r="AK1095" t="s">
        <v>1193</v>
      </c>
      <c r="AL1095" t="s">
        <v>1526</v>
      </c>
      <c r="AM1095" t="s">
        <v>80</v>
      </c>
      <c r="AN1095" t="s">
        <v>1548</v>
      </c>
      <c r="AO1095" t="s">
        <v>79</v>
      </c>
      <c r="AP1095" t="s">
        <v>2349</v>
      </c>
      <c r="AQ1095" t="str">
        <f t="shared" si="17"/>
        <v>761198441749noFemale438614YouTube438314386169.9829.9825334.99214.994</v>
      </c>
      <c r="AR1095">
        <f>COUNTIF(AQ$2:AQ1095,AQ1095)</f>
        <v>1</v>
      </c>
    </row>
    <row r="1096" spans="1:44" x14ac:dyDescent="0.25">
      <c r="A1096">
        <v>762</v>
      </c>
      <c r="B1096">
        <v>187</v>
      </c>
      <c r="C1096" s="4">
        <v>44175</v>
      </c>
      <c r="D1096">
        <v>7</v>
      </c>
      <c r="E1096" t="s">
        <v>35</v>
      </c>
      <c r="F1096" t="s">
        <v>46</v>
      </c>
      <c r="G1096" t="s">
        <v>56</v>
      </c>
      <c r="H1096" t="s">
        <v>58</v>
      </c>
      <c r="I1096" s="4">
        <v>43926</v>
      </c>
      <c r="J1096">
        <v>7</v>
      </c>
      <c r="K1096" t="s">
        <v>61</v>
      </c>
      <c r="L1096" s="4">
        <v>43915</v>
      </c>
      <c r="M1096" s="4">
        <v>44012</v>
      </c>
      <c r="N1096">
        <v>1</v>
      </c>
      <c r="O1096" t="s">
        <v>79</v>
      </c>
      <c r="P1096" t="s">
        <v>241</v>
      </c>
      <c r="Q1096">
        <v>1</v>
      </c>
      <c r="R1096" t="s">
        <v>86</v>
      </c>
      <c r="S1096" t="s">
        <v>1044</v>
      </c>
      <c r="T1096" t="s">
        <v>1572</v>
      </c>
      <c r="U1096" t="s">
        <v>80</v>
      </c>
      <c r="V1096" t="s">
        <v>1548</v>
      </c>
      <c r="W1096">
        <v>129.97999999999999</v>
      </c>
      <c r="X1096">
        <v>29.98</v>
      </c>
      <c r="Y1096">
        <v>1</v>
      </c>
      <c r="Z1096" t="s">
        <v>86</v>
      </c>
      <c r="AA1096" t="s">
        <v>2350</v>
      </c>
      <c r="AF1096" s="4"/>
      <c r="AG1096" s="4"/>
      <c r="AH1096" t="s">
        <v>79</v>
      </c>
      <c r="AI1096" t="s">
        <v>241</v>
      </c>
      <c r="AJ1096" t="s">
        <v>86</v>
      </c>
      <c r="AK1096" t="s">
        <v>1044</v>
      </c>
      <c r="AL1096" t="s">
        <v>1572</v>
      </c>
      <c r="AM1096" t="s">
        <v>80</v>
      </c>
      <c r="AN1096" t="s">
        <v>1548</v>
      </c>
      <c r="AO1096" t="s">
        <v>86</v>
      </c>
      <c r="AP1096" t="s">
        <v>2350</v>
      </c>
      <c r="AQ1096" t="str">
        <f t="shared" si="17"/>
        <v>762187441757noFemale439267YouTube4391544012129.9829.984764.99214.997</v>
      </c>
      <c r="AR1096">
        <f>COUNTIF(AQ$2:AQ1096,AQ1096)</f>
        <v>1</v>
      </c>
    </row>
    <row r="1097" spans="1:44" x14ac:dyDescent="0.25">
      <c r="A1097">
        <v>763</v>
      </c>
      <c r="B1097">
        <v>485</v>
      </c>
      <c r="C1097" s="4">
        <v>44175</v>
      </c>
      <c r="D1097">
        <v>7</v>
      </c>
      <c r="E1097" t="s">
        <v>35</v>
      </c>
      <c r="F1097" t="s">
        <v>46</v>
      </c>
      <c r="G1097" t="s">
        <v>56</v>
      </c>
      <c r="H1097" t="s">
        <v>58</v>
      </c>
      <c r="I1097" s="4">
        <v>44066</v>
      </c>
      <c r="J1097">
        <v>9</v>
      </c>
      <c r="K1097" t="s">
        <v>59</v>
      </c>
      <c r="L1097" s="4">
        <v>43952</v>
      </c>
      <c r="M1097" s="4">
        <v>44075</v>
      </c>
      <c r="N1097">
        <v>2</v>
      </c>
      <c r="O1097" t="s">
        <v>117</v>
      </c>
      <c r="P1097" t="s">
        <v>279</v>
      </c>
      <c r="Q1097">
        <v>2</v>
      </c>
      <c r="R1097" t="s">
        <v>812</v>
      </c>
      <c r="S1097" t="s">
        <v>1348</v>
      </c>
      <c r="T1097" t="s">
        <v>1864</v>
      </c>
      <c r="U1097" t="s">
        <v>71</v>
      </c>
      <c r="V1097" t="s">
        <v>2042</v>
      </c>
      <c r="W1097">
        <v>33.44</v>
      </c>
      <c r="X1097">
        <v>24.98</v>
      </c>
      <c r="Y1097">
        <v>2</v>
      </c>
      <c r="Z1097" t="s">
        <v>2117</v>
      </c>
      <c r="AA1097" t="s">
        <v>2389</v>
      </c>
      <c r="AF1097" s="4"/>
      <c r="AG1097" s="4"/>
      <c r="AH1097" t="s">
        <v>79</v>
      </c>
      <c r="AI1097" t="s">
        <v>241</v>
      </c>
      <c r="AJ1097" t="s">
        <v>634</v>
      </c>
      <c r="AK1097" t="s">
        <v>1182</v>
      </c>
      <c r="AL1097" t="s">
        <v>1614</v>
      </c>
      <c r="AM1097" t="s">
        <v>69</v>
      </c>
      <c r="AN1097" t="s">
        <v>1548</v>
      </c>
      <c r="AO1097" t="s">
        <v>455</v>
      </c>
      <c r="AP1097" t="s">
        <v>2340</v>
      </c>
      <c r="AQ1097" t="str">
        <f t="shared" si="17"/>
        <v>763485441757noFemale440669Google Ads439524407533.4424.98416413.95114.9915</v>
      </c>
      <c r="AR1097">
        <f>COUNTIF(AQ$2:AQ1097,AQ1097)</f>
        <v>1</v>
      </c>
    </row>
    <row r="1098" spans="1:44" x14ac:dyDescent="0.25">
      <c r="A1098">
        <v>763</v>
      </c>
      <c r="B1098">
        <v>485</v>
      </c>
      <c r="C1098" s="4">
        <v>44175</v>
      </c>
      <c r="D1098">
        <v>7</v>
      </c>
      <c r="E1098" t="s">
        <v>35</v>
      </c>
      <c r="F1098" t="s">
        <v>46</v>
      </c>
      <c r="G1098" t="s">
        <v>56</v>
      </c>
      <c r="H1098" t="s">
        <v>58</v>
      </c>
      <c r="I1098" s="4">
        <v>44066</v>
      </c>
      <c r="J1098">
        <v>9</v>
      </c>
      <c r="K1098" t="s">
        <v>59</v>
      </c>
      <c r="L1098" s="4">
        <v>43952</v>
      </c>
      <c r="M1098" s="4">
        <v>44075</v>
      </c>
      <c r="N1098">
        <v>2</v>
      </c>
      <c r="O1098" t="s">
        <v>117</v>
      </c>
      <c r="P1098" t="s">
        <v>279</v>
      </c>
      <c r="Q1098">
        <v>2</v>
      </c>
      <c r="R1098" t="s">
        <v>812</v>
      </c>
      <c r="S1098" t="s">
        <v>1348</v>
      </c>
      <c r="T1098" t="s">
        <v>1864</v>
      </c>
      <c r="U1098" t="s">
        <v>71</v>
      </c>
      <c r="V1098" t="s">
        <v>2042</v>
      </c>
      <c r="W1098">
        <v>33.44</v>
      </c>
      <c r="X1098">
        <v>24.98</v>
      </c>
      <c r="Y1098">
        <v>2</v>
      </c>
      <c r="Z1098" t="s">
        <v>2117</v>
      </c>
      <c r="AA1098" t="s">
        <v>2389</v>
      </c>
      <c r="AF1098" s="4"/>
      <c r="AG1098" s="4"/>
      <c r="AH1098" t="s">
        <v>90</v>
      </c>
      <c r="AI1098" t="s">
        <v>252</v>
      </c>
      <c r="AJ1098" t="s">
        <v>652</v>
      </c>
      <c r="AK1098" t="s">
        <v>1196</v>
      </c>
      <c r="AL1098" t="s">
        <v>1720</v>
      </c>
      <c r="AM1098" t="s">
        <v>69</v>
      </c>
      <c r="AN1098" t="s">
        <v>1562</v>
      </c>
      <c r="AO1098" t="s">
        <v>410</v>
      </c>
      <c r="AP1098" t="s">
        <v>2359</v>
      </c>
      <c r="AQ1098" t="str">
        <f t="shared" si="17"/>
        <v>763485441757noFemale440669Google Ads439524407533.4424.9861119.4919.9920</v>
      </c>
      <c r="AR1098">
        <f>COUNTIF(AQ$2:AQ1098,AQ1098)</f>
        <v>1</v>
      </c>
    </row>
    <row r="1099" spans="1:44" x14ac:dyDescent="0.25">
      <c r="A1099">
        <v>764</v>
      </c>
      <c r="B1099">
        <v>88</v>
      </c>
      <c r="C1099" s="4">
        <v>44176</v>
      </c>
      <c r="D1099">
        <v>3</v>
      </c>
      <c r="E1099" t="s">
        <v>34</v>
      </c>
      <c r="F1099" t="s">
        <v>45</v>
      </c>
      <c r="G1099" t="s">
        <v>56</v>
      </c>
      <c r="H1099" t="s">
        <v>58</v>
      </c>
      <c r="I1099" s="4">
        <v>44046</v>
      </c>
      <c r="J1099">
        <v>8</v>
      </c>
      <c r="K1099" t="s">
        <v>60</v>
      </c>
      <c r="L1099" s="4">
        <v>44000</v>
      </c>
      <c r="M1099" s="4">
        <v>44073</v>
      </c>
      <c r="N1099">
        <v>1</v>
      </c>
      <c r="O1099" t="s">
        <v>88</v>
      </c>
      <c r="P1099" t="s">
        <v>250</v>
      </c>
      <c r="Q1099">
        <v>2</v>
      </c>
      <c r="R1099" t="s">
        <v>813</v>
      </c>
      <c r="S1099" t="s">
        <v>1349</v>
      </c>
      <c r="T1099" t="s">
        <v>1865</v>
      </c>
      <c r="U1099" t="s">
        <v>85</v>
      </c>
      <c r="V1099" t="s">
        <v>1869</v>
      </c>
      <c r="W1099">
        <v>42.89</v>
      </c>
      <c r="X1099">
        <v>44.97</v>
      </c>
      <c r="Y1099">
        <v>2</v>
      </c>
      <c r="Z1099" t="s">
        <v>87</v>
      </c>
      <c r="AA1099" t="s">
        <v>2554</v>
      </c>
      <c r="AF1099" s="4"/>
      <c r="AG1099" s="4"/>
      <c r="AH1099" t="s">
        <v>80</v>
      </c>
      <c r="AI1099" t="s">
        <v>242</v>
      </c>
      <c r="AJ1099" t="s">
        <v>665</v>
      </c>
      <c r="AK1099" t="s">
        <v>1209</v>
      </c>
      <c r="AL1099" t="s">
        <v>1652</v>
      </c>
      <c r="AM1099" t="s">
        <v>69</v>
      </c>
      <c r="AN1099" t="s">
        <v>1548</v>
      </c>
      <c r="AO1099" t="s">
        <v>79</v>
      </c>
      <c r="AP1099" t="s">
        <v>2349</v>
      </c>
      <c r="AQ1099" t="str">
        <f t="shared" si="17"/>
        <v>76488441763noFemale440468Facebook440004407342.8944.9726413.99114.994</v>
      </c>
      <c r="AR1099">
        <f>COUNTIF(AQ$2:AQ1099,AQ1099)</f>
        <v>1</v>
      </c>
    </row>
    <row r="1100" spans="1:44" x14ac:dyDescent="0.25">
      <c r="A1100">
        <v>764</v>
      </c>
      <c r="B1100">
        <v>88</v>
      </c>
      <c r="C1100" s="4">
        <v>44176</v>
      </c>
      <c r="D1100">
        <v>3</v>
      </c>
      <c r="E1100" t="s">
        <v>34</v>
      </c>
      <c r="F1100" t="s">
        <v>45</v>
      </c>
      <c r="G1100" t="s">
        <v>56</v>
      </c>
      <c r="H1100" t="s">
        <v>58</v>
      </c>
      <c r="I1100" s="4">
        <v>44046</v>
      </c>
      <c r="J1100">
        <v>8</v>
      </c>
      <c r="K1100" t="s">
        <v>60</v>
      </c>
      <c r="L1100" s="4">
        <v>44000</v>
      </c>
      <c r="M1100" s="4">
        <v>44073</v>
      </c>
      <c r="N1100">
        <v>1</v>
      </c>
      <c r="O1100" t="s">
        <v>88</v>
      </c>
      <c r="P1100" t="s">
        <v>250</v>
      </c>
      <c r="Q1100">
        <v>2</v>
      </c>
      <c r="R1100" t="s">
        <v>813</v>
      </c>
      <c r="S1100" t="s">
        <v>1349</v>
      </c>
      <c r="T1100" t="s">
        <v>1865</v>
      </c>
      <c r="U1100" t="s">
        <v>85</v>
      </c>
      <c r="V1100" t="s">
        <v>1869</v>
      </c>
      <c r="W1100">
        <v>42.89</v>
      </c>
      <c r="X1100">
        <v>44.97</v>
      </c>
      <c r="Y1100">
        <v>2</v>
      </c>
      <c r="Z1100" t="s">
        <v>87</v>
      </c>
      <c r="AA1100" t="s">
        <v>2554</v>
      </c>
      <c r="AF1100" s="4"/>
      <c r="AG1100" s="4"/>
      <c r="AH1100" t="s">
        <v>80</v>
      </c>
      <c r="AI1100" t="s">
        <v>242</v>
      </c>
      <c r="AJ1100" t="s">
        <v>598</v>
      </c>
      <c r="AK1100" t="s">
        <v>1118</v>
      </c>
      <c r="AL1100" t="s">
        <v>1675</v>
      </c>
      <c r="AM1100" t="s">
        <v>80</v>
      </c>
      <c r="AN1100" t="s">
        <v>1548</v>
      </c>
      <c r="AO1100" t="s">
        <v>70</v>
      </c>
      <c r="AP1100" t="s">
        <v>2341</v>
      </c>
      <c r="AQ1100" t="str">
        <f t="shared" si="17"/>
        <v>76488441763noFemale440468Facebook440004407342.8944.9723514.45214.995</v>
      </c>
      <c r="AR1100">
        <f>COUNTIF(AQ$2:AQ1100,AQ1100)</f>
        <v>1</v>
      </c>
    </row>
    <row r="1101" spans="1:44" x14ac:dyDescent="0.25">
      <c r="A1101">
        <v>765</v>
      </c>
      <c r="B1101">
        <v>283</v>
      </c>
      <c r="C1101" s="4">
        <v>44176</v>
      </c>
      <c r="D1101">
        <v>7</v>
      </c>
      <c r="E1101" t="s">
        <v>35</v>
      </c>
      <c r="F1101" t="s">
        <v>46</v>
      </c>
      <c r="G1101" t="s">
        <v>55</v>
      </c>
      <c r="H1101" t="s">
        <v>58</v>
      </c>
      <c r="I1101" s="4">
        <v>44000</v>
      </c>
      <c r="J1101">
        <v>9</v>
      </c>
      <c r="K1101" t="s">
        <v>59</v>
      </c>
      <c r="L1101" s="4">
        <v>43952</v>
      </c>
      <c r="M1101" s="4">
        <v>44075</v>
      </c>
      <c r="N1101">
        <v>1</v>
      </c>
      <c r="O1101" t="s">
        <v>65</v>
      </c>
      <c r="P1101" t="s">
        <v>227</v>
      </c>
      <c r="Q1101">
        <v>1</v>
      </c>
      <c r="R1101" t="s">
        <v>415</v>
      </c>
      <c r="S1101" t="s">
        <v>977</v>
      </c>
      <c r="T1101" t="s">
        <v>1510</v>
      </c>
      <c r="U1101" t="s">
        <v>69</v>
      </c>
      <c r="V1101" t="s">
        <v>1517</v>
      </c>
      <c r="W1101">
        <v>199.99</v>
      </c>
      <c r="X1101">
        <v>19.989999999999998</v>
      </c>
      <c r="Y1101">
        <v>1</v>
      </c>
      <c r="Z1101" t="s">
        <v>431</v>
      </c>
      <c r="AA1101" t="s">
        <v>2326</v>
      </c>
      <c r="AF1101" s="4"/>
      <c r="AG1101" s="4"/>
      <c r="AH1101" t="s">
        <v>65</v>
      </c>
      <c r="AI1101" t="s">
        <v>227</v>
      </c>
      <c r="AJ1101" t="s">
        <v>415</v>
      </c>
      <c r="AK1101" t="s">
        <v>977</v>
      </c>
      <c r="AL1101" t="s">
        <v>1510</v>
      </c>
      <c r="AM1101" t="s">
        <v>69</v>
      </c>
      <c r="AN1101" t="s">
        <v>1517</v>
      </c>
      <c r="AO1101" t="s">
        <v>431</v>
      </c>
      <c r="AP1101" t="s">
        <v>2326</v>
      </c>
      <c r="AQ1101" t="str">
        <f t="shared" si="17"/>
        <v>765283441767yesFemale440009Google Ads4395244075199.9919.991039199.99119.9924</v>
      </c>
      <c r="AR1101">
        <f>COUNTIF(AQ$2:AQ1101,AQ1101)</f>
        <v>1</v>
      </c>
    </row>
    <row r="1102" spans="1:44" x14ac:dyDescent="0.25">
      <c r="A1102">
        <v>766</v>
      </c>
      <c r="B1102">
        <v>442</v>
      </c>
      <c r="C1102" s="4">
        <v>44176</v>
      </c>
      <c r="D1102">
        <v>2</v>
      </c>
      <c r="E1102" t="s">
        <v>38</v>
      </c>
      <c r="F1102" t="s">
        <v>49</v>
      </c>
      <c r="G1102" t="s">
        <v>55</v>
      </c>
      <c r="H1102" t="s">
        <v>58</v>
      </c>
      <c r="I1102" s="4">
        <v>43739</v>
      </c>
      <c r="J1102">
        <v>1</v>
      </c>
      <c r="K1102" t="s">
        <v>61</v>
      </c>
      <c r="L1102" s="4">
        <v>43615</v>
      </c>
      <c r="M1102" s="4">
        <v>43830</v>
      </c>
      <c r="N1102">
        <v>1</v>
      </c>
      <c r="O1102" t="s">
        <v>70</v>
      </c>
      <c r="P1102" t="s">
        <v>232</v>
      </c>
      <c r="Q1102">
        <v>1</v>
      </c>
      <c r="R1102" t="s">
        <v>512</v>
      </c>
      <c r="S1102" t="s">
        <v>1075</v>
      </c>
      <c r="T1102" t="s">
        <v>1602</v>
      </c>
      <c r="U1102" t="s">
        <v>80</v>
      </c>
      <c r="V1102" t="s">
        <v>1517</v>
      </c>
      <c r="W1102">
        <v>65.92</v>
      </c>
      <c r="X1102">
        <v>39.979999999999997</v>
      </c>
      <c r="Y1102">
        <v>1</v>
      </c>
      <c r="Z1102" t="s">
        <v>673</v>
      </c>
      <c r="AA1102" t="s">
        <v>2348</v>
      </c>
      <c r="AF1102" s="4"/>
      <c r="AG1102" s="4"/>
      <c r="AH1102" t="s">
        <v>70</v>
      </c>
      <c r="AI1102" t="s">
        <v>232</v>
      </c>
      <c r="AJ1102" t="s">
        <v>512</v>
      </c>
      <c r="AK1102" t="s">
        <v>1075</v>
      </c>
      <c r="AL1102" t="s">
        <v>1602</v>
      </c>
      <c r="AM1102" t="s">
        <v>80</v>
      </c>
      <c r="AN1102" t="s">
        <v>1517</v>
      </c>
      <c r="AO1102" t="s">
        <v>673</v>
      </c>
      <c r="AP1102" t="s">
        <v>2348</v>
      </c>
      <c r="AQ1102" t="str">
        <f t="shared" si="17"/>
        <v>766442441762yesFemale437391YouTube436154383065.9239.9856332.96219.9912</v>
      </c>
      <c r="AR1102">
        <f>COUNTIF(AQ$2:AQ1102,AQ1102)</f>
        <v>1</v>
      </c>
    </row>
    <row r="1103" spans="1:44" x14ac:dyDescent="0.25">
      <c r="A1103">
        <v>767</v>
      </c>
      <c r="B1103">
        <v>341</v>
      </c>
      <c r="C1103" s="4">
        <v>44177</v>
      </c>
      <c r="D1103">
        <v>7</v>
      </c>
      <c r="E1103" t="s">
        <v>35</v>
      </c>
      <c r="F1103" t="s">
        <v>46</v>
      </c>
      <c r="G1103" t="s">
        <v>55</v>
      </c>
      <c r="H1103" t="s">
        <v>57</v>
      </c>
      <c r="I1103" s="4">
        <v>43575</v>
      </c>
      <c r="J1103">
        <v>3</v>
      </c>
      <c r="L1103" s="4"/>
      <c r="M1103" s="4"/>
      <c r="N1103">
        <v>1</v>
      </c>
      <c r="O1103" t="s">
        <v>70</v>
      </c>
      <c r="P1103" t="s">
        <v>232</v>
      </c>
      <c r="Q1103">
        <v>1</v>
      </c>
      <c r="R1103" t="s">
        <v>475</v>
      </c>
      <c r="S1103" t="s">
        <v>1038</v>
      </c>
      <c r="T1103" t="s">
        <v>1527</v>
      </c>
      <c r="U1103" t="s">
        <v>69</v>
      </c>
      <c r="V1103" t="s">
        <v>1517</v>
      </c>
      <c r="W1103">
        <v>36.99</v>
      </c>
      <c r="X1103">
        <v>19.989999999999998</v>
      </c>
      <c r="Y1103">
        <v>1</v>
      </c>
      <c r="Z1103" t="s">
        <v>673</v>
      </c>
      <c r="AA1103" t="s">
        <v>2348</v>
      </c>
      <c r="AF1103" s="4"/>
      <c r="AG1103" s="4"/>
      <c r="AH1103" t="s">
        <v>70</v>
      </c>
      <c r="AI1103" t="s">
        <v>232</v>
      </c>
      <c r="AJ1103" t="s">
        <v>475</v>
      </c>
      <c r="AK1103" t="s">
        <v>1038</v>
      </c>
      <c r="AL1103" t="s">
        <v>1527</v>
      </c>
      <c r="AM1103" t="s">
        <v>69</v>
      </c>
      <c r="AN1103" t="s">
        <v>1517</v>
      </c>
      <c r="AO1103" t="s">
        <v>673</v>
      </c>
      <c r="AP1103" t="s">
        <v>2348</v>
      </c>
      <c r="AQ1103" t="str">
        <f t="shared" si="17"/>
        <v>767341441777yesMale43575336.9919.99515336.99119.9912</v>
      </c>
      <c r="AR1103">
        <f>COUNTIF(AQ$2:AQ1103,AQ1103)</f>
        <v>1</v>
      </c>
    </row>
    <row r="1104" spans="1:44" x14ac:dyDescent="0.25">
      <c r="A1104">
        <v>768</v>
      </c>
      <c r="B1104">
        <v>372</v>
      </c>
      <c r="C1104" s="4">
        <v>44177</v>
      </c>
      <c r="D1104">
        <v>2</v>
      </c>
      <c r="E1104" t="s">
        <v>38</v>
      </c>
      <c r="F1104" t="s">
        <v>49</v>
      </c>
      <c r="G1104" t="s">
        <v>56</v>
      </c>
      <c r="H1104" t="s">
        <v>57</v>
      </c>
      <c r="I1104" s="4">
        <v>43591</v>
      </c>
      <c r="J1104">
        <v>2</v>
      </c>
      <c r="L1104" s="4"/>
      <c r="M1104" s="4"/>
      <c r="N1104">
        <v>1</v>
      </c>
      <c r="O1104" t="s">
        <v>70</v>
      </c>
      <c r="P1104" t="s">
        <v>232</v>
      </c>
      <c r="Q1104">
        <v>1</v>
      </c>
      <c r="R1104" t="s">
        <v>628</v>
      </c>
      <c r="S1104" t="s">
        <v>1178</v>
      </c>
      <c r="T1104" t="s">
        <v>1501</v>
      </c>
      <c r="U1104" t="s">
        <v>69</v>
      </c>
      <c r="V1104" t="s">
        <v>1517</v>
      </c>
      <c r="W1104">
        <v>86.95</v>
      </c>
      <c r="X1104">
        <v>19.989999999999998</v>
      </c>
      <c r="Y1104">
        <v>1</v>
      </c>
      <c r="Z1104" t="s">
        <v>640</v>
      </c>
      <c r="AA1104" t="s">
        <v>2393</v>
      </c>
      <c r="AF1104" s="4"/>
      <c r="AG1104" s="4"/>
      <c r="AH1104" t="s">
        <v>70</v>
      </c>
      <c r="AI1104" t="s">
        <v>232</v>
      </c>
      <c r="AJ1104" t="s">
        <v>628</v>
      </c>
      <c r="AK1104" t="s">
        <v>1178</v>
      </c>
      <c r="AL1104" t="s">
        <v>1501</v>
      </c>
      <c r="AM1104" t="s">
        <v>69</v>
      </c>
      <c r="AN1104" t="s">
        <v>1517</v>
      </c>
      <c r="AO1104" t="s">
        <v>640</v>
      </c>
      <c r="AP1104" t="s">
        <v>2393</v>
      </c>
      <c r="AQ1104" t="str">
        <f t="shared" si="17"/>
        <v>768372441772noMale43591286.9519.9955686.95119.9917</v>
      </c>
      <c r="AR1104">
        <f>COUNTIF(AQ$2:AQ1104,AQ1104)</f>
        <v>1</v>
      </c>
    </row>
    <row r="1105" spans="1:44" x14ac:dyDescent="0.25">
      <c r="A1105">
        <v>769</v>
      </c>
      <c r="B1105">
        <v>476</v>
      </c>
      <c r="C1105" s="4">
        <v>44177</v>
      </c>
      <c r="D1105">
        <v>8</v>
      </c>
      <c r="E1105" t="s">
        <v>43</v>
      </c>
      <c r="F1105" t="s">
        <v>54</v>
      </c>
      <c r="G1105" t="s">
        <v>56</v>
      </c>
      <c r="H1105" t="s">
        <v>58</v>
      </c>
      <c r="I1105" s="4">
        <v>44027</v>
      </c>
      <c r="J1105">
        <v>9</v>
      </c>
      <c r="K1105" t="s">
        <v>59</v>
      </c>
      <c r="L1105" s="4">
        <v>43952</v>
      </c>
      <c r="M1105" s="4">
        <v>44075</v>
      </c>
      <c r="N1105">
        <v>2</v>
      </c>
      <c r="O1105" t="s">
        <v>102</v>
      </c>
      <c r="P1105" t="s">
        <v>264</v>
      </c>
      <c r="Q1105">
        <v>2</v>
      </c>
      <c r="R1105" t="s">
        <v>814</v>
      </c>
      <c r="S1105" t="s">
        <v>1350</v>
      </c>
      <c r="T1105" t="s">
        <v>1866</v>
      </c>
      <c r="U1105" t="s">
        <v>71</v>
      </c>
      <c r="V1105" t="s">
        <v>1869</v>
      </c>
      <c r="W1105">
        <v>68.98</v>
      </c>
      <c r="X1105">
        <v>29.98</v>
      </c>
      <c r="Y1105">
        <v>2</v>
      </c>
      <c r="Z1105" t="s">
        <v>2258</v>
      </c>
      <c r="AA1105" t="s">
        <v>2555</v>
      </c>
      <c r="AF1105" s="4"/>
      <c r="AG1105" s="4"/>
      <c r="AH1105" t="s">
        <v>78</v>
      </c>
      <c r="AI1105" t="s">
        <v>240</v>
      </c>
      <c r="AJ1105" t="s">
        <v>904</v>
      </c>
      <c r="AK1105" t="s">
        <v>1191</v>
      </c>
      <c r="AL1105" t="s">
        <v>1490</v>
      </c>
      <c r="AM1105" t="s">
        <v>69</v>
      </c>
      <c r="AN1105" t="s">
        <v>1548</v>
      </c>
      <c r="AO1105" t="s">
        <v>469</v>
      </c>
      <c r="AP1105" t="s">
        <v>2339</v>
      </c>
      <c r="AQ1105" t="str">
        <f t="shared" si="17"/>
        <v>769476441778noFemale440279Google Ads439524407568.9829.988868.99114.9923</v>
      </c>
      <c r="AR1105">
        <f>COUNTIF(AQ$2:AQ1105,AQ1105)</f>
        <v>1</v>
      </c>
    </row>
    <row r="1106" spans="1:44" x14ac:dyDescent="0.25">
      <c r="A1106">
        <v>769</v>
      </c>
      <c r="B1106">
        <v>476</v>
      </c>
      <c r="C1106" s="4">
        <v>44177</v>
      </c>
      <c r="D1106">
        <v>8</v>
      </c>
      <c r="E1106" t="s">
        <v>43</v>
      </c>
      <c r="F1106" t="s">
        <v>54</v>
      </c>
      <c r="G1106" t="s">
        <v>56</v>
      </c>
      <c r="H1106" t="s">
        <v>58</v>
      </c>
      <c r="I1106" s="4">
        <v>44027</v>
      </c>
      <c r="J1106">
        <v>9</v>
      </c>
      <c r="K1106" t="s">
        <v>59</v>
      </c>
      <c r="L1106" s="4">
        <v>43952</v>
      </c>
      <c r="M1106" s="4">
        <v>44075</v>
      </c>
      <c r="N1106">
        <v>2</v>
      </c>
      <c r="O1106" t="s">
        <v>102</v>
      </c>
      <c r="P1106" t="s">
        <v>264</v>
      </c>
      <c r="Q1106">
        <v>2</v>
      </c>
      <c r="R1106" t="s">
        <v>814</v>
      </c>
      <c r="S1106" t="s">
        <v>1350</v>
      </c>
      <c r="T1106" t="s">
        <v>1866</v>
      </c>
      <c r="U1106" t="s">
        <v>71</v>
      </c>
      <c r="V1106" t="s">
        <v>1869</v>
      </c>
      <c r="W1106">
        <v>68.98</v>
      </c>
      <c r="X1106">
        <v>29.98</v>
      </c>
      <c r="Y1106">
        <v>2</v>
      </c>
      <c r="Z1106" t="s">
        <v>2258</v>
      </c>
      <c r="AA1106" t="s">
        <v>2555</v>
      </c>
      <c r="AF1106" s="4"/>
      <c r="AG1106" s="4"/>
      <c r="AH1106" t="s">
        <v>80</v>
      </c>
      <c r="AI1106" t="s">
        <v>242</v>
      </c>
      <c r="AJ1106" t="s">
        <v>486</v>
      </c>
      <c r="AK1106" t="s">
        <v>1049</v>
      </c>
      <c r="AL1106" t="s">
        <v>1533</v>
      </c>
      <c r="AM1106" t="s">
        <v>69</v>
      </c>
      <c r="AN1106" t="s">
        <v>1548</v>
      </c>
      <c r="AO1106" t="s">
        <v>79</v>
      </c>
      <c r="AP1106" t="s">
        <v>2349</v>
      </c>
      <c r="AQ1106" t="str">
        <f t="shared" si="17"/>
        <v>769476441778noFemale440279Google Ads439524407568.9829.98212959.99114.994</v>
      </c>
      <c r="AR1106">
        <f>COUNTIF(AQ$2:AQ1106,AQ1106)</f>
        <v>1</v>
      </c>
    </row>
    <row r="1107" spans="1:44" x14ac:dyDescent="0.25">
      <c r="A1107">
        <v>770</v>
      </c>
      <c r="B1107">
        <v>71</v>
      </c>
      <c r="C1107" s="4">
        <v>44179</v>
      </c>
      <c r="D1107">
        <v>2</v>
      </c>
      <c r="E1107" t="s">
        <v>38</v>
      </c>
      <c r="F1107" t="s">
        <v>49</v>
      </c>
      <c r="G1107" t="s">
        <v>56</v>
      </c>
      <c r="H1107" t="s">
        <v>58</v>
      </c>
      <c r="I1107" s="4">
        <v>43802</v>
      </c>
      <c r="J1107">
        <v>3</v>
      </c>
      <c r="K1107" t="s">
        <v>59</v>
      </c>
      <c r="L1107" s="4">
        <v>43615</v>
      </c>
      <c r="M1107" s="4">
        <v>43830</v>
      </c>
      <c r="N1107">
        <v>1</v>
      </c>
      <c r="O1107" t="s">
        <v>90</v>
      </c>
      <c r="P1107" t="s">
        <v>252</v>
      </c>
      <c r="Q1107">
        <v>1</v>
      </c>
      <c r="R1107" t="s">
        <v>489</v>
      </c>
      <c r="S1107" t="s">
        <v>1052</v>
      </c>
      <c r="T1107" t="s">
        <v>1581</v>
      </c>
      <c r="U1107" t="s">
        <v>69</v>
      </c>
      <c r="V1107" t="s">
        <v>1562</v>
      </c>
      <c r="W1107">
        <v>18.95</v>
      </c>
      <c r="X1107">
        <v>9.99</v>
      </c>
      <c r="Y1107">
        <v>1</v>
      </c>
      <c r="Z1107" t="s">
        <v>410</v>
      </c>
      <c r="AA1107" t="s">
        <v>2359</v>
      </c>
      <c r="AF1107" s="4"/>
      <c r="AG1107" s="4"/>
      <c r="AH1107" t="s">
        <v>90</v>
      </c>
      <c r="AI1107" t="s">
        <v>252</v>
      </c>
      <c r="AJ1107" t="s">
        <v>489</v>
      </c>
      <c r="AK1107" t="s">
        <v>1052</v>
      </c>
      <c r="AL1107" t="s">
        <v>1581</v>
      </c>
      <c r="AM1107" t="s">
        <v>69</v>
      </c>
      <c r="AN1107" t="s">
        <v>1562</v>
      </c>
      <c r="AO1107" t="s">
        <v>410</v>
      </c>
      <c r="AP1107" t="s">
        <v>2359</v>
      </c>
      <c r="AQ1107" t="str">
        <f t="shared" si="17"/>
        <v>77071441792noFemale438023Google Ads436154383018.959.99612618.9519.9920</v>
      </c>
      <c r="AR1107">
        <f>COUNTIF(AQ$2:AQ1107,AQ1107)</f>
        <v>1</v>
      </c>
    </row>
    <row r="1108" spans="1:44" x14ac:dyDescent="0.25">
      <c r="A1108">
        <v>771</v>
      </c>
      <c r="B1108">
        <v>249</v>
      </c>
      <c r="C1108" s="4">
        <v>44180</v>
      </c>
      <c r="D1108">
        <v>1</v>
      </c>
      <c r="E1108" t="s">
        <v>39</v>
      </c>
      <c r="F1108" t="s">
        <v>50</v>
      </c>
      <c r="G1108" t="s">
        <v>55</v>
      </c>
      <c r="H1108" t="s">
        <v>57</v>
      </c>
      <c r="I1108" s="4">
        <v>43653</v>
      </c>
      <c r="J1108">
        <v>1</v>
      </c>
      <c r="K1108" t="s">
        <v>61</v>
      </c>
      <c r="L1108" s="4">
        <v>43615</v>
      </c>
      <c r="M1108" s="4">
        <v>43830</v>
      </c>
      <c r="N1108">
        <v>1</v>
      </c>
      <c r="O1108" t="s">
        <v>88</v>
      </c>
      <c r="P1108" t="s">
        <v>250</v>
      </c>
      <c r="Q1108">
        <v>1</v>
      </c>
      <c r="R1108" t="s">
        <v>815</v>
      </c>
      <c r="S1108" t="s">
        <v>1351</v>
      </c>
      <c r="T1108" t="s">
        <v>1867</v>
      </c>
      <c r="U1108" t="s">
        <v>88</v>
      </c>
      <c r="V1108" t="s">
        <v>1723</v>
      </c>
      <c r="W1108">
        <v>55.96</v>
      </c>
      <c r="X1108">
        <v>39.96</v>
      </c>
      <c r="Y1108">
        <v>1</v>
      </c>
      <c r="Z1108" t="s">
        <v>105</v>
      </c>
      <c r="AA1108" t="s">
        <v>2346</v>
      </c>
      <c r="AF1108" s="4"/>
      <c r="AG1108" s="4"/>
      <c r="AH1108" t="s">
        <v>80</v>
      </c>
      <c r="AI1108" t="s">
        <v>242</v>
      </c>
      <c r="AJ1108" t="s">
        <v>665</v>
      </c>
      <c r="AK1108" t="s">
        <v>1209</v>
      </c>
      <c r="AL1108" t="s">
        <v>1652</v>
      </c>
      <c r="AM1108" t="s">
        <v>80</v>
      </c>
      <c r="AN1108" t="s">
        <v>1562</v>
      </c>
      <c r="AO1108" t="s">
        <v>79</v>
      </c>
      <c r="AP1108" t="s">
        <v>2349</v>
      </c>
      <c r="AQ1108" t="str">
        <f t="shared" si="17"/>
        <v>771249441801yesMale436531YouTube436154383055.9639.9626413.9929.994</v>
      </c>
      <c r="AR1108">
        <f>COUNTIF(AQ$2:AQ1108,AQ1108)</f>
        <v>1</v>
      </c>
    </row>
    <row r="1109" spans="1:44" x14ac:dyDescent="0.25">
      <c r="A1109">
        <v>771</v>
      </c>
      <c r="B1109">
        <v>249</v>
      </c>
      <c r="C1109" s="4">
        <v>44180</v>
      </c>
      <c r="D1109">
        <v>1</v>
      </c>
      <c r="E1109" t="s">
        <v>39</v>
      </c>
      <c r="F1109" t="s">
        <v>50</v>
      </c>
      <c r="G1109" t="s">
        <v>55</v>
      </c>
      <c r="H1109" t="s">
        <v>57</v>
      </c>
      <c r="I1109" s="4">
        <v>43653</v>
      </c>
      <c r="J1109">
        <v>1</v>
      </c>
      <c r="K1109" t="s">
        <v>61</v>
      </c>
      <c r="L1109" s="4">
        <v>43615</v>
      </c>
      <c r="M1109" s="4">
        <v>43830</v>
      </c>
      <c r="N1109">
        <v>1</v>
      </c>
      <c r="O1109" t="s">
        <v>88</v>
      </c>
      <c r="P1109" t="s">
        <v>250</v>
      </c>
      <c r="Q1109">
        <v>1</v>
      </c>
      <c r="R1109" t="s">
        <v>815</v>
      </c>
      <c r="S1109" t="s">
        <v>1351</v>
      </c>
      <c r="T1109" t="s">
        <v>1867</v>
      </c>
      <c r="U1109" t="s">
        <v>88</v>
      </c>
      <c r="V1109" t="s">
        <v>1723</v>
      </c>
      <c r="W1109">
        <v>55.96</v>
      </c>
      <c r="X1109">
        <v>39.96</v>
      </c>
      <c r="Y1109">
        <v>1</v>
      </c>
      <c r="Z1109" t="s">
        <v>105</v>
      </c>
      <c r="AA1109" t="s">
        <v>2346</v>
      </c>
      <c r="AF1109" s="4"/>
      <c r="AG1109" s="4"/>
      <c r="AH1109" t="s">
        <v>80</v>
      </c>
      <c r="AI1109" t="s">
        <v>242</v>
      </c>
      <c r="AJ1109" t="s">
        <v>665</v>
      </c>
      <c r="AK1109" t="s">
        <v>1209</v>
      </c>
      <c r="AL1109" t="s">
        <v>1652</v>
      </c>
      <c r="AM1109" t="s">
        <v>80</v>
      </c>
      <c r="AN1109" t="s">
        <v>1562</v>
      </c>
      <c r="AO1109" t="s">
        <v>79</v>
      </c>
      <c r="AP1109" t="s">
        <v>2349</v>
      </c>
      <c r="AQ1109" t="str">
        <f t="shared" si="17"/>
        <v>771249441801yesMale436531YouTube436154383055.9639.9626413.9929.994</v>
      </c>
      <c r="AR1109">
        <f>COUNTIF(AQ$2:AQ1109,AQ1109)</f>
        <v>2</v>
      </c>
    </row>
    <row r="1110" spans="1:44" x14ac:dyDescent="0.25">
      <c r="A1110">
        <v>772</v>
      </c>
      <c r="B1110">
        <v>28</v>
      </c>
      <c r="C1110" s="4">
        <v>44181</v>
      </c>
      <c r="D1110">
        <v>5</v>
      </c>
      <c r="E1110" t="s">
        <v>36</v>
      </c>
      <c r="F1110" t="s">
        <v>47</v>
      </c>
      <c r="G1110" t="s">
        <v>55</v>
      </c>
      <c r="H1110" t="s">
        <v>57</v>
      </c>
      <c r="I1110" s="4">
        <v>44154</v>
      </c>
      <c r="J1110">
        <v>11</v>
      </c>
      <c r="K1110" t="s">
        <v>60</v>
      </c>
      <c r="L1110" s="4">
        <v>44148</v>
      </c>
      <c r="M1110" s="4">
        <v>44265</v>
      </c>
      <c r="N1110">
        <v>1</v>
      </c>
      <c r="O1110" t="s">
        <v>105</v>
      </c>
      <c r="P1110" t="s">
        <v>267</v>
      </c>
      <c r="Q1110">
        <v>1</v>
      </c>
      <c r="R1110" t="s">
        <v>816</v>
      </c>
      <c r="S1110" t="s">
        <v>1352</v>
      </c>
      <c r="T1110" t="s">
        <v>1868</v>
      </c>
      <c r="U1110" t="s">
        <v>110</v>
      </c>
      <c r="V1110" t="s">
        <v>1869</v>
      </c>
      <c r="W1110">
        <v>257.27999999999997</v>
      </c>
      <c r="X1110">
        <v>89.94</v>
      </c>
      <c r="Y1110">
        <v>1</v>
      </c>
      <c r="Z1110" t="s">
        <v>2120</v>
      </c>
      <c r="AA1110" t="s">
        <v>2394</v>
      </c>
      <c r="AF1110" s="4"/>
      <c r="AG1110" s="4"/>
      <c r="AH1110" t="s">
        <v>79</v>
      </c>
      <c r="AI1110" t="s">
        <v>241</v>
      </c>
      <c r="AJ1110" t="s">
        <v>423</v>
      </c>
      <c r="AK1110" t="s">
        <v>985</v>
      </c>
      <c r="AL1110" t="s">
        <v>1518</v>
      </c>
      <c r="AM1110" t="s">
        <v>67</v>
      </c>
      <c r="AN1110" t="s">
        <v>1548</v>
      </c>
      <c r="AO1110" t="s">
        <v>455</v>
      </c>
      <c r="AP1110" t="s">
        <v>2340</v>
      </c>
      <c r="AQ1110" t="str">
        <f t="shared" si="17"/>
        <v>77228441815yesMale4415411Facebook4414844265257.2889.94411042.88314.9915</v>
      </c>
      <c r="AR1110">
        <f>COUNTIF(AQ$2:AQ1110,AQ1110)</f>
        <v>1</v>
      </c>
    </row>
    <row r="1111" spans="1:44" x14ac:dyDescent="0.25">
      <c r="A1111">
        <v>772</v>
      </c>
      <c r="B1111">
        <v>28</v>
      </c>
      <c r="C1111" s="4">
        <v>44181</v>
      </c>
      <c r="D1111">
        <v>5</v>
      </c>
      <c r="E1111" t="s">
        <v>36</v>
      </c>
      <c r="F1111" t="s">
        <v>47</v>
      </c>
      <c r="G1111" t="s">
        <v>55</v>
      </c>
      <c r="H1111" t="s">
        <v>57</v>
      </c>
      <c r="I1111" s="4">
        <v>44154</v>
      </c>
      <c r="J1111">
        <v>11</v>
      </c>
      <c r="K1111" t="s">
        <v>60</v>
      </c>
      <c r="L1111" s="4">
        <v>44148</v>
      </c>
      <c r="M1111" s="4">
        <v>44265</v>
      </c>
      <c r="N1111">
        <v>1</v>
      </c>
      <c r="O1111" t="s">
        <v>105</v>
      </c>
      <c r="P1111" t="s">
        <v>267</v>
      </c>
      <c r="Q1111">
        <v>1</v>
      </c>
      <c r="R1111" t="s">
        <v>816</v>
      </c>
      <c r="S1111" t="s">
        <v>1352</v>
      </c>
      <c r="T1111" t="s">
        <v>1868</v>
      </c>
      <c r="U1111" t="s">
        <v>110</v>
      </c>
      <c r="V1111" t="s">
        <v>1869</v>
      </c>
      <c r="W1111">
        <v>257.27999999999997</v>
      </c>
      <c r="X1111">
        <v>89.94</v>
      </c>
      <c r="Y1111">
        <v>1</v>
      </c>
      <c r="Z1111" t="s">
        <v>2120</v>
      </c>
      <c r="AA1111" t="s">
        <v>2394</v>
      </c>
      <c r="AF1111" s="4"/>
      <c r="AG1111" s="4"/>
      <c r="AH1111" t="s">
        <v>79</v>
      </c>
      <c r="AI1111" t="s">
        <v>241</v>
      </c>
      <c r="AJ1111" t="s">
        <v>423</v>
      </c>
      <c r="AK1111" t="s">
        <v>985</v>
      </c>
      <c r="AL1111" t="s">
        <v>1518</v>
      </c>
      <c r="AM1111" t="s">
        <v>67</v>
      </c>
      <c r="AN1111" t="s">
        <v>1548</v>
      </c>
      <c r="AO1111" t="s">
        <v>455</v>
      </c>
      <c r="AP1111" t="s">
        <v>2340</v>
      </c>
      <c r="AQ1111" t="str">
        <f t="shared" si="17"/>
        <v>77228441815yesMale4415411Facebook4414844265257.2889.94411042.88314.9915</v>
      </c>
      <c r="AR1111">
        <f>COUNTIF(AQ$2:AQ1111,AQ1111)</f>
        <v>2</v>
      </c>
    </row>
    <row r="1112" spans="1:44" x14ac:dyDescent="0.25">
      <c r="A1112">
        <v>773</v>
      </c>
      <c r="B1112">
        <v>433</v>
      </c>
      <c r="C1112" s="4">
        <v>44181</v>
      </c>
      <c r="D1112">
        <v>10</v>
      </c>
      <c r="E1112" t="s">
        <v>42</v>
      </c>
      <c r="F1112" t="s">
        <v>53</v>
      </c>
      <c r="G1112" t="s">
        <v>55</v>
      </c>
      <c r="H1112" t="s">
        <v>58</v>
      </c>
      <c r="I1112" s="4">
        <v>43680</v>
      </c>
      <c r="J1112">
        <v>1</v>
      </c>
      <c r="K1112" t="s">
        <v>61</v>
      </c>
      <c r="L1112" s="4">
        <v>43615</v>
      </c>
      <c r="M1112" s="4">
        <v>43830</v>
      </c>
      <c r="N1112">
        <v>1</v>
      </c>
      <c r="O1112" t="s">
        <v>88</v>
      </c>
      <c r="P1112" t="s">
        <v>250</v>
      </c>
      <c r="Q1112">
        <v>1</v>
      </c>
      <c r="R1112" t="s">
        <v>91</v>
      </c>
      <c r="S1112" t="s">
        <v>1353</v>
      </c>
      <c r="T1112" t="s">
        <v>1869</v>
      </c>
      <c r="U1112" t="s">
        <v>88</v>
      </c>
      <c r="V1112" t="s">
        <v>1869</v>
      </c>
      <c r="W1112">
        <v>59.96</v>
      </c>
      <c r="X1112">
        <v>59.96</v>
      </c>
      <c r="Y1112">
        <v>1</v>
      </c>
      <c r="Z1112" t="s">
        <v>88</v>
      </c>
      <c r="AA1112" t="s">
        <v>2556</v>
      </c>
      <c r="AF1112" s="4"/>
      <c r="AG1112" s="4"/>
      <c r="AH1112" t="s">
        <v>80</v>
      </c>
      <c r="AI1112" t="s">
        <v>242</v>
      </c>
      <c r="AJ1112" t="s">
        <v>65</v>
      </c>
      <c r="AK1112" t="s">
        <v>1267</v>
      </c>
      <c r="AL1112" t="s">
        <v>1548</v>
      </c>
      <c r="AM1112" t="s">
        <v>80</v>
      </c>
      <c r="AN1112" t="s">
        <v>1548</v>
      </c>
      <c r="AO1112" t="s">
        <v>80</v>
      </c>
      <c r="AP1112" t="s">
        <v>2357</v>
      </c>
      <c r="AQ1112" t="str">
        <f t="shared" si="17"/>
        <v>7734334418110yesFemale436801YouTube436154383059.9659.9621014.99214.992</v>
      </c>
      <c r="AR1112">
        <f>COUNTIF(AQ$2:AQ1112,AQ1112)</f>
        <v>1</v>
      </c>
    </row>
    <row r="1113" spans="1:44" x14ac:dyDescent="0.25">
      <c r="A1113">
        <v>773</v>
      </c>
      <c r="B1113">
        <v>433</v>
      </c>
      <c r="C1113" s="4">
        <v>44181</v>
      </c>
      <c r="D1113">
        <v>10</v>
      </c>
      <c r="E1113" t="s">
        <v>42</v>
      </c>
      <c r="F1113" t="s">
        <v>53</v>
      </c>
      <c r="G1113" t="s">
        <v>55</v>
      </c>
      <c r="H1113" t="s">
        <v>58</v>
      </c>
      <c r="I1113" s="4">
        <v>43680</v>
      </c>
      <c r="J1113">
        <v>1</v>
      </c>
      <c r="K1113" t="s">
        <v>61</v>
      </c>
      <c r="L1113" s="4">
        <v>43615</v>
      </c>
      <c r="M1113" s="4">
        <v>43830</v>
      </c>
      <c r="N1113">
        <v>1</v>
      </c>
      <c r="O1113" t="s">
        <v>88</v>
      </c>
      <c r="P1113" t="s">
        <v>250</v>
      </c>
      <c r="Q1113">
        <v>1</v>
      </c>
      <c r="R1113" t="s">
        <v>91</v>
      </c>
      <c r="S1113" t="s">
        <v>1353</v>
      </c>
      <c r="T1113" t="s">
        <v>1869</v>
      </c>
      <c r="U1113" t="s">
        <v>88</v>
      </c>
      <c r="V1113" t="s">
        <v>1869</v>
      </c>
      <c r="W1113">
        <v>59.96</v>
      </c>
      <c r="X1113">
        <v>59.96</v>
      </c>
      <c r="Y1113">
        <v>1</v>
      </c>
      <c r="Z1113" t="s">
        <v>88</v>
      </c>
      <c r="AA1113" t="s">
        <v>2556</v>
      </c>
      <c r="AF1113" s="4"/>
      <c r="AG1113" s="4"/>
      <c r="AH1113" t="s">
        <v>80</v>
      </c>
      <c r="AI1113" t="s">
        <v>242</v>
      </c>
      <c r="AJ1113" t="s">
        <v>65</v>
      </c>
      <c r="AK1113" t="s">
        <v>1267</v>
      </c>
      <c r="AL1113" t="s">
        <v>1548</v>
      </c>
      <c r="AM1113" t="s">
        <v>80</v>
      </c>
      <c r="AN1113" t="s">
        <v>1548</v>
      </c>
      <c r="AO1113" t="s">
        <v>80</v>
      </c>
      <c r="AP1113" t="s">
        <v>2357</v>
      </c>
      <c r="AQ1113" t="str">
        <f t="shared" si="17"/>
        <v>7734334418110yesFemale436801YouTube436154383059.9659.9621014.99214.992</v>
      </c>
      <c r="AR1113">
        <f>COUNTIF(AQ$2:AQ1113,AQ1113)</f>
        <v>2</v>
      </c>
    </row>
    <row r="1114" spans="1:44" x14ac:dyDescent="0.25">
      <c r="A1114">
        <v>774</v>
      </c>
      <c r="B1114">
        <v>36</v>
      </c>
      <c r="C1114" s="4">
        <v>44182</v>
      </c>
      <c r="D1114">
        <v>3</v>
      </c>
      <c r="E1114" t="s">
        <v>34</v>
      </c>
      <c r="F1114" t="s">
        <v>45</v>
      </c>
      <c r="G1114" t="s">
        <v>56</v>
      </c>
      <c r="H1114" t="s">
        <v>57</v>
      </c>
      <c r="I1114" s="4">
        <v>43960</v>
      </c>
      <c r="J1114">
        <v>9</v>
      </c>
      <c r="K1114" t="s">
        <v>59</v>
      </c>
      <c r="L1114" s="4">
        <v>43952</v>
      </c>
      <c r="M1114" s="4">
        <v>44075</v>
      </c>
      <c r="N1114">
        <v>1</v>
      </c>
      <c r="O1114" t="s">
        <v>159</v>
      </c>
      <c r="P1114" t="s">
        <v>321</v>
      </c>
      <c r="Q1114">
        <v>1</v>
      </c>
      <c r="R1114" t="s">
        <v>764</v>
      </c>
      <c r="S1114" t="s">
        <v>1303</v>
      </c>
      <c r="T1114" t="s">
        <v>1820</v>
      </c>
      <c r="U1114" t="s">
        <v>71</v>
      </c>
      <c r="V1114" t="s">
        <v>1585</v>
      </c>
      <c r="W1114">
        <v>25.98</v>
      </c>
      <c r="X1114">
        <v>39.979999999999997</v>
      </c>
      <c r="Y1114">
        <v>1</v>
      </c>
      <c r="Z1114" t="s">
        <v>552</v>
      </c>
      <c r="AA1114" t="s">
        <v>2526</v>
      </c>
      <c r="AF1114" s="4"/>
      <c r="AG1114" s="4"/>
      <c r="AH1114" t="s">
        <v>70</v>
      </c>
      <c r="AI1114" t="s">
        <v>232</v>
      </c>
      <c r="AJ1114" t="s">
        <v>591</v>
      </c>
      <c r="AK1114" t="s">
        <v>1147</v>
      </c>
      <c r="AL1114" t="s">
        <v>1610</v>
      </c>
      <c r="AM1114" t="s">
        <v>69</v>
      </c>
      <c r="AN1114" t="s">
        <v>1517</v>
      </c>
      <c r="AO1114" t="s">
        <v>640</v>
      </c>
      <c r="AP1114" t="s">
        <v>2393</v>
      </c>
      <c r="AQ1114" t="str">
        <f t="shared" si="17"/>
        <v>77436441823noMale439609Google Ads439524407525.9839.9854412.99119.9917</v>
      </c>
      <c r="AR1114">
        <f>COUNTIF(AQ$2:AQ1114,AQ1114)</f>
        <v>1</v>
      </c>
    </row>
    <row r="1115" spans="1:44" x14ac:dyDescent="0.25">
      <c r="A1115">
        <v>774</v>
      </c>
      <c r="B1115">
        <v>36</v>
      </c>
      <c r="C1115" s="4">
        <v>44182</v>
      </c>
      <c r="D1115">
        <v>3</v>
      </c>
      <c r="E1115" t="s">
        <v>34</v>
      </c>
      <c r="F1115" t="s">
        <v>45</v>
      </c>
      <c r="G1115" t="s">
        <v>56</v>
      </c>
      <c r="H1115" t="s">
        <v>57</v>
      </c>
      <c r="I1115" s="4">
        <v>43960</v>
      </c>
      <c r="J1115">
        <v>9</v>
      </c>
      <c r="K1115" t="s">
        <v>59</v>
      </c>
      <c r="L1115" s="4">
        <v>43952</v>
      </c>
      <c r="M1115" s="4">
        <v>44075</v>
      </c>
      <c r="N1115">
        <v>1</v>
      </c>
      <c r="O1115" t="s">
        <v>159</v>
      </c>
      <c r="P1115" t="s">
        <v>321</v>
      </c>
      <c r="Q1115">
        <v>1</v>
      </c>
      <c r="R1115" t="s">
        <v>764</v>
      </c>
      <c r="S1115" t="s">
        <v>1303</v>
      </c>
      <c r="T1115" t="s">
        <v>1820</v>
      </c>
      <c r="U1115" t="s">
        <v>71</v>
      </c>
      <c r="V1115" t="s">
        <v>1585</v>
      </c>
      <c r="W1115">
        <v>25.98</v>
      </c>
      <c r="X1115">
        <v>39.979999999999997</v>
      </c>
      <c r="Y1115">
        <v>1</v>
      </c>
      <c r="Z1115" t="s">
        <v>552</v>
      </c>
      <c r="AA1115" t="s">
        <v>2526</v>
      </c>
      <c r="AF1115" s="4"/>
      <c r="AG1115" s="4"/>
      <c r="AH1115" t="s">
        <v>70</v>
      </c>
      <c r="AI1115" t="s">
        <v>232</v>
      </c>
      <c r="AJ1115" t="s">
        <v>591</v>
      </c>
      <c r="AK1115" t="s">
        <v>1147</v>
      </c>
      <c r="AL1115" t="s">
        <v>1610</v>
      </c>
      <c r="AM1115" t="s">
        <v>69</v>
      </c>
      <c r="AN1115" t="s">
        <v>1517</v>
      </c>
      <c r="AO1115" t="s">
        <v>640</v>
      </c>
      <c r="AP1115" t="s">
        <v>2393</v>
      </c>
      <c r="AQ1115" t="str">
        <f t="shared" si="17"/>
        <v>77436441823noMale439609Google Ads439524407525.9839.9854412.99119.9917</v>
      </c>
      <c r="AR1115">
        <f>COUNTIF(AQ$2:AQ1115,AQ1115)</f>
        <v>2</v>
      </c>
    </row>
    <row r="1116" spans="1:44" x14ac:dyDescent="0.25">
      <c r="A1116">
        <v>775</v>
      </c>
      <c r="B1116">
        <v>196</v>
      </c>
      <c r="C1116" s="4">
        <v>44182</v>
      </c>
      <c r="D1116">
        <v>10</v>
      </c>
      <c r="E1116" t="s">
        <v>42</v>
      </c>
      <c r="F1116" t="s">
        <v>53</v>
      </c>
      <c r="G1116" t="s">
        <v>55</v>
      </c>
      <c r="H1116" t="s">
        <v>57</v>
      </c>
      <c r="I1116" s="4">
        <v>43935</v>
      </c>
      <c r="J1116">
        <v>7</v>
      </c>
      <c r="K1116" t="s">
        <v>61</v>
      </c>
      <c r="L1116" s="4">
        <v>43915</v>
      </c>
      <c r="M1116" s="4">
        <v>44012</v>
      </c>
      <c r="N1116">
        <v>1</v>
      </c>
      <c r="O1116" t="s">
        <v>86</v>
      </c>
      <c r="P1116" t="s">
        <v>248</v>
      </c>
      <c r="Q1116">
        <v>1</v>
      </c>
      <c r="R1116" t="s">
        <v>633</v>
      </c>
      <c r="S1116" t="s">
        <v>1017</v>
      </c>
      <c r="T1116" t="s">
        <v>1547</v>
      </c>
      <c r="U1116" t="s">
        <v>80</v>
      </c>
      <c r="V1116" t="s">
        <v>1577</v>
      </c>
      <c r="W1116">
        <v>319.98</v>
      </c>
      <c r="X1116">
        <v>49.98</v>
      </c>
      <c r="Y1116">
        <v>1</v>
      </c>
      <c r="Z1116" t="s">
        <v>547</v>
      </c>
      <c r="AA1116" t="s">
        <v>2354</v>
      </c>
      <c r="AF1116" s="4"/>
      <c r="AG1116" s="4"/>
      <c r="AH1116" t="s">
        <v>86</v>
      </c>
      <c r="AI1116" t="s">
        <v>248</v>
      </c>
      <c r="AJ1116" t="s">
        <v>633</v>
      </c>
      <c r="AK1116" t="s">
        <v>1017</v>
      </c>
      <c r="AL1116" t="s">
        <v>1547</v>
      </c>
      <c r="AM1116" t="s">
        <v>80</v>
      </c>
      <c r="AN1116" t="s">
        <v>1577</v>
      </c>
      <c r="AO1116" t="s">
        <v>547</v>
      </c>
      <c r="AP1116" t="s">
        <v>2354</v>
      </c>
      <c r="AQ1116" t="str">
        <f t="shared" si="17"/>
        <v>7751964418210yesMale439357YouTube4391544012319.9849.98789159.99224.9914</v>
      </c>
      <c r="AR1116">
        <f>COUNTIF(AQ$2:AQ1116,AQ1116)</f>
        <v>1</v>
      </c>
    </row>
    <row r="1117" spans="1:44" x14ac:dyDescent="0.25">
      <c r="A1117">
        <v>776</v>
      </c>
      <c r="B1117">
        <v>342</v>
      </c>
      <c r="C1117" s="4">
        <v>44182</v>
      </c>
      <c r="D1117">
        <v>1</v>
      </c>
      <c r="E1117" t="s">
        <v>39</v>
      </c>
      <c r="F1117" t="s">
        <v>50</v>
      </c>
      <c r="G1117" t="s">
        <v>56</v>
      </c>
      <c r="H1117" t="s">
        <v>57</v>
      </c>
      <c r="I1117" s="4">
        <v>43603</v>
      </c>
      <c r="J1117">
        <v>1</v>
      </c>
      <c r="L1117" s="4"/>
      <c r="M1117" s="4"/>
      <c r="N1117">
        <v>1</v>
      </c>
      <c r="O1117" t="s">
        <v>69</v>
      </c>
      <c r="P1117" t="s">
        <v>231</v>
      </c>
      <c r="Q1117">
        <v>1</v>
      </c>
      <c r="R1117" t="s">
        <v>434</v>
      </c>
      <c r="S1117" t="s">
        <v>991</v>
      </c>
      <c r="T1117" t="s">
        <v>1524</v>
      </c>
      <c r="U1117" t="s">
        <v>80</v>
      </c>
      <c r="V1117" t="s">
        <v>1517</v>
      </c>
      <c r="W1117">
        <v>1859.98</v>
      </c>
      <c r="X1117">
        <v>39.979999999999997</v>
      </c>
      <c r="Y1117">
        <v>1</v>
      </c>
      <c r="Z1117" t="s">
        <v>69</v>
      </c>
      <c r="AA1117" t="s">
        <v>2360</v>
      </c>
      <c r="AF1117" s="4"/>
      <c r="AG1117" s="4"/>
      <c r="AH1117" t="s">
        <v>69</v>
      </c>
      <c r="AI1117" t="s">
        <v>231</v>
      </c>
      <c r="AJ1117" t="s">
        <v>434</v>
      </c>
      <c r="AK1117" t="s">
        <v>991</v>
      </c>
      <c r="AL1117" t="s">
        <v>1524</v>
      </c>
      <c r="AM1117" t="s">
        <v>80</v>
      </c>
      <c r="AN1117" t="s">
        <v>1517</v>
      </c>
      <c r="AO1117" t="s">
        <v>69</v>
      </c>
      <c r="AP1117" t="s">
        <v>2360</v>
      </c>
      <c r="AQ1117" t="str">
        <f t="shared" si="17"/>
        <v>776342441821noMale4360311859.9839.981152929.99219.991</v>
      </c>
      <c r="AR1117">
        <f>COUNTIF(AQ$2:AQ1117,AQ1117)</f>
        <v>1</v>
      </c>
    </row>
    <row r="1118" spans="1:44" x14ac:dyDescent="0.25">
      <c r="A1118">
        <v>777</v>
      </c>
      <c r="B1118">
        <v>205</v>
      </c>
      <c r="C1118" s="4">
        <v>44184</v>
      </c>
      <c r="D1118">
        <v>10</v>
      </c>
      <c r="E1118" t="s">
        <v>42</v>
      </c>
      <c r="F1118" t="s">
        <v>53</v>
      </c>
      <c r="G1118" t="s">
        <v>56</v>
      </c>
      <c r="H1118" t="s">
        <v>58</v>
      </c>
      <c r="I1118" s="4">
        <v>44065</v>
      </c>
      <c r="J1118">
        <v>8</v>
      </c>
      <c r="K1118" t="s">
        <v>60</v>
      </c>
      <c r="L1118" s="4">
        <v>44000</v>
      </c>
      <c r="M1118" s="4">
        <v>44073</v>
      </c>
      <c r="N1118">
        <v>1</v>
      </c>
      <c r="O1118" t="s">
        <v>67</v>
      </c>
      <c r="P1118" t="s">
        <v>229</v>
      </c>
      <c r="Q1118">
        <v>1</v>
      </c>
      <c r="R1118" t="s">
        <v>636</v>
      </c>
      <c r="S1118" t="s">
        <v>974</v>
      </c>
      <c r="T1118" t="s">
        <v>1513</v>
      </c>
      <c r="U1118" t="s">
        <v>80</v>
      </c>
      <c r="V1118" t="s">
        <v>1548</v>
      </c>
      <c r="W1118">
        <v>59.98</v>
      </c>
      <c r="X1118">
        <v>29.98</v>
      </c>
      <c r="Y1118">
        <v>1</v>
      </c>
      <c r="Z1118" t="s">
        <v>455</v>
      </c>
      <c r="AA1118" t="s">
        <v>2340</v>
      </c>
      <c r="AF1118" s="4"/>
      <c r="AG1118" s="4"/>
      <c r="AH1118" t="s">
        <v>67</v>
      </c>
      <c r="AI1118" t="s">
        <v>229</v>
      </c>
      <c r="AJ1118" t="s">
        <v>636</v>
      </c>
      <c r="AK1118" t="s">
        <v>974</v>
      </c>
      <c r="AL1118" t="s">
        <v>1513</v>
      </c>
      <c r="AM1118" t="s">
        <v>80</v>
      </c>
      <c r="AN1118" t="s">
        <v>1548</v>
      </c>
      <c r="AO1118" t="s">
        <v>455</v>
      </c>
      <c r="AP1118" t="s">
        <v>2340</v>
      </c>
      <c r="AQ1118" t="str">
        <f t="shared" si="17"/>
        <v>7772054418410noFemale440658Facebook440004407359.9829.98314129.99214.9915</v>
      </c>
      <c r="AR1118">
        <f>COUNTIF(AQ$2:AQ1118,AQ1118)</f>
        <v>1</v>
      </c>
    </row>
    <row r="1119" spans="1:44" x14ac:dyDescent="0.25">
      <c r="A1119">
        <v>778</v>
      </c>
      <c r="B1119">
        <v>331</v>
      </c>
      <c r="C1119" s="4">
        <v>44184</v>
      </c>
      <c r="D1119">
        <v>9</v>
      </c>
      <c r="E1119" t="s">
        <v>41</v>
      </c>
      <c r="F1119" t="s">
        <v>52</v>
      </c>
      <c r="G1119" t="s">
        <v>56</v>
      </c>
      <c r="H1119" t="s">
        <v>57</v>
      </c>
      <c r="I1119" s="4">
        <v>43588</v>
      </c>
      <c r="J1119">
        <v>1</v>
      </c>
      <c r="L1119" s="4"/>
      <c r="M1119" s="4"/>
      <c r="N1119">
        <v>2</v>
      </c>
      <c r="O1119" t="s">
        <v>193</v>
      </c>
      <c r="P1119" t="s">
        <v>355</v>
      </c>
      <c r="Q1119">
        <v>2</v>
      </c>
      <c r="R1119" t="s">
        <v>817</v>
      </c>
      <c r="S1119" t="s">
        <v>1354</v>
      </c>
      <c r="T1119" t="s">
        <v>1870</v>
      </c>
      <c r="U1119" t="s">
        <v>103</v>
      </c>
      <c r="V1119" t="s">
        <v>2038</v>
      </c>
      <c r="W1119">
        <v>64.42</v>
      </c>
      <c r="X1119">
        <v>74.959999999999994</v>
      </c>
      <c r="Y1119">
        <v>2</v>
      </c>
      <c r="Z1119" t="s">
        <v>2259</v>
      </c>
      <c r="AA1119" t="s">
        <v>2557</v>
      </c>
      <c r="AF1119" s="4"/>
      <c r="AG1119" s="4"/>
      <c r="AH1119" t="s">
        <v>67</v>
      </c>
      <c r="AI1119" t="s">
        <v>229</v>
      </c>
      <c r="AJ1119" t="s">
        <v>416</v>
      </c>
      <c r="AK1119" t="s">
        <v>978</v>
      </c>
      <c r="AL1119" t="s">
        <v>1511</v>
      </c>
      <c r="AM1119" t="s">
        <v>69</v>
      </c>
      <c r="AN1119" t="s">
        <v>1548</v>
      </c>
      <c r="AO1119" t="s">
        <v>652</v>
      </c>
      <c r="AP1119" t="s">
        <v>2352</v>
      </c>
      <c r="AQ1119" t="str">
        <f t="shared" si="17"/>
        <v>778331441849noMale43588164.4274.96311723.95114.9911</v>
      </c>
      <c r="AR1119">
        <f>COUNTIF(AQ$2:AQ1119,AQ1119)</f>
        <v>1</v>
      </c>
    </row>
    <row r="1120" spans="1:44" x14ac:dyDescent="0.25">
      <c r="A1120">
        <v>778</v>
      </c>
      <c r="B1120">
        <v>331</v>
      </c>
      <c r="C1120" s="4">
        <v>44184</v>
      </c>
      <c r="D1120">
        <v>9</v>
      </c>
      <c r="E1120" t="s">
        <v>41</v>
      </c>
      <c r="F1120" t="s">
        <v>52</v>
      </c>
      <c r="G1120" t="s">
        <v>56</v>
      </c>
      <c r="H1120" t="s">
        <v>57</v>
      </c>
      <c r="I1120" s="4">
        <v>43588</v>
      </c>
      <c r="J1120">
        <v>1</v>
      </c>
      <c r="L1120" s="4"/>
      <c r="M1120" s="4"/>
      <c r="N1120">
        <v>2</v>
      </c>
      <c r="O1120" t="s">
        <v>193</v>
      </c>
      <c r="P1120" t="s">
        <v>355</v>
      </c>
      <c r="Q1120">
        <v>2</v>
      </c>
      <c r="R1120" t="s">
        <v>817</v>
      </c>
      <c r="S1120" t="s">
        <v>1354</v>
      </c>
      <c r="T1120" t="s">
        <v>1870</v>
      </c>
      <c r="U1120" t="s">
        <v>103</v>
      </c>
      <c r="V1120" t="s">
        <v>2038</v>
      </c>
      <c r="W1120">
        <v>64.42</v>
      </c>
      <c r="X1120">
        <v>74.959999999999994</v>
      </c>
      <c r="Y1120">
        <v>2</v>
      </c>
      <c r="Z1120" t="s">
        <v>2259</v>
      </c>
      <c r="AA1120" t="s">
        <v>2557</v>
      </c>
      <c r="AF1120" s="4"/>
      <c r="AG1120" s="4"/>
      <c r="AH1120" t="s">
        <v>65</v>
      </c>
      <c r="AI1120" t="s">
        <v>227</v>
      </c>
      <c r="AJ1120" t="s">
        <v>519</v>
      </c>
      <c r="AK1120" t="s">
        <v>1083</v>
      </c>
      <c r="AL1120" t="s">
        <v>1609</v>
      </c>
      <c r="AM1120" t="s">
        <v>67</v>
      </c>
      <c r="AN1120" t="s">
        <v>1517</v>
      </c>
      <c r="AO1120" t="s">
        <v>431</v>
      </c>
      <c r="AP1120" t="s">
        <v>2326</v>
      </c>
      <c r="AQ1120" t="str">
        <f t="shared" si="17"/>
        <v>778331441849noMale43588164.4274.96104113.49319.9924</v>
      </c>
      <c r="AR1120">
        <f>COUNTIF(AQ$2:AQ1120,AQ1120)</f>
        <v>1</v>
      </c>
    </row>
    <row r="1121" spans="1:44" x14ac:dyDescent="0.25">
      <c r="A1121">
        <v>779</v>
      </c>
      <c r="B1121">
        <v>368</v>
      </c>
      <c r="C1121" s="4">
        <v>44185</v>
      </c>
      <c r="D1121">
        <v>5</v>
      </c>
      <c r="E1121" t="s">
        <v>36</v>
      </c>
      <c r="F1121" t="s">
        <v>47</v>
      </c>
      <c r="G1121" t="s">
        <v>56</v>
      </c>
      <c r="H1121" t="s">
        <v>57</v>
      </c>
      <c r="I1121" s="4">
        <v>43583</v>
      </c>
      <c r="J1121">
        <v>2</v>
      </c>
      <c r="L1121" s="4"/>
      <c r="M1121" s="4"/>
      <c r="N1121">
        <v>1</v>
      </c>
      <c r="O1121" t="s">
        <v>80</v>
      </c>
      <c r="P1121" t="s">
        <v>242</v>
      </c>
      <c r="Q1121">
        <v>1</v>
      </c>
      <c r="R1121" t="s">
        <v>469</v>
      </c>
      <c r="S1121" t="s">
        <v>1032</v>
      </c>
      <c r="T1121" t="s">
        <v>1562</v>
      </c>
      <c r="U1121" t="s">
        <v>69</v>
      </c>
      <c r="V1121" t="s">
        <v>1548</v>
      </c>
      <c r="W1121">
        <v>9.99</v>
      </c>
      <c r="X1121">
        <v>14.99</v>
      </c>
      <c r="Y1121">
        <v>1</v>
      </c>
      <c r="Z1121" t="s">
        <v>70</v>
      </c>
      <c r="AA1121" t="s">
        <v>2341</v>
      </c>
      <c r="AF1121" s="4"/>
      <c r="AG1121" s="4"/>
      <c r="AH1121" t="s">
        <v>80</v>
      </c>
      <c r="AI1121" t="s">
        <v>242</v>
      </c>
      <c r="AJ1121" t="s">
        <v>469</v>
      </c>
      <c r="AK1121" t="s">
        <v>1032</v>
      </c>
      <c r="AL1121" t="s">
        <v>1562</v>
      </c>
      <c r="AM1121" t="s">
        <v>69</v>
      </c>
      <c r="AN1121" t="s">
        <v>1548</v>
      </c>
      <c r="AO1121" t="s">
        <v>70</v>
      </c>
      <c r="AP1121" t="s">
        <v>2341</v>
      </c>
      <c r="AQ1121" t="str">
        <f t="shared" si="17"/>
        <v>779368441855noMale4358329.9914.992239.99114.995</v>
      </c>
      <c r="AR1121">
        <f>COUNTIF(AQ$2:AQ1121,AQ1121)</f>
        <v>1</v>
      </c>
    </row>
    <row r="1122" spans="1:44" x14ac:dyDescent="0.25">
      <c r="A1122">
        <v>780</v>
      </c>
      <c r="B1122">
        <v>44</v>
      </c>
      <c r="C1122" s="4">
        <v>44186</v>
      </c>
      <c r="D1122">
        <v>10</v>
      </c>
      <c r="E1122" t="s">
        <v>42</v>
      </c>
      <c r="F1122" t="s">
        <v>53</v>
      </c>
      <c r="G1122" t="s">
        <v>55</v>
      </c>
      <c r="H1122" t="s">
        <v>57</v>
      </c>
      <c r="I1122" s="4">
        <v>44170</v>
      </c>
      <c r="J1122">
        <v>11</v>
      </c>
      <c r="K1122" t="s">
        <v>60</v>
      </c>
      <c r="L1122" s="4">
        <v>44148</v>
      </c>
      <c r="M1122" s="4">
        <v>44265</v>
      </c>
      <c r="N1122">
        <v>1</v>
      </c>
      <c r="O1122" t="s">
        <v>65</v>
      </c>
      <c r="P1122" t="s">
        <v>227</v>
      </c>
      <c r="Q1122">
        <v>1</v>
      </c>
      <c r="R1122" t="s">
        <v>545</v>
      </c>
      <c r="S1122" t="s">
        <v>1106</v>
      </c>
      <c r="T1122" t="s">
        <v>1632</v>
      </c>
      <c r="U1122" t="s">
        <v>80</v>
      </c>
      <c r="V1122" t="s">
        <v>1517</v>
      </c>
      <c r="W1122">
        <v>640</v>
      </c>
      <c r="X1122">
        <v>39.979999999999997</v>
      </c>
      <c r="Y1122">
        <v>1</v>
      </c>
      <c r="Z1122" t="s">
        <v>431</v>
      </c>
      <c r="AA1122" t="s">
        <v>2326</v>
      </c>
      <c r="AF1122" s="4"/>
      <c r="AG1122" s="4"/>
      <c r="AH1122" t="s">
        <v>65</v>
      </c>
      <c r="AI1122" t="s">
        <v>227</v>
      </c>
      <c r="AJ1122" t="s">
        <v>545</v>
      </c>
      <c r="AK1122" t="s">
        <v>1106</v>
      </c>
      <c r="AL1122" t="s">
        <v>1632</v>
      </c>
      <c r="AM1122" t="s">
        <v>80</v>
      </c>
      <c r="AN1122" t="s">
        <v>1517</v>
      </c>
      <c r="AO1122" t="s">
        <v>431</v>
      </c>
      <c r="AP1122" t="s">
        <v>2326</v>
      </c>
      <c r="AQ1122" t="str">
        <f t="shared" si="17"/>
        <v>780444418610yesMale4417011Facebook441484426564039.981042320219.9924</v>
      </c>
      <c r="AR1122">
        <f>COUNTIF(AQ$2:AQ1122,AQ1122)</f>
        <v>1</v>
      </c>
    </row>
    <row r="1123" spans="1:44" x14ac:dyDescent="0.25">
      <c r="A1123">
        <v>781</v>
      </c>
      <c r="B1123">
        <v>119</v>
      </c>
      <c r="C1123" s="4">
        <v>44188</v>
      </c>
      <c r="D1123">
        <v>6</v>
      </c>
      <c r="E1123" t="s">
        <v>33</v>
      </c>
      <c r="F1123" t="s">
        <v>44</v>
      </c>
      <c r="G1123" t="s">
        <v>56</v>
      </c>
      <c r="H1123" t="s">
        <v>57</v>
      </c>
      <c r="I1123" s="4">
        <v>43957</v>
      </c>
      <c r="J1123">
        <v>7</v>
      </c>
      <c r="K1123" t="s">
        <v>61</v>
      </c>
      <c r="L1123" s="4">
        <v>43915</v>
      </c>
      <c r="M1123" s="4">
        <v>44012</v>
      </c>
      <c r="N1123">
        <v>1</v>
      </c>
      <c r="O1123" t="s">
        <v>78</v>
      </c>
      <c r="P1123" t="s">
        <v>240</v>
      </c>
      <c r="Q1123">
        <v>1</v>
      </c>
      <c r="R1123" t="s">
        <v>578</v>
      </c>
      <c r="S1123" t="s">
        <v>1136</v>
      </c>
      <c r="T1123" t="s">
        <v>1659</v>
      </c>
      <c r="U1123" t="s">
        <v>69</v>
      </c>
      <c r="V1123" t="s">
        <v>1548</v>
      </c>
      <c r="W1123">
        <v>4.99</v>
      </c>
      <c r="X1123">
        <v>14.99</v>
      </c>
      <c r="Y1123">
        <v>1</v>
      </c>
      <c r="Z1123" t="s">
        <v>393</v>
      </c>
      <c r="AA1123" t="s">
        <v>2345</v>
      </c>
      <c r="AF1123" s="4"/>
      <c r="AG1123" s="4"/>
      <c r="AH1123" t="s">
        <v>78</v>
      </c>
      <c r="AI1123" t="s">
        <v>240</v>
      </c>
      <c r="AJ1123" t="s">
        <v>578</v>
      </c>
      <c r="AK1123" t="s">
        <v>1136</v>
      </c>
      <c r="AL1123" t="s">
        <v>1659</v>
      </c>
      <c r="AM1123" t="s">
        <v>69</v>
      </c>
      <c r="AN1123" t="s">
        <v>1548</v>
      </c>
      <c r="AO1123" t="s">
        <v>393</v>
      </c>
      <c r="AP1123" t="s">
        <v>2345</v>
      </c>
      <c r="AQ1123" t="str">
        <f t="shared" si="17"/>
        <v>781119441886noMale439577YouTube43915440124.9914.9981004.99114.9918</v>
      </c>
      <c r="AR1123">
        <f>COUNTIF(AQ$2:AQ1123,AQ1123)</f>
        <v>1</v>
      </c>
    </row>
    <row r="1124" spans="1:44" x14ac:dyDescent="0.25">
      <c r="A1124">
        <v>782</v>
      </c>
      <c r="B1124">
        <v>136</v>
      </c>
      <c r="C1124" s="4">
        <v>44188</v>
      </c>
      <c r="D1124">
        <v>8</v>
      </c>
      <c r="E1124" t="s">
        <v>43</v>
      </c>
      <c r="F1124" t="s">
        <v>54</v>
      </c>
      <c r="G1124" t="s">
        <v>56</v>
      </c>
      <c r="H1124" t="s">
        <v>58</v>
      </c>
      <c r="I1124" s="4">
        <v>44076</v>
      </c>
      <c r="J1124">
        <v>10</v>
      </c>
      <c r="K1124" t="s">
        <v>61</v>
      </c>
      <c r="L1124" s="4">
        <v>44055</v>
      </c>
      <c r="M1124" s="4">
        <v>44196</v>
      </c>
      <c r="N1124">
        <v>1</v>
      </c>
      <c r="O1124" t="s">
        <v>70</v>
      </c>
      <c r="P1124" t="s">
        <v>232</v>
      </c>
      <c r="Q1124">
        <v>1</v>
      </c>
      <c r="R1124" t="s">
        <v>591</v>
      </c>
      <c r="S1124" t="s">
        <v>1147</v>
      </c>
      <c r="T1124" t="s">
        <v>1610</v>
      </c>
      <c r="U1124" t="s">
        <v>67</v>
      </c>
      <c r="V1124" t="s">
        <v>1517</v>
      </c>
      <c r="W1124">
        <v>38.97</v>
      </c>
      <c r="X1124">
        <v>59.97</v>
      </c>
      <c r="Y1124">
        <v>1</v>
      </c>
      <c r="Z1124" t="s">
        <v>640</v>
      </c>
      <c r="AA1124" t="s">
        <v>2393</v>
      </c>
      <c r="AF1124" s="4"/>
      <c r="AG1124" s="4"/>
      <c r="AH1124" t="s">
        <v>70</v>
      </c>
      <c r="AI1124" t="s">
        <v>232</v>
      </c>
      <c r="AJ1124" t="s">
        <v>591</v>
      </c>
      <c r="AK1124" t="s">
        <v>1147</v>
      </c>
      <c r="AL1124" t="s">
        <v>1610</v>
      </c>
      <c r="AM1124" t="s">
        <v>67</v>
      </c>
      <c r="AN1124" t="s">
        <v>1517</v>
      </c>
      <c r="AO1124" t="s">
        <v>640</v>
      </c>
      <c r="AP1124" t="s">
        <v>2393</v>
      </c>
      <c r="AQ1124" t="str">
        <f t="shared" si="17"/>
        <v>782136441888noFemale4407610YouTube440554419638.9759.9754412.99319.9917</v>
      </c>
      <c r="AR1124">
        <f>COUNTIF(AQ$2:AQ1124,AQ1124)</f>
        <v>1</v>
      </c>
    </row>
    <row r="1125" spans="1:44" x14ac:dyDescent="0.25">
      <c r="A1125">
        <v>783</v>
      </c>
      <c r="B1125">
        <v>129</v>
      </c>
      <c r="C1125" s="4">
        <v>44189</v>
      </c>
      <c r="D1125">
        <v>2</v>
      </c>
      <c r="E1125" t="s">
        <v>38</v>
      </c>
      <c r="F1125" t="s">
        <v>49</v>
      </c>
      <c r="G1125" t="s">
        <v>56</v>
      </c>
      <c r="H1125" t="s">
        <v>58</v>
      </c>
      <c r="I1125" s="4">
        <v>43622</v>
      </c>
      <c r="J1125">
        <v>3</v>
      </c>
      <c r="K1125" t="s">
        <v>59</v>
      </c>
      <c r="L1125" s="4">
        <v>43615</v>
      </c>
      <c r="M1125" s="4">
        <v>43830</v>
      </c>
      <c r="N1125">
        <v>2</v>
      </c>
      <c r="O1125" t="s">
        <v>94</v>
      </c>
      <c r="P1125" t="s">
        <v>256</v>
      </c>
      <c r="Q1125">
        <v>2</v>
      </c>
      <c r="R1125" t="s">
        <v>818</v>
      </c>
      <c r="S1125" t="s">
        <v>1355</v>
      </c>
      <c r="T1125" t="s">
        <v>1871</v>
      </c>
      <c r="U1125" t="s">
        <v>75</v>
      </c>
      <c r="V1125" t="s">
        <v>1902</v>
      </c>
      <c r="W1125">
        <v>759.95</v>
      </c>
      <c r="X1125">
        <v>114.95</v>
      </c>
      <c r="Y1125">
        <v>2</v>
      </c>
      <c r="Z1125" t="s">
        <v>2139</v>
      </c>
      <c r="AA1125" t="s">
        <v>2419</v>
      </c>
      <c r="AF1125" s="4"/>
      <c r="AG1125" s="4"/>
      <c r="AH1125" t="s">
        <v>70</v>
      </c>
      <c r="AI1125" t="s">
        <v>232</v>
      </c>
      <c r="AJ1125" t="s">
        <v>865</v>
      </c>
      <c r="AK1125" t="s">
        <v>1402</v>
      </c>
      <c r="AL1125" t="s">
        <v>1859</v>
      </c>
      <c r="AM1125" t="s">
        <v>80</v>
      </c>
      <c r="AN1125" t="s">
        <v>1517</v>
      </c>
      <c r="AO1125" t="s">
        <v>640</v>
      </c>
      <c r="AP1125" t="s">
        <v>2393</v>
      </c>
      <c r="AQ1125" t="str">
        <f t="shared" si="17"/>
        <v>783129441892noFemale436223Google Ads4361543830759.95114.95591139.99219.9917</v>
      </c>
      <c r="AR1125">
        <f>COUNTIF(AQ$2:AQ1125,AQ1125)</f>
        <v>1</v>
      </c>
    </row>
    <row r="1126" spans="1:44" x14ac:dyDescent="0.25">
      <c r="A1126">
        <v>783</v>
      </c>
      <c r="B1126">
        <v>129</v>
      </c>
      <c r="C1126" s="4">
        <v>44189</v>
      </c>
      <c r="D1126">
        <v>2</v>
      </c>
      <c r="E1126" t="s">
        <v>38</v>
      </c>
      <c r="F1126" t="s">
        <v>49</v>
      </c>
      <c r="G1126" t="s">
        <v>56</v>
      </c>
      <c r="H1126" t="s">
        <v>58</v>
      </c>
      <c r="I1126" s="4">
        <v>43622</v>
      </c>
      <c r="J1126">
        <v>3</v>
      </c>
      <c r="K1126" t="s">
        <v>59</v>
      </c>
      <c r="L1126" s="4">
        <v>43615</v>
      </c>
      <c r="M1126" s="4">
        <v>43830</v>
      </c>
      <c r="N1126">
        <v>2</v>
      </c>
      <c r="O1126" t="s">
        <v>94</v>
      </c>
      <c r="P1126" t="s">
        <v>256</v>
      </c>
      <c r="Q1126">
        <v>2</v>
      </c>
      <c r="R1126" t="s">
        <v>818</v>
      </c>
      <c r="S1126" t="s">
        <v>1355</v>
      </c>
      <c r="T1126" t="s">
        <v>1871</v>
      </c>
      <c r="U1126" t="s">
        <v>75</v>
      </c>
      <c r="V1126" t="s">
        <v>1902</v>
      </c>
      <c r="W1126">
        <v>759.95</v>
      </c>
      <c r="X1126">
        <v>114.95</v>
      </c>
      <c r="Y1126">
        <v>2</v>
      </c>
      <c r="Z1126" t="s">
        <v>2139</v>
      </c>
      <c r="AA1126" t="s">
        <v>2419</v>
      </c>
      <c r="AF1126" s="4"/>
      <c r="AG1126" s="4"/>
      <c r="AH1126" t="s">
        <v>86</v>
      </c>
      <c r="AI1126" t="s">
        <v>248</v>
      </c>
      <c r="AJ1126" t="s">
        <v>633</v>
      </c>
      <c r="AK1126" t="s">
        <v>1017</v>
      </c>
      <c r="AL1126" t="s">
        <v>1547</v>
      </c>
      <c r="AM1126" t="s">
        <v>67</v>
      </c>
      <c r="AN1126" t="s">
        <v>1577</v>
      </c>
      <c r="AO1126" t="s">
        <v>547</v>
      </c>
      <c r="AP1126" t="s">
        <v>2354</v>
      </c>
      <c r="AQ1126" t="str">
        <f t="shared" si="17"/>
        <v>783129441892noFemale436223Google Ads4361543830759.95114.95789159.99324.9914</v>
      </c>
      <c r="AR1126">
        <f>COUNTIF(AQ$2:AQ1126,AQ1126)</f>
        <v>1</v>
      </c>
    </row>
    <row r="1127" spans="1:44" x14ac:dyDescent="0.25">
      <c r="A1127">
        <v>784</v>
      </c>
      <c r="B1127">
        <v>345</v>
      </c>
      <c r="C1127" s="4">
        <v>44189</v>
      </c>
      <c r="D1127">
        <v>1</v>
      </c>
      <c r="E1127" t="s">
        <v>39</v>
      </c>
      <c r="F1127" t="s">
        <v>50</v>
      </c>
      <c r="G1127" t="s">
        <v>55</v>
      </c>
      <c r="H1127" t="s">
        <v>57</v>
      </c>
      <c r="I1127" s="4">
        <v>43668</v>
      </c>
      <c r="J1127">
        <v>1</v>
      </c>
      <c r="K1127" t="s">
        <v>61</v>
      </c>
      <c r="L1127" s="4">
        <v>43615</v>
      </c>
      <c r="M1127" s="4">
        <v>43830</v>
      </c>
      <c r="N1127">
        <v>2</v>
      </c>
      <c r="O1127" t="s">
        <v>141</v>
      </c>
      <c r="P1127" t="s">
        <v>303</v>
      </c>
      <c r="Q1127">
        <v>2</v>
      </c>
      <c r="R1127" t="s">
        <v>819</v>
      </c>
      <c r="S1127" t="s">
        <v>1356</v>
      </c>
      <c r="T1127" t="s">
        <v>1872</v>
      </c>
      <c r="U1127" t="s">
        <v>88</v>
      </c>
      <c r="V1127" t="s">
        <v>2042</v>
      </c>
      <c r="W1127">
        <v>385.96</v>
      </c>
      <c r="X1127">
        <v>49.96</v>
      </c>
      <c r="Y1127">
        <v>2</v>
      </c>
      <c r="Z1127" t="s">
        <v>2260</v>
      </c>
      <c r="AA1127" t="s">
        <v>2558</v>
      </c>
      <c r="AF1127" s="4"/>
      <c r="AG1127" s="4"/>
      <c r="AH1127" t="s">
        <v>86</v>
      </c>
      <c r="AI1127" t="s">
        <v>248</v>
      </c>
      <c r="AJ1127" t="s">
        <v>633</v>
      </c>
      <c r="AK1127" t="s">
        <v>1017</v>
      </c>
      <c r="AL1127" t="s">
        <v>1547</v>
      </c>
      <c r="AM1127" t="s">
        <v>80</v>
      </c>
      <c r="AN1127" t="s">
        <v>1548</v>
      </c>
      <c r="AO1127" t="s">
        <v>547</v>
      </c>
      <c r="AP1127" t="s">
        <v>2354</v>
      </c>
      <c r="AQ1127" t="str">
        <f t="shared" si="17"/>
        <v>784345441891yesMale436681YouTube4361543830385.9649.96789159.99214.9914</v>
      </c>
      <c r="AR1127">
        <f>COUNTIF(AQ$2:AQ1127,AQ1127)</f>
        <v>1</v>
      </c>
    </row>
    <row r="1128" spans="1:44" x14ac:dyDescent="0.25">
      <c r="A1128">
        <v>784</v>
      </c>
      <c r="B1128">
        <v>345</v>
      </c>
      <c r="C1128" s="4">
        <v>44189</v>
      </c>
      <c r="D1128">
        <v>1</v>
      </c>
      <c r="E1128" t="s">
        <v>39</v>
      </c>
      <c r="F1128" t="s">
        <v>50</v>
      </c>
      <c r="G1128" t="s">
        <v>55</v>
      </c>
      <c r="H1128" t="s">
        <v>57</v>
      </c>
      <c r="I1128" s="4">
        <v>43668</v>
      </c>
      <c r="J1128">
        <v>1</v>
      </c>
      <c r="K1128" t="s">
        <v>61</v>
      </c>
      <c r="L1128" s="4">
        <v>43615</v>
      </c>
      <c r="M1128" s="4">
        <v>43830</v>
      </c>
      <c r="N1128">
        <v>2</v>
      </c>
      <c r="O1128" t="s">
        <v>141</v>
      </c>
      <c r="P1128" t="s">
        <v>303</v>
      </c>
      <c r="Q1128">
        <v>2</v>
      </c>
      <c r="R1128" t="s">
        <v>819</v>
      </c>
      <c r="S1128" t="s">
        <v>1356</v>
      </c>
      <c r="T1128" t="s">
        <v>1872</v>
      </c>
      <c r="U1128" t="s">
        <v>88</v>
      </c>
      <c r="V1128" t="s">
        <v>2042</v>
      </c>
      <c r="W1128">
        <v>385.96</v>
      </c>
      <c r="X1128">
        <v>49.96</v>
      </c>
      <c r="Y1128">
        <v>2</v>
      </c>
      <c r="Z1128" t="s">
        <v>2260</v>
      </c>
      <c r="AA1128" t="s">
        <v>2558</v>
      </c>
      <c r="AF1128" s="4"/>
      <c r="AG1128" s="4"/>
      <c r="AH1128" t="s">
        <v>67</v>
      </c>
      <c r="AI1128" t="s">
        <v>229</v>
      </c>
      <c r="AJ1128" t="s">
        <v>468</v>
      </c>
      <c r="AK1128" t="s">
        <v>1031</v>
      </c>
      <c r="AL1128" t="s">
        <v>1561</v>
      </c>
      <c r="AM1128" t="s">
        <v>80</v>
      </c>
      <c r="AN1128" t="s">
        <v>1562</v>
      </c>
      <c r="AO1128" t="s">
        <v>90</v>
      </c>
      <c r="AP1128" t="s">
        <v>2328</v>
      </c>
      <c r="AQ1128" t="str">
        <f t="shared" si="17"/>
        <v>784345441891yesMale436681YouTube4361543830385.9649.9639432.9929.996</v>
      </c>
      <c r="AR1128">
        <f>COUNTIF(AQ$2:AQ1128,AQ1128)</f>
        <v>1</v>
      </c>
    </row>
    <row r="1129" spans="1:44" x14ac:dyDescent="0.25">
      <c r="A1129">
        <v>785</v>
      </c>
      <c r="B1129">
        <v>9</v>
      </c>
      <c r="C1129" s="4">
        <v>44190</v>
      </c>
      <c r="D1129">
        <v>7</v>
      </c>
      <c r="E1129" t="s">
        <v>35</v>
      </c>
      <c r="F1129" t="s">
        <v>46</v>
      </c>
      <c r="G1129" t="s">
        <v>55</v>
      </c>
      <c r="H1129" t="s">
        <v>57</v>
      </c>
      <c r="I1129" s="4">
        <v>43581</v>
      </c>
      <c r="J1129">
        <v>2</v>
      </c>
      <c r="L1129" s="4"/>
      <c r="M1129" s="4"/>
      <c r="N1129">
        <v>2</v>
      </c>
      <c r="O1129" t="s">
        <v>121</v>
      </c>
      <c r="P1129" t="s">
        <v>283</v>
      </c>
      <c r="Q1129">
        <v>2</v>
      </c>
      <c r="R1129" t="s">
        <v>820</v>
      </c>
      <c r="S1129" t="s">
        <v>1357</v>
      </c>
      <c r="T1129" t="s">
        <v>1873</v>
      </c>
      <c r="U1129" t="s">
        <v>71</v>
      </c>
      <c r="V1129" t="s">
        <v>1869</v>
      </c>
      <c r="W1129">
        <v>121.74</v>
      </c>
      <c r="X1129">
        <v>29.98</v>
      </c>
      <c r="Y1129">
        <v>2</v>
      </c>
      <c r="Z1129" t="s">
        <v>177</v>
      </c>
      <c r="AA1129" t="s">
        <v>2559</v>
      </c>
      <c r="AF1129" s="4"/>
      <c r="AG1129" s="4"/>
      <c r="AH1129" t="s">
        <v>79</v>
      </c>
      <c r="AI1129" t="s">
        <v>241</v>
      </c>
      <c r="AJ1129" t="s">
        <v>530</v>
      </c>
      <c r="AK1129" t="s">
        <v>1092</v>
      </c>
      <c r="AL1129" t="s">
        <v>1619</v>
      </c>
      <c r="AM1129" t="s">
        <v>69</v>
      </c>
      <c r="AN1129" t="s">
        <v>1548</v>
      </c>
      <c r="AO1129" t="s">
        <v>65</v>
      </c>
      <c r="AP1129" t="s">
        <v>2343</v>
      </c>
      <c r="AQ1129" t="str">
        <f t="shared" si="17"/>
        <v>7859441907yesMale435812121.7429.9841662.99114.9910</v>
      </c>
      <c r="AR1129">
        <f>COUNTIF(AQ$2:AQ1129,AQ1129)</f>
        <v>1</v>
      </c>
    </row>
    <row r="1130" spans="1:44" x14ac:dyDescent="0.25">
      <c r="A1130">
        <v>785</v>
      </c>
      <c r="B1130">
        <v>9</v>
      </c>
      <c r="C1130" s="4">
        <v>44190</v>
      </c>
      <c r="D1130">
        <v>7</v>
      </c>
      <c r="E1130" t="s">
        <v>35</v>
      </c>
      <c r="F1130" t="s">
        <v>46</v>
      </c>
      <c r="G1130" t="s">
        <v>55</v>
      </c>
      <c r="H1130" t="s">
        <v>57</v>
      </c>
      <c r="I1130" s="4">
        <v>43581</v>
      </c>
      <c r="J1130">
        <v>2</v>
      </c>
      <c r="L1130" s="4"/>
      <c r="M1130" s="4"/>
      <c r="N1130">
        <v>2</v>
      </c>
      <c r="O1130" t="s">
        <v>121</v>
      </c>
      <c r="P1130" t="s">
        <v>283</v>
      </c>
      <c r="Q1130">
        <v>2</v>
      </c>
      <c r="R1130" t="s">
        <v>820</v>
      </c>
      <c r="S1130" t="s">
        <v>1357</v>
      </c>
      <c r="T1130" t="s">
        <v>1873</v>
      </c>
      <c r="U1130" t="s">
        <v>71</v>
      </c>
      <c r="V1130" t="s">
        <v>1869</v>
      </c>
      <c r="W1130">
        <v>121.74</v>
      </c>
      <c r="X1130">
        <v>29.98</v>
      </c>
      <c r="Y1130">
        <v>2</v>
      </c>
      <c r="Z1130" t="s">
        <v>177</v>
      </c>
      <c r="AA1130" t="s">
        <v>2559</v>
      </c>
      <c r="AF1130" s="4"/>
      <c r="AG1130" s="4"/>
      <c r="AH1130" t="s">
        <v>80</v>
      </c>
      <c r="AI1130" t="s">
        <v>242</v>
      </c>
      <c r="AJ1130" t="s">
        <v>453</v>
      </c>
      <c r="AK1130" t="s">
        <v>1016</v>
      </c>
      <c r="AL1130" t="s">
        <v>1546</v>
      </c>
      <c r="AM1130" t="s">
        <v>69</v>
      </c>
      <c r="AN1130" t="s">
        <v>1548</v>
      </c>
      <c r="AO1130" t="s">
        <v>67</v>
      </c>
      <c r="AP1130" t="s">
        <v>2373</v>
      </c>
      <c r="AQ1130" t="str">
        <f t="shared" si="17"/>
        <v>7859441907yesMale435812121.7429.9822658.75114.993</v>
      </c>
      <c r="AR1130">
        <f>COUNTIF(AQ$2:AQ1130,AQ1130)</f>
        <v>1</v>
      </c>
    </row>
    <row r="1131" spans="1:44" x14ac:dyDescent="0.25">
      <c r="A1131">
        <v>786</v>
      </c>
      <c r="B1131">
        <v>72</v>
      </c>
      <c r="C1131" s="4">
        <v>44190</v>
      </c>
      <c r="D1131">
        <v>4</v>
      </c>
      <c r="E1131" t="s">
        <v>40</v>
      </c>
      <c r="F1131" t="s">
        <v>51</v>
      </c>
      <c r="G1131" t="s">
        <v>55</v>
      </c>
      <c r="H1131" t="s">
        <v>57</v>
      </c>
      <c r="I1131" s="4">
        <v>44100</v>
      </c>
      <c r="J1131">
        <v>10</v>
      </c>
      <c r="K1131" t="s">
        <v>61</v>
      </c>
      <c r="L1131" s="4">
        <v>44055</v>
      </c>
      <c r="M1131" s="4">
        <v>44196</v>
      </c>
      <c r="N1131">
        <v>1</v>
      </c>
      <c r="O1131" t="s">
        <v>80</v>
      </c>
      <c r="P1131" t="s">
        <v>242</v>
      </c>
      <c r="Q1131">
        <v>1</v>
      </c>
      <c r="R1131" t="s">
        <v>665</v>
      </c>
      <c r="S1131" t="s">
        <v>1209</v>
      </c>
      <c r="T1131" t="s">
        <v>1652</v>
      </c>
      <c r="U1131" t="s">
        <v>80</v>
      </c>
      <c r="V1131" t="s">
        <v>1548</v>
      </c>
      <c r="W1131">
        <v>27.98</v>
      </c>
      <c r="X1131">
        <v>29.98</v>
      </c>
      <c r="Y1131">
        <v>1</v>
      </c>
      <c r="Z1131" t="s">
        <v>79</v>
      </c>
      <c r="AA1131" t="s">
        <v>2349</v>
      </c>
      <c r="AF1131" s="4"/>
      <c r="AG1131" s="4"/>
      <c r="AH1131" t="s">
        <v>80</v>
      </c>
      <c r="AI1131" t="s">
        <v>242</v>
      </c>
      <c r="AJ1131" t="s">
        <v>665</v>
      </c>
      <c r="AK1131" t="s">
        <v>1209</v>
      </c>
      <c r="AL1131" t="s">
        <v>1652</v>
      </c>
      <c r="AM1131" t="s">
        <v>80</v>
      </c>
      <c r="AN1131" t="s">
        <v>1548</v>
      </c>
      <c r="AO1131" t="s">
        <v>79</v>
      </c>
      <c r="AP1131" t="s">
        <v>2349</v>
      </c>
      <c r="AQ1131" t="str">
        <f t="shared" si="17"/>
        <v>78672441904yesMale4410010YouTube440554419627.9829.9826413.99214.994</v>
      </c>
      <c r="AR1131">
        <f>COUNTIF(AQ$2:AQ1131,AQ1131)</f>
        <v>1</v>
      </c>
    </row>
    <row r="1132" spans="1:44" x14ac:dyDescent="0.25">
      <c r="A1132">
        <v>787</v>
      </c>
      <c r="B1132">
        <v>105</v>
      </c>
      <c r="C1132" s="4">
        <v>44191</v>
      </c>
      <c r="D1132">
        <v>5</v>
      </c>
      <c r="E1132" t="s">
        <v>36</v>
      </c>
      <c r="F1132" t="s">
        <v>47</v>
      </c>
      <c r="G1132" t="s">
        <v>55</v>
      </c>
      <c r="H1132" t="s">
        <v>58</v>
      </c>
      <c r="I1132" s="4">
        <v>44040</v>
      </c>
      <c r="J1132">
        <v>8</v>
      </c>
      <c r="K1132" t="s">
        <v>60</v>
      </c>
      <c r="L1132" s="4">
        <v>44000</v>
      </c>
      <c r="M1132" s="4">
        <v>44073</v>
      </c>
      <c r="N1132">
        <v>1</v>
      </c>
      <c r="O1132" t="s">
        <v>90</v>
      </c>
      <c r="P1132" t="s">
        <v>252</v>
      </c>
      <c r="Q1132">
        <v>1</v>
      </c>
      <c r="R1132" t="s">
        <v>501</v>
      </c>
      <c r="S1132" t="s">
        <v>1064</v>
      </c>
      <c r="T1132" t="s">
        <v>1592</v>
      </c>
      <c r="U1132" t="s">
        <v>80</v>
      </c>
      <c r="V1132" t="s">
        <v>1562</v>
      </c>
      <c r="W1132">
        <v>17.920000000000002</v>
      </c>
      <c r="X1132">
        <v>19.98</v>
      </c>
      <c r="Y1132">
        <v>1</v>
      </c>
      <c r="Z1132" t="s">
        <v>410</v>
      </c>
      <c r="AA1132" t="s">
        <v>2359</v>
      </c>
      <c r="AF1132" s="4"/>
      <c r="AG1132" s="4"/>
      <c r="AH1132" t="s">
        <v>90</v>
      </c>
      <c r="AI1132" t="s">
        <v>252</v>
      </c>
      <c r="AJ1132" t="s">
        <v>501</v>
      </c>
      <c r="AK1132" t="s">
        <v>1064</v>
      </c>
      <c r="AL1132" t="s">
        <v>1592</v>
      </c>
      <c r="AM1132" t="s">
        <v>80</v>
      </c>
      <c r="AN1132" t="s">
        <v>1562</v>
      </c>
      <c r="AO1132" t="s">
        <v>410</v>
      </c>
      <c r="AP1132" t="s">
        <v>2359</v>
      </c>
      <c r="AQ1132" t="str">
        <f t="shared" si="17"/>
        <v>787105441915yesFemale440408Facebook440004407317.9219.9861618.9629.9920</v>
      </c>
      <c r="AR1132">
        <f>COUNTIF(AQ$2:AQ1132,AQ1132)</f>
        <v>1</v>
      </c>
    </row>
    <row r="1133" spans="1:44" x14ac:dyDescent="0.25">
      <c r="A1133">
        <v>788</v>
      </c>
      <c r="B1133">
        <v>250</v>
      </c>
      <c r="C1133" s="4">
        <v>44191</v>
      </c>
      <c r="D1133">
        <v>7</v>
      </c>
      <c r="E1133" t="s">
        <v>35</v>
      </c>
      <c r="F1133" t="s">
        <v>46</v>
      </c>
      <c r="G1133" t="s">
        <v>56</v>
      </c>
      <c r="H1133" t="s">
        <v>57</v>
      </c>
      <c r="I1133" s="4">
        <v>43850</v>
      </c>
      <c r="J1133">
        <v>5</v>
      </c>
      <c r="K1133" t="s">
        <v>60</v>
      </c>
      <c r="L1133" s="4">
        <v>43831</v>
      </c>
      <c r="M1133" s="4">
        <v>43921</v>
      </c>
      <c r="N1133">
        <v>1</v>
      </c>
      <c r="O1133" t="s">
        <v>79</v>
      </c>
      <c r="P1133" t="s">
        <v>241</v>
      </c>
      <c r="Q1133">
        <v>1</v>
      </c>
      <c r="R1133" t="s">
        <v>472</v>
      </c>
      <c r="S1133" t="s">
        <v>1035</v>
      </c>
      <c r="T1133" t="s">
        <v>1513</v>
      </c>
      <c r="U1133" t="s">
        <v>69</v>
      </c>
      <c r="V1133" t="s">
        <v>1548</v>
      </c>
      <c r="W1133">
        <v>29.99</v>
      </c>
      <c r="X1133">
        <v>14.99</v>
      </c>
      <c r="Y1133">
        <v>1</v>
      </c>
      <c r="Z1133" t="s">
        <v>65</v>
      </c>
      <c r="AA1133" t="s">
        <v>2343</v>
      </c>
      <c r="AF1133" s="4"/>
      <c r="AG1133" s="4"/>
      <c r="AH1133" t="s">
        <v>79</v>
      </c>
      <c r="AI1133" t="s">
        <v>241</v>
      </c>
      <c r="AJ1133" t="s">
        <v>472</v>
      </c>
      <c r="AK1133" t="s">
        <v>1035</v>
      </c>
      <c r="AL1133" t="s">
        <v>1513</v>
      </c>
      <c r="AM1133" t="s">
        <v>69</v>
      </c>
      <c r="AN1133" t="s">
        <v>1548</v>
      </c>
      <c r="AO1133" t="s">
        <v>65</v>
      </c>
      <c r="AP1133" t="s">
        <v>2343</v>
      </c>
      <c r="AQ1133" t="str">
        <f t="shared" si="17"/>
        <v>788250441917noMale438505Facebook438314392129.9914.9945129.99114.9910</v>
      </c>
      <c r="AR1133">
        <f>COUNTIF(AQ$2:AQ1133,AQ1133)</f>
        <v>1</v>
      </c>
    </row>
    <row r="1134" spans="1:44" x14ac:dyDescent="0.25">
      <c r="A1134">
        <v>789</v>
      </c>
      <c r="B1134">
        <v>255</v>
      </c>
      <c r="C1134" s="4">
        <v>44191</v>
      </c>
      <c r="D1134">
        <v>4</v>
      </c>
      <c r="E1134" t="s">
        <v>40</v>
      </c>
      <c r="F1134" t="s">
        <v>51</v>
      </c>
      <c r="G1134" t="s">
        <v>56</v>
      </c>
      <c r="H1134" t="s">
        <v>58</v>
      </c>
      <c r="I1134" s="4">
        <v>44014</v>
      </c>
      <c r="J1134">
        <v>8</v>
      </c>
      <c r="K1134" t="s">
        <v>60</v>
      </c>
      <c r="L1134" s="4">
        <v>44000</v>
      </c>
      <c r="M1134" s="4">
        <v>44073</v>
      </c>
      <c r="N1134">
        <v>3</v>
      </c>
      <c r="O1134" t="s">
        <v>194</v>
      </c>
      <c r="P1134" t="s">
        <v>356</v>
      </c>
      <c r="Q1134">
        <v>3</v>
      </c>
      <c r="R1134" t="s">
        <v>821</v>
      </c>
      <c r="S1134" t="s">
        <v>1358</v>
      </c>
      <c r="T1134" t="s">
        <v>1874</v>
      </c>
      <c r="U1134" t="s">
        <v>2020</v>
      </c>
      <c r="V1134" t="s">
        <v>2067</v>
      </c>
      <c r="W1134">
        <v>288.77</v>
      </c>
      <c r="X1134">
        <v>124.93</v>
      </c>
      <c r="Y1134">
        <v>3</v>
      </c>
      <c r="Z1134" t="s">
        <v>2261</v>
      </c>
      <c r="AA1134" t="s">
        <v>2560</v>
      </c>
      <c r="AF1134" s="4"/>
      <c r="AG1134" s="4"/>
      <c r="AH1134" t="s">
        <v>80</v>
      </c>
      <c r="AI1134" t="s">
        <v>242</v>
      </c>
      <c r="AJ1134" t="s">
        <v>649</v>
      </c>
      <c r="AK1134" t="s">
        <v>1193</v>
      </c>
      <c r="AL1134" t="s">
        <v>1717</v>
      </c>
      <c r="AM1134" t="s">
        <v>67</v>
      </c>
      <c r="AN1134" t="s">
        <v>1548</v>
      </c>
      <c r="AO1134" t="s">
        <v>70</v>
      </c>
      <c r="AP1134" t="s">
        <v>2341</v>
      </c>
      <c r="AQ1134" t="str">
        <f t="shared" si="17"/>
        <v>789255441914noFemale440148Facebook4400044073288.77124.9325432.95314.995</v>
      </c>
      <c r="AR1134">
        <f>COUNTIF(AQ$2:AQ1134,AQ1134)</f>
        <v>1</v>
      </c>
    </row>
    <row r="1135" spans="1:44" x14ac:dyDescent="0.25">
      <c r="A1135">
        <v>789</v>
      </c>
      <c r="B1135">
        <v>255</v>
      </c>
      <c r="C1135" s="4">
        <v>44191</v>
      </c>
      <c r="D1135">
        <v>4</v>
      </c>
      <c r="E1135" t="s">
        <v>40</v>
      </c>
      <c r="F1135" t="s">
        <v>51</v>
      </c>
      <c r="G1135" t="s">
        <v>56</v>
      </c>
      <c r="H1135" t="s">
        <v>58</v>
      </c>
      <c r="I1135" s="4">
        <v>44014</v>
      </c>
      <c r="J1135">
        <v>8</v>
      </c>
      <c r="K1135" t="s">
        <v>60</v>
      </c>
      <c r="L1135" s="4">
        <v>44000</v>
      </c>
      <c r="M1135" s="4">
        <v>44073</v>
      </c>
      <c r="N1135">
        <v>3</v>
      </c>
      <c r="O1135" t="s">
        <v>194</v>
      </c>
      <c r="P1135" t="s">
        <v>356</v>
      </c>
      <c r="Q1135">
        <v>3</v>
      </c>
      <c r="R1135" t="s">
        <v>821</v>
      </c>
      <c r="S1135" t="s">
        <v>1358</v>
      </c>
      <c r="T1135" t="s">
        <v>1874</v>
      </c>
      <c r="U1135" t="s">
        <v>2020</v>
      </c>
      <c r="V1135" t="s">
        <v>2067</v>
      </c>
      <c r="W1135">
        <v>288.77</v>
      </c>
      <c r="X1135">
        <v>124.93</v>
      </c>
      <c r="Y1135">
        <v>3</v>
      </c>
      <c r="Z1135" t="s">
        <v>2261</v>
      </c>
      <c r="AA1135" t="s">
        <v>2560</v>
      </c>
      <c r="AF1135" s="4"/>
      <c r="AG1135" s="4"/>
      <c r="AH1135" t="s">
        <v>67</v>
      </c>
      <c r="AI1135" t="s">
        <v>229</v>
      </c>
      <c r="AJ1135" t="s">
        <v>468</v>
      </c>
      <c r="AK1135" t="s">
        <v>1031</v>
      </c>
      <c r="AL1135" t="s">
        <v>1561</v>
      </c>
      <c r="AM1135" t="s">
        <v>80</v>
      </c>
      <c r="AN1135" t="s">
        <v>1548</v>
      </c>
      <c r="AO1135" t="s">
        <v>90</v>
      </c>
      <c r="AP1135" t="s">
        <v>2328</v>
      </c>
      <c r="AQ1135" t="str">
        <f t="shared" si="17"/>
        <v>789255441914noFemale440148Facebook4400044073288.77124.9339432.99214.996</v>
      </c>
      <c r="AR1135">
        <f>COUNTIF(AQ$2:AQ1135,AQ1135)</f>
        <v>1</v>
      </c>
    </row>
    <row r="1136" spans="1:44" x14ac:dyDescent="0.25">
      <c r="A1136">
        <v>789</v>
      </c>
      <c r="B1136">
        <v>255</v>
      </c>
      <c r="C1136" s="4">
        <v>44191</v>
      </c>
      <c r="D1136">
        <v>4</v>
      </c>
      <c r="E1136" t="s">
        <v>40</v>
      </c>
      <c r="F1136" t="s">
        <v>51</v>
      </c>
      <c r="G1136" t="s">
        <v>56</v>
      </c>
      <c r="H1136" t="s">
        <v>58</v>
      </c>
      <c r="I1136" s="4">
        <v>44014</v>
      </c>
      <c r="J1136">
        <v>8</v>
      </c>
      <c r="K1136" t="s">
        <v>60</v>
      </c>
      <c r="L1136" s="4">
        <v>44000</v>
      </c>
      <c r="M1136" s="4">
        <v>44073</v>
      </c>
      <c r="N1136">
        <v>3</v>
      </c>
      <c r="O1136" t="s">
        <v>194</v>
      </c>
      <c r="P1136" t="s">
        <v>356</v>
      </c>
      <c r="Q1136">
        <v>3</v>
      </c>
      <c r="R1136" t="s">
        <v>821</v>
      </c>
      <c r="S1136" t="s">
        <v>1358</v>
      </c>
      <c r="T1136" t="s">
        <v>1874</v>
      </c>
      <c r="U1136" t="s">
        <v>2020</v>
      </c>
      <c r="V1136" t="s">
        <v>2067</v>
      </c>
      <c r="W1136">
        <v>288.77</v>
      </c>
      <c r="X1136">
        <v>124.93</v>
      </c>
      <c r="Y1136">
        <v>3</v>
      </c>
      <c r="Z1136" t="s">
        <v>2261</v>
      </c>
      <c r="AA1136" t="s">
        <v>2560</v>
      </c>
      <c r="AF1136" s="4"/>
      <c r="AG1136" s="4"/>
      <c r="AH1136" t="s">
        <v>86</v>
      </c>
      <c r="AI1136" t="s">
        <v>248</v>
      </c>
      <c r="AJ1136" t="s">
        <v>584</v>
      </c>
      <c r="AK1136" t="s">
        <v>1062</v>
      </c>
      <c r="AL1136" t="s">
        <v>1665</v>
      </c>
      <c r="AM1136" t="s">
        <v>80</v>
      </c>
      <c r="AN1136" t="s">
        <v>1577</v>
      </c>
      <c r="AO1136" t="s">
        <v>530</v>
      </c>
      <c r="AP1136" t="s">
        <v>2367</v>
      </c>
      <c r="AQ1136" t="str">
        <f t="shared" si="17"/>
        <v>789255441914noFemale440148Facebook4400044073288.77124.9378261.97224.9916</v>
      </c>
      <c r="AR1136">
        <f>COUNTIF(AQ$2:AQ1136,AQ1136)</f>
        <v>1</v>
      </c>
    </row>
    <row r="1137" spans="1:44" x14ac:dyDescent="0.25">
      <c r="A1137">
        <v>790</v>
      </c>
      <c r="B1137">
        <v>45</v>
      </c>
      <c r="C1137" s="4">
        <v>44192</v>
      </c>
      <c r="D1137">
        <v>1</v>
      </c>
      <c r="E1137" t="s">
        <v>39</v>
      </c>
      <c r="F1137" t="s">
        <v>50</v>
      </c>
      <c r="G1137" t="s">
        <v>56</v>
      </c>
      <c r="H1137" t="s">
        <v>58</v>
      </c>
      <c r="I1137" s="4">
        <v>43720</v>
      </c>
      <c r="J1137">
        <v>1</v>
      </c>
      <c r="K1137" t="s">
        <v>61</v>
      </c>
      <c r="L1137" s="4">
        <v>43615</v>
      </c>
      <c r="M1137" s="4">
        <v>43830</v>
      </c>
      <c r="N1137">
        <v>1</v>
      </c>
      <c r="O1137" t="s">
        <v>80</v>
      </c>
      <c r="P1137" t="s">
        <v>242</v>
      </c>
      <c r="Q1137">
        <v>1</v>
      </c>
      <c r="R1137" t="s">
        <v>598</v>
      </c>
      <c r="S1137" t="s">
        <v>1118</v>
      </c>
      <c r="T1137" t="s">
        <v>1675</v>
      </c>
      <c r="U1137" t="s">
        <v>67</v>
      </c>
      <c r="V1137" t="s">
        <v>1562</v>
      </c>
      <c r="W1137">
        <v>43.35</v>
      </c>
      <c r="X1137">
        <v>29.97</v>
      </c>
      <c r="Y1137">
        <v>1</v>
      </c>
      <c r="Z1137" t="s">
        <v>70</v>
      </c>
      <c r="AA1137" t="s">
        <v>2341</v>
      </c>
      <c r="AF1137" s="4"/>
      <c r="AG1137" s="4"/>
      <c r="AH1137" t="s">
        <v>80</v>
      </c>
      <c r="AI1137" t="s">
        <v>242</v>
      </c>
      <c r="AJ1137" t="s">
        <v>598</v>
      </c>
      <c r="AK1137" t="s">
        <v>1118</v>
      </c>
      <c r="AL1137" t="s">
        <v>1675</v>
      </c>
      <c r="AM1137" t="s">
        <v>67</v>
      </c>
      <c r="AN1137" t="s">
        <v>1562</v>
      </c>
      <c r="AO1137" t="s">
        <v>70</v>
      </c>
      <c r="AP1137" t="s">
        <v>2341</v>
      </c>
      <c r="AQ1137" t="str">
        <f t="shared" si="17"/>
        <v>79045441921noFemale437201YouTube436154383043.3529.9723514.4539.995</v>
      </c>
      <c r="AR1137">
        <f>COUNTIF(AQ$2:AQ1137,AQ1137)</f>
        <v>1</v>
      </c>
    </row>
    <row r="1138" spans="1:44" x14ac:dyDescent="0.25">
      <c r="A1138">
        <v>791</v>
      </c>
      <c r="B1138">
        <v>274</v>
      </c>
      <c r="C1138" s="4">
        <v>44192</v>
      </c>
      <c r="D1138">
        <v>10</v>
      </c>
      <c r="E1138" t="s">
        <v>42</v>
      </c>
      <c r="F1138" t="s">
        <v>53</v>
      </c>
      <c r="G1138" t="s">
        <v>55</v>
      </c>
      <c r="H1138" t="s">
        <v>57</v>
      </c>
      <c r="I1138" s="4">
        <v>43679</v>
      </c>
      <c r="J1138">
        <v>2</v>
      </c>
      <c r="K1138" t="s">
        <v>60</v>
      </c>
      <c r="L1138" s="4">
        <v>43615</v>
      </c>
      <c r="M1138" s="4">
        <v>43830</v>
      </c>
      <c r="N1138">
        <v>1</v>
      </c>
      <c r="O1138" t="s">
        <v>67</v>
      </c>
      <c r="P1138" t="s">
        <v>229</v>
      </c>
      <c r="Q1138">
        <v>1</v>
      </c>
      <c r="R1138" t="s">
        <v>467</v>
      </c>
      <c r="S1138" t="s">
        <v>1030</v>
      </c>
      <c r="T1138" t="s">
        <v>1560</v>
      </c>
      <c r="U1138" t="s">
        <v>69</v>
      </c>
      <c r="V1138" t="s">
        <v>1548</v>
      </c>
      <c r="W1138">
        <v>29.87</v>
      </c>
      <c r="X1138">
        <v>14.99</v>
      </c>
      <c r="Y1138">
        <v>1</v>
      </c>
      <c r="Z1138" t="s">
        <v>84</v>
      </c>
      <c r="AA1138" t="s">
        <v>2366</v>
      </c>
      <c r="AF1138" s="4"/>
      <c r="AG1138" s="4"/>
      <c r="AH1138" t="s">
        <v>67</v>
      </c>
      <c r="AI1138" t="s">
        <v>229</v>
      </c>
      <c r="AJ1138" t="s">
        <v>467</v>
      </c>
      <c r="AK1138" t="s">
        <v>1030</v>
      </c>
      <c r="AL1138" t="s">
        <v>1560</v>
      </c>
      <c r="AM1138" t="s">
        <v>69</v>
      </c>
      <c r="AN1138" t="s">
        <v>1548</v>
      </c>
      <c r="AO1138" t="s">
        <v>84</v>
      </c>
      <c r="AP1138" t="s">
        <v>2366</v>
      </c>
      <c r="AQ1138" t="str">
        <f t="shared" si="17"/>
        <v>7912744419210yesMale436792Facebook436154383029.8714.99314029.87114.999</v>
      </c>
      <c r="AR1138">
        <f>COUNTIF(AQ$2:AQ1138,AQ1138)</f>
        <v>1</v>
      </c>
    </row>
    <row r="1139" spans="1:44" x14ac:dyDescent="0.25">
      <c r="A1139">
        <v>792</v>
      </c>
      <c r="B1139">
        <v>231</v>
      </c>
      <c r="C1139" s="4">
        <v>44193</v>
      </c>
      <c r="D1139">
        <v>6</v>
      </c>
      <c r="E1139" t="s">
        <v>33</v>
      </c>
      <c r="F1139" t="s">
        <v>44</v>
      </c>
      <c r="G1139" t="s">
        <v>55</v>
      </c>
      <c r="H1139" t="s">
        <v>57</v>
      </c>
      <c r="I1139" s="4">
        <v>44025</v>
      </c>
      <c r="J1139">
        <v>9</v>
      </c>
      <c r="K1139" t="s">
        <v>59</v>
      </c>
      <c r="L1139" s="4">
        <v>43952</v>
      </c>
      <c r="M1139" s="4">
        <v>44075</v>
      </c>
      <c r="N1139">
        <v>1</v>
      </c>
      <c r="O1139" t="s">
        <v>79</v>
      </c>
      <c r="P1139" t="s">
        <v>241</v>
      </c>
      <c r="Q1139">
        <v>1</v>
      </c>
      <c r="R1139" t="s">
        <v>524</v>
      </c>
      <c r="S1139" t="s">
        <v>1087</v>
      </c>
      <c r="T1139" t="s">
        <v>1614</v>
      </c>
      <c r="U1139" t="s">
        <v>80</v>
      </c>
      <c r="V1139" t="s">
        <v>1548</v>
      </c>
      <c r="W1139">
        <v>27.9</v>
      </c>
      <c r="X1139">
        <v>29.98</v>
      </c>
      <c r="Y1139">
        <v>1</v>
      </c>
      <c r="Z1139" t="s">
        <v>455</v>
      </c>
      <c r="AA1139" t="s">
        <v>2340</v>
      </c>
      <c r="AF1139" s="4"/>
      <c r="AG1139" s="4"/>
      <c r="AH1139" t="s">
        <v>79</v>
      </c>
      <c r="AI1139" t="s">
        <v>241</v>
      </c>
      <c r="AJ1139" t="s">
        <v>524</v>
      </c>
      <c r="AK1139" t="s">
        <v>1087</v>
      </c>
      <c r="AL1139" t="s">
        <v>1614</v>
      </c>
      <c r="AM1139" t="s">
        <v>80</v>
      </c>
      <c r="AN1139" t="s">
        <v>1548</v>
      </c>
      <c r="AO1139" t="s">
        <v>455</v>
      </c>
      <c r="AP1139" t="s">
        <v>2340</v>
      </c>
      <c r="AQ1139" t="str">
        <f t="shared" si="17"/>
        <v>792231441936yesMale440259Google Ads439524407527.929.98416813.95214.9915</v>
      </c>
      <c r="AR1139">
        <f>COUNTIF(AQ$2:AQ1139,AQ1139)</f>
        <v>1</v>
      </c>
    </row>
    <row r="1140" spans="1:44" x14ac:dyDescent="0.25">
      <c r="A1140">
        <v>793</v>
      </c>
      <c r="B1140">
        <v>122</v>
      </c>
      <c r="C1140" s="4">
        <v>44194</v>
      </c>
      <c r="D1140">
        <v>3</v>
      </c>
      <c r="E1140" t="s">
        <v>34</v>
      </c>
      <c r="F1140" t="s">
        <v>45</v>
      </c>
      <c r="G1140" t="s">
        <v>55</v>
      </c>
      <c r="H1140" t="s">
        <v>57</v>
      </c>
      <c r="I1140" s="4">
        <v>43708</v>
      </c>
      <c r="J1140">
        <v>1</v>
      </c>
      <c r="K1140" t="s">
        <v>61</v>
      </c>
      <c r="L1140" s="4">
        <v>43615</v>
      </c>
      <c r="M1140" s="4">
        <v>43830</v>
      </c>
      <c r="N1140">
        <v>1</v>
      </c>
      <c r="O1140" t="s">
        <v>90</v>
      </c>
      <c r="P1140" t="s">
        <v>252</v>
      </c>
      <c r="Q1140">
        <v>1</v>
      </c>
      <c r="R1140" t="s">
        <v>501</v>
      </c>
      <c r="S1140" t="s">
        <v>1064</v>
      </c>
      <c r="T1140" t="s">
        <v>1592</v>
      </c>
      <c r="U1140" t="s">
        <v>69</v>
      </c>
      <c r="V1140" t="s">
        <v>1562</v>
      </c>
      <c r="W1140">
        <v>8.9600000000000009</v>
      </c>
      <c r="X1140">
        <v>9.99</v>
      </c>
      <c r="Y1140">
        <v>1</v>
      </c>
      <c r="Z1140" t="s">
        <v>410</v>
      </c>
      <c r="AA1140" t="s">
        <v>2359</v>
      </c>
      <c r="AF1140" s="4"/>
      <c r="AG1140" s="4"/>
      <c r="AH1140" t="s">
        <v>90</v>
      </c>
      <c r="AI1140" t="s">
        <v>252</v>
      </c>
      <c r="AJ1140" t="s">
        <v>501</v>
      </c>
      <c r="AK1140" t="s">
        <v>1064</v>
      </c>
      <c r="AL1140" t="s">
        <v>1592</v>
      </c>
      <c r="AM1140" t="s">
        <v>69</v>
      </c>
      <c r="AN1140" t="s">
        <v>1562</v>
      </c>
      <c r="AO1140" t="s">
        <v>410</v>
      </c>
      <c r="AP1140" t="s">
        <v>2359</v>
      </c>
      <c r="AQ1140" t="str">
        <f t="shared" si="17"/>
        <v>793122441943yesMale437081YouTube43615438308.969.9961618.9619.9920</v>
      </c>
      <c r="AR1140">
        <f>COUNTIF(AQ$2:AQ1140,AQ1140)</f>
        <v>1</v>
      </c>
    </row>
    <row r="1141" spans="1:44" x14ac:dyDescent="0.25">
      <c r="A1141">
        <v>794</v>
      </c>
      <c r="B1141">
        <v>269</v>
      </c>
      <c r="C1141" s="4">
        <v>44194</v>
      </c>
      <c r="D1141">
        <v>10</v>
      </c>
      <c r="E1141" t="s">
        <v>42</v>
      </c>
      <c r="F1141" t="s">
        <v>53</v>
      </c>
      <c r="G1141" t="s">
        <v>55</v>
      </c>
      <c r="H1141" t="s">
        <v>58</v>
      </c>
      <c r="I1141" s="4">
        <v>43899</v>
      </c>
      <c r="J1141">
        <v>5</v>
      </c>
      <c r="K1141" t="s">
        <v>60</v>
      </c>
      <c r="L1141" s="4">
        <v>43831</v>
      </c>
      <c r="M1141" s="4">
        <v>43921</v>
      </c>
      <c r="N1141">
        <v>1</v>
      </c>
      <c r="O1141" t="s">
        <v>90</v>
      </c>
      <c r="P1141" t="s">
        <v>252</v>
      </c>
      <c r="Q1141">
        <v>1</v>
      </c>
      <c r="R1141" t="s">
        <v>444</v>
      </c>
      <c r="S1141" t="s">
        <v>1006</v>
      </c>
      <c r="T1141" t="s">
        <v>1537</v>
      </c>
      <c r="U1141" t="s">
        <v>67</v>
      </c>
      <c r="V1141" t="s">
        <v>1562</v>
      </c>
      <c r="W1141">
        <v>47.91</v>
      </c>
      <c r="X1141">
        <v>29.97</v>
      </c>
      <c r="Y1141">
        <v>1</v>
      </c>
      <c r="Z1141" t="s">
        <v>645</v>
      </c>
      <c r="AA1141" t="s">
        <v>2347</v>
      </c>
      <c r="AF1141" s="4"/>
      <c r="AG1141" s="4"/>
      <c r="AH1141" t="s">
        <v>90</v>
      </c>
      <c r="AI1141" t="s">
        <v>252</v>
      </c>
      <c r="AJ1141" t="s">
        <v>444</v>
      </c>
      <c r="AK1141" t="s">
        <v>1006</v>
      </c>
      <c r="AL1141" t="s">
        <v>1537</v>
      </c>
      <c r="AM1141" t="s">
        <v>67</v>
      </c>
      <c r="AN1141" t="s">
        <v>1562</v>
      </c>
      <c r="AO1141" t="s">
        <v>645</v>
      </c>
      <c r="AP1141" t="s">
        <v>2347</v>
      </c>
      <c r="AQ1141" t="str">
        <f t="shared" si="17"/>
        <v>7942694419410yesFemale438995Facebook438314392147.9129.97612215.9739.9913</v>
      </c>
      <c r="AR1141">
        <f>COUNTIF(AQ$2:AQ1141,AQ1141)</f>
        <v>1</v>
      </c>
    </row>
    <row r="1142" spans="1:44" x14ac:dyDescent="0.25">
      <c r="A1142">
        <v>795</v>
      </c>
      <c r="B1142">
        <v>76</v>
      </c>
      <c r="C1142" s="4">
        <v>44195</v>
      </c>
      <c r="D1142">
        <v>5</v>
      </c>
      <c r="E1142" t="s">
        <v>36</v>
      </c>
      <c r="F1142" t="s">
        <v>47</v>
      </c>
      <c r="G1142" t="s">
        <v>55</v>
      </c>
      <c r="H1142" t="s">
        <v>57</v>
      </c>
      <c r="I1142" s="4">
        <v>43881</v>
      </c>
      <c r="J1142">
        <v>5</v>
      </c>
      <c r="K1142" t="s">
        <v>60</v>
      </c>
      <c r="L1142" s="4">
        <v>43831</v>
      </c>
      <c r="M1142" s="4">
        <v>43921</v>
      </c>
      <c r="N1142">
        <v>1</v>
      </c>
      <c r="O1142" t="s">
        <v>88</v>
      </c>
      <c r="P1142" t="s">
        <v>250</v>
      </c>
      <c r="Q1142">
        <v>2</v>
      </c>
      <c r="R1142" t="s">
        <v>822</v>
      </c>
      <c r="S1142" t="s">
        <v>1359</v>
      </c>
      <c r="T1142" t="s">
        <v>1875</v>
      </c>
      <c r="U1142" t="s">
        <v>71</v>
      </c>
      <c r="V1142" t="s">
        <v>1869</v>
      </c>
      <c r="W1142">
        <v>25.48</v>
      </c>
      <c r="X1142">
        <v>29.98</v>
      </c>
      <c r="Y1142">
        <v>1</v>
      </c>
      <c r="Z1142" t="s">
        <v>105</v>
      </c>
      <c r="AA1142" t="s">
        <v>2346</v>
      </c>
      <c r="AF1142" s="4"/>
      <c r="AG1142" s="4"/>
      <c r="AH1142" t="s">
        <v>80</v>
      </c>
      <c r="AI1142" t="s">
        <v>242</v>
      </c>
      <c r="AJ1142" t="s">
        <v>84</v>
      </c>
      <c r="AK1142" t="s">
        <v>990</v>
      </c>
      <c r="AL1142" t="s">
        <v>1523</v>
      </c>
      <c r="AM1142" t="s">
        <v>69</v>
      </c>
      <c r="AN1142" t="s">
        <v>1548</v>
      </c>
      <c r="AO1142" t="s">
        <v>79</v>
      </c>
      <c r="AP1142" t="s">
        <v>2349</v>
      </c>
      <c r="AQ1142" t="str">
        <f t="shared" si="17"/>
        <v>79576441955yesMale438815Facebook438314392125.4829.982910.49114.994</v>
      </c>
      <c r="AR1142">
        <f>COUNTIF(AQ$2:AQ1142,AQ1142)</f>
        <v>1</v>
      </c>
    </row>
    <row r="1143" spans="1:44" x14ac:dyDescent="0.25">
      <c r="A1143">
        <v>795</v>
      </c>
      <c r="B1143">
        <v>76</v>
      </c>
      <c r="C1143" s="4">
        <v>44195</v>
      </c>
      <c r="D1143">
        <v>5</v>
      </c>
      <c r="E1143" t="s">
        <v>36</v>
      </c>
      <c r="F1143" t="s">
        <v>47</v>
      </c>
      <c r="G1143" t="s">
        <v>55</v>
      </c>
      <c r="H1143" t="s">
        <v>57</v>
      </c>
      <c r="I1143" s="4">
        <v>43881</v>
      </c>
      <c r="J1143">
        <v>5</v>
      </c>
      <c r="K1143" t="s">
        <v>60</v>
      </c>
      <c r="L1143" s="4">
        <v>43831</v>
      </c>
      <c r="M1143" s="4">
        <v>43921</v>
      </c>
      <c r="N1143">
        <v>1</v>
      </c>
      <c r="O1143" t="s">
        <v>88</v>
      </c>
      <c r="P1143" t="s">
        <v>250</v>
      </c>
      <c r="Q1143">
        <v>2</v>
      </c>
      <c r="R1143" t="s">
        <v>822</v>
      </c>
      <c r="S1143" t="s">
        <v>1359</v>
      </c>
      <c r="T1143" t="s">
        <v>1875</v>
      </c>
      <c r="U1143" t="s">
        <v>71</v>
      </c>
      <c r="V1143" t="s">
        <v>1869</v>
      </c>
      <c r="W1143">
        <v>25.48</v>
      </c>
      <c r="X1143">
        <v>29.98</v>
      </c>
      <c r="Y1143">
        <v>1</v>
      </c>
      <c r="Z1143" t="s">
        <v>105</v>
      </c>
      <c r="AA1143" t="s">
        <v>2346</v>
      </c>
      <c r="AF1143" s="4"/>
      <c r="AG1143" s="4"/>
      <c r="AH1143" t="s">
        <v>80</v>
      </c>
      <c r="AI1143" t="s">
        <v>242</v>
      </c>
      <c r="AJ1143" t="s">
        <v>558</v>
      </c>
      <c r="AK1143" t="s">
        <v>1118</v>
      </c>
      <c r="AL1143" t="s">
        <v>1548</v>
      </c>
      <c r="AM1143" t="s">
        <v>69</v>
      </c>
      <c r="AN1143" t="s">
        <v>1548</v>
      </c>
      <c r="AO1143" t="s">
        <v>79</v>
      </c>
      <c r="AP1143" t="s">
        <v>2349</v>
      </c>
      <c r="AQ1143" t="str">
        <f t="shared" si="17"/>
        <v>79576441955yesMale438815Facebook438314392125.4829.9823414.99114.994</v>
      </c>
      <c r="AR1143">
        <f>COUNTIF(AQ$2:AQ1143,AQ1143)</f>
        <v>1</v>
      </c>
    </row>
    <row r="1144" spans="1:44" x14ac:dyDescent="0.25">
      <c r="A1144">
        <v>796</v>
      </c>
      <c r="B1144">
        <v>269</v>
      </c>
      <c r="C1144" s="4">
        <v>44195</v>
      </c>
      <c r="D1144">
        <v>10</v>
      </c>
      <c r="E1144" t="s">
        <v>42</v>
      </c>
      <c r="F1144" t="s">
        <v>53</v>
      </c>
      <c r="G1144" t="s">
        <v>55</v>
      </c>
      <c r="H1144" t="s">
        <v>58</v>
      </c>
      <c r="I1144" s="4">
        <v>43899</v>
      </c>
      <c r="J1144">
        <v>5</v>
      </c>
      <c r="K1144" t="s">
        <v>60</v>
      </c>
      <c r="L1144" s="4">
        <v>43831</v>
      </c>
      <c r="M1144" s="4">
        <v>43921</v>
      </c>
      <c r="N1144">
        <v>1</v>
      </c>
      <c r="O1144" t="s">
        <v>79</v>
      </c>
      <c r="P1144" t="s">
        <v>241</v>
      </c>
      <c r="Q1144">
        <v>1</v>
      </c>
      <c r="R1144" t="s">
        <v>595</v>
      </c>
      <c r="S1144" t="s">
        <v>1045</v>
      </c>
      <c r="T1144" t="s">
        <v>578</v>
      </c>
      <c r="U1144" t="s">
        <v>80</v>
      </c>
      <c r="V1144" t="s">
        <v>1548</v>
      </c>
      <c r="W1144">
        <v>200</v>
      </c>
      <c r="X1144">
        <v>29.98</v>
      </c>
      <c r="Y1144">
        <v>1</v>
      </c>
      <c r="Z1144" t="s">
        <v>455</v>
      </c>
      <c r="AA1144" t="s">
        <v>2340</v>
      </c>
      <c r="AF1144" s="4"/>
      <c r="AG1144" s="4"/>
      <c r="AH1144" t="s">
        <v>79</v>
      </c>
      <c r="AI1144" t="s">
        <v>241</v>
      </c>
      <c r="AJ1144" t="s">
        <v>595</v>
      </c>
      <c r="AK1144" t="s">
        <v>1045</v>
      </c>
      <c r="AL1144" t="s">
        <v>578</v>
      </c>
      <c r="AM1144" t="s">
        <v>80</v>
      </c>
      <c r="AN1144" t="s">
        <v>1548</v>
      </c>
      <c r="AO1144" t="s">
        <v>455</v>
      </c>
      <c r="AP1144" t="s">
        <v>2340</v>
      </c>
      <c r="AQ1144" t="str">
        <f t="shared" si="17"/>
        <v>7962694419510yesFemale438995Facebook438314392120029.98467100214.9915</v>
      </c>
      <c r="AR1144">
        <f>COUNTIF(AQ$2:AQ1144,AQ1144)</f>
        <v>1</v>
      </c>
    </row>
    <row r="1145" spans="1:44" x14ac:dyDescent="0.25">
      <c r="A1145">
        <v>797</v>
      </c>
      <c r="B1145">
        <v>458</v>
      </c>
      <c r="C1145" s="4">
        <v>44195</v>
      </c>
      <c r="D1145">
        <v>1</v>
      </c>
      <c r="E1145" t="s">
        <v>39</v>
      </c>
      <c r="F1145" t="s">
        <v>50</v>
      </c>
      <c r="G1145" t="s">
        <v>56</v>
      </c>
      <c r="H1145" t="s">
        <v>57</v>
      </c>
      <c r="I1145" s="4">
        <v>44075</v>
      </c>
      <c r="J1145">
        <v>10</v>
      </c>
      <c r="K1145" t="s">
        <v>61</v>
      </c>
      <c r="L1145" s="4">
        <v>44055</v>
      </c>
      <c r="M1145" s="4">
        <v>44196</v>
      </c>
      <c r="N1145">
        <v>1</v>
      </c>
      <c r="O1145" t="s">
        <v>79</v>
      </c>
      <c r="P1145" t="s">
        <v>241</v>
      </c>
      <c r="Q1145">
        <v>1</v>
      </c>
      <c r="R1145" t="s">
        <v>571</v>
      </c>
      <c r="S1145" t="s">
        <v>1129</v>
      </c>
      <c r="T1145" t="s">
        <v>1654</v>
      </c>
      <c r="U1145" t="s">
        <v>67</v>
      </c>
      <c r="V1145" t="s">
        <v>1562</v>
      </c>
      <c r="W1145">
        <v>88.47</v>
      </c>
      <c r="X1145">
        <v>29.97</v>
      </c>
      <c r="Y1145">
        <v>1</v>
      </c>
      <c r="Z1145" t="s">
        <v>455</v>
      </c>
      <c r="AA1145" t="s">
        <v>2340</v>
      </c>
      <c r="AF1145" s="4"/>
      <c r="AG1145" s="4"/>
      <c r="AH1145" t="s">
        <v>79</v>
      </c>
      <c r="AI1145" t="s">
        <v>241</v>
      </c>
      <c r="AJ1145" t="s">
        <v>571</v>
      </c>
      <c r="AK1145" t="s">
        <v>1129</v>
      </c>
      <c r="AL1145" t="s">
        <v>1654</v>
      </c>
      <c r="AM1145" t="s">
        <v>67</v>
      </c>
      <c r="AN1145" t="s">
        <v>1562</v>
      </c>
      <c r="AO1145" t="s">
        <v>455</v>
      </c>
      <c r="AP1145" t="s">
        <v>2340</v>
      </c>
      <c r="AQ1145" t="str">
        <f t="shared" si="17"/>
        <v>797458441951noMale4407510YouTube440554419688.4729.9744829.4939.9915</v>
      </c>
      <c r="AR1145">
        <f>COUNTIF(AQ$2:AQ1145,AQ1145)</f>
        <v>1</v>
      </c>
    </row>
    <row r="1146" spans="1:44" x14ac:dyDescent="0.25">
      <c r="A1146">
        <v>798</v>
      </c>
      <c r="B1146">
        <v>275</v>
      </c>
      <c r="C1146" s="4">
        <v>44196</v>
      </c>
      <c r="D1146">
        <v>5</v>
      </c>
      <c r="E1146" t="s">
        <v>36</v>
      </c>
      <c r="F1146" t="s">
        <v>47</v>
      </c>
      <c r="G1146" t="s">
        <v>55</v>
      </c>
      <c r="H1146" t="s">
        <v>58</v>
      </c>
      <c r="I1146" s="4">
        <v>43820</v>
      </c>
      <c r="J1146">
        <v>2</v>
      </c>
      <c r="K1146" t="s">
        <v>60</v>
      </c>
      <c r="L1146" s="4">
        <v>43615</v>
      </c>
      <c r="M1146" s="4">
        <v>43830</v>
      </c>
      <c r="N1146">
        <v>1</v>
      </c>
      <c r="O1146" t="s">
        <v>90</v>
      </c>
      <c r="P1146" t="s">
        <v>252</v>
      </c>
      <c r="Q1146">
        <v>1</v>
      </c>
      <c r="R1146" t="s">
        <v>647</v>
      </c>
      <c r="S1146" t="s">
        <v>1094</v>
      </c>
      <c r="T1146" t="s">
        <v>1610</v>
      </c>
      <c r="U1146" t="s">
        <v>80</v>
      </c>
      <c r="V1146" t="s">
        <v>1562</v>
      </c>
      <c r="W1146">
        <v>25.98</v>
      </c>
      <c r="X1146">
        <v>19.98</v>
      </c>
      <c r="Y1146">
        <v>1</v>
      </c>
      <c r="Z1146" t="s">
        <v>410</v>
      </c>
      <c r="AA1146" t="s">
        <v>2359</v>
      </c>
      <c r="AF1146" s="4"/>
      <c r="AG1146" s="4"/>
      <c r="AH1146" t="s">
        <v>90</v>
      </c>
      <c r="AI1146" t="s">
        <v>252</v>
      </c>
      <c r="AJ1146" t="s">
        <v>647</v>
      </c>
      <c r="AK1146" t="s">
        <v>1094</v>
      </c>
      <c r="AL1146" t="s">
        <v>1610</v>
      </c>
      <c r="AM1146" t="s">
        <v>80</v>
      </c>
      <c r="AN1146" t="s">
        <v>1562</v>
      </c>
      <c r="AO1146" t="s">
        <v>410</v>
      </c>
      <c r="AP1146" t="s">
        <v>2359</v>
      </c>
      <c r="AQ1146" t="str">
        <f t="shared" si="17"/>
        <v>798275441965yesFemale438202Facebook436154383025.9819.9867312.9929.9920</v>
      </c>
      <c r="AR1146">
        <f>COUNTIF(AQ$2:AQ1146,AQ1146)</f>
        <v>1</v>
      </c>
    </row>
    <row r="1147" spans="1:44" x14ac:dyDescent="0.25">
      <c r="A1147">
        <v>799</v>
      </c>
      <c r="B1147">
        <v>215</v>
      </c>
      <c r="C1147" s="4">
        <v>44198</v>
      </c>
      <c r="D1147">
        <v>3</v>
      </c>
      <c r="E1147" t="s">
        <v>34</v>
      </c>
      <c r="F1147" t="s">
        <v>45</v>
      </c>
      <c r="G1147" t="s">
        <v>56</v>
      </c>
      <c r="H1147" t="s">
        <v>57</v>
      </c>
      <c r="I1147" s="4">
        <v>43639</v>
      </c>
      <c r="J1147">
        <v>1</v>
      </c>
      <c r="K1147" t="s">
        <v>61</v>
      </c>
      <c r="L1147" s="4">
        <v>43615</v>
      </c>
      <c r="M1147" s="4">
        <v>43830</v>
      </c>
      <c r="N1147">
        <v>1</v>
      </c>
      <c r="O1147" t="s">
        <v>84</v>
      </c>
      <c r="P1147" t="s">
        <v>246</v>
      </c>
      <c r="Q1147">
        <v>1</v>
      </c>
      <c r="R1147" t="s">
        <v>743</v>
      </c>
      <c r="S1147" t="s">
        <v>1284</v>
      </c>
      <c r="T1147" t="s">
        <v>1533</v>
      </c>
      <c r="U1147" t="s">
        <v>67</v>
      </c>
      <c r="V1147" t="s">
        <v>1548</v>
      </c>
      <c r="W1147">
        <v>179.97</v>
      </c>
      <c r="X1147">
        <v>44.97</v>
      </c>
      <c r="Y1147">
        <v>1</v>
      </c>
      <c r="Z1147" t="s">
        <v>645</v>
      </c>
      <c r="AA1147" t="s">
        <v>2347</v>
      </c>
      <c r="AF1147" s="4"/>
      <c r="AG1147" s="4"/>
      <c r="AH1147" t="s">
        <v>84</v>
      </c>
      <c r="AI1147" t="s">
        <v>246</v>
      </c>
      <c r="AJ1147" t="s">
        <v>743</v>
      </c>
      <c r="AK1147" t="s">
        <v>1284</v>
      </c>
      <c r="AL1147" t="s">
        <v>1533</v>
      </c>
      <c r="AM1147" t="s">
        <v>67</v>
      </c>
      <c r="AN1147" t="s">
        <v>1548</v>
      </c>
      <c r="AO1147" t="s">
        <v>645</v>
      </c>
      <c r="AP1147" t="s">
        <v>2347</v>
      </c>
      <c r="AQ1147" t="str">
        <f t="shared" si="17"/>
        <v>799215441983noMale436391YouTube4361543830179.9744.9796259.99314.9913</v>
      </c>
      <c r="AR1147">
        <f>COUNTIF(AQ$2:AQ1147,AQ1147)</f>
        <v>1</v>
      </c>
    </row>
    <row r="1148" spans="1:44" x14ac:dyDescent="0.25">
      <c r="A1148">
        <v>800</v>
      </c>
      <c r="B1148">
        <v>117</v>
      </c>
      <c r="C1148" s="4">
        <v>44199</v>
      </c>
      <c r="D1148">
        <v>1</v>
      </c>
      <c r="E1148" t="s">
        <v>39</v>
      </c>
      <c r="F1148" t="s">
        <v>50</v>
      </c>
      <c r="G1148" t="s">
        <v>56</v>
      </c>
      <c r="H1148" t="s">
        <v>57</v>
      </c>
      <c r="I1148" s="4">
        <v>43689</v>
      </c>
      <c r="J1148">
        <v>3</v>
      </c>
      <c r="K1148" t="s">
        <v>59</v>
      </c>
      <c r="L1148" s="4">
        <v>43615</v>
      </c>
      <c r="M1148" s="4">
        <v>43830</v>
      </c>
      <c r="N1148">
        <v>1</v>
      </c>
      <c r="O1148" t="s">
        <v>80</v>
      </c>
      <c r="P1148" t="s">
        <v>242</v>
      </c>
      <c r="Q1148">
        <v>1</v>
      </c>
      <c r="R1148" t="s">
        <v>709</v>
      </c>
      <c r="S1148" t="s">
        <v>1250</v>
      </c>
      <c r="T1148" t="s">
        <v>425</v>
      </c>
      <c r="U1148" t="s">
        <v>67</v>
      </c>
      <c r="V1148" t="s">
        <v>1562</v>
      </c>
      <c r="W1148">
        <v>375</v>
      </c>
      <c r="X1148">
        <v>29.97</v>
      </c>
      <c r="Y1148">
        <v>1</v>
      </c>
      <c r="Z1148" t="s">
        <v>79</v>
      </c>
      <c r="AA1148" t="s">
        <v>2349</v>
      </c>
      <c r="AF1148" s="4"/>
      <c r="AG1148" s="4"/>
      <c r="AH1148" t="s">
        <v>80</v>
      </c>
      <c r="AI1148" t="s">
        <v>242</v>
      </c>
      <c r="AJ1148" t="s">
        <v>709</v>
      </c>
      <c r="AK1148" t="s">
        <v>1250</v>
      </c>
      <c r="AL1148" t="s">
        <v>425</v>
      </c>
      <c r="AM1148" t="s">
        <v>67</v>
      </c>
      <c r="AN1148" t="s">
        <v>1562</v>
      </c>
      <c r="AO1148" t="s">
        <v>79</v>
      </c>
      <c r="AP1148" t="s">
        <v>2349</v>
      </c>
      <c r="AQ1148" t="str">
        <f t="shared" si="17"/>
        <v>800117441991noMale436893Google Ads436154383037529.9725812539.994</v>
      </c>
      <c r="AR1148">
        <f>COUNTIF(AQ$2:AQ1148,AQ1148)</f>
        <v>1</v>
      </c>
    </row>
    <row r="1149" spans="1:44" x14ac:dyDescent="0.25">
      <c r="A1149">
        <v>801</v>
      </c>
      <c r="B1149">
        <v>206</v>
      </c>
      <c r="C1149" s="4">
        <v>44199</v>
      </c>
      <c r="D1149">
        <v>1</v>
      </c>
      <c r="E1149" t="s">
        <v>39</v>
      </c>
      <c r="F1149" t="s">
        <v>50</v>
      </c>
      <c r="G1149" t="s">
        <v>56</v>
      </c>
      <c r="H1149" t="s">
        <v>58</v>
      </c>
      <c r="I1149" s="4">
        <v>43957</v>
      </c>
      <c r="J1149">
        <v>7</v>
      </c>
      <c r="K1149" t="s">
        <v>61</v>
      </c>
      <c r="L1149" s="4">
        <v>43915</v>
      </c>
      <c r="M1149" s="4">
        <v>44012</v>
      </c>
      <c r="N1149">
        <v>1</v>
      </c>
      <c r="O1149" t="s">
        <v>69</v>
      </c>
      <c r="P1149" t="s">
        <v>231</v>
      </c>
      <c r="Q1149">
        <v>1</v>
      </c>
      <c r="R1149" t="s">
        <v>720</v>
      </c>
      <c r="S1149" t="s">
        <v>1262</v>
      </c>
      <c r="T1149" t="s">
        <v>1780</v>
      </c>
      <c r="U1149" t="s">
        <v>80</v>
      </c>
      <c r="V1149" t="s">
        <v>1517</v>
      </c>
      <c r="W1149">
        <v>95.98</v>
      </c>
      <c r="X1149">
        <v>39.979999999999997</v>
      </c>
      <c r="Y1149">
        <v>1</v>
      </c>
      <c r="Z1149" t="s">
        <v>67</v>
      </c>
      <c r="AA1149" t="s">
        <v>2373</v>
      </c>
      <c r="AF1149" s="4"/>
      <c r="AG1149" s="4"/>
      <c r="AH1149" t="s">
        <v>69</v>
      </c>
      <c r="AI1149" t="s">
        <v>231</v>
      </c>
      <c r="AJ1149" t="s">
        <v>720</v>
      </c>
      <c r="AK1149" t="s">
        <v>1262</v>
      </c>
      <c r="AL1149" t="s">
        <v>1780</v>
      </c>
      <c r="AM1149" t="s">
        <v>80</v>
      </c>
      <c r="AN1149" t="s">
        <v>1517</v>
      </c>
      <c r="AO1149" t="s">
        <v>67</v>
      </c>
      <c r="AP1149" t="s">
        <v>2373</v>
      </c>
      <c r="AQ1149" t="str">
        <f t="shared" si="17"/>
        <v>801206441991noFemale439577YouTube439154401295.9839.98115947.99219.993</v>
      </c>
      <c r="AR1149">
        <f>COUNTIF(AQ$2:AQ1149,AQ1149)</f>
        <v>1</v>
      </c>
    </row>
    <row r="1150" spans="1:44" x14ac:dyDescent="0.25">
      <c r="A1150">
        <v>802</v>
      </c>
      <c r="B1150">
        <v>298</v>
      </c>
      <c r="C1150" s="4">
        <v>44200</v>
      </c>
      <c r="D1150">
        <v>4</v>
      </c>
      <c r="E1150" t="s">
        <v>40</v>
      </c>
      <c r="F1150" t="s">
        <v>51</v>
      </c>
      <c r="G1150" t="s">
        <v>55</v>
      </c>
      <c r="H1150" t="s">
        <v>57</v>
      </c>
      <c r="I1150" s="4">
        <v>43734</v>
      </c>
      <c r="J1150">
        <v>1</v>
      </c>
      <c r="K1150" t="s">
        <v>61</v>
      </c>
      <c r="L1150" s="4">
        <v>43615</v>
      </c>
      <c r="M1150" s="4">
        <v>43830</v>
      </c>
      <c r="N1150">
        <v>1</v>
      </c>
      <c r="O1150" t="s">
        <v>86</v>
      </c>
      <c r="P1150" t="s">
        <v>248</v>
      </c>
      <c r="Q1150">
        <v>1</v>
      </c>
      <c r="R1150" t="s">
        <v>441</v>
      </c>
      <c r="S1150" t="s">
        <v>1003</v>
      </c>
      <c r="T1150" t="s">
        <v>1535</v>
      </c>
      <c r="U1150" t="s">
        <v>67</v>
      </c>
      <c r="V1150" t="s">
        <v>1577</v>
      </c>
      <c r="W1150">
        <v>131.97</v>
      </c>
      <c r="X1150">
        <v>74.97</v>
      </c>
      <c r="Y1150">
        <v>1</v>
      </c>
      <c r="Z1150" t="s">
        <v>530</v>
      </c>
      <c r="AA1150" t="s">
        <v>2367</v>
      </c>
      <c r="AF1150" s="4"/>
      <c r="AG1150" s="4"/>
      <c r="AH1150" t="s">
        <v>86</v>
      </c>
      <c r="AI1150" t="s">
        <v>248</v>
      </c>
      <c r="AJ1150" t="s">
        <v>441</v>
      </c>
      <c r="AK1150" t="s">
        <v>2640</v>
      </c>
      <c r="AL1150" t="s">
        <v>1535</v>
      </c>
      <c r="AM1150" t="s">
        <v>67</v>
      </c>
      <c r="AN1150" t="s">
        <v>1577</v>
      </c>
      <c r="AO1150" t="s">
        <v>530</v>
      </c>
      <c r="AP1150" t="s">
        <v>2367</v>
      </c>
      <c r="AQ1150" t="str">
        <f t="shared" si="17"/>
        <v>802298442004yesMale437341YouTube4361543830131.9774.97710643.99324.9916</v>
      </c>
      <c r="AR1150">
        <f>COUNTIF(AQ$2:AQ1150,AQ1150)</f>
        <v>1</v>
      </c>
    </row>
    <row r="1151" spans="1:44" x14ac:dyDescent="0.25">
      <c r="A1151">
        <v>803</v>
      </c>
      <c r="B1151">
        <v>480</v>
      </c>
      <c r="C1151" s="4">
        <v>44200</v>
      </c>
      <c r="D1151">
        <v>11</v>
      </c>
      <c r="E1151" t="s">
        <v>37</v>
      </c>
      <c r="F1151" t="s">
        <v>48</v>
      </c>
      <c r="G1151" t="s">
        <v>55</v>
      </c>
      <c r="H1151" t="s">
        <v>57</v>
      </c>
      <c r="I1151" s="4">
        <v>43838</v>
      </c>
      <c r="J1151">
        <v>4</v>
      </c>
      <c r="K1151" t="s">
        <v>61</v>
      </c>
      <c r="L1151" s="4">
        <v>43831</v>
      </c>
      <c r="M1151" s="4">
        <v>43861</v>
      </c>
      <c r="N1151">
        <v>1</v>
      </c>
      <c r="O1151" t="s">
        <v>67</v>
      </c>
      <c r="P1151" t="s">
        <v>229</v>
      </c>
      <c r="Q1151">
        <v>1</v>
      </c>
      <c r="R1151" t="s">
        <v>467</v>
      </c>
      <c r="S1151" t="s">
        <v>1030</v>
      </c>
      <c r="T1151" t="s">
        <v>1560</v>
      </c>
      <c r="U1151" t="s">
        <v>80</v>
      </c>
      <c r="V1151" t="s">
        <v>1548</v>
      </c>
      <c r="W1151">
        <v>59.74</v>
      </c>
      <c r="X1151">
        <v>29.98</v>
      </c>
      <c r="Y1151">
        <v>1</v>
      </c>
      <c r="Z1151" t="s">
        <v>84</v>
      </c>
      <c r="AA1151" t="s">
        <v>2366</v>
      </c>
      <c r="AF1151" s="4"/>
      <c r="AG1151" s="4"/>
      <c r="AH1151" t="s">
        <v>67</v>
      </c>
      <c r="AI1151" t="s">
        <v>229</v>
      </c>
      <c r="AJ1151" t="s">
        <v>467</v>
      </c>
      <c r="AK1151" t="s">
        <v>1030</v>
      </c>
      <c r="AL1151" t="s">
        <v>1560</v>
      </c>
      <c r="AM1151" t="s">
        <v>80</v>
      </c>
      <c r="AN1151" t="s">
        <v>1548</v>
      </c>
      <c r="AO1151" t="s">
        <v>84</v>
      </c>
      <c r="AP1151" t="s">
        <v>2366</v>
      </c>
      <c r="AQ1151" t="str">
        <f t="shared" si="17"/>
        <v>8034804420011yesMale438384YouTube438314386159.7429.98314029.87214.999</v>
      </c>
      <c r="AR1151">
        <f>COUNTIF(AQ$2:AQ1151,AQ1151)</f>
        <v>1</v>
      </c>
    </row>
    <row r="1152" spans="1:44" x14ac:dyDescent="0.25">
      <c r="A1152">
        <v>804</v>
      </c>
      <c r="B1152">
        <v>195</v>
      </c>
      <c r="C1152" s="4">
        <v>44201</v>
      </c>
      <c r="D1152">
        <v>4</v>
      </c>
      <c r="E1152" t="s">
        <v>40</v>
      </c>
      <c r="F1152" t="s">
        <v>51</v>
      </c>
      <c r="G1152" t="s">
        <v>56</v>
      </c>
      <c r="H1152" t="s">
        <v>58</v>
      </c>
      <c r="I1152" s="4">
        <v>43920</v>
      </c>
      <c r="J1152">
        <v>7</v>
      </c>
      <c r="K1152" t="s">
        <v>61</v>
      </c>
      <c r="L1152" s="4">
        <v>43915</v>
      </c>
      <c r="M1152" s="4">
        <v>44012</v>
      </c>
      <c r="N1152">
        <v>1</v>
      </c>
      <c r="O1152" t="s">
        <v>79</v>
      </c>
      <c r="P1152" t="s">
        <v>241</v>
      </c>
      <c r="Q1152">
        <v>1</v>
      </c>
      <c r="R1152" t="s">
        <v>634</v>
      </c>
      <c r="S1152" t="s">
        <v>1182</v>
      </c>
      <c r="T1152" t="s">
        <v>1614</v>
      </c>
      <c r="U1152" t="s">
        <v>80</v>
      </c>
      <c r="V1152" t="s">
        <v>1548</v>
      </c>
      <c r="W1152">
        <v>27.9</v>
      </c>
      <c r="X1152">
        <v>29.98</v>
      </c>
      <c r="Y1152">
        <v>1</v>
      </c>
      <c r="Z1152" t="s">
        <v>455</v>
      </c>
      <c r="AA1152" t="s">
        <v>2340</v>
      </c>
      <c r="AF1152" s="4"/>
      <c r="AG1152" s="4"/>
      <c r="AH1152" t="s">
        <v>79</v>
      </c>
      <c r="AI1152" t="s">
        <v>241</v>
      </c>
      <c r="AJ1152" t="s">
        <v>634</v>
      </c>
      <c r="AK1152" t="s">
        <v>1182</v>
      </c>
      <c r="AL1152" t="s">
        <v>1614</v>
      </c>
      <c r="AM1152" t="s">
        <v>80</v>
      </c>
      <c r="AN1152" t="s">
        <v>1548</v>
      </c>
      <c r="AO1152" t="s">
        <v>455</v>
      </c>
      <c r="AP1152" t="s">
        <v>2340</v>
      </c>
      <c r="AQ1152" t="str">
        <f t="shared" si="17"/>
        <v>804195442014noFemale439207YouTube439154401227.929.98416413.95214.9915</v>
      </c>
      <c r="AR1152">
        <f>COUNTIF(AQ$2:AQ1152,AQ1152)</f>
        <v>1</v>
      </c>
    </row>
    <row r="1153" spans="1:44" x14ac:dyDescent="0.25">
      <c r="A1153">
        <v>805</v>
      </c>
      <c r="B1153">
        <v>357</v>
      </c>
      <c r="C1153" s="4">
        <v>44202</v>
      </c>
      <c r="D1153">
        <v>7</v>
      </c>
      <c r="E1153" t="s">
        <v>35</v>
      </c>
      <c r="F1153" t="s">
        <v>46</v>
      </c>
      <c r="G1153" t="s">
        <v>56</v>
      </c>
      <c r="H1153" t="s">
        <v>58</v>
      </c>
      <c r="I1153" s="4">
        <v>44015</v>
      </c>
      <c r="J1153">
        <v>9</v>
      </c>
      <c r="K1153" t="s">
        <v>59</v>
      </c>
      <c r="L1153" s="4">
        <v>43952</v>
      </c>
      <c r="M1153" s="4">
        <v>44075</v>
      </c>
      <c r="N1153">
        <v>1</v>
      </c>
      <c r="O1153" t="s">
        <v>80</v>
      </c>
      <c r="P1153" t="s">
        <v>242</v>
      </c>
      <c r="Q1153">
        <v>1</v>
      </c>
      <c r="R1153" t="s">
        <v>586</v>
      </c>
      <c r="S1153" t="s">
        <v>966</v>
      </c>
      <c r="T1153" t="s">
        <v>1667</v>
      </c>
      <c r="U1153" t="s">
        <v>69</v>
      </c>
      <c r="V1153" t="s">
        <v>1548</v>
      </c>
      <c r="W1153">
        <v>21.99</v>
      </c>
      <c r="X1153">
        <v>14.99</v>
      </c>
      <c r="Y1153">
        <v>1</v>
      </c>
      <c r="Z1153" t="s">
        <v>67</v>
      </c>
      <c r="AA1153" t="s">
        <v>2373</v>
      </c>
      <c r="AF1153" s="4"/>
      <c r="AG1153" s="4"/>
      <c r="AH1153" t="s">
        <v>80</v>
      </c>
      <c r="AI1153" t="s">
        <v>242</v>
      </c>
      <c r="AJ1153" t="s">
        <v>586</v>
      </c>
      <c r="AK1153" t="s">
        <v>966</v>
      </c>
      <c r="AL1153" t="s">
        <v>1667</v>
      </c>
      <c r="AM1153" t="s">
        <v>69</v>
      </c>
      <c r="AN1153" t="s">
        <v>1548</v>
      </c>
      <c r="AO1153" t="s">
        <v>67</v>
      </c>
      <c r="AP1153" t="s">
        <v>2373</v>
      </c>
      <c r="AQ1153" t="str">
        <f t="shared" si="17"/>
        <v>805357442027noFemale440159Google Ads439524407521.9914.9927021.99114.993</v>
      </c>
      <c r="AR1153">
        <f>COUNTIF(AQ$2:AQ1153,AQ1153)</f>
        <v>1</v>
      </c>
    </row>
    <row r="1154" spans="1:44" x14ac:dyDescent="0.25">
      <c r="A1154">
        <v>806</v>
      </c>
      <c r="B1154">
        <v>19</v>
      </c>
      <c r="C1154" s="4">
        <v>44203</v>
      </c>
      <c r="D1154">
        <v>4</v>
      </c>
      <c r="E1154" t="s">
        <v>40</v>
      </c>
      <c r="F1154" t="s">
        <v>51</v>
      </c>
      <c r="G1154" t="s">
        <v>55</v>
      </c>
      <c r="H1154" t="s">
        <v>58</v>
      </c>
      <c r="I1154" s="4">
        <v>43739</v>
      </c>
      <c r="J1154">
        <v>3</v>
      </c>
      <c r="K1154" t="s">
        <v>59</v>
      </c>
      <c r="L1154" s="4">
        <v>43615</v>
      </c>
      <c r="M1154" s="4">
        <v>43830</v>
      </c>
      <c r="N1154">
        <v>2</v>
      </c>
      <c r="O1154" t="s">
        <v>89</v>
      </c>
      <c r="P1154" t="s">
        <v>251</v>
      </c>
      <c r="Q1154">
        <v>2</v>
      </c>
      <c r="R1154" t="s">
        <v>823</v>
      </c>
      <c r="S1154" t="s">
        <v>1360</v>
      </c>
      <c r="T1154" t="s">
        <v>1876</v>
      </c>
      <c r="U1154" t="s">
        <v>103</v>
      </c>
      <c r="V1154" t="s">
        <v>2039</v>
      </c>
      <c r="W1154">
        <v>109.96</v>
      </c>
      <c r="X1154">
        <v>54.96</v>
      </c>
      <c r="Y1154">
        <v>2</v>
      </c>
      <c r="Z1154" t="s">
        <v>2262</v>
      </c>
      <c r="AA1154" t="s">
        <v>2561</v>
      </c>
      <c r="AF1154" s="4"/>
      <c r="AG1154" s="4"/>
      <c r="AH1154" t="s">
        <v>90</v>
      </c>
      <c r="AI1154" t="s">
        <v>252</v>
      </c>
      <c r="AJ1154" t="s">
        <v>431</v>
      </c>
      <c r="AK1154" t="s">
        <v>994</v>
      </c>
      <c r="AL1154" t="s">
        <v>1526</v>
      </c>
      <c r="AM1154" t="s">
        <v>69</v>
      </c>
      <c r="AN1154" t="s">
        <v>1562</v>
      </c>
      <c r="AO1154" t="s">
        <v>410</v>
      </c>
      <c r="AP1154" t="s">
        <v>2359</v>
      </c>
      <c r="AQ1154" t="str">
        <f t="shared" ref="AQ1154:AQ1217" si="18">CONCATENATE($A1154,$B1154,$C1154,$D1154,$G1154,$H1154,$I1154,$J1154,$K1154,$L1154,$M1154,$W1154,$X1154,$AB1154,$AC1154,$AD1154,$AE1154,$AF1154,$AG1154,$AH1154,$AJ1154,$AL1154,$AM1154,$AN1154,$AO1154)</f>
        <v>80619442034yesFemale437393Google Ads4361543830109.9654.9662434.9919.9920</v>
      </c>
      <c r="AR1154">
        <f>COUNTIF(AQ$2:AQ1154,AQ1154)</f>
        <v>1</v>
      </c>
    </row>
    <row r="1155" spans="1:44" x14ac:dyDescent="0.25">
      <c r="A1155">
        <v>806</v>
      </c>
      <c r="B1155">
        <v>19</v>
      </c>
      <c r="C1155" s="4">
        <v>44203</v>
      </c>
      <c r="D1155">
        <v>4</v>
      </c>
      <c r="E1155" t="s">
        <v>40</v>
      </c>
      <c r="F1155" t="s">
        <v>51</v>
      </c>
      <c r="G1155" t="s">
        <v>55</v>
      </c>
      <c r="H1155" t="s">
        <v>58</v>
      </c>
      <c r="I1155" s="4">
        <v>43739</v>
      </c>
      <c r="J1155">
        <v>3</v>
      </c>
      <c r="K1155" t="s">
        <v>59</v>
      </c>
      <c r="L1155" s="4">
        <v>43615</v>
      </c>
      <c r="M1155" s="4">
        <v>43830</v>
      </c>
      <c r="N1155">
        <v>2</v>
      </c>
      <c r="O1155" t="s">
        <v>89</v>
      </c>
      <c r="P1155" t="s">
        <v>251</v>
      </c>
      <c r="Q1155">
        <v>2</v>
      </c>
      <c r="R1155" t="s">
        <v>823</v>
      </c>
      <c r="S1155" t="s">
        <v>1360</v>
      </c>
      <c r="T1155" t="s">
        <v>1876</v>
      </c>
      <c r="U1155" t="s">
        <v>103</v>
      </c>
      <c r="V1155" t="s">
        <v>2039</v>
      </c>
      <c r="W1155">
        <v>109.96</v>
      </c>
      <c r="X1155">
        <v>54.96</v>
      </c>
      <c r="Y1155">
        <v>2</v>
      </c>
      <c r="Z1155" t="s">
        <v>2262</v>
      </c>
      <c r="AA1155" t="s">
        <v>2561</v>
      </c>
      <c r="AF1155" s="4"/>
      <c r="AG1155" s="4"/>
      <c r="AH1155" t="s">
        <v>67</v>
      </c>
      <c r="AI1155" t="s">
        <v>229</v>
      </c>
      <c r="AJ1155" t="s">
        <v>623</v>
      </c>
      <c r="AK1155" t="s">
        <v>1173</v>
      </c>
      <c r="AL1155" t="s">
        <v>1577</v>
      </c>
      <c r="AM1155" t="s">
        <v>67</v>
      </c>
      <c r="AN1155" t="s">
        <v>1548</v>
      </c>
      <c r="AO1155" t="s">
        <v>79</v>
      </c>
      <c r="AP1155" t="s">
        <v>2349</v>
      </c>
      <c r="AQ1155" t="str">
        <f t="shared" si="18"/>
        <v>80619442034yesFemale437393Google Ads4361543830109.9654.9639724.99314.994</v>
      </c>
      <c r="AR1155">
        <f>COUNTIF(AQ$2:AQ1155,AQ1155)</f>
        <v>1</v>
      </c>
    </row>
    <row r="1156" spans="1:44" x14ac:dyDescent="0.25">
      <c r="A1156">
        <v>807</v>
      </c>
      <c r="B1156">
        <v>78</v>
      </c>
      <c r="C1156" s="4">
        <v>44203</v>
      </c>
      <c r="D1156">
        <v>11</v>
      </c>
      <c r="E1156" t="s">
        <v>37</v>
      </c>
      <c r="F1156" t="s">
        <v>48</v>
      </c>
      <c r="G1156" t="s">
        <v>55</v>
      </c>
      <c r="H1156" t="s">
        <v>57</v>
      </c>
      <c r="I1156" s="4">
        <v>44108</v>
      </c>
      <c r="J1156">
        <v>10</v>
      </c>
      <c r="K1156" t="s">
        <v>61</v>
      </c>
      <c r="L1156" s="4">
        <v>44055</v>
      </c>
      <c r="M1156" s="4">
        <v>44196</v>
      </c>
      <c r="N1156">
        <v>1</v>
      </c>
      <c r="O1156" t="s">
        <v>84</v>
      </c>
      <c r="P1156" t="s">
        <v>246</v>
      </c>
      <c r="Q1156">
        <v>1</v>
      </c>
      <c r="R1156" t="s">
        <v>824</v>
      </c>
      <c r="S1156" t="s">
        <v>1361</v>
      </c>
      <c r="T1156" t="s">
        <v>1877</v>
      </c>
      <c r="U1156" t="s">
        <v>69</v>
      </c>
      <c r="V1156" t="s">
        <v>1548</v>
      </c>
      <c r="W1156">
        <v>189.99</v>
      </c>
      <c r="X1156">
        <v>14.99</v>
      </c>
      <c r="Y1156">
        <v>1</v>
      </c>
      <c r="Z1156" t="s">
        <v>86</v>
      </c>
      <c r="AA1156" t="s">
        <v>2350</v>
      </c>
      <c r="AF1156" s="4"/>
      <c r="AG1156" s="4"/>
      <c r="AH1156" t="s">
        <v>84</v>
      </c>
      <c r="AI1156" t="s">
        <v>246</v>
      </c>
      <c r="AJ1156" t="s">
        <v>824</v>
      </c>
      <c r="AK1156" t="s">
        <v>1361</v>
      </c>
      <c r="AL1156" t="s">
        <v>1877</v>
      </c>
      <c r="AM1156" t="s">
        <v>69</v>
      </c>
      <c r="AN1156" t="s">
        <v>1548</v>
      </c>
      <c r="AO1156" t="s">
        <v>86</v>
      </c>
      <c r="AP1156" t="s">
        <v>2350</v>
      </c>
      <c r="AQ1156" t="str">
        <f t="shared" si="18"/>
        <v>807784420311yesMale4410810YouTube4405544196189.9914.99925189.99114.997</v>
      </c>
      <c r="AR1156">
        <f>COUNTIF(AQ$2:AQ1156,AQ1156)</f>
        <v>1</v>
      </c>
    </row>
    <row r="1157" spans="1:44" x14ac:dyDescent="0.25">
      <c r="A1157">
        <v>808</v>
      </c>
      <c r="B1157">
        <v>92</v>
      </c>
      <c r="C1157" s="4">
        <v>44203</v>
      </c>
      <c r="D1157">
        <v>4</v>
      </c>
      <c r="E1157" t="s">
        <v>40</v>
      </c>
      <c r="F1157" t="s">
        <v>51</v>
      </c>
      <c r="G1157" t="s">
        <v>55</v>
      </c>
      <c r="H1157" t="s">
        <v>58</v>
      </c>
      <c r="I1157" s="4">
        <v>43922</v>
      </c>
      <c r="J1157">
        <v>7</v>
      </c>
      <c r="K1157" t="s">
        <v>61</v>
      </c>
      <c r="L1157" s="4">
        <v>43915</v>
      </c>
      <c r="M1157" s="4">
        <v>44012</v>
      </c>
      <c r="N1157">
        <v>1</v>
      </c>
      <c r="O1157" t="s">
        <v>80</v>
      </c>
      <c r="P1157" t="s">
        <v>242</v>
      </c>
      <c r="Q1157">
        <v>1</v>
      </c>
      <c r="R1157" t="s">
        <v>508</v>
      </c>
      <c r="S1157" t="s">
        <v>1071</v>
      </c>
      <c r="T1157" t="s">
        <v>1587</v>
      </c>
      <c r="U1157" t="s">
        <v>67</v>
      </c>
      <c r="V1157" t="s">
        <v>1548</v>
      </c>
      <c r="W1157">
        <v>164.97</v>
      </c>
      <c r="X1157">
        <v>44.97</v>
      </c>
      <c r="Y1157">
        <v>1</v>
      </c>
      <c r="Z1157" t="s">
        <v>79</v>
      </c>
      <c r="AA1157" t="s">
        <v>2349</v>
      </c>
      <c r="AF1157" s="4"/>
      <c r="AG1157" s="4"/>
      <c r="AH1157" t="s">
        <v>80</v>
      </c>
      <c r="AI1157" t="s">
        <v>242</v>
      </c>
      <c r="AJ1157" t="s">
        <v>508</v>
      </c>
      <c r="AK1157" t="s">
        <v>1071</v>
      </c>
      <c r="AL1157" t="s">
        <v>1587</v>
      </c>
      <c r="AM1157" t="s">
        <v>67</v>
      </c>
      <c r="AN1157" t="s">
        <v>1548</v>
      </c>
      <c r="AO1157" t="s">
        <v>79</v>
      </c>
      <c r="AP1157" t="s">
        <v>2349</v>
      </c>
      <c r="AQ1157" t="str">
        <f t="shared" si="18"/>
        <v>80892442034yesFemale439227YouTube4391544012164.9744.97212354.99314.994</v>
      </c>
      <c r="AR1157">
        <f>COUNTIF(AQ$2:AQ1157,AQ1157)</f>
        <v>1</v>
      </c>
    </row>
    <row r="1158" spans="1:44" x14ac:dyDescent="0.25">
      <c r="A1158">
        <v>809</v>
      </c>
      <c r="B1158">
        <v>63</v>
      </c>
      <c r="C1158" s="4">
        <v>44204</v>
      </c>
      <c r="D1158">
        <v>9</v>
      </c>
      <c r="E1158" t="s">
        <v>41</v>
      </c>
      <c r="F1158" t="s">
        <v>52</v>
      </c>
      <c r="G1158" t="s">
        <v>56</v>
      </c>
      <c r="H1158" t="s">
        <v>57</v>
      </c>
      <c r="I1158" s="4">
        <v>43739</v>
      </c>
      <c r="J1158">
        <v>2</v>
      </c>
      <c r="K1158" t="s">
        <v>60</v>
      </c>
      <c r="L1158" s="4">
        <v>43615</v>
      </c>
      <c r="M1158" s="4">
        <v>43830</v>
      </c>
      <c r="N1158">
        <v>2</v>
      </c>
      <c r="O1158" t="s">
        <v>64</v>
      </c>
      <c r="P1158" t="s">
        <v>226</v>
      </c>
      <c r="Q1158">
        <v>2</v>
      </c>
      <c r="R1158" t="s">
        <v>825</v>
      </c>
      <c r="S1158" t="s">
        <v>1362</v>
      </c>
      <c r="T1158" t="s">
        <v>1878</v>
      </c>
      <c r="U1158" t="s">
        <v>75</v>
      </c>
      <c r="V1158" t="s">
        <v>2030</v>
      </c>
      <c r="W1158">
        <v>152.88999999999999</v>
      </c>
      <c r="X1158">
        <v>84.95</v>
      </c>
      <c r="Y1158">
        <v>2</v>
      </c>
      <c r="Z1158" t="s">
        <v>2263</v>
      </c>
      <c r="AA1158" t="s">
        <v>2562</v>
      </c>
      <c r="AF1158" s="4"/>
      <c r="AG1158" s="4"/>
      <c r="AH1158" t="s">
        <v>70</v>
      </c>
      <c r="AI1158" t="s">
        <v>232</v>
      </c>
      <c r="AJ1158" t="s">
        <v>512</v>
      </c>
      <c r="AK1158" t="s">
        <v>1075</v>
      </c>
      <c r="AL1158" t="s">
        <v>1602</v>
      </c>
      <c r="AM1158" t="s">
        <v>80</v>
      </c>
      <c r="AN1158" t="s">
        <v>1517</v>
      </c>
      <c r="AO1158" t="s">
        <v>673</v>
      </c>
      <c r="AP1158" t="s">
        <v>2348</v>
      </c>
      <c r="AQ1158" t="str">
        <f t="shared" si="18"/>
        <v>80963442049noMale437392Facebook4361543830152.8984.9556332.96219.9912</v>
      </c>
      <c r="AR1158">
        <f>COUNTIF(AQ$2:AQ1158,AQ1158)</f>
        <v>1</v>
      </c>
    </row>
    <row r="1159" spans="1:44" x14ac:dyDescent="0.25">
      <c r="A1159">
        <v>809</v>
      </c>
      <c r="B1159">
        <v>63</v>
      </c>
      <c r="C1159" s="4">
        <v>44204</v>
      </c>
      <c r="D1159">
        <v>9</v>
      </c>
      <c r="E1159" t="s">
        <v>41</v>
      </c>
      <c r="F1159" t="s">
        <v>52</v>
      </c>
      <c r="G1159" t="s">
        <v>56</v>
      </c>
      <c r="H1159" t="s">
        <v>57</v>
      </c>
      <c r="I1159" s="4">
        <v>43739</v>
      </c>
      <c r="J1159">
        <v>2</v>
      </c>
      <c r="K1159" t="s">
        <v>60</v>
      </c>
      <c r="L1159" s="4">
        <v>43615</v>
      </c>
      <c r="M1159" s="4">
        <v>43830</v>
      </c>
      <c r="N1159">
        <v>2</v>
      </c>
      <c r="O1159" t="s">
        <v>64</v>
      </c>
      <c r="P1159" t="s">
        <v>226</v>
      </c>
      <c r="Q1159">
        <v>2</v>
      </c>
      <c r="R1159" t="s">
        <v>825</v>
      </c>
      <c r="S1159" t="s">
        <v>1362</v>
      </c>
      <c r="T1159" t="s">
        <v>1878</v>
      </c>
      <c r="U1159" t="s">
        <v>75</v>
      </c>
      <c r="V1159" t="s">
        <v>2030</v>
      </c>
      <c r="W1159">
        <v>152.88999999999999</v>
      </c>
      <c r="X1159">
        <v>84.95</v>
      </c>
      <c r="Y1159">
        <v>2</v>
      </c>
      <c r="Z1159" t="s">
        <v>2263</v>
      </c>
      <c r="AA1159" t="s">
        <v>2562</v>
      </c>
      <c r="AF1159" s="4"/>
      <c r="AG1159" s="4"/>
      <c r="AH1159" t="s">
        <v>84</v>
      </c>
      <c r="AI1159" t="s">
        <v>246</v>
      </c>
      <c r="AJ1159" t="s">
        <v>543</v>
      </c>
      <c r="AK1159" t="s">
        <v>1104</v>
      </c>
      <c r="AL1159" t="s">
        <v>1631</v>
      </c>
      <c r="AM1159" t="s">
        <v>67</v>
      </c>
      <c r="AN1159" t="s">
        <v>1548</v>
      </c>
      <c r="AO1159" t="s">
        <v>86</v>
      </c>
      <c r="AP1159" t="s">
        <v>2350</v>
      </c>
      <c r="AQ1159" t="str">
        <f t="shared" si="18"/>
        <v>80963442049noMale437392Facebook4361543830152.8984.95915728.99314.997</v>
      </c>
      <c r="AR1159">
        <f>COUNTIF(AQ$2:AQ1159,AQ1159)</f>
        <v>1</v>
      </c>
    </row>
    <row r="1160" spans="1:44" x14ac:dyDescent="0.25">
      <c r="A1160">
        <v>810</v>
      </c>
      <c r="B1160">
        <v>222</v>
      </c>
      <c r="C1160" s="4">
        <v>44204</v>
      </c>
      <c r="D1160">
        <v>9</v>
      </c>
      <c r="E1160" t="s">
        <v>41</v>
      </c>
      <c r="F1160" t="s">
        <v>52</v>
      </c>
      <c r="G1160" t="s">
        <v>55</v>
      </c>
      <c r="H1160" t="s">
        <v>57</v>
      </c>
      <c r="I1160" s="4">
        <v>43729</v>
      </c>
      <c r="J1160">
        <v>1</v>
      </c>
      <c r="K1160" t="s">
        <v>61</v>
      </c>
      <c r="L1160" s="4">
        <v>43615</v>
      </c>
      <c r="M1160" s="4">
        <v>43830</v>
      </c>
      <c r="N1160">
        <v>2</v>
      </c>
      <c r="O1160" t="s">
        <v>109</v>
      </c>
      <c r="P1160" t="s">
        <v>271</v>
      </c>
      <c r="Q1160">
        <v>2</v>
      </c>
      <c r="R1160" t="s">
        <v>826</v>
      </c>
      <c r="S1160" t="s">
        <v>1363</v>
      </c>
      <c r="T1160" t="s">
        <v>1879</v>
      </c>
      <c r="U1160" t="s">
        <v>110</v>
      </c>
      <c r="V1160" t="s">
        <v>2031</v>
      </c>
      <c r="W1160">
        <v>2879.82</v>
      </c>
      <c r="X1160">
        <v>119.94</v>
      </c>
      <c r="Y1160">
        <v>2</v>
      </c>
      <c r="Z1160" t="s">
        <v>76</v>
      </c>
      <c r="AA1160" t="s">
        <v>2563</v>
      </c>
      <c r="AF1160" s="4"/>
      <c r="AG1160" s="4"/>
      <c r="AH1160" t="s">
        <v>67</v>
      </c>
      <c r="AI1160" t="s">
        <v>229</v>
      </c>
      <c r="AJ1160" t="s">
        <v>391</v>
      </c>
      <c r="AK1160" t="s">
        <v>953</v>
      </c>
      <c r="AL1160" t="s">
        <v>1487</v>
      </c>
      <c r="AM1160" t="s">
        <v>67</v>
      </c>
      <c r="AN1160" t="s">
        <v>1548</v>
      </c>
      <c r="AO1160" t="s">
        <v>90</v>
      </c>
      <c r="AP1160" t="s">
        <v>2328</v>
      </c>
      <c r="AQ1160" t="str">
        <f t="shared" si="18"/>
        <v>810222442049yesMale437291YouTube43615438302879.82119.94313629.95314.996</v>
      </c>
      <c r="AR1160">
        <f>COUNTIF(AQ$2:AQ1160,AQ1160)</f>
        <v>1</v>
      </c>
    </row>
    <row r="1161" spans="1:44" x14ac:dyDescent="0.25">
      <c r="A1161">
        <v>810</v>
      </c>
      <c r="B1161">
        <v>222</v>
      </c>
      <c r="C1161" s="4">
        <v>44204</v>
      </c>
      <c r="D1161">
        <v>9</v>
      </c>
      <c r="E1161" t="s">
        <v>41</v>
      </c>
      <c r="F1161" t="s">
        <v>52</v>
      </c>
      <c r="G1161" t="s">
        <v>55</v>
      </c>
      <c r="H1161" t="s">
        <v>57</v>
      </c>
      <c r="I1161" s="4">
        <v>43729</v>
      </c>
      <c r="J1161">
        <v>1</v>
      </c>
      <c r="K1161" t="s">
        <v>61</v>
      </c>
      <c r="L1161" s="4">
        <v>43615</v>
      </c>
      <c r="M1161" s="4">
        <v>43830</v>
      </c>
      <c r="N1161">
        <v>2</v>
      </c>
      <c r="O1161" t="s">
        <v>109</v>
      </c>
      <c r="P1161" t="s">
        <v>271</v>
      </c>
      <c r="Q1161">
        <v>2</v>
      </c>
      <c r="R1161" t="s">
        <v>826</v>
      </c>
      <c r="S1161" t="s">
        <v>1363</v>
      </c>
      <c r="T1161" t="s">
        <v>1879</v>
      </c>
      <c r="U1161" t="s">
        <v>110</v>
      </c>
      <c r="V1161" t="s">
        <v>2031</v>
      </c>
      <c r="W1161">
        <v>2879.82</v>
      </c>
      <c r="X1161">
        <v>119.94</v>
      </c>
      <c r="Y1161">
        <v>2</v>
      </c>
      <c r="Z1161" t="s">
        <v>76</v>
      </c>
      <c r="AA1161" t="s">
        <v>2563</v>
      </c>
      <c r="AF1161" s="4"/>
      <c r="AG1161" s="4"/>
      <c r="AH1161" t="s">
        <v>69</v>
      </c>
      <c r="AI1161" t="s">
        <v>231</v>
      </c>
      <c r="AJ1161" t="s">
        <v>434</v>
      </c>
      <c r="AK1161" t="s">
        <v>991</v>
      </c>
      <c r="AL1161" t="s">
        <v>1524</v>
      </c>
      <c r="AM1161" t="s">
        <v>67</v>
      </c>
      <c r="AN1161" t="s">
        <v>1577</v>
      </c>
      <c r="AO1161" t="s">
        <v>69</v>
      </c>
      <c r="AP1161" t="s">
        <v>2360</v>
      </c>
      <c r="AQ1161" t="str">
        <f t="shared" si="18"/>
        <v>810222442049yesMale437291YouTube43615438302879.82119.941152929.99324.991</v>
      </c>
      <c r="AR1161">
        <f>COUNTIF(AQ$2:AQ1161,AQ1161)</f>
        <v>1</v>
      </c>
    </row>
    <row r="1162" spans="1:44" x14ac:dyDescent="0.25">
      <c r="A1162">
        <v>811</v>
      </c>
      <c r="B1162">
        <v>489</v>
      </c>
      <c r="C1162" s="4">
        <v>44204</v>
      </c>
      <c r="D1162">
        <v>7</v>
      </c>
      <c r="E1162" t="s">
        <v>35</v>
      </c>
      <c r="F1162" t="s">
        <v>46</v>
      </c>
      <c r="G1162" t="s">
        <v>56</v>
      </c>
      <c r="H1162" t="s">
        <v>57</v>
      </c>
      <c r="I1162" s="4">
        <v>43614</v>
      </c>
      <c r="J1162">
        <v>1</v>
      </c>
      <c r="L1162" s="4"/>
      <c r="M1162" s="4"/>
      <c r="N1162">
        <v>2</v>
      </c>
      <c r="O1162" t="s">
        <v>157</v>
      </c>
      <c r="P1162" t="s">
        <v>319</v>
      </c>
      <c r="Q1162">
        <v>2</v>
      </c>
      <c r="R1162" t="s">
        <v>827</v>
      </c>
      <c r="S1162" t="s">
        <v>1364</v>
      </c>
      <c r="T1162" t="s">
        <v>1880</v>
      </c>
      <c r="U1162" t="s">
        <v>88</v>
      </c>
      <c r="V1162" t="s">
        <v>2042</v>
      </c>
      <c r="W1162">
        <v>343.4</v>
      </c>
      <c r="X1162">
        <v>49.96</v>
      </c>
      <c r="Y1162">
        <v>2</v>
      </c>
      <c r="Z1162" t="s">
        <v>2237</v>
      </c>
      <c r="AA1162" t="s">
        <v>2530</v>
      </c>
      <c r="AF1162" s="4"/>
      <c r="AG1162" s="4"/>
      <c r="AH1162" t="s">
        <v>80</v>
      </c>
      <c r="AI1162" t="s">
        <v>242</v>
      </c>
      <c r="AJ1162" t="s">
        <v>691</v>
      </c>
      <c r="AK1162" t="s">
        <v>1232</v>
      </c>
      <c r="AL1162" t="s">
        <v>1754</v>
      </c>
      <c r="AM1162" t="s">
        <v>80</v>
      </c>
      <c r="AN1162" t="s">
        <v>1548</v>
      </c>
      <c r="AO1162" t="s">
        <v>67</v>
      </c>
      <c r="AP1162" t="s">
        <v>2373</v>
      </c>
      <c r="AQ1162" t="str">
        <f t="shared" si="18"/>
        <v>811489442047noMale436141343.449.96243158.95214.993</v>
      </c>
      <c r="AR1162">
        <f>COUNTIF(AQ$2:AQ1162,AQ1162)</f>
        <v>1</v>
      </c>
    </row>
    <row r="1163" spans="1:44" x14ac:dyDescent="0.25">
      <c r="A1163">
        <v>811</v>
      </c>
      <c r="B1163">
        <v>489</v>
      </c>
      <c r="C1163" s="4">
        <v>44204</v>
      </c>
      <c r="D1163">
        <v>7</v>
      </c>
      <c r="E1163" t="s">
        <v>35</v>
      </c>
      <c r="F1163" t="s">
        <v>46</v>
      </c>
      <c r="G1163" t="s">
        <v>56</v>
      </c>
      <c r="H1163" t="s">
        <v>57</v>
      </c>
      <c r="I1163" s="4">
        <v>43614</v>
      </c>
      <c r="J1163">
        <v>1</v>
      </c>
      <c r="L1163" s="4"/>
      <c r="M1163" s="4"/>
      <c r="N1163">
        <v>2</v>
      </c>
      <c r="O1163" t="s">
        <v>157</v>
      </c>
      <c r="P1163" t="s">
        <v>319</v>
      </c>
      <c r="Q1163">
        <v>2</v>
      </c>
      <c r="R1163" t="s">
        <v>827</v>
      </c>
      <c r="S1163" t="s">
        <v>1364</v>
      </c>
      <c r="T1163" t="s">
        <v>1880</v>
      </c>
      <c r="U1163" t="s">
        <v>88</v>
      </c>
      <c r="V1163" t="s">
        <v>2042</v>
      </c>
      <c r="W1163">
        <v>343.4</v>
      </c>
      <c r="X1163">
        <v>49.96</v>
      </c>
      <c r="Y1163">
        <v>2</v>
      </c>
      <c r="Z1163" t="s">
        <v>2237</v>
      </c>
      <c r="AA1163" t="s">
        <v>2530</v>
      </c>
      <c r="AF1163" s="4"/>
      <c r="AG1163" s="4"/>
      <c r="AH1163" t="s">
        <v>90</v>
      </c>
      <c r="AI1163" t="s">
        <v>252</v>
      </c>
      <c r="AJ1163" t="s">
        <v>497</v>
      </c>
      <c r="AK1163" t="s">
        <v>1060</v>
      </c>
      <c r="AL1163" t="s">
        <v>1589</v>
      </c>
      <c r="AM1163" t="s">
        <v>80</v>
      </c>
      <c r="AN1163" t="s">
        <v>1562</v>
      </c>
      <c r="AO1163" t="s">
        <v>410</v>
      </c>
      <c r="AP1163" t="s">
        <v>2359</v>
      </c>
      <c r="AQ1163" t="str">
        <f t="shared" si="18"/>
        <v>811489442047noMale436141343.449.9666512.7529.9920</v>
      </c>
      <c r="AR1163">
        <f>COUNTIF(AQ$2:AQ1163,AQ1163)</f>
        <v>1</v>
      </c>
    </row>
    <row r="1164" spans="1:44" x14ac:dyDescent="0.25">
      <c r="A1164">
        <v>812</v>
      </c>
      <c r="B1164">
        <v>192</v>
      </c>
      <c r="C1164" s="4">
        <v>44205</v>
      </c>
      <c r="D1164">
        <v>11</v>
      </c>
      <c r="E1164" t="s">
        <v>37</v>
      </c>
      <c r="F1164" t="s">
        <v>48</v>
      </c>
      <c r="G1164" t="s">
        <v>55</v>
      </c>
      <c r="H1164" t="s">
        <v>58</v>
      </c>
      <c r="I1164" s="4">
        <v>43830</v>
      </c>
      <c r="J1164">
        <v>2</v>
      </c>
      <c r="K1164" t="s">
        <v>60</v>
      </c>
      <c r="L1164" s="4">
        <v>43615</v>
      </c>
      <c r="M1164" s="4">
        <v>43830</v>
      </c>
      <c r="N1164">
        <v>1</v>
      </c>
      <c r="O1164" t="s">
        <v>78</v>
      </c>
      <c r="P1164" t="s">
        <v>240</v>
      </c>
      <c r="Q1164">
        <v>1</v>
      </c>
      <c r="R1164" t="s">
        <v>610</v>
      </c>
      <c r="S1164" t="s">
        <v>1162</v>
      </c>
      <c r="T1164" t="s">
        <v>67</v>
      </c>
      <c r="U1164" t="s">
        <v>69</v>
      </c>
      <c r="V1164" t="s">
        <v>1548</v>
      </c>
      <c r="W1164">
        <v>3</v>
      </c>
      <c r="X1164">
        <v>14.99</v>
      </c>
      <c r="Y1164">
        <v>1</v>
      </c>
      <c r="Z1164" t="s">
        <v>393</v>
      </c>
      <c r="AA1164" t="s">
        <v>2345</v>
      </c>
      <c r="AF1164" s="4"/>
      <c r="AG1164" s="4"/>
      <c r="AH1164" t="s">
        <v>78</v>
      </c>
      <c r="AI1164" t="s">
        <v>240</v>
      </c>
      <c r="AJ1164" t="s">
        <v>610</v>
      </c>
      <c r="AK1164" t="s">
        <v>1162</v>
      </c>
      <c r="AL1164" t="s">
        <v>67</v>
      </c>
      <c r="AM1164" t="s">
        <v>69</v>
      </c>
      <c r="AN1164" t="s">
        <v>1548</v>
      </c>
      <c r="AO1164" t="s">
        <v>393</v>
      </c>
      <c r="AP1164" t="s">
        <v>2345</v>
      </c>
      <c r="AQ1164" t="str">
        <f t="shared" si="18"/>
        <v>8121924420511yesFemale438302Facebook4361543830314.9981013114.9918</v>
      </c>
      <c r="AR1164">
        <f>COUNTIF(AQ$2:AQ1164,AQ1164)</f>
        <v>1</v>
      </c>
    </row>
    <row r="1165" spans="1:44" x14ac:dyDescent="0.25">
      <c r="A1165">
        <v>813</v>
      </c>
      <c r="B1165">
        <v>185</v>
      </c>
      <c r="C1165" s="4">
        <v>44206</v>
      </c>
      <c r="D1165">
        <v>8</v>
      </c>
      <c r="E1165" t="s">
        <v>43</v>
      </c>
      <c r="F1165" t="s">
        <v>54</v>
      </c>
      <c r="G1165" t="s">
        <v>56</v>
      </c>
      <c r="H1165" t="s">
        <v>58</v>
      </c>
      <c r="I1165" s="4">
        <v>44099</v>
      </c>
      <c r="J1165">
        <v>10</v>
      </c>
      <c r="K1165" t="s">
        <v>61</v>
      </c>
      <c r="L1165" s="4">
        <v>44055</v>
      </c>
      <c r="M1165" s="4">
        <v>44196</v>
      </c>
      <c r="N1165">
        <v>1</v>
      </c>
      <c r="O1165" t="s">
        <v>86</v>
      </c>
      <c r="P1165" t="s">
        <v>248</v>
      </c>
      <c r="Q1165">
        <v>1</v>
      </c>
      <c r="R1165" t="s">
        <v>633</v>
      </c>
      <c r="S1165" t="s">
        <v>1017</v>
      </c>
      <c r="T1165" t="s">
        <v>1547</v>
      </c>
      <c r="U1165" t="s">
        <v>80</v>
      </c>
      <c r="V1165" t="s">
        <v>1577</v>
      </c>
      <c r="W1165">
        <v>319.98</v>
      </c>
      <c r="X1165">
        <v>49.98</v>
      </c>
      <c r="Y1165">
        <v>1</v>
      </c>
      <c r="Z1165" t="s">
        <v>547</v>
      </c>
      <c r="AA1165" t="s">
        <v>2354</v>
      </c>
      <c r="AF1165" s="4"/>
      <c r="AG1165" s="4"/>
      <c r="AH1165" t="s">
        <v>86</v>
      </c>
      <c r="AI1165" t="s">
        <v>248</v>
      </c>
      <c r="AJ1165" t="s">
        <v>633</v>
      </c>
      <c r="AK1165" t="s">
        <v>1017</v>
      </c>
      <c r="AL1165" t="s">
        <v>1547</v>
      </c>
      <c r="AM1165" t="s">
        <v>80</v>
      </c>
      <c r="AN1165" t="s">
        <v>1577</v>
      </c>
      <c r="AO1165" t="s">
        <v>547</v>
      </c>
      <c r="AP1165" t="s">
        <v>2354</v>
      </c>
      <c r="AQ1165" t="str">
        <f t="shared" si="18"/>
        <v>813185442068noFemale4409910YouTube4405544196319.9849.98789159.99224.9914</v>
      </c>
      <c r="AR1165">
        <f>COUNTIF(AQ$2:AQ1165,AQ1165)</f>
        <v>1</v>
      </c>
    </row>
    <row r="1166" spans="1:44" x14ac:dyDescent="0.25">
      <c r="A1166">
        <v>814</v>
      </c>
      <c r="B1166">
        <v>109</v>
      </c>
      <c r="C1166" s="4">
        <v>44207</v>
      </c>
      <c r="D1166">
        <v>6</v>
      </c>
      <c r="E1166" t="s">
        <v>33</v>
      </c>
      <c r="F1166" t="s">
        <v>44</v>
      </c>
      <c r="G1166" t="s">
        <v>56</v>
      </c>
      <c r="H1166" t="s">
        <v>57</v>
      </c>
      <c r="I1166" s="4">
        <v>43721</v>
      </c>
      <c r="J1166">
        <v>3</v>
      </c>
      <c r="K1166" t="s">
        <v>59</v>
      </c>
      <c r="L1166" s="4">
        <v>43615</v>
      </c>
      <c r="M1166" s="4">
        <v>43830</v>
      </c>
      <c r="N1166">
        <v>2</v>
      </c>
      <c r="O1166" t="s">
        <v>125</v>
      </c>
      <c r="P1166" t="s">
        <v>287</v>
      </c>
      <c r="Q1166">
        <v>2</v>
      </c>
      <c r="R1166" t="s">
        <v>828</v>
      </c>
      <c r="S1166" t="s">
        <v>1365</v>
      </c>
      <c r="T1166" t="s">
        <v>1881</v>
      </c>
      <c r="U1166" t="s">
        <v>109</v>
      </c>
      <c r="V1166" t="s">
        <v>2031</v>
      </c>
      <c r="W1166">
        <v>994.46</v>
      </c>
      <c r="X1166">
        <v>69.959999999999994</v>
      </c>
      <c r="Y1166">
        <v>2</v>
      </c>
      <c r="Z1166" t="s">
        <v>2264</v>
      </c>
      <c r="AA1166" t="s">
        <v>2564</v>
      </c>
      <c r="AF1166" s="4"/>
      <c r="AG1166" s="4"/>
      <c r="AH1166" t="s">
        <v>79</v>
      </c>
      <c r="AI1166" t="s">
        <v>241</v>
      </c>
      <c r="AJ1166" t="s">
        <v>463</v>
      </c>
      <c r="AK1166" t="s">
        <v>1026</v>
      </c>
      <c r="AL1166" t="s">
        <v>1556</v>
      </c>
      <c r="AM1166" t="s">
        <v>67</v>
      </c>
      <c r="AN1166" t="s">
        <v>1548</v>
      </c>
      <c r="AO1166" t="s">
        <v>455</v>
      </c>
      <c r="AP1166" t="s">
        <v>2340</v>
      </c>
      <c r="AQ1166" t="str">
        <f t="shared" si="18"/>
        <v>814109442076noMale437213Google Ads4361543830994.4669.9644721.49314.9915</v>
      </c>
      <c r="AR1166">
        <f>COUNTIF(AQ$2:AQ1166,AQ1166)</f>
        <v>1</v>
      </c>
    </row>
    <row r="1167" spans="1:44" x14ac:dyDescent="0.25">
      <c r="A1167">
        <v>814</v>
      </c>
      <c r="B1167">
        <v>109</v>
      </c>
      <c r="C1167" s="4">
        <v>44207</v>
      </c>
      <c r="D1167">
        <v>6</v>
      </c>
      <c r="E1167" t="s">
        <v>33</v>
      </c>
      <c r="F1167" t="s">
        <v>44</v>
      </c>
      <c r="G1167" t="s">
        <v>56</v>
      </c>
      <c r="H1167" t="s">
        <v>57</v>
      </c>
      <c r="I1167" s="4">
        <v>43721</v>
      </c>
      <c r="J1167">
        <v>3</v>
      </c>
      <c r="K1167" t="s">
        <v>59</v>
      </c>
      <c r="L1167" s="4">
        <v>43615</v>
      </c>
      <c r="M1167" s="4">
        <v>43830</v>
      </c>
      <c r="N1167">
        <v>2</v>
      </c>
      <c r="O1167" t="s">
        <v>125</v>
      </c>
      <c r="P1167" t="s">
        <v>287</v>
      </c>
      <c r="Q1167">
        <v>2</v>
      </c>
      <c r="R1167" t="s">
        <v>828</v>
      </c>
      <c r="S1167" t="s">
        <v>1365</v>
      </c>
      <c r="T1167" t="s">
        <v>1881</v>
      </c>
      <c r="U1167" t="s">
        <v>109</v>
      </c>
      <c r="V1167" t="s">
        <v>2031</v>
      </c>
      <c r="W1167">
        <v>994.46</v>
      </c>
      <c r="X1167">
        <v>69.959999999999994</v>
      </c>
      <c r="Y1167">
        <v>2</v>
      </c>
      <c r="Z1167" t="s">
        <v>2264</v>
      </c>
      <c r="AA1167" t="s">
        <v>2564</v>
      </c>
      <c r="AF1167" s="4"/>
      <c r="AG1167" s="4"/>
      <c r="AH1167" t="s">
        <v>69</v>
      </c>
      <c r="AI1167" t="s">
        <v>231</v>
      </c>
      <c r="AJ1167" t="s">
        <v>434</v>
      </c>
      <c r="AK1167" t="s">
        <v>991</v>
      </c>
      <c r="AL1167" t="s">
        <v>1524</v>
      </c>
      <c r="AM1167" t="s">
        <v>69</v>
      </c>
      <c r="AN1167" t="s">
        <v>1577</v>
      </c>
      <c r="AO1167" t="s">
        <v>69</v>
      </c>
      <c r="AP1167" t="s">
        <v>2360</v>
      </c>
      <c r="AQ1167" t="str">
        <f t="shared" si="18"/>
        <v>814109442076noMale437213Google Ads4361543830994.4669.961152929.99124.991</v>
      </c>
      <c r="AR1167">
        <f>COUNTIF(AQ$2:AQ1167,AQ1167)</f>
        <v>1</v>
      </c>
    </row>
    <row r="1168" spans="1:44" x14ac:dyDescent="0.25">
      <c r="A1168">
        <v>815</v>
      </c>
      <c r="B1168">
        <v>128</v>
      </c>
      <c r="C1168" s="4">
        <v>44207</v>
      </c>
      <c r="D1168">
        <v>8</v>
      </c>
      <c r="E1168" t="s">
        <v>43</v>
      </c>
      <c r="F1168" t="s">
        <v>54</v>
      </c>
      <c r="G1168" t="s">
        <v>56</v>
      </c>
      <c r="H1168" t="s">
        <v>58</v>
      </c>
      <c r="I1168" s="4">
        <v>44177</v>
      </c>
      <c r="J1168">
        <v>10</v>
      </c>
      <c r="K1168" t="s">
        <v>61</v>
      </c>
      <c r="L1168" s="4">
        <v>44055</v>
      </c>
      <c r="M1168" s="4">
        <v>44196</v>
      </c>
      <c r="N1168">
        <v>1</v>
      </c>
      <c r="O1168" t="s">
        <v>80</v>
      </c>
      <c r="P1168" t="s">
        <v>242</v>
      </c>
      <c r="Q1168">
        <v>1</v>
      </c>
      <c r="R1168" t="s">
        <v>586</v>
      </c>
      <c r="S1168" t="s">
        <v>966</v>
      </c>
      <c r="T1168" t="s">
        <v>1667</v>
      </c>
      <c r="U1168" t="s">
        <v>69</v>
      </c>
      <c r="V1168" t="s">
        <v>1548</v>
      </c>
      <c r="W1168">
        <v>21.99</v>
      </c>
      <c r="X1168">
        <v>14.99</v>
      </c>
      <c r="Y1168">
        <v>1</v>
      </c>
      <c r="Z1168" t="s">
        <v>67</v>
      </c>
      <c r="AA1168" t="s">
        <v>2373</v>
      </c>
      <c r="AF1168" s="4"/>
      <c r="AG1168" s="4"/>
      <c r="AH1168" t="s">
        <v>80</v>
      </c>
      <c r="AI1168" t="s">
        <v>242</v>
      </c>
      <c r="AJ1168" t="s">
        <v>586</v>
      </c>
      <c r="AK1168" t="s">
        <v>966</v>
      </c>
      <c r="AL1168" t="s">
        <v>1667</v>
      </c>
      <c r="AM1168" t="s">
        <v>69</v>
      </c>
      <c r="AN1168" t="s">
        <v>1548</v>
      </c>
      <c r="AO1168" t="s">
        <v>67</v>
      </c>
      <c r="AP1168" t="s">
        <v>2373</v>
      </c>
      <c r="AQ1168" t="str">
        <f t="shared" si="18"/>
        <v>815128442078noFemale4417710YouTube440554419621.9914.9927021.99114.993</v>
      </c>
      <c r="AR1168">
        <f>COUNTIF(AQ$2:AQ1168,AQ1168)</f>
        <v>1</v>
      </c>
    </row>
    <row r="1169" spans="1:44" x14ac:dyDescent="0.25">
      <c r="A1169">
        <v>816</v>
      </c>
      <c r="B1169">
        <v>13</v>
      </c>
      <c r="C1169" s="4">
        <v>44208</v>
      </c>
      <c r="D1169">
        <v>3</v>
      </c>
      <c r="E1169" t="s">
        <v>34</v>
      </c>
      <c r="F1169" t="s">
        <v>45</v>
      </c>
      <c r="G1169" t="s">
        <v>56</v>
      </c>
      <c r="H1169" t="s">
        <v>58</v>
      </c>
      <c r="I1169" s="4">
        <v>43733</v>
      </c>
      <c r="J1169">
        <v>1</v>
      </c>
      <c r="K1169" t="s">
        <v>61</v>
      </c>
      <c r="L1169" s="4">
        <v>43615</v>
      </c>
      <c r="M1169" s="4">
        <v>43830</v>
      </c>
      <c r="N1169">
        <v>1</v>
      </c>
      <c r="O1169" t="s">
        <v>84</v>
      </c>
      <c r="P1169" t="s">
        <v>246</v>
      </c>
      <c r="Q1169">
        <v>1</v>
      </c>
      <c r="R1169" t="s">
        <v>410</v>
      </c>
      <c r="S1169" t="s">
        <v>972</v>
      </c>
      <c r="T1169" t="s">
        <v>1505</v>
      </c>
      <c r="U1169" t="s">
        <v>80</v>
      </c>
      <c r="V1169" t="s">
        <v>1548</v>
      </c>
      <c r="W1169">
        <v>579.9</v>
      </c>
      <c r="X1169">
        <v>29.98</v>
      </c>
      <c r="Y1169">
        <v>1</v>
      </c>
      <c r="Z1169" t="s">
        <v>645</v>
      </c>
      <c r="AA1169" t="s">
        <v>2347</v>
      </c>
      <c r="AF1169" s="4"/>
      <c r="AG1169" s="4"/>
      <c r="AH1169" t="s">
        <v>84</v>
      </c>
      <c r="AI1169" t="s">
        <v>246</v>
      </c>
      <c r="AJ1169" t="s">
        <v>410</v>
      </c>
      <c r="AK1169" t="s">
        <v>972</v>
      </c>
      <c r="AL1169" t="s">
        <v>1505</v>
      </c>
      <c r="AM1169" t="s">
        <v>80</v>
      </c>
      <c r="AN1169" t="s">
        <v>1548</v>
      </c>
      <c r="AO1169" t="s">
        <v>645</v>
      </c>
      <c r="AP1169" t="s">
        <v>2347</v>
      </c>
      <c r="AQ1169" t="str">
        <f t="shared" si="18"/>
        <v>81613442083noFemale437331YouTube4361543830579.929.98920289.95214.9913</v>
      </c>
      <c r="AR1169">
        <f>COUNTIF(AQ$2:AQ1169,AQ1169)</f>
        <v>1</v>
      </c>
    </row>
    <row r="1170" spans="1:44" x14ac:dyDescent="0.25">
      <c r="A1170">
        <v>817</v>
      </c>
      <c r="B1170">
        <v>124</v>
      </c>
      <c r="C1170" s="4">
        <v>44209</v>
      </c>
      <c r="D1170">
        <v>9</v>
      </c>
      <c r="E1170" t="s">
        <v>41</v>
      </c>
      <c r="F1170" t="s">
        <v>52</v>
      </c>
      <c r="G1170" t="s">
        <v>56</v>
      </c>
      <c r="H1170" t="s">
        <v>57</v>
      </c>
      <c r="I1170" s="4">
        <v>43721</v>
      </c>
      <c r="J1170">
        <v>3</v>
      </c>
      <c r="K1170" t="s">
        <v>59</v>
      </c>
      <c r="L1170" s="4">
        <v>43615</v>
      </c>
      <c r="M1170" s="4">
        <v>43830</v>
      </c>
      <c r="N1170">
        <v>1</v>
      </c>
      <c r="O1170" t="s">
        <v>82</v>
      </c>
      <c r="P1170" t="s">
        <v>244</v>
      </c>
      <c r="Q1170">
        <v>2</v>
      </c>
      <c r="R1170" t="s">
        <v>829</v>
      </c>
      <c r="S1170" t="s">
        <v>1366</v>
      </c>
      <c r="T1170" t="s">
        <v>1882</v>
      </c>
      <c r="U1170" t="s">
        <v>88</v>
      </c>
      <c r="V1170" t="s">
        <v>2032</v>
      </c>
      <c r="W1170">
        <v>189.88</v>
      </c>
      <c r="X1170">
        <v>99.96</v>
      </c>
      <c r="Y1170">
        <v>2</v>
      </c>
      <c r="Z1170" t="s">
        <v>2265</v>
      </c>
      <c r="AA1170" t="s">
        <v>2565</v>
      </c>
      <c r="AF1170" s="4"/>
      <c r="AG1170" s="4"/>
      <c r="AH1170" t="s">
        <v>86</v>
      </c>
      <c r="AI1170" t="s">
        <v>248</v>
      </c>
      <c r="AJ1170" t="s">
        <v>432</v>
      </c>
      <c r="AK1170" t="s">
        <v>995</v>
      </c>
      <c r="AL1170" t="s">
        <v>1527</v>
      </c>
      <c r="AM1170" t="s">
        <v>80</v>
      </c>
      <c r="AN1170" t="s">
        <v>1577</v>
      </c>
      <c r="AO1170" t="s">
        <v>549</v>
      </c>
      <c r="AP1170" t="s">
        <v>2362</v>
      </c>
      <c r="AQ1170" t="str">
        <f t="shared" si="18"/>
        <v>817124442099noMale437213Google Ads4361543830189.8899.9672136.99224.9922</v>
      </c>
      <c r="AR1170">
        <f>COUNTIF(AQ$2:AQ1170,AQ1170)</f>
        <v>1</v>
      </c>
    </row>
    <row r="1171" spans="1:44" x14ac:dyDescent="0.25">
      <c r="A1171">
        <v>817</v>
      </c>
      <c r="B1171">
        <v>124</v>
      </c>
      <c r="C1171" s="4">
        <v>44209</v>
      </c>
      <c r="D1171">
        <v>9</v>
      </c>
      <c r="E1171" t="s">
        <v>41</v>
      </c>
      <c r="F1171" t="s">
        <v>52</v>
      </c>
      <c r="G1171" t="s">
        <v>56</v>
      </c>
      <c r="H1171" t="s">
        <v>57</v>
      </c>
      <c r="I1171" s="4">
        <v>43721</v>
      </c>
      <c r="J1171">
        <v>3</v>
      </c>
      <c r="K1171" t="s">
        <v>59</v>
      </c>
      <c r="L1171" s="4">
        <v>43615</v>
      </c>
      <c r="M1171" s="4">
        <v>43830</v>
      </c>
      <c r="N1171">
        <v>1</v>
      </c>
      <c r="O1171" t="s">
        <v>82</v>
      </c>
      <c r="P1171" t="s">
        <v>244</v>
      </c>
      <c r="Q1171">
        <v>2</v>
      </c>
      <c r="R1171" t="s">
        <v>829</v>
      </c>
      <c r="S1171" t="s">
        <v>1366</v>
      </c>
      <c r="T1171" t="s">
        <v>1882</v>
      </c>
      <c r="U1171" t="s">
        <v>88</v>
      </c>
      <c r="V1171" t="s">
        <v>2032</v>
      </c>
      <c r="W1171">
        <v>189.88</v>
      </c>
      <c r="X1171">
        <v>99.96</v>
      </c>
      <c r="Y1171">
        <v>2</v>
      </c>
      <c r="Z1171" t="s">
        <v>2265</v>
      </c>
      <c r="AA1171" t="s">
        <v>2565</v>
      </c>
      <c r="AF1171" s="4"/>
      <c r="AG1171" s="4"/>
      <c r="AH1171" t="s">
        <v>86</v>
      </c>
      <c r="AI1171" t="s">
        <v>248</v>
      </c>
      <c r="AJ1171" t="s">
        <v>419</v>
      </c>
      <c r="AK1171" t="s">
        <v>981</v>
      </c>
      <c r="AL1171" t="s">
        <v>1514</v>
      </c>
      <c r="AM1171" t="s">
        <v>80</v>
      </c>
      <c r="AN1171" t="s">
        <v>1577</v>
      </c>
      <c r="AO1171" t="s">
        <v>547</v>
      </c>
      <c r="AP1171" t="s">
        <v>2354</v>
      </c>
      <c r="AQ1171" t="str">
        <f t="shared" si="18"/>
        <v>817124442099noMale437213Google Ads4361543830189.8899.96713057.95224.9914</v>
      </c>
      <c r="AR1171">
        <f>COUNTIF(AQ$2:AQ1171,AQ1171)</f>
        <v>1</v>
      </c>
    </row>
    <row r="1172" spans="1:44" x14ac:dyDescent="0.25">
      <c r="A1172">
        <v>818</v>
      </c>
      <c r="B1172">
        <v>125</v>
      </c>
      <c r="C1172" s="4">
        <v>44209</v>
      </c>
      <c r="D1172">
        <v>2</v>
      </c>
      <c r="E1172" t="s">
        <v>38</v>
      </c>
      <c r="F1172" t="s">
        <v>49</v>
      </c>
      <c r="G1172" t="s">
        <v>55</v>
      </c>
      <c r="H1172" t="s">
        <v>58</v>
      </c>
      <c r="I1172" s="4">
        <v>44031</v>
      </c>
      <c r="J1172">
        <v>8</v>
      </c>
      <c r="K1172" t="s">
        <v>60</v>
      </c>
      <c r="L1172" s="4">
        <v>44000</v>
      </c>
      <c r="M1172" s="4">
        <v>44073</v>
      </c>
      <c r="N1172">
        <v>1</v>
      </c>
      <c r="O1172" t="s">
        <v>99</v>
      </c>
      <c r="P1172" t="s">
        <v>261</v>
      </c>
      <c r="Q1172">
        <v>2</v>
      </c>
      <c r="R1172" t="s">
        <v>830</v>
      </c>
      <c r="S1172" t="s">
        <v>1367</v>
      </c>
      <c r="T1172" t="s">
        <v>1883</v>
      </c>
      <c r="U1172" t="s">
        <v>75</v>
      </c>
      <c r="V1172" t="s">
        <v>1869</v>
      </c>
      <c r="W1172">
        <v>26.98</v>
      </c>
      <c r="X1172">
        <v>74.95</v>
      </c>
      <c r="Y1172">
        <v>2</v>
      </c>
      <c r="Z1172" t="s">
        <v>2266</v>
      </c>
      <c r="AA1172" t="s">
        <v>2566</v>
      </c>
      <c r="AF1172" s="4"/>
      <c r="AG1172" s="4"/>
      <c r="AH1172" t="s">
        <v>78</v>
      </c>
      <c r="AI1172" t="s">
        <v>240</v>
      </c>
      <c r="AJ1172" t="s">
        <v>904</v>
      </c>
      <c r="AK1172" t="s">
        <v>1191</v>
      </c>
      <c r="AL1172" t="s">
        <v>1490</v>
      </c>
      <c r="AM1172" t="s">
        <v>80</v>
      </c>
      <c r="AN1172" t="s">
        <v>1548</v>
      </c>
      <c r="AO1172" t="s">
        <v>469</v>
      </c>
      <c r="AP1172" t="s">
        <v>2339</v>
      </c>
      <c r="AQ1172" t="str">
        <f t="shared" si="18"/>
        <v>818125442092yesFemale440318Facebook440004407326.9874.958868.99214.9923</v>
      </c>
      <c r="AR1172">
        <f>COUNTIF(AQ$2:AQ1172,AQ1172)</f>
        <v>1</v>
      </c>
    </row>
    <row r="1173" spans="1:44" x14ac:dyDescent="0.25">
      <c r="A1173">
        <v>818</v>
      </c>
      <c r="B1173">
        <v>125</v>
      </c>
      <c r="C1173" s="4">
        <v>44209</v>
      </c>
      <c r="D1173">
        <v>2</v>
      </c>
      <c r="E1173" t="s">
        <v>38</v>
      </c>
      <c r="F1173" t="s">
        <v>49</v>
      </c>
      <c r="G1173" t="s">
        <v>55</v>
      </c>
      <c r="H1173" t="s">
        <v>58</v>
      </c>
      <c r="I1173" s="4">
        <v>44031</v>
      </c>
      <c r="J1173">
        <v>8</v>
      </c>
      <c r="K1173" t="s">
        <v>60</v>
      </c>
      <c r="L1173" s="4">
        <v>44000</v>
      </c>
      <c r="M1173" s="4">
        <v>44073</v>
      </c>
      <c r="N1173">
        <v>1</v>
      </c>
      <c r="O1173" t="s">
        <v>99</v>
      </c>
      <c r="P1173" t="s">
        <v>261</v>
      </c>
      <c r="Q1173">
        <v>2</v>
      </c>
      <c r="R1173" t="s">
        <v>830</v>
      </c>
      <c r="S1173" t="s">
        <v>1367</v>
      </c>
      <c r="T1173" t="s">
        <v>1883</v>
      </c>
      <c r="U1173" t="s">
        <v>75</v>
      </c>
      <c r="V1173" t="s">
        <v>1869</v>
      </c>
      <c r="W1173">
        <v>26.98</v>
      </c>
      <c r="X1173">
        <v>74.95</v>
      </c>
      <c r="Y1173">
        <v>2</v>
      </c>
      <c r="Z1173" t="s">
        <v>2266</v>
      </c>
      <c r="AA1173" t="s">
        <v>2566</v>
      </c>
      <c r="AF1173" s="4"/>
      <c r="AG1173" s="4"/>
      <c r="AH1173" t="s">
        <v>78</v>
      </c>
      <c r="AI1173" t="s">
        <v>240</v>
      </c>
      <c r="AJ1173" t="s">
        <v>610</v>
      </c>
      <c r="AK1173" t="s">
        <v>1162</v>
      </c>
      <c r="AL1173" t="s">
        <v>67</v>
      </c>
      <c r="AM1173" t="s">
        <v>67</v>
      </c>
      <c r="AN1173" t="s">
        <v>1548</v>
      </c>
      <c r="AO1173" t="s">
        <v>393</v>
      </c>
      <c r="AP1173" t="s">
        <v>2345</v>
      </c>
      <c r="AQ1173" t="str">
        <f t="shared" si="18"/>
        <v>818125442092yesFemale440318Facebook440004407326.9874.9581013314.9918</v>
      </c>
      <c r="AR1173">
        <f>COUNTIF(AQ$2:AQ1173,AQ1173)</f>
        <v>1</v>
      </c>
    </row>
    <row r="1174" spans="1:44" x14ac:dyDescent="0.25">
      <c r="A1174">
        <v>819</v>
      </c>
      <c r="B1174">
        <v>195</v>
      </c>
      <c r="C1174" s="4">
        <v>44209</v>
      </c>
      <c r="D1174">
        <v>4</v>
      </c>
      <c r="E1174" t="s">
        <v>40</v>
      </c>
      <c r="F1174" t="s">
        <v>51</v>
      </c>
      <c r="G1174" t="s">
        <v>56</v>
      </c>
      <c r="H1174" t="s">
        <v>58</v>
      </c>
      <c r="I1174" s="4">
        <v>43920</v>
      </c>
      <c r="J1174">
        <v>7</v>
      </c>
      <c r="K1174" t="s">
        <v>61</v>
      </c>
      <c r="L1174" s="4">
        <v>43915</v>
      </c>
      <c r="M1174" s="4">
        <v>44012</v>
      </c>
      <c r="N1174">
        <v>1</v>
      </c>
      <c r="O1174" t="s">
        <v>84</v>
      </c>
      <c r="P1174" t="s">
        <v>246</v>
      </c>
      <c r="Q1174">
        <v>1</v>
      </c>
      <c r="R1174" t="s">
        <v>413</v>
      </c>
      <c r="S1174" t="s">
        <v>975</v>
      </c>
      <c r="T1174" t="s">
        <v>1508</v>
      </c>
      <c r="U1174" t="s">
        <v>69</v>
      </c>
      <c r="V1174" t="s">
        <v>1548</v>
      </c>
      <c r="W1174">
        <v>10.25</v>
      </c>
      <c r="X1174">
        <v>14.99</v>
      </c>
      <c r="Y1174">
        <v>1</v>
      </c>
      <c r="Z1174" t="s">
        <v>86</v>
      </c>
      <c r="AA1174" t="s">
        <v>2350</v>
      </c>
      <c r="AF1174" s="4"/>
      <c r="AG1174" s="4"/>
      <c r="AH1174" t="s">
        <v>84</v>
      </c>
      <c r="AI1174" t="s">
        <v>246</v>
      </c>
      <c r="AJ1174" t="s">
        <v>413</v>
      </c>
      <c r="AK1174" t="s">
        <v>975</v>
      </c>
      <c r="AL1174" t="s">
        <v>1508</v>
      </c>
      <c r="AM1174" t="s">
        <v>69</v>
      </c>
      <c r="AN1174" t="s">
        <v>1548</v>
      </c>
      <c r="AO1174" t="s">
        <v>86</v>
      </c>
      <c r="AP1174" t="s">
        <v>2350</v>
      </c>
      <c r="AQ1174" t="str">
        <f t="shared" si="18"/>
        <v>819195442094noFemale439207YouTube439154401210.2514.99911410.25114.997</v>
      </c>
      <c r="AR1174">
        <f>COUNTIF(AQ$2:AQ1174,AQ1174)</f>
        <v>1</v>
      </c>
    </row>
    <row r="1175" spans="1:44" x14ac:dyDescent="0.25">
      <c r="A1175">
        <v>820</v>
      </c>
      <c r="B1175">
        <v>269</v>
      </c>
      <c r="C1175" s="4">
        <v>44209</v>
      </c>
      <c r="D1175">
        <v>10</v>
      </c>
      <c r="E1175" t="s">
        <v>42</v>
      </c>
      <c r="F1175" t="s">
        <v>53</v>
      </c>
      <c r="G1175" t="s">
        <v>55</v>
      </c>
      <c r="H1175" t="s">
        <v>58</v>
      </c>
      <c r="I1175" s="4">
        <v>43899</v>
      </c>
      <c r="J1175">
        <v>5</v>
      </c>
      <c r="K1175" t="s">
        <v>60</v>
      </c>
      <c r="L1175" s="4">
        <v>43831</v>
      </c>
      <c r="M1175" s="4">
        <v>43921</v>
      </c>
      <c r="N1175">
        <v>1</v>
      </c>
      <c r="O1175" t="s">
        <v>70</v>
      </c>
      <c r="P1175" t="s">
        <v>232</v>
      </c>
      <c r="Q1175">
        <v>1</v>
      </c>
      <c r="R1175" t="s">
        <v>484</v>
      </c>
      <c r="S1175" t="s">
        <v>1038</v>
      </c>
      <c r="T1175" t="s">
        <v>1576</v>
      </c>
      <c r="U1175" t="s">
        <v>69</v>
      </c>
      <c r="V1175" t="s">
        <v>1517</v>
      </c>
      <c r="W1175">
        <v>35.97</v>
      </c>
      <c r="X1175">
        <v>19.989999999999998</v>
      </c>
      <c r="Y1175">
        <v>1</v>
      </c>
      <c r="Z1175" t="s">
        <v>640</v>
      </c>
      <c r="AA1175" t="s">
        <v>2393</v>
      </c>
      <c r="AF1175" s="4"/>
      <c r="AG1175" s="4"/>
      <c r="AH1175" t="s">
        <v>70</v>
      </c>
      <c r="AI1175" t="s">
        <v>232</v>
      </c>
      <c r="AJ1175" t="s">
        <v>484</v>
      </c>
      <c r="AK1175" t="s">
        <v>1038</v>
      </c>
      <c r="AL1175" t="s">
        <v>1576</v>
      </c>
      <c r="AM1175" t="s">
        <v>69</v>
      </c>
      <c r="AN1175" t="s">
        <v>1517</v>
      </c>
      <c r="AO1175" t="s">
        <v>640</v>
      </c>
      <c r="AP1175" t="s">
        <v>2393</v>
      </c>
      <c r="AQ1175" t="str">
        <f t="shared" si="18"/>
        <v>8202694420910yesFemale438995Facebook438314392135.9719.99515435.97119.9917</v>
      </c>
      <c r="AR1175">
        <f>COUNTIF(AQ$2:AQ1175,AQ1175)</f>
        <v>1</v>
      </c>
    </row>
    <row r="1176" spans="1:44" x14ac:dyDescent="0.25">
      <c r="A1176">
        <v>821</v>
      </c>
      <c r="B1176">
        <v>266</v>
      </c>
      <c r="C1176" s="4">
        <v>44210</v>
      </c>
      <c r="D1176">
        <v>10</v>
      </c>
      <c r="E1176" t="s">
        <v>42</v>
      </c>
      <c r="F1176" t="s">
        <v>53</v>
      </c>
      <c r="G1176" t="s">
        <v>55</v>
      </c>
      <c r="H1176" t="s">
        <v>57</v>
      </c>
      <c r="I1176" s="4">
        <v>43673</v>
      </c>
      <c r="J1176">
        <v>2</v>
      </c>
      <c r="K1176" t="s">
        <v>60</v>
      </c>
      <c r="L1176" s="4">
        <v>43615</v>
      </c>
      <c r="M1176" s="4">
        <v>43830</v>
      </c>
      <c r="N1176">
        <v>1</v>
      </c>
      <c r="O1176" t="s">
        <v>86</v>
      </c>
      <c r="P1176" t="s">
        <v>248</v>
      </c>
      <c r="Q1176">
        <v>1</v>
      </c>
      <c r="R1176" t="s">
        <v>653</v>
      </c>
      <c r="S1176" t="s">
        <v>1197</v>
      </c>
      <c r="T1176" t="s">
        <v>1721</v>
      </c>
      <c r="U1176" t="s">
        <v>69</v>
      </c>
      <c r="V1176" t="s">
        <v>1577</v>
      </c>
      <c r="W1176">
        <v>332.49</v>
      </c>
      <c r="X1176">
        <v>24.99</v>
      </c>
      <c r="Y1176">
        <v>1</v>
      </c>
      <c r="Z1176" t="s">
        <v>549</v>
      </c>
      <c r="AA1176" t="s">
        <v>2362</v>
      </c>
      <c r="AF1176" s="4"/>
      <c r="AG1176" s="4"/>
      <c r="AH1176" t="s">
        <v>86</v>
      </c>
      <c r="AI1176" t="s">
        <v>248</v>
      </c>
      <c r="AJ1176" t="s">
        <v>653</v>
      </c>
      <c r="AK1176" t="s">
        <v>1197</v>
      </c>
      <c r="AL1176" t="s">
        <v>1721</v>
      </c>
      <c r="AM1176" t="s">
        <v>69</v>
      </c>
      <c r="AN1176" t="s">
        <v>1577</v>
      </c>
      <c r="AO1176" t="s">
        <v>549</v>
      </c>
      <c r="AP1176" t="s">
        <v>2362</v>
      </c>
      <c r="AQ1176" t="str">
        <f t="shared" si="18"/>
        <v>8212664421010yesMale436732Facebook4361543830332.4924.99784332.49124.9922</v>
      </c>
      <c r="AR1176">
        <f>COUNTIF(AQ$2:AQ1176,AQ1176)</f>
        <v>1</v>
      </c>
    </row>
    <row r="1177" spans="1:44" x14ac:dyDescent="0.25">
      <c r="A1177">
        <v>822</v>
      </c>
      <c r="B1177">
        <v>366</v>
      </c>
      <c r="C1177" s="4">
        <v>44210</v>
      </c>
      <c r="D1177">
        <v>10</v>
      </c>
      <c r="E1177" t="s">
        <v>42</v>
      </c>
      <c r="F1177" t="s">
        <v>53</v>
      </c>
      <c r="G1177" t="s">
        <v>56</v>
      </c>
      <c r="H1177" t="s">
        <v>57</v>
      </c>
      <c r="I1177" s="4">
        <v>43890</v>
      </c>
      <c r="J1177">
        <v>5</v>
      </c>
      <c r="K1177" t="s">
        <v>60</v>
      </c>
      <c r="L1177" s="4">
        <v>43831</v>
      </c>
      <c r="M1177" s="4">
        <v>43921</v>
      </c>
      <c r="N1177">
        <v>1</v>
      </c>
      <c r="O1177" t="s">
        <v>67</v>
      </c>
      <c r="P1177" t="s">
        <v>229</v>
      </c>
      <c r="Q1177">
        <v>1</v>
      </c>
      <c r="R1177" t="s">
        <v>547</v>
      </c>
      <c r="S1177" t="s">
        <v>1108</v>
      </c>
      <c r="T1177" t="s">
        <v>1577</v>
      </c>
      <c r="U1177" t="s">
        <v>80</v>
      </c>
      <c r="V1177" t="s">
        <v>1548</v>
      </c>
      <c r="W1177">
        <v>49.98</v>
      </c>
      <c r="X1177">
        <v>29.98</v>
      </c>
      <c r="Y1177">
        <v>1</v>
      </c>
      <c r="Z1177" t="s">
        <v>455</v>
      </c>
      <c r="AA1177" t="s">
        <v>2340</v>
      </c>
      <c r="AF1177" s="4"/>
      <c r="AG1177" s="4"/>
      <c r="AH1177" t="s">
        <v>67</v>
      </c>
      <c r="AI1177" t="s">
        <v>229</v>
      </c>
      <c r="AJ1177" t="s">
        <v>547</v>
      </c>
      <c r="AK1177" t="s">
        <v>1108</v>
      </c>
      <c r="AL1177" t="s">
        <v>1577</v>
      </c>
      <c r="AM1177" t="s">
        <v>80</v>
      </c>
      <c r="AN1177" t="s">
        <v>1548</v>
      </c>
      <c r="AO1177" t="s">
        <v>455</v>
      </c>
      <c r="AP1177" t="s">
        <v>2340</v>
      </c>
      <c r="AQ1177" t="str">
        <f t="shared" si="18"/>
        <v>8223664421010noMale438905Facebook438314392149.9829.9831424.99214.9915</v>
      </c>
      <c r="AR1177">
        <f>COUNTIF(AQ$2:AQ1177,AQ1177)</f>
        <v>1</v>
      </c>
    </row>
    <row r="1178" spans="1:44" x14ac:dyDescent="0.25">
      <c r="A1178">
        <v>823</v>
      </c>
      <c r="B1178">
        <v>390</v>
      </c>
      <c r="C1178" s="4">
        <v>44210</v>
      </c>
      <c r="D1178">
        <v>11</v>
      </c>
      <c r="E1178" t="s">
        <v>37</v>
      </c>
      <c r="F1178" t="s">
        <v>48</v>
      </c>
      <c r="G1178" t="s">
        <v>55</v>
      </c>
      <c r="H1178" t="s">
        <v>58</v>
      </c>
      <c r="I1178" s="4">
        <v>43641</v>
      </c>
      <c r="J1178">
        <v>2</v>
      </c>
      <c r="K1178" t="s">
        <v>60</v>
      </c>
      <c r="L1178" s="4">
        <v>43615</v>
      </c>
      <c r="M1178" s="4">
        <v>43830</v>
      </c>
      <c r="N1178">
        <v>2</v>
      </c>
      <c r="O1178" t="s">
        <v>139</v>
      </c>
      <c r="P1178" t="s">
        <v>301</v>
      </c>
      <c r="Q1178">
        <v>2</v>
      </c>
      <c r="R1178" t="s">
        <v>831</v>
      </c>
      <c r="S1178" t="s">
        <v>1368</v>
      </c>
      <c r="T1178" t="s">
        <v>1884</v>
      </c>
      <c r="U1178" t="s">
        <v>71</v>
      </c>
      <c r="V1178" t="s">
        <v>1869</v>
      </c>
      <c r="W1178">
        <v>75.680000000000007</v>
      </c>
      <c r="X1178">
        <v>29.98</v>
      </c>
      <c r="Y1178">
        <v>2</v>
      </c>
      <c r="Z1178" t="s">
        <v>2267</v>
      </c>
      <c r="AA1178" t="s">
        <v>2567</v>
      </c>
      <c r="AF1178" s="4"/>
      <c r="AG1178" s="4"/>
      <c r="AH1178" t="s">
        <v>67</v>
      </c>
      <c r="AI1178" t="s">
        <v>229</v>
      </c>
      <c r="AJ1178" t="s">
        <v>573</v>
      </c>
      <c r="AK1178" t="s">
        <v>1131</v>
      </c>
      <c r="AL1178" t="s">
        <v>1517</v>
      </c>
      <c r="AM1178" t="s">
        <v>69</v>
      </c>
      <c r="AN1178" t="s">
        <v>1548</v>
      </c>
      <c r="AO1178" t="s">
        <v>872</v>
      </c>
      <c r="AP1178" t="s">
        <v>2388</v>
      </c>
      <c r="AQ1178" t="str">
        <f t="shared" si="18"/>
        <v>8233904421011yesFemale436412Facebook436154383075.6829.9834619.99114.9919</v>
      </c>
      <c r="AR1178">
        <f>COUNTIF(AQ$2:AQ1178,AQ1178)</f>
        <v>1</v>
      </c>
    </row>
    <row r="1179" spans="1:44" x14ac:dyDescent="0.25">
      <c r="A1179">
        <v>823</v>
      </c>
      <c r="B1179">
        <v>390</v>
      </c>
      <c r="C1179" s="4">
        <v>44210</v>
      </c>
      <c r="D1179">
        <v>11</v>
      </c>
      <c r="E1179" t="s">
        <v>37</v>
      </c>
      <c r="F1179" t="s">
        <v>48</v>
      </c>
      <c r="G1179" t="s">
        <v>55</v>
      </c>
      <c r="H1179" t="s">
        <v>58</v>
      </c>
      <c r="I1179" s="4">
        <v>43641</v>
      </c>
      <c r="J1179">
        <v>2</v>
      </c>
      <c r="K1179" t="s">
        <v>60</v>
      </c>
      <c r="L1179" s="4">
        <v>43615</v>
      </c>
      <c r="M1179" s="4">
        <v>43830</v>
      </c>
      <c r="N1179">
        <v>2</v>
      </c>
      <c r="O1179" t="s">
        <v>139</v>
      </c>
      <c r="P1179" t="s">
        <v>301</v>
      </c>
      <c r="Q1179">
        <v>2</v>
      </c>
      <c r="R1179" t="s">
        <v>831</v>
      </c>
      <c r="S1179" t="s">
        <v>1368</v>
      </c>
      <c r="T1179" t="s">
        <v>1884</v>
      </c>
      <c r="U1179" t="s">
        <v>71</v>
      </c>
      <c r="V1179" t="s">
        <v>1869</v>
      </c>
      <c r="W1179">
        <v>75.680000000000007</v>
      </c>
      <c r="X1179">
        <v>29.98</v>
      </c>
      <c r="Y1179">
        <v>2</v>
      </c>
      <c r="Z1179" t="s">
        <v>2267</v>
      </c>
      <c r="AA1179" t="s">
        <v>2567</v>
      </c>
      <c r="AF1179" s="4"/>
      <c r="AG1179" s="4"/>
      <c r="AH1179" t="s">
        <v>79</v>
      </c>
      <c r="AI1179" t="s">
        <v>241</v>
      </c>
      <c r="AJ1179" t="s">
        <v>521</v>
      </c>
      <c r="AK1179" t="s">
        <v>1078</v>
      </c>
      <c r="AL1179" t="s">
        <v>1611</v>
      </c>
      <c r="AM1179" t="s">
        <v>69</v>
      </c>
      <c r="AN1179" t="s">
        <v>1548</v>
      </c>
      <c r="AO1179" t="s">
        <v>455</v>
      </c>
      <c r="AP1179" t="s">
        <v>2340</v>
      </c>
      <c r="AQ1179" t="str">
        <f t="shared" si="18"/>
        <v>8233904421011yesFemale436412Facebook436154383075.6829.98414555.69114.9915</v>
      </c>
      <c r="AR1179">
        <f>COUNTIF(AQ$2:AQ1179,AQ1179)</f>
        <v>1</v>
      </c>
    </row>
    <row r="1180" spans="1:44" x14ac:dyDescent="0.25">
      <c r="A1180">
        <v>824</v>
      </c>
      <c r="B1180">
        <v>77</v>
      </c>
      <c r="C1180" s="4">
        <v>44211</v>
      </c>
      <c r="D1180">
        <v>4</v>
      </c>
      <c r="E1180" t="s">
        <v>40</v>
      </c>
      <c r="F1180" t="s">
        <v>51</v>
      </c>
      <c r="G1180" t="s">
        <v>55</v>
      </c>
      <c r="H1180" t="s">
        <v>57</v>
      </c>
      <c r="I1180" s="4">
        <v>44083</v>
      </c>
      <c r="J1180">
        <v>10</v>
      </c>
      <c r="K1180" t="s">
        <v>61</v>
      </c>
      <c r="L1180" s="4">
        <v>44055</v>
      </c>
      <c r="M1180" s="4">
        <v>44196</v>
      </c>
      <c r="N1180">
        <v>2</v>
      </c>
      <c r="O1180" t="s">
        <v>188</v>
      </c>
      <c r="P1180" t="s">
        <v>350</v>
      </c>
      <c r="Q1180">
        <v>2</v>
      </c>
      <c r="R1180" t="s">
        <v>832</v>
      </c>
      <c r="S1180" t="s">
        <v>1369</v>
      </c>
      <c r="T1180" t="s">
        <v>1885</v>
      </c>
      <c r="U1180" t="s">
        <v>88</v>
      </c>
      <c r="V1180" t="s">
        <v>2037</v>
      </c>
      <c r="W1180">
        <v>692.88</v>
      </c>
      <c r="X1180">
        <v>79.959999999999994</v>
      </c>
      <c r="Y1180">
        <v>2</v>
      </c>
      <c r="Z1180" t="s">
        <v>2268</v>
      </c>
      <c r="AA1180" t="s">
        <v>2568</v>
      </c>
      <c r="AF1180" s="4"/>
      <c r="AG1180" s="4"/>
      <c r="AH1180" t="s">
        <v>86</v>
      </c>
      <c r="AI1180" t="s">
        <v>248</v>
      </c>
      <c r="AJ1180" t="s">
        <v>653</v>
      </c>
      <c r="AK1180" t="s">
        <v>1197</v>
      </c>
      <c r="AL1180" t="s">
        <v>1721</v>
      </c>
      <c r="AM1180" t="s">
        <v>80</v>
      </c>
      <c r="AN1180" t="s">
        <v>1577</v>
      </c>
      <c r="AO1180" t="s">
        <v>549</v>
      </c>
      <c r="AP1180" t="s">
        <v>2362</v>
      </c>
      <c r="AQ1180" t="str">
        <f t="shared" si="18"/>
        <v>82477442114yesMale4408310YouTube4405544196692.8879.96784332.49224.9922</v>
      </c>
      <c r="AR1180">
        <f>COUNTIF(AQ$2:AQ1180,AQ1180)</f>
        <v>1</v>
      </c>
    </row>
    <row r="1181" spans="1:44" x14ac:dyDescent="0.25">
      <c r="A1181">
        <v>824</v>
      </c>
      <c r="B1181">
        <v>77</v>
      </c>
      <c r="C1181" s="4">
        <v>44211</v>
      </c>
      <c r="D1181">
        <v>4</v>
      </c>
      <c r="E1181" t="s">
        <v>40</v>
      </c>
      <c r="F1181" t="s">
        <v>51</v>
      </c>
      <c r="G1181" t="s">
        <v>55</v>
      </c>
      <c r="H1181" t="s">
        <v>57</v>
      </c>
      <c r="I1181" s="4">
        <v>44083</v>
      </c>
      <c r="J1181">
        <v>10</v>
      </c>
      <c r="K1181" t="s">
        <v>61</v>
      </c>
      <c r="L1181" s="4">
        <v>44055</v>
      </c>
      <c r="M1181" s="4">
        <v>44196</v>
      </c>
      <c r="N1181">
        <v>2</v>
      </c>
      <c r="O1181" t="s">
        <v>188</v>
      </c>
      <c r="P1181" t="s">
        <v>350</v>
      </c>
      <c r="Q1181">
        <v>2</v>
      </c>
      <c r="R1181" t="s">
        <v>832</v>
      </c>
      <c r="S1181" t="s">
        <v>1369</v>
      </c>
      <c r="T1181" t="s">
        <v>1885</v>
      </c>
      <c r="U1181" t="s">
        <v>88</v>
      </c>
      <c r="V1181" t="s">
        <v>2037</v>
      </c>
      <c r="W1181">
        <v>692.88</v>
      </c>
      <c r="X1181">
        <v>79.959999999999994</v>
      </c>
      <c r="Y1181">
        <v>2</v>
      </c>
      <c r="Z1181" t="s">
        <v>2268</v>
      </c>
      <c r="AA1181" t="s">
        <v>2568</v>
      </c>
      <c r="AF1181" s="4"/>
      <c r="AG1181" s="4"/>
      <c r="AH1181" t="s">
        <v>79</v>
      </c>
      <c r="AI1181" t="s">
        <v>241</v>
      </c>
      <c r="AJ1181" t="s">
        <v>617</v>
      </c>
      <c r="AK1181" t="s">
        <v>1168</v>
      </c>
      <c r="AL1181" t="s">
        <v>1614</v>
      </c>
      <c r="AM1181" t="s">
        <v>80</v>
      </c>
      <c r="AN1181" t="s">
        <v>1548</v>
      </c>
      <c r="AO1181" t="s">
        <v>86</v>
      </c>
      <c r="AP1181" t="s">
        <v>2350</v>
      </c>
      <c r="AQ1181" t="str">
        <f t="shared" si="18"/>
        <v>82477442114yesMale4408310YouTube4405544196692.8879.96416913.95214.997</v>
      </c>
      <c r="AR1181">
        <f>COUNTIF(AQ$2:AQ1181,AQ1181)</f>
        <v>1</v>
      </c>
    </row>
    <row r="1182" spans="1:44" x14ac:dyDescent="0.25">
      <c r="A1182">
        <v>825</v>
      </c>
      <c r="B1182">
        <v>95</v>
      </c>
      <c r="C1182" s="4">
        <v>44211</v>
      </c>
      <c r="D1182">
        <v>4</v>
      </c>
      <c r="E1182" t="s">
        <v>40</v>
      </c>
      <c r="F1182" t="s">
        <v>51</v>
      </c>
      <c r="G1182" t="s">
        <v>56</v>
      </c>
      <c r="H1182" t="s">
        <v>58</v>
      </c>
      <c r="I1182" s="4">
        <v>43876</v>
      </c>
      <c r="J1182">
        <v>6</v>
      </c>
      <c r="K1182" t="s">
        <v>59</v>
      </c>
      <c r="L1182" s="4">
        <v>43862</v>
      </c>
      <c r="M1182" s="4">
        <v>43889</v>
      </c>
      <c r="N1182">
        <v>1</v>
      </c>
      <c r="O1182" t="s">
        <v>90</v>
      </c>
      <c r="P1182" t="s">
        <v>252</v>
      </c>
      <c r="Q1182">
        <v>1</v>
      </c>
      <c r="R1182" t="s">
        <v>70</v>
      </c>
      <c r="S1182" t="s">
        <v>1040</v>
      </c>
      <c r="T1182" t="s">
        <v>1568</v>
      </c>
      <c r="U1182" t="s">
        <v>69</v>
      </c>
      <c r="V1182" t="s">
        <v>1562</v>
      </c>
      <c r="W1182">
        <v>198.99</v>
      </c>
      <c r="X1182">
        <v>9.99</v>
      </c>
      <c r="Y1182">
        <v>1</v>
      </c>
      <c r="Z1182" t="s">
        <v>645</v>
      </c>
      <c r="AA1182" t="s">
        <v>2347</v>
      </c>
      <c r="AF1182" s="4"/>
      <c r="AG1182" s="4"/>
      <c r="AH1182" t="s">
        <v>90</v>
      </c>
      <c r="AI1182" t="s">
        <v>252</v>
      </c>
      <c r="AJ1182" t="s">
        <v>70</v>
      </c>
      <c r="AK1182" t="s">
        <v>1040</v>
      </c>
      <c r="AL1182" t="s">
        <v>1568</v>
      </c>
      <c r="AM1182" t="s">
        <v>69</v>
      </c>
      <c r="AN1182" t="s">
        <v>1562</v>
      </c>
      <c r="AO1182" t="s">
        <v>645</v>
      </c>
      <c r="AP1182" t="s">
        <v>2347</v>
      </c>
      <c r="AQ1182" t="str">
        <f t="shared" si="18"/>
        <v>82595442114noFemale438766Google Ads4386243889198.999.9965198.9919.9913</v>
      </c>
      <c r="AR1182">
        <f>COUNTIF(AQ$2:AQ1182,AQ1182)</f>
        <v>1</v>
      </c>
    </row>
    <row r="1183" spans="1:44" x14ac:dyDescent="0.25">
      <c r="A1183">
        <v>826</v>
      </c>
      <c r="B1183">
        <v>439</v>
      </c>
      <c r="C1183" s="4">
        <v>44211</v>
      </c>
      <c r="D1183">
        <v>6</v>
      </c>
      <c r="E1183" t="s">
        <v>33</v>
      </c>
      <c r="F1183" t="s">
        <v>44</v>
      </c>
      <c r="G1183" t="s">
        <v>55</v>
      </c>
      <c r="H1183" t="s">
        <v>58</v>
      </c>
      <c r="I1183" s="4">
        <v>43931</v>
      </c>
      <c r="J1183">
        <v>7</v>
      </c>
      <c r="K1183" t="s">
        <v>61</v>
      </c>
      <c r="L1183" s="4">
        <v>43915</v>
      </c>
      <c r="M1183" s="4">
        <v>44012</v>
      </c>
      <c r="N1183">
        <v>1</v>
      </c>
      <c r="O1183" t="s">
        <v>84</v>
      </c>
      <c r="P1183" t="s">
        <v>246</v>
      </c>
      <c r="Q1183">
        <v>1</v>
      </c>
      <c r="R1183" t="s">
        <v>687</v>
      </c>
      <c r="S1183" t="s">
        <v>1104</v>
      </c>
      <c r="T1183" t="s">
        <v>1750</v>
      </c>
      <c r="U1183" t="s">
        <v>67</v>
      </c>
      <c r="V1183" t="s">
        <v>1548</v>
      </c>
      <c r="W1183">
        <v>80.97</v>
      </c>
      <c r="X1183">
        <v>44.97</v>
      </c>
      <c r="Y1183">
        <v>1</v>
      </c>
      <c r="Z1183" t="s">
        <v>410</v>
      </c>
      <c r="AA1183" t="s">
        <v>2359</v>
      </c>
      <c r="AF1183" s="4"/>
      <c r="AG1183" s="4"/>
      <c r="AH1183" t="s">
        <v>84</v>
      </c>
      <c r="AI1183" t="s">
        <v>246</v>
      </c>
      <c r="AJ1183" t="s">
        <v>687</v>
      </c>
      <c r="AK1183" t="s">
        <v>1104</v>
      </c>
      <c r="AL1183" t="s">
        <v>1750</v>
      </c>
      <c r="AM1183" t="s">
        <v>67</v>
      </c>
      <c r="AN1183" t="s">
        <v>1548</v>
      </c>
      <c r="AO1183" t="s">
        <v>410</v>
      </c>
      <c r="AP1183" t="s">
        <v>2359</v>
      </c>
      <c r="AQ1183" t="str">
        <f t="shared" si="18"/>
        <v>826439442116yesFemale439317YouTube439154401280.9744.97915826.99314.9920</v>
      </c>
      <c r="AR1183">
        <f>COUNTIF(AQ$2:AQ1183,AQ1183)</f>
        <v>1</v>
      </c>
    </row>
    <row r="1184" spans="1:44" x14ac:dyDescent="0.25">
      <c r="A1184">
        <v>827</v>
      </c>
      <c r="B1184">
        <v>114</v>
      </c>
      <c r="C1184" s="4">
        <v>44212</v>
      </c>
      <c r="D1184">
        <v>7</v>
      </c>
      <c r="E1184" t="s">
        <v>35</v>
      </c>
      <c r="F1184" t="s">
        <v>46</v>
      </c>
      <c r="G1184" t="s">
        <v>56</v>
      </c>
      <c r="H1184" t="s">
        <v>58</v>
      </c>
      <c r="I1184" s="4">
        <v>44071</v>
      </c>
      <c r="J1184">
        <v>9</v>
      </c>
      <c r="K1184" t="s">
        <v>59</v>
      </c>
      <c r="L1184" s="4">
        <v>43952</v>
      </c>
      <c r="M1184" s="4">
        <v>44075</v>
      </c>
      <c r="N1184">
        <v>1</v>
      </c>
      <c r="O1184" t="s">
        <v>67</v>
      </c>
      <c r="P1184" t="s">
        <v>229</v>
      </c>
      <c r="Q1184">
        <v>1</v>
      </c>
      <c r="R1184" t="s">
        <v>557</v>
      </c>
      <c r="S1184" t="s">
        <v>1030</v>
      </c>
      <c r="T1184" t="s">
        <v>1513</v>
      </c>
      <c r="U1184" t="s">
        <v>67</v>
      </c>
      <c r="V1184" t="s">
        <v>1548</v>
      </c>
      <c r="W1184">
        <v>89.97</v>
      </c>
      <c r="X1184">
        <v>44.97</v>
      </c>
      <c r="Y1184">
        <v>1</v>
      </c>
      <c r="Z1184" t="s">
        <v>652</v>
      </c>
      <c r="AA1184" t="s">
        <v>2352</v>
      </c>
      <c r="AF1184" s="4"/>
      <c r="AG1184" s="4"/>
      <c r="AH1184" t="s">
        <v>67</v>
      </c>
      <c r="AI1184" t="s">
        <v>229</v>
      </c>
      <c r="AJ1184" t="s">
        <v>557</v>
      </c>
      <c r="AK1184" t="s">
        <v>1030</v>
      </c>
      <c r="AL1184" t="s">
        <v>1513</v>
      </c>
      <c r="AM1184" t="s">
        <v>67</v>
      </c>
      <c r="AN1184" t="s">
        <v>1548</v>
      </c>
      <c r="AO1184" t="s">
        <v>652</v>
      </c>
      <c r="AP1184" t="s">
        <v>2352</v>
      </c>
      <c r="AQ1184" t="str">
        <f t="shared" si="18"/>
        <v>827114442127noFemale440719Google Ads439524407589.9744.97317129.99314.9911</v>
      </c>
      <c r="AR1184">
        <f>COUNTIF(AQ$2:AQ1184,AQ1184)</f>
        <v>1</v>
      </c>
    </row>
    <row r="1185" spans="1:44" x14ac:dyDescent="0.25">
      <c r="A1185">
        <v>828</v>
      </c>
      <c r="B1185">
        <v>178</v>
      </c>
      <c r="C1185" s="4">
        <v>44213</v>
      </c>
      <c r="D1185">
        <v>4</v>
      </c>
      <c r="E1185" t="s">
        <v>40</v>
      </c>
      <c r="F1185" t="s">
        <v>51</v>
      </c>
      <c r="G1185" t="s">
        <v>55</v>
      </c>
      <c r="H1185" t="s">
        <v>57</v>
      </c>
      <c r="I1185" s="4">
        <v>43632</v>
      </c>
      <c r="J1185">
        <v>2</v>
      </c>
      <c r="K1185" t="s">
        <v>60</v>
      </c>
      <c r="L1185" s="4">
        <v>43615</v>
      </c>
      <c r="M1185" s="4">
        <v>43830</v>
      </c>
      <c r="N1185">
        <v>1</v>
      </c>
      <c r="O1185" t="s">
        <v>67</v>
      </c>
      <c r="P1185" t="s">
        <v>229</v>
      </c>
      <c r="Q1185">
        <v>1</v>
      </c>
      <c r="R1185" t="s">
        <v>527</v>
      </c>
      <c r="S1185" t="s">
        <v>953</v>
      </c>
      <c r="T1185" t="s">
        <v>1617</v>
      </c>
      <c r="U1185" t="s">
        <v>69</v>
      </c>
      <c r="V1185" t="s">
        <v>1548</v>
      </c>
      <c r="W1185">
        <v>30.99</v>
      </c>
      <c r="X1185">
        <v>14.99</v>
      </c>
      <c r="Y1185">
        <v>1</v>
      </c>
      <c r="Z1185" t="s">
        <v>84</v>
      </c>
      <c r="AA1185" t="s">
        <v>2366</v>
      </c>
      <c r="AF1185" s="4"/>
      <c r="AG1185" s="4"/>
      <c r="AH1185" t="s">
        <v>67</v>
      </c>
      <c r="AI1185" t="s">
        <v>229</v>
      </c>
      <c r="AJ1185" t="s">
        <v>527</v>
      </c>
      <c r="AK1185" t="s">
        <v>953</v>
      </c>
      <c r="AL1185" t="s">
        <v>1617</v>
      </c>
      <c r="AM1185" t="s">
        <v>69</v>
      </c>
      <c r="AN1185" t="s">
        <v>1548</v>
      </c>
      <c r="AO1185" t="s">
        <v>84</v>
      </c>
      <c r="AP1185" t="s">
        <v>2366</v>
      </c>
      <c r="AQ1185" t="str">
        <f t="shared" si="18"/>
        <v>828178442134yesMale436322Facebook436154383030.9914.99313730.99114.999</v>
      </c>
      <c r="AR1185">
        <f>COUNTIF(AQ$2:AQ1185,AQ1185)</f>
        <v>1</v>
      </c>
    </row>
    <row r="1186" spans="1:44" x14ac:dyDescent="0.25">
      <c r="A1186">
        <v>829</v>
      </c>
      <c r="B1186">
        <v>389</v>
      </c>
      <c r="C1186" s="4">
        <v>44213</v>
      </c>
      <c r="D1186">
        <v>3</v>
      </c>
      <c r="E1186" t="s">
        <v>34</v>
      </c>
      <c r="F1186" t="s">
        <v>45</v>
      </c>
      <c r="G1186" t="s">
        <v>55</v>
      </c>
      <c r="H1186" t="s">
        <v>57</v>
      </c>
      <c r="I1186" s="4">
        <v>44009</v>
      </c>
      <c r="J1186">
        <v>7</v>
      </c>
      <c r="K1186" t="s">
        <v>61</v>
      </c>
      <c r="L1186" s="4">
        <v>43915</v>
      </c>
      <c r="M1186" s="4">
        <v>44012</v>
      </c>
      <c r="N1186">
        <v>1</v>
      </c>
      <c r="O1186" t="s">
        <v>79</v>
      </c>
      <c r="P1186" t="s">
        <v>241</v>
      </c>
      <c r="Q1186">
        <v>1</v>
      </c>
      <c r="R1186" t="s">
        <v>566</v>
      </c>
      <c r="S1186" t="s">
        <v>1067</v>
      </c>
      <c r="T1186" t="s">
        <v>1649</v>
      </c>
      <c r="U1186" t="s">
        <v>69</v>
      </c>
      <c r="V1186" t="s">
        <v>1548</v>
      </c>
      <c r="W1186">
        <v>35.99</v>
      </c>
      <c r="X1186">
        <v>14.99</v>
      </c>
      <c r="Y1186">
        <v>1</v>
      </c>
      <c r="Z1186" t="s">
        <v>65</v>
      </c>
      <c r="AA1186" t="s">
        <v>2343</v>
      </c>
      <c r="AF1186" s="4"/>
      <c r="AG1186" s="4"/>
      <c r="AH1186" t="s">
        <v>79</v>
      </c>
      <c r="AI1186" t="s">
        <v>241</v>
      </c>
      <c r="AJ1186" t="s">
        <v>566</v>
      </c>
      <c r="AK1186" t="s">
        <v>1067</v>
      </c>
      <c r="AL1186" t="s">
        <v>1649</v>
      </c>
      <c r="AM1186" t="s">
        <v>69</v>
      </c>
      <c r="AN1186" t="s">
        <v>1548</v>
      </c>
      <c r="AO1186" t="s">
        <v>65</v>
      </c>
      <c r="AP1186" t="s">
        <v>2343</v>
      </c>
      <c r="AQ1186" t="str">
        <f t="shared" si="18"/>
        <v>829389442133yesMale440097YouTube439154401235.9914.99410835.99114.9910</v>
      </c>
      <c r="AR1186">
        <f>COUNTIF(AQ$2:AQ1186,AQ1186)</f>
        <v>1</v>
      </c>
    </row>
    <row r="1187" spans="1:44" x14ac:dyDescent="0.25">
      <c r="A1187">
        <v>830</v>
      </c>
      <c r="B1187">
        <v>89</v>
      </c>
      <c r="C1187" s="4">
        <v>44214</v>
      </c>
      <c r="D1187">
        <v>3</v>
      </c>
      <c r="E1187" t="s">
        <v>34</v>
      </c>
      <c r="F1187" t="s">
        <v>45</v>
      </c>
      <c r="G1187" t="s">
        <v>56</v>
      </c>
      <c r="H1187" t="s">
        <v>57</v>
      </c>
      <c r="I1187" s="4">
        <v>44209</v>
      </c>
      <c r="J1187">
        <v>11</v>
      </c>
      <c r="K1187" t="s">
        <v>60</v>
      </c>
      <c r="L1187" s="4">
        <v>44148</v>
      </c>
      <c r="M1187" s="4">
        <v>44265</v>
      </c>
      <c r="N1187">
        <v>2</v>
      </c>
      <c r="O1187" t="s">
        <v>195</v>
      </c>
      <c r="P1187" t="s">
        <v>357</v>
      </c>
      <c r="Q1187">
        <v>3</v>
      </c>
      <c r="R1187" t="s">
        <v>833</v>
      </c>
      <c r="S1187" t="s">
        <v>1370</v>
      </c>
      <c r="T1187" t="s">
        <v>1886</v>
      </c>
      <c r="U1187" t="s">
        <v>168</v>
      </c>
      <c r="V1187" t="s">
        <v>2061</v>
      </c>
      <c r="W1187">
        <v>1393.66</v>
      </c>
      <c r="X1187">
        <v>134.93</v>
      </c>
      <c r="Y1187">
        <v>3</v>
      </c>
      <c r="Z1187" t="s">
        <v>2269</v>
      </c>
      <c r="AA1187" t="s">
        <v>2569</v>
      </c>
      <c r="AF1187" s="4"/>
      <c r="AG1187" s="4"/>
      <c r="AH1187" t="s">
        <v>80</v>
      </c>
      <c r="AI1187" t="s">
        <v>242</v>
      </c>
      <c r="AJ1187" t="s">
        <v>404</v>
      </c>
      <c r="AK1187" t="s">
        <v>966</v>
      </c>
      <c r="AL1187" t="s">
        <v>1499</v>
      </c>
      <c r="AM1187" t="s">
        <v>69</v>
      </c>
      <c r="AN1187" t="s">
        <v>1548</v>
      </c>
      <c r="AO1187" t="s">
        <v>70</v>
      </c>
      <c r="AP1187" t="s">
        <v>2341</v>
      </c>
      <c r="AQ1187" t="str">
        <f t="shared" si="18"/>
        <v>83089442143noMale4420911Facebook44148442651393.66134.9327121.19114.995</v>
      </c>
      <c r="AR1187">
        <f>COUNTIF(AQ$2:AQ1187,AQ1187)</f>
        <v>1</v>
      </c>
    </row>
    <row r="1188" spans="1:44" x14ac:dyDescent="0.25">
      <c r="A1188">
        <v>830</v>
      </c>
      <c r="B1188">
        <v>89</v>
      </c>
      <c r="C1188" s="4">
        <v>44214</v>
      </c>
      <c r="D1188">
        <v>3</v>
      </c>
      <c r="E1188" t="s">
        <v>34</v>
      </c>
      <c r="F1188" t="s">
        <v>45</v>
      </c>
      <c r="G1188" t="s">
        <v>56</v>
      </c>
      <c r="H1188" t="s">
        <v>57</v>
      </c>
      <c r="I1188" s="4">
        <v>44209</v>
      </c>
      <c r="J1188">
        <v>11</v>
      </c>
      <c r="K1188" t="s">
        <v>60</v>
      </c>
      <c r="L1188" s="4">
        <v>44148</v>
      </c>
      <c r="M1188" s="4">
        <v>44265</v>
      </c>
      <c r="N1188">
        <v>2</v>
      </c>
      <c r="O1188" t="s">
        <v>195</v>
      </c>
      <c r="P1188" t="s">
        <v>357</v>
      </c>
      <c r="Q1188">
        <v>3</v>
      </c>
      <c r="R1188" t="s">
        <v>833</v>
      </c>
      <c r="S1188" t="s">
        <v>1370</v>
      </c>
      <c r="T1188" t="s">
        <v>1886</v>
      </c>
      <c r="U1188" t="s">
        <v>168</v>
      </c>
      <c r="V1188" t="s">
        <v>2061</v>
      </c>
      <c r="W1188">
        <v>1393.66</v>
      </c>
      <c r="X1188">
        <v>134.93</v>
      </c>
      <c r="Y1188">
        <v>3</v>
      </c>
      <c r="Z1188" t="s">
        <v>2269</v>
      </c>
      <c r="AA1188" t="s">
        <v>2569</v>
      </c>
      <c r="AF1188" s="4"/>
      <c r="AG1188" s="4"/>
      <c r="AH1188" t="s">
        <v>86</v>
      </c>
      <c r="AI1188" t="s">
        <v>248</v>
      </c>
      <c r="AJ1188" t="s">
        <v>653</v>
      </c>
      <c r="AK1188" t="s">
        <v>1197</v>
      </c>
      <c r="AL1188" t="s">
        <v>1721</v>
      </c>
      <c r="AM1188" t="s">
        <v>67</v>
      </c>
      <c r="AN1188" t="s">
        <v>1577</v>
      </c>
      <c r="AO1188" t="s">
        <v>549</v>
      </c>
      <c r="AP1188" t="s">
        <v>2362</v>
      </c>
      <c r="AQ1188" t="str">
        <f t="shared" si="18"/>
        <v>83089442143noMale4420911Facebook44148442651393.66134.93784332.49324.9922</v>
      </c>
      <c r="AR1188">
        <f>COUNTIF(AQ$2:AQ1188,AQ1188)</f>
        <v>1</v>
      </c>
    </row>
    <row r="1189" spans="1:44" x14ac:dyDescent="0.25">
      <c r="A1189">
        <v>830</v>
      </c>
      <c r="B1189">
        <v>89</v>
      </c>
      <c r="C1189" s="4">
        <v>44214</v>
      </c>
      <c r="D1189">
        <v>3</v>
      </c>
      <c r="E1189" t="s">
        <v>34</v>
      </c>
      <c r="F1189" t="s">
        <v>45</v>
      </c>
      <c r="G1189" t="s">
        <v>56</v>
      </c>
      <c r="H1189" t="s">
        <v>57</v>
      </c>
      <c r="I1189" s="4">
        <v>44209</v>
      </c>
      <c r="J1189">
        <v>11</v>
      </c>
      <c r="K1189" t="s">
        <v>60</v>
      </c>
      <c r="L1189" s="4">
        <v>44148</v>
      </c>
      <c r="M1189" s="4">
        <v>44265</v>
      </c>
      <c r="N1189">
        <v>2</v>
      </c>
      <c r="O1189" t="s">
        <v>195</v>
      </c>
      <c r="P1189" t="s">
        <v>357</v>
      </c>
      <c r="Q1189">
        <v>3</v>
      </c>
      <c r="R1189" t="s">
        <v>833</v>
      </c>
      <c r="S1189" t="s">
        <v>1370</v>
      </c>
      <c r="T1189" t="s">
        <v>1886</v>
      </c>
      <c r="U1189" t="s">
        <v>168</v>
      </c>
      <c r="V1189" t="s">
        <v>2061</v>
      </c>
      <c r="W1189">
        <v>1393.66</v>
      </c>
      <c r="X1189">
        <v>134.93</v>
      </c>
      <c r="Y1189">
        <v>3</v>
      </c>
      <c r="Z1189" t="s">
        <v>2269</v>
      </c>
      <c r="AA1189" t="s">
        <v>2569</v>
      </c>
      <c r="AF1189" s="4"/>
      <c r="AG1189" s="4"/>
      <c r="AH1189" t="s">
        <v>80</v>
      </c>
      <c r="AI1189" t="s">
        <v>242</v>
      </c>
      <c r="AJ1189" t="s">
        <v>709</v>
      </c>
      <c r="AK1189" t="s">
        <v>1250</v>
      </c>
      <c r="AL1189" t="s">
        <v>425</v>
      </c>
      <c r="AM1189" t="s">
        <v>67</v>
      </c>
      <c r="AN1189" t="s">
        <v>1548</v>
      </c>
      <c r="AO1189" t="s">
        <v>79</v>
      </c>
      <c r="AP1189" t="s">
        <v>2349</v>
      </c>
      <c r="AQ1189" t="str">
        <f t="shared" si="18"/>
        <v>83089442143noMale4420911Facebook44148442651393.66134.93258125314.994</v>
      </c>
      <c r="AR1189">
        <f>COUNTIF(AQ$2:AQ1189,AQ1189)</f>
        <v>1</v>
      </c>
    </row>
    <row r="1190" spans="1:44" x14ac:dyDescent="0.25">
      <c r="A1190">
        <v>831</v>
      </c>
      <c r="B1190">
        <v>132</v>
      </c>
      <c r="C1190" s="4">
        <v>44214</v>
      </c>
      <c r="D1190">
        <v>5</v>
      </c>
      <c r="E1190" t="s">
        <v>36</v>
      </c>
      <c r="F1190" t="s">
        <v>47</v>
      </c>
      <c r="G1190" t="s">
        <v>56</v>
      </c>
      <c r="H1190" t="s">
        <v>57</v>
      </c>
      <c r="I1190" s="4">
        <v>44046</v>
      </c>
      <c r="J1190">
        <v>8</v>
      </c>
      <c r="K1190" t="s">
        <v>60</v>
      </c>
      <c r="L1190" s="4">
        <v>44000</v>
      </c>
      <c r="M1190" s="4">
        <v>44073</v>
      </c>
      <c r="N1190">
        <v>2</v>
      </c>
      <c r="O1190" t="s">
        <v>92</v>
      </c>
      <c r="P1190" t="s">
        <v>254</v>
      </c>
      <c r="Q1190">
        <v>2</v>
      </c>
      <c r="R1190" t="s">
        <v>834</v>
      </c>
      <c r="S1190" t="s">
        <v>1371</v>
      </c>
      <c r="T1190" t="s">
        <v>1887</v>
      </c>
      <c r="U1190" t="s">
        <v>110</v>
      </c>
      <c r="V1190" t="s">
        <v>2040</v>
      </c>
      <c r="W1190">
        <v>293.94</v>
      </c>
      <c r="X1190">
        <v>104.94</v>
      </c>
      <c r="Y1190">
        <v>2</v>
      </c>
      <c r="Z1190" t="s">
        <v>2237</v>
      </c>
      <c r="AA1190" t="s">
        <v>2530</v>
      </c>
      <c r="AF1190" s="4"/>
      <c r="AG1190" s="4"/>
      <c r="AH1190" t="s">
        <v>69</v>
      </c>
      <c r="AI1190" t="s">
        <v>231</v>
      </c>
      <c r="AJ1190" t="s">
        <v>720</v>
      </c>
      <c r="AK1190" t="s">
        <v>1262</v>
      </c>
      <c r="AL1190" t="s">
        <v>1780</v>
      </c>
      <c r="AM1190" t="s">
        <v>67</v>
      </c>
      <c r="AN1190" t="s">
        <v>1577</v>
      </c>
      <c r="AO1190" t="s">
        <v>67</v>
      </c>
      <c r="AP1190" t="s">
        <v>2373</v>
      </c>
      <c r="AQ1190" t="str">
        <f t="shared" si="18"/>
        <v>831132442145noMale440468Facebook4400044073293.94104.94115947.99324.993</v>
      </c>
      <c r="AR1190">
        <f>COUNTIF(AQ$2:AQ1190,AQ1190)</f>
        <v>1</v>
      </c>
    </row>
    <row r="1191" spans="1:44" x14ac:dyDescent="0.25">
      <c r="A1191">
        <v>831</v>
      </c>
      <c r="B1191">
        <v>132</v>
      </c>
      <c r="C1191" s="4">
        <v>44214</v>
      </c>
      <c r="D1191">
        <v>5</v>
      </c>
      <c r="E1191" t="s">
        <v>36</v>
      </c>
      <c r="F1191" t="s">
        <v>47</v>
      </c>
      <c r="G1191" t="s">
        <v>56</v>
      </c>
      <c r="H1191" t="s">
        <v>57</v>
      </c>
      <c r="I1191" s="4">
        <v>44046</v>
      </c>
      <c r="J1191">
        <v>8</v>
      </c>
      <c r="K1191" t="s">
        <v>60</v>
      </c>
      <c r="L1191" s="4">
        <v>44000</v>
      </c>
      <c r="M1191" s="4">
        <v>44073</v>
      </c>
      <c r="N1191">
        <v>2</v>
      </c>
      <c r="O1191" t="s">
        <v>92</v>
      </c>
      <c r="P1191" t="s">
        <v>254</v>
      </c>
      <c r="Q1191">
        <v>2</v>
      </c>
      <c r="R1191" t="s">
        <v>834</v>
      </c>
      <c r="S1191" t="s">
        <v>1371</v>
      </c>
      <c r="T1191" t="s">
        <v>1887</v>
      </c>
      <c r="U1191" t="s">
        <v>110</v>
      </c>
      <c r="V1191" t="s">
        <v>2040</v>
      </c>
      <c r="W1191">
        <v>293.94</v>
      </c>
      <c r="X1191">
        <v>104.94</v>
      </c>
      <c r="Y1191">
        <v>2</v>
      </c>
      <c r="Z1191" t="s">
        <v>2237</v>
      </c>
      <c r="AA1191" t="s">
        <v>2530</v>
      </c>
      <c r="AF1191" s="4"/>
      <c r="AG1191" s="4"/>
      <c r="AH1191" t="s">
        <v>90</v>
      </c>
      <c r="AI1191" t="s">
        <v>252</v>
      </c>
      <c r="AJ1191" t="s">
        <v>593</v>
      </c>
      <c r="AK1191" t="s">
        <v>1149</v>
      </c>
      <c r="AL1191" t="s">
        <v>1529</v>
      </c>
      <c r="AM1191" t="s">
        <v>67</v>
      </c>
      <c r="AN1191" t="s">
        <v>1562</v>
      </c>
      <c r="AO1191" t="s">
        <v>410</v>
      </c>
      <c r="AP1191" t="s">
        <v>2359</v>
      </c>
      <c r="AQ1191" t="str">
        <f t="shared" si="18"/>
        <v>831132442145noMale440468Facebook4400044073293.94104.94614649.9939.9920</v>
      </c>
      <c r="AR1191">
        <f>COUNTIF(AQ$2:AQ1191,AQ1191)</f>
        <v>1</v>
      </c>
    </row>
    <row r="1192" spans="1:44" x14ac:dyDescent="0.25">
      <c r="A1192">
        <v>832</v>
      </c>
      <c r="B1192">
        <v>329</v>
      </c>
      <c r="C1192" s="4">
        <v>44214</v>
      </c>
      <c r="D1192">
        <v>7</v>
      </c>
      <c r="E1192" t="s">
        <v>35</v>
      </c>
      <c r="F1192" t="s">
        <v>46</v>
      </c>
      <c r="G1192" t="s">
        <v>56</v>
      </c>
      <c r="H1192" t="s">
        <v>58</v>
      </c>
      <c r="I1192" s="4">
        <v>43863</v>
      </c>
      <c r="J1192">
        <v>6</v>
      </c>
      <c r="K1192" t="s">
        <v>59</v>
      </c>
      <c r="L1192" s="4">
        <v>43862</v>
      </c>
      <c r="M1192" s="4">
        <v>43889</v>
      </c>
      <c r="N1192">
        <v>1</v>
      </c>
      <c r="O1192" t="s">
        <v>65</v>
      </c>
      <c r="P1192" t="s">
        <v>227</v>
      </c>
      <c r="Q1192">
        <v>1</v>
      </c>
      <c r="R1192" t="s">
        <v>685</v>
      </c>
      <c r="S1192" t="s">
        <v>1227</v>
      </c>
      <c r="T1192" t="s">
        <v>418</v>
      </c>
      <c r="U1192" t="s">
        <v>69</v>
      </c>
      <c r="V1192" t="s">
        <v>1517</v>
      </c>
      <c r="W1192">
        <v>50</v>
      </c>
      <c r="X1192">
        <v>19.989999999999998</v>
      </c>
      <c r="Y1192">
        <v>1</v>
      </c>
      <c r="Z1192" t="s">
        <v>431</v>
      </c>
      <c r="AA1192" t="s">
        <v>2326</v>
      </c>
      <c r="AF1192" s="4"/>
      <c r="AG1192" s="4"/>
      <c r="AH1192" t="s">
        <v>65</v>
      </c>
      <c r="AI1192" t="s">
        <v>227</v>
      </c>
      <c r="AJ1192" t="s">
        <v>685</v>
      </c>
      <c r="AK1192" t="s">
        <v>1227</v>
      </c>
      <c r="AL1192" t="s">
        <v>418</v>
      </c>
      <c r="AM1192" t="s">
        <v>69</v>
      </c>
      <c r="AN1192" t="s">
        <v>1517</v>
      </c>
      <c r="AO1192" t="s">
        <v>431</v>
      </c>
      <c r="AP1192" t="s">
        <v>2326</v>
      </c>
      <c r="AQ1192" t="str">
        <f t="shared" si="18"/>
        <v>832329442147noFemale438636Google Ads43862438895019.99109350119.9924</v>
      </c>
      <c r="AR1192">
        <f>COUNTIF(AQ$2:AQ1192,AQ1192)</f>
        <v>1</v>
      </c>
    </row>
    <row r="1193" spans="1:44" x14ac:dyDescent="0.25">
      <c r="A1193">
        <v>833</v>
      </c>
      <c r="B1193">
        <v>234</v>
      </c>
      <c r="C1193" s="4">
        <v>44215</v>
      </c>
      <c r="D1193">
        <v>4</v>
      </c>
      <c r="E1193" t="s">
        <v>40</v>
      </c>
      <c r="F1193" t="s">
        <v>51</v>
      </c>
      <c r="G1193" t="s">
        <v>56</v>
      </c>
      <c r="H1193" t="s">
        <v>58</v>
      </c>
      <c r="I1193" s="4">
        <v>44043</v>
      </c>
      <c r="J1193">
        <v>9</v>
      </c>
      <c r="K1193" t="s">
        <v>59</v>
      </c>
      <c r="L1193" s="4">
        <v>43952</v>
      </c>
      <c r="M1193" s="4">
        <v>44075</v>
      </c>
      <c r="N1193">
        <v>1</v>
      </c>
      <c r="O1193" t="s">
        <v>70</v>
      </c>
      <c r="P1193" t="s">
        <v>232</v>
      </c>
      <c r="Q1193">
        <v>1</v>
      </c>
      <c r="R1193" t="s">
        <v>440</v>
      </c>
      <c r="S1193" t="s">
        <v>1002</v>
      </c>
      <c r="T1193" t="s">
        <v>1534</v>
      </c>
      <c r="U1193" t="s">
        <v>80</v>
      </c>
      <c r="V1193" t="s">
        <v>1517</v>
      </c>
      <c r="W1193">
        <v>45.9</v>
      </c>
      <c r="X1193">
        <v>39.979999999999997</v>
      </c>
      <c r="Y1193">
        <v>1</v>
      </c>
      <c r="Z1193" t="s">
        <v>432</v>
      </c>
      <c r="AA1193" t="s">
        <v>2331</v>
      </c>
      <c r="AF1193" s="4"/>
      <c r="AG1193" s="4"/>
      <c r="AH1193" t="s">
        <v>70</v>
      </c>
      <c r="AI1193" t="s">
        <v>232</v>
      </c>
      <c r="AJ1193" t="s">
        <v>440</v>
      </c>
      <c r="AK1193" t="s">
        <v>1002</v>
      </c>
      <c r="AL1193" t="s">
        <v>1534</v>
      </c>
      <c r="AM1193" t="s">
        <v>80</v>
      </c>
      <c r="AN1193" t="s">
        <v>1517</v>
      </c>
      <c r="AO1193" t="s">
        <v>432</v>
      </c>
      <c r="AP1193" t="s">
        <v>2331</v>
      </c>
      <c r="AQ1193" t="str">
        <f t="shared" si="18"/>
        <v>833234442154noFemale440439Google Ads439524407545.939.98517022.95219.9921</v>
      </c>
      <c r="AR1193">
        <f>COUNTIF(AQ$2:AQ1193,AQ1193)</f>
        <v>1</v>
      </c>
    </row>
    <row r="1194" spans="1:44" x14ac:dyDescent="0.25">
      <c r="A1194">
        <v>834</v>
      </c>
      <c r="B1194">
        <v>266</v>
      </c>
      <c r="C1194" s="4">
        <v>44215</v>
      </c>
      <c r="D1194">
        <v>10</v>
      </c>
      <c r="E1194" t="s">
        <v>42</v>
      </c>
      <c r="F1194" t="s">
        <v>53</v>
      </c>
      <c r="G1194" t="s">
        <v>55</v>
      </c>
      <c r="H1194" t="s">
        <v>57</v>
      </c>
      <c r="I1194" s="4">
        <v>43673</v>
      </c>
      <c r="J1194">
        <v>2</v>
      </c>
      <c r="K1194" t="s">
        <v>60</v>
      </c>
      <c r="L1194" s="4">
        <v>43615</v>
      </c>
      <c r="M1194" s="4">
        <v>43830</v>
      </c>
      <c r="N1194">
        <v>1</v>
      </c>
      <c r="O1194" t="s">
        <v>70</v>
      </c>
      <c r="P1194" t="s">
        <v>232</v>
      </c>
      <c r="Q1194">
        <v>1</v>
      </c>
      <c r="R1194" t="s">
        <v>753</v>
      </c>
      <c r="S1194" t="s">
        <v>1077</v>
      </c>
      <c r="T1194" t="s">
        <v>598</v>
      </c>
      <c r="U1194" t="s">
        <v>69</v>
      </c>
      <c r="V1194" t="s">
        <v>1517</v>
      </c>
      <c r="W1194">
        <v>35</v>
      </c>
      <c r="X1194">
        <v>19.989999999999998</v>
      </c>
      <c r="Y1194">
        <v>1</v>
      </c>
      <c r="Z1194" t="s">
        <v>673</v>
      </c>
      <c r="AA1194" t="s">
        <v>2348</v>
      </c>
      <c r="AF1194" s="4"/>
      <c r="AG1194" s="4"/>
      <c r="AH1194" t="s">
        <v>70</v>
      </c>
      <c r="AI1194" t="s">
        <v>232</v>
      </c>
      <c r="AJ1194" t="s">
        <v>753</v>
      </c>
      <c r="AK1194" t="s">
        <v>1077</v>
      </c>
      <c r="AL1194" t="s">
        <v>598</v>
      </c>
      <c r="AM1194" t="s">
        <v>69</v>
      </c>
      <c r="AN1194" t="s">
        <v>1517</v>
      </c>
      <c r="AO1194" t="s">
        <v>673</v>
      </c>
      <c r="AP1194" t="s">
        <v>2348</v>
      </c>
      <c r="AQ1194" t="str">
        <f t="shared" si="18"/>
        <v>8342664421510yesMale436732Facebook43615438303519.99513235119.9912</v>
      </c>
      <c r="AR1194">
        <f>COUNTIF(AQ$2:AQ1194,AQ1194)</f>
        <v>1</v>
      </c>
    </row>
    <row r="1195" spans="1:44" x14ac:dyDescent="0.25">
      <c r="A1195">
        <v>835</v>
      </c>
      <c r="B1195">
        <v>303</v>
      </c>
      <c r="C1195" s="4">
        <v>44215</v>
      </c>
      <c r="D1195">
        <v>1</v>
      </c>
      <c r="E1195" t="s">
        <v>39</v>
      </c>
      <c r="F1195" t="s">
        <v>50</v>
      </c>
      <c r="G1195" t="s">
        <v>56</v>
      </c>
      <c r="H1195" t="s">
        <v>58</v>
      </c>
      <c r="I1195" s="4">
        <v>43714</v>
      </c>
      <c r="J1195">
        <v>1</v>
      </c>
      <c r="K1195" t="s">
        <v>61</v>
      </c>
      <c r="L1195" s="4">
        <v>43615</v>
      </c>
      <c r="M1195" s="4">
        <v>43830</v>
      </c>
      <c r="N1195">
        <v>1</v>
      </c>
      <c r="O1195" t="s">
        <v>84</v>
      </c>
      <c r="P1195" t="s">
        <v>246</v>
      </c>
      <c r="Q1195">
        <v>1</v>
      </c>
      <c r="R1195" t="s">
        <v>410</v>
      </c>
      <c r="S1195" t="s">
        <v>972</v>
      </c>
      <c r="T1195" t="s">
        <v>1505</v>
      </c>
      <c r="U1195" t="s">
        <v>67</v>
      </c>
      <c r="V1195" t="s">
        <v>1562</v>
      </c>
      <c r="W1195">
        <v>869.85</v>
      </c>
      <c r="X1195">
        <v>29.97</v>
      </c>
      <c r="Y1195">
        <v>1</v>
      </c>
      <c r="Z1195" t="s">
        <v>645</v>
      </c>
      <c r="AA1195" t="s">
        <v>2347</v>
      </c>
      <c r="AF1195" s="4"/>
      <c r="AG1195" s="4"/>
      <c r="AH1195" t="s">
        <v>84</v>
      </c>
      <c r="AI1195" t="s">
        <v>246</v>
      </c>
      <c r="AJ1195" t="s">
        <v>410</v>
      </c>
      <c r="AK1195" t="s">
        <v>972</v>
      </c>
      <c r="AL1195" t="s">
        <v>1505</v>
      </c>
      <c r="AM1195" t="s">
        <v>67</v>
      </c>
      <c r="AN1195" t="s">
        <v>1562</v>
      </c>
      <c r="AO1195" t="s">
        <v>645</v>
      </c>
      <c r="AP1195" t="s">
        <v>2347</v>
      </c>
      <c r="AQ1195" t="str">
        <f t="shared" si="18"/>
        <v>835303442151noFemale437141YouTube4361543830869.8529.97920289.9539.9913</v>
      </c>
      <c r="AR1195">
        <f>COUNTIF(AQ$2:AQ1195,AQ1195)</f>
        <v>1</v>
      </c>
    </row>
    <row r="1196" spans="1:44" x14ac:dyDescent="0.25">
      <c r="A1196">
        <v>836</v>
      </c>
      <c r="B1196">
        <v>317</v>
      </c>
      <c r="C1196" s="4">
        <v>44215</v>
      </c>
      <c r="D1196">
        <v>7</v>
      </c>
      <c r="E1196" t="s">
        <v>35</v>
      </c>
      <c r="F1196" t="s">
        <v>46</v>
      </c>
      <c r="G1196" t="s">
        <v>55</v>
      </c>
      <c r="H1196" t="s">
        <v>58</v>
      </c>
      <c r="I1196" s="4">
        <v>43623</v>
      </c>
      <c r="J1196">
        <v>3</v>
      </c>
      <c r="K1196" t="s">
        <v>59</v>
      </c>
      <c r="L1196" s="4">
        <v>43615</v>
      </c>
      <c r="M1196" s="4">
        <v>43830</v>
      </c>
      <c r="N1196">
        <v>1</v>
      </c>
      <c r="O1196" t="s">
        <v>79</v>
      </c>
      <c r="P1196" t="s">
        <v>241</v>
      </c>
      <c r="Q1196">
        <v>1</v>
      </c>
      <c r="R1196" t="s">
        <v>530</v>
      </c>
      <c r="S1196" t="s">
        <v>1092</v>
      </c>
      <c r="T1196" t="s">
        <v>1619</v>
      </c>
      <c r="U1196" t="s">
        <v>67</v>
      </c>
      <c r="V1196" t="s">
        <v>1548</v>
      </c>
      <c r="W1196">
        <v>188.97</v>
      </c>
      <c r="X1196">
        <v>44.97</v>
      </c>
      <c r="Y1196">
        <v>1</v>
      </c>
      <c r="Z1196" t="s">
        <v>65</v>
      </c>
      <c r="AA1196" t="s">
        <v>2343</v>
      </c>
      <c r="AF1196" s="4"/>
      <c r="AG1196" s="4"/>
      <c r="AH1196" t="s">
        <v>79</v>
      </c>
      <c r="AI1196" t="s">
        <v>241</v>
      </c>
      <c r="AJ1196" t="s">
        <v>530</v>
      </c>
      <c r="AK1196" t="s">
        <v>1092</v>
      </c>
      <c r="AL1196" t="s">
        <v>1619</v>
      </c>
      <c r="AM1196" t="s">
        <v>67</v>
      </c>
      <c r="AN1196" t="s">
        <v>1548</v>
      </c>
      <c r="AO1196" t="s">
        <v>65</v>
      </c>
      <c r="AP1196" t="s">
        <v>2343</v>
      </c>
      <c r="AQ1196" t="str">
        <f t="shared" si="18"/>
        <v>836317442157yesFemale436233Google Ads4361543830188.9744.9741662.99314.9910</v>
      </c>
      <c r="AR1196">
        <f>COUNTIF(AQ$2:AQ1196,AQ1196)</f>
        <v>1</v>
      </c>
    </row>
    <row r="1197" spans="1:44" x14ac:dyDescent="0.25">
      <c r="A1197">
        <v>837</v>
      </c>
      <c r="B1197">
        <v>196</v>
      </c>
      <c r="C1197" s="4">
        <v>44216</v>
      </c>
      <c r="D1197">
        <v>10</v>
      </c>
      <c r="E1197" t="s">
        <v>42</v>
      </c>
      <c r="F1197" t="s">
        <v>53</v>
      </c>
      <c r="G1197" t="s">
        <v>55</v>
      </c>
      <c r="H1197" t="s">
        <v>57</v>
      </c>
      <c r="I1197" s="4">
        <v>43935</v>
      </c>
      <c r="J1197">
        <v>7</v>
      </c>
      <c r="K1197" t="s">
        <v>61</v>
      </c>
      <c r="L1197" s="4">
        <v>43915</v>
      </c>
      <c r="M1197" s="4">
        <v>44012</v>
      </c>
      <c r="N1197">
        <v>1</v>
      </c>
      <c r="O1197" t="s">
        <v>84</v>
      </c>
      <c r="P1197" t="s">
        <v>246</v>
      </c>
      <c r="Q1197">
        <v>1</v>
      </c>
      <c r="R1197" t="s">
        <v>824</v>
      </c>
      <c r="S1197" t="s">
        <v>1361</v>
      </c>
      <c r="T1197" t="s">
        <v>1877</v>
      </c>
      <c r="U1197" t="s">
        <v>67</v>
      </c>
      <c r="V1197" t="s">
        <v>1548</v>
      </c>
      <c r="W1197">
        <v>569.97</v>
      </c>
      <c r="X1197">
        <v>44.97</v>
      </c>
      <c r="Y1197">
        <v>1</v>
      </c>
      <c r="Z1197" t="s">
        <v>86</v>
      </c>
      <c r="AA1197" t="s">
        <v>2350</v>
      </c>
      <c r="AF1197" s="4"/>
      <c r="AG1197" s="4"/>
      <c r="AH1197" t="s">
        <v>84</v>
      </c>
      <c r="AI1197" t="s">
        <v>246</v>
      </c>
      <c r="AJ1197" t="s">
        <v>824</v>
      </c>
      <c r="AK1197" t="s">
        <v>1361</v>
      </c>
      <c r="AL1197" t="s">
        <v>1877</v>
      </c>
      <c r="AM1197" t="s">
        <v>67</v>
      </c>
      <c r="AN1197" t="s">
        <v>1548</v>
      </c>
      <c r="AO1197" t="s">
        <v>86</v>
      </c>
      <c r="AP1197" t="s">
        <v>2350</v>
      </c>
      <c r="AQ1197" t="str">
        <f t="shared" si="18"/>
        <v>8371964421610yesMale439357YouTube4391544012569.9744.97925189.99314.997</v>
      </c>
      <c r="AR1197">
        <f>COUNTIF(AQ$2:AQ1197,AQ1197)</f>
        <v>1</v>
      </c>
    </row>
    <row r="1198" spans="1:44" x14ac:dyDescent="0.25">
      <c r="A1198">
        <v>838</v>
      </c>
      <c r="B1198">
        <v>409</v>
      </c>
      <c r="C1198" s="4">
        <v>44216</v>
      </c>
      <c r="D1198">
        <v>3</v>
      </c>
      <c r="E1198" t="s">
        <v>34</v>
      </c>
      <c r="F1198" t="s">
        <v>45</v>
      </c>
      <c r="G1198" t="s">
        <v>56</v>
      </c>
      <c r="H1198" t="s">
        <v>58</v>
      </c>
      <c r="I1198" s="4">
        <v>43616</v>
      </c>
      <c r="J1198">
        <v>3</v>
      </c>
      <c r="K1198" t="s">
        <v>59</v>
      </c>
      <c r="L1198" s="4">
        <v>43615</v>
      </c>
      <c r="M1198" s="4">
        <v>43830</v>
      </c>
      <c r="N1198">
        <v>2</v>
      </c>
      <c r="O1198" t="s">
        <v>64</v>
      </c>
      <c r="P1198" t="s">
        <v>226</v>
      </c>
      <c r="Q1198">
        <v>2</v>
      </c>
      <c r="R1198" t="s">
        <v>835</v>
      </c>
      <c r="S1198" t="s">
        <v>1372</v>
      </c>
      <c r="T1198" t="s">
        <v>1888</v>
      </c>
      <c r="U1198" t="s">
        <v>83</v>
      </c>
      <c r="V1198" t="s">
        <v>2030</v>
      </c>
      <c r="W1198">
        <v>165.89</v>
      </c>
      <c r="X1198">
        <v>89.95</v>
      </c>
      <c r="Y1198">
        <v>2</v>
      </c>
      <c r="Z1198" t="s">
        <v>2270</v>
      </c>
      <c r="AA1198" t="s">
        <v>2570</v>
      </c>
      <c r="AF1198" s="4"/>
      <c r="AG1198" s="4"/>
      <c r="AH1198" t="s">
        <v>70</v>
      </c>
      <c r="AI1198" t="s">
        <v>232</v>
      </c>
      <c r="AJ1198" t="s">
        <v>484</v>
      </c>
      <c r="AK1198" t="s">
        <v>1038</v>
      </c>
      <c r="AL1198" t="s">
        <v>1576</v>
      </c>
      <c r="AM1198" t="s">
        <v>67</v>
      </c>
      <c r="AN1198" t="s">
        <v>1517</v>
      </c>
      <c r="AO1198" t="s">
        <v>640</v>
      </c>
      <c r="AP1198" t="s">
        <v>2393</v>
      </c>
      <c r="AQ1198" t="str">
        <f t="shared" si="18"/>
        <v>838409442163noFemale436163Google Ads4361543830165.8989.95515435.97319.9917</v>
      </c>
      <c r="AR1198">
        <f>COUNTIF(AQ$2:AQ1198,AQ1198)</f>
        <v>1</v>
      </c>
    </row>
    <row r="1199" spans="1:44" x14ac:dyDescent="0.25">
      <c r="A1199">
        <v>838</v>
      </c>
      <c r="B1199">
        <v>409</v>
      </c>
      <c r="C1199" s="4">
        <v>44216</v>
      </c>
      <c r="D1199">
        <v>3</v>
      </c>
      <c r="E1199" t="s">
        <v>34</v>
      </c>
      <c r="F1199" t="s">
        <v>45</v>
      </c>
      <c r="G1199" t="s">
        <v>56</v>
      </c>
      <c r="H1199" t="s">
        <v>58</v>
      </c>
      <c r="I1199" s="4">
        <v>43616</v>
      </c>
      <c r="J1199">
        <v>3</v>
      </c>
      <c r="K1199" t="s">
        <v>59</v>
      </c>
      <c r="L1199" s="4">
        <v>43615</v>
      </c>
      <c r="M1199" s="4">
        <v>43830</v>
      </c>
      <c r="N1199">
        <v>2</v>
      </c>
      <c r="O1199" t="s">
        <v>64</v>
      </c>
      <c r="P1199" t="s">
        <v>226</v>
      </c>
      <c r="Q1199">
        <v>2</v>
      </c>
      <c r="R1199" t="s">
        <v>835</v>
      </c>
      <c r="S1199" t="s">
        <v>1372</v>
      </c>
      <c r="T1199" t="s">
        <v>1888</v>
      </c>
      <c r="U1199" t="s">
        <v>83</v>
      </c>
      <c r="V1199" t="s">
        <v>2030</v>
      </c>
      <c r="W1199">
        <v>165.89</v>
      </c>
      <c r="X1199">
        <v>89.95</v>
      </c>
      <c r="Y1199">
        <v>2</v>
      </c>
      <c r="Z1199" t="s">
        <v>2270</v>
      </c>
      <c r="AA1199" t="s">
        <v>2570</v>
      </c>
      <c r="AF1199" s="4"/>
      <c r="AG1199" s="4"/>
      <c r="AH1199" t="s">
        <v>84</v>
      </c>
      <c r="AI1199" t="s">
        <v>246</v>
      </c>
      <c r="AJ1199" t="s">
        <v>543</v>
      </c>
      <c r="AK1199" t="s">
        <v>1104</v>
      </c>
      <c r="AL1199" t="s">
        <v>1631</v>
      </c>
      <c r="AM1199" t="s">
        <v>80</v>
      </c>
      <c r="AN1199" t="s">
        <v>1548</v>
      </c>
      <c r="AO1199" t="s">
        <v>86</v>
      </c>
      <c r="AP1199" t="s">
        <v>2350</v>
      </c>
      <c r="AQ1199" t="str">
        <f t="shared" si="18"/>
        <v>838409442163noFemale436163Google Ads4361543830165.8989.95915728.99214.997</v>
      </c>
      <c r="AR1199">
        <f>COUNTIF(AQ$2:AQ1199,AQ1199)</f>
        <v>1</v>
      </c>
    </row>
    <row r="1200" spans="1:44" x14ac:dyDescent="0.25">
      <c r="A1200">
        <v>839</v>
      </c>
      <c r="B1200">
        <v>481</v>
      </c>
      <c r="C1200" s="4">
        <v>44216</v>
      </c>
      <c r="D1200">
        <v>8</v>
      </c>
      <c r="E1200" t="s">
        <v>43</v>
      </c>
      <c r="F1200" t="s">
        <v>54</v>
      </c>
      <c r="G1200" t="s">
        <v>55</v>
      </c>
      <c r="H1200" t="s">
        <v>58</v>
      </c>
      <c r="I1200" s="4">
        <v>43839</v>
      </c>
      <c r="J1200">
        <v>5</v>
      </c>
      <c r="K1200" t="s">
        <v>60</v>
      </c>
      <c r="L1200" s="4">
        <v>43831</v>
      </c>
      <c r="M1200" s="4">
        <v>43921</v>
      </c>
      <c r="N1200">
        <v>2</v>
      </c>
      <c r="O1200" t="s">
        <v>196</v>
      </c>
      <c r="P1200" t="s">
        <v>358</v>
      </c>
      <c r="Q1200">
        <v>2</v>
      </c>
      <c r="R1200" t="s">
        <v>836</v>
      </c>
      <c r="S1200" t="s">
        <v>1373</v>
      </c>
      <c r="T1200" t="s">
        <v>1889</v>
      </c>
      <c r="U1200" t="s">
        <v>2017</v>
      </c>
      <c r="V1200" t="s">
        <v>2057</v>
      </c>
      <c r="W1200">
        <v>337.92</v>
      </c>
      <c r="X1200">
        <v>119.92</v>
      </c>
      <c r="Y1200">
        <v>2</v>
      </c>
      <c r="Z1200" t="s">
        <v>2271</v>
      </c>
      <c r="AA1200" t="s">
        <v>2571</v>
      </c>
      <c r="AF1200" s="4"/>
      <c r="AG1200" s="4"/>
      <c r="AH1200" t="s">
        <v>67</v>
      </c>
      <c r="AI1200" t="s">
        <v>229</v>
      </c>
      <c r="AJ1200" t="s">
        <v>478</v>
      </c>
      <c r="AK1200" t="s">
        <v>1041</v>
      </c>
      <c r="AL1200" t="s">
        <v>1569</v>
      </c>
      <c r="AM1200" t="s">
        <v>69</v>
      </c>
      <c r="AN1200" t="s">
        <v>1548</v>
      </c>
      <c r="AO1200" t="s">
        <v>90</v>
      </c>
      <c r="AP1200" t="s">
        <v>2328</v>
      </c>
      <c r="AQ1200" t="str">
        <f t="shared" si="18"/>
        <v>839481442168yesFemale438395Facebook4383143921337.92119.9233242.99114.996</v>
      </c>
      <c r="AR1200">
        <f>COUNTIF(AQ$2:AQ1200,AQ1200)</f>
        <v>1</v>
      </c>
    </row>
    <row r="1201" spans="1:44" x14ac:dyDescent="0.25">
      <c r="A1201">
        <v>839</v>
      </c>
      <c r="B1201">
        <v>481</v>
      </c>
      <c r="C1201" s="4">
        <v>44216</v>
      </c>
      <c r="D1201">
        <v>8</v>
      </c>
      <c r="E1201" t="s">
        <v>43</v>
      </c>
      <c r="F1201" t="s">
        <v>54</v>
      </c>
      <c r="G1201" t="s">
        <v>55</v>
      </c>
      <c r="H1201" t="s">
        <v>58</v>
      </c>
      <c r="I1201" s="4">
        <v>43839</v>
      </c>
      <c r="J1201">
        <v>5</v>
      </c>
      <c r="K1201" t="s">
        <v>60</v>
      </c>
      <c r="L1201" s="4">
        <v>43831</v>
      </c>
      <c r="M1201" s="4">
        <v>43921</v>
      </c>
      <c r="N1201">
        <v>2</v>
      </c>
      <c r="O1201" t="s">
        <v>196</v>
      </c>
      <c r="P1201" t="s">
        <v>358</v>
      </c>
      <c r="Q1201">
        <v>2</v>
      </c>
      <c r="R1201" t="s">
        <v>836</v>
      </c>
      <c r="S1201" t="s">
        <v>1373</v>
      </c>
      <c r="T1201" t="s">
        <v>1889</v>
      </c>
      <c r="U1201" t="s">
        <v>2017</v>
      </c>
      <c r="V1201" t="s">
        <v>2057</v>
      </c>
      <c r="W1201">
        <v>337.92</v>
      </c>
      <c r="X1201">
        <v>119.92</v>
      </c>
      <c r="Y1201">
        <v>2</v>
      </c>
      <c r="Z1201" t="s">
        <v>2271</v>
      </c>
      <c r="AA1201" t="s">
        <v>2571</v>
      </c>
      <c r="AF1201" s="4"/>
      <c r="AG1201" s="4"/>
      <c r="AH1201" t="s">
        <v>84</v>
      </c>
      <c r="AI1201" t="s">
        <v>246</v>
      </c>
      <c r="AJ1201" t="s">
        <v>426</v>
      </c>
      <c r="AK1201" t="s">
        <v>988</v>
      </c>
      <c r="AL1201" t="s">
        <v>1521</v>
      </c>
      <c r="AM1201" t="s">
        <v>67</v>
      </c>
      <c r="AN1201" t="s">
        <v>1548</v>
      </c>
      <c r="AO1201" t="s">
        <v>410</v>
      </c>
      <c r="AP1201" t="s">
        <v>2359</v>
      </c>
      <c r="AQ1201" t="str">
        <f t="shared" si="18"/>
        <v>839481442168yesFemale438395Facebook4383143921337.92119.9298041.99314.9920</v>
      </c>
      <c r="AR1201">
        <f>COUNTIF(AQ$2:AQ1201,AQ1201)</f>
        <v>1</v>
      </c>
    </row>
    <row r="1202" spans="1:44" x14ac:dyDescent="0.25">
      <c r="A1202">
        <v>839</v>
      </c>
      <c r="B1202">
        <v>481</v>
      </c>
      <c r="C1202" s="4">
        <v>44216</v>
      </c>
      <c r="D1202">
        <v>8</v>
      </c>
      <c r="E1202" t="s">
        <v>43</v>
      </c>
      <c r="F1202" t="s">
        <v>54</v>
      </c>
      <c r="G1202" t="s">
        <v>55</v>
      </c>
      <c r="H1202" t="s">
        <v>58</v>
      </c>
      <c r="I1202" s="4">
        <v>43839</v>
      </c>
      <c r="J1202">
        <v>5</v>
      </c>
      <c r="K1202" t="s">
        <v>60</v>
      </c>
      <c r="L1202" s="4">
        <v>43831</v>
      </c>
      <c r="M1202" s="4">
        <v>43921</v>
      </c>
      <c r="N1202">
        <v>2</v>
      </c>
      <c r="O1202" t="s">
        <v>196</v>
      </c>
      <c r="P1202" t="s">
        <v>358</v>
      </c>
      <c r="Q1202">
        <v>2</v>
      </c>
      <c r="R1202" t="s">
        <v>836</v>
      </c>
      <c r="S1202" t="s">
        <v>1373</v>
      </c>
      <c r="T1202" t="s">
        <v>1889</v>
      </c>
      <c r="U1202" t="s">
        <v>2017</v>
      </c>
      <c r="V1202" t="s">
        <v>2057</v>
      </c>
      <c r="W1202">
        <v>337.92</v>
      </c>
      <c r="X1202">
        <v>119.92</v>
      </c>
      <c r="Y1202">
        <v>2</v>
      </c>
      <c r="Z1202" t="s">
        <v>2271</v>
      </c>
      <c r="AA1202" t="s">
        <v>2571</v>
      </c>
      <c r="AF1202" s="4"/>
      <c r="AG1202" s="4"/>
      <c r="AH1202" t="s">
        <v>67</v>
      </c>
      <c r="AI1202" t="s">
        <v>229</v>
      </c>
      <c r="AJ1202" t="s">
        <v>478</v>
      </c>
      <c r="AK1202" t="s">
        <v>1041</v>
      </c>
      <c r="AL1202" t="s">
        <v>1569</v>
      </c>
      <c r="AM1202" t="s">
        <v>69</v>
      </c>
      <c r="AN1202" t="s">
        <v>1548</v>
      </c>
      <c r="AO1202" t="s">
        <v>90</v>
      </c>
      <c r="AP1202" t="s">
        <v>2328</v>
      </c>
      <c r="AQ1202" t="str">
        <f t="shared" si="18"/>
        <v>839481442168yesFemale438395Facebook4383143921337.92119.9233242.99114.996</v>
      </c>
      <c r="AR1202">
        <f>COUNTIF(AQ$2:AQ1202,AQ1202)</f>
        <v>2</v>
      </c>
    </row>
    <row r="1203" spans="1:44" x14ac:dyDescent="0.25">
      <c r="A1203">
        <v>839</v>
      </c>
      <c r="B1203">
        <v>481</v>
      </c>
      <c r="C1203" s="4">
        <v>44216</v>
      </c>
      <c r="D1203">
        <v>8</v>
      </c>
      <c r="E1203" t="s">
        <v>43</v>
      </c>
      <c r="F1203" t="s">
        <v>54</v>
      </c>
      <c r="G1203" t="s">
        <v>55</v>
      </c>
      <c r="H1203" t="s">
        <v>58</v>
      </c>
      <c r="I1203" s="4">
        <v>43839</v>
      </c>
      <c r="J1203">
        <v>5</v>
      </c>
      <c r="K1203" t="s">
        <v>60</v>
      </c>
      <c r="L1203" s="4">
        <v>43831</v>
      </c>
      <c r="M1203" s="4">
        <v>43921</v>
      </c>
      <c r="N1203">
        <v>2</v>
      </c>
      <c r="O1203" t="s">
        <v>196</v>
      </c>
      <c r="P1203" t="s">
        <v>358</v>
      </c>
      <c r="Q1203">
        <v>2</v>
      </c>
      <c r="R1203" t="s">
        <v>836</v>
      </c>
      <c r="S1203" t="s">
        <v>1373</v>
      </c>
      <c r="T1203" t="s">
        <v>1889</v>
      </c>
      <c r="U1203" t="s">
        <v>2017</v>
      </c>
      <c r="V1203" t="s">
        <v>2057</v>
      </c>
      <c r="W1203">
        <v>337.92</v>
      </c>
      <c r="X1203">
        <v>119.92</v>
      </c>
      <c r="Y1203">
        <v>2</v>
      </c>
      <c r="Z1203" t="s">
        <v>2271</v>
      </c>
      <c r="AA1203" t="s">
        <v>2571</v>
      </c>
      <c r="AF1203" s="4"/>
      <c r="AG1203" s="4"/>
      <c r="AH1203" t="s">
        <v>84</v>
      </c>
      <c r="AI1203" t="s">
        <v>246</v>
      </c>
      <c r="AJ1203" t="s">
        <v>426</v>
      </c>
      <c r="AK1203" t="s">
        <v>988</v>
      </c>
      <c r="AL1203" t="s">
        <v>1521</v>
      </c>
      <c r="AM1203" t="s">
        <v>67</v>
      </c>
      <c r="AN1203" t="s">
        <v>1548</v>
      </c>
      <c r="AO1203" t="s">
        <v>410</v>
      </c>
      <c r="AP1203" t="s">
        <v>2359</v>
      </c>
      <c r="AQ1203" t="str">
        <f t="shared" si="18"/>
        <v>839481442168yesFemale438395Facebook4383143921337.92119.9298041.99314.9920</v>
      </c>
      <c r="AR1203">
        <f>COUNTIF(AQ$2:AQ1203,AQ1203)</f>
        <v>2</v>
      </c>
    </row>
    <row r="1204" spans="1:44" x14ac:dyDescent="0.25">
      <c r="A1204">
        <v>840</v>
      </c>
      <c r="B1204">
        <v>369</v>
      </c>
      <c r="C1204" s="4">
        <v>44217</v>
      </c>
      <c r="D1204">
        <v>2</v>
      </c>
      <c r="E1204" t="s">
        <v>38</v>
      </c>
      <c r="F1204" t="s">
        <v>49</v>
      </c>
      <c r="G1204" t="s">
        <v>56</v>
      </c>
      <c r="H1204" t="s">
        <v>57</v>
      </c>
      <c r="I1204" s="4">
        <v>43590</v>
      </c>
      <c r="J1204">
        <v>3</v>
      </c>
      <c r="L1204" s="4"/>
      <c r="M1204" s="4"/>
      <c r="N1204">
        <v>2</v>
      </c>
      <c r="O1204" t="s">
        <v>156</v>
      </c>
      <c r="P1204" t="s">
        <v>318</v>
      </c>
      <c r="Q1204">
        <v>2</v>
      </c>
      <c r="R1204" t="s">
        <v>837</v>
      </c>
      <c r="S1204" t="s">
        <v>1374</v>
      </c>
      <c r="T1204" t="s">
        <v>1890</v>
      </c>
      <c r="U1204" t="s">
        <v>180</v>
      </c>
      <c r="V1204" t="s">
        <v>2037</v>
      </c>
      <c r="W1204">
        <v>478.93</v>
      </c>
      <c r="X1204">
        <v>64.97</v>
      </c>
      <c r="Y1204">
        <v>2</v>
      </c>
      <c r="Z1204" t="s">
        <v>2211</v>
      </c>
      <c r="AA1204" t="s">
        <v>2500</v>
      </c>
      <c r="AF1204" s="4"/>
      <c r="AG1204" s="4"/>
      <c r="AH1204" t="s">
        <v>86</v>
      </c>
      <c r="AI1204" t="s">
        <v>248</v>
      </c>
      <c r="AJ1204" t="s">
        <v>454</v>
      </c>
      <c r="AK1204" t="s">
        <v>1017</v>
      </c>
      <c r="AL1204" t="s">
        <v>1547</v>
      </c>
      <c r="AM1204" t="s">
        <v>80</v>
      </c>
      <c r="AN1204" t="s">
        <v>1577</v>
      </c>
      <c r="AO1204" t="s">
        <v>547</v>
      </c>
      <c r="AP1204" t="s">
        <v>2354</v>
      </c>
      <c r="AQ1204" t="str">
        <f t="shared" si="18"/>
        <v>840369442172noMale435903478.9364.97790159.99224.9914</v>
      </c>
      <c r="AR1204">
        <f>COUNTIF(AQ$2:AQ1204,AQ1204)</f>
        <v>1</v>
      </c>
    </row>
    <row r="1205" spans="1:44" x14ac:dyDescent="0.25">
      <c r="A1205">
        <v>840</v>
      </c>
      <c r="B1205">
        <v>369</v>
      </c>
      <c r="C1205" s="4">
        <v>44217</v>
      </c>
      <c r="D1205">
        <v>2</v>
      </c>
      <c r="E1205" t="s">
        <v>38</v>
      </c>
      <c r="F1205" t="s">
        <v>49</v>
      </c>
      <c r="G1205" t="s">
        <v>56</v>
      </c>
      <c r="H1205" t="s">
        <v>57</v>
      </c>
      <c r="I1205" s="4">
        <v>43590</v>
      </c>
      <c r="J1205">
        <v>3</v>
      </c>
      <c r="L1205" s="4"/>
      <c r="M1205" s="4"/>
      <c r="N1205">
        <v>2</v>
      </c>
      <c r="O1205" t="s">
        <v>156</v>
      </c>
      <c r="P1205" t="s">
        <v>318</v>
      </c>
      <c r="Q1205">
        <v>2</v>
      </c>
      <c r="R1205" t="s">
        <v>837</v>
      </c>
      <c r="S1205" t="s">
        <v>1374</v>
      </c>
      <c r="T1205" t="s">
        <v>1890</v>
      </c>
      <c r="U1205" t="s">
        <v>180</v>
      </c>
      <c r="V1205" t="s">
        <v>2037</v>
      </c>
      <c r="W1205">
        <v>478.93</v>
      </c>
      <c r="X1205">
        <v>64.97</v>
      </c>
      <c r="Y1205">
        <v>2</v>
      </c>
      <c r="Z1205" t="s">
        <v>2211</v>
      </c>
      <c r="AA1205" t="s">
        <v>2500</v>
      </c>
      <c r="AF1205" s="4"/>
      <c r="AG1205" s="4"/>
      <c r="AH1205" t="s">
        <v>80</v>
      </c>
      <c r="AI1205" t="s">
        <v>242</v>
      </c>
      <c r="AJ1205" t="s">
        <v>691</v>
      </c>
      <c r="AK1205" t="s">
        <v>1232</v>
      </c>
      <c r="AL1205" t="s">
        <v>1754</v>
      </c>
      <c r="AM1205" t="s">
        <v>69</v>
      </c>
      <c r="AN1205" t="s">
        <v>1548</v>
      </c>
      <c r="AO1205" t="s">
        <v>67</v>
      </c>
      <c r="AP1205" t="s">
        <v>2373</v>
      </c>
      <c r="AQ1205" t="str">
        <f t="shared" si="18"/>
        <v>840369442172noMale435903478.9364.97243158.95114.993</v>
      </c>
      <c r="AR1205">
        <f>COUNTIF(AQ$2:AQ1205,AQ1205)</f>
        <v>1</v>
      </c>
    </row>
    <row r="1206" spans="1:44" x14ac:dyDescent="0.25">
      <c r="A1206">
        <v>841</v>
      </c>
      <c r="B1206">
        <v>450</v>
      </c>
      <c r="C1206" s="4">
        <v>44217</v>
      </c>
      <c r="D1206">
        <v>8</v>
      </c>
      <c r="E1206" t="s">
        <v>43</v>
      </c>
      <c r="F1206" t="s">
        <v>54</v>
      </c>
      <c r="G1206" t="s">
        <v>55</v>
      </c>
      <c r="H1206" t="s">
        <v>57</v>
      </c>
      <c r="I1206" s="4">
        <v>43668</v>
      </c>
      <c r="J1206">
        <v>3</v>
      </c>
      <c r="K1206" t="s">
        <v>59</v>
      </c>
      <c r="L1206" s="4">
        <v>43615</v>
      </c>
      <c r="M1206" s="4">
        <v>43830</v>
      </c>
      <c r="N1206">
        <v>1</v>
      </c>
      <c r="O1206" t="s">
        <v>67</v>
      </c>
      <c r="P1206" t="s">
        <v>229</v>
      </c>
      <c r="Q1206">
        <v>1</v>
      </c>
      <c r="R1206" t="s">
        <v>544</v>
      </c>
      <c r="S1206" t="s">
        <v>1105</v>
      </c>
      <c r="T1206" t="s">
        <v>824</v>
      </c>
      <c r="U1206" t="s">
        <v>67</v>
      </c>
      <c r="V1206" t="s">
        <v>1548</v>
      </c>
      <c r="W1206">
        <v>75</v>
      </c>
      <c r="X1206">
        <v>44.97</v>
      </c>
      <c r="Y1206">
        <v>1</v>
      </c>
      <c r="Z1206" t="s">
        <v>90</v>
      </c>
      <c r="AA1206" t="s">
        <v>2328</v>
      </c>
      <c r="AF1206" s="4"/>
      <c r="AG1206" s="4"/>
      <c r="AH1206" t="s">
        <v>67</v>
      </c>
      <c r="AI1206" t="s">
        <v>229</v>
      </c>
      <c r="AJ1206" t="s">
        <v>544</v>
      </c>
      <c r="AK1206" t="s">
        <v>1105</v>
      </c>
      <c r="AL1206" t="s">
        <v>824</v>
      </c>
      <c r="AM1206" t="s">
        <v>67</v>
      </c>
      <c r="AN1206" t="s">
        <v>1548</v>
      </c>
      <c r="AO1206" t="s">
        <v>90</v>
      </c>
      <c r="AP1206" t="s">
        <v>2328</v>
      </c>
      <c r="AQ1206" t="str">
        <f t="shared" si="18"/>
        <v>841450442178yesMale436683Google Ads43615438307544.9736825314.996</v>
      </c>
      <c r="AR1206">
        <f>COUNTIF(AQ$2:AQ1206,AQ1206)</f>
        <v>1</v>
      </c>
    </row>
    <row r="1207" spans="1:44" x14ac:dyDescent="0.25">
      <c r="A1207">
        <v>842</v>
      </c>
      <c r="B1207">
        <v>281</v>
      </c>
      <c r="C1207" s="4">
        <v>44220</v>
      </c>
      <c r="D1207">
        <v>10</v>
      </c>
      <c r="E1207" t="s">
        <v>42</v>
      </c>
      <c r="F1207" t="s">
        <v>53</v>
      </c>
      <c r="G1207" t="s">
        <v>55</v>
      </c>
      <c r="H1207" t="s">
        <v>58</v>
      </c>
      <c r="I1207" s="4">
        <v>43515</v>
      </c>
      <c r="J1207">
        <v>2</v>
      </c>
      <c r="L1207" s="4"/>
      <c r="M1207" s="4"/>
      <c r="N1207">
        <v>1</v>
      </c>
      <c r="O1207" t="s">
        <v>65</v>
      </c>
      <c r="P1207" t="s">
        <v>227</v>
      </c>
      <c r="Q1207">
        <v>1</v>
      </c>
      <c r="R1207" t="s">
        <v>685</v>
      </c>
      <c r="S1207" t="s">
        <v>1227</v>
      </c>
      <c r="T1207" t="s">
        <v>418</v>
      </c>
      <c r="U1207" t="s">
        <v>69</v>
      </c>
      <c r="V1207" t="s">
        <v>1517</v>
      </c>
      <c r="W1207">
        <v>50</v>
      </c>
      <c r="X1207">
        <v>19.989999999999998</v>
      </c>
      <c r="Y1207">
        <v>1</v>
      </c>
      <c r="Z1207" t="s">
        <v>431</v>
      </c>
      <c r="AA1207" t="s">
        <v>2326</v>
      </c>
      <c r="AF1207" s="4"/>
      <c r="AG1207" s="4"/>
      <c r="AH1207" t="s">
        <v>65</v>
      </c>
      <c r="AI1207" t="s">
        <v>227</v>
      </c>
      <c r="AJ1207" t="s">
        <v>685</v>
      </c>
      <c r="AK1207" t="s">
        <v>1227</v>
      </c>
      <c r="AL1207" t="s">
        <v>418</v>
      </c>
      <c r="AM1207" t="s">
        <v>69</v>
      </c>
      <c r="AN1207" t="s">
        <v>1517</v>
      </c>
      <c r="AO1207" t="s">
        <v>431</v>
      </c>
      <c r="AP1207" t="s">
        <v>2326</v>
      </c>
      <c r="AQ1207" t="str">
        <f t="shared" si="18"/>
        <v>8422814422010yesFemale4351525019.99109350119.9924</v>
      </c>
      <c r="AR1207">
        <f>COUNTIF(AQ$2:AQ1207,AQ1207)</f>
        <v>1</v>
      </c>
    </row>
    <row r="1208" spans="1:44" x14ac:dyDescent="0.25">
      <c r="A1208">
        <v>843</v>
      </c>
      <c r="B1208">
        <v>353</v>
      </c>
      <c r="C1208" s="4">
        <v>44220</v>
      </c>
      <c r="D1208">
        <v>1</v>
      </c>
      <c r="E1208" t="s">
        <v>39</v>
      </c>
      <c r="F1208" t="s">
        <v>50</v>
      </c>
      <c r="G1208" t="s">
        <v>55</v>
      </c>
      <c r="H1208" t="s">
        <v>57</v>
      </c>
      <c r="I1208" s="4">
        <v>43661</v>
      </c>
      <c r="J1208">
        <v>2</v>
      </c>
      <c r="K1208" t="s">
        <v>60</v>
      </c>
      <c r="L1208" s="4">
        <v>43615</v>
      </c>
      <c r="M1208" s="4">
        <v>43830</v>
      </c>
      <c r="N1208">
        <v>1</v>
      </c>
      <c r="O1208" t="s">
        <v>67</v>
      </c>
      <c r="P1208" t="s">
        <v>229</v>
      </c>
      <c r="Q1208">
        <v>1</v>
      </c>
      <c r="R1208" t="s">
        <v>498</v>
      </c>
      <c r="S1208" t="s">
        <v>1061</v>
      </c>
      <c r="T1208" t="s">
        <v>1513</v>
      </c>
      <c r="U1208" t="s">
        <v>69</v>
      </c>
      <c r="V1208" t="s">
        <v>1562</v>
      </c>
      <c r="W1208">
        <v>29.99</v>
      </c>
      <c r="X1208">
        <v>9.99</v>
      </c>
      <c r="Y1208">
        <v>1</v>
      </c>
      <c r="Z1208" t="s">
        <v>652</v>
      </c>
      <c r="AA1208" t="s">
        <v>2352</v>
      </c>
      <c r="AF1208" s="4"/>
      <c r="AG1208" s="4"/>
      <c r="AH1208" t="s">
        <v>67</v>
      </c>
      <c r="AI1208" t="s">
        <v>229</v>
      </c>
      <c r="AJ1208" t="s">
        <v>498</v>
      </c>
      <c r="AK1208" t="s">
        <v>1061</v>
      </c>
      <c r="AL1208" t="s">
        <v>1513</v>
      </c>
      <c r="AM1208" t="s">
        <v>69</v>
      </c>
      <c r="AN1208" t="s">
        <v>1562</v>
      </c>
      <c r="AO1208" t="s">
        <v>652</v>
      </c>
      <c r="AP1208" t="s">
        <v>2352</v>
      </c>
      <c r="AQ1208" t="str">
        <f t="shared" si="18"/>
        <v>843353442201yesMale436612Facebook436154383029.999.9935929.9919.9911</v>
      </c>
      <c r="AR1208">
        <f>COUNTIF(AQ$2:AQ1208,AQ1208)</f>
        <v>1</v>
      </c>
    </row>
    <row r="1209" spans="1:44" x14ac:dyDescent="0.25">
      <c r="A1209">
        <v>844</v>
      </c>
      <c r="B1209">
        <v>58</v>
      </c>
      <c r="C1209" s="4">
        <v>44221</v>
      </c>
      <c r="D1209">
        <v>6</v>
      </c>
      <c r="E1209" t="s">
        <v>33</v>
      </c>
      <c r="F1209" t="s">
        <v>44</v>
      </c>
      <c r="G1209" t="s">
        <v>55</v>
      </c>
      <c r="H1209" t="s">
        <v>57</v>
      </c>
      <c r="I1209" s="4">
        <v>44129</v>
      </c>
      <c r="J1209">
        <v>10</v>
      </c>
      <c r="K1209" t="s">
        <v>61</v>
      </c>
      <c r="L1209" s="4">
        <v>44055</v>
      </c>
      <c r="M1209" s="4">
        <v>44196</v>
      </c>
      <c r="N1209">
        <v>1</v>
      </c>
      <c r="O1209" t="s">
        <v>78</v>
      </c>
      <c r="P1209" t="s">
        <v>240</v>
      </c>
      <c r="Q1209">
        <v>1</v>
      </c>
      <c r="R1209" t="s">
        <v>402</v>
      </c>
      <c r="S1209" t="s">
        <v>964</v>
      </c>
      <c r="T1209" t="s">
        <v>1498</v>
      </c>
      <c r="U1209" t="s">
        <v>69</v>
      </c>
      <c r="V1209" t="s">
        <v>1548</v>
      </c>
      <c r="W1209">
        <v>78.989999999999995</v>
      </c>
      <c r="X1209">
        <v>14.99</v>
      </c>
      <c r="Y1209">
        <v>1</v>
      </c>
      <c r="Z1209" t="s">
        <v>469</v>
      </c>
      <c r="AA1209" t="s">
        <v>2339</v>
      </c>
      <c r="AF1209" s="4"/>
      <c r="AG1209" s="4"/>
      <c r="AH1209" t="s">
        <v>78</v>
      </c>
      <c r="AI1209" t="s">
        <v>240</v>
      </c>
      <c r="AJ1209" t="s">
        <v>402</v>
      </c>
      <c r="AK1209" t="s">
        <v>964</v>
      </c>
      <c r="AL1209" t="s">
        <v>1498</v>
      </c>
      <c r="AM1209" t="s">
        <v>69</v>
      </c>
      <c r="AN1209" t="s">
        <v>1548</v>
      </c>
      <c r="AO1209" t="s">
        <v>469</v>
      </c>
      <c r="AP1209" t="s">
        <v>2339</v>
      </c>
      <c r="AQ1209" t="str">
        <f t="shared" si="18"/>
        <v>84458442216yesMale4412910YouTube440554419678.9914.9986978.99114.9923</v>
      </c>
      <c r="AR1209">
        <f>COUNTIF(AQ$2:AQ1209,AQ1209)</f>
        <v>1</v>
      </c>
    </row>
    <row r="1210" spans="1:44" x14ac:dyDescent="0.25">
      <c r="A1210">
        <v>845</v>
      </c>
      <c r="B1210">
        <v>148</v>
      </c>
      <c r="C1210" s="4">
        <v>44221</v>
      </c>
      <c r="D1210">
        <v>10</v>
      </c>
      <c r="E1210" t="s">
        <v>42</v>
      </c>
      <c r="F1210" t="s">
        <v>53</v>
      </c>
      <c r="G1210" t="s">
        <v>55</v>
      </c>
      <c r="H1210" t="s">
        <v>58</v>
      </c>
      <c r="I1210" s="4">
        <v>43653</v>
      </c>
      <c r="J1210">
        <v>1</v>
      </c>
      <c r="K1210" t="s">
        <v>61</v>
      </c>
      <c r="L1210" s="4">
        <v>43615</v>
      </c>
      <c r="M1210" s="4">
        <v>43830</v>
      </c>
      <c r="N1210">
        <v>1</v>
      </c>
      <c r="O1210" t="s">
        <v>84</v>
      </c>
      <c r="P1210" t="s">
        <v>246</v>
      </c>
      <c r="Q1210">
        <v>1</v>
      </c>
      <c r="R1210" t="s">
        <v>687</v>
      </c>
      <c r="S1210" t="s">
        <v>1104</v>
      </c>
      <c r="T1210" t="s">
        <v>1750</v>
      </c>
      <c r="U1210" t="s">
        <v>67</v>
      </c>
      <c r="V1210" t="s">
        <v>1548</v>
      </c>
      <c r="W1210">
        <v>80.97</v>
      </c>
      <c r="X1210">
        <v>44.97</v>
      </c>
      <c r="Y1210">
        <v>1</v>
      </c>
      <c r="Z1210" t="s">
        <v>410</v>
      </c>
      <c r="AA1210" t="s">
        <v>2359</v>
      </c>
      <c r="AF1210" s="4"/>
      <c r="AG1210" s="4"/>
      <c r="AH1210" t="s">
        <v>84</v>
      </c>
      <c r="AI1210" t="s">
        <v>246</v>
      </c>
      <c r="AJ1210" t="s">
        <v>687</v>
      </c>
      <c r="AK1210" t="s">
        <v>1104</v>
      </c>
      <c r="AL1210" t="s">
        <v>1750</v>
      </c>
      <c r="AM1210" t="s">
        <v>67</v>
      </c>
      <c r="AN1210" t="s">
        <v>1548</v>
      </c>
      <c r="AO1210" t="s">
        <v>410</v>
      </c>
      <c r="AP1210" t="s">
        <v>2359</v>
      </c>
      <c r="AQ1210" t="str">
        <f t="shared" si="18"/>
        <v>8451484422110yesFemale436531YouTube436154383080.9744.97915826.99314.9920</v>
      </c>
      <c r="AR1210">
        <f>COUNTIF(AQ$2:AQ1210,AQ1210)</f>
        <v>1</v>
      </c>
    </row>
    <row r="1211" spans="1:44" x14ac:dyDescent="0.25">
      <c r="A1211">
        <v>846</v>
      </c>
      <c r="B1211">
        <v>417</v>
      </c>
      <c r="C1211" s="4">
        <v>44221</v>
      </c>
      <c r="D1211">
        <v>3</v>
      </c>
      <c r="E1211" t="s">
        <v>34</v>
      </c>
      <c r="F1211" t="s">
        <v>45</v>
      </c>
      <c r="G1211" t="s">
        <v>56</v>
      </c>
      <c r="H1211" t="s">
        <v>57</v>
      </c>
      <c r="I1211" s="4">
        <v>43917</v>
      </c>
      <c r="J1211">
        <v>7</v>
      </c>
      <c r="K1211" t="s">
        <v>61</v>
      </c>
      <c r="L1211" s="4">
        <v>43915</v>
      </c>
      <c r="M1211" s="4">
        <v>44012</v>
      </c>
      <c r="N1211">
        <v>1</v>
      </c>
      <c r="O1211" t="s">
        <v>80</v>
      </c>
      <c r="P1211" t="s">
        <v>242</v>
      </c>
      <c r="Q1211">
        <v>1</v>
      </c>
      <c r="R1211" t="s">
        <v>508</v>
      </c>
      <c r="S1211" t="s">
        <v>1071</v>
      </c>
      <c r="T1211" t="s">
        <v>1587</v>
      </c>
      <c r="U1211" t="s">
        <v>69</v>
      </c>
      <c r="V1211" t="s">
        <v>1548</v>
      </c>
      <c r="W1211">
        <v>54.99</v>
      </c>
      <c r="X1211">
        <v>14.99</v>
      </c>
      <c r="Y1211">
        <v>1</v>
      </c>
      <c r="Z1211" t="s">
        <v>79</v>
      </c>
      <c r="AA1211" t="s">
        <v>2349</v>
      </c>
      <c r="AF1211" s="4"/>
      <c r="AG1211" s="4"/>
      <c r="AH1211" t="s">
        <v>80</v>
      </c>
      <c r="AI1211" t="s">
        <v>242</v>
      </c>
      <c r="AJ1211" t="s">
        <v>508</v>
      </c>
      <c r="AK1211" t="s">
        <v>1071</v>
      </c>
      <c r="AL1211" t="s">
        <v>1587</v>
      </c>
      <c r="AM1211" t="s">
        <v>69</v>
      </c>
      <c r="AN1211" t="s">
        <v>1548</v>
      </c>
      <c r="AO1211" t="s">
        <v>79</v>
      </c>
      <c r="AP1211" t="s">
        <v>2349</v>
      </c>
      <c r="AQ1211" t="str">
        <f t="shared" si="18"/>
        <v>846417442213noMale439177YouTube439154401254.9914.99212354.99114.994</v>
      </c>
      <c r="AR1211">
        <f>COUNTIF(AQ$2:AQ1211,AQ1211)</f>
        <v>1</v>
      </c>
    </row>
    <row r="1212" spans="1:44" x14ac:dyDescent="0.25">
      <c r="A1212">
        <v>847</v>
      </c>
      <c r="B1212">
        <v>323</v>
      </c>
      <c r="C1212" s="4">
        <v>44223</v>
      </c>
      <c r="D1212">
        <v>9</v>
      </c>
      <c r="E1212" t="s">
        <v>41</v>
      </c>
      <c r="F1212" t="s">
        <v>52</v>
      </c>
      <c r="G1212" t="s">
        <v>56</v>
      </c>
      <c r="H1212" t="s">
        <v>58</v>
      </c>
      <c r="I1212" s="4">
        <v>44009</v>
      </c>
      <c r="J1212">
        <v>9</v>
      </c>
      <c r="K1212" t="s">
        <v>59</v>
      </c>
      <c r="L1212" s="4">
        <v>43952</v>
      </c>
      <c r="M1212" s="4">
        <v>44075</v>
      </c>
      <c r="N1212">
        <v>1</v>
      </c>
      <c r="O1212" t="s">
        <v>79</v>
      </c>
      <c r="P1212" t="s">
        <v>241</v>
      </c>
      <c r="Q1212">
        <v>1</v>
      </c>
      <c r="R1212" t="s">
        <v>481</v>
      </c>
      <c r="S1212" t="s">
        <v>1045</v>
      </c>
      <c r="T1212" t="s">
        <v>1573</v>
      </c>
      <c r="U1212" t="s">
        <v>69</v>
      </c>
      <c r="V1212" t="s">
        <v>1548</v>
      </c>
      <c r="W1212">
        <v>99.95</v>
      </c>
      <c r="X1212">
        <v>14.99</v>
      </c>
      <c r="Y1212">
        <v>1</v>
      </c>
      <c r="Z1212" t="s">
        <v>65</v>
      </c>
      <c r="AA1212" t="s">
        <v>2343</v>
      </c>
      <c r="AF1212" s="4"/>
      <c r="AG1212" s="4"/>
      <c r="AH1212" t="s">
        <v>79</v>
      </c>
      <c r="AI1212" t="s">
        <v>241</v>
      </c>
      <c r="AJ1212" t="s">
        <v>481</v>
      </c>
      <c r="AK1212" t="s">
        <v>1045</v>
      </c>
      <c r="AL1212" t="s">
        <v>1573</v>
      </c>
      <c r="AM1212" t="s">
        <v>69</v>
      </c>
      <c r="AN1212" t="s">
        <v>1548</v>
      </c>
      <c r="AO1212" t="s">
        <v>65</v>
      </c>
      <c r="AP1212" t="s">
        <v>2343</v>
      </c>
      <c r="AQ1212" t="str">
        <f t="shared" si="18"/>
        <v>847323442239noFemale440099Google Ads439524407599.9514.9946699.95114.9910</v>
      </c>
      <c r="AR1212">
        <f>COUNTIF(AQ$2:AQ1212,AQ1212)</f>
        <v>1</v>
      </c>
    </row>
    <row r="1213" spans="1:44" x14ac:dyDescent="0.25">
      <c r="A1213">
        <v>848</v>
      </c>
      <c r="B1213">
        <v>356</v>
      </c>
      <c r="C1213" s="4">
        <v>44223</v>
      </c>
      <c r="D1213">
        <v>4</v>
      </c>
      <c r="E1213" t="s">
        <v>40</v>
      </c>
      <c r="F1213" t="s">
        <v>51</v>
      </c>
      <c r="G1213" t="s">
        <v>56</v>
      </c>
      <c r="H1213" t="s">
        <v>58</v>
      </c>
      <c r="I1213" s="4">
        <v>43725</v>
      </c>
      <c r="J1213">
        <v>3</v>
      </c>
      <c r="K1213" t="s">
        <v>59</v>
      </c>
      <c r="L1213" s="4">
        <v>43615</v>
      </c>
      <c r="M1213" s="4">
        <v>43830</v>
      </c>
      <c r="N1213">
        <v>1</v>
      </c>
      <c r="O1213" t="s">
        <v>80</v>
      </c>
      <c r="P1213" t="s">
        <v>242</v>
      </c>
      <c r="Q1213">
        <v>1</v>
      </c>
      <c r="R1213" t="s">
        <v>548</v>
      </c>
      <c r="S1213" t="s">
        <v>1109</v>
      </c>
      <c r="T1213" t="s">
        <v>1634</v>
      </c>
      <c r="U1213" t="s">
        <v>69</v>
      </c>
      <c r="V1213" t="s">
        <v>1548</v>
      </c>
      <c r="W1213">
        <v>27.98</v>
      </c>
      <c r="X1213">
        <v>14.99</v>
      </c>
      <c r="Y1213">
        <v>1</v>
      </c>
      <c r="Z1213" t="s">
        <v>67</v>
      </c>
      <c r="AA1213" t="s">
        <v>2373</v>
      </c>
      <c r="AF1213" s="4"/>
      <c r="AG1213" s="4"/>
      <c r="AH1213" t="s">
        <v>80</v>
      </c>
      <c r="AI1213" t="s">
        <v>242</v>
      </c>
      <c r="AJ1213" t="s">
        <v>548</v>
      </c>
      <c r="AK1213" t="s">
        <v>1109</v>
      </c>
      <c r="AL1213" t="s">
        <v>1634</v>
      </c>
      <c r="AM1213" t="s">
        <v>69</v>
      </c>
      <c r="AN1213" t="s">
        <v>1548</v>
      </c>
      <c r="AO1213" t="s">
        <v>67</v>
      </c>
      <c r="AP1213" t="s">
        <v>2373</v>
      </c>
      <c r="AQ1213" t="str">
        <f t="shared" si="18"/>
        <v>848356442234noFemale437253Google Ads436154383027.9814.9923627.98114.993</v>
      </c>
      <c r="AR1213">
        <f>COUNTIF(AQ$2:AQ1213,AQ1213)</f>
        <v>1</v>
      </c>
    </row>
    <row r="1214" spans="1:44" x14ac:dyDescent="0.25">
      <c r="A1214">
        <v>849</v>
      </c>
      <c r="B1214">
        <v>447</v>
      </c>
      <c r="C1214" s="4">
        <v>44223</v>
      </c>
      <c r="D1214">
        <v>4</v>
      </c>
      <c r="E1214" t="s">
        <v>40</v>
      </c>
      <c r="F1214" t="s">
        <v>51</v>
      </c>
      <c r="G1214" t="s">
        <v>56</v>
      </c>
      <c r="H1214" t="s">
        <v>58</v>
      </c>
      <c r="I1214" s="4">
        <v>43723</v>
      </c>
      <c r="J1214">
        <v>2</v>
      </c>
      <c r="K1214" t="s">
        <v>60</v>
      </c>
      <c r="L1214" s="4">
        <v>43615</v>
      </c>
      <c r="M1214" s="4">
        <v>43830</v>
      </c>
      <c r="N1214">
        <v>2</v>
      </c>
      <c r="O1214" t="s">
        <v>197</v>
      </c>
      <c r="P1214" t="s">
        <v>359</v>
      </c>
      <c r="Q1214">
        <v>2</v>
      </c>
      <c r="R1214" t="s">
        <v>838</v>
      </c>
      <c r="S1214" t="s">
        <v>1375</v>
      </c>
      <c r="T1214" t="s">
        <v>1891</v>
      </c>
      <c r="U1214" t="s">
        <v>2021</v>
      </c>
      <c r="V1214" t="s">
        <v>2068</v>
      </c>
      <c r="W1214">
        <v>697.86</v>
      </c>
      <c r="X1214">
        <v>69.94</v>
      </c>
      <c r="Y1214">
        <v>2</v>
      </c>
      <c r="Z1214" t="s">
        <v>2272</v>
      </c>
      <c r="AA1214" t="s">
        <v>2572</v>
      </c>
      <c r="AF1214" s="4"/>
      <c r="AG1214" s="4"/>
      <c r="AH1214" t="s">
        <v>90</v>
      </c>
      <c r="AI1214" t="s">
        <v>252</v>
      </c>
      <c r="AJ1214" t="s">
        <v>69</v>
      </c>
      <c r="AK1214" t="s">
        <v>1015</v>
      </c>
      <c r="AL1214" t="s">
        <v>1545</v>
      </c>
      <c r="AM1214" t="s">
        <v>80</v>
      </c>
      <c r="AN1214" t="s">
        <v>1562</v>
      </c>
      <c r="AO1214" t="s">
        <v>645</v>
      </c>
      <c r="AP1214" t="s">
        <v>2347</v>
      </c>
      <c r="AQ1214" t="str">
        <f t="shared" si="18"/>
        <v>849447442234noFemale437232Facebook4361543830697.8669.946194.9929.9913</v>
      </c>
      <c r="AR1214">
        <f>COUNTIF(AQ$2:AQ1214,AQ1214)</f>
        <v>1</v>
      </c>
    </row>
    <row r="1215" spans="1:44" x14ac:dyDescent="0.25">
      <c r="A1215">
        <v>849</v>
      </c>
      <c r="B1215">
        <v>447</v>
      </c>
      <c r="C1215" s="4">
        <v>44223</v>
      </c>
      <c r="D1215">
        <v>4</v>
      </c>
      <c r="E1215" t="s">
        <v>40</v>
      </c>
      <c r="F1215" t="s">
        <v>51</v>
      </c>
      <c r="G1215" t="s">
        <v>56</v>
      </c>
      <c r="H1215" t="s">
        <v>58</v>
      </c>
      <c r="I1215" s="4">
        <v>43723</v>
      </c>
      <c r="J1215">
        <v>2</v>
      </c>
      <c r="K1215" t="s">
        <v>60</v>
      </c>
      <c r="L1215" s="4">
        <v>43615</v>
      </c>
      <c r="M1215" s="4">
        <v>43830</v>
      </c>
      <c r="N1215">
        <v>2</v>
      </c>
      <c r="O1215" t="s">
        <v>197</v>
      </c>
      <c r="P1215" t="s">
        <v>359</v>
      </c>
      <c r="Q1215">
        <v>2</v>
      </c>
      <c r="R1215" t="s">
        <v>838</v>
      </c>
      <c r="S1215" t="s">
        <v>1375</v>
      </c>
      <c r="T1215" t="s">
        <v>1891</v>
      </c>
      <c r="U1215" t="s">
        <v>2021</v>
      </c>
      <c r="V1215" t="s">
        <v>2068</v>
      </c>
      <c r="W1215">
        <v>697.86</v>
      </c>
      <c r="X1215">
        <v>69.94</v>
      </c>
      <c r="Y1215">
        <v>2</v>
      </c>
      <c r="Z1215" t="s">
        <v>2272</v>
      </c>
      <c r="AA1215" t="s">
        <v>2572</v>
      </c>
      <c r="AF1215" s="4"/>
      <c r="AG1215" s="4"/>
      <c r="AH1215" t="s">
        <v>80</v>
      </c>
      <c r="AI1215" t="s">
        <v>242</v>
      </c>
      <c r="AJ1215" t="s">
        <v>691</v>
      </c>
      <c r="AK1215" t="s">
        <v>1232</v>
      </c>
      <c r="AL1215" t="s">
        <v>1754</v>
      </c>
      <c r="AM1215" t="s">
        <v>69</v>
      </c>
      <c r="AN1215" t="s">
        <v>1548</v>
      </c>
      <c r="AO1215" t="s">
        <v>67</v>
      </c>
      <c r="AP1215" t="s">
        <v>2373</v>
      </c>
      <c r="AQ1215" t="str">
        <f t="shared" si="18"/>
        <v>849447442234noFemale437232Facebook4361543830697.8669.94243158.95114.993</v>
      </c>
      <c r="AR1215">
        <f>COUNTIF(AQ$2:AQ1215,AQ1215)</f>
        <v>1</v>
      </c>
    </row>
    <row r="1216" spans="1:44" x14ac:dyDescent="0.25">
      <c r="A1216">
        <v>849</v>
      </c>
      <c r="B1216">
        <v>447</v>
      </c>
      <c r="C1216" s="4">
        <v>44223</v>
      </c>
      <c r="D1216">
        <v>4</v>
      </c>
      <c r="E1216" t="s">
        <v>40</v>
      </c>
      <c r="F1216" t="s">
        <v>51</v>
      </c>
      <c r="G1216" t="s">
        <v>56</v>
      </c>
      <c r="H1216" t="s">
        <v>58</v>
      </c>
      <c r="I1216" s="4">
        <v>43723</v>
      </c>
      <c r="J1216">
        <v>2</v>
      </c>
      <c r="K1216" t="s">
        <v>60</v>
      </c>
      <c r="L1216" s="4">
        <v>43615</v>
      </c>
      <c r="M1216" s="4">
        <v>43830</v>
      </c>
      <c r="N1216">
        <v>2</v>
      </c>
      <c r="O1216" t="s">
        <v>197</v>
      </c>
      <c r="P1216" t="s">
        <v>359</v>
      </c>
      <c r="Q1216">
        <v>2</v>
      </c>
      <c r="R1216" t="s">
        <v>838</v>
      </c>
      <c r="S1216" t="s">
        <v>1375</v>
      </c>
      <c r="T1216" t="s">
        <v>1891</v>
      </c>
      <c r="U1216" t="s">
        <v>2021</v>
      </c>
      <c r="V1216" t="s">
        <v>2068</v>
      </c>
      <c r="W1216">
        <v>697.86</v>
      </c>
      <c r="X1216">
        <v>69.94</v>
      </c>
      <c r="Y1216">
        <v>2</v>
      </c>
      <c r="Z1216" t="s">
        <v>2272</v>
      </c>
      <c r="AA1216" t="s">
        <v>2572</v>
      </c>
      <c r="AF1216" s="4"/>
      <c r="AG1216" s="4"/>
      <c r="AH1216" t="s">
        <v>80</v>
      </c>
      <c r="AI1216" t="s">
        <v>242</v>
      </c>
      <c r="AJ1216" t="s">
        <v>691</v>
      </c>
      <c r="AK1216" t="s">
        <v>1232</v>
      </c>
      <c r="AL1216" t="s">
        <v>1754</v>
      </c>
      <c r="AM1216" t="s">
        <v>69</v>
      </c>
      <c r="AN1216" t="s">
        <v>1548</v>
      </c>
      <c r="AO1216" t="s">
        <v>67</v>
      </c>
      <c r="AP1216" t="s">
        <v>2373</v>
      </c>
      <c r="AQ1216" t="str">
        <f t="shared" si="18"/>
        <v>849447442234noFemale437232Facebook4361543830697.8669.94243158.95114.993</v>
      </c>
      <c r="AR1216">
        <f>COUNTIF(AQ$2:AQ1216,AQ1216)</f>
        <v>2</v>
      </c>
    </row>
    <row r="1217" spans="1:44" x14ac:dyDescent="0.25">
      <c r="A1217">
        <v>849</v>
      </c>
      <c r="B1217">
        <v>447</v>
      </c>
      <c r="C1217" s="4">
        <v>44223</v>
      </c>
      <c r="D1217">
        <v>4</v>
      </c>
      <c r="E1217" t="s">
        <v>40</v>
      </c>
      <c r="F1217" t="s">
        <v>51</v>
      </c>
      <c r="G1217" t="s">
        <v>56</v>
      </c>
      <c r="H1217" t="s">
        <v>58</v>
      </c>
      <c r="I1217" s="4">
        <v>43723</v>
      </c>
      <c r="J1217">
        <v>2</v>
      </c>
      <c r="K1217" t="s">
        <v>60</v>
      </c>
      <c r="L1217" s="4">
        <v>43615</v>
      </c>
      <c r="M1217" s="4">
        <v>43830</v>
      </c>
      <c r="N1217">
        <v>2</v>
      </c>
      <c r="O1217" t="s">
        <v>197</v>
      </c>
      <c r="P1217" t="s">
        <v>359</v>
      </c>
      <c r="Q1217">
        <v>2</v>
      </c>
      <c r="R1217" t="s">
        <v>838</v>
      </c>
      <c r="S1217" t="s">
        <v>1375</v>
      </c>
      <c r="T1217" t="s">
        <v>1891</v>
      </c>
      <c r="U1217" t="s">
        <v>2021</v>
      </c>
      <c r="V1217" t="s">
        <v>2068</v>
      </c>
      <c r="W1217">
        <v>697.86</v>
      </c>
      <c r="X1217">
        <v>69.94</v>
      </c>
      <c r="Y1217">
        <v>2</v>
      </c>
      <c r="Z1217" t="s">
        <v>2272</v>
      </c>
      <c r="AA1217" t="s">
        <v>2572</v>
      </c>
      <c r="AF1217" s="4"/>
      <c r="AG1217" s="4"/>
      <c r="AH1217" t="s">
        <v>90</v>
      </c>
      <c r="AI1217" t="s">
        <v>252</v>
      </c>
      <c r="AJ1217" t="s">
        <v>69</v>
      </c>
      <c r="AK1217" t="s">
        <v>1015</v>
      </c>
      <c r="AL1217" t="s">
        <v>1545</v>
      </c>
      <c r="AM1217" t="s">
        <v>80</v>
      </c>
      <c r="AN1217" t="s">
        <v>1562</v>
      </c>
      <c r="AO1217" t="s">
        <v>645</v>
      </c>
      <c r="AP1217" t="s">
        <v>2347</v>
      </c>
      <c r="AQ1217" t="str">
        <f t="shared" si="18"/>
        <v>849447442234noFemale437232Facebook4361543830697.8669.946194.9929.9913</v>
      </c>
      <c r="AR1217">
        <f>COUNTIF(AQ$2:AQ1217,AQ1217)</f>
        <v>2</v>
      </c>
    </row>
    <row r="1218" spans="1:44" x14ac:dyDescent="0.25">
      <c r="A1218">
        <v>850</v>
      </c>
      <c r="B1218">
        <v>19</v>
      </c>
      <c r="C1218" s="4">
        <v>44225</v>
      </c>
      <c r="D1218">
        <v>4</v>
      </c>
      <c r="E1218" t="s">
        <v>40</v>
      </c>
      <c r="F1218" t="s">
        <v>51</v>
      </c>
      <c r="G1218" t="s">
        <v>55</v>
      </c>
      <c r="H1218" t="s">
        <v>58</v>
      </c>
      <c r="I1218" s="4">
        <v>43739</v>
      </c>
      <c r="J1218">
        <v>3</v>
      </c>
      <c r="K1218" t="s">
        <v>59</v>
      </c>
      <c r="L1218" s="4">
        <v>43615</v>
      </c>
      <c r="M1218" s="4">
        <v>43830</v>
      </c>
      <c r="N1218">
        <v>1</v>
      </c>
      <c r="O1218" t="s">
        <v>84</v>
      </c>
      <c r="P1218" t="s">
        <v>246</v>
      </c>
      <c r="Q1218">
        <v>1</v>
      </c>
      <c r="R1218" t="s">
        <v>438</v>
      </c>
      <c r="S1218" t="s">
        <v>1000</v>
      </c>
      <c r="T1218" t="s">
        <v>1532</v>
      </c>
      <c r="U1218" t="s">
        <v>69</v>
      </c>
      <c r="V1218" t="s">
        <v>1548</v>
      </c>
      <c r="W1218">
        <v>133.99</v>
      </c>
      <c r="X1218">
        <v>14.99</v>
      </c>
      <c r="Y1218">
        <v>1</v>
      </c>
      <c r="Z1218" t="s">
        <v>645</v>
      </c>
      <c r="AA1218" t="s">
        <v>2347</v>
      </c>
      <c r="AF1218" s="4"/>
      <c r="AG1218" s="4"/>
      <c r="AH1218" t="s">
        <v>84</v>
      </c>
      <c r="AI1218" t="s">
        <v>246</v>
      </c>
      <c r="AJ1218" t="s">
        <v>438</v>
      </c>
      <c r="AK1218" t="s">
        <v>1000</v>
      </c>
      <c r="AL1218" t="s">
        <v>1532</v>
      </c>
      <c r="AM1218" t="s">
        <v>69</v>
      </c>
      <c r="AN1218" t="s">
        <v>1548</v>
      </c>
      <c r="AO1218" t="s">
        <v>645</v>
      </c>
      <c r="AP1218" t="s">
        <v>2347</v>
      </c>
      <c r="AQ1218" t="str">
        <f t="shared" ref="AQ1218:AQ1281" si="19">CONCATENATE($A1218,$B1218,$C1218,$D1218,$G1218,$H1218,$I1218,$J1218,$K1218,$L1218,$M1218,$W1218,$X1218,$AB1218,$AC1218,$AD1218,$AE1218,$AF1218,$AG1218,$AH1218,$AJ1218,$AL1218,$AM1218,$AN1218,$AO1218)</f>
        <v>85019442254yesFemale437393Google Ads4361543830133.9914.99981133.99114.9913</v>
      </c>
      <c r="AR1218">
        <f>COUNTIF(AQ$2:AQ1218,AQ1218)</f>
        <v>1</v>
      </c>
    </row>
    <row r="1219" spans="1:44" x14ac:dyDescent="0.25">
      <c r="A1219">
        <v>851</v>
      </c>
      <c r="B1219">
        <v>201</v>
      </c>
      <c r="C1219" s="4">
        <v>44226</v>
      </c>
      <c r="D1219">
        <v>7</v>
      </c>
      <c r="E1219" t="s">
        <v>35</v>
      </c>
      <c r="F1219" t="s">
        <v>46</v>
      </c>
      <c r="G1219" t="s">
        <v>55</v>
      </c>
      <c r="H1219" t="s">
        <v>58</v>
      </c>
      <c r="I1219" s="4">
        <v>43728</v>
      </c>
      <c r="J1219">
        <v>1</v>
      </c>
      <c r="K1219" t="s">
        <v>61</v>
      </c>
      <c r="L1219" s="4">
        <v>43615</v>
      </c>
      <c r="M1219" s="4">
        <v>43830</v>
      </c>
      <c r="N1219">
        <v>2</v>
      </c>
      <c r="O1219" t="s">
        <v>198</v>
      </c>
      <c r="P1219" t="s">
        <v>360</v>
      </c>
      <c r="Q1219">
        <v>2</v>
      </c>
      <c r="R1219" t="s">
        <v>839</v>
      </c>
      <c r="S1219" t="s">
        <v>1376</v>
      </c>
      <c r="T1219" t="s">
        <v>1892</v>
      </c>
      <c r="U1219" t="s">
        <v>2022</v>
      </c>
      <c r="V1219" t="s">
        <v>2069</v>
      </c>
      <c r="W1219">
        <v>169.94</v>
      </c>
      <c r="X1219">
        <v>139.94</v>
      </c>
      <c r="Y1219">
        <v>2</v>
      </c>
      <c r="Z1219" t="s">
        <v>2273</v>
      </c>
      <c r="AA1219" t="s">
        <v>2573</v>
      </c>
      <c r="AF1219" s="4"/>
      <c r="AG1219" s="4"/>
      <c r="AH1219" t="s">
        <v>70</v>
      </c>
      <c r="AI1219" t="s">
        <v>232</v>
      </c>
      <c r="AJ1219" t="s">
        <v>394</v>
      </c>
      <c r="AK1219" t="s">
        <v>956</v>
      </c>
      <c r="AL1219" t="s">
        <v>1490</v>
      </c>
      <c r="AM1219" t="s">
        <v>69</v>
      </c>
      <c r="AN1219" t="s">
        <v>1517</v>
      </c>
      <c r="AO1219" t="s">
        <v>432</v>
      </c>
      <c r="AP1219" t="s">
        <v>2331</v>
      </c>
      <c r="AQ1219" t="str">
        <f t="shared" si="19"/>
        <v>851201442267yesFemale437281YouTube4361543830169.94139.945318.99119.9921</v>
      </c>
      <c r="AR1219">
        <f>COUNTIF(AQ$2:AQ1219,AQ1219)</f>
        <v>1</v>
      </c>
    </row>
    <row r="1220" spans="1:44" x14ac:dyDescent="0.25">
      <c r="A1220">
        <v>851</v>
      </c>
      <c r="B1220">
        <v>201</v>
      </c>
      <c r="C1220" s="4">
        <v>44226</v>
      </c>
      <c r="D1220">
        <v>7</v>
      </c>
      <c r="E1220" t="s">
        <v>35</v>
      </c>
      <c r="F1220" t="s">
        <v>46</v>
      </c>
      <c r="G1220" t="s">
        <v>55</v>
      </c>
      <c r="H1220" t="s">
        <v>58</v>
      </c>
      <c r="I1220" s="4">
        <v>43728</v>
      </c>
      <c r="J1220">
        <v>1</v>
      </c>
      <c r="K1220" t="s">
        <v>61</v>
      </c>
      <c r="L1220" s="4">
        <v>43615</v>
      </c>
      <c r="M1220" s="4">
        <v>43830</v>
      </c>
      <c r="N1220">
        <v>2</v>
      </c>
      <c r="O1220" t="s">
        <v>198</v>
      </c>
      <c r="P1220" t="s">
        <v>360</v>
      </c>
      <c r="Q1220">
        <v>2</v>
      </c>
      <c r="R1220" t="s">
        <v>839</v>
      </c>
      <c r="S1220" t="s">
        <v>1376</v>
      </c>
      <c r="T1220" t="s">
        <v>1892</v>
      </c>
      <c r="U1220" t="s">
        <v>2022</v>
      </c>
      <c r="V1220" t="s">
        <v>2069</v>
      </c>
      <c r="W1220">
        <v>169.94</v>
      </c>
      <c r="X1220">
        <v>139.94</v>
      </c>
      <c r="Y1220">
        <v>2</v>
      </c>
      <c r="Z1220" t="s">
        <v>2273</v>
      </c>
      <c r="AA1220" t="s">
        <v>2573</v>
      </c>
      <c r="AF1220" s="4"/>
      <c r="AG1220" s="4"/>
      <c r="AH1220" t="s">
        <v>70</v>
      </c>
      <c r="AI1220" t="s">
        <v>232</v>
      </c>
      <c r="AJ1220" t="s">
        <v>394</v>
      </c>
      <c r="AK1220" t="s">
        <v>956</v>
      </c>
      <c r="AL1220" t="s">
        <v>1490</v>
      </c>
      <c r="AM1220" t="s">
        <v>69</v>
      </c>
      <c r="AN1220" t="s">
        <v>1517</v>
      </c>
      <c r="AO1220" t="s">
        <v>432</v>
      </c>
      <c r="AP1220" t="s">
        <v>2331</v>
      </c>
      <c r="AQ1220" t="str">
        <f t="shared" si="19"/>
        <v>851201442267yesFemale437281YouTube4361543830169.94139.945318.99119.9921</v>
      </c>
      <c r="AR1220">
        <f>COUNTIF(AQ$2:AQ1220,AQ1220)</f>
        <v>2</v>
      </c>
    </row>
    <row r="1221" spans="1:44" x14ac:dyDescent="0.25">
      <c r="A1221">
        <v>851</v>
      </c>
      <c r="B1221">
        <v>201</v>
      </c>
      <c r="C1221" s="4">
        <v>44226</v>
      </c>
      <c r="D1221">
        <v>7</v>
      </c>
      <c r="E1221" t="s">
        <v>35</v>
      </c>
      <c r="F1221" t="s">
        <v>46</v>
      </c>
      <c r="G1221" t="s">
        <v>55</v>
      </c>
      <c r="H1221" t="s">
        <v>58</v>
      </c>
      <c r="I1221" s="4">
        <v>43728</v>
      </c>
      <c r="J1221">
        <v>1</v>
      </c>
      <c r="K1221" t="s">
        <v>61</v>
      </c>
      <c r="L1221" s="4">
        <v>43615</v>
      </c>
      <c r="M1221" s="4">
        <v>43830</v>
      </c>
      <c r="N1221">
        <v>2</v>
      </c>
      <c r="O1221" t="s">
        <v>198</v>
      </c>
      <c r="P1221" t="s">
        <v>360</v>
      </c>
      <c r="Q1221">
        <v>2</v>
      </c>
      <c r="R1221" t="s">
        <v>839</v>
      </c>
      <c r="S1221" t="s">
        <v>1376</v>
      </c>
      <c r="T1221" t="s">
        <v>1892</v>
      </c>
      <c r="U1221" t="s">
        <v>2022</v>
      </c>
      <c r="V1221" t="s">
        <v>2069</v>
      </c>
      <c r="W1221">
        <v>169.94</v>
      </c>
      <c r="X1221">
        <v>139.94</v>
      </c>
      <c r="Y1221">
        <v>2</v>
      </c>
      <c r="Z1221" t="s">
        <v>2273</v>
      </c>
      <c r="AA1221" t="s">
        <v>2573</v>
      </c>
      <c r="AF1221" s="4"/>
      <c r="AG1221" s="4"/>
      <c r="AH1221" t="s">
        <v>86</v>
      </c>
      <c r="AI1221" t="s">
        <v>248</v>
      </c>
      <c r="AJ1221" t="s">
        <v>872</v>
      </c>
      <c r="AK1221" t="s">
        <v>1409</v>
      </c>
      <c r="AL1221" t="s">
        <v>1924</v>
      </c>
      <c r="AM1221" t="s">
        <v>80</v>
      </c>
      <c r="AN1221" t="s">
        <v>1577</v>
      </c>
      <c r="AO1221" t="s">
        <v>530</v>
      </c>
      <c r="AP1221" t="s">
        <v>2367</v>
      </c>
      <c r="AQ1221" t="str">
        <f t="shared" si="19"/>
        <v>851201442267yesFemale437281YouTube4361543830169.94139.9471937.99224.9916</v>
      </c>
      <c r="AR1221">
        <f>COUNTIF(AQ$2:AQ1221,AQ1221)</f>
        <v>1</v>
      </c>
    </row>
    <row r="1222" spans="1:44" x14ac:dyDescent="0.25">
      <c r="A1222">
        <v>851</v>
      </c>
      <c r="B1222">
        <v>201</v>
      </c>
      <c r="C1222" s="4">
        <v>44226</v>
      </c>
      <c r="D1222">
        <v>7</v>
      </c>
      <c r="E1222" t="s">
        <v>35</v>
      </c>
      <c r="F1222" t="s">
        <v>46</v>
      </c>
      <c r="G1222" t="s">
        <v>55</v>
      </c>
      <c r="H1222" t="s">
        <v>58</v>
      </c>
      <c r="I1222" s="4">
        <v>43728</v>
      </c>
      <c r="J1222">
        <v>1</v>
      </c>
      <c r="K1222" t="s">
        <v>61</v>
      </c>
      <c r="L1222" s="4">
        <v>43615</v>
      </c>
      <c r="M1222" s="4">
        <v>43830</v>
      </c>
      <c r="N1222">
        <v>2</v>
      </c>
      <c r="O1222" t="s">
        <v>198</v>
      </c>
      <c r="P1222" t="s">
        <v>360</v>
      </c>
      <c r="Q1222">
        <v>2</v>
      </c>
      <c r="R1222" t="s">
        <v>839</v>
      </c>
      <c r="S1222" t="s">
        <v>1376</v>
      </c>
      <c r="T1222" t="s">
        <v>1892</v>
      </c>
      <c r="U1222" t="s">
        <v>2022</v>
      </c>
      <c r="V1222" t="s">
        <v>2069</v>
      </c>
      <c r="W1222">
        <v>169.94</v>
      </c>
      <c r="X1222">
        <v>139.94</v>
      </c>
      <c r="Y1222">
        <v>2</v>
      </c>
      <c r="Z1222" t="s">
        <v>2273</v>
      </c>
      <c r="AA1222" t="s">
        <v>2573</v>
      </c>
      <c r="AF1222" s="4"/>
      <c r="AG1222" s="4"/>
      <c r="AH1222" t="s">
        <v>86</v>
      </c>
      <c r="AI1222" t="s">
        <v>248</v>
      </c>
      <c r="AJ1222" t="s">
        <v>872</v>
      </c>
      <c r="AK1222" t="s">
        <v>1409</v>
      </c>
      <c r="AL1222" t="s">
        <v>1924</v>
      </c>
      <c r="AM1222" t="s">
        <v>80</v>
      </c>
      <c r="AN1222" t="s">
        <v>1577</v>
      </c>
      <c r="AO1222" t="s">
        <v>530</v>
      </c>
      <c r="AP1222" t="s">
        <v>2367</v>
      </c>
      <c r="AQ1222" t="str">
        <f t="shared" si="19"/>
        <v>851201442267yesFemale437281YouTube4361543830169.94139.9471937.99224.9916</v>
      </c>
      <c r="AR1222">
        <f>COUNTIF(AQ$2:AQ1222,AQ1222)</f>
        <v>2</v>
      </c>
    </row>
    <row r="1223" spans="1:44" x14ac:dyDescent="0.25">
      <c r="A1223">
        <v>852</v>
      </c>
      <c r="B1223">
        <v>391</v>
      </c>
      <c r="C1223" s="4">
        <v>44226</v>
      </c>
      <c r="D1223">
        <v>4</v>
      </c>
      <c r="E1223" t="s">
        <v>40</v>
      </c>
      <c r="F1223" t="s">
        <v>51</v>
      </c>
      <c r="G1223" t="s">
        <v>55</v>
      </c>
      <c r="H1223" t="s">
        <v>58</v>
      </c>
      <c r="I1223" s="4">
        <v>43689</v>
      </c>
      <c r="J1223">
        <v>2</v>
      </c>
      <c r="K1223" t="s">
        <v>60</v>
      </c>
      <c r="L1223" s="4">
        <v>43615</v>
      </c>
      <c r="M1223" s="4">
        <v>43830</v>
      </c>
      <c r="N1223">
        <v>2</v>
      </c>
      <c r="O1223" t="s">
        <v>128</v>
      </c>
      <c r="P1223" t="s">
        <v>290</v>
      </c>
      <c r="Q1223">
        <v>2</v>
      </c>
      <c r="R1223" t="s">
        <v>840</v>
      </c>
      <c r="S1223" t="s">
        <v>1377</v>
      </c>
      <c r="T1223" t="s">
        <v>1893</v>
      </c>
      <c r="U1223" t="s">
        <v>71</v>
      </c>
      <c r="V1223" t="s">
        <v>2039</v>
      </c>
      <c r="W1223">
        <v>98.69</v>
      </c>
      <c r="X1223">
        <v>24.98</v>
      </c>
      <c r="Y1223">
        <v>2</v>
      </c>
      <c r="Z1223" t="s">
        <v>2274</v>
      </c>
      <c r="AA1223" t="s">
        <v>2574</v>
      </c>
      <c r="AF1223" s="4"/>
      <c r="AG1223" s="4"/>
      <c r="AH1223" t="s">
        <v>90</v>
      </c>
      <c r="AI1223" t="s">
        <v>252</v>
      </c>
      <c r="AJ1223" t="s">
        <v>907</v>
      </c>
      <c r="AK1223" t="s">
        <v>1443</v>
      </c>
      <c r="AL1223" t="s">
        <v>1956</v>
      </c>
      <c r="AM1223" t="s">
        <v>69</v>
      </c>
      <c r="AN1223" t="s">
        <v>1562</v>
      </c>
      <c r="AO1223" t="s">
        <v>645</v>
      </c>
      <c r="AP1223" t="s">
        <v>2347</v>
      </c>
      <c r="AQ1223" t="str">
        <f t="shared" si="19"/>
        <v>852391442264yesFemale436892Facebook436154383098.6924.9867777.519.9913</v>
      </c>
      <c r="AR1223">
        <f>COUNTIF(AQ$2:AQ1223,AQ1223)</f>
        <v>1</v>
      </c>
    </row>
    <row r="1224" spans="1:44" x14ac:dyDescent="0.25">
      <c r="A1224">
        <v>852</v>
      </c>
      <c r="B1224">
        <v>391</v>
      </c>
      <c r="C1224" s="4">
        <v>44226</v>
      </c>
      <c r="D1224">
        <v>4</v>
      </c>
      <c r="E1224" t="s">
        <v>40</v>
      </c>
      <c r="F1224" t="s">
        <v>51</v>
      </c>
      <c r="G1224" t="s">
        <v>55</v>
      </c>
      <c r="H1224" t="s">
        <v>58</v>
      </c>
      <c r="I1224" s="4">
        <v>43689</v>
      </c>
      <c r="J1224">
        <v>2</v>
      </c>
      <c r="K1224" t="s">
        <v>60</v>
      </c>
      <c r="L1224" s="4">
        <v>43615</v>
      </c>
      <c r="M1224" s="4">
        <v>43830</v>
      </c>
      <c r="N1224">
        <v>2</v>
      </c>
      <c r="O1224" t="s">
        <v>128</v>
      </c>
      <c r="P1224" t="s">
        <v>290</v>
      </c>
      <c r="Q1224">
        <v>2</v>
      </c>
      <c r="R1224" t="s">
        <v>840</v>
      </c>
      <c r="S1224" t="s">
        <v>1377</v>
      </c>
      <c r="T1224" t="s">
        <v>1893</v>
      </c>
      <c r="U1224" t="s">
        <v>71</v>
      </c>
      <c r="V1224" t="s">
        <v>2039</v>
      </c>
      <c r="W1224">
        <v>98.69</v>
      </c>
      <c r="X1224">
        <v>24.98</v>
      </c>
      <c r="Y1224">
        <v>2</v>
      </c>
      <c r="Z1224" t="s">
        <v>2274</v>
      </c>
      <c r="AA1224" t="s">
        <v>2574</v>
      </c>
      <c r="AF1224" s="4"/>
      <c r="AG1224" s="4"/>
      <c r="AH1224" t="s">
        <v>80</v>
      </c>
      <c r="AI1224" t="s">
        <v>242</v>
      </c>
      <c r="AJ1224" t="s">
        <v>404</v>
      </c>
      <c r="AK1224" t="s">
        <v>966</v>
      </c>
      <c r="AL1224" t="s">
        <v>1499</v>
      </c>
      <c r="AM1224" t="s">
        <v>69</v>
      </c>
      <c r="AN1224" t="s">
        <v>1548</v>
      </c>
      <c r="AO1224" t="s">
        <v>70</v>
      </c>
      <c r="AP1224" t="s">
        <v>2341</v>
      </c>
      <c r="AQ1224" t="str">
        <f t="shared" si="19"/>
        <v>852391442264yesFemale436892Facebook436154383098.6924.9827121.19114.995</v>
      </c>
      <c r="AR1224">
        <f>COUNTIF(AQ$2:AQ1224,AQ1224)</f>
        <v>1</v>
      </c>
    </row>
    <row r="1225" spans="1:44" x14ac:dyDescent="0.25">
      <c r="A1225">
        <v>853</v>
      </c>
      <c r="B1225">
        <v>408</v>
      </c>
      <c r="C1225" s="4">
        <v>44226</v>
      </c>
      <c r="D1225">
        <v>9</v>
      </c>
      <c r="E1225" t="s">
        <v>41</v>
      </c>
      <c r="F1225" t="s">
        <v>52</v>
      </c>
      <c r="G1225" t="s">
        <v>55</v>
      </c>
      <c r="H1225" t="s">
        <v>57</v>
      </c>
      <c r="I1225" s="4">
        <v>43674</v>
      </c>
      <c r="J1225">
        <v>3</v>
      </c>
      <c r="K1225" t="s">
        <v>59</v>
      </c>
      <c r="L1225" s="4">
        <v>43615</v>
      </c>
      <c r="M1225" s="4">
        <v>43830</v>
      </c>
      <c r="N1225">
        <v>1</v>
      </c>
      <c r="O1225" t="s">
        <v>80</v>
      </c>
      <c r="P1225" t="s">
        <v>242</v>
      </c>
      <c r="Q1225">
        <v>1</v>
      </c>
      <c r="R1225" t="s">
        <v>811</v>
      </c>
      <c r="S1225" t="s">
        <v>1193</v>
      </c>
      <c r="T1225" t="s">
        <v>1526</v>
      </c>
      <c r="U1225" t="s">
        <v>80</v>
      </c>
      <c r="V1225" t="s">
        <v>1548</v>
      </c>
      <c r="W1225">
        <v>69.98</v>
      </c>
      <c r="X1225">
        <v>29.98</v>
      </c>
      <c r="Y1225">
        <v>1</v>
      </c>
      <c r="Z1225" t="s">
        <v>79</v>
      </c>
      <c r="AA1225" t="s">
        <v>2349</v>
      </c>
      <c r="AF1225" s="4"/>
      <c r="AG1225" s="4"/>
      <c r="AH1225" t="s">
        <v>80</v>
      </c>
      <c r="AI1225" t="s">
        <v>242</v>
      </c>
      <c r="AJ1225" t="s">
        <v>811</v>
      </c>
      <c r="AK1225" t="s">
        <v>1193</v>
      </c>
      <c r="AL1225" t="s">
        <v>1526</v>
      </c>
      <c r="AM1225" t="s">
        <v>80</v>
      </c>
      <c r="AN1225" t="s">
        <v>1548</v>
      </c>
      <c r="AO1225" t="s">
        <v>79</v>
      </c>
      <c r="AP1225" t="s">
        <v>2349</v>
      </c>
      <c r="AQ1225" t="str">
        <f t="shared" si="19"/>
        <v>853408442269yesMale436743Google Ads436154383069.9829.9825334.99214.994</v>
      </c>
      <c r="AR1225">
        <f>COUNTIF(AQ$2:AQ1225,AQ1225)</f>
        <v>1</v>
      </c>
    </row>
    <row r="1226" spans="1:44" x14ac:dyDescent="0.25">
      <c r="A1226">
        <v>854</v>
      </c>
      <c r="B1226">
        <v>249</v>
      </c>
      <c r="C1226" s="4">
        <v>44227</v>
      </c>
      <c r="D1226">
        <v>1</v>
      </c>
      <c r="E1226" t="s">
        <v>39</v>
      </c>
      <c r="F1226" t="s">
        <v>50</v>
      </c>
      <c r="G1226" t="s">
        <v>55</v>
      </c>
      <c r="H1226" t="s">
        <v>57</v>
      </c>
      <c r="I1226" s="4">
        <v>43653</v>
      </c>
      <c r="J1226">
        <v>1</v>
      </c>
      <c r="K1226" t="s">
        <v>61</v>
      </c>
      <c r="L1226" s="4">
        <v>43615</v>
      </c>
      <c r="M1226" s="4">
        <v>43830</v>
      </c>
      <c r="N1226">
        <v>2</v>
      </c>
      <c r="O1226" t="s">
        <v>199</v>
      </c>
      <c r="P1226" t="s">
        <v>361</v>
      </c>
      <c r="Q1226">
        <v>2</v>
      </c>
      <c r="R1226" t="s">
        <v>841</v>
      </c>
      <c r="S1226" t="s">
        <v>1378</v>
      </c>
      <c r="T1226" t="s">
        <v>1894</v>
      </c>
      <c r="U1226" t="s">
        <v>207</v>
      </c>
      <c r="V1226" t="s">
        <v>2070</v>
      </c>
      <c r="W1226">
        <v>287.95999999999998</v>
      </c>
      <c r="X1226">
        <v>69.959999999999994</v>
      </c>
      <c r="Y1226">
        <v>2</v>
      </c>
      <c r="Z1226" t="s">
        <v>2275</v>
      </c>
      <c r="AA1226" t="s">
        <v>2575</v>
      </c>
      <c r="AF1226" s="4"/>
      <c r="AG1226" s="4"/>
      <c r="AH1226" t="s">
        <v>70</v>
      </c>
      <c r="AI1226" t="s">
        <v>232</v>
      </c>
      <c r="AJ1226" t="s">
        <v>719</v>
      </c>
      <c r="AK1226" t="s">
        <v>1261</v>
      </c>
      <c r="AL1226" t="s">
        <v>1779</v>
      </c>
      <c r="AM1226" t="s">
        <v>69</v>
      </c>
      <c r="AN1226" t="s">
        <v>1548</v>
      </c>
      <c r="AO1226" t="s">
        <v>432</v>
      </c>
      <c r="AP1226" t="s">
        <v>2331</v>
      </c>
      <c r="AQ1226" t="str">
        <f t="shared" si="19"/>
        <v>854249442271yesMale436531YouTube4361543830287.9669.96516295.99114.9921</v>
      </c>
      <c r="AR1226">
        <f>COUNTIF(AQ$2:AQ1226,AQ1226)</f>
        <v>1</v>
      </c>
    </row>
    <row r="1227" spans="1:44" x14ac:dyDescent="0.25">
      <c r="A1227">
        <v>854</v>
      </c>
      <c r="B1227">
        <v>249</v>
      </c>
      <c r="C1227" s="4">
        <v>44227</v>
      </c>
      <c r="D1227">
        <v>1</v>
      </c>
      <c r="E1227" t="s">
        <v>39</v>
      </c>
      <c r="F1227" t="s">
        <v>50</v>
      </c>
      <c r="G1227" t="s">
        <v>55</v>
      </c>
      <c r="H1227" t="s">
        <v>57</v>
      </c>
      <c r="I1227" s="4">
        <v>43653</v>
      </c>
      <c r="J1227">
        <v>1</v>
      </c>
      <c r="K1227" t="s">
        <v>61</v>
      </c>
      <c r="L1227" s="4">
        <v>43615</v>
      </c>
      <c r="M1227" s="4">
        <v>43830</v>
      </c>
      <c r="N1227">
        <v>2</v>
      </c>
      <c r="O1227" t="s">
        <v>199</v>
      </c>
      <c r="P1227" t="s">
        <v>361</v>
      </c>
      <c r="Q1227">
        <v>2</v>
      </c>
      <c r="R1227" t="s">
        <v>841</v>
      </c>
      <c r="S1227" t="s">
        <v>1378</v>
      </c>
      <c r="T1227" t="s">
        <v>1894</v>
      </c>
      <c r="U1227" t="s">
        <v>207</v>
      </c>
      <c r="V1227" t="s">
        <v>2070</v>
      </c>
      <c r="W1227">
        <v>287.95999999999998</v>
      </c>
      <c r="X1227">
        <v>69.959999999999994</v>
      </c>
      <c r="Y1227">
        <v>2</v>
      </c>
      <c r="Z1227" t="s">
        <v>2275</v>
      </c>
      <c r="AA1227" t="s">
        <v>2575</v>
      </c>
      <c r="AF1227" s="4"/>
      <c r="AG1227" s="4"/>
      <c r="AH1227" t="s">
        <v>69</v>
      </c>
      <c r="AI1227" t="s">
        <v>231</v>
      </c>
      <c r="AJ1227" t="s">
        <v>720</v>
      </c>
      <c r="AK1227" t="s">
        <v>1262</v>
      </c>
      <c r="AL1227" t="s">
        <v>1780</v>
      </c>
      <c r="AM1227" t="s">
        <v>69</v>
      </c>
      <c r="AN1227" t="s">
        <v>1517</v>
      </c>
      <c r="AO1227" t="s">
        <v>67</v>
      </c>
      <c r="AP1227" t="s">
        <v>2373</v>
      </c>
      <c r="AQ1227" t="str">
        <f t="shared" si="19"/>
        <v>854249442271yesMale436531YouTube4361543830287.9669.96115947.99119.993</v>
      </c>
      <c r="AR1227">
        <f>COUNTIF(AQ$2:AQ1227,AQ1227)</f>
        <v>1</v>
      </c>
    </row>
    <row r="1228" spans="1:44" x14ac:dyDescent="0.25">
      <c r="A1228">
        <v>854</v>
      </c>
      <c r="B1228">
        <v>249</v>
      </c>
      <c r="C1228" s="4">
        <v>44227</v>
      </c>
      <c r="D1228">
        <v>1</v>
      </c>
      <c r="E1228" t="s">
        <v>39</v>
      </c>
      <c r="F1228" t="s">
        <v>50</v>
      </c>
      <c r="G1228" t="s">
        <v>55</v>
      </c>
      <c r="H1228" t="s">
        <v>57</v>
      </c>
      <c r="I1228" s="4">
        <v>43653</v>
      </c>
      <c r="J1228">
        <v>1</v>
      </c>
      <c r="K1228" t="s">
        <v>61</v>
      </c>
      <c r="L1228" s="4">
        <v>43615</v>
      </c>
      <c r="M1228" s="4">
        <v>43830</v>
      </c>
      <c r="N1228">
        <v>2</v>
      </c>
      <c r="O1228" t="s">
        <v>199</v>
      </c>
      <c r="P1228" t="s">
        <v>361</v>
      </c>
      <c r="Q1228">
        <v>2</v>
      </c>
      <c r="R1228" t="s">
        <v>841</v>
      </c>
      <c r="S1228" t="s">
        <v>1378</v>
      </c>
      <c r="T1228" t="s">
        <v>1894</v>
      </c>
      <c r="U1228" t="s">
        <v>207</v>
      </c>
      <c r="V1228" t="s">
        <v>2070</v>
      </c>
      <c r="W1228">
        <v>287.95999999999998</v>
      </c>
      <c r="X1228">
        <v>69.959999999999994</v>
      </c>
      <c r="Y1228">
        <v>2</v>
      </c>
      <c r="Z1228" t="s">
        <v>2275</v>
      </c>
      <c r="AA1228" t="s">
        <v>2575</v>
      </c>
      <c r="AF1228" s="4"/>
      <c r="AG1228" s="4"/>
      <c r="AH1228" t="s">
        <v>69</v>
      </c>
      <c r="AI1228" t="s">
        <v>231</v>
      </c>
      <c r="AJ1228" t="s">
        <v>720</v>
      </c>
      <c r="AK1228" t="s">
        <v>1262</v>
      </c>
      <c r="AL1228" t="s">
        <v>1780</v>
      </c>
      <c r="AM1228" t="s">
        <v>69</v>
      </c>
      <c r="AN1228" t="s">
        <v>1517</v>
      </c>
      <c r="AO1228" t="s">
        <v>67</v>
      </c>
      <c r="AP1228" t="s">
        <v>2373</v>
      </c>
      <c r="AQ1228" t="str">
        <f t="shared" si="19"/>
        <v>854249442271yesMale436531YouTube4361543830287.9669.96115947.99119.993</v>
      </c>
      <c r="AR1228">
        <f>COUNTIF(AQ$2:AQ1228,AQ1228)</f>
        <v>2</v>
      </c>
    </row>
    <row r="1229" spans="1:44" x14ac:dyDescent="0.25">
      <c r="A1229">
        <v>854</v>
      </c>
      <c r="B1229">
        <v>249</v>
      </c>
      <c r="C1229" s="4">
        <v>44227</v>
      </c>
      <c r="D1229">
        <v>1</v>
      </c>
      <c r="E1229" t="s">
        <v>39</v>
      </c>
      <c r="F1229" t="s">
        <v>50</v>
      </c>
      <c r="G1229" t="s">
        <v>55</v>
      </c>
      <c r="H1229" t="s">
        <v>57</v>
      </c>
      <c r="I1229" s="4">
        <v>43653</v>
      </c>
      <c r="J1229">
        <v>1</v>
      </c>
      <c r="K1229" t="s">
        <v>61</v>
      </c>
      <c r="L1229" s="4">
        <v>43615</v>
      </c>
      <c r="M1229" s="4">
        <v>43830</v>
      </c>
      <c r="N1229">
        <v>2</v>
      </c>
      <c r="O1229" t="s">
        <v>199</v>
      </c>
      <c r="P1229" t="s">
        <v>361</v>
      </c>
      <c r="Q1229">
        <v>2</v>
      </c>
      <c r="R1229" t="s">
        <v>841</v>
      </c>
      <c r="S1229" t="s">
        <v>1378</v>
      </c>
      <c r="T1229" t="s">
        <v>1894</v>
      </c>
      <c r="U1229" t="s">
        <v>207</v>
      </c>
      <c r="V1229" t="s">
        <v>2070</v>
      </c>
      <c r="W1229">
        <v>287.95999999999998</v>
      </c>
      <c r="X1229">
        <v>69.959999999999994</v>
      </c>
      <c r="Y1229">
        <v>2</v>
      </c>
      <c r="Z1229" t="s">
        <v>2275</v>
      </c>
      <c r="AA1229" t="s">
        <v>2575</v>
      </c>
      <c r="AF1229" s="4"/>
      <c r="AG1229" s="4"/>
      <c r="AH1229" t="s">
        <v>70</v>
      </c>
      <c r="AI1229" t="s">
        <v>232</v>
      </c>
      <c r="AJ1229" t="s">
        <v>719</v>
      </c>
      <c r="AK1229" t="s">
        <v>1261</v>
      </c>
      <c r="AL1229" t="s">
        <v>1779</v>
      </c>
      <c r="AM1229" t="s">
        <v>69</v>
      </c>
      <c r="AN1229" t="s">
        <v>1548</v>
      </c>
      <c r="AO1229" t="s">
        <v>432</v>
      </c>
      <c r="AP1229" t="s">
        <v>2331</v>
      </c>
      <c r="AQ1229" t="str">
        <f t="shared" si="19"/>
        <v>854249442271yesMale436531YouTube4361543830287.9669.96516295.99114.9921</v>
      </c>
      <c r="AR1229">
        <f>COUNTIF(AQ$2:AQ1229,AQ1229)</f>
        <v>2</v>
      </c>
    </row>
    <row r="1230" spans="1:44" x14ac:dyDescent="0.25">
      <c r="A1230">
        <v>855</v>
      </c>
      <c r="B1230">
        <v>160</v>
      </c>
      <c r="C1230" s="4">
        <v>44228</v>
      </c>
      <c r="D1230">
        <v>1</v>
      </c>
      <c r="E1230" t="s">
        <v>39</v>
      </c>
      <c r="F1230" t="s">
        <v>50</v>
      </c>
      <c r="G1230" t="s">
        <v>56</v>
      </c>
      <c r="H1230" t="s">
        <v>58</v>
      </c>
      <c r="I1230" s="4">
        <v>43834</v>
      </c>
      <c r="J1230">
        <v>15</v>
      </c>
      <c r="K1230" t="s">
        <v>62</v>
      </c>
      <c r="L1230" s="4">
        <v>43615</v>
      </c>
      <c r="M1230" s="4">
        <v>44413</v>
      </c>
      <c r="N1230">
        <v>1</v>
      </c>
      <c r="O1230" t="s">
        <v>79</v>
      </c>
      <c r="P1230" t="s">
        <v>241</v>
      </c>
      <c r="Q1230">
        <v>1</v>
      </c>
      <c r="R1230" t="s">
        <v>530</v>
      </c>
      <c r="S1230" t="s">
        <v>1092</v>
      </c>
      <c r="T1230" t="s">
        <v>1619</v>
      </c>
      <c r="U1230" t="s">
        <v>80</v>
      </c>
      <c r="V1230" t="s">
        <v>1562</v>
      </c>
      <c r="W1230">
        <v>125.98</v>
      </c>
      <c r="X1230">
        <v>19.98</v>
      </c>
      <c r="Y1230">
        <v>1</v>
      </c>
      <c r="Z1230" t="s">
        <v>65</v>
      </c>
      <c r="AA1230" t="s">
        <v>2343</v>
      </c>
      <c r="AF1230" s="4"/>
      <c r="AG1230" s="4"/>
      <c r="AH1230" t="s">
        <v>79</v>
      </c>
      <c r="AI1230" t="s">
        <v>241</v>
      </c>
      <c r="AJ1230" t="s">
        <v>530</v>
      </c>
      <c r="AK1230" t="s">
        <v>1092</v>
      </c>
      <c r="AL1230" t="s">
        <v>1619</v>
      </c>
      <c r="AM1230" t="s">
        <v>80</v>
      </c>
      <c r="AN1230" t="s">
        <v>1562</v>
      </c>
      <c r="AO1230" t="s">
        <v>65</v>
      </c>
      <c r="AP1230" t="s">
        <v>2343</v>
      </c>
      <c r="AQ1230" t="str">
        <f t="shared" si="19"/>
        <v>855160442281noFemale4383415Organic4361544413125.9819.9841662.9929.9910</v>
      </c>
      <c r="AR1230">
        <f>COUNTIF(AQ$2:AQ1230,AQ1230)</f>
        <v>1</v>
      </c>
    </row>
    <row r="1231" spans="1:44" x14ac:dyDescent="0.25">
      <c r="A1231">
        <v>856</v>
      </c>
      <c r="B1231">
        <v>346</v>
      </c>
      <c r="C1231" s="4">
        <v>44228</v>
      </c>
      <c r="D1231">
        <v>2</v>
      </c>
      <c r="E1231" t="s">
        <v>38</v>
      </c>
      <c r="F1231" t="s">
        <v>49</v>
      </c>
      <c r="G1231" t="s">
        <v>55</v>
      </c>
      <c r="H1231" t="s">
        <v>58</v>
      </c>
      <c r="I1231" s="4">
        <v>43682</v>
      </c>
      <c r="J1231">
        <v>2</v>
      </c>
      <c r="K1231" t="s">
        <v>60</v>
      </c>
      <c r="L1231" s="4">
        <v>43615</v>
      </c>
      <c r="M1231" s="4">
        <v>43830</v>
      </c>
      <c r="N1231">
        <v>2</v>
      </c>
      <c r="O1231" t="s">
        <v>200</v>
      </c>
      <c r="P1231" t="s">
        <v>362</v>
      </c>
      <c r="Q1231">
        <v>3</v>
      </c>
      <c r="R1231" t="s">
        <v>842</v>
      </c>
      <c r="S1231" t="s">
        <v>1379</v>
      </c>
      <c r="T1231" t="s">
        <v>1895</v>
      </c>
      <c r="U1231" t="s">
        <v>154</v>
      </c>
      <c r="V1231" t="s">
        <v>2071</v>
      </c>
      <c r="W1231">
        <v>543.94000000000005</v>
      </c>
      <c r="X1231">
        <v>69.94</v>
      </c>
      <c r="Y1231">
        <v>2</v>
      </c>
      <c r="Z1231" t="s">
        <v>2276</v>
      </c>
      <c r="AA1231" t="s">
        <v>2576</v>
      </c>
      <c r="AF1231" s="4"/>
      <c r="AG1231" s="4"/>
      <c r="AH1231" t="s">
        <v>90</v>
      </c>
      <c r="AI1231" t="s">
        <v>252</v>
      </c>
      <c r="AJ1231" t="s">
        <v>70</v>
      </c>
      <c r="AK1231" t="s">
        <v>1040</v>
      </c>
      <c r="AL1231" t="s">
        <v>1568</v>
      </c>
      <c r="AM1231" t="s">
        <v>80</v>
      </c>
      <c r="AN1231" t="s">
        <v>1562</v>
      </c>
      <c r="AO1231" t="s">
        <v>645</v>
      </c>
      <c r="AP1231" t="s">
        <v>2347</v>
      </c>
      <c r="AQ1231" t="str">
        <f t="shared" si="19"/>
        <v>856346442282yesFemale436822Facebook4361543830543.9469.9465198.9929.9913</v>
      </c>
      <c r="AR1231">
        <f>COUNTIF(AQ$2:AQ1231,AQ1231)</f>
        <v>1</v>
      </c>
    </row>
    <row r="1232" spans="1:44" x14ac:dyDescent="0.25">
      <c r="A1232">
        <v>856</v>
      </c>
      <c r="B1232">
        <v>346</v>
      </c>
      <c r="C1232" s="4">
        <v>44228</v>
      </c>
      <c r="D1232">
        <v>2</v>
      </c>
      <c r="E1232" t="s">
        <v>38</v>
      </c>
      <c r="F1232" t="s">
        <v>49</v>
      </c>
      <c r="G1232" t="s">
        <v>55</v>
      </c>
      <c r="H1232" t="s">
        <v>58</v>
      </c>
      <c r="I1232" s="4">
        <v>43682</v>
      </c>
      <c r="J1232">
        <v>2</v>
      </c>
      <c r="K1232" t="s">
        <v>60</v>
      </c>
      <c r="L1232" s="4">
        <v>43615</v>
      </c>
      <c r="M1232" s="4">
        <v>43830</v>
      </c>
      <c r="N1232">
        <v>2</v>
      </c>
      <c r="O1232" t="s">
        <v>200</v>
      </c>
      <c r="P1232" t="s">
        <v>362</v>
      </c>
      <c r="Q1232">
        <v>3</v>
      </c>
      <c r="R1232" t="s">
        <v>842</v>
      </c>
      <c r="S1232" t="s">
        <v>1379</v>
      </c>
      <c r="T1232" t="s">
        <v>1895</v>
      </c>
      <c r="U1232" t="s">
        <v>154</v>
      </c>
      <c r="V1232" t="s">
        <v>2071</v>
      </c>
      <c r="W1232">
        <v>543.94000000000005</v>
      </c>
      <c r="X1232">
        <v>69.94</v>
      </c>
      <c r="Y1232">
        <v>2</v>
      </c>
      <c r="Z1232" t="s">
        <v>2276</v>
      </c>
      <c r="AA1232" t="s">
        <v>2576</v>
      </c>
      <c r="AF1232" s="4"/>
      <c r="AG1232" s="4"/>
      <c r="AH1232" t="s">
        <v>79</v>
      </c>
      <c r="AI1232" t="s">
        <v>241</v>
      </c>
      <c r="AJ1232" t="s">
        <v>530</v>
      </c>
      <c r="AK1232" t="s">
        <v>1092</v>
      </c>
      <c r="AL1232" t="s">
        <v>1619</v>
      </c>
      <c r="AM1232" t="s">
        <v>80</v>
      </c>
      <c r="AN1232" t="s">
        <v>1548</v>
      </c>
      <c r="AO1232" t="s">
        <v>65</v>
      </c>
      <c r="AP1232" t="s">
        <v>2343</v>
      </c>
      <c r="AQ1232" t="str">
        <f t="shared" si="19"/>
        <v>856346442282yesFemale436822Facebook4361543830543.9469.9441662.99214.9910</v>
      </c>
      <c r="AR1232">
        <f>COUNTIF(AQ$2:AQ1232,AQ1232)</f>
        <v>1</v>
      </c>
    </row>
    <row r="1233" spans="1:44" x14ac:dyDescent="0.25">
      <c r="A1233">
        <v>856</v>
      </c>
      <c r="B1233">
        <v>346</v>
      </c>
      <c r="C1233" s="4">
        <v>44228</v>
      </c>
      <c r="D1233">
        <v>2</v>
      </c>
      <c r="E1233" t="s">
        <v>38</v>
      </c>
      <c r="F1233" t="s">
        <v>49</v>
      </c>
      <c r="G1233" t="s">
        <v>55</v>
      </c>
      <c r="H1233" t="s">
        <v>58</v>
      </c>
      <c r="I1233" s="4">
        <v>43682</v>
      </c>
      <c r="J1233">
        <v>2</v>
      </c>
      <c r="K1233" t="s">
        <v>60</v>
      </c>
      <c r="L1233" s="4">
        <v>43615</v>
      </c>
      <c r="M1233" s="4">
        <v>43830</v>
      </c>
      <c r="N1233">
        <v>2</v>
      </c>
      <c r="O1233" t="s">
        <v>200</v>
      </c>
      <c r="P1233" t="s">
        <v>362</v>
      </c>
      <c r="Q1233">
        <v>3</v>
      </c>
      <c r="R1233" t="s">
        <v>842</v>
      </c>
      <c r="S1233" t="s">
        <v>1379</v>
      </c>
      <c r="T1233" t="s">
        <v>1895</v>
      </c>
      <c r="U1233" t="s">
        <v>154</v>
      </c>
      <c r="V1233" t="s">
        <v>2071</v>
      </c>
      <c r="W1233">
        <v>543.94000000000005</v>
      </c>
      <c r="X1233">
        <v>69.94</v>
      </c>
      <c r="Y1233">
        <v>2</v>
      </c>
      <c r="Z1233" t="s">
        <v>2276</v>
      </c>
      <c r="AA1233" t="s">
        <v>2576</v>
      </c>
      <c r="AF1233" s="4"/>
      <c r="AG1233" s="4"/>
      <c r="AH1233" t="s">
        <v>90</v>
      </c>
      <c r="AI1233" t="s">
        <v>252</v>
      </c>
      <c r="AJ1233" t="s">
        <v>575</v>
      </c>
      <c r="AK1233" t="s">
        <v>1133</v>
      </c>
      <c r="AL1233" t="s">
        <v>1562</v>
      </c>
      <c r="AM1233" t="s">
        <v>80</v>
      </c>
      <c r="AN1233" t="s">
        <v>1562</v>
      </c>
      <c r="AO1233" t="s">
        <v>645</v>
      </c>
      <c r="AP1233" t="s">
        <v>2347</v>
      </c>
      <c r="AQ1233" t="str">
        <f t="shared" si="19"/>
        <v>856346442282yesFemale436822Facebook4361543830543.9469.9461499.9929.9913</v>
      </c>
      <c r="AR1233">
        <f>COUNTIF(AQ$2:AQ1233,AQ1233)</f>
        <v>1</v>
      </c>
    </row>
    <row r="1234" spans="1:44" x14ac:dyDescent="0.25">
      <c r="A1234">
        <v>857</v>
      </c>
      <c r="B1234">
        <v>463</v>
      </c>
      <c r="C1234" s="4">
        <v>44228</v>
      </c>
      <c r="D1234">
        <v>11</v>
      </c>
      <c r="E1234" t="s">
        <v>37</v>
      </c>
      <c r="F1234" t="s">
        <v>48</v>
      </c>
      <c r="G1234" t="s">
        <v>55</v>
      </c>
      <c r="H1234" t="s">
        <v>58</v>
      </c>
      <c r="I1234" s="4">
        <v>44117</v>
      </c>
      <c r="J1234">
        <v>15</v>
      </c>
      <c r="K1234" t="s">
        <v>62</v>
      </c>
      <c r="L1234" s="4">
        <v>43615</v>
      </c>
      <c r="M1234" s="4">
        <v>44413</v>
      </c>
      <c r="N1234">
        <v>1</v>
      </c>
      <c r="O1234" t="s">
        <v>67</v>
      </c>
      <c r="P1234" t="s">
        <v>229</v>
      </c>
      <c r="Q1234">
        <v>1</v>
      </c>
      <c r="R1234" t="s">
        <v>478</v>
      </c>
      <c r="S1234" t="s">
        <v>1041</v>
      </c>
      <c r="T1234" t="s">
        <v>1569</v>
      </c>
      <c r="U1234" t="s">
        <v>80</v>
      </c>
      <c r="V1234" t="s">
        <v>1548</v>
      </c>
      <c r="W1234">
        <v>85.98</v>
      </c>
      <c r="X1234">
        <v>29.98</v>
      </c>
      <c r="Y1234">
        <v>1</v>
      </c>
      <c r="Z1234" t="s">
        <v>90</v>
      </c>
      <c r="AA1234" t="s">
        <v>2328</v>
      </c>
      <c r="AF1234" s="4"/>
      <c r="AG1234" s="4"/>
      <c r="AH1234" t="s">
        <v>67</v>
      </c>
      <c r="AI1234" t="s">
        <v>229</v>
      </c>
      <c r="AJ1234" t="s">
        <v>478</v>
      </c>
      <c r="AK1234" t="s">
        <v>1041</v>
      </c>
      <c r="AL1234" t="s">
        <v>1569</v>
      </c>
      <c r="AM1234" t="s">
        <v>80</v>
      </c>
      <c r="AN1234" t="s">
        <v>1548</v>
      </c>
      <c r="AO1234" t="s">
        <v>90</v>
      </c>
      <c r="AP1234" t="s">
        <v>2328</v>
      </c>
      <c r="AQ1234" t="str">
        <f t="shared" si="19"/>
        <v>8574634422811yesFemale4411715Organic436154441385.9829.9833242.99214.996</v>
      </c>
      <c r="AR1234">
        <f>COUNTIF(AQ$2:AQ1234,AQ1234)</f>
        <v>1</v>
      </c>
    </row>
    <row r="1235" spans="1:44" x14ac:dyDescent="0.25">
      <c r="A1235">
        <v>858</v>
      </c>
      <c r="B1235">
        <v>122</v>
      </c>
      <c r="C1235" s="4">
        <v>44230</v>
      </c>
      <c r="D1235">
        <v>3</v>
      </c>
      <c r="E1235" t="s">
        <v>34</v>
      </c>
      <c r="F1235" t="s">
        <v>45</v>
      </c>
      <c r="G1235" t="s">
        <v>55</v>
      </c>
      <c r="H1235" t="s">
        <v>57</v>
      </c>
      <c r="I1235" s="4">
        <v>43708</v>
      </c>
      <c r="J1235">
        <v>1</v>
      </c>
      <c r="K1235" t="s">
        <v>61</v>
      </c>
      <c r="L1235" s="4">
        <v>43615</v>
      </c>
      <c r="M1235" s="4">
        <v>43830</v>
      </c>
      <c r="N1235">
        <v>1</v>
      </c>
      <c r="O1235" t="s">
        <v>65</v>
      </c>
      <c r="P1235" t="s">
        <v>227</v>
      </c>
      <c r="Q1235">
        <v>1</v>
      </c>
      <c r="R1235" t="s">
        <v>435</v>
      </c>
      <c r="S1235" t="s">
        <v>997</v>
      </c>
      <c r="T1235" t="s">
        <v>1529</v>
      </c>
      <c r="U1235" t="s">
        <v>80</v>
      </c>
      <c r="V1235" t="s">
        <v>1517</v>
      </c>
      <c r="W1235">
        <v>99.98</v>
      </c>
      <c r="X1235">
        <v>39.979999999999997</v>
      </c>
      <c r="Y1235">
        <v>1</v>
      </c>
      <c r="Z1235" t="s">
        <v>431</v>
      </c>
      <c r="AA1235" t="s">
        <v>2326</v>
      </c>
      <c r="AF1235" s="4"/>
      <c r="AG1235" s="4"/>
      <c r="AH1235" t="s">
        <v>65</v>
      </c>
      <c r="AI1235" t="s">
        <v>227</v>
      </c>
      <c r="AJ1235" t="s">
        <v>435</v>
      </c>
      <c r="AK1235" t="s">
        <v>997</v>
      </c>
      <c r="AL1235" t="s">
        <v>1529</v>
      </c>
      <c r="AM1235" t="s">
        <v>80</v>
      </c>
      <c r="AN1235" t="s">
        <v>1517</v>
      </c>
      <c r="AO1235" t="s">
        <v>431</v>
      </c>
      <c r="AP1235" t="s">
        <v>2326</v>
      </c>
      <c r="AQ1235" t="str">
        <f t="shared" si="19"/>
        <v>858122442303yesMale437081YouTube436154383099.9839.98102949.99219.9924</v>
      </c>
      <c r="AR1235">
        <f>COUNTIF(AQ$2:AQ1235,AQ1235)</f>
        <v>1</v>
      </c>
    </row>
    <row r="1236" spans="1:44" x14ac:dyDescent="0.25">
      <c r="A1236">
        <v>859</v>
      </c>
      <c r="B1236">
        <v>375</v>
      </c>
      <c r="C1236" s="4">
        <v>44230</v>
      </c>
      <c r="D1236">
        <v>9</v>
      </c>
      <c r="E1236" t="s">
        <v>41</v>
      </c>
      <c r="F1236" t="s">
        <v>52</v>
      </c>
      <c r="G1236" t="s">
        <v>56</v>
      </c>
      <c r="H1236" t="s">
        <v>57</v>
      </c>
      <c r="I1236" s="4">
        <v>43488</v>
      </c>
      <c r="J1236">
        <v>3</v>
      </c>
      <c r="L1236" s="4"/>
      <c r="M1236" s="4"/>
      <c r="N1236">
        <v>1</v>
      </c>
      <c r="O1236" t="s">
        <v>80</v>
      </c>
      <c r="P1236" t="s">
        <v>242</v>
      </c>
      <c r="Q1236">
        <v>1</v>
      </c>
      <c r="R1236" t="s">
        <v>548</v>
      </c>
      <c r="S1236" t="s">
        <v>1109</v>
      </c>
      <c r="T1236" t="s">
        <v>1634</v>
      </c>
      <c r="U1236" t="s">
        <v>67</v>
      </c>
      <c r="V1236" t="s">
        <v>1548</v>
      </c>
      <c r="W1236">
        <v>83.94</v>
      </c>
      <c r="X1236">
        <v>44.97</v>
      </c>
      <c r="Y1236">
        <v>1</v>
      </c>
      <c r="Z1236" t="s">
        <v>67</v>
      </c>
      <c r="AA1236" t="s">
        <v>2373</v>
      </c>
      <c r="AF1236" s="4"/>
      <c r="AG1236" s="4"/>
      <c r="AH1236" t="s">
        <v>80</v>
      </c>
      <c r="AI1236" t="s">
        <v>242</v>
      </c>
      <c r="AJ1236" t="s">
        <v>548</v>
      </c>
      <c r="AK1236" t="s">
        <v>1109</v>
      </c>
      <c r="AL1236" t="s">
        <v>1634</v>
      </c>
      <c r="AM1236" t="s">
        <v>67</v>
      </c>
      <c r="AN1236" t="s">
        <v>1548</v>
      </c>
      <c r="AO1236" t="s">
        <v>67</v>
      </c>
      <c r="AP1236" t="s">
        <v>2373</v>
      </c>
      <c r="AQ1236" t="str">
        <f t="shared" si="19"/>
        <v>859375442309noMale43488383.9444.9723627.98314.993</v>
      </c>
      <c r="AR1236">
        <f>COUNTIF(AQ$2:AQ1236,AQ1236)</f>
        <v>1</v>
      </c>
    </row>
    <row r="1237" spans="1:44" x14ac:dyDescent="0.25">
      <c r="A1237">
        <v>860</v>
      </c>
      <c r="B1237">
        <v>112</v>
      </c>
      <c r="C1237" s="4">
        <v>44231</v>
      </c>
      <c r="D1237">
        <v>1</v>
      </c>
      <c r="E1237" t="s">
        <v>39</v>
      </c>
      <c r="F1237" t="s">
        <v>50</v>
      </c>
      <c r="G1237" t="s">
        <v>55</v>
      </c>
      <c r="H1237" t="s">
        <v>57</v>
      </c>
      <c r="I1237" s="4">
        <v>43909</v>
      </c>
      <c r="J1237">
        <v>15</v>
      </c>
      <c r="K1237" t="s">
        <v>62</v>
      </c>
      <c r="L1237" s="4">
        <v>43615</v>
      </c>
      <c r="M1237" s="4">
        <v>44413</v>
      </c>
      <c r="N1237">
        <v>2</v>
      </c>
      <c r="O1237" t="s">
        <v>201</v>
      </c>
      <c r="P1237" t="s">
        <v>363</v>
      </c>
      <c r="Q1237">
        <v>2</v>
      </c>
      <c r="R1237" t="s">
        <v>843</v>
      </c>
      <c r="S1237" t="s">
        <v>1380</v>
      </c>
      <c r="T1237" t="s">
        <v>1896</v>
      </c>
      <c r="U1237" t="s">
        <v>2011</v>
      </c>
      <c r="V1237" t="s">
        <v>2050</v>
      </c>
      <c r="W1237">
        <v>92.32</v>
      </c>
      <c r="X1237">
        <v>79.92</v>
      </c>
      <c r="Y1237">
        <v>2</v>
      </c>
      <c r="Z1237" t="s">
        <v>2277</v>
      </c>
      <c r="AA1237" t="s">
        <v>2577</v>
      </c>
      <c r="AF1237" s="4"/>
      <c r="AG1237" s="4"/>
      <c r="AH1237" t="s">
        <v>79</v>
      </c>
      <c r="AI1237" t="s">
        <v>241</v>
      </c>
      <c r="AJ1237" t="s">
        <v>570</v>
      </c>
      <c r="AK1237" t="s">
        <v>1087</v>
      </c>
      <c r="AL1237" t="s">
        <v>1653</v>
      </c>
      <c r="AM1237" t="s">
        <v>80</v>
      </c>
      <c r="AN1237" t="s">
        <v>1562</v>
      </c>
      <c r="AO1237" t="s">
        <v>65</v>
      </c>
      <c r="AP1237" t="s">
        <v>2343</v>
      </c>
      <c r="AQ1237" t="str">
        <f t="shared" si="19"/>
        <v>860112442311yesMale4390915Organic436154441392.3279.92416713.8929.9910</v>
      </c>
      <c r="AR1237">
        <f>COUNTIF(AQ$2:AQ1237,AQ1237)</f>
        <v>1</v>
      </c>
    </row>
    <row r="1238" spans="1:44" x14ac:dyDescent="0.25">
      <c r="A1238">
        <v>860</v>
      </c>
      <c r="B1238">
        <v>112</v>
      </c>
      <c r="C1238" s="4">
        <v>44231</v>
      </c>
      <c r="D1238">
        <v>1</v>
      </c>
      <c r="E1238" t="s">
        <v>39</v>
      </c>
      <c r="F1238" t="s">
        <v>50</v>
      </c>
      <c r="G1238" t="s">
        <v>55</v>
      </c>
      <c r="H1238" t="s">
        <v>57</v>
      </c>
      <c r="I1238" s="4">
        <v>43909</v>
      </c>
      <c r="J1238">
        <v>15</v>
      </c>
      <c r="K1238" t="s">
        <v>62</v>
      </c>
      <c r="L1238" s="4">
        <v>43615</v>
      </c>
      <c r="M1238" s="4">
        <v>44413</v>
      </c>
      <c r="N1238">
        <v>2</v>
      </c>
      <c r="O1238" t="s">
        <v>201</v>
      </c>
      <c r="P1238" t="s">
        <v>363</v>
      </c>
      <c r="Q1238">
        <v>2</v>
      </c>
      <c r="R1238" t="s">
        <v>843</v>
      </c>
      <c r="S1238" t="s">
        <v>1380</v>
      </c>
      <c r="T1238" t="s">
        <v>1896</v>
      </c>
      <c r="U1238" t="s">
        <v>2011</v>
      </c>
      <c r="V1238" t="s">
        <v>2050</v>
      </c>
      <c r="W1238">
        <v>92.32</v>
      </c>
      <c r="X1238">
        <v>79.92</v>
      </c>
      <c r="Y1238">
        <v>2</v>
      </c>
      <c r="Z1238" t="s">
        <v>2277</v>
      </c>
      <c r="AA1238" t="s">
        <v>2577</v>
      </c>
      <c r="AF1238" s="4"/>
      <c r="AG1238" s="4"/>
      <c r="AH1238" t="s">
        <v>79</v>
      </c>
      <c r="AI1238" t="s">
        <v>241</v>
      </c>
      <c r="AJ1238" t="s">
        <v>570</v>
      </c>
      <c r="AK1238" t="s">
        <v>1087</v>
      </c>
      <c r="AL1238" t="s">
        <v>1653</v>
      </c>
      <c r="AM1238" t="s">
        <v>80</v>
      </c>
      <c r="AN1238" t="s">
        <v>1562</v>
      </c>
      <c r="AO1238" t="s">
        <v>65</v>
      </c>
      <c r="AP1238" t="s">
        <v>2343</v>
      </c>
      <c r="AQ1238" t="str">
        <f t="shared" si="19"/>
        <v>860112442311yesMale4390915Organic436154441392.3279.92416713.8929.9910</v>
      </c>
      <c r="AR1238">
        <f>COUNTIF(AQ$2:AQ1238,AQ1238)</f>
        <v>2</v>
      </c>
    </row>
    <row r="1239" spans="1:44" x14ac:dyDescent="0.25">
      <c r="A1239">
        <v>860</v>
      </c>
      <c r="B1239">
        <v>112</v>
      </c>
      <c r="C1239" s="4">
        <v>44231</v>
      </c>
      <c r="D1239">
        <v>1</v>
      </c>
      <c r="E1239" t="s">
        <v>39</v>
      </c>
      <c r="F1239" t="s">
        <v>50</v>
      </c>
      <c r="G1239" t="s">
        <v>55</v>
      </c>
      <c r="H1239" t="s">
        <v>57</v>
      </c>
      <c r="I1239" s="4">
        <v>43909</v>
      </c>
      <c r="J1239">
        <v>15</v>
      </c>
      <c r="K1239" t="s">
        <v>62</v>
      </c>
      <c r="L1239" s="4">
        <v>43615</v>
      </c>
      <c r="M1239" s="4">
        <v>44413</v>
      </c>
      <c r="N1239">
        <v>2</v>
      </c>
      <c r="O1239" t="s">
        <v>201</v>
      </c>
      <c r="P1239" t="s">
        <v>363</v>
      </c>
      <c r="Q1239">
        <v>2</v>
      </c>
      <c r="R1239" t="s">
        <v>843</v>
      </c>
      <c r="S1239" t="s">
        <v>1380</v>
      </c>
      <c r="T1239" t="s">
        <v>1896</v>
      </c>
      <c r="U1239" t="s">
        <v>2011</v>
      </c>
      <c r="V1239" t="s">
        <v>2050</v>
      </c>
      <c r="W1239">
        <v>92.32</v>
      </c>
      <c r="X1239">
        <v>79.92</v>
      </c>
      <c r="Y1239">
        <v>2</v>
      </c>
      <c r="Z1239" t="s">
        <v>2277</v>
      </c>
      <c r="AA1239" t="s">
        <v>2577</v>
      </c>
      <c r="AF1239" s="4"/>
      <c r="AG1239" s="4"/>
      <c r="AH1239" t="s">
        <v>78</v>
      </c>
      <c r="AI1239" t="s">
        <v>240</v>
      </c>
      <c r="AJ1239" t="s">
        <v>644</v>
      </c>
      <c r="AK1239" t="s">
        <v>1191</v>
      </c>
      <c r="AL1239" t="s">
        <v>1714</v>
      </c>
      <c r="AM1239" t="s">
        <v>80</v>
      </c>
      <c r="AN1239" t="s">
        <v>1562</v>
      </c>
      <c r="AO1239" t="s">
        <v>393</v>
      </c>
      <c r="AP1239" t="s">
        <v>2345</v>
      </c>
      <c r="AQ1239" t="str">
        <f t="shared" si="19"/>
        <v>860112442311yesMale4390915Organic436154441392.3279.9281749.1929.9918</v>
      </c>
      <c r="AR1239">
        <f>COUNTIF(AQ$2:AQ1239,AQ1239)</f>
        <v>1</v>
      </c>
    </row>
    <row r="1240" spans="1:44" x14ac:dyDescent="0.25">
      <c r="A1240">
        <v>860</v>
      </c>
      <c r="B1240">
        <v>112</v>
      </c>
      <c r="C1240" s="4">
        <v>44231</v>
      </c>
      <c r="D1240">
        <v>1</v>
      </c>
      <c r="E1240" t="s">
        <v>39</v>
      </c>
      <c r="F1240" t="s">
        <v>50</v>
      </c>
      <c r="G1240" t="s">
        <v>55</v>
      </c>
      <c r="H1240" t="s">
        <v>57</v>
      </c>
      <c r="I1240" s="4">
        <v>43909</v>
      </c>
      <c r="J1240">
        <v>15</v>
      </c>
      <c r="K1240" t="s">
        <v>62</v>
      </c>
      <c r="L1240" s="4">
        <v>43615</v>
      </c>
      <c r="M1240" s="4">
        <v>44413</v>
      </c>
      <c r="N1240">
        <v>2</v>
      </c>
      <c r="O1240" t="s">
        <v>201</v>
      </c>
      <c r="P1240" t="s">
        <v>363</v>
      </c>
      <c r="Q1240">
        <v>2</v>
      </c>
      <c r="R1240" t="s">
        <v>843</v>
      </c>
      <c r="S1240" t="s">
        <v>1380</v>
      </c>
      <c r="T1240" t="s">
        <v>1896</v>
      </c>
      <c r="U1240" t="s">
        <v>2011</v>
      </c>
      <c r="V1240" t="s">
        <v>2050</v>
      </c>
      <c r="W1240">
        <v>92.32</v>
      </c>
      <c r="X1240">
        <v>79.92</v>
      </c>
      <c r="Y1240">
        <v>2</v>
      </c>
      <c r="Z1240" t="s">
        <v>2277</v>
      </c>
      <c r="AA1240" t="s">
        <v>2577</v>
      </c>
      <c r="AF1240" s="4"/>
      <c r="AG1240" s="4"/>
      <c r="AH1240" t="s">
        <v>78</v>
      </c>
      <c r="AI1240" t="s">
        <v>240</v>
      </c>
      <c r="AJ1240" t="s">
        <v>644</v>
      </c>
      <c r="AK1240" t="s">
        <v>1191</v>
      </c>
      <c r="AL1240" t="s">
        <v>1714</v>
      </c>
      <c r="AM1240" t="s">
        <v>80</v>
      </c>
      <c r="AN1240" t="s">
        <v>1562</v>
      </c>
      <c r="AO1240" t="s">
        <v>393</v>
      </c>
      <c r="AP1240" t="s">
        <v>2345</v>
      </c>
      <c r="AQ1240" t="str">
        <f t="shared" si="19"/>
        <v>860112442311yesMale4390915Organic436154441392.3279.9281749.1929.9918</v>
      </c>
      <c r="AR1240">
        <f>COUNTIF(AQ$2:AQ1240,AQ1240)</f>
        <v>2</v>
      </c>
    </row>
    <row r="1241" spans="1:44" x14ac:dyDescent="0.25">
      <c r="A1241">
        <v>861</v>
      </c>
      <c r="B1241">
        <v>178</v>
      </c>
      <c r="C1241" s="4">
        <v>44231</v>
      </c>
      <c r="D1241">
        <v>4</v>
      </c>
      <c r="E1241" t="s">
        <v>40</v>
      </c>
      <c r="F1241" t="s">
        <v>51</v>
      </c>
      <c r="G1241" t="s">
        <v>55</v>
      </c>
      <c r="H1241" t="s">
        <v>57</v>
      </c>
      <c r="I1241" s="4">
        <v>43632</v>
      </c>
      <c r="J1241">
        <v>2</v>
      </c>
      <c r="K1241" t="s">
        <v>60</v>
      </c>
      <c r="L1241" s="4">
        <v>43615</v>
      </c>
      <c r="M1241" s="4">
        <v>43830</v>
      </c>
      <c r="N1241">
        <v>2</v>
      </c>
      <c r="O1241" t="s">
        <v>113</v>
      </c>
      <c r="P1241" t="s">
        <v>275</v>
      </c>
      <c r="Q1241">
        <v>2</v>
      </c>
      <c r="R1241" t="s">
        <v>844</v>
      </c>
      <c r="S1241" t="s">
        <v>1381</v>
      </c>
      <c r="T1241" t="s">
        <v>1897</v>
      </c>
      <c r="U1241" t="s">
        <v>103</v>
      </c>
      <c r="V1241" t="s">
        <v>2030</v>
      </c>
      <c r="W1241">
        <v>169.96</v>
      </c>
      <c r="X1241">
        <v>64.959999999999994</v>
      </c>
      <c r="Y1241">
        <v>2</v>
      </c>
      <c r="Z1241" t="s">
        <v>2278</v>
      </c>
      <c r="AA1241" t="s">
        <v>2578</v>
      </c>
      <c r="AF1241" s="4"/>
      <c r="AG1241" s="4"/>
      <c r="AH1241" t="s">
        <v>65</v>
      </c>
      <c r="AI1241" t="s">
        <v>227</v>
      </c>
      <c r="AJ1241" t="s">
        <v>802</v>
      </c>
      <c r="AK1241" t="s">
        <v>1340</v>
      </c>
      <c r="AL1241" t="s">
        <v>1856</v>
      </c>
      <c r="AM1241" t="s">
        <v>69</v>
      </c>
      <c r="AN1241" t="s">
        <v>1517</v>
      </c>
      <c r="AO1241" t="s">
        <v>431</v>
      </c>
      <c r="AP1241" t="s">
        <v>2326</v>
      </c>
      <c r="AQ1241" t="str">
        <f t="shared" si="19"/>
        <v>861178442314yesMale436322Facebook4361543830169.9664.96109679.99119.9924</v>
      </c>
      <c r="AR1241">
        <f>COUNTIF(AQ$2:AQ1241,AQ1241)</f>
        <v>1</v>
      </c>
    </row>
    <row r="1242" spans="1:44" x14ac:dyDescent="0.25">
      <c r="A1242">
        <v>861</v>
      </c>
      <c r="B1242">
        <v>178</v>
      </c>
      <c r="C1242" s="4">
        <v>44231</v>
      </c>
      <c r="D1242">
        <v>4</v>
      </c>
      <c r="E1242" t="s">
        <v>40</v>
      </c>
      <c r="F1242" t="s">
        <v>51</v>
      </c>
      <c r="G1242" t="s">
        <v>55</v>
      </c>
      <c r="H1242" t="s">
        <v>57</v>
      </c>
      <c r="I1242" s="4">
        <v>43632</v>
      </c>
      <c r="J1242">
        <v>2</v>
      </c>
      <c r="K1242" t="s">
        <v>60</v>
      </c>
      <c r="L1242" s="4">
        <v>43615</v>
      </c>
      <c r="M1242" s="4">
        <v>43830</v>
      </c>
      <c r="N1242">
        <v>2</v>
      </c>
      <c r="O1242" t="s">
        <v>113</v>
      </c>
      <c r="P1242" t="s">
        <v>275</v>
      </c>
      <c r="Q1242">
        <v>2</v>
      </c>
      <c r="R1242" t="s">
        <v>844</v>
      </c>
      <c r="S1242" t="s">
        <v>1381</v>
      </c>
      <c r="T1242" t="s">
        <v>1897</v>
      </c>
      <c r="U1242" t="s">
        <v>103</v>
      </c>
      <c r="V1242" t="s">
        <v>2030</v>
      </c>
      <c r="W1242">
        <v>169.96</v>
      </c>
      <c r="X1242">
        <v>64.959999999999994</v>
      </c>
      <c r="Y1242">
        <v>2</v>
      </c>
      <c r="Z1242" t="s">
        <v>2278</v>
      </c>
      <c r="AA1242" t="s">
        <v>2578</v>
      </c>
      <c r="AF1242" s="4"/>
      <c r="AG1242" s="4"/>
      <c r="AH1242" t="s">
        <v>79</v>
      </c>
      <c r="AI1242" t="s">
        <v>241</v>
      </c>
      <c r="AJ1242" t="s">
        <v>472</v>
      </c>
      <c r="AK1242" t="s">
        <v>1035</v>
      </c>
      <c r="AL1242" t="s">
        <v>1513</v>
      </c>
      <c r="AM1242" t="s">
        <v>67</v>
      </c>
      <c r="AN1242" t="s">
        <v>1548</v>
      </c>
      <c r="AO1242" t="s">
        <v>65</v>
      </c>
      <c r="AP1242" t="s">
        <v>2343</v>
      </c>
      <c r="AQ1242" t="str">
        <f t="shared" si="19"/>
        <v>861178442314yesMale436322Facebook4361543830169.9664.9645129.99314.9910</v>
      </c>
      <c r="AR1242">
        <f>COUNTIF(AQ$2:AQ1242,AQ1242)</f>
        <v>1</v>
      </c>
    </row>
    <row r="1243" spans="1:44" x14ac:dyDescent="0.25">
      <c r="A1243">
        <v>862</v>
      </c>
      <c r="B1243">
        <v>336</v>
      </c>
      <c r="C1243" s="4">
        <v>44231</v>
      </c>
      <c r="D1243">
        <v>4</v>
      </c>
      <c r="E1243" t="s">
        <v>40</v>
      </c>
      <c r="F1243" t="s">
        <v>51</v>
      </c>
      <c r="G1243" t="s">
        <v>55</v>
      </c>
      <c r="H1243" t="s">
        <v>58</v>
      </c>
      <c r="I1243" s="4">
        <v>44037</v>
      </c>
      <c r="J1243">
        <v>8</v>
      </c>
      <c r="K1243" t="s">
        <v>60</v>
      </c>
      <c r="L1243" s="4">
        <v>44000</v>
      </c>
      <c r="M1243" s="4">
        <v>44073</v>
      </c>
      <c r="N1243">
        <v>1</v>
      </c>
      <c r="O1243" t="s">
        <v>70</v>
      </c>
      <c r="P1243" t="s">
        <v>232</v>
      </c>
      <c r="Q1243">
        <v>1</v>
      </c>
      <c r="R1243" t="s">
        <v>753</v>
      </c>
      <c r="S1243" t="s">
        <v>1077</v>
      </c>
      <c r="T1243" t="s">
        <v>598</v>
      </c>
      <c r="U1243" t="s">
        <v>80</v>
      </c>
      <c r="V1243" t="s">
        <v>1517</v>
      </c>
      <c r="W1243">
        <v>70</v>
      </c>
      <c r="X1243">
        <v>39.979999999999997</v>
      </c>
      <c r="Y1243">
        <v>1</v>
      </c>
      <c r="Z1243" t="s">
        <v>673</v>
      </c>
      <c r="AA1243" t="s">
        <v>2348</v>
      </c>
      <c r="AF1243" s="4"/>
      <c r="AG1243" s="4"/>
      <c r="AH1243" t="s">
        <v>70</v>
      </c>
      <c r="AI1243" t="s">
        <v>232</v>
      </c>
      <c r="AJ1243" t="s">
        <v>753</v>
      </c>
      <c r="AK1243" t="s">
        <v>1077</v>
      </c>
      <c r="AL1243" t="s">
        <v>598</v>
      </c>
      <c r="AM1243" t="s">
        <v>80</v>
      </c>
      <c r="AN1243" t="s">
        <v>1517</v>
      </c>
      <c r="AO1243" t="s">
        <v>673</v>
      </c>
      <c r="AP1243" t="s">
        <v>2348</v>
      </c>
      <c r="AQ1243" t="str">
        <f t="shared" si="19"/>
        <v>862336442314yesFemale440378Facebook44000440737039.98513235219.9912</v>
      </c>
      <c r="AR1243">
        <f>COUNTIF(AQ$2:AQ1243,AQ1243)</f>
        <v>1</v>
      </c>
    </row>
    <row r="1244" spans="1:44" x14ac:dyDescent="0.25">
      <c r="A1244">
        <v>863</v>
      </c>
      <c r="B1244">
        <v>314</v>
      </c>
      <c r="C1244" s="4">
        <v>44232</v>
      </c>
      <c r="D1244">
        <v>10</v>
      </c>
      <c r="E1244" t="s">
        <v>42</v>
      </c>
      <c r="F1244" t="s">
        <v>53</v>
      </c>
      <c r="G1244" t="s">
        <v>55</v>
      </c>
      <c r="H1244" t="s">
        <v>58</v>
      </c>
      <c r="I1244" s="4">
        <v>43721</v>
      </c>
      <c r="J1244">
        <v>2</v>
      </c>
      <c r="K1244" t="s">
        <v>60</v>
      </c>
      <c r="L1244" s="4">
        <v>43615</v>
      </c>
      <c r="M1244" s="4">
        <v>43830</v>
      </c>
      <c r="N1244">
        <v>1</v>
      </c>
      <c r="O1244" t="s">
        <v>70</v>
      </c>
      <c r="P1244" t="s">
        <v>232</v>
      </c>
      <c r="Q1244">
        <v>1</v>
      </c>
      <c r="R1244" t="s">
        <v>394</v>
      </c>
      <c r="S1244" t="s">
        <v>956</v>
      </c>
      <c r="T1244" t="s">
        <v>1490</v>
      </c>
      <c r="U1244" t="s">
        <v>67</v>
      </c>
      <c r="V1244" t="s">
        <v>1517</v>
      </c>
      <c r="W1244">
        <v>26.97</v>
      </c>
      <c r="X1244">
        <v>59.97</v>
      </c>
      <c r="Y1244">
        <v>1</v>
      </c>
      <c r="Z1244" t="s">
        <v>432</v>
      </c>
      <c r="AA1244" t="s">
        <v>2331</v>
      </c>
      <c r="AF1244" s="4"/>
      <c r="AG1244" s="4"/>
      <c r="AH1244" t="s">
        <v>70</v>
      </c>
      <c r="AI1244" t="s">
        <v>232</v>
      </c>
      <c r="AJ1244" t="s">
        <v>394</v>
      </c>
      <c r="AK1244" t="s">
        <v>956</v>
      </c>
      <c r="AL1244" t="s">
        <v>1490</v>
      </c>
      <c r="AM1244" t="s">
        <v>67</v>
      </c>
      <c r="AN1244" t="s">
        <v>1517</v>
      </c>
      <c r="AO1244" t="s">
        <v>432</v>
      </c>
      <c r="AP1244" t="s">
        <v>2331</v>
      </c>
      <c r="AQ1244" t="str">
        <f t="shared" si="19"/>
        <v>8633144423210yesFemale437212Facebook436154383026.9759.975318.99319.9921</v>
      </c>
      <c r="AR1244">
        <f>COUNTIF(AQ$2:AQ1244,AQ1244)</f>
        <v>1</v>
      </c>
    </row>
    <row r="1245" spans="1:44" x14ac:dyDescent="0.25">
      <c r="A1245">
        <v>864</v>
      </c>
      <c r="B1245">
        <v>212</v>
      </c>
      <c r="C1245" s="4">
        <v>44233</v>
      </c>
      <c r="D1245">
        <v>9</v>
      </c>
      <c r="E1245" t="s">
        <v>41</v>
      </c>
      <c r="F1245" t="s">
        <v>52</v>
      </c>
      <c r="G1245" t="s">
        <v>56</v>
      </c>
      <c r="H1245" t="s">
        <v>58</v>
      </c>
      <c r="I1245" s="4">
        <v>44227</v>
      </c>
      <c r="J1245">
        <v>5</v>
      </c>
      <c r="L1245" s="4"/>
      <c r="M1245" s="4"/>
      <c r="N1245">
        <v>2</v>
      </c>
      <c r="O1245" t="s">
        <v>139</v>
      </c>
      <c r="P1245" t="s">
        <v>301</v>
      </c>
      <c r="Q1245">
        <v>2</v>
      </c>
      <c r="R1245" t="s">
        <v>845</v>
      </c>
      <c r="S1245" t="s">
        <v>1382</v>
      </c>
      <c r="T1245" t="s">
        <v>1898</v>
      </c>
      <c r="U1245" t="s">
        <v>71</v>
      </c>
      <c r="V1245" t="s">
        <v>1869</v>
      </c>
      <c r="W1245">
        <v>71.78</v>
      </c>
      <c r="X1245">
        <v>29.98</v>
      </c>
      <c r="Y1245">
        <v>2</v>
      </c>
      <c r="Z1245" t="s">
        <v>211</v>
      </c>
      <c r="AA1245" t="s">
        <v>2579</v>
      </c>
      <c r="AF1245" s="4"/>
      <c r="AG1245" s="4"/>
      <c r="AH1245" t="s">
        <v>67</v>
      </c>
      <c r="AI1245" t="s">
        <v>229</v>
      </c>
      <c r="AJ1245" t="s">
        <v>478</v>
      </c>
      <c r="AK1245" t="s">
        <v>1041</v>
      </c>
      <c r="AL1245" t="s">
        <v>1569</v>
      </c>
      <c r="AM1245" t="s">
        <v>69</v>
      </c>
      <c r="AN1245" t="s">
        <v>1548</v>
      </c>
      <c r="AO1245" t="s">
        <v>90</v>
      </c>
      <c r="AP1245" t="s">
        <v>2328</v>
      </c>
      <c r="AQ1245" t="str">
        <f t="shared" si="19"/>
        <v>864212442339noFemale44227571.7829.9833242.99114.996</v>
      </c>
      <c r="AR1245">
        <f>COUNTIF(AQ$2:AQ1245,AQ1245)</f>
        <v>1</v>
      </c>
    </row>
    <row r="1246" spans="1:44" x14ac:dyDescent="0.25">
      <c r="A1246">
        <v>864</v>
      </c>
      <c r="B1246">
        <v>212</v>
      </c>
      <c r="C1246" s="4">
        <v>44233</v>
      </c>
      <c r="D1246">
        <v>9</v>
      </c>
      <c r="E1246" t="s">
        <v>41</v>
      </c>
      <c r="F1246" t="s">
        <v>52</v>
      </c>
      <c r="G1246" t="s">
        <v>56</v>
      </c>
      <c r="H1246" t="s">
        <v>58</v>
      </c>
      <c r="I1246" s="4">
        <v>44227</v>
      </c>
      <c r="J1246">
        <v>5</v>
      </c>
      <c r="L1246" s="4"/>
      <c r="M1246" s="4"/>
      <c r="N1246">
        <v>2</v>
      </c>
      <c r="O1246" t="s">
        <v>139</v>
      </c>
      <c r="P1246" t="s">
        <v>301</v>
      </c>
      <c r="Q1246">
        <v>2</v>
      </c>
      <c r="R1246" t="s">
        <v>845</v>
      </c>
      <c r="S1246" t="s">
        <v>1382</v>
      </c>
      <c r="T1246" t="s">
        <v>1898</v>
      </c>
      <c r="U1246" t="s">
        <v>71</v>
      </c>
      <c r="V1246" t="s">
        <v>1869</v>
      </c>
      <c r="W1246">
        <v>71.78</v>
      </c>
      <c r="X1246">
        <v>29.98</v>
      </c>
      <c r="Y1246">
        <v>2</v>
      </c>
      <c r="Z1246" t="s">
        <v>211</v>
      </c>
      <c r="AA1246" t="s">
        <v>2579</v>
      </c>
      <c r="AF1246" s="4"/>
      <c r="AG1246" s="4"/>
      <c r="AH1246" t="s">
        <v>79</v>
      </c>
      <c r="AI1246" t="s">
        <v>241</v>
      </c>
      <c r="AJ1246" t="s">
        <v>600</v>
      </c>
      <c r="AK1246" t="s">
        <v>980</v>
      </c>
      <c r="AL1246" t="s">
        <v>1677</v>
      </c>
      <c r="AM1246" t="s">
        <v>69</v>
      </c>
      <c r="AN1246" t="s">
        <v>1548</v>
      </c>
      <c r="AO1246" t="s">
        <v>86</v>
      </c>
      <c r="AP1246" t="s">
        <v>2350</v>
      </c>
      <c r="AQ1246" t="str">
        <f t="shared" si="19"/>
        <v>864212442339noFemale44227571.7829.9844928.79114.997</v>
      </c>
      <c r="AR1246">
        <f>COUNTIF(AQ$2:AQ1246,AQ1246)</f>
        <v>1</v>
      </c>
    </row>
    <row r="1247" spans="1:44" x14ac:dyDescent="0.25">
      <c r="A1247">
        <v>865</v>
      </c>
      <c r="B1247">
        <v>219</v>
      </c>
      <c r="C1247" s="4">
        <v>44233</v>
      </c>
      <c r="D1247">
        <v>11</v>
      </c>
      <c r="E1247" t="s">
        <v>37</v>
      </c>
      <c r="F1247" t="s">
        <v>48</v>
      </c>
      <c r="G1247" t="s">
        <v>56</v>
      </c>
      <c r="H1247" t="s">
        <v>57</v>
      </c>
      <c r="I1247" s="4">
        <v>43814</v>
      </c>
      <c r="J1247">
        <v>3</v>
      </c>
      <c r="K1247" t="s">
        <v>59</v>
      </c>
      <c r="L1247" s="4">
        <v>43615</v>
      </c>
      <c r="M1247" s="4">
        <v>43830</v>
      </c>
      <c r="N1247">
        <v>1</v>
      </c>
      <c r="O1247" t="s">
        <v>79</v>
      </c>
      <c r="P1247" t="s">
        <v>241</v>
      </c>
      <c r="Q1247">
        <v>1</v>
      </c>
      <c r="R1247" t="s">
        <v>694</v>
      </c>
      <c r="S1247" t="s">
        <v>1087</v>
      </c>
      <c r="T1247" t="s">
        <v>1652</v>
      </c>
      <c r="U1247" t="s">
        <v>67</v>
      </c>
      <c r="V1247" t="s">
        <v>1548</v>
      </c>
      <c r="W1247">
        <v>41.97</v>
      </c>
      <c r="X1247">
        <v>44.97</v>
      </c>
      <c r="Y1247">
        <v>1</v>
      </c>
      <c r="Z1247" t="s">
        <v>86</v>
      </c>
      <c r="AA1247" t="s">
        <v>2350</v>
      </c>
      <c r="AF1247" s="4"/>
      <c r="AG1247" s="4"/>
      <c r="AH1247" t="s">
        <v>79</v>
      </c>
      <c r="AI1247" t="s">
        <v>241</v>
      </c>
      <c r="AJ1247" t="s">
        <v>694</v>
      </c>
      <c r="AK1247" t="s">
        <v>1087</v>
      </c>
      <c r="AL1247" t="s">
        <v>1652</v>
      </c>
      <c r="AM1247" t="s">
        <v>67</v>
      </c>
      <c r="AN1247" t="s">
        <v>1548</v>
      </c>
      <c r="AO1247" t="s">
        <v>86</v>
      </c>
      <c r="AP1247" t="s">
        <v>2350</v>
      </c>
      <c r="AQ1247" t="str">
        <f t="shared" si="19"/>
        <v>8652194423311noMale438143Google Ads436154383041.9744.97416613.99314.997</v>
      </c>
      <c r="AR1247">
        <f>COUNTIF(AQ$2:AQ1247,AQ1247)</f>
        <v>1</v>
      </c>
    </row>
    <row r="1248" spans="1:44" x14ac:dyDescent="0.25">
      <c r="A1248">
        <v>866</v>
      </c>
      <c r="B1248">
        <v>63</v>
      </c>
      <c r="C1248" s="4">
        <v>44234</v>
      </c>
      <c r="D1248">
        <v>9</v>
      </c>
      <c r="E1248" t="s">
        <v>41</v>
      </c>
      <c r="F1248" t="s">
        <v>52</v>
      </c>
      <c r="G1248" t="s">
        <v>56</v>
      </c>
      <c r="H1248" t="s">
        <v>57</v>
      </c>
      <c r="I1248" s="4">
        <v>43739</v>
      </c>
      <c r="J1248">
        <v>2</v>
      </c>
      <c r="K1248" t="s">
        <v>60</v>
      </c>
      <c r="L1248" s="4">
        <v>43615</v>
      </c>
      <c r="M1248" s="4">
        <v>43830</v>
      </c>
      <c r="N1248">
        <v>1</v>
      </c>
      <c r="O1248" t="s">
        <v>159</v>
      </c>
      <c r="P1248" t="s">
        <v>321</v>
      </c>
      <c r="Q1248">
        <v>2</v>
      </c>
      <c r="R1248" t="s">
        <v>846</v>
      </c>
      <c r="S1248" t="s">
        <v>1383</v>
      </c>
      <c r="T1248" t="s">
        <v>1899</v>
      </c>
      <c r="U1248" t="s">
        <v>71</v>
      </c>
      <c r="V1248" t="s">
        <v>1585</v>
      </c>
      <c r="W1248">
        <v>40.94</v>
      </c>
      <c r="X1248">
        <v>39.979999999999997</v>
      </c>
      <c r="Y1248">
        <v>2</v>
      </c>
      <c r="Z1248" t="s">
        <v>2188</v>
      </c>
      <c r="AA1248" t="s">
        <v>2471</v>
      </c>
      <c r="AF1248" s="4"/>
      <c r="AG1248" s="4"/>
      <c r="AH1248" t="s">
        <v>70</v>
      </c>
      <c r="AI1248" t="s">
        <v>232</v>
      </c>
      <c r="AJ1248" t="s">
        <v>638</v>
      </c>
      <c r="AK1248" t="s">
        <v>1185</v>
      </c>
      <c r="AL1248" t="s">
        <v>1709</v>
      </c>
      <c r="AM1248" t="s">
        <v>69</v>
      </c>
      <c r="AN1248" t="s">
        <v>1517</v>
      </c>
      <c r="AO1248" t="s">
        <v>640</v>
      </c>
      <c r="AP1248" t="s">
        <v>2393</v>
      </c>
      <c r="AQ1248" t="str">
        <f t="shared" si="19"/>
        <v>86663442349noMale437392Facebook436154383040.9439.98515511.95119.9917</v>
      </c>
      <c r="AR1248">
        <f>COUNTIF(AQ$2:AQ1248,AQ1248)</f>
        <v>1</v>
      </c>
    </row>
    <row r="1249" spans="1:44" x14ac:dyDescent="0.25">
      <c r="A1249">
        <v>866</v>
      </c>
      <c r="B1249">
        <v>63</v>
      </c>
      <c r="C1249" s="4">
        <v>44234</v>
      </c>
      <c r="D1249">
        <v>9</v>
      </c>
      <c r="E1249" t="s">
        <v>41</v>
      </c>
      <c r="F1249" t="s">
        <v>52</v>
      </c>
      <c r="G1249" t="s">
        <v>56</v>
      </c>
      <c r="H1249" t="s">
        <v>57</v>
      </c>
      <c r="I1249" s="4">
        <v>43739</v>
      </c>
      <c r="J1249">
        <v>2</v>
      </c>
      <c r="K1249" t="s">
        <v>60</v>
      </c>
      <c r="L1249" s="4">
        <v>43615</v>
      </c>
      <c r="M1249" s="4">
        <v>43830</v>
      </c>
      <c r="N1249">
        <v>1</v>
      </c>
      <c r="O1249" t="s">
        <v>159</v>
      </c>
      <c r="P1249" t="s">
        <v>321</v>
      </c>
      <c r="Q1249">
        <v>2</v>
      </c>
      <c r="R1249" t="s">
        <v>846</v>
      </c>
      <c r="S1249" t="s">
        <v>1383</v>
      </c>
      <c r="T1249" t="s">
        <v>1899</v>
      </c>
      <c r="U1249" t="s">
        <v>71</v>
      </c>
      <c r="V1249" t="s">
        <v>1585</v>
      </c>
      <c r="W1249">
        <v>40.94</v>
      </c>
      <c r="X1249">
        <v>39.979999999999997</v>
      </c>
      <c r="Y1249">
        <v>2</v>
      </c>
      <c r="Z1249" t="s">
        <v>2188</v>
      </c>
      <c r="AA1249" t="s">
        <v>2471</v>
      </c>
      <c r="AF1249" s="4"/>
      <c r="AG1249" s="4"/>
      <c r="AH1249" t="s">
        <v>70</v>
      </c>
      <c r="AI1249" t="s">
        <v>232</v>
      </c>
      <c r="AJ1249" t="s">
        <v>550</v>
      </c>
      <c r="AK1249" t="s">
        <v>1111</v>
      </c>
      <c r="AL1249" t="s">
        <v>1631</v>
      </c>
      <c r="AM1249" t="s">
        <v>69</v>
      </c>
      <c r="AN1249" t="s">
        <v>1517</v>
      </c>
      <c r="AO1249" t="s">
        <v>673</v>
      </c>
      <c r="AP1249" t="s">
        <v>2348</v>
      </c>
      <c r="AQ1249" t="str">
        <f t="shared" si="19"/>
        <v>86663442349noMale437392Facebook436154383040.9439.98517528.99119.9912</v>
      </c>
      <c r="AR1249">
        <f>COUNTIF(AQ$2:AQ1249,AQ1249)</f>
        <v>1</v>
      </c>
    </row>
    <row r="1250" spans="1:44" x14ac:dyDescent="0.25">
      <c r="A1250">
        <v>867</v>
      </c>
      <c r="B1250">
        <v>75</v>
      </c>
      <c r="C1250" s="4">
        <v>44234</v>
      </c>
      <c r="D1250">
        <v>4</v>
      </c>
      <c r="E1250" t="s">
        <v>40</v>
      </c>
      <c r="F1250" t="s">
        <v>51</v>
      </c>
      <c r="G1250" t="s">
        <v>55</v>
      </c>
      <c r="H1250" t="s">
        <v>58</v>
      </c>
      <c r="I1250" s="4">
        <v>44170</v>
      </c>
      <c r="J1250">
        <v>10</v>
      </c>
      <c r="K1250" t="s">
        <v>61</v>
      </c>
      <c r="L1250" s="4">
        <v>44055</v>
      </c>
      <c r="M1250" s="4">
        <v>44196</v>
      </c>
      <c r="N1250">
        <v>1</v>
      </c>
      <c r="O1250" t="s">
        <v>86</v>
      </c>
      <c r="P1250" t="s">
        <v>248</v>
      </c>
      <c r="Q1250">
        <v>1</v>
      </c>
      <c r="R1250" t="s">
        <v>513</v>
      </c>
      <c r="S1250" t="s">
        <v>1076</v>
      </c>
      <c r="T1250" t="s">
        <v>1603</v>
      </c>
      <c r="U1250" t="s">
        <v>69</v>
      </c>
      <c r="V1250" t="s">
        <v>1577</v>
      </c>
      <c r="W1250">
        <v>22.68</v>
      </c>
      <c r="X1250">
        <v>24.99</v>
      </c>
      <c r="Y1250">
        <v>1</v>
      </c>
      <c r="Z1250" t="s">
        <v>549</v>
      </c>
      <c r="AA1250" t="s">
        <v>2362</v>
      </c>
      <c r="AF1250" s="4"/>
      <c r="AG1250" s="4"/>
      <c r="AH1250" t="s">
        <v>86</v>
      </c>
      <c r="AI1250" t="s">
        <v>248</v>
      </c>
      <c r="AJ1250" t="s">
        <v>513</v>
      </c>
      <c r="AK1250" t="s">
        <v>1076</v>
      </c>
      <c r="AL1250" t="s">
        <v>1603</v>
      </c>
      <c r="AM1250" t="s">
        <v>69</v>
      </c>
      <c r="AN1250" t="s">
        <v>1577</v>
      </c>
      <c r="AO1250" t="s">
        <v>549</v>
      </c>
      <c r="AP1250" t="s">
        <v>2362</v>
      </c>
      <c r="AQ1250" t="str">
        <f t="shared" si="19"/>
        <v>86775442344yesFemale4417010YouTube440554419622.6824.9976122.68124.9922</v>
      </c>
      <c r="AR1250">
        <f>COUNTIF(AQ$2:AQ1250,AQ1250)</f>
        <v>1</v>
      </c>
    </row>
    <row r="1251" spans="1:44" x14ac:dyDescent="0.25">
      <c r="A1251">
        <v>868</v>
      </c>
      <c r="B1251">
        <v>119</v>
      </c>
      <c r="C1251" s="4">
        <v>44234</v>
      </c>
      <c r="D1251">
        <v>6</v>
      </c>
      <c r="E1251" t="s">
        <v>33</v>
      </c>
      <c r="F1251" t="s">
        <v>44</v>
      </c>
      <c r="G1251" t="s">
        <v>56</v>
      </c>
      <c r="H1251" t="s">
        <v>57</v>
      </c>
      <c r="I1251" s="4">
        <v>43957</v>
      </c>
      <c r="J1251">
        <v>7</v>
      </c>
      <c r="K1251" t="s">
        <v>61</v>
      </c>
      <c r="L1251" s="4">
        <v>43915</v>
      </c>
      <c r="M1251" s="4">
        <v>44012</v>
      </c>
      <c r="N1251">
        <v>1</v>
      </c>
      <c r="O1251" t="s">
        <v>86</v>
      </c>
      <c r="P1251" t="s">
        <v>248</v>
      </c>
      <c r="Q1251">
        <v>1</v>
      </c>
      <c r="R1251" t="s">
        <v>653</v>
      </c>
      <c r="S1251" t="s">
        <v>1197</v>
      </c>
      <c r="T1251" t="s">
        <v>1721</v>
      </c>
      <c r="U1251" t="s">
        <v>69</v>
      </c>
      <c r="V1251" t="s">
        <v>1577</v>
      </c>
      <c r="W1251">
        <v>332.49</v>
      </c>
      <c r="X1251">
        <v>24.99</v>
      </c>
      <c r="Y1251">
        <v>1</v>
      </c>
      <c r="Z1251" t="s">
        <v>549</v>
      </c>
      <c r="AA1251" t="s">
        <v>2362</v>
      </c>
      <c r="AF1251" s="4"/>
      <c r="AG1251" s="4"/>
      <c r="AH1251" t="s">
        <v>86</v>
      </c>
      <c r="AI1251" t="s">
        <v>248</v>
      </c>
      <c r="AJ1251" t="s">
        <v>653</v>
      </c>
      <c r="AK1251" t="s">
        <v>1197</v>
      </c>
      <c r="AL1251" t="s">
        <v>1721</v>
      </c>
      <c r="AM1251" t="s">
        <v>69</v>
      </c>
      <c r="AN1251" t="s">
        <v>1577</v>
      </c>
      <c r="AO1251" t="s">
        <v>549</v>
      </c>
      <c r="AP1251" t="s">
        <v>2362</v>
      </c>
      <c r="AQ1251" t="str">
        <f t="shared" si="19"/>
        <v>868119442346noMale439577YouTube4391544012332.4924.99784332.49124.9922</v>
      </c>
      <c r="AR1251">
        <f>COUNTIF(AQ$2:AQ1251,AQ1251)</f>
        <v>1</v>
      </c>
    </row>
    <row r="1252" spans="1:44" x14ac:dyDescent="0.25">
      <c r="A1252">
        <v>869</v>
      </c>
      <c r="B1252">
        <v>146</v>
      </c>
      <c r="C1252" s="4">
        <v>44234</v>
      </c>
      <c r="D1252">
        <v>8</v>
      </c>
      <c r="E1252" t="s">
        <v>43</v>
      </c>
      <c r="F1252" t="s">
        <v>54</v>
      </c>
      <c r="G1252" t="s">
        <v>55</v>
      </c>
      <c r="H1252" t="s">
        <v>58</v>
      </c>
      <c r="I1252" s="4">
        <v>44092</v>
      </c>
      <c r="J1252">
        <v>10</v>
      </c>
      <c r="K1252" t="s">
        <v>61</v>
      </c>
      <c r="L1252" s="4">
        <v>44055</v>
      </c>
      <c r="M1252" s="4">
        <v>44196</v>
      </c>
      <c r="N1252">
        <v>1</v>
      </c>
      <c r="O1252" t="s">
        <v>80</v>
      </c>
      <c r="P1252" t="s">
        <v>242</v>
      </c>
      <c r="Q1252">
        <v>1</v>
      </c>
      <c r="R1252" t="s">
        <v>665</v>
      </c>
      <c r="S1252" t="s">
        <v>1209</v>
      </c>
      <c r="T1252" t="s">
        <v>1652</v>
      </c>
      <c r="U1252" t="s">
        <v>67</v>
      </c>
      <c r="V1252" t="s">
        <v>1548</v>
      </c>
      <c r="W1252">
        <v>41.97</v>
      </c>
      <c r="X1252">
        <v>44.97</v>
      </c>
      <c r="Y1252">
        <v>1</v>
      </c>
      <c r="Z1252" t="s">
        <v>79</v>
      </c>
      <c r="AA1252" t="s">
        <v>2349</v>
      </c>
      <c r="AF1252" s="4"/>
      <c r="AG1252" s="4"/>
      <c r="AH1252" t="s">
        <v>80</v>
      </c>
      <c r="AI1252" t="s">
        <v>242</v>
      </c>
      <c r="AJ1252" t="s">
        <v>665</v>
      </c>
      <c r="AK1252" t="s">
        <v>1209</v>
      </c>
      <c r="AL1252" t="s">
        <v>1652</v>
      </c>
      <c r="AM1252" t="s">
        <v>67</v>
      </c>
      <c r="AN1252" t="s">
        <v>1548</v>
      </c>
      <c r="AO1252" t="s">
        <v>79</v>
      </c>
      <c r="AP1252" t="s">
        <v>2349</v>
      </c>
      <c r="AQ1252" t="str">
        <f t="shared" si="19"/>
        <v>869146442348yesFemale4409210YouTube440554419641.9744.9726413.99314.994</v>
      </c>
      <c r="AR1252">
        <f>COUNTIF(AQ$2:AQ1252,AQ1252)</f>
        <v>1</v>
      </c>
    </row>
    <row r="1253" spans="1:44" x14ac:dyDescent="0.25">
      <c r="A1253">
        <v>870</v>
      </c>
      <c r="B1253">
        <v>410</v>
      </c>
      <c r="C1253" s="4">
        <v>44234</v>
      </c>
      <c r="D1253">
        <v>2</v>
      </c>
      <c r="E1253" t="s">
        <v>38</v>
      </c>
      <c r="F1253" t="s">
        <v>49</v>
      </c>
      <c r="G1253" t="s">
        <v>56</v>
      </c>
      <c r="H1253" t="s">
        <v>58</v>
      </c>
      <c r="I1253" s="4">
        <v>43904</v>
      </c>
      <c r="J1253">
        <v>15</v>
      </c>
      <c r="K1253" t="s">
        <v>62</v>
      </c>
      <c r="L1253" s="4">
        <v>43615</v>
      </c>
      <c r="M1253" s="4">
        <v>44413</v>
      </c>
      <c r="N1253">
        <v>1</v>
      </c>
      <c r="O1253" t="s">
        <v>79</v>
      </c>
      <c r="P1253" t="s">
        <v>241</v>
      </c>
      <c r="Q1253">
        <v>1</v>
      </c>
      <c r="R1253" t="s">
        <v>770</v>
      </c>
      <c r="S1253" t="s">
        <v>1182</v>
      </c>
      <c r="T1253" t="s">
        <v>1614</v>
      </c>
      <c r="U1253" t="s">
        <v>67</v>
      </c>
      <c r="V1253" t="s">
        <v>1548</v>
      </c>
      <c r="W1253">
        <v>41.85</v>
      </c>
      <c r="X1253">
        <v>44.97</v>
      </c>
      <c r="Y1253">
        <v>1</v>
      </c>
      <c r="Z1253" t="s">
        <v>455</v>
      </c>
      <c r="AA1253" t="s">
        <v>2340</v>
      </c>
      <c r="AF1253" s="4"/>
      <c r="AG1253" s="4"/>
      <c r="AH1253" t="s">
        <v>79</v>
      </c>
      <c r="AI1253" t="s">
        <v>241</v>
      </c>
      <c r="AJ1253" t="s">
        <v>770</v>
      </c>
      <c r="AK1253" t="s">
        <v>1182</v>
      </c>
      <c r="AL1253" t="s">
        <v>1614</v>
      </c>
      <c r="AM1253" t="s">
        <v>67</v>
      </c>
      <c r="AN1253" t="s">
        <v>1548</v>
      </c>
      <c r="AO1253" t="s">
        <v>455</v>
      </c>
      <c r="AP1253" t="s">
        <v>2340</v>
      </c>
      <c r="AQ1253" t="str">
        <f t="shared" si="19"/>
        <v>870410442342noFemale4390415Organic436154441341.8544.97416513.95314.9915</v>
      </c>
      <c r="AR1253">
        <f>COUNTIF(AQ$2:AQ1253,AQ1253)</f>
        <v>1</v>
      </c>
    </row>
    <row r="1254" spans="1:44" x14ac:dyDescent="0.25">
      <c r="A1254">
        <v>871</v>
      </c>
      <c r="B1254">
        <v>21</v>
      </c>
      <c r="C1254" s="4">
        <v>44235</v>
      </c>
      <c r="D1254">
        <v>2</v>
      </c>
      <c r="E1254" t="s">
        <v>38</v>
      </c>
      <c r="F1254" t="s">
        <v>49</v>
      </c>
      <c r="G1254" t="s">
        <v>55</v>
      </c>
      <c r="H1254" t="s">
        <v>57</v>
      </c>
      <c r="I1254" s="4">
        <v>43986</v>
      </c>
      <c r="J1254">
        <v>7</v>
      </c>
      <c r="K1254" t="s">
        <v>61</v>
      </c>
      <c r="L1254" s="4">
        <v>43915</v>
      </c>
      <c r="M1254" s="4">
        <v>44012</v>
      </c>
      <c r="N1254">
        <v>1</v>
      </c>
      <c r="O1254" t="s">
        <v>67</v>
      </c>
      <c r="P1254" t="s">
        <v>229</v>
      </c>
      <c r="Q1254">
        <v>1</v>
      </c>
      <c r="R1254" t="s">
        <v>847</v>
      </c>
      <c r="S1254" t="s">
        <v>1384</v>
      </c>
      <c r="T1254" t="s">
        <v>1900</v>
      </c>
      <c r="U1254" t="s">
        <v>69</v>
      </c>
      <c r="V1254" t="s">
        <v>1548</v>
      </c>
      <c r="W1254">
        <v>20.99</v>
      </c>
      <c r="X1254">
        <v>14.99</v>
      </c>
      <c r="Y1254">
        <v>1</v>
      </c>
      <c r="Z1254" t="s">
        <v>872</v>
      </c>
      <c r="AA1254" t="s">
        <v>2388</v>
      </c>
      <c r="AB1254">
        <v>5</v>
      </c>
      <c r="AC1254" t="s">
        <v>2633</v>
      </c>
      <c r="AD1254">
        <v>1157</v>
      </c>
      <c r="AE1254" t="s">
        <v>2639</v>
      </c>
      <c r="AF1254" s="4">
        <v>44235</v>
      </c>
      <c r="AG1254" s="4">
        <v>44299</v>
      </c>
      <c r="AH1254" t="s">
        <v>67</v>
      </c>
      <c r="AI1254" t="s">
        <v>229</v>
      </c>
      <c r="AJ1254" t="s">
        <v>847</v>
      </c>
      <c r="AK1254" t="s">
        <v>1384</v>
      </c>
      <c r="AL1254" t="s">
        <v>1900</v>
      </c>
      <c r="AM1254" t="s">
        <v>69</v>
      </c>
      <c r="AN1254" t="s">
        <v>1548</v>
      </c>
      <c r="AO1254" t="s">
        <v>872</v>
      </c>
      <c r="AP1254" t="s">
        <v>2388</v>
      </c>
      <c r="AQ1254" t="str">
        <f t="shared" si="19"/>
        <v>87121442352yesMale439867YouTube439154401220.9914.995control1157Use a relaxing music in the background442354429935720.99114.9919</v>
      </c>
      <c r="AR1254">
        <f>COUNTIF(AQ$2:AQ1254,AQ1254)</f>
        <v>1</v>
      </c>
    </row>
    <row r="1255" spans="1:44" x14ac:dyDescent="0.25">
      <c r="A1255">
        <v>872</v>
      </c>
      <c r="B1255">
        <v>460</v>
      </c>
      <c r="C1255" s="4">
        <v>44235</v>
      </c>
      <c r="D1255">
        <v>11</v>
      </c>
      <c r="E1255" t="s">
        <v>37</v>
      </c>
      <c r="F1255" t="s">
        <v>48</v>
      </c>
      <c r="G1255" t="s">
        <v>56</v>
      </c>
      <c r="H1255" t="s">
        <v>57</v>
      </c>
      <c r="I1255" s="4">
        <v>43836</v>
      </c>
      <c r="J1255">
        <v>4</v>
      </c>
      <c r="K1255" t="s">
        <v>61</v>
      </c>
      <c r="L1255" s="4">
        <v>43831</v>
      </c>
      <c r="M1255" s="4">
        <v>43861</v>
      </c>
      <c r="N1255">
        <v>1</v>
      </c>
      <c r="O1255" t="s">
        <v>78</v>
      </c>
      <c r="P1255" t="s">
        <v>240</v>
      </c>
      <c r="Q1255">
        <v>1</v>
      </c>
      <c r="R1255" t="s">
        <v>578</v>
      </c>
      <c r="S1255" t="s">
        <v>1136</v>
      </c>
      <c r="T1255" t="s">
        <v>1659</v>
      </c>
      <c r="U1255" t="s">
        <v>80</v>
      </c>
      <c r="V1255" t="s">
        <v>1548</v>
      </c>
      <c r="W1255">
        <v>9.98</v>
      </c>
      <c r="X1255">
        <v>29.98</v>
      </c>
      <c r="Y1255">
        <v>1</v>
      </c>
      <c r="Z1255" t="s">
        <v>393</v>
      </c>
      <c r="AA1255" t="s">
        <v>2345</v>
      </c>
      <c r="AF1255" s="4"/>
      <c r="AG1255" s="4"/>
      <c r="AH1255" t="s">
        <v>78</v>
      </c>
      <c r="AI1255" t="s">
        <v>240</v>
      </c>
      <c r="AJ1255" t="s">
        <v>578</v>
      </c>
      <c r="AK1255" t="s">
        <v>1136</v>
      </c>
      <c r="AL1255" t="s">
        <v>1659</v>
      </c>
      <c r="AM1255" t="s">
        <v>80</v>
      </c>
      <c r="AN1255" t="s">
        <v>1548</v>
      </c>
      <c r="AO1255" t="s">
        <v>393</v>
      </c>
      <c r="AP1255" t="s">
        <v>2345</v>
      </c>
      <c r="AQ1255" t="str">
        <f t="shared" si="19"/>
        <v>8724604423511noMale438364YouTube43831438619.9829.9881004.99214.9918</v>
      </c>
      <c r="AR1255">
        <f>COUNTIF(AQ$2:AQ1255,AQ1255)</f>
        <v>1</v>
      </c>
    </row>
    <row r="1256" spans="1:44" x14ac:dyDescent="0.25">
      <c r="A1256">
        <v>873</v>
      </c>
      <c r="B1256">
        <v>9</v>
      </c>
      <c r="C1256" s="4">
        <v>44236</v>
      </c>
      <c r="D1256">
        <v>7</v>
      </c>
      <c r="E1256" t="s">
        <v>35</v>
      </c>
      <c r="F1256" t="s">
        <v>46</v>
      </c>
      <c r="G1256" t="s">
        <v>55</v>
      </c>
      <c r="H1256" t="s">
        <v>57</v>
      </c>
      <c r="I1256" s="4">
        <v>43581</v>
      </c>
      <c r="J1256">
        <v>2</v>
      </c>
      <c r="L1256" s="4"/>
      <c r="M1256" s="4"/>
      <c r="N1256">
        <v>1</v>
      </c>
      <c r="O1256" t="s">
        <v>70</v>
      </c>
      <c r="P1256" t="s">
        <v>232</v>
      </c>
      <c r="Q1256">
        <v>1</v>
      </c>
      <c r="R1256" t="s">
        <v>594</v>
      </c>
      <c r="S1256" t="s">
        <v>1077</v>
      </c>
      <c r="T1256" t="s">
        <v>519</v>
      </c>
      <c r="U1256" t="s">
        <v>80</v>
      </c>
      <c r="V1256" t="s">
        <v>1517</v>
      </c>
      <c r="W1256">
        <v>82</v>
      </c>
      <c r="X1256">
        <v>39.979999999999997</v>
      </c>
      <c r="Y1256">
        <v>1</v>
      </c>
      <c r="Z1256" t="s">
        <v>432</v>
      </c>
      <c r="AA1256" t="s">
        <v>2331</v>
      </c>
      <c r="AF1256" s="4"/>
      <c r="AG1256" s="4"/>
      <c r="AH1256" t="s">
        <v>70</v>
      </c>
      <c r="AI1256" t="s">
        <v>232</v>
      </c>
      <c r="AJ1256" t="s">
        <v>594</v>
      </c>
      <c r="AK1256" t="s">
        <v>1077</v>
      </c>
      <c r="AL1256" t="s">
        <v>519</v>
      </c>
      <c r="AM1256" t="s">
        <v>80</v>
      </c>
      <c r="AN1256" t="s">
        <v>1517</v>
      </c>
      <c r="AO1256" t="s">
        <v>432</v>
      </c>
      <c r="AP1256" t="s">
        <v>2331</v>
      </c>
      <c r="AQ1256" t="str">
        <f t="shared" si="19"/>
        <v>8739442367yesMale4358128239.98513441219.9921</v>
      </c>
      <c r="AR1256">
        <f>COUNTIF(AQ$2:AQ1256,AQ1256)</f>
        <v>1</v>
      </c>
    </row>
    <row r="1257" spans="1:44" x14ac:dyDescent="0.25">
      <c r="A1257">
        <v>874</v>
      </c>
      <c r="B1257">
        <v>113</v>
      </c>
      <c r="C1257" s="4">
        <v>44236</v>
      </c>
      <c r="D1257">
        <v>11</v>
      </c>
      <c r="E1257" t="s">
        <v>37</v>
      </c>
      <c r="F1257" t="s">
        <v>48</v>
      </c>
      <c r="G1257" t="s">
        <v>55</v>
      </c>
      <c r="H1257" t="s">
        <v>58</v>
      </c>
      <c r="I1257" s="4">
        <v>43844</v>
      </c>
      <c r="J1257">
        <v>4</v>
      </c>
      <c r="K1257" t="s">
        <v>61</v>
      </c>
      <c r="L1257" s="4">
        <v>43831</v>
      </c>
      <c r="M1257" s="4">
        <v>43861</v>
      </c>
      <c r="N1257">
        <v>2</v>
      </c>
      <c r="O1257" t="s">
        <v>140</v>
      </c>
      <c r="P1257" t="s">
        <v>302</v>
      </c>
      <c r="Q1257">
        <v>2</v>
      </c>
      <c r="R1257" t="s">
        <v>848</v>
      </c>
      <c r="S1257" t="s">
        <v>1385</v>
      </c>
      <c r="T1257" t="s">
        <v>1901</v>
      </c>
      <c r="U1257" t="s">
        <v>75</v>
      </c>
      <c r="V1257" t="s">
        <v>1869</v>
      </c>
      <c r="W1257">
        <v>67.55</v>
      </c>
      <c r="X1257">
        <v>74.95</v>
      </c>
      <c r="Y1257">
        <v>2</v>
      </c>
      <c r="Z1257" t="s">
        <v>2279</v>
      </c>
      <c r="AA1257" t="s">
        <v>2580</v>
      </c>
      <c r="AF1257" s="4"/>
      <c r="AG1257" s="4"/>
      <c r="AH1257" t="s">
        <v>80</v>
      </c>
      <c r="AI1257" t="s">
        <v>242</v>
      </c>
      <c r="AJ1257" t="s">
        <v>422</v>
      </c>
      <c r="AK1257" t="s">
        <v>984</v>
      </c>
      <c r="AL1257" t="s">
        <v>1517</v>
      </c>
      <c r="AM1257" t="s">
        <v>80</v>
      </c>
      <c r="AN1257" t="s">
        <v>1548</v>
      </c>
      <c r="AO1257" t="s">
        <v>80</v>
      </c>
      <c r="AP1257" t="s">
        <v>2357</v>
      </c>
      <c r="AQ1257" t="str">
        <f t="shared" si="19"/>
        <v>8741134423611yesFemale438444YouTube438314386167.5574.95212019.99214.992</v>
      </c>
      <c r="AR1257">
        <f>COUNTIF(AQ$2:AQ1257,AQ1257)</f>
        <v>1</v>
      </c>
    </row>
    <row r="1258" spans="1:44" x14ac:dyDescent="0.25">
      <c r="A1258">
        <v>874</v>
      </c>
      <c r="B1258">
        <v>113</v>
      </c>
      <c r="C1258" s="4">
        <v>44236</v>
      </c>
      <c r="D1258">
        <v>11</v>
      </c>
      <c r="E1258" t="s">
        <v>37</v>
      </c>
      <c r="F1258" t="s">
        <v>48</v>
      </c>
      <c r="G1258" t="s">
        <v>55</v>
      </c>
      <c r="H1258" t="s">
        <v>58</v>
      </c>
      <c r="I1258" s="4">
        <v>43844</v>
      </c>
      <c r="J1258">
        <v>4</v>
      </c>
      <c r="K1258" t="s">
        <v>61</v>
      </c>
      <c r="L1258" s="4">
        <v>43831</v>
      </c>
      <c r="M1258" s="4">
        <v>43861</v>
      </c>
      <c r="N1258">
        <v>2</v>
      </c>
      <c r="O1258" t="s">
        <v>140</v>
      </c>
      <c r="P1258" t="s">
        <v>302</v>
      </c>
      <c r="Q1258">
        <v>2</v>
      </c>
      <c r="R1258" t="s">
        <v>848</v>
      </c>
      <c r="S1258" t="s">
        <v>1385</v>
      </c>
      <c r="T1258" t="s">
        <v>1901</v>
      </c>
      <c r="U1258" t="s">
        <v>75</v>
      </c>
      <c r="V1258" t="s">
        <v>1869</v>
      </c>
      <c r="W1258">
        <v>67.55</v>
      </c>
      <c r="X1258">
        <v>74.95</v>
      </c>
      <c r="Y1258">
        <v>2</v>
      </c>
      <c r="Z1258" t="s">
        <v>2279</v>
      </c>
      <c r="AA1258" t="s">
        <v>2580</v>
      </c>
      <c r="AF1258" s="4"/>
      <c r="AG1258" s="4"/>
      <c r="AH1258" t="s">
        <v>78</v>
      </c>
      <c r="AI1258" t="s">
        <v>240</v>
      </c>
      <c r="AJ1258" t="s">
        <v>644</v>
      </c>
      <c r="AK1258" t="s">
        <v>1191</v>
      </c>
      <c r="AL1258" t="s">
        <v>1714</v>
      </c>
      <c r="AM1258" t="s">
        <v>67</v>
      </c>
      <c r="AN1258" t="s">
        <v>1548</v>
      </c>
      <c r="AO1258" t="s">
        <v>393</v>
      </c>
      <c r="AP1258" t="s">
        <v>2345</v>
      </c>
      <c r="AQ1258" t="str">
        <f t="shared" si="19"/>
        <v>8741134423611yesFemale438444YouTube438314386167.5574.9581749.19314.9918</v>
      </c>
      <c r="AR1258">
        <f>COUNTIF(AQ$2:AQ1258,AQ1258)</f>
        <v>1</v>
      </c>
    </row>
    <row r="1259" spans="1:44" x14ac:dyDescent="0.25">
      <c r="A1259">
        <v>875</v>
      </c>
      <c r="B1259">
        <v>165</v>
      </c>
      <c r="C1259" s="4">
        <v>44236</v>
      </c>
      <c r="D1259">
        <v>4</v>
      </c>
      <c r="E1259" t="s">
        <v>40</v>
      </c>
      <c r="F1259" t="s">
        <v>51</v>
      </c>
      <c r="G1259" t="s">
        <v>56</v>
      </c>
      <c r="H1259" t="s">
        <v>58</v>
      </c>
      <c r="I1259" s="4">
        <v>43699</v>
      </c>
      <c r="J1259">
        <v>2</v>
      </c>
      <c r="K1259" t="s">
        <v>60</v>
      </c>
      <c r="L1259" s="4">
        <v>43615</v>
      </c>
      <c r="M1259" s="4">
        <v>43830</v>
      </c>
      <c r="N1259">
        <v>1</v>
      </c>
      <c r="O1259" t="s">
        <v>86</v>
      </c>
      <c r="P1259" t="s">
        <v>248</v>
      </c>
      <c r="Q1259">
        <v>1</v>
      </c>
      <c r="R1259" t="s">
        <v>432</v>
      </c>
      <c r="S1259" t="s">
        <v>995</v>
      </c>
      <c r="T1259" t="s">
        <v>1527</v>
      </c>
      <c r="U1259" t="s">
        <v>67</v>
      </c>
      <c r="V1259" t="s">
        <v>1577</v>
      </c>
      <c r="W1259">
        <v>110.97</v>
      </c>
      <c r="X1259">
        <v>74.97</v>
      </c>
      <c r="Y1259">
        <v>1</v>
      </c>
      <c r="Z1259" t="s">
        <v>549</v>
      </c>
      <c r="AA1259" t="s">
        <v>2362</v>
      </c>
      <c r="AF1259" s="4"/>
      <c r="AG1259" s="4"/>
      <c r="AH1259" t="s">
        <v>86</v>
      </c>
      <c r="AI1259" t="s">
        <v>248</v>
      </c>
      <c r="AJ1259" t="s">
        <v>432</v>
      </c>
      <c r="AK1259" t="s">
        <v>995</v>
      </c>
      <c r="AL1259" t="s">
        <v>1527</v>
      </c>
      <c r="AM1259" t="s">
        <v>67</v>
      </c>
      <c r="AN1259" t="s">
        <v>1577</v>
      </c>
      <c r="AO1259" t="s">
        <v>549</v>
      </c>
      <c r="AP1259" t="s">
        <v>2362</v>
      </c>
      <c r="AQ1259" t="str">
        <f t="shared" si="19"/>
        <v>875165442364noFemale436992Facebook4361543830110.9774.9772136.99324.9922</v>
      </c>
      <c r="AR1259">
        <f>COUNTIF(AQ$2:AQ1259,AQ1259)</f>
        <v>1</v>
      </c>
    </row>
    <row r="1260" spans="1:44" x14ac:dyDescent="0.25">
      <c r="A1260">
        <v>876</v>
      </c>
      <c r="B1260">
        <v>363</v>
      </c>
      <c r="C1260" s="4">
        <v>44236</v>
      </c>
      <c r="D1260">
        <v>2</v>
      </c>
      <c r="E1260" t="s">
        <v>38</v>
      </c>
      <c r="F1260" t="s">
        <v>49</v>
      </c>
      <c r="G1260" t="s">
        <v>55</v>
      </c>
      <c r="H1260" t="s">
        <v>57</v>
      </c>
      <c r="I1260" s="4">
        <v>43682</v>
      </c>
      <c r="J1260">
        <v>3</v>
      </c>
      <c r="K1260" t="s">
        <v>59</v>
      </c>
      <c r="L1260" s="4">
        <v>43615</v>
      </c>
      <c r="M1260" s="4">
        <v>43830</v>
      </c>
      <c r="N1260">
        <v>1</v>
      </c>
      <c r="O1260" t="s">
        <v>86</v>
      </c>
      <c r="P1260" t="s">
        <v>248</v>
      </c>
      <c r="Q1260">
        <v>1</v>
      </c>
      <c r="R1260" t="s">
        <v>443</v>
      </c>
      <c r="S1260" t="s">
        <v>1005</v>
      </c>
      <c r="T1260" t="s">
        <v>1513</v>
      </c>
      <c r="U1260" t="s">
        <v>80</v>
      </c>
      <c r="V1260" t="s">
        <v>1577</v>
      </c>
      <c r="W1260">
        <v>59.98</v>
      </c>
      <c r="X1260">
        <v>49.98</v>
      </c>
      <c r="Y1260">
        <v>1</v>
      </c>
      <c r="Z1260" t="s">
        <v>549</v>
      </c>
      <c r="AA1260" t="s">
        <v>2362</v>
      </c>
      <c r="AF1260" s="4"/>
      <c r="AG1260" s="4"/>
      <c r="AH1260" t="s">
        <v>86</v>
      </c>
      <c r="AI1260" t="s">
        <v>248</v>
      </c>
      <c r="AJ1260" t="s">
        <v>443</v>
      </c>
      <c r="AK1260" t="s">
        <v>1005</v>
      </c>
      <c r="AL1260" t="s">
        <v>1513</v>
      </c>
      <c r="AM1260" t="s">
        <v>80</v>
      </c>
      <c r="AN1260" t="s">
        <v>1577</v>
      </c>
      <c r="AO1260" t="s">
        <v>549</v>
      </c>
      <c r="AP1260" t="s">
        <v>2362</v>
      </c>
      <c r="AQ1260" t="str">
        <f t="shared" si="19"/>
        <v>876363442362yesMale436823Google Ads436154383059.9849.9877829.99224.9922</v>
      </c>
      <c r="AR1260">
        <f>COUNTIF(AQ$2:AQ1260,AQ1260)</f>
        <v>1</v>
      </c>
    </row>
    <row r="1261" spans="1:44" x14ac:dyDescent="0.25">
      <c r="A1261">
        <v>877</v>
      </c>
      <c r="B1261">
        <v>23</v>
      </c>
      <c r="C1261" s="4">
        <v>44237</v>
      </c>
      <c r="D1261">
        <v>4</v>
      </c>
      <c r="E1261" t="s">
        <v>40</v>
      </c>
      <c r="F1261" t="s">
        <v>51</v>
      </c>
      <c r="G1261" t="s">
        <v>56</v>
      </c>
      <c r="H1261" t="s">
        <v>58</v>
      </c>
      <c r="I1261" s="4">
        <v>44120</v>
      </c>
      <c r="J1261">
        <v>15</v>
      </c>
      <c r="K1261" t="s">
        <v>62</v>
      </c>
      <c r="L1261" s="4">
        <v>43615</v>
      </c>
      <c r="M1261" s="4">
        <v>44413</v>
      </c>
      <c r="N1261">
        <v>1</v>
      </c>
      <c r="O1261" t="s">
        <v>84</v>
      </c>
      <c r="P1261" t="s">
        <v>246</v>
      </c>
      <c r="Q1261">
        <v>1</v>
      </c>
      <c r="R1261" t="s">
        <v>413</v>
      </c>
      <c r="S1261" t="s">
        <v>975</v>
      </c>
      <c r="T1261" t="s">
        <v>1508</v>
      </c>
      <c r="U1261" t="s">
        <v>80</v>
      </c>
      <c r="V1261" t="s">
        <v>1548</v>
      </c>
      <c r="W1261">
        <v>20.5</v>
      </c>
      <c r="X1261">
        <v>29.98</v>
      </c>
      <c r="Y1261">
        <v>1</v>
      </c>
      <c r="Z1261" t="s">
        <v>86</v>
      </c>
      <c r="AA1261" t="s">
        <v>2350</v>
      </c>
      <c r="AB1261">
        <v>5</v>
      </c>
      <c r="AC1261" t="s">
        <v>2633</v>
      </c>
      <c r="AD1261">
        <v>1159</v>
      </c>
      <c r="AE1261" t="s">
        <v>2639</v>
      </c>
      <c r="AF1261" s="4">
        <v>44235</v>
      </c>
      <c r="AG1261" s="4">
        <v>44299</v>
      </c>
      <c r="AH1261" t="s">
        <v>84</v>
      </c>
      <c r="AI1261" t="s">
        <v>246</v>
      </c>
      <c r="AJ1261" t="s">
        <v>413</v>
      </c>
      <c r="AK1261" t="s">
        <v>975</v>
      </c>
      <c r="AL1261" t="s">
        <v>1508</v>
      </c>
      <c r="AM1261" t="s">
        <v>80</v>
      </c>
      <c r="AN1261" t="s">
        <v>1548</v>
      </c>
      <c r="AO1261" t="s">
        <v>86</v>
      </c>
      <c r="AP1261" t="s">
        <v>2350</v>
      </c>
      <c r="AQ1261" t="str">
        <f t="shared" si="19"/>
        <v>87723442374noFemale4412015Organic436154441320.529.985control1159Use a relaxing music in the background4423544299911410.25214.997</v>
      </c>
      <c r="AR1261">
        <f>COUNTIF(AQ$2:AQ1261,AQ1261)</f>
        <v>1</v>
      </c>
    </row>
    <row r="1262" spans="1:44" x14ac:dyDescent="0.25">
      <c r="A1262">
        <v>878</v>
      </c>
      <c r="B1262">
        <v>14</v>
      </c>
      <c r="C1262" s="4">
        <v>44238</v>
      </c>
      <c r="D1262">
        <v>2</v>
      </c>
      <c r="E1262" t="s">
        <v>38</v>
      </c>
      <c r="F1262" t="s">
        <v>49</v>
      </c>
      <c r="G1262" t="s">
        <v>56</v>
      </c>
      <c r="H1262" t="s">
        <v>57</v>
      </c>
      <c r="I1262" s="4">
        <v>43643</v>
      </c>
      <c r="J1262">
        <v>1</v>
      </c>
      <c r="K1262" t="s">
        <v>61</v>
      </c>
      <c r="L1262" s="4">
        <v>43615</v>
      </c>
      <c r="M1262" s="4">
        <v>43830</v>
      </c>
      <c r="N1262">
        <v>1</v>
      </c>
      <c r="O1262" t="s">
        <v>79</v>
      </c>
      <c r="P1262" t="s">
        <v>241</v>
      </c>
      <c r="Q1262">
        <v>1</v>
      </c>
      <c r="R1262" t="s">
        <v>617</v>
      </c>
      <c r="S1262" t="s">
        <v>1168</v>
      </c>
      <c r="T1262" t="s">
        <v>1614</v>
      </c>
      <c r="U1262" t="s">
        <v>67</v>
      </c>
      <c r="V1262" t="s">
        <v>1548</v>
      </c>
      <c r="W1262">
        <v>41.85</v>
      </c>
      <c r="X1262">
        <v>44.97</v>
      </c>
      <c r="Y1262">
        <v>1</v>
      </c>
      <c r="Z1262" t="s">
        <v>86</v>
      </c>
      <c r="AA1262" t="s">
        <v>2350</v>
      </c>
      <c r="AF1262" s="4"/>
      <c r="AG1262" s="4"/>
      <c r="AH1262" t="s">
        <v>79</v>
      </c>
      <c r="AI1262" t="s">
        <v>241</v>
      </c>
      <c r="AJ1262" t="s">
        <v>617</v>
      </c>
      <c r="AK1262" t="s">
        <v>1168</v>
      </c>
      <c r="AL1262" t="s">
        <v>1614</v>
      </c>
      <c r="AM1262" t="s">
        <v>67</v>
      </c>
      <c r="AN1262" t="s">
        <v>1548</v>
      </c>
      <c r="AO1262" t="s">
        <v>86</v>
      </c>
      <c r="AP1262" t="s">
        <v>2350</v>
      </c>
      <c r="AQ1262" t="str">
        <f t="shared" si="19"/>
        <v>87814442382noMale436431YouTube436154383041.8544.97416913.95314.997</v>
      </c>
      <c r="AR1262">
        <f>COUNTIF(AQ$2:AQ1262,AQ1262)</f>
        <v>1</v>
      </c>
    </row>
    <row r="1263" spans="1:44" x14ac:dyDescent="0.25">
      <c r="A1263">
        <v>879</v>
      </c>
      <c r="B1263">
        <v>104</v>
      </c>
      <c r="C1263" s="4">
        <v>44238</v>
      </c>
      <c r="D1263">
        <v>7</v>
      </c>
      <c r="E1263" t="s">
        <v>35</v>
      </c>
      <c r="F1263" t="s">
        <v>46</v>
      </c>
      <c r="G1263" t="s">
        <v>56</v>
      </c>
      <c r="H1263" t="s">
        <v>57</v>
      </c>
      <c r="I1263" s="4">
        <v>44188</v>
      </c>
      <c r="J1263">
        <v>10</v>
      </c>
      <c r="K1263" t="s">
        <v>61</v>
      </c>
      <c r="L1263" s="4">
        <v>44055</v>
      </c>
      <c r="M1263" s="4">
        <v>44196</v>
      </c>
      <c r="N1263">
        <v>1</v>
      </c>
      <c r="O1263" t="s">
        <v>84</v>
      </c>
      <c r="P1263" t="s">
        <v>246</v>
      </c>
      <c r="Q1263">
        <v>1</v>
      </c>
      <c r="R1263" t="s">
        <v>426</v>
      </c>
      <c r="S1263" t="s">
        <v>988</v>
      </c>
      <c r="T1263" t="s">
        <v>1521</v>
      </c>
      <c r="U1263" t="s">
        <v>80</v>
      </c>
      <c r="V1263" t="s">
        <v>1548</v>
      </c>
      <c r="W1263">
        <v>83.98</v>
      </c>
      <c r="X1263">
        <v>29.98</v>
      </c>
      <c r="Y1263">
        <v>1</v>
      </c>
      <c r="Z1263" t="s">
        <v>410</v>
      </c>
      <c r="AA1263" t="s">
        <v>2359</v>
      </c>
      <c r="AB1263">
        <v>5</v>
      </c>
      <c r="AC1263" t="s">
        <v>2634</v>
      </c>
      <c r="AD1263">
        <v>1233</v>
      </c>
      <c r="AE1263" t="s">
        <v>2639</v>
      </c>
      <c r="AF1263" s="4">
        <v>44235</v>
      </c>
      <c r="AG1263" s="4">
        <v>44299</v>
      </c>
      <c r="AH1263" t="s">
        <v>84</v>
      </c>
      <c r="AI1263" t="s">
        <v>246</v>
      </c>
      <c r="AJ1263" t="s">
        <v>426</v>
      </c>
      <c r="AK1263" t="s">
        <v>988</v>
      </c>
      <c r="AL1263" t="s">
        <v>1521</v>
      </c>
      <c r="AM1263" t="s">
        <v>80</v>
      </c>
      <c r="AN1263" t="s">
        <v>1548</v>
      </c>
      <c r="AO1263" t="s">
        <v>410</v>
      </c>
      <c r="AP1263" t="s">
        <v>2359</v>
      </c>
      <c r="AQ1263" t="str">
        <f t="shared" si="19"/>
        <v>879104442387noMale4418810YouTube440554419683.9829.985test1233Use a relaxing music in the background442354429998041.99214.9920</v>
      </c>
      <c r="AR1263">
        <f>COUNTIF(AQ$2:AQ1263,AQ1263)</f>
        <v>1</v>
      </c>
    </row>
    <row r="1264" spans="1:44" x14ac:dyDescent="0.25">
      <c r="A1264">
        <v>880</v>
      </c>
      <c r="B1264">
        <v>317</v>
      </c>
      <c r="C1264" s="4">
        <v>44238</v>
      </c>
      <c r="D1264">
        <v>7</v>
      </c>
      <c r="E1264" t="s">
        <v>35</v>
      </c>
      <c r="F1264" t="s">
        <v>46</v>
      </c>
      <c r="G1264" t="s">
        <v>55</v>
      </c>
      <c r="H1264" t="s">
        <v>58</v>
      </c>
      <c r="I1264" s="4">
        <v>43623</v>
      </c>
      <c r="J1264">
        <v>3</v>
      </c>
      <c r="K1264" t="s">
        <v>59</v>
      </c>
      <c r="L1264" s="4">
        <v>43615</v>
      </c>
      <c r="M1264" s="4">
        <v>43830</v>
      </c>
      <c r="N1264">
        <v>1</v>
      </c>
      <c r="O1264" t="s">
        <v>79</v>
      </c>
      <c r="P1264" t="s">
        <v>241</v>
      </c>
      <c r="Q1264">
        <v>1</v>
      </c>
      <c r="R1264" t="s">
        <v>541</v>
      </c>
      <c r="S1264" t="s">
        <v>968</v>
      </c>
      <c r="T1264" t="s">
        <v>1629</v>
      </c>
      <c r="U1264" t="s">
        <v>69</v>
      </c>
      <c r="V1264" t="s">
        <v>1548</v>
      </c>
      <c r="W1264">
        <v>86.9</v>
      </c>
      <c r="X1264">
        <v>14.99</v>
      </c>
      <c r="Y1264">
        <v>1</v>
      </c>
      <c r="Z1264" t="s">
        <v>86</v>
      </c>
      <c r="AA1264" t="s">
        <v>2350</v>
      </c>
      <c r="AF1264" s="4"/>
      <c r="AG1264" s="4"/>
      <c r="AH1264" t="s">
        <v>79</v>
      </c>
      <c r="AI1264" t="s">
        <v>241</v>
      </c>
      <c r="AJ1264" t="s">
        <v>541</v>
      </c>
      <c r="AK1264" t="s">
        <v>968</v>
      </c>
      <c r="AL1264" t="s">
        <v>1629</v>
      </c>
      <c r="AM1264" t="s">
        <v>69</v>
      </c>
      <c r="AN1264" t="s">
        <v>1548</v>
      </c>
      <c r="AO1264" t="s">
        <v>86</v>
      </c>
      <c r="AP1264" t="s">
        <v>2350</v>
      </c>
      <c r="AQ1264" t="str">
        <f t="shared" si="19"/>
        <v>880317442387yesFemale436233Google Ads436154383086.914.99411186.9114.997</v>
      </c>
      <c r="AR1264">
        <f>COUNTIF(AQ$2:AQ1264,AQ1264)</f>
        <v>1</v>
      </c>
    </row>
    <row r="1265" spans="1:44" x14ac:dyDescent="0.25">
      <c r="A1265">
        <v>881</v>
      </c>
      <c r="B1265">
        <v>121</v>
      </c>
      <c r="C1265" s="4">
        <v>44242</v>
      </c>
      <c r="D1265">
        <v>3</v>
      </c>
      <c r="E1265" t="s">
        <v>34</v>
      </c>
      <c r="F1265" t="s">
        <v>45</v>
      </c>
      <c r="G1265" t="s">
        <v>56</v>
      </c>
      <c r="H1265" t="s">
        <v>58</v>
      </c>
      <c r="I1265" s="4">
        <v>43690</v>
      </c>
      <c r="J1265">
        <v>2</v>
      </c>
      <c r="K1265" t="s">
        <v>60</v>
      </c>
      <c r="L1265" s="4">
        <v>43615</v>
      </c>
      <c r="M1265" s="4">
        <v>43830</v>
      </c>
      <c r="N1265">
        <v>1</v>
      </c>
      <c r="O1265" t="s">
        <v>69</v>
      </c>
      <c r="P1265" t="s">
        <v>231</v>
      </c>
      <c r="Q1265">
        <v>1</v>
      </c>
      <c r="R1265" t="s">
        <v>78</v>
      </c>
      <c r="S1265" t="s">
        <v>1238</v>
      </c>
      <c r="T1265" t="s">
        <v>1533</v>
      </c>
      <c r="U1265" t="s">
        <v>67</v>
      </c>
      <c r="V1265" t="s">
        <v>1577</v>
      </c>
      <c r="W1265">
        <v>179.97</v>
      </c>
      <c r="X1265">
        <v>74.97</v>
      </c>
      <c r="Y1265">
        <v>1</v>
      </c>
      <c r="Z1265" t="s">
        <v>69</v>
      </c>
      <c r="AA1265" t="s">
        <v>2360</v>
      </c>
      <c r="AF1265" s="4"/>
      <c r="AG1265" s="4"/>
      <c r="AH1265" t="s">
        <v>69</v>
      </c>
      <c r="AI1265" t="s">
        <v>231</v>
      </c>
      <c r="AJ1265" t="s">
        <v>78</v>
      </c>
      <c r="AK1265" t="s">
        <v>1238</v>
      </c>
      <c r="AL1265" t="s">
        <v>1533</v>
      </c>
      <c r="AM1265" t="s">
        <v>67</v>
      </c>
      <c r="AN1265" t="s">
        <v>1577</v>
      </c>
      <c r="AO1265" t="s">
        <v>69</v>
      </c>
      <c r="AP1265" t="s">
        <v>2360</v>
      </c>
      <c r="AQ1265" t="str">
        <f t="shared" si="19"/>
        <v>881121442423noFemale436902Facebook4361543830179.9774.971859.99324.991</v>
      </c>
      <c r="AR1265">
        <f>COUNTIF(AQ$2:AQ1265,AQ1265)</f>
        <v>1</v>
      </c>
    </row>
    <row r="1266" spans="1:44" x14ac:dyDescent="0.25">
      <c r="A1266">
        <v>882</v>
      </c>
      <c r="B1266">
        <v>335</v>
      </c>
      <c r="C1266" s="4">
        <v>44242</v>
      </c>
      <c r="D1266">
        <v>5</v>
      </c>
      <c r="E1266" t="s">
        <v>36</v>
      </c>
      <c r="F1266" t="s">
        <v>47</v>
      </c>
      <c r="G1266" t="s">
        <v>56</v>
      </c>
      <c r="H1266" t="s">
        <v>58</v>
      </c>
      <c r="I1266" s="4">
        <v>44067</v>
      </c>
      <c r="J1266">
        <v>9</v>
      </c>
      <c r="K1266" t="s">
        <v>59</v>
      </c>
      <c r="L1266" s="4">
        <v>43952</v>
      </c>
      <c r="M1266" s="4">
        <v>44075</v>
      </c>
      <c r="N1266">
        <v>1</v>
      </c>
      <c r="O1266" t="s">
        <v>80</v>
      </c>
      <c r="P1266" t="s">
        <v>242</v>
      </c>
      <c r="Q1266">
        <v>1</v>
      </c>
      <c r="R1266" t="s">
        <v>696</v>
      </c>
      <c r="S1266" t="s">
        <v>1236</v>
      </c>
      <c r="T1266" t="s">
        <v>1758</v>
      </c>
      <c r="U1266" t="s">
        <v>67</v>
      </c>
      <c r="V1266" t="s">
        <v>1548</v>
      </c>
      <c r="W1266">
        <v>218.97</v>
      </c>
      <c r="X1266">
        <v>44.97</v>
      </c>
      <c r="Y1266">
        <v>1</v>
      </c>
      <c r="Z1266" t="s">
        <v>80</v>
      </c>
      <c r="AA1266" t="s">
        <v>2357</v>
      </c>
      <c r="AB1266">
        <v>5</v>
      </c>
      <c r="AC1266" t="s">
        <v>2634</v>
      </c>
      <c r="AD1266">
        <v>1432</v>
      </c>
      <c r="AE1266" t="s">
        <v>2639</v>
      </c>
      <c r="AF1266" s="4">
        <v>44235</v>
      </c>
      <c r="AG1266" s="4">
        <v>44299</v>
      </c>
      <c r="AH1266" t="s">
        <v>80</v>
      </c>
      <c r="AI1266" t="s">
        <v>242</v>
      </c>
      <c r="AJ1266" t="s">
        <v>696</v>
      </c>
      <c r="AK1266" t="s">
        <v>1236</v>
      </c>
      <c r="AL1266" t="s">
        <v>1758</v>
      </c>
      <c r="AM1266" t="s">
        <v>67</v>
      </c>
      <c r="AN1266" t="s">
        <v>1548</v>
      </c>
      <c r="AO1266" t="s">
        <v>80</v>
      </c>
      <c r="AP1266" t="s">
        <v>2357</v>
      </c>
      <c r="AQ1266" t="str">
        <f t="shared" si="19"/>
        <v>882335442425noFemale440679Google Ads4395244075218.9744.975test1432Use a relaxing music in the background4423544299214272.99314.992</v>
      </c>
      <c r="AR1266">
        <f>COUNTIF(AQ$2:AQ1266,AQ1266)</f>
        <v>1</v>
      </c>
    </row>
    <row r="1267" spans="1:44" x14ac:dyDescent="0.25">
      <c r="A1267">
        <v>883</v>
      </c>
      <c r="B1267">
        <v>202</v>
      </c>
      <c r="C1267" s="4">
        <v>44243</v>
      </c>
      <c r="D1267">
        <v>11</v>
      </c>
      <c r="E1267" t="s">
        <v>37</v>
      </c>
      <c r="F1267" t="s">
        <v>48</v>
      </c>
      <c r="G1267" t="s">
        <v>55</v>
      </c>
      <c r="H1267" t="s">
        <v>57</v>
      </c>
      <c r="I1267" s="4">
        <v>43615</v>
      </c>
      <c r="J1267">
        <v>2</v>
      </c>
      <c r="K1267" t="s">
        <v>60</v>
      </c>
      <c r="L1267" s="4">
        <v>43615</v>
      </c>
      <c r="M1267" s="4">
        <v>43830</v>
      </c>
      <c r="N1267">
        <v>1</v>
      </c>
      <c r="O1267" t="s">
        <v>79</v>
      </c>
      <c r="P1267" t="s">
        <v>241</v>
      </c>
      <c r="Q1267">
        <v>1</v>
      </c>
      <c r="R1267" t="s">
        <v>562</v>
      </c>
      <c r="S1267" t="s">
        <v>1078</v>
      </c>
      <c r="T1267" t="s">
        <v>1587</v>
      </c>
      <c r="U1267" t="s">
        <v>67</v>
      </c>
      <c r="V1267" t="s">
        <v>1548</v>
      </c>
      <c r="W1267">
        <v>164.97</v>
      </c>
      <c r="X1267">
        <v>44.97</v>
      </c>
      <c r="Y1267">
        <v>1</v>
      </c>
      <c r="Z1267" t="s">
        <v>86</v>
      </c>
      <c r="AA1267" t="s">
        <v>2350</v>
      </c>
      <c r="AF1267" s="4"/>
      <c r="AG1267" s="4"/>
      <c r="AH1267" t="s">
        <v>79</v>
      </c>
      <c r="AI1267" t="s">
        <v>241</v>
      </c>
      <c r="AJ1267" t="s">
        <v>562</v>
      </c>
      <c r="AK1267" t="s">
        <v>1078</v>
      </c>
      <c r="AL1267" t="s">
        <v>1587</v>
      </c>
      <c r="AM1267" t="s">
        <v>67</v>
      </c>
      <c r="AN1267" t="s">
        <v>1548</v>
      </c>
      <c r="AO1267" t="s">
        <v>86</v>
      </c>
      <c r="AP1267" t="s">
        <v>2350</v>
      </c>
      <c r="AQ1267" t="str">
        <f t="shared" si="19"/>
        <v>8832024424311yesMale436152Facebook4361543830164.9744.97414454.99314.997</v>
      </c>
      <c r="AR1267">
        <f>COUNTIF(AQ$2:AQ1267,AQ1267)</f>
        <v>1</v>
      </c>
    </row>
    <row r="1268" spans="1:44" x14ac:dyDescent="0.25">
      <c r="A1268">
        <v>884</v>
      </c>
      <c r="B1268">
        <v>270</v>
      </c>
      <c r="C1268" s="4">
        <v>44243</v>
      </c>
      <c r="D1268">
        <v>7</v>
      </c>
      <c r="E1268" t="s">
        <v>35</v>
      </c>
      <c r="F1268" t="s">
        <v>46</v>
      </c>
      <c r="G1268" t="s">
        <v>56</v>
      </c>
      <c r="H1268" t="s">
        <v>58</v>
      </c>
      <c r="I1268" s="4">
        <v>44023</v>
      </c>
      <c r="J1268">
        <v>8</v>
      </c>
      <c r="K1268" t="s">
        <v>60</v>
      </c>
      <c r="L1268" s="4">
        <v>44000</v>
      </c>
      <c r="M1268" s="4">
        <v>44073</v>
      </c>
      <c r="N1268">
        <v>1</v>
      </c>
      <c r="O1268" t="s">
        <v>67</v>
      </c>
      <c r="P1268" t="s">
        <v>229</v>
      </c>
      <c r="Q1268">
        <v>1</v>
      </c>
      <c r="R1268" t="s">
        <v>805</v>
      </c>
      <c r="S1268" t="s">
        <v>1342</v>
      </c>
      <c r="T1268" t="s">
        <v>1859</v>
      </c>
      <c r="U1268" t="s">
        <v>80</v>
      </c>
      <c r="V1268" t="s">
        <v>1548</v>
      </c>
      <c r="W1268">
        <v>279.98</v>
      </c>
      <c r="X1268">
        <v>29.98</v>
      </c>
      <c r="Y1268">
        <v>1</v>
      </c>
      <c r="Z1268" t="s">
        <v>872</v>
      </c>
      <c r="AA1268" t="s">
        <v>2388</v>
      </c>
      <c r="AB1268">
        <v>5</v>
      </c>
      <c r="AC1268" t="s">
        <v>2633</v>
      </c>
      <c r="AD1268">
        <v>1378</v>
      </c>
      <c r="AE1268" t="s">
        <v>2639</v>
      </c>
      <c r="AF1268" s="4">
        <v>44235</v>
      </c>
      <c r="AG1268" s="4">
        <v>44299</v>
      </c>
      <c r="AH1268" t="s">
        <v>67</v>
      </c>
      <c r="AI1268" t="s">
        <v>229</v>
      </c>
      <c r="AJ1268" t="s">
        <v>805</v>
      </c>
      <c r="AK1268" t="s">
        <v>1342</v>
      </c>
      <c r="AL1268" t="s">
        <v>1859</v>
      </c>
      <c r="AM1268" t="s">
        <v>80</v>
      </c>
      <c r="AN1268" t="s">
        <v>1548</v>
      </c>
      <c r="AO1268" t="s">
        <v>872</v>
      </c>
      <c r="AP1268" t="s">
        <v>2388</v>
      </c>
      <c r="AQ1268" t="str">
        <f t="shared" si="19"/>
        <v>884270442437noFemale440238Facebook4400044073279.9829.985control1378Use a relaxing music in the background44235442993139139.99214.9919</v>
      </c>
      <c r="AR1268">
        <f>COUNTIF(AQ$2:AQ1268,AQ1268)</f>
        <v>1</v>
      </c>
    </row>
    <row r="1269" spans="1:44" x14ac:dyDescent="0.25">
      <c r="A1269">
        <v>885</v>
      </c>
      <c r="B1269">
        <v>487</v>
      </c>
      <c r="C1269" s="4">
        <v>44243</v>
      </c>
      <c r="D1269">
        <v>11</v>
      </c>
      <c r="E1269" t="s">
        <v>37</v>
      </c>
      <c r="F1269" t="s">
        <v>48</v>
      </c>
      <c r="G1269" t="s">
        <v>55</v>
      </c>
      <c r="H1269" t="s">
        <v>58</v>
      </c>
      <c r="I1269" s="4">
        <v>44140</v>
      </c>
      <c r="J1269">
        <v>10</v>
      </c>
      <c r="K1269" t="s">
        <v>61</v>
      </c>
      <c r="L1269" s="4">
        <v>44055</v>
      </c>
      <c r="M1269" s="4">
        <v>44196</v>
      </c>
      <c r="N1269">
        <v>1</v>
      </c>
      <c r="O1269" t="s">
        <v>69</v>
      </c>
      <c r="P1269" t="s">
        <v>231</v>
      </c>
      <c r="Q1269">
        <v>1</v>
      </c>
      <c r="R1269" t="s">
        <v>565</v>
      </c>
      <c r="S1269" t="s">
        <v>1125</v>
      </c>
      <c r="T1269" t="s">
        <v>1648</v>
      </c>
      <c r="U1269" t="s">
        <v>80</v>
      </c>
      <c r="V1269" t="s">
        <v>1577</v>
      </c>
      <c r="W1269">
        <v>1010</v>
      </c>
      <c r="X1269">
        <v>49.98</v>
      </c>
      <c r="Y1269">
        <v>1</v>
      </c>
      <c r="Z1269" t="s">
        <v>78</v>
      </c>
      <c r="AA1269" t="s">
        <v>2330</v>
      </c>
      <c r="AB1269">
        <v>5</v>
      </c>
      <c r="AC1269" t="s">
        <v>2633</v>
      </c>
      <c r="AD1269">
        <v>1575</v>
      </c>
      <c r="AE1269" t="s">
        <v>2639</v>
      </c>
      <c r="AF1269" s="4">
        <v>44235</v>
      </c>
      <c r="AG1269" s="4">
        <v>44299</v>
      </c>
      <c r="AH1269" t="s">
        <v>69</v>
      </c>
      <c r="AI1269" t="s">
        <v>231</v>
      </c>
      <c r="AJ1269" t="s">
        <v>565</v>
      </c>
      <c r="AK1269" t="s">
        <v>1125</v>
      </c>
      <c r="AL1269" t="s">
        <v>1648</v>
      </c>
      <c r="AM1269" t="s">
        <v>80</v>
      </c>
      <c r="AN1269" t="s">
        <v>1577</v>
      </c>
      <c r="AO1269" t="s">
        <v>78</v>
      </c>
      <c r="AP1269" t="s">
        <v>2330</v>
      </c>
      <c r="AQ1269" t="str">
        <f t="shared" si="19"/>
        <v>8854874424311yesFemale4414010YouTube4405544196101049.985control1575Use a relaxing music in the background44235442991107505224.998</v>
      </c>
      <c r="AR1269">
        <f>COUNTIF(AQ$2:AQ1269,AQ1269)</f>
        <v>1</v>
      </c>
    </row>
    <row r="1270" spans="1:44" x14ac:dyDescent="0.25">
      <c r="A1270">
        <v>886</v>
      </c>
      <c r="B1270">
        <v>71</v>
      </c>
      <c r="C1270" s="4">
        <v>44244</v>
      </c>
      <c r="D1270">
        <v>2</v>
      </c>
      <c r="E1270" t="s">
        <v>38</v>
      </c>
      <c r="F1270" t="s">
        <v>49</v>
      </c>
      <c r="G1270" t="s">
        <v>56</v>
      </c>
      <c r="H1270" t="s">
        <v>58</v>
      </c>
      <c r="I1270" s="4">
        <v>43802</v>
      </c>
      <c r="J1270">
        <v>3</v>
      </c>
      <c r="K1270" t="s">
        <v>59</v>
      </c>
      <c r="L1270" s="4">
        <v>43615</v>
      </c>
      <c r="M1270" s="4">
        <v>43830</v>
      </c>
      <c r="N1270">
        <v>1</v>
      </c>
      <c r="O1270" t="s">
        <v>110</v>
      </c>
      <c r="P1270" t="s">
        <v>272</v>
      </c>
      <c r="Q1270">
        <v>2</v>
      </c>
      <c r="R1270" t="s">
        <v>849</v>
      </c>
      <c r="S1270" t="s">
        <v>1386</v>
      </c>
      <c r="T1270" t="s">
        <v>1902</v>
      </c>
      <c r="U1270" t="s">
        <v>180</v>
      </c>
      <c r="V1270" t="s">
        <v>1869</v>
      </c>
      <c r="W1270">
        <v>64.97</v>
      </c>
      <c r="X1270">
        <v>44.97</v>
      </c>
      <c r="Y1270">
        <v>2</v>
      </c>
      <c r="Z1270" t="s">
        <v>2267</v>
      </c>
      <c r="AA1270" t="s">
        <v>2567</v>
      </c>
      <c r="AF1270" s="4"/>
      <c r="AG1270" s="4"/>
      <c r="AH1270" t="s">
        <v>67</v>
      </c>
      <c r="AI1270" t="s">
        <v>229</v>
      </c>
      <c r="AJ1270" t="s">
        <v>573</v>
      </c>
      <c r="AK1270" t="s">
        <v>1131</v>
      </c>
      <c r="AL1270" t="s">
        <v>1517</v>
      </c>
      <c r="AM1270" t="s">
        <v>80</v>
      </c>
      <c r="AN1270" t="s">
        <v>1548</v>
      </c>
      <c r="AO1270" t="s">
        <v>872</v>
      </c>
      <c r="AP1270" t="s">
        <v>2388</v>
      </c>
      <c r="AQ1270" t="str">
        <f t="shared" si="19"/>
        <v>88671442442noFemale438023Google Ads436154383064.9744.9734619.99214.9919</v>
      </c>
      <c r="AR1270">
        <f>COUNTIF(AQ$2:AQ1270,AQ1270)</f>
        <v>1</v>
      </c>
    </row>
    <row r="1271" spans="1:44" x14ac:dyDescent="0.25">
      <c r="A1271">
        <v>886</v>
      </c>
      <c r="B1271">
        <v>71</v>
      </c>
      <c r="C1271" s="4">
        <v>44244</v>
      </c>
      <c r="D1271">
        <v>2</v>
      </c>
      <c r="E1271" t="s">
        <v>38</v>
      </c>
      <c r="F1271" t="s">
        <v>49</v>
      </c>
      <c r="G1271" t="s">
        <v>56</v>
      </c>
      <c r="H1271" t="s">
        <v>58</v>
      </c>
      <c r="I1271" s="4">
        <v>43802</v>
      </c>
      <c r="J1271">
        <v>3</v>
      </c>
      <c r="K1271" t="s">
        <v>59</v>
      </c>
      <c r="L1271" s="4">
        <v>43615</v>
      </c>
      <c r="M1271" s="4">
        <v>43830</v>
      </c>
      <c r="N1271">
        <v>1</v>
      </c>
      <c r="O1271" t="s">
        <v>110</v>
      </c>
      <c r="P1271" t="s">
        <v>272</v>
      </c>
      <c r="Q1271">
        <v>2</v>
      </c>
      <c r="R1271" t="s">
        <v>849</v>
      </c>
      <c r="S1271" t="s">
        <v>1386</v>
      </c>
      <c r="T1271" t="s">
        <v>1902</v>
      </c>
      <c r="U1271" t="s">
        <v>180</v>
      </c>
      <c r="V1271" t="s">
        <v>1869</v>
      </c>
      <c r="W1271">
        <v>64.97</v>
      </c>
      <c r="X1271">
        <v>44.97</v>
      </c>
      <c r="Y1271">
        <v>2</v>
      </c>
      <c r="Z1271" t="s">
        <v>2267</v>
      </c>
      <c r="AA1271" t="s">
        <v>2567</v>
      </c>
      <c r="AF1271" s="4"/>
      <c r="AG1271" s="4"/>
      <c r="AH1271" t="s">
        <v>67</v>
      </c>
      <c r="AI1271" t="s">
        <v>229</v>
      </c>
      <c r="AJ1271" t="s">
        <v>677</v>
      </c>
      <c r="AK1271" t="s">
        <v>978</v>
      </c>
      <c r="AL1271" t="s">
        <v>1577</v>
      </c>
      <c r="AM1271" t="s">
        <v>69</v>
      </c>
      <c r="AN1271" t="s">
        <v>1548</v>
      </c>
      <c r="AO1271" t="s">
        <v>455</v>
      </c>
      <c r="AP1271" t="s">
        <v>2340</v>
      </c>
      <c r="AQ1271" t="str">
        <f t="shared" si="19"/>
        <v>88671442442noFemale438023Google Ads436154383064.9744.97311824.99114.9915</v>
      </c>
      <c r="AR1271">
        <f>COUNTIF(AQ$2:AQ1271,AQ1271)</f>
        <v>1</v>
      </c>
    </row>
    <row r="1272" spans="1:44" x14ac:dyDescent="0.25">
      <c r="A1272">
        <v>887</v>
      </c>
      <c r="B1272">
        <v>468</v>
      </c>
      <c r="C1272" s="4">
        <v>44244</v>
      </c>
      <c r="D1272">
        <v>10</v>
      </c>
      <c r="E1272" t="s">
        <v>42</v>
      </c>
      <c r="F1272" t="s">
        <v>53</v>
      </c>
      <c r="G1272" t="s">
        <v>55</v>
      </c>
      <c r="H1272" t="s">
        <v>57</v>
      </c>
      <c r="I1272" s="4">
        <v>44132</v>
      </c>
      <c r="J1272">
        <v>15</v>
      </c>
      <c r="K1272" t="s">
        <v>62</v>
      </c>
      <c r="L1272" s="4">
        <v>43615</v>
      </c>
      <c r="M1272" s="4">
        <v>44413</v>
      </c>
      <c r="N1272">
        <v>1</v>
      </c>
      <c r="O1272" t="s">
        <v>65</v>
      </c>
      <c r="P1272" t="s">
        <v>227</v>
      </c>
      <c r="Q1272">
        <v>1</v>
      </c>
      <c r="R1272" t="s">
        <v>389</v>
      </c>
      <c r="S1272" t="s">
        <v>951</v>
      </c>
      <c r="T1272" t="s">
        <v>1485</v>
      </c>
      <c r="U1272" t="s">
        <v>69</v>
      </c>
      <c r="V1272" t="s">
        <v>1517</v>
      </c>
      <c r="W1272">
        <v>21.95</v>
      </c>
      <c r="X1272">
        <v>19.989999999999998</v>
      </c>
      <c r="Y1272">
        <v>1</v>
      </c>
      <c r="Z1272" t="s">
        <v>431</v>
      </c>
      <c r="AA1272" t="s">
        <v>2326</v>
      </c>
      <c r="AB1272">
        <v>5</v>
      </c>
      <c r="AC1272" t="s">
        <v>2634</v>
      </c>
      <c r="AD1272">
        <v>1559</v>
      </c>
      <c r="AE1272" t="s">
        <v>2639</v>
      </c>
      <c r="AF1272" s="4">
        <v>44235</v>
      </c>
      <c r="AG1272" s="4">
        <v>44299</v>
      </c>
      <c r="AH1272" t="s">
        <v>65</v>
      </c>
      <c r="AI1272" t="s">
        <v>227</v>
      </c>
      <c r="AJ1272" t="s">
        <v>389</v>
      </c>
      <c r="AK1272" t="s">
        <v>951</v>
      </c>
      <c r="AL1272" t="s">
        <v>1485</v>
      </c>
      <c r="AM1272" t="s">
        <v>69</v>
      </c>
      <c r="AN1272" t="s">
        <v>1517</v>
      </c>
      <c r="AO1272" t="s">
        <v>431</v>
      </c>
      <c r="AP1272" t="s">
        <v>2326</v>
      </c>
      <c r="AQ1272" t="str">
        <f t="shared" si="19"/>
        <v>8874684424410yesMale4413215Organic436154441321.9519.995test1559Use a relaxing music in the background44235442991011621.95119.9924</v>
      </c>
      <c r="AR1272">
        <f>COUNTIF(AQ$2:AQ1272,AQ1272)</f>
        <v>1</v>
      </c>
    </row>
    <row r="1273" spans="1:44" x14ac:dyDescent="0.25">
      <c r="A1273">
        <v>888</v>
      </c>
      <c r="B1273">
        <v>87</v>
      </c>
      <c r="C1273" s="4">
        <v>44245</v>
      </c>
      <c r="D1273">
        <v>7</v>
      </c>
      <c r="E1273" t="s">
        <v>35</v>
      </c>
      <c r="F1273" t="s">
        <v>46</v>
      </c>
      <c r="G1273" t="s">
        <v>55</v>
      </c>
      <c r="H1273" t="s">
        <v>57</v>
      </c>
      <c r="I1273" s="4">
        <v>43834</v>
      </c>
      <c r="J1273">
        <v>15</v>
      </c>
      <c r="K1273" t="s">
        <v>62</v>
      </c>
      <c r="L1273" s="4">
        <v>43615</v>
      </c>
      <c r="M1273" s="4">
        <v>44413</v>
      </c>
      <c r="N1273">
        <v>3</v>
      </c>
      <c r="O1273" t="s">
        <v>202</v>
      </c>
      <c r="P1273" t="s">
        <v>364</v>
      </c>
      <c r="Q1273">
        <v>3</v>
      </c>
      <c r="R1273" t="s">
        <v>850</v>
      </c>
      <c r="S1273" t="s">
        <v>1387</v>
      </c>
      <c r="T1273" t="s">
        <v>1903</v>
      </c>
      <c r="U1273" t="s">
        <v>2013</v>
      </c>
      <c r="V1273" t="s">
        <v>2044</v>
      </c>
      <c r="W1273">
        <v>824.94</v>
      </c>
      <c r="X1273">
        <v>79.94</v>
      </c>
      <c r="Y1273">
        <v>3</v>
      </c>
      <c r="Z1273" t="s">
        <v>2280</v>
      </c>
      <c r="AA1273" t="s">
        <v>2581</v>
      </c>
      <c r="AF1273" s="4"/>
      <c r="AG1273" s="4"/>
      <c r="AH1273" t="s">
        <v>90</v>
      </c>
      <c r="AI1273" t="s">
        <v>252</v>
      </c>
      <c r="AJ1273" t="s">
        <v>652</v>
      </c>
      <c r="AK1273" t="s">
        <v>1196</v>
      </c>
      <c r="AL1273" t="s">
        <v>1720</v>
      </c>
      <c r="AM1273" t="s">
        <v>80</v>
      </c>
      <c r="AN1273" t="s">
        <v>1562</v>
      </c>
      <c r="AO1273" t="s">
        <v>410</v>
      </c>
      <c r="AP1273" t="s">
        <v>2359</v>
      </c>
      <c r="AQ1273" t="str">
        <f t="shared" si="19"/>
        <v>88887442457yesMale4383415Organic4361544413824.9479.9461119.4929.9920</v>
      </c>
      <c r="AR1273">
        <f>COUNTIF(AQ$2:AQ1273,AQ1273)</f>
        <v>1</v>
      </c>
    </row>
    <row r="1274" spans="1:44" x14ac:dyDescent="0.25">
      <c r="A1274">
        <v>888</v>
      </c>
      <c r="B1274">
        <v>87</v>
      </c>
      <c r="C1274" s="4">
        <v>44245</v>
      </c>
      <c r="D1274">
        <v>7</v>
      </c>
      <c r="E1274" t="s">
        <v>35</v>
      </c>
      <c r="F1274" t="s">
        <v>46</v>
      </c>
      <c r="G1274" t="s">
        <v>55</v>
      </c>
      <c r="H1274" t="s">
        <v>57</v>
      </c>
      <c r="I1274" s="4">
        <v>43834</v>
      </c>
      <c r="J1274">
        <v>15</v>
      </c>
      <c r="K1274" t="s">
        <v>62</v>
      </c>
      <c r="L1274" s="4">
        <v>43615</v>
      </c>
      <c r="M1274" s="4">
        <v>44413</v>
      </c>
      <c r="N1274">
        <v>3</v>
      </c>
      <c r="O1274" t="s">
        <v>202</v>
      </c>
      <c r="P1274" t="s">
        <v>364</v>
      </c>
      <c r="Q1274">
        <v>3</v>
      </c>
      <c r="R1274" t="s">
        <v>850</v>
      </c>
      <c r="S1274" t="s">
        <v>1387</v>
      </c>
      <c r="T1274" t="s">
        <v>1903</v>
      </c>
      <c r="U1274" t="s">
        <v>2013</v>
      </c>
      <c r="V1274" t="s">
        <v>2044</v>
      </c>
      <c r="W1274">
        <v>824.94</v>
      </c>
      <c r="X1274">
        <v>79.94</v>
      </c>
      <c r="Y1274">
        <v>3</v>
      </c>
      <c r="Z1274" t="s">
        <v>2280</v>
      </c>
      <c r="AA1274" t="s">
        <v>2581</v>
      </c>
      <c r="AF1274" s="4"/>
      <c r="AG1274" s="4"/>
      <c r="AH1274" t="s">
        <v>79</v>
      </c>
      <c r="AI1274" t="s">
        <v>241</v>
      </c>
      <c r="AJ1274" t="s">
        <v>566</v>
      </c>
      <c r="AK1274" t="s">
        <v>1067</v>
      </c>
      <c r="AL1274" t="s">
        <v>1649</v>
      </c>
      <c r="AM1274" t="s">
        <v>69</v>
      </c>
      <c r="AN1274" t="s">
        <v>1548</v>
      </c>
      <c r="AO1274" t="s">
        <v>65</v>
      </c>
      <c r="AP1274" t="s">
        <v>2343</v>
      </c>
      <c r="AQ1274" t="str">
        <f t="shared" si="19"/>
        <v>88887442457yesMale4383415Organic4361544413824.9479.94410835.99114.9910</v>
      </c>
      <c r="AR1274">
        <f>COUNTIF(AQ$2:AQ1274,AQ1274)</f>
        <v>1</v>
      </c>
    </row>
    <row r="1275" spans="1:44" x14ac:dyDescent="0.25">
      <c r="A1275">
        <v>888</v>
      </c>
      <c r="B1275">
        <v>87</v>
      </c>
      <c r="C1275" s="4">
        <v>44245</v>
      </c>
      <c r="D1275">
        <v>7</v>
      </c>
      <c r="E1275" t="s">
        <v>35</v>
      </c>
      <c r="F1275" t="s">
        <v>46</v>
      </c>
      <c r="G1275" t="s">
        <v>55</v>
      </c>
      <c r="H1275" t="s">
        <v>57</v>
      </c>
      <c r="I1275" s="4">
        <v>43834</v>
      </c>
      <c r="J1275">
        <v>15</v>
      </c>
      <c r="K1275" t="s">
        <v>62</v>
      </c>
      <c r="L1275" s="4">
        <v>43615</v>
      </c>
      <c r="M1275" s="4">
        <v>44413</v>
      </c>
      <c r="N1275">
        <v>3</v>
      </c>
      <c r="O1275" t="s">
        <v>202</v>
      </c>
      <c r="P1275" t="s">
        <v>364</v>
      </c>
      <c r="Q1275">
        <v>3</v>
      </c>
      <c r="R1275" t="s">
        <v>850</v>
      </c>
      <c r="S1275" t="s">
        <v>1387</v>
      </c>
      <c r="T1275" t="s">
        <v>1903</v>
      </c>
      <c r="U1275" t="s">
        <v>2013</v>
      </c>
      <c r="V1275" t="s">
        <v>2044</v>
      </c>
      <c r="W1275">
        <v>824.94</v>
      </c>
      <c r="X1275">
        <v>79.94</v>
      </c>
      <c r="Y1275">
        <v>3</v>
      </c>
      <c r="Z1275" t="s">
        <v>2280</v>
      </c>
      <c r="AA1275" t="s">
        <v>2581</v>
      </c>
      <c r="AF1275" s="4"/>
      <c r="AG1275" s="4"/>
      <c r="AH1275" t="s">
        <v>80</v>
      </c>
      <c r="AI1275" t="s">
        <v>242</v>
      </c>
      <c r="AJ1275" t="s">
        <v>509</v>
      </c>
      <c r="AK1275" t="s">
        <v>1072</v>
      </c>
      <c r="AL1275" t="s">
        <v>1599</v>
      </c>
      <c r="AM1275" t="s">
        <v>67</v>
      </c>
      <c r="AN1275" t="s">
        <v>1548</v>
      </c>
      <c r="AO1275" t="s">
        <v>79</v>
      </c>
      <c r="AP1275" t="s">
        <v>2349</v>
      </c>
      <c r="AQ1275" t="str">
        <f t="shared" si="19"/>
        <v>88887442457yesMale4383415Organic4361544413824.9479.94285249.99314.994</v>
      </c>
      <c r="AR1275">
        <f>COUNTIF(AQ$2:AQ1275,AQ1275)</f>
        <v>1</v>
      </c>
    </row>
    <row r="1276" spans="1:44" x14ac:dyDescent="0.25">
      <c r="A1276">
        <v>889</v>
      </c>
      <c r="B1276">
        <v>120</v>
      </c>
      <c r="C1276" s="4">
        <v>44245</v>
      </c>
      <c r="D1276">
        <v>10</v>
      </c>
      <c r="E1276" t="s">
        <v>42</v>
      </c>
      <c r="F1276" t="s">
        <v>53</v>
      </c>
      <c r="G1276" t="s">
        <v>56</v>
      </c>
      <c r="H1276" t="s">
        <v>57</v>
      </c>
      <c r="I1276" s="4">
        <v>43932</v>
      </c>
      <c r="J1276">
        <v>7</v>
      </c>
      <c r="K1276" t="s">
        <v>61</v>
      </c>
      <c r="L1276" s="4">
        <v>43915</v>
      </c>
      <c r="M1276" s="4">
        <v>44012</v>
      </c>
      <c r="N1276">
        <v>1</v>
      </c>
      <c r="O1276" t="s">
        <v>86</v>
      </c>
      <c r="P1276" t="s">
        <v>248</v>
      </c>
      <c r="Q1276">
        <v>1</v>
      </c>
      <c r="R1276" t="s">
        <v>432</v>
      </c>
      <c r="S1276" t="s">
        <v>995</v>
      </c>
      <c r="T1276" t="s">
        <v>1527</v>
      </c>
      <c r="U1276" t="s">
        <v>67</v>
      </c>
      <c r="V1276" t="s">
        <v>1577</v>
      </c>
      <c r="W1276">
        <v>110.97</v>
      </c>
      <c r="X1276">
        <v>74.97</v>
      </c>
      <c r="Y1276">
        <v>1</v>
      </c>
      <c r="Z1276" t="s">
        <v>549</v>
      </c>
      <c r="AA1276" t="s">
        <v>2362</v>
      </c>
      <c r="AF1276" s="4"/>
      <c r="AG1276" s="4"/>
      <c r="AH1276" t="s">
        <v>86</v>
      </c>
      <c r="AI1276" t="s">
        <v>248</v>
      </c>
      <c r="AJ1276" t="s">
        <v>432</v>
      </c>
      <c r="AK1276" t="s">
        <v>995</v>
      </c>
      <c r="AL1276" t="s">
        <v>1527</v>
      </c>
      <c r="AM1276" t="s">
        <v>67</v>
      </c>
      <c r="AN1276" t="s">
        <v>1577</v>
      </c>
      <c r="AO1276" t="s">
        <v>549</v>
      </c>
      <c r="AP1276" t="s">
        <v>2362</v>
      </c>
      <c r="AQ1276" t="str">
        <f t="shared" si="19"/>
        <v>8891204424510noMale439327YouTube4391544012110.9774.9772136.99324.9922</v>
      </c>
      <c r="AR1276">
        <f>COUNTIF(AQ$2:AQ1276,AQ1276)</f>
        <v>1</v>
      </c>
    </row>
    <row r="1277" spans="1:44" x14ac:dyDescent="0.25">
      <c r="A1277">
        <v>890</v>
      </c>
      <c r="B1277">
        <v>145</v>
      </c>
      <c r="C1277" s="4">
        <v>44246</v>
      </c>
      <c r="D1277">
        <v>6</v>
      </c>
      <c r="E1277" t="s">
        <v>33</v>
      </c>
      <c r="F1277" t="s">
        <v>44</v>
      </c>
      <c r="G1277" t="s">
        <v>55</v>
      </c>
      <c r="H1277" t="s">
        <v>57</v>
      </c>
      <c r="I1277" s="4">
        <v>44111</v>
      </c>
      <c r="J1277">
        <v>10</v>
      </c>
      <c r="K1277" t="s">
        <v>61</v>
      </c>
      <c r="L1277" s="4">
        <v>44055</v>
      </c>
      <c r="M1277" s="4">
        <v>44196</v>
      </c>
      <c r="N1277">
        <v>1</v>
      </c>
      <c r="O1277" t="s">
        <v>80</v>
      </c>
      <c r="P1277" t="s">
        <v>242</v>
      </c>
      <c r="Q1277">
        <v>1</v>
      </c>
      <c r="R1277" t="s">
        <v>548</v>
      </c>
      <c r="S1277" t="s">
        <v>1109</v>
      </c>
      <c r="T1277" t="s">
        <v>1634</v>
      </c>
      <c r="U1277" t="s">
        <v>67</v>
      </c>
      <c r="V1277" t="s">
        <v>1548</v>
      </c>
      <c r="W1277">
        <v>83.94</v>
      </c>
      <c r="X1277">
        <v>44.97</v>
      </c>
      <c r="Y1277">
        <v>1</v>
      </c>
      <c r="Z1277" t="s">
        <v>67</v>
      </c>
      <c r="AA1277" t="s">
        <v>2373</v>
      </c>
      <c r="AF1277" s="4"/>
      <c r="AG1277" s="4"/>
      <c r="AH1277" t="s">
        <v>80</v>
      </c>
      <c r="AI1277" t="s">
        <v>242</v>
      </c>
      <c r="AJ1277" t="s">
        <v>548</v>
      </c>
      <c r="AK1277" t="s">
        <v>1109</v>
      </c>
      <c r="AL1277" t="s">
        <v>1634</v>
      </c>
      <c r="AM1277" t="s">
        <v>67</v>
      </c>
      <c r="AN1277" t="s">
        <v>1548</v>
      </c>
      <c r="AO1277" t="s">
        <v>67</v>
      </c>
      <c r="AP1277" t="s">
        <v>2373</v>
      </c>
      <c r="AQ1277" t="str">
        <f t="shared" si="19"/>
        <v>890145442466yesMale4411110YouTube440554419683.9444.9723627.98314.993</v>
      </c>
      <c r="AR1277">
        <f>COUNTIF(AQ$2:AQ1277,AQ1277)</f>
        <v>1</v>
      </c>
    </row>
    <row r="1278" spans="1:44" x14ac:dyDescent="0.25">
      <c r="A1278">
        <v>891</v>
      </c>
      <c r="B1278">
        <v>313</v>
      </c>
      <c r="C1278" s="4">
        <v>44246</v>
      </c>
      <c r="D1278">
        <v>10</v>
      </c>
      <c r="E1278" t="s">
        <v>42</v>
      </c>
      <c r="F1278" t="s">
        <v>53</v>
      </c>
      <c r="G1278" t="s">
        <v>55</v>
      </c>
      <c r="H1278" t="s">
        <v>57</v>
      </c>
      <c r="I1278" s="4">
        <v>44073</v>
      </c>
      <c r="J1278">
        <v>8</v>
      </c>
      <c r="K1278" t="s">
        <v>60</v>
      </c>
      <c r="L1278" s="4">
        <v>44000</v>
      </c>
      <c r="M1278" s="4">
        <v>44073</v>
      </c>
      <c r="N1278">
        <v>1</v>
      </c>
      <c r="O1278" t="s">
        <v>80</v>
      </c>
      <c r="P1278" t="s">
        <v>242</v>
      </c>
      <c r="Q1278">
        <v>1</v>
      </c>
      <c r="R1278" t="s">
        <v>598</v>
      </c>
      <c r="S1278" t="s">
        <v>1118</v>
      </c>
      <c r="T1278" t="s">
        <v>1675</v>
      </c>
      <c r="U1278" t="s">
        <v>69</v>
      </c>
      <c r="V1278" t="s">
        <v>1548</v>
      </c>
      <c r="W1278">
        <v>14.45</v>
      </c>
      <c r="X1278">
        <v>14.99</v>
      </c>
      <c r="Y1278">
        <v>1</v>
      </c>
      <c r="Z1278" t="s">
        <v>70</v>
      </c>
      <c r="AA1278" t="s">
        <v>2341</v>
      </c>
      <c r="AB1278">
        <v>5</v>
      </c>
      <c r="AC1278" t="s">
        <v>2633</v>
      </c>
      <c r="AD1278">
        <v>1412</v>
      </c>
      <c r="AE1278" t="s">
        <v>2639</v>
      </c>
      <c r="AF1278" s="4">
        <v>44235</v>
      </c>
      <c r="AG1278" s="4">
        <v>44299</v>
      </c>
      <c r="AH1278" t="s">
        <v>80</v>
      </c>
      <c r="AI1278" t="s">
        <v>242</v>
      </c>
      <c r="AJ1278" t="s">
        <v>598</v>
      </c>
      <c r="AK1278" t="s">
        <v>1118</v>
      </c>
      <c r="AL1278" t="s">
        <v>1675</v>
      </c>
      <c r="AM1278" t="s">
        <v>69</v>
      </c>
      <c r="AN1278" t="s">
        <v>1548</v>
      </c>
      <c r="AO1278" t="s">
        <v>70</v>
      </c>
      <c r="AP1278" t="s">
        <v>2341</v>
      </c>
      <c r="AQ1278" t="str">
        <f t="shared" si="19"/>
        <v>8913134424610yesMale440738Facebook440004407314.4514.995control1412Use a relaxing music in the background442354429923514.45114.995</v>
      </c>
      <c r="AR1278">
        <f>COUNTIF(AQ$2:AQ1278,AQ1278)</f>
        <v>1</v>
      </c>
    </row>
    <row r="1279" spans="1:44" x14ac:dyDescent="0.25">
      <c r="A1279">
        <v>892</v>
      </c>
      <c r="B1279">
        <v>439</v>
      </c>
      <c r="C1279" s="4">
        <v>44246</v>
      </c>
      <c r="D1279">
        <v>6</v>
      </c>
      <c r="E1279" t="s">
        <v>33</v>
      </c>
      <c r="F1279" t="s">
        <v>44</v>
      </c>
      <c r="G1279" t="s">
        <v>55</v>
      </c>
      <c r="H1279" t="s">
        <v>58</v>
      </c>
      <c r="I1279" s="4">
        <v>43931</v>
      </c>
      <c r="J1279">
        <v>7</v>
      </c>
      <c r="K1279" t="s">
        <v>61</v>
      </c>
      <c r="L1279" s="4">
        <v>43915</v>
      </c>
      <c r="M1279" s="4">
        <v>44012</v>
      </c>
      <c r="N1279">
        <v>3</v>
      </c>
      <c r="O1279" t="s">
        <v>203</v>
      </c>
      <c r="P1279" t="s">
        <v>365</v>
      </c>
      <c r="Q1279">
        <v>3</v>
      </c>
      <c r="R1279" t="s">
        <v>851</v>
      </c>
      <c r="S1279" t="s">
        <v>1388</v>
      </c>
      <c r="T1279" t="s">
        <v>1904</v>
      </c>
      <c r="U1279" t="s">
        <v>122</v>
      </c>
      <c r="V1279" t="s">
        <v>2060</v>
      </c>
      <c r="W1279">
        <v>320.91000000000003</v>
      </c>
      <c r="X1279">
        <v>164.91</v>
      </c>
      <c r="Y1279">
        <v>3</v>
      </c>
      <c r="Z1279" t="s">
        <v>2281</v>
      </c>
      <c r="AA1279" t="s">
        <v>2582</v>
      </c>
      <c r="AF1279" s="4"/>
      <c r="AG1279" s="4"/>
      <c r="AH1279" t="s">
        <v>69</v>
      </c>
      <c r="AI1279" t="s">
        <v>231</v>
      </c>
      <c r="AJ1279" t="s">
        <v>78</v>
      </c>
      <c r="AK1279" t="s">
        <v>1238</v>
      </c>
      <c r="AL1279" t="s">
        <v>1533</v>
      </c>
      <c r="AM1279" t="s">
        <v>67</v>
      </c>
      <c r="AN1279" t="s">
        <v>1577</v>
      </c>
      <c r="AO1279" t="s">
        <v>69</v>
      </c>
      <c r="AP1279" t="s">
        <v>2360</v>
      </c>
      <c r="AQ1279" t="str">
        <f t="shared" si="19"/>
        <v>892439442466yesFemale439317YouTube4391544012320.91164.911859.99324.991</v>
      </c>
      <c r="AR1279">
        <f>COUNTIF(AQ$2:AQ1279,AQ1279)</f>
        <v>1</v>
      </c>
    </row>
    <row r="1280" spans="1:44" x14ac:dyDescent="0.25">
      <c r="A1280">
        <v>892</v>
      </c>
      <c r="B1280">
        <v>439</v>
      </c>
      <c r="C1280" s="4">
        <v>44246</v>
      </c>
      <c r="D1280">
        <v>6</v>
      </c>
      <c r="E1280" t="s">
        <v>33</v>
      </c>
      <c r="F1280" t="s">
        <v>44</v>
      </c>
      <c r="G1280" t="s">
        <v>55</v>
      </c>
      <c r="H1280" t="s">
        <v>58</v>
      </c>
      <c r="I1280" s="4">
        <v>43931</v>
      </c>
      <c r="J1280">
        <v>7</v>
      </c>
      <c r="K1280" t="s">
        <v>61</v>
      </c>
      <c r="L1280" s="4">
        <v>43915</v>
      </c>
      <c r="M1280" s="4">
        <v>44012</v>
      </c>
      <c r="N1280">
        <v>3</v>
      </c>
      <c r="O1280" t="s">
        <v>203</v>
      </c>
      <c r="P1280" t="s">
        <v>365</v>
      </c>
      <c r="Q1280">
        <v>3</v>
      </c>
      <c r="R1280" t="s">
        <v>851</v>
      </c>
      <c r="S1280" t="s">
        <v>1388</v>
      </c>
      <c r="T1280" t="s">
        <v>1904</v>
      </c>
      <c r="U1280" t="s">
        <v>122</v>
      </c>
      <c r="V1280" t="s">
        <v>2060</v>
      </c>
      <c r="W1280">
        <v>320.91000000000003</v>
      </c>
      <c r="X1280">
        <v>164.91</v>
      </c>
      <c r="Y1280">
        <v>3</v>
      </c>
      <c r="Z1280" t="s">
        <v>2281</v>
      </c>
      <c r="AA1280" t="s">
        <v>2582</v>
      </c>
      <c r="AF1280" s="4"/>
      <c r="AG1280" s="4"/>
      <c r="AH1280" t="s">
        <v>67</v>
      </c>
      <c r="AI1280" t="s">
        <v>229</v>
      </c>
      <c r="AJ1280" t="s">
        <v>710</v>
      </c>
      <c r="AK1280" t="s">
        <v>1251</v>
      </c>
      <c r="AL1280" t="s">
        <v>1517</v>
      </c>
      <c r="AM1280" t="s">
        <v>67</v>
      </c>
      <c r="AN1280" t="s">
        <v>1548</v>
      </c>
      <c r="AO1280" t="s">
        <v>90</v>
      </c>
      <c r="AP1280" t="s">
        <v>2328</v>
      </c>
      <c r="AQ1280" t="str">
        <f t="shared" si="19"/>
        <v>892439442466yesFemale439317YouTube4391544012320.91164.91310519.99314.996</v>
      </c>
      <c r="AR1280">
        <f>COUNTIF(AQ$2:AQ1280,AQ1280)</f>
        <v>1</v>
      </c>
    </row>
    <row r="1281" spans="1:44" x14ac:dyDescent="0.25">
      <c r="A1281">
        <v>892</v>
      </c>
      <c r="B1281">
        <v>439</v>
      </c>
      <c r="C1281" s="4">
        <v>44246</v>
      </c>
      <c r="D1281">
        <v>6</v>
      </c>
      <c r="E1281" t="s">
        <v>33</v>
      </c>
      <c r="F1281" t="s">
        <v>44</v>
      </c>
      <c r="G1281" t="s">
        <v>55</v>
      </c>
      <c r="H1281" t="s">
        <v>58</v>
      </c>
      <c r="I1281" s="4">
        <v>43931</v>
      </c>
      <c r="J1281">
        <v>7</v>
      </c>
      <c r="K1281" t="s">
        <v>61</v>
      </c>
      <c r="L1281" s="4">
        <v>43915</v>
      </c>
      <c r="M1281" s="4">
        <v>44012</v>
      </c>
      <c r="N1281">
        <v>3</v>
      </c>
      <c r="O1281" t="s">
        <v>203</v>
      </c>
      <c r="P1281" t="s">
        <v>365</v>
      </c>
      <c r="Q1281">
        <v>3</v>
      </c>
      <c r="R1281" t="s">
        <v>851</v>
      </c>
      <c r="S1281" t="s">
        <v>1388</v>
      </c>
      <c r="T1281" t="s">
        <v>1904</v>
      </c>
      <c r="U1281" t="s">
        <v>122</v>
      </c>
      <c r="V1281" t="s">
        <v>2060</v>
      </c>
      <c r="W1281">
        <v>320.91000000000003</v>
      </c>
      <c r="X1281">
        <v>164.91</v>
      </c>
      <c r="Y1281">
        <v>3</v>
      </c>
      <c r="Z1281" t="s">
        <v>2281</v>
      </c>
      <c r="AA1281" t="s">
        <v>2582</v>
      </c>
      <c r="AF1281" s="4"/>
      <c r="AG1281" s="4"/>
      <c r="AH1281" t="s">
        <v>84</v>
      </c>
      <c r="AI1281" t="s">
        <v>246</v>
      </c>
      <c r="AJ1281" t="s">
        <v>687</v>
      </c>
      <c r="AK1281" t="s">
        <v>1104</v>
      </c>
      <c r="AL1281" t="s">
        <v>1750</v>
      </c>
      <c r="AM1281" t="s">
        <v>67</v>
      </c>
      <c r="AN1281" t="s">
        <v>1548</v>
      </c>
      <c r="AO1281" t="s">
        <v>410</v>
      </c>
      <c r="AP1281" t="s">
        <v>2359</v>
      </c>
      <c r="AQ1281" t="str">
        <f t="shared" si="19"/>
        <v>892439442466yesFemale439317YouTube4391544012320.91164.91915826.99314.9920</v>
      </c>
      <c r="AR1281">
        <f>COUNTIF(AQ$2:AQ1281,AQ1281)</f>
        <v>1</v>
      </c>
    </row>
    <row r="1282" spans="1:44" x14ac:dyDescent="0.25">
      <c r="A1282">
        <v>893</v>
      </c>
      <c r="B1282">
        <v>84</v>
      </c>
      <c r="C1282" s="4">
        <v>44247</v>
      </c>
      <c r="D1282">
        <v>1</v>
      </c>
      <c r="E1282" t="s">
        <v>39</v>
      </c>
      <c r="F1282" t="s">
        <v>50</v>
      </c>
      <c r="G1282" t="s">
        <v>56</v>
      </c>
      <c r="H1282" t="s">
        <v>58</v>
      </c>
      <c r="I1282" s="4">
        <v>43903</v>
      </c>
      <c r="J1282">
        <v>15</v>
      </c>
      <c r="K1282" t="s">
        <v>62</v>
      </c>
      <c r="L1282" s="4">
        <v>43615</v>
      </c>
      <c r="M1282" s="4">
        <v>44413</v>
      </c>
      <c r="N1282">
        <v>1</v>
      </c>
      <c r="O1282" t="s">
        <v>70</v>
      </c>
      <c r="P1282" t="s">
        <v>232</v>
      </c>
      <c r="Q1282">
        <v>1</v>
      </c>
      <c r="R1282" t="s">
        <v>440</v>
      </c>
      <c r="S1282" t="s">
        <v>1002</v>
      </c>
      <c r="T1282" t="s">
        <v>1534</v>
      </c>
      <c r="U1282" t="s">
        <v>69</v>
      </c>
      <c r="V1282" t="s">
        <v>1548</v>
      </c>
      <c r="W1282">
        <v>22.95</v>
      </c>
      <c r="X1282">
        <v>14.99</v>
      </c>
      <c r="Y1282">
        <v>1</v>
      </c>
      <c r="Z1282" t="s">
        <v>432</v>
      </c>
      <c r="AA1282" t="s">
        <v>2331</v>
      </c>
      <c r="AF1282" s="4"/>
      <c r="AG1282" s="4"/>
      <c r="AH1282" t="s">
        <v>70</v>
      </c>
      <c r="AI1282" t="s">
        <v>232</v>
      </c>
      <c r="AJ1282" t="s">
        <v>440</v>
      </c>
      <c r="AK1282" t="s">
        <v>1002</v>
      </c>
      <c r="AL1282" t="s">
        <v>1534</v>
      </c>
      <c r="AM1282" t="s">
        <v>69</v>
      </c>
      <c r="AN1282" t="s">
        <v>1548</v>
      </c>
      <c r="AO1282" t="s">
        <v>432</v>
      </c>
      <c r="AP1282" t="s">
        <v>2331</v>
      </c>
      <c r="AQ1282" t="str">
        <f t="shared" ref="AQ1282:AQ1345" si="20">CONCATENATE($A1282,$B1282,$C1282,$D1282,$G1282,$H1282,$I1282,$J1282,$K1282,$L1282,$M1282,$W1282,$X1282,$AB1282,$AC1282,$AD1282,$AE1282,$AF1282,$AG1282,$AH1282,$AJ1282,$AL1282,$AM1282,$AN1282,$AO1282)</f>
        <v>89384442471noFemale4390315Organic436154441322.9514.99517022.95114.9921</v>
      </c>
      <c r="AR1282">
        <f>COUNTIF(AQ$2:AQ1282,AQ1282)</f>
        <v>1</v>
      </c>
    </row>
    <row r="1283" spans="1:44" x14ac:dyDescent="0.25">
      <c r="A1283">
        <v>894</v>
      </c>
      <c r="B1283">
        <v>338</v>
      </c>
      <c r="C1283" s="4">
        <v>44247</v>
      </c>
      <c r="D1283">
        <v>4</v>
      </c>
      <c r="E1283" t="s">
        <v>40</v>
      </c>
      <c r="F1283" t="s">
        <v>51</v>
      </c>
      <c r="G1283" t="s">
        <v>55</v>
      </c>
      <c r="H1283" t="s">
        <v>57</v>
      </c>
      <c r="I1283" s="4">
        <v>43685</v>
      </c>
      <c r="J1283">
        <v>2</v>
      </c>
      <c r="K1283" t="s">
        <v>60</v>
      </c>
      <c r="L1283" s="4">
        <v>43615</v>
      </c>
      <c r="M1283" s="4">
        <v>43830</v>
      </c>
      <c r="N1283">
        <v>1</v>
      </c>
      <c r="O1283" t="s">
        <v>79</v>
      </c>
      <c r="P1283" t="s">
        <v>241</v>
      </c>
      <c r="Q1283">
        <v>1</v>
      </c>
      <c r="R1283" t="s">
        <v>515</v>
      </c>
      <c r="S1283" t="s">
        <v>1078</v>
      </c>
      <c r="T1283" t="s">
        <v>1587</v>
      </c>
      <c r="U1283" t="s">
        <v>67</v>
      </c>
      <c r="V1283" t="s">
        <v>1548</v>
      </c>
      <c r="W1283">
        <v>164.97</v>
      </c>
      <c r="X1283">
        <v>44.97</v>
      </c>
      <c r="Y1283">
        <v>1</v>
      </c>
      <c r="Z1283" t="s">
        <v>86</v>
      </c>
      <c r="AA1283" t="s">
        <v>2350</v>
      </c>
      <c r="AF1283" s="4"/>
      <c r="AG1283" s="4"/>
      <c r="AH1283" t="s">
        <v>79</v>
      </c>
      <c r="AI1283" t="s">
        <v>241</v>
      </c>
      <c r="AJ1283" t="s">
        <v>515</v>
      </c>
      <c r="AK1283" t="s">
        <v>1078</v>
      </c>
      <c r="AL1283" t="s">
        <v>1587</v>
      </c>
      <c r="AM1283" t="s">
        <v>67</v>
      </c>
      <c r="AN1283" t="s">
        <v>1548</v>
      </c>
      <c r="AO1283" t="s">
        <v>86</v>
      </c>
      <c r="AP1283" t="s">
        <v>2350</v>
      </c>
      <c r="AQ1283" t="str">
        <f t="shared" si="20"/>
        <v>894338442474yesMale436852Facebook4361543830164.9744.97414354.99314.997</v>
      </c>
      <c r="AR1283">
        <f>COUNTIF(AQ$2:AQ1283,AQ1283)</f>
        <v>1</v>
      </c>
    </row>
    <row r="1284" spans="1:44" x14ac:dyDescent="0.25">
      <c r="A1284">
        <v>895</v>
      </c>
      <c r="B1284">
        <v>440</v>
      </c>
      <c r="C1284" s="4">
        <v>44247</v>
      </c>
      <c r="D1284">
        <v>6</v>
      </c>
      <c r="E1284" t="s">
        <v>33</v>
      </c>
      <c r="F1284" t="s">
        <v>44</v>
      </c>
      <c r="G1284" t="s">
        <v>55</v>
      </c>
      <c r="H1284" t="s">
        <v>58</v>
      </c>
      <c r="I1284" s="4">
        <v>43717</v>
      </c>
      <c r="J1284">
        <v>1</v>
      </c>
      <c r="K1284" t="s">
        <v>61</v>
      </c>
      <c r="L1284" s="4">
        <v>43615</v>
      </c>
      <c r="M1284" s="4">
        <v>43830</v>
      </c>
      <c r="N1284">
        <v>1</v>
      </c>
      <c r="O1284" t="s">
        <v>79</v>
      </c>
      <c r="P1284" t="s">
        <v>241</v>
      </c>
      <c r="Q1284">
        <v>1</v>
      </c>
      <c r="R1284" t="s">
        <v>562</v>
      </c>
      <c r="S1284" t="s">
        <v>1078</v>
      </c>
      <c r="T1284" t="s">
        <v>1587</v>
      </c>
      <c r="U1284" t="s">
        <v>67</v>
      </c>
      <c r="V1284" t="s">
        <v>1548</v>
      </c>
      <c r="W1284">
        <v>164.97</v>
      </c>
      <c r="X1284">
        <v>44.97</v>
      </c>
      <c r="Y1284">
        <v>1</v>
      </c>
      <c r="Z1284" t="s">
        <v>86</v>
      </c>
      <c r="AA1284" t="s">
        <v>2350</v>
      </c>
      <c r="AF1284" s="4"/>
      <c r="AG1284" s="4"/>
      <c r="AH1284" t="s">
        <v>79</v>
      </c>
      <c r="AI1284" t="s">
        <v>241</v>
      </c>
      <c r="AJ1284" t="s">
        <v>562</v>
      </c>
      <c r="AK1284" t="s">
        <v>1078</v>
      </c>
      <c r="AL1284" t="s">
        <v>1587</v>
      </c>
      <c r="AM1284" t="s">
        <v>67</v>
      </c>
      <c r="AN1284" t="s">
        <v>1548</v>
      </c>
      <c r="AO1284" t="s">
        <v>86</v>
      </c>
      <c r="AP1284" t="s">
        <v>2350</v>
      </c>
      <c r="AQ1284" t="str">
        <f t="shared" si="20"/>
        <v>895440442476yesFemale437171YouTube4361543830164.9744.97414454.99314.997</v>
      </c>
      <c r="AR1284">
        <f>COUNTIF(AQ$2:AQ1284,AQ1284)</f>
        <v>1</v>
      </c>
    </row>
    <row r="1285" spans="1:44" x14ac:dyDescent="0.25">
      <c r="A1285">
        <v>896</v>
      </c>
      <c r="B1285">
        <v>26</v>
      </c>
      <c r="C1285" s="4">
        <v>44248</v>
      </c>
      <c r="D1285">
        <v>5</v>
      </c>
      <c r="E1285" t="s">
        <v>36</v>
      </c>
      <c r="F1285" t="s">
        <v>47</v>
      </c>
      <c r="G1285" t="s">
        <v>56</v>
      </c>
      <c r="H1285" t="s">
        <v>58</v>
      </c>
      <c r="I1285" s="4">
        <v>43843</v>
      </c>
      <c r="J1285">
        <v>5</v>
      </c>
      <c r="K1285" t="s">
        <v>60</v>
      </c>
      <c r="L1285" s="4">
        <v>43831</v>
      </c>
      <c r="M1285" s="4">
        <v>43921</v>
      </c>
      <c r="N1285">
        <v>1</v>
      </c>
      <c r="O1285" t="s">
        <v>67</v>
      </c>
      <c r="P1285" t="s">
        <v>229</v>
      </c>
      <c r="Q1285">
        <v>1</v>
      </c>
      <c r="R1285" t="s">
        <v>573</v>
      </c>
      <c r="S1285" t="s">
        <v>1131</v>
      </c>
      <c r="T1285" t="s">
        <v>1517</v>
      </c>
      <c r="U1285" t="s">
        <v>80</v>
      </c>
      <c r="V1285" t="s">
        <v>1548</v>
      </c>
      <c r="W1285">
        <v>39.979999999999997</v>
      </c>
      <c r="X1285">
        <v>29.98</v>
      </c>
      <c r="Y1285">
        <v>1</v>
      </c>
      <c r="Z1285" t="s">
        <v>872</v>
      </c>
      <c r="AA1285" t="s">
        <v>2388</v>
      </c>
      <c r="AF1285" s="4"/>
      <c r="AG1285" s="4"/>
      <c r="AH1285" t="s">
        <v>67</v>
      </c>
      <c r="AI1285" t="s">
        <v>229</v>
      </c>
      <c r="AJ1285" t="s">
        <v>573</v>
      </c>
      <c r="AK1285" t="s">
        <v>1131</v>
      </c>
      <c r="AL1285" t="s">
        <v>1517</v>
      </c>
      <c r="AM1285" t="s">
        <v>80</v>
      </c>
      <c r="AN1285" t="s">
        <v>1548</v>
      </c>
      <c r="AO1285" t="s">
        <v>872</v>
      </c>
      <c r="AP1285" t="s">
        <v>2388</v>
      </c>
      <c r="AQ1285" t="str">
        <f t="shared" si="20"/>
        <v>89626442485noFemale438435Facebook438314392139.9829.9834619.99214.9919</v>
      </c>
      <c r="AR1285">
        <f>COUNTIF(AQ$2:AQ1285,AQ1285)</f>
        <v>1</v>
      </c>
    </row>
    <row r="1286" spans="1:44" x14ac:dyDescent="0.25">
      <c r="A1286">
        <v>897</v>
      </c>
      <c r="B1286">
        <v>209</v>
      </c>
      <c r="C1286" s="4">
        <v>44249</v>
      </c>
      <c r="D1286">
        <v>1</v>
      </c>
      <c r="E1286" t="s">
        <v>39</v>
      </c>
      <c r="F1286" t="s">
        <v>50</v>
      </c>
      <c r="G1286" t="s">
        <v>55</v>
      </c>
      <c r="H1286" t="s">
        <v>58</v>
      </c>
      <c r="I1286" s="4">
        <v>44032</v>
      </c>
      <c r="J1286">
        <v>8</v>
      </c>
      <c r="K1286" t="s">
        <v>60</v>
      </c>
      <c r="L1286" s="4">
        <v>44000</v>
      </c>
      <c r="M1286" s="4">
        <v>44073</v>
      </c>
      <c r="N1286">
        <v>3</v>
      </c>
      <c r="O1286" t="s">
        <v>158</v>
      </c>
      <c r="P1286" t="s">
        <v>320</v>
      </c>
      <c r="Q1286">
        <v>3</v>
      </c>
      <c r="R1286" t="s">
        <v>852</v>
      </c>
      <c r="S1286" t="s">
        <v>1389</v>
      </c>
      <c r="T1286" t="s">
        <v>1905</v>
      </c>
      <c r="U1286" t="s">
        <v>2012</v>
      </c>
      <c r="V1286" t="s">
        <v>2058</v>
      </c>
      <c r="W1286">
        <v>342.98</v>
      </c>
      <c r="X1286">
        <v>39.96</v>
      </c>
      <c r="Y1286">
        <v>3</v>
      </c>
      <c r="Z1286" t="s">
        <v>2282</v>
      </c>
      <c r="AA1286" t="s">
        <v>2583</v>
      </c>
      <c r="AB1286">
        <v>5</v>
      </c>
      <c r="AC1286" t="s">
        <v>2633</v>
      </c>
      <c r="AD1286">
        <v>1328</v>
      </c>
      <c r="AE1286" t="s">
        <v>2639</v>
      </c>
      <c r="AF1286" s="4">
        <v>44235</v>
      </c>
      <c r="AG1286" s="4">
        <v>44299</v>
      </c>
      <c r="AH1286" t="s">
        <v>67</v>
      </c>
      <c r="AI1286" t="s">
        <v>229</v>
      </c>
      <c r="AJ1286" t="s">
        <v>478</v>
      </c>
      <c r="AK1286" t="s">
        <v>1041</v>
      </c>
      <c r="AL1286" t="s">
        <v>1569</v>
      </c>
      <c r="AM1286" t="s">
        <v>69</v>
      </c>
      <c r="AN1286" t="s">
        <v>1562</v>
      </c>
      <c r="AO1286" t="s">
        <v>90</v>
      </c>
      <c r="AP1286" t="s">
        <v>2328</v>
      </c>
      <c r="AQ1286" t="str">
        <f t="shared" si="20"/>
        <v>897209442491yesFemale440328Facebook4400044073342.9839.965control1328Use a relaxing music in the background442354429933242.9919.996</v>
      </c>
      <c r="AR1286">
        <f>COUNTIF(AQ$2:AQ1286,AQ1286)</f>
        <v>1</v>
      </c>
    </row>
    <row r="1287" spans="1:44" x14ac:dyDescent="0.25">
      <c r="A1287">
        <v>897</v>
      </c>
      <c r="B1287">
        <v>209</v>
      </c>
      <c r="C1287" s="4">
        <v>44249</v>
      </c>
      <c r="D1287">
        <v>1</v>
      </c>
      <c r="E1287" t="s">
        <v>39</v>
      </c>
      <c r="F1287" t="s">
        <v>50</v>
      </c>
      <c r="G1287" t="s">
        <v>55</v>
      </c>
      <c r="H1287" t="s">
        <v>58</v>
      </c>
      <c r="I1287" s="4">
        <v>44032</v>
      </c>
      <c r="J1287">
        <v>8</v>
      </c>
      <c r="K1287" t="s">
        <v>60</v>
      </c>
      <c r="L1287" s="4">
        <v>44000</v>
      </c>
      <c r="M1287" s="4">
        <v>44073</v>
      </c>
      <c r="N1287">
        <v>3</v>
      </c>
      <c r="O1287" t="s">
        <v>158</v>
      </c>
      <c r="P1287" t="s">
        <v>320</v>
      </c>
      <c r="Q1287">
        <v>3</v>
      </c>
      <c r="R1287" t="s">
        <v>852</v>
      </c>
      <c r="S1287" t="s">
        <v>1389</v>
      </c>
      <c r="T1287" t="s">
        <v>1905</v>
      </c>
      <c r="U1287" t="s">
        <v>2012</v>
      </c>
      <c r="V1287" t="s">
        <v>2058</v>
      </c>
      <c r="W1287">
        <v>342.98</v>
      </c>
      <c r="X1287">
        <v>39.96</v>
      </c>
      <c r="Y1287">
        <v>3</v>
      </c>
      <c r="Z1287" t="s">
        <v>2282</v>
      </c>
      <c r="AA1287" t="s">
        <v>2583</v>
      </c>
      <c r="AB1287">
        <v>5</v>
      </c>
      <c r="AC1287" t="s">
        <v>2633</v>
      </c>
      <c r="AD1287">
        <v>1328</v>
      </c>
      <c r="AE1287" t="s">
        <v>2639</v>
      </c>
      <c r="AF1287" s="4">
        <v>44235</v>
      </c>
      <c r="AG1287" s="4">
        <v>44299</v>
      </c>
      <c r="AH1287" t="s">
        <v>80</v>
      </c>
      <c r="AI1287" t="s">
        <v>242</v>
      </c>
      <c r="AJ1287" t="s">
        <v>486</v>
      </c>
      <c r="AK1287" t="s">
        <v>1049</v>
      </c>
      <c r="AL1287" t="s">
        <v>1533</v>
      </c>
      <c r="AM1287" t="s">
        <v>69</v>
      </c>
      <c r="AN1287" t="s">
        <v>1562</v>
      </c>
      <c r="AO1287" t="s">
        <v>79</v>
      </c>
      <c r="AP1287" t="s">
        <v>2349</v>
      </c>
      <c r="AQ1287" t="str">
        <f t="shared" si="20"/>
        <v>897209442491yesFemale440328Facebook4400044073342.9839.965control1328Use a relaxing music in the background4423544299212959.9919.994</v>
      </c>
      <c r="AR1287">
        <f>COUNTIF(AQ$2:AQ1287,AQ1287)</f>
        <v>1</v>
      </c>
    </row>
    <row r="1288" spans="1:44" x14ac:dyDescent="0.25">
      <c r="A1288">
        <v>897</v>
      </c>
      <c r="B1288">
        <v>209</v>
      </c>
      <c r="C1288" s="4">
        <v>44249</v>
      </c>
      <c r="D1288">
        <v>1</v>
      </c>
      <c r="E1288" t="s">
        <v>39</v>
      </c>
      <c r="F1288" t="s">
        <v>50</v>
      </c>
      <c r="G1288" t="s">
        <v>55</v>
      </c>
      <c r="H1288" t="s">
        <v>58</v>
      </c>
      <c r="I1288" s="4">
        <v>44032</v>
      </c>
      <c r="J1288">
        <v>8</v>
      </c>
      <c r="K1288" t="s">
        <v>60</v>
      </c>
      <c r="L1288" s="4">
        <v>44000</v>
      </c>
      <c r="M1288" s="4">
        <v>44073</v>
      </c>
      <c r="N1288">
        <v>3</v>
      </c>
      <c r="O1288" t="s">
        <v>158</v>
      </c>
      <c r="P1288" t="s">
        <v>320</v>
      </c>
      <c r="Q1288">
        <v>3</v>
      </c>
      <c r="R1288" t="s">
        <v>852</v>
      </c>
      <c r="S1288" t="s">
        <v>1389</v>
      </c>
      <c r="T1288" t="s">
        <v>1905</v>
      </c>
      <c r="U1288" t="s">
        <v>2012</v>
      </c>
      <c r="V1288" t="s">
        <v>2058</v>
      </c>
      <c r="W1288">
        <v>342.98</v>
      </c>
      <c r="X1288">
        <v>39.96</v>
      </c>
      <c r="Y1288">
        <v>3</v>
      </c>
      <c r="Z1288" t="s">
        <v>2282</v>
      </c>
      <c r="AA1288" t="s">
        <v>2583</v>
      </c>
      <c r="AB1288">
        <v>5</v>
      </c>
      <c r="AC1288" t="s">
        <v>2633</v>
      </c>
      <c r="AD1288">
        <v>1328</v>
      </c>
      <c r="AE1288" t="s">
        <v>2639</v>
      </c>
      <c r="AF1288" s="4">
        <v>44235</v>
      </c>
      <c r="AG1288" s="4">
        <v>44299</v>
      </c>
      <c r="AH1288" t="s">
        <v>79</v>
      </c>
      <c r="AI1288" t="s">
        <v>241</v>
      </c>
      <c r="AJ1288" t="s">
        <v>403</v>
      </c>
      <c r="AK1288" t="s">
        <v>965</v>
      </c>
      <c r="AL1288" t="s">
        <v>422</v>
      </c>
      <c r="AM1288" t="s">
        <v>80</v>
      </c>
      <c r="AN1288" t="s">
        <v>1562</v>
      </c>
      <c r="AO1288" t="s">
        <v>455</v>
      </c>
      <c r="AP1288" t="s">
        <v>2340</v>
      </c>
      <c r="AQ1288" t="str">
        <f t="shared" si="20"/>
        <v>897209442491yesFemale440328Facebook4400044073342.9839.965control1328Use a relaxing music in the background442354429943812029.9915</v>
      </c>
      <c r="AR1288">
        <f>COUNTIF(AQ$2:AQ1288,AQ1288)</f>
        <v>1</v>
      </c>
    </row>
    <row r="1289" spans="1:44" x14ac:dyDescent="0.25">
      <c r="A1289">
        <v>898</v>
      </c>
      <c r="B1289">
        <v>343</v>
      </c>
      <c r="C1289" s="4">
        <v>44249</v>
      </c>
      <c r="D1289">
        <v>2</v>
      </c>
      <c r="E1289" t="s">
        <v>38</v>
      </c>
      <c r="F1289" t="s">
        <v>49</v>
      </c>
      <c r="G1289" t="s">
        <v>56</v>
      </c>
      <c r="H1289" t="s">
        <v>58</v>
      </c>
      <c r="I1289" s="4">
        <v>44008</v>
      </c>
      <c r="J1289">
        <v>7</v>
      </c>
      <c r="K1289" t="s">
        <v>61</v>
      </c>
      <c r="L1289" s="4">
        <v>43915</v>
      </c>
      <c r="M1289" s="4">
        <v>44012</v>
      </c>
      <c r="N1289">
        <v>2</v>
      </c>
      <c r="O1289" t="s">
        <v>63</v>
      </c>
      <c r="P1289" t="s">
        <v>225</v>
      </c>
      <c r="Q1289">
        <v>2</v>
      </c>
      <c r="R1289" t="s">
        <v>853</v>
      </c>
      <c r="S1289" t="s">
        <v>1390</v>
      </c>
      <c r="T1289" t="s">
        <v>1906</v>
      </c>
      <c r="U1289" t="s">
        <v>83</v>
      </c>
      <c r="V1289" t="s">
        <v>2030</v>
      </c>
      <c r="W1289">
        <v>362.9</v>
      </c>
      <c r="X1289">
        <v>89.95</v>
      </c>
      <c r="Y1289">
        <v>2</v>
      </c>
      <c r="Z1289" t="s">
        <v>2080</v>
      </c>
      <c r="AA1289" t="s">
        <v>2324</v>
      </c>
      <c r="AB1289">
        <v>5</v>
      </c>
      <c r="AC1289" t="s">
        <v>2633</v>
      </c>
      <c r="AD1289">
        <v>1440</v>
      </c>
      <c r="AE1289" t="s">
        <v>2639</v>
      </c>
      <c r="AF1289" s="4">
        <v>44235</v>
      </c>
      <c r="AG1289" s="4">
        <v>44299</v>
      </c>
      <c r="AH1289" t="s">
        <v>70</v>
      </c>
      <c r="AI1289" t="s">
        <v>232</v>
      </c>
      <c r="AJ1289" t="s">
        <v>594</v>
      </c>
      <c r="AK1289" t="s">
        <v>1077</v>
      </c>
      <c r="AL1289" t="s">
        <v>519</v>
      </c>
      <c r="AM1289" t="s">
        <v>67</v>
      </c>
      <c r="AN1289" t="s">
        <v>1517</v>
      </c>
      <c r="AO1289" t="s">
        <v>432</v>
      </c>
      <c r="AP1289" t="s">
        <v>2331</v>
      </c>
      <c r="AQ1289" t="str">
        <f t="shared" si="20"/>
        <v>898343442492noFemale440087YouTube4391544012362.989.955control1440Use a relaxing music in the background4423544299513441319.9921</v>
      </c>
      <c r="AR1289">
        <f>COUNTIF(AQ$2:AQ1289,AQ1289)</f>
        <v>1</v>
      </c>
    </row>
    <row r="1290" spans="1:44" x14ac:dyDescent="0.25">
      <c r="A1290">
        <v>898</v>
      </c>
      <c r="B1290">
        <v>343</v>
      </c>
      <c r="C1290" s="4">
        <v>44249</v>
      </c>
      <c r="D1290">
        <v>2</v>
      </c>
      <c r="E1290" t="s">
        <v>38</v>
      </c>
      <c r="F1290" t="s">
        <v>49</v>
      </c>
      <c r="G1290" t="s">
        <v>56</v>
      </c>
      <c r="H1290" t="s">
        <v>58</v>
      </c>
      <c r="I1290" s="4">
        <v>44008</v>
      </c>
      <c r="J1290">
        <v>7</v>
      </c>
      <c r="K1290" t="s">
        <v>61</v>
      </c>
      <c r="L1290" s="4">
        <v>43915</v>
      </c>
      <c r="M1290" s="4">
        <v>44012</v>
      </c>
      <c r="N1290">
        <v>2</v>
      </c>
      <c r="O1290" t="s">
        <v>63</v>
      </c>
      <c r="P1290" t="s">
        <v>225</v>
      </c>
      <c r="Q1290">
        <v>2</v>
      </c>
      <c r="R1290" t="s">
        <v>853</v>
      </c>
      <c r="S1290" t="s">
        <v>1390</v>
      </c>
      <c r="T1290" t="s">
        <v>1906</v>
      </c>
      <c r="U1290" t="s">
        <v>83</v>
      </c>
      <c r="V1290" t="s">
        <v>2030</v>
      </c>
      <c r="W1290">
        <v>362.9</v>
      </c>
      <c r="X1290">
        <v>89.95</v>
      </c>
      <c r="Y1290">
        <v>2</v>
      </c>
      <c r="Z1290" t="s">
        <v>2080</v>
      </c>
      <c r="AA1290" t="s">
        <v>2324</v>
      </c>
      <c r="AB1290">
        <v>5</v>
      </c>
      <c r="AC1290" t="s">
        <v>2633</v>
      </c>
      <c r="AD1290">
        <v>1440</v>
      </c>
      <c r="AE1290" t="s">
        <v>2639</v>
      </c>
      <c r="AF1290" s="4">
        <v>44235</v>
      </c>
      <c r="AG1290" s="4">
        <v>44299</v>
      </c>
      <c r="AH1290" t="s">
        <v>79</v>
      </c>
      <c r="AI1290" t="s">
        <v>241</v>
      </c>
      <c r="AJ1290" t="s">
        <v>629</v>
      </c>
      <c r="AK1290" t="s">
        <v>965</v>
      </c>
      <c r="AL1290" t="s">
        <v>1703</v>
      </c>
      <c r="AM1290" t="s">
        <v>80</v>
      </c>
      <c r="AN1290" t="s">
        <v>1548</v>
      </c>
      <c r="AO1290" t="s">
        <v>86</v>
      </c>
      <c r="AP1290" t="s">
        <v>2350</v>
      </c>
      <c r="AQ1290" t="str">
        <f t="shared" si="20"/>
        <v>898343442492noFemale440087YouTube4391544012362.989.955control1440Use a relaxing music in the background4423544299437119.95214.997</v>
      </c>
      <c r="AR1290">
        <f>COUNTIF(AQ$2:AQ1290,AQ1290)</f>
        <v>1</v>
      </c>
    </row>
    <row r="1291" spans="1:44" x14ac:dyDescent="0.25">
      <c r="A1291">
        <v>899</v>
      </c>
      <c r="B1291">
        <v>60</v>
      </c>
      <c r="C1291" s="4">
        <v>44250</v>
      </c>
      <c r="D1291">
        <v>4</v>
      </c>
      <c r="E1291" t="s">
        <v>40</v>
      </c>
      <c r="F1291" t="s">
        <v>51</v>
      </c>
      <c r="G1291" t="s">
        <v>55</v>
      </c>
      <c r="H1291" t="s">
        <v>57</v>
      </c>
      <c r="I1291" s="4">
        <v>43713</v>
      </c>
      <c r="J1291">
        <v>3</v>
      </c>
      <c r="K1291" t="s">
        <v>59</v>
      </c>
      <c r="L1291" s="4">
        <v>43615</v>
      </c>
      <c r="M1291" s="4">
        <v>43830</v>
      </c>
      <c r="N1291">
        <v>1</v>
      </c>
      <c r="O1291" t="s">
        <v>69</v>
      </c>
      <c r="P1291" t="s">
        <v>231</v>
      </c>
      <c r="Q1291">
        <v>1</v>
      </c>
      <c r="R1291" t="s">
        <v>434</v>
      </c>
      <c r="S1291" t="s">
        <v>991</v>
      </c>
      <c r="T1291" t="s">
        <v>1524</v>
      </c>
      <c r="U1291" t="s">
        <v>80</v>
      </c>
      <c r="V1291" t="s">
        <v>1577</v>
      </c>
      <c r="W1291">
        <v>1859.98</v>
      </c>
      <c r="X1291">
        <v>49.98</v>
      </c>
      <c r="Y1291">
        <v>1</v>
      </c>
      <c r="Z1291" t="s">
        <v>69</v>
      </c>
      <c r="AA1291" t="s">
        <v>2360</v>
      </c>
      <c r="AF1291" s="4"/>
      <c r="AG1291" s="4"/>
      <c r="AH1291" t="s">
        <v>69</v>
      </c>
      <c r="AI1291" t="s">
        <v>231</v>
      </c>
      <c r="AJ1291" t="s">
        <v>434</v>
      </c>
      <c r="AK1291" t="s">
        <v>991</v>
      </c>
      <c r="AL1291" t="s">
        <v>1524</v>
      </c>
      <c r="AM1291" t="s">
        <v>80</v>
      </c>
      <c r="AN1291" t="s">
        <v>1577</v>
      </c>
      <c r="AO1291" t="s">
        <v>69</v>
      </c>
      <c r="AP1291" t="s">
        <v>2360</v>
      </c>
      <c r="AQ1291" t="str">
        <f t="shared" si="20"/>
        <v>89960442504yesMale437133Google Ads43615438301859.9849.981152929.99224.991</v>
      </c>
      <c r="AR1291">
        <f>COUNTIF(AQ$2:AQ1291,AQ1291)</f>
        <v>1</v>
      </c>
    </row>
    <row r="1292" spans="1:44" x14ac:dyDescent="0.25">
      <c r="A1292">
        <v>900</v>
      </c>
      <c r="B1292">
        <v>254</v>
      </c>
      <c r="C1292" s="4">
        <v>44252</v>
      </c>
      <c r="D1292">
        <v>1</v>
      </c>
      <c r="E1292" t="s">
        <v>39</v>
      </c>
      <c r="F1292" t="s">
        <v>50</v>
      </c>
      <c r="G1292" t="s">
        <v>56</v>
      </c>
      <c r="H1292" t="s">
        <v>58</v>
      </c>
      <c r="I1292" s="4">
        <v>43729</v>
      </c>
      <c r="J1292">
        <v>2</v>
      </c>
      <c r="K1292" t="s">
        <v>60</v>
      </c>
      <c r="L1292" s="4">
        <v>43615</v>
      </c>
      <c r="M1292" s="4">
        <v>43830</v>
      </c>
      <c r="N1292">
        <v>1</v>
      </c>
      <c r="O1292" t="s">
        <v>79</v>
      </c>
      <c r="P1292" t="s">
        <v>241</v>
      </c>
      <c r="Q1292">
        <v>1</v>
      </c>
      <c r="R1292" t="s">
        <v>504</v>
      </c>
      <c r="S1292" t="s">
        <v>1067</v>
      </c>
      <c r="T1292" t="s">
        <v>1527</v>
      </c>
      <c r="U1292" t="s">
        <v>80</v>
      </c>
      <c r="V1292" t="s">
        <v>1562</v>
      </c>
      <c r="W1292">
        <v>73.98</v>
      </c>
      <c r="X1292">
        <v>19.98</v>
      </c>
      <c r="Y1292">
        <v>1</v>
      </c>
      <c r="Z1292" t="s">
        <v>455</v>
      </c>
      <c r="AA1292" t="s">
        <v>2340</v>
      </c>
      <c r="AF1292" s="4"/>
      <c r="AG1292" s="4"/>
      <c r="AH1292" t="s">
        <v>79</v>
      </c>
      <c r="AI1292" t="s">
        <v>241</v>
      </c>
      <c r="AJ1292" t="s">
        <v>504</v>
      </c>
      <c r="AK1292" t="s">
        <v>1067</v>
      </c>
      <c r="AL1292" t="s">
        <v>1527</v>
      </c>
      <c r="AM1292" t="s">
        <v>80</v>
      </c>
      <c r="AN1292" t="s">
        <v>1562</v>
      </c>
      <c r="AO1292" t="s">
        <v>455</v>
      </c>
      <c r="AP1292" t="s">
        <v>2340</v>
      </c>
      <c r="AQ1292" t="str">
        <f t="shared" si="20"/>
        <v>900254442521noFemale437292Facebook436154383073.9819.98410936.9929.9915</v>
      </c>
      <c r="AR1292">
        <f>COUNTIF(AQ$2:AQ1292,AQ1292)</f>
        <v>1</v>
      </c>
    </row>
    <row r="1293" spans="1:44" x14ac:dyDescent="0.25">
      <c r="A1293">
        <v>901</v>
      </c>
      <c r="B1293">
        <v>283</v>
      </c>
      <c r="C1293" s="4">
        <v>44252</v>
      </c>
      <c r="D1293">
        <v>7</v>
      </c>
      <c r="E1293" t="s">
        <v>35</v>
      </c>
      <c r="F1293" t="s">
        <v>46</v>
      </c>
      <c r="G1293" t="s">
        <v>55</v>
      </c>
      <c r="H1293" t="s">
        <v>58</v>
      </c>
      <c r="I1293" s="4">
        <v>44000</v>
      </c>
      <c r="J1293">
        <v>9</v>
      </c>
      <c r="K1293" t="s">
        <v>59</v>
      </c>
      <c r="L1293" s="4">
        <v>43952</v>
      </c>
      <c r="M1293" s="4">
        <v>44075</v>
      </c>
      <c r="N1293">
        <v>1</v>
      </c>
      <c r="O1293" t="s">
        <v>84</v>
      </c>
      <c r="P1293" t="s">
        <v>246</v>
      </c>
      <c r="Q1293">
        <v>1</v>
      </c>
      <c r="R1293" t="s">
        <v>543</v>
      </c>
      <c r="S1293" t="s">
        <v>1104</v>
      </c>
      <c r="T1293" t="s">
        <v>1631</v>
      </c>
      <c r="U1293" t="s">
        <v>67</v>
      </c>
      <c r="V1293" t="s">
        <v>1548</v>
      </c>
      <c r="W1293">
        <v>86.97</v>
      </c>
      <c r="X1293">
        <v>44.97</v>
      </c>
      <c r="Y1293">
        <v>1</v>
      </c>
      <c r="Z1293" t="s">
        <v>86</v>
      </c>
      <c r="AA1293" t="s">
        <v>2350</v>
      </c>
      <c r="AB1293">
        <v>5</v>
      </c>
      <c r="AC1293" t="s">
        <v>2633</v>
      </c>
      <c r="AD1293">
        <v>1390</v>
      </c>
      <c r="AE1293" t="s">
        <v>2639</v>
      </c>
      <c r="AF1293" s="4">
        <v>44235</v>
      </c>
      <c r="AG1293" s="4">
        <v>44299</v>
      </c>
      <c r="AH1293" t="s">
        <v>84</v>
      </c>
      <c r="AI1293" t="s">
        <v>246</v>
      </c>
      <c r="AJ1293" t="s">
        <v>543</v>
      </c>
      <c r="AK1293" t="s">
        <v>1104</v>
      </c>
      <c r="AL1293" t="s">
        <v>1631</v>
      </c>
      <c r="AM1293" t="s">
        <v>67</v>
      </c>
      <c r="AN1293" t="s">
        <v>1548</v>
      </c>
      <c r="AO1293" t="s">
        <v>86</v>
      </c>
      <c r="AP1293" t="s">
        <v>2350</v>
      </c>
      <c r="AQ1293" t="str">
        <f t="shared" si="20"/>
        <v>901283442527yesFemale440009Google Ads439524407586.9744.975control1390Use a relaxing music in the background4423544299915728.99314.997</v>
      </c>
      <c r="AR1293">
        <f>COUNTIF(AQ$2:AQ1293,AQ1293)</f>
        <v>1</v>
      </c>
    </row>
    <row r="1294" spans="1:44" x14ac:dyDescent="0.25">
      <c r="A1294">
        <v>902</v>
      </c>
      <c r="B1294">
        <v>368</v>
      </c>
      <c r="C1294" s="4">
        <v>44254</v>
      </c>
      <c r="D1294">
        <v>5</v>
      </c>
      <c r="E1294" t="s">
        <v>36</v>
      </c>
      <c r="F1294" t="s">
        <v>47</v>
      </c>
      <c r="G1294" t="s">
        <v>56</v>
      </c>
      <c r="H1294" t="s">
        <v>57</v>
      </c>
      <c r="I1294" s="4">
        <v>43583</v>
      </c>
      <c r="J1294">
        <v>2</v>
      </c>
      <c r="L1294" s="4"/>
      <c r="M1294" s="4"/>
      <c r="N1294">
        <v>1</v>
      </c>
      <c r="O1294" t="s">
        <v>79</v>
      </c>
      <c r="P1294" t="s">
        <v>241</v>
      </c>
      <c r="Q1294">
        <v>1</v>
      </c>
      <c r="R1294" t="s">
        <v>566</v>
      </c>
      <c r="S1294" t="s">
        <v>1067</v>
      </c>
      <c r="T1294" t="s">
        <v>1649</v>
      </c>
      <c r="U1294" t="s">
        <v>67</v>
      </c>
      <c r="V1294" t="s">
        <v>1548</v>
      </c>
      <c r="W1294">
        <v>107.97</v>
      </c>
      <c r="X1294">
        <v>44.97</v>
      </c>
      <c r="Y1294">
        <v>1</v>
      </c>
      <c r="Z1294" t="s">
        <v>65</v>
      </c>
      <c r="AA1294" t="s">
        <v>2343</v>
      </c>
      <c r="AF1294" s="4"/>
      <c r="AG1294" s="4"/>
      <c r="AH1294" t="s">
        <v>79</v>
      </c>
      <c r="AI1294" t="s">
        <v>241</v>
      </c>
      <c r="AJ1294" t="s">
        <v>566</v>
      </c>
      <c r="AK1294" t="s">
        <v>1067</v>
      </c>
      <c r="AL1294" t="s">
        <v>1649</v>
      </c>
      <c r="AM1294" t="s">
        <v>67</v>
      </c>
      <c r="AN1294" t="s">
        <v>1548</v>
      </c>
      <c r="AO1294" t="s">
        <v>65</v>
      </c>
      <c r="AP1294" t="s">
        <v>2343</v>
      </c>
      <c r="AQ1294" t="str">
        <f t="shared" si="20"/>
        <v>902368442545noMale435832107.9744.97410835.99314.9910</v>
      </c>
      <c r="AR1294">
        <f>COUNTIF(AQ$2:AQ1294,AQ1294)</f>
        <v>1</v>
      </c>
    </row>
    <row r="1295" spans="1:44" x14ac:dyDescent="0.25">
      <c r="A1295">
        <v>903</v>
      </c>
      <c r="B1295">
        <v>48</v>
      </c>
      <c r="C1295" s="4">
        <v>44255</v>
      </c>
      <c r="D1295">
        <v>7</v>
      </c>
      <c r="E1295" t="s">
        <v>35</v>
      </c>
      <c r="F1295" t="s">
        <v>46</v>
      </c>
      <c r="G1295" t="s">
        <v>55</v>
      </c>
      <c r="H1295" t="s">
        <v>58</v>
      </c>
      <c r="I1295" s="4">
        <v>43728</v>
      </c>
      <c r="J1295">
        <v>1</v>
      </c>
      <c r="K1295" t="s">
        <v>61</v>
      </c>
      <c r="L1295" s="4">
        <v>43615</v>
      </c>
      <c r="M1295" s="4">
        <v>43830</v>
      </c>
      <c r="N1295">
        <v>1</v>
      </c>
      <c r="O1295" t="s">
        <v>79</v>
      </c>
      <c r="P1295" t="s">
        <v>241</v>
      </c>
      <c r="Q1295">
        <v>1</v>
      </c>
      <c r="R1295" t="s">
        <v>629</v>
      </c>
      <c r="S1295" t="s">
        <v>965</v>
      </c>
      <c r="T1295" t="s">
        <v>1703</v>
      </c>
      <c r="U1295" t="s">
        <v>69</v>
      </c>
      <c r="V1295" t="s">
        <v>1548</v>
      </c>
      <c r="W1295">
        <v>119.95</v>
      </c>
      <c r="X1295">
        <v>14.99</v>
      </c>
      <c r="Y1295">
        <v>1</v>
      </c>
      <c r="Z1295" t="s">
        <v>86</v>
      </c>
      <c r="AA1295" t="s">
        <v>2350</v>
      </c>
      <c r="AF1295" s="4"/>
      <c r="AG1295" s="4"/>
      <c r="AH1295" t="s">
        <v>79</v>
      </c>
      <c r="AI1295" t="s">
        <v>241</v>
      </c>
      <c r="AJ1295" t="s">
        <v>629</v>
      </c>
      <c r="AK1295" t="s">
        <v>965</v>
      </c>
      <c r="AL1295" t="s">
        <v>1703</v>
      </c>
      <c r="AM1295" t="s">
        <v>69</v>
      </c>
      <c r="AN1295" t="s">
        <v>1548</v>
      </c>
      <c r="AO1295" t="s">
        <v>86</v>
      </c>
      <c r="AP1295" t="s">
        <v>2350</v>
      </c>
      <c r="AQ1295" t="str">
        <f t="shared" si="20"/>
        <v>90348442557yesFemale437281YouTube4361543830119.9514.99437119.95114.997</v>
      </c>
      <c r="AR1295">
        <f>COUNTIF(AQ$2:AQ1295,AQ1295)</f>
        <v>1</v>
      </c>
    </row>
    <row r="1296" spans="1:44" x14ac:dyDescent="0.25">
      <c r="A1296">
        <v>904</v>
      </c>
      <c r="B1296">
        <v>114</v>
      </c>
      <c r="C1296" s="4">
        <v>44255</v>
      </c>
      <c r="D1296">
        <v>7</v>
      </c>
      <c r="E1296" t="s">
        <v>35</v>
      </c>
      <c r="F1296" t="s">
        <v>46</v>
      </c>
      <c r="G1296" t="s">
        <v>56</v>
      </c>
      <c r="H1296" t="s">
        <v>58</v>
      </c>
      <c r="I1296" s="4">
        <v>44071</v>
      </c>
      <c r="J1296">
        <v>9</v>
      </c>
      <c r="K1296" t="s">
        <v>59</v>
      </c>
      <c r="L1296" s="4">
        <v>43952</v>
      </c>
      <c r="M1296" s="4">
        <v>44075</v>
      </c>
      <c r="N1296">
        <v>2</v>
      </c>
      <c r="O1296" t="s">
        <v>167</v>
      </c>
      <c r="P1296" t="s">
        <v>329</v>
      </c>
      <c r="Q1296">
        <v>2</v>
      </c>
      <c r="R1296" t="s">
        <v>854</v>
      </c>
      <c r="S1296" t="s">
        <v>1391</v>
      </c>
      <c r="T1296" t="s">
        <v>1907</v>
      </c>
      <c r="U1296" t="s">
        <v>88</v>
      </c>
      <c r="V1296" t="s">
        <v>1869</v>
      </c>
      <c r="W1296">
        <v>301.95999999999998</v>
      </c>
      <c r="X1296">
        <v>59.96</v>
      </c>
      <c r="Y1296">
        <v>2</v>
      </c>
      <c r="Z1296" t="s">
        <v>2283</v>
      </c>
      <c r="AA1296" t="s">
        <v>2584</v>
      </c>
      <c r="AB1296">
        <v>5</v>
      </c>
      <c r="AC1296" t="s">
        <v>2634</v>
      </c>
      <c r="AD1296">
        <v>1242</v>
      </c>
      <c r="AE1296" t="s">
        <v>2639</v>
      </c>
      <c r="AF1296" s="4">
        <v>44235</v>
      </c>
      <c r="AG1296" s="4">
        <v>44299</v>
      </c>
      <c r="AH1296" t="s">
        <v>80</v>
      </c>
      <c r="AI1296" t="s">
        <v>242</v>
      </c>
      <c r="AJ1296" t="s">
        <v>620</v>
      </c>
      <c r="AK1296" t="s">
        <v>1170</v>
      </c>
      <c r="AL1296" t="s">
        <v>1696</v>
      </c>
      <c r="AM1296" t="s">
        <v>80</v>
      </c>
      <c r="AN1296" t="s">
        <v>1548</v>
      </c>
      <c r="AO1296" t="s">
        <v>79</v>
      </c>
      <c r="AP1296" t="s">
        <v>2349</v>
      </c>
      <c r="AQ1296" t="str">
        <f t="shared" si="20"/>
        <v>904114442557noFemale440719Google Ads4395244075301.9659.965test1242Use a relaxing music in the background4423544299292120.99214.994</v>
      </c>
      <c r="AR1296">
        <f>COUNTIF(AQ$2:AQ1296,AQ1296)</f>
        <v>1</v>
      </c>
    </row>
    <row r="1297" spans="1:44" x14ac:dyDescent="0.25">
      <c r="A1297">
        <v>904</v>
      </c>
      <c r="B1297">
        <v>114</v>
      </c>
      <c r="C1297" s="4">
        <v>44255</v>
      </c>
      <c r="D1297">
        <v>7</v>
      </c>
      <c r="E1297" t="s">
        <v>35</v>
      </c>
      <c r="F1297" t="s">
        <v>46</v>
      </c>
      <c r="G1297" t="s">
        <v>56</v>
      </c>
      <c r="H1297" t="s">
        <v>58</v>
      </c>
      <c r="I1297" s="4">
        <v>44071</v>
      </c>
      <c r="J1297">
        <v>9</v>
      </c>
      <c r="K1297" t="s">
        <v>59</v>
      </c>
      <c r="L1297" s="4">
        <v>43952</v>
      </c>
      <c r="M1297" s="4">
        <v>44075</v>
      </c>
      <c r="N1297">
        <v>2</v>
      </c>
      <c r="O1297" t="s">
        <v>167</v>
      </c>
      <c r="P1297" t="s">
        <v>329</v>
      </c>
      <c r="Q1297">
        <v>2</v>
      </c>
      <c r="R1297" t="s">
        <v>854</v>
      </c>
      <c r="S1297" t="s">
        <v>1391</v>
      </c>
      <c r="T1297" t="s">
        <v>1907</v>
      </c>
      <c r="U1297" t="s">
        <v>88</v>
      </c>
      <c r="V1297" t="s">
        <v>1869</v>
      </c>
      <c r="W1297">
        <v>301.95999999999998</v>
      </c>
      <c r="X1297">
        <v>59.96</v>
      </c>
      <c r="Y1297">
        <v>2</v>
      </c>
      <c r="Z1297" t="s">
        <v>2283</v>
      </c>
      <c r="AA1297" t="s">
        <v>2584</v>
      </c>
      <c r="AB1297">
        <v>5</v>
      </c>
      <c r="AC1297" t="s">
        <v>2634</v>
      </c>
      <c r="AD1297">
        <v>1242</v>
      </c>
      <c r="AE1297" t="s">
        <v>2639</v>
      </c>
      <c r="AF1297" s="4">
        <v>44235</v>
      </c>
      <c r="AG1297" s="4">
        <v>44299</v>
      </c>
      <c r="AH1297" t="s">
        <v>79</v>
      </c>
      <c r="AI1297" t="s">
        <v>241</v>
      </c>
      <c r="AJ1297" t="s">
        <v>472</v>
      </c>
      <c r="AK1297" t="s">
        <v>1035</v>
      </c>
      <c r="AL1297" t="s">
        <v>1513</v>
      </c>
      <c r="AM1297" t="s">
        <v>80</v>
      </c>
      <c r="AN1297" t="s">
        <v>1548</v>
      </c>
      <c r="AO1297" t="s">
        <v>65</v>
      </c>
      <c r="AP1297" t="s">
        <v>2343</v>
      </c>
      <c r="AQ1297" t="str">
        <f t="shared" si="20"/>
        <v>904114442557noFemale440719Google Ads4395244075301.9659.965test1242Use a relaxing music in the background442354429945129.99214.9910</v>
      </c>
      <c r="AR1297">
        <f>COUNTIF(AQ$2:AQ1297,AQ1297)</f>
        <v>1</v>
      </c>
    </row>
    <row r="1298" spans="1:44" x14ac:dyDescent="0.25">
      <c r="A1298">
        <v>905</v>
      </c>
      <c r="B1298">
        <v>172</v>
      </c>
      <c r="C1298" s="4">
        <v>44256</v>
      </c>
      <c r="D1298">
        <v>2</v>
      </c>
      <c r="E1298" t="s">
        <v>38</v>
      </c>
      <c r="F1298" t="s">
        <v>49</v>
      </c>
      <c r="G1298" t="s">
        <v>56</v>
      </c>
      <c r="H1298" t="s">
        <v>57</v>
      </c>
      <c r="I1298" s="4">
        <v>43802</v>
      </c>
      <c r="J1298">
        <v>2</v>
      </c>
      <c r="K1298" t="s">
        <v>60</v>
      </c>
      <c r="L1298" s="4">
        <v>43615</v>
      </c>
      <c r="M1298" s="4">
        <v>43830</v>
      </c>
      <c r="N1298">
        <v>1</v>
      </c>
      <c r="O1298" t="s">
        <v>70</v>
      </c>
      <c r="P1298" t="s">
        <v>232</v>
      </c>
      <c r="Q1298">
        <v>1</v>
      </c>
      <c r="R1298" t="s">
        <v>594</v>
      </c>
      <c r="S1298" t="s">
        <v>1077</v>
      </c>
      <c r="T1298" t="s">
        <v>519</v>
      </c>
      <c r="U1298" t="s">
        <v>80</v>
      </c>
      <c r="V1298" t="s">
        <v>1517</v>
      </c>
      <c r="W1298">
        <v>82</v>
      </c>
      <c r="X1298">
        <v>39.979999999999997</v>
      </c>
      <c r="Y1298">
        <v>1</v>
      </c>
      <c r="Z1298" t="s">
        <v>432</v>
      </c>
      <c r="AA1298" t="s">
        <v>2331</v>
      </c>
      <c r="AF1298" s="4"/>
      <c r="AG1298" s="4"/>
      <c r="AH1298" t="s">
        <v>70</v>
      </c>
      <c r="AI1298" t="s">
        <v>232</v>
      </c>
      <c r="AJ1298" t="s">
        <v>594</v>
      </c>
      <c r="AK1298" t="s">
        <v>1077</v>
      </c>
      <c r="AL1298" t="s">
        <v>519</v>
      </c>
      <c r="AM1298" t="s">
        <v>80</v>
      </c>
      <c r="AN1298" t="s">
        <v>1517</v>
      </c>
      <c r="AO1298" t="s">
        <v>432</v>
      </c>
      <c r="AP1298" t="s">
        <v>2331</v>
      </c>
      <c r="AQ1298" t="str">
        <f t="shared" si="20"/>
        <v>905172442562noMale438022Facebook43615438308239.98513441219.9921</v>
      </c>
      <c r="AR1298">
        <f>COUNTIF(AQ$2:AQ1298,AQ1298)</f>
        <v>1</v>
      </c>
    </row>
    <row r="1299" spans="1:44" x14ac:dyDescent="0.25">
      <c r="A1299">
        <v>906</v>
      </c>
      <c r="B1299">
        <v>254</v>
      </c>
      <c r="C1299" s="4">
        <v>44258</v>
      </c>
      <c r="D1299">
        <v>1</v>
      </c>
      <c r="E1299" t="s">
        <v>39</v>
      </c>
      <c r="F1299" t="s">
        <v>50</v>
      </c>
      <c r="G1299" t="s">
        <v>56</v>
      </c>
      <c r="H1299" t="s">
        <v>58</v>
      </c>
      <c r="I1299" s="4">
        <v>43729</v>
      </c>
      <c r="J1299">
        <v>2</v>
      </c>
      <c r="K1299" t="s">
        <v>60</v>
      </c>
      <c r="L1299" s="4">
        <v>43615</v>
      </c>
      <c r="M1299" s="4">
        <v>43830</v>
      </c>
      <c r="N1299">
        <v>1</v>
      </c>
      <c r="O1299" t="s">
        <v>79</v>
      </c>
      <c r="P1299" t="s">
        <v>241</v>
      </c>
      <c r="Q1299">
        <v>1</v>
      </c>
      <c r="R1299" t="s">
        <v>403</v>
      </c>
      <c r="S1299" t="s">
        <v>965</v>
      </c>
      <c r="T1299" t="s">
        <v>422</v>
      </c>
      <c r="U1299" t="s">
        <v>69</v>
      </c>
      <c r="V1299" t="s">
        <v>1562</v>
      </c>
      <c r="W1299">
        <v>120</v>
      </c>
      <c r="X1299">
        <v>9.99</v>
      </c>
      <c r="Y1299">
        <v>1</v>
      </c>
      <c r="Z1299" t="s">
        <v>455</v>
      </c>
      <c r="AA1299" t="s">
        <v>2340</v>
      </c>
      <c r="AF1299" s="4"/>
      <c r="AG1299" s="4"/>
      <c r="AH1299" t="s">
        <v>79</v>
      </c>
      <c r="AI1299" t="s">
        <v>241</v>
      </c>
      <c r="AJ1299" t="s">
        <v>403</v>
      </c>
      <c r="AK1299" t="s">
        <v>965</v>
      </c>
      <c r="AL1299" t="s">
        <v>422</v>
      </c>
      <c r="AM1299" t="s">
        <v>69</v>
      </c>
      <c r="AN1299" t="s">
        <v>1562</v>
      </c>
      <c r="AO1299" t="s">
        <v>455</v>
      </c>
      <c r="AP1299" t="s">
        <v>2340</v>
      </c>
      <c r="AQ1299" t="str">
        <f t="shared" si="20"/>
        <v>906254442581noFemale437292Facebook43615438301209.9943812019.9915</v>
      </c>
      <c r="AR1299">
        <f>COUNTIF(AQ$2:AQ1299,AQ1299)</f>
        <v>1</v>
      </c>
    </row>
    <row r="1300" spans="1:44" x14ac:dyDescent="0.25">
      <c r="A1300">
        <v>907</v>
      </c>
      <c r="B1300">
        <v>363</v>
      </c>
      <c r="C1300" s="4">
        <v>44258</v>
      </c>
      <c r="D1300">
        <v>2</v>
      </c>
      <c r="E1300" t="s">
        <v>38</v>
      </c>
      <c r="F1300" t="s">
        <v>49</v>
      </c>
      <c r="G1300" t="s">
        <v>55</v>
      </c>
      <c r="H1300" t="s">
        <v>57</v>
      </c>
      <c r="I1300" s="4">
        <v>43682</v>
      </c>
      <c r="J1300">
        <v>3</v>
      </c>
      <c r="K1300" t="s">
        <v>59</v>
      </c>
      <c r="L1300" s="4">
        <v>43615</v>
      </c>
      <c r="M1300" s="4">
        <v>43830</v>
      </c>
      <c r="N1300">
        <v>1</v>
      </c>
      <c r="O1300" t="s">
        <v>70</v>
      </c>
      <c r="P1300" t="s">
        <v>232</v>
      </c>
      <c r="Q1300">
        <v>1</v>
      </c>
      <c r="R1300" t="s">
        <v>411</v>
      </c>
      <c r="S1300" t="s">
        <v>973</v>
      </c>
      <c r="T1300" t="s">
        <v>1506</v>
      </c>
      <c r="U1300" t="s">
        <v>69</v>
      </c>
      <c r="V1300" t="s">
        <v>1517</v>
      </c>
      <c r="W1300">
        <v>95.95</v>
      </c>
      <c r="X1300">
        <v>19.989999999999998</v>
      </c>
      <c r="Y1300">
        <v>1</v>
      </c>
      <c r="Z1300" t="s">
        <v>673</v>
      </c>
      <c r="AA1300" t="s">
        <v>2348</v>
      </c>
      <c r="AF1300" s="4"/>
      <c r="AG1300" s="4"/>
      <c r="AH1300" t="s">
        <v>70</v>
      </c>
      <c r="AI1300" t="s">
        <v>232</v>
      </c>
      <c r="AJ1300" t="s">
        <v>411</v>
      </c>
      <c r="AK1300" t="s">
        <v>973</v>
      </c>
      <c r="AL1300" t="s">
        <v>1506</v>
      </c>
      <c r="AM1300" t="s">
        <v>69</v>
      </c>
      <c r="AN1300" t="s">
        <v>1517</v>
      </c>
      <c r="AO1300" t="s">
        <v>673</v>
      </c>
      <c r="AP1300" t="s">
        <v>2348</v>
      </c>
      <c r="AQ1300" t="str">
        <f t="shared" si="20"/>
        <v>907363442582yesMale436823Google Ads436154383095.9519.9953095.95119.9912</v>
      </c>
      <c r="AR1300">
        <f>COUNTIF(AQ$2:AQ1300,AQ1300)</f>
        <v>1</v>
      </c>
    </row>
    <row r="1301" spans="1:44" x14ac:dyDescent="0.25">
      <c r="A1301">
        <v>908</v>
      </c>
      <c r="B1301">
        <v>62</v>
      </c>
      <c r="C1301" s="4">
        <v>44259</v>
      </c>
      <c r="D1301">
        <v>3</v>
      </c>
      <c r="E1301" t="s">
        <v>34</v>
      </c>
      <c r="F1301" t="s">
        <v>45</v>
      </c>
      <c r="G1301" t="s">
        <v>56</v>
      </c>
      <c r="H1301" t="s">
        <v>58</v>
      </c>
      <c r="I1301" s="4">
        <v>43693</v>
      </c>
      <c r="J1301">
        <v>1</v>
      </c>
      <c r="K1301" t="s">
        <v>61</v>
      </c>
      <c r="L1301" s="4">
        <v>43615</v>
      </c>
      <c r="M1301" s="4">
        <v>43830</v>
      </c>
      <c r="N1301">
        <v>1</v>
      </c>
      <c r="O1301" t="s">
        <v>70</v>
      </c>
      <c r="P1301" t="s">
        <v>232</v>
      </c>
      <c r="Q1301">
        <v>1</v>
      </c>
      <c r="R1301" t="s">
        <v>753</v>
      </c>
      <c r="S1301" t="s">
        <v>1077</v>
      </c>
      <c r="T1301" t="s">
        <v>598</v>
      </c>
      <c r="U1301" t="s">
        <v>67</v>
      </c>
      <c r="V1301" t="s">
        <v>1517</v>
      </c>
      <c r="W1301">
        <v>105</v>
      </c>
      <c r="X1301">
        <v>59.97</v>
      </c>
      <c r="Y1301">
        <v>1</v>
      </c>
      <c r="Z1301" t="s">
        <v>673</v>
      </c>
      <c r="AA1301" t="s">
        <v>2348</v>
      </c>
      <c r="AF1301" s="4"/>
      <c r="AG1301" s="4"/>
      <c r="AH1301" t="s">
        <v>70</v>
      </c>
      <c r="AI1301" t="s">
        <v>232</v>
      </c>
      <c r="AJ1301" t="s">
        <v>753</v>
      </c>
      <c r="AK1301" t="s">
        <v>1077</v>
      </c>
      <c r="AL1301" t="s">
        <v>598</v>
      </c>
      <c r="AM1301" t="s">
        <v>67</v>
      </c>
      <c r="AN1301" t="s">
        <v>1517</v>
      </c>
      <c r="AO1301" t="s">
        <v>673</v>
      </c>
      <c r="AP1301" t="s">
        <v>2348</v>
      </c>
      <c r="AQ1301" t="str">
        <f t="shared" si="20"/>
        <v>90862442593noFemale436931YouTube436154383010559.97513235319.9912</v>
      </c>
      <c r="AR1301">
        <f>COUNTIF(AQ$2:AQ1301,AQ1301)</f>
        <v>1</v>
      </c>
    </row>
    <row r="1302" spans="1:44" x14ac:dyDescent="0.25">
      <c r="A1302">
        <v>909</v>
      </c>
      <c r="B1302">
        <v>91</v>
      </c>
      <c r="C1302" s="4">
        <v>44259</v>
      </c>
      <c r="D1302">
        <v>2</v>
      </c>
      <c r="E1302" t="s">
        <v>38</v>
      </c>
      <c r="F1302" t="s">
        <v>49</v>
      </c>
      <c r="G1302" t="s">
        <v>55</v>
      </c>
      <c r="H1302" t="s">
        <v>58</v>
      </c>
      <c r="I1302" s="4">
        <v>44076</v>
      </c>
      <c r="J1302">
        <v>10</v>
      </c>
      <c r="K1302" t="s">
        <v>61</v>
      </c>
      <c r="L1302" s="4">
        <v>44055</v>
      </c>
      <c r="M1302" s="4">
        <v>44196</v>
      </c>
      <c r="N1302">
        <v>1</v>
      </c>
      <c r="O1302" t="s">
        <v>65</v>
      </c>
      <c r="P1302" t="s">
        <v>227</v>
      </c>
      <c r="Q1302">
        <v>1</v>
      </c>
      <c r="R1302" t="s">
        <v>519</v>
      </c>
      <c r="S1302" t="s">
        <v>1083</v>
      </c>
      <c r="T1302" t="s">
        <v>1609</v>
      </c>
      <c r="U1302" t="s">
        <v>67</v>
      </c>
      <c r="V1302" t="s">
        <v>1517</v>
      </c>
      <c r="W1302">
        <v>40.47</v>
      </c>
      <c r="X1302">
        <v>59.97</v>
      </c>
      <c r="Y1302">
        <v>1</v>
      </c>
      <c r="Z1302" t="s">
        <v>431</v>
      </c>
      <c r="AA1302" t="s">
        <v>2326</v>
      </c>
      <c r="AB1302">
        <v>5</v>
      </c>
      <c r="AC1302" t="s">
        <v>2633</v>
      </c>
      <c r="AD1302">
        <v>1220</v>
      </c>
      <c r="AE1302" t="s">
        <v>2639</v>
      </c>
      <c r="AF1302" s="4">
        <v>44235</v>
      </c>
      <c r="AG1302" s="4">
        <v>44299</v>
      </c>
      <c r="AH1302" t="s">
        <v>65</v>
      </c>
      <c r="AI1302" t="s">
        <v>227</v>
      </c>
      <c r="AJ1302" t="s">
        <v>519</v>
      </c>
      <c r="AK1302" t="s">
        <v>1083</v>
      </c>
      <c r="AL1302" t="s">
        <v>1609</v>
      </c>
      <c r="AM1302" t="s">
        <v>67</v>
      </c>
      <c r="AN1302" t="s">
        <v>1517</v>
      </c>
      <c r="AO1302" t="s">
        <v>431</v>
      </c>
      <c r="AP1302" t="s">
        <v>2326</v>
      </c>
      <c r="AQ1302" t="str">
        <f t="shared" si="20"/>
        <v>90991442592yesFemale4407610YouTube440554419640.4759.975control1220Use a relaxing music in the background4423544299104113.49319.9924</v>
      </c>
      <c r="AR1302">
        <f>COUNTIF(AQ$2:AQ1302,AQ1302)</f>
        <v>1</v>
      </c>
    </row>
    <row r="1303" spans="1:44" x14ac:dyDescent="0.25">
      <c r="A1303">
        <v>910</v>
      </c>
      <c r="B1303">
        <v>145</v>
      </c>
      <c r="C1303" s="4">
        <v>44259</v>
      </c>
      <c r="D1303">
        <v>6</v>
      </c>
      <c r="E1303" t="s">
        <v>33</v>
      </c>
      <c r="F1303" t="s">
        <v>44</v>
      </c>
      <c r="G1303" t="s">
        <v>55</v>
      </c>
      <c r="H1303" t="s">
        <v>57</v>
      </c>
      <c r="I1303" s="4">
        <v>44111</v>
      </c>
      <c r="J1303">
        <v>10</v>
      </c>
      <c r="K1303" t="s">
        <v>61</v>
      </c>
      <c r="L1303" s="4">
        <v>44055</v>
      </c>
      <c r="M1303" s="4">
        <v>44196</v>
      </c>
      <c r="N1303">
        <v>1</v>
      </c>
      <c r="O1303" t="s">
        <v>67</v>
      </c>
      <c r="P1303" t="s">
        <v>229</v>
      </c>
      <c r="Q1303">
        <v>1</v>
      </c>
      <c r="R1303" t="s">
        <v>478</v>
      </c>
      <c r="S1303" t="s">
        <v>1041</v>
      </c>
      <c r="T1303" t="s">
        <v>1569</v>
      </c>
      <c r="U1303" t="s">
        <v>80</v>
      </c>
      <c r="V1303" t="s">
        <v>1548</v>
      </c>
      <c r="W1303">
        <v>85.98</v>
      </c>
      <c r="X1303">
        <v>29.98</v>
      </c>
      <c r="Y1303">
        <v>1</v>
      </c>
      <c r="Z1303" t="s">
        <v>90</v>
      </c>
      <c r="AA1303" t="s">
        <v>2328</v>
      </c>
      <c r="AB1303">
        <v>5</v>
      </c>
      <c r="AC1303" t="s">
        <v>2633</v>
      </c>
      <c r="AD1303">
        <v>1272</v>
      </c>
      <c r="AE1303" t="s">
        <v>2639</v>
      </c>
      <c r="AF1303" s="4">
        <v>44235</v>
      </c>
      <c r="AG1303" s="4">
        <v>44299</v>
      </c>
      <c r="AH1303" t="s">
        <v>67</v>
      </c>
      <c r="AI1303" t="s">
        <v>229</v>
      </c>
      <c r="AJ1303" t="s">
        <v>478</v>
      </c>
      <c r="AK1303" t="s">
        <v>1041</v>
      </c>
      <c r="AL1303" t="s">
        <v>1569</v>
      </c>
      <c r="AM1303" t="s">
        <v>80</v>
      </c>
      <c r="AN1303" t="s">
        <v>1548</v>
      </c>
      <c r="AO1303" t="s">
        <v>90</v>
      </c>
      <c r="AP1303" t="s">
        <v>2328</v>
      </c>
      <c r="AQ1303" t="str">
        <f t="shared" si="20"/>
        <v>910145442596yesMale4411110YouTube440554419685.9829.985control1272Use a relaxing music in the background442354429933242.99214.996</v>
      </c>
      <c r="AR1303">
        <f>COUNTIF(AQ$2:AQ1303,AQ1303)</f>
        <v>1</v>
      </c>
    </row>
    <row r="1304" spans="1:44" x14ac:dyDescent="0.25">
      <c r="A1304">
        <v>911</v>
      </c>
      <c r="B1304">
        <v>207</v>
      </c>
      <c r="C1304" s="4">
        <v>44259</v>
      </c>
      <c r="D1304">
        <v>11</v>
      </c>
      <c r="E1304" t="s">
        <v>37</v>
      </c>
      <c r="F1304" t="s">
        <v>48</v>
      </c>
      <c r="G1304" t="s">
        <v>56</v>
      </c>
      <c r="H1304" t="s">
        <v>57</v>
      </c>
      <c r="I1304" s="4">
        <v>43682</v>
      </c>
      <c r="J1304">
        <v>2</v>
      </c>
      <c r="K1304" t="s">
        <v>60</v>
      </c>
      <c r="L1304" s="4">
        <v>43615</v>
      </c>
      <c r="M1304" s="4">
        <v>43830</v>
      </c>
      <c r="N1304">
        <v>1</v>
      </c>
      <c r="O1304" t="s">
        <v>90</v>
      </c>
      <c r="P1304" t="s">
        <v>252</v>
      </c>
      <c r="Q1304">
        <v>1</v>
      </c>
      <c r="R1304" t="s">
        <v>80</v>
      </c>
      <c r="S1304" t="s">
        <v>1015</v>
      </c>
      <c r="T1304" t="s">
        <v>1578</v>
      </c>
      <c r="U1304" t="s">
        <v>69</v>
      </c>
      <c r="V1304" t="s">
        <v>1562</v>
      </c>
      <c r="W1304">
        <v>99.99</v>
      </c>
      <c r="X1304">
        <v>9.99</v>
      </c>
      <c r="Y1304">
        <v>1</v>
      </c>
      <c r="Z1304" t="s">
        <v>410</v>
      </c>
      <c r="AA1304" t="s">
        <v>2359</v>
      </c>
      <c r="AF1304" s="4"/>
      <c r="AG1304" s="4"/>
      <c r="AH1304" t="s">
        <v>90</v>
      </c>
      <c r="AI1304" t="s">
        <v>252</v>
      </c>
      <c r="AJ1304" t="s">
        <v>80</v>
      </c>
      <c r="AK1304" t="s">
        <v>1015</v>
      </c>
      <c r="AL1304" t="s">
        <v>1578</v>
      </c>
      <c r="AM1304" t="s">
        <v>69</v>
      </c>
      <c r="AN1304" t="s">
        <v>1562</v>
      </c>
      <c r="AO1304" t="s">
        <v>410</v>
      </c>
      <c r="AP1304" t="s">
        <v>2359</v>
      </c>
      <c r="AQ1304" t="str">
        <f t="shared" si="20"/>
        <v>9112074425911noMale436822Facebook436154383099.999.996299.9919.9920</v>
      </c>
      <c r="AR1304">
        <f>COUNTIF(AQ$2:AQ1304,AQ1304)</f>
        <v>1</v>
      </c>
    </row>
    <row r="1305" spans="1:44" x14ac:dyDescent="0.25">
      <c r="A1305">
        <v>912</v>
      </c>
      <c r="B1305">
        <v>220</v>
      </c>
      <c r="C1305" s="4">
        <v>44260</v>
      </c>
      <c r="D1305">
        <v>6</v>
      </c>
      <c r="E1305" t="s">
        <v>33</v>
      </c>
      <c r="F1305" t="s">
        <v>44</v>
      </c>
      <c r="G1305" t="s">
        <v>55</v>
      </c>
      <c r="H1305" t="s">
        <v>57</v>
      </c>
      <c r="I1305" s="4">
        <v>43692</v>
      </c>
      <c r="J1305">
        <v>1</v>
      </c>
      <c r="K1305" t="s">
        <v>61</v>
      </c>
      <c r="L1305" s="4">
        <v>43615</v>
      </c>
      <c r="M1305" s="4">
        <v>43830</v>
      </c>
      <c r="N1305">
        <v>1</v>
      </c>
      <c r="O1305" t="s">
        <v>79</v>
      </c>
      <c r="P1305" t="s">
        <v>241</v>
      </c>
      <c r="Q1305">
        <v>1</v>
      </c>
      <c r="R1305" t="s">
        <v>463</v>
      </c>
      <c r="S1305" t="s">
        <v>1026</v>
      </c>
      <c r="T1305" t="s">
        <v>1556</v>
      </c>
      <c r="U1305" t="s">
        <v>80</v>
      </c>
      <c r="V1305" t="s">
        <v>1548</v>
      </c>
      <c r="W1305">
        <v>42.98</v>
      </c>
      <c r="X1305">
        <v>29.98</v>
      </c>
      <c r="Y1305">
        <v>1</v>
      </c>
      <c r="Z1305" t="s">
        <v>455</v>
      </c>
      <c r="AA1305" t="s">
        <v>2340</v>
      </c>
      <c r="AF1305" s="4"/>
      <c r="AG1305" s="4"/>
      <c r="AH1305" t="s">
        <v>79</v>
      </c>
      <c r="AI1305" t="s">
        <v>241</v>
      </c>
      <c r="AJ1305" t="s">
        <v>463</v>
      </c>
      <c r="AK1305" t="s">
        <v>1026</v>
      </c>
      <c r="AL1305" t="s">
        <v>1556</v>
      </c>
      <c r="AM1305" t="s">
        <v>80</v>
      </c>
      <c r="AN1305" t="s">
        <v>1548</v>
      </c>
      <c r="AO1305" t="s">
        <v>455</v>
      </c>
      <c r="AP1305" t="s">
        <v>2340</v>
      </c>
      <c r="AQ1305" t="str">
        <f t="shared" si="20"/>
        <v>912220442606yesMale436921YouTube436154383042.9829.9844721.49214.9915</v>
      </c>
      <c r="AR1305">
        <f>COUNTIF(AQ$2:AQ1305,AQ1305)</f>
        <v>1</v>
      </c>
    </row>
    <row r="1306" spans="1:44" x14ac:dyDescent="0.25">
      <c r="A1306">
        <v>913</v>
      </c>
      <c r="B1306">
        <v>387</v>
      </c>
      <c r="C1306" s="4">
        <v>44260</v>
      </c>
      <c r="D1306">
        <v>3</v>
      </c>
      <c r="E1306" t="s">
        <v>34</v>
      </c>
      <c r="F1306" t="s">
        <v>45</v>
      </c>
      <c r="G1306" t="s">
        <v>56</v>
      </c>
      <c r="H1306" t="s">
        <v>58</v>
      </c>
      <c r="I1306" s="4">
        <v>43610</v>
      </c>
      <c r="J1306">
        <v>2</v>
      </c>
      <c r="L1306" s="4"/>
      <c r="M1306" s="4"/>
      <c r="N1306">
        <v>1</v>
      </c>
      <c r="O1306" t="s">
        <v>79</v>
      </c>
      <c r="P1306" t="s">
        <v>241</v>
      </c>
      <c r="Q1306">
        <v>1</v>
      </c>
      <c r="R1306" t="s">
        <v>406</v>
      </c>
      <c r="S1306" t="s">
        <v>968</v>
      </c>
      <c r="T1306" t="s">
        <v>1501</v>
      </c>
      <c r="U1306" t="s">
        <v>80</v>
      </c>
      <c r="V1306" t="s">
        <v>1548</v>
      </c>
      <c r="W1306">
        <v>173.9</v>
      </c>
      <c r="X1306">
        <v>29.98</v>
      </c>
      <c r="Y1306">
        <v>1</v>
      </c>
      <c r="Z1306" t="s">
        <v>65</v>
      </c>
      <c r="AA1306" t="s">
        <v>2343</v>
      </c>
      <c r="AF1306" s="4"/>
      <c r="AG1306" s="4"/>
      <c r="AH1306" t="s">
        <v>79</v>
      </c>
      <c r="AI1306" t="s">
        <v>241</v>
      </c>
      <c r="AJ1306" t="s">
        <v>406</v>
      </c>
      <c r="AK1306" t="s">
        <v>968</v>
      </c>
      <c r="AL1306" t="s">
        <v>1501</v>
      </c>
      <c r="AM1306" t="s">
        <v>80</v>
      </c>
      <c r="AN1306" t="s">
        <v>1548</v>
      </c>
      <c r="AO1306" t="s">
        <v>65</v>
      </c>
      <c r="AP1306" t="s">
        <v>2343</v>
      </c>
      <c r="AQ1306" t="str">
        <f t="shared" si="20"/>
        <v>913387442603noFemale436102173.929.98411286.95214.9910</v>
      </c>
      <c r="AR1306">
        <f>COUNTIF(AQ$2:AQ1306,AQ1306)</f>
        <v>1</v>
      </c>
    </row>
    <row r="1307" spans="1:44" x14ac:dyDescent="0.25">
      <c r="A1307">
        <v>914</v>
      </c>
      <c r="B1307">
        <v>406</v>
      </c>
      <c r="C1307" s="4">
        <v>44261</v>
      </c>
      <c r="D1307">
        <v>8</v>
      </c>
      <c r="E1307" t="s">
        <v>43</v>
      </c>
      <c r="F1307" t="s">
        <v>54</v>
      </c>
      <c r="G1307" t="s">
        <v>56</v>
      </c>
      <c r="H1307" t="s">
        <v>57</v>
      </c>
      <c r="I1307" s="4">
        <v>43729</v>
      </c>
      <c r="J1307">
        <v>3</v>
      </c>
      <c r="K1307" t="s">
        <v>59</v>
      </c>
      <c r="L1307" s="4">
        <v>43615</v>
      </c>
      <c r="M1307" s="4">
        <v>43830</v>
      </c>
      <c r="N1307">
        <v>1</v>
      </c>
      <c r="O1307" t="s">
        <v>80</v>
      </c>
      <c r="P1307" t="s">
        <v>242</v>
      </c>
      <c r="Q1307">
        <v>1</v>
      </c>
      <c r="R1307" t="s">
        <v>548</v>
      </c>
      <c r="S1307" t="s">
        <v>1109</v>
      </c>
      <c r="T1307" t="s">
        <v>1634</v>
      </c>
      <c r="U1307" t="s">
        <v>67</v>
      </c>
      <c r="V1307" t="s">
        <v>1548</v>
      </c>
      <c r="W1307">
        <v>83.94</v>
      </c>
      <c r="X1307">
        <v>44.97</v>
      </c>
      <c r="Y1307">
        <v>1</v>
      </c>
      <c r="Z1307" t="s">
        <v>67</v>
      </c>
      <c r="AA1307" t="s">
        <v>2373</v>
      </c>
      <c r="AF1307" s="4"/>
      <c r="AG1307" s="4"/>
      <c r="AH1307" t="s">
        <v>80</v>
      </c>
      <c r="AI1307" t="s">
        <v>242</v>
      </c>
      <c r="AJ1307" t="s">
        <v>548</v>
      </c>
      <c r="AK1307" t="s">
        <v>1109</v>
      </c>
      <c r="AL1307" t="s">
        <v>1634</v>
      </c>
      <c r="AM1307" t="s">
        <v>67</v>
      </c>
      <c r="AN1307" t="s">
        <v>1548</v>
      </c>
      <c r="AO1307" t="s">
        <v>67</v>
      </c>
      <c r="AP1307" t="s">
        <v>2373</v>
      </c>
      <c r="AQ1307" t="str">
        <f t="shared" si="20"/>
        <v>914406442618noMale437293Google Ads436154383083.9444.9723627.98314.993</v>
      </c>
      <c r="AR1307">
        <f>COUNTIF(AQ$2:AQ1307,AQ1307)</f>
        <v>1</v>
      </c>
    </row>
    <row r="1308" spans="1:44" x14ac:dyDescent="0.25">
      <c r="A1308">
        <v>915</v>
      </c>
      <c r="B1308">
        <v>30</v>
      </c>
      <c r="C1308" s="4">
        <v>44262</v>
      </c>
      <c r="D1308">
        <v>8</v>
      </c>
      <c r="E1308" t="s">
        <v>43</v>
      </c>
      <c r="F1308" t="s">
        <v>54</v>
      </c>
      <c r="G1308" t="s">
        <v>55</v>
      </c>
      <c r="H1308" t="s">
        <v>58</v>
      </c>
      <c r="I1308" s="4">
        <v>44195</v>
      </c>
      <c r="J1308">
        <v>10</v>
      </c>
      <c r="K1308" t="s">
        <v>61</v>
      </c>
      <c r="L1308" s="4">
        <v>44055</v>
      </c>
      <c r="M1308" s="4">
        <v>44196</v>
      </c>
      <c r="N1308">
        <v>1</v>
      </c>
      <c r="O1308" t="s">
        <v>65</v>
      </c>
      <c r="P1308" t="s">
        <v>227</v>
      </c>
      <c r="Q1308">
        <v>1</v>
      </c>
      <c r="R1308" t="s">
        <v>685</v>
      </c>
      <c r="S1308" t="s">
        <v>1227</v>
      </c>
      <c r="T1308" t="s">
        <v>418</v>
      </c>
      <c r="U1308" t="s">
        <v>80</v>
      </c>
      <c r="V1308" t="s">
        <v>1517</v>
      </c>
      <c r="W1308">
        <v>100</v>
      </c>
      <c r="X1308">
        <v>39.979999999999997</v>
      </c>
      <c r="Y1308">
        <v>1</v>
      </c>
      <c r="Z1308" t="s">
        <v>431</v>
      </c>
      <c r="AA1308" t="s">
        <v>2326</v>
      </c>
      <c r="AB1308">
        <v>5</v>
      </c>
      <c r="AC1308" t="s">
        <v>2634</v>
      </c>
      <c r="AD1308">
        <v>1166</v>
      </c>
      <c r="AE1308" t="s">
        <v>2639</v>
      </c>
      <c r="AF1308" s="4">
        <v>44235</v>
      </c>
      <c r="AG1308" s="4">
        <v>44299</v>
      </c>
      <c r="AH1308" t="s">
        <v>65</v>
      </c>
      <c r="AI1308" t="s">
        <v>227</v>
      </c>
      <c r="AJ1308" t="s">
        <v>685</v>
      </c>
      <c r="AK1308" t="s">
        <v>1227</v>
      </c>
      <c r="AL1308" t="s">
        <v>418</v>
      </c>
      <c r="AM1308" t="s">
        <v>80</v>
      </c>
      <c r="AN1308" t="s">
        <v>1517</v>
      </c>
      <c r="AO1308" t="s">
        <v>431</v>
      </c>
      <c r="AP1308" t="s">
        <v>2326</v>
      </c>
      <c r="AQ1308" t="str">
        <f t="shared" si="20"/>
        <v>91530442628yesFemale4419510YouTube440554419610039.985test1166Use a relaxing music in the background4423544299109350219.9924</v>
      </c>
      <c r="AR1308">
        <f>COUNTIF(AQ$2:AQ1308,AQ1308)</f>
        <v>1</v>
      </c>
    </row>
    <row r="1309" spans="1:44" x14ac:dyDescent="0.25">
      <c r="A1309">
        <v>916</v>
      </c>
      <c r="B1309">
        <v>322</v>
      </c>
      <c r="C1309" s="4">
        <v>44262</v>
      </c>
      <c r="D1309">
        <v>10</v>
      </c>
      <c r="E1309" t="s">
        <v>42</v>
      </c>
      <c r="F1309" t="s">
        <v>53</v>
      </c>
      <c r="G1309" t="s">
        <v>56</v>
      </c>
      <c r="H1309" t="s">
        <v>57</v>
      </c>
      <c r="I1309" s="4">
        <v>43571</v>
      </c>
      <c r="J1309">
        <v>1</v>
      </c>
      <c r="L1309" s="4"/>
      <c r="M1309" s="4"/>
      <c r="N1309">
        <v>1</v>
      </c>
      <c r="O1309" t="s">
        <v>80</v>
      </c>
      <c r="P1309" t="s">
        <v>242</v>
      </c>
      <c r="Q1309">
        <v>1</v>
      </c>
      <c r="R1309" t="s">
        <v>548</v>
      </c>
      <c r="S1309" t="s">
        <v>1109</v>
      </c>
      <c r="T1309" t="s">
        <v>1634</v>
      </c>
      <c r="U1309" t="s">
        <v>80</v>
      </c>
      <c r="V1309" t="s">
        <v>1548</v>
      </c>
      <c r="W1309">
        <v>55.96</v>
      </c>
      <c r="X1309">
        <v>29.98</v>
      </c>
      <c r="Y1309">
        <v>1</v>
      </c>
      <c r="Z1309" t="s">
        <v>67</v>
      </c>
      <c r="AA1309" t="s">
        <v>2373</v>
      </c>
      <c r="AF1309" s="4"/>
      <c r="AG1309" s="4"/>
      <c r="AH1309" t="s">
        <v>80</v>
      </c>
      <c r="AI1309" t="s">
        <v>242</v>
      </c>
      <c r="AJ1309" t="s">
        <v>548</v>
      </c>
      <c r="AK1309" t="s">
        <v>1109</v>
      </c>
      <c r="AL1309" t="s">
        <v>1634</v>
      </c>
      <c r="AM1309" t="s">
        <v>80</v>
      </c>
      <c r="AN1309" t="s">
        <v>1548</v>
      </c>
      <c r="AO1309" t="s">
        <v>67</v>
      </c>
      <c r="AP1309" t="s">
        <v>2373</v>
      </c>
      <c r="AQ1309" t="str">
        <f t="shared" si="20"/>
        <v>9163224426210noMale43571155.9629.9823627.98214.993</v>
      </c>
      <c r="AR1309">
        <f>COUNTIF(AQ$2:AQ1309,AQ1309)</f>
        <v>1</v>
      </c>
    </row>
    <row r="1310" spans="1:44" x14ac:dyDescent="0.25">
      <c r="A1310">
        <v>917</v>
      </c>
      <c r="B1310">
        <v>435</v>
      </c>
      <c r="C1310" s="4">
        <v>44262</v>
      </c>
      <c r="D1310">
        <v>4</v>
      </c>
      <c r="E1310" t="s">
        <v>40</v>
      </c>
      <c r="F1310" t="s">
        <v>51</v>
      </c>
      <c r="G1310" t="s">
        <v>55</v>
      </c>
      <c r="H1310" t="s">
        <v>58</v>
      </c>
      <c r="I1310" s="4">
        <v>43537</v>
      </c>
      <c r="J1310">
        <v>1</v>
      </c>
      <c r="L1310" s="4"/>
      <c r="M1310" s="4"/>
      <c r="N1310">
        <v>1</v>
      </c>
      <c r="O1310" t="s">
        <v>78</v>
      </c>
      <c r="P1310" t="s">
        <v>240</v>
      </c>
      <c r="Q1310">
        <v>1</v>
      </c>
      <c r="R1310" t="s">
        <v>668</v>
      </c>
      <c r="S1310" t="s">
        <v>1212</v>
      </c>
      <c r="T1310" t="s">
        <v>1735</v>
      </c>
      <c r="U1310" t="s">
        <v>67</v>
      </c>
      <c r="V1310" t="s">
        <v>1548</v>
      </c>
      <c r="W1310">
        <v>449.97</v>
      </c>
      <c r="X1310">
        <v>44.97</v>
      </c>
      <c r="Y1310">
        <v>1</v>
      </c>
      <c r="Z1310" t="s">
        <v>393</v>
      </c>
      <c r="AA1310" t="s">
        <v>2345</v>
      </c>
      <c r="AF1310" s="4"/>
      <c r="AG1310" s="4"/>
      <c r="AH1310" t="s">
        <v>78</v>
      </c>
      <c r="AI1310" t="s">
        <v>240</v>
      </c>
      <c r="AJ1310" t="s">
        <v>668</v>
      </c>
      <c r="AK1310" t="s">
        <v>1212</v>
      </c>
      <c r="AL1310" t="s">
        <v>1735</v>
      </c>
      <c r="AM1310" t="s">
        <v>67</v>
      </c>
      <c r="AN1310" t="s">
        <v>1548</v>
      </c>
      <c r="AO1310" t="s">
        <v>393</v>
      </c>
      <c r="AP1310" t="s">
        <v>2345</v>
      </c>
      <c r="AQ1310" t="str">
        <f t="shared" si="20"/>
        <v>917435442624yesFemale435371449.9744.978138149.99314.9918</v>
      </c>
      <c r="AR1310">
        <f>COUNTIF(AQ$2:AQ1310,AQ1310)</f>
        <v>1</v>
      </c>
    </row>
    <row r="1311" spans="1:44" x14ac:dyDescent="0.25">
      <c r="A1311">
        <v>918</v>
      </c>
      <c r="B1311">
        <v>484</v>
      </c>
      <c r="C1311" s="4">
        <v>44262</v>
      </c>
      <c r="D1311">
        <v>3</v>
      </c>
      <c r="E1311" t="s">
        <v>34</v>
      </c>
      <c r="F1311" t="s">
        <v>45</v>
      </c>
      <c r="G1311" t="s">
        <v>56</v>
      </c>
      <c r="H1311" t="s">
        <v>57</v>
      </c>
      <c r="I1311" s="4">
        <v>44152</v>
      </c>
      <c r="J1311">
        <v>15</v>
      </c>
      <c r="K1311" t="s">
        <v>62</v>
      </c>
      <c r="L1311" s="4">
        <v>43615</v>
      </c>
      <c r="M1311" s="4">
        <v>44413</v>
      </c>
      <c r="N1311">
        <v>2</v>
      </c>
      <c r="O1311" t="s">
        <v>204</v>
      </c>
      <c r="P1311" t="s">
        <v>366</v>
      </c>
      <c r="Q1311">
        <v>2</v>
      </c>
      <c r="R1311" t="s">
        <v>855</v>
      </c>
      <c r="S1311" t="s">
        <v>1392</v>
      </c>
      <c r="T1311" t="s">
        <v>1908</v>
      </c>
      <c r="U1311" t="s">
        <v>85</v>
      </c>
      <c r="V1311" t="s">
        <v>1902</v>
      </c>
      <c r="W1311">
        <v>323.77</v>
      </c>
      <c r="X1311">
        <v>69.97</v>
      </c>
      <c r="Y1311">
        <v>2</v>
      </c>
      <c r="Z1311" t="s">
        <v>2284</v>
      </c>
      <c r="AA1311" t="s">
        <v>2585</v>
      </c>
      <c r="AB1311">
        <v>5</v>
      </c>
      <c r="AC1311" t="s">
        <v>2633</v>
      </c>
      <c r="AD1311">
        <v>1572</v>
      </c>
      <c r="AE1311" t="s">
        <v>2639</v>
      </c>
      <c r="AF1311" s="4">
        <v>44235</v>
      </c>
      <c r="AG1311" s="4">
        <v>44299</v>
      </c>
      <c r="AH1311" t="s">
        <v>65</v>
      </c>
      <c r="AI1311" t="s">
        <v>227</v>
      </c>
      <c r="AJ1311" t="s">
        <v>415</v>
      </c>
      <c r="AK1311" t="s">
        <v>977</v>
      </c>
      <c r="AL1311" t="s">
        <v>1510</v>
      </c>
      <c r="AM1311" t="s">
        <v>69</v>
      </c>
      <c r="AN1311" t="s">
        <v>1517</v>
      </c>
      <c r="AO1311" t="s">
        <v>431</v>
      </c>
      <c r="AP1311" t="s">
        <v>2326</v>
      </c>
      <c r="AQ1311" t="str">
        <f t="shared" si="20"/>
        <v>918484442623noMale4415215Organic4361544413323.7769.975control1572Use a relaxing music in the background44235442991039199.99119.9924</v>
      </c>
      <c r="AR1311">
        <f>COUNTIF(AQ$2:AQ1311,AQ1311)</f>
        <v>1</v>
      </c>
    </row>
    <row r="1312" spans="1:44" x14ac:dyDescent="0.25">
      <c r="A1312">
        <v>918</v>
      </c>
      <c r="B1312">
        <v>484</v>
      </c>
      <c r="C1312" s="4">
        <v>44262</v>
      </c>
      <c r="D1312">
        <v>3</v>
      </c>
      <c r="E1312" t="s">
        <v>34</v>
      </c>
      <c r="F1312" t="s">
        <v>45</v>
      </c>
      <c r="G1312" t="s">
        <v>56</v>
      </c>
      <c r="H1312" t="s">
        <v>57</v>
      </c>
      <c r="I1312" s="4">
        <v>44152</v>
      </c>
      <c r="J1312">
        <v>15</v>
      </c>
      <c r="K1312" t="s">
        <v>62</v>
      </c>
      <c r="L1312" s="4">
        <v>43615</v>
      </c>
      <c r="M1312" s="4">
        <v>44413</v>
      </c>
      <c r="N1312">
        <v>2</v>
      </c>
      <c r="O1312" t="s">
        <v>204</v>
      </c>
      <c r="P1312" t="s">
        <v>366</v>
      </c>
      <c r="Q1312">
        <v>2</v>
      </c>
      <c r="R1312" t="s">
        <v>855</v>
      </c>
      <c r="S1312" t="s">
        <v>1392</v>
      </c>
      <c r="T1312" t="s">
        <v>1908</v>
      </c>
      <c r="U1312" t="s">
        <v>85</v>
      </c>
      <c r="V1312" t="s">
        <v>1902</v>
      </c>
      <c r="W1312">
        <v>323.77</v>
      </c>
      <c r="X1312">
        <v>69.97</v>
      </c>
      <c r="Y1312">
        <v>2</v>
      </c>
      <c r="Z1312" t="s">
        <v>2284</v>
      </c>
      <c r="AA1312" t="s">
        <v>2585</v>
      </c>
      <c r="AB1312">
        <v>5</v>
      </c>
      <c r="AC1312" t="s">
        <v>2633</v>
      </c>
      <c r="AD1312">
        <v>1572</v>
      </c>
      <c r="AE1312" t="s">
        <v>2639</v>
      </c>
      <c r="AF1312" s="4">
        <v>44235</v>
      </c>
      <c r="AG1312" s="4">
        <v>44299</v>
      </c>
      <c r="AH1312" t="s">
        <v>86</v>
      </c>
      <c r="AI1312" t="s">
        <v>248</v>
      </c>
      <c r="AJ1312" t="s">
        <v>499</v>
      </c>
      <c r="AK1312" t="s">
        <v>1062</v>
      </c>
      <c r="AL1312" t="s">
        <v>1590</v>
      </c>
      <c r="AM1312" t="s">
        <v>80</v>
      </c>
      <c r="AN1312" t="s">
        <v>1577</v>
      </c>
      <c r="AO1312" t="s">
        <v>549</v>
      </c>
      <c r="AP1312" t="s">
        <v>2362</v>
      </c>
      <c r="AQ1312" t="str">
        <f t="shared" si="20"/>
        <v>918484442623noMale4415215Organic4361544413323.7769.975control1572Use a relaxing music in the background442354429978361.89224.9922</v>
      </c>
      <c r="AR1312">
        <f>COUNTIF(AQ$2:AQ1312,AQ1312)</f>
        <v>1</v>
      </c>
    </row>
    <row r="1313" spans="1:44" x14ac:dyDescent="0.25">
      <c r="A1313">
        <v>919</v>
      </c>
      <c r="B1313">
        <v>120</v>
      </c>
      <c r="C1313" s="4">
        <v>44266</v>
      </c>
      <c r="D1313">
        <v>10</v>
      </c>
      <c r="E1313" t="s">
        <v>42</v>
      </c>
      <c r="F1313" t="s">
        <v>53</v>
      </c>
      <c r="G1313" t="s">
        <v>56</v>
      </c>
      <c r="H1313" t="s">
        <v>57</v>
      </c>
      <c r="I1313" s="4">
        <v>43932</v>
      </c>
      <c r="J1313">
        <v>7</v>
      </c>
      <c r="K1313" t="s">
        <v>61</v>
      </c>
      <c r="L1313" s="4">
        <v>43915</v>
      </c>
      <c r="M1313" s="4">
        <v>44012</v>
      </c>
      <c r="N1313">
        <v>1</v>
      </c>
      <c r="O1313" t="s">
        <v>69</v>
      </c>
      <c r="P1313" t="s">
        <v>231</v>
      </c>
      <c r="Q1313">
        <v>1</v>
      </c>
      <c r="R1313" t="s">
        <v>856</v>
      </c>
      <c r="S1313" t="s">
        <v>1393</v>
      </c>
      <c r="T1313" t="s">
        <v>1909</v>
      </c>
      <c r="U1313" t="s">
        <v>67</v>
      </c>
      <c r="V1313" t="s">
        <v>1577</v>
      </c>
      <c r="W1313">
        <v>1587</v>
      </c>
      <c r="X1313">
        <v>74.97</v>
      </c>
      <c r="Y1313">
        <v>1</v>
      </c>
      <c r="Z1313" t="s">
        <v>67</v>
      </c>
      <c r="AA1313" t="s">
        <v>2373</v>
      </c>
      <c r="AF1313" s="4"/>
      <c r="AG1313" s="4"/>
      <c r="AH1313" t="s">
        <v>69</v>
      </c>
      <c r="AI1313" t="s">
        <v>231</v>
      </c>
      <c r="AJ1313" t="s">
        <v>856</v>
      </c>
      <c r="AK1313" t="s">
        <v>1393</v>
      </c>
      <c r="AL1313" t="s">
        <v>1909</v>
      </c>
      <c r="AM1313" t="s">
        <v>67</v>
      </c>
      <c r="AN1313" t="s">
        <v>1577</v>
      </c>
      <c r="AO1313" t="s">
        <v>67</v>
      </c>
      <c r="AP1313" t="s">
        <v>2373</v>
      </c>
      <c r="AQ1313" t="str">
        <f t="shared" si="20"/>
        <v>9191204426610noMale439327YouTube4391544012158774.97199529324.993</v>
      </c>
      <c r="AR1313">
        <f>COUNTIF(AQ$2:AQ1313,AQ1313)</f>
        <v>1</v>
      </c>
    </row>
    <row r="1314" spans="1:44" x14ac:dyDescent="0.25">
      <c r="A1314">
        <v>920</v>
      </c>
      <c r="B1314">
        <v>400</v>
      </c>
      <c r="C1314" s="4">
        <v>44266</v>
      </c>
      <c r="D1314">
        <v>8</v>
      </c>
      <c r="E1314" t="s">
        <v>43</v>
      </c>
      <c r="F1314" t="s">
        <v>54</v>
      </c>
      <c r="G1314" t="s">
        <v>56</v>
      </c>
      <c r="H1314" t="s">
        <v>58</v>
      </c>
      <c r="I1314" s="4">
        <v>43622</v>
      </c>
      <c r="J1314">
        <v>2</v>
      </c>
      <c r="K1314" t="s">
        <v>60</v>
      </c>
      <c r="L1314" s="4">
        <v>43615</v>
      </c>
      <c r="M1314" s="4">
        <v>43830</v>
      </c>
      <c r="N1314">
        <v>1</v>
      </c>
      <c r="O1314" t="s">
        <v>69</v>
      </c>
      <c r="P1314" t="s">
        <v>231</v>
      </c>
      <c r="Q1314">
        <v>1</v>
      </c>
      <c r="R1314" t="s">
        <v>434</v>
      </c>
      <c r="S1314" t="s">
        <v>991</v>
      </c>
      <c r="T1314" t="s">
        <v>1524</v>
      </c>
      <c r="U1314" t="s">
        <v>69</v>
      </c>
      <c r="V1314" t="s">
        <v>1577</v>
      </c>
      <c r="W1314">
        <v>929.99</v>
      </c>
      <c r="X1314">
        <v>24.99</v>
      </c>
      <c r="Y1314">
        <v>1</v>
      </c>
      <c r="Z1314" t="s">
        <v>69</v>
      </c>
      <c r="AA1314" t="s">
        <v>2360</v>
      </c>
      <c r="AF1314" s="4"/>
      <c r="AG1314" s="4"/>
      <c r="AH1314" t="s">
        <v>69</v>
      </c>
      <c r="AI1314" t="s">
        <v>231</v>
      </c>
      <c r="AJ1314" t="s">
        <v>434</v>
      </c>
      <c r="AK1314" t="s">
        <v>991</v>
      </c>
      <c r="AL1314" t="s">
        <v>1524</v>
      </c>
      <c r="AM1314" t="s">
        <v>69</v>
      </c>
      <c r="AN1314" t="s">
        <v>1577</v>
      </c>
      <c r="AO1314" t="s">
        <v>69</v>
      </c>
      <c r="AP1314" t="s">
        <v>2360</v>
      </c>
      <c r="AQ1314" t="str">
        <f t="shared" si="20"/>
        <v>920400442668noFemale436222Facebook4361543830929.9924.991152929.99124.991</v>
      </c>
      <c r="AR1314">
        <f>COUNTIF(AQ$2:AQ1314,AQ1314)</f>
        <v>1</v>
      </c>
    </row>
    <row r="1315" spans="1:44" x14ac:dyDescent="0.25">
      <c r="A1315">
        <v>921</v>
      </c>
      <c r="B1315">
        <v>468</v>
      </c>
      <c r="C1315" s="4">
        <v>44266</v>
      </c>
      <c r="D1315">
        <v>10</v>
      </c>
      <c r="E1315" t="s">
        <v>42</v>
      </c>
      <c r="F1315" t="s">
        <v>53</v>
      </c>
      <c r="G1315" t="s">
        <v>55</v>
      </c>
      <c r="H1315" t="s">
        <v>57</v>
      </c>
      <c r="I1315" s="4">
        <v>44132</v>
      </c>
      <c r="J1315">
        <v>15</v>
      </c>
      <c r="K1315" t="s">
        <v>62</v>
      </c>
      <c r="L1315" s="4">
        <v>43615</v>
      </c>
      <c r="M1315" s="4">
        <v>44413</v>
      </c>
      <c r="N1315">
        <v>1</v>
      </c>
      <c r="O1315" t="s">
        <v>69</v>
      </c>
      <c r="P1315" t="s">
        <v>231</v>
      </c>
      <c r="Q1315">
        <v>1</v>
      </c>
      <c r="R1315" t="s">
        <v>776</v>
      </c>
      <c r="S1315" t="s">
        <v>1314</v>
      </c>
      <c r="T1315" t="s">
        <v>1831</v>
      </c>
      <c r="U1315" t="s">
        <v>80</v>
      </c>
      <c r="V1315" t="s">
        <v>1577</v>
      </c>
      <c r="W1315">
        <v>470</v>
      </c>
      <c r="X1315">
        <v>49.98</v>
      </c>
      <c r="Y1315">
        <v>1</v>
      </c>
      <c r="Z1315" t="s">
        <v>78</v>
      </c>
      <c r="AA1315" t="s">
        <v>2330</v>
      </c>
      <c r="AF1315" s="4"/>
      <c r="AG1315" s="4"/>
      <c r="AH1315" t="s">
        <v>69</v>
      </c>
      <c r="AI1315" t="s">
        <v>231</v>
      </c>
      <c r="AJ1315" t="s">
        <v>776</v>
      </c>
      <c r="AK1315" t="s">
        <v>1314</v>
      </c>
      <c r="AL1315" t="s">
        <v>1831</v>
      </c>
      <c r="AM1315" t="s">
        <v>80</v>
      </c>
      <c r="AN1315" t="s">
        <v>1577</v>
      </c>
      <c r="AO1315" t="s">
        <v>78</v>
      </c>
      <c r="AP1315" t="s">
        <v>2330</v>
      </c>
      <c r="AQ1315" t="str">
        <f t="shared" si="20"/>
        <v>9214684426610yesMale4413215Organic436154441347049.98198235224.998</v>
      </c>
      <c r="AR1315">
        <f>COUNTIF(AQ$2:AQ1315,AQ1315)</f>
        <v>1</v>
      </c>
    </row>
    <row r="1316" spans="1:44" x14ac:dyDescent="0.25">
      <c r="A1316">
        <v>922</v>
      </c>
      <c r="B1316">
        <v>56</v>
      </c>
      <c r="C1316" s="4">
        <v>44267</v>
      </c>
      <c r="D1316">
        <v>10</v>
      </c>
      <c r="E1316" t="s">
        <v>42</v>
      </c>
      <c r="F1316" t="s">
        <v>53</v>
      </c>
      <c r="G1316" t="s">
        <v>55</v>
      </c>
      <c r="H1316" t="s">
        <v>58</v>
      </c>
      <c r="I1316" s="4">
        <v>44243</v>
      </c>
      <c r="J1316">
        <v>11</v>
      </c>
      <c r="K1316" t="s">
        <v>60</v>
      </c>
      <c r="L1316" s="4">
        <v>44148</v>
      </c>
      <c r="M1316" s="4">
        <v>44265</v>
      </c>
      <c r="N1316">
        <v>1</v>
      </c>
      <c r="O1316" t="s">
        <v>65</v>
      </c>
      <c r="P1316" t="s">
        <v>227</v>
      </c>
      <c r="Q1316">
        <v>1</v>
      </c>
      <c r="R1316" t="s">
        <v>519</v>
      </c>
      <c r="S1316" t="s">
        <v>1083</v>
      </c>
      <c r="T1316" t="s">
        <v>1609</v>
      </c>
      <c r="U1316" t="s">
        <v>80</v>
      </c>
      <c r="V1316" t="s">
        <v>1517</v>
      </c>
      <c r="W1316">
        <v>26.98</v>
      </c>
      <c r="X1316">
        <v>39.979999999999997</v>
      </c>
      <c r="Y1316">
        <v>1</v>
      </c>
      <c r="Z1316" t="s">
        <v>431</v>
      </c>
      <c r="AA1316" t="s">
        <v>2326</v>
      </c>
      <c r="AF1316" s="4"/>
      <c r="AG1316" s="4"/>
      <c r="AH1316" t="s">
        <v>65</v>
      </c>
      <c r="AI1316" t="s">
        <v>227</v>
      </c>
      <c r="AJ1316" t="s">
        <v>519</v>
      </c>
      <c r="AK1316" t="s">
        <v>1083</v>
      </c>
      <c r="AL1316" t="s">
        <v>1609</v>
      </c>
      <c r="AM1316" t="s">
        <v>80</v>
      </c>
      <c r="AN1316" t="s">
        <v>1517</v>
      </c>
      <c r="AO1316" t="s">
        <v>431</v>
      </c>
      <c r="AP1316" t="s">
        <v>2326</v>
      </c>
      <c r="AQ1316" t="str">
        <f t="shared" si="20"/>
        <v>922564426710yesFemale4424311Facebook441484426526.9839.98104113.49219.9924</v>
      </c>
      <c r="AR1316">
        <f>COUNTIF(AQ$2:AQ1316,AQ1316)</f>
        <v>1</v>
      </c>
    </row>
    <row r="1317" spans="1:44" x14ac:dyDescent="0.25">
      <c r="A1317">
        <v>923</v>
      </c>
      <c r="B1317">
        <v>405</v>
      </c>
      <c r="C1317" s="4">
        <v>44268</v>
      </c>
      <c r="D1317">
        <v>8</v>
      </c>
      <c r="E1317" t="s">
        <v>43</v>
      </c>
      <c r="F1317" t="s">
        <v>54</v>
      </c>
      <c r="G1317" t="s">
        <v>56</v>
      </c>
      <c r="H1317" t="s">
        <v>57</v>
      </c>
      <c r="I1317" s="4">
        <v>43687</v>
      </c>
      <c r="J1317">
        <v>3</v>
      </c>
      <c r="K1317" t="s">
        <v>59</v>
      </c>
      <c r="L1317" s="4">
        <v>43615</v>
      </c>
      <c r="M1317" s="4">
        <v>43830</v>
      </c>
      <c r="N1317">
        <v>1</v>
      </c>
      <c r="O1317" t="s">
        <v>88</v>
      </c>
      <c r="P1317" t="s">
        <v>250</v>
      </c>
      <c r="Q1317">
        <v>2</v>
      </c>
      <c r="R1317" t="s">
        <v>857</v>
      </c>
      <c r="S1317" t="s">
        <v>1394</v>
      </c>
      <c r="T1317" t="s">
        <v>1910</v>
      </c>
      <c r="U1317" t="s">
        <v>88</v>
      </c>
      <c r="V1317" t="s">
        <v>1869</v>
      </c>
      <c r="W1317">
        <v>152.88</v>
      </c>
      <c r="X1317">
        <v>59.96</v>
      </c>
      <c r="Y1317">
        <v>1</v>
      </c>
      <c r="Z1317" t="s">
        <v>159</v>
      </c>
      <c r="AA1317" t="s">
        <v>2586</v>
      </c>
      <c r="AF1317" s="4"/>
      <c r="AG1317" s="4"/>
      <c r="AH1317" t="s">
        <v>80</v>
      </c>
      <c r="AI1317" t="s">
        <v>242</v>
      </c>
      <c r="AJ1317" t="s">
        <v>619</v>
      </c>
      <c r="AK1317" t="s">
        <v>1016</v>
      </c>
      <c r="AL1317" t="s">
        <v>1695</v>
      </c>
      <c r="AM1317" t="s">
        <v>80</v>
      </c>
      <c r="AN1317" t="s">
        <v>1548</v>
      </c>
      <c r="AO1317" t="s">
        <v>70</v>
      </c>
      <c r="AP1317" t="s">
        <v>2341</v>
      </c>
      <c r="AQ1317" t="str">
        <f t="shared" si="20"/>
        <v>923405442688noMale436873Google Ads4361543830152.8859.9622761.99214.995</v>
      </c>
      <c r="AR1317">
        <f>COUNTIF(AQ$2:AQ1317,AQ1317)</f>
        <v>1</v>
      </c>
    </row>
    <row r="1318" spans="1:44" x14ac:dyDescent="0.25">
      <c r="A1318">
        <v>923</v>
      </c>
      <c r="B1318">
        <v>405</v>
      </c>
      <c r="C1318" s="4">
        <v>44268</v>
      </c>
      <c r="D1318">
        <v>8</v>
      </c>
      <c r="E1318" t="s">
        <v>43</v>
      </c>
      <c r="F1318" t="s">
        <v>54</v>
      </c>
      <c r="G1318" t="s">
        <v>56</v>
      </c>
      <c r="H1318" t="s">
        <v>57</v>
      </c>
      <c r="I1318" s="4">
        <v>43687</v>
      </c>
      <c r="J1318">
        <v>3</v>
      </c>
      <c r="K1318" t="s">
        <v>59</v>
      </c>
      <c r="L1318" s="4">
        <v>43615</v>
      </c>
      <c r="M1318" s="4">
        <v>43830</v>
      </c>
      <c r="N1318">
        <v>1</v>
      </c>
      <c r="O1318" t="s">
        <v>88</v>
      </c>
      <c r="P1318" t="s">
        <v>250</v>
      </c>
      <c r="Q1318">
        <v>2</v>
      </c>
      <c r="R1318" t="s">
        <v>857</v>
      </c>
      <c r="S1318" t="s">
        <v>1394</v>
      </c>
      <c r="T1318" t="s">
        <v>1910</v>
      </c>
      <c r="U1318" t="s">
        <v>88</v>
      </c>
      <c r="V1318" t="s">
        <v>1869</v>
      </c>
      <c r="W1318">
        <v>152.88</v>
      </c>
      <c r="X1318">
        <v>59.96</v>
      </c>
      <c r="Y1318">
        <v>1</v>
      </c>
      <c r="Z1318" t="s">
        <v>159</v>
      </c>
      <c r="AA1318" t="s">
        <v>2586</v>
      </c>
      <c r="AF1318" s="4"/>
      <c r="AG1318" s="4"/>
      <c r="AH1318" t="s">
        <v>80</v>
      </c>
      <c r="AI1318" t="s">
        <v>242</v>
      </c>
      <c r="AJ1318" t="s">
        <v>598</v>
      </c>
      <c r="AK1318" t="s">
        <v>1118</v>
      </c>
      <c r="AL1318" t="s">
        <v>1675</v>
      </c>
      <c r="AM1318" t="s">
        <v>80</v>
      </c>
      <c r="AN1318" t="s">
        <v>1548</v>
      </c>
      <c r="AO1318" t="s">
        <v>70</v>
      </c>
      <c r="AP1318" t="s">
        <v>2341</v>
      </c>
      <c r="AQ1318" t="str">
        <f t="shared" si="20"/>
        <v>923405442688noMale436873Google Ads4361543830152.8859.9623514.45214.995</v>
      </c>
      <c r="AR1318">
        <f>COUNTIF(AQ$2:AQ1318,AQ1318)</f>
        <v>1</v>
      </c>
    </row>
    <row r="1319" spans="1:44" x14ac:dyDescent="0.25">
      <c r="A1319">
        <v>924</v>
      </c>
      <c r="B1319">
        <v>278</v>
      </c>
      <c r="C1319" s="4">
        <v>44269</v>
      </c>
      <c r="D1319">
        <v>9</v>
      </c>
      <c r="E1319" t="s">
        <v>41</v>
      </c>
      <c r="F1319" t="s">
        <v>52</v>
      </c>
      <c r="G1319" t="s">
        <v>55</v>
      </c>
      <c r="H1319" t="s">
        <v>57</v>
      </c>
      <c r="I1319" s="4">
        <v>43541</v>
      </c>
      <c r="J1319">
        <v>2</v>
      </c>
      <c r="L1319" s="4"/>
      <c r="M1319" s="4"/>
      <c r="N1319">
        <v>1</v>
      </c>
      <c r="O1319" t="s">
        <v>80</v>
      </c>
      <c r="P1319" t="s">
        <v>242</v>
      </c>
      <c r="Q1319">
        <v>1</v>
      </c>
      <c r="R1319" t="s">
        <v>709</v>
      </c>
      <c r="S1319" t="s">
        <v>1250</v>
      </c>
      <c r="T1319" t="s">
        <v>425</v>
      </c>
      <c r="U1319" t="s">
        <v>69</v>
      </c>
      <c r="V1319" t="s">
        <v>1548</v>
      </c>
      <c r="W1319">
        <v>125</v>
      </c>
      <c r="X1319">
        <v>14.99</v>
      </c>
      <c r="Y1319">
        <v>1</v>
      </c>
      <c r="Z1319" t="s">
        <v>79</v>
      </c>
      <c r="AA1319" t="s">
        <v>2349</v>
      </c>
      <c r="AF1319" s="4"/>
      <c r="AG1319" s="4"/>
      <c r="AH1319" t="s">
        <v>80</v>
      </c>
      <c r="AI1319" t="s">
        <v>242</v>
      </c>
      <c r="AJ1319" t="s">
        <v>709</v>
      </c>
      <c r="AK1319" t="s">
        <v>1250</v>
      </c>
      <c r="AL1319" t="s">
        <v>425</v>
      </c>
      <c r="AM1319" t="s">
        <v>69</v>
      </c>
      <c r="AN1319" t="s">
        <v>1548</v>
      </c>
      <c r="AO1319" t="s">
        <v>79</v>
      </c>
      <c r="AP1319" t="s">
        <v>2349</v>
      </c>
      <c r="AQ1319" t="str">
        <f t="shared" si="20"/>
        <v>924278442699yesMale43541212514.99258125114.994</v>
      </c>
      <c r="AR1319">
        <f>COUNTIF(AQ$2:AQ1319,AQ1319)</f>
        <v>1</v>
      </c>
    </row>
    <row r="1320" spans="1:44" x14ac:dyDescent="0.25">
      <c r="A1320">
        <v>925</v>
      </c>
      <c r="B1320">
        <v>157</v>
      </c>
      <c r="C1320" s="4">
        <v>44270</v>
      </c>
      <c r="D1320">
        <v>11</v>
      </c>
      <c r="E1320" t="s">
        <v>37</v>
      </c>
      <c r="F1320" t="s">
        <v>48</v>
      </c>
      <c r="G1320" t="s">
        <v>56</v>
      </c>
      <c r="H1320" t="s">
        <v>58</v>
      </c>
      <c r="I1320" s="4">
        <v>43937</v>
      </c>
      <c r="J1320">
        <v>7</v>
      </c>
      <c r="K1320" t="s">
        <v>61</v>
      </c>
      <c r="L1320" s="4">
        <v>43915</v>
      </c>
      <c r="M1320" s="4">
        <v>44012</v>
      </c>
      <c r="N1320">
        <v>1</v>
      </c>
      <c r="O1320" t="s">
        <v>90</v>
      </c>
      <c r="P1320" t="s">
        <v>252</v>
      </c>
      <c r="Q1320">
        <v>1</v>
      </c>
      <c r="R1320" t="s">
        <v>449</v>
      </c>
      <c r="S1320" t="s">
        <v>1011</v>
      </c>
      <c r="T1320" t="s">
        <v>1541</v>
      </c>
      <c r="U1320" t="s">
        <v>67</v>
      </c>
      <c r="V1320" t="s">
        <v>1562</v>
      </c>
      <c r="W1320">
        <v>129.57</v>
      </c>
      <c r="X1320">
        <v>29.97</v>
      </c>
      <c r="Y1320">
        <v>1</v>
      </c>
      <c r="Z1320" t="s">
        <v>410</v>
      </c>
      <c r="AA1320" t="s">
        <v>2359</v>
      </c>
      <c r="AF1320" s="4"/>
      <c r="AG1320" s="4"/>
      <c r="AH1320" t="s">
        <v>90</v>
      </c>
      <c r="AI1320" t="s">
        <v>252</v>
      </c>
      <c r="AJ1320" t="s">
        <v>449</v>
      </c>
      <c r="AK1320" t="s">
        <v>1011</v>
      </c>
      <c r="AL1320" t="s">
        <v>1541</v>
      </c>
      <c r="AM1320" t="s">
        <v>67</v>
      </c>
      <c r="AN1320" t="s">
        <v>1562</v>
      </c>
      <c r="AO1320" t="s">
        <v>410</v>
      </c>
      <c r="AP1320" t="s">
        <v>2359</v>
      </c>
      <c r="AQ1320" t="str">
        <f t="shared" si="20"/>
        <v>9251574427011noFemale439377YouTube4391544012129.5729.97614743.1939.9920</v>
      </c>
      <c r="AR1320">
        <f>COUNTIF(AQ$2:AQ1320,AQ1320)</f>
        <v>1</v>
      </c>
    </row>
    <row r="1321" spans="1:44" x14ac:dyDescent="0.25">
      <c r="A1321">
        <v>926</v>
      </c>
      <c r="B1321">
        <v>196</v>
      </c>
      <c r="C1321" s="4">
        <v>44270</v>
      </c>
      <c r="D1321">
        <v>10</v>
      </c>
      <c r="E1321" t="s">
        <v>42</v>
      </c>
      <c r="F1321" t="s">
        <v>53</v>
      </c>
      <c r="G1321" t="s">
        <v>55</v>
      </c>
      <c r="H1321" t="s">
        <v>57</v>
      </c>
      <c r="I1321" s="4">
        <v>43935</v>
      </c>
      <c r="J1321">
        <v>7</v>
      </c>
      <c r="K1321" t="s">
        <v>61</v>
      </c>
      <c r="L1321" s="4">
        <v>43915</v>
      </c>
      <c r="M1321" s="4">
        <v>44012</v>
      </c>
      <c r="N1321">
        <v>1</v>
      </c>
      <c r="O1321" t="s">
        <v>67</v>
      </c>
      <c r="P1321" t="s">
        <v>229</v>
      </c>
      <c r="Q1321">
        <v>1</v>
      </c>
      <c r="R1321" t="s">
        <v>623</v>
      </c>
      <c r="S1321" t="s">
        <v>1173</v>
      </c>
      <c r="T1321" t="s">
        <v>1577</v>
      </c>
      <c r="U1321" t="s">
        <v>80</v>
      </c>
      <c r="V1321" t="s">
        <v>1548</v>
      </c>
      <c r="W1321">
        <v>49.98</v>
      </c>
      <c r="X1321">
        <v>29.98</v>
      </c>
      <c r="Y1321">
        <v>1</v>
      </c>
      <c r="Z1321" t="s">
        <v>79</v>
      </c>
      <c r="AA1321" t="s">
        <v>2349</v>
      </c>
      <c r="AF1321" s="4"/>
      <c r="AG1321" s="4"/>
      <c r="AH1321" t="s">
        <v>67</v>
      </c>
      <c r="AI1321" t="s">
        <v>229</v>
      </c>
      <c r="AJ1321" t="s">
        <v>623</v>
      </c>
      <c r="AK1321" t="s">
        <v>1173</v>
      </c>
      <c r="AL1321" t="s">
        <v>1577</v>
      </c>
      <c r="AM1321" t="s">
        <v>80</v>
      </c>
      <c r="AN1321" t="s">
        <v>1548</v>
      </c>
      <c r="AO1321" t="s">
        <v>79</v>
      </c>
      <c r="AP1321" t="s">
        <v>2349</v>
      </c>
      <c r="AQ1321" t="str">
        <f t="shared" si="20"/>
        <v>9261964427010yesMale439357YouTube439154401249.9829.9839724.99214.994</v>
      </c>
      <c r="AR1321">
        <f>COUNTIF(AQ$2:AQ1321,AQ1321)</f>
        <v>1</v>
      </c>
    </row>
    <row r="1322" spans="1:44" x14ac:dyDescent="0.25">
      <c r="A1322">
        <v>927</v>
      </c>
      <c r="B1322">
        <v>234</v>
      </c>
      <c r="C1322" s="4">
        <v>44270</v>
      </c>
      <c r="D1322">
        <v>4</v>
      </c>
      <c r="E1322" t="s">
        <v>40</v>
      </c>
      <c r="F1322" t="s">
        <v>51</v>
      </c>
      <c r="G1322" t="s">
        <v>56</v>
      </c>
      <c r="H1322" t="s">
        <v>58</v>
      </c>
      <c r="I1322" s="4">
        <v>44043</v>
      </c>
      <c r="J1322">
        <v>9</v>
      </c>
      <c r="K1322" t="s">
        <v>59</v>
      </c>
      <c r="L1322" s="4">
        <v>43952</v>
      </c>
      <c r="M1322" s="4">
        <v>44075</v>
      </c>
      <c r="N1322">
        <v>1</v>
      </c>
      <c r="O1322" t="s">
        <v>67</v>
      </c>
      <c r="P1322" t="s">
        <v>229</v>
      </c>
      <c r="Q1322">
        <v>1</v>
      </c>
      <c r="R1322" t="s">
        <v>439</v>
      </c>
      <c r="S1322" t="s">
        <v>1001</v>
      </c>
      <c r="T1322" t="s">
        <v>1533</v>
      </c>
      <c r="U1322" t="s">
        <v>69</v>
      </c>
      <c r="V1322" t="s">
        <v>1548</v>
      </c>
      <c r="W1322">
        <v>59.99</v>
      </c>
      <c r="X1322">
        <v>14.99</v>
      </c>
      <c r="Y1322">
        <v>1</v>
      </c>
      <c r="Z1322" t="s">
        <v>84</v>
      </c>
      <c r="AA1322" t="s">
        <v>2366</v>
      </c>
      <c r="AB1322">
        <v>5</v>
      </c>
      <c r="AC1322" t="s">
        <v>2633</v>
      </c>
      <c r="AD1322">
        <v>1348</v>
      </c>
      <c r="AE1322" t="s">
        <v>2639</v>
      </c>
      <c r="AF1322" s="4">
        <v>44235</v>
      </c>
      <c r="AG1322" s="4">
        <v>44299</v>
      </c>
      <c r="AH1322" t="s">
        <v>67</v>
      </c>
      <c r="AI1322" t="s">
        <v>229</v>
      </c>
      <c r="AJ1322" t="s">
        <v>439</v>
      </c>
      <c r="AK1322" t="s">
        <v>1001</v>
      </c>
      <c r="AL1322" t="s">
        <v>1533</v>
      </c>
      <c r="AM1322" t="s">
        <v>69</v>
      </c>
      <c r="AN1322" t="s">
        <v>1548</v>
      </c>
      <c r="AO1322" t="s">
        <v>84</v>
      </c>
      <c r="AP1322" t="s">
        <v>2366</v>
      </c>
      <c r="AQ1322" t="str">
        <f t="shared" si="20"/>
        <v>927234442704noFemale440439Google Ads439524407559.9914.995control1348Use a relaxing music in the background4423544299310259.99114.999</v>
      </c>
      <c r="AR1322">
        <f>COUNTIF(AQ$2:AQ1322,AQ1322)</f>
        <v>1</v>
      </c>
    </row>
    <row r="1323" spans="1:44" x14ac:dyDescent="0.25">
      <c r="A1323">
        <v>928</v>
      </c>
      <c r="B1323">
        <v>399</v>
      </c>
      <c r="C1323" s="4">
        <v>44272</v>
      </c>
      <c r="D1323">
        <v>10</v>
      </c>
      <c r="E1323" t="s">
        <v>42</v>
      </c>
      <c r="F1323" t="s">
        <v>53</v>
      </c>
      <c r="G1323" t="s">
        <v>56</v>
      </c>
      <c r="H1323" t="s">
        <v>58</v>
      </c>
      <c r="I1323" s="4">
        <v>43735</v>
      </c>
      <c r="J1323">
        <v>1</v>
      </c>
      <c r="K1323" t="s">
        <v>61</v>
      </c>
      <c r="L1323" s="4">
        <v>43615</v>
      </c>
      <c r="M1323" s="4">
        <v>43830</v>
      </c>
      <c r="N1323">
        <v>1</v>
      </c>
      <c r="O1323" t="s">
        <v>67</v>
      </c>
      <c r="P1323" t="s">
        <v>229</v>
      </c>
      <c r="Q1323">
        <v>1</v>
      </c>
      <c r="R1323" t="s">
        <v>573</v>
      </c>
      <c r="S1323" t="s">
        <v>1131</v>
      </c>
      <c r="T1323" t="s">
        <v>1517</v>
      </c>
      <c r="U1323" t="s">
        <v>80</v>
      </c>
      <c r="V1323" t="s">
        <v>1548</v>
      </c>
      <c r="W1323">
        <v>39.979999999999997</v>
      </c>
      <c r="X1323">
        <v>29.98</v>
      </c>
      <c r="Y1323">
        <v>1</v>
      </c>
      <c r="Z1323" t="s">
        <v>872</v>
      </c>
      <c r="AA1323" t="s">
        <v>2388</v>
      </c>
      <c r="AF1323" s="4"/>
      <c r="AG1323" s="4"/>
      <c r="AH1323" t="s">
        <v>67</v>
      </c>
      <c r="AI1323" t="s">
        <v>229</v>
      </c>
      <c r="AJ1323" t="s">
        <v>573</v>
      </c>
      <c r="AK1323" t="s">
        <v>1131</v>
      </c>
      <c r="AL1323" t="s">
        <v>1517</v>
      </c>
      <c r="AM1323" t="s">
        <v>80</v>
      </c>
      <c r="AN1323" t="s">
        <v>1548</v>
      </c>
      <c r="AO1323" t="s">
        <v>872</v>
      </c>
      <c r="AP1323" t="s">
        <v>2388</v>
      </c>
      <c r="AQ1323" t="str">
        <f t="shared" si="20"/>
        <v>9283994427210noFemale437351YouTube436154383039.9829.9834619.99214.9919</v>
      </c>
      <c r="AR1323">
        <f>COUNTIF(AQ$2:AQ1323,AQ1323)</f>
        <v>1</v>
      </c>
    </row>
    <row r="1324" spans="1:44" x14ac:dyDescent="0.25">
      <c r="A1324">
        <v>929</v>
      </c>
      <c r="B1324">
        <v>460</v>
      </c>
      <c r="C1324" s="4">
        <v>44272</v>
      </c>
      <c r="D1324">
        <v>11</v>
      </c>
      <c r="E1324" t="s">
        <v>37</v>
      </c>
      <c r="F1324" t="s">
        <v>48</v>
      </c>
      <c r="G1324" t="s">
        <v>56</v>
      </c>
      <c r="H1324" t="s">
        <v>57</v>
      </c>
      <c r="I1324" s="4">
        <v>43836</v>
      </c>
      <c r="J1324">
        <v>4</v>
      </c>
      <c r="K1324" t="s">
        <v>61</v>
      </c>
      <c r="L1324" s="4">
        <v>43831</v>
      </c>
      <c r="M1324" s="4">
        <v>43861</v>
      </c>
      <c r="N1324">
        <v>1</v>
      </c>
      <c r="O1324" t="s">
        <v>86</v>
      </c>
      <c r="P1324" t="s">
        <v>248</v>
      </c>
      <c r="Q1324">
        <v>1</v>
      </c>
      <c r="R1324" t="s">
        <v>441</v>
      </c>
      <c r="S1324" t="s">
        <v>1003</v>
      </c>
      <c r="T1324" t="s">
        <v>1535</v>
      </c>
      <c r="U1324" t="s">
        <v>69</v>
      </c>
      <c r="V1324" t="s">
        <v>1577</v>
      </c>
      <c r="W1324">
        <v>43.99</v>
      </c>
      <c r="X1324">
        <v>24.99</v>
      </c>
      <c r="Y1324">
        <v>1</v>
      </c>
      <c r="Z1324" t="s">
        <v>530</v>
      </c>
      <c r="AA1324" t="s">
        <v>2367</v>
      </c>
      <c r="AF1324" s="4"/>
      <c r="AG1324" s="4"/>
      <c r="AH1324" t="s">
        <v>86</v>
      </c>
      <c r="AI1324" t="s">
        <v>248</v>
      </c>
      <c r="AJ1324" t="s">
        <v>441</v>
      </c>
      <c r="AK1324" t="s">
        <v>2640</v>
      </c>
      <c r="AL1324" t="s">
        <v>1535</v>
      </c>
      <c r="AM1324" t="s">
        <v>69</v>
      </c>
      <c r="AN1324" t="s">
        <v>1577</v>
      </c>
      <c r="AO1324" t="s">
        <v>530</v>
      </c>
      <c r="AP1324" t="s">
        <v>2367</v>
      </c>
      <c r="AQ1324" t="str">
        <f t="shared" si="20"/>
        <v>9294604427211noMale438364YouTube438314386143.9924.99710643.99124.9916</v>
      </c>
      <c r="AR1324">
        <f>COUNTIF(AQ$2:AQ1324,AQ1324)</f>
        <v>1</v>
      </c>
    </row>
    <row r="1325" spans="1:44" x14ac:dyDescent="0.25">
      <c r="A1325">
        <v>930</v>
      </c>
      <c r="B1325">
        <v>397</v>
      </c>
      <c r="C1325" s="4">
        <v>44273</v>
      </c>
      <c r="D1325">
        <v>5</v>
      </c>
      <c r="E1325" t="s">
        <v>36</v>
      </c>
      <c r="F1325" t="s">
        <v>47</v>
      </c>
      <c r="G1325" t="s">
        <v>56</v>
      </c>
      <c r="H1325" t="s">
        <v>57</v>
      </c>
      <c r="I1325" s="4">
        <v>43648</v>
      </c>
      <c r="J1325">
        <v>1</v>
      </c>
      <c r="K1325" t="s">
        <v>61</v>
      </c>
      <c r="L1325" s="4">
        <v>43615</v>
      </c>
      <c r="M1325" s="4">
        <v>43830</v>
      </c>
      <c r="N1325">
        <v>1</v>
      </c>
      <c r="O1325" t="s">
        <v>70</v>
      </c>
      <c r="P1325" t="s">
        <v>232</v>
      </c>
      <c r="Q1325">
        <v>1</v>
      </c>
      <c r="R1325" t="s">
        <v>753</v>
      </c>
      <c r="S1325" t="s">
        <v>1077</v>
      </c>
      <c r="T1325" t="s">
        <v>598</v>
      </c>
      <c r="U1325" t="s">
        <v>69</v>
      </c>
      <c r="V1325" t="s">
        <v>1517</v>
      </c>
      <c r="W1325">
        <v>35</v>
      </c>
      <c r="X1325">
        <v>19.989999999999998</v>
      </c>
      <c r="Y1325">
        <v>1</v>
      </c>
      <c r="Z1325" t="s">
        <v>673</v>
      </c>
      <c r="AA1325" t="s">
        <v>2348</v>
      </c>
      <c r="AF1325" s="4"/>
      <c r="AG1325" s="4"/>
      <c r="AH1325" t="s">
        <v>70</v>
      </c>
      <c r="AI1325" t="s">
        <v>232</v>
      </c>
      <c r="AJ1325" t="s">
        <v>753</v>
      </c>
      <c r="AK1325" t="s">
        <v>1077</v>
      </c>
      <c r="AL1325" t="s">
        <v>598</v>
      </c>
      <c r="AM1325" t="s">
        <v>69</v>
      </c>
      <c r="AN1325" t="s">
        <v>1517</v>
      </c>
      <c r="AO1325" t="s">
        <v>673</v>
      </c>
      <c r="AP1325" t="s">
        <v>2348</v>
      </c>
      <c r="AQ1325" t="str">
        <f t="shared" si="20"/>
        <v>930397442735noMale436481YouTube43615438303519.99513235119.9912</v>
      </c>
      <c r="AR1325">
        <f>COUNTIF(AQ$2:AQ1325,AQ1325)</f>
        <v>1</v>
      </c>
    </row>
    <row r="1326" spans="1:44" x14ac:dyDescent="0.25">
      <c r="A1326">
        <v>931</v>
      </c>
      <c r="B1326">
        <v>191</v>
      </c>
      <c r="C1326" s="4">
        <v>44274</v>
      </c>
      <c r="D1326">
        <v>11</v>
      </c>
      <c r="E1326" t="s">
        <v>37</v>
      </c>
      <c r="F1326" t="s">
        <v>48</v>
      </c>
      <c r="G1326" t="s">
        <v>56</v>
      </c>
      <c r="H1326" t="s">
        <v>58</v>
      </c>
      <c r="I1326" s="4">
        <v>43712</v>
      </c>
      <c r="J1326">
        <v>3</v>
      </c>
      <c r="K1326" t="s">
        <v>59</v>
      </c>
      <c r="L1326" s="4">
        <v>43615</v>
      </c>
      <c r="M1326" s="4">
        <v>43830</v>
      </c>
      <c r="N1326">
        <v>2</v>
      </c>
      <c r="O1326" t="s">
        <v>116</v>
      </c>
      <c r="P1326" t="s">
        <v>278</v>
      </c>
      <c r="Q1326">
        <v>2</v>
      </c>
      <c r="R1326" t="s">
        <v>858</v>
      </c>
      <c r="S1326" t="s">
        <v>1395</v>
      </c>
      <c r="T1326" t="s">
        <v>1911</v>
      </c>
      <c r="U1326" t="s">
        <v>103</v>
      </c>
      <c r="V1326" t="s">
        <v>2042</v>
      </c>
      <c r="W1326">
        <v>260.95</v>
      </c>
      <c r="X1326">
        <v>44.96</v>
      </c>
      <c r="Y1326">
        <v>2</v>
      </c>
      <c r="Z1326" t="s">
        <v>2171</v>
      </c>
      <c r="AA1326" t="s">
        <v>2452</v>
      </c>
      <c r="AF1326" s="4"/>
      <c r="AG1326" s="4"/>
      <c r="AH1326" t="s">
        <v>67</v>
      </c>
      <c r="AI1326" t="s">
        <v>229</v>
      </c>
      <c r="AJ1326" t="s">
        <v>416</v>
      </c>
      <c r="AK1326" t="s">
        <v>978</v>
      </c>
      <c r="AL1326" t="s">
        <v>1511</v>
      </c>
      <c r="AM1326" t="s">
        <v>69</v>
      </c>
      <c r="AN1326" t="s">
        <v>1548</v>
      </c>
      <c r="AO1326" t="s">
        <v>652</v>
      </c>
      <c r="AP1326" t="s">
        <v>2352</v>
      </c>
      <c r="AQ1326" t="str">
        <f t="shared" si="20"/>
        <v>9311914427411noFemale437123Google Ads4361543830260.9544.96311723.95114.9911</v>
      </c>
      <c r="AR1326">
        <f>COUNTIF(AQ$2:AQ1326,AQ1326)</f>
        <v>1</v>
      </c>
    </row>
    <row r="1327" spans="1:44" x14ac:dyDescent="0.25">
      <c r="A1327">
        <v>931</v>
      </c>
      <c r="B1327">
        <v>191</v>
      </c>
      <c r="C1327" s="4">
        <v>44274</v>
      </c>
      <c r="D1327">
        <v>11</v>
      </c>
      <c r="E1327" t="s">
        <v>37</v>
      </c>
      <c r="F1327" t="s">
        <v>48</v>
      </c>
      <c r="G1327" t="s">
        <v>56</v>
      </c>
      <c r="H1327" t="s">
        <v>58</v>
      </c>
      <c r="I1327" s="4">
        <v>43712</v>
      </c>
      <c r="J1327">
        <v>3</v>
      </c>
      <c r="K1327" t="s">
        <v>59</v>
      </c>
      <c r="L1327" s="4">
        <v>43615</v>
      </c>
      <c r="M1327" s="4">
        <v>43830</v>
      </c>
      <c r="N1327">
        <v>2</v>
      </c>
      <c r="O1327" t="s">
        <v>116</v>
      </c>
      <c r="P1327" t="s">
        <v>278</v>
      </c>
      <c r="Q1327">
        <v>2</v>
      </c>
      <c r="R1327" t="s">
        <v>858</v>
      </c>
      <c r="S1327" t="s">
        <v>1395</v>
      </c>
      <c r="T1327" t="s">
        <v>1911</v>
      </c>
      <c r="U1327" t="s">
        <v>103</v>
      </c>
      <c r="V1327" t="s">
        <v>2042</v>
      </c>
      <c r="W1327">
        <v>260.95</v>
      </c>
      <c r="X1327">
        <v>44.96</v>
      </c>
      <c r="Y1327">
        <v>2</v>
      </c>
      <c r="Z1327" t="s">
        <v>2171</v>
      </c>
      <c r="AA1327" t="s">
        <v>2452</v>
      </c>
      <c r="AF1327" s="4"/>
      <c r="AG1327" s="4"/>
      <c r="AH1327" t="s">
        <v>90</v>
      </c>
      <c r="AI1327" t="s">
        <v>252</v>
      </c>
      <c r="AJ1327" t="s">
        <v>669</v>
      </c>
      <c r="AK1327" t="s">
        <v>989</v>
      </c>
      <c r="AL1327" t="s">
        <v>626</v>
      </c>
      <c r="AM1327" t="s">
        <v>67</v>
      </c>
      <c r="AN1327" t="s">
        <v>1562</v>
      </c>
      <c r="AO1327" t="s">
        <v>410</v>
      </c>
      <c r="AP1327" t="s">
        <v>2359</v>
      </c>
      <c r="AQ1327" t="str">
        <f t="shared" si="20"/>
        <v>9311914427411noFemale437123Google Ads4361543830260.9544.966767939.9920</v>
      </c>
      <c r="AR1327">
        <f>COUNTIF(AQ$2:AQ1327,AQ1327)</f>
        <v>1</v>
      </c>
    </row>
    <row r="1328" spans="1:44" x14ac:dyDescent="0.25">
      <c r="A1328">
        <v>932</v>
      </c>
      <c r="B1328">
        <v>154</v>
      </c>
      <c r="C1328" s="4">
        <v>44275</v>
      </c>
      <c r="D1328">
        <v>2</v>
      </c>
      <c r="E1328" t="s">
        <v>38</v>
      </c>
      <c r="F1328" t="s">
        <v>49</v>
      </c>
      <c r="G1328" t="s">
        <v>56</v>
      </c>
      <c r="H1328" t="s">
        <v>57</v>
      </c>
      <c r="I1328" s="4">
        <v>43710</v>
      </c>
      <c r="J1328">
        <v>2</v>
      </c>
      <c r="K1328" t="s">
        <v>60</v>
      </c>
      <c r="L1328" s="4">
        <v>43615</v>
      </c>
      <c r="M1328" s="4">
        <v>43830</v>
      </c>
      <c r="N1328">
        <v>1</v>
      </c>
      <c r="O1328" t="s">
        <v>69</v>
      </c>
      <c r="P1328" t="s">
        <v>231</v>
      </c>
      <c r="Q1328">
        <v>1</v>
      </c>
      <c r="R1328" t="s">
        <v>78</v>
      </c>
      <c r="S1328" t="s">
        <v>1238</v>
      </c>
      <c r="T1328" t="s">
        <v>1533</v>
      </c>
      <c r="U1328" t="s">
        <v>69</v>
      </c>
      <c r="V1328" t="s">
        <v>1577</v>
      </c>
      <c r="W1328">
        <v>59.99</v>
      </c>
      <c r="X1328">
        <v>24.99</v>
      </c>
      <c r="Y1328">
        <v>1</v>
      </c>
      <c r="Z1328" t="s">
        <v>69</v>
      </c>
      <c r="AA1328" t="s">
        <v>2360</v>
      </c>
      <c r="AF1328" s="4"/>
      <c r="AG1328" s="4"/>
      <c r="AH1328" t="s">
        <v>69</v>
      </c>
      <c r="AI1328" t="s">
        <v>231</v>
      </c>
      <c r="AJ1328" t="s">
        <v>78</v>
      </c>
      <c r="AK1328" t="s">
        <v>1238</v>
      </c>
      <c r="AL1328" t="s">
        <v>1533</v>
      </c>
      <c r="AM1328" t="s">
        <v>69</v>
      </c>
      <c r="AN1328" t="s">
        <v>1577</v>
      </c>
      <c r="AO1328" t="s">
        <v>69</v>
      </c>
      <c r="AP1328" t="s">
        <v>2360</v>
      </c>
      <c r="AQ1328" t="str">
        <f t="shared" si="20"/>
        <v>932154442752noMale437102Facebook436154383059.9924.991859.99124.991</v>
      </c>
      <c r="AR1328">
        <f>COUNTIF(AQ$2:AQ1328,AQ1328)</f>
        <v>1</v>
      </c>
    </row>
    <row r="1329" spans="1:44" x14ac:dyDescent="0.25">
      <c r="A1329">
        <v>933</v>
      </c>
      <c r="B1329">
        <v>268</v>
      </c>
      <c r="C1329" s="4">
        <v>44275</v>
      </c>
      <c r="D1329">
        <v>3</v>
      </c>
      <c r="E1329" t="s">
        <v>34</v>
      </c>
      <c r="F1329" t="s">
        <v>45</v>
      </c>
      <c r="G1329" t="s">
        <v>56</v>
      </c>
      <c r="H1329" t="s">
        <v>58</v>
      </c>
      <c r="I1329" s="4">
        <v>43694</v>
      </c>
      <c r="J1329">
        <v>2</v>
      </c>
      <c r="K1329" t="s">
        <v>60</v>
      </c>
      <c r="L1329" s="4">
        <v>43615</v>
      </c>
      <c r="M1329" s="4">
        <v>43830</v>
      </c>
      <c r="N1329">
        <v>2</v>
      </c>
      <c r="O1329" t="s">
        <v>109</v>
      </c>
      <c r="P1329" t="s">
        <v>271</v>
      </c>
      <c r="Q1329">
        <v>2</v>
      </c>
      <c r="R1329" t="s">
        <v>859</v>
      </c>
      <c r="S1329" t="s">
        <v>1396</v>
      </c>
      <c r="T1329" t="s">
        <v>1912</v>
      </c>
      <c r="U1329" t="s">
        <v>103</v>
      </c>
      <c r="V1329" t="s">
        <v>2031</v>
      </c>
      <c r="W1329">
        <v>199.96</v>
      </c>
      <c r="X1329">
        <v>89.96</v>
      </c>
      <c r="Y1329">
        <v>2</v>
      </c>
      <c r="Z1329" t="s">
        <v>76</v>
      </c>
      <c r="AA1329" t="s">
        <v>2563</v>
      </c>
      <c r="AF1329" s="4"/>
      <c r="AG1329" s="4"/>
      <c r="AH1329" t="s">
        <v>67</v>
      </c>
      <c r="AI1329" t="s">
        <v>229</v>
      </c>
      <c r="AJ1329" t="s">
        <v>710</v>
      </c>
      <c r="AK1329" t="s">
        <v>1251</v>
      </c>
      <c r="AL1329" t="s">
        <v>1517</v>
      </c>
      <c r="AM1329" t="s">
        <v>69</v>
      </c>
      <c r="AN1329" t="s">
        <v>1548</v>
      </c>
      <c r="AO1329" t="s">
        <v>90</v>
      </c>
      <c r="AP1329" t="s">
        <v>2328</v>
      </c>
      <c r="AQ1329" t="str">
        <f t="shared" si="20"/>
        <v>933268442753noFemale436942Facebook4361543830199.9689.96310519.99114.996</v>
      </c>
      <c r="AR1329">
        <f>COUNTIF(AQ$2:AQ1329,AQ1329)</f>
        <v>1</v>
      </c>
    </row>
    <row r="1330" spans="1:44" x14ac:dyDescent="0.25">
      <c r="A1330">
        <v>933</v>
      </c>
      <c r="B1330">
        <v>268</v>
      </c>
      <c r="C1330" s="4">
        <v>44275</v>
      </c>
      <c r="D1330">
        <v>3</v>
      </c>
      <c r="E1330" t="s">
        <v>34</v>
      </c>
      <c r="F1330" t="s">
        <v>45</v>
      </c>
      <c r="G1330" t="s">
        <v>56</v>
      </c>
      <c r="H1330" t="s">
        <v>58</v>
      </c>
      <c r="I1330" s="4">
        <v>43694</v>
      </c>
      <c r="J1330">
        <v>2</v>
      </c>
      <c r="K1330" t="s">
        <v>60</v>
      </c>
      <c r="L1330" s="4">
        <v>43615</v>
      </c>
      <c r="M1330" s="4">
        <v>43830</v>
      </c>
      <c r="N1330">
        <v>2</v>
      </c>
      <c r="O1330" t="s">
        <v>109</v>
      </c>
      <c r="P1330" t="s">
        <v>271</v>
      </c>
      <c r="Q1330">
        <v>2</v>
      </c>
      <c r="R1330" t="s">
        <v>859</v>
      </c>
      <c r="S1330" t="s">
        <v>1396</v>
      </c>
      <c r="T1330" t="s">
        <v>1912</v>
      </c>
      <c r="U1330" t="s">
        <v>103</v>
      </c>
      <c r="V1330" t="s">
        <v>2031</v>
      </c>
      <c r="W1330">
        <v>199.96</v>
      </c>
      <c r="X1330">
        <v>89.96</v>
      </c>
      <c r="Y1330">
        <v>2</v>
      </c>
      <c r="Z1330" t="s">
        <v>76</v>
      </c>
      <c r="AA1330" t="s">
        <v>2563</v>
      </c>
      <c r="AF1330" s="4"/>
      <c r="AG1330" s="4"/>
      <c r="AH1330" t="s">
        <v>69</v>
      </c>
      <c r="AI1330" t="s">
        <v>231</v>
      </c>
      <c r="AJ1330" t="s">
        <v>78</v>
      </c>
      <c r="AK1330" t="s">
        <v>1238</v>
      </c>
      <c r="AL1330" t="s">
        <v>1533</v>
      </c>
      <c r="AM1330" t="s">
        <v>67</v>
      </c>
      <c r="AN1330" t="s">
        <v>1577</v>
      </c>
      <c r="AO1330" t="s">
        <v>69</v>
      </c>
      <c r="AP1330" t="s">
        <v>2360</v>
      </c>
      <c r="AQ1330" t="str">
        <f t="shared" si="20"/>
        <v>933268442753noFemale436942Facebook4361543830199.9689.961859.99324.991</v>
      </c>
      <c r="AR1330">
        <f>COUNTIF(AQ$2:AQ1330,AQ1330)</f>
        <v>1</v>
      </c>
    </row>
    <row r="1331" spans="1:44" x14ac:dyDescent="0.25">
      <c r="A1331">
        <v>934</v>
      </c>
      <c r="B1331">
        <v>302</v>
      </c>
      <c r="C1331" s="4">
        <v>44275</v>
      </c>
      <c r="D1331">
        <v>2</v>
      </c>
      <c r="E1331" t="s">
        <v>38</v>
      </c>
      <c r="F1331" t="s">
        <v>49</v>
      </c>
      <c r="G1331" t="s">
        <v>55</v>
      </c>
      <c r="H1331" t="s">
        <v>58</v>
      </c>
      <c r="I1331" s="4">
        <v>43610</v>
      </c>
      <c r="J1331">
        <v>2</v>
      </c>
      <c r="L1331" s="4"/>
      <c r="M1331" s="4"/>
      <c r="N1331">
        <v>1</v>
      </c>
      <c r="O1331" t="s">
        <v>67</v>
      </c>
      <c r="P1331" t="s">
        <v>229</v>
      </c>
      <c r="Q1331">
        <v>1</v>
      </c>
      <c r="R1331" t="s">
        <v>527</v>
      </c>
      <c r="S1331" t="s">
        <v>953</v>
      </c>
      <c r="T1331" t="s">
        <v>1617</v>
      </c>
      <c r="U1331" t="s">
        <v>80</v>
      </c>
      <c r="V1331" t="s">
        <v>1548</v>
      </c>
      <c r="W1331">
        <v>61.98</v>
      </c>
      <c r="X1331">
        <v>29.98</v>
      </c>
      <c r="Y1331">
        <v>1</v>
      </c>
      <c r="Z1331" t="s">
        <v>84</v>
      </c>
      <c r="AA1331" t="s">
        <v>2366</v>
      </c>
      <c r="AF1331" s="4"/>
      <c r="AG1331" s="4"/>
      <c r="AH1331" t="s">
        <v>67</v>
      </c>
      <c r="AI1331" t="s">
        <v>229</v>
      </c>
      <c r="AJ1331" t="s">
        <v>527</v>
      </c>
      <c r="AK1331" t="s">
        <v>953</v>
      </c>
      <c r="AL1331" t="s">
        <v>1617</v>
      </c>
      <c r="AM1331" t="s">
        <v>80</v>
      </c>
      <c r="AN1331" t="s">
        <v>1548</v>
      </c>
      <c r="AO1331" t="s">
        <v>84</v>
      </c>
      <c r="AP1331" t="s">
        <v>2366</v>
      </c>
      <c r="AQ1331" t="str">
        <f t="shared" si="20"/>
        <v>934302442752yesFemale43610261.9829.98313730.99214.999</v>
      </c>
      <c r="AR1331">
        <f>COUNTIF(AQ$2:AQ1331,AQ1331)</f>
        <v>1</v>
      </c>
    </row>
    <row r="1332" spans="1:44" x14ac:dyDescent="0.25">
      <c r="A1332">
        <v>935</v>
      </c>
      <c r="B1332">
        <v>37</v>
      </c>
      <c r="C1332" s="4">
        <v>44276</v>
      </c>
      <c r="D1332">
        <v>5</v>
      </c>
      <c r="E1332" t="s">
        <v>36</v>
      </c>
      <c r="F1332" t="s">
        <v>47</v>
      </c>
      <c r="G1332" t="s">
        <v>56</v>
      </c>
      <c r="H1332" t="s">
        <v>58</v>
      </c>
      <c r="I1332" s="4">
        <v>43863</v>
      </c>
      <c r="J1332">
        <v>6</v>
      </c>
      <c r="K1332" t="s">
        <v>59</v>
      </c>
      <c r="L1332" s="4">
        <v>43862</v>
      </c>
      <c r="M1332" s="4">
        <v>43889</v>
      </c>
      <c r="N1332">
        <v>1</v>
      </c>
      <c r="O1332" t="s">
        <v>69</v>
      </c>
      <c r="P1332" t="s">
        <v>231</v>
      </c>
      <c r="Q1332">
        <v>1</v>
      </c>
      <c r="R1332" t="s">
        <v>428</v>
      </c>
      <c r="S1332" t="s">
        <v>991</v>
      </c>
      <c r="T1332" t="s">
        <v>1524</v>
      </c>
      <c r="U1332" t="s">
        <v>80</v>
      </c>
      <c r="V1332" t="s">
        <v>1577</v>
      </c>
      <c r="W1332">
        <v>1859.98</v>
      </c>
      <c r="X1332">
        <v>49.98</v>
      </c>
      <c r="Y1332">
        <v>1</v>
      </c>
      <c r="Z1332" t="s">
        <v>69</v>
      </c>
      <c r="AA1332" t="s">
        <v>2360</v>
      </c>
      <c r="AF1332" s="4"/>
      <c r="AG1332" s="4"/>
      <c r="AH1332" t="s">
        <v>69</v>
      </c>
      <c r="AI1332" t="s">
        <v>231</v>
      </c>
      <c r="AJ1332" t="s">
        <v>428</v>
      </c>
      <c r="AK1332" t="s">
        <v>991</v>
      </c>
      <c r="AL1332" t="s">
        <v>1524</v>
      </c>
      <c r="AM1332" t="s">
        <v>80</v>
      </c>
      <c r="AN1332" t="s">
        <v>1577</v>
      </c>
      <c r="AO1332" t="s">
        <v>69</v>
      </c>
      <c r="AP1332" t="s">
        <v>2360</v>
      </c>
      <c r="AQ1332" t="str">
        <f t="shared" si="20"/>
        <v>93537442765noFemale438636Google Ads43862438891859.9849.981151929.99224.991</v>
      </c>
      <c r="AR1332">
        <f>COUNTIF(AQ$2:AQ1332,AQ1332)</f>
        <v>1</v>
      </c>
    </row>
    <row r="1333" spans="1:44" x14ac:dyDescent="0.25">
      <c r="A1333">
        <v>936</v>
      </c>
      <c r="B1333">
        <v>8</v>
      </c>
      <c r="C1333" s="4">
        <v>44277</v>
      </c>
      <c r="D1333">
        <v>2</v>
      </c>
      <c r="E1333" t="s">
        <v>38</v>
      </c>
      <c r="F1333" t="s">
        <v>49</v>
      </c>
      <c r="G1333" t="s">
        <v>55</v>
      </c>
      <c r="H1333" t="s">
        <v>57</v>
      </c>
      <c r="I1333" s="4">
        <v>43667</v>
      </c>
      <c r="J1333">
        <v>2</v>
      </c>
      <c r="K1333" t="s">
        <v>60</v>
      </c>
      <c r="L1333" s="4">
        <v>43615</v>
      </c>
      <c r="M1333" s="4">
        <v>43830</v>
      </c>
      <c r="N1333">
        <v>1</v>
      </c>
      <c r="O1333" t="s">
        <v>79</v>
      </c>
      <c r="P1333" t="s">
        <v>241</v>
      </c>
      <c r="Q1333">
        <v>1</v>
      </c>
      <c r="R1333" t="s">
        <v>562</v>
      </c>
      <c r="S1333" t="s">
        <v>1078</v>
      </c>
      <c r="T1333" t="s">
        <v>1587</v>
      </c>
      <c r="U1333" t="s">
        <v>67</v>
      </c>
      <c r="V1333" t="s">
        <v>1548</v>
      </c>
      <c r="W1333">
        <v>164.97</v>
      </c>
      <c r="X1333">
        <v>44.97</v>
      </c>
      <c r="Y1333">
        <v>1</v>
      </c>
      <c r="Z1333" t="s">
        <v>86</v>
      </c>
      <c r="AA1333" t="s">
        <v>2350</v>
      </c>
      <c r="AF1333" s="4"/>
      <c r="AG1333" s="4"/>
      <c r="AH1333" t="s">
        <v>79</v>
      </c>
      <c r="AI1333" t="s">
        <v>241</v>
      </c>
      <c r="AJ1333" t="s">
        <v>562</v>
      </c>
      <c r="AK1333" t="s">
        <v>1078</v>
      </c>
      <c r="AL1333" t="s">
        <v>1587</v>
      </c>
      <c r="AM1333" t="s">
        <v>67</v>
      </c>
      <c r="AN1333" t="s">
        <v>1548</v>
      </c>
      <c r="AO1333" t="s">
        <v>86</v>
      </c>
      <c r="AP1333" t="s">
        <v>2350</v>
      </c>
      <c r="AQ1333" t="str">
        <f t="shared" si="20"/>
        <v>9368442772yesMale436672Facebook4361543830164.9744.97414454.99314.997</v>
      </c>
      <c r="AR1333">
        <f>COUNTIF(AQ$2:AQ1333,AQ1333)</f>
        <v>1</v>
      </c>
    </row>
    <row r="1334" spans="1:44" x14ac:dyDescent="0.25">
      <c r="A1334">
        <v>937</v>
      </c>
      <c r="B1334">
        <v>409</v>
      </c>
      <c r="C1334" s="4">
        <v>44278</v>
      </c>
      <c r="D1334">
        <v>3</v>
      </c>
      <c r="E1334" t="s">
        <v>34</v>
      </c>
      <c r="F1334" t="s">
        <v>45</v>
      </c>
      <c r="G1334" t="s">
        <v>56</v>
      </c>
      <c r="H1334" t="s">
        <v>58</v>
      </c>
      <c r="I1334" s="4">
        <v>43616</v>
      </c>
      <c r="J1334">
        <v>3</v>
      </c>
      <c r="K1334" t="s">
        <v>59</v>
      </c>
      <c r="L1334" s="4">
        <v>43615</v>
      </c>
      <c r="M1334" s="4">
        <v>43830</v>
      </c>
      <c r="N1334">
        <v>1</v>
      </c>
      <c r="O1334" t="s">
        <v>80</v>
      </c>
      <c r="P1334" t="s">
        <v>242</v>
      </c>
      <c r="Q1334">
        <v>1</v>
      </c>
      <c r="R1334" t="s">
        <v>709</v>
      </c>
      <c r="S1334" t="s">
        <v>1250</v>
      </c>
      <c r="T1334" t="s">
        <v>425</v>
      </c>
      <c r="U1334" t="s">
        <v>67</v>
      </c>
      <c r="V1334" t="s">
        <v>1548</v>
      </c>
      <c r="W1334">
        <v>375</v>
      </c>
      <c r="X1334">
        <v>44.97</v>
      </c>
      <c r="Y1334">
        <v>1</v>
      </c>
      <c r="Z1334" t="s">
        <v>79</v>
      </c>
      <c r="AA1334" t="s">
        <v>2349</v>
      </c>
      <c r="AF1334" s="4"/>
      <c r="AG1334" s="4"/>
      <c r="AH1334" t="s">
        <v>80</v>
      </c>
      <c r="AI1334" t="s">
        <v>242</v>
      </c>
      <c r="AJ1334" t="s">
        <v>709</v>
      </c>
      <c r="AK1334" t="s">
        <v>1250</v>
      </c>
      <c r="AL1334" t="s">
        <v>425</v>
      </c>
      <c r="AM1334" t="s">
        <v>67</v>
      </c>
      <c r="AN1334" t="s">
        <v>1548</v>
      </c>
      <c r="AO1334" t="s">
        <v>79</v>
      </c>
      <c r="AP1334" t="s">
        <v>2349</v>
      </c>
      <c r="AQ1334" t="str">
        <f t="shared" si="20"/>
        <v>937409442783noFemale436163Google Ads436154383037544.97258125314.994</v>
      </c>
      <c r="AR1334">
        <f>COUNTIF(AQ$2:AQ1334,AQ1334)</f>
        <v>1</v>
      </c>
    </row>
    <row r="1335" spans="1:44" x14ac:dyDescent="0.25">
      <c r="A1335">
        <v>938</v>
      </c>
      <c r="B1335">
        <v>477</v>
      </c>
      <c r="C1335" s="4">
        <v>44279</v>
      </c>
      <c r="D1335">
        <v>1</v>
      </c>
      <c r="E1335" t="s">
        <v>39</v>
      </c>
      <c r="F1335" t="s">
        <v>50</v>
      </c>
      <c r="G1335" t="s">
        <v>55</v>
      </c>
      <c r="H1335" t="s">
        <v>57</v>
      </c>
      <c r="I1335" s="4">
        <v>44012</v>
      </c>
      <c r="J1335">
        <v>9</v>
      </c>
      <c r="K1335" t="s">
        <v>59</v>
      </c>
      <c r="L1335" s="4">
        <v>43952</v>
      </c>
      <c r="M1335" s="4">
        <v>44075</v>
      </c>
      <c r="N1335">
        <v>1</v>
      </c>
      <c r="O1335" t="s">
        <v>67</v>
      </c>
      <c r="P1335" t="s">
        <v>229</v>
      </c>
      <c r="Q1335">
        <v>1</v>
      </c>
      <c r="R1335" t="s">
        <v>847</v>
      </c>
      <c r="S1335" t="s">
        <v>1384</v>
      </c>
      <c r="T1335" t="s">
        <v>1900</v>
      </c>
      <c r="U1335" t="s">
        <v>67</v>
      </c>
      <c r="V1335" t="s">
        <v>1562</v>
      </c>
      <c r="W1335">
        <v>62.97</v>
      </c>
      <c r="X1335">
        <v>29.97</v>
      </c>
      <c r="Y1335">
        <v>1</v>
      </c>
      <c r="Z1335" t="s">
        <v>872</v>
      </c>
      <c r="AA1335" t="s">
        <v>2388</v>
      </c>
      <c r="AB1335">
        <v>5</v>
      </c>
      <c r="AC1335" t="s">
        <v>2633</v>
      </c>
      <c r="AD1335">
        <v>1567</v>
      </c>
      <c r="AE1335" t="s">
        <v>2639</v>
      </c>
      <c r="AF1335" s="4">
        <v>44235</v>
      </c>
      <c r="AG1335" s="4">
        <v>44299</v>
      </c>
      <c r="AH1335" t="s">
        <v>67</v>
      </c>
      <c r="AI1335" t="s">
        <v>229</v>
      </c>
      <c r="AJ1335" t="s">
        <v>847</v>
      </c>
      <c r="AK1335" t="s">
        <v>1384</v>
      </c>
      <c r="AL1335" t="s">
        <v>1900</v>
      </c>
      <c r="AM1335" t="s">
        <v>67</v>
      </c>
      <c r="AN1335" t="s">
        <v>1562</v>
      </c>
      <c r="AO1335" t="s">
        <v>872</v>
      </c>
      <c r="AP1335" t="s">
        <v>2388</v>
      </c>
      <c r="AQ1335" t="str">
        <f t="shared" si="20"/>
        <v>938477442791yesMale440129Google Ads439524407562.9729.975control1567Use a relaxing music in the background442354429935720.9939.9919</v>
      </c>
      <c r="AR1335">
        <f>COUNTIF(AQ$2:AQ1335,AQ1335)</f>
        <v>1</v>
      </c>
    </row>
    <row r="1336" spans="1:44" x14ac:dyDescent="0.25">
      <c r="A1336">
        <v>939</v>
      </c>
      <c r="B1336">
        <v>482</v>
      </c>
      <c r="C1336" s="4">
        <v>44279</v>
      </c>
      <c r="D1336">
        <v>1</v>
      </c>
      <c r="E1336" t="s">
        <v>39</v>
      </c>
      <c r="F1336" t="s">
        <v>50</v>
      </c>
      <c r="G1336" t="s">
        <v>55</v>
      </c>
      <c r="H1336" t="s">
        <v>58</v>
      </c>
      <c r="I1336" s="4">
        <v>43928</v>
      </c>
      <c r="J1336">
        <v>7</v>
      </c>
      <c r="K1336" t="s">
        <v>61</v>
      </c>
      <c r="L1336" s="4">
        <v>43915</v>
      </c>
      <c r="M1336" s="4">
        <v>44012</v>
      </c>
      <c r="N1336">
        <v>1</v>
      </c>
      <c r="O1336" t="s">
        <v>90</v>
      </c>
      <c r="P1336" t="s">
        <v>252</v>
      </c>
      <c r="Q1336">
        <v>1</v>
      </c>
      <c r="R1336" t="s">
        <v>669</v>
      </c>
      <c r="S1336" t="s">
        <v>989</v>
      </c>
      <c r="T1336" t="s">
        <v>626</v>
      </c>
      <c r="U1336" t="s">
        <v>67</v>
      </c>
      <c r="V1336" t="s">
        <v>1659</v>
      </c>
      <c r="W1336">
        <v>237</v>
      </c>
      <c r="X1336">
        <v>14.97</v>
      </c>
      <c r="Y1336">
        <v>1</v>
      </c>
      <c r="Z1336" t="s">
        <v>410</v>
      </c>
      <c r="AA1336" t="s">
        <v>2359</v>
      </c>
      <c r="AF1336" s="4"/>
      <c r="AG1336" s="4"/>
      <c r="AH1336" t="s">
        <v>90</v>
      </c>
      <c r="AI1336" t="s">
        <v>252</v>
      </c>
      <c r="AJ1336" t="s">
        <v>669</v>
      </c>
      <c r="AK1336" t="s">
        <v>989</v>
      </c>
      <c r="AL1336" t="s">
        <v>626</v>
      </c>
      <c r="AM1336" t="s">
        <v>67</v>
      </c>
      <c r="AN1336" t="s">
        <v>1659</v>
      </c>
      <c r="AO1336" t="s">
        <v>410</v>
      </c>
      <c r="AP1336" t="s">
        <v>2359</v>
      </c>
      <c r="AQ1336" t="str">
        <f t="shared" si="20"/>
        <v>939482442791yesFemale439287YouTube439154401223714.976767934.9920</v>
      </c>
      <c r="AR1336">
        <f>COUNTIF(AQ$2:AQ1336,AQ1336)</f>
        <v>1</v>
      </c>
    </row>
    <row r="1337" spans="1:44" x14ac:dyDescent="0.25">
      <c r="A1337">
        <v>940</v>
      </c>
      <c r="B1337">
        <v>369</v>
      </c>
      <c r="C1337" s="4">
        <v>44280</v>
      </c>
      <c r="D1337">
        <v>2</v>
      </c>
      <c r="E1337" t="s">
        <v>38</v>
      </c>
      <c r="F1337" t="s">
        <v>49</v>
      </c>
      <c r="G1337" t="s">
        <v>56</v>
      </c>
      <c r="H1337" t="s">
        <v>57</v>
      </c>
      <c r="I1337" s="4">
        <v>43590</v>
      </c>
      <c r="J1337">
        <v>3</v>
      </c>
      <c r="L1337" s="4"/>
      <c r="M1337" s="4"/>
      <c r="N1337">
        <v>1</v>
      </c>
      <c r="O1337" t="s">
        <v>78</v>
      </c>
      <c r="P1337" t="s">
        <v>240</v>
      </c>
      <c r="Q1337">
        <v>1</v>
      </c>
      <c r="R1337" t="s">
        <v>604</v>
      </c>
      <c r="S1337" t="s">
        <v>1136</v>
      </c>
      <c r="T1337" t="s">
        <v>1682</v>
      </c>
      <c r="U1337" t="s">
        <v>69</v>
      </c>
      <c r="V1337" t="s">
        <v>1548</v>
      </c>
      <c r="W1337">
        <v>4.75</v>
      </c>
      <c r="X1337">
        <v>14.99</v>
      </c>
      <c r="Y1337">
        <v>1</v>
      </c>
      <c r="Z1337" t="s">
        <v>469</v>
      </c>
      <c r="AA1337" t="s">
        <v>2339</v>
      </c>
      <c r="AF1337" s="4"/>
      <c r="AG1337" s="4"/>
      <c r="AH1337" t="s">
        <v>78</v>
      </c>
      <c r="AI1337" t="s">
        <v>240</v>
      </c>
      <c r="AJ1337" t="s">
        <v>604</v>
      </c>
      <c r="AK1337" t="s">
        <v>1136</v>
      </c>
      <c r="AL1337" t="s">
        <v>1682</v>
      </c>
      <c r="AM1337" t="s">
        <v>69</v>
      </c>
      <c r="AN1337" t="s">
        <v>1548</v>
      </c>
      <c r="AO1337" t="s">
        <v>469</v>
      </c>
      <c r="AP1337" t="s">
        <v>2339</v>
      </c>
      <c r="AQ1337" t="str">
        <f t="shared" si="20"/>
        <v>940369442802noMale4359034.7514.9981734.75114.9923</v>
      </c>
      <c r="AR1337">
        <f>COUNTIF(AQ$2:AQ1337,AQ1337)</f>
        <v>1</v>
      </c>
    </row>
    <row r="1338" spans="1:44" x14ac:dyDescent="0.25">
      <c r="A1338">
        <v>941</v>
      </c>
      <c r="B1338">
        <v>400</v>
      </c>
      <c r="C1338" s="4">
        <v>44280</v>
      </c>
      <c r="D1338">
        <v>8</v>
      </c>
      <c r="E1338" t="s">
        <v>43</v>
      </c>
      <c r="F1338" t="s">
        <v>54</v>
      </c>
      <c r="G1338" t="s">
        <v>56</v>
      </c>
      <c r="H1338" t="s">
        <v>58</v>
      </c>
      <c r="I1338" s="4">
        <v>43622</v>
      </c>
      <c r="J1338">
        <v>2</v>
      </c>
      <c r="K1338" t="s">
        <v>60</v>
      </c>
      <c r="L1338" s="4">
        <v>43615</v>
      </c>
      <c r="M1338" s="4">
        <v>43830</v>
      </c>
      <c r="N1338">
        <v>1</v>
      </c>
      <c r="O1338" t="s">
        <v>70</v>
      </c>
      <c r="P1338" t="s">
        <v>232</v>
      </c>
      <c r="Q1338">
        <v>1</v>
      </c>
      <c r="R1338" t="s">
        <v>512</v>
      </c>
      <c r="S1338" t="s">
        <v>1075</v>
      </c>
      <c r="T1338" t="s">
        <v>1602</v>
      </c>
      <c r="U1338" t="s">
        <v>69</v>
      </c>
      <c r="V1338" t="s">
        <v>1517</v>
      </c>
      <c r="W1338">
        <v>32.96</v>
      </c>
      <c r="X1338">
        <v>19.989999999999998</v>
      </c>
      <c r="Y1338">
        <v>1</v>
      </c>
      <c r="Z1338" t="s">
        <v>673</v>
      </c>
      <c r="AA1338" t="s">
        <v>2348</v>
      </c>
      <c r="AF1338" s="4"/>
      <c r="AG1338" s="4"/>
      <c r="AH1338" t="s">
        <v>70</v>
      </c>
      <c r="AI1338" t="s">
        <v>232</v>
      </c>
      <c r="AJ1338" t="s">
        <v>512</v>
      </c>
      <c r="AK1338" t="s">
        <v>1075</v>
      </c>
      <c r="AL1338" t="s">
        <v>1602</v>
      </c>
      <c r="AM1338" t="s">
        <v>69</v>
      </c>
      <c r="AN1338" t="s">
        <v>1517</v>
      </c>
      <c r="AO1338" t="s">
        <v>673</v>
      </c>
      <c r="AP1338" t="s">
        <v>2348</v>
      </c>
      <c r="AQ1338" t="str">
        <f t="shared" si="20"/>
        <v>941400442808noFemale436222Facebook436154383032.9619.9956332.96119.9912</v>
      </c>
      <c r="AR1338">
        <f>COUNTIF(AQ$2:AQ1338,AQ1338)</f>
        <v>1</v>
      </c>
    </row>
    <row r="1339" spans="1:44" x14ac:dyDescent="0.25">
      <c r="A1339">
        <v>942</v>
      </c>
      <c r="B1339">
        <v>251</v>
      </c>
      <c r="C1339" s="4">
        <v>44281</v>
      </c>
      <c r="D1339">
        <v>10</v>
      </c>
      <c r="E1339" t="s">
        <v>42</v>
      </c>
      <c r="F1339" t="s">
        <v>53</v>
      </c>
      <c r="G1339" t="s">
        <v>56</v>
      </c>
      <c r="H1339" t="s">
        <v>58</v>
      </c>
      <c r="I1339" s="4">
        <v>43704</v>
      </c>
      <c r="J1339">
        <v>2</v>
      </c>
      <c r="K1339" t="s">
        <v>60</v>
      </c>
      <c r="L1339" s="4">
        <v>43615</v>
      </c>
      <c r="M1339" s="4">
        <v>43830</v>
      </c>
      <c r="N1339">
        <v>2</v>
      </c>
      <c r="O1339" t="s">
        <v>177</v>
      </c>
      <c r="P1339" t="s">
        <v>339</v>
      </c>
      <c r="Q1339">
        <v>2</v>
      </c>
      <c r="R1339" t="s">
        <v>860</v>
      </c>
      <c r="S1339" t="s">
        <v>1397</v>
      </c>
      <c r="T1339" t="s">
        <v>1913</v>
      </c>
      <c r="U1339" t="s">
        <v>103</v>
      </c>
      <c r="V1339" t="s">
        <v>2030</v>
      </c>
      <c r="W1339">
        <v>139.96</v>
      </c>
      <c r="X1339">
        <v>64.959999999999994</v>
      </c>
      <c r="Y1339">
        <v>2</v>
      </c>
      <c r="Z1339" t="s">
        <v>2248</v>
      </c>
      <c r="AA1339" t="s">
        <v>2542</v>
      </c>
      <c r="AF1339" s="4"/>
      <c r="AG1339" s="4"/>
      <c r="AH1339" t="s">
        <v>65</v>
      </c>
      <c r="AI1339" t="s">
        <v>227</v>
      </c>
      <c r="AJ1339" t="s">
        <v>435</v>
      </c>
      <c r="AK1339" t="s">
        <v>997</v>
      </c>
      <c r="AL1339" t="s">
        <v>1529</v>
      </c>
      <c r="AM1339" t="s">
        <v>69</v>
      </c>
      <c r="AN1339" t="s">
        <v>1517</v>
      </c>
      <c r="AO1339" t="s">
        <v>431</v>
      </c>
      <c r="AP1339" t="s">
        <v>2326</v>
      </c>
      <c r="AQ1339" t="str">
        <f t="shared" si="20"/>
        <v>9422514428110noFemale437042Facebook4361543830139.9664.96102949.99119.9924</v>
      </c>
      <c r="AR1339">
        <f>COUNTIF(AQ$2:AQ1339,AQ1339)</f>
        <v>1</v>
      </c>
    </row>
    <row r="1340" spans="1:44" x14ac:dyDescent="0.25">
      <c r="A1340">
        <v>942</v>
      </c>
      <c r="B1340">
        <v>251</v>
      </c>
      <c r="C1340" s="4">
        <v>44281</v>
      </c>
      <c r="D1340">
        <v>10</v>
      </c>
      <c r="E1340" t="s">
        <v>42</v>
      </c>
      <c r="F1340" t="s">
        <v>53</v>
      </c>
      <c r="G1340" t="s">
        <v>56</v>
      </c>
      <c r="H1340" t="s">
        <v>58</v>
      </c>
      <c r="I1340" s="4">
        <v>43704</v>
      </c>
      <c r="J1340">
        <v>2</v>
      </c>
      <c r="K1340" t="s">
        <v>60</v>
      </c>
      <c r="L1340" s="4">
        <v>43615</v>
      </c>
      <c r="M1340" s="4">
        <v>43830</v>
      </c>
      <c r="N1340">
        <v>2</v>
      </c>
      <c r="O1340" t="s">
        <v>177</v>
      </c>
      <c r="P1340" t="s">
        <v>339</v>
      </c>
      <c r="Q1340">
        <v>2</v>
      </c>
      <c r="R1340" t="s">
        <v>860</v>
      </c>
      <c r="S1340" t="s">
        <v>1397</v>
      </c>
      <c r="T1340" t="s">
        <v>1913</v>
      </c>
      <c r="U1340" t="s">
        <v>103</v>
      </c>
      <c r="V1340" t="s">
        <v>2030</v>
      </c>
      <c r="W1340">
        <v>139.96</v>
      </c>
      <c r="X1340">
        <v>64.959999999999994</v>
      </c>
      <c r="Y1340">
        <v>2</v>
      </c>
      <c r="Z1340" t="s">
        <v>2248</v>
      </c>
      <c r="AA1340" t="s">
        <v>2542</v>
      </c>
      <c r="AF1340" s="4"/>
      <c r="AG1340" s="4"/>
      <c r="AH1340" t="s">
        <v>67</v>
      </c>
      <c r="AI1340" t="s">
        <v>229</v>
      </c>
      <c r="AJ1340" t="s">
        <v>636</v>
      </c>
      <c r="AK1340" t="s">
        <v>974</v>
      </c>
      <c r="AL1340" t="s">
        <v>1513</v>
      </c>
      <c r="AM1340" t="s">
        <v>67</v>
      </c>
      <c r="AN1340" t="s">
        <v>1548</v>
      </c>
      <c r="AO1340" t="s">
        <v>455</v>
      </c>
      <c r="AP1340" t="s">
        <v>2340</v>
      </c>
      <c r="AQ1340" t="str">
        <f t="shared" si="20"/>
        <v>9422514428110noFemale437042Facebook4361543830139.9664.96314129.99314.9915</v>
      </c>
      <c r="AR1340">
        <f>COUNTIF(AQ$2:AQ1340,AQ1340)</f>
        <v>1</v>
      </c>
    </row>
    <row r="1341" spans="1:44" x14ac:dyDescent="0.25">
      <c r="A1341">
        <v>943</v>
      </c>
      <c r="B1341">
        <v>411</v>
      </c>
      <c r="C1341" s="4">
        <v>44281</v>
      </c>
      <c r="D1341">
        <v>5</v>
      </c>
      <c r="E1341" t="s">
        <v>36</v>
      </c>
      <c r="F1341" t="s">
        <v>47</v>
      </c>
      <c r="G1341" t="s">
        <v>55</v>
      </c>
      <c r="H1341" t="s">
        <v>58</v>
      </c>
      <c r="I1341" s="4">
        <v>43586</v>
      </c>
      <c r="J1341">
        <v>2</v>
      </c>
      <c r="L1341" s="4"/>
      <c r="M1341" s="4"/>
      <c r="N1341">
        <v>1</v>
      </c>
      <c r="O1341" t="s">
        <v>70</v>
      </c>
      <c r="P1341" t="s">
        <v>232</v>
      </c>
      <c r="Q1341">
        <v>1</v>
      </c>
      <c r="R1341" t="s">
        <v>550</v>
      </c>
      <c r="S1341" t="s">
        <v>1111</v>
      </c>
      <c r="T1341" t="s">
        <v>1631</v>
      </c>
      <c r="U1341" t="s">
        <v>67</v>
      </c>
      <c r="V1341" t="s">
        <v>1517</v>
      </c>
      <c r="W1341">
        <v>86.97</v>
      </c>
      <c r="X1341">
        <v>59.97</v>
      </c>
      <c r="Y1341">
        <v>1</v>
      </c>
      <c r="Z1341" t="s">
        <v>673</v>
      </c>
      <c r="AA1341" t="s">
        <v>2348</v>
      </c>
      <c r="AF1341" s="4"/>
      <c r="AG1341" s="4"/>
      <c r="AH1341" t="s">
        <v>70</v>
      </c>
      <c r="AI1341" t="s">
        <v>232</v>
      </c>
      <c r="AJ1341" t="s">
        <v>550</v>
      </c>
      <c r="AK1341" t="s">
        <v>1111</v>
      </c>
      <c r="AL1341" t="s">
        <v>1631</v>
      </c>
      <c r="AM1341" t="s">
        <v>67</v>
      </c>
      <c r="AN1341" t="s">
        <v>1517</v>
      </c>
      <c r="AO1341" t="s">
        <v>673</v>
      </c>
      <c r="AP1341" t="s">
        <v>2348</v>
      </c>
      <c r="AQ1341" t="str">
        <f t="shared" si="20"/>
        <v>943411442815yesFemale43586286.9759.97517528.99319.9912</v>
      </c>
      <c r="AR1341">
        <f>COUNTIF(AQ$2:AQ1341,AQ1341)</f>
        <v>1</v>
      </c>
    </row>
    <row r="1342" spans="1:44" x14ac:dyDescent="0.25">
      <c r="A1342">
        <v>944</v>
      </c>
      <c r="B1342">
        <v>456</v>
      </c>
      <c r="C1342" s="4">
        <v>44281</v>
      </c>
      <c r="D1342">
        <v>1</v>
      </c>
      <c r="E1342" t="s">
        <v>39</v>
      </c>
      <c r="F1342" t="s">
        <v>50</v>
      </c>
      <c r="G1342" t="s">
        <v>56</v>
      </c>
      <c r="H1342" t="s">
        <v>57</v>
      </c>
      <c r="I1342" s="4">
        <v>43933</v>
      </c>
      <c r="J1342">
        <v>7</v>
      </c>
      <c r="K1342" t="s">
        <v>61</v>
      </c>
      <c r="L1342" s="4">
        <v>43915</v>
      </c>
      <c r="M1342" s="4">
        <v>44012</v>
      </c>
      <c r="N1342">
        <v>2</v>
      </c>
      <c r="O1342" t="s">
        <v>127</v>
      </c>
      <c r="P1342" t="s">
        <v>289</v>
      </c>
      <c r="Q1342">
        <v>2</v>
      </c>
      <c r="R1342" t="s">
        <v>861</v>
      </c>
      <c r="S1342" t="s">
        <v>1398</v>
      </c>
      <c r="T1342" t="s">
        <v>1914</v>
      </c>
      <c r="U1342" t="s">
        <v>103</v>
      </c>
      <c r="V1342" t="s">
        <v>2039</v>
      </c>
      <c r="W1342">
        <v>173</v>
      </c>
      <c r="X1342">
        <v>54.96</v>
      </c>
      <c r="Y1342">
        <v>2</v>
      </c>
      <c r="Z1342" t="s">
        <v>2285</v>
      </c>
      <c r="AA1342" t="s">
        <v>2587</v>
      </c>
      <c r="AF1342" s="4"/>
      <c r="AG1342" s="4"/>
      <c r="AH1342" t="s">
        <v>65</v>
      </c>
      <c r="AI1342" t="s">
        <v>227</v>
      </c>
      <c r="AJ1342" t="s">
        <v>685</v>
      </c>
      <c r="AK1342" t="s">
        <v>1227</v>
      </c>
      <c r="AL1342" t="s">
        <v>418</v>
      </c>
      <c r="AM1342" t="s">
        <v>69</v>
      </c>
      <c r="AN1342" t="s">
        <v>1562</v>
      </c>
      <c r="AO1342" t="s">
        <v>431</v>
      </c>
      <c r="AP1342" t="s">
        <v>2326</v>
      </c>
      <c r="AQ1342" t="str">
        <f t="shared" si="20"/>
        <v>944456442811noMale439337YouTube439154401217354.9610935019.9924</v>
      </c>
      <c r="AR1342">
        <f>COUNTIF(AQ$2:AQ1342,AQ1342)</f>
        <v>1</v>
      </c>
    </row>
    <row r="1343" spans="1:44" x14ac:dyDescent="0.25">
      <c r="A1343">
        <v>944</v>
      </c>
      <c r="B1343">
        <v>456</v>
      </c>
      <c r="C1343" s="4">
        <v>44281</v>
      </c>
      <c r="D1343">
        <v>1</v>
      </c>
      <c r="E1343" t="s">
        <v>39</v>
      </c>
      <c r="F1343" t="s">
        <v>50</v>
      </c>
      <c r="G1343" t="s">
        <v>56</v>
      </c>
      <c r="H1343" t="s">
        <v>57</v>
      </c>
      <c r="I1343" s="4">
        <v>43933</v>
      </c>
      <c r="J1343">
        <v>7</v>
      </c>
      <c r="K1343" t="s">
        <v>61</v>
      </c>
      <c r="L1343" s="4">
        <v>43915</v>
      </c>
      <c r="M1343" s="4">
        <v>44012</v>
      </c>
      <c r="N1343">
        <v>2</v>
      </c>
      <c r="O1343" t="s">
        <v>127</v>
      </c>
      <c r="P1343" t="s">
        <v>289</v>
      </c>
      <c r="Q1343">
        <v>2</v>
      </c>
      <c r="R1343" t="s">
        <v>861</v>
      </c>
      <c r="S1343" t="s">
        <v>1398</v>
      </c>
      <c r="T1343" t="s">
        <v>1914</v>
      </c>
      <c r="U1343" t="s">
        <v>103</v>
      </c>
      <c r="V1343" t="s">
        <v>2039</v>
      </c>
      <c r="W1343">
        <v>173</v>
      </c>
      <c r="X1343">
        <v>54.96</v>
      </c>
      <c r="Y1343">
        <v>2</v>
      </c>
      <c r="Z1343" t="s">
        <v>2285</v>
      </c>
      <c r="AA1343" t="s">
        <v>2587</v>
      </c>
      <c r="AF1343" s="4"/>
      <c r="AG1343" s="4"/>
      <c r="AH1343" t="s">
        <v>70</v>
      </c>
      <c r="AI1343" t="s">
        <v>232</v>
      </c>
      <c r="AJ1343" t="s">
        <v>594</v>
      </c>
      <c r="AK1343" t="s">
        <v>1077</v>
      </c>
      <c r="AL1343" t="s">
        <v>519</v>
      </c>
      <c r="AM1343" t="s">
        <v>67</v>
      </c>
      <c r="AN1343" t="s">
        <v>1548</v>
      </c>
      <c r="AO1343" t="s">
        <v>432</v>
      </c>
      <c r="AP1343" t="s">
        <v>2331</v>
      </c>
      <c r="AQ1343" t="str">
        <f t="shared" si="20"/>
        <v>944456442811noMale439337YouTube439154401217354.96513441314.9921</v>
      </c>
      <c r="AR1343">
        <f>COUNTIF(AQ$2:AQ1343,AQ1343)</f>
        <v>1</v>
      </c>
    </row>
    <row r="1344" spans="1:44" x14ac:dyDescent="0.25">
      <c r="A1344">
        <v>945</v>
      </c>
      <c r="B1344">
        <v>171</v>
      </c>
      <c r="C1344" s="4">
        <v>44283</v>
      </c>
      <c r="D1344">
        <v>11</v>
      </c>
      <c r="E1344" t="s">
        <v>37</v>
      </c>
      <c r="F1344" t="s">
        <v>48</v>
      </c>
      <c r="G1344" t="s">
        <v>55</v>
      </c>
      <c r="H1344" t="s">
        <v>58</v>
      </c>
      <c r="I1344" s="4">
        <v>44132</v>
      </c>
      <c r="J1344">
        <v>10</v>
      </c>
      <c r="K1344" t="s">
        <v>61</v>
      </c>
      <c r="L1344" s="4">
        <v>44055</v>
      </c>
      <c r="M1344" s="4">
        <v>44196</v>
      </c>
      <c r="N1344">
        <v>1</v>
      </c>
      <c r="O1344" t="s">
        <v>79</v>
      </c>
      <c r="P1344" t="s">
        <v>241</v>
      </c>
      <c r="Q1344">
        <v>1</v>
      </c>
      <c r="R1344" t="s">
        <v>566</v>
      </c>
      <c r="S1344" t="s">
        <v>1067</v>
      </c>
      <c r="T1344" t="s">
        <v>1649</v>
      </c>
      <c r="U1344" t="s">
        <v>69</v>
      </c>
      <c r="V1344" t="s">
        <v>1548</v>
      </c>
      <c r="W1344">
        <v>35.99</v>
      </c>
      <c r="X1344">
        <v>14.99</v>
      </c>
      <c r="Y1344">
        <v>1</v>
      </c>
      <c r="Z1344" t="s">
        <v>65</v>
      </c>
      <c r="AA1344" t="s">
        <v>2343</v>
      </c>
      <c r="AB1344">
        <v>5</v>
      </c>
      <c r="AC1344" t="s">
        <v>2633</v>
      </c>
      <c r="AD1344">
        <v>1294</v>
      </c>
      <c r="AE1344" t="s">
        <v>2639</v>
      </c>
      <c r="AF1344" s="4">
        <v>44235</v>
      </c>
      <c r="AG1344" s="4">
        <v>44299</v>
      </c>
      <c r="AH1344" t="s">
        <v>79</v>
      </c>
      <c r="AI1344" t="s">
        <v>241</v>
      </c>
      <c r="AJ1344" t="s">
        <v>566</v>
      </c>
      <c r="AK1344" t="s">
        <v>1067</v>
      </c>
      <c r="AL1344" t="s">
        <v>1649</v>
      </c>
      <c r="AM1344" t="s">
        <v>69</v>
      </c>
      <c r="AN1344" t="s">
        <v>1548</v>
      </c>
      <c r="AO1344" t="s">
        <v>65</v>
      </c>
      <c r="AP1344" t="s">
        <v>2343</v>
      </c>
      <c r="AQ1344" t="str">
        <f t="shared" si="20"/>
        <v>9451714428311yesFemale4413210YouTube440554419635.9914.995control1294Use a relaxing music in the background4423544299410835.99114.9910</v>
      </c>
      <c r="AR1344">
        <f>COUNTIF(AQ$2:AQ1344,AQ1344)</f>
        <v>1</v>
      </c>
    </row>
    <row r="1345" spans="1:44" x14ac:dyDescent="0.25">
      <c r="A1345">
        <v>946</v>
      </c>
      <c r="B1345">
        <v>440</v>
      </c>
      <c r="C1345" s="4">
        <v>44283</v>
      </c>
      <c r="D1345">
        <v>6</v>
      </c>
      <c r="E1345" t="s">
        <v>33</v>
      </c>
      <c r="F1345" t="s">
        <v>44</v>
      </c>
      <c r="G1345" t="s">
        <v>55</v>
      </c>
      <c r="H1345" t="s">
        <v>58</v>
      </c>
      <c r="I1345" s="4">
        <v>43717</v>
      </c>
      <c r="J1345">
        <v>1</v>
      </c>
      <c r="K1345" t="s">
        <v>61</v>
      </c>
      <c r="L1345" s="4">
        <v>43615</v>
      </c>
      <c r="M1345" s="4">
        <v>43830</v>
      </c>
      <c r="N1345">
        <v>1</v>
      </c>
      <c r="O1345" t="s">
        <v>78</v>
      </c>
      <c r="P1345" t="s">
        <v>240</v>
      </c>
      <c r="Q1345">
        <v>1</v>
      </c>
      <c r="R1345" t="s">
        <v>79</v>
      </c>
      <c r="S1345" t="s">
        <v>1080</v>
      </c>
      <c r="T1345" t="s">
        <v>1606</v>
      </c>
      <c r="U1345" t="s">
        <v>67</v>
      </c>
      <c r="V1345" t="s">
        <v>1548</v>
      </c>
      <c r="W1345">
        <v>77.97</v>
      </c>
      <c r="X1345">
        <v>44.97</v>
      </c>
      <c r="Y1345">
        <v>1</v>
      </c>
      <c r="Z1345" t="s">
        <v>393</v>
      </c>
      <c r="AA1345" t="s">
        <v>2345</v>
      </c>
      <c r="AF1345" s="4"/>
      <c r="AG1345" s="4"/>
      <c r="AH1345" t="s">
        <v>78</v>
      </c>
      <c r="AI1345" t="s">
        <v>240</v>
      </c>
      <c r="AJ1345" t="s">
        <v>79</v>
      </c>
      <c r="AK1345" t="s">
        <v>1080</v>
      </c>
      <c r="AL1345" t="s">
        <v>1606</v>
      </c>
      <c r="AM1345" t="s">
        <v>67</v>
      </c>
      <c r="AN1345" t="s">
        <v>1548</v>
      </c>
      <c r="AO1345" t="s">
        <v>393</v>
      </c>
      <c r="AP1345" t="s">
        <v>2345</v>
      </c>
      <c r="AQ1345" t="str">
        <f t="shared" si="20"/>
        <v>946440442836yesFemale437171YouTube436154383077.9744.978425.99314.9918</v>
      </c>
      <c r="AR1345">
        <f>COUNTIF(AQ$2:AQ1345,AQ1345)</f>
        <v>1</v>
      </c>
    </row>
    <row r="1346" spans="1:44" x14ac:dyDescent="0.25">
      <c r="A1346">
        <v>947</v>
      </c>
      <c r="B1346">
        <v>122</v>
      </c>
      <c r="C1346" s="4">
        <v>44284</v>
      </c>
      <c r="D1346">
        <v>3</v>
      </c>
      <c r="E1346" t="s">
        <v>34</v>
      </c>
      <c r="F1346" t="s">
        <v>45</v>
      </c>
      <c r="G1346" t="s">
        <v>55</v>
      </c>
      <c r="H1346" t="s">
        <v>57</v>
      </c>
      <c r="I1346" s="4">
        <v>43708</v>
      </c>
      <c r="J1346">
        <v>1</v>
      </c>
      <c r="K1346" t="s">
        <v>61</v>
      </c>
      <c r="L1346" s="4">
        <v>43615</v>
      </c>
      <c r="M1346" s="4">
        <v>43830</v>
      </c>
      <c r="N1346">
        <v>1</v>
      </c>
      <c r="O1346" t="s">
        <v>80</v>
      </c>
      <c r="P1346" t="s">
        <v>242</v>
      </c>
      <c r="Q1346">
        <v>1</v>
      </c>
      <c r="R1346" t="s">
        <v>649</v>
      </c>
      <c r="S1346" t="s">
        <v>1193</v>
      </c>
      <c r="T1346" t="s">
        <v>1717</v>
      </c>
      <c r="U1346" t="s">
        <v>67</v>
      </c>
      <c r="V1346" t="s">
        <v>1548</v>
      </c>
      <c r="W1346">
        <v>98.85</v>
      </c>
      <c r="X1346">
        <v>44.97</v>
      </c>
      <c r="Y1346">
        <v>1</v>
      </c>
      <c r="Z1346" t="s">
        <v>70</v>
      </c>
      <c r="AA1346" t="s">
        <v>2341</v>
      </c>
      <c r="AF1346" s="4"/>
      <c r="AG1346" s="4"/>
      <c r="AH1346" t="s">
        <v>80</v>
      </c>
      <c r="AI1346" t="s">
        <v>242</v>
      </c>
      <c r="AJ1346" t="s">
        <v>649</v>
      </c>
      <c r="AK1346" t="s">
        <v>1193</v>
      </c>
      <c r="AL1346" t="s">
        <v>1717</v>
      </c>
      <c r="AM1346" t="s">
        <v>67</v>
      </c>
      <c r="AN1346" t="s">
        <v>1548</v>
      </c>
      <c r="AO1346" t="s">
        <v>70</v>
      </c>
      <c r="AP1346" t="s">
        <v>2341</v>
      </c>
      <c r="AQ1346" t="str">
        <f t="shared" ref="AQ1346:AQ1409" si="21">CONCATENATE($A1346,$B1346,$C1346,$D1346,$G1346,$H1346,$I1346,$J1346,$K1346,$L1346,$M1346,$W1346,$X1346,$AB1346,$AC1346,$AD1346,$AE1346,$AF1346,$AG1346,$AH1346,$AJ1346,$AL1346,$AM1346,$AN1346,$AO1346)</f>
        <v>947122442843yesMale437081YouTube436154383098.8544.9725432.95314.995</v>
      </c>
      <c r="AR1346">
        <f>COUNTIF(AQ$2:AQ1346,AQ1346)</f>
        <v>1</v>
      </c>
    </row>
    <row r="1347" spans="1:44" x14ac:dyDescent="0.25">
      <c r="A1347">
        <v>948</v>
      </c>
      <c r="B1347">
        <v>186</v>
      </c>
      <c r="C1347" s="4">
        <v>44284</v>
      </c>
      <c r="D1347">
        <v>5</v>
      </c>
      <c r="E1347" t="s">
        <v>36</v>
      </c>
      <c r="F1347" t="s">
        <v>47</v>
      </c>
      <c r="G1347" t="s">
        <v>56</v>
      </c>
      <c r="H1347" t="s">
        <v>58</v>
      </c>
      <c r="I1347" s="4">
        <v>43817</v>
      </c>
      <c r="J1347">
        <v>2</v>
      </c>
      <c r="K1347" t="s">
        <v>60</v>
      </c>
      <c r="L1347" s="4">
        <v>43615</v>
      </c>
      <c r="M1347" s="4">
        <v>43830</v>
      </c>
      <c r="N1347">
        <v>2</v>
      </c>
      <c r="O1347" t="s">
        <v>118</v>
      </c>
      <c r="P1347" t="s">
        <v>280</v>
      </c>
      <c r="Q1347">
        <v>2</v>
      </c>
      <c r="R1347" t="s">
        <v>862</v>
      </c>
      <c r="S1347" t="s">
        <v>1399</v>
      </c>
      <c r="T1347" t="s">
        <v>1915</v>
      </c>
      <c r="U1347" t="s">
        <v>103</v>
      </c>
      <c r="V1347" t="s">
        <v>2039</v>
      </c>
      <c r="W1347">
        <v>129.56</v>
      </c>
      <c r="X1347">
        <v>54.96</v>
      </c>
      <c r="Y1347">
        <v>2</v>
      </c>
      <c r="Z1347" t="s">
        <v>2130</v>
      </c>
      <c r="AA1347" t="s">
        <v>2405</v>
      </c>
      <c r="AF1347" s="4"/>
      <c r="AG1347" s="4"/>
      <c r="AH1347" t="s">
        <v>90</v>
      </c>
      <c r="AI1347" t="s">
        <v>252</v>
      </c>
      <c r="AJ1347" t="s">
        <v>449</v>
      </c>
      <c r="AK1347" t="s">
        <v>1011</v>
      </c>
      <c r="AL1347" t="s">
        <v>1541</v>
      </c>
      <c r="AM1347" t="s">
        <v>69</v>
      </c>
      <c r="AN1347" t="s">
        <v>1562</v>
      </c>
      <c r="AO1347" t="s">
        <v>410</v>
      </c>
      <c r="AP1347" t="s">
        <v>2359</v>
      </c>
      <c r="AQ1347" t="str">
        <f t="shared" si="21"/>
        <v>948186442845noFemale438172Facebook4361543830129.5654.96614743.1919.9920</v>
      </c>
      <c r="AR1347">
        <f>COUNTIF(AQ$2:AQ1347,AQ1347)</f>
        <v>1</v>
      </c>
    </row>
    <row r="1348" spans="1:44" x14ac:dyDescent="0.25">
      <c r="A1348">
        <v>948</v>
      </c>
      <c r="B1348">
        <v>186</v>
      </c>
      <c r="C1348" s="4">
        <v>44284</v>
      </c>
      <c r="D1348">
        <v>5</v>
      </c>
      <c r="E1348" t="s">
        <v>36</v>
      </c>
      <c r="F1348" t="s">
        <v>47</v>
      </c>
      <c r="G1348" t="s">
        <v>56</v>
      </c>
      <c r="H1348" t="s">
        <v>58</v>
      </c>
      <c r="I1348" s="4">
        <v>43817</v>
      </c>
      <c r="J1348">
        <v>2</v>
      </c>
      <c r="K1348" t="s">
        <v>60</v>
      </c>
      <c r="L1348" s="4">
        <v>43615</v>
      </c>
      <c r="M1348" s="4">
        <v>43830</v>
      </c>
      <c r="N1348">
        <v>2</v>
      </c>
      <c r="O1348" t="s">
        <v>118</v>
      </c>
      <c r="P1348" t="s">
        <v>280</v>
      </c>
      <c r="Q1348">
        <v>2</v>
      </c>
      <c r="R1348" t="s">
        <v>862</v>
      </c>
      <c r="S1348" t="s">
        <v>1399</v>
      </c>
      <c r="T1348" t="s">
        <v>1915</v>
      </c>
      <c r="U1348" t="s">
        <v>103</v>
      </c>
      <c r="V1348" t="s">
        <v>2039</v>
      </c>
      <c r="W1348">
        <v>129.56</v>
      </c>
      <c r="X1348">
        <v>54.96</v>
      </c>
      <c r="Y1348">
        <v>2</v>
      </c>
      <c r="Z1348" t="s">
        <v>2130</v>
      </c>
      <c r="AA1348" t="s">
        <v>2405</v>
      </c>
      <c r="AF1348" s="4"/>
      <c r="AG1348" s="4"/>
      <c r="AH1348" t="s">
        <v>79</v>
      </c>
      <c r="AI1348" t="s">
        <v>241</v>
      </c>
      <c r="AJ1348" t="s">
        <v>600</v>
      </c>
      <c r="AK1348" t="s">
        <v>980</v>
      </c>
      <c r="AL1348" t="s">
        <v>1677</v>
      </c>
      <c r="AM1348" t="s">
        <v>67</v>
      </c>
      <c r="AN1348" t="s">
        <v>1548</v>
      </c>
      <c r="AO1348" t="s">
        <v>86</v>
      </c>
      <c r="AP1348" t="s">
        <v>2350</v>
      </c>
      <c r="AQ1348" t="str">
        <f t="shared" si="21"/>
        <v>948186442845noFemale438172Facebook4361543830129.5654.9644928.79314.997</v>
      </c>
      <c r="AR1348">
        <f>COUNTIF(AQ$2:AQ1348,AQ1348)</f>
        <v>1</v>
      </c>
    </row>
    <row r="1349" spans="1:44" x14ac:dyDescent="0.25">
      <c r="A1349">
        <v>949</v>
      </c>
      <c r="B1349">
        <v>377</v>
      </c>
      <c r="C1349" s="4">
        <v>44284</v>
      </c>
      <c r="D1349">
        <v>1</v>
      </c>
      <c r="E1349" t="s">
        <v>39</v>
      </c>
      <c r="F1349" t="s">
        <v>50</v>
      </c>
      <c r="G1349" t="s">
        <v>56</v>
      </c>
      <c r="H1349" t="s">
        <v>57</v>
      </c>
      <c r="I1349" s="4">
        <v>44106</v>
      </c>
      <c r="J1349">
        <v>15</v>
      </c>
      <c r="K1349" t="s">
        <v>62</v>
      </c>
      <c r="L1349" s="4">
        <v>43615</v>
      </c>
      <c r="M1349" s="4">
        <v>44413</v>
      </c>
      <c r="N1349">
        <v>1</v>
      </c>
      <c r="O1349" t="s">
        <v>86</v>
      </c>
      <c r="P1349" t="s">
        <v>248</v>
      </c>
      <c r="Q1349">
        <v>1</v>
      </c>
      <c r="R1349" t="s">
        <v>499</v>
      </c>
      <c r="S1349" t="s">
        <v>1062</v>
      </c>
      <c r="T1349" t="s">
        <v>1590</v>
      </c>
      <c r="U1349" t="s">
        <v>69</v>
      </c>
      <c r="V1349" t="s">
        <v>1548</v>
      </c>
      <c r="W1349">
        <v>61.89</v>
      </c>
      <c r="X1349">
        <v>14.99</v>
      </c>
      <c r="Y1349">
        <v>1</v>
      </c>
      <c r="Z1349" t="s">
        <v>549</v>
      </c>
      <c r="AA1349" t="s">
        <v>2362</v>
      </c>
      <c r="AB1349">
        <v>5</v>
      </c>
      <c r="AC1349" t="s">
        <v>2633</v>
      </c>
      <c r="AD1349">
        <v>1474</v>
      </c>
      <c r="AE1349" t="s">
        <v>2639</v>
      </c>
      <c r="AF1349" s="4">
        <v>44235</v>
      </c>
      <c r="AG1349" s="4">
        <v>44299</v>
      </c>
      <c r="AH1349" t="s">
        <v>86</v>
      </c>
      <c r="AI1349" t="s">
        <v>248</v>
      </c>
      <c r="AJ1349" t="s">
        <v>499</v>
      </c>
      <c r="AK1349" t="s">
        <v>1062</v>
      </c>
      <c r="AL1349" t="s">
        <v>1590</v>
      </c>
      <c r="AM1349" t="s">
        <v>69</v>
      </c>
      <c r="AN1349" t="s">
        <v>1548</v>
      </c>
      <c r="AO1349" t="s">
        <v>549</v>
      </c>
      <c r="AP1349" t="s">
        <v>2362</v>
      </c>
      <c r="AQ1349" t="str">
        <f t="shared" si="21"/>
        <v>949377442841noMale4410615Organic436154441361.8914.995control1474Use a relaxing music in the background442354429978361.89114.9922</v>
      </c>
      <c r="AR1349">
        <f>COUNTIF(AQ$2:AQ1349,AQ1349)</f>
        <v>1</v>
      </c>
    </row>
    <row r="1350" spans="1:44" x14ac:dyDescent="0.25">
      <c r="A1350">
        <v>950</v>
      </c>
      <c r="B1350">
        <v>383</v>
      </c>
      <c r="C1350" s="4">
        <v>44284</v>
      </c>
      <c r="D1350">
        <v>11</v>
      </c>
      <c r="E1350" t="s">
        <v>37</v>
      </c>
      <c r="F1350" t="s">
        <v>48</v>
      </c>
      <c r="G1350" t="s">
        <v>56</v>
      </c>
      <c r="H1350" t="s">
        <v>57</v>
      </c>
      <c r="I1350" s="4">
        <v>43616</v>
      </c>
      <c r="J1350">
        <v>2</v>
      </c>
      <c r="K1350" t="s">
        <v>60</v>
      </c>
      <c r="L1350" s="4">
        <v>43615</v>
      </c>
      <c r="M1350" s="4">
        <v>43830</v>
      </c>
      <c r="N1350">
        <v>1</v>
      </c>
      <c r="O1350" t="s">
        <v>80</v>
      </c>
      <c r="P1350" t="s">
        <v>242</v>
      </c>
      <c r="Q1350">
        <v>1</v>
      </c>
      <c r="R1350" t="s">
        <v>453</v>
      </c>
      <c r="S1350" t="s">
        <v>1016</v>
      </c>
      <c r="T1350" t="s">
        <v>1546</v>
      </c>
      <c r="U1350" t="s">
        <v>67</v>
      </c>
      <c r="V1350" t="s">
        <v>1548</v>
      </c>
      <c r="W1350">
        <v>176.25</v>
      </c>
      <c r="X1350">
        <v>44.97</v>
      </c>
      <c r="Y1350">
        <v>1</v>
      </c>
      <c r="Z1350" t="s">
        <v>67</v>
      </c>
      <c r="AA1350" t="s">
        <v>2373</v>
      </c>
      <c r="AF1350" s="4"/>
      <c r="AG1350" s="4"/>
      <c r="AH1350" t="s">
        <v>80</v>
      </c>
      <c r="AI1350" t="s">
        <v>242</v>
      </c>
      <c r="AJ1350" t="s">
        <v>453</v>
      </c>
      <c r="AK1350" t="s">
        <v>1016</v>
      </c>
      <c r="AL1350" t="s">
        <v>1546</v>
      </c>
      <c r="AM1350" t="s">
        <v>67</v>
      </c>
      <c r="AN1350" t="s">
        <v>1548</v>
      </c>
      <c r="AO1350" t="s">
        <v>67</v>
      </c>
      <c r="AP1350" t="s">
        <v>2373</v>
      </c>
      <c r="AQ1350" t="str">
        <f t="shared" si="21"/>
        <v>9503834428411noMale436162Facebook4361543830176.2544.9722658.75314.993</v>
      </c>
      <c r="AR1350">
        <f>COUNTIF(AQ$2:AQ1350,AQ1350)</f>
        <v>1</v>
      </c>
    </row>
    <row r="1351" spans="1:44" x14ac:dyDescent="0.25">
      <c r="A1351">
        <v>951</v>
      </c>
      <c r="B1351">
        <v>181</v>
      </c>
      <c r="C1351" s="4">
        <v>44285</v>
      </c>
      <c r="D1351">
        <v>2</v>
      </c>
      <c r="E1351" t="s">
        <v>38</v>
      </c>
      <c r="F1351" t="s">
        <v>49</v>
      </c>
      <c r="G1351" t="s">
        <v>56</v>
      </c>
      <c r="H1351" t="s">
        <v>57</v>
      </c>
      <c r="I1351" s="4">
        <v>43629</v>
      </c>
      <c r="J1351">
        <v>3</v>
      </c>
      <c r="K1351" t="s">
        <v>59</v>
      </c>
      <c r="L1351" s="4">
        <v>43615</v>
      </c>
      <c r="M1351" s="4">
        <v>43830</v>
      </c>
      <c r="N1351">
        <v>1</v>
      </c>
      <c r="O1351" t="s">
        <v>69</v>
      </c>
      <c r="P1351" t="s">
        <v>231</v>
      </c>
      <c r="Q1351">
        <v>1</v>
      </c>
      <c r="R1351" t="s">
        <v>856</v>
      </c>
      <c r="S1351" t="s">
        <v>1393</v>
      </c>
      <c r="T1351" t="s">
        <v>1909</v>
      </c>
      <c r="U1351" t="s">
        <v>80</v>
      </c>
      <c r="V1351" t="s">
        <v>1577</v>
      </c>
      <c r="W1351">
        <v>1058</v>
      </c>
      <c r="X1351">
        <v>49.98</v>
      </c>
      <c r="Y1351">
        <v>1</v>
      </c>
      <c r="Z1351" t="s">
        <v>67</v>
      </c>
      <c r="AA1351" t="s">
        <v>2373</v>
      </c>
      <c r="AF1351" s="4"/>
      <c r="AG1351" s="4"/>
      <c r="AH1351" t="s">
        <v>69</v>
      </c>
      <c r="AI1351" t="s">
        <v>231</v>
      </c>
      <c r="AJ1351" t="s">
        <v>856</v>
      </c>
      <c r="AK1351" t="s">
        <v>1393</v>
      </c>
      <c r="AL1351" t="s">
        <v>1909</v>
      </c>
      <c r="AM1351" t="s">
        <v>80</v>
      </c>
      <c r="AN1351" t="s">
        <v>1577</v>
      </c>
      <c r="AO1351" t="s">
        <v>67</v>
      </c>
      <c r="AP1351" t="s">
        <v>2373</v>
      </c>
      <c r="AQ1351" t="str">
        <f t="shared" si="21"/>
        <v>951181442852noMale436293Google Ads4361543830105849.98199529224.993</v>
      </c>
      <c r="AR1351">
        <f>COUNTIF(AQ$2:AQ1351,AQ1351)</f>
        <v>1</v>
      </c>
    </row>
    <row r="1352" spans="1:44" x14ac:dyDescent="0.25">
      <c r="A1352">
        <v>952</v>
      </c>
      <c r="B1352">
        <v>334</v>
      </c>
      <c r="C1352" s="4">
        <v>44285</v>
      </c>
      <c r="D1352">
        <v>5</v>
      </c>
      <c r="E1352" t="s">
        <v>36</v>
      </c>
      <c r="F1352" t="s">
        <v>47</v>
      </c>
      <c r="G1352" t="s">
        <v>55</v>
      </c>
      <c r="H1352" t="s">
        <v>57</v>
      </c>
      <c r="I1352" s="4">
        <v>43851</v>
      </c>
      <c r="J1352">
        <v>15</v>
      </c>
      <c r="K1352" t="s">
        <v>62</v>
      </c>
      <c r="L1352" s="4">
        <v>43615</v>
      </c>
      <c r="M1352" s="4">
        <v>44413</v>
      </c>
      <c r="N1352">
        <v>1</v>
      </c>
      <c r="O1352" t="s">
        <v>80</v>
      </c>
      <c r="P1352" t="s">
        <v>242</v>
      </c>
      <c r="Q1352">
        <v>1</v>
      </c>
      <c r="R1352" t="s">
        <v>509</v>
      </c>
      <c r="S1352" t="s">
        <v>1072</v>
      </c>
      <c r="T1352" t="s">
        <v>1599</v>
      </c>
      <c r="U1352" t="s">
        <v>67</v>
      </c>
      <c r="V1352" t="s">
        <v>1548</v>
      </c>
      <c r="W1352">
        <v>749.97</v>
      </c>
      <c r="X1352">
        <v>44.97</v>
      </c>
      <c r="Y1352">
        <v>1</v>
      </c>
      <c r="Z1352" t="s">
        <v>79</v>
      </c>
      <c r="AA1352" t="s">
        <v>2349</v>
      </c>
      <c r="AF1352" s="4"/>
      <c r="AG1352" s="4"/>
      <c r="AH1352" t="s">
        <v>80</v>
      </c>
      <c r="AI1352" t="s">
        <v>242</v>
      </c>
      <c r="AJ1352" t="s">
        <v>509</v>
      </c>
      <c r="AK1352" t="s">
        <v>1072</v>
      </c>
      <c r="AL1352" t="s">
        <v>1599</v>
      </c>
      <c r="AM1352" t="s">
        <v>67</v>
      </c>
      <c r="AN1352" t="s">
        <v>1548</v>
      </c>
      <c r="AO1352" t="s">
        <v>79</v>
      </c>
      <c r="AP1352" t="s">
        <v>2349</v>
      </c>
      <c r="AQ1352" t="str">
        <f t="shared" si="21"/>
        <v>952334442855yesMale4385115Organic4361544413749.9744.97285249.99314.994</v>
      </c>
      <c r="AR1352">
        <f>COUNTIF(AQ$2:AQ1352,AQ1352)</f>
        <v>1</v>
      </c>
    </row>
    <row r="1353" spans="1:44" x14ac:dyDescent="0.25">
      <c r="A1353">
        <v>953</v>
      </c>
      <c r="B1353">
        <v>42</v>
      </c>
      <c r="C1353" s="4">
        <v>44286</v>
      </c>
      <c r="D1353">
        <v>5</v>
      </c>
      <c r="E1353" t="s">
        <v>36</v>
      </c>
      <c r="F1353" t="s">
        <v>47</v>
      </c>
      <c r="G1353" t="s">
        <v>56</v>
      </c>
      <c r="H1353" t="s">
        <v>58</v>
      </c>
      <c r="I1353" s="4">
        <v>43722</v>
      </c>
      <c r="J1353">
        <v>2</v>
      </c>
      <c r="K1353" t="s">
        <v>60</v>
      </c>
      <c r="L1353" s="4">
        <v>43615</v>
      </c>
      <c r="M1353" s="4">
        <v>43830</v>
      </c>
      <c r="N1353">
        <v>2</v>
      </c>
      <c r="O1353" t="s">
        <v>83</v>
      </c>
      <c r="P1353" t="s">
        <v>245</v>
      </c>
      <c r="Q1353">
        <v>2</v>
      </c>
      <c r="R1353" t="s">
        <v>863</v>
      </c>
      <c r="S1353" t="s">
        <v>1400</v>
      </c>
      <c r="T1353" t="s">
        <v>1916</v>
      </c>
      <c r="U1353" t="s">
        <v>85</v>
      </c>
      <c r="V1353" t="s">
        <v>1869</v>
      </c>
      <c r="W1353">
        <v>257.49</v>
      </c>
      <c r="X1353">
        <v>44.97</v>
      </c>
      <c r="Y1353">
        <v>2</v>
      </c>
      <c r="Z1353" t="s">
        <v>2286</v>
      </c>
      <c r="AA1353" t="s">
        <v>2588</v>
      </c>
      <c r="AF1353" s="4"/>
      <c r="AG1353" s="4"/>
      <c r="AH1353" t="s">
        <v>67</v>
      </c>
      <c r="AI1353" t="s">
        <v>229</v>
      </c>
      <c r="AJ1353" t="s">
        <v>805</v>
      </c>
      <c r="AK1353" t="s">
        <v>1342</v>
      </c>
      <c r="AL1353" t="s">
        <v>1859</v>
      </c>
      <c r="AM1353" t="s">
        <v>69</v>
      </c>
      <c r="AN1353" t="s">
        <v>1548</v>
      </c>
      <c r="AO1353" t="s">
        <v>872</v>
      </c>
      <c r="AP1353" t="s">
        <v>2388</v>
      </c>
      <c r="AQ1353" t="str">
        <f t="shared" si="21"/>
        <v>95342442865noFemale437222Facebook4361543830257.4944.973139139.99114.9919</v>
      </c>
      <c r="AR1353">
        <f>COUNTIF(AQ$2:AQ1353,AQ1353)</f>
        <v>1</v>
      </c>
    </row>
    <row r="1354" spans="1:44" x14ac:dyDescent="0.25">
      <c r="A1354">
        <v>953</v>
      </c>
      <c r="B1354">
        <v>42</v>
      </c>
      <c r="C1354" s="4">
        <v>44286</v>
      </c>
      <c r="D1354">
        <v>5</v>
      </c>
      <c r="E1354" t="s">
        <v>36</v>
      </c>
      <c r="F1354" t="s">
        <v>47</v>
      </c>
      <c r="G1354" t="s">
        <v>56</v>
      </c>
      <c r="H1354" t="s">
        <v>58</v>
      </c>
      <c r="I1354" s="4">
        <v>43722</v>
      </c>
      <c r="J1354">
        <v>2</v>
      </c>
      <c r="K1354" t="s">
        <v>60</v>
      </c>
      <c r="L1354" s="4">
        <v>43615</v>
      </c>
      <c r="M1354" s="4">
        <v>43830</v>
      </c>
      <c r="N1354">
        <v>2</v>
      </c>
      <c r="O1354" t="s">
        <v>83</v>
      </c>
      <c r="P1354" t="s">
        <v>245</v>
      </c>
      <c r="Q1354">
        <v>2</v>
      </c>
      <c r="R1354" t="s">
        <v>863</v>
      </c>
      <c r="S1354" t="s">
        <v>1400</v>
      </c>
      <c r="T1354" t="s">
        <v>1916</v>
      </c>
      <c r="U1354" t="s">
        <v>85</v>
      </c>
      <c r="V1354" t="s">
        <v>1869</v>
      </c>
      <c r="W1354">
        <v>257.49</v>
      </c>
      <c r="X1354">
        <v>44.97</v>
      </c>
      <c r="Y1354">
        <v>2</v>
      </c>
      <c r="Z1354" t="s">
        <v>2286</v>
      </c>
      <c r="AA1354" t="s">
        <v>2588</v>
      </c>
      <c r="AF1354" s="4"/>
      <c r="AG1354" s="4"/>
      <c r="AH1354" t="s">
        <v>80</v>
      </c>
      <c r="AI1354" t="s">
        <v>242</v>
      </c>
      <c r="AJ1354" t="s">
        <v>453</v>
      </c>
      <c r="AK1354" t="s">
        <v>1016</v>
      </c>
      <c r="AL1354" t="s">
        <v>1546</v>
      </c>
      <c r="AM1354" t="s">
        <v>80</v>
      </c>
      <c r="AN1354" t="s">
        <v>1548</v>
      </c>
      <c r="AO1354" t="s">
        <v>67</v>
      </c>
      <c r="AP1354" t="s">
        <v>2373</v>
      </c>
      <c r="AQ1354" t="str">
        <f t="shared" si="21"/>
        <v>95342442865noFemale437222Facebook4361543830257.4944.9722658.75214.993</v>
      </c>
      <c r="AR1354">
        <f>COUNTIF(AQ$2:AQ1354,AQ1354)</f>
        <v>1</v>
      </c>
    </row>
    <row r="1355" spans="1:44" x14ac:dyDescent="0.25">
      <c r="A1355">
        <v>954</v>
      </c>
      <c r="B1355">
        <v>298</v>
      </c>
      <c r="C1355" s="4">
        <v>44286</v>
      </c>
      <c r="D1355">
        <v>4</v>
      </c>
      <c r="E1355" t="s">
        <v>40</v>
      </c>
      <c r="F1355" t="s">
        <v>51</v>
      </c>
      <c r="G1355" t="s">
        <v>55</v>
      </c>
      <c r="H1355" t="s">
        <v>57</v>
      </c>
      <c r="I1355" s="4">
        <v>43734</v>
      </c>
      <c r="J1355">
        <v>1</v>
      </c>
      <c r="K1355" t="s">
        <v>61</v>
      </c>
      <c r="L1355" s="4">
        <v>43615</v>
      </c>
      <c r="M1355" s="4">
        <v>43830</v>
      </c>
      <c r="N1355">
        <v>1</v>
      </c>
      <c r="O1355" t="s">
        <v>67</v>
      </c>
      <c r="P1355" t="s">
        <v>229</v>
      </c>
      <c r="Q1355">
        <v>1</v>
      </c>
      <c r="R1355" t="s">
        <v>744</v>
      </c>
      <c r="S1355" t="s">
        <v>1001</v>
      </c>
      <c r="T1355" t="s">
        <v>1801</v>
      </c>
      <c r="U1355" t="s">
        <v>67</v>
      </c>
      <c r="V1355" t="s">
        <v>1548</v>
      </c>
      <c r="W1355">
        <v>176.91</v>
      </c>
      <c r="X1355">
        <v>44.97</v>
      </c>
      <c r="Y1355">
        <v>1</v>
      </c>
      <c r="Z1355" t="s">
        <v>652</v>
      </c>
      <c r="AA1355" t="s">
        <v>2352</v>
      </c>
      <c r="AF1355" s="4"/>
      <c r="AG1355" s="4"/>
      <c r="AH1355" t="s">
        <v>67</v>
      </c>
      <c r="AI1355" t="s">
        <v>229</v>
      </c>
      <c r="AJ1355" t="s">
        <v>744</v>
      </c>
      <c r="AK1355" t="s">
        <v>1001</v>
      </c>
      <c r="AL1355" t="s">
        <v>1801</v>
      </c>
      <c r="AM1355" t="s">
        <v>67</v>
      </c>
      <c r="AN1355" t="s">
        <v>1548</v>
      </c>
      <c r="AO1355" t="s">
        <v>652</v>
      </c>
      <c r="AP1355" t="s">
        <v>2352</v>
      </c>
      <c r="AQ1355" t="str">
        <f t="shared" si="21"/>
        <v>954298442864yesMale437341YouTube4361543830176.9144.97310358.97314.9911</v>
      </c>
      <c r="AR1355">
        <f>COUNTIF(AQ$2:AQ1355,AQ1355)</f>
        <v>1</v>
      </c>
    </row>
    <row r="1356" spans="1:44" x14ac:dyDescent="0.25">
      <c r="A1356">
        <v>955</v>
      </c>
      <c r="B1356">
        <v>51</v>
      </c>
      <c r="C1356" s="4">
        <v>44288</v>
      </c>
      <c r="D1356">
        <v>8</v>
      </c>
      <c r="E1356" t="s">
        <v>43</v>
      </c>
      <c r="F1356" t="s">
        <v>54</v>
      </c>
      <c r="G1356" t="s">
        <v>56</v>
      </c>
      <c r="H1356" t="s">
        <v>57</v>
      </c>
      <c r="I1356" s="4">
        <v>44188</v>
      </c>
      <c r="J1356">
        <v>11</v>
      </c>
      <c r="K1356" t="s">
        <v>60</v>
      </c>
      <c r="L1356" s="4">
        <v>44148</v>
      </c>
      <c r="M1356" s="4">
        <v>44265</v>
      </c>
      <c r="N1356">
        <v>1</v>
      </c>
      <c r="O1356" t="s">
        <v>80</v>
      </c>
      <c r="P1356" t="s">
        <v>242</v>
      </c>
      <c r="Q1356">
        <v>1</v>
      </c>
      <c r="R1356" t="s">
        <v>509</v>
      </c>
      <c r="S1356" t="s">
        <v>1072</v>
      </c>
      <c r="T1356" t="s">
        <v>1599</v>
      </c>
      <c r="U1356" t="s">
        <v>67</v>
      </c>
      <c r="V1356" t="s">
        <v>1548</v>
      </c>
      <c r="W1356">
        <v>749.97</v>
      </c>
      <c r="X1356">
        <v>44.97</v>
      </c>
      <c r="Y1356">
        <v>1</v>
      </c>
      <c r="Z1356" t="s">
        <v>79</v>
      </c>
      <c r="AA1356" t="s">
        <v>2349</v>
      </c>
      <c r="AB1356">
        <v>5</v>
      </c>
      <c r="AC1356" t="s">
        <v>2633</v>
      </c>
      <c r="AD1356">
        <v>1186</v>
      </c>
      <c r="AE1356" t="s">
        <v>2639</v>
      </c>
      <c r="AF1356" s="4">
        <v>44235</v>
      </c>
      <c r="AG1356" s="4">
        <v>44299</v>
      </c>
      <c r="AH1356" t="s">
        <v>80</v>
      </c>
      <c r="AI1356" t="s">
        <v>242</v>
      </c>
      <c r="AJ1356" t="s">
        <v>509</v>
      </c>
      <c r="AK1356" t="s">
        <v>1072</v>
      </c>
      <c r="AL1356" t="s">
        <v>1599</v>
      </c>
      <c r="AM1356" t="s">
        <v>67</v>
      </c>
      <c r="AN1356" t="s">
        <v>1548</v>
      </c>
      <c r="AO1356" t="s">
        <v>79</v>
      </c>
      <c r="AP1356" t="s">
        <v>2349</v>
      </c>
      <c r="AQ1356" t="str">
        <f t="shared" si="21"/>
        <v>95551442888noMale4418811Facebook4414844265749.9744.975control1186Use a relaxing music in the background4423544299285249.99314.994</v>
      </c>
      <c r="AR1356">
        <f>COUNTIF(AQ$2:AQ1356,AQ1356)</f>
        <v>1</v>
      </c>
    </row>
    <row r="1357" spans="1:44" x14ac:dyDescent="0.25">
      <c r="A1357">
        <v>956</v>
      </c>
      <c r="B1357">
        <v>74</v>
      </c>
      <c r="C1357" s="4">
        <v>44288</v>
      </c>
      <c r="D1357">
        <v>4</v>
      </c>
      <c r="E1357" t="s">
        <v>40</v>
      </c>
      <c r="F1357" t="s">
        <v>51</v>
      </c>
      <c r="G1357" t="s">
        <v>56</v>
      </c>
      <c r="H1357" t="s">
        <v>58</v>
      </c>
      <c r="I1357" s="4">
        <v>44218</v>
      </c>
      <c r="J1357">
        <v>11</v>
      </c>
      <c r="K1357" t="s">
        <v>60</v>
      </c>
      <c r="L1357" s="4">
        <v>44148</v>
      </c>
      <c r="M1357" s="4">
        <v>44265</v>
      </c>
      <c r="N1357">
        <v>3</v>
      </c>
      <c r="O1357" t="s">
        <v>205</v>
      </c>
      <c r="P1357" t="s">
        <v>367</v>
      </c>
      <c r="Q1357">
        <v>3</v>
      </c>
      <c r="R1357" t="s">
        <v>864</v>
      </c>
      <c r="S1357" t="s">
        <v>1401</v>
      </c>
      <c r="T1357" t="s">
        <v>1917</v>
      </c>
      <c r="U1357" t="s">
        <v>2012</v>
      </c>
      <c r="V1357" t="s">
        <v>2065</v>
      </c>
      <c r="W1357">
        <v>239.55</v>
      </c>
      <c r="X1357">
        <v>54.96</v>
      </c>
      <c r="Y1357">
        <v>3</v>
      </c>
      <c r="Z1357" t="s">
        <v>2287</v>
      </c>
      <c r="AA1357" t="s">
        <v>2589</v>
      </c>
      <c r="AB1357">
        <v>5</v>
      </c>
      <c r="AC1357" t="s">
        <v>2633</v>
      </c>
      <c r="AD1357">
        <v>1204</v>
      </c>
      <c r="AE1357" t="s">
        <v>2639</v>
      </c>
      <c r="AF1357" s="4">
        <v>44235</v>
      </c>
      <c r="AG1357" s="4">
        <v>44299</v>
      </c>
      <c r="AH1357" t="s">
        <v>70</v>
      </c>
      <c r="AI1357" t="s">
        <v>232</v>
      </c>
      <c r="AJ1357" t="s">
        <v>753</v>
      </c>
      <c r="AK1357" t="s">
        <v>1077</v>
      </c>
      <c r="AL1357" t="s">
        <v>598</v>
      </c>
      <c r="AM1357" t="s">
        <v>69</v>
      </c>
      <c r="AN1357" t="s">
        <v>1517</v>
      </c>
      <c r="AO1357" t="s">
        <v>673</v>
      </c>
      <c r="AP1357" t="s">
        <v>2348</v>
      </c>
      <c r="AQ1357" t="str">
        <f t="shared" si="21"/>
        <v>95674442884noFemale4421811Facebook4414844265239.5554.965control1204Use a relaxing music in the background4423544299513235119.9912</v>
      </c>
      <c r="AR1357">
        <f>COUNTIF(AQ$2:AQ1357,AQ1357)</f>
        <v>1</v>
      </c>
    </row>
    <row r="1358" spans="1:44" x14ac:dyDescent="0.25">
      <c r="A1358">
        <v>956</v>
      </c>
      <c r="B1358">
        <v>74</v>
      </c>
      <c r="C1358" s="4">
        <v>44288</v>
      </c>
      <c r="D1358">
        <v>4</v>
      </c>
      <c r="E1358" t="s">
        <v>40</v>
      </c>
      <c r="F1358" t="s">
        <v>51</v>
      </c>
      <c r="G1358" t="s">
        <v>56</v>
      </c>
      <c r="H1358" t="s">
        <v>58</v>
      </c>
      <c r="I1358" s="4">
        <v>44218</v>
      </c>
      <c r="J1358">
        <v>11</v>
      </c>
      <c r="K1358" t="s">
        <v>60</v>
      </c>
      <c r="L1358" s="4">
        <v>44148</v>
      </c>
      <c r="M1358" s="4">
        <v>44265</v>
      </c>
      <c r="N1358">
        <v>3</v>
      </c>
      <c r="O1358" t="s">
        <v>205</v>
      </c>
      <c r="P1358" t="s">
        <v>367</v>
      </c>
      <c r="Q1358">
        <v>3</v>
      </c>
      <c r="R1358" t="s">
        <v>864</v>
      </c>
      <c r="S1358" t="s">
        <v>1401</v>
      </c>
      <c r="T1358" t="s">
        <v>1917</v>
      </c>
      <c r="U1358" t="s">
        <v>2012</v>
      </c>
      <c r="V1358" t="s">
        <v>2065</v>
      </c>
      <c r="W1358">
        <v>239.55</v>
      </c>
      <c r="X1358">
        <v>54.96</v>
      </c>
      <c r="Y1358">
        <v>3</v>
      </c>
      <c r="Z1358" t="s">
        <v>2287</v>
      </c>
      <c r="AA1358" t="s">
        <v>2589</v>
      </c>
      <c r="AB1358">
        <v>5</v>
      </c>
      <c r="AC1358" t="s">
        <v>2633</v>
      </c>
      <c r="AD1358">
        <v>1204</v>
      </c>
      <c r="AE1358" t="s">
        <v>2639</v>
      </c>
      <c r="AF1358" s="4">
        <v>44235</v>
      </c>
      <c r="AG1358" s="4">
        <v>44299</v>
      </c>
      <c r="AH1358" t="s">
        <v>79</v>
      </c>
      <c r="AI1358" t="s">
        <v>241</v>
      </c>
      <c r="AJ1358" t="s">
        <v>542</v>
      </c>
      <c r="AK1358" t="s">
        <v>1103</v>
      </c>
      <c r="AL1358" t="s">
        <v>1630</v>
      </c>
      <c r="AM1358" t="s">
        <v>69</v>
      </c>
      <c r="AN1358" t="s">
        <v>1548</v>
      </c>
      <c r="AO1358" t="s">
        <v>86</v>
      </c>
      <c r="AP1358" t="s">
        <v>2350</v>
      </c>
      <c r="AQ1358" t="str">
        <f t="shared" si="21"/>
        <v>95674442884noFemale4421811Facebook4414844265239.5554.965control1204Use a relaxing music in the background442354429941484.57114.997</v>
      </c>
      <c r="AR1358">
        <f>COUNTIF(AQ$2:AQ1358,AQ1358)</f>
        <v>1</v>
      </c>
    </row>
    <row r="1359" spans="1:44" x14ac:dyDescent="0.25">
      <c r="A1359">
        <v>956</v>
      </c>
      <c r="B1359">
        <v>74</v>
      </c>
      <c r="C1359" s="4">
        <v>44288</v>
      </c>
      <c r="D1359">
        <v>4</v>
      </c>
      <c r="E1359" t="s">
        <v>40</v>
      </c>
      <c r="F1359" t="s">
        <v>51</v>
      </c>
      <c r="G1359" t="s">
        <v>56</v>
      </c>
      <c r="H1359" t="s">
        <v>58</v>
      </c>
      <c r="I1359" s="4">
        <v>44218</v>
      </c>
      <c r="J1359">
        <v>11</v>
      </c>
      <c r="K1359" t="s">
        <v>60</v>
      </c>
      <c r="L1359" s="4">
        <v>44148</v>
      </c>
      <c r="M1359" s="4">
        <v>44265</v>
      </c>
      <c r="N1359">
        <v>3</v>
      </c>
      <c r="O1359" t="s">
        <v>205</v>
      </c>
      <c r="P1359" t="s">
        <v>367</v>
      </c>
      <c r="Q1359">
        <v>3</v>
      </c>
      <c r="R1359" t="s">
        <v>864</v>
      </c>
      <c r="S1359" t="s">
        <v>1401</v>
      </c>
      <c r="T1359" t="s">
        <v>1917</v>
      </c>
      <c r="U1359" t="s">
        <v>2012</v>
      </c>
      <c r="V1359" t="s">
        <v>2065</v>
      </c>
      <c r="W1359">
        <v>239.55</v>
      </c>
      <c r="X1359">
        <v>54.96</v>
      </c>
      <c r="Y1359">
        <v>3</v>
      </c>
      <c r="Z1359" t="s">
        <v>2287</v>
      </c>
      <c r="AA1359" t="s">
        <v>2589</v>
      </c>
      <c r="AB1359">
        <v>5</v>
      </c>
      <c r="AC1359" t="s">
        <v>2633</v>
      </c>
      <c r="AD1359">
        <v>1204</v>
      </c>
      <c r="AE1359" t="s">
        <v>2639</v>
      </c>
      <c r="AF1359" s="4">
        <v>44235</v>
      </c>
      <c r="AG1359" s="4">
        <v>44299</v>
      </c>
      <c r="AH1359" t="s">
        <v>90</v>
      </c>
      <c r="AI1359" t="s">
        <v>252</v>
      </c>
      <c r="AJ1359" t="s">
        <v>80</v>
      </c>
      <c r="AK1359" t="s">
        <v>1015</v>
      </c>
      <c r="AL1359" t="s">
        <v>1578</v>
      </c>
      <c r="AM1359" t="s">
        <v>80</v>
      </c>
      <c r="AN1359" t="s">
        <v>1562</v>
      </c>
      <c r="AO1359" t="s">
        <v>410</v>
      </c>
      <c r="AP1359" t="s">
        <v>2359</v>
      </c>
      <c r="AQ1359" t="str">
        <f t="shared" si="21"/>
        <v>95674442884noFemale4421811Facebook4414844265239.5554.965control1204Use a relaxing music in the background44235442996299.9929.9920</v>
      </c>
      <c r="AR1359">
        <f>COUNTIF(AQ$2:AQ1359,AQ1359)</f>
        <v>1</v>
      </c>
    </row>
    <row r="1360" spans="1:44" x14ac:dyDescent="0.25">
      <c r="A1360">
        <v>957</v>
      </c>
      <c r="B1360">
        <v>394</v>
      </c>
      <c r="C1360" s="4">
        <v>44288</v>
      </c>
      <c r="D1360">
        <v>7</v>
      </c>
      <c r="E1360" t="s">
        <v>35</v>
      </c>
      <c r="F1360" t="s">
        <v>46</v>
      </c>
      <c r="G1360" t="s">
        <v>56</v>
      </c>
      <c r="H1360" t="s">
        <v>58</v>
      </c>
      <c r="I1360" s="4">
        <v>43678</v>
      </c>
      <c r="J1360">
        <v>2</v>
      </c>
      <c r="K1360" t="s">
        <v>60</v>
      </c>
      <c r="L1360" s="4">
        <v>43615</v>
      </c>
      <c r="M1360" s="4">
        <v>43830</v>
      </c>
      <c r="N1360">
        <v>1</v>
      </c>
      <c r="O1360" t="s">
        <v>80</v>
      </c>
      <c r="P1360" t="s">
        <v>242</v>
      </c>
      <c r="Q1360">
        <v>1</v>
      </c>
      <c r="R1360" t="s">
        <v>404</v>
      </c>
      <c r="S1360" t="s">
        <v>966</v>
      </c>
      <c r="T1360" t="s">
        <v>1499</v>
      </c>
      <c r="U1360" t="s">
        <v>67</v>
      </c>
      <c r="V1360" t="s">
        <v>1548</v>
      </c>
      <c r="W1360">
        <v>63.57</v>
      </c>
      <c r="X1360">
        <v>44.97</v>
      </c>
      <c r="Y1360">
        <v>1</v>
      </c>
      <c r="Z1360" t="s">
        <v>70</v>
      </c>
      <c r="AA1360" t="s">
        <v>2341</v>
      </c>
      <c r="AF1360" s="4"/>
      <c r="AG1360" s="4"/>
      <c r="AH1360" t="s">
        <v>80</v>
      </c>
      <c r="AI1360" t="s">
        <v>242</v>
      </c>
      <c r="AJ1360" t="s">
        <v>404</v>
      </c>
      <c r="AK1360" t="s">
        <v>966</v>
      </c>
      <c r="AL1360" t="s">
        <v>1499</v>
      </c>
      <c r="AM1360" t="s">
        <v>67</v>
      </c>
      <c r="AN1360" t="s">
        <v>1548</v>
      </c>
      <c r="AO1360" t="s">
        <v>70</v>
      </c>
      <c r="AP1360" t="s">
        <v>2341</v>
      </c>
      <c r="AQ1360" t="str">
        <f t="shared" si="21"/>
        <v>957394442887noFemale436782Facebook436154383063.5744.9727121.19314.995</v>
      </c>
      <c r="AR1360">
        <f>COUNTIF(AQ$2:AQ1360,AQ1360)</f>
        <v>1</v>
      </c>
    </row>
    <row r="1361" spans="1:44" x14ac:dyDescent="0.25">
      <c r="A1361">
        <v>958</v>
      </c>
      <c r="B1361">
        <v>413</v>
      </c>
      <c r="C1361" s="4">
        <v>44289</v>
      </c>
      <c r="D1361">
        <v>6</v>
      </c>
      <c r="E1361" t="s">
        <v>33</v>
      </c>
      <c r="F1361" t="s">
        <v>44</v>
      </c>
      <c r="G1361" t="s">
        <v>55</v>
      </c>
      <c r="H1361" t="s">
        <v>58</v>
      </c>
      <c r="I1361" s="4">
        <v>44060</v>
      </c>
      <c r="J1361">
        <v>8</v>
      </c>
      <c r="K1361" t="s">
        <v>60</v>
      </c>
      <c r="L1361" s="4">
        <v>44000</v>
      </c>
      <c r="M1361" s="4">
        <v>44073</v>
      </c>
      <c r="N1361">
        <v>1</v>
      </c>
      <c r="O1361" t="s">
        <v>80</v>
      </c>
      <c r="P1361" t="s">
        <v>242</v>
      </c>
      <c r="Q1361">
        <v>1</v>
      </c>
      <c r="R1361" t="s">
        <v>455</v>
      </c>
      <c r="S1361" t="s">
        <v>1018</v>
      </c>
      <c r="T1361" t="s">
        <v>1548</v>
      </c>
      <c r="U1361" t="s">
        <v>69</v>
      </c>
      <c r="V1361" t="s">
        <v>1548</v>
      </c>
      <c r="W1361">
        <v>14.99</v>
      </c>
      <c r="X1361">
        <v>14.99</v>
      </c>
      <c r="Y1361">
        <v>1</v>
      </c>
      <c r="Z1361" t="s">
        <v>70</v>
      </c>
      <c r="AA1361" t="s">
        <v>2341</v>
      </c>
      <c r="AB1361">
        <v>5</v>
      </c>
      <c r="AC1361" t="s">
        <v>2633</v>
      </c>
      <c r="AD1361">
        <v>1509</v>
      </c>
      <c r="AE1361" t="s">
        <v>2639</v>
      </c>
      <c r="AF1361" s="4">
        <v>44235</v>
      </c>
      <c r="AG1361" s="4">
        <v>44299</v>
      </c>
      <c r="AH1361" t="s">
        <v>80</v>
      </c>
      <c r="AI1361" t="s">
        <v>242</v>
      </c>
      <c r="AJ1361" t="s">
        <v>455</v>
      </c>
      <c r="AK1361" t="s">
        <v>1018</v>
      </c>
      <c r="AL1361" t="s">
        <v>1548</v>
      </c>
      <c r="AM1361" t="s">
        <v>69</v>
      </c>
      <c r="AN1361" t="s">
        <v>1548</v>
      </c>
      <c r="AO1361" t="s">
        <v>70</v>
      </c>
      <c r="AP1361" t="s">
        <v>2341</v>
      </c>
      <c r="AQ1361" t="str">
        <f t="shared" si="21"/>
        <v>958413442896yesFemale440608Facebook440004407314.9914.995control1509Use a relaxing music in the background442354429921514.99114.995</v>
      </c>
      <c r="AR1361">
        <f>COUNTIF(AQ$2:AQ1361,AQ1361)</f>
        <v>1</v>
      </c>
    </row>
    <row r="1362" spans="1:44" x14ac:dyDescent="0.25">
      <c r="A1362">
        <v>959</v>
      </c>
      <c r="B1362">
        <v>141</v>
      </c>
      <c r="C1362" s="4">
        <v>44290</v>
      </c>
      <c r="D1362">
        <v>4</v>
      </c>
      <c r="E1362" t="s">
        <v>40</v>
      </c>
      <c r="F1362" t="s">
        <v>51</v>
      </c>
      <c r="G1362" t="s">
        <v>56</v>
      </c>
      <c r="H1362" t="s">
        <v>58</v>
      </c>
      <c r="I1362" s="4">
        <v>43634</v>
      </c>
      <c r="J1362">
        <v>3</v>
      </c>
      <c r="K1362" t="s">
        <v>59</v>
      </c>
      <c r="L1362" s="4">
        <v>43615</v>
      </c>
      <c r="M1362" s="4">
        <v>43830</v>
      </c>
      <c r="N1362">
        <v>1</v>
      </c>
      <c r="O1362" t="s">
        <v>70</v>
      </c>
      <c r="P1362" t="s">
        <v>232</v>
      </c>
      <c r="Q1362">
        <v>1</v>
      </c>
      <c r="R1362" t="s">
        <v>440</v>
      </c>
      <c r="S1362" t="s">
        <v>1002</v>
      </c>
      <c r="T1362" t="s">
        <v>1534</v>
      </c>
      <c r="U1362" t="s">
        <v>80</v>
      </c>
      <c r="V1362" t="s">
        <v>1517</v>
      </c>
      <c r="W1362">
        <v>45.9</v>
      </c>
      <c r="X1362">
        <v>39.979999999999997</v>
      </c>
      <c r="Y1362">
        <v>1</v>
      </c>
      <c r="Z1362" t="s">
        <v>432</v>
      </c>
      <c r="AA1362" t="s">
        <v>2331</v>
      </c>
      <c r="AF1362" s="4"/>
      <c r="AG1362" s="4"/>
      <c r="AH1362" t="s">
        <v>70</v>
      </c>
      <c r="AI1362" t="s">
        <v>232</v>
      </c>
      <c r="AJ1362" t="s">
        <v>440</v>
      </c>
      <c r="AK1362" t="s">
        <v>1002</v>
      </c>
      <c r="AL1362" t="s">
        <v>1534</v>
      </c>
      <c r="AM1362" t="s">
        <v>80</v>
      </c>
      <c r="AN1362" t="s">
        <v>1517</v>
      </c>
      <c r="AO1362" t="s">
        <v>432</v>
      </c>
      <c r="AP1362" t="s">
        <v>2331</v>
      </c>
      <c r="AQ1362" t="str">
        <f t="shared" si="21"/>
        <v>959141442904noFemale436343Google Ads436154383045.939.98517022.95219.9921</v>
      </c>
      <c r="AR1362">
        <f>COUNTIF(AQ$2:AQ1362,AQ1362)</f>
        <v>1</v>
      </c>
    </row>
    <row r="1363" spans="1:44" x14ac:dyDescent="0.25">
      <c r="A1363">
        <v>960</v>
      </c>
      <c r="B1363">
        <v>205</v>
      </c>
      <c r="C1363" s="4">
        <v>44290</v>
      </c>
      <c r="D1363">
        <v>10</v>
      </c>
      <c r="E1363" t="s">
        <v>42</v>
      </c>
      <c r="F1363" t="s">
        <v>53</v>
      </c>
      <c r="G1363" t="s">
        <v>56</v>
      </c>
      <c r="H1363" t="s">
        <v>58</v>
      </c>
      <c r="I1363" s="4">
        <v>44065</v>
      </c>
      <c r="J1363">
        <v>8</v>
      </c>
      <c r="K1363" t="s">
        <v>60</v>
      </c>
      <c r="L1363" s="4">
        <v>44000</v>
      </c>
      <c r="M1363" s="4">
        <v>44073</v>
      </c>
      <c r="N1363">
        <v>1</v>
      </c>
      <c r="O1363" t="s">
        <v>70</v>
      </c>
      <c r="P1363" t="s">
        <v>232</v>
      </c>
      <c r="Q1363">
        <v>1</v>
      </c>
      <c r="R1363" t="s">
        <v>865</v>
      </c>
      <c r="S1363" t="s">
        <v>1402</v>
      </c>
      <c r="T1363" t="s">
        <v>1859</v>
      </c>
      <c r="U1363" t="s">
        <v>67</v>
      </c>
      <c r="V1363" t="s">
        <v>1517</v>
      </c>
      <c r="W1363">
        <v>419.97</v>
      </c>
      <c r="X1363">
        <v>59.97</v>
      </c>
      <c r="Y1363">
        <v>1</v>
      </c>
      <c r="Z1363" t="s">
        <v>640</v>
      </c>
      <c r="AA1363" t="s">
        <v>2393</v>
      </c>
      <c r="AB1363">
        <v>5</v>
      </c>
      <c r="AC1363" t="s">
        <v>2633</v>
      </c>
      <c r="AD1363">
        <v>1324</v>
      </c>
      <c r="AE1363" t="s">
        <v>2639</v>
      </c>
      <c r="AF1363" s="4">
        <v>44235</v>
      </c>
      <c r="AG1363" s="4">
        <v>44299</v>
      </c>
      <c r="AH1363" t="s">
        <v>70</v>
      </c>
      <c r="AI1363" t="s">
        <v>232</v>
      </c>
      <c r="AJ1363" t="s">
        <v>865</v>
      </c>
      <c r="AK1363" t="s">
        <v>1402</v>
      </c>
      <c r="AL1363" t="s">
        <v>1859</v>
      </c>
      <c r="AM1363" t="s">
        <v>67</v>
      </c>
      <c r="AN1363" t="s">
        <v>1517</v>
      </c>
      <c r="AO1363" t="s">
        <v>640</v>
      </c>
      <c r="AP1363" t="s">
        <v>2393</v>
      </c>
      <c r="AQ1363" t="str">
        <f t="shared" si="21"/>
        <v>9602054429010noFemale440658Facebook4400044073419.9759.975control1324Use a relaxing music in the background4423544299591139.99319.9917</v>
      </c>
      <c r="AR1363">
        <f>COUNTIF(AQ$2:AQ1363,AQ1363)</f>
        <v>1</v>
      </c>
    </row>
    <row r="1364" spans="1:44" x14ac:dyDescent="0.25">
      <c r="A1364">
        <v>961</v>
      </c>
      <c r="B1364">
        <v>106</v>
      </c>
      <c r="C1364" s="4">
        <v>44291</v>
      </c>
      <c r="D1364">
        <v>11</v>
      </c>
      <c r="E1364" t="s">
        <v>37</v>
      </c>
      <c r="F1364" t="s">
        <v>48</v>
      </c>
      <c r="G1364" t="s">
        <v>56</v>
      </c>
      <c r="H1364" t="s">
        <v>57</v>
      </c>
      <c r="I1364" s="4">
        <v>43737</v>
      </c>
      <c r="J1364">
        <v>3</v>
      </c>
      <c r="K1364" t="s">
        <v>59</v>
      </c>
      <c r="L1364" s="4">
        <v>43615</v>
      </c>
      <c r="M1364" s="4">
        <v>43830</v>
      </c>
      <c r="N1364">
        <v>2</v>
      </c>
      <c r="O1364" t="s">
        <v>96</v>
      </c>
      <c r="P1364" t="s">
        <v>258</v>
      </c>
      <c r="Q1364">
        <v>2</v>
      </c>
      <c r="R1364" t="s">
        <v>866</v>
      </c>
      <c r="S1364" t="s">
        <v>1403</v>
      </c>
      <c r="T1364" t="s">
        <v>1918</v>
      </c>
      <c r="U1364" t="s">
        <v>110</v>
      </c>
      <c r="V1364" t="s">
        <v>1869</v>
      </c>
      <c r="W1364">
        <v>911.7</v>
      </c>
      <c r="X1364">
        <v>89.94</v>
      </c>
      <c r="Y1364">
        <v>2</v>
      </c>
      <c r="Z1364" t="s">
        <v>2160</v>
      </c>
      <c r="AA1364" t="s">
        <v>2440</v>
      </c>
      <c r="AF1364" s="4"/>
      <c r="AG1364" s="4"/>
      <c r="AH1364" t="s">
        <v>84</v>
      </c>
      <c r="AI1364" t="s">
        <v>246</v>
      </c>
      <c r="AJ1364" t="s">
        <v>410</v>
      </c>
      <c r="AK1364" t="s">
        <v>972</v>
      </c>
      <c r="AL1364" t="s">
        <v>1505</v>
      </c>
      <c r="AM1364" t="s">
        <v>67</v>
      </c>
      <c r="AN1364" t="s">
        <v>1548</v>
      </c>
      <c r="AO1364" t="s">
        <v>645</v>
      </c>
      <c r="AP1364" t="s">
        <v>2347</v>
      </c>
      <c r="AQ1364" t="str">
        <f t="shared" si="21"/>
        <v>9611064429111noMale437373Google Ads4361543830911.789.94920289.95314.9913</v>
      </c>
      <c r="AR1364">
        <f>COUNTIF(AQ$2:AQ1364,AQ1364)</f>
        <v>1</v>
      </c>
    </row>
    <row r="1365" spans="1:44" x14ac:dyDescent="0.25">
      <c r="A1365">
        <v>961</v>
      </c>
      <c r="B1365">
        <v>106</v>
      </c>
      <c r="C1365" s="4">
        <v>44291</v>
      </c>
      <c r="D1365">
        <v>11</v>
      </c>
      <c r="E1365" t="s">
        <v>37</v>
      </c>
      <c r="F1365" t="s">
        <v>48</v>
      </c>
      <c r="G1365" t="s">
        <v>56</v>
      </c>
      <c r="H1365" t="s">
        <v>57</v>
      </c>
      <c r="I1365" s="4">
        <v>43737</v>
      </c>
      <c r="J1365">
        <v>3</v>
      </c>
      <c r="K1365" t="s">
        <v>59</v>
      </c>
      <c r="L1365" s="4">
        <v>43615</v>
      </c>
      <c r="M1365" s="4">
        <v>43830</v>
      </c>
      <c r="N1365">
        <v>2</v>
      </c>
      <c r="O1365" t="s">
        <v>96</v>
      </c>
      <c r="P1365" t="s">
        <v>258</v>
      </c>
      <c r="Q1365">
        <v>2</v>
      </c>
      <c r="R1365" t="s">
        <v>866</v>
      </c>
      <c r="S1365" t="s">
        <v>1403</v>
      </c>
      <c r="T1365" t="s">
        <v>1918</v>
      </c>
      <c r="U1365" t="s">
        <v>110</v>
      </c>
      <c r="V1365" t="s">
        <v>1869</v>
      </c>
      <c r="W1365">
        <v>911.7</v>
      </c>
      <c r="X1365">
        <v>89.94</v>
      </c>
      <c r="Y1365">
        <v>2</v>
      </c>
      <c r="Z1365" t="s">
        <v>2160</v>
      </c>
      <c r="AA1365" t="s">
        <v>2440</v>
      </c>
      <c r="AF1365" s="4"/>
      <c r="AG1365" s="4"/>
      <c r="AH1365" t="s">
        <v>79</v>
      </c>
      <c r="AI1365" t="s">
        <v>241</v>
      </c>
      <c r="AJ1365" t="s">
        <v>524</v>
      </c>
      <c r="AK1365" t="s">
        <v>1087</v>
      </c>
      <c r="AL1365" t="s">
        <v>1614</v>
      </c>
      <c r="AM1365" t="s">
        <v>67</v>
      </c>
      <c r="AN1365" t="s">
        <v>1548</v>
      </c>
      <c r="AO1365" t="s">
        <v>455</v>
      </c>
      <c r="AP1365" t="s">
        <v>2340</v>
      </c>
      <c r="AQ1365" t="str">
        <f t="shared" si="21"/>
        <v>9611064429111noMale437373Google Ads4361543830911.789.94416813.95314.9915</v>
      </c>
      <c r="AR1365">
        <f>COUNTIF(AQ$2:AQ1365,AQ1365)</f>
        <v>1</v>
      </c>
    </row>
    <row r="1366" spans="1:44" x14ac:dyDescent="0.25">
      <c r="A1366">
        <v>962</v>
      </c>
      <c r="B1366">
        <v>207</v>
      </c>
      <c r="C1366" s="4">
        <v>44291</v>
      </c>
      <c r="D1366">
        <v>11</v>
      </c>
      <c r="E1366" t="s">
        <v>37</v>
      </c>
      <c r="F1366" t="s">
        <v>48</v>
      </c>
      <c r="G1366" t="s">
        <v>56</v>
      </c>
      <c r="H1366" t="s">
        <v>57</v>
      </c>
      <c r="I1366" s="4">
        <v>43682</v>
      </c>
      <c r="J1366">
        <v>2</v>
      </c>
      <c r="K1366" t="s">
        <v>60</v>
      </c>
      <c r="L1366" s="4">
        <v>43615</v>
      </c>
      <c r="M1366" s="4">
        <v>43830</v>
      </c>
      <c r="N1366">
        <v>1</v>
      </c>
      <c r="O1366" t="s">
        <v>90</v>
      </c>
      <c r="P1366" t="s">
        <v>252</v>
      </c>
      <c r="Q1366">
        <v>1</v>
      </c>
      <c r="R1366" t="s">
        <v>593</v>
      </c>
      <c r="S1366" t="s">
        <v>1149</v>
      </c>
      <c r="T1366" t="s">
        <v>1529</v>
      </c>
      <c r="U1366" t="s">
        <v>69</v>
      </c>
      <c r="V1366" t="s">
        <v>1562</v>
      </c>
      <c r="W1366">
        <v>49.99</v>
      </c>
      <c r="X1366">
        <v>9.99</v>
      </c>
      <c r="Y1366">
        <v>1</v>
      </c>
      <c r="Z1366" t="s">
        <v>410</v>
      </c>
      <c r="AA1366" t="s">
        <v>2359</v>
      </c>
      <c r="AF1366" s="4"/>
      <c r="AG1366" s="4"/>
      <c r="AH1366" t="s">
        <v>90</v>
      </c>
      <c r="AI1366" t="s">
        <v>252</v>
      </c>
      <c r="AJ1366" t="s">
        <v>593</v>
      </c>
      <c r="AK1366" t="s">
        <v>1149</v>
      </c>
      <c r="AL1366" t="s">
        <v>1529</v>
      </c>
      <c r="AM1366" t="s">
        <v>69</v>
      </c>
      <c r="AN1366" t="s">
        <v>1562</v>
      </c>
      <c r="AO1366" t="s">
        <v>410</v>
      </c>
      <c r="AP1366" t="s">
        <v>2359</v>
      </c>
      <c r="AQ1366" t="str">
        <f t="shared" si="21"/>
        <v>9622074429111noMale436822Facebook436154383049.999.99614649.9919.9920</v>
      </c>
      <c r="AR1366">
        <f>COUNTIF(AQ$2:AQ1366,AQ1366)</f>
        <v>1</v>
      </c>
    </row>
    <row r="1367" spans="1:44" x14ac:dyDescent="0.25">
      <c r="A1367">
        <v>963</v>
      </c>
      <c r="B1367">
        <v>251</v>
      </c>
      <c r="C1367" s="4">
        <v>44291</v>
      </c>
      <c r="D1367">
        <v>10</v>
      </c>
      <c r="E1367" t="s">
        <v>42</v>
      </c>
      <c r="F1367" t="s">
        <v>53</v>
      </c>
      <c r="G1367" t="s">
        <v>56</v>
      </c>
      <c r="H1367" t="s">
        <v>58</v>
      </c>
      <c r="I1367" s="4">
        <v>43704</v>
      </c>
      <c r="J1367">
        <v>2</v>
      </c>
      <c r="K1367" t="s">
        <v>60</v>
      </c>
      <c r="L1367" s="4">
        <v>43615</v>
      </c>
      <c r="M1367" s="4">
        <v>43830</v>
      </c>
      <c r="N1367">
        <v>2</v>
      </c>
      <c r="O1367" t="s">
        <v>118</v>
      </c>
      <c r="P1367" t="s">
        <v>280</v>
      </c>
      <c r="Q1367">
        <v>2</v>
      </c>
      <c r="R1367" t="s">
        <v>867</v>
      </c>
      <c r="S1367" t="s">
        <v>1404</v>
      </c>
      <c r="T1367" t="s">
        <v>1919</v>
      </c>
      <c r="U1367" t="s">
        <v>75</v>
      </c>
      <c r="V1367" t="s">
        <v>2039</v>
      </c>
      <c r="W1367">
        <v>128.35</v>
      </c>
      <c r="X1367">
        <v>64.95</v>
      </c>
      <c r="Y1367">
        <v>2</v>
      </c>
      <c r="Z1367" t="s">
        <v>2130</v>
      </c>
      <c r="AA1367" t="s">
        <v>2405</v>
      </c>
      <c r="AF1367" s="4"/>
      <c r="AG1367" s="4"/>
      <c r="AH1367" t="s">
        <v>90</v>
      </c>
      <c r="AI1367" t="s">
        <v>252</v>
      </c>
      <c r="AJ1367" t="s">
        <v>449</v>
      </c>
      <c r="AK1367" t="s">
        <v>1011</v>
      </c>
      <c r="AL1367" t="s">
        <v>1541</v>
      </c>
      <c r="AM1367" t="s">
        <v>80</v>
      </c>
      <c r="AN1367" t="s">
        <v>1562</v>
      </c>
      <c r="AO1367" t="s">
        <v>410</v>
      </c>
      <c r="AP1367" t="s">
        <v>2359</v>
      </c>
      <c r="AQ1367" t="str">
        <f t="shared" si="21"/>
        <v>9632514429110noFemale437042Facebook4361543830128.3564.95614743.1929.9920</v>
      </c>
      <c r="AR1367">
        <f>COUNTIF(AQ$2:AQ1367,AQ1367)</f>
        <v>1</v>
      </c>
    </row>
    <row r="1368" spans="1:44" x14ac:dyDescent="0.25">
      <c r="A1368">
        <v>963</v>
      </c>
      <c r="B1368">
        <v>251</v>
      </c>
      <c r="C1368" s="4">
        <v>44291</v>
      </c>
      <c r="D1368">
        <v>10</v>
      </c>
      <c r="E1368" t="s">
        <v>42</v>
      </c>
      <c r="F1368" t="s">
        <v>53</v>
      </c>
      <c r="G1368" t="s">
        <v>56</v>
      </c>
      <c r="H1368" t="s">
        <v>58</v>
      </c>
      <c r="I1368" s="4">
        <v>43704</v>
      </c>
      <c r="J1368">
        <v>2</v>
      </c>
      <c r="K1368" t="s">
        <v>60</v>
      </c>
      <c r="L1368" s="4">
        <v>43615</v>
      </c>
      <c r="M1368" s="4">
        <v>43830</v>
      </c>
      <c r="N1368">
        <v>2</v>
      </c>
      <c r="O1368" t="s">
        <v>118</v>
      </c>
      <c r="P1368" t="s">
        <v>280</v>
      </c>
      <c r="Q1368">
        <v>2</v>
      </c>
      <c r="R1368" t="s">
        <v>867</v>
      </c>
      <c r="S1368" t="s">
        <v>1404</v>
      </c>
      <c r="T1368" t="s">
        <v>1919</v>
      </c>
      <c r="U1368" t="s">
        <v>75</v>
      </c>
      <c r="V1368" t="s">
        <v>2039</v>
      </c>
      <c r="W1368">
        <v>128.35</v>
      </c>
      <c r="X1368">
        <v>64.95</v>
      </c>
      <c r="Y1368">
        <v>2</v>
      </c>
      <c r="Z1368" t="s">
        <v>2130</v>
      </c>
      <c r="AA1368" t="s">
        <v>2405</v>
      </c>
      <c r="AF1368" s="4"/>
      <c r="AG1368" s="4"/>
      <c r="AH1368" t="s">
        <v>79</v>
      </c>
      <c r="AI1368" t="s">
        <v>241</v>
      </c>
      <c r="AJ1368" t="s">
        <v>694</v>
      </c>
      <c r="AK1368" t="s">
        <v>1087</v>
      </c>
      <c r="AL1368" t="s">
        <v>1652</v>
      </c>
      <c r="AM1368" t="s">
        <v>67</v>
      </c>
      <c r="AN1368" t="s">
        <v>1548</v>
      </c>
      <c r="AO1368" t="s">
        <v>86</v>
      </c>
      <c r="AP1368" t="s">
        <v>2350</v>
      </c>
      <c r="AQ1368" t="str">
        <f t="shared" si="21"/>
        <v>9632514429110noFemale437042Facebook4361543830128.3564.95416613.99314.997</v>
      </c>
      <c r="AR1368">
        <f>COUNTIF(AQ$2:AQ1368,AQ1368)</f>
        <v>1</v>
      </c>
    </row>
    <row r="1369" spans="1:44" x14ac:dyDescent="0.25">
      <c r="A1369">
        <v>964</v>
      </c>
      <c r="B1369">
        <v>101</v>
      </c>
      <c r="C1369" s="4">
        <v>44293</v>
      </c>
      <c r="D1369">
        <v>9</v>
      </c>
      <c r="E1369" t="s">
        <v>41</v>
      </c>
      <c r="F1369" t="s">
        <v>52</v>
      </c>
      <c r="G1369" t="s">
        <v>55</v>
      </c>
      <c r="H1369" t="s">
        <v>57</v>
      </c>
      <c r="I1369" s="4">
        <v>43677</v>
      </c>
      <c r="J1369">
        <v>3</v>
      </c>
      <c r="K1369" t="s">
        <v>59</v>
      </c>
      <c r="L1369" s="4">
        <v>43615</v>
      </c>
      <c r="M1369" s="4">
        <v>43830</v>
      </c>
      <c r="N1369">
        <v>1</v>
      </c>
      <c r="O1369" t="s">
        <v>90</v>
      </c>
      <c r="P1369" t="s">
        <v>252</v>
      </c>
      <c r="Q1369">
        <v>1</v>
      </c>
      <c r="R1369" t="s">
        <v>90</v>
      </c>
      <c r="S1369" t="s">
        <v>1040</v>
      </c>
      <c r="T1369" t="s">
        <v>1598</v>
      </c>
      <c r="U1369" t="s">
        <v>67</v>
      </c>
      <c r="V1369" t="s">
        <v>1562</v>
      </c>
      <c r="W1369">
        <v>659.97</v>
      </c>
      <c r="X1369">
        <v>29.97</v>
      </c>
      <c r="Y1369">
        <v>1</v>
      </c>
      <c r="Z1369" t="s">
        <v>410</v>
      </c>
      <c r="AA1369" t="s">
        <v>2359</v>
      </c>
      <c r="AF1369" s="4"/>
      <c r="AG1369" s="4"/>
      <c r="AH1369" t="s">
        <v>90</v>
      </c>
      <c r="AI1369" t="s">
        <v>252</v>
      </c>
      <c r="AJ1369" t="s">
        <v>90</v>
      </c>
      <c r="AK1369" t="s">
        <v>1040</v>
      </c>
      <c r="AL1369" t="s">
        <v>1598</v>
      </c>
      <c r="AM1369" t="s">
        <v>67</v>
      </c>
      <c r="AN1369" t="s">
        <v>1562</v>
      </c>
      <c r="AO1369" t="s">
        <v>410</v>
      </c>
      <c r="AP1369" t="s">
        <v>2359</v>
      </c>
      <c r="AQ1369" t="str">
        <f t="shared" si="21"/>
        <v>964101442939yesMale436773Google Ads4361543830659.9729.9766219.9939.9920</v>
      </c>
      <c r="AR1369">
        <f>COUNTIF(AQ$2:AQ1369,AQ1369)</f>
        <v>1</v>
      </c>
    </row>
    <row r="1370" spans="1:44" x14ac:dyDescent="0.25">
      <c r="A1370">
        <v>965</v>
      </c>
      <c r="B1370">
        <v>428</v>
      </c>
      <c r="C1370" s="4">
        <v>44293</v>
      </c>
      <c r="D1370">
        <v>9</v>
      </c>
      <c r="E1370" t="s">
        <v>41</v>
      </c>
      <c r="F1370" t="s">
        <v>52</v>
      </c>
      <c r="G1370" t="s">
        <v>56</v>
      </c>
      <c r="H1370" t="s">
        <v>58</v>
      </c>
      <c r="I1370" s="4">
        <v>43587</v>
      </c>
      <c r="J1370">
        <v>2</v>
      </c>
      <c r="L1370" s="4"/>
      <c r="M1370" s="4"/>
      <c r="N1370">
        <v>1</v>
      </c>
      <c r="O1370" t="s">
        <v>79</v>
      </c>
      <c r="P1370" t="s">
        <v>241</v>
      </c>
      <c r="Q1370">
        <v>1</v>
      </c>
      <c r="R1370" t="s">
        <v>403</v>
      </c>
      <c r="S1370" t="s">
        <v>965</v>
      </c>
      <c r="T1370" t="s">
        <v>422</v>
      </c>
      <c r="U1370" t="s">
        <v>67</v>
      </c>
      <c r="V1370" t="s">
        <v>1548</v>
      </c>
      <c r="W1370">
        <v>360</v>
      </c>
      <c r="X1370">
        <v>44.97</v>
      </c>
      <c r="Y1370">
        <v>1</v>
      </c>
      <c r="Z1370" t="s">
        <v>455</v>
      </c>
      <c r="AA1370" t="s">
        <v>2340</v>
      </c>
      <c r="AF1370" s="4"/>
      <c r="AG1370" s="4"/>
      <c r="AH1370" t="s">
        <v>79</v>
      </c>
      <c r="AI1370" t="s">
        <v>241</v>
      </c>
      <c r="AJ1370" t="s">
        <v>403</v>
      </c>
      <c r="AK1370" t="s">
        <v>965</v>
      </c>
      <c r="AL1370" t="s">
        <v>422</v>
      </c>
      <c r="AM1370" t="s">
        <v>67</v>
      </c>
      <c r="AN1370" t="s">
        <v>1548</v>
      </c>
      <c r="AO1370" t="s">
        <v>455</v>
      </c>
      <c r="AP1370" t="s">
        <v>2340</v>
      </c>
      <c r="AQ1370" t="str">
        <f t="shared" si="21"/>
        <v>965428442939noFemale43587236044.97438120314.9915</v>
      </c>
      <c r="AR1370">
        <f>COUNTIF(AQ$2:AQ1370,AQ1370)</f>
        <v>1</v>
      </c>
    </row>
    <row r="1371" spans="1:44" x14ac:dyDescent="0.25">
      <c r="A1371">
        <v>966</v>
      </c>
      <c r="B1371">
        <v>227</v>
      </c>
      <c r="C1371" s="4">
        <v>44294</v>
      </c>
      <c r="D1371">
        <v>10</v>
      </c>
      <c r="E1371" t="s">
        <v>42</v>
      </c>
      <c r="F1371" t="s">
        <v>53</v>
      </c>
      <c r="G1371" t="s">
        <v>56</v>
      </c>
      <c r="H1371" t="s">
        <v>57</v>
      </c>
      <c r="I1371" s="4">
        <v>43613</v>
      </c>
      <c r="J1371">
        <v>2</v>
      </c>
      <c r="L1371" s="4"/>
      <c r="M1371" s="4"/>
      <c r="N1371">
        <v>2</v>
      </c>
      <c r="O1371" t="s">
        <v>151</v>
      </c>
      <c r="P1371" t="s">
        <v>313</v>
      </c>
      <c r="Q1371">
        <v>2</v>
      </c>
      <c r="R1371" t="s">
        <v>868</v>
      </c>
      <c r="S1371" t="s">
        <v>1405</v>
      </c>
      <c r="T1371" t="s">
        <v>1920</v>
      </c>
      <c r="U1371" t="s">
        <v>180</v>
      </c>
      <c r="V1371" t="s">
        <v>1869</v>
      </c>
      <c r="W1371">
        <v>145.49</v>
      </c>
      <c r="X1371">
        <v>44.97</v>
      </c>
      <c r="Y1371">
        <v>2</v>
      </c>
      <c r="Z1371" t="s">
        <v>2237</v>
      </c>
      <c r="AA1371" t="s">
        <v>2530</v>
      </c>
      <c r="AF1371" s="4"/>
      <c r="AG1371" s="4"/>
      <c r="AH1371" t="s">
        <v>80</v>
      </c>
      <c r="AI1371" t="s">
        <v>242</v>
      </c>
      <c r="AJ1371" t="s">
        <v>453</v>
      </c>
      <c r="AK1371" t="s">
        <v>1016</v>
      </c>
      <c r="AL1371" t="s">
        <v>1546</v>
      </c>
      <c r="AM1371" t="s">
        <v>80</v>
      </c>
      <c r="AN1371" t="s">
        <v>1548</v>
      </c>
      <c r="AO1371" t="s">
        <v>67</v>
      </c>
      <c r="AP1371" t="s">
        <v>2373</v>
      </c>
      <c r="AQ1371" t="str">
        <f t="shared" si="21"/>
        <v>9662274429410noMale436132145.4944.9722658.75214.993</v>
      </c>
      <c r="AR1371">
        <f>COUNTIF(AQ$2:AQ1371,AQ1371)</f>
        <v>1</v>
      </c>
    </row>
    <row r="1372" spans="1:44" x14ac:dyDescent="0.25">
      <c r="A1372">
        <v>966</v>
      </c>
      <c r="B1372">
        <v>227</v>
      </c>
      <c r="C1372" s="4">
        <v>44294</v>
      </c>
      <c r="D1372">
        <v>10</v>
      </c>
      <c r="E1372" t="s">
        <v>42</v>
      </c>
      <c r="F1372" t="s">
        <v>53</v>
      </c>
      <c r="G1372" t="s">
        <v>56</v>
      </c>
      <c r="H1372" t="s">
        <v>57</v>
      </c>
      <c r="I1372" s="4">
        <v>43613</v>
      </c>
      <c r="J1372">
        <v>2</v>
      </c>
      <c r="L1372" s="4"/>
      <c r="M1372" s="4"/>
      <c r="N1372">
        <v>2</v>
      </c>
      <c r="O1372" t="s">
        <v>151</v>
      </c>
      <c r="P1372" t="s">
        <v>313</v>
      </c>
      <c r="Q1372">
        <v>2</v>
      </c>
      <c r="R1372" t="s">
        <v>868</v>
      </c>
      <c r="S1372" t="s">
        <v>1405</v>
      </c>
      <c r="T1372" t="s">
        <v>1920</v>
      </c>
      <c r="U1372" t="s">
        <v>180</v>
      </c>
      <c r="V1372" t="s">
        <v>1869</v>
      </c>
      <c r="W1372">
        <v>145.49</v>
      </c>
      <c r="X1372">
        <v>44.97</v>
      </c>
      <c r="Y1372">
        <v>2</v>
      </c>
      <c r="Z1372" t="s">
        <v>2237</v>
      </c>
      <c r="AA1372" t="s">
        <v>2530</v>
      </c>
      <c r="AF1372" s="4"/>
      <c r="AG1372" s="4"/>
      <c r="AH1372" t="s">
        <v>84</v>
      </c>
      <c r="AI1372" t="s">
        <v>246</v>
      </c>
      <c r="AJ1372" t="s">
        <v>549</v>
      </c>
      <c r="AK1372" t="s">
        <v>1110</v>
      </c>
      <c r="AL1372" t="s">
        <v>1635</v>
      </c>
      <c r="AM1372" t="s">
        <v>69</v>
      </c>
      <c r="AN1372" t="s">
        <v>1548</v>
      </c>
      <c r="AO1372" t="s">
        <v>410</v>
      </c>
      <c r="AP1372" t="s">
        <v>2359</v>
      </c>
      <c r="AQ1372" t="str">
        <f t="shared" si="21"/>
        <v>9662274429410noMale436132145.4944.9792227.99114.9920</v>
      </c>
      <c r="AR1372">
        <f>COUNTIF(AQ$2:AQ1372,AQ1372)</f>
        <v>1</v>
      </c>
    </row>
    <row r="1373" spans="1:44" x14ac:dyDescent="0.25">
      <c r="A1373">
        <v>967</v>
      </c>
      <c r="B1373">
        <v>292</v>
      </c>
      <c r="C1373" s="4">
        <v>44294</v>
      </c>
      <c r="D1373">
        <v>11</v>
      </c>
      <c r="E1373" t="s">
        <v>37</v>
      </c>
      <c r="F1373" t="s">
        <v>48</v>
      </c>
      <c r="G1373" t="s">
        <v>56</v>
      </c>
      <c r="H1373" t="s">
        <v>58</v>
      </c>
      <c r="I1373" s="4">
        <v>43637</v>
      </c>
      <c r="J1373">
        <v>3</v>
      </c>
      <c r="K1373" t="s">
        <v>59</v>
      </c>
      <c r="L1373" s="4">
        <v>43615</v>
      </c>
      <c r="M1373" s="4">
        <v>43830</v>
      </c>
      <c r="N1373">
        <v>1</v>
      </c>
      <c r="O1373" t="s">
        <v>65</v>
      </c>
      <c r="P1373" t="s">
        <v>227</v>
      </c>
      <c r="Q1373">
        <v>1</v>
      </c>
      <c r="R1373" t="s">
        <v>429</v>
      </c>
      <c r="S1373" t="s">
        <v>992</v>
      </c>
      <c r="T1373" t="s">
        <v>1510</v>
      </c>
      <c r="U1373" t="s">
        <v>67</v>
      </c>
      <c r="V1373" t="s">
        <v>1517</v>
      </c>
      <c r="W1373">
        <v>599.97</v>
      </c>
      <c r="X1373">
        <v>59.97</v>
      </c>
      <c r="Y1373">
        <v>1</v>
      </c>
      <c r="Z1373" t="s">
        <v>431</v>
      </c>
      <c r="AA1373" t="s">
        <v>2326</v>
      </c>
      <c r="AF1373" s="4"/>
      <c r="AG1373" s="4"/>
      <c r="AH1373" t="s">
        <v>65</v>
      </c>
      <c r="AI1373" t="s">
        <v>227</v>
      </c>
      <c r="AJ1373" t="s">
        <v>429</v>
      </c>
      <c r="AK1373" t="s">
        <v>992</v>
      </c>
      <c r="AL1373" t="s">
        <v>1510</v>
      </c>
      <c r="AM1373" t="s">
        <v>67</v>
      </c>
      <c r="AN1373" t="s">
        <v>1517</v>
      </c>
      <c r="AO1373" t="s">
        <v>431</v>
      </c>
      <c r="AP1373" t="s">
        <v>2326</v>
      </c>
      <c r="AQ1373" t="str">
        <f t="shared" si="21"/>
        <v>9672924429411noFemale436373Google Ads4361543830599.9759.971040199.99319.9924</v>
      </c>
      <c r="AR1373">
        <f>COUNTIF(AQ$2:AQ1373,AQ1373)</f>
        <v>1</v>
      </c>
    </row>
    <row r="1374" spans="1:44" x14ac:dyDescent="0.25">
      <c r="A1374">
        <v>968</v>
      </c>
      <c r="B1374">
        <v>239</v>
      </c>
      <c r="C1374" s="4">
        <v>44295</v>
      </c>
      <c r="D1374">
        <v>11</v>
      </c>
      <c r="E1374" t="s">
        <v>37</v>
      </c>
      <c r="F1374" t="s">
        <v>48</v>
      </c>
      <c r="G1374" t="s">
        <v>56</v>
      </c>
      <c r="H1374" t="s">
        <v>58</v>
      </c>
      <c r="I1374" s="4">
        <v>44091</v>
      </c>
      <c r="J1374">
        <v>10</v>
      </c>
      <c r="K1374" t="s">
        <v>61</v>
      </c>
      <c r="L1374" s="4">
        <v>44055</v>
      </c>
      <c r="M1374" s="4">
        <v>44196</v>
      </c>
      <c r="N1374">
        <v>2</v>
      </c>
      <c r="O1374" t="s">
        <v>89</v>
      </c>
      <c r="P1374" t="s">
        <v>251</v>
      </c>
      <c r="Q1374">
        <v>2</v>
      </c>
      <c r="R1374" t="s">
        <v>869</v>
      </c>
      <c r="S1374" t="s">
        <v>1406</v>
      </c>
      <c r="T1374" t="s">
        <v>1921</v>
      </c>
      <c r="U1374" t="s">
        <v>88</v>
      </c>
      <c r="V1374" t="s">
        <v>2039</v>
      </c>
      <c r="W1374">
        <v>79.88</v>
      </c>
      <c r="X1374">
        <v>49.96</v>
      </c>
      <c r="Y1374">
        <v>2</v>
      </c>
      <c r="Z1374" t="s">
        <v>2288</v>
      </c>
      <c r="AA1374" t="s">
        <v>2590</v>
      </c>
      <c r="AB1374">
        <v>5</v>
      </c>
      <c r="AC1374" t="s">
        <v>2633</v>
      </c>
      <c r="AD1374">
        <v>1352</v>
      </c>
      <c r="AE1374" t="s">
        <v>2639</v>
      </c>
      <c r="AF1374" s="4">
        <v>44235</v>
      </c>
      <c r="AG1374" s="4">
        <v>44299</v>
      </c>
      <c r="AH1374" t="s">
        <v>90</v>
      </c>
      <c r="AI1374" t="s">
        <v>252</v>
      </c>
      <c r="AJ1374" t="s">
        <v>575</v>
      </c>
      <c r="AK1374" t="s">
        <v>1133</v>
      </c>
      <c r="AL1374" t="s">
        <v>1562</v>
      </c>
      <c r="AM1374" t="s">
        <v>80</v>
      </c>
      <c r="AN1374" t="s">
        <v>1562</v>
      </c>
      <c r="AO1374" t="s">
        <v>645</v>
      </c>
      <c r="AP1374" t="s">
        <v>2347</v>
      </c>
      <c r="AQ1374" t="str">
        <f t="shared" si="21"/>
        <v>9682394429511noFemale4409110YouTube440554419679.8849.965control1352Use a relaxing music in the background442354429961499.9929.9913</v>
      </c>
      <c r="AR1374">
        <f>COUNTIF(AQ$2:AQ1374,AQ1374)</f>
        <v>1</v>
      </c>
    </row>
    <row r="1375" spans="1:44" x14ac:dyDescent="0.25">
      <c r="A1375">
        <v>968</v>
      </c>
      <c r="B1375">
        <v>239</v>
      </c>
      <c r="C1375" s="4">
        <v>44295</v>
      </c>
      <c r="D1375">
        <v>11</v>
      </c>
      <c r="E1375" t="s">
        <v>37</v>
      </c>
      <c r="F1375" t="s">
        <v>48</v>
      </c>
      <c r="G1375" t="s">
        <v>56</v>
      </c>
      <c r="H1375" t="s">
        <v>58</v>
      </c>
      <c r="I1375" s="4">
        <v>44091</v>
      </c>
      <c r="J1375">
        <v>10</v>
      </c>
      <c r="K1375" t="s">
        <v>61</v>
      </c>
      <c r="L1375" s="4">
        <v>44055</v>
      </c>
      <c r="M1375" s="4">
        <v>44196</v>
      </c>
      <c r="N1375">
        <v>2</v>
      </c>
      <c r="O1375" t="s">
        <v>89</v>
      </c>
      <c r="P1375" t="s">
        <v>251</v>
      </c>
      <c r="Q1375">
        <v>2</v>
      </c>
      <c r="R1375" t="s">
        <v>869</v>
      </c>
      <c r="S1375" t="s">
        <v>1406</v>
      </c>
      <c r="T1375" t="s">
        <v>1921</v>
      </c>
      <c r="U1375" t="s">
        <v>88</v>
      </c>
      <c r="V1375" t="s">
        <v>2039</v>
      </c>
      <c r="W1375">
        <v>79.88</v>
      </c>
      <c r="X1375">
        <v>49.96</v>
      </c>
      <c r="Y1375">
        <v>2</v>
      </c>
      <c r="Z1375" t="s">
        <v>2288</v>
      </c>
      <c r="AA1375" t="s">
        <v>2590</v>
      </c>
      <c r="AB1375">
        <v>5</v>
      </c>
      <c r="AC1375" t="s">
        <v>2633</v>
      </c>
      <c r="AD1375">
        <v>1352</v>
      </c>
      <c r="AE1375" t="s">
        <v>2639</v>
      </c>
      <c r="AF1375" s="4">
        <v>44235</v>
      </c>
      <c r="AG1375" s="4">
        <v>44299</v>
      </c>
      <c r="AH1375" t="s">
        <v>67</v>
      </c>
      <c r="AI1375" t="s">
        <v>229</v>
      </c>
      <c r="AJ1375" t="s">
        <v>476</v>
      </c>
      <c r="AK1375" t="s">
        <v>1031</v>
      </c>
      <c r="AL1375" t="s">
        <v>1487</v>
      </c>
      <c r="AM1375" t="s">
        <v>80</v>
      </c>
      <c r="AN1375" t="s">
        <v>1548</v>
      </c>
      <c r="AO1375" t="s">
        <v>872</v>
      </c>
      <c r="AP1375" t="s">
        <v>2388</v>
      </c>
      <c r="AQ1375" t="str">
        <f t="shared" si="21"/>
        <v>9682394429511noFemale4409110YouTube440554419679.8849.965control1352Use a relaxing music in the background442354429939529.95214.9919</v>
      </c>
      <c r="AR1375">
        <f>COUNTIF(AQ$2:AQ1375,AQ1375)</f>
        <v>1</v>
      </c>
    </row>
    <row r="1376" spans="1:44" x14ac:dyDescent="0.25">
      <c r="A1376">
        <v>969</v>
      </c>
      <c r="B1376">
        <v>446</v>
      </c>
      <c r="C1376" s="4">
        <v>44295</v>
      </c>
      <c r="D1376">
        <v>7</v>
      </c>
      <c r="E1376" t="s">
        <v>35</v>
      </c>
      <c r="F1376" t="s">
        <v>46</v>
      </c>
      <c r="G1376" t="s">
        <v>55</v>
      </c>
      <c r="H1376" t="s">
        <v>57</v>
      </c>
      <c r="I1376" s="4">
        <v>44051</v>
      </c>
      <c r="J1376">
        <v>9</v>
      </c>
      <c r="K1376" t="s">
        <v>59</v>
      </c>
      <c r="L1376" s="4">
        <v>43952</v>
      </c>
      <c r="M1376" s="4">
        <v>44075</v>
      </c>
      <c r="N1376">
        <v>2</v>
      </c>
      <c r="O1376" t="s">
        <v>92</v>
      </c>
      <c r="P1376" t="s">
        <v>254</v>
      </c>
      <c r="Q1376">
        <v>2</v>
      </c>
      <c r="R1376" t="s">
        <v>870</v>
      </c>
      <c r="S1376" t="s">
        <v>1407</v>
      </c>
      <c r="T1376" t="s">
        <v>1922</v>
      </c>
      <c r="U1376" t="s">
        <v>88</v>
      </c>
      <c r="V1376" t="s">
        <v>2040</v>
      </c>
      <c r="W1376">
        <v>281.95999999999998</v>
      </c>
      <c r="X1376">
        <v>69.959999999999994</v>
      </c>
      <c r="Y1376">
        <v>2</v>
      </c>
      <c r="Z1376" t="s">
        <v>2215</v>
      </c>
      <c r="AA1376" t="s">
        <v>2504</v>
      </c>
      <c r="AB1376">
        <v>5</v>
      </c>
      <c r="AC1376" t="s">
        <v>2633</v>
      </c>
      <c r="AD1376">
        <v>1541</v>
      </c>
      <c r="AE1376" t="s">
        <v>2639</v>
      </c>
      <c r="AF1376" s="4">
        <v>44235</v>
      </c>
      <c r="AG1376" s="4">
        <v>44299</v>
      </c>
      <c r="AH1376" t="s">
        <v>69</v>
      </c>
      <c r="AI1376" t="s">
        <v>231</v>
      </c>
      <c r="AJ1376" t="s">
        <v>878</v>
      </c>
      <c r="AK1376" t="s">
        <v>1415</v>
      </c>
      <c r="AL1376" t="s">
        <v>1930</v>
      </c>
      <c r="AM1376" t="s">
        <v>80</v>
      </c>
      <c r="AN1376" t="s">
        <v>1577</v>
      </c>
      <c r="AO1376" t="s">
        <v>69</v>
      </c>
      <c r="AP1376" t="s">
        <v>2360</v>
      </c>
      <c r="AQ1376" t="str">
        <f t="shared" si="21"/>
        <v>969446442957yesMale440519Google Ads4395244075281.9669.965control1541Use a relaxing music in the background4423544299112145.99224.991</v>
      </c>
      <c r="AR1376">
        <f>COUNTIF(AQ$2:AQ1376,AQ1376)</f>
        <v>1</v>
      </c>
    </row>
    <row r="1377" spans="1:44" x14ac:dyDescent="0.25">
      <c r="A1377">
        <v>969</v>
      </c>
      <c r="B1377">
        <v>446</v>
      </c>
      <c r="C1377" s="4">
        <v>44295</v>
      </c>
      <c r="D1377">
        <v>7</v>
      </c>
      <c r="E1377" t="s">
        <v>35</v>
      </c>
      <c r="F1377" t="s">
        <v>46</v>
      </c>
      <c r="G1377" t="s">
        <v>55</v>
      </c>
      <c r="H1377" t="s">
        <v>57</v>
      </c>
      <c r="I1377" s="4">
        <v>44051</v>
      </c>
      <c r="J1377">
        <v>9</v>
      </c>
      <c r="K1377" t="s">
        <v>59</v>
      </c>
      <c r="L1377" s="4">
        <v>43952</v>
      </c>
      <c r="M1377" s="4">
        <v>44075</v>
      </c>
      <c r="N1377">
        <v>2</v>
      </c>
      <c r="O1377" t="s">
        <v>92</v>
      </c>
      <c r="P1377" t="s">
        <v>254</v>
      </c>
      <c r="Q1377">
        <v>2</v>
      </c>
      <c r="R1377" t="s">
        <v>870</v>
      </c>
      <c r="S1377" t="s">
        <v>1407</v>
      </c>
      <c r="T1377" t="s">
        <v>1922</v>
      </c>
      <c r="U1377" t="s">
        <v>88</v>
      </c>
      <c r="V1377" t="s">
        <v>2040</v>
      </c>
      <c r="W1377">
        <v>281.95999999999998</v>
      </c>
      <c r="X1377">
        <v>69.959999999999994</v>
      </c>
      <c r="Y1377">
        <v>2</v>
      </c>
      <c r="Z1377" t="s">
        <v>2215</v>
      </c>
      <c r="AA1377" t="s">
        <v>2504</v>
      </c>
      <c r="AB1377">
        <v>5</v>
      </c>
      <c r="AC1377" t="s">
        <v>2633</v>
      </c>
      <c r="AD1377">
        <v>1541</v>
      </c>
      <c r="AE1377" t="s">
        <v>2639</v>
      </c>
      <c r="AF1377" s="4">
        <v>44235</v>
      </c>
      <c r="AG1377" s="4">
        <v>44299</v>
      </c>
      <c r="AH1377" t="s">
        <v>90</v>
      </c>
      <c r="AI1377" t="s">
        <v>252</v>
      </c>
      <c r="AJ1377" t="s">
        <v>69</v>
      </c>
      <c r="AK1377" t="s">
        <v>1015</v>
      </c>
      <c r="AL1377" t="s">
        <v>1545</v>
      </c>
      <c r="AM1377" t="s">
        <v>80</v>
      </c>
      <c r="AN1377" t="s">
        <v>1562</v>
      </c>
      <c r="AO1377" t="s">
        <v>645</v>
      </c>
      <c r="AP1377" t="s">
        <v>2347</v>
      </c>
      <c r="AQ1377" t="str">
        <f t="shared" si="21"/>
        <v>969446442957yesMale440519Google Ads4395244075281.9669.965control1541Use a relaxing music in the background44235442996194.9929.9913</v>
      </c>
      <c r="AR1377">
        <f>COUNTIF(AQ$2:AQ1377,AQ1377)</f>
        <v>1</v>
      </c>
    </row>
    <row r="1378" spans="1:44" x14ac:dyDescent="0.25">
      <c r="A1378">
        <v>970</v>
      </c>
      <c r="B1378">
        <v>325</v>
      </c>
      <c r="C1378" s="4">
        <v>44296</v>
      </c>
      <c r="D1378">
        <v>3</v>
      </c>
      <c r="E1378" t="s">
        <v>34</v>
      </c>
      <c r="F1378" t="s">
        <v>45</v>
      </c>
      <c r="G1378" t="s">
        <v>55</v>
      </c>
      <c r="H1378" t="s">
        <v>58</v>
      </c>
      <c r="I1378" s="4">
        <v>43491</v>
      </c>
      <c r="J1378">
        <v>1</v>
      </c>
      <c r="L1378" s="4"/>
      <c r="M1378" s="4"/>
      <c r="N1378">
        <v>1</v>
      </c>
      <c r="O1378" t="s">
        <v>78</v>
      </c>
      <c r="P1378" t="s">
        <v>240</v>
      </c>
      <c r="Q1378">
        <v>1</v>
      </c>
      <c r="R1378" t="s">
        <v>871</v>
      </c>
      <c r="S1378" t="s">
        <v>1408</v>
      </c>
      <c r="T1378" t="s">
        <v>1923</v>
      </c>
      <c r="U1378" t="s">
        <v>80</v>
      </c>
      <c r="V1378" t="s">
        <v>1548</v>
      </c>
      <c r="W1378">
        <v>11.98</v>
      </c>
      <c r="X1378">
        <v>29.98</v>
      </c>
      <c r="Y1378">
        <v>1</v>
      </c>
      <c r="Z1378" t="s">
        <v>393</v>
      </c>
      <c r="AA1378" t="s">
        <v>2345</v>
      </c>
      <c r="AF1378" s="4"/>
      <c r="AG1378" s="4"/>
      <c r="AH1378" t="s">
        <v>78</v>
      </c>
      <c r="AI1378" t="s">
        <v>240</v>
      </c>
      <c r="AJ1378" t="s">
        <v>871</v>
      </c>
      <c r="AK1378" t="s">
        <v>1408</v>
      </c>
      <c r="AL1378" t="s">
        <v>1923</v>
      </c>
      <c r="AM1378" t="s">
        <v>80</v>
      </c>
      <c r="AN1378" t="s">
        <v>1548</v>
      </c>
      <c r="AO1378" t="s">
        <v>393</v>
      </c>
      <c r="AP1378" t="s">
        <v>2345</v>
      </c>
      <c r="AQ1378" t="str">
        <f t="shared" si="21"/>
        <v>970325442963yesFemale43491111.9829.9881285.99214.9918</v>
      </c>
      <c r="AR1378">
        <f>COUNTIF(AQ$2:AQ1378,AQ1378)</f>
        <v>1</v>
      </c>
    </row>
    <row r="1379" spans="1:44" x14ac:dyDescent="0.25">
      <c r="A1379">
        <v>971</v>
      </c>
      <c r="B1379">
        <v>52</v>
      </c>
      <c r="C1379" s="4">
        <v>44297</v>
      </c>
      <c r="D1379">
        <v>11</v>
      </c>
      <c r="E1379" t="s">
        <v>37</v>
      </c>
      <c r="F1379" t="s">
        <v>48</v>
      </c>
      <c r="G1379" t="s">
        <v>55</v>
      </c>
      <c r="H1379" t="s">
        <v>57</v>
      </c>
      <c r="I1379" s="4">
        <v>43864</v>
      </c>
      <c r="J1379">
        <v>5</v>
      </c>
      <c r="K1379" t="s">
        <v>60</v>
      </c>
      <c r="L1379" s="4">
        <v>43831</v>
      </c>
      <c r="M1379" s="4">
        <v>43921</v>
      </c>
      <c r="N1379">
        <v>1</v>
      </c>
      <c r="O1379" t="s">
        <v>86</v>
      </c>
      <c r="P1379" t="s">
        <v>248</v>
      </c>
      <c r="Q1379">
        <v>1</v>
      </c>
      <c r="R1379" t="s">
        <v>872</v>
      </c>
      <c r="S1379" t="s">
        <v>1409</v>
      </c>
      <c r="T1379" t="s">
        <v>1924</v>
      </c>
      <c r="U1379" t="s">
        <v>67</v>
      </c>
      <c r="V1379" t="s">
        <v>1577</v>
      </c>
      <c r="W1379">
        <v>113.97</v>
      </c>
      <c r="X1379">
        <v>74.97</v>
      </c>
      <c r="Y1379">
        <v>1</v>
      </c>
      <c r="Z1379" t="s">
        <v>530</v>
      </c>
      <c r="AA1379" t="s">
        <v>2367</v>
      </c>
      <c r="AF1379" s="4"/>
      <c r="AG1379" s="4"/>
      <c r="AH1379" t="s">
        <v>86</v>
      </c>
      <c r="AI1379" t="s">
        <v>248</v>
      </c>
      <c r="AJ1379" t="s">
        <v>872</v>
      </c>
      <c r="AK1379" t="s">
        <v>1409</v>
      </c>
      <c r="AL1379" t="s">
        <v>1924</v>
      </c>
      <c r="AM1379" t="s">
        <v>67</v>
      </c>
      <c r="AN1379" t="s">
        <v>1577</v>
      </c>
      <c r="AO1379" t="s">
        <v>530</v>
      </c>
      <c r="AP1379" t="s">
        <v>2367</v>
      </c>
      <c r="AQ1379" t="str">
        <f t="shared" si="21"/>
        <v>971524429711yesMale438645Facebook4383143921113.9774.9771937.99324.9916</v>
      </c>
      <c r="AR1379">
        <f>COUNTIF(AQ$2:AQ1379,AQ1379)</f>
        <v>1</v>
      </c>
    </row>
    <row r="1380" spans="1:44" x14ac:dyDescent="0.25">
      <c r="A1380">
        <v>972</v>
      </c>
      <c r="B1380">
        <v>137</v>
      </c>
      <c r="C1380" s="4">
        <v>44298</v>
      </c>
      <c r="D1380">
        <v>2</v>
      </c>
      <c r="E1380" t="s">
        <v>38</v>
      </c>
      <c r="F1380" t="s">
        <v>49</v>
      </c>
      <c r="G1380" t="s">
        <v>55</v>
      </c>
      <c r="H1380" t="s">
        <v>57</v>
      </c>
      <c r="I1380" s="4">
        <v>43849</v>
      </c>
      <c r="J1380">
        <v>4</v>
      </c>
      <c r="K1380" t="s">
        <v>61</v>
      </c>
      <c r="L1380" s="4">
        <v>43831</v>
      </c>
      <c r="M1380" s="4">
        <v>43861</v>
      </c>
      <c r="N1380">
        <v>1</v>
      </c>
      <c r="O1380" t="s">
        <v>90</v>
      </c>
      <c r="P1380" t="s">
        <v>252</v>
      </c>
      <c r="Q1380">
        <v>1</v>
      </c>
      <c r="R1380" t="s">
        <v>70</v>
      </c>
      <c r="S1380" t="s">
        <v>1040</v>
      </c>
      <c r="T1380" t="s">
        <v>1568</v>
      </c>
      <c r="U1380" t="s">
        <v>67</v>
      </c>
      <c r="V1380" t="s">
        <v>1562</v>
      </c>
      <c r="W1380">
        <v>596.97</v>
      </c>
      <c r="X1380">
        <v>29.97</v>
      </c>
      <c r="Y1380">
        <v>1</v>
      </c>
      <c r="Z1380" t="s">
        <v>645</v>
      </c>
      <c r="AA1380" t="s">
        <v>2347</v>
      </c>
      <c r="AF1380" s="4"/>
      <c r="AG1380" s="4"/>
      <c r="AH1380" t="s">
        <v>90</v>
      </c>
      <c r="AI1380" t="s">
        <v>252</v>
      </c>
      <c r="AJ1380" t="s">
        <v>70</v>
      </c>
      <c r="AK1380" t="s">
        <v>1040</v>
      </c>
      <c r="AL1380" t="s">
        <v>1568</v>
      </c>
      <c r="AM1380" t="s">
        <v>67</v>
      </c>
      <c r="AN1380" t="s">
        <v>1562</v>
      </c>
      <c r="AO1380" t="s">
        <v>645</v>
      </c>
      <c r="AP1380" t="s">
        <v>2347</v>
      </c>
      <c r="AQ1380" t="str">
        <f t="shared" si="21"/>
        <v>972137442982yesMale438494YouTube4383143861596.9729.9765198.9939.9913</v>
      </c>
      <c r="AR1380">
        <f>COUNTIF(AQ$2:AQ1380,AQ1380)</f>
        <v>1</v>
      </c>
    </row>
    <row r="1381" spans="1:44" x14ac:dyDescent="0.25">
      <c r="A1381">
        <v>973</v>
      </c>
      <c r="B1381">
        <v>445</v>
      </c>
      <c r="C1381" s="4">
        <v>44300</v>
      </c>
      <c r="D1381">
        <v>5</v>
      </c>
      <c r="E1381" t="s">
        <v>36</v>
      </c>
      <c r="F1381" t="s">
        <v>47</v>
      </c>
      <c r="G1381" t="s">
        <v>56</v>
      </c>
      <c r="H1381" t="s">
        <v>57</v>
      </c>
      <c r="I1381" s="4">
        <v>43815</v>
      </c>
      <c r="J1381">
        <v>3</v>
      </c>
      <c r="K1381" t="s">
        <v>59</v>
      </c>
      <c r="L1381" s="4">
        <v>43615</v>
      </c>
      <c r="M1381" s="4">
        <v>43830</v>
      </c>
      <c r="N1381">
        <v>2</v>
      </c>
      <c r="O1381" t="s">
        <v>181</v>
      </c>
      <c r="P1381" t="s">
        <v>343</v>
      </c>
      <c r="Q1381">
        <v>2</v>
      </c>
      <c r="R1381" t="s">
        <v>873</v>
      </c>
      <c r="S1381" t="s">
        <v>1410</v>
      </c>
      <c r="T1381" t="s">
        <v>1925</v>
      </c>
      <c r="U1381" t="s">
        <v>88</v>
      </c>
      <c r="V1381" t="s">
        <v>1902</v>
      </c>
      <c r="W1381">
        <v>283.88</v>
      </c>
      <c r="X1381">
        <v>89.96</v>
      </c>
      <c r="Y1381">
        <v>2</v>
      </c>
      <c r="Z1381" t="s">
        <v>2229</v>
      </c>
      <c r="AA1381" t="s">
        <v>2521</v>
      </c>
      <c r="AF1381" s="4"/>
      <c r="AG1381" s="4"/>
      <c r="AH1381" t="s">
        <v>70</v>
      </c>
      <c r="AI1381" t="s">
        <v>232</v>
      </c>
      <c r="AJ1381" t="s">
        <v>411</v>
      </c>
      <c r="AK1381" t="s">
        <v>973</v>
      </c>
      <c r="AL1381" t="s">
        <v>1506</v>
      </c>
      <c r="AM1381" t="s">
        <v>80</v>
      </c>
      <c r="AN1381" t="s">
        <v>1517</v>
      </c>
      <c r="AO1381" t="s">
        <v>673</v>
      </c>
      <c r="AP1381" t="s">
        <v>2348</v>
      </c>
      <c r="AQ1381" t="str">
        <f t="shared" si="21"/>
        <v>973445443005noMale438153Google Ads4361543830283.8889.9653095.95219.9912</v>
      </c>
      <c r="AR1381">
        <f>COUNTIF(AQ$2:AQ1381,AQ1381)</f>
        <v>1</v>
      </c>
    </row>
    <row r="1382" spans="1:44" x14ac:dyDescent="0.25">
      <c r="A1382">
        <v>973</v>
      </c>
      <c r="B1382">
        <v>445</v>
      </c>
      <c r="C1382" s="4">
        <v>44300</v>
      </c>
      <c r="D1382">
        <v>5</v>
      </c>
      <c r="E1382" t="s">
        <v>36</v>
      </c>
      <c r="F1382" t="s">
        <v>47</v>
      </c>
      <c r="G1382" t="s">
        <v>56</v>
      </c>
      <c r="H1382" t="s">
        <v>57</v>
      </c>
      <c r="I1382" s="4">
        <v>43815</v>
      </c>
      <c r="J1382">
        <v>3</v>
      </c>
      <c r="K1382" t="s">
        <v>59</v>
      </c>
      <c r="L1382" s="4">
        <v>43615</v>
      </c>
      <c r="M1382" s="4">
        <v>43830</v>
      </c>
      <c r="N1382">
        <v>2</v>
      </c>
      <c r="O1382" t="s">
        <v>181</v>
      </c>
      <c r="P1382" t="s">
        <v>343</v>
      </c>
      <c r="Q1382">
        <v>2</v>
      </c>
      <c r="R1382" t="s">
        <v>873</v>
      </c>
      <c r="S1382" t="s">
        <v>1410</v>
      </c>
      <c r="T1382" t="s">
        <v>1925</v>
      </c>
      <c r="U1382" t="s">
        <v>88</v>
      </c>
      <c r="V1382" t="s">
        <v>1902</v>
      </c>
      <c r="W1382">
        <v>283.88</v>
      </c>
      <c r="X1382">
        <v>89.96</v>
      </c>
      <c r="Y1382">
        <v>2</v>
      </c>
      <c r="Z1382" t="s">
        <v>2229</v>
      </c>
      <c r="AA1382" t="s">
        <v>2521</v>
      </c>
      <c r="AF1382" s="4"/>
      <c r="AG1382" s="4"/>
      <c r="AH1382" t="s">
        <v>69</v>
      </c>
      <c r="AI1382" t="s">
        <v>231</v>
      </c>
      <c r="AJ1382" t="s">
        <v>878</v>
      </c>
      <c r="AK1382" t="s">
        <v>1415</v>
      </c>
      <c r="AL1382" t="s">
        <v>1930</v>
      </c>
      <c r="AM1382" t="s">
        <v>80</v>
      </c>
      <c r="AN1382" t="s">
        <v>1577</v>
      </c>
      <c r="AO1382" t="s">
        <v>69</v>
      </c>
      <c r="AP1382" t="s">
        <v>2360</v>
      </c>
      <c r="AQ1382" t="str">
        <f t="shared" si="21"/>
        <v>973445443005noMale438153Google Ads4361543830283.8889.96112145.99224.991</v>
      </c>
      <c r="AR1382">
        <f>COUNTIF(AQ$2:AQ1382,AQ1382)</f>
        <v>1</v>
      </c>
    </row>
    <row r="1383" spans="1:44" x14ac:dyDescent="0.25">
      <c r="A1383">
        <v>974</v>
      </c>
      <c r="B1383">
        <v>473</v>
      </c>
      <c r="C1383" s="4">
        <v>44300</v>
      </c>
      <c r="D1383">
        <v>2</v>
      </c>
      <c r="E1383" t="s">
        <v>38</v>
      </c>
      <c r="F1383" t="s">
        <v>49</v>
      </c>
      <c r="G1383" t="s">
        <v>56</v>
      </c>
      <c r="H1383" t="s">
        <v>58</v>
      </c>
      <c r="I1383" s="4">
        <v>43833</v>
      </c>
      <c r="J1383">
        <v>15</v>
      </c>
      <c r="K1383" t="s">
        <v>62</v>
      </c>
      <c r="L1383" s="4">
        <v>43615</v>
      </c>
      <c r="M1383" s="4">
        <v>44413</v>
      </c>
      <c r="N1383">
        <v>2</v>
      </c>
      <c r="O1383" t="s">
        <v>180</v>
      </c>
      <c r="P1383" t="s">
        <v>342</v>
      </c>
      <c r="Q1383">
        <v>2</v>
      </c>
      <c r="R1383" t="s">
        <v>874</v>
      </c>
      <c r="S1383" t="s">
        <v>1411</v>
      </c>
      <c r="T1383" t="s">
        <v>1926</v>
      </c>
      <c r="U1383" t="s">
        <v>88</v>
      </c>
      <c r="V1383" t="s">
        <v>2031</v>
      </c>
      <c r="W1383">
        <v>1880.96</v>
      </c>
      <c r="X1383">
        <v>79.959999999999994</v>
      </c>
      <c r="Y1383">
        <v>2</v>
      </c>
      <c r="Z1383" t="s">
        <v>125</v>
      </c>
      <c r="AA1383" t="s">
        <v>2391</v>
      </c>
      <c r="AF1383" s="4"/>
      <c r="AG1383" s="4"/>
      <c r="AH1383" t="s">
        <v>80</v>
      </c>
      <c r="AI1383" t="s">
        <v>242</v>
      </c>
      <c r="AJ1383" t="s">
        <v>84</v>
      </c>
      <c r="AK1383" t="s">
        <v>990</v>
      </c>
      <c r="AL1383" t="s">
        <v>1523</v>
      </c>
      <c r="AM1383" t="s">
        <v>80</v>
      </c>
      <c r="AN1383" t="s">
        <v>1548</v>
      </c>
      <c r="AO1383" t="s">
        <v>79</v>
      </c>
      <c r="AP1383" t="s">
        <v>2349</v>
      </c>
      <c r="AQ1383" t="str">
        <f t="shared" si="21"/>
        <v>974473443002noFemale4383315Organic43615444131880.9679.962910.49214.994</v>
      </c>
      <c r="AR1383">
        <f>COUNTIF(AQ$2:AQ1383,AQ1383)</f>
        <v>1</v>
      </c>
    </row>
    <row r="1384" spans="1:44" x14ac:dyDescent="0.25">
      <c r="A1384">
        <v>974</v>
      </c>
      <c r="B1384">
        <v>473</v>
      </c>
      <c r="C1384" s="4">
        <v>44300</v>
      </c>
      <c r="D1384">
        <v>2</v>
      </c>
      <c r="E1384" t="s">
        <v>38</v>
      </c>
      <c r="F1384" t="s">
        <v>49</v>
      </c>
      <c r="G1384" t="s">
        <v>56</v>
      </c>
      <c r="H1384" t="s">
        <v>58</v>
      </c>
      <c r="I1384" s="4">
        <v>43833</v>
      </c>
      <c r="J1384">
        <v>15</v>
      </c>
      <c r="K1384" t="s">
        <v>62</v>
      </c>
      <c r="L1384" s="4">
        <v>43615</v>
      </c>
      <c r="M1384" s="4">
        <v>44413</v>
      </c>
      <c r="N1384">
        <v>2</v>
      </c>
      <c r="O1384" t="s">
        <v>180</v>
      </c>
      <c r="P1384" t="s">
        <v>342</v>
      </c>
      <c r="Q1384">
        <v>2</v>
      </c>
      <c r="R1384" t="s">
        <v>874</v>
      </c>
      <c r="S1384" t="s">
        <v>1411</v>
      </c>
      <c r="T1384" t="s">
        <v>1926</v>
      </c>
      <c r="U1384" t="s">
        <v>88</v>
      </c>
      <c r="V1384" t="s">
        <v>2031</v>
      </c>
      <c r="W1384">
        <v>1880.96</v>
      </c>
      <c r="X1384">
        <v>79.959999999999994</v>
      </c>
      <c r="Y1384">
        <v>2</v>
      </c>
      <c r="Z1384" t="s">
        <v>125</v>
      </c>
      <c r="AA1384" t="s">
        <v>2391</v>
      </c>
      <c r="AF1384" s="4"/>
      <c r="AG1384" s="4"/>
      <c r="AH1384" t="s">
        <v>69</v>
      </c>
      <c r="AI1384" t="s">
        <v>231</v>
      </c>
      <c r="AJ1384" t="s">
        <v>434</v>
      </c>
      <c r="AK1384" t="s">
        <v>991</v>
      </c>
      <c r="AL1384" t="s">
        <v>1524</v>
      </c>
      <c r="AM1384" t="s">
        <v>80</v>
      </c>
      <c r="AN1384" t="s">
        <v>1577</v>
      </c>
      <c r="AO1384" t="s">
        <v>69</v>
      </c>
      <c r="AP1384" t="s">
        <v>2360</v>
      </c>
      <c r="AQ1384" t="str">
        <f t="shared" si="21"/>
        <v>974473443002noFemale4383315Organic43615444131880.9679.961152929.99224.991</v>
      </c>
      <c r="AR1384">
        <f>COUNTIF(AQ$2:AQ1384,AQ1384)</f>
        <v>1</v>
      </c>
    </row>
    <row r="1385" spans="1:44" x14ac:dyDescent="0.25">
      <c r="A1385">
        <v>975</v>
      </c>
      <c r="B1385">
        <v>287</v>
      </c>
      <c r="C1385" s="4">
        <v>44301</v>
      </c>
      <c r="D1385">
        <v>8</v>
      </c>
      <c r="E1385" t="s">
        <v>43</v>
      </c>
      <c r="F1385" t="s">
        <v>54</v>
      </c>
      <c r="G1385" t="s">
        <v>56</v>
      </c>
      <c r="H1385" t="s">
        <v>58</v>
      </c>
      <c r="I1385" s="4">
        <v>43632</v>
      </c>
      <c r="J1385">
        <v>2</v>
      </c>
      <c r="K1385" t="s">
        <v>60</v>
      </c>
      <c r="L1385" s="4">
        <v>43615</v>
      </c>
      <c r="M1385" s="4">
        <v>43830</v>
      </c>
      <c r="N1385">
        <v>1</v>
      </c>
      <c r="O1385" t="s">
        <v>159</v>
      </c>
      <c r="P1385" t="s">
        <v>321</v>
      </c>
      <c r="Q1385">
        <v>1</v>
      </c>
      <c r="R1385" t="s">
        <v>875</v>
      </c>
      <c r="S1385" t="s">
        <v>1412</v>
      </c>
      <c r="T1385" t="s">
        <v>1927</v>
      </c>
      <c r="U1385" t="s">
        <v>110</v>
      </c>
      <c r="V1385" t="s">
        <v>1585</v>
      </c>
      <c r="W1385">
        <v>210</v>
      </c>
      <c r="X1385">
        <v>119.94</v>
      </c>
      <c r="Y1385">
        <v>1</v>
      </c>
      <c r="Z1385" t="s">
        <v>900</v>
      </c>
      <c r="AA1385" t="s">
        <v>2591</v>
      </c>
      <c r="AF1385" s="4"/>
      <c r="AG1385" s="4"/>
      <c r="AH1385" t="s">
        <v>70</v>
      </c>
      <c r="AI1385" t="s">
        <v>232</v>
      </c>
      <c r="AJ1385" t="s">
        <v>753</v>
      </c>
      <c r="AK1385" t="s">
        <v>1077</v>
      </c>
      <c r="AL1385" t="s">
        <v>598</v>
      </c>
      <c r="AM1385" t="s">
        <v>67</v>
      </c>
      <c r="AN1385" t="s">
        <v>1517</v>
      </c>
      <c r="AO1385" t="s">
        <v>673</v>
      </c>
      <c r="AP1385" t="s">
        <v>2348</v>
      </c>
      <c r="AQ1385" t="str">
        <f t="shared" si="21"/>
        <v>975287443018noFemale436322Facebook4361543830210119.94513235319.9912</v>
      </c>
      <c r="AR1385">
        <f>COUNTIF(AQ$2:AQ1385,AQ1385)</f>
        <v>1</v>
      </c>
    </row>
    <row r="1386" spans="1:44" x14ac:dyDescent="0.25">
      <c r="A1386">
        <v>975</v>
      </c>
      <c r="B1386">
        <v>287</v>
      </c>
      <c r="C1386" s="4">
        <v>44301</v>
      </c>
      <c r="D1386">
        <v>8</v>
      </c>
      <c r="E1386" t="s">
        <v>43</v>
      </c>
      <c r="F1386" t="s">
        <v>54</v>
      </c>
      <c r="G1386" t="s">
        <v>56</v>
      </c>
      <c r="H1386" t="s">
        <v>58</v>
      </c>
      <c r="I1386" s="4">
        <v>43632</v>
      </c>
      <c r="J1386">
        <v>2</v>
      </c>
      <c r="K1386" t="s">
        <v>60</v>
      </c>
      <c r="L1386" s="4">
        <v>43615</v>
      </c>
      <c r="M1386" s="4">
        <v>43830</v>
      </c>
      <c r="N1386">
        <v>1</v>
      </c>
      <c r="O1386" t="s">
        <v>159</v>
      </c>
      <c r="P1386" t="s">
        <v>321</v>
      </c>
      <c r="Q1386">
        <v>1</v>
      </c>
      <c r="R1386" t="s">
        <v>875</v>
      </c>
      <c r="S1386" t="s">
        <v>1412</v>
      </c>
      <c r="T1386" t="s">
        <v>1927</v>
      </c>
      <c r="U1386" t="s">
        <v>110</v>
      </c>
      <c r="V1386" t="s">
        <v>1585</v>
      </c>
      <c r="W1386">
        <v>210</v>
      </c>
      <c r="X1386">
        <v>119.94</v>
      </c>
      <c r="Y1386">
        <v>1</v>
      </c>
      <c r="Z1386" t="s">
        <v>900</v>
      </c>
      <c r="AA1386" t="s">
        <v>2591</v>
      </c>
      <c r="AF1386" s="4"/>
      <c r="AG1386" s="4"/>
      <c r="AH1386" t="s">
        <v>70</v>
      </c>
      <c r="AI1386" t="s">
        <v>232</v>
      </c>
      <c r="AJ1386" t="s">
        <v>753</v>
      </c>
      <c r="AK1386" t="s">
        <v>1077</v>
      </c>
      <c r="AL1386" t="s">
        <v>598</v>
      </c>
      <c r="AM1386" t="s">
        <v>67</v>
      </c>
      <c r="AN1386" t="s">
        <v>1517</v>
      </c>
      <c r="AO1386" t="s">
        <v>673</v>
      </c>
      <c r="AP1386" t="s">
        <v>2348</v>
      </c>
      <c r="AQ1386" t="str">
        <f t="shared" si="21"/>
        <v>975287443018noFemale436322Facebook4361543830210119.94513235319.9912</v>
      </c>
      <c r="AR1386">
        <f>COUNTIF(AQ$2:AQ1386,AQ1386)</f>
        <v>2</v>
      </c>
    </row>
    <row r="1387" spans="1:44" x14ac:dyDescent="0.25">
      <c r="A1387">
        <v>976</v>
      </c>
      <c r="B1387">
        <v>43</v>
      </c>
      <c r="C1387" s="4">
        <v>44302</v>
      </c>
      <c r="D1387">
        <v>2</v>
      </c>
      <c r="E1387" t="s">
        <v>38</v>
      </c>
      <c r="F1387" t="s">
        <v>49</v>
      </c>
      <c r="G1387" t="s">
        <v>56</v>
      </c>
      <c r="H1387" t="s">
        <v>58</v>
      </c>
      <c r="I1387" s="4">
        <v>43700</v>
      </c>
      <c r="J1387">
        <v>1</v>
      </c>
      <c r="K1387" t="s">
        <v>61</v>
      </c>
      <c r="L1387" s="4">
        <v>43615</v>
      </c>
      <c r="M1387" s="4">
        <v>43830</v>
      </c>
      <c r="N1387">
        <v>1</v>
      </c>
      <c r="O1387" t="s">
        <v>79</v>
      </c>
      <c r="P1387" t="s">
        <v>241</v>
      </c>
      <c r="Q1387">
        <v>1</v>
      </c>
      <c r="R1387" t="s">
        <v>524</v>
      </c>
      <c r="S1387" t="s">
        <v>1087</v>
      </c>
      <c r="T1387" t="s">
        <v>1614</v>
      </c>
      <c r="U1387" t="s">
        <v>80</v>
      </c>
      <c r="V1387" t="s">
        <v>1548</v>
      </c>
      <c r="W1387">
        <v>27.9</v>
      </c>
      <c r="X1387">
        <v>29.98</v>
      </c>
      <c r="Y1387">
        <v>1</v>
      </c>
      <c r="Z1387" t="s">
        <v>455</v>
      </c>
      <c r="AA1387" t="s">
        <v>2340</v>
      </c>
      <c r="AF1387" s="4"/>
      <c r="AG1387" s="4"/>
      <c r="AH1387" t="s">
        <v>79</v>
      </c>
      <c r="AI1387" t="s">
        <v>241</v>
      </c>
      <c r="AJ1387" t="s">
        <v>524</v>
      </c>
      <c r="AK1387" t="s">
        <v>1087</v>
      </c>
      <c r="AL1387" t="s">
        <v>1614</v>
      </c>
      <c r="AM1387" t="s">
        <v>80</v>
      </c>
      <c r="AN1387" t="s">
        <v>1548</v>
      </c>
      <c r="AO1387" t="s">
        <v>455</v>
      </c>
      <c r="AP1387" t="s">
        <v>2340</v>
      </c>
      <c r="AQ1387" t="str">
        <f t="shared" si="21"/>
        <v>97643443022noFemale437001YouTube436154383027.929.98416813.95214.9915</v>
      </c>
      <c r="AR1387">
        <f>COUNTIF(AQ$2:AQ1387,AQ1387)</f>
        <v>1</v>
      </c>
    </row>
    <row r="1388" spans="1:44" x14ac:dyDescent="0.25">
      <c r="A1388">
        <v>977</v>
      </c>
      <c r="B1388">
        <v>178</v>
      </c>
      <c r="C1388" s="4">
        <v>44302</v>
      </c>
      <c r="D1388">
        <v>4</v>
      </c>
      <c r="E1388" t="s">
        <v>40</v>
      </c>
      <c r="F1388" t="s">
        <v>51</v>
      </c>
      <c r="G1388" t="s">
        <v>55</v>
      </c>
      <c r="H1388" t="s">
        <v>57</v>
      </c>
      <c r="I1388" s="4">
        <v>43632</v>
      </c>
      <c r="J1388">
        <v>2</v>
      </c>
      <c r="K1388" t="s">
        <v>60</v>
      </c>
      <c r="L1388" s="4">
        <v>43615</v>
      </c>
      <c r="M1388" s="4">
        <v>43830</v>
      </c>
      <c r="N1388">
        <v>1</v>
      </c>
      <c r="O1388" t="s">
        <v>90</v>
      </c>
      <c r="P1388" t="s">
        <v>252</v>
      </c>
      <c r="Q1388">
        <v>1</v>
      </c>
      <c r="R1388" t="s">
        <v>503</v>
      </c>
      <c r="S1388" t="s">
        <v>1066</v>
      </c>
      <c r="T1388" t="s">
        <v>1594</v>
      </c>
      <c r="U1388" t="s">
        <v>67</v>
      </c>
      <c r="V1388" t="s">
        <v>1562</v>
      </c>
      <c r="W1388">
        <v>29.85</v>
      </c>
      <c r="X1388">
        <v>29.97</v>
      </c>
      <c r="Y1388">
        <v>1</v>
      </c>
      <c r="Z1388" t="s">
        <v>410</v>
      </c>
      <c r="AA1388" t="s">
        <v>2359</v>
      </c>
      <c r="AF1388" s="4"/>
      <c r="AG1388" s="4"/>
      <c r="AH1388" t="s">
        <v>90</v>
      </c>
      <c r="AI1388" t="s">
        <v>252</v>
      </c>
      <c r="AJ1388" t="s">
        <v>503</v>
      </c>
      <c r="AK1388" t="s">
        <v>1066</v>
      </c>
      <c r="AL1388" t="s">
        <v>1594</v>
      </c>
      <c r="AM1388" t="s">
        <v>67</v>
      </c>
      <c r="AN1388" t="s">
        <v>1562</v>
      </c>
      <c r="AO1388" t="s">
        <v>410</v>
      </c>
      <c r="AP1388" t="s">
        <v>2359</v>
      </c>
      <c r="AQ1388" t="str">
        <f t="shared" si="21"/>
        <v>977178443024yesMale436322Facebook436154383029.8529.976609.9539.9920</v>
      </c>
      <c r="AR1388">
        <f>COUNTIF(AQ$2:AQ1388,AQ1388)</f>
        <v>1</v>
      </c>
    </row>
    <row r="1389" spans="1:44" x14ac:dyDescent="0.25">
      <c r="A1389">
        <v>978</v>
      </c>
      <c r="B1389">
        <v>235</v>
      </c>
      <c r="C1389" s="4">
        <v>44302</v>
      </c>
      <c r="D1389">
        <v>4</v>
      </c>
      <c r="E1389" t="s">
        <v>40</v>
      </c>
      <c r="F1389" t="s">
        <v>51</v>
      </c>
      <c r="G1389" t="s">
        <v>56</v>
      </c>
      <c r="H1389" t="s">
        <v>58</v>
      </c>
      <c r="I1389" s="4">
        <v>43737</v>
      </c>
      <c r="J1389">
        <v>3</v>
      </c>
      <c r="K1389" t="s">
        <v>59</v>
      </c>
      <c r="L1389" s="4">
        <v>43615</v>
      </c>
      <c r="M1389" s="4">
        <v>43830</v>
      </c>
      <c r="N1389">
        <v>2</v>
      </c>
      <c r="O1389" t="s">
        <v>170</v>
      </c>
      <c r="P1389" t="s">
        <v>332</v>
      </c>
      <c r="Q1389">
        <v>2</v>
      </c>
      <c r="R1389" t="s">
        <v>876</v>
      </c>
      <c r="S1389" t="s">
        <v>1413</v>
      </c>
      <c r="T1389" t="s">
        <v>1928</v>
      </c>
      <c r="U1389" t="s">
        <v>88</v>
      </c>
      <c r="V1389" t="s">
        <v>2047</v>
      </c>
      <c r="W1389">
        <v>1877.96</v>
      </c>
      <c r="X1389">
        <v>89.96</v>
      </c>
      <c r="Y1389">
        <v>2</v>
      </c>
      <c r="Z1389" t="s">
        <v>2289</v>
      </c>
      <c r="AA1389" t="s">
        <v>2592</v>
      </c>
      <c r="AF1389" s="4"/>
      <c r="AG1389" s="4"/>
      <c r="AH1389" t="s">
        <v>69</v>
      </c>
      <c r="AI1389" t="s">
        <v>231</v>
      </c>
      <c r="AJ1389" t="s">
        <v>434</v>
      </c>
      <c r="AK1389" t="s">
        <v>991</v>
      </c>
      <c r="AL1389" t="s">
        <v>1524</v>
      </c>
      <c r="AM1389" t="s">
        <v>80</v>
      </c>
      <c r="AN1389" t="s">
        <v>1577</v>
      </c>
      <c r="AO1389" t="s">
        <v>69</v>
      </c>
      <c r="AP1389" t="s">
        <v>2360</v>
      </c>
      <c r="AQ1389" t="str">
        <f t="shared" si="21"/>
        <v>978235443024noFemale437373Google Ads43615438301877.9689.961152929.99224.991</v>
      </c>
      <c r="AR1389">
        <f>COUNTIF(AQ$2:AQ1389,AQ1389)</f>
        <v>1</v>
      </c>
    </row>
    <row r="1390" spans="1:44" x14ac:dyDescent="0.25">
      <c r="A1390">
        <v>978</v>
      </c>
      <c r="B1390">
        <v>235</v>
      </c>
      <c r="C1390" s="4">
        <v>44302</v>
      </c>
      <c r="D1390">
        <v>4</v>
      </c>
      <c r="E1390" t="s">
        <v>40</v>
      </c>
      <c r="F1390" t="s">
        <v>51</v>
      </c>
      <c r="G1390" t="s">
        <v>56</v>
      </c>
      <c r="H1390" t="s">
        <v>58</v>
      </c>
      <c r="I1390" s="4">
        <v>43737</v>
      </c>
      <c r="J1390">
        <v>3</v>
      </c>
      <c r="K1390" t="s">
        <v>59</v>
      </c>
      <c r="L1390" s="4">
        <v>43615</v>
      </c>
      <c r="M1390" s="4">
        <v>43830</v>
      </c>
      <c r="N1390">
        <v>2</v>
      </c>
      <c r="O1390" t="s">
        <v>170</v>
      </c>
      <c r="P1390" t="s">
        <v>332</v>
      </c>
      <c r="Q1390">
        <v>2</v>
      </c>
      <c r="R1390" t="s">
        <v>876</v>
      </c>
      <c r="S1390" t="s">
        <v>1413</v>
      </c>
      <c r="T1390" t="s">
        <v>1928</v>
      </c>
      <c r="U1390" t="s">
        <v>88</v>
      </c>
      <c r="V1390" t="s">
        <v>2047</v>
      </c>
      <c r="W1390">
        <v>1877.96</v>
      </c>
      <c r="X1390">
        <v>89.96</v>
      </c>
      <c r="Y1390">
        <v>2</v>
      </c>
      <c r="Z1390" t="s">
        <v>2289</v>
      </c>
      <c r="AA1390" t="s">
        <v>2592</v>
      </c>
      <c r="AF1390" s="4"/>
      <c r="AG1390" s="4"/>
      <c r="AH1390" t="s">
        <v>70</v>
      </c>
      <c r="AI1390" t="s">
        <v>232</v>
      </c>
      <c r="AJ1390" t="s">
        <v>394</v>
      </c>
      <c r="AK1390" t="s">
        <v>956</v>
      </c>
      <c r="AL1390" t="s">
        <v>1490</v>
      </c>
      <c r="AM1390" t="s">
        <v>80</v>
      </c>
      <c r="AN1390" t="s">
        <v>1517</v>
      </c>
      <c r="AO1390" t="s">
        <v>432</v>
      </c>
      <c r="AP1390" t="s">
        <v>2331</v>
      </c>
      <c r="AQ1390" t="str">
        <f t="shared" si="21"/>
        <v>978235443024noFemale437373Google Ads43615438301877.9689.965318.99219.9921</v>
      </c>
      <c r="AR1390">
        <f>COUNTIF(AQ$2:AQ1390,AQ1390)</f>
        <v>1</v>
      </c>
    </row>
    <row r="1391" spans="1:44" x14ac:dyDescent="0.25">
      <c r="A1391">
        <v>979</v>
      </c>
      <c r="B1391">
        <v>245</v>
      </c>
      <c r="C1391" s="4">
        <v>44302</v>
      </c>
      <c r="D1391">
        <v>2</v>
      </c>
      <c r="E1391" t="s">
        <v>38</v>
      </c>
      <c r="F1391" t="s">
        <v>49</v>
      </c>
      <c r="G1391" t="s">
        <v>56</v>
      </c>
      <c r="H1391" t="s">
        <v>57</v>
      </c>
      <c r="I1391" s="4">
        <v>43666</v>
      </c>
      <c r="J1391">
        <v>3</v>
      </c>
      <c r="K1391" t="s">
        <v>59</v>
      </c>
      <c r="L1391" s="4">
        <v>43615</v>
      </c>
      <c r="M1391" s="4">
        <v>43830</v>
      </c>
      <c r="N1391">
        <v>3</v>
      </c>
      <c r="O1391" t="s">
        <v>206</v>
      </c>
      <c r="P1391" t="s">
        <v>368</v>
      </c>
      <c r="Q1391">
        <v>3</v>
      </c>
      <c r="R1391" t="s">
        <v>877</v>
      </c>
      <c r="S1391" t="s">
        <v>1414</v>
      </c>
      <c r="T1391" t="s">
        <v>1929</v>
      </c>
      <c r="U1391" t="s">
        <v>2000</v>
      </c>
      <c r="V1391" t="s">
        <v>2056</v>
      </c>
      <c r="W1391">
        <v>292.95999999999998</v>
      </c>
      <c r="X1391">
        <v>79.94</v>
      </c>
      <c r="Y1391">
        <v>3</v>
      </c>
      <c r="Z1391" t="s">
        <v>2290</v>
      </c>
      <c r="AA1391" t="s">
        <v>2593</v>
      </c>
      <c r="AF1391" s="4"/>
      <c r="AG1391" s="4"/>
      <c r="AH1391" t="s">
        <v>67</v>
      </c>
      <c r="AI1391" t="s">
        <v>229</v>
      </c>
      <c r="AJ1391" t="s">
        <v>478</v>
      </c>
      <c r="AK1391" t="s">
        <v>1041</v>
      </c>
      <c r="AL1391" t="s">
        <v>1569</v>
      </c>
      <c r="AM1391" t="s">
        <v>67</v>
      </c>
      <c r="AN1391" t="s">
        <v>1548</v>
      </c>
      <c r="AO1391" t="s">
        <v>90</v>
      </c>
      <c r="AP1391" t="s">
        <v>2328</v>
      </c>
      <c r="AQ1391" t="str">
        <f t="shared" si="21"/>
        <v>979245443022noMale436663Google Ads4361543830292.9679.9433242.99314.996</v>
      </c>
      <c r="AR1391">
        <f>COUNTIF(AQ$2:AQ1391,AQ1391)</f>
        <v>1</v>
      </c>
    </row>
    <row r="1392" spans="1:44" x14ac:dyDescent="0.25">
      <c r="A1392">
        <v>979</v>
      </c>
      <c r="B1392">
        <v>245</v>
      </c>
      <c r="C1392" s="4">
        <v>44302</v>
      </c>
      <c r="D1392">
        <v>2</v>
      </c>
      <c r="E1392" t="s">
        <v>38</v>
      </c>
      <c r="F1392" t="s">
        <v>49</v>
      </c>
      <c r="G1392" t="s">
        <v>56</v>
      </c>
      <c r="H1392" t="s">
        <v>57</v>
      </c>
      <c r="I1392" s="4">
        <v>43666</v>
      </c>
      <c r="J1392">
        <v>3</v>
      </c>
      <c r="K1392" t="s">
        <v>59</v>
      </c>
      <c r="L1392" s="4">
        <v>43615</v>
      </c>
      <c r="M1392" s="4">
        <v>43830</v>
      </c>
      <c r="N1392">
        <v>3</v>
      </c>
      <c r="O1392" t="s">
        <v>206</v>
      </c>
      <c r="P1392" t="s">
        <v>368</v>
      </c>
      <c r="Q1392">
        <v>3</v>
      </c>
      <c r="R1392" t="s">
        <v>877</v>
      </c>
      <c r="S1392" t="s">
        <v>1414</v>
      </c>
      <c r="T1392" t="s">
        <v>1929</v>
      </c>
      <c r="U1392" t="s">
        <v>2000</v>
      </c>
      <c r="V1392" t="s">
        <v>2056</v>
      </c>
      <c r="W1392">
        <v>292.95999999999998</v>
      </c>
      <c r="X1392">
        <v>79.94</v>
      </c>
      <c r="Y1392">
        <v>3</v>
      </c>
      <c r="Z1392" t="s">
        <v>2290</v>
      </c>
      <c r="AA1392" t="s">
        <v>2593</v>
      </c>
      <c r="AF1392" s="4"/>
      <c r="AG1392" s="4"/>
      <c r="AH1392" t="s">
        <v>78</v>
      </c>
      <c r="AI1392" t="s">
        <v>240</v>
      </c>
      <c r="AJ1392" t="s">
        <v>904</v>
      </c>
      <c r="AK1392" t="s">
        <v>1191</v>
      </c>
      <c r="AL1392" t="s">
        <v>1490</v>
      </c>
      <c r="AM1392" t="s">
        <v>69</v>
      </c>
      <c r="AN1392" t="s">
        <v>1548</v>
      </c>
      <c r="AO1392" t="s">
        <v>469</v>
      </c>
      <c r="AP1392" t="s">
        <v>2339</v>
      </c>
      <c r="AQ1392" t="str">
        <f t="shared" si="21"/>
        <v>979245443022noMale436663Google Ads4361543830292.9679.948868.99114.9923</v>
      </c>
      <c r="AR1392">
        <f>COUNTIF(AQ$2:AQ1392,AQ1392)</f>
        <v>1</v>
      </c>
    </row>
    <row r="1393" spans="1:44" x14ac:dyDescent="0.25">
      <c r="A1393">
        <v>979</v>
      </c>
      <c r="B1393">
        <v>245</v>
      </c>
      <c r="C1393" s="4">
        <v>44302</v>
      </c>
      <c r="D1393">
        <v>2</v>
      </c>
      <c r="E1393" t="s">
        <v>38</v>
      </c>
      <c r="F1393" t="s">
        <v>49</v>
      </c>
      <c r="G1393" t="s">
        <v>56</v>
      </c>
      <c r="H1393" t="s">
        <v>57</v>
      </c>
      <c r="I1393" s="4">
        <v>43666</v>
      </c>
      <c r="J1393">
        <v>3</v>
      </c>
      <c r="K1393" t="s">
        <v>59</v>
      </c>
      <c r="L1393" s="4">
        <v>43615</v>
      </c>
      <c r="M1393" s="4">
        <v>43830</v>
      </c>
      <c r="N1393">
        <v>3</v>
      </c>
      <c r="O1393" t="s">
        <v>206</v>
      </c>
      <c r="P1393" t="s">
        <v>368</v>
      </c>
      <c r="Q1393">
        <v>3</v>
      </c>
      <c r="R1393" t="s">
        <v>877</v>
      </c>
      <c r="S1393" t="s">
        <v>1414</v>
      </c>
      <c r="T1393" t="s">
        <v>1929</v>
      </c>
      <c r="U1393" t="s">
        <v>2000</v>
      </c>
      <c r="V1393" t="s">
        <v>2056</v>
      </c>
      <c r="W1393">
        <v>292.95999999999998</v>
      </c>
      <c r="X1393">
        <v>79.94</v>
      </c>
      <c r="Y1393">
        <v>3</v>
      </c>
      <c r="Z1393" t="s">
        <v>2290</v>
      </c>
      <c r="AA1393" t="s">
        <v>2593</v>
      </c>
      <c r="AF1393" s="4"/>
      <c r="AG1393" s="4"/>
      <c r="AH1393" t="s">
        <v>90</v>
      </c>
      <c r="AI1393" t="s">
        <v>252</v>
      </c>
      <c r="AJ1393" t="s">
        <v>907</v>
      </c>
      <c r="AK1393" t="s">
        <v>1443</v>
      </c>
      <c r="AL1393" t="s">
        <v>1956</v>
      </c>
      <c r="AM1393" t="s">
        <v>80</v>
      </c>
      <c r="AN1393" t="s">
        <v>1562</v>
      </c>
      <c r="AO1393" t="s">
        <v>645</v>
      </c>
      <c r="AP1393" t="s">
        <v>2347</v>
      </c>
      <c r="AQ1393" t="str">
        <f t="shared" si="21"/>
        <v>979245443022noMale436663Google Ads4361543830292.9679.9467777.529.9913</v>
      </c>
      <c r="AR1393">
        <f>COUNTIF(AQ$2:AQ1393,AQ1393)</f>
        <v>1</v>
      </c>
    </row>
    <row r="1394" spans="1:44" x14ac:dyDescent="0.25">
      <c r="A1394">
        <v>980</v>
      </c>
      <c r="B1394">
        <v>297</v>
      </c>
      <c r="C1394" s="4">
        <v>44302</v>
      </c>
      <c r="D1394">
        <v>3</v>
      </c>
      <c r="E1394" t="s">
        <v>34</v>
      </c>
      <c r="F1394" t="s">
        <v>45</v>
      </c>
      <c r="G1394" t="s">
        <v>55</v>
      </c>
      <c r="H1394" t="s">
        <v>58</v>
      </c>
      <c r="I1394" s="4">
        <v>43628</v>
      </c>
      <c r="J1394">
        <v>3</v>
      </c>
      <c r="K1394" t="s">
        <v>59</v>
      </c>
      <c r="L1394" s="4">
        <v>43615</v>
      </c>
      <c r="M1394" s="4">
        <v>43830</v>
      </c>
      <c r="N1394">
        <v>1</v>
      </c>
      <c r="O1394" t="s">
        <v>69</v>
      </c>
      <c r="P1394" t="s">
        <v>231</v>
      </c>
      <c r="Q1394">
        <v>1</v>
      </c>
      <c r="R1394" t="s">
        <v>393</v>
      </c>
      <c r="S1394" t="s">
        <v>955</v>
      </c>
      <c r="T1394" t="s">
        <v>1489</v>
      </c>
      <c r="U1394" t="s">
        <v>69</v>
      </c>
      <c r="V1394" t="s">
        <v>1577</v>
      </c>
      <c r="W1394">
        <v>28.95</v>
      </c>
      <c r="X1394">
        <v>24.99</v>
      </c>
      <c r="Y1394">
        <v>1</v>
      </c>
      <c r="Z1394" t="s">
        <v>78</v>
      </c>
      <c r="AA1394" t="s">
        <v>2330</v>
      </c>
      <c r="AF1394" s="4"/>
      <c r="AG1394" s="4"/>
      <c r="AH1394" t="s">
        <v>69</v>
      </c>
      <c r="AI1394" t="s">
        <v>231</v>
      </c>
      <c r="AJ1394" t="s">
        <v>393</v>
      </c>
      <c r="AK1394" t="s">
        <v>955</v>
      </c>
      <c r="AL1394" t="s">
        <v>1489</v>
      </c>
      <c r="AM1394" t="s">
        <v>69</v>
      </c>
      <c r="AN1394" t="s">
        <v>1577</v>
      </c>
      <c r="AO1394" t="s">
        <v>78</v>
      </c>
      <c r="AP1394" t="s">
        <v>2330</v>
      </c>
      <c r="AQ1394" t="str">
        <f t="shared" si="21"/>
        <v>980297443023yesFemale436283Google Ads436154383028.9524.9911828.95124.998</v>
      </c>
      <c r="AR1394">
        <f>COUNTIF(AQ$2:AQ1394,AQ1394)</f>
        <v>1</v>
      </c>
    </row>
    <row r="1395" spans="1:44" x14ac:dyDescent="0.25">
      <c r="A1395">
        <v>981</v>
      </c>
      <c r="B1395">
        <v>395</v>
      </c>
      <c r="C1395" s="4">
        <v>44302</v>
      </c>
      <c r="D1395">
        <v>11</v>
      </c>
      <c r="E1395" t="s">
        <v>37</v>
      </c>
      <c r="F1395" t="s">
        <v>48</v>
      </c>
      <c r="G1395" t="s">
        <v>55</v>
      </c>
      <c r="H1395" t="s">
        <v>58</v>
      </c>
      <c r="I1395" s="4">
        <v>44002</v>
      </c>
      <c r="J1395">
        <v>8</v>
      </c>
      <c r="K1395" t="s">
        <v>60</v>
      </c>
      <c r="L1395" s="4">
        <v>44000</v>
      </c>
      <c r="M1395" s="4">
        <v>44073</v>
      </c>
      <c r="N1395">
        <v>1</v>
      </c>
      <c r="O1395" t="s">
        <v>69</v>
      </c>
      <c r="P1395" t="s">
        <v>231</v>
      </c>
      <c r="Q1395">
        <v>1</v>
      </c>
      <c r="R1395" t="s">
        <v>565</v>
      </c>
      <c r="S1395" t="s">
        <v>1125</v>
      </c>
      <c r="T1395" t="s">
        <v>1648</v>
      </c>
      <c r="U1395" t="s">
        <v>80</v>
      </c>
      <c r="V1395" t="s">
        <v>1577</v>
      </c>
      <c r="W1395">
        <v>1010</v>
      </c>
      <c r="X1395">
        <v>49.98</v>
      </c>
      <c r="Y1395">
        <v>1</v>
      </c>
      <c r="Z1395" t="s">
        <v>78</v>
      </c>
      <c r="AA1395" t="s">
        <v>2330</v>
      </c>
      <c r="AF1395" s="4"/>
      <c r="AG1395" s="4"/>
      <c r="AH1395" t="s">
        <v>69</v>
      </c>
      <c r="AI1395" t="s">
        <v>231</v>
      </c>
      <c r="AJ1395" t="s">
        <v>565</v>
      </c>
      <c r="AK1395" t="s">
        <v>1125</v>
      </c>
      <c r="AL1395" t="s">
        <v>1648</v>
      </c>
      <c r="AM1395" t="s">
        <v>80</v>
      </c>
      <c r="AN1395" t="s">
        <v>1577</v>
      </c>
      <c r="AO1395" t="s">
        <v>78</v>
      </c>
      <c r="AP1395" t="s">
        <v>2330</v>
      </c>
      <c r="AQ1395" t="str">
        <f t="shared" si="21"/>
        <v>9813954430211yesFemale440028Facebook4400044073101049.981107505224.998</v>
      </c>
      <c r="AR1395">
        <f>COUNTIF(AQ$2:AQ1395,AQ1395)</f>
        <v>1</v>
      </c>
    </row>
    <row r="1396" spans="1:44" x14ac:dyDescent="0.25">
      <c r="A1396">
        <v>982</v>
      </c>
      <c r="B1396">
        <v>212</v>
      </c>
      <c r="C1396" s="4">
        <v>44304</v>
      </c>
      <c r="D1396">
        <v>9</v>
      </c>
      <c r="E1396" t="s">
        <v>41</v>
      </c>
      <c r="F1396" t="s">
        <v>52</v>
      </c>
      <c r="G1396" t="s">
        <v>56</v>
      </c>
      <c r="H1396" t="s">
        <v>58</v>
      </c>
      <c r="I1396" s="4">
        <v>44227</v>
      </c>
      <c r="J1396">
        <v>5</v>
      </c>
      <c r="L1396" s="4"/>
      <c r="M1396" s="4"/>
      <c r="N1396">
        <v>1</v>
      </c>
      <c r="O1396" t="s">
        <v>69</v>
      </c>
      <c r="P1396" t="s">
        <v>231</v>
      </c>
      <c r="Q1396">
        <v>1</v>
      </c>
      <c r="R1396" t="s">
        <v>878</v>
      </c>
      <c r="S1396" t="s">
        <v>1415</v>
      </c>
      <c r="T1396" t="s">
        <v>1930</v>
      </c>
      <c r="U1396" t="s">
        <v>69</v>
      </c>
      <c r="V1396" t="s">
        <v>1577</v>
      </c>
      <c r="W1396">
        <v>45.99</v>
      </c>
      <c r="X1396">
        <v>24.99</v>
      </c>
      <c r="Y1396">
        <v>1</v>
      </c>
      <c r="Z1396" t="s">
        <v>69</v>
      </c>
      <c r="AA1396" t="s">
        <v>2360</v>
      </c>
      <c r="AF1396" s="4"/>
      <c r="AG1396" s="4"/>
      <c r="AH1396" t="s">
        <v>69</v>
      </c>
      <c r="AI1396" t="s">
        <v>231</v>
      </c>
      <c r="AJ1396" t="s">
        <v>878</v>
      </c>
      <c r="AK1396" t="s">
        <v>1415</v>
      </c>
      <c r="AL1396" t="s">
        <v>1930</v>
      </c>
      <c r="AM1396" t="s">
        <v>69</v>
      </c>
      <c r="AN1396" t="s">
        <v>1577</v>
      </c>
      <c r="AO1396" t="s">
        <v>69</v>
      </c>
      <c r="AP1396" t="s">
        <v>2360</v>
      </c>
      <c r="AQ1396" t="str">
        <f t="shared" si="21"/>
        <v>982212443049noFemale44227545.9924.99112145.99124.991</v>
      </c>
      <c r="AR1396">
        <f>COUNTIF(AQ$2:AQ1396,AQ1396)</f>
        <v>1</v>
      </c>
    </row>
    <row r="1397" spans="1:44" x14ac:dyDescent="0.25">
      <c r="A1397">
        <v>983</v>
      </c>
      <c r="B1397">
        <v>328</v>
      </c>
      <c r="C1397" s="4">
        <v>44306</v>
      </c>
      <c r="D1397">
        <v>4</v>
      </c>
      <c r="E1397" t="s">
        <v>40</v>
      </c>
      <c r="F1397" t="s">
        <v>51</v>
      </c>
      <c r="G1397" t="s">
        <v>55</v>
      </c>
      <c r="H1397" t="s">
        <v>58</v>
      </c>
      <c r="I1397" s="4">
        <v>44126</v>
      </c>
      <c r="J1397">
        <v>10</v>
      </c>
      <c r="K1397" t="s">
        <v>61</v>
      </c>
      <c r="L1397" s="4">
        <v>44055</v>
      </c>
      <c r="M1397" s="4">
        <v>44196</v>
      </c>
      <c r="N1397">
        <v>1</v>
      </c>
      <c r="O1397" t="s">
        <v>207</v>
      </c>
      <c r="P1397" t="s">
        <v>369</v>
      </c>
      <c r="Q1397">
        <v>2</v>
      </c>
      <c r="R1397" t="s">
        <v>879</v>
      </c>
      <c r="S1397" t="s">
        <v>1416</v>
      </c>
      <c r="T1397" t="s">
        <v>1931</v>
      </c>
      <c r="U1397" t="s">
        <v>2015</v>
      </c>
      <c r="V1397" t="s">
        <v>2063</v>
      </c>
      <c r="W1397">
        <v>3627.9</v>
      </c>
      <c r="X1397">
        <v>249.9</v>
      </c>
      <c r="Y1397">
        <v>2</v>
      </c>
      <c r="Z1397" t="s">
        <v>2291</v>
      </c>
      <c r="AA1397" t="s">
        <v>2594</v>
      </c>
      <c r="AF1397" s="4"/>
      <c r="AG1397" s="4"/>
      <c r="AH1397" t="s">
        <v>69</v>
      </c>
      <c r="AI1397" t="s">
        <v>231</v>
      </c>
      <c r="AJ1397" t="s">
        <v>492</v>
      </c>
      <c r="AK1397" t="s">
        <v>1055</v>
      </c>
      <c r="AL1397" t="s">
        <v>1584</v>
      </c>
      <c r="AM1397" t="s">
        <v>67</v>
      </c>
      <c r="AN1397" t="s">
        <v>1577</v>
      </c>
      <c r="AO1397" t="s">
        <v>78</v>
      </c>
      <c r="AP1397" t="s">
        <v>2330</v>
      </c>
      <c r="AQ1397" t="str">
        <f t="shared" si="21"/>
        <v>983328443064yesFemale4412610YouTube44055441963627.9249.91135573.99324.998</v>
      </c>
      <c r="AR1397">
        <f>COUNTIF(AQ$2:AQ1397,AQ1397)</f>
        <v>1</v>
      </c>
    </row>
    <row r="1398" spans="1:44" x14ac:dyDescent="0.25">
      <c r="A1398">
        <v>983</v>
      </c>
      <c r="B1398">
        <v>328</v>
      </c>
      <c r="C1398" s="4">
        <v>44306</v>
      </c>
      <c r="D1398">
        <v>4</v>
      </c>
      <c r="E1398" t="s">
        <v>40</v>
      </c>
      <c r="F1398" t="s">
        <v>51</v>
      </c>
      <c r="G1398" t="s">
        <v>55</v>
      </c>
      <c r="H1398" t="s">
        <v>58</v>
      </c>
      <c r="I1398" s="4">
        <v>44126</v>
      </c>
      <c r="J1398">
        <v>10</v>
      </c>
      <c r="K1398" t="s">
        <v>61</v>
      </c>
      <c r="L1398" s="4">
        <v>44055</v>
      </c>
      <c r="M1398" s="4">
        <v>44196</v>
      </c>
      <c r="N1398">
        <v>1</v>
      </c>
      <c r="O1398" t="s">
        <v>207</v>
      </c>
      <c r="P1398" t="s">
        <v>369</v>
      </c>
      <c r="Q1398">
        <v>2</v>
      </c>
      <c r="R1398" t="s">
        <v>879</v>
      </c>
      <c r="S1398" t="s">
        <v>1416</v>
      </c>
      <c r="T1398" t="s">
        <v>1931</v>
      </c>
      <c r="U1398" t="s">
        <v>2015</v>
      </c>
      <c r="V1398" t="s">
        <v>2063</v>
      </c>
      <c r="W1398">
        <v>3627.9</v>
      </c>
      <c r="X1398">
        <v>249.9</v>
      </c>
      <c r="Y1398">
        <v>2</v>
      </c>
      <c r="Z1398" t="s">
        <v>2291</v>
      </c>
      <c r="AA1398" t="s">
        <v>2594</v>
      </c>
      <c r="AF1398" s="4"/>
      <c r="AG1398" s="4"/>
      <c r="AH1398" t="s">
        <v>69</v>
      </c>
      <c r="AI1398" t="s">
        <v>231</v>
      </c>
      <c r="AJ1398" t="s">
        <v>492</v>
      </c>
      <c r="AK1398" t="s">
        <v>1055</v>
      </c>
      <c r="AL1398" t="s">
        <v>1584</v>
      </c>
      <c r="AM1398" t="s">
        <v>67</v>
      </c>
      <c r="AN1398" t="s">
        <v>1577</v>
      </c>
      <c r="AO1398" t="s">
        <v>78</v>
      </c>
      <c r="AP1398" t="s">
        <v>2330</v>
      </c>
      <c r="AQ1398" t="str">
        <f t="shared" si="21"/>
        <v>983328443064yesFemale4412610YouTube44055441963627.9249.91135573.99324.998</v>
      </c>
      <c r="AR1398">
        <f>COUNTIF(AQ$2:AQ1398,AQ1398)</f>
        <v>2</v>
      </c>
    </row>
    <row r="1399" spans="1:44" x14ac:dyDescent="0.25">
      <c r="A1399">
        <v>983</v>
      </c>
      <c r="B1399">
        <v>328</v>
      </c>
      <c r="C1399" s="4">
        <v>44306</v>
      </c>
      <c r="D1399">
        <v>4</v>
      </c>
      <c r="E1399" t="s">
        <v>40</v>
      </c>
      <c r="F1399" t="s">
        <v>51</v>
      </c>
      <c r="G1399" t="s">
        <v>55</v>
      </c>
      <c r="H1399" t="s">
        <v>58</v>
      </c>
      <c r="I1399" s="4">
        <v>44126</v>
      </c>
      <c r="J1399">
        <v>10</v>
      </c>
      <c r="K1399" t="s">
        <v>61</v>
      </c>
      <c r="L1399" s="4">
        <v>44055</v>
      </c>
      <c r="M1399" s="4">
        <v>44196</v>
      </c>
      <c r="N1399">
        <v>1</v>
      </c>
      <c r="O1399" t="s">
        <v>207</v>
      </c>
      <c r="P1399" t="s">
        <v>369</v>
      </c>
      <c r="Q1399">
        <v>2</v>
      </c>
      <c r="R1399" t="s">
        <v>879</v>
      </c>
      <c r="S1399" t="s">
        <v>1416</v>
      </c>
      <c r="T1399" t="s">
        <v>1931</v>
      </c>
      <c r="U1399" t="s">
        <v>2015</v>
      </c>
      <c r="V1399" t="s">
        <v>2063</v>
      </c>
      <c r="W1399">
        <v>3627.9</v>
      </c>
      <c r="X1399">
        <v>249.9</v>
      </c>
      <c r="Y1399">
        <v>2</v>
      </c>
      <c r="Z1399" t="s">
        <v>2291</v>
      </c>
      <c r="AA1399" t="s">
        <v>2594</v>
      </c>
      <c r="AF1399" s="4"/>
      <c r="AG1399" s="4"/>
      <c r="AH1399" t="s">
        <v>69</v>
      </c>
      <c r="AI1399" t="s">
        <v>231</v>
      </c>
      <c r="AJ1399" t="s">
        <v>878</v>
      </c>
      <c r="AK1399" t="s">
        <v>1415</v>
      </c>
      <c r="AL1399" t="s">
        <v>1930</v>
      </c>
      <c r="AM1399" t="s">
        <v>80</v>
      </c>
      <c r="AN1399" t="s">
        <v>1577</v>
      </c>
      <c r="AO1399" t="s">
        <v>69</v>
      </c>
      <c r="AP1399" t="s">
        <v>2360</v>
      </c>
      <c r="AQ1399" t="str">
        <f t="shared" si="21"/>
        <v>983328443064yesFemale4412610YouTube44055441963627.9249.9112145.99224.991</v>
      </c>
      <c r="AR1399">
        <f>COUNTIF(AQ$2:AQ1399,AQ1399)</f>
        <v>1</v>
      </c>
    </row>
    <row r="1400" spans="1:44" x14ac:dyDescent="0.25">
      <c r="A1400">
        <v>983</v>
      </c>
      <c r="B1400">
        <v>328</v>
      </c>
      <c r="C1400" s="4">
        <v>44306</v>
      </c>
      <c r="D1400">
        <v>4</v>
      </c>
      <c r="E1400" t="s">
        <v>40</v>
      </c>
      <c r="F1400" t="s">
        <v>51</v>
      </c>
      <c r="G1400" t="s">
        <v>55</v>
      </c>
      <c r="H1400" t="s">
        <v>58</v>
      </c>
      <c r="I1400" s="4">
        <v>44126</v>
      </c>
      <c r="J1400">
        <v>10</v>
      </c>
      <c r="K1400" t="s">
        <v>61</v>
      </c>
      <c r="L1400" s="4">
        <v>44055</v>
      </c>
      <c r="M1400" s="4">
        <v>44196</v>
      </c>
      <c r="N1400">
        <v>1</v>
      </c>
      <c r="O1400" t="s">
        <v>207</v>
      </c>
      <c r="P1400" t="s">
        <v>369</v>
      </c>
      <c r="Q1400">
        <v>2</v>
      </c>
      <c r="R1400" t="s">
        <v>879</v>
      </c>
      <c r="S1400" t="s">
        <v>1416</v>
      </c>
      <c r="T1400" t="s">
        <v>1931</v>
      </c>
      <c r="U1400" t="s">
        <v>2015</v>
      </c>
      <c r="V1400" t="s">
        <v>2063</v>
      </c>
      <c r="W1400">
        <v>3627.9</v>
      </c>
      <c r="X1400">
        <v>249.9</v>
      </c>
      <c r="Y1400">
        <v>2</v>
      </c>
      <c r="Z1400" t="s">
        <v>2291</v>
      </c>
      <c r="AA1400" t="s">
        <v>2594</v>
      </c>
      <c r="AF1400" s="4"/>
      <c r="AG1400" s="4"/>
      <c r="AH1400" t="s">
        <v>69</v>
      </c>
      <c r="AI1400" t="s">
        <v>231</v>
      </c>
      <c r="AJ1400" t="s">
        <v>878</v>
      </c>
      <c r="AK1400" t="s">
        <v>1415</v>
      </c>
      <c r="AL1400" t="s">
        <v>1930</v>
      </c>
      <c r="AM1400" t="s">
        <v>80</v>
      </c>
      <c r="AN1400" t="s">
        <v>1577</v>
      </c>
      <c r="AO1400" t="s">
        <v>69</v>
      </c>
      <c r="AP1400" t="s">
        <v>2360</v>
      </c>
      <c r="AQ1400" t="str">
        <f t="shared" si="21"/>
        <v>983328443064yesFemale4412610YouTube44055441963627.9249.9112145.99224.991</v>
      </c>
      <c r="AR1400">
        <f>COUNTIF(AQ$2:AQ1400,AQ1400)</f>
        <v>2</v>
      </c>
    </row>
    <row r="1401" spans="1:44" x14ac:dyDescent="0.25">
      <c r="A1401">
        <v>984</v>
      </c>
      <c r="B1401">
        <v>177</v>
      </c>
      <c r="C1401" s="4">
        <v>44307</v>
      </c>
      <c r="D1401">
        <v>7</v>
      </c>
      <c r="E1401" t="s">
        <v>35</v>
      </c>
      <c r="F1401" t="s">
        <v>46</v>
      </c>
      <c r="G1401" t="s">
        <v>55</v>
      </c>
      <c r="H1401" t="s">
        <v>58</v>
      </c>
      <c r="I1401" s="4">
        <v>44228</v>
      </c>
      <c r="J1401">
        <v>11</v>
      </c>
      <c r="K1401" t="s">
        <v>60</v>
      </c>
      <c r="L1401" s="4">
        <v>44148</v>
      </c>
      <c r="M1401" s="4">
        <v>44265</v>
      </c>
      <c r="N1401">
        <v>1</v>
      </c>
      <c r="O1401" t="s">
        <v>67</v>
      </c>
      <c r="P1401" t="s">
        <v>229</v>
      </c>
      <c r="Q1401">
        <v>1</v>
      </c>
      <c r="R1401" t="s">
        <v>439</v>
      </c>
      <c r="S1401" t="s">
        <v>1001</v>
      </c>
      <c r="T1401" t="s">
        <v>1533</v>
      </c>
      <c r="U1401" t="s">
        <v>67</v>
      </c>
      <c r="V1401" t="s">
        <v>1548</v>
      </c>
      <c r="W1401">
        <v>179.97</v>
      </c>
      <c r="X1401">
        <v>44.97</v>
      </c>
      <c r="Y1401">
        <v>1</v>
      </c>
      <c r="Z1401" t="s">
        <v>84</v>
      </c>
      <c r="AA1401" t="s">
        <v>2366</v>
      </c>
      <c r="AF1401" s="4"/>
      <c r="AG1401" s="4"/>
      <c r="AH1401" t="s">
        <v>67</v>
      </c>
      <c r="AI1401" t="s">
        <v>229</v>
      </c>
      <c r="AJ1401" t="s">
        <v>439</v>
      </c>
      <c r="AK1401" t="s">
        <v>1001</v>
      </c>
      <c r="AL1401" t="s">
        <v>1533</v>
      </c>
      <c r="AM1401" t="s">
        <v>67</v>
      </c>
      <c r="AN1401" t="s">
        <v>1548</v>
      </c>
      <c r="AO1401" t="s">
        <v>84</v>
      </c>
      <c r="AP1401" t="s">
        <v>2366</v>
      </c>
      <c r="AQ1401" t="str">
        <f t="shared" si="21"/>
        <v>984177443077yesFemale4422811Facebook4414844265179.9744.97310259.99314.999</v>
      </c>
      <c r="AR1401">
        <f>COUNTIF(AQ$2:AQ1401,AQ1401)</f>
        <v>1</v>
      </c>
    </row>
    <row r="1402" spans="1:44" x14ac:dyDescent="0.25">
      <c r="A1402">
        <v>985</v>
      </c>
      <c r="B1402">
        <v>260</v>
      </c>
      <c r="C1402" s="4">
        <v>44307</v>
      </c>
      <c r="D1402">
        <v>10</v>
      </c>
      <c r="E1402" t="s">
        <v>42</v>
      </c>
      <c r="F1402" t="s">
        <v>53</v>
      </c>
      <c r="G1402" t="s">
        <v>56</v>
      </c>
      <c r="H1402" t="s">
        <v>58</v>
      </c>
      <c r="I1402" s="4">
        <v>44038</v>
      </c>
      <c r="J1402">
        <v>9</v>
      </c>
      <c r="K1402" t="s">
        <v>59</v>
      </c>
      <c r="L1402" s="4">
        <v>43952</v>
      </c>
      <c r="M1402" s="4">
        <v>44075</v>
      </c>
      <c r="N1402">
        <v>2</v>
      </c>
      <c r="O1402" t="s">
        <v>195</v>
      </c>
      <c r="P1402" t="s">
        <v>357</v>
      </c>
      <c r="Q1402">
        <v>3</v>
      </c>
      <c r="R1402" t="s">
        <v>880</v>
      </c>
      <c r="S1402" t="s">
        <v>1417</v>
      </c>
      <c r="T1402" t="s">
        <v>1932</v>
      </c>
      <c r="U1402" t="s">
        <v>2000</v>
      </c>
      <c r="V1402" t="s">
        <v>2061</v>
      </c>
      <c r="W1402">
        <v>131.94</v>
      </c>
      <c r="X1402">
        <v>99.94</v>
      </c>
      <c r="Y1402">
        <v>2</v>
      </c>
      <c r="Z1402" t="s">
        <v>2292</v>
      </c>
      <c r="AA1402" t="s">
        <v>2595</v>
      </c>
      <c r="AF1402" s="4"/>
      <c r="AG1402" s="4"/>
      <c r="AH1402" t="s">
        <v>80</v>
      </c>
      <c r="AI1402" t="s">
        <v>242</v>
      </c>
      <c r="AJ1402" t="s">
        <v>912</v>
      </c>
      <c r="AK1402" t="s">
        <v>984</v>
      </c>
      <c r="AL1402" t="s">
        <v>1961</v>
      </c>
      <c r="AM1402" t="s">
        <v>67</v>
      </c>
      <c r="AN1402" t="s">
        <v>1548</v>
      </c>
      <c r="AO1402" t="s">
        <v>69</v>
      </c>
      <c r="AP1402" t="s">
        <v>2360</v>
      </c>
      <c r="AQ1402" t="str">
        <f t="shared" si="21"/>
        <v>9852604430710noFemale440389Google Ads4395244075131.9499.94211917.99314.991</v>
      </c>
      <c r="AR1402">
        <f>COUNTIF(AQ$2:AQ1402,AQ1402)</f>
        <v>1</v>
      </c>
    </row>
    <row r="1403" spans="1:44" x14ac:dyDescent="0.25">
      <c r="A1403">
        <v>985</v>
      </c>
      <c r="B1403">
        <v>260</v>
      </c>
      <c r="C1403" s="4">
        <v>44307</v>
      </c>
      <c r="D1403">
        <v>10</v>
      </c>
      <c r="E1403" t="s">
        <v>42</v>
      </c>
      <c r="F1403" t="s">
        <v>53</v>
      </c>
      <c r="G1403" t="s">
        <v>56</v>
      </c>
      <c r="H1403" t="s">
        <v>58</v>
      </c>
      <c r="I1403" s="4">
        <v>44038</v>
      </c>
      <c r="J1403">
        <v>9</v>
      </c>
      <c r="K1403" t="s">
        <v>59</v>
      </c>
      <c r="L1403" s="4">
        <v>43952</v>
      </c>
      <c r="M1403" s="4">
        <v>44075</v>
      </c>
      <c r="N1403">
        <v>2</v>
      </c>
      <c r="O1403" t="s">
        <v>195</v>
      </c>
      <c r="P1403" t="s">
        <v>357</v>
      </c>
      <c r="Q1403">
        <v>3</v>
      </c>
      <c r="R1403" t="s">
        <v>880</v>
      </c>
      <c r="S1403" t="s">
        <v>1417</v>
      </c>
      <c r="T1403" t="s">
        <v>1932</v>
      </c>
      <c r="U1403" t="s">
        <v>2000</v>
      </c>
      <c r="V1403" t="s">
        <v>2061</v>
      </c>
      <c r="W1403">
        <v>131.94</v>
      </c>
      <c r="X1403">
        <v>99.94</v>
      </c>
      <c r="Y1403">
        <v>2</v>
      </c>
      <c r="Z1403" t="s">
        <v>2292</v>
      </c>
      <c r="AA1403" t="s">
        <v>2595</v>
      </c>
      <c r="AF1403" s="4"/>
      <c r="AG1403" s="4"/>
      <c r="AH1403" t="s">
        <v>86</v>
      </c>
      <c r="AI1403" t="s">
        <v>248</v>
      </c>
      <c r="AJ1403" t="s">
        <v>443</v>
      </c>
      <c r="AK1403" t="s">
        <v>1005</v>
      </c>
      <c r="AL1403" t="s">
        <v>1513</v>
      </c>
      <c r="AM1403" t="s">
        <v>69</v>
      </c>
      <c r="AN1403" t="s">
        <v>1577</v>
      </c>
      <c r="AO1403" t="s">
        <v>549</v>
      </c>
      <c r="AP1403" t="s">
        <v>2362</v>
      </c>
      <c r="AQ1403" t="str">
        <f t="shared" si="21"/>
        <v>9852604430710noFemale440389Google Ads4395244075131.9499.9477829.99124.9922</v>
      </c>
      <c r="AR1403">
        <f>COUNTIF(AQ$2:AQ1403,AQ1403)</f>
        <v>1</v>
      </c>
    </row>
    <row r="1404" spans="1:44" x14ac:dyDescent="0.25">
      <c r="A1404">
        <v>985</v>
      </c>
      <c r="B1404">
        <v>260</v>
      </c>
      <c r="C1404" s="4">
        <v>44307</v>
      </c>
      <c r="D1404">
        <v>10</v>
      </c>
      <c r="E1404" t="s">
        <v>42</v>
      </c>
      <c r="F1404" t="s">
        <v>53</v>
      </c>
      <c r="G1404" t="s">
        <v>56</v>
      </c>
      <c r="H1404" t="s">
        <v>58</v>
      </c>
      <c r="I1404" s="4">
        <v>44038</v>
      </c>
      <c r="J1404">
        <v>9</v>
      </c>
      <c r="K1404" t="s">
        <v>59</v>
      </c>
      <c r="L1404" s="4">
        <v>43952</v>
      </c>
      <c r="M1404" s="4">
        <v>44075</v>
      </c>
      <c r="N1404">
        <v>2</v>
      </c>
      <c r="O1404" t="s">
        <v>195</v>
      </c>
      <c r="P1404" t="s">
        <v>357</v>
      </c>
      <c r="Q1404">
        <v>3</v>
      </c>
      <c r="R1404" t="s">
        <v>880</v>
      </c>
      <c r="S1404" t="s">
        <v>1417</v>
      </c>
      <c r="T1404" t="s">
        <v>1932</v>
      </c>
      <c r="U1404" t="s">
        <v>2000</v>
      </c>
      <c r="V1404" t="s">
        <v>2061</v>
      </c>
      <c r="W1404">
        <v>131.94</v>
      </c>
      <c r="X1404">
        <v>99.94</v>
      </c>
      <c r="Y1404">
        <v>2</v>
      </c>
      <c r="Z1404" t="s">
        <v>2292</v>
      </c>
      <c r="AA1404" t="s">
        <v>2595</v>
      </c>
      <c r="AF1404" s="4"/>
      <c r="AG1404" s="4"/>
      <c r="AH1404" t="s">
        <v>80</v>
      </c>
      <c r="AI1404" t="s">
        <v>242</v>
      </c>
      <c r="AJ1404" t="s">
        <v>507</v>
      </c>
      <c r="AK1404" t="s">
        <v>1070</v>
      </c>
      <c r="AL1404" t="s">
        <v>1597</v>
      </c>
      <c r="AM1404" t="s">
        <v>80</v>
      </c>
      <c r="AN1404" t="s">
        <v>1548</v>
      </c>
      <c r="AO1404" t="s">
        <v>69</v>
      </c>
      <c r="AP1404" t="s">
        <v>2360</v>
      </c>
      <c r="AQ1404" t="str">
        <f t="shared" si="21"/>
        <v>9852604430710noFemale440389Google Ads4395244075131.9499.9423323.99214.991</v>
      </c>
      <c r="AR1404">
        <f>COUNTIF(AQ$2:AQ1404,AQ1404)</f>
        <v>1</v>
      </c>
    </row>
    <row r="1405" spans="1:44" x14ac:dyDescent="0.25">
      <c r="A1405">
        <v>986</v>
      </c>
      <c r="B1405">
        <v>229</v>
      </c>
      <c r="C1405" s="4">
        <v>44308</v>
      </c>
      <c r="D1405">
        <v>1</v>
      </c>
      <c r="E1405" t="s">
        <v>39</v>
      </c>
      <c r="F1405" t="s">
        <v>50</v>
      </c>
      <c r="G1405" t="s">
        <v>56</v>
      </c>
      <c r="H1405" t="s">
        <v>57</v>
      </c>
      <c r="I1405" s="4">
        <v>44170</v>
      </c>
      <c r="J1405">
        <v>11</v>
      </c>
      <c r="K1405" t="s">
        <v>60</v>
      </c>
      <c r="L1405" s="4">
        <v>44148</v>
      </c>
      <c r="M1405" s="4">
        <v>44265</v>
      </c>
      <c r="N1405">
        <v>1</v>
      </c>
      <c r="O1405" t="s">
        <v>67</v>
      </c>
      <c r="P1405" t="s">
        <v>229</v>
      </c>
      <c r="Q1405">
        <v>1</v>
      </c>
      <c r="R1405" t="s">
        <v>439</v>
      </c>
      <c r="S1405" t="s">
        <v>1001</v>
      </c>
      <c r="T1405" t="s">
        <v>1533</v>
      </c>
      <c r="U1405" t="s">
        <v>80</v>
      </c>
      <c r="V1405" t="s">
        <v>1562</v>
      </c>
      <c r="W1405">
        <v>119.98</v>
      </c>
      <c r="X1405">
        <v>19.98</v>
      </c>
      <c r="Y1405">
        <v>1</v>
      </c>
      <c r="Z1405" t="s">
        <v>84</v>
      </c>
      <c r="AA1405" t="s">
        <v>2366</v>
      </c>
      <c r="AF1405" s="4"/>
      <c r="AG1405" s="4"/>
      <c r="AH1405" t="s">
        <v>67</v>
      </c>
      <c r="AI1405" t="s">
        <v>229</v>
      </c>
      <c r="AJ1405" t="s">
        <v>439</v>
      </c>
      <c r="AK1405" t="s">
        <v>1001</v>
      </c>
      <c r="AL1405" t="s">
        <v>1533</v>
      </c>
      <c r="AM1405" t="s">
        <v>80</v>
      </c>
      <c r="AN1405" t="s">
        <v>1562</v>
      </c>
      <c r="AO1405" t="s">
        <v>84</v>
      </c>
      <c r="AP1405" t="s">
        <v>2366</v>
      </c>
      <c r="AQ1405" t="str">
        <f t="shared" si="21"/>
        <v>986229443081noMale4417011Facebook4414844265119.9819.98310259.9929.999</v>
      </c>
      <c r="AR1405">
        <f>COUNTIF(AQ$2:AQ1405,AQ1405)</f>
        <v>1</v>
      </c>
    </row>
    <row r="1406" spans="1:44" x14ac:dyDescent="0.25">
      <c r="A1406">
        <v>987</v>
      </c>
      <c r="B1406">
        <v>282</v>
      </c>
      <c r="C1406" s="4">
        <v>44308</v>
      </c>
      <c r="D1406">
        <v>9</v>
      </c>
      <c r="E1406" t="s">
        <v>41</v>
      </c>
      <c r="F1406" t="s">
        <v>52</v>
      </c>
      <c r="G1406" t="s">
        <v>55</v>
      </c>
      <c r="H1406" t="s">
        <v>58</v>
      </c>
      <c r="I1406" s="4">
        <v>43550</v>
      </c>
      <c r="J1406">
        <v>2</v>
      </c>
      <c r="L1406" s="4"/>
      <c r="M1406" s="4"/>
      <c r="N1406">
        <v>1</v>
      </c>
      <c r="O1406" t="s">
        <v>69</v>
      </c>
      <c r="P1406" t="s">
        <v>231</v>
      </c>
      <c r="Q1406">
        <v>1</v>
      </c>
      <c r="R1406" t="s">
        <v>78</v>
      </c>
      <c r="S1406" t="s">
        <v>1238</v>
      </c>
      <c r="T1406" t="s">
        <v>1533</v>
      </c>
      <c r="U1406" t="s">
        <v>80</v>
      </c>
      <c r="V1406" t="s">
        <v>1577</v>
      </c>
      <c r="W1406">
        <v>119.98</v>
      </c>
      <c r="X1406">
        <v>49.98</v>
      </c>
      <c r="Y1406">
        <v>1</v>
      </c>
      <c r="Z1406" t="s">
        <v>69</v>
      </c>
      <c r="AA1406" t="s">
        <v>2360</v>
      </c>
      <c r="AF1406" s="4"/>
      <c r="AG1406" s="4"/>
      <c r="AH1406" t="s">
        <v>69</v>
      </c>
      <c r="AI1406" t="s">
        <v>231</v>
      </c>
      <c r="AJ1406" t="s">
        <v>78</v>
      </c>
      <c r="AK1406" t="s">
        <v>1238</v>
      </c>
      <c r="AL1406" t="s">
        <v>1533</v>
      </c>
      <c r="AM1406" t="s">
        <v>80</v>
      </c>
      <c r="AN1406" t="s">
        <v>1577</v>
      </c>
      <c r="AO1406" t="s">
        <v>69</v>
      </c>
      <c r="AP1406" t="s">
        <v>2360</v>
      </c>
      <c r="AQ1406" t="str">
        <f t="shared" si="21"/>
        <v>987282443089yesFemale435502119.9849.981859.99224.991</v>
      </c>
      <c r="AR1406">
        <f>COUNTIF(AQ$2:AQ1406,AQ1406)</f>
        <v>1</v>
      </c>
    </row>
    <row r="1407" spans="1:44" x14ac:dyDescent="0.25">
      <c r="A1407">
        <v>988</v>
      </c>
      <c r="B1407">
        <v>366</v>
      </c>
      <c r="C1407" s="4">
        <v>44308</v>
      </c>
      <c r="D1407">
        <v>10</v>
      </c>
      <c r="E1407" t="s">
        <v>42</v>
      </c>
      <c r="F1407" t="s">
        <v>53</v>
      </c>
      <c r="G1407" t="s">
        <v>56</v>
      </c>
      <c r="H1407" t="s">
        <v>57</v>
      </c>
      <c r="I1407" s="4">
        <v>43890</v>
      </c>
      <c r="J1407">
        <v>5</v>
      </c>
      <c r="K1407" t="s">
        <v>60</v>
      </c>
      <c r="L1407" s="4">
        <v>43831</v>
      </c>
      <c r="M1407" s="4">
        <v>43921</v>
      </c>
      <c r="N1407">
        <v>1</v>
      </c>
      <c r="O1407" t="s">
        <v>90</v>
      </c>
      <c r="P1407" t="s">
        <v>252</v>
      </c>
      <c r="Q1407">
        <v>1</v>
      </c>
      <c r="R1407" t="s">
        <v>575</v>
      </c>
      <c r="S1407" t="s">
        <v>1133</v>
      </c>
      <c r="T1407" t="s">
        <v>1562</v>
      </c>
      <c r="U1407" t="s">
        <v>80</v>
      </c>
      <c r="V1407" t="s">
        <v>1562</v>
      </c>
      <c r="W1407">
        <v>19.98</v>
      </c>
      <c r="X1407">
        <v>19.98</v>
      </c>
      <c r="Y1407">
        <v>1</v>
      </c>
      <c r="Z1407" t="s">
        <v>645</v>
      </c>
      <c r="AA1407" t="s">
        <v>2347</v>
      </c>
      <c r="AF1407" s="4"/>
      <c r="AG1407" s="4"/>
      <c r="AH1407" t="s">
        <v>90</v>
      </c>
      <c r="AI1407" t="s">
        <v>252</v>
      </c>
      <c r="AJ1407" t="s">
        <v>575</v>
      </c>
      <c r="AK1407" t="s">
        <v>1133</v>
      </c>
      <c r="AL1407" t="s">
        <v>1562</v>
      </c>
      <c r="AM1407" t="s">
        <v>80</v>
      </c>
      <c r="AN1407" t="s">
        <v>1562</v>
      </c>
      <c r="AO1407" t="s">
        <v>645</v>
      </c>
      <c r="AP1407" t="s">
        <v>2347</v>
      </c>
      <c r="AQ1407" t="str">
        <f t="shared" si="21"/>
        <v>9883664430810noMale438905Facebook438314392119.9819.9861499.9929.9913</v>
      </c>
      <c r="AR1407">
        <f>COUNTIF(AQ$2:AQ1407,AQ1407)</f>
        <v>1</v>
      </c>
    </row>
    <row r="1408" spans="1:44" x14ac:dyDescent="0.25">
      <c r="A1408">
        <v>989</v>
      </c>
      <c r="B1408">
        <v>41</v>
      </c>
      <c r="C1408" s="4">
        <v>44309</v>
      </c>
      <c r="D1408">
        <v>7</v>
      </c>
      <c r="E1408" t="s">
        <v>35</v>
      </c>
      <c r="F1408" t="s">
        <v>46</v>
      </c>
      <c r="G1408" t="s">
        <v>56</v>
      </c>
      <c r="H1408" t="s">
        <v>57</v>
      </c>
      <c r="I1408" s="4">
        <v>43935</v>
      </c>
      <c r="J1408">
        <v>7</v>
      </c>
      <c r="K1408" t="s">
        <v>61</v>
      </c>
      <c r="L1408" s="4">
        <v>43915</v>
      </c>
      <c r="M1408" s="4">
        <v>44012</v>
      </c>
      <c r="N1408">
        <v>1</v>
      </c>
      <c r="O1408" t="s">
        <v>80</v>
      </c>
      <c r="P1408" t="s">
        <v>242</v>
      </c>
      <c r="Q1408">
        <v>1</v>
      </c>
      <c r="R1408" t="s">
        <v>455</v>
      </c>
      <c r="S1408" t="s">
        <v>1018</v>
      </c>
      <c r="T1408" t="s">
        <v>1548</v>
      </c>
      <c r="U1408" t="s">
        <v>67</v>
      </c>
      <c r="V1408" t="s">
        <v>1548</v>
      </c>
      <c r="W1408">
        <v>44.97</v>
      </c>
      <c r="X1408">
        <v>44.97</v>
      </c>
      <c r="Y1408">
        <v>1</v>
      </c>
      <c r="Z1408" t="s">
        <v>70</v>
      </c>
      <c r="AA1408" t="s">
        <v>2341</v>
      </c>
      <c r="AF1408" s="4"/>
      <c r="AG1408" s="4"/>
      <c r="AH1408" t="s">
        <v>80</v>
      </c>
      <c r="AI1408" t="s">
        <v>242</v>
      </c>
      <c r="AJ1408" t="s">
        <v>455</v>
      </c>
      <c r="AK1408" t="s">
        <v>1018</v>
      </c>
      <c r="AL1408" t="s">
        <v>1548</v>
      </c>
      <c r="AM1408" t="s">
        <v>67</v>
      </c>
      <c r="AN1408" t="s">
        <v>1548</v>
      </c>
      <c r="AO1408" t="s">
        <v>70</v>
      </c>
      <c r="AP1408" t="s">
        <v>2341</v>
      </c>
      <c r="AQ1408" t="str">
        <f t="shared" si="21"/>
        <v>98941443097noMale439357YouTube439154401244.9744.9721514.99314.995</v>
      </c>
      <c r="AR1408">
        <f>COUNTIF(AQ$2:AQ1408,AQ1408)</f>
        <v>1</v>
      </c>
    </row>
    <row r="1409" spans="1:44" x14ac:dyDescent="0.25">
      <c r="A1409">
        <v>990</v>
      </c>
      <c r="B1409">
        <v>78</v>
      </c>
      <c r="C1409" s="4">
        <v>44310</v>
      </c>
      <c r="D1409">
        <v>11</v>
      </c>
      <c r="E1409" t="s">
        <v>37</v>
      </c>
      <c r="F1409" t="s">
        <v>48</v>
      </c>
      <c r="G1409" t="s">
        <v>55</v>
      </c>
      <c r="H1409" t="s">
        <v>57</v>
      </c>
      <c r="I1409" s="4">
        <v>44108</v>
      </c>
      <c r="J1409">
        <v>10</v>
      </c>
      <c r="K1409" t="s">
        <v>61</v>
      </c>
      <c r="L1409" s="4">
        <v>44055</v>
      </c>
      <c r="M1409" s="4">
        <v>44196</v>
      </c>
      <c r="N1409">
        <v>1</v>
      </c>
      <c r="O1409" t="s">
        <v>69</v>
      </c>
      <c r="P1409" t="s">
        <v>231</v>
      </c>
      <c r="Q1409">
        <v>1</v>
      </c>
      <c r="R1409" t="s">
        <v>856</v>
      </c>
      <c r="S1409" t="s">
        <v>1393</v>
      </c>
      <c r="T1409" t="s">
        <v>1909</v>
      </c>
      <c r="U1409" t="s">
        <v>80</v>
      </c>
      <c r="V1409" t="s">
        <v>1577</v>
      </c>
      <c r="W1409">
        <v>1058</v>
      </c>
      <c r="X1409">
        <v>49.98</v>
      </c>
      <c r="Y1409">
        <v>1</v>
      </c>
      <c r="Z1409" t="s">
        <v>67</v>
      </c>
      <c r="AA1409" t="s">
        <v>2373</v>
      </c>
      <c r="AF1409" s="4"/>
      <c r="AG1409" s="4"/>
      <c r="AH1409" t="s">
        <v>69</v>
      </c>
      <c r="AI1409" t="s">
        <v>231</v>
      </c>
      <c r="AJ1409" t="s">
        <v>856</v>
      </c>
      <c r="AK1409" t="s">
        <v>1393</v>
      </c>
      <c r="AL1409" t="s">
        <v>1909</v>
      </c>
      <c r="AM1409" t="s">
        <v>80</v>
      </c>
      <c r="AN1409" t="s">
        <v>1577</v>
      </c>
      <c r="AO1409" t="s">
        <v>67</v>
      </c>
      <c r="AP1409" t="s">
        <v>2373</v>
      </c>
      <c r="AQ1409" t="str">
        <f t="shared" si="21"/>
        <v>990784431011yesMale4410810YouTube4405544196105849.98199529224.993</v>
      </c>
      <c r="AR1409">
        <f>COUNTIF(AQ$2:AQ1409,AQ1409)</f>
        <v>1</v>
      </c>
    </row>
    <row r="1410" spans="1:44" x14ac:dyDescent="0.25">
      <c r="A1410">
        <v>991</v>
      </c>
      <c r="B1410">
        <v>85</v>
      </c>
      <c r="C1410" s="4">
        <v>44310</v>
      </c>
      <c r="D1410">
        <v>2</v>
      </c>
      <c r="E1410" t="s">
        <v>38</v>
      </c>
      <c r="F1410" t="s">
        <v>49</v>
      </c>
      <c r="G1410" t="s">
        <v>56</v>
      </c>
      <c r="H1410" t="s">
        <v>58</v>
      </c>
      <c r="I1410" s="4">
        <v>43906</v>
      </c>
      <c r="J1410">
        <v>5</v>
      </c>
      <c r="K1410" t="s">
        <v>60</v>
      </c>
      <c r="L1410" s="4">
        <v>43831</v>
      </c>
      <c r="M1410" s="4">
        <v>43921</v>
      </c>
      <c r="N1410">
        <v>1</v>
      </c>
      <c r="O1410" t="s">
        <v>88</v>
      </c>
      <c r="P1410" t="s">
        <v>250</v>
      </c>
      <c r="Q1410">
        <v>2</v>
      </c>
      <c r="R1410" t="s">
        <v>881</v>
      </c>
      <c r="S1410" t="s">
        <v>1418</v>
      </c>
      <c r="T1410" t="s">
        <v>1933</v>
      </c>
      <c r="U1410" t="s">
        <v>180</v>
      </c>
      <c r="V1410" t="s">
        <v>1869</v>
      </c>
      <c r="W1410">
        <v>176.95</v>
      </c>
      <c r="X1410">
        <v>44.97</v>
      </c>
      <c r="Y1410">
        <v>2</v>
      </c>
      <c r="Z1410" t="s">
        <v>139</v>
      </c>
      <c r="AA1410" t="s">
        <v>2596</v>
      </c>
      <c r="AF1410" s="4"/>
      <c r="AG1410" s="4"/>
      <c r="AH1410" t="s">
        <v>80</v>
      </c>
      <c r="AI1410" t="s">
        <v>242</v>
      </c>
      <c r="AJ1410" t="s">
        <v>548</v>
      </c>
      <c r="AK1410" t="s">
        <v>1109</v>
      </c>
      <c r="AL1410" t="s">
        <v>1634</v>
      </c>
      <c r="AM1410" t="s">
        <v>80</v>
      </c>
      <c r="AN1410" t="s">
        <v>1548</v>
      </c>
      <c r="AO1410" t="s">
        <v>67</v>
      </c>
      <c r="AP1410" t="s">
        <v>2373</v>
      </c>
      <c r="AQ1410" t="str">
        <f t="shared" ref="AQ1410:AQ1473" si="22">CONCATENATE($A1410,$B1410,$C1410,$D1410,$G1410,$H1410,$I1410,$J1410,$K1410,$L1410,$M1410,$W1410,$X1410,$AB1410,$AC1410,$AD1410,$AE1410,$AF1410,$AG1410,$AH1410,$AJ1410,$AL1410,$AM1410,$AN1410,$AO1410)</f>
        <v>99185443102noFemale439065Facebook4383143921176.9544.9723627.98214.993</v>
      </c>
      <c r="AR1410">
        <f>COUNTIF(AQ$2:AQ1410,AQ1410)</f>
        <v>1</v>
      </c>
    </row>
    <row r="1411" spans="1:44" x14ac:dyDescent="0.25">
      <c r="A1411">
        <v>991</v>
      </c>
      <c r="B1411">
        <v>85</v>
      </c>
      <c r="C1411" s="4">
        <v>44310</v>
      </c>
      <c r="D1411">
        <v>2</v>
      </c>
      <c r="E1411" t="s">
        <v>38</v>
      </c>
      <c r="F1411" t="s">
        <v>49</v>
      </c>
      <c r="G1411" t="s">
        <v>56</v>
      </c>
      <c r="H1411" t="s">
        <v>58</v>
      </c>
      <c r="I1411" s="4">
        <v>43906</v>
      </c>
      <c r="J1411">
        <v>5</v>
      </c>
      <c r="K1411" t="s">
        <v>60</v>
      </c>
      <c r="L1411" s="4">
        <v>43831</v>
      </c>
      <c r="M1411" s="4">
        <v>43921</v>
      </c>
      <c r="N1411">
        <v>1</v>
      </c>
      <c r="O1411" t="s">
        <v>88</v>
      </c>
      <c r="P1411" t="s">
        <v>250</v>
      </c>
      <c r="Q1411">
        <v>2</v>
      </c>
      <c r="R1411" t="s">
        <v>881</v>
      </c>
      <c r="S1411" t="s">
        <v>1418</v>
      </c>
      <c r="T1411" t="s">
        <v>1933</v>
      </c>
      <c r="U1411" t="s">
        <v>180</v>
      </c>
      <c r="V1411" t="s">
        <v>1869</v>
      </c>
      <c r="W1411">
        <v>176.95</v>
      </c>
      <c r="X1411">
        <v>44.97</v>
      </c>
      <c r="Y1411">
        <v>2</v>
      </c>
      <c r="Z1411" t="s">
        <v>139</v>
      </c>
      <c r="AA1411" t="s">
        <v>2596</v>
      </c>
      <c r="AF1411" s="4"/>
      <c r="AG1411" s="4"/>
      <c r="AH1411" t="s">
        <v>80</v>
      </c>
      <c r="AI1411" t="s">
        <v>242</v>
      </c>
      <c r="AJ1411" t="s">
        <v>620</v>
      </c>
      <c r="AK1411" t="s">
        <v>1170</v>
      </c>
      <c r="AL1411" t="s">
        <v>1696</v>
      </c>
      <c r="AM1411" t="s">
        <v>69</v>
      </c>
      <c r="AN1411" t="s">
        <v>1548</v>
      </c>
      <c r="AO1411" t="s">
        <v>79</v>
      </c>
      <c r="AP1411" t="s">
        <v>2349</v>
      </c>
      <c r="AQ1411" t="str">
        <f t="shared" si="22"/>
        <v>99185443102noFemale439065Facebook4383143921176.9544.97292120.99114.994</v>
      </c>
      <c r="AR1411">
        <f>COUNTIF(AQ$2:AQ1411,AQ1411)</f>
        <v>1</v>
      </c>
    </row>
    <row r="1412" spans="1:44" x14ac:dyDescent="0.25">
      <c r="A1412">
        <v>992</v>
      </c>
      <c r="B1412">
        <v>94</v>
      </c>
      <c r="C1412" s="4">
        <v>44310</v>
      </c>
      <c r="D1412">
        <v>10</v>
      </c>
      <c r="E1412" t="s">
        <v>42</v>
      </c>
      <c r="F1412" t="s">
        <v>53</v>
      </c>
      <c r="G1412" t="s">
        <v>56</v>
      </c>
      <c r="H1412" t="s">
        <v>57</v>
      </c>
      <c r="I1412" s="4">
        <v>43844</v>
      </c>
      <c r="J1412">
        <v>15</v>
      </c>
      <c r="K1412" t="s">
        <v>62</v>
      </c>
      <c r="L1412" s="4">
        <v>43615</v>
      </c>
      <c r="M1412" s="4">
        <v>44413</v>
      </c>
      <c r="N1412">
        <v>2</v>
      </c>
      <c r="O1412" t="s">
        <v>208</v>
      </c>
      <c r="P1412" t="s">
        <v>370</v>
      </c>
      <c r="Q1412">
        <v>2</v>
      </c>
      <c r="R1412" t="s">
        <v>882</v>
      </c>
      <c r="S1412" t="s">
        <v>1419</v>
      </c>
      <c r="T1412" t="s">
        <v>1934</v>
      </c>
      <c r="U1412" t="s">
        <v>2023</v>
      </c>
      <c r="V1412" t="s">
        <v>2072</v>
      </c>
      <c r="W1412">
        <v>413.94</v>
      </c>
      <c r="X1412">
        <v>109.94</v>
      </c>
      <c r="Y1412">
        <v>2</v>
      </c>
      <c r="Z1412" t="s">
        <v>2293</v>
      </c>
      <c r="AA1412" t="s">
        <v>2597</v>
      </c>
      <c r="AF1412" s="4"/>
      <c r="AG1412" s="4"/>
      <c r="AH1412" t="s">
        <v>70</v>
      </c>
      <c r="AI1412" t="s">
        <v>232</v>
      </c>
      <c r="AJ1412" t="s">
        <v>719</v>
      </c>
      <c r="AK1412" t="s">
        <v>1261</v>
      </c>
      <c r="AL1412" t="s">
        <v>1779</v>
      </c>
      <c r="AM1412" t="s">
        <v>80</v>
      </c>
      <c r="AN1412" t="s">
        <v>1517</v>
      </c>
      <c r="AO1412" t="s">
        <v>432</v>
      </c>
      <c r="AP1412" t="s">
        <v>2331</v>
      </c>
      <c r="AQ1412" t="str">
        <f t="shared" si="22"/>
        <v>992944431010noMale4384415Organic4361544413413.94109.94516295.99219.9921</v>
      </c>
      <c r="AR1412">
        <f>COUNTIF(AQ$2:AQ1412,AQ1412)</f>
        <v>1</v>
      </c>
    </row>
    <row r="1413" spans="1:44" x14ac:dyDescent="0.25">
      <c r="A1413">
        <v>992</v>
      </c>
      <c r="B1413">
        <v>94</v>
      </c>
      <c r="C1413" s="4">
        <v>44310</v>
      </c>
      <c r="D1413">
        <v>10</v>
      </c>
      <c r="E1413" t="s">
        <v>42</v>
      </c>
      <c r="F1413" t="s">
        <v>53</v>
      </c>
      <c r="G1413" t="s">
        <v>56</v>
      </c>
      <c r="H1413" t="s">
        <v>57</v>
      </c>
      <c r="I1413" s="4">
        <v>43844</v>
      </c>
      <c r="J1413">
        <v>15</v>
      </c>
      <c r="K1413" t="s">
        <v>62</v>
      </c>
      <c r="L1413" s="4">
        <v>43615</v>
      </c>
      <c r="M1413" s="4">
        <v>44413</v>
      </c>
      <c r="N1413">
        <v>2</v>
      </c>
      <c r="O1413" t="s">
        <v>208</v>
      </c>
      <c r="P1413" t="s">
        <v>370</v>
      </c>
      <c r="Q1413">
        <v>2</v>
      </c>
      <c r="R1413" t="s">
        <v>882</v>
      </c>
      <c r="S1413" t="s">
        <v>1419</v>
      </c>
      <c r="T1413" t="s">
        <v>1934</v>
      </c>
      <c r="U1413" t="s">
        <v>2023</v>
      </c>
      <c r="V1413" t="s">
        <v>2072</v>
      </c>
      <c r="W1413">
        <v>413.94</v>
      </c>
      <c r="X1413">
        <v>109.94</v>
      </c>
      <c r="Y1413">
        <v>2</v>
      </c>
      <c r="Z1413" t="s">
        <v>2293</v>
      </c>
      <c r="AA1413" t="s">
        <v>2597</v>
      </c>
      <c r="AF1413" s="4"/>
      <c r="AG1413" s="4"/>
      <c r="AH1413" t="s">
        <v>80</v>
      </c>
      <c r="AI1413" t="s">
        <v>242</v>
      </c>
      <c r="AJ1413" t="s">
        <v>65</v>
      </c>
      <c r="AK1413" t="s">
        <v>1267</v>
      </c>
      <c r="AL1413" t="s">
        <v>1548</v>
      </c>
      <c r="AM1413" t="s">
        <v>69</v>
      </c>
      <c r="AN1413" t="s">
        <v>1548</v>
      </c>
      <c r="AO1413" t="s">
        <v>80</v>
      </c>
      <c r="AP1413" t="s">
        <v>2357</v>
      </c>
      <c r="AQ1413" t="str">
        <f t="shared" si="22"/>
        <v>992944431010noMale4384415Organic4361544413413.94109.9421014.99114.992</v>
      </c>
      <c r="AR1413">
        <f>COUNTIF(AQ$2:AQ1413,AQ1413)</f>
        <v>1</v>
      </c>
    </row>
    <row r="1414" spans="1:44" x14ac:dyDescent="0.25">
      <c r="A1414">
        <v>992</v>
      </c>
      <c r="B1414">
        <v>94</v>
      </c>
      <c r="C1414" s="4">
        <v>44310</v>
      </c>
      <c r="D1414">
        <v>10</v>
      </c>
      <c r="E1414" t="s">
        <v>42</v>
      </c>
      <c r="F1414" t="s">
        <v>53</v>
      </c>
      <c r="G1414" t="s">
        <v>56</v>
      </c>
      <c r="H1414" t="s">
        <v>57</v>
      </c>
      <c r="I1414" s="4">
        <v>43844</v>
      </c>
      <c r="J1414">
        <v>15</v>
      </c>
      <c r="K1414" t="s">
        <v>62</v>
      </c>
      <c r="L1414" s="4">
        <v>43615</v>
      </c>
      <c r="M1414" s="4">
        <v>44413</v>
      </c>
      <c r="N1414">
        <v>2</v>
      </c>
      <c r="O1414" t="s">
        <v>208</v>
      </c>
      <c r="P1414" t="s">
        <v>370</v>
      </c>
      <c r="Q1414">
        <v>2</v>
      </c>
      <c r="R1414" t="s">
        <v>882</v>
      </c>
      <c r="S1414" t="s">
        <v>1419</v>
      </c>
      <c r="T1414" t="s">
        <v>1934</v>
      </c>
      <c r="U1414" t="s">
        <v>2023</v>
      </c>
      <c r="V1414" t="s">
        <v>2072</v>
      </c>
      <c r="W1414">
        <v>413.94</v>
      </c>
      <c r="X1414">
        <v>109.94</v>
      </c>
      <c r="Y1414">
        <v>2</v>
      </c>
      <c r="Z1414" t="s">
        <v>2293</v>
      </c>
      <c r="AA1414" t="s">
        <v>2597</v>
      </c>
      <c r="AF1414" s="4"/>
      <c r="AG1414" s="4"/>
      <c r="AH1414" t="s">
        <v>70</v>
      </c>
      <c r="AI1414" t="s">
        <v>232</v>
      </c>
      <c r="AJ1414" t="s">
        <v>719</v>
      </c>
      <c r="AK1414" t="s">
        <v>1261</v>
      </c>
      <c r="AL1414" t="s">
        <v>1779</v>
      </c>
      <c r="AM1414" t="s">
        <v>80</v>
      </c>
      <c r="AN1414" t="s">
        <v>1517</v>
      </c>
      <c r="AO1414" t="s">
        <v>432</v>
      </c>
      <c r="AP1414" t="s">
        <v>2331</v>
      </c>
      <c r="AQ1414" t="str">
        <f t="shared" si="22"/>
        <v>992944431010noMale4384415Organic4361544413413.94109.94516295.99219.9921</v>
      </c>
      <c r="AR1414">
        <f>COUNTIF(AQ$2:AQ1414,AQ1414)</f>
        <v>2</v>
      </c>
    </row>
    <row r="1415" spans="1:44" x14ac:dyDescent="0.25">
      <c r="A1415">
        <v>992</v>
      </c>
      <c r="B1415">
        <v>94</v>
      </c>
      <c r="C1415" s="4">
        <v>44310</v>
      </c>
      <c r="D1415">
        <v>10</v>
      </c>
      <c r="E1415" t="s">
        <v>42</v>
      </c>
      <c r="F1415" t="s">
        <v>53</v>
      </c>
      <c r="G1415" t="s">
        <v>56</v>
      </c>
      <c r="H1415" t="s">
        <v>57</v>
      </c>
      <c r="I1415" s="4">
        <v>43844</v>
      </c>
      <c r="J1415">
        <v>15</v>
      </c>
      <c r="K1415" t="s">
        <v>62</v>
      </c>
      <c r="L1415" s="4">
        <v>43615</v>
      </c>
      <c r="M1415" s="4">
        <v>44413</v>
      </c>
      <c r="N1415">
        <v>2</v>
      </c>
      <c r="O1415" t="s">
        <v>208</v>
      </c>
      <c r="P1415" t="s">
        <v>370</v>
      </c>
      <c r="Q1415">
        <v>2</v>
      </c>
      <c r="R1415" t="s">
        <v>882</v>
      </c>
      <c r="S1415" t="s">
        <v>1419</v>
      </c>
      <c r="T1415" t="s">
        <v>1934</v>
      </c>
      <c r="U1415" t="s">
        <v>2023</v>
      </c>
      <c r="V1415" t="s">
        <v>2072</v>
      </c>
      <c r="W1415">
        <v>413.94</v>
      </c>
      <c r="X1415">
        <v>109.94</v>
      </c>
      <c r="Y1415">
        <v>2</v>
      </c>
      <c r="Z1415" t="s">
        <v>2293</v>
      </c>
      <c r="AA1415" t="s">
        <v>2597</v>
      </c>
      <c r="AF1415" s="4"/>
      <c r="AG1415" s="4"/>
      <c r="AH1415" t="s">
        <v>80</v>
      </c>
      <c r="AI1415" t="s">
        <v>242</v>
      </c>
      <c r="AJ1415" t="s">
        <v>65</v>
      </c>
      <c r="AK1415" t="s">
        <v>1267</v>
      </c>
      <c r="AL1415" t="s">
        <v>1548</v>
      </c>
      <c r="AM1415" t="s">
        <v>69</v>
      </c>
      <c r="AN1415" t="s">
        <v>1548</v>
      </c>
      <c r="AO1415" t="s">
        <v>80</v>
      </c>
      <c r="AP1415" t="s">
        <v>2357</v>
      </c>
      <c r="AQ1415" t="str">
        <f t="shared" si="22"/>
        <v>992944431010noMale4384415Organic4361544413413.94109.9421014.99114.992</v>
      </c>
      <c r="AR1415">
        <f>COUNTIF(AQ$2:AQ1415,AQ1415)</f>
        <v>2</v>
      </c>
    </row>
    <row r="1416" spans="1:44" x14ac:dyDescent="0.25">
      <c r="A1416">
        <v>993</v>
      </c>
      <c r="B1416">
        <v>436</v>
      </c>
      <c r="C1416" s="4">
        <v>44310</v>
      </c>
      <c r="D1416">
        <v>5</v>
      </c>
      <c r="E1416" t="s">
        <v>36</v>
      </c>
      <c r="F1416" t="s">
        <v>47</v>
      </c>
      <c r="G1416" t="s">
        <v>56</v>
      </c>
      <c r="H1416" t="s">
        <v>57</v>
      </c>
      <c r="I1416" s="4">
        <v>43568</v>
      </c>
      <c r="J1416">
        <v>1</v>
      </c>
      <c r="L1416" s="4"/>
      <c r="M1416" s="4"/>
      <c r="N1416">
        <v>2</v>
      </c>
      <c r="O1416" t="s">
        <v>142</v>
      </c>
      <c r="P1416" t="s">
        <v>304</v>
      </c>
      <c r="Q1416">
        <v>2</v>
      </c>
      <c r="R1416" t="s">
        <v>883</v>
      </c>
      <c r="S1416" t="s">
        <v>1420</v>
      </c>
      <c r="T1416" t="s">
        <v>1935</v>
      </c>
      <c r="U1416" t="s">
        <v>109</v>
      </c>
      <c r="V1416" t="s">
        <v>2032</v>
      </c>
      <c r="W1416">
        <v>179.96</v>
      </c>
      <c r="X1416">
        <v>99.96</v>
      </c>
      <c r="Y1416">
        <v>2</v>
      </c>
      <c r="Z1416" t="s">
        <v>2162</v>
      </c>
      <c r="AA1416" t="s">
        <v>2442</v>
      </c>
      <c r="AF1416" s="4"/>
      <c r="AG1416" s="4"/>
      <c r="AH1416" t="s">
        <v>86</v>
      </c>
      <c r="AI1416" t="s">
        <v>248</v>
      </c>
      <c r="AJ1416" t="s">
        <v>441</v>
      </c>
      <c r="AK1416" t="s">
        <v>2640</v>
      </c>
      <c r="AL1416" t="s">
        <v>1535</v>
      </c>
      <c r="AM1416" t="s">
        <v>67</v>
      </c>
      <c r="AN1416" t="s">
        <v>1577</v>
      </c>
      <c r="AO1416" t="s">
        <v>530</v>
      </c>
      <c r="AP1416" t="s">
        <v>2367</v>
      </c>
      <c r="AQ1416" t="str">
        <f t="shared" si="22"/>
        <v>993436443105noMale435681179.9699.96710643.99324.9916</v>
      </c>
      <c r="AR1416">
        <f>COUNTIF(AQ$2:AQ1416,AQ1416)</f>
        <v>1</v>
      </c>
    </row>
    <row r="1417" spans="1:44" x14ac:dyDescent="0.25">
      <c r="A1417">
        <v>993</v>
      </c>
      <c r="B1417">
        <v>436</v>
      </c>
      <c r="C1417" s="4">
        <v>44310</v>
      </c>
      <c r="D1417">
        <v>5</v>
      </c>
      <c r="E1417" t="s">
        <v>36</v>
      </c>
      <c r="F1417" t="s">
        <v>47</v>
      </c>
      <c r="G1417" t="s">
        <v>56</v>
      </c>
      <c r="H1417" t="s">
        <v>57</v>
      </c>
      <c r="I1417" s="4">
        <v>43568</v>
      </c>
      <c r="J1417">
        <v>1</v>
      </c>
      <c r="L1417" s="4"/>
      <c r="M1417" s="4"/>
      <c r="N1417">
        <v>2</v>
      </c>
      <c r="O1417" t="s">
        <v>142</v>
      </c>
      <c r="P1417" t="s">
        <v>304</v>
      </c>
      <c r="Q1417">
        <v>2</v>
      </c>
      <c r="R1417" t="s">
        <v>883</v>
      </c>
      <c r="S1417" t="s">
        <v>1420</v>
      </c>
      <c r="T1417" t="s">
        <v>1935</v>
      </c>
      <c r="U1417" t="s">
        <v>109</v>
      </c>
      <c r="V1417" t="s">
        <v>2032</v>
      </c>
      <c r="W1417">
        <v>179.96</v>
      </c>
      <c r="X1417">
        <v>99.96</v>
      </c>
      <c r="Y1417">
        <v>2</v>
      </c>
      <c r="Z1417" t="s">
        <v>2162</v>
      </c>
      <c r="AA1417" t="s">
        <v>2442</v>
      </c>
      <c r="AF1417" s="4"/>
      <c r="AG1417" s="4"/>
      <c r="AH1417" t="s">
        <v>69</v>
      </c>
      <c r="AI1417" t="s">
        <v>231</v>
      </c>
      <c r="AJ1417" t="s">
        <v>720</v>
      </c>
      <c r="AK1417" t="s">
        <v>2641</v>
      </c>
      <c r="AL1417" t="s">
        <v>1780</v>
      </c>
      <c r="AM1417" t="s">
        <v>69</v>
      </c>
      <c r="AN1417" t="s">
        <v>1577</v>
      </c>
      <c r="AO1417" t="s">
        <v>67</v>
      </c>
      <c r="AP1417" t="s">
        <v>2373</v>
      </c>
      <c r="AQ1417" t="str">
        <f t="shared" si="22"/>
        <v>993436443105noMale435681179.9699.96115947.99124.993</v>
      </c>
      <c r="AR1417">
        <f>COUNTIF(AQ$2:AQ1417,AQ1417)</f>
        <v>1</v>
      </c>
    </row>
    <row r="1418" spans="1:44" x14ac:dyDescent="0.25">
      <c r="A1418">
        <v>994</v>
      </c>
      <c r="B1418">
        <v>126</v>
      </c>
      <c r="C1418" s="4">
        <v>44312</v>
      </c>
      <c r="D1418">
        <v>10</v>
      </c>
      <c r="E1418" t="s">
        <v>42</v>
      </c>
      <c r="F1418" t="s">
        <v>53</v>
      </c>
      <c r="G1418" t="s">
        <v>56</v>
      </c>
      <c r="H1418" t="s">
        <v>57</v>
      </c>
      <c r="I1418" s="4">
        <v>43975</v>
      </c>
      <c r="J1418">
        <v>9</v>
      </c>
      <c r="K1418" t="s">
        <v>59</v>
      </c>
      <c r="L1418" s="4">
        <v>43952</v>
      </c>
      <c r="M1418" s="4">
        <v>44075</v>
      </c>
      <c r="N1418">
        <v>1</v>
      </c>
      <c r="O1418" t="s">
        <v>90</v>
      </c>
      <c r="P1418" t="s">
        <v>252</v>
      </c>
      <c r="Q1418">
        <v>1</v>
      </c>
      <c r="R1418" t="s">
        <v>501</v>
      </c>
      <c r="S1418" t="s">
        <v>1064</v>
      </c>
      <c r="T1418" t="s">
        <v>1592</v>
      </c>
      <c r="U1418" t="s">
        <v>69</v>
      </c>
      <c r="V1418" t="s">
        <v>1562</v>
      </c>
      <c r="W1418">
        <v>8.9600000000000009</v>
      </c>
      <c r="X1418">
        <v>9.99</v>
      </c>
      <c r="Y1418">
        <v>1</v>
      </c>
      <c r="Z1418" t="s">
        <v>410</v>
      </c>
      <c r="AA1418" t="s">
        <v>2359</v>
      </c>
      <c r="AF1418" s="4"/>
      <c r="AG1418" s="4"/>
      <c r="AH1418" t="s">
        <v>90</v>
      </c>
      <c r="AI1418" t="s">
        <v>252</v>
      </c>
      <c r="AJ1418" t="s">
        <v>501</v>
      </c>
      <c r="AK1418" t="s">
        <v>1064</v>
      </c>
      <c r="AL1418" t="s">
        <v>1592</v>
      </c>
      <c r="AM1418" t="s">
        <v>69</v>
      </c>
      <c r="AN1418" t="s">
        <v>1562</v>
      </c>
      <c r="AO1418" t="s">
        <v>410</v>
      </c>
      <c r="AP1418" t="s">
        <v>2359</v>
      </c>
      <c r="AQ1418" t="str">
        <f t="shared" si="22"/>
        <v>9941264431210noMale439759Google Ads43952440758.969.9961618.9619.9920</v>
      </c>
      <c r="AR1418">
        <f>COUNTIF(AQ$2:AQ1418,AQ1418)</f>
        <v>1</v>
      </c>
    </row>
    <row r="1419" spans="1:44" x14ac:dyDescent="0.25">
      <c r="A1419">
        <v>995</v>
      </c>
      <c r="B1419">
        <v>65</v>
      </c>
      <c r="C1419" s="4">
        <v>44313</v>
      </c>
      <c r="D1419">
        <v>7</v>
      </c>
      <c r="E1419" t="s">
        <v>35</v>
      </c>
      <c r="F1419" t="s">
        <v>46</v>
      </c>
      <c r="G1419" t="s">
        <v>56</v>
      </c>
      <c r="H1419" t="s">
        <v>57</v>
      </c>
      <c r="I1419" s="4">
        <v>43697</v>
      </c>
      <c r="J1419">
        <v>3</v>
      </c>
      <c r="K1419" t="s">
        <v>59</v>
      </c>
      <c r="L1419" s="4">
        <v>43615</v>
      </c>
      <c r="M1419" s="4">
        <v>43830</v>
      </c>
      <c r="N1419">
        <v>1</v>
      </c>
      <c r="O1419" t="s">
        <v>78</v>
      </c>
      <c r="P1419" t="s">
        <v>240</v>
      </c>
      <c r="Q1419">
        <v>1</v>
      </c>
      <c r="R1419" t="s">
        <v>67</v>
      </c>
      <c r="S1419" t="s">
        <v>1120</v>
      </c>
      <c r="T1419" t="s">
        <v>1643</v>
      </c>
      <c r="U1419" t="s">
        <v>67</v>
      </c>
      <c r="V1419" t="s">
        <v>1548</v>
      </c>
      <c r="W1419">
        <v>11.97</v>
      </c>
      <c r="X1419">
        <v>44.97</v>
      </c>
      <c r="Y1419">
        <v>1</v>
      </c>
      <c r="Z1419" t="s">
        <v>469</v>
      </c>
      <c r="AA1419" t="s">
        <v>2339</v>
      </c>
      <c r="AF1419" s="4"/>
      <c r="AG1419" s="4"/>
      <c r="AH1419" t="s">
        <v>78</v>
      </c>
      <c r="AI1419" t="s">
        <v>240</v>
      </c>
      <c r="AJ1419" t="s">
        <v>67</v>
      </c>
      <c r="AK1419" t="s">
        <v>1120</v>
      </c>
      <c r="AL1419" t="s">
        <v>1643</v>
      </c>
      <c r="AM1419" t="s">
        <v>67</v>
      </c>
      <c r="AN1419" t="s">
        <v>1548</v>
      </c>
      <c r="AO1419" t="s">
        <v>469</v>
      </c>
      <c r="AP1419" t="s">
        <v>2339</v>
      </c>
      <c r="AQ1419" t="str">
        <f t="shared" si="22"/>
        <v>99565443137noMale436973Google Ads436154383011.9744.97833.99314.9923</v>
      </c>
      <c r="AR1419">
        <f>COUNTIF(AQ$2:AQ1419,AQ1419)</f>
        <v>1</v>
      </c>
    </row>
    <row r="1420" spans="1:44" x14ac:dyDescent="0.25">
      <c r="A1420">
        <v>996</v>
      </c>
      <c r="B1420">
        <v>209</v>
      </c>
      <c r="C1420" s="4">
        <v>44314</v>
      </c>
      <c r="D1420">
        <v>1</v>
      </c>
      <c r="E1420" t="s">
        <v>39</v>
      </c>
      <c r="F1420" t="s">
        <v>50</v>
      </c>
      <c r="G1420" t="s">
        <v>55</v>
      </c>
      <c r="H1420" t="s">
        <v>58</v>
      </c>
      <c r="I1420" s="4">
        <v>44032</v>
      </c>
      <c r="J1420">
        <v>8</v>
      </c>
      <c r="K1420" t="s">
        <v>60</v>
      </c>
      <c r="L1420" s="4">
        <v>44000</v>
      </c>
      <c r="M1420" s="4">
        <v>44073</v>
      </c>
      <c r="N1420">
        <v>2</v>
      </c>
      <c r="O1420" t="s">
        <v>121</v>
      </c>
      <c r="P1420" t="s">
        <v>283</v>
      </c>
      <c r="Q1420">
        <v>2</v>
      </c>
      <c r="R1420" t="s">
        <v>884</v>
      </c>
      <c r="S1420" t="s">
        <v>1421</v>
      </c>
      <c r="T1420" t="s">
        <v>1936</v>
      </c>
      <c r="U1420" t="s">
        <v>83</v>
      </c>
      <c r="V1420" t="s">
        <v>1723</v>
      </c>
      <c r="W1420">
        <v>71.83</v>
      </c>
      <c r="X1420">
        <v>49.95</v>
      </c>
      <c r="Y1420">
        <v>2</v>
      </c>
      <c r="Z1420" t="s">
        <v>2294</v>
      </c>
      <c r="AA1420" t="s">
        <v>2598</v>
      </c>
      <c r="AF1420" s="4"/>
      <c r="AG1420" s="4"/>
      <c r="AH1420" t="s">
        <v>79</v>
      </c>
      <c r="AI1420" t="s">
        <v>241</v>
      </c>
      <c r="AJ1420" t="s">
        <v>770</v>
      </c>
      <c r="AK1420" t="s">
        <v>1182</v>
      </c>
      <c r="AL1420" t="s">
        <v>1614</v>
      </c>
      <c r="AM1420" t="s">
        <v>67</v>
      </c>
      <c r="AN1420" t="s">
        <v>1562</v>
      </c>
      <c r="AO1420" t="s">
        <v>455</v>
      </c>
      <c r="AP1420" t="s">
        <v>2340</v>
      </c>
      <c r="AQ1420" t="str">
        <f t="shared" si="22"/>
        <v>996209443141yesFemale440328Facebook440004407371.8349.95416513.9539.9915</v>
      </c>
      <c r="AR1420">
        <f>COUNTIF(AQ$2:AQ1420,AQ1420)</f>
        <v>1</v>
      </c>
    </row>
    <row r="1421" spans="1:44" x14ac:dyDescent="0.25">
      <c r="A1421">
        <v>996</v>
      </c>
      <c r="B1421">
        <v>209</v>
      </c>
      <c r="C1421" s="4">
        <v>44314</v>
      </c>
      <c r="D1421">
        <v>1</v>
      </c>
      <c r="E1421" t="s">
        <v>39</v>
      </c>
      <c r="F1421" t="s">
        <v>50</v>
      </c>
      <c r="G1421" t="s">
        <v>55</v>
      </c>
      <c r="H1421" t="s">
        <v>58</v>
      </c>
      <c r="I1421" s="4">
        <v>44032</v>
      </c>
      <c r="J1421">
        <v>8</v>
      </c>
      <c r="K1421" t="s">
        <v>60</v>
      </c>
      <c r="L1421" s="4">
        <v>44000</v>
      </c>
      <c r="M1421" s="4">
        <v>44073</v>
      </c>
      <c r="N1421">
        <v>2</v>
      </c>
      <c r="O1421" t="s">
        <v>121</v>
      </c>
      <c r="P1421" t="s">
        <v>283</v>
      </c>
      <c r="Q1421">
        <v>2</v>
      </c>
      <c r="R1421" t="s">
        <v>884</v>
      </c>
      <c r="S1421" t="s">
        <v>1421</v>
      </c>
      <c r="T1421" t="s">
        <v>1936</v>
      </c>
      <c r="U1421" t="s">
        <v>83</v>
      </c>
      <c r="V1421" t="s">
        <v>1723</v>
      </c>
      <c r="W1421">
        <v>71.83</v>
      </c>
      <c r="X1421">
        <v>49.95</v>
      </c>
      <c r="Y1421">
        <v>2</v>
      </c>
      <c r="Z1421" t="s">
        <v>2294</v>
      </c>
      <c r="AA1421" t="s">
        <v>2598</v>
      </c>
      <c r="AF1421" s="4"/>
      <c r="AG1421" s="4"/>
      <c r="AH1421" t="s">
        <v>80</v>
      </c>
      <c r="AI1421" t="s">
        <v>242</v>
      </c>
      <c r="AJ1421" t="s">
        <v>455</v>
      </c>
      <c r="AK1421" t="s">
        <v>1018</v>
      </c>
      <c r="AL1421" t="s">
        <v>1548</v>
      </c>
      <c r="AM1421" t="s">
        <v>80</v>
      </c>
      <c r="AN1421" t="s">
        <v>1562</v>
      </c>
      <c r="AO1421" t="s">
        <v>70</v>
      </c>
      <c r="AP1421" t="s">
        <v>2341</v>
      </c>
      <c r="AQ1421" t="str">
        <f t="shared" si="22"/>
        <v>996209443141yesFemale440328Facebook440004407371.8349.9521514.9929.995</v>
      </c>
      <c r="AR1421">
        <f>COUNTIF(AQ$2:AQ1421,AQ1421)</f>
        <v>1</v>
      </c>
    </row>
    <row r="1422" spans="1:44" x14ac:dyDescent="0.25">
      <c r="A1422">
        <v>997</v>
      </c>
      <c r="B1422">
        <v>232</v>
      </c>
      <c r="C1422" s="4">
        <v>44314</v>
      </c>
      <c r="D1422">
        <v>1</v>
      </c>
      <c r="E1422" t="s">
        <v>39</v>
      </c>
      <c r="F1422" t="s">
        <v>50</v>
      </c>
      <c r="G1422" t="s">
        <v>56</v>
      </c>
      <c r="H1422" t="s">
        <v>58</v>
      </c>
      <c r="I1422" s="4">
        <v>43574</v>
      </c>
      <c r="J1422">
        <v>3</v>
      </c>
      <c r="L1422" s="4"/>
      <c r="M1422" s="4"/>
      <c r="N1422">
        <v>1</v>
      </c>
      <c r="O1422" t="s">
        <v>84</v>
      </c>
      <c r="P1422" t="s">
        <v>246</v>
      </c>
      <c r="Q1422">
        <v>1</v>
      </c>
      <c r="R1422" t="s">
        <v>410</v>
      </c>
      <c r="S1422" t="s">
        <v>972</v>
      </c>
      <c r="T1422" t="s">
        <v>1505</v>
      </c>
      <c r="U1422" t="s">
        <v>80</v>
      </c>
      <c r="V1422" t="s">
        <v>1562</v>
      </c>
      <c r="W1422">
        <v>579.9</v>
      </c>
      <c r="X1422">
        <v>19.98</v>
      </c>
      <c r="Y1422">
        <v>1</v>
      </c>
      <c r="Z1422" t="s">
        <v>645</v>
      </c>
      <c r="AA1422" t="s">
        <v>2347</v>
      </c>
      <c r="AF1422" s="4"/>
      <c r="AG1422" s="4"/>
      <c r="AH1422" t="s">
        <v>84</v>
      </c>
      <c r="AI1422" t="s">
        <v>246</v>
      </c>
      <c r="AJ1422" t="s">
        <v>410</v>
      </c>
      <c r="AK1422" t="s">
        <v>972</v>
      </c>
      <c r="AL1422" t="s">
        <v>1505</v>
      </c>
      <c r="AM1422" t="s">
        <v>80</v>
      </c>
      <c r="AN1422" t="s">
        <v>1562</v>
      </c>
      <c r="AO1422" t="s">
        <v>645</v>
      </c>
      <c r="AP1422" t="s">
        <v>2347</v>
      </c>
      <c r="AQ1422" t="str">
        <f t="shared" si="22"/>
        <v>997232443141noFemale435743579.919.98920289.9529.9913</v>
      </c>
      <c r="AR1422">
        <f>COUNTIF(AQ$2:AQ1422,AQ1422)</f>
        <v>1</v>
      </c>
    </row>
    <row r="1423" spans="1:44" x14ac:dyDescent="0.25">
      <c r="A1423">
        <v>998</v>
      </c>
      <c r="B1423">
        <v>313</v>
      </c>
      <c r="C1423" s="4">
        <v>44314</v>
      </c>
      <c r="D1423">
        <v>10</v>
      </c>
      <c r="E1423" t="s">
        <v>42</v>
      </c>
      <c r="F1423" t="s">
        <v>53</v>
      </c>
      <c r="G1423" t="s">
        <v>55</v>
      </c>
      <c r="H1423" t="s">
        <v>57</v>
      </c>
      <c r="I1423" s="4">
        <v>44073</v>
      </c>
      <c r="J1423">
        <v>8</v>
      </c>
      <c r="K1423" t="s">
        <v>60</v>
      </c>
      <c r="L1423" s="4">
        <v>44000</v>
      </c>
      <c r="M1423" s="4">
        <v>44073</v>
      </c>
      <c r="N1423">
        <v>1</v>
      </c>
      <c r="O1423" t="s">
        <v>80</v>
      </c>
      <c r="P1423" t="s">
        <v>242</v>
      </c>
      <c r="Q1423">
        <v>1</v>
      </c>
      <c r="R1423" t="s">
        <v>84</v>
      </c>
      <c r="S1423" t="s">
        <v>990</v>
      </c>
      <c r="T1423" t="s">
        <v>1523</v>
      </c>
      <c r="U1423" t="s">
        <v>67</v>
      </c>
      <c r="V1423" t="s">
        <v>1548</v>
      </c>
      <c r="W1423">
        <v>31.47</v>
      </c>
      <c r="X1423">
        <v>44.97</v>
      </c>
      <c r="Y1423">
        <v>1</v>
      </c>
      <c r="Z1423" t="s">
        <v>79</v>
      </c>
      <c r="AA1423" t="s">
        <v>2349</v>
      </c>
      <c r="AF1423" s="4"/>
      <c r="AG1423" s="4"/>
      <c r="AH1423" t="s">
        <v>80</v>
      </c>
      <c r="AI1423" t="s">
        <v>242</v>
      </c>
      <c r="AJ1423" t="s">
        <v>84</v>
      </c>
      <c r="AK1423" t="s">
        <v>990</v>
      </c>
      <c r="AL1423" t="s">
        <v>1523</v>
      </c>
      <c r="AM1423" t="s">
        <v>67</v>
      </c>
      <c r="AN1423" t="s">
        <v>1548</v>
      </c>
      <c r="AO1423" t="s">
        <v>79</v>
      </c>
      <c r="AP1423" t="s">
        <v>2349</v>
      </c>
      <c r="AQ1423" t="str">
        <f t="shared" si="22"/>
        <v>9983134431410yesMale440738Facebook440004407331.4744.972910.49314.994</v>
      </c>
      <c r="AR1423">
        <f>COUNTIF(AQ$2:AQ1423,AQ1423)</f>
        <v>1</v>
      </c>
    </row>
    <row r="1424" spans="1:44" x14ac:dyDescent="0.25">
      <c r="A1424">
        <v>999</v>
      </c>
      <c r="B1424">
        <v>136</v>
      </c>
      <c r="C1424" s="4">
        <v>44315</v>
      </c>
      <c r="D1424">
        <v>8</v>
      </c>
      <c r="E1424" t="s">
        <v>43</v>
      </c>
      <c r="F1424" t="s">
        <v>54</v>
      </c>
      <c r="G1424" t="s">
        <v>56</v>
      </c>
      <c r="H1424" t="s">
        <v>58</v>
      </c>
      <c r="I1424" s="4">
        <v>44076</v>
      </c>
      <c r="J1424">
        <v>10</v>
      </c>
      <c r="K1424" t="s">
        <v>61</v>
      </c>
      <c r="L1424" s="4">
        <v>44055</v>
      </c>
      <c r="M1424" s="4">
        <v>44196</v>
      </c>
      <c r="N1424">
        <v>1</v>
      </c>
      <c r="O1424" t="s">
        <v>80</v>
      </c>
      <c r="P1424" t="s">
        <v>242</v>
      </c>
      <c r="Q1424">
        <v>1</v>
      </c>
      <c r="R1424" t="s">
        <v>709</v>
      </c>
      <c r="S1424" t="s">
        <v>1250</v>
      </c>
      <c r="T1424" t="s">
        <v>425</v>
      </c>
      <c r="U1424" t="s">
        <v>69</v>
      </c>
      <c r="V1424" t="s">
        <v>1548</v>
      </c>
      <c r="W1424">
        <v>125</v>
      </c>
      <c r="X1424">
        <v>14.99</v>
      </c>
      <c r="Y1424">
        <v>1</v>
      </c>
      <c r="Z1424" t="s">
        <v>79</v>
      </c>
      <c r="AA1424" t="s">
        <v>2349</v>
      </c>
      <c r="AF1424" s="4"/>
      <c r="AG1424" s="4"/>
      <c r="AH1424" t="s">
        <v>80</v>
      </c>
      <c r="AI1424" t="s">
        <v>242</v>
      </c>
      <c r="AJ1424" t="s">
        <v>709</v>
      </c>
      <c r="AK1424" t="s">
        <v>1250</v>
      </c>
      <c r="AL1424" t="s">
        <v>425</v>
      </c>
      <c r="AM1424" t="s">
        <v>69</v>
      </c>
      <c r="AN1424" t="s">
        <v>1548</v>
      </c>
      <c r="AO1424" t="s">
        <v>79</v>
      </c>
      <c r="AP1424" t="s">
        <v>2349</v>
      </c>
      <c r="AQ1424" t="str">
        <f t="shared" si="22"/>
        <v>999136443158noFemale4407610YouTube440554419612514.99258125114.994</v>
      </c>
      <c r="AR1424">
        <f>COUNTIF(AQ$2:AQ1424,AQ1424)</f>
        <v>1</v>
      </c>
    </row>
    <row r="1425" spans="1:44" x14ac:dyDescent="0.25">
      <c r="A1425">
        <v>1000</v>
      </c>
      <c r="B1425">
        <v>364</v>
      </c>
      <c r="C1425" s="4">
        <v>44315</v>
      </c>
      <c r="D1425">
        <v>9</v>
      </c>
      <c r="E1425" t="s">
        <v>41</v>
      </c>
      <c r="F1425" t="s">
        <v>52</v>
      </c>
      <c r="G1425" t="s">
        <v>55</v>
      </c>
      <c r="H1425" t="s">
        <v>58</v>
      </c>
      <c r="I1425" s="4">
        <v>43577</v>
      </c>
      <c r="J1425">
        <v>2</v>
      </c>
      <c r="L1425" s="4"/>
      <c r="M1425" s="4"/>
      <c r="N1425">
        <v>1</v>
      </c>
      <c r="O1425" t="s">
        <v>86</v>
      </c>
      <c r="P1425" t="s">
        <v>248</v>
      </c>
      <c r="Q1425">
        <v>1</v>
      </c>
      <c r="R1425" t="s">
        <v>499</v>
      </c>
      <c r="S1425" t="s">
        <v>1062</v>
      </c>
      <c r="T1425" t="s">
        <v>1590</v>
      </c>
      <c r="U1425" t="s">
        <v>67</v>
      </c>
      <c r="V1425" t="s">
        <v>1577</v>
      </c>
      <c r="W1425">
        <v>185.67</v>
      </c>
      <c r="X1425">
        <v>74.97</v>
      </c>
      <c r="Y1425">
        <v>1</v>
      </c>
      <c r="Z1425" t="s">
        <v>549</v>
      </c>
      <c r="AA1425" t="s">
        <v>2362</v>
      </c>
      <c r="AF1425" s="4"/>
      <c r="AG1425" s="4"/>
      <c r="AH1425" t="s">
        <v>86</v>
      </c>
      <c r="AI1425" t="s">
        <v>248</v>
      </c>
      <c r="AJ1425" t="s">
        <v>499</v>
      </c>
      <c r="AK1425" t="s">
        <v>1062</v>
      </c>
      <c r="AL1425" t="s">
        <v>1590</v>
      </c>
      <c r="AM1425" t="s">
        <v>67</v>
      </c>
      <c r="AN1425" t="s">
        <v>1577</v>
      </c>
      <c r="AO1425" t="s">
        <v>549</v>
      </c>
      <c r="AP1425" t="s">
        <v>2362</v>
      </c>
      <c r="AQ1425" t="str">
        <f t="shared" si="22"/>
        <v>1000364443159yesFemale435772185.6774.9778361.89324.9922</v>
      </c>
      <c r="AR1425">
        <f>COUNTIF(AQ$2:AQ1425,AQ1425)</f>
        <v>1</v>
      </c>
    </row>
    <row r="1426" spans="1:44" x14ac:dyDescent="0.25">
      <c r="A1426">
        <v>1001</v>
      </c>
      <c r="B1426">
        <v>58</v>
      </c>
      <c r="C1426" s="4">
        <v>44316</v>
      </c>
      <c r="D1426">
        <v>6</v>
      </c>
      <c r="E1426" t="s">
        <v>33</v>
      </c>
      <c r="F1426" t="s">
        <v>44</v>
      </c>
      <c r="G1426" t="s">
        <v>55</v>
      </c>
      <c r="H1426" t="s">
        <v>57</v>
      </c>
      <c r="I1426" s="4">
        <v>44129</v>
      </c>
      <c r="J1426">
        <v>10</v>
      </c>
      <c r="K1426" t="s">
        <v>61</v>
      </c>
      <c r="L1426" s="4">
        <v>44055</v>
      </c>
      <c r="M1426" s="4">
        <v>44196</v>
      </c>
      <c r="N1426">
        <v>2</v>
      </c>
      <c r="O1426" t="s">
        <v>144</v>
      </c>
      <c r="P1426" t="s">
        <v>306</v>
      </c>
      <c r="Q1426">
        <v>2</v>
      </c>
      <c r="R1426" t="s">
        <v>885</v>
      </c>
      <c r="S1426" t="s">
        <v>1422</v>
      </c>
      <c r="T1426" t="s">
        <v>1937</v>
      </c>
      <c r="U1426" t="s">
        <v>71</v>
      </c>
      <c r="V1426" t="s">
        <v>1869</v>
      </c>
      <c r="W1426">
        <v>143.96</v>
      </c>
      <c r="X1426">
        <v>29.98</v>
      </c>
      <c r="Y1426">
        <v>2</v>
      </c>
      <c r="Z1426" t="s">
        <v>2253</v>
      </c>
      <c r="AA1426" t="s">
        <v>2548</v>
      </c>
      <c r="AF1426" s="4"/>
      <c r="AG1426" s="4"/>
      <c r="AH1426" t="s">
        <v>84</v>
      </c>
      <c r="AI1426" t="s">
        <v>246</v>
      </c>
      <c r="AJ1426" t="s">
        <v>714</v>
      </c>
      <c r="AK1426" t="s">
        <v>1255</v>
      </c>
      <c r="AL1426" t="s">
        <v>1773</v>
      </c>
      <c r="AM1426" t="s">
        <v>69</v>
      </c>
      <c r="AN1426" t="s">
        <v>1548</v>
      </c>
      <c r="AO1426" t="s">
        <v>410</v>
      </c>
      <c r="AP1426" t="s">
        <v>2359</v>
      </c>
      <c r="AQ1426" t="str">
        <f t="shared" si="22"/>
        <v>100158443166yesMale4412910YouTube4405544196143.9629.9895284.99114.9920</v>
      </c>
      <c r="AR1426">
        <f>COUNTIF(AQ$2:AQ1426,AQ1426)</f>
        <v>1</v>
      </c>
    </row>
    <row r="1427" spans="1:44" x14ac:dyDescent="0.25">
      <c r="A1427">
        <v>1001</v>
      </c>
      <c r="B1427">
        <v>58</v>
      </c>
      <c r="C1427" s="4">
        <v>44316</v>
      </c>
      <c r="D1427">
        <v>6</v>
      </c>
      <c r="E1427" t="s">
        <v>33</v>
      </c>
      <c r="F1427" t="s">
        <v>44</v>
      </c>
      <c r="G1427" t="s">
        <v>55</v>
      </c>
      <c r="H1427" t="s">
        <v>57</v>
      </c>
      <c r="I1427" s="4">
        <v>44129</v>
      </c>
      <c r="J1427">
        <v>10</v>
      </c>
      <c r="K1427" t="s">
        <v>61</v>
      </c>
      <c r="L1427" s="4">
        <v>44055</v>
      </c>
      <c r="M1427" s="4">
        <v>44196</v>
      </c>
      <c r="N1427">
        <v>2</v>
      </c>
      <c r="O1427" t="s">
        <v>144</v>
      </c>
      <c r="P1427" t="s">
        <v>306</v>
      </c>
      <c r="Q1427">
        <v>2</v>
      </c>
      <c r="R1427" t="s">
        <v>885</v>
      </c>
      <c r="S1427" t="s">
        <v>1422</v>
      </c>
      <c r="T1427" t="s">
        <v>1937</v>
      </c>
      <c r="U1427" t="s">
        <v>71</v>
      </c>
      <c r="V1427" t="s">
        <v>1869</v>
      </c>
      <c r="W1427">
        <v>143.96</v>
      </c>
      <c r="X1427">
        <v>29.98</v>
      </c>
      <c r="Y1427">
        <v>2</v>
      </c>
      <c r="Z1427" t="s">
        <v>2253</v>
      </c>
      <c r="AA1427" t="s">
        <v>2548</v>
      </c>
      <c r="AF1427" s="4"/>
      <c r="AG1427" s="4"/>
      <c r="AH1427" t="s">
        <v>67</v>
      </c>
      <c r="AI1427" t="s">
        <v>229</v>
      </c>
      <c r="AJ1427" t="s">
        <v>744</v>
      </c>
      <c r="AK1427" t="s">
        <v>1001</v>
      </c>
      <c r="AL1427" t="s">
        <v>1801</v>
      </c>
      <c r="AM1427" t="s">
        <v>69</v>
      </c>
      <c r="AN1427" t="s">
        <v>1548</v>
      </c>
      <c r="AO1427" t="s">
        <v>652</v>
      </c>
      <c r="AP1427" t="s">
        <v>2352</v>
      </c>
      <c r="AQ1427" t="str">
        <f t="shared" si="22"/>
        <v>100158443166yesMale4412910YouTube4405544196143.9629.98310358.97114.9911</v>
      </c>
      <c r="AR1427">
        <f>COUNTIF(AQ$2:AQ1427,AQ1427)</f>
        <v>1</v>
      </c>
    </row>
    <row r="1428" spans="1:44" x14ac:dyDescent="0.25">
      <c r="A1428">
        <v>1002</v>
      </c>
      <c r="B1428">
        <v>67</v>
      </c>
      <c r="C1428" s="4">
        <v>44316</v>
      </c>
      <c r="D1428">
        <v>7</v>
      </c>
      <c r="E1428" t="s">
        <v>35</v>
      </c>
      <c r="F1428" t="s">
        <v>46</v>
      </c>
      <c r="G1428" t="s">
        <v>56</v>
      </c>
      <c r="H1428" t="s">
        <v>58</v>
      </c>
      <c r="I1428" s="4">
        <v>43918</v>
      </c>
      <c r="J1428">
        <v>7</v>
      </c>
      <c r="K1428" t="s">
        <v>61</v>
      </c>
      <c r="L1428" s="4">
        <v>43915</v>
      </c>
      <c r="M1428" s="4">
        <v>44012</v>
      </c>
      <c r="N1428">
        <v>1</v>
      </c>
      <c r="O1428" t="s">
        <v>67</v>
      </c>
      <c r="P1428" t="s">
        <v>229</v>
      </c>
      <c r="Q1428">
        <v>1</v>
      </c>
      <c r="R1428" t="s">
        <v>623</v>
      </c>
      <c r="S1428" t="s">
        <v>1173</v>
      </c>
      <c r="T1428" t="s">
        <v>1577</v>
      </c>
      <c r="U1428" t="s">
        <v>80</v>
      </c>
      <c r="V1428" t="s">
        <v>1548</v>
      </c>
      <c r="W1428">
        <v>49.98</v>
      </c>
      <c r="X1428">
        <v>29.98</v>
      </c>
      <c r="Y1428">
        <v>1</v>
      </c>
      <c r="Z1428" t="s">
        <v>79</v>
      </c>
      <c r="AA1428" t="s">
        <v>2349</v>
      </c>
      <c r="AF1428" s="4"/>
      <c r="AG1428" s="4"/>
      <c r="AH1428" t="s">
        <v>67</v>
      </c>
      <c r="AI1428" t="s">
        <v>229</v>
      </c>
      <c r="AJ1428" t="s">
        <v>623</v>
      </c>
      <c r="AK1428" t="s">
        <v>1173</v>
      </c>
      <c r="AL1428" t="s">
        <v>1577</v>
      </c>
      <c r="AM1428" t="s">
        <v>80</v>
      </c>
      <c r="AN1428" t="s">
        <v>1548</v>
      </c>
      <c r="AO1428" t="s">
        <v>79</v>
      </c>
      <c r="AP1428" t="s">
        <v>2349</v>
      </c>
      <c r="AQ1428" t="str">
        <f t="shared" si="22"/>
        <v>100267443167noFemale439187YouTube439154401249.9829.9839724.99214.994</v>
      </c>
      <c r="AR1428">
        <f>COUNTIF(AQ$2:AQ1428,AQ1428)</f>
        <v>1</v>
      </c>
    </row>
    <row r="1429" spans="1:44" x14ac:dyDescent="0.25">
      <c r="A1429">
        <v>1003</v>
      </c>
      <c r="B1429">
        <v>167</v>
      </c>
      <c r="C1429" s="4">
        <v>44316</v>
      </c>
      <c r="D1429">
        <v>5</v>
      </c>
      <c r="E1429" t="s">
        <v>36</v>
      </c>
      <c r="F1429" t="s">
        <v>47</v>
      </c>
      <c r="G1429" t="s">
        <v>55</v>
      </c>
      <c r="H1429" t="s">
        <v>58</v>
      </c>
      <c r="I1429" s="4">
        <v>43899</v>
      </c>
      <c r="J1429">
        <v>5</v>
      </c>
      <c r="K1429" t="s">
        <v>60</v>
      </c>
      <c r="L1429" s="4">
        <v>43831</v>
      </c>
      <c r="M1429" s="4">
        <v>43921</v>
      </c>
      <c r="N1429">
        <v>1</v>
      </c>
      <c r="O1429" t="s">
        <v>108</v>
      </c>
      <c r="P1429" t="s">
        <v>270</v>
      </c>
      <c r="Q1429">
        <v>2</v>
      </c>
      <c r="R1429" t="s">
        <v>886</v>
      </c>
      <c r="S1429" t="s">
        <v>1423</v>
      </c>
      <c r="T1429" t="s">
        <v>1938</v>
      </c>
      <c r="U1429" t="s">
        <v>88</v>
      </c>
      <c r="V1429" t="s">
        <v>1723</v>
      </c>
      <c r="W1429">
        <v>417.96</v>
      </c>
      <c r="X1429">
        <v>39.96</v>
      </c>
      <c r="Y1429">
        <v>1</v>
      </c>
      <c r="Z1429" t="s">
        <v>2182</v>
      </c>
      <c r="AA1429" t="s">
        <v>2464</v>
      </c>
      <c r="AF1429" s="4"/>
      <c r="AG1429" s="4"/>
      <c r="AH1429" t="s">
        <v>90</v>
      </c>
      <c r="AI1429" t="s">
        <v>252</v>
      </c>
      <c r="AJ1429" t="s">
        <v>70</v>
      </c>
      <c r="AK1429" t="s">
        <v>1040</v>
      </c>
      <c r="AL1429" t="s">
        <v>1568</v>
      </c>
      <c r="AM1429" t="s">
        <v>80</v>
      </c>
      <c r="AN1429" t="s">
        <v>1562</v>
      </c>
      <c r="AO1429" t="s">
        <v>645</v>
      </c>
      <c r="AP1429" t="s">
        <v>2347</v>
      </c>
      <c r="AQ1429" t="str">
        <f t="shared" si="22"/>
        <v>1003167443165yesFemale438995Facebook4383143921417.9639.9665198.9929.9913</v>
      </c>
      <c r="AR1429">
        <f>COUNTIF(AQ$2:AQ1429,AQ1429)</f>
        <v>1</v>
      </c>
    </row>
    <row r="1430" spans="1:44" x14ac:dyDescent="0.25">
      <c r="A1430">
        <v>1003</v>
      </c>
      <c r="B1430">
        <v>167</v>
      </c>
      <c r="C1430" s="4">
        <v>44316</v>
      </c>
      <c r="D1430">
        <v>5</v>
      </c>
      <c r="E1430" t="s">
        <v>36</v>
      </c>
      <c r="F1430" t="s">
        <v>47</v>
      </c>
      <c r="G1430" t="s">
        <v>55</v>
      </c>
      <c r="H1430" t="s">
        <v>58</v>
      </c>
      <c r="I1430" s="4">
        <v>43899</v>
      </c>
      <c r="J1430">
        <v>5</v>
      </c>
      <c r="K1430" t="s">
        <v>60</v>
      </c>
      <c r="L1430" s="4">
        <v>43831</v>
      </c>
      <c r="M1430" s="4">
        <v>43921</v>
      </c>
      <c r="N1430">
        <v>1</v>
      </c>
      <c r="O1430" t="s">
        <v>108</v>
      </c>
      <c r="P1430" t="s">
        <v>270</v>
      </c>
      <c r="Q1430">
        <v>2</v>
      </c>
      <c r="R1430" t="s">
        <v>886</v>
      </c>
      <c r="S1430" t="s">
        <v>1423</v>
      </c>
      <c r="T1430" t="s">
        <v>1938</v>
      </c>
      <c r="U1430" t="s">
        <v>88</v>
      </c>
      <c r="V1430" t="s">
        <v>1723</v>
      </c>
      <c r="W1430">
        <v>417.96</v>
      </c>
      <c r="X1430">
        <v>39.96</v>
      </c>
      <c r="Y1430">
        <v>1</v>
      </c>
      <c r="Z1430" t="s">
        <v>2182</v>
      </c>
      <c r="AA1430" t="s">
        <v>2464</v>
      </c>
      <c r="AF1430" s="4"/>
      <c r="AG1430" s="4"/>
      <c r="AH1430" t="s">
        <v>90</v>
      </c>
      <c r="AI1430" t="s">
        <v>252</v>
      </c>
      <c r="AJ1430" t="s">
        <v>532</v>
      </c>
      <c r="AK1430" t="s">
        <v>1094</v>
      </c>
      <c r="AL1430" t="s">
        <v>1562</v>
      </c>
      <c r="AM1430" t="s">
        <v>80</v>
      </c>
      <c r="AN1430" t="s">
        <v>1562</v>
      </c>
      <c r="AO1430" t="s">
        <v>645</v>
      </c>
      <c r="AP1430" t="s">
        <v>2347</v>
      </c>
      <c r="AQ1430" t="str">
        <f t="shared" si="22"/>
        <v>1003167443165yesFemale438995Facebook4383143921417.9639.966729.9929.9913</v>
      </c>
      <c r="AR1430">
        <f>COUNTIF(AQ$2:AQ1430,AQ1430)</f>
        <v>1</v>
      </c>
    </row>
    <row r="1431" spans="1:44" x14ac:dyDescent="0.25">
      <c r="A1431">
        <v>1004</v>
      </c>
      <c r="B1431">
        <v>206</v>
      </c>
      <c r="C1431" s="4">
        <v>44316</v>
      </c>
      <c r="D1431">
        <v>1</v>
      </c>
      <c r="E1431" t="s">
        <v>39</v>
      </c>
      <c r="F1431" t="s">
        <v>50</v>
      </c>
      <c r="G1431" t="s">
        <v>56</v>
      </c>
      <c r="H1431" t="s">
        <v>58</v>
      </c>
      <c r="I1431" s="4">
        <v>43957</v>
      </c>
      <c r="J1431">
        <v>7</v>
      </c>
      <c r="K1431" t="s">
        <v>61</v>
      </c>
      <c r="L1431" s="4">
        <v>43915</v>
      </c>
      <c r="M1431" s="4">
        <v>44012</v>
      </c>
      <c r="N1431">
        <v>1</v>
      </c>
      <c r="O1431" t="s">
        <v>86</v>
      </c>
      <c r="P1431" t="s">
        <v>248</v>
      </c>
      <c r="Q1431">
        <v>1</v>
      </c>
      <c r="R1431" t="s">
        <v>454</v>
      </c>
      <c r="S1431" t="s">
        <v>1017</v>
      </c>
      <c r="T1431" t="s">
        <v>1547</v>
      </c>
      <c r="U1431" t="s">
        <v>80</v>
      </c>
      <c r="V1431" t="s">
        <v>1548</v>
      </c>
      <c r="W1431">
        <v>319.98</v>
      </c>
      <c r="X1431">
        <v>29.98</v>
      </c>
      <c r="Y1431">
        <v>1</v>
      </c>
      <c r="Z1431" t="s">
        <v>547</v>
      </c>
      <c r="AA1431" t="s">
        <v>2354</v>
      </c>
      <c r="AF1431" s="4"/>
      <c r="AG1431" s="4"/>
      <c r="AH1431" t="s">
        <v>86</v>
      </c>
      <c r="AI1431" t="s">
        <v>248</v>
      </c>
      <c r="AJ1431" t="s">
        <v>454</v>
      </c>
      <c r="AK1431" t="s">
        <v>1017</v>
      </c>
      <c r="AL1431" t="s">
        <v>1547</v>
      </c>
      <c r="AM1431" t="s">
        <v>80</v>
      </c>
      <c r="AN1431" t="s">
        <v>1548</v>
      </c>
      <c r="AO1431" t="s">
        <v>547</v>
      </c>
      <c r="AP1431" t="s">
        <v>2354</v>
      </c>
      <c r="AQ1431" t="str">
        <f t="shared" si="22"/>
        <v>1004206443161noFemale439577YouTube4391544012319.9829.98790159.99214.9914</v>
      </c>
      <c r="AR1431">
        <f>COUNTIF(AQ$2:AQ1431,AQ1431)</f>
        <v>1</v>
      </c>
    </row>
    <row r="1432" spans="1:44" x14ac:dyDescent="0.25">
      <c r="A1432">
        <v>1005</v>
      </c>
      <c r="B1432">
        <v>272</v>
      </c>
      <c r="C1432" s="4">
        <v>44316</v>
      </c>
      <c r="D1432">
        <v>4</v>
      </c>
      <c r="E1432" t="s">
        <v>40</v>
      </c>
      <c r="F1432" t="s">
        <v>51</v>
      </c>
      <c r="G1432" t="s">
        <v>55</v>
      </c>
      <c r="H1432" t="s">
        <v>58</v>
      </c>
      <c r="I1432" s="4">
        <v>44149</v>
      </c>
      <c r="J1432">
        <v>11</v>
      </c>
      <c r="K1432" t="s">
        <v>60</v>
      </c>
      <c r="L1432" s="4">
        <v>44148</v>
      </c>
      <c r="M1432" s="4">
        <v>44265</v>
      </c>
      <c r="N1432">
        <v>1</v>
      </c>
      <c r="O1432" t="s">
        <v>78</v>
      </c>
      <c r="P1432" t="s">
        <v>240</v>
      </c>
      <c r="Q1432">
        <v>1</v>
      </c>
      <c r="R1432" t="s">
        <v>67</v>
      </c>
      <c r="S1432" t="s">
        <v>1120</v>
      </c>
      <c r="T1432" t="s">
        <v>1643</v>
      </c>
      <c r="U1432" t="s">
        <v>69</v>
      </c>
      <c r="V1432" t="s">
        <v>1548</v>
      </c>
      <c r="W1432">
        <v>3.99</v>
      </c>
      <c r="X1432">
        <v>14.99</v>
      </c>
      <c r="Y1432">
        <v>1</v>
      </c>
      <c r="Z1432" t="s">
        <v>469</v>
      </c>
      <c r="AA1432" t="s">
        <v>2339</v>
      </c>
      <c r="AF1432" s="4"/>
      <c r="AG1432" s="4"/>
      <c r="AH1432" t="s">
        <v>78</v>
      </c>
      <c r="AI1432" t="s">
        <v>240</v>
      </c>
      <c r="AJ1432" t="s">
        <v>67</v>
      </c>
      <c r="AK1432" t="s">
        <v>1120</v>
      </c>
      <c r="AL1432" t="s">
        <v>1643</v>
      </c>
      <c r="AM1432" t="s">
        <v>69</v>
      </c>
      <c r="AN1432" t="s">
        <v>1548</v>
      </c>
      <c r="AO1432" t="s">
        <v>469</v>
      </c>
      <c r="AP1432" t="s">
        <v>2339</v>
      </c>
      <c r="AQ1432" t="str">
        <f t="shared" si="22"/>
        <v>1005272443164yesFemale4414911Facebook44148442653.9914.99833.99114.9923</v>
      </c>
      <c r="AR1432">
        <f>COUNTIF(AQ$2:AQ1432,AQ1432)</f>
        <v>1</v>
      </c>
    </row>
    <row r="1433" spans="1:44" x14ac:dyDescent="0.25">
      <c r="A1433">
        <v>1006</v>
      </c>
      <c r="B1433">
        <v>30</v>
      </c>
      <c r="C1433" s="4">
        <v>44317</v>
      </c>
      <c r="D1433">
        <v>8</v>
      </c>
      <c r="E1433" t="s">
        <v>43</v>
      </c>
      <c r="F1433" t="s">
        <v>54</v>
      </c>
      <c r="G1433" t="s">
        <v>55</v>
      </c>
      <c r="H1433" t="s">
        <v>58</v>
      </c>
      <c r="I1433" s="4">
        <v>44195</v>
      </c>
      <c r="J1433">
        <v>10</v>
      </c>
      <c r="K1433" t="s">
        <v>61</v>
      </c>
      <c r="L1433" s="4">
        <v>44055</v>
      </c>
      <c r="M1433" s="4">
        <v>44196</v>
      </c>
      <c r="N1433">
        <v>1</v>
      </c>
      <c r="O1433" t="s">
        <v>84</v>
      </c>
      <c r="P1433" t="s">
        <v>246</v>
      </c>
      <c r="Q1433">
        <v>1</v>
      </c>
      <c r="R1433" t="s">
        <v>743</v>
      </c>
      <c r="S1433" t="s">
        <v>1284</v>
      </c>
      <c r="T1433" t="s">
        <v>1533</v>
      </c>
      <c r="U1433" t="s">
        <v>67</v>
      </c>
      <c r="V1433" t="s">
        <v>1548</v>
      </c>
      <c r="W1433">
        <v>179.97</v>
      </c>
      <c r="X1433">
        <v>44.97</v>
      </c>
      <c r="Y1433">
        <v>1</v>
      </c>
      <c r="Z1433" t="s">
        <v>645</v>
      </c>
      <c r="AA1433" t="s">
        <v>2347</v>
      </c>
      <c r="AF1433" s="4"/>
      <c r="AG1433" s="4"/>
      <c r="AH1433" t="s">
        <v>84</v>
      </c>
      <c r="AI1433" t="s">
        <v>246</v>
      </c>
      <c r="AJ1433" t="s">
        <v>743</v>
      </c>
      <c r="AK1433" t="s">
        <v>1284</v>
      </c>
      <c r="AL1433" t="s">
        <v>1533</v>
      </c>
      <c r="AM1433" t="s">
        <v>67</v>
      </c>
      <c r="AN1433" t="s">
        <v>1548</v>
      </c>
      <c r="AO1433" t="s">
        <v>645</v>
      </c>
      <c r="AP1433" t="s">
        <v>2347</v>
      </c>
      <c r="AQ1433" t="str">
        <f t="shared" si="22"/>
        <v>100630443178yesFemale4419510YouTube4405544196179.9744.9796259.99314.9913</v>
      </c>
      <c r="AR1433">
        <f>COUNTIF(AQ$2:AQ1433,AQ1433)</f>
        <v>1</v>
      </c>
    </row>
    <row r="1434" spans="1:44" x14ac:dyDescent="0.25">
      <c r="A1434">
        <v>1007</v>
      </c>
      <c r="B1434">
        <v>70</v>
      </c>
      <c r="C1434" s="4">
        <v>44319</v>
      </c>
      <c r="D1434">
        <v>3</v>
      </c>
      <c r="E1434" t="s">
        <v>34</v>
      </c>
      <c r="F1434" t="s">
        <v>45</v>
      </c>
      <c r="G1434" t="s">
        <v>55</v>
      </c>
      <c r="H1434" t="s">
        <v>58</v>
      </c>
      <c r="I1434" s="4">
        <v>43733</v>
      </c>
      <c r="J1434">
        <v>3</v>
      </c>
      <c r="K1434" t="s">
        <v>59</v>
      </c>
      <c r="L1434" s="4">
        <v>43615</v>
      </c>
      <c r="M1434" s="4">
        <v>43830</v>
      </c>
      <c r="N1434">
        <v>1</v>
      </c>
      <c r="O1434" t="s">
        <v>79</v>
      </c>
      <c r="P1434" t="s">
        <v>241</v>
      </c>
      <c r="Q1434">
        <v>1</v>
      </c>
      <c r="R1434" t="s">
        <v>524</v>
      </c>
      <c r="S1434" t="s">
        <v>1087</v>
      </c>
      <c r="T1434" t="s">
        <v>1614</v>
      </c>
      <c r="U1434" t="s">
        <v>80</v>
      </c>
      <c r="V1434" t="s">
        <v>1548</v>
      </c>
      <c r="W1434">
        <v>27.9</v>
      </c>
      <c r="X1434">
        <v>29.98</v>
      </c>
      <c r="Y1434">
        <v>1</v>
      </c>
      <c r="Z1434" t="s">
        <v>455</v>
      </c>
      <c r="AA1434" t="s">
        <v>2340</v>
      </c>
      <c r="AF1434" s="4"/>
      <c r="AG1434" s="4"/>
      <c r="AH1434" t="s">
        <v>79</v>
      </c>
      <c r="AI1434" t="s">
        <v>241</v>
      </c>
      <c r="AJ1434" t="s">
        <v>524</v>
      </c>
      <c r="AK1434" t="s">
        <v>1087</v>
      </c>
      <c r="AL1434" t="s">
        <v>1614</v>
      </c>
      <c r="AM1434" t="s">
        <v>80</v>
      </c>
      <c r="AN1434" t="s">
        <v>1548</v>
      </c>
      <c r="AO1434" t="s">
        <v>455</v>
      </c>
      <c r="AP1434" t="s">
        <v>2340</v>
      </c>
      <c r="AQ1434" t="str">
        <f t="shared" si="22"/>
        <v>100770443193yesFemale437333Google Ads436154383027.929.98416813.95214.9915</v>
      </c>
      <c r="AR1434">
        <f>COUNTIF(AQ$2:AQ1434,AQ1434)</f>
        <v>1</v>
      </c>
    </row>
    <row r="1435" spans="1:44" x14ac:dyDescent="0.25">
      <c r="A1435">
        <v>1008</v>
      </c>
      <c r="B1435">
        <v>93</v>
      </c>
      <c r="C1435" s="4">
        <v>44319</v>
      </c>
      <c r="D1435">
        <v>5</v>
      </c>
      <c r="E1435" t="s">
        <v>36</v>
      </c>
      <c r="F1435" t="s">
        <v>47</v>
      </c>
      <c r="G1435" t="s">
        <v>56</v>
      </c>
      <c r="H1435" t="s">
        <v>58</v>
      </c>
      <c r="I1435" s="4">
        <v>44115</v>
      </c>
      <c r="J1435">
        <v>10</v>
      </c>
      <c r="K1435" t="s">
        <v>61</v>
      </c>
      <c r="L1435" s="4">
        <v>44055</v>
      </c>
      <c r="M1435" s="4">
        <v>44196</v>
      </c>
      <c r="N1435">
        <v>2</v>
      </c>
      <c r="O1435" t="s">
        <v>115</v>
      </c>
      <c r="P1435" t="s">
        <v>277</v>
      </c>
      <c r="Q1435">
        <v>2</v>
      </c>
      <c r="R1435" t="s">
        <v>887</v>
      </c>
      <c r="S1435" t="s">
        <v>1424</v>
      </c>
      <c r="T1435" t="s">
        <v>1939</v>
      </c>
      <c r="U1435" t="s">
        <v>85</v>
      </c>
      <c r="V1435" t="s">
        <v>2047</v>
      </c>
      <c r="W1435">
        <v>203.89</v>
      </c>
      <c r="X1435">
        <v>64.97</v>
      </c>
      <c r="Y1435">
        <v>2</v>
      </c>
      <c r="Z1435" t="s">
        <v>2226</v>
      </c>
      <c r="AA1435" t="s">
        <v>2518</v>
      </c>
      <c r="AF1435" s="4"/>
      <c r="AG1435" s="4"/>
      <c r="AH1435" t="s">
        <v>86</v>
      </c>
      <c r="AI1435" t="s">
        <v>248</v>
      </c>
      <c r="AJ1435" t="s">
        <v>443</v>
      </c>
      <c r="AK1435" t="s">
        <v>1005</v>
      </c>
      <c r="AL1435" t="s">
        <v>1513</v>
      </c>
      <c r="AM1435" t="s">
        <v>69</v>
      </c>
      <c r="AN1435" t="s">
        <v>1577</v>
      </c>
      <c r="AO1435" t="s">
        <v>549</v>
      </c>
      <c r="AP1435" t="s">
        <v>2362</v>
      </c>
      <c r="AQ1435" t="str">
        <f t="shared" si="22"/>
        <v>100893443195noFemale4411510YouTube4405544196203.8964.9777829.99124.9922</v>
      </c>
      <c r="AR1435">
        <f>COUNTIF(AQ$2:AQ1435,AQ1435)</f>
        <v>1</v>
      </c>
    </row>
    <row r="1436" spans="1:44" x14ac:dyDescent="0.25">
      <c r="A1436">
        <v>1008</v>
      </c>
      <c r="B1436">
        <v>93</v>
      </c>
      <c r="C1436" s="4">
        <v>44319</v>
      </c>
      <c r="D1436">
        <v>5</v>
      </c>
      <c r="E1436" t="s">
        <v>36</v>
      </c>
      <c r="F1436" t="s">
        <v>47</v>
      </c>
      <c r="G1436" t="s">
        <v>56</v>
      </c>
      <c r="H1436" t="s">
        <v>58</v>
      </c>
      <c r="I1436" s="4">
        <v>44115</v>
      </c>
      <c r="J1436">
        <v>10</v>
      </c>
      <c r="K1436" t="s">
        <v>61</v>
      </c>
      <c r="L1436" s="4">
        <v>44055</v>
      </c>
      <c r="M1436" s="4">
        <v>44196</v>
      </c>
      <c r="N1436">
        <v>2</v>
      </c>
      <c r="O1436" t="s">
        <v>115</v>
      </c>
      <c r="P1436" t="s">
        <v>277</v>
      </c>
      <c r="Q1436">
        <v>2</v>
      </c>
      <c r="R1436" t="s">
        <v>887</v>
      </c>
      <c r="S1436" t="s">
        <v>1424</v>
      </c>
      <c r="T1436" t="s">
        <v>1939</v>
      </c>
      <c r="U1436" t="s">
        <v>85</v>
      </c>
      <c r="V1436" t="s">
        <v>2047</v>
      </c>
      <c r="W1436">
        <v>203.89</v>
      </c>
      <c r="X1436">
        <v>64.97</v>
      </c>
      <c r="Y1436">
        <v>2</v>
      </c>
      <c r="Z1436" t="s">
        <v>2226</v>
      </c>
      <c r="AA1436" t="s">
        <v>2518</v>
      </c>
      <c r="AF1436" s="4"/>
      <c r="AG1436" s="4"/>
      <c r="AH1436" t="s">
        <v>70</v>
      </c>
      <c r="AI1436" t="s">
        <v>232</v>
      </c>
      <c r="AJ1436" t="s">
        <v>628</v>
      </c>
      <c r="AK1436" t="s">
        <v>1178</v>
      </c>
      <c r="AL1436" t="s">
        <v>1501</v>
      </c>
      <c r="AM1436" t="s">
        <v>80</v>
      </c>
      <c r="AN1436" t="s">
        <v>1517</v>
      </c>
      <c r="AO1436" t="s">
        <v>640</v>
      </c>
      <c r="AP1436" t="s">
        <v>2393</v>
      </c>
      <c r="AQ1436" t="str">
        <f t="shared" si="22"/>
        <v>100893443195noFemale4411510YouTube4405544196203.8964.9755686.95219.9917</v>
      </c>
      <c r="AR1436">
        <f>COUNTIF(AQ$2:AQ1436,AQ1436)</f>
        <v>1</v>
      </c>
    </row>
    <row r="1437" spans="1:44" x14ac:dyDescent="0.25">
      <c r="A1437">
        <v>1009</v>
      </c>
      <c r="B1437">
        <v>199</v>
      </c>
      <c r="C1437" s="4">
        <v>44319</v>
      </c>
      <c r="D1437">
        <v>7</v>
      </c>
      <c r="E1437" t="s">
        <v>35</v>
      </c>
      <c r="F1437" t="s">
        <v>46</v>
      </c>
      <c r="G1437" t="s">
        <v>55</v>
      </c>
      <c r="H1437" t="s">
        <v>58</v>
      </c>
      <c r="I1437" s="4">
        <v>43861</v>
      </c>
      <c r="J1437">
        <v>4</v>
      </c>
      <c r="K1437" t="s">
        <v>61</v>
      </c>
      <c r="L1437" s="4">
        <v>43831</v>
      </c>
      <c r="M1437" s="4">
        <v>43861</v>
      </c>
      <c r="N1437">
        <v>1</v>
      </c>
      <c r="O1437" t="s">
        <v>69</v>
      </c>
      <c r="P1437" t="s">
        <v>231</v>
      </c>
      <c r="Q1437">
        <v>1</v>
      </c>
      <c r="R1437" t="s">
        <v>856</v>
      </c>
      <c r="S1437" t="s">
        <v>1393</v>
      </c>
      <c r="T1437" t="s">
        <v>1909</v>
      </c>
      <c r="U1437" t="s">
        <v>67</v>
      </c>
      <c r="V1437" t="s">
        <v>1577</v>
      </c>
      <c r="W1437">
        <v>1587</v>
      </c>
      <c r="X1437">
        <v>74.97</v>
      </c>
      <c r="Y1437">
        <v>1</v>
      </c>
      <c r="Z1437" t="s">
        <v>67</v>
      </c>
      <c r="AA1437" t="s">
        <v>2373</v>
      </c>
      <c r="AF1437" s="4"/>
      <c r="AG1437" s="4"/>
      <c r="AH1437" t="s">
        <v>69</v>
      </c>
      <c r="AI1437" t="s">
        <v>231</v>
      </c>
      <c r="AJ1437" t="s">
        <v>856</v>
      </c>
      <c r="AK1437" t="s">
        <v>1393</v>
      </c>
      <c r="AL1437" t="s">
        <v>1909</v>
      </c>
      <c r="AM1437" t="s">
        <v>67</v>
      </c>
      <c r="AN1437" t="s">
        <v>1577</v>
      </c>
      <c r="AO1437" t="s">
        <v>67</v>
      </c>
      <c r="AP1437" t="s">
        <v>2373</v>
      </c>
      <c r="AQ1437" t="str">
        <f t="shared" si="22"/>
        <v>1009199443197yesFemale438614YouTube4383143861158774.97199529324.993</v>
      </c>
      <c r="AR1437">
        <f>COUNTIF(AQ$2:AQ1437,AQ1437)</f>
        <v>1</v>
      </c>
    </row>
    <row r="1438" spans="1:44" x14ac:dyDescent="0.25">
      <c r="A1438">
        <v>1010</v>
      </c>
      <c r="B1438">
        <v>207</v>
      </c>
      <c r="C1438" s="4">
        <v>44319</v>
      </c>
      <c r="D1438">
        <v>11</v>
      </c>
      <c r="E1438" t="s">
        <v>37</v>
      </c>
      <c r="F1438" t="s">
        <v>48</v>
      </c>
      <c r="G1438" t="s">
        <v>56</v>
      </c>
      <c r="H1438" t="s">
        <v>57</v>
      </c>
      <c r="I1438" s="4">
        <v>43682</v>
      </c>
      <c r="J1438">
        <v>2</v>
      </c>
      <c r="K1438" t="s">
        <v>60</v>
      </c>
      <c r="L1438" s="4">
        <v>43615</v>
      </c>
      <c r="M1438" s="4">
        <v>43830</v>
      </c>
      <c r="N1438">
        <v>1</v>
      </c>
      <c r="O1438" t="s">
        <v>67</v>
      </c>
      <c r="P1438" t="s">
        <v>229</v>
      </c>
      <c r="Q1438">
        <v>1</v>
      </c>
      <c r="R1438" t="s">
        <v>391</v>
      </c>
      <c r="S1438" t="s">
        <v>953</v>
      </c>
      <c r="T1438" t="s">
        <v>1487</v>
      </c>
      <c r="U1438" t="s">
        <v>67</v>
      </c>
      <c r="V1438" t="s">
        <v>1548</v>
      </c>
      <c r="W1438">
        <v>89.85</v>
      </c>
      <c r="X1438">
        <v>44.97</v>
      </c>
      <c r="Y1438">
        <v>1</v>
      </c>
      <c r="Z1438" t="s">
        <v>90</v>
      </c>
      <c r="AA1438" t="s">
        <v>2328</v>
      </c>
      <c r="AF1438" s="4"/>
      <c r="AG1438" s="4"/>
      <c r="AH1438" t="s">
        <v>67</v>
      </c>
      <c r="AI1438" t="s">
        <v>229</v>
      </c>
      <c r="AJ1438" t="s">
        <v>391</v>
      </c>
      <c r="AK1438" t="s">
        <v>953</v>
      </c>
      <c r="AL1438" t="s">
        <v>1487</v>
      </c>
      <c r="AM1438" t="s">
        <v>67</v>
      </c>
      <c r="AN1438" t="s">
        <v>1548</v>
      </c>
      <c r="AO1438" t="s">
        <v>90</v>
      </c>
      <c r="AP1438" t="s">
        <v>2328</v>
      </c>
      <c r="AQ1438" t="str">
        <f t="shared" si="22"/>
        <v>10102074431911noMale436822Facebook436154383089.8544.97313629.95314.996</v>
      </c>
      <c r="AR1438">
        <f>COUNTIF(AQ$2:AQ1438,AQ1438)</f>
        <v>1</v>
      </c>
    </row>
    <row r="1439" spans="1:44" x14ac:dyDescent="0.25">
      <c r="A1439">
        <v>1011</v>
      </c>
      <c r="B1439">
        <v>446</v>
      </c>
      <c r="C1439" s="4">
        <v>44319</v>
      </c>
      <c r="D1439">
        <v>7</v>
      </c>
      <c r="E1439" t="s">
        <v>35</v>
      </c>
      <c r="F1439" t="s">
        <v>46</v>
      </c>
      <c r="G1439" t="s">
        <v>55</v>
      </c>
      <c r="H1439" t="s">
        <v>57</v>
      </c>
      <c r="I1439" s="4">
        <v>44051</v>
      </c>
      <c r="J1439">
        <v>9</v>
      </c>
      <c r="K1439" t="s">
        <v>59</v>
      </c>
      <c r="L1439" s="4">
        <v>43952</v>
      </c>
      <c r="M1439" s="4">
        <v>44075</v>
      </c>
      <c r="N1439">
        <v>1</v>
      </c>
      <c r="O1439" t="s">
        <v>70</v>
      </c>
      <c r="P1439" t="s">
        <v>232</v>
      </c>
      <c r="Q1439">
        <v>1</v>
      </c>
      <c r="R1439" t="s">
        <v>673</v>
      </c>
      <c r="S1439" t="s">
        <v>1216</v>
      </c>
      <c r="T1439" t="s">
        <v>1652</v>
      </c>
      <c r="U1439" t="s">
        <v>67</v>
      </c>
      <c r="V1439" t="s">
        <v>1517</v>
      </c>
      <c r="W1439">
        <v>41.97</v>
      </c>
      <c r="X1439">
        <v>59.97</v>
      </c>
      <c r="Y1439">
        <v>1</v>
      </c>
      <c r="Z1439" t="s">
        <v>432</v>
      </c>
      <c r="AA1439" t="s">
        <v>2331</v>
      </c>
      <c r="AF1439" s="4"/>
      <c r="AG1439" s="4"/>
      <c r="AH1439" t="s">
        <v>70</v>
      </c>
      <c r="AI1439" t="s">
        <v>232</v>
      </c>
      <c r="AJ1439" t="s">
        <v>673</v>
      </c>
      <c r="AK1439" t="s">
        <v>1216</v>
      </c>
      <c r="AL1439" t="s">
        <v>1652</v>
      </c>
      <c r="AM1439" t="s">
        <v>67</v>
      </c>
      <c r="AN1439" t="s">
        <v>1517</v>
      </c>
      <c r="AO1439" t="s">
        <v>432</v>
      </c>
      <c r="AP1439" t="s">
        <v>2331</v>
      </c>
      <c r="AQ1439" t="str">
        <f t="shared" si="22"/>
        <v>1011446443197yesMale440519Google Ads439524407541.9759.9751213.99319.9921</v>
      </c>
      <c r="AR1439">
        <f>COUNTIF(AQ$2:AQ1439,AQ1439)</f>
        <v>1</v>
      </c>
    </row>
    <row r="1440" spans="1:44" x14ac:dyDescent="0.25">
      <c r="A1440">
        <v>1012</v>
      </c>
      <c r="B1440">
        <v>120</v>
      </c>
      <c r="C1440" s="4">
        <v>44320</v>
      </c>
      <c r="D1440">
        <v>10</v>
      </c>
      <c r="E1440" t="s">
        <v>42</v>
      </c>
      <c r="F1440" t="s">
        <v>53</v>
      </c>
      <c r="G1440" t="s">
        <v>56</v>
      </c>
      <c r="H1440" t="s">
        <v>57</v>
      </c>
      <c r="I1440" s="4">
        <v>43932</v>
      </c>
      <c r="J1440">
        <v>7</v>
      </c>
      <c r="K1440" t="s">
        <v>61</v>
      </c>
      <c r="L1440" s="4">
        <v>43915</v>
      </c>
      <c r="M1440" s="4">
        <v>44012</v>
      </c>
      <c r="N1440">
        <v>1</v>
      </c>
      <c r="O1440" t="s">
        <v>79</v>
      </c>
      <c r="P1440" t="s">
        <v>241</v>
      </c>
      <c r="Q1440">
        <v>1</v>
      </c>
      <c r="R1440" t="s">
        <v>521</v>
      </c>
      <c r="S1440" t="s">
        <v>1078</v>
      </c>
      <c r="T1440" t="s">
        <v>1611</v>
      </c>
      <c r="U1440" t="s">
        <v>80</v>
      </c>
      <c r="V1440" t="s">
        <v>1548</v>
      </c>
      <c r="W1440">
        <v>111.38</v>
      </c>
      <c r="X1440">
        <v>29.98</v>
      </c>
      <c r="Y1440">
        <v>1</v>
      </c>
      <c r="Z1440" t="s">
        <v>455</v>
      </c>
      <c r="AA1440" t="s">
        <v>2340</v>
      </c>
      <c r="AF1440" s="4"/>
      <c r="AG1440" s="4"/>
      <c r="AH1440" t="s">
        <v>79</v>
      </c>
      <c r="AI1440" t="s">
        <v>241</v>
      </c>
      <c r="AJ1440" t="s">
        <v>521</v>
      </c>
      <c r="AK1440" t="s">
        <v>1078</v>
      </c>
      <c r="AL1440" t="s">
        <v>1611</v>
      </c>
      <c r="AM1440" t="s">
        <v>80</v>
      </c>
      <c r="AN1440" t="s">
        <v>1548</v>
      </c>
      <c r="AO1440" t="s">
        <v>455</v>
      </c>
      <c r="AP1440" t="s">
        <v>2340</v>
      </c>
      <c r="AQ1440" t="str">
        <f t="shared" si="22"/>
        <v>10121204432010noMale439327YouTube4391544012111.3829.98414555.69214.9915</v>
      </c>
      <c r="AR1440">
        <f>COUNTIF(AQ$2:AQ1440,AQ1440)</f>
        <v>1</v>
      </c>
    </row>
    <row r="1441" spans="1:44" x14ac:dyDescent="0.25">
      <c r="A1441">
        <v>1013</v>
      </c>
      <c r="B1441">
        <v>394</v>
      </c>
      <c r="C1441" s="4">
        <v>44321</v>
      </c>
      <c r="D1441">
        <v>7</v>
      </c>
      <c r="E1441" t="s">
        <v>35</v>
      </c>
      <c r="F1441" t="s">
        <v>46</v>
      </c>
      <c r="G1441" t="s">
        <v>56</v>
      </c>
      <c r="H1441" t="s">
        <v>58</v>
      </c>
      <c r="I1441" s="4">
        <v>43678</v>
      </c>
      <c r="J1441">
        <v>2</v>
      </c>
      <c r="K1441" t="s">
        <v>60</v>
      </c>
      <c r="L1441" s="4">
        <v>43615</v>
      </c>
      <c r="M1441" s="4">
        <v>43830</v>
      </c>
      <c r="N1441">
        <v>1</v>
      </c>
      <c r="O1441" t="s">
        <v>69</v>
      </c>
      <c r="P1441" t="s">
        <v>231</v>
      </c>
      <c r="Q1441">
        <v>1</v>
      </c>
      <c r="R1441" t="s">
        <v>393</v>
      </c>
      <c r="S1441" t="s">
        <v>955</v>
      </c>
      <c r="T1441" t="s">
        <v>1489</v>
      </c>
      <c r="U1441" t="s">
        <v>69</v>
      </c>
      <c r="V1441" t="s">
        <v>1577</v>
      </c>
      <c r="W1441">
        <v>28.95</v>
      </c>
      <c r="X1441">
        <v>24.99</v>
      </c>
      <c r="Y1441">
        <v>1</v>
      </c>
      <c r="Z1441" t="s">
        <v>78</v>
      </c>
      <c r="AA1441" t="s">
        <v>2330</v>
      </c>
      <c r="AF1441" s="4"/>
      <c r="AG1441" s="4"/>
      <c r="AH1441" t="s">
        <v>69</v>
      </c>
      <c r="AI1441" t="s">
        <v>231</v>
      </c>
      <c r="AJ1441" t="s">
        <v>393</v>
      </c>
      <c r="AK1441" t="s">
        <v>955</v>
      </c>
      <c r="AL1441" t="s">
        <v>1489</v>
      </c>
      <c r="AM1441" t="s">
        <v>69</v>
      </c>
      <c r="AN1441" t="s">
        <v>1577</v>
      </c>
      <c r="AO1441" t="s">
        <v>78</v>
      </c>
      <c r="AP1441" t="s">
        <v>2330</v>
      </c>
      <c r="AQ1441" t="str">
        <f t="shared" si="22"/>
        <v>1013394443217noFemale436782Facebook436154383028.9524.9911828.95124.998</v>
      </c>
      <c r="AR1441">
        <f>COUNTIF(AQ$2:AQ1441,AQ1441)</f>
        <v>1</v>
      </c>
    </row>
    <row r="1442" spans="1:44" x14ac:dyDescent="0.25">
      <c r="A1442">
        <v>1014</v>
      </c>
      <c r="B1442">
        <v>166</v>
      </c>
      <c r="C1442" s="4">
        <v>44322</v>
      </c>
      <c r="D1442">
        <v>4</v>
      </c>
      <c r="E1442" t="s">
        <v>40</v>
      </c>
      <c r="F1442" t="s">
        <v>51</v>
      </c>
      <c r="G1442" t="s">
        <v>56</v>
      </c>
      <c r="H1442" t="s">
        <v>57</v>
      </c>
      <c r="I1442" s="4">
        <v>43668</v>
      </c>
      <c r="J1442">
        <v>1</v>
      </c>
      <c r="K1442" t="s">
        <v>61</v>
      </c>
      <c r="L1442" s="4">
        <v>43615</v>
      </c>
      <c r="M1442" s="4">
        <v>43830</v>
      </c>
      <c r="N1442">
        <v>1</v>
      </c>
      <c r="O1442" t="s">
        <v>79</v>
      </c>
      <c r="P1442" t="s">
        <v>241</v>
      </c>
      <c r="Q1442">
        <v>1</v>
      </c>
      <c r="R1442" t="s">
        <v>418</v>
      </c>
      <c r="S1442" t="s">
        <v>980</v>
      </c>
      <c r="T1442" t="s">
        <v>1513</v>
      </c>
      <c r="U1442" t="s">
        <v>80</v>
      </c>
      <c r="V1442" t="s">
        <v>1548</v>
      </c>
      <c r="W1442">
        <v>59.98</v>
      </c>
      <c r="X1442">
        <v>29.98</v>
      </c>
      <c r="Y1442">
        <v>1</v>
      </c>
      <c r="Z1442" t="s">
        <v>65</v>
      </c>
      <c r="AA1442" t="s">
        <v>2343</v>
      </c>
      <c r="AF1442" s="4"/>
      <c r="AG1442" s="4"/>
      <c r="AH1442" t="s">
        <v>79</v>
      </c>
      <c r="AI1442" t="s">
        <v>241</v>
      </c>
      <c r="AJ1442" t="s">
        <v>418</v>
      </c>
      <c r="AK1442" t="s">
        <v>980</v>
      </c>
      <c r="AL1442" t="s">
        <v>1513</v>
      </c>
      <c r="AM1442" t="s">
        <v>80</v>
      </c>
      <c r="AN1442" t="s">
        <v>1548</v>
      </c>
      <c r="AO1442" t="s">
        <v>65</v>
      </c>
      <c r="AP1442" t="s">
        <v>2343</v>
      </c>
      <c r="AQ1442" t="str">
        <f t="shared" si="22"/>
        <v>1014166443224noMale436681YouTube436154383059.9829.9845029.99214.9910</v>
      </c>
      <c r="AR1442">
        <f>COUNTIF(AQ$2:AQ1442,AQ1442)</f>
        <v>1</v>
      </c>
    </row>
    <row r="1443" spans="1:44" x14ac:dyDescent="0.25">
      <c r="A1443">
        <v>1015</v>
      </c>
      <c r="B1443">
        <v>170</v>
      </c>
      <c r="C1443" s="4">
        <v>44322</v>
      </c>
      <c r="D1443">
        <v>6</v>
      </c>
      <c r="E1443" t="s">
        <v>33</v>
      </c>
      <c r="F1443" t="s">
        <v>44</v>
      </c>
      <c r="G1443" t="s">
        <v>55</v>
      </c>
      <c r="H1443" t="s">
        <v>58</v>
      </c>
      <c r="I1443" s="4">
        <v>44209</v>
      </c>
      <c r="J1443">
        <v>11</v>
      </c>
      <c r="K1443" t="s">
        <v>60</v>
      </c>
      <c r="L1443" s="4">
        <v>44148</v>
      </c>
      <c r="M1443" s="4">
        <v>44265</v>
      </c>
      <c r="N1443">
        <v>1</v>
      </c>
      <c r="O1443" t="s">
        <v>78</v>
      </c>
      <c r="P1443" t="s">
        <v>240</v>
      </c>
      <c r="Q1443">
        <v>1</v>
      </c>
      <c r="R1443" t="s">
        <v>604</v>
      </c>
      <c r="S1443" t="s">
        <v>1136</v>
      </c>
      <c r="T1443" t="s">
        <v>1682</v>
      </c>
      <c r="U1443" t="s">
        <v>67</v>
      </c>
      <c r="V1443" t="s">
        <v>1548</v>
      </c>
      <c r="W1443">
        <v>14.25</v>
      </c>
      <c r="X1443">
        <v>44.97</v>
      </c>
      <c r="Y1443">
        <v>1</v>
      </c>
      <c r="Z1443" t="s">
        <v>469</v>
      </c>
      <c r="AA1443" t="s">
        <v>2339</v>
      </c>
      <c r="AF1443" s="4"/>
      <c r="AG1443" s="4"/>
      <c r="AH1443" t="s">
        <v>78</v>
      </c>
      <c r="AI1443" t="s">
        <v>240</v>
      </c>
      <c r="AJ1443" t="s">
        <v>604</v>
      </c>
      <c r="AK1443" t="s">
        <v>1136</v>
      </c>
      <c r="AL1443" t="s">
        <v>1682</v>
      </c>
      <c r="AM1443" t="s">
        <v>67</v>
      </c>
      <c r="AN1443" t="s">
        <v>1548</v>
      </c>
      <c r="AO1443" t="s">
        <v>469</v>
      </c>
      <c r="AP1443" t="s">
        <v>2339</v>
      </c>
      <c r="AQ1443" t="str">
        <f t="shared" si="22"/>
        <v>1015170443226yesFemale4420911Facebook441484426514.2544.9781734.75314.9923</v>
      </c>
      <c r="AR1443">
        <f>COUNTIF(AQ$2:AQ1443,AQ1443)</f>
        <v>1</v>
      </c>
    </row>
    <row r="1444" spans="1:44" x14ac:dyDescent="0.25">
      <c r="A1444">
        <v>1016</v>
      </c>
      <c r="B1444">
        <v>201</v>
      </c>
      <c r="C1444" s="4">
        <v>44322</v>
      </c>
      <c r="D1444">
        <v>7</v>
      </c>
      <c r="E1444" t="s">
        <v>35</v>
      </c>
      <c r="F1444" t="s">
        <v>46</v>
      </c>
      <c r="G1444" t="s">
        <v>55</v>
      </c>
      <c r="H1444" t="s">
        <v>58</v>
      </c>
      <c r="I1444" s="4">
        <v>43728</v>
      </c>
      <c r="J1444">
        <v>1</v>
      </c>
      <c r="K1444" t="s">
        <v>61</v>
      </c>
      <c r="L1444" s="4">
        <v>43615</v>
      </c>
      <c r="M1444" s="4">
        <v>43830</v>
      </c>
      <c r="N1444">
        <v>1</v>
      </c>
      <c r="O1444" t="s">
        <v>105</v>
      </c>
      <c r="P1444" t="s">
        <v>267</v>
      </c>
      <c r="Q1444">
        <v>1</v>
      </c>
      <c r="R1444" t="s">
        <v>888</v>
      </c>
      <c r="S1444" t="s">
        <v>1425</v>
      </c>
      <c r="T1444" t="s">
        <v>1940</v>
      </c>
      <c r="U1444" t="s">
        <v>88</v>
      </c>
      <c r="V1444" t="s">
        <v>1869</v>
      </c>
      <c r="W1444">
        <v>143.96</v>
      </c>
      <c r="X1444">
        <v>59.96</v>
      </c>
      <c r="Y1444">
        <v>1</v>
      </c>
      <c r="Z1444" t="s">
        <v>91</v>
      </c>
      <c r="AA1444" t="s">
        <v>2599</v>
      </c>
      <c r="AF1444" s="4"/>
      <c r="AG1444" s="4"/>
      <c r="AH1444" t="s">
        <v>79</v>
      </c>
      <c r="AI1444" t="s">
        <v>241</v>
      </c>
      <c r="AJ1444" t="s">
        <v>566</v>
      </c>
      <c r="AK1444" t="s">
        <v>1067</v>
      </c>
      <c r="AL1444" t="s">
        <v>1649</v>
      </c>
      <c r="AM1444" t="s">
        <v>80</v>
      </c>
      <c r="AN1444" t="s">
        <v>1548</v>
      </c>
      <c r="AO1444" t="s">
        <v>65</v>
      </c>
      <c r="AP1444" t="s">
        <v>2343</v>
      </c>
      <c r="AQ1444" t="str">
        <f t="shared" si="22"/>
        <v>1016201443227yesFemale437281YouTube4361543830143.9659.96410835.99214.9910</v>
      </c>
      <c r="AR1444">
        <f>COUNTIF(AQ$2:AQ1444,AQ1444)</f>
        <v>1</v>
      </c>
    </row>
    <row r="1445" spans="1:44" x14ac:dyDescent="0.25">
      <c r="A1445">
        <v>1016</v>
      </c>
      <c r="B1445">
        <v>201</v>
      </c>
      <c r="C1445" s="4">
        <v>44322</v>
      </c>
      <c r="D1445">
        <v>7</v>
      </c>
      <c r="E1445" t="s">
        <v>35</v>
      </c>
      <c r="F1445" t="s">
        <v>46</v>
      </c>
      <c r="G1445" t="s">
        <v>55</v>
      </c>
      <c r="H1445" t="s">
        <v>58</v>
      </c>
      <c r="I1445" s="4">
        <v>43728</v>
      </c>
      <c r="J1445">
        <v>1</v>
      </c>
      <c r="K1445" t="s">
        <v>61</v>
      </c>
      <c r="L1445" s="4">
        <v>43615</v>
      </c>
      <c r="M1445" s="4">
        <v>43830</v>
      </c>
      <c r="N1445">
        <v>1</v>
      </c>
      <c r="O1445" t="s">
        <v>105</v>
      </c>
      <c r="P1445" t="s">
        <v>267</v>
      </c>
      <c r="Q1445">
        <v>1</v>
      </c>
      <c r="R1445" t="s">
        <v>888</v>
      </c>
      <c r="S1445" t="s">
        <v>1425</v>
      </c>
      <c r="T1445" t="s">
        <v>1940</v>
      </c>
      <c r="U1445" t="s">
        <v>88</v>
      </c>
      <c r="V1445" t="s">
        <v>1869</v>
      </c>
      <c r="W1445">
        <v>143.96</v>
      </c>
      <c r="X1445">
        <v>59.96</v>
      </c>
      <c r="Y1445">
        <v>1</v>
      </c>
      <c r="Z1445" t="s">
        <v>91</v>
      </c>
      <c r="AA1445" t="s">
        <v>2599</v>
      </c>
      <c r="AF1445" s="4"/>
      <c r="AG1445" s="4"/>
      <c r="AH1445" t="s">
        <v>79</v>
      </c>
      <c r="AI1445" t="s">
        <v>241</v>
      </c>
      <c r="AJ1445" t="s">
        <v>566</v>
      </c>
      <c r="AK1445" t="s">
        <v>1067</v>
      </c>
      <c r="AL1445" t="s">
        <v>1649</v>
      </c>
      <c r="AM1445" t="s">
        <v>80</v>
      </c>
      <c r="AN1445" t="s">
        <v>1548</v>
      </c>
      <c r="AO1445" t="s">
        <v>65</v>
      </c>
      <c r="AP1445" t="s">
        <v>2343</v>
      </c>
      <c r="AQ1445" t="str">
        <f t="shared" si="22"/>
        <v>1016201443227yesFemale437281YouTube4361543830143.9659.96410835.99214.9910</v>
      </c>
      <c r="AR1445">
        <f>COUNTIF(AQ$2:AQ1445,AQ1445)</f>
        <v>2</v>
      </c>
    </row>
    <row r="1446" spans="1:44" x14ac:dyDescent="0.25">
      <c r="A1446">
        <v>1017</v>
      </c>
      <c r="B1446">
        <v>220</v>
      </c>
      <c r="C1446" s="4">
        <v>44322</v>
      </c>
      <c r="D1446">
        <v>6</v>
      </c>
      <c r="E1446" t="s">
        <v>33</v>
      </c>
      <c r="F1446" t="s">
        <v>44</v>
      </c>
      <c r="G1446" t="s">
        <v>55</v>
      </c>
      <c r="H1446" t="s">
        <v>57</v>
      </c>
      <c r="I1446" s="4">
        <v>43692</v>
      </c>
      <c r="J1446">
        <v>1</v>
      </c>
      <c r="K1446" t="s">
        <v>61</v>
      </c>
      <c r="L1446" s="4">
        <v>43615</v>
      </c>
      <c r="M1446" s="4">
        <v>43830</v>
      </c>
      <c r="N1446">
        <v>2</v>
      </c>
      <c r="O1446" t="s">
        <v>151</v>
      </c>
      <c r="P1446" t="s">
        <v>313</v>
      </c>
      <c r="Q1446">
        <v>2</v>
      </c>
      <c r="R1446" t="s">
        <v>889</v>
      </c>
      <c r="S1446" t="s">
        <v>1426</v>
      </c>
      <c r="T1446" t="s">
        <v>1941</v>
      </c>
      <c r="U1446" t="s">
        <v>110</v>
      </c>
      <c r="V1446" t="s">
        <v>1869</v>
      </c>
      <c r="W1446">
        <v>170.94</v>
      </c>
      <c r="X1446">
        <v>89.94</v>
      </c>
      <c r="Y1446">
        <v>2</v>
      </c>
      <c r="Z1446" t="s">
        <v>2295</v>
      </c>
      <c r="AA1446" t="s">
        <v>2600</v>
      </c>
      <c r="AF1446" s="4"/>
      <c r="AG1446" s="4"/>
      <c r="AH1446" t="s">
        <v>80</v>
      </c>
      <c r="AI1446" t="s">
        <v>242</v>
      </c>
      <c r="AJ1446" t="s">
        <v>65</v>
      </c>
      <c r="AK1446" t="s">
        <v>1267</v>
      </c>
      <c r="AL1446" t="s">
        <v>1548</v>
      </c>
      <c r="AM1446" t="s">
        <v>67</v>
      </c>
      <c r="AN1446" t="s">
        <v>1548</v>
      </c>
      <c r="AO1446" t="s">
        <v>80</v>
      </c>
      <c r="AP1446" t="s">
        <v>2357</v>
      </c>
      <c r="AQ1446" t="str">
        <f t="shared" si="22"/>
        <v>1017220443226yesMale436921YouTube4361543830170.9489.9421014.99314.992</v>
      </c>
      <c r="AR1446">
        <f>COUNTIF(AQ$2:AQ1446,AQ1446)</f>
        <v>1</v>
      </c>
    </row>
    <row r="1447" spans="1:44" x14ac:dyDescent="0.25">
      <c r="A1447">
        <v>1017</v>
      </c>
      <c r="B1447">
        <v>220</v>
      </c>
      <c r="C1447" s="4">
        <v>44322</v>
      </c>
      <c r="D1447">
        <v>6</v>
      </c>
      <c r="E1447" t="s">
        <v>33</v>
      </c>
      <c r="F1447" t="s">
        <v>44</v>
      </c>
      <c r="G1447" t="s">
        <v>55</v>
      </c>
      <c r="H1447" t="s">
        <v>57</v>
      </c>
      <c r="I1447" s="4">
        <v>43692</v>
      </c>
      <c r="J1447">
        <v>1</v>
      </c>
      <c r="K1447" t="s">
        <v>61</v>
      </c>
      <c r="L1447" s="4">
        <v>43615</v>
      </c>
      <c r="M1447" s="4">
        <v>43830</v>
      </c>
      <c r="N1447">
        <v>2</v>
      </c>
      <c r="O1447" t="s">
        <v>151</v>
      </c>
      <c r="P1447" t="s">
        <v>313</v>
      </c>
      <c r="Q1447">
        <v>2</v>
      </c>
      <c r="R1447" t="s">
        <v>889</v>
      </c>
      <c r="S1447" t="s">
        <v>1426</v>
      </c>
      <c r="T1447" t="s">
        <v>1941</v>
      </c>
      <c r="U1447" t="s">
        <v>110</v>
      </c>
      <c r="V1447" t="s">
        <v>1869</v>
      </c>
      <c r="W1447">
        <v>170.94</v>
      </c>
      <c r="X1447">
        <v>89.94</v>
      </c>
      <c r="Y1447">
        <v>2</v>
      </c>
      <c r="Z1447" t="s">
        <v>2295</v>
      </c>
      <c r="AA1447" t="s">
        <v>2600</v>
      </c>
      <c r="AF1447" s="4"/>
      <c r="AG1447" s="4"/>
      <c r="AH1447" t="s">
        <v>84</v>
      </c>
      <c r="AI1447" t="s">
        <v>246</v>
      </c>
      <c r="AJ1447" t="s">
        <v>426</v>
      </c>
      <c r="AK1447" t="s">
        <v>988</v>
      </c>
      <c r="AL1447" t="s">
        <v>1521</v>
      </c>
      <c r="AM1447" t="s">
        <v>67</v>
      </c>
      <c r="AN1447" t="s">
        <v>1548</v>
      </c>
      <c r="AO1447" t="s">
        <v>410</v>
      </c>
      <c r="AP1447" t="s">
        <v>2359</v>
      </c>
      <c r="AQ1447" t="str">
        <f t="shared" si="22"/>
        <v>1017220443226yesMale436921YouTube4361543830170.9489.9498041.99314.9920</v>
      </c>
      <c r="AR1447">
        <f>COUNTIF(AQ$2:AQ1447,AQ1447)</f>
        <v>1</v>
      </c>
    </row>
    <row r="1448" spans="1:44" x14ac:dyDescent="0.25">
      <c r="A1448">
        <v>1018</v>
      </c>
      <c r="B1448">
        <v>353</v>
      </c>
      <c r="C1448" s="4">
        <v>44322</v>
      </c>
      <c r="D1448">
        <v>1</v>
      </c>
      <c r="E1448" t="s">
        <v>39</v>
      </c>
      <c r="F1448" t="s">
        <v>50</v>
      </c>
      <c r="G1448" t="s">
        <v>55</v>
      </c>
      <c r="H1448" t="s">
        <v>57</v>
      </c>
      <c r="I1448" s="4">
        <v>43661</v>
      </c>
      <c r="J1448">
        <v>2</v>
      </c>
      <c r="K1448" t="s">
        <v>60</v>
      </c>
      <c r="L1448" s="4">
        <v>43615</v>
      </c>
      <c r="M1448" s="4">
        <v>43830</v>
      </c>
      <c r="N1448">
        <v>1</v>
      </c>
      <c r="O1448" t="s">
        <v>78</v>
      </c>
      <c r="P1448" t="s">
        <v>240</v>
      </c>
      <c r="Q1448">
        <v>1</v>
      </c>
      <c r="R1448" t="s">
        <v>604</v>
      </c>
      <c r="S1448" t="s">
        <v>1136</v>
      </c>
      <c r="T1448" t="s">
        <v>1682</v>
      </c>
      <c r="U1448" t="s">
        <v>80</v>
      </c>
      <c r="V1448" t="s">
        <v>1562</v>
      </c>
      <c r="W1448">
        <v>9.5</v>
      </c>
      <c r="X1448">
        <v>19.98</v>
      </c>
      <c r="Y1448">
        <v>1</v>
      </c>
      <c r="Z1448" t="s">
        <v>469</v>
      </c>
      <c r="AA1448" t="s">
        <v>2339</v>
      </c>
      <c r="AF1448" s="4"/>
      <c r="AG1448" s="4"/>
      <c r="AH1448" t="s">
        <v>78</v>
      </c>
      <c r="AI1448" t="s">
        <v>240</v>
      </c>
      <c r="AJ1448" t="s">
        <v>604</v>
      </c>
      <c r="AK1448" t="s">
        <v>1136</v>
      </c>
      <c r="AL1448" t="s">
        <v>1682</v>
      </c>
      <c r="AM1448" t="s">
        <v>80</v>
      </c>
      <c r="AN1448" t="s">
        <v>1562</v>
      </c>
      <c r="AO1448" t="s">
        <v>469</v>
      </c>
      <c r="AP1448" t="s">
        <v>2339</v>
      </c>
      <c r="AQ1448" t="str">
        <f t="shared" si="22"/>
        <v>1018353443221yesMale436612Facebook43615438309.519.9881734.7529.9923</v>
      </c>
      <c r="AR1448">
        <f>COUNTIF(AQ$2:AQ1448,AQ1448)</f>
        <v>1</v>
      </c>
    </row>
    <row r="1449" spans="1:44" x14ac:dyDescent="0.25">
      <c r="A1449">
        <v>1019</v>
      </c>
      <c r="B1449">
        <v>367</v>
      </c>
      <c r="C1449" s="4">
        <v>44322</v>
      </c>
      <c r="D1449">
        <v>8</v>
      </c>
      <c r="E1449" t="s">
        <v>43</v>
      </c>
      <c r="F1449" t="s">
        <v>54</v>
      </c>
      <c r="G1449" t="s">
        <v>55</v>
      </c>
      <c r="H1449" t="s">
        <v>57</v>
      </c>
      <c r="I1449" s="4">
        <v>44097</v>
      </c>
      <c r="J1449">
        <v>10</v>
      </c>
      <c r="K1449" t="s">
        <v>61</v>
      </c>
      <c r="L1449" s="4">
        <v>44055</v>
      </c>
      <c r="M1449" s="4">
        <v>44196</v>
      </c>
      <c r="N1449">
        <v>1</v>
      </c>
      <c r="O1449" t="s">
        <v>79</v>
      </c>
      <c r="P1449" t="s">
        <v>241</v>
      </c>
      <c r="Q1449">
        <v>1</v>
      </c>
      <c r="R1449" t="s">
        <v>634</v>
      </c>
      <c r="S1449" t="s">
        <v>1182</v>
      </c>
      <c r="T1449" t="s">
        <v>1614</v>
      </c>
      <c r="U1449" t="s">
        <v>80</v>
      </c>
      <c r="V1449" t="s">
        <v>1548</v>
      </c>
      <c r="W1449">
        <v>27.9</v>
      </c>
      <c r="X1449">
        <v>29.98</v>
      </c>
      <c r="Y1449">
        <v>1</v>
      </c>
      <c r="Z1449" t="s">
        <v>455</v>
      </c>
      <c r="AA1449" t="s">
        <v>2340</v>
      </c>
      <c r="AF1449" s="4"/>
      <c r="AG1449" s="4"/>
      <c r="AH1449" t="s">
        <v>79</v>
      </c>
      <c r="AI1449" t="s">
        <v>241</v>
      </c>
      <c r="AJ1449" t="s">
        <v>634</v>
      </c>
      <c r="AK1449" t="s">
        <v>1182</v>
      </c>
      <c r="AL1449" t="s">
        <v>1614</v>
      </c>
      <c r="AM1449" t="s">
        <v>80</v>
      </c>
      <c r="AN1449" t="s">
        <v>1548</v>
      </c>
      <c r="AO1449" t="s">
        <v>455</v>
      </c>
      <c r="AP1449" t="s">
        <v>2340</v>
      </c>
      <c r="AQ1449" t="str">
        <f t="shared" si="22"/>
        <v>1019367443228yesMale4409710YouTube440554419627.929.98416413.95214.9915</v>
      </c>
      <c r="AR1449">
        <f>COUNTIF(AQ$2:AQ1449,AQ1449)</f>
        <v>1</v>
      </c>
    </row>
    <row r="1450" spans="1:44" x14ac:dyDescent="0.25">
      <c r="A1450">
        <v>1020</v>
      </c>
      <c r="B1450">
        <v>379</v>
      </c>
      <c r="C1450" s="4">
        <v>44322</v>
      </c>
      <c r="D1450">
        <v>11</v>
      </c>
      <c r="E1450" t="s">
        <v>37</v>
      </c>
      <c r="F1450" t="s">
        <v>48</v>
      </c>
      <c r="G1450" t="s">
        <v>56</v>
      </c>
      <c r="H1450" t="s">
        <v>58</v>
      </c>
      <c r="I1450" s="4">
        <v>43849</v>
      </c>
      <c r="J1450">
        <v>5</v>
      </c>
      <c r="K1450" t="s">
        <v>60</v>
      </c>
      <c r="L1450" s="4">
        <v>43831</v>
      </c>
      <c r="M1450" s="4">
        <v>43921</v>
      </c>
      <c r="N1450">
        <v>1</v>
      </c>
      <c r="O1450" t="s">
        <v>90</v>
      </c>
      <c r="P1450" t="s">
        <v>252</v>
      </c>
      <c r="Q1450">
        <v>1</v>
      </c>
      <c r="R1450" t="s">
        <v>70</v>
      </c>
      <c r="S1450" t="s">
        <v>1040</v>
      </c>
      <c r="T1450" t="s">
        <v>1568</v>
      </c>
      <c r="U1450" t="s">
        <v>67</v>
      </c>
      <c r="V1450" t="s">
        <v>1562</v>
      </c>
      <c r="W1450">
        <v>596.97</v>
      </c>
      <c r="X1450">
        <v>29.97</v>
      </c>
      <c r="Y1450">
        <v>1</v>
      </c>
      <c r="Z1450" t="s">
        <v>645</v>
      </c>
      <c r="AA1450" t="s">
        <v>2347</v>
      </c>
      <c r="AF1450" s="4"/>
      <c r="AG1450" s="4"/>
      <c r="AH1450" t="s">
        <v>90</v>
      </c>
      <c r="AI1450" t="s">
        <v>252</v>
      </c>
      <c r="AJ1450" t="s">
        <v>70</v>
      </c>
      <c r="AK1450" t="s">
        <v>1040</v>
      </c>
      <c r="AL1450" t="s">
        <v>1568</v>
      </c>
      <c r="AM1450" t="s">
        <v>67</v>
      </c>
      <c r="AN1450" t="s">
        <v>1562</v>
      </c>
      <c r="AO1450" t="s">
        <v>645</v>
      </c>
      <c r="AP1450" t="s">
        <v>2347</v>
      </c>
      <c r="AQ1450" t="str">
        <f t="shared" si="22"/>
        <v>10203794432211noFemale438495Facebook4383143921596.9729.9765198.9939.9913</v>
      </c>
      <c r="AR1450">
        <f>COUNTIF(AQ$2:AQ1450,AQ1450)</f>
        <v>1</v>
      </c>
    </row>
    <row r="1451" spans="1:44" x14ac:dyDescent="0.25">
      <c r="A1451">
        <v>1021</v>
      </c>
      <c r="B1451">
        <v>73</v>
      </c>
      <c r="C1451" s="4">
        <v>44323</v>
      </c>
      <c r="D1451">
        <v>11</v>
      </c>
      <c r="E1451" t="s">
        <v>37</v>
      </c>
      <c r="F1451" t="s">
        <v>48</v>
      </c>
      <c r="G1451" t="s">
        <v>56</v>
      </c>
      <c r="H1451" t="s">
        <v>58</v>
      </c>
      <c r="I1451" s="4">
        <v>43916</v>
      </c>
      <c r="J1451">
        <v>7</v>
      </c>
      <c r="K1451" t="s">
        <v>61</v>
      </c>
      <c r="L1451" s="4">
        <v>43915</v>
      </c>
      <c r="M1451" s="4">
        <v>44012</v>
      </c>
      <c r="N1451">
        <v>1</v>
      </c>
      <c r="O1451" t="s">
        <v>79</v>
      </c>
      <c r="P1451" t="s">
        <v>241</v>
      </c>
      <c r="Q1451">
        <v>1</v>
      </c>
      <c r="R1451" t="s">
        <v>403</v>
      </c>
      <c r="S1451" t="s">
        <v>965</v>
      </c>
      <c r="T1451" t="s">
        <v>422</v>
      </c>
      <c r="U1451" t="s">
        <v>67</v>
      </c>
      <c r="V1451" t="s">
        <v>1548</v>
      </c>
      <c r="W1451">
        <v>360</v>
      </c>
      <c r="X1451">
        <v>44.97</v>
      </c>
      <c r="Y1451">
        <v>1</v>
      </c>
      <c r="Z1451" t="s">
        <v>455</v>
      </c>
      <c r="AA1451" t="s">
        <v>2340</v>
      </c>
      <c r="AF1451" s="4"/>
      <c r="AG1451" s="4"/>
      <c r="AH1451" t="s">
        <v>79</v>
      </c>
      <c r="AI1451" t="s">
        <v>241</v>
      </c>
      <c r="AJ1451" t="s">
        <v>403</v>
      </c>
      <c r="AK1451" t="s">
        <v>965</v>
      </c>
      <c r="AL1451" t="s">
        <v>422</v>
      </c>
      <c r="AM1451" t="s">
        <v>67</v>
      </c>
      <c r="AN1451" t="s">
        <v>1548</v>
      </c>
      <c r="AO1451" t="s">
        <v>455</v>
      </c>
      <c r="AP1451" t="s">
        <v>2340</v>
      </c>
      <c r="AQ1451" t="str">
        <f t="shared" si="22"/>
        <v>1021734432311noFemale439167YouTube439154401236044.97438120314.9915</v>
      </c>
      <c r="AR1451">
        <f>COUNTIF(AQ$2:AQ1451,AQ1451)</f>
        <v>1</v>
      </c>
    </row>
    <row r="1452" spans="1:44" x14ac:dyDescent="0.25">
      <c r="A1452">
        <v>1022</v>
      </c>
      <c r="B1452">
        <v>148</v>
      </c>
      <c r="C1452" s="4">
        <v>44323</v>
      </c>
      <c r="D1452">
        <v>10</v>
      </c>
      <c r="E1452" t="s">
        <v>42</v>
      </c>
      <c r="F1452" t="s">
        <v>53</v>
      </c>
      <c r="G1452" t="s">
        <v>55</v>
      </c>
      <c r="H1452" t="s">
        <v>58</v>
      </c>
      <c r="I1452" s="4">
        <v>43653</v>
      </c>
      <c r="J1452">
        <v>1</v>
      </c>
      <c r="K1452" t="s">
        <v>61</v>
      </c>
      <c r="L1452" s="4">
        <v>43615</v>
      </c>
      <c r="M1452" s="4">
        <v>43830</v>
      </c>
      <c r="N1452">
        <v>1</v>
      </c>
      <c r="O1452" t="s">
        <v>80</v>
      </c>
      <c r="P1452" t="s">
        <v>242</v>
      </c>
      <c r="Q1452">
        <v>1</v>
      </c>
      <c r="R1452" t="s">
        <v>696</v>
      </c>
      <c r="S1452" t="s">
        <v>1236</v>
      </c>
      <c r="T1452" t="s">
        <v>1758</v>
      </c>
      <c r="U1452" t="s">
        <v>67</v>
      </c>
      <c r="V1452" t="s">
        <v>1548</v>
      </c>
      <c r="W1452">
        <v>218.97</v>
      </c>
      <c r="X1452">
        <v>44.97</v>
      </c>
      <c r="Y1452">
        <v>1</v>
      </c>
      <c r="Z1452" t="s">
        <v>80</v>
      </c>
      <c r="AA1452" t="s">
        <v>2357</v>
      </c>
      <c r="AF1452" s="4"/>
      <c r="AG1452" s="4"/>
      <c r="AH1452" t="s">
        <v>80</v>
      </c>
      <c r="AI1452" t="s">
        <v>242</v>
      </c>
      <c r="AJ1452" t="s">
        <v>696</v>
      </c>
      <c r="AK1452" t="s">
        <v>1236</v>
      </c>
      <c r="AL1452" t="s">
        <v>1758</v>
      </c>
      <c r="AM1452" t="s">
        <v>67</v>
      </c>
      <c r="AN1452" t="s">
        <v>1548</v>
      </c>
      <c r="AO1452" t="s">
        <v>80</v>
      </c>
      <c r="AP1452" t="s">
        <v>2357</v>
      </c>
      <c r="AQ1452" t="str">
        <f t="shared" si="22"/>
        <v>10221484432310yesFemale436531YouTube4361543830218.9744.97214272.99314.992</v>
      </c>
      <c r="AR1452">
        <f>COUNTIF(AQ$2:AQ1452,AQ1452)</f>
        <v>1</v>
      </c>
    </row>
    <row r="1453" spans="1:44" x14ac:dyDescent="0.25">
      <c r="A1453">
        <v>1023</v>
      </c>
      <c r="B1453">
        <v>318</v>
      </c>
      <c r="C1453" s="4">
        <v>44323</v>
      </c>
      <c r="D1453">
        <v>2</v>
      </c>
      <c r="E1453" t="s">
        <v>38</v>
      </c>
      <c r="F1453" t="s">
        <v>49</v>
      </c>
      <c r="G1453" t="s">
        <v>56</v>
      </c>
      <c r="H1453" t="s">
        <v>58</v>
      </c>
      <c r="I1453" s="4">
        <v>43729</v>
      </c>
      <c r="J1453">
        <v>3</v>
      </c>
      <c r="K1453" t="s">
        <v>59</v>
      </c>
      <c r="L1453" s="4">
        <v>43615</v>
      </c>
      <c r="M1453" s="4">
        <v>43830</v>
      </c>
      <c r="N1453">
        <v>1</v>
      </c>
      <c r="O1453" t="s">
        <v>67</v>
      </c>
      <c r="P1453" t="s">
        <v>229</v>
      </c>
      <c r="Q1453">
        <v>1</v>
      </c>
      <c r="R1453" t="s">
        <v>573</v>
      </c>
      <c r="S1453" t="s">
        <v>1131</v>
      </c>
      <c r="T1453" t="s">
        <v>1517</v>
      </c>
      <c r="U1453" t="s">
        <v>69</v>
      </c>
      <c r="V1453" t="s">
        <v>1548</v>
      </c>
      <c r="W1453">
        <v>19.989999999999998</v>
      </c>
      <c r="X1453">
        <v>14.99</v>
      </c>
      <c r="Y1453">
        <v>1</v>
      </c>
      <c r="Z1453" t="s">
        <v>872</v>
      </c>
      <c r="AA1453" t="s">
        <v>2388</v>
      </c>
      <c r="AF1453" s="4"/>
      <c r="AG1453" s="4"/>
      <c r="AH1453" t="s">
        <v>67</v>
      </c>
      <c r="AI1453" t="s">
        <v>229</v>
      </c>
      <c r="AJ1453" t="s">
        <v>573</v>
      </c>
      <c r="AK1453" t="s">
        <v>1131</v>
      </c>
      <c r="AL1453" t="s">
        <v>1517</v>
      </c>
      <c r="AM1453" t="s">
        <v>69</v>
      </c>
      <c r="AN1453" t="s">
        <v>1548</v>
      </c>
      <c r="AO1453" t="s">
        <v>872</v>
      </c>
      <c r="AP1453" t="s">
        <v>2388</v>
      </c>
      <c r="AQ1453" t="str">
        <f t="shared" si="22"/>
        <v>1023318443232noFemale437293Google Ads436154383019.9914.9934619.99114.9919</v>
      </c>
      <c r="AR1453">
        <f>COUNTIF(AQ$2:AQ1453,AQ1453)</f>
        <v>1</v>
      </c>
    </row>
    <row r="1454" spans="1:44" x14ac:dyDescent="0.25">
      <c r="A1454">
        <v>1024</v>
      </c>
      <c r="B1454">
        <v>440</v>
      </c>
      <c r="C1454" s="4">
        <v>44323</v>
      </c>
      <c r="D1454">
        <v>6</v>
      </c>
      <c r="E1454" t="s">
        <v>33</v>
      </c>
      <c r="F1454" t="s">
        <v>44</v>
      </c>
      <c r="G1454" t="s">
        <v>55</v>
      </c>
      <c r="H1454" t="s">
        <v>58</v>
      </c>
      <c r="I1454" s="4">
        <v>43717</v>
      </c>
      <c r="J1454">
        <v>1</v>
      </c>
      <c r="K1454" t="s">
        <v>61</v>
      </c>
      <c r="L1454" s="4">
        <v>43615</v>
      </c>
      <c r="M1454" s="4">
        <v>43830</v>
      </c>
      <c r="N1454">
        <v>2</v>
      </c>
      <c r="O1454" t="s">
        <v>111</v>
      </c>
      <c r="P1454" t="s">
        <v>273</v>
      </c>
      <c r="Q1454">
        <v>2</v>
      </c>
      <c r="R1454" t="s">
        <v>890</v>
      </c>
      <c r="S1454" t="s">
        <v>1427</v>
      </c>
      <c r="T1454" t="s">
        <v>1942</v>
      </c>
      <c r="U1454" t="s">
        <v>103</v>
      </c>
      <c r="V1454" t="s">
        <v>2030</v>
      </c>
      <c r="W1454">
        <v>69.239999999999995</v>
      </c>
      <c r="X1454">
        <v>64.959999999999994</v>
      </c>
      <c r="Y1454">
        <v>2</v>
      </c>
      <c r="Z1454" t="s">
        <v>2122</v>
      </c>
      <c r="AA1454" t="s">
        <v>2396</v>
      </c>
      <c r="AF1454" s="4"/>
      <c r="AG1454" s="4"/>
      <c r="AH1454" t="s">
        <v>70</v>
      </c>
      <c r="AI1454" t="s">
        <v>232</v>
      </c>
      <c r="AJ1454" t="s">
        <v>495</v>
      </c>
      <c r="AK1454" t="s">
        <v>1058</v>
      </c>
      <c r="AL1454" t="s">
        <v>1587</v>
      </c>
      <c r="AM1454" t="s">
        <v>69</v>
      </c>
      <c r="AN1454" t="s">
        <v>1517</v>
      </c>
      <c r="AO1454" t="s">
        <v>673</v>
      </c>
      <c r="AP1454" t="s">
        <v>2348</v>
      </c>
      <c r="AQ1454" t="str">
        <f t="shared" si="22"/>
        <v>1024440443236yesFemale437171YouTube436154383069.2464.96511554.99119.9912</v>
      </c>
      <c r="AR1454">
        <f>COUNTIF(AQ$2:AQ1454,AQ1454)</f>
        <v>1</v>
      </c>
    </row>
    <row r="1455" spans="1:44" x14ac:dyDescent="0.25">
      <c r="A1455">
        <v>1024</v>
      </c>
      <c r="B1455">
        <v>440</v>
      </c>
      <c r="C1455" s="4">
        <v>44323</v>
      </c>
      <c r="D1455">
        <v>6</v>
      </c>
      <c r="E1455" t="s">
        <v>33</v>
      </c>
      <c r="F1455" t="s">
        <v>44</v>
      </c>
      <c r="G1455" t="s">
        <v>55</v>
      </c>
      <c r="H1455" t="s">
        <v>58</v>
      </c>
      <c r="I1455" s="4">
        <v>43717</v>
      </c>
      <c r="J1455">
        <v>1</v>
      </c>
      <c r="K1455" t="s">
        <v>61</v>
      </c>
      <c r="L1455" s="4">
        <v>43615</v>
      </c>
      <c r="M1455" s="4">
        <v>43830</v>
      </c>
      <c r="N1455">
        <v>2</v>
      </c>
      <c r="O1455" t="s">
        <v>111</v>
      </c>
      <c r="P1455" t="s">
        <v>273</v>
      </c>
      <c r="Q1455">
        <v>2</v>
      </c>
      <c r="R1455" t="s">
        <v>890</v>
      </c>
      <c r="S1455" t="s">
        <v>1427</v>
      </c>
      <c r="T1455" t="s">
        <v>1942</v>
      </c>
      <c r="U1455" t="s">
        <v>103</v>
      </c>
      <c r="V1455" t="s">
        <v>2030</v>
      </c>
      <c r="W1455">
        <v>69.239999999999995</v>
      </c>
      <c r="X1455">
        <v>64.959999999999994</v>
      </c>
      <c r="Y1455">
        <v>2</v>
      </c>
      <c r="Z1455" t="s">
        <v>2122</v>
      </c>
      <c r="AA1455" t="s">
        <v>2396</v>
      </c>
      <c r="AF1455" s="4"/>
      <c r="AG1455" s="4"/>
      <c r="AH1455" t="s">
        <v>78</v>
      </c>
      <c r="AI1455" t="s">
        <v>240</v>
      </c>
      <c r="AJ1455" t="s">
        <v>604</v>
      </c>
      <c r="AK1455" t="s">
        <v>1136</v>
      </c>
      <c r="AL1455" t="s">
        <v>1682</v>
      </c>
      <c r="AM1455" t="s">
        <v>67</v>
      </c>
      <c r="AN1455" t="s">
        <v>1548</v>
      </c>
      <c r="AO1455" t="s">
        <v>469</v>
      </c>
      <c r="AP1455" t="s">
        <v>2339</v>
      </c>
      <c r="AQ1455" t="str">
        <f t="shared" si="22"/>
        <v>1024440443236yesFemale437171YouTube436154383069.2464.9681734.75314.9923</v>
      </c>
      <c r="AR1455">
        <f>COUNTIF(AQ$2:AQ1455,AQ1455)</f>
        <v>1</v>
      </c>
    </row>
    <row r="1456" spans="1:44" x14ac:dyDescent="0.25">
      <c r="A1456">
        <v>1025</v>
      </c>
      <c r="B1456">
        <v>444</v>
      </c>
      <c r="C1456" s="4">
        <v>44323</v>
      </c>
      <c r="D1456">
        <v>8</v>
      </c>
      <c r="E1456" t="s">
        <v>43</v>
      </c>
      <c r="F1456" t="s">
        <v>54</v>
      </c>
      <c r="G1456" t="s">
        <v>56</v>
      </c>
      <c r="H1456" t="s">
        <v>58</v>
      </c>
      <c r="I1456" s="4">
        <v>43720</v>
      </c>
      <c r="J1456">
        <v>2</v>
      </c>
      <c r="K1456" t="s">
        <v>60</v>
      </c>
      <c r="L1456" s="4">
        <v>43615</v>
      </c>
      <c r="M1456" s="4">
        <v>43830</v>
      </c>
      <c r="N1456">
        <v>2</v>
      </c>
      <c r="O1456" t="s">
        <v>135</v>
      </c>
      <c r="P1456" t="s">
        <v>297</v>
      </c>
      <c r="Q1456">
        <v>2</v>
      </c>
      <c r="R1456" t="s">
        <v>891</v>
      </c>
      <c r="S1456" t="s">
        <v>1428</v>
      </c>
      <c r="T1456" t="s">
        <v>1943</v>
      </c>
      <c r="U1456" t="s">
        <v>75</v>
      </c>
      <c r="V1456" t="s">
        <v>2035</v>
      </c>
      <c r="W1456">
        <v>100.91</v>
      </c>
      <c r="X1456">
        <v>79.95</v>
      </c>
      <c r="Y1456">
        <v>2</v>
      </c>
      <c r="Z1456" t="s">
        <v>2296</v>
      </c>
      <c r="AA1456" t="s">
        <v>2601</v>
      </c>
      <c r="AF1456" s="4"/>
      <c r="AG1456" s="4"/>
      <c r="AH1456" t="s">
        <v>90</v>
      </c>
      <c r="AI1456" t="s">
        <v>252</v>
      </c>
      <c r="AJ1456" t="s">
        <v>444</v>
      </c>
      <c r="AK1456" t="s">
        <v>1006</v>
      </c>
      <c r="AL1456" t="s">
        <v>1537</v>
      </c>
      <c r="AM1456" t="s">
        <v>80</v>
      </c>
      <c r="AN1456" t="s">
        <v>1562</v>
      </c>
      <c r="AO1456" t="s">
        <v>645</v>
      </c>
      <c r="AP1456" t="s">
        <v>2347</v>
      </c>
      <c r="AQ1456" t="str">
        <f t="shared" si="22"/>
        <v>1025444443238noFemale437202Facebook4361543830100.9179.95612215.9729.9913</v>
      </c>
      <c r="AR1456">
        <f>COUNTIF(AQ$2:AQ1456,AQ1456)</f>
        <v>1</v>
      </c>
    </row>
    <row r="1457" spans="1:44" x14ac:dyDescent="0.25">
      <c r="A1457">
        <v>1025</v>
      </c>
      <c r="B1457">
        <v>444</v>
      </c>
      <c r="C1457" s="4">
        <v>44323</v>
      </c>
      <c r="D1457">
        <v>8</v>
      </c>
      <c r="E1457" t="s">
        <v>43</v>
      </c>
      <c r="F1457" t="s">
        <v>54</v>
      </c>
      <c r="G1457" t="s">
        <v>56</v>
      </c>
      <c r="H1457" t="s">
        <v>58</v>
      </c>
      <c r="I1457" s="4">
        <v>43720</v>
      </c>
      <c r="J1457">
        <v>2</v>
      </c>
      <c r="K1457" t="s">
        <v>60</v>
      </c>
      <c r="L1457" s="4">
        <v>43615</v>
      </c>
      <c r="M1457" s="4">
        <v>43830</v>
      </c>
      <c r="N1457">
        <v>2</v>
      </c>
      <c r="O1457" t="s">
        <v>135</v>
      </c>
      <c r="P1457" t="s">
        <v>297</v>
      </c>
      <c r="Q1457">
        <v>2</v>
      </c>
      <c r="R1457" t="s">
        <v>891</v>
      </c>
      <c r="S1457" t="s">
        <v>1428</v>
      </c>
      <c r="T1457" t="s">
        <v>1943</v>
      </c>
      <c r="U1457" t="s">
        <v>75</v>
      </c>
      <c r="V1457" t="s">
        <v>2035</v>
      </c>
      <c r="W1457">
        <v>100.91</v>
      </c>
      <c r="X1457">
        <v>79.95</v>
      </c>
      <c r="Y1457">
        <v>2</v>
      </c>
      <c r="Z1457" t="s">
        <v>2296</v>
      </c>
      <c r="AA1457" t="s">
        <v>2601</v>
      </c>
      <c r="AF1457" s="4"/>
      <c r="AG1457" s="4"/>
      <c r="AH1457" t="s">
        <v>70</v>
      </c>
      <c r="AI1457" t="s">
        <v>232</v>
      </c>
      <c r="AJ1457" t="s">
        <v>635</v>
      </c>
      <c r="AK1457" t="s">
        <v>1183</v>
      </c>
      <c r="AL1457" t="s">
        <v>1707</v>
      </c>
      <c r="AM1457" t="s">
        <v>67</v>
      </c>
      <c r="AN1457" t="s">
        <v>1517</v>
      </c>
      <c r="AO1457" t="s">
        <v>673</v>
      </c>
      <c r="AP1457" t="s">
        <v>2348</v>
      </c>
      <c r="AQ1457" t="str">
        <f t="shared" si="22"/>
        <v>1025444443238noFemale437202Facebook4361543830100.9179.9558722.99319.9912</v>
      </c>
      <c r="AR1457">
        <f>COUNTIF(AQ$2:AQ1457,AQ1457)</f>
        <v>1</v>
      </c>
    </row>
    <row r="1458" spans="1:44" x14ac:dyDescent="0.25">
      <c r="A1458">
        <v>1026</v>
      </c>
      <c r="B1458">
        <v>486</v>
      </c>
      <c r="C1458" s="4">
        <v>44324</v>
      </c>
      <c r="D1458">
        <v>11</v>
      </c>
      <c r="E1458" t="s">
        <v>37</v>
      </c>
      <c r="F1458" t="s">
        <v>48</v>
      </c>
      <c r="G1458" t="s">
        <v>55</v>
      </c>
      <c r="H1458" t="s">
        <v>58</v>
      </c>
      <c r="I1458" s="4">
        <v>43893</v>
      </c>
      <c r="J1458">
        <v>15</v>
      </c>
      <c r="K1458" t="s">
        <v>62</v>
      </c>
      <c r="L1458" s="4">
        <v>43615</v>
      </c>
      <c r="M1458" s="4">
        <v>44413</v>
      </c>
      <c r="N1458">
        <v>1</v>
      </c>
      <c r="O1458" t="s">
        <v>67</v>
      </c>
      <c r="P1458" t="s">
        <v>229</v>
      </c>
      <c r="Q1458">
        <v>1</v>
      </c>
      <c r="R1458" t="s">
        <v>468</v>
      </c>
      <c r="S1458" t="s">
        <v>1031</v>
      </c>
      <c r="T1458" t="s">
        <v>1561</v>
      </c>
      <c r="U1458" t="s">
        <v>69</v>
      </c>
      <c r="V1458" t="s">
        <v>1548</v>
      </c>
      <c r="W1458">
        <v>32.99</v>
      </c>
      <c r="X1458">
        <v>14.99</v>
      </c>
      <c r="Y1458">
        <v>1</v>
      </c>
      <c r="Z1458" t="s">
        <v>90</v>
      </c>
      <c r="AA1458" t="s">
        <v>2328</v>
      </c>
      <c r="AF1458" s="4"/>
      <c r="AG1458" s="4"/>
      <c r="AH1458" t="s">
        <v>67</v>
      </c>
      <c r="AI1458" t="s">
        <v>229</v>
      </c>
      <c r="AJ1458" t="s">
        <v>468</v>
      </c>
      <c r="AK1458" t="s">
        <v>1031</v>
      </c>
      <c r="AL1458" t="s">
        <v>1561</v>
      </c>
      <c r="AM1458" t="s">
        <v>69</v>
      </c>
      <c r="AN1458" t="s">
        <v>1548</v>
      </c>
      <c r="AO1458" t="s">
        <v>90</v>
      </c>
      <c r="AP1458" t="s">
        <v>2328</v>
      </c>
      <c r="AQ1458" t="str">
        <f t="shared" si="22"/>
        <v>10264864432411yesFemale4389315Organic436154441332.9914.9939432.99114.996</v>
      </c>
      <c r="AR1458">
        <f>COUNTIF(AQ$2:AQ1458,AQ1458)</f>
        <v>1</v>
      </c>
    </row>
    <row r="1459" spans="1:44" x14ac:dyDescent="0.25">
      <c r="A1459">
        <v>1027</v>
      </c>
      <c r="B1459">
        <v>368</v>
      </c>
      <c r="C1459" s="4">
        <v>44325</v>
      </c>
      <c r="D1459">
        <v>5</v>
      </c>
      <c r="E1459" t="s">
        <v>36</v>
      </c>
      <c r="F1459" t="s">
        <v>47</v>
      </c>
      <c r="G1459" t="s">
        <v>56</v>
      </c>
      <c r="H1459" t="s">
        <v>57</v>
      </c>
      <c r="I1459" s="4">
        <v>43583</v>
      </c>
      <c r="J1459">
        <v>2</v>
      </c>
      <c r="L1459" s="4"/>
      <c r="M1459" s="4"/>
      <c r="N1459">
        <v>2</v>
      </c>
      <c r="O1459" t="s">
        <v>177</v>
      </c>
      <c r="P1459" t="s">
        <v>339</v>
      </c>
      <c r="Q1459">
        <v>2</v>
      </c>
      <c r="R1459" t="s">
        <v>892</v>
      </c>
      <c r="S1459" t="s">
        <v>1429</v>
      </c>
      <c r="T1459" t="s">
        <v>1944</v>
      </c>
      <c r="U1459" t="s">
        <v>103</v>
      </c>
      <c r="V1459" t="s">
        <v>2030</v>
      </c>
      <c r="W1459">
        <v>111.56</v>
      </c>
      <c r="X1459">
        <v>64.959999999999994</v>
      </c>
      <c r="Y1459">
        <v>2</v>
      </c>
      <c r="Z1459" t="s">
        <v>2297</v>
      </c>
      <c r="AA1459" t="s">
        <v>2602</v>
      </c>
      <c r="AF1459" s="4"/>
      <c r="AG1459" s="4"/>
      <c r="AH1459" t="s">
        <v>65</v>
      </c>
      <c r="AI1459" t="s">
        <v>227</v>
      </c>
      <c r="AJ1459" t="s">
        <v>389</v>
      </c>
      <c r="AK1459" t="s">
        <v>951</v>
      </c>
      <c r="AL1459" t="s">
        <v>1485</v>
      </c>
      <c r="AM1459" t="s">
        <v>69</v>
      </c>
      <c r="AN1459" t="s">
        <v>1517</v>
      </c>
      <c r="AO1459" t="s">
        <v>431</v>
      </c>
      <c r="AP1459" t="s">
        <v>2326</v>
      </c>
      <c r="AQ1459" t="str">
        <f t="shared" si="22"/>
        <v>1027368443255noMale435832111.5664.961011621.95119.9924</v>
      </c>
      <c r="AR1459">
        <f>COUNTIF(AQ$2:AQ1459,AQ1459)</f>
        <v>1</v>
      </c>
    </row>
    <row r="1460" spans="1:44" x14ac:dyDescent="0.25">
      <c r="A1460">
        <v>1027</v>
      </c>
      <c r="B1460">
        <v>368</v>
      </c>
      <c r="C1460" s="4">
        <v>44325</v>
      </c>
      <c r="D1460">
        <v>5</v>
      </c>
      <c r="E1460" t="s">
        <v>36</v>
      </c>
      <c r="F1460" t="s">
        <v>47</v>
      </c>
      <c r="G1460" t="s">
        <v>56</v>
      </c>
      <c r="H1460" t="s">
        <v>57</v>
      </c>
      <c r="I1460" s="4">
        <v>43583</v>
      </c>
      <c r="J1460">
        <v>2</v>
      </c>
      <c r="L1460" s="4"/>
      <c r="M1460" s="4"/>
      <c r="N1460">
        <v>2</v>
      </c>
      <c r="O1460" t="s">
        <v>177</v>
      </c>
      <c r="P1460" t="s">
        <v>339</v>
      </c>
      <c r="Q1460">
        <v>2</v>
      </c>
      <c r="R1460" t="s">
        <v>892</v>
      </c>
      <c r="S1460" t="s">
        <v>1429</v>
      </c>
      <c r="T1460" t="s">
        <v>1944</v>
      </c>
      <c r="U1460" t="s">
        <v>103</v>
      </c>
      <c r="V1460" t="s">
        <v>2030</v>
      </c>
      <c r="W1460">
        <v>111.56</v>
      </c>
      <c r="X1460">
        <v>64.959999999999994</v>
      </c>
      <c r="Y1460">
        <v>2</v>
      </c>
      <c r="Z1460" t="s">
        <v>2297</v>
      </c>
      <c r="AA1460" t="s">
        <v>2602</v>
      </c>
      <c r="AF1460" s="4"/>
      <c r="AG1460" s="4"/>
      <c r="AH1460" t="s">
        <v>67</v>
      </c>
      <c r="AI1460" t="s">
        <v>229</v>
      </c>
      <c r="AJ1460" t="s">
        <v>467</v>
      </c>
      <c r="AK1460" t="s">
        <v>1030</v>
      </c>
      <c r="AL1460" t="s">
        <v>1560</v>
      </c>
      <c r="AM1460" t="s">
        <v>67</v>
      </c>
      <c r="AN1460" t="s">
        <v>1548</v>
      </c>
      <c r="AO1460" t="s">
        <v>84</v>
      </c>
      <c r="AP1460" t="s">
        <v>2366</v>
      </c>
      <c r="AQ1460" t="str">
        <f t="shared" si="22"/>
        <v>1027368443255noMale435832111.5664.96314029.87314.999</v>
      </c>
      <c r="AR1460">
        <f>COUNTIF(AQ$2:AQ1460,AQ1460)</f>
        <v>1</v>
      </c>
    </row>
    <row r="1461" spans="1:44" x14ac:dyDescent="0.25">
      <c r="A1461">
        <v>1028</v>
      </c>
      <c r="B1461">
        <v>109</v>
      </c>
      <c r="C1461" s="4">
        <v>44326</v>
      </c>
      <c r="D1461">
        <v>6</v>
      </c>
      <c r="E1461" t="s">
        <v>33</v>
      </c>
      <c r="F1461" t="s">
        <v>44</v>
      </c>
      <c r="G1461" t="s">
        <v>56</v>
      </c>
      <c r="H1461" t="s">
        <v>57</v>
      </c>
      <c r="I1461" s="4">
        <v>43721</v>
      </c>
      <c r="J1461">
        <v>3</v>
      </c>
      <c r="K1461" t="s">
        <v>59</v>
      </c>
      <c r="L1461" s="4">
        <v>43615</v>
      </c>
      <c r="M1461" s="4">
        <v>43830</v>
      </c>
      <c r="N1461">
        <v>1</v>
      </c>
      <c r="O1461" t="s">
        <v>79</v>
      </c>
      <c r="P1461" t="s">
        <v>241</v>
      </c>
      <c r="Q1461">
        <v>1</v>
      </c>
      <c r="R1461" t="s">
        <v>463</v>
      </c>
      <c r="S1461" t="s">
        <v>1026</v>
      </c>
      <c r="T1461" t="s">
        <v>1556</v>
      </c>
      <c r="U1461" t="s">
        <v>69</v>
      </c>
      <c r="V1461" t="s">
        <v>1548</v>
      </c>
      <c r="W1461">
        <v>21.49</v>
      </c>
      <c r="X1461">
        <v>14.99</v>
      </c>
      <c r="Y1461">
        <v>1</v>
      </c>
      <c r="Z1461" t="s">
        <v>455</v>
      </c>
      <c r="AA1461" t="s">
        <v>2340</v>
      </c>
      <c r="AF1461" s="4"/>
      <c r="AG1461" s="4"/>
      <c r="AH1461" t="s">
        <v>79</v>
      </c>
      <c r="AI1461" t="s">
        <v>241</v>
      </c>
      <c r="AJ1461" t="s">
        <v>463</v>
      </c>
      <c r="AK1461" t="s">
        <v>1026</v>
      </c>
      <c r="AL1461" t="s">
        <v>1556</v>
      </c>
      <c r="AM1461" t="s">
        <v>69</v>
      </c>
      <c r="AN1461" t="s">
        <v>1548</v>
      </c>
      <c r="AO1461" t="s">
        <v>455</v>
      </c>
      <c r="AP1461" t="s">
        <v>2340</v>
      </c>
      <c r="AQ1461" t="str">
        <f t="shared" si="22"/>
        <v>1028109443266noMale437213Google Ads436154383021.4914.9944721.49114.9915</v>
      </c>
      <c r="AR1461">
        <f>COUNTIF(AQ$2:AQ1461,AQ1461)</f>
        <v>1</v>
      </c>
    </row>
    <row r="1462" spans="1:44" x14ac:dyDescent="0.25">
      <c r="A1462">
        <v>1029</v>
      </c>
      <c r="B1462">
        <v>120</v>
      </c>
      <c r="C1462" s="4">
        <v>44326</v>
      </c>
      <c r="D1462">
        <v>10</v>
      </c>
      <c r="E1462" t="s">
        <v>42</v>
      </c>
      <c r="F1462" t="s">
        <v>53</v>
      </c>
      <c r="G1462" t="s">
        <v>56</v>
      </c>
      <c r="H1462" t="s">
        <v>57</v>
      </c>
      <c r="I1462" s="4">
        <v>43932</v>
      </c>
      <c r="J1462">
        <v>7</v>
      </c>
      <c r="K1462" t="s">
        <v>61</v>
      </c>
      <c r="L1462" s="4">
        <v>43915</v>
      </c>
      <c r="M1462" s="4">
        <v>44012</v>
      </c>
      <c r="N1462">
        <v>1</v>
      </c>
      <c r="O1462" t="s">
        <v>80</v>
      </c>
      <c r="P1462" t="s">
        <v>242</v>
      </c>
      <c r="Q1462">
        <v>1</v>
      </c>
      <c r="R1462" t="s">
        <v>696</v>
      </c>
      <c r="S1462" t="s">
        <v>1236</v>
      </c>
      <c r="T1462" t="s">
        <v>1758</v>
      </c>
      <c r="U1462" t="s">
        <v>67</v>
      </c>
      <c r="V1462" t="s">
        <v>1548</v>
      </c>
      <c r="W1462">
        <v>218.97</v>
      </c>
      <c r="X1462">
        <v>44.97</v>
      </c>
      <c r="Y1462">
        <v>1</v>
      </c>
      <c r="Z1462" t="s">
        <v>80</v>
      </c>
      <c r="AA1462" t="s">
        <v>2357</v>
      </c>
      <c r="AF1462" s="4"/>
      <c r="AG1462" s="4"/>
      <c r="AH1462" t="s">
        <v>80</v>
      </c>
      <c r="AI1462" t="s">
        <v>242</v>
      </c>
      <c r="AJ1462" t="s">
        <v>696</v>
      </c>
      <c r="AK1462" t="s">
        <v>1236</v>
      </c>
      <c r="AL1462" t="s">
        <v>1758</v>
      </c>
      <c r="AM1462" t="s">
        <v>67</v>
      </c>
      <c r="AN1462" t="s">
        <v>1548</v>
      </c>
      <c r="AO1462" t="s">
        <v>80</v>
      </c>
      <c r="AP1462" t="s">
        <v>2357</v>
      </c>
      <c r="AQ1462" t="str">
        <f t="shared" si="22"/>
        <v>10291204432610noMale439327YouTube4391544012218.9744.97214272.99314.992</v>
      </c>
      <c r="AR1462">
        <f>COUNTIF(AQ$2:AQ1462,AQ1462)</f>
        <v>1</v>
      </c>
    </row>
    <row r="1463" spans="1:44" x14ac:dyDescent="0.25">
      <c r="A1463">
        <v>1030</v>
      </c>
      <c r="B1463">
        <v>446</v>
      </c>
      <c r="C1463" s="4">
        <v>44328</v>
      </c>
      <c r="D1463">
        <v>7</v>
      </c>
      <c r="E1463" t="s">
        <v>35</v>
      </c>
      <c r="F1463" t="s">
        <v>46</v>
      </c>
      <c r="G1463" t="s">
        <v>55</v>
      </c>
      <c r="H1463" t="s">
        <v>57</v>
      </c>
      <c r="I1463" s="4">
        <v>44051</v>
      </c>
      <c r="J1463">
        <v>9</v>
      </c>
      <c r="K1463" t="s">
        <v>59</v>
      </c>
      <c r="L1463" s="4">
        <v>43952</v>
      </c>
      <c r="M1463" s="4">
        <v>44075</v>
      </c>
      <c r="N1463">
        <v>2</v>
      </c>
      <c r="O1463" t="s">
        <v>157</v>
      </c>
      <c r="P1463" t="s">
        <v>319</v>
      </c>
      <c r="Q1463">
        <v>2</v>
      </c>
      <c r="R1463" t="s">
        <v>893</v>
      </c>
      <c r="S1463" t="s">
        <v>1430</v>
      </c>
      <c r="T1463" t="s">
        <v>1945</v>
      </c>
      <c r="U1463" t="s">
        <v>128</v>
      </c>
      <c r="V1463" t="s">
        <v>2042</v>
      </c>
      <c r="W1463">
        <v>213.24</v>
      </c>
      <c r="X1463">
        <v>109.92</v>
      </c>
      <c r="Y1463">
        <v>2</v>
      </c>
      <c r="Z1463" t="s">
        <v>2128</v>
      </c>
      <c r="AA1463" t="s">
        <v>2403</v>
      </c>
      <c r="AF1463" s="4"/>
      <c r="AG1463" s="4"/>
      <c r="AH1463" t="s">
        <v>80</v>
      </c>
      <c r="AI1463" t="s">
        <v>242</v>
      </c>
      <c r="AJ1463" t="s">
        <v>587</v>
      </c>
      <c r="AK1463" t="s">
        <v>1143</v>
      </c>
      <c r="AL1463" t="s">
        <v>1668</v>
      </c>
      <c r="AM1463" t="s">
        <v>90</v>
      </c>
      <c r="AN1463" t="s">
        <v>1548</v>
      </c>
      <c r="AO1463" t="s">
        <v>79</v>
      </c>
      <c r="AP1463" t="s">
        <v>2349</v>
      </c>
      <c r="AQ1463" t="str">
        <f t="shared" si="22"/>
        <v>1030446443287yesMale440519Google Ads4395244075213.24109.9227431.29614.994</v>
      </c>
      <c r="AR1463">
        <f>COUNTIF(AQ$2:AQ1463,AQ1463)</f>
        <v>1</v>
      </c>
    </row>
    <row r="1464" spans="1:44" x14ac:dyDescent="0.25">
      <c r="A1464">
        <v>1030</v>
      </c>
      <c r="B1464">
        <v>446</v>
      </c>
      <c r="C1464" s="4">
        <v>44328</v>
      </c>
      <c r="D1464">
        <v>7</v>
      </c>
      <c r="E1464" t="s">
        <v>35</v>
      </c>
      <c r="F1464" t="s">
        <v>46</v>
      </c>
      <c r="G1464" t="s">
        <v>55</v>
      </c>
      <c r="H1464" t="s">
        <v>57</v>
      </c>
      <c r="I1464" s="4">
        <v>44051</v>
      </c>
      <c r="J1464">
        <v>9</v>
      </c>
      <c r="K1464" t="s">
        <v>59</v>
      </c>
      <c r="L1464" s="4">
        <v>43952</v>
      </c>
      <c r="M1464" s="4">
        <v>44075</v>
      </c>
      <c r="N1464">
        <v>2</v>
      </c>
      <c r="O1464" t="s">
        <v>157</v>
      </c>
      <c r="P1464" t="s">
        <v>319</v>
      </c>
      <c r="Q1464">
        <v>2</v>
      </c>
      <c r="R1464" t="s">
        <v>893</v>
      </c>
      <c r="S1464" t="s">
        <v>1430</v>
      </c>
      <c r="T1464" t="s">
        <v>1945</v>
      </c>
      <c r="U1464" t="s">
        <v>128</v>
      </c>
      <c r="V1464" t="s">
        <v>2042</v>
      </c>
      <c r="W1464">
        <v>213.24</v>
      </c>
      <c r="X1464">
        <v>109.92</v>
      </c>
      <c r="Y1464">
        <v>2</v>
      </c>
      <c r="Z1464" t="s">
        <v>2128</v>
      </c>
      <c r="AA1464" t="s">
        <v>2403</v>
      </c>
      <c r="AF1464" s="4"/>
      <c r="AG1464" s="4"/>
      <c r="AH1464" t="s">
        <v>90</v>
      </c>
      <c r="AI1464" t="s">
        <v>252</v>
      </c>
      <c r="AJ1464" t="s">
        <v>497</v>
      </c>
      <c r="AK1464" t="s">
        <v>1060</v>
      </c>
      <c r="AL1464" t="s">
        <v>1589</v>
      </c>
      <c r="AM1464" t="s">
        <v>80</v>
      </c>
      <c r="AN1464" t="s">
        <v>1562</v>
      </c>
      <c r="AO1464" t="s">
        <v>410</v>
      </c>
      <c r="AP1464" t="s">
        <v>2359</v>
      </c>
      <c r="AQ1464" t="str">
        <f t="shared" si="22"/>
        <v>1030446443287yesMale440519Google Ads4395244075213.24109.9266512.7529.9920</v>
      </c>
      <c r="AR1464">
        <f>COUNTIF(AQ$2:AQ1464,AQ1464)</f>
        <v>1</v>
      </c>
    </row>
    <row r="1465" spans="1:44" x14ac:dyDescent="0.25">
      <c r="A1465">
        <v>1031</v>
      </c>
      <c r="B1465">
        <v>217</v>
      </c>
      <c r="C1465" s="4">
        <v>44329</v>
      </c>
      <c r="D1465">
        <v>4</v>
      </c>
      <c r="E1465" t="s">
        <v>40</v>
      </c>
      <c r="F1465" t="s">
        <v>51</v>
      </c>
      <c r="G1465" t="s">
        <v>55</v>
      </c>
      <c r="H1465" t="s">
        <v>57</v>
      </c>
      <c r="I1465" s="4">
        <v>43670</v>
      </c>
      <c r="J1465">
        <v>3</v>
      </c>
      <c r="K1465" t="s">
        <v>59</v>
      </c>
      <c r="L1465" s="4">
        <v>43615</v>
      </c>
      <c r="M1465" s="4">
        <v>43830</v>
      </c>
      <c r="N1465">
        <v>1</v>
      </c>
      <c r="O1465" t="s">
        <v>80</v>
      </c>
      <c r="P1465" t="s">
        <v>242</v>
      </c>
      <c r="Q1465">
        <v>1</v>
      </c>
      <c r="R1465" t="s">
        <v>620</v>
      </c>
      <c r="S1465" t="s">
        <v>1170</v>
      </c>
      <c r="T1465" t="s">
        <v>1696</v>
      </c>
      <c r="U1465" t="s">
        <v>69</v>
      </c>
      <c r="V1465" t="s">
        <v>1548</v>
      </c>
      <c r="W1465">
        <v>120.99</v>
      </c>
      <c r="X1465">
        <v>14.99</v>
      </c>
      <c r="Y1465">
        <v>1</v>
      </c>
      <c r="Z1465" t="s">
        <v>79</v>
      </c>
      <c r="AA1465" t="s">
        <v>2349</v>
      </c>
      <c r="AF1465" s="4"/>
      <c r="AG1465" s="4"/>
      <c r="AH1465" t="s">
        <v>80</v>
      </c>
      <c r="AI1465" t="s">
        <v>242</v>
      </c>
      <c r="AJ1465" t="s">
        <v>620</v>
      </c>
      <c r="AK1465" t="s">
        <v>1170</v>
      </c>
      <c r="AL1465" t="s">
        <v>1696</v>
      </c>
      <c r="AM1465" t="s">
        <v>69</v>
      </c>
      <c r="AN1465" t="s">
        <v>1548</v>
      </c>
      <c r="AO1465" t="s">
        <v>79</v>
      </c>
      <c r="AP1465" t="s">
        <v>2349</v>
      </c>
      <c r="AQ1465" t="str">
        <f t="shared" si="22"/>
        <v>1031217443294yesMale436703Google Ads4361543830120.9914.99292120.99114.994</v>
      </c>
      <c r="AR1465">
        <f>COUNTIF(AQ$2:AQ1465,AQ1465)</f>
        <v>1</v>
      </c>
    </row>
    <row r="1466" spans="1:44" x14ac:dyDescent="0.25">
      <c r="A1466">
        <v>1032</v>
      </c>
      <c r="B1466">
        <v>326</v>
      </c>
      <c r="C1466" s="4">
        <v>44329</v>
      </c>
      <c r="D1466">
        <v>6</v>
      </c>
      <c r="E1466" t="s">
        <v>33</v>
      </c>
      <c r="F1466" t="s">
        <v>44</v>
      </c>
      <c r="G1466" t="s">
        <v>55</v>
      </c>
      <c r="H1466" t="s">
        <v>57</v>
      </c>
      <c r="I1466" s="4">
        <v>43471</v>
      </c>
      <c r="J1466">
        <v>1</v>
      </c>
      <c r="L1466" s="4"/>
      <c r="M1466" s="4"/>
      <c r="N1466">
        <v>1</v>
      </c>
      <c r="O1466" t="s">
        <v>90</v>
      </c>
      <c r="P1466" t="s">
        <v>252</v>
      </c>
      <c r="Q1466">
        <v>1</v>
      </c>
      <c r="R1466" t="s">
        <v>669</v>
      </c>
      <c r="S1466" t="s">
        <v>989</v>
      </c>
      <c r="T1466" t="s">
        <v>626</v>
      </c>
      <c r="U1466" t="s">
        <v>67</v>
      </c>
      <c r="V1466" t="s">
        <v>1562</v>
      </c>
      <c r="W1466">
        <v>237</v>
      </c>
      <c r="X1466">
        <v>29.97</v>
      </c>
      <c r="Y1466">
        <v>1</v>
      </c>
      <c r="Z1466" t="s">
        <v>410</v>
      </c>
      <c r="AA1466" t="s">
        <v>2359</v>
      </c>
      <c r="AF1466" s="4"/>
      <c r="AG1466" s="4"/>
      <c r="AH1466" t="s">
        <v>90</v>
      </c>
      <c r="AI1466" t="s">
        <v>252</v>
      </c>
      <c r="AJ1466" t="s">
        <v>669</v>
      </c>
      <c r="AK1466" t="s">
        <v>989</v>
      </c>
      <c r="AL1466" t="s">
        <v>626</v>
      </c>
      <c r="AM1466" t="s">
        <v>67</v>
      </c>
      <c r="AN1466" t="s">
        <v>1562</v>
      </c>
      <c r="AO1466" t="s">
        <v>410</v>
      </c>
      <c r="AP1466" t="s">
        <v>2359</v>
      </c>
      <c r="AQ1466" t="str">
        <f t="shared" si="22"/>
        <v>1032326443296yesMale43471123729.976767939.9920</v>
      </c>
      <c r="AR1466">
        <f>COUNTIF(AQ$2:AQ1466,AQ1466)</f>
        <v>1</v>
      </c>
    </row>
    <row r="1467" spans="1:44" x14ac:dyDescent="0.25">
      <c r="A1467">
        <v>1033</v>
      </c>
      <c r="B1467">
        <v>61</v>
      </c>
      <c r="C1467" s="4">
        <v>44330</v>
      </c>
      <c r="D1467">
        <v>7</v>
      </c>
      <c r="E1467" t="s">
        <v>35</v>
      </c>
      <c r="F1467" t="s">
        <v>46</v>
      </c>
      <c r="G1467" t="s">
        <v>56</v>
      </c>
      <c r="H1467" t="s">
        <v>57</v>
      </c>
      <c r="I1467" s="4">
        <v>43703</v>
      </c>
      <c r="J1467">
        <v>2</v>
      </c>
      <c r="K1467" t="s">
        <v>60</v>
      </c>
      <c r="L1467" s="4">
        <v>43615</v>
      </c>
      <c r="M1467" s="4">
        <v>43830</v>
      </c>
      <c r="N1467">
        <v>1</v>
      </c>
      <c r="O1467" t="s">
        <v>67</v>
      </c>
      <c r="P1467" t="s">
        <v>229</v>
      </c>
      <c r="Q1467">
        <v>1</v>
      </c>
      <c r="R1467" t="s">
        <v>439</v>
      </c>
      <c r="S1467" t="s">
        <v>1001</v>
      </c>
      <c r="T1467" t="s">
        <v>1533</v>
      </c>
      <c r="U1467" t="s">
        <v>67</v>
      </c>
      <c r="V1467" t="s">
        <v>1548</v>
      </c>
      <c r="W1467">
        <v>179.97</v>
      </c>
      <c r="X1467">
        <v>44.97</v>
      </c>
      <c r="Y1467">
        <v>1</v>
      </c>
      <c r="Z1467" t="s">
        <v>84</v>
      </c>
      <c r="AA1467" t="s">
        <v>2366</v>
      </c>
      <c r="AF1467" s="4"/>
      <c r="AG1467" s="4"/>
      <c r="AH1467" t="s">
        <v>67</v>
      </c>
      <c r="AI1467" t="s">
        <v>229</v>
      </c>
      <c r="AJ1467" t="s">
        <v>439</v>
      </c>
      <c r="AK1467" t="s">
        <v>1001</v>
      </c>
      <c r="AL1467" t="s">
        <v>1533</v>
      </c>
      <c r="AM1467" t="s">
        <v>67</v>
      </c>
      <c r="AN1467" t="s">
        <v>1548</v>
      </c>
      <c r="AO1467" t="s">
        <v>84</v>
      </c>
      <c r="AP1467" t="s">
        <v>2366</v>
      </c>
      <c r="AQ1467" t="str">
        <f t="shared" si="22"/>
        <v>103361443307noMale437032Facebook4361543830179.9744.97310259.99314.999</v>
      </c>
      <c r="AR1467">
        <f>COUNTIF(AQ$2:AQ1467,AQ1467)</f>
        <v>1</v>
      </c>
    </row>
    <row r="1468" spans="1:44" x14ac:dyDescent="0.25">
      <c r="A1468">
        <v>1034</v>
      </c>
      <c r="B1468">
        <v>392</v>
      </c>
      <c r="C1468" s="4">
        <v>44330</v>
      </c>
      <c r="D1468">
        <v>4</v>
      </c>
      <c r="E1468" t="s">
        <v>40</v>
      </c>
      <c r="F1468" t="s">
        <v>51</v>
      </c>
      <c r="G1468" t="s">
        <v>56</v>
      </c>
      <c r="H1468" t="s">
        <v>57</v>
      </c>
      <c r="I1468" s="4">
        <v>44132</v>
      </c>
      <c r="J1468">
        <v>10</v>
      </c>
      <c r="K1468" t="s">
        <v>61</v>
      </c>
      <c r="L1468" s="4">
        <v>44055</v>
      </c>
      <c r="M1468" s="4">
        <v>44196</v>
      </c>
      <c r="N1468">
        <v>2</v>
      </c>
      <c r="O1468" t="s">
        <v>183</v>
      </c>
      <c r="P1468" t="s">
        <v>345</v>
      </c>
      <c r="Q1468">
        <v>2</v>
      </c>
      <c r="R1468" t="s">
        <v>894</v>
      </c>
      <c r="S1468" t="s">
        <v>1431</v>
      </c>
      <c r="T1468" t="s">
        <v>1946</v>
      </c>
      <c r="U1468" t="s">
        <v>85</v>
      </c>
      <c r="V1468" t="s">
        <v>2038</v>
      </c>
      <c r="W1468">
        <v>233.89</v>
      </c>
      <c r="X1468">
        <v>54.97</v>
      </c>
      <c r="Y1468">
        <v>2</v>
      </c>
      <c r="Z1468" t="s">
        <v>2298</v>
      </c>
      <c r="AA1468" t="s">
        <v>2603</v>
      </c>
      <c r="AF1468" s="4"/>
      <c r="AG1468" s="4"/>
      <c r="AH1468" t="s">
        <v>67</v>
      </c>
      <c r="AI1468" t="s">
        <v>229</v>
      </c>
      <c r="AJ1468" t="s">
        <v>439</v>
      </c>
      <c r="AK1468" t="s">
        <v>1001</v>
      </c>
      <c r="AL1468" t="s">
        <v>1533</v>
      </c>
      <c r="AM1468" t="s">
        <v>69</v>
      </c>
      <c r="AN1468" t="s">
        <v>1548</v>
      </c>
      <c r="AO1468" t="s">
        <v>84</v>
      </c>
      <c r="AP1468" t="s">
        <v>2366</v>
      </c>
      <c r="AQ1468" t="str">
        <f t="shared" si="22"/>
        <v>1034392443304noMale4413210YouTube4405544196233.8954.97310259.99114.999</v>
      </c>
      <c r="AR1468">
        <f>COUNTIF(AQ$2:AQ1468,AQ1468)</f>
        <v>1</v>
      </c>
    </row>
    <row r="1469" spans="1:44" x14ac:dyDescent="0.25">
      <c r="A1469">
        <v>1034</v>
      </c>
      <c r="B1469">
        <v>392</v>
      </c>
      <c r="C1469" s="4">
        <v>44330</v>
      </c>
      <c r="D1469">
        <v>4</v>
      </c>
      <c r="E1469" t="s">
        <v>40</v>
      </c>
      <c r="F1469" t="s">
        <v>51</v>
      </c>
      <c r="G1469" t="s">
        <v>56</v>
      </c>
      <c r="H1469" t="s">
        <v>57</v>
      </c>
      <c r="I1469" s="4">
        <v>44132</v>
      </c>
      <c r="J1469">
        <v>10</v>
      </c>
      <c r="K1469" t="s">
        <v>61</v>
      </c>
      <c r="L1469" s="4">
        <v>44055</v>
      </c>
      <c r="M1469" s="4">
        <v>44196</v>
      </c>
      <c r="N1469">
        <v>2</v>
      </c>
      <c r="O1469" t="s">
        <v>183</v>
      </c>
      <c r="P1469" t="s">
        <v>345</v>
      </c>
      <c r="Q1469">
        <v>2</v>
      </c>
      <c r="R1469" t="s">
        <v>894</v>
      </c>
      <c r="S1469" t="s">
        <v>1431</v>
      </c>
      <c r="T1469" t="s">
        <v>1946</v>
      </c>
      <c r="U1469" t="s">
        <v>85</v>
      </c>
      <c r="V1469" t="s">
        <v>2038</v>
      </c>
      <c r="W1469">
        <v>233.89</v>
      </c>
      <c r="X1469">
        <v>54.97</v>
      </c>
      <c r="Y1469">
        <v>2</v>
      </c>
      <c r="Z1469" t="s">
        <v>2298</v>
      </c>
      <c r="AA1469" t="s">
        <v>2603</v>
      </c>
      <c r="AF1469" s="4"/>
      <c r="AG1469" s="4"/>
      <c r="AH1469" t="s">
        <v>70</v>
      </c>
      <c r="AI1469" t="s">
        <v>232</v>
      </c>
      <c r="AJ1469" t="s">
        <v>628</v>
      </c>
      <c r="AK1469" t="s">
        <v>1178</v>
      </c>
      <c r="AL1469" t="s">
        <v>1501</v>
      </c>
      <c r="AM1469" t="s">
        <v>80</v>
      </c>
      <c r="AN1469" t="s">
        <v>1517</v>
      </c>
      <c r="AO1469" t="s">
        <v>640</v>
      </c>
      <c r="AP1469" t="s">
        <v>2393</v>
      </c>
      <c r="AQ1469" t="str">
        <f t="shared" si="22"/>
        <v>1034392443304noMale4413210YouTube4405544196233.8954.9755686.95219.9917</v>
      </c>
      <c r="AR1469">
        <f>COUNTIF(AQ$2:AQ1469,AQ1469)</f>
        <v>1</v>
      </c>
    </row>
    <row r="1470" spans="1:44" x14ac:dyDescent="0.25">
      <c r="A1470">
        <v>1035</v>
      </c>
      <c r="B1470">
        <v>250</v>
      </c>
      <c r="C1470" s="4">
        <v>44331</v>
      </c>
      <c r="D1470">
        <v>7</v>
      </c>
      <c r="E1470" t="s">
        <v>35</v>
      </c>
      <c r="F1470" t="s">
        <v>46</v>
      </c>
      <c r="G1470" t="s">
        <v>56</v>
      </c>
      <c r="H1470" t="s">
        <v>57</v>
      </c>
      <c r="I1470" s="4">
        <v>43850</v>
      </c>
      <c r="J1470">
        <v>5</v>
      </c>
      <c r="K1470" t="s">
        <v>60</v>
      </c>
      <c r="L1470" s="4">
        <v>43831</v>
      </c>
      <c r="M1470" s="4">
        <v>43921</v>
      </c>
      <c r="N1470">
        <v>2</v>
      </c>
      <c r="O1470" t="s">
        <v>85</v>
      </c>
      <c r="P1470" t="s">
        <v>247</v>
      </c>
      <c r="Q1470">
        <v>2</v>
      </c>
      <c r="R1470" t="s">
        <v>895</v>
      </c>
      <c r="S1470" t="s">
        <v>1432</v>
      </c>
      <c r="T1470" t="s">
        <v>1947</v>
      </c>
      <c r="U1470" t="s">
        <v>180</v>
      </c>
      <c r="V1470" t="s">
        <v>2037</v>
      </c>
      <c r="W1470">
        <v>1171.97</v>
      </c>
      <c r="X1470">
        <v>64.97</v>
      </c>
      <c r="Y1470">
        <v>2</v>
      </c>
      <c r="Z1470" t="s">
        <v>173</v>
      </c>
      <c r="AA1470" t="s">
        <v>2604</v>
      </c>
      <c r="AF1470" s="4"/>
      <c r="AG1470" s="4"/>
      <c r="AH1470" t="s">
        <v>69</v>
      </c>
      <c r="AI1470" t="s">
        <v>231</v>
      </c>
      <c r="AJ1470" t="s">
        <v>492</v>
      </c>
      <c r="AK1470" t="s">
        <v>1055</v>
      </c>
      <c r="AL1470" t="s">
        <v>1584</v>
      </c>
      <c r="AM1470" t="s">
        <v>80</v>
      </c>
      <c r="AN1470" t="s">
        <v>1577</v>
      </c>
      <c r="AO1470" t="s">
        <v>78</v>
      </c>
      <c r="AP1470" t="s">
        <v>2330</v>
      </c>
      <c r="AQ1470" t="str">
        <f t="shared" si="22"/>
        <v>1035250443317noMale438505Facebook43831439211171.9764.971135573.99224.998</v>
      </c>
      <c r="AR1470">
        <f>COUNTIF(AQ$2:AQ1470,AQ1470)</f>
        <v>1</v>
      </c>
    </row>
    <row r="1471" spans="1:44" x14ac:dyDescent="0.25">
      <c r="A1471">
        <v>1035</v>
      </c>
      <c r="B1471">
        <v>250</v>
      </c>
      <c r="C1471" s="4">
        <v>44331</v>
      </c>
      <c r="D1471">
        <v>7</v>
      </c>
      <c r="E1471" t="s">
        <v>35</v>
      </c>
      <c r="F1471" t="s">
        <v>46</v>
      </c>
      <c r="G1471" t="s">
        <v>56</v>
      </c>
      <c r="H1471" t="s">
        <v>57</v>
      </c>
      <c r="I1471" s="4">
        <v>43850</v>
      </c>
      <c r="J1471">
        <v>5</v>
      </c>
      <c r="K1471" t="s">
        <v>60</v>
      </c>
      <c r="L1471" s="4">
        <v>43831</v>
      </c>
      <c r="M1471" s="4">
        <v>43921</v>
      </c>
      <c r="N1471">
        <v>2</v>
      </c>
      <c r="O1471" t="s">
        <v>85</v>
      </c>
      <c r="P1471" t="s">
        <v>247</v>
      </c>
      <c r="Q1471">
        <v>2</v>
      </c>
      <c r="R1471" t="s">
        <v>895</v>
      </c>
      <c r="S1471" t="s">
        <v>1432</v>
      </c>
      <c r="T1471" t="s">
        <v>1947</v>
      </c>
      <c r="U1471" t="s">
        <v>180</v>
      </c>
      <c r="V1471" t="s">
        <v>2037</v>
      </c>
      <c r="W1471">
        <v>1171.97</v>
      </c>
      <c r="X1471">
        <v>64.97</v>
      </c>
      <c r="Y1471">
        <v>2</v>
      </c>
      <c r="Z1471" t="s">
        <v>173</v>
      </c>
      <c r="AA1471" t="s">
        <v>2604</v>
      </c>
      <c r="AF1471" s="4"/>
      <c r="AG1471" s="4"/>
      <c r="AH1471" t="s">
        <v>80</v>
      </c>
      <c r="AI1471" t="s">
        <v>242</v>
      </c>
      <c r="AJ1471" t="s">
        <v>507</v>
      </c>
      <c r="AK1471" t="s">
        <v>1070</v>
      </c>
      <c r="AL1471" t="s">
        <v>1597</v>
      </c>
      <c r="AM1471" t="s">
        <v>69</v>
      </c>
      <c r="AN1471" t="s">
        <v>1548</v>
      </c>
      <c r="AO1471" t="s">
        <v>69</v>
      </c>
      <c r="AP1471" t="s">
        <v>2360</v>
      </c>
      <c r="AQ1471" t="str">
        <f t="shared" si="22"/>
        <v>1035250443317noMale438505Facebook43831439211171.9764.9723323.99114.991</v>
      </c>
      <c r="AR1471">
        <f>COUNTIF(AQ$2:AQ1471,AQ1471)</f>
        <v>1</v>
      </c>
    </row>
    <row r="1472" spans="1:44" x14ac:dyDescent="0.25">
      <c r="A1472">
        <v>1036</v>
      </c>
      <c r="B1472">
        <v>209</v>
      </c>
      <c r="C1472" s="4">
        <v>44332</v>
      </c>
      <c r="D1472">
        <v>1</v>
      </c>
      <c r="E1472" t="s">
        <v>39</v>
      </c>
      <c r="F1472" t="s">
        <v>50</v>
      </c>
      <c r="G1472" t="s">
        <v>55</v>
      </c>
      <c r="H1472" t="s">
        <v>58</v>
      </c>
      <c r="I1472" s="4">
        <v>44032</v>
      </c>
      <c r="J1472">
        <v>8</v>
      </c>
      <c r="K1472" t="s">
        <v>60</v>
      </c>
      <c r="L1472" s="4">
        <v>44000</v>
      </c>
      <c r="M1472" s="4">
        <v>44073</v>
      </c>
      <c r="N1472">
        <v>1</v>
      </c>
      <c r="O1472" t="s">
        <v>79</v>
      </c>
      <c r="P1472" t="s">
        <v>241</v>
      </c>
      <c r="Q1472">
        <v>1</v>
      </c>
      <c r="R1472" t="s">
        <v>515</v>
      </c>
      <c r="S1472" t="s">
        <v>1078</v>
      </c>
      <c r="T1472" t="s">
        <v>1587</v>
      </c>
      <c r="U1472" t="s">
        <v>69</v>
      </c>
      <c r="V1472" t="s">
        <v>1562</v>
      </c>
      <c r="W1472">
        <v>54.99</v>
      </c>
      <c r="X1472">
        <v>9.99</v>
      </c>
      <c r="Y1472">
        <v>1</v>
      </c>
      <c r="Z1472" t="s">
        <v>86</v>
      </c>
      <c r="AA1472" t="s">
        <v>2350</v>
      </c>
      <c r="AF1472" s="4"/>
      <c r="AG1472" s="4"/>
      <c r="AH1472" t="s">
        <v>79</v>
      </c>
      <c r="AI1472" t="s">
        <v>241</v>
      </c>
      <c r="AJ1472" t="s">
        <v>515</v>
      </c>
      <c r="AK1472" t="s">
        <v>1078</v>
      </c>
      <c r="AL1472" t="s">
        <v>1587</v>
      </c>
      <c r="AM1472" t="s">
        <v>69</v>
      </c>
      <c r="AN1472" t="s">
        <v>1562</v>
      </c>
      <c r="AO1472" t="s">
        <v>86</v>
      </c>
      <c r="AP1472" t="s">
        <v>2350</v>
      </c>
      <c r="AQ1472" t="str">
        <f t="shared" si="22"/>
        <v>1036209443321yesFemale440328Facebook440004407354.999.99414354.9919.997</v>
      </c>
      <c r="AR1472">
        <f>COUNTIF(AQ$2:AQ1472,AQ1472)</f>
        <v>1</v>
      </c>
    </row>
    <row r="1473" spans="1:44" x14ac:dyDescent="0.25">
      <c r="A1473">
        <v>1037</v>
      </c>
      <c r="B1473">
        <v>276</v>
      </c>
      <c r="C1473" s="4">
        <v>44333</v>
      </c>
      <c r="D1473">
        <v>1</v>
      </c>
      <c r="E1473" t="s">
        <v>39</v>
      </c>
      <c r="F1473" t="s">
        <v>50</v>
      </c>
      <c r="G1473" t="s">
        <v>55</v>
      </c>
      <c r="H1473" t="s">
        <v>58</v>
      </c>
      <c r="I1473" s="4">
        <v>43704</v>
      </c>
      <c r="J1473">
        <v>2</v>
      </c>
      <c r="K1473" t="s">
        <v>60</v>
      </c>
      <c r="L1473" s="4">
        <v>43615</v>
      </c>
      <c r="M1473" s="4">
        <v>43830</v>
      </c>
      <c r="N1473">
        <v>1</v>
      </c>
      <c r="O1473" t="s">
        <v>84</v>
      </c>
      <c r="P1473" t="s">
        <v>246</v>
      </c>
      <c r="Q1473">
        <v>1</v>
      </c>
      <c r="R1473" t="s">
        <v>564</v>
      </c>
      <c r="S1473" t="s">
        <v>1124</v>
      </c>
      <c r="T1473" t="s">
        <v>1647</v>
      </c>
      <c r="U1473" t="s">
        <v>80</v>
      </c>
      <c r="V1473" t="s">
        <v>1562</v>
      </c>
      <c r="W1473">
        <v>559.98</v>
      </c>
      <c r="X1473">
        <v>19.98</v>
      </c>
      <c r="Y1473">
        <v>1</v>
      </c>
      <c r="Z1473" t="s">
        <v>645</v>
      </c>
      <c r="AA1473" t="s">
        <v>2347</v>
      </c>
      <c r="AF1473" s="4"/>
      <c r="AG1473" s="4"/>
      <c r="AH1473" t="s">
        <v>84</v>
      </c>
      <c r="AI1473" t="s">
        <v>246</v>
      </c>
      <c r="AJ1473" t="s">
        <v>564</v>
      </c>
      <c r="AK1473" t="s">
        <v>1124</v>
      </c>
      <c r="AL1473" t="s">
        <v>1647</v>
      </c>
      <c r="AM1473" t="s">
        <v>80</v>
      </c>
      <c r="AN1473" t="s">
        <v>1562</v>
      </c>
      <c r="AO1473" t="s">
        <v>645</v>
      </c>
      <c r="AP1473" t="s">
        <v>2347</v>
      </c>
      <c r="AQ1473" t="str">
        <f t="shared" si="22"/>
        <v>1037276443331yesFemale437042Facebook4361543830559.9819.989160279.9929.9913</v>
      </c>
      <c r="AR1473">
        <f>COUNTIF(AQ$2:AQ1473,AQ1473)</f>
        <v>1</v>
      </c>
    </row>
    <row r="1474" spans="1:44" x14ac:dyDescent="0.25">
      <c r="A1474">
        <v>1038</v>
      </c>
      <c r="B1474">
        <v>360</v>
      </c>
      <c r="C1474" s="4">
        <v>44334</v>
      </c>
      <c r="D1474">
        <v>2</v>
      </c>
      <c r="E1474" t="s">
        <v>38</v>
      </c>
      <c r="F1474" t="s">
        <v>49</v>
      </c>
      <c r="G1474" t="s">
        <v>55</v>
      </c>
      <c r="H1474" t="s">
        <v>57</v>
      </c>
      <c r="I1474" s="4">
        <v>43608</v>
      </c>
      <c r="J1474">
        <v>1</v>
      </c>
      <c r="L1474" s="4"/>
      <c r="M1474" s="4"/>
      <c r="N1474">
        <v>2</v>
      </c>
      <c r="O1474" t="s">
        <v>209</v>
      </c>
      <c r="P1474" t="s">
        <v>371</v>
      </c>
      <c r="Q1474">
        <v>2</v>
      </c>
      <c r="R1474" t="s">
        <v>896</v>
      </c>
      <c r="S1474" t="s">
        <v>1433</v>
      </c>
      <c r="T1474" t="s">
        <v>1948</v>
      </c>
      <c r="U1474" t="s">
        <v>88</v>
      </c>
      <c r="V1474" t="s">
        <v>2038</v>
      </c>
      <c r="W1474">
        <v>359.88</v>
      </c>
      <c r="X1474">
        <v>69.959999999999994</v>
      </c>
      <c r="Y1474">
        <v>2</v>
      </c>
      <c r="Z1474" t="s">
        <v>2299</v>
      </c>
      <c r="AA1474" t="s">
        <v>2605</v>
      </c>
      <c r="AF1474" s="4"/>
      <c r="AG1474" s="4"/>
      <c r="AH1474" t="s">
        <v>78</v>
      </c>
      <c r="AI1474" t="s">
        <v>240</v>
      </c>
      <c r="AJ1474" t="s">
        <v>668</v>
      </c>
      <c r="AK1474" t="s">
        <v>1212</v>
      </c>
      <c r="AL1474" t="s">
        <v>1735</v>
      </c>
      <c r="AM1474" t="s">
        <v>80</v>
      </c>
      <c r="AN1474" t="s">
        <v>1548</v>
      </c>
      <c r="AO1474" t="s">
        <v>393</v>
      </c>
      <c r="AP1474" t="s">
        <v>2345</v>
      </c>
      <c r="AQ1474" t="str">
        <f t="shared" ref="AQ1474:AQ1537" si="23">CONCATENATE($A1474,$B1474,$C1474,$D1474,$G1474,$H1474,$I1474,$J1474,$K1474,$L1474,$M1474,$W1474,$X1474,$AB1474,$AC1474,$AD1474,$AE1474,$AF1474,$AG1474,$AH1474,$AJ1474,$AL1474,$AM1474,$AN1474,$AO1474)</f>
        <v>1038360443342yesMale436081359.8869.968138149.99214.9918</v>
      </c>
      <c r="AR1474">
        <f>COUNTIF(AQ$2:AQ1474,AQ1474)</f>
        <v>1</v>
      </c>
    </row>
    <row r="1475" spans="1:44" x14ac:dyDescent="0.25">
      <c r="A1475">
        <v>1038</v>
      </c>
      <c r="B1475">
        <v>360</v>
      </c>
      <c r="C1475" s="4">
        <v>44334</v>
      </c>
      <c r="D1475">
        <v>2</v>
      </c>
      <c r="E1475" t="s">
        <v>38</v>
      </c>
      <c r="F1475" t="s">
        <v>49</v>
      </c>
      <c r="G1475" t="s">
        <v>55</v>
      </c>
      <c r="H1475" t="s">
        <v>57</v>
      </c>
      <c r="I1475" s="4">
        <v>43608</v>
      </c>
      <c r="J1475">
        <v>1</v>
      </c>
      <c r="L1475" s="4"/>
      <c r="M1475" s="4"/>
      <c r="N1475">
        <v>2</v>
      </c>
      <c r="O1475" t="s">
        <v>209</v>
      </c>
      <c r="P1475" t="s">
        <v>371</v>
      </c>
      <c r="Q1475">
        <v>2</v>
      </c>
      <c r="R1475" t="s">
        <v>896</v>
      </c>
      <c r="S1475" t="s">
        <v>1433</v>
      </c>
      <c r="T1475" t="s">
        <v>1948</v>
      </c>
      <c r="U1475" t="s">
        <v>88</v>
      </c>
      <c r="V1475" t="s">
        <v>2038</v>
      </c>
      <c r="W1475">
        <v>359.88</v>
      </c>
      <c r="X1475">
        <v>69.959999999999994</v>
      </c>
      <c r="Y1475">
        <v>2</v>
      </c>
      <c r="Z1475" t="s">
        <v>2299</v>
      </c>
      <c r="AA1475" t="s">
        <v>2605</v>
      </c>
      <c r="AF1475" s="4"/>
      <c r="AG1475" s="4"/>
      <c r="AH1475" t="s">
        <v>70</v>
      </c>
      <c r="AI1475" t="s">
        <v>232</v>
      </c>
      <c r="AJ1475" t="s">
        <v>727</v>
      </c>
      <c r="AK1475" t="s">
        <v>1270</v>
      </c>
      <c r="AL1475" t="s">
        <v>1487</v>
      </c>
      <c r="AM1475" t="s">
        <v>80</v>
      </c>
      <c r="AN1475" t="s">
        <v>1517</v>
      </c>
      <c r="AO1475" t="s">
        <v>432</v>
      </c>
      <c r="AP1475" t="s">
        <v>2331</v>
      </c>
      <c r="AQ1475" t="str">
        <f t="shared" si="23"/>
        <v>1038360443342yesMale436081359.8869.9652829.95219.9921</v>
      </c>
      <c r="AR1475">
        <f>COUNTIF(AQ$2:AQ1475,AQ1475)</f>
        <v>1</v>
      </c>
    </row>
    <row r="1476" spans="1:44" x14ac:dyDescent="0.25">
      <c r="A1476">
        <v>1039</v>
      </c>
      <c r="B1476">
        <v>488</v>
      </c>
      <c r="C1476" s="4">
        <v>44334</v>
      </c>
      <c r="D1476">
        <v>6</v>
      </c>
      <c r="E1476" t="s">
        <v>33</v>
      </c>
      <c r="F1476" t="s">
        <v>44</v>
      </c>
      <c r="G1476" t="s">
        <v>56</v>
      </c>
      <c r="H1476" t="s">
        <v>58</v>
      </c>
      <c r="I1476" s="4">
        <v>43855</v>
      </c>
      <c r="J1476">
        <v>4</v>
      </c>
      <c r="K1476" t="s">
        <v>61</v>
      </c>
      <c r="L1476" s="4">
        <v>43831</v>
      </c>
      <c r="M1476" s="4">
        <v>43861</v>
      </c>
      <c r="N1476">
        <v>1</v>
      </c>
      <c r="O1476" t="s">
        <v>78</v>
      </c>
      <c r="P1476" t="s">
        <v>240</v>
      </c>
      <c r="Q1476">
        <v>1</v>
      </c>
      <c r="R1476" t="s">
        <v>79</v>
      </c>
      <c r="S1476" t="s">
        <v>1080</v>
      </c>
      <c r="T1476" t="s">
        <v>1606</v>
      </c>
      <c r="U1476" t="s">
        <v>80</v>
      </c>
      <c r="V1476" t="s">
        <v>1548</v>
      </c>
      <c r="W1476">
        <v>51.98</v>
      </c>
      <c r="X1476">
        <v>29.98</v>
      </c>
      <c r="Y1476">
        <v>1</v>
      </c>
      <c r="Z1476" t="s">
        <v>393</v>
      </c>
      <c r="AA1476" t="s">
        <v>2345</v>
      </c>
      <c r="AF1476" s="4"/>
      <c r="AG1476" s="4"/>
      <c r="AH1476" t="s">
        <v>78</v>
      </c>
      <c r="AI1476" t="s">
        <v>240</v>
      </c>
      <c r="AJ1476" t="s">
        <v>79</v>
      </c>
      <c r="AK1476" t="s">
        <v>1080</v>
      </c>
      <c r="AL1476" t="s">
        <v>1606</v>
      </c>
      <c r="AM1476" t="s">
        <v>80</v>
      </c>
      <c r="AN1476" t="s">
        <v>1548</v>
      </c>
      <c r="AO1476" t="s">
        <v>393</v>
      </c>
      <c r="AP1476" t="s">
        <v>2345</v>
      </c>
      <c r="AQ1476" t="str">
        <f t="shared" si="23"/>
        <v>1039488443346noFemale438554YouTube438314386151.9829.988425.99214.9918</v>
      </c>
      <c r="AR1476">
        <f>COUNTIF(AQ$2:AQ1476,AQ1476)</f>
        <v>1</v>
      </c>
    </row>
    <row r="1477" spans="1:44" x14ac:dyDescent="0.25">
      <c r="A1477">
        <v>1040</v>
      </c>
      <c r="B1477">
        <v>195</v>
      </c>
      <c r="C1477" s="4">
        <v>44335</v>
      </c>
      <c r="D1477">
        <v>4</v>
      </c>
      <c r="E1477" t="s">
        <v>40</v>
      </c>
      <c r="F1477" t="s">
        <v>51</v>
      </c>
      <c r="G1477" t="s">
        <v>56</v>
      </c>
      <c r="H1477" t="s">
        <v>58</v>
      </c>
      <c r="I1477" s="4">
        <v>43920</v>
      </c>
      <c r="J1477">
        <v>7</v>
      </c>
      <c r="K1477" t="s">
        <v>61</v>
      </c>
      <c r="L1477" s="4">
        <v>43915</v>
      </c>
      <c r="M1477" s="4">
        <v>44012</v>
      </c>
      <c r="N1477">
        <v>1</v>
      </c>
      <c r="O1477" t="s">
        <v>67</v>
      </c>
      <c r="P1477" t="s">
        <v>229</v>
      </c>
      <c r="Q1477">
        <v>1</v>
      </c>
      <c r="R1477" t="s">
        <v>557</v>
      </c>
      <c r="S1477" t="s">
        <v>1030</v>
      </c>
      <c r="T1477" t="s">
        <v>1513</v>
      </c>
      <c r="U1477" t="s">
        <v>80</v>
      </c>
      <c r="V1477" t="s">
        <v>1548</v>
      </c>
      <c r="W1477">
        <v>59.98</v>
      </c>
      <c r="X1477">
        <v>29.98</v>
      </c>
      <c r="Y1477">
        <v>1</v>
      </c>
      <c r="Z1477" t="s">
        <v>652</v>
      </c>
      <c r="AA1477" t="s">
        <v>2352</v>
      </c>
      <c r="AF1477" s="4"/>
      <c r="AG1477" s="4"/>
      <c r="AH1477" t="s">
        <v>67</v>
      </c>
      <c r="AI1477" t="s">
        <v>229</v>
      </c>
      <c r="AJ1477" t="s">
        <v>557</v>
      </c>
      <c r="AK1477" t="s">
        <v>1030</v>
      </c>
      <c r="AL1477" t="s">
        <v>1513</v>
      </c>
      <c r="AM1477" t="s">
        <v>80</v>
      </c>
      <c r="AN1477" t="s">
        <v>1548</v>
      </c>
      <c r="AO1477" t="s">
        <v>652</v>
      </c>
      <c r="AP1477" t="s">
        <v>2352</v>
      </c>
      <c r="AQ1477" t="str">
        <f t="shared" si="23"/>
        <v>1040195443354noFemale439207YouTube439154401259.9829.98317129.99214.9911</v>
      </c>
      <c r="AR1477">
        <f>COUNTIF(AQ$2:AQ1477,AQ1477)</f>
        <v>1</v>
      </c>
    </row>
    <row r="1478" spans="1:44" x14ac:dyDescent="0.25">
      <c r="A1478">
        <v>1041</v>
      </c>
      <c r="B1478">
        <v>258</v>
      </c>
      <c r="C1478" s="4">
        <v>44335</v>
      </c>
      <c r="D1478">
        <v>2</v>
      </c>
      <c r="E1478" t="s">
        <v>38</v>
      </c>
      <c r="F1478" t="s">
        <v>49</v>
      </c>
      <c r="G1478" t="s">
        <v>55</v>
      </c>
      <c r="H1478" t="s">
        <v>58</v>
      </c>
      <c r="I1478" s="4">
        <v>43945</v>
      </c>
      <c r="J1478">
        <v>7</v>
      </c>
      <c r="K1478" t="s">
        <v>61</v>
      </c>
      <c r="L1478" s="4">
        <v>43915</v>
      </c>
      <c r="M1478" s="4">
        <v>44012</v>
      </c>
      <c r="N1478">
        <v>2</v>
      </c>
      <c r="O1478" t="s">
        <v>118</v>
      </c>
      <c r="P1478" t="s">
        <v>280</v>
      </c>
      <c r="Q1478">
        <v>2</v>
      </c>
      <c r="R1478" t="s">
        <v>897</v>
      </c>
      <c r="S1478" t="s">
        <v>1434</v>
      </c>
      <c r="T1478" t="s">
        <v>1949</v>
      </c>
      <c r="U1478" t="s">
        <v>110</v>
      </c>
      <c r="V1478" t="s">
        <v>2039</v>
      </c>
      <c r="W1478">
        <v>245.82</v>
      </c>
      <c r="X1478">
        <v>74.94</v>
      </c>
      <c r="Y1478">
        <v>2</v>
      </c>
      <c r="Z1478" t="s">
        <v>2168</v>
      </c>
      <c r="AA1478" t="s">
        <v>2449</v>
      </c>
      <c r="AF1478" s="4"/>
      <c r="AG1478" s="4"/>
      <c r="AH1478" t="s">
        <v>90</v>
      </c>
      <c r="AI1478" t="s">
        <v>252</v>
      </c>
      <c r="AJ1478" t="s">
        <v>489</v>
      </c>
      <c r="AK1478" t="s">
        <v>1052</v>
      </c>
      <c r="AL1478" t="s">
        <v>1581</v>
      </c>
      <c r="AM1478" t="s">
        <v>67</v>
      </c>
      <c r="AN1478" t="s">
        <v>1562</v>
      </c>
      <c r="AO1478" t="s">
        <v>410</v>
      </c>
      <c r="AP1478" t="s">
        <v>2359</v>
      </c>
      <c r="AQ1478" t="str">
        <f t="shared" si="23"/>
        <v>1041258443352yesFemale439457YouTube4391544012245.8274.94612618.9539.9920</v>
      </c>
      <c r="AR1478">
        <f>COUNTIF(AQ$2:AQ1478,AQ1478)</f>
        <v>1</v>
      </c>
    </row>
    <row r="1479" spans="1:44" x14ac:dyDescent="0.25">
      <c r="A1479">
        <v>1041</v>
      </c>
      <c r="B1479">
        <v>258</v>
      </c>
      <c r="C1479" s="4">
        <v>44335</v>
      </c>
      <c r="D1479">
        <v>2</v>
      </c>
      <c r="E1479" t="s">
        <v>38</v>
      </c>
      <c r="F1479" t="s">
        <v>49</v>
      </c>
      <c r="G1479" t="s">
        <v>55</v>
      </c>
      <c r="H1479" t="s">
        <v>58</v>
      </c>
      <c r="I1479" s="4">
        <v>43945</v>
      </c>
      <c r="J1479">
        <v>7</v>
      </c>
      <c r="K1479" t="s">
        <v>61</v>
      </c>
      <c r="L1479" s="4">
        <v>43915</v>
      </c>
      <c r="M1479" s="4">
        <v>44012</v>
      </c>
      <c r="N1479">
        <v>2</v>
      </c>
      <c r="O1479" t="s">
        <v>118</v>
      </c>
      <c r="P1479" t="s">
        <v>280</v>
      </c>
      <c r="Q1479">
        <v>2</v>
      </c>
      <c r="R1479" t="s">
        <v>897</v>
      </c>
      <c r="S1479" t="s">
        <v>1434</v>
      </c>
      <c r="T1479" t="s">
        <v>1949</v>
      </c>
      <c r="U1479" t="s">
        <v>110</v>
      </c>
      <c r="V1479" t="s">
        <v>2039</v>
      </c>
      <c r="W1479">
        <v>245.82</v>
      </c>
      <c r="X1479">
        <v>74.94</v>
      </c>
      <c r="Y1479">
        <v>2</v>
      </c>
      <c r="Z1479" t="s">
        <v>2168</v>
      </c>
      <c r="AA1479" t="s">
        <v>2449</v>
      </c>
      <c r="AF1479" s="4"/>
      <c r="AG1479" s="4"/>
      <c r="AH1479" t="s">
        <v>79</v>
      </c>
      <c r="AI1479" t="s">
        <v>241</v>
      </c>
      <c r="AJ1479" t="s">
        <v>530</v>
      </c>
      <c r="AK1479" t="s">
        <v>1092</v>
      </c>
      <c r="AL1479" t="s">
        <v>1619</v>
      </c>
      <c r="AM1479" t="s">
        <v>67</v>
      </c>
      <c r="AN1479" t="s">
        <v>1548</v>
      </c>
      <c r="AO1479" t="s">
        <v>65</v>
      </c>
      <c r="AP1479" t="s">
        <v>2343</v>
      </c>
      <c r="AQ1479" t="str">
        <f t="shared" si="23"/>
        <v>1041258443352yesFemale439457YouTube4391544012245.8274.9441662.99314.9910</v>
      </c>
      <c r="AR1479">
        <f>COUNTIF(AQ$2:AQ1479,AQ1479)</f>
        <v>1</v>
      </c>
    </row>
    <row r="1480" spans="1:44" x14ac:dyDescent="0.25">
      <c r="A1480">
        <v>1042</v>
      </c>
      <c r="B1480">
        <v>348</v>
      </c>
      <c r="C1480" s="4">
        <v>44335</v>
      </c>
      <c r="D1480">
        <v>9</v>
      </c>
      <c r="E1480" t="s">
        <v>41</v>
      </c>
      <c r="F1480" t="s">
        <v>52</v>
      </c>
      <c r="G1480" t="s">
        <v>56</v>
      </c>
      <c r="H1480" t="s">
        <v>57</v>
      </c>
      <c r="I1480" s="4">
        <v>43602</v>
      </c>
      <c r="J1480">
        <v>1</v>
      </c>
      <c r="L1480" s="4"/>
      <c r="M1480" s="4"/>
      <c r="N1480">
        <v>1</v>
      </c>
      <c r="O1480" t="s">
        <v>65</v>
      </c>
      <c r="P1480" t="s">
        <v>227</v>
      </c>
      <c r="Q1480">
        <v>1</v>
      </c>
      <c r="R1480" t="s">
        <v>415</v>
      </c>
      <c r="S1480" t="s">
        <v>977</v>
      </c>
      <c r="T1480" t="s">
        <v>1510</v>
      </c>
      <c r="U1480" t="s">
        <v>69</v>
      </c>
      <c r="V1480" t="s">
        <v>1517</v>
      </c>
      <c r="W1480">
        <v>199.99</v>
      </c>
      <c r="X1480">
        <v>19.989999999999998</v>
      </c>
      <c r="Y1480">
        <v>1</v>
      </c>
      <c r="Z1480" t="s">
        <v>431</v>
      </c>
      <c r="AA1480" t="s">
        <v>2326</v>
      </c>
      <c r="AF1480" s="4"/>
      <c r="AG1480" s="4"/>
      <c r="AH1480" t="s">
        <v>65</v>
      </c>
      <c r="AI1480" t="s">
        <v>227</v>
      </c>
      <c r="AJ1480" t="s">
        <v>415</v>
      </c>
      <c r="AK1480" t="s">
        <v>977</v>
      </c>
      <c r="AL1480" t="s">
        <v>1510</v>
      </c>
      <c r="AM1480" t="s">
        <v>69</v>
      </c>
      <c r="AN1480" t="s">
        <v>1517</v>
      </c>
      <c r="AO1480" t="s">
        <v>431</v>
      </c>
      <c r="AP1480" t="s">
        <v>2326</v>
      </c>
      <c r="AQ1480" t="str">
        <f t="shared" si="23"/>
        <v>1042348443359noMale436021199.9919.991039199.99119.9924</v>
      </c>
      <c r="AR1480">
        <f>COUNTIF(AQ$2:AQ1480,AQ1480)</f>
        <v>1</v>
      </c>
    </row>
    <row r="1481" spans="1:44" x14ac:dyDescent="0.25">
      <c r="A1481">
        <v>1043</v>
      </c>
      <c r="B1481">
        <v>409</v>
      </c>
      <c r="C1481" s="4">
        <v>44336</v>
      </c>
      <c r="D1481">
        <v>3</v>
      </c>
      <c r="E1481" t="s">
        <v>34</v>
      </c>
      <c r="F1481" t="s">
        <v>45</v>
      </c>
      <c r="G1481" t="s">
        <v>56</v>
      </c>
      <c r="H1481" t="s">
        <v>58</v>
      </c>
      <c r="I1481" s="4">
        <v>43616</v>
      </c>
      <c r="J1481">
        <v>3</v>
      </c>
      <c r="K1481" t="s">
        <v>59</v>
      </c>
      <c r="L1481" s="4">
        <v>43615</v>
      </c>
      <c r="M1481" s="4">
        <v>43830</v>
      </c>
      <c r="N1481">
        <v>1</v>
      </c>
      <c r="O1481" t="s">
        <v>84</v>
      </c>
      <c r="P1481" t="s">
        <v>246</v>
      </c>
      <c r="Q1481">
        <v>1</v>
      </c>
      <c r="R1481" t="s">
        <v>687</v>
      </c>
      <c r="S1481" t="s">
        <v>1104</v>
      </c>
      <c r="T1481" t="s">
        <v>1750</v>
      </c>
      <c r="U1481" t="s">
        <v>67</v>
      </c>
      <c r="V1481" t="s">
        <v>1548</v>
      </c>
      <c r="W1481">
        <v>80.97</v>
      </c>
      <c r="X1481">
        <v>44.97</v>
      </c>
      <c r="Y1481">
        <v>1</v>
      </c>
      <c r="Z1481" t="s">
        <v>410</v>
      </c>
      <c r="AA1481" t="s">
        <v>2359</v>
      </c>
      <c r="AF1481" s="4"/>
      <c r="AG1481" s="4"/>
      <c r="AH1481" t="s">
        <v>84</v>
      </c>
      <c r="AI1481" t="s">
        <v>246</v>
      </c>
      <c r="AJ1481" t="s">
        <v>687</v>
      </c>
      <c r="AK1481" t="s">
        <v>1104</v>
      </c>
      <c r="AL1481" t="s">
        <v>1750</v>
      </c>
      <c r="AM1481" t="s">
        <v>67</v>
      </c>
      <c r="AN1481" t="s">
        <v>1548</v>
      </c>
      <c r="AO1481" t="s">
        <v>410</v>
      </c>
      <c r="AP1481" t="s">
        <v>2359</v>
      </c>
      <c r="AQ1481" t="str">
        <f t="shared" si="23"/>
        <v>1043409443363noFemale436163Google Ads436154383080.9744.97915826.99314.9920</v>
      </c>
      <c r="AR1481">
        <f>COUNTIF(AQ$2:AQ1481,AQ1481)</f>
        <v>1</v>
      </c>
    </row>
    <row r="1482" spans="1:44" x14ac:dyDescent="0.25">
      <c r="A1482">
        <v>1044</v>
      </c>
      <c r="B1482">
        <v>390</v>
      </c>
      <c r="C1482" s="4">
        <v>44337</v>
      </c>
      <c r="D1482">
        <v>11</v>
      </c>
      <c r="E1482" t="s">
        <v>37</v>
      </c>
      <c r="F1482" t="s">
        <v>48</v>
      </c>
      <c r="G1482" t="s">
        <v>55</v>
      </c>
      <c r="H1482" t="s">
        <v>58</v>
      </c>
      <c r="I1482" s="4">
        <v>43641</v>
      </c>
      <c r="J1482">
        <v>2</v>
      </c>
      <c r="K1482" t="s">
        <v>60</v>
      </c>
      <c r="L1482" s="4">
        <v>43615</v>
      </c>
      <c r="M1482" s="4">
        <v>43830</v>
      </c>
      <c r="N1482">
        <v>1</v>
      </c>
      <c r="O1482" t="s">
        <v>90</v>
      </c>
      <c r="P1482" t="s">
        <v>252</v>
      </c>
      <c r="Q1482">
        <v>1</v>
      </c>
      <c r="R1482" t="s">
        <v>69</v>
      </c>
      <c r="S1482" t="s">
        <v>1015</v>
      </c>
      <c r="T1482" t="s">
        <v>1545</v>
      </c>
      <c r="U1482" t="s">
        <v>80</v>
      </c>
      <c r="V1482" t="s">
        <v>1562</v>
      </c>
      <c r="W1482">
        <v>189.98</v>
      </c>
      <c r="X1482">
        <v>19.98</v>
      </c>
      <c r="Y1482">
        <v>1</v>
      </c>
      <c r="Z1482" t="s">
        <v>645</v>
      </c>
      <c r="AA1482" t="s">
        <v>2347</v>
      </c>
      <c r="AF1482" s="4"/>
      <c r="AG1482" s="4"/>
      <c r="AH1482" t="s">
        <v>90</v>
      </c>
      <c r="AI1482" t="s">
        <v>252</v>
      </c>
      <c r="AJ1482" t="s">
        <v>69</v>
      </c>
      <c r="AK1482" t="s">
        <v>1015</v>
      </c>
      <c r="AL1482" t="s">
        <v>1545</v>
      </c>
      <c r="AM1482" t="s">
        <v>80</v>
      </c>
      <c r="AN1482" t="s">
        <v>1562</v>
      </c>
      <c r="AO1482" t="s">
        <v>645</v>
      </c>
      <c r="AP1482" t="s">
        <v>2347</v>
      </c>
      <c r="AQ1482" t="str">
        <f t="shared" si="23"/>
        <v>10443904433711yesFemale436412Facebook4361543830189.9819.986194.9929.9913</v>
      </c>
      <c r="AR1482">
        <f>COUNTIF(AQ$2:AQ1482,AQ1482)</f>
        <v>1</v>
      </c>
    </row>
    <row r="1483" spans="1:44" x14ac:dyDescent="0.25">
      <c r="A1483">
        <v>1045</v>
      </c>
      <c r="B1483">
        <v>337</v>
      </c>
      <c r="C1483" s="4">
        <v>44338</v>
      </c>
      <c r="D1483">
        <v>1</v>
      </c>
      <c r="E1483" t="s">
        <v>39</v>
      </c>
      <c r="F1483" t="s">
        <v>50</v>
      </c>
      <c r="G1483" t="s">
        <v>55</v>
      </c>
      <c r="H1483" t="s">
        <v>58</v>
      </c>
      <c r="I1483" s="4">
        <v>44122</v>
      </c>
      <c r="J1483">
        <v>10</v>
      </c>
      <c r="K1483" t="s">
        <v>61</v>
      </c>
      <c r="L1483" s="4">
        <v>44055</v>
      </c>
      <c r="M1483" s="4">
        <v>44196</v>
      </c>
      <c r="N1483">
        <v>3</v>
      </c>
      <c r="O1483" t="s">
        <v>210</v>
      </c>
      <c r="P1483" t="s">
        <v>372</v>
      </c>
      <c r="Q1483">
        <v>4</v>
      </c>
      <c r="R1483" t="s">
        <v>898</v>
      </c>
      <c r="S1483" t="s">
        <v>1435</v>
      </c>
      <c r="T1483" t="s">
        <v>1950</v>
      </c>
      <c r="U1483" t="s">
        <v>2024</v>
      </c>
      <c r="V1483" t="s">
        <v>2073</v>
      </c>
      <c r="W1483">
        <v>413.72</v>
      </c>
      <c r="X1483">
        <v>64.94</v>
      </c>
      <c r="Y1483">
        <v>4</v>
      </c>
      <c r="Z1483" t="s">
        <v>2300</v>
      </c>
      <c r="AA1483" t="s">
        <v>2606</v>
      </c>
      <c r="AF1483" s="4"/>
      <c r="AG1483" s="4"/>
      <c r="AH1483" t="s">
        <v>79</v>
      </c>
      <c r="AI1483" t="s">
        <v>241</v>
      </c>
      <c r="AJ1483" t="s">
        <v>629</v>
      </c>
      <c r="AK1483" t="s">
        <v>965</v>
      </c>
      <c r="AL1483" t="s">
        <v>1703</v>
      </c>
      <c r="AM1483" t="s">
        <v>67</v>
      </c>
      <c r="AN1483" t="s">
        <v>1562</v>
      </c>
      <c r="AO1483" t="s">
        <v>86</v>
      </c>
      <c r="AP1483" t="s">
        <v>2350</v>
      </c>
      <c r="AQ1483" t="str">
        <f t="shared" si="23"/>
        <v>1045337443381yesFemale4412210YouTube4405544196413.7264.94437119.9539.997</v>
      </c>
      <c r="AR1483">
        <f>COUNTIF(AQ$2:AQ1483,AQ1483)</f>
        <v>1</v>
      </c>
    </row>
    <row r="1484" spans="1:44" x14ac:dyDescent="0.25">
      <c r="A1484">
        <v>1045</v>
      </c>
      <c r="B1484">
        <v>337</v>
      </c>
      <c r="C1484" s="4">
        <v>44338</v>
      </c>
      <c r="D1484">
        <v>1</v>
      </c>
      <c r="E1484" t="s">
        <v>39</v>
      </c>
      <c r="F1484" t="s">
        <v>50</v>
      </c>
      <c r="G1484" t="s">
        <v>55</v>
      </c>
      <c r="H1484" t="s">
        <v>58</v>
      </c>
      <c r="I1484" s="4">
        <v>44122</v>
      </c>
      <c r="J1484">
        <v>10</v>
      </c>
      <c r="K1484" t="s">
        <v>61</v>
      </c>
      <c r="L1484" s="4">
        <v>44055</v>
      </c>
      <c r="M1484" s="4">
        <v>44196</v>
      </c>
      <c r="N1484">
        <v>3</v>
      </c>
      <c r="O1484" t="s">
        <v>210</v>
      </c>
      <c r="P1484" t="s">
        <v>372</v>
      </c>
      <c r="Q1484">
        <v>4</v>
      </c>
      <c r="R1484" t="s">
        <v>898</v>
      </c>
      <c r="S1484" t="s">
        <v>1435</v>
      </c>
      <c r="T1484" t="s">
        <v>1950</v>
      </c>
      <c r="U1484" t="s">
        <v>2024</v>
      </c>
      <c r="V1484" t="s">
        <v>2073</v>
      </c>
      <c r="W1484">
        <v>413.72</v>
      </c>
      <c r="X1484">
        <v>64.94</v>
      </c>
      <c r="Y1484">
        <v>4</v>
      </c>
      <c r="Z1484" t="s">
        <v>2300</v>
      </c>
      <c r="AA1484" t="s">
        <v>2606</v>
      </c>
      <c r="AF1484" s="4"/>
      <c r="AG1484" s="4"/>
      <c r="AH1484" t="s">
        <v>79</v>
      </c>
      <c r="AI1484" t="s">
        <v>241</v>
      </c>
      <c r="AJ1484" t="s">
        <v>570</v>
      </c>
      <c r="AK1484" t="s">
        <v>1087</v>
      </c>
      <c r="AL1484" t="s">
        <v>1653</v>
      </c>
      <c r="AM1484" t="s">
        <v>69</v>
      </c>
      <c r="AN1484" t="s">
        <v>1562</v>
      </c>
      <c r="AO1484" t="s">
        <v>65</v>
      </c>
      <c r="AP1484" t="s">
        <v>2343</v>
      </c>
      <c r="AQ1484" t="str">
        <f t="shared" si="23"/>
        <v>1045337443381yesFemale4412210YouTube4405544196413.7264.94416713.8919.9910</v>
      </c>
      <c r="AR1484">
        <f>COUNTIF(AQ$2:AQ1484,AQ1484)</f>
        <v>1</v>
      </c>
    </row>
    <row r="1485" spans="1:44" x14ac:dyDescent="0.25">
      <c r="A1485">
        <v>1045</v>
      </c>
      <c r="B1485">
        <v>337</v>
      </c>
      <c r="C1485" s="4">
        <v>44338</v>
      </c>
      <c r="D1485">
        <v>1</v>
      </c>
      <c r="E1485" t="s">
        <v>39</v>
      </c>
      <c r="F1485" t="s">
        <v>50</v>
      </c>
      <c r="G1485" t="s">
        <v>55</v>
      </c>
      <c r="H1485" t="s">
        <v>58</v>
      </c>
      <c r="I1485" s="4">
        <v>44122</v>
      </c>
      <c r="J1485">
        <v>10</v>
      </c>
      <c r="K1485" t="s">
        <v>61</v>
      </c>
      <c r="L1485" s="4">
        <v>44055</v>
      </c>
      <c r="M1485" s="4">
        <v>44196</v>
      </c>
      <c r="N1485">
        <v>3</v>
      </c>
      <c r="O1485" t="s">
        <v>210</v>
      </c>
      <c r="P1485" t="s">
        <v>372</v>
      </c>
      <c r="Q1485">
        <v>4</v>
      </c>
      <c r="R1485" t="s">
        <v>898</v>
      </c>
      <c r="S1485" t="s">
        <v>1435</v>
      </c>
      <c r="T1485" t="s">
        <v>1950</v>
      </c>
      <c r="U1485" t="s">
        <v>2024</v>
      </c>
      <c r="V1485" t="s">
        <v>2073</v>
      </c>
      <c r="W1485">
        <v>413.72</v>
      </c>
      <c r="X1485">
        <v>64.94</v>
      </c>
      <c r="Y1485">
        <v>4</v>
      </c>
      <c r="Z1485" t="s">
        <v>2300</v>
      </c>
      <c r="AA1485" t="s">
        <v>2606</v>
      </c>
      <c r="AF1485" s="4"/>
      <c r="AG1485" s="4"/>
      <c r="AH1485" t="s">
        <v>84</v>
      </c>
      <c r="AI1485" t="s">
        <v>246</v>
      </c>
      <c r="AJ1485" t="s">
        <v>687</v>
      </c>
      <c r="AK1485" t="s">
        <v>1104</v>
      </c>
      <c r="AL1485" t="s">
        <v>1750</v>
      </c>
      <c r="AM1485" t="s">
        <v>69</v>
      </c>
      <c r="AN1485" t="s">
        <v>1562</v>
      </c>
      <c r="AO1485" t="s">
        <v>410</v>
      </c>
      <c r="AP1485" t="s">
        <v>2359</v>
      </c>
      <c r="AQ1485" t="str">
        <f t="shared" si="23"/>
        <v>1045337443381yesFemale4412210YouTube4405544196413.7264.94915826.9919.9920</v>
      </c>
      <c r="AR1485">
        <f>COUNTIF(AQ$2:AQ1485,AQ1485)</f>
        <v>1</v>
      </c>
    </row>
    <row r="1486" spans="1:44" x14ac:dyDescent="0.25">
      <c r="A1486">
        <v>1045</v>
      </c>
      <c r="B1486">
        <v>337</v>
      </c>
      <c r="C1486" s="4">
        <v>44338</v>
      </c>
      <c r="D1486">
        <v>1</v>
      </c>
      <c r="E1486" t="s">
        <v>39</v>
      </c>
      <c r="F1486" t="s">
        <v>50</v>
      </c>
      <c r="G1486" t="s">
        <v>55</v>
      </c>
      <c r="H1486" t="s">
        <v>58</v>
      </c>
      <c r="I1486" s="4">
        <v>44122</v>
      </c>
      <c r="J1486">
        <v>10</v>
      </c>
      <c r="K1486" t="s">
        <v>61</v>
      </c>
      <c r="L1486" s="4">
        <v>44055</v>
      </c>
      <c r="M1486" s="4">
        <v>44196</v>
      </c>
      <c r="N1486">
        <v>3</v>
      </c>
      <c r="O1486" t="s">
        <v>210</v>
      </c>
      <c r="P1486" t="s">
        <v>372</v>
      </c>
      <c r="Q1486">
        <v>4</v>
      </c>
      <c r="R1486" t="s">
        <v>898</v>
      </c>
      <c r="S1486" t="s">
        <v>1435</v>
      </c>
      <c r="T1486" t="s">
        <v>1950</v>
      </c>
      <c r="U1486" t="s">
        <v>2024</v>
      </c>
      <c r="V1486" t="s">
        <v>2073</v>
      </c>
      <c r="W1486">
        <v>413.72</v>
      </c>
      <c r="X1486">
        <v>64.94</v>
      </c>
      <c r="Y1486">
        <v>4</v>
      </c>
      <c r="Z1486" t="s">
        <v>2300</v>
      </c>
      <c r="AA1486" t="s">
        <v>2606</v>
      </c>
      <c r="AF1486" s="4"/>
      <c r="AG1486" s="4"/>
      <c r="AH1486" t="s">
        <v>70</v>
      </c>
      <c r="AI1486" t="s">
        <v>232</v>
      </c>
      <c r="AJ1486" t="s">
        <v>591</v>
      </c>
      <c r="AK1486" t="s">
        <v>1147</v>
      </c>
      <c r="AL1486" t="s">
        <v>1610</v>
      </c>
      <c r="AM1486" t="s">
        <v>69</v>
      </c>
      <c r="AN1486" t="s">
        <v>1548</v>
      </c>
      <c r="AO1486" t="s">
        <v>640</v>
      </c>
      <c r="AP1486" t="s">
        <v>2393</v>
      </c>
      <c r="AQ1486" t="str">
        <f t="shared" si="23"/>
        <v>1045337443381yesFemale4412210YouTube4405544196413.7264.9454412.99114.9917</v>
      </c>
      <c r="AR1486">
        <f>COUNTIF(AQ$2:AQ1486,AQ1486)</f>
        <v>1</v>
      </c>
    </row>
    <row r="1487" spans="1:44" x14ac:dyDescent="0.25">
      <c r="A1487">
        <v>1046</v>
      </c>
      <c r="B1487">
        <v>459</v>
      </c>
      <c r="C1487" s="4">
        <v>44340</v>
      </c>
      <c r="D1487">
        <v>3</v>
      </c>
      <c r="E1487" t="s">
        <v>34</v>
      </c>
      <c r="F1487" t="s">
        <v>45</v>
      </c>
      <c r="G1487" t="s">
        <v>55</v>
      </c>
      <c r="H1487" t="s">
        <v>58</v>
      </c>
      <c r="I1487" s="4">
        <v>43645</v>
      </c>
      <c r="J1487">
        <v>2</v>
      </c>
      <c r="K1487" t="s">
        <v>60</v>
      </c>
      <c r="L1487" s="4">
        <v>43615</v>
      </c>
      <c r="M1487" s="4">
        <v>43830</v>
      </c>
      <c r="N1487">
        <v>1</v>
      </c>
      <c r="O1487" t="s">
        <v>84</v>
      </c>
      <c r="P1487" t="s">
        <v>246</v>
      </c>
      <c r="Q1487">
        <v>1</v>
      </c>
      <c r="R1487" t="s">
        <v>438</v>
      </c>
      <c r="S1487" t="s">
        <v>1000</v>
      </c>
      <c r="T1487" t="s">
        <v>1532</v>
      </c>
      <c r="U1487" t="s">
        <v>67</v>
      </c>
      <c r="V1487" t="s">
        <v>1548</v>
      </c>
      <c r="W1487">
        <v>401.97</v>
      </c>
      <c r="X1487">
        <v>44.97</v>
      </c>
      <c r="Y1487">
        <v>1</v>
      </c>
      <c r="Z1487" t="s">
        <v>645</v>
      </c>
      <c r="AA1487" t="s">
        <v>2347</v>
      </c>
      <c r="AF1487" s="4"/>
      <c r="AG1487" s="4"/>
      <c r="AH1487" t="s">
        <v>84</v>
      </c>
      <c r="AI1487" t="s">
        <v>246</v>
      </c>
      <c r="AJ1487" t="s">
        <v>438</v>
      </c>
      <c r="AK1487" t="s">
        <v>1000</v>
      </c>
      <c r="AL1487" t="s">
        <v>1532</v>
      </c>
      <c r="AM1487" t="s">
        <v>67</v>
      </c>
      <c r="AN1487" t="s">
        <v>1548</v>
      </c>
      <c r="AO1487" t="s">
        <v>645</v>
      </c>
      <c r="AP1487" t="s">
        <v>2347</v>
      </c>
      <c r="AQ1487" t="str">
        <f t="shared" si="23"/>
        <v>1046459443403yesFemale436452Facebook4361543830401.9744.97981133.99314.9913</v>
      </c>
      <c r="AR1487">
        <f>COUNTIF(AQ$2:AQ1487,AQ1487)</f>
        <v>1</v>
      </c>
    </row>
    <row r="1488" spans="1:44" x14ac:dyDescent="0.25">
      <c r="A1488">
        <v>1047</v>
      </c>
      <c r="B1488">
        <v>88</v>
      </c>
      <c r="C1488" s="4">
        <v>44341</v>
      </c>
      <c r="D1488">
        <v>3</v>
      </c>
      <c r="E1488" t="s">
        <v>34</v>
      </c>
      <c r="F1488" t="s">
        <v>45</v>
      </c>
      <c r="G1488" t="s">
        <v>56</v>
      </c>
      <c r="H1488" t="s">
        <v>58</v>
      </c>
      <c r="I1488" s="4">
        <v>44046</v>
      </c>
      <c r="J1488">
        <v>8</v>
      </c>
      <c r="K1488" t="s">
        <v>60</v>
      </c>
      <c r="L1488" s="4">
        <v>44000</v>
      </c>
      <c r="M1488" s="4">
        <v>44073</v>
      </c>
      <c r="N1488">
        <v>1</v>
      </c>
      <c r="O1488" t="s">
        <v>79</v>
      </c>
      <c r="P1488" t="s">
        <v>241</v>
      </c>
      <c r="Q1488">
        <v>1</v>
      </c>
      <c r="R1488" t="s">
        <v>562</v>
      </c>
      <c r="S1488" t="s">
        <v>1078</v>
      </c>
      <c r="T1488" t="s">
        <v>1587</v>
      </c>
      <c r="U1488" t="s">
        <v>69</v>
      </c>
      <c r="V1488" t="s">
        <v>1548</v>
      </c>
      <c r="W1488">
        <v>54.99</v>
      </c>
      <c r="X1488">
        <v>14.99</v>
      </c>
      <c r="Y1488">
        <v>1</v>
      </c>
      <c r="Z1488" t="s">
        <v>86</v>
      </c>
      <c r="AA1488" t="s">
        <v>2350</v>
      </c>
      <c r="AF1488" s="4"/>
      <c r="AG1488" s="4"/>
      <c r="AH1488" t="s">
        <v>79</v>
      </c>
      <c r="AI1488" t="s">
        <v>241</v>
      </c>
      <c r="AJ1488" t="s">
        <v>562</v>
      </c>
      <c r="AK1488" t="s">
        <v>1078</v>
      </c>
      <c r="AL1488" t="s">
        <v>1587</v>
      </c>
      <c r="AM1488" t="s">
        <v>69</v>
      </c>
      <c r="AN1488" t="s">
        <v>1548</v>
      </c>
      <c r="AO1488" t="s">
        <v>86</v>
      </c>
      <c r="AP1488" t="s">
        <v>2350</v>
      </c>
      <c r="AQ1488" t="str">
        <f t="shared" si="23"/>
        <v>104788443413noFemale440468Facebook440004407354.9914.99414454.99114.997</v>
      </c>
      <c r="AR1488">
        <f>COUNTIF(AQ$2:AQ1488,AQ1488)</f>
        <v>1</v>
      </c>
    </row>
    <row r="1489" spans="1:44" x14ac:dyDescent="0.25">
      <c r="A1489">
        <v>1048</v>
      </c>
      <c r="B1489">
        <v>6</v>
      </c>
      <c r="C1489" s="4">
        <v>44342</v>
      </c>
      <c r="D1489">
        <v>9</v>
      </c>
      <c r="E1489" t="s">
        <v>41</v>
      </c>
      <c r="F1489" t="s">
        <v>52</v>
      </c>
      <c r="G1489" t="s">
        <v>55</v>
      </c>
      <c r="H1489" t="s">
        <v>57</v>
      </c>
      <c r="I1489" s="4">
        <v>43739</v>
      </c>
      <c r="J1489">
        <v>2</v>
      </c>
      <c r="K1489" t="s">
        <v>60</v>
      </c>
      <c r="L1489" s="4">
        <v>43615</v>
      </c>
      <c r="M1489" s="4">
        <v>43830</v>
      </c>
      <c r="N1489">
        <v>1</v>
      </c>
      <c r="O1489" t="s">
        <v>70</v>
      </c>
      <c r="P1489" t="s">
        <v>232</v>
      </c>
      <c r="Q1489">
        <v>1</v>
      </c>
      <c r="R1489" t="s">
        <v>514</v>
      </c>
      <c r="S1489" t="s">
        <v>1077</v>
      </c>
      <c r="T1489" t="s">
        <v>1604</v>
      </c>
      <c r="U1489" t="s">
        <v>80</v>
      </c>
      <c r="V1489" t="s">
        <v>1517</v>
      </c>
      <c r="W1489">
        <v>77.98</v>
      </c>
      <c r="X1489">
        <v>39.979999999999997</v>
      </c>
      <c r="Y1489">
        <v>1</v>
      </c>
      <c r="Z1489" t="s">
        <v>640</v>
      </c>
      <c r="AA1489" t="s">
        <v>2393</v>
      </c>
      <c r="AF1489" s="4"/>
      <c r="AG1489" s="4"/>
      <c r="AH1489" t="s">
        <v>70</v>
      </c>
      <c r="AI1489" t="s">
        <v>232</v>
      </c>
      <c r="AJ1489" t="s">
        <v>514</v>
      </c>
      <c r="AK1489" t="s">
        <v>1077</v>
      </c>
      <c r="AL1489" t="s">
        <v>1604</v>
      </c>
      <c r="AM1489" t="s">
        <v>80</v>
      </c>
      <c r="AN1489" t="s">
        <v>1517</v>
      </c>
      <c r="AO1489" t="s">
        <v>640</v>
      </c>
      <c r="AP1489" t="s">
        <v>2393</v>
      </c>
      <c r="AQ1489" t="str">
        <f t="shared" si="23"/>
        <v>10486443429yesMale437392Facebook436154383077.9839.98513338.99219.9917</v>
      </c>
      <c r="AR1489">
        <f>COUNTIF(AQ$2:AQ1489,AQ1489)</f>
        <v>1</v>
      </c>
    </row>
    <row r="1490" spans="1:44" x14ac:dyDescent="0.25">
      <c r="A1490">
        <v>1049</v>
      </c>
      <c r="B1490">
        <v>479</v>
      </c>
      <c r="C1490" s="4">
        <v>44342</v>
      </c>
      <c r="D1490">
        <v>5</v>
      </c>
      <c r="E1490" t="s">
        <v>36</v>
      </c>
      <c r="F1490" t="s">
        <v>47</v>
      </c>
      <c r="G1490" t="s">
        <v>56</v>
      </c>
      <c r="H1490" t="s">
        <v>57</v>
      </c>
      <c r="I1490" s="4">
        <v>44267</v>
      </c>
      <c r="J1490">
        <v>14</v>
      </c>
      <c r="K1490" t="s">
        <v>59</v>
      </c>
      <c r="L1490" s="4">
        <v>44267</v>
      </c>
      <c r="M1490" s="4">
        <v>44413</v>
      </c>
      <c r="N1490">
        <v>1</v>
      </c>
      <c r="O1490" t="s">
        <v>65</v>
      </c>
      <c r="P1490" t="s">
        <v>227</v>
      </c>
      <c r="Q1490">
        <v>1</v>
      </c>
      <c r="R1490" t="s">
        <v>545</v>
      </c>
      <c r="S1490" t="s">
        <v>1106</v>
      </c>
      <c r="T1490" t="s">
        <v>1632</v>
      </c>
      <c r="U1490" t="s">
        <v>67</v>
      </c>
      <c r="V1490" t="s">
        <v>1517</v>
      </c>
      <c r="W1490">
        <v>960</v>
      </c>
      <c r="X1490">
        <v>59.97</v>
      </c>
      <c r="Y1490">
        <v>1</v>
      </c>
      <c r="Z1490" t="s">
        <v>431</v>
      </c>
      <c r="AA1490" t="s">
        <v>2326</v>
      </c>
      <c r="AF1490" s="4"/>
      <c r="AG1490" s="4"/>
      <c r="AH1490" t="s">
        <v>65</v>
      </c>
      <c r="AI1490" t="s">
        <v>227</v>
      </c>
      <c r="AJ1490" t="s">
        <v>545</v>
      </c>
      <c r="AK1490" t="s">
        <v>1106</v>
      </c>
      <c r="AL1490" t="s">
        <v>1632</v>
      </c>
      <c r="AM1490" t="s">
        <v>67</v>
      </c>
      <c r="AN1490" t="s">
        <v>1517</v>
      </c>
      <c r="AO1490" t="s">
        <v>431</v>
      </c>
      <c r="AP1490" t="s">
        <v>2326</v>
      </c>
      <c r="AQ1490" t="str">
        <f t="shared" si="23"/>
        <v>1049479443425noMale4426714Google Ads442674441396059.971042320319.9924</v>
      </c>
      <c r="AR1490">
        <f>COUNTIF(AQ$2:AQ1490,AQ1490)</f>
        <v>1</v>
      </c>
    </row>
    <row r="1491" spans="1:44" x14ac:dyDescent="0.25">
      <c r="A1491">
        <v>1050</v>
      </c>
      <c r="B1491">
        <v>443</v>
      </c>
      <c r="C1491" s="4">
        <v>44343</v>
      </c>
      <c r="D1491">
        <v>11</v>
      </c>
      <c r="E1491" t="s">
        <v>37</v>
      </c>
      <c r="F1491" t="s">
        <v>48</v>
      </c>
      <c r="G1491" t="s">
        <v>55</v>
      </c>
      <c r="H1491" t="s">
        <v>58</v>
      </c>
      <c r="I1491" s="4">
        <v>44188</v>
      </c>
      <c r="J1491">
        <v>11</v>
      </c>
      <c r="K1491" t="s">
        <v>60</v>
      </c>
      <c r="L1491" s="4">
        <v>44148</v>
      </c>
      <c r="M1491" s="4">
        <v>44265</v>
      </c>
      <c r="N1491">
        <v>1</v>
      </c>
      <c r="O1491" t="s">
        <v>86</v>
      </c>
      <c r="P1491" t="s">
        <v>248</v>
      </c>
      <c r="Q1491">
        <v>1</v>
      </c>
      <c r="R1491" t="s">
        <v>513</v>
      </c>
      <c r="S1491" t="s">
        <v>1076</v>
      </c>
      <c r="T1491" t="s">
        <v>1603</v>
      </c>
      <c r="U1491" t="s">
        <v>67</v>
      </c>
      <c r="V1491" t="s">
        <v>1577</v>
      </c>
      <c r="W1491">
        <v>68.040000000000006</v>
      </c>
      <c r="X1491">
        <v>74.97</v>
      </c>
      <c r="Y1491">
        <v>1</v>
      </c>
      <c r="Z1491" t="s">
        <v>549</v>
      </c>
      <c r="AA1491" t="s">
        <v>2362</v>
      </c>
      <c r="AF1491" s="4"/>
      <c r="AG1491" s="4"/>
      <c r="AH1491" t="s">
        <v>86</v>
      </c>
      <c r="AI1491" t="s">
        <v>248</v>
      </c>
      <c r="AJ1491" t="s">
        <v>513</v>
      </c>
      <c r="AK1491" t="s">
        <v>1076</v>
      </c>
      <c r="AL1491" t="s">
        <v>1603</v>
      </c>
      <c r="AM1491" t="s">
        <v>67</v>
      </c>
      <c r="AN1491" t="s">
        <v>1577</v>
      </c>
      <c r="AO1491" t="s">
        <v>549</v>
      </c>
      <c r="AP1491" t="s">
        <v>2362</v>
      </c>
      <c r="AQ1491" t="str">
        <f t="shared" si="23"/>
        <v>10504434434311yesFemale4418811Facebook441484426568.0474.9776122.68324.9922</v>
      </c>
      <c r="AR1491">
        <f>COUNTIF(AQ$2:AQ1491,AQ1491)</f>
        <v>1</v>
      </c>
    </row>
    <row r="1492" spans="1:44" x14ac:dyDescent="0.25">
      <c r="A1492">
        <v>1051</v>
      </c>
      <c r="B1492">
        <v>54</v>
      </c>
      <c r="C1492" s="4">
        <v>44344</v>
      </c>
      <c r="D1492">
        <v>11</v>
      </c>
      <c r="E1492" t="s">
        <v>37</v>
      </c>
      <c r="F1492" t="s">
        <v>48</v>
      </c>
      <c r="G1492" t="s">
        <v>56</v>
      </c>
      <c r="H1492" t="s">
        <v>57</v>
      </c>
      <c r="I1492" s="4">
        <v>43891</v>
      </c>
      <c r="J1492">
        <v>5</v>
      </c>
      <c r="K1492" t="s">
        <v>60</v>
      </c>
      <c r="L1492" s="4">
        <v>43831</v>
      </c>
      <c r="M1492" s="4">
        <v>43921</v>
      </c>
      <c r="N1492">
        <v>1</v>
      </c>
      <c r="O1492" t="s">
        <v>70</v>
      </c>
      <c r="P1492" t="s">
        <v>232</v>
      </c>
      <c r="Q1492">
        <v>1</v>
      </c>
      <c r="R1492" t="s">
        <v>550</v>
      </c>
      <c r="S1492" t="s">
        <v>1111</v>
      </c>
      <c r="T1492" t="s">
        <v>1631</v>
      </c>
      <c r="U1492" t="s">
        <v>67</v>
      </c>
      <c r="V1492" t="s">
        <v>1517</v>
      </c>
      <c r="W1492">
        <v>86.97</v>
      </c>
      <c r="X1492">
        <v>59.97</v>
      </c>
      <c r="Y1492">
        <v>1</v>
      </c>
      <c r="Z1492" t="s">
        <v>673</v>
      </c>
      <c r="AA1492" t="s">
        <v>2348</v>
      </c>
      <c r="AF1492" s="4"/>
      <c r="AG1492" s="4"/>
      <c r="AH1492" t="s">
        <v>70</v>
      </c>
      <c r="AI1492" t="s">
        <v>232</v>
      </c>
      <c r="AJ1492" t="s">
        <v>550</v>
      </c>
      <c r="AK1492" t="s">
        <v>1111</v>
      </c>
      <c r="AL1492" t="s">
        <v>1631</v>
      </c>
      <c r="AM1492" t="s">
        <v>67</v>
      </c>
      <c r="AN1492" t="s">
        <v>1517</v>
      </c>
      <c r="AO1492" t="s">
        <v>673</v>
      </c>
      <c r="AP1492" t="s">
        <v>2348</v>
      </c>
      <c r="AQ1492" t="str">
        <f t="shared" si="23"/>
        <v>1051544434411noMale438915Facebook438314392186.9759.97517528.99319.9912</v>
      </c>
      <c r="AR1492">
        <f>COUNTIF(AQ$2:AQ1492,AQ1492)</f>
        <v>1</v>
      </c>
    </row>
    <row r="1493" spans="1:44" x14ac:dyDescent="0.25">
      <c r="A1493">
        <v>1052</v>
      </c>
      <c r="B1493">
        <v>387</v>
      </c>
      <c r="C1493" s="4">
        <v>44344</v>
      </c>
      <c r="D1493">
        <v>3</v>
      </c>
      <c r="E1493" t="s">
        <v>34</v>
      </c>
      <c r="F1493" t="s">
        <v>45</v>
      </c>
      <c r="G1493" t="s">
        <v>56</v>
      </c>
      <c r="H1493" t="s">
        <v>58</v>
      </c>
      <c r="I1493" s="4">
        <v>43610</v>
      </c>
      <c r="J1493">
        <v>2</v>
      </c>
      <c r="L1493" s="4"/>
      <c r="M1493" s="4"/>
      <c r="N1493">
        <v>1</v>
      </c>
      <c r="O1493" t="s">
        <v>159</v>
      </c>
      <c r="P1493" t="s">
        <v>321</v>
      </c>
      <c r="Q1493">
        <v>2</v>
      </c>
      <c r="R1493" t="s">
        <v>899</v>
      </c>
      <c r="S1493" t="s">
        <v>1436</v>
      </c>
      <c r="T1493" t="s">
        <v>1951</v>
      </c>
      <c r="U1493" t="s">
        <v>180</v>
      </c>
      <c r="V1493" t="s">
        <v>1585</v>
      </c>
      <c r="W1493">
        <v>104.99</v>
      </c>
      <c r="X1493">
        <v>59.97</v>
      </c>
      <c r="Y1493">
        <v>2</v>
      </c>
      <c r="Z1493" t="s">
        <v>2301</v>
      </c>
      <c r="AA1493" t="s">
        <v>2607</v>
      </c>
      <c r="AF1493" s="4"/>
      <c r="AG1493" s="4"/>
      <c r="AH1493" t="s">
        <v>70</v>
      </c>
      <c r="AI1493" t="s">
        <v>232</v>
      </c>
      <c r="AJ1493" t="s">
        <v>594</v>
      </c>
      <c r="AK1493" t="s">
        <v>1077</v>
      </c>
      <c r="AL1493" t="s">
        <v>519</v>
      </c>
      <c r="AM1493" t="s">
        <v>80</v>
      </c>
      <c r="AN1493" t="s">
        <v>1517</v>
      </c>
      <c r="AO1493" t="s">
        <v>432</v>
      </c>
      <c r="AP1493" t="s">
        <v>2331</v>
      </c>
      <c r="AQ1493" t="str">
        <f t="shared" si="23"/>
        <v>1052387443443noFemale436102104.9959.97513441219.9921</v>
      </c>
      <c r="AR1493">
        <f>COUNTIF(AQ$2:AQ1493,AQ1493)</f>
        <v>1</v>
      </c>
    </row>
    <row r="1494" spans="1:44" x14ac:dyDescent="0.25">
      <c r="A1494">
        <v>1052</v>
      </c>
      <c r="B1494">
        <v>387</v>
      </c>
      <c r="C1494" s="4">
        <v>44344</v>
      </c>
      <c r="D1494">
        <v>3</v>
      </c>
      <c r="E1494" t="s">
        <v>34</v>
      </c>
      <c r="F1494" t="s">
        <v>45</v>
      </c>
      <c r="G1494" t="s">
        <v>56</v>
      </c>
      <c r="H1494" t="s">
        <v>58</v>
      </c>
      <c r="I1494" s="4">
        <v>43610</v>
      </c>
      <c r="J1494">
        <v>2</v>
      </c>
      <c r="L1494" s="4"/>
      <c r="M1494" s="4"/>
      <c r="N1494">
        <v>1</v>
      </c>
      <c r="O1494" t="s">
        <v>159</v>
      </c>
      <c r="P1494" t="s">
        <v>321</v>
      </c>
      <c r="Q1494">
        <v>2</v>
      </c>
      <c r="R1494" t="s">
        <v>899</v>
      </c>
      <c r="S1494" t="s">
        <v>1436</v>
      </c>
      <c r="T1494" t="s">
        <v>1951</v>
      </c>
      <c r="U1494" t="s">
        <v>180</v>
      </c>
      <c r="V1494" t="s">
        <v>1585</v>
      </c>
      <c r="W1494">
        <v>104.99</v>
      </c>
      <c r="X1494">
        <v>59.97</v>
      </c>
      <c r="Y1494">
        <v>2</v>
      </c>
      <c r="Z1494" t="s">
        <v>2301</v>
      </c>
      <c r="AA1494" t="s">
        <v>2607</v>
      </c>
      <c r="AF1494" s="4"/>
      <c r="AG1494" s="4"/>
      <c r="AH1494" t="s">
        <v>70</v>
      </c>
      <c r="AI1494" t="s">
        <v>232</v>
      </c>
      <c r="AJ1494" t="s">
        <v>635</v>
      </c>
      <c r="AK1494" t="s">
        <v>1183</v>
      </c>
      <c r="AL1494" t="s">
        <v>1707</v>
      </c>
      <c r="AM1494" t="s">
        <v>69</v>
      </c>
      <c r="AN1494" t="s">
        <v>1517</v>
      </c>
      <c r="AO1494" t="s">
        <v>673</v>
      </c>
      <c r="AP1494" t="s">
        <v>2348</v>
      </c>
      <c r="AQ1494" t="str">
        <f t="shared" si="23"/>
        <v>1052387443443noFemale436102104.9959.9758722.99119.9912</v>
      </c>
      <c r="AR1494">
        <f>COUNTIF(AQ$2:AQ1494,AQ1494)</f>
        <v>1</v>
      </c>
    </row>
    <row r="1495" spans="1:44" x14ac:dyDescent="0.25">
      <c r="A1495">
        <v>1053</v>
      </c>
      <c r="B1495">
        <v>83</v>
      </c>
      <c r="C1495" s="4">
        <v>44345</v>
      </c>
      <c r="D1495">
        <v>1</v>
      </c>
      <c r="E1495" t="s">
        <v>39</v>
      </c>
      <c r="F1495" t="s">
        <v>50</v>
      </c>
      <c r="G1495" t="s">
        <v>56</v>
      </c>
      <c r="H1495" t="s">
        <v>58</v>
      </c>
      <c r="I1495" s="4">
        <v>43883</v>
      </c>
      <c r="J1495">
        <v>6</v>
      </c>
      <c r="K1495" t="s">
        <v>59</v>
      </c>
      <c r="L1495" s="4">
        <v>43862</v>
      </c>
      <c r="M1495" s="4">
        <v>43889</v>
      </c>
      <c r="N1495">
        <v>1</v>
      </c>
      <c r="O1495" t="s">
        <v>67</v>
      </c>
      <c r="P1495" t="s">
        <v>229</v>
      </c>
      <c r="Q1495">
        <v>1</v>
      </c>
      <c r="R1495" t="s">
        <v>710</v>
      </c>
      <c r="S1495" t="s">
        <v>1251</v>
      </c>
      <c r="T1495" t="s">
        <v>1517</v>
      </c>
      <c r="U1495" t="s">
        <v>80</v>
      </c>
      <c r="V1495" t="s">
        <v>1562</v>
      </c>
      <c r="W1495">
        <v>39.979999999999997</v>
      </c>
      <c r="X1495">
        <v>19.98</v>
      </c>
      <c r="Y1495">
        <v>1</v>
      </c>
      <c r="Z1495" t="s">
        <v>90</v>
      </c>
      <c r="AA1495" t="s">
        <v>2328</v>
      </c>
      <c r="AF1495" s="4"/>
      <c r="AG1495" s="4"/>
      <c r="AH1495" t="s">
        <v>67</v>
      </c>
      <c r="AI1495" t="s">
        <v>229</v>
      </c>
      <c r="AJ1495" t="s">
        <v>710</v>
      </c>
      <c r="AK1495" t="s">
        <v>1251</v>
      </c>
      <c r="AL1495" t="s">
        <v>1517</v>
      </c>
      <c r="AM1495" t="s">
        <v>80</v>
      </c>
      <c r="AN1495" t="s">
        <v>1562</v>
      </c>
      <c r="AO1495" t="s">
        <v>90</v>
      </c>
      <c r="AP1495" t="s">
        <v>2328</v>
      </c>
      <c r="AQ1495" t="str">
        <f t="shared" si="23"/>
        <v>105383443451noFemale438836Google Ads438624388939.9819.98310519.9929.996</v>
      </c>
      <c r="AR1495">
        <f>COUNTIF(AQ$2:AQ1495,AQ1495)</f>
        <v>1</v>
      </c>
    </row>
    <row r="1496" spans="1:44" x14ac:dyDescent="0.25">
      <c r="A1496">
        <v>1054</v>
      </c>
      <c r="B1496">
        <v>99</v>
      </c>
      <c r="C1496" s="4">
        <v>44345</v>
      </c>
      <c r="D1496">
        <v>3</v>
      </c>
      <c r="E1496" t="s">
        <v>34</v>
      </c>
      <c r="F1496" t="s">
        <v>45</v>
      </c>
      <c r="G1496" t="s">
        <v>56</v>
      </c>
      <c r="H1496" t="s">
        <v>58</v>
      </c>
      <c r="I1496" s="4">
        <v>43888</v>
      </c>
      <c r="J1496">
        <v>5</v>
      </c>
      <c r="K1496" t="s">
        <v>60</v>
      </c>
      <c r="L1496" s="4">
        <v>43831</v>
      </c>
      <c r="M1496" s="4">
        <v>43921</v>
      </c>
      <c r="N1496">
        <v>1</v>
      </c>
      <c r="O1496" t="s">
        <v>86</v>
      </c>
      <c r="P1496" t="s">
        <v>248</v>
      </c>
      <c r="Q1496">
        <v>1</v>
      </c>
      <c r="R1496" t="s">
        <v>872</v>
      </c>
      <c r="S1496" t="s">
        <v>1409</v>
      </c>
      <c r="T1496" t="s">
        <v>1924</v>
      </c>
      <c r="U1496" t="s">
        <v>67</v>
      </c>
      <c r="V1496" t="s">
        <v>1577</v>
      </c>
      <c r="W1496">
        <v>113.97</v>
      </c>
      <c r="X1496">
        <v>74.97</v>
      </c>
      <c r="Y1496">
        <v>1</v>
      </c>
      <c r="Z1496" t="s">
        <v>530</v>
      </c>
      <c r="AA1496" t="s">
        <v>2367</v>
      </c>
      <c r="AF1496" s="4"/>
      <c r="AG1496" s="4"/>
      <c r="AH1496" t="s">
        <v>86</v>
      </c>
      <c r="AI1496" t="s">
        <v>248</v>
      </c>
      <c r="AJ1496" t="s">
        <v>872</v>
      </c>
      <c r="AK1496" t="s">
        <v>1409</v>
      </c>
      <c r="AL1496" t="s">
        <v>1924</v>
      </c>
      <c r="AM1496" t="s">
        <v>67</v>
      </c>
      <c r="AN1496" t="s">
        <v>1577</v>
      </c>
      <c r="AO1496" t="s">
        <v>530</v>
      </c>
      <c r="AP1496" t="s">
        <v>2367</v>
      </c>
      <c r="AQ1496" t="str">
        <f t="shared" si="23"/>
        <v>105499443453noFemale438885Facebook4383143921113.9774.9771937.99324.9916</v>
      </c>
      <c r="AR1496">
        <f>COUNTIF(AQ$2:AQ1496,AQ1496)</f>
        <v>1</v>
      </c>
    </row>
    <row r="1497" spans="1:44" x14ac:dyDescent="0.25">
      <c r="A1497">
        <v>1055</v>
      </c>
      <c r="B1497">
        <v>115</v>
      </c>
      <c r="C1497" s="4">
        <v>44345</v>
      </c>
      <c r="D1497">
        <v>2</v>
      </c>
      <c r="E1497" t="s">
        <v>38</v>
      </c>
      <c r="F1497" t="s">
        <v>49</v>
      </c>
      <c r="G1497" t="s">
        <v>55</v>
      </c>
      <c r="H1497" t="s">
        <v>57</v>
      </c>
      <c r="I1497" s="4">
        <v>43732</v>
      </c>
      <c r="J1497">
        <v>2</v>
      </c>
      <c r="K1497" t="s">
        <v>60</v>
      </c>
      <c r="L1497" s="4">
        <v>43615</v>
      </c>
      <c r="M1497" s="4">
        <v>43830</v>
      </c>
      <c r="N1497">
        <v>1</v>
      </c>
      <c r="O1497" t="s">
        <v>159</v>
      </c>
      <c r="P1497" t="s">
        <v>321</v>
      </c>
      <c r="Q1497">
        <v>1</v>
      </c>
      <c r="R1497" t="s">
        <v>900</v>
      </c>
      <c r="S1497" t="s">
        <v>1437</v>
      </c>
      <c r="T1497" t="s">
        <v>1867</v>
      </c>
      <c r="U1497" t="s">
        <v>71</v>
      </c>
      <c r="V1497" t="s">
        <v>1585</v>
      </c>
      <c r="W1497">
        <v>27.98</v>
      </c>
      <c r="X1497">
        <v>39.979999999999997</v>
      </c>
      <c r="Y1497">
        <v>1</v>
      </c>
      <c r="Z1497" t="s">
        <v>2302</v>
      </c>
      <c r="AA1497" t="s">
        <v>2608</v>
      </c>
      <c r="AF1497" s="4"/>
      <c r="AG1497" s="4"/>
      <c r="AH1497" t="s">
        <v>70</v>
      </c>
      <c r="AI1497" t="s">
        <v>232</v>
      </c>
      <c r="AJ1497" t="s">
        <v>673</v>
      </c>
      <c r="AK1497" t="s">
        <v>1216</v>
      </c>
      <c r="AL1497" t="s">
        <v>1652</v>
      </c>
      <c r="AM1497" t="s">
        <v>69</v>
      </c>
      <c r="AN1497" t="s">
        <v>1517</v>
      </c>
      <c r="AO1497" t="s">
        <v>432</v>
      </c>
      <c r="AP1497" t="s">
        <v>2331</v>
      </c>
      <c r="AQ1497" t="str">
        <f t="shared" si="23"/>
        <v>1055115443452yesMale437322Facebook436154383027.9839.9851213.99119.9921</v>
      </c>
      <c r="AR1497">
        <f>COUNTIF(AQ$2:AQ1497,AQ1497)</f>
        <v>1</v>
      </c>
    </row>
    <row r="1498" spans="1:44" x14ac:dyDescent="0.25">
      <c r="A1498">
        <v>1055</v>
      </c>
      <c r="B1498">
        <v>115</v>
      </c>
      <c r="C1498" s="4">
        <v>44345</v>
      </c>
      <c r="D1498">
        <v>2</v>
      </c>
      <c r="E1498" t="s">
        <v>38</v>
      </c>
      <c r="F1498" t="s">
        <v>49</v>
      </c>
      <c r="G1498" t="s">
        <v>55</v>
      </c>
      <c r="H1498" t="s">
        <v>57</v>
      </c>
      <c r="I1498" s="4">
        <v>43732</v>
      </c>
      <c r="J1498">
        <v>2</v>
      </c>
      <c r="K1498" t="s">
        <v>60</v>
      </c>
      <c r="L1498" s="4">
        <v>43615</v>
      </c>
      <c r="M1498" s="4">
        <v>43830</v>
      </c>
      <c r="N1498">
        <v>1</v>
      </c>
      <c r="O1498" t="s">
        <v>159</v>
      </c>
      <c r="P1498" t="s">
        <v>321</v>
      </c>
      <c r="Q1498">
        <v>1</v>
      </c>
      <c r="R1498" t="s">
        <v>900</v>
      </c>
      <c r="S1498" t="s">
        <v>1437</v>
      </c>
      <c r="T1498" t="s">
        <v>1867</v>
      </c>
      <c r="U1498" t="s">
        <v>71</v>
      </c>
      <c r="V1498" t="s">
        <v>1585</v>
      </c>
      <c r="W1498">
        <v>27.98</v>
      </c>
      <c r="X1498">
        <v>39.979999999999997</v>
      </c>
      <c r="Y1498">
        <v>1</v>
      </c>
      <c r="Z1498" t="s">
        <v>2302</v>
      </c>
      <c r="AA1498" t="s">
        <v>2608</v>
      </c>
      <c r="AF1498" s="4"/>
      <c r="AG1498" s="4"/>
      <c r="AH1498" t="s">
        <v>70</v>
      </c>
      <c r="AI1498" t="s">
        <v>232</v>
      </c>
      <c r="AJ1498" t="s">
        <v>673</v>
      </c>
      <c r="AK1498" t="s">
        <v>1216</v>
      </c>
      <c r="AL1498" t="s">
        <v>1652</v>
      </c>
      <c r="AM1498" t="s">
        <v>69</v>
      </c>
      <c r="AN1498" t="s">
        <v>1517</v>
      </c>
      <c r="AO1498" t="s">
        <v>432</v>
      </c>
      <c r="AP1498" t="s">
        <v>2331</v>
      </c>
      <c r="AQ1498" t="str">
        <f t="shared" si="23"/>
        <v>1055115443452yesMale437322Facebook436154383027.9839.9851213.99119.9921</v>
      </c>
      <c r="AR1498">
        <f>COUNTIF(AQ$2:AQ1498,AQ1498)</f>
        <v>2</v>
      </c>
    </row>
    <row r="1499" spans="1:44" x14ac:dyDescent="0.25">
      <c r="A1499">
        <v>1056</v>
      </c>
      <c r="B1499">
        <v>420</v>
      </c>
      <c r="C1499" s="4">
        <v>44346</v>
      </c>
      <c r="D1499">
        <v>2</v>
      </c>
      <c r="E1499" t="s">
        <v>38</v>
      </c>
      <c r="F1499" t="s">
        <v>49</v>
      </c>
      <c r="G1499" t="s">
        <v>55</v>
      </c>
      <c r="H1499" t="s">
        <v>57</v>
      </c>
      <c r="I1499" s="4">
        <v>43632</v>
      </c>
      <c r="J1499">
        <v>3</v>
      </c>
      <c r="K1499" t="s">
        <v>59</v>
      </c>
      <c r="L1499" s="4">
        <v>43615</v>
      </c>
      <c r="M1499" s="4">
        <v>43830</v>
      </c>
      <c r="N1499">
        <v>2</v>
      </c>
      <c r="O1499" t="s">
        <v>112</v>
      </c>
      <c r="P1499" t="s">
        <v>274</v>
      </c>
      <c r="Q1499">
        <v>2</v>
      </c>
      <c r="R1499" t="s">
        <v>901</v>
      </c>
      <c r="S1499" t="s">
        <v>1438</v>
      </c>
      <c r="T1499" t="s">
        <v>1952</v>
      </c>
      <c r="U1499" t="s">
        <v>180</v>
      </c>
      <c r="V1499" t="s">
        <v>2031</v>
      </c>
      <c r="W1499">
        <v>149.97</v>
      </c>
      <c r="X1499">
        <v>54.97</v>
      </c>
      <c r="Y1499">
        <v>2</v>
      </c>
      <c r="Z1499" t="s">
        <v>2303</v>
      </c>
      <c r="AA1499" t="s">
        <v>2609</v>
      </c>
      <c r="AF1499" s="4"/>
      <c r="AG1499" s="4"/>
      <c r="AH1499" t="s">
        <v>67</v>
      </c>
      <c r="AI1499" t="s">
        <v>229</v>
      </c>
      <c r="AJ1499" t="s">
        <v>439</v>
      </c>
      <c r="AK1499" t="s">
        <v>1001</v>
      </c>
      <c r="AL1499" t="s">
        <v>1533</v>
      </c>
      <c r="AM1499" t="s">
        <v>80</v>
      </c>
      <c r="AN1499" t="s">
        <v>1548</v>
      </c>
      <c r="AO1499" t="s">
        <v>84</v>
      </c>
      <c r="AP1499" t="s">
        <v>2366</v>
      </c>
      <c r="AQ1499" t="str">
        <f t="shared" si="23"/>
        <v>1056420443462yesMale436323Google Ads4361543830149.9754.97310259.99214.999</v>
      </c>
      <c r="AR1499">
        <f>COUNTIF(AQ$2:AQ1499,AQ1499)</f>
        <v>1</v>
      </c>
    </row>
    <row r="1500" spans="1:44" x14ac:dyDescent="0.25">
      <c r="A1500">
        <v>1056</v>
      </c>
      <c r="B1500">
        <v>420</v>
      </c>
      <c r="C1500" s="4">
        <v>44346</v>
      </c>
      <c r="D1500">
        <v>2</v>
      </c>
      <c r="E1500" t="s">
        <v>38</v>
      </c>
      <c r="F1500" t="s">
        <v>49</v>
      </c>
      <c r="G1500" t="s">
        <v>55</v>
      </c>
      <c r="H1500" t="s">
        <v>57</v>
      </c>
      <c r="I1500" s="4">
        <v>43632</v>
      </c>
      <c r="J1500">
        <v>3</v>
      </c>
      <c r="K1500" t="s">
        <v>59</v>
      </c>
      <c r="L1500" s="4">
        <v>43615</v>
      </c>
      <c r="M1500" s="4">
        <v>43830</v>
      </c>
      <c r="N1500">
        <v>2</v>
      </c>
      <c r="O1500" t="s">
        <v>112</v>
      </c>
      <c r="P1500" t="s">
        <v>274</v>
      </c>
      <c r="Q1500">
        <v>2</v>
      </c>
      <c r="R1500" t="s">
        <v>901</v>
      </c>
      <c r="S1500" t="s">
        <v>1438</v>
      </c>
      <c r="T1500" t="s">
        <v>1952</v>
      </c>
      <c r="U1500" t="s">
        <v>180</v>
      </c>
      <c r="V1500" t="s">
        <v>2031</v>
      </c>
      <c r="W1500">
        <v>149.97</v>
      </c>
      <c r="X1500">
        <v>54.97</v>
      </c>
      <c r="Y1500">
        <v>2</v>
      </c>
      <c r="Z1500" t="s">
        <v>2303</v>
      </c>
      <c r="AA1500" t="s">
        <v>2609</v>
      </c>
      <c r="AF1500" s="4"/>
      <c r="AG1500" s="4"/>
      <c r="AH1500" t="s">
        <v>86</v>
      </c>
      <c r="AI1500" t="s">
        <v>248</v>
      </c>
      <c r="AJ1500" t="s">
        <v>443</v>
      </c>
      <c r="AK1500" t="s">
        <v>1005</v>
      </c>
      <c r="AL1500" t="s">
        <v>1513</v>
      </c>
      <c r="AM1500" t="s">
        <v>69</v>
      </c>
      <c r="AN1500" t="s">
        <v>1577</v>
      </c>
      <c r="AO1500" t="s">
        <v>549</v>
      </c>
      <c r="AP1500" t="s">
        <v>2362</v>
      </c>
      <c r="AQ1500" t="str">
        <f t="shared" si="23"/>
        <v>1056420443462yesMale436323Google Ads4361543830149.9754.9777829.99124.9922</v>
      </c>
      <c r="AR1500">
        <f>COUNTIF(AQ$2:AQ1500,AQ1500)</f>
        <v>1</v>
      </c>
    </row>
    <row r="1501" spans="1:44" x14ac:dyDescent="0.25">
      <c r="A1501">
        <v>1057</v>
      </c>
      <c r="B1501">
        <v>85</v>
      </c>
      <c r="C1501" s="4">
        <v>44347</v>
      </c>
      <c r="D1501">
        <v>2</v>
      </c>
      <c r="E1501" t="s">
        <v>38</v>
      </c>
      <c r="F1501" t="s">
        <v>49</v>
      </c>
      <c r="G1501" t="s">
        <v>56</v>
      </c>
      <c r="H1501" t="s">
        <v>58</v>
      </c>
      <c r="I1501" s="4">
        <v>43906</v>
      </c>
      <c r="J1501">
        <v>5</v>
      </c>
      <c r="K1501" t="s">
        <v>60</v>
      </c>
      <c r="L1501" s="4">
        <v>43831</v>
      </c>
      <c r="M1501" s="4">
        <v>43921</v>
      </c>
      <c r="N1501">
        <v>1</v>
      </c>
      <c r="O1501" t="s">
        <v>67</v>
      </c>
      <c r="P1501" t="s">
        <v>229</v>
      </c>
      <c r="Q1501">
        <v>1</v>
      </c>
      <c r="R1501" t="s">
        <v>623</v>
      </c>
      <c r="S1501" t="s">
        <v>1173</v>
      </c>
      <c r="T1501" t="s">
        <v>1577</v>
      </c>
      <c r="U1501" t="s">
        <v>80</v>
      </c>
      <c r="V1501" t="s">
        <v>1548</v>
      </c>
      <c r="W1501">
        <v>49.98</v>
      </c>
      <c r="X1501">
        <v>29.98</v>
      </c>
      <c r="Y1501">
        <v>1</v>
      </c>
      <c r="Z1501" t="s">
        <v>79</v>
      </c>
      <c r="AA1501" t="s">
        <v>2349</v>
      </c>
      <c r="AF1501" s="4"/>
      <c r="AG1501" s="4"/>
      <c r="AH1501" t="s">
        <v>67</v>
      </c>
      <c r="AI1501" t="s">
        <v>229</v>
      </c>
      <c r="AJ1501" t="s">
        <v>623</v>
      </c>
      <c r="AK1501" t="s">
        <v>1173</v>
      </c>
      <c r="AL1501" t="s">
        <v>1577</v>
      </c>
      <c r="AM1501" t="s">
        <v>80</v>
      </c>
      <c r="AN1501" t="s">
        <v>1548</v>
      </c>
      <c r="AO1501" t="s">
        <v>79</v>
      </c>
      <c r="AP1501" t="s">
        <v>2349</v>
      </c>
      <c r="AQ1501" t="str">
        <f t="shared" si="23"/>
        <v>105785443472noFemale439065Facebook438314392149.9829.9839724.99214.994</v>
      </c>
      <c r="AR1501">
        <f>COUNTIF(AQ$2:AQ1501,AQ1501)</f>
        <v>1</v>
      </c>
    </row>
    <row r="1502" spans="1:44" x14ac:dyDescent="0.25">
      <c r="A1502">
        <v>1058</v>
      </c>
      <c r="B1502">
        <v>264</v>
      </c>
      <c r="C1502" s="4">
        <v>44347</v>
      </c>
      <c r="D1502">
        <v>3</v>
      </c>
      <c r="E1502" t="s">
        <v>34</v>
      </c>
      <c r="F1502" t="s">
        <v>45</v>
      </c>
      <c r="G1502" t="s">
        <v>55</v>
      </c>
      <c r="H1502" t="s">
        <v>58</v>
      </c>
      <c r="I1502" s="4">
        <v>43667</v>
      </c>
      <c r="J1502">
        <v>2</v>
      </c>
      <c r="K1502" t="s">
        <v>60</v>
      </c>
      <c r="L1502" s="4">
        <v>43615</v>
      </c>
      <c r="M1502" s="4">
        <v>43830</v>
      </c>
      <c r="N1502">
        <v>1</v>
      </c>
      <c r="O1502" t="s">
        <v>90</v>
      </c>
      <c r="P1502" t="s">
        <v>252</v>
      </c>
      <c r="Q1502">
        <v>1</v>
      </c>
      <c r="R1502" t="s">
        <v>652</v>
      </c>
      <c r="S1502" t="s">
        <v>1196</v>
      </c>
      <c r="T1502" t="s">
        <v>1720</v>
      </c>
      <c r="U1502" t="s">
        <v>69</v>
      </c>
      <c r="V1502" t="s">
        <v>1562</v>
      </c>
      <c r="W1502">
        <v>19.489999999999998</v>
      </c>
      <c r="X1502">
        <v>9.99</v>
      </c>
      <c r="Y1502">
        <v>1</v>
      </c>
      <c r="Z1502" t="s">
        <v>410</v>
      </c>
      <c r="AA1502" t="s">
        <v>2359</v>
      </c>
      <c r="AF1502" s="4"/>
      <c r="AG1502" s="4"/>
      <c r="AH1502" t="s">
        <v>90</v>
      </c>
      <c r="AI1502" t="s">
        <v>252</v>
      </c>
      <c r="AJ1502" t="s">
        <v>652</v>
      </c>
      <c r="AK1502" t="s">
        <v>1196</v>
      </c>
      <c r="AL1502" t="s">
        <v>1720</v>
      </c>
      <c r="AM1502" t="s">
        <v>69</v>
      </c>
      <c r="AN1502" t="s">
        <v>1562</v>
      </c>
      <c r="AO1502" t="s">
        <v>410</v>
      </c>
      <c r="AP1502" t="s">
        <v>2359</v>
      </c>
      <c r="AQ1502" t="str">
        <f t="shared" si="23"/>
        <v>1058264443473yesFemale436672Facebook436154383019.499.9961119.4919.9920</v>
      </c>
      <c r="AR1502">
        <f>COUNTIF(AQ$2:AQ1502,AQ1502)</f>
        <v>1</v>
      </c>
    </row>
    <row r="1503" spans="1:44" x14ac:dyDescent="0.25">
      <c r="A1503">
        <v>1059</v>
      </c>
      <c r="B1503">
        <v>131</v>
      </c>
      <c r="C1503" s="4">
        <v>44348</v>
      </c>
      <c r="D1503">
        <v>2</v>
      </c>
      <c r="E1503" t="s">
        <v>38</v>
      </c>
      <c r="F1503" t="s">
        <v>49</v>
      </c>
      <c r="G1503" t="s">
        <v>56</v>
      </c>
      <c r="H1503" t="s">
        <v>57</v>
      </c>
      <c r="I1503" s="4">
        <v>43813</v>
      </c>
      <c r="J1503">
        <v>1</v>
      </c>
      <c r="K1503" t="s">
        <v>61</v>
      </c>
      <c r="L1503" s="4">
        <v>43615</v>
      </c>
      <c r="M1503" s="4">
        <v>43830</v>
      </c>
      <c r="N1503">
        <v>1</v>
      </c>
      <c r="O1503" t="s">
        <v>90</v>
      </c>
      <c r="P1503" t="s">
        <v>252</v>
      </c>
      <c r="Q1503">
        <v>1</v>
      </c>
      <c r="R1503" t="s">
        <v>652</v>
      </c>
      <c r="S1503" t="s">
        <v>1196</v>
      </c>
      <c r="T1503" t="s">
        <v>1720</v>
      </c>
      <c r="U1503" t="s">
        <v>69</v>
      </c>
      <c r="V1503" t="s">
        <v>1562</v>
      </c>
      <c r="W1503">
        <v>19.489999999999998</v>
      </c>
      <c r="X1503">
        <v>9.99</v>
      </c>
      <c r="Y1503">
        <v>1</v>
      </c>
      <c r="Z1503" t="s">
        <v>410</v>
      </c>
      <c r="AA1503" t="s">
        <v>2359</v>
      </c>
      <c r="AF1503" s="4"/>
      <c r="AG1503" s="4"/>
      <c r="AH1503" t="s">
        <v>90</v>
      </c>
      <c r="AI1503" t="s">
        <v>252</v>
      </c>
      <c r="AJ1503" t="s">
        <v>652</v>
      </c>
      <c r="AK1503" t="s">
        <v>1196</v>
      </c>
      <c r="AL1503" t="s">
        <v>1720</v>
      </c>
      <c r="AM1503" t="s">
        <v>69</v>
      </c>
      <c r="AN1503" t="s">
        <v>1562</v>
      </c>
      <c r="AO1503" t="s">
        <v>410</v>
      </c>
      <c r="AP1503" t="s">
        <v>2359</v>
      </c>
      <c r="AQ1503" t="str">
        <f t="shared" si="23"/>
        <v>1059131443482noMale438131YouTube436154383019.499.9961119.4919.9920</v>
      </c>
      <c r="AR1503">
        <f>COUNTIF(AQ$2:AQ1503,AQ1503)</f>
        <v>1</v>
      </c>
    </row>
    <row r="1504" spans="1:44" x14ac:dyDescent="0.25">
      <c r="A1504">
        <v>1060</v>
      </c>
      <c r="B1504">
        <v>159</v>
      </c>
      <c r="C1504" s="4">
        <v>44348</v>
      </c>
      <c r="D1504">
        <v>8</v>
      </c>
      <c r="E1504" t="s">
        <v>43</v>
      </c>
      <c r="F1504" t="s">
        <v>54</v>
      </c>
      <c r="G1504" t="s">
        <v>55</v>
      </c>
      <c r="H1504" t="s">
        <v>57</v>
      </c>
      <c r="I1504" s="4">
        <v>43621</v>
      </c>
      <c r="J1504">
        <v>2</v>
      </c>
      <c r="K1504" t="s">
        <v>60</v>
      </c>
      <c r="L1504" s="4">
        <v>43615</v>
      </c>
      <c r="M1504" s="4">
        <v>43830</v>
      </c>
      <c r="N1504">
        <v>1</v>
      </c>
      <c r="O1504" t="s">
        <v>79</v>
      </c>
      <c r="P1504" t="s">
        <v>241</v>
      </c>
      <c r="Q1504">
        <v>1</v>
      </c>
      <c r="R1504" t="s">
        <v>504</v>
      </c>
      <c r="S1504" t="s">
        <v>1067</v>
      </c>
      <c r="T1504" t="s">
        <v>1527</v>
      </c>
      <c r="U1504" t="s">
        <v>67</v>
      </c>
      <c r="V1504" t="s">
        <v>1548</v>
      </c>
      <c r="W1504">
        <v>110.97</v>
      </c>
      <c r="X1504">
        <v>44.97</v>
      </c>
      <c r="Y1504">
        <v>1</v>
      </c>
      <c r="Z1504" t="s">
        <v>455</v>
      </c>
      <c r="AA1504" t="s">
        <v>2340</v>
      </c>
      <c r="AF1504" s="4"/>
      <c r="AG1504" s="4"/>
      <c r="AH1504" t="s">
        <v>79</v>
      </c>
      <c r="AI1504" t="s">
        <v>241</v>
      </c>
      <c r="AJ1504" t="s">
        <v>504</v>
      </c>
      <c r="AK1504" t="s">
        <v>1067</v>
      </c>
      <c r="AL1504" t="s">
        <v>1527</v>
      </c>
      <c r="AM1504" t="s">
        <v>67</v>
      </c>
      <c r="AN1504" t="s">
        <v>1548</v>
      </c>
      <c r="AO1504" t="s">
        <v>455</v>
      </c>
      <c r="AP1504" t="s">
        <v>2340</v>
      </c>
      <c r="AQ1504" t="str">
        <f t="shared" si="23"/>
        <v>1060159443488yesMale436212Facebook4361543830110.9744.97410936.99314.9915</v>
      </c>
      <c r="AR1504">
        <f>COUNTIF(AQ$2:AQ1504,AQ1504)</f>
        <v>1</v>
      </c>
    </row>
    <row r="1505" spans="1:44" x14ac:dyDescent="0.25">
      <c r="A1505">
        <v>1061</v>
      </c>
      <c r="B1505">
        <v>37</v>
      </c>
      <c r="C1505" s="4">
        <v>44349</v>
      </c>
      <c r="D1505">
        <v>5</v>
      </c>
      <c r="E1505" t="s">
        <v>36</v>
      </c>
      <c r="F1505" t="s">
        <v>47</v>
      </c>
      <c r="G1505" t="s">
        <v>56</v>
      </c>
      <c r="H1505" t="s">
        <v>58</v>
      </c>
      <c r="I1505" s="4">
        <v>43863</v>
      </c>
      <c r="J1505">
        <v>6</v>
      </c>
      <c r="K1505" t="s">
        <v>59</v>
      </c>
      <c r="L1505" s="4">
        <v>43862</v>
      </c>
      <c r="M1505" s="4">
        <v>43889</v>
      </c>
      <c r="N1505">
        <v>2</v>
      </c>
      <c r="O1505" t="s">
        <v>167</v>
      </c>
      <c r="P1505" t="s">
        <v>329</v>
      </c>
      <c r="Q1505">
        <v>2</v>
      </c>
      <c r="R1505" t="s">
        <v>902</v>
      </c>
      <c r="S1505" t="s">
        <v>1439</v>
      </c>
      <c r="T1505" t="s">
        <v>1953</v>
      </c>
      <c r="U1505" t="s">
        <v>71</v>
      </c>
      <c r="V1505" t="s">
        <v>1869</v>
      </c>
      <c r="W1505">
        <v>23.94</v>
      </c>
      <c r="X1505">
        <v>29.98</v>
      </c>
      <c r="Y1505">
        <v>2</v>
      </c>
      <c r="Z1505" t="s">
        <v>2304</v>
      </c>
      <c r="AA1505" t="s">
        <v>2610</v>
      </c>
      <c r="AF1505" s="4"/>
      <c r="AG1505" s="4"/>
      <c r="AH1505" t="s">
        <v>80</v>
      </c>
      <c r="AI1505" t="s">
        <v>242</v>
      </c>
      <c r="AJ1505" t="s">
        <v>469</v>
      </c>
      <c r="AK1505" t="s">
        <v>1032</v>
      </c>
      <c r="AL1505" t="s">
        <v>1562</v>
      </c>
      <c r="AM1505" t="s">
        <v>69</v>
      </c>
      <c r="AN1505" t="s">
        <v>1548</v>
      </c>
      <c r="AO1505" t="s">
        <v>70</v>
      </c>
      <c r="AP1505" t="s">
        <v>2341</v>
      </c>
      <c r="AQ1505" t="str">
        <f t="shared" si="23"/>
        <v>106137443495noFemale438636Google Ads438624388923.9429.982239.99114.995</v>
      </c>
      <c r="AR1505">
        <f>COUNTIF(AQ$2:AQ1505,AQ1505)</f>
        <v>1</v>
      </c>
    </row>
    <row r="1506" spans="1:44" x14ac:dyDescent="0.25">
      <c r="A1506">
        <v>1061</v>
      </c>
      <c r="B1506">
        <v>37</v>
      </c>
      <c r="C1506" s="4">
        <v>44349</v>
      </c>
      <c r="D1506">
        <v>5</v>
      </c>
      <c r="E1506" t="s">
        <v>36</v>
      </c>
      <c r="F1506" t="s">
        <v>47</v>
      </c>
      <c r="G1506" t="s">
        <v>56</v>
      </c>
      <c r="H1506" t="s">
        <v>58</v>
      </c>
      <c r="I1506" s="4">
        <v>43863</v>
      </c>
      <c r="J1506">
        <v>6</v>
      </c>
      <c r="K1506" t="s">
        <v>59</v>
      </c>
      <c r="L1506" s="4">
        <v>43862</v>
      </c>
      <c r="M1506" s="4">
        <v>43889</v>
      </c>
      <c r="N1506">
        <v>2</v>
      </c>
      <c r="O1506" t="s">
        <v>167</v>
      </c>
      <c r="P1506" t="s">
        <v>329</v>
      </c>
      <c r="Q1506">
        <v>2</v>
      </c>
      <c r="R1506" t="s">
        <v>902</v>
      </c>
      <c r="S1506" t="s">
        <v>1439</v>
      </c>
      <c r="T1506" t="s">
        <v>1953</v>
      </c>
      <c r="U1506" t="s">
        <v>71</v>
      </c>
      <c r="V1506" t="s">
        <v>1869</v>
      </c>
      <c r="W1506">
        <v>23.94</v>
      </c>
      <c r="X1506">
        <v>29.98</v>
      </c>
      <c r="Y1506">
        <v>2</v>
      </c>
      <c r="Z1506" t="s">
        <v>2304</v>
      </c>
      <c r="AA1506" t="s">
        <v>2610</v>
      </c>
      <c r="AF1506" s="4"/>
      <c r="AG1506" s="4"/>
      <c r="AH1506" t="s">
        <v>79</v>
      </c>
      <c r="AI1506" t="s">
        <v>241</v>
      </c>
      <c r="AJ1506" t="s">
        <v>634</v>
      </c>
      <c r="AK1506" t="s">
        <v>1182</v>
      </c>
      <c r="AL1506" t="s">
        <v>1614</v>
      </c>
      <c r="AM1506" t="s">
        <v>69</v>
      </c>
      <c r="AN1506" t="s">
        <v>1548</v>
      </c>
      <c r="AO1506" t="s">
        <v>455</v>
      </c>
      <c r="AP1506" t="s">
        <v>2340</v>
      </c>
      <c r="AQ1506" t="str">
        <f t="shared" si="23"/>
        <v>106137443495noFemale438636Google Ads438624388923.9429.98416413.95114.9915</v>
      </c>
      <c r="AR1506">
        <f>COUNTIF(AQ$2:AQ1506,AQ1506)</f>
        <v>1</v>
      </c>
    </row>
    <row r="1507" spans="1:44" x14ac:dyDescent="0.25">
      <c r="A1507">
        <v>1062</v>
      </c>
      <c r="B1507">
        <v>272</v>
      </c>
      <c r="C1507" s="4">
        <v>44349</v>
      </c>
      <c r="D1507">
        <v>4</v>
      </c>
      <c r="E1507" t="s">
        <v>40</v>
      </c>
      <c r="F1507" t="s">
        <v>51</v>
      </c>
      <c r="G1507" t="s">
        <v>55</v>
      </c>
      <c r="H1507" t="s">
        <v>58</v>
      </c>
      <c r="I1507" s="4">
        <v>44149</v>
      </c>
      <c r="J1507">
        <v>11</v>
      </c>
      <c r="K1507" t="s">
        <v>60</v>
      </c>
      <c r="L1507" s="4">
        <v>44148</v>
      </c>
      <c r="M1507" s="4">
        <v>44265</v>
      </c>
      <c r="N1507">
        <v>1</v>
      </c>
      <c r="O1507" t="s">
        <v>78</v>
      </c>
      <c r="P1507" t="s">
        <v>240</v>
      </c>
      <c r="Q1507">
        <v>1</v>
      </c>
      <c r="R1507" t="s">
        <v>604</v>
      </c>
      <c r="S1507" t="s">
        <v>1136</v>
      </c>
      <c r="T1507" t="s">
        <v>1682</v>
      </c>
      <c r="U1507" t="s">
        <v>69</v>
      </c>
      <c r="V1507" t="s">
        <v>1548</v>
      </c>
      <c r="W1507">
        <v>4.75</v>
      </c>
      <c r="X1507">
        <v>14.99</v>
      </c>
      <c r="Y1507">
        <v>1</v>
      </c>
      <c r="Z1507" t="s">
        <v>469</v>
      </c>
      <c r="AA1507" t="s">
        <v>2339</v>
      </c>
      <c r="AF1507" s="4"/>
      <c r="AG1507" s="4"/>
      <c r="AH1507" t="s">
        <v>78</v>
      </c>
      <c r="AI1507" t="s">
        <v>240</v>
      </c>
      <c r="AJ1507" t="s">
        <v>604</v>
      </c>
      <c r="AK1507" t="s">
        <v>1136</v>
      </c>
      <c r="AL1507" t="s">
        <v>1682</v>
      </c>
      <c r="AM1507" t="s">
        <v>69</v>
      </c>
      <c r="AN1507" t="s">
        <v>1548</v>
      </c>
      <c r="AO1507" t="s">
        <v>469</v>
      </c>
      <c r="AP1507" t="s">
        <v>2339</v>
      </c>
      <c r="AQ1507" t="str">
        <f t="shared" si="23"/>
        <v>1062272443494yesFemale4414911Facebook44148442654.7514.9981734.75114.9923</v>
      </c>
      <c r="AR1507">
        <f>COUNTIF(AQ$2:AQ1507,AQ1507)</f>
        <v>1</v>
      </c>
    </row>
    <row r="1508" spans="1:44" x14ac:dyDescent="0.25">
      <c r="A1508">
        <v>1063</v>
      </c>
      <c r="B1508">
        <v>8</v>
      </c>
      <c r="C1508" s="4">
        <v>44351</v>
      </c>
      <c r="D1508">
        <v>2</v>
      </c>
      <c r="E1508" t="s">
        <v>38</v>
      </c>
      <c r="F1508" t="s">
        <v>49</v>
      </c>
      <c r="G1508" t="s">
        <v>55</v>
      </c>
      <c r="H1508" t="s">
        <v>57</v>
      </c>
      <c r="I1508" s="4">
        <v>43667</v>
      </c>
      <c r="J1508">
        <v>2</v>
      </c>
      <c r="K1508" t="s">
        <v>60</v>
      </c>
      <c r="L1508" s="4">
        <v>43615</v>
      </c>
      <c r="M1508" s="4">
        <v>43830</v>
      </c>
      <c r="N1508">
        <v>2</v>
      </c>
      <c r="O1508" t="s">
        <v>115</v>
      </c>
      <c r="P1508" t="s">
        <v>277</v>
      </c>
      <c r="Q1508">
        <v>2</v>
      </c>
      <c r="R1508" t="s">
        <v>903</v>
      </c>
      <c r="S1508" t="s">
        <v>1440</v>
      </c>
      <c r="T1508" t="s">
        <v>1954</v>
      </c>
      <c r="U1508" t="s">
        <v>88</v>
      </c>
      <c r="V1508" t="s">
        <v>2047</v>
      </c>
      <c r="W1508">
        <v>97.88</v>
      </c>
      <c r="X1508">
        <v>89.96</v>
      </c>
      <c r="Y1508">
        <v>2</v>
      </c>
      <c r="Z1508" t="s">
        <v>2226</v>
      </c>
      <c r="AA1508" t="s">
        <v>2518</v>
      </c>
      <c r="AF1508" s="4"/>
      <c r="AG1508" s="4"/>
      <c r="AH1508" t="s">
        <v>86</v>
      </c>
      <c r="AI1508" t="s">
        <v>248</v>
      </c>
      <c r="AJ1508" t="s">
        <v>432</v>
      </c>
      <c r="AK1508" t="s">
        <v>995</v>
      </c>
      <c r="AL1508" t="s">
        <v>1527</v>
      </c>
      <c r="AM1508" t="s">
        <v>80</v>
      </c>
      <c r="AN1508" t="s">
        <v>1577</v>
      </c>
      <c r="AO1508" t="s">
        <v>549</v>
      </c>
      <c r="AP1508" t="s">
        <v>2362</v>
      </c>
      <c r="AQ1508" t="str">
        <f t="shared" si="23"/>
        <v>10638443512yesMale436672Facebook436154383097.8889.9672136.99224.9922</v>
      </c>
      <c r="AR1508">
        <f>COUNTIF(AQ$2:AQ1508,AQ1508)</f>
        <v>1</v>
      </c>
    </row>
    <row r="1509" spans="1:44" x14ac:dyDescent="0.25">
      <c r="A1509">
        <v>1063</v>
      </c>
      <c r="B1509">
        <v>8</v>
      </c>
      <c r="C1509" s="4">
        <v>44351</v>
      </c>
      <c r="D1509">
        <v>2</v>
      </c>
      <c r="E1509" t="s">
        <v>38</v>
      </c>
      <c r="F1509" t="s">
        <v>49</v>
      </c>
      <c r="G1509" t="s">
        <v>55</v>
      </c>
      <c r="H1509" t="s">
        <v>57</v>
      </c>
      <c r="I1509" s="4">
        <v>43667</v>
      </c>
      <c r="J1509">
        <v>2</v>
      </c>
      <c r="K1509" t="s">
        <v>60</v>
      </c>
      <c r="L1509" s="4">
        <v>43615</v>
      </c>
      <c r="M1509" s="4">
        <v>43830</v>
      </c>
      <c r="N1509">
        <v>2</v>
      </c>
      <c r="O1509" t="s">
        <v>115</v>
      </c>
      <c r="P1509" t="s">
        <v>277</v>
      </c>
      <c r="Q1509">
        <v>2</v>
      </c>
      <c r="R1509" t="s">
        <v>903</v>
      </c>
      <c r="S1509" t="s">
        <v>1440</v>
      </c>
      <c r="T1509" t="s">
        <v>1954</v>
      </c>
      <c r="U1509" t="s">
        <v>88</v>
      </c>
      <c r="V1509" t="s">
        <v>2047</v>
      </c>
      <c r="W1509">
        <v>97.88</v>
      </c>
      <c r="X1509">
        <v>89.96</v>
      </c>
      <c r="Y1509">
        <v>2</v>
      </c>
      <c r="Z1509" t="s">
        <v>2226</v>
      </c>
      <c r="AA1509" t="s">
        <v>2518</v>
      </c>
      <c r="AF1509" s="4"/>
      <c r="AG1509" s="4"/>
      <c r="AH1509" t="s">
        <v>70</v>
      </c>
      <c r="AI1509" t="s">
        <v>232</v>
      </c>
      <c r="AJ1509" t="s">
        <v>638</v>
      </c>
      <c r="AK1509" t="s">
        <v>1185</v>
      </c>
      <c r="AL1509" t="s">
        <v>1709</v>
      </c>
      <c r="AM1509" t="s">
        <v>80</v>
      </c>
      <c r="AN1509" t="s">
        <v>1517</v>
      </c>
      <c r="AO1509" t="s">
        <v>640</v>
      </c>
      <c r="AP1509" t="s">
        <v>2393</v>
      </c>
      <c r="AQ1509" t="str">
        <f t="shared" si="23"/>
        <v>10638443512yesMale436672Facebook436154383097.8889.96515511.95219.9917</v>
      </c>
      <c r="AR1509">
        <f>COUNTIF(AQ$2:AQ1509,AQ1509)</f>
        <v>1</v>
      </c>
    </row>
    <row r="1510" spans="1:44" x14ac:dyDescent="0.25">
      <c r="A1510">
        <v>1064</v>
      </c>
      <c r="B1510">
        <v>344</v>
      </c>
      <c r="C1510" s="4">
        <v>44351</v>
      </c>
      <c r="D1510">
        <v>4</v>
      </c>
      <c r="E1510" t="s">
        <v>40</v>
      </c>
      <c r="F1510" t="s">
        <v>51</v>
      </c>
      <c r="G1510" t="s">
        <v>56</v>
      </c>
      <c r="H1510" t="s">
        <v>58</v>
      </c>
      <c r="I1510" s="4">
        <v>43722</v>
      </c>
      <c r="J1510">
        <v>2</v>
      </c>
      <c r="K1510" t="s">
        <v>60</v>
      </c>
      <c r="L1510" s="4">
        <v>43615</v>
      </c>
      <c r="M1510" s="4">
        <v>43830</v>
      </c>
      <c r="N1510">
        <v>1</v>
      </c>
      <c r="O1510" t="s">
        <v>70</v>
      </c>
      <c r="P1510" t="s">
        <v>232</v>
      </c>
      <c r="Q1510">
        <v>1</v>
      </c>
      <c r="R1510" t="s">
        <v>638</v>
      </c>
      <c r="S1510" t="s">
        <v>1185</v>
      </c>
      <c r="T1510" t="s">
        <v>1709</v>
      </c>
      <c r="U1510" t="s">
        <v>69</v>
      </c>
      <c r="V1510" t="s">
        <v>1517</v>
      </c>
      <c r="W1510">
        <v>11.95</v>
      </c>
      <c r="X1510">
        <v>19.989999999999998</v>
      </c>
      <c r="Y1510">
        <v>1</v>
      </c>
      <c r="Z1510" t="s">
        <v>640</v>
      </c>
      <c r="AA1510" t="s">
        <v>2393</v>
      </c>
      <c r="AF1510" s="4"/>
      <c r="AG1510" s="4"/>
      <c r="AH1510" t="s">
        <v>70</v>
      </c>
      <c r="AI1510" t="s">
        <v>232</v>
      </c>
      <c r="AJ1510" t="s">
        <v>638</v>
      </c>
      <c r="AK1510" t="s">
        <v>1185</v>
      </c>
      <c r="AL1510" t="s">
        <v>1709</v>
      </c>
      <c r="AM1510" t="s">
        <v>69</v>
      </c>
      <c r="AN1510" t="s">
        <v>1517</v>
      </c>
      <c r="AO1510" t="s">
        <v>640</v>
      </c>
      <c r="AP1510" t="s">
        <v>2393</v>
      </c>
      <c r="AQ1510" t="str">
        <f t="shared" si="23"/>
        <v>1064344443514noFemale437222Facebook436154383011.9519.99515511.95119.9917</v>
      </c>
      <c r="AR1510">
        <f>COUNTIF(AQ$2:AQ1510,AQ1510)</f>
        <v>1</v>
      </c>
    </row>
    <row r="1511" spans="1:44" x14ac:dyDescent="0.25">
      <c r="A1511">
        <v>1065</v>
      </c>
      <c r="B1511">
        <v>29</v>
      </c>
      <c r="C1511" s="4">
        <v>44352</v>
      </c>
      <c r="D1511">
        <v>1</v>
      </c>
      <c r="E1511" t="s">
        <v>39</v>
      </c>
      <c r="F1511" t="s">
        <v>50</v>
      </c>
      <c r="G1511" t="s">
        <v>55</v>
      </c>
      <c r="H1511" t="s">
        <v>58</v>
      </c>
      <c r="I1511" s="4">
        <v>43870</v>
      </c>
      <c r="J1511">
        <v>6</v>
      </c>
      <c r="K1511" t="s">
        <v>59</v>
      </c>
      <c r="L1511" s="4">
        <v>43862</v>
      </c>
      <c r="M1511" s="4">
        <v>43889</v>
      </c>
      <c r="N1511">
        <v>1</v>
      </c>
      <c r="O1511" t="s">
        <v>78</v>
      </c>
      <c r="P1511" t="s">
        <v>240</v>
      </c>
      <c r="Q1511">
        <v>1</v>
      </c>
      <c r="R1511" t="s">
        <v>904</v>
      </c>
      <c r="S1511" t="s">
        <v>1191</v>
      </c>
      <c r="T1511" t="s">
        <v>1490</v>
      </c>
      <c r="U1511" t="s">
        <v>67</v>
      </c>
      <c r="V1511" t="s">
        <v>1562</v>
      </c>
      <c r="W1511">
        <v>26.97</v>
      </c>
      <c r="X1511">
        <v>29.97</v>
      </c>
      <c r="Y1511">
        <v>1</v>
      </c>
      <c r="Z1511" t="s">
        <v>469</v>
      </c>
      <c r="AA1511" t="s">
        <v>2339</v>
      </c>
      <c r="AF1511" s="4"/>
      <c r="AG1511" s="4"/>
      <c r="AH1511" t="s">
        <v>78</v>
      </c>
      <c r="AI1511" t="s">
        <v>240</v>
      </c>
      <c r="AJ1511" t="s">
        <v>904</v>
      </c>
      <c r="AK1511" t="s">
        <v>1191</v>
      </c>
      <c r="AL1511" t="s">
        <v>1490</v>
      </c>
      <c r="AM1511" t="s">
        <v>67</v>
      </c>
      <c r="AN1511" t="s">
        <v>1562</v>
      </c>
      <c r="AO1511" t="s">
        <v>469</v>
      </c>
      <c r="AP1511" t="s">
        <v>2339</v>
      </c>
      <c r="AQ1511" t="str">
        <f t="shared" si="23"/>
        <v>106529443521yesFemale438706Google Ads438624388926.9729.978868.9939.9923</v>
      </c>
      <c r="AR1511">
        <f>COUNTIF(AQ$2:AQ1511,AQ1511)</f>
        <v>1</v>
      </c>
    </row>
    <row r="1512" spans="1:44" x14ac:dyDescent="0.25">
      <c r="A1512">
        <v>1066</v>
      </c>
      <c r="B1512">
        <v>327</v>
      </c>
      <c r="C1512" s="4">
        <v>44352</v>
      </c>
      <c r="D1512">
        <v>5</v>
      </c>
      <c r="E1512" t="s">
        <v>36</v>
      </c>
      <c r="F1512" t="s">
        <v>47</v>
      </c>
      <c r="G1512" t="s">
        <v>56</v>
      </c>
      <c r="H1512" t="s">
        <v>57</v>
      </c>
      <c r="I1512" s="4">
        <v>44095</v>
      </c>
      <c r="J1512">
        <v>10</v>
      </c>
      <c r="K1512" t="s">
        <v>61</v>
      </c>
      <c r="L1512" s="4">
        <v>44055</v>
      </c>
      <c r="M1512" s="4">
        <v>44196</v>
      </c>
      <c r="N1512">
        <v>1</v>
      </c>
      <c r="O1512" t="s">
        <v>84</v>
      </c>
      <c r="P1512" t="s">
        <v>246</v>
      </c>
      <c r="Q1512">
        <v>1</v>
      </c>
      <c r="R1512" t="s">
        <v>413</v>
      </c>
      <c r="S1512" t="s">
        <v>975</v>
      </c>
      <c r="T1512" t="s">
        <v>1508</v>
      </c>
      <c r="U1512" t="s">
        <v>80</v>
      </c>
      <c r="V1512" t="s">
        <v>1548</v>
      </c>
      <c r="W1512">
        <v>20.5</v>
      </c>
      <c r="X1512">
        <v>29.98</v>
      </c>
      <c r="Y1512">
        <v>1</v>
      </c>
      <c r="Z1512" t="s">
        <v>86</v>
      </c>
      <c r="AA1512" t="s">
        <v>2350</v>
      </c>
      <c r="AF1512" s="4"/>
      <c r="AG1512" s="4"/>
      <c r="AH1512" t="s">
        <v>84</v>
      </c>
      <c r="AI1512" t="s">
        <v>246</v>
      </c>
      <c r="AJ1512" t="s">
        <v>413</v>
      </c>
      <c r="AK1512" t="s">
        <v>975</v>
      </c>
      <c r="AL1512" t="s">
        <v>1508</v>
      </c>
      <c r="AM1512" t="s">
        <v>80</v>
      </c>
      <c r="AN1512" t="s">
        <v>1548</v>
      </c>
      <c r="AO1512" t="s">
        <v>86</v>
      </c>
      <c r="AP1512" t="s">
        <v>2350</v>
      </c>
      <c r="AQ1512" t="str">
        <f t="shared" si="23"/>
        <v>1066327443525noMale4409510YouTube440554419620.529.98911410.25214.997</v>
      </c>
      <c r="AR1512">
        <f>COUNTIF(AQ$2:AQ1512,AQ1512)</f>
        <v>1</v>
      </c>
    </row>
    <row r="1513" spans="1:44" x14ac:dyDescent="0.25">
      <c r="A1513">
        <v>1067</v>
      </c>
      <c r="B1513">
        <v>387</v>
      </c>
      <c r="C1513" s="4">
        <v>44352</v>
      </c>
      <c r="D1513">
        <v>3</v>
      </c>
      <c r="E1513" t="s">
        <v>34</v>
      </c>
      <c r="F1513" t="s">
        <v>45</v>
      </c>
      <c r="G1513" t="s">
        <v>56</v>
      </c>
      <c r="H1513" t="s">
        <v>58</v>
      </c>
      <c r="I1513" s="4">
        <v>43610</v>
      </c>
      <c r="J1513">
        <v>2</v>
      </c>
      <c r="L1513" s="4"/>
      <c r="M1513" s="4"/>
      <c r="N1513">
        <v>1</v>
      </c>
      <c r="O1513" t="s">
        <v>79</v>
      </c>
      <c r="P1513" t="s">
        <v>241</v>
      </c>
      <c r="Q1513">
        <v>1</v>
      </c>
      <c r="R1513" t="s">
        <v>504</v>
      </c>
      <c r="S1513" t="s">
        <v>1067</v>
      </c>
      <c r="T1513" t="s">
        <v>1527</v>
      </c>
      <c r="U1513" t="s">
        <v>69</v>
      </c>
      <c r="V1513" t="s">
        <v>1548</v>
      </c>
      <c r="W1513">
        <v>36.99</v>
      </c>
      <c r="X1513">
        <v>14.99</v>
      </c>
      <c r="Y1513">
        <v>1</v>
      </c>
      <c r="Z1513" t="s">
        <v>455</v>
      </c>
      <c r="AA1513" t="s">
        <v>2340</v>
      </c>
      <c r="AF1513" s="4"/>
      <c r="AG1513" s="4"/>
      <c r="AH1513" t="s">
        <v>79</v>
      </c>
      <c r="AI1513" t="s">
        <v>241</v>
      </c>
      <c r="AJ1513" t="s">
        <v>504</v>
      </c>
      <c r="AK1513" t="s">
        <v>1067</v>
      </c>
      <c r="AL1513" t="s">
        <v>1527</v>
      </c>
      <c r="AM1513" t="s">
        <v>69</v>
      </c>
      <c r="AN1513" t="s">
        <v>1548</v>
      </c>
      <c r="AO1513" t="s">
        <v>455</v>
      </c>
      <c r="AP1513" t="s">
        <v>2340</v>
      </c>
      <c r="AQ1513" t="str">
        <f t="shared" si="23"/>
        <v>1067387443523noFemale43610236.9914.99410936.99114.9915</v>
      </c>
      <c r="AR1513">
        <f>COUNTIF(AQ$2:AQ1513,AQ1513)</f>
        <v>1</v>
      </c>
    </row>
    <row r="1514" spans="1:44" x14ac:dyDescent="0.25">
      <c r="A1514">
        <v>1068</v>
      </c>
      <c r="B1514">
        <v>407</v>
      </c>
      <c r="C1514" s="4">
        <v>44352</v>
      </c>
      <c r="D1514">
        <v>5</v>
      </c>
      <c r="E1514" t="s">
        <v>36</v>
      </c>
      <c r="F1514" t="s">
        <v>47</v>
      </c>
      <c r="G1514" t="s">
        <v>55</v>
      </c>
      <c r="H1514" t="s">
        <v>58</v>
      </c>
      <c r="I1514" s="4">
        <v>44193</v>
      </c>
      <c r="J1514">
        <v>10</v>
      </c>
      <c r="K1514" t="s">
        <v>61</v>
      </c>
      <c r="L1514" s="4">
        <v>44055</v>
      </c>
      <c r="M1514" s="4">
        <v>44196</v>
      </c>
      <c r="N1514">
        <v>1</v>
      </c>
      <c r="O1514" t="s">
        <v>79</v>
      </c>
      <c r="P1514" t="s">
        <v>241</v>
      </c>
      <c r="Q1514">
        <v>1</v>
      </c>
      <c r="R1514" t="s">
        <v>463</v>
      </c>
      <c r="S1514" t="s">
        <v>1026</v>
      </c>
      <c r="T1514" t="s">
        <v>1556</v>
      </c>
      <c r="U1514" t="s">
        <v>67</v>
      </c>
      <c r="V1514" t="s">
        <v>1548</v>
      </c>
      <c r="W1514">
        <v>64.47</v>
      </c>
      <c r="X1514">
        <v>44.97</v>
      </c>
      <c r="Y1514">
        <v>1</v>
      </c>
      <c r="Z1514" t="s">
        <v>455</v>
      </c>
      <c r="AA1514" t="s">
        <v>2340</v>
      </c>
      <c r="AF1514" s="4"/>
      <c r="AG1514" s="4"/>
      <c r="AH1514" t="s">
        <v>79</v>
      </c>
      <c r="AI1514" t="s">
        <v>241</v>
      </c>
      <c r="AJ1514" t="s">
        <v>463</v>
      </c>
      <c r="AK1514" t="s">
        <v>1026</v>
      </c>
      <c r="AL1514" t="s">
        <v>1556</v>
      </c>
      <c r="AM1514" t="s">
        <v>67</v>
      </c>
      <c r="AN1514" t="s">
        <v>1548</v>
      </c>
      <c r="AO1514" t="s">
        <v>455</v>
      </c>
      <c r="AP1514" t="s">
        <v>2340</v>
      </c>
      <c r="AQ1514" t="str">
        <f t="shared" si="23"/>
        <v>1068407443525yesFemale4419310YouTube440554419664.4744.9744721.49314.9915</v>
      </c>
      <c r="AR1514">
        <f>COUNTIF(AQ$2:AQ1514,AQ1514)</f>
        <v>1</v>
      </c>
    </row>
    <row r="1515" spans="1:44" x14ac:dyDescent="0.25">
      <c r="A1515">
        <v>1069</v>
      </c>
      <c r="B1515">
        <v>445</v>
      </c>
      <c r="C1515" s="4">
        <v>44353</v>
      </c>
      <c r="D1515">
        <v>5</v>
      </c>
      <c r="E1515" t="s">
        <v>36</v>
      </c>
      <c r="F1515" t="s">
        <v>47</v>
      </c>
      <c r="G1515" t="s">
        <v>56</v>
      </c>
      <c r="H1515" t="s">
        <v>57</v>
      </c>
      <c r="I1515" s="4">
        <v>43815</v>
      </c>
      <c r="J1515">
        <v>3</v>
      </c>
      <c r="K1515" t="s">
        <v>59</v>
      </c>
      <c r="L1515" s="4">
        <v>43615</v>
      </c>
      <c r="M1515" s="4">
        <v>43830</v>
      </c>
      <c r="N1515">
        <v>1</v>
      </c>
      <c r="O1515" t="s">
        <v>78</v>
      </c>
      <c r="P1515" t="s">
        <v>240</v>
      </c>
      <c r="Q1515">
        <v>1</v>
      </c>
      <c r="R1515" t="s">
        <v>871</v>
      </c>
      <c r="S1515" t="s">
        <v>1408</v>
      </c>
      <c r="T1515" t="s">
        <v>1923</v>
      </c>
      <c r="U1515" t="s">
        <v>69</v>
      </c>
      <c r="V1515" t="s">
        <v>1548</v>
      </c>
      <c r="W1515">
        <v>5.99</v>
      </c>
      <c r="X1515">
        <v>14.99</v>
      </c>
      <c r="Y1515">
        <v>1</v>
      </c>
      <c r="Z1515" t="s">
        <v>393</v>
      </c>
      <c r="AA1515" t="s">
        <v>2345</v>
      </c>
      <c r="AF1515" s="4"/>
      <c r="AG1515" s="4"/>
      <c r="AH1515" t="s">
        <v>78</v>
      </c>
      <c r="AI1515" t="s">
        <v>240</v>
      </c>
      <c r="AJ1515" t="s">
        <v>871</v>
      </c>
      <c r="AK1515" t="s">
        <v>1408</v>
      </c>
      <c r="AL1515" t="s">
        <v>1923</v>
      </c>
      <c r="AM1515" t="s">
        <v>69</v>
      </c>
      <c r="AN1515" t="s">
        <v>1548</v>
      </c>
      <c r="AO1515" t="s">
        <v>393</v>
      </c>
      <c r="AP1515" t="s">
        <v>2345</v>
      </c>
      <c r="AQ1515" t="str">
        <f t="shared" si="23"/>
        <v>1069445443535noMale438153Google Ads43615438305.9914.9981285.99114.9918</v>
      </c>
      <c r="AR1515">
        <f>COUNTIF(AQ$2:AQ1515,AQ1515)</f>
        <v>1</v>
      </c>
    </row>
    <row r="1516" spans="1:44" x14ac:dyDescent="0.25">
      <c r="A1516">
        <v>1070</v>
      </c>
      <c r="B1516">
        <v>201</v>
      </c>
      <c r="C1516" s="4">
        <v>44354</v>
      </c>
      <c r="D1516">
        <v>7</v>
      </c>
      <c r="E1516" t="s">
        <v>35</v>
      </c>
      <c r="F1516" t="s">
        <v>46</v>
      </c>
      <c r="G1516" t="s">
        <v>55</v>
      </c>
      <c r="H1516" t="s">
        <v>58</v>
      </c>
      <c r="I1516" s="4">
        <v>43728</v>
      </c>
      <c r="J1516">
        <v>1</v>
      </c>
      <c r="K1516" t="s">
        <v>61</v>
      </c>
      <c r="L1516" s="4">
        <v>43615</v>
      </c>
      <c r="M1516" s="4">
        <v>43830</v>
      </c>
      <c r="N1516">
        <v>1</v>
      </c>
      <c r="O1516" t="s">
        <v>88</v>
      </c>
      <c r="P1516" t="s">
        <v>250</v>
      </c>
      <c r="Q1516">
        <v>1</v>
      </c>
      <c r="R1516" t="s">
        <v>905</v>
      </c>
      <c r="S1516" t="s">
        <v>1441</v>
      </c>
      <c r="T1516" t="s">
        <v>1955</v>
      </c>
      <c r="U1516" t="s">
        <v>110</v>
      </c>
      <c r="V1516" t="s">
        <v>1869</v>
      </c>
      <c r="W1516">
        <v>1499.94</v>
      </c>
      <c r="X1516">
        <v>89.94</v>
      </c>
      <c r="Y1516">
        <v>1</v>
      </c>
      <c r="Z1516" t="s">
        <v>105</v>
      </c>
      <c r="AA1516" t="s">
        <v>2346</v>
      </c>
      <c r="AF1516" s="4"/>
      <c r="AG1516" s="4"/>
      <c r="AH1516" t="s">
        <v>80</v>
      </c>
      <c r="AI1516" t="s">
        <v>242</v>
      </c>
      <c r="AJ1516" t="s">
        <v>509</v>
      </c>
      <c r="AK1516" t="s">
        <v>1072</v>
      </c>
      <c r="AL1516" t="s">
        <v>1599</v>
      </c>
      <c r="AM1516" t="s">
        <v>67</v>
      </c>
      <c r="AN1516" t="s">
        <v>1548</v>
      </c>
      <c r="AO1516" t="s">
        <v>79</v>
      </c>
      <c r="AP1516" t="s">
        <v>2349</v>
      </c>
      <c r="AQ1516" t="str">
        <f t="shared" si="23"/>
        <v>1070201443547yesFemale437281YouTube43615438301499.9489.94285249.99314.994</v>
      </c>
      <c r="AR1516">
        <f>COUNTIF(AQ$2:AQ1516,AQ1516)</f>
        <v>1</v>
      </c>
    </row>
    <row r="1517" spans="1:44" x14ac:dyDescent="0.25">
      <c r="A1517">
        <v>1070</v>
      </c>
      <c r="B1517">
        <v>201</v>
      </c>
      <c r="C1517" s="4">
        <v>44354</v>
      </c>
      <c r="D1517">
        <v>7</v>
      </c>
      <c r="E1517" t="s">
        <v>35</v>
      </c>
      <c r="F1517" t="s">
        <v>46</v>
      </c>
      <c r="G1517" t="s">
        <v>55</v>
      </c>
      <c r="H1517" t="s">
        <v>58</v>
      </c>
      <c r="I1517" s="4">
        <v>43728</v>
      </c>
      <c r="J1517">
        <v>1</v>
      </c>
      <c r="K1517" t="s">
        <v>61</v>
      </c>
      <c r="L1517" s="4">
        <v>43615</v>
      </c>
      <c r="M1517" s="4">
        <v>43830</v>
      </c>
      <c r="N1517">
        <v>1</v>
      </c>
      <c r="O1517" t="s">
        <v>88</v>
      </c>
      <c r="P1517" t="s">
        <v>250</v>
      </c>
      <c r="Q1517">
        <v>1</v>
      </c>
      <c r="R1517" t="s">
        <v>905</v>
      </c>
      <c r="S1517" t="s">
        <v>1441</v>
      </c>
      <c r="T1517" t="s">
        <v>1955</v>
      </c>
      <c r="U1517" t="s">
        <v>110</v>
      </c>
      <c r="V1517" t="s">
        <v>1869</v>
      </c>
      <c r="W1517">
        <v>1499.94</v>
      </c>
      <c r="X1517">
        <v>89.94</v>
      </c>
      <c r="Y1517">
        <v>1</v>
      </c>
      <c r="Z1517" t="s">
        <v>105</v>
      </c>
      <c r="AA1517" t="s">
        <v>2346</v>
      </c>
      <c r="AF1517" s="4"/>
      <c r="AG1517" s="4"/>
      <c r="AH1517" t="s">
        <v>80</v>
      </c>
      <c r="AI1517" t="s">
        <v>242</v>
      </c>
      <c r="AJ1517" t="s">
        <v>509</v>
      </c>
      <c r="AK1517" t="s">
        <v>1072</v>
      </c>
      <c r="AL1517" t="s">
        <v>1599</v>
      </c>
      <c r="AM1517" t="s">
        <v>67</v>
      </c>
      <c r="AN1517" t="s">
        <v>1548</v>
      </c>
      <c r="AO1517" t="s">
        <v>79</v>
      </c>
      <c r="AP1517" t="s">
        <v>2349</v>
      </c>
      <c r="AQ1517" t="str">
        <f t="shared" si="23"/>
        <v>1070201443547yesFemale437281YouTube43615438301499.9489.94285249.99314.994</v>
      </c>
      <c r="AR1517">
        <f>COUNTIF(AQ$2:AQ1517,AQ1517)</f>
        <v>2</v>
      </c>
    </row>
    <row r="1518" spans="1:44" x14ac:dyDescent="0.25">
      <c r="A1518">
        <v>1071</v>
      </c>
      <c r="B1518">
        <v>214</v>
      </c>
      <c r="C1518" s="4">
        <v>44354</v>
      </c>
      <c r="D1518">
        <v>6</v>
      </c>
      <c r="E1518" t="s">
        <v>33</v>
      </c>
      <c r="F1518" t="s">
        <v>44</v>
      </c>
      <c r="G1518" t="s">
        <v>55</v>
      </c>
      <c r="H1518" t="s">
        <v>57</v>
      </c>
      <c r="I1518" s="4">
        <v>43631</v>
      </c>
      <c r="J1518">
        <v>3</v>
      </c>
      <c r="K1518" t="s">
        <v>59</v>
      </c>
      <c r="L1518" s="4">
        <v>43615</v>
      </c>
      <c r="M1518" s="4">
        <v>43830</v>
      </c>
      <c r="N1518">
        <v>1</v>
      </c>
      <c r="O1518" t="s">
        <v>79</v>
      </c>
      <c r="P1518" t="s">
        <v>241</v>
      </c>
      <c r="Q1518">
        <v>1</v>
      </c>
      <c r="R1518" t="s">
        <v>403</v>
      </c>
      <c r="S1518" t="s">
        <v>965</v>
      </c>
      <c r="T1518" t="s">
        <v>422</v>
      </c>
      <c r="U1518" t="s">
        <v>69</v>
      </c>
      <c r="V1518" t="s">
        <v>1548</v>
      </c>
      <c r="W1518">
        <v>120</v>
      </c>
      <c r="X1518">
        <v>14.99</v>
      </c>
      <c r="Y1518">
        <v>1</v>
      </c>
      <c r="Z1518" t="s">
        <v>455</v>
      </c>
      <c r="AA1518" t="s">
        <v>2340</v>
      </c>
      <c r="AF1518" s="4"/>
      <c r="AG1518" s="4"/>
      <c r="AH1518" t="s">
        <v>79</v>
      </c>
      <c r="AI1518" t="s">
        <v>241</v>
      </c>
      <c r="AJ1518" t="s">
        <v>403</v>
      </c>
      <c r="AK1518" t="s">
        <v>965</v>
      </c>
      <c r="AL1518" t="s">
        <v>422</v>
      </c>
      <c r="AM1518" t="s">
        <v>69</v>
      </c>
      <c r="AN1518" t="s">
        <v>1548</v>
      </c>
      <c r="AO1518" t="s">
        <v>455</v>
      </c>
      <c r="AP1518" t="s">
        <v>2340</v>
      </c>
      <c r="AQ1518" t="str">
        <f t="shared" si="23"/>
        <v>1071214443546yesMale436313Google Ads436154383012014.99438120114.9915</v>
      </c>
      <c r="AR1518">
        <f>COUNTIF(AQ$2:AQ1518,AQ1518)</f>
        <v>1</v>
      </c>
    </row>
    <row r="1519" spans="1:44" x14ac:dyDescent="0.25">
      <c r="A1519">
        <v>1072</v>
      </c>
      <c r="B1519">
        <v>84</v>
      </c>
      <c r="C1519" s="4">
        <v>44355</v>
      </c>
      <c r="D1519">
        <v>1</v>
      </c>
      <c r="E1519" t="s">
        <v>39</v>
      </c>
      <c r="F1519" t="s">
        <v>50</v>
      </c>
      <c r="G1519" t="s">
        <v>56</v>
      </c>
      <c r="H1519" t="s">
        <v>58</v>
      </c>
      <c r="I1519" s="4">
        <v>43903</v>
      </c>
      <c r="J1519">
        <v>15</v>
      </c>
      <c r="K1519" t="s">
        <v>62</v>
      </c>
      <c r="L1519" s="4">
        <v>43615</v>
      </c>
      <c r="M1519" s="4">
        <v>44413</v>
      </c>
      <c r="N1519">
        <v>1</v>
      </c>
      <c r="O1519" t="s">
        <v>79</v>
      </c>
      <c r="P1519" t="s">
        <v>241</v>
      </c>
      <c r="Q1519">
        <v>1</v>
      </c>
      <c r="R1519" t="s">
        <v>566</v>
      </c>
      <c r="S1519" t="s">
        <v>1067</v>
      </c>
      <c r="T1519" t="s">
        <v>1649</v>
      </c>
      <c r="U1519" t="s">
        <v>67</v>
      </c>
      <c r="V1519" t="s">
        <v>1562</v>
      </c>
      <c r="W1519">
        <v>107.97</v>
      </c>
      <c r="X1519">
        <v>29.97</v>
      </c>
      <c r="Y1519">
        <v>1</v>
      </c>
      <c r="Z1519" t="s">
        <v>65</v>
      </c>
      <c r="AA1519" t="s">
        <v>2343</v>
      </c>
      <c r="AF1519" s="4"/>
      <c r="AG1519" s="4"/>
      <c r="AH1519" t="s">
        <v>79</v>
      </c>
      <c r="AI1519" t="s">
        <v>241</v>
      </c>
      <c r="AJ1519" t="s">
        <v>566</v>
      </c>
      <c r="AK1519" t="s">
        <v>1067</v>
      </c>
      <c r="AL1519" t="s">
        <v>1649</v>
      </c>
      <c r="AM1519" t="s">
        <v>67</v>
      </c>
      <c r="AN1519" t="s">
        <v>1562</v>
      </c>
      <c r="AO1519" t="s">
        <v>65</v>
      </c>
      <c r="AP1519" t="s">
        <v>2343</v>
      </c>
      <c r="AQ1519" t="str">
        <f t="shared" si="23"/>
        <v>107284443551noFemale4390315Organic4361544413107.9729.97410835.9939.9910</v>
      </c>
      <c r="AR1519">
        <f>COUNTIF(AQ$2:AQ1519,AQ1519)</f>
        <v>1</v>
      </c>
    </row>
    <row r="1520" spans="1:44" x14ac:dyDescent="0.25">
      <c r="A1520">
        <v>1073</v>
      </c>
      <c r="B1520">
        <v>112</v>
      </c>
      <c r="C1520" s="4">
        <v>44355</v>
      </c>
      <c r="D1520">
        <v>1</v>
      </c>
      <c r="E1520" t="s">
        <v>39</v>
      </c>
      <c r="F1520" t="s">
        <v>50</v>
      </c>
      <c r="G1520" t="s">
        <v>55</v>
      </c>
      <c r="H1520" t="s">
        <v>57</v>
      </c>
      <c r="I1520" s="4">
        <v>43909</v>
      </c>
      <c r="J1520">
        <v>15</v>
      </c>
      <c r="K1520" t="s">
        <v>62</v>
      </c>
      <c r="L1520" s="4">
        <v>43615</v>
      </c>
      <c r="M1520" s="4">
        <v>44413</v>
      </c>
      <c r="N1520">
        <v>1</v>
      </c>
      <c r="O1520" t="s">
        <v>108</v>
      </c>
      <c r="P1520" t="s">
        <v>270</v>
      </c>
      <c r="Q1520">
        <v>1</v>
      </c>
      <c r="R1520" t="s">
        <v>906</v>
      </c>
      <c r="S1520" t="s">
        <v>1442</v>
      </c>
      <c r="T1520" t="s">
        <v>1723</v>
      </c>
      <c r="U1520" t="s">
        <v>88</v>
      </c>
      <c r="V1520" t="s">
        <v>1550</v>
      </c>
      <c r="W1520">
        <v>39.96</v>
      </c>
      <c r="X1520">
        <v>19.96</v>
      </c>
      <c r="Y1520">
        <v>1</v>
      </c>
      <c r="Z1520" t="s">
        <v>2182</v>
      </c>
      <c r="AA1520" t="s">
        <v>2464</v>
      </c>
      <c r="AF1520" s="4"/>
      <c r="AG1520" s="4"/>
      <c r="AH1520" t="s">
        <v>90</v>
      </c>
      <c r="AI1520" t="s">
        <v>252</v>
      </c>
      <c r="AJ1520" t="s">
        <v>532</v>
      </c>
      <c r="AK1520" t="s">
        <v>1094</v>
      </c>
      <c r="AL1520" t="s">
        <v>1562</v>
      </c>
      <c r="AM1520" t="s">
        <v>80</v>
      </c>
      <c r="AN1520" t="s">
        <v>1659</v>
      </c>
      <c r="AO1520" t="s">
        <v>645</v>
      </c>
      <c r="AP1520" t="s">
        <v>2347</v>
      </c>
      <c r="AQ1520" t="str">
        <f t="shared" si="23"/>
        <v>1073112443551yesMale4390915Organic436154441339.9619.966729.9924.9913</v>
      </c>
      <c r="AR1520">
        <f>COUNTIF(AQ$2:AQ1520,AQ1520)</f>
        <v>1</v>
      </c>
    </row>
    <row r="1521" spans="1:44" x14ac:dyDescent="0.25">
      <c r="A1521">
        <v>1073</v>
      </c>
      <c r="B1521">
        <v>112</v>
      </c>
      <c r="C1521" s="4">
        <v>44355</v>
      </c>
      <c r="D1521">
        <v>1</v>
      </c>
      <c r="E1521" t="s">
        <v>39</v>
      </c>
      <c r="F1521" t="s">
        <v>50</v>
      </c>
      <c r="G1521" t="s">
        <v>55</v>
      </c>
      <c r="H1521" t="s">
        <v>57</v>
      </c>
      <c r="I1521" s="4">
        <v>43909</v>
      </c>
      <c r="J1521">
        <v>15</v>
      </c>
      <c r="K1521" t="s">
        <v>62</v>
      </c>
      <c r="L1521" s="4">
        <v>43615</v>
      </c>
      <c r="M1521" s="4">
        <v>44413</v>
      </c>
      <c r="N1521">
        <v>1</v>
      </c>
      <c r="O1521" t="s">
        <v>108</v>
      </c>
      <c r="P1521" t="s">
        <v>270</v>
      </c>
      <c r="Q1521">
        <v>1</v>
      </c>
      <c r="R1521" t="s">
        <v>906</v>
      </c>
      <c r="S1521" t="s">
        <v>1442</v>
      </c>
      <c r="T1521" t="s">
        <v>1723</v>
      </c>
      <c r="U1521" t="s">
        <v>88</v>
      </c>
      <c r="V1521" t="s">
        <v>1550</v>
      </c>
      <c r="W1521">
        <v>39.96</v>
      </c>
      <c r="X1521">
        <v>19.96</v>
      </c>
      <c r="Y1521">
        <v>1</v>
      </c>
      <c r="Z1521" t="s">
        <v>2182</v>
      </c>
      <c r="AA1521" t="s">
        <v>2464</v>
      </c>
      <c r="AF1521" s="4"/>
      <c r="AG1521" s="4"/>
      <c r="AH1521" t="s">
        <v>90</v>
      </c>
      <c r="AI1521" t="s">
        <v>252</v>
      </c>
      <c r="AJ1521" t="s">
        <v>532</v>
      </c>
      <c r="AK1521" t="s">
        <v>1094</v>
      </c>
      <c r="AL1521" t="s">
        <v>1562</v>
      </c>
      <c r="AM1521" t="s">
        <v>80</v>
      </c>
      <c r="AN1521" t="s">
        <v>1659</v>
      </c>
      <c r="AO1521" t="s">
        <v>645</v>
      </c>
      <c r="AP1521" t="s">
        <v>2347</v>
      </c>
      <c r="AQ1521" t="str">
        <f t="shared" si="23"/>
        <v>1073112443551yesMale4390915Organic436154441339.9619.966729.9924.9913</v>
      </c>
      <c r="AR1521">
        <f>COUNTIF(AQ$2:AQ1521,AQ1521)</f>
        <v>2</v>
      </c>
    </row>
    <row r="1522" spans="1:44" x14ac:dyDescent="0.25">
      <c r="A1522">
        <v>1074</v>
      </c>
      <c r="B1522">
        <v>121</v>
      </c>
      <c r="C1522" s="4">
        <v>44355</v>
      </c>
      <c r="D1522">
        <v>3</v>
      </c>
      <c r="E1522" t="s">
        <v>34</v>
      </c>
      <c r="F1522" t="s">
        <v>45</v>
      </c>
      <c r="G1522" t="s">
        <v>56</v>
      </c>
      <c r="H1522" t="s">
        <v>58</v>
      </c>
      <c r="I1522" s="4">
        <v>43690</v>
      </c>
      <c r="J1522">
        <v>2</v>
      </c>
      <c r="K1522" t="s">
        <v>60</v>
      </c>
      <c r="L1522" s="4">
        <v>43615</v>
      </c>
      <c r="M1522" s="4">
        <v>43830</v>
      </c>
      <c r="N1522">
        <v>1</v>
      </c>
      <c r="O1522" t="s">
        <v>70</v>
      </c>
      <c r="P1522" t="s">
        <v>232</v>
      </c>
      <c r="Q1522">
        <v>1</v>
      </c>
      <c r="R1522" t="s">
        <v>728</v>
      </c>
      <c r="S1522" t="s">
        <v>1178</v>
      </c>
      <c r="T1522" t="s">
        <v>1787</v>
      </c>
      <c r="U1522" t="s">
        <v>67</v>
      </c>
      <c r="V1522" t="s">
        <v>1517</v>
      </c>
      <c r="W1522">
        <v>244.77</v>
      </c>
      <c r="X1522">
        <v>59.97</v>
      </c>
      <c r="Y1522">
        <v>1</v>
      </c>
      <c r="Z1522" t="s">
        <v>673</v>
      </c>
      <c r="AA1522" t="s">
        <v>2348</v>
      </c>
      <c r="AF1522" s="4"/>
      <c r="AG1522" s="4"/>
      <c r="AH1522" t="s">
        <v>70</v>
      </c>
      <c r="AI1522" t="s">
        <v>232</v>
      </c>
      <c r="AJ1522" t="s">
        <v>728</v>
      </c>
      <c r="AK1522" t="s">
        <v>1178</v>
      </c>
      <c r="AL1522" t="s">
        <v>1787</v>
      </c>
      <c r="AM1522" t="s">
        <v>67</v>
      </c>
      <c r="AN1522" t="s">
        <v>1517</v>
      </c>
      <c r="AO1522" t="s">
        <v>673</v>
      </c>
      <c r="AP1522" t="s">
        <v>2348</v>
      </c>
      <c r="AQ1522" t="str">
        <f t="shared" si="23"/>
        <v>1074121443553noFemale436902Facebook4361543830244.7759.9755581.59319.9912</v>
      </c>
      <c r="AR1522">
        <f>COUNTIF(AQ$2:AQ1522,AQ1522)</f>
        <v>1</v>
      </c>
    </row>
    <row r="1523" spans="1:44" x14ac:dyDescent="0.25">
      <c r="A1523">
        <v>1075</v>
      </c>
      <c r="B1523">
        <v>295</v>
      </c>
      <c r="C1523" s="4">
        <v>44355</v>
      </c>
      <c r="D1523">
        <v>9</v>
      </c>
      <c r="E1523" t="s">
        <v>41</v>
      </c>
      <c r="F1523" t="s">
        <v>52</v>
      </c>
      <c r="G1523" t="s">
        <v>55</v>
      </c>
      <c r="H1523" t="s">
        <v>57</v>
      </c>
      <c r="I1523" s="4">
        <v>44194</v>
      </c>
      <c r="J1523">
        <v>11</v>
      </c>
      <c r="K1523" t="s">
        <v>60</v>
      </c>
      <c r="L1523" s="4">
        <v>44148</v>
      </c>
      <c r="M1523" s="4">
        <v>44265</v>
      </c>
      <c r="N1523">
        <v>1</v>
      </c>
      <c r="O1523" t="s">
        <v>80</v>
      </c>
      <c r="P1523" t="s">
        <v>242</v>
      </c>
      <c r="Q1523">
        <v>1</v>
      </c>
      <c r="R1523" t="s">
        <v>84</v>
      </c>
      <c r="S1523" t="s">
        <v>990</v>
      </c>
      <c r="T1523" t="s">
        <v>1523</v>
      </c>
      <c r="U1523" t="s">
        <v>80</v>
      </c>
      <c r="V1523" t="s">
        <v>1548</v>
      </c>
      <c r="W1523">
        <v>20.98</v>
      </c>
      <c r="X1523">
        <v>29.98</v>
      </c>
      <c r="Y1523">
        <v>1</v>
      </c>
      <c r="Z1523" t="s">
        <v>79</v>
      </c>
      <c r="AA1523" t="s">
        <v>2349</v>
      </c>
      <c r="AF1523" s="4"/>
      <c r="AG1523" s="4"/>
      <c r="AH1523" t="s">
        <v>80</v>
      </c>
      <c r="AI1523" t="s">
        <v>242</v>
      </c>
      <c r="AJ1523" t="s">
        <v>84</v>
      </c>
      <c r="AK1523" t="s">
        <v>990</v>
      </c>
      <c r="AL1523" t="s">
        <v>1523</v>
      </c>
      <c r="AM1523" t="s">
        <v>80</v>
      </c>
      <c r="AN1523" t="s">
        <v>1548</v>
      </c>
      <c r="AO1523" t="s">
        <v>79</v>
      </c>
      <c r="AP1523" t="s">
        <v>2349</v>
      </c>
      <c r="AQ1523" t="str">
        <f t="shared" si="23"/>
        <v>1075295443559yesMale4419411Facebook441484426520.9829.982910.49214.994</v>
      </c>
      <c r="AR1523">
        <f>COUNTIF(AQ$2:AQ1523,AQ1523)</f>
        <v>1</v>
      </c>
    </row>
    <row r="1524" spans="1:44" x14ac:dyDescent="0.25">
      <c r="A1524">
        <v>1076</v>
      </c>
      <c r="B1524">
        <v>436</v>
      </c>
      <c r="C1524" s="4">
        <v>44355</v>
      </c>
      <c r="D1524">
        <v>5</v>
      </c>
      <c r="E1524" t="s">
        <v>36</v>
      </c>
      <c r="F1524" t="s">
        <v>47</v>
      </c>
      <c r="G1524" t="s">
        <v>56</v>
      </c>
      <c r="H1524" t="s">
        <v>57</v>
      </c>
      <c r="I1524" s="4">
        <v>43568</v>
      </c>
      <c r="J1524">
        <v>1</v>
      </c>
      <c r="L1524" s="4"/>
      <c r="M1524" s="4"/>
      <c r="N1524">
        <v>1</v>
      </c>
      <c r="O1524" t="s">
        <v>67</v>
      </c>
      <c r="P1524" t="s">
        <v>229</v>
      </c>
      <c r="Q1524">
        <v>1</v>
      </c>
      <c r="R1524" t="s">
        <v>547</v>
      </c>
      <c r="S1524" t="s">
        <v>1108</v>
      </c>
      <c r="T1524" t="s">
        <v>1577</v>
      </c>
      <c r="U1524" t="s">
        <v>69</v>
      </c>
      <c r="V1524" t="s">
        <v>1548</v>
      </c>
      <c r="W1524">
        <v>24.99</v>
      </c>
      <c r="X1524">
        <v>14.99</v>
      </c>
      <c r="Y1524">
        <v>1</v>
      </c>
      <c r="Z1524" t="s">
        <v>455</v>
      </c>
      <c r="AA1524" t="s">
        <v>2340</v>
      </c>
      <c r="AF1524" s="4"/>
      <c r="AG1524" s="4"/>
      <c r="AH1524" t="s">
        <v>67</v>
      </c>
      <c r="AI1524" t="s">
        <v>229</v>
      </c>
      <c r="AJ1524" t="s">
        <v>547</v>
      </c>
      <c r="AK1524" t="s">
        <v>1108</v>
      </c>
      <c r="AL1524" t="s">
        <v>1577</v>
      </c>
      <c r="AM1524" t="s">
        <v>69</v>
      </c>
      <c r="AN1524" t="s">
        <v>1548</v>
      </c>
      <c r="AO1524" t="s">
        <v>455</v>
      </c>
      <c r="AP1524" t="s">
        <v>2340</v>
      </c>
      <c r="AQ1524" t="str">
        <f t="shared" si="23"/>
        <v>1076436443555noMale43568124.9914.9931424.99114.9915</v>
      </c>
      <c r="AR1524">
        <f>COUNTIF(AQ$2:AQ1524,AQ1524)</f>
        <v>1</v>
      </c>
    </row>
    <row r="1525" spans="1:44" x14ac:dyDescent="0.25">
      <c r="A1525">
        <v>1077</v>
      </c>
      <c r="B1525">
        <v>76</v>
      </c>
      <c r="C1525" s="4">
        <v>44356</v>
      </c>
      <c r="D1525">
        <v>5</v>
      </c>
      <c r="E1525" t="s">
        <v>36</v>
      </c>
      <c r="F1525" t="s">
        <v>47</v>
      </c>
      <c r="G1525" t="s">
        <v>55</v>
      </c>
      <c r="H1525" t="s">
        <v>57</v>
      </c>
      <c r="I1525" s="4">
        <v>43881</v>
      </c>
      <c r="J1525">
        <v>5</v>
      </c>
      <c r="K1525" t="s">
        <v>60</v>
      </c>
      <c r="L1525" s="4">
        <v>43831</v>
      </c>
      <c r="M1525" s="4">
        <v>43921</v>
      </c>
      <c r="N1525">
        <v>1</v>
      </c>
      <c r="O1525" t="s">
        <v>67</v>
      </c>
      <c r="P1525" t="s">
        <v>229</v>
      </c>
      <c r="Q1525">
        <v>1</v>
      </c>
      <c r="R1525" t="s">
        <v>391</v>
      </c>
      <c r="S1525" t="s">
        <v>953</v>
      </c>
      <c r="T1525" t="s">
        <v>1487</v>
      </c>
      <c r="U1525" t="s">
        <v>67</v>
      </c>
      <c r="V1525" t="s">
        <v>1548</v>
      </c>
      <c r="W1525">
        <v>89.85</v>
      </c>
      <c r="X1525">
        <v>44.97</v>
      </c>
      <c r="Y1525">
        <v>1</v>
      </c>
      <c r="Z1525" t="s">
        <v>90</v>
      </c>
      <c r="AA1525" t="s">
        <v>2328</v>
      </c>
      <c r="AF1525" s="4"/>
      <c r="AG1525" s="4"/>
      <c r="AH1525" t="s">
        <v>67</v>
      </c>
      <c r="AI1525" t="s">
        <v>229</v>
      </c>
      <c r="AJ1525" t="s">
        <v>391</v>
      </c>
      <c r="AK1525" t="s">
        <v>953</v>
      </c>
      <c r="AL1525" t="s">
        <v>1487</v>
      </c>
      <c r="AM1525" t="s">
        <v>67</v>
      </c>
      <c r="AN1525" t="s">
        <v>1548</v>
      </c>
      <c r="AO1525" t="s">
        <v>90</v>
      </c>
      <c r="AP1525" t="s">
        <v>2328</v>
      </c>
      <c r="AQ1525" t="str">
        <f t="shared" si="23"/>
        <v>107776443565yesMale438815Facebook438314392189.8544.97313629.95314.996</v>
      </c>
      <c r="AR1525">
        <f>COUNTIF(AQ$2:AQ1525,AQ1525)</f>
        <v>1</v>
      </c>
    </row>
    <row r="1526" spans="1:44" x14ac:dyDescent="0.25">
      <c r="A1526">
        <v>1078</v>
      </c>
      <c r="B1526">
        <v>338</v>
      </c>
      <c r="C1526" s="4">
        <v>44356</v>
      </c>
      <c r="D1526">
        <v>4</v>
      </c>
      <c r="E1526" t="s">
        <v>40</v>
      </c>
      <c r="F1526" t="s">
        <v>51</v>
      </c>
      <c r="G1526" t="s">
        <v>55</v>
      </c>
      <c r="H1526" t="s">
        <v>57</v>
      </c>
      <c r="I1526" s="4">
        <v>43685</v>
      </c>
      <c r="J1526">
        <v>2</v>
      </c>
      <c r="K1526" t="s">
        <v>60</v>
      </c>
      <c r="L1526" s="4">
        <v>43615</v>
      </c>
      <c r="M1526" s="4">
        <v>43830</v>
      </c>
      <c r="N1526">
        <v>1</v>
      </c>
      <c r="O1526" t="s">
        <v>69</v>
      </c>
      <c r="P1526" t="s">
        <v>231</v>
      </c>
      <c r="Q1526">
        <v>1</v>
      </c>
      <c r="R1526" t="s">
        <v>393</v>
      </c>
      <c r="S1526" t="s">
        <v>955</v>
      </c>
      <c r="T1526" t="s">
        <v>1489</v>
      </c>
      <c r="U1526" t="s">
        <v>69</v>
      </c>
      <c r="V1526" t="s">
        <v>1577</v>
      </c>
      <c r="W1526">
        <v>28.95</v>
      </c>
      <c r="X1526">
        <v>24.99</v>
      </c>
      <c r="Y1526">
        <v>1</v>
      </c>
      <c r="Z1526" t="s">
        <v>78</v>
      </c>
      <c r="AA1526" t="s">
        <v>2330</v>
      </c>
      <c r="AF1526" s="4"/>
      <c r="AG1526" s="4"/>
      <c r="AH1526" t="s">
        <v>69</v>
      </c>
      <c r="AI1526" t="s">
        <v>231</v>
      </c>
      <c r="AJ1526" t="s">
        <v>393</v>
      </c>
      <c r="AK1526" t="s">
        <v>955</v>
      </c>
      <c r="AL1526" t="s">
        <v>1489</v>
      </c>
      <c r="AM1526" t="s">
        <v>69</v>
      </c>
      <c r="AN1526" t="s">
        <v>1577</v>
      </c>
      <c r="AO1526" t="s">
        <v>78</v>
      </c>
      <c r="AP1526" t="s">
        <v>2330</v>
      </c>
      <c r="AQ1526" t="str">
        <f t="shared" si="23"/>
        <v>1078338443564yesMale436852Facebook436154383028.9524.9911828.95124.998</v>
      </c>
      <c r="AR1526">
        <f>COUNTIF(AQ$2:AQ1526,AQ1526)</f>
        <v>1</v>
      </c>
    </row>
    <row r="1527" spans="1:44" x14ac:dyDescent="0.25">
      <c r="A1527">
        <v>1079</v>
      </c>
      <c r="B1527">
        <v>33</v>
      </c>
      <c r="C1527" s="4">
        <v>44357</v>
      </c>
      <c r="D1527">
        <v>3</v>
      </c>
      <c r="E1527" t="s">
        <v>34</v>
      </c>
      <c r="F1527" t="s">
        <v>45</v>
      </c>
      <c r="G1527" t="s">
        <v>55</v>
      </c>
      <c r="H1527" t="s">
        <v>57</v>
      </c>
      <c r="I1527" s="4">
        <v>43882</v>
      </c>
      <c r="J1527">
        <v>5</v>
      </c>
      <c r="K1527" t="s">
        <v>60</v>
      </c>
      <c r="L1527" s="4">
        <v>43831</v>
      </c>
      <c r="M1527" s="4">
        <v>43921</v>
      </c>
      <c r="N1527">
        <v>1</v>
      </c>
      <c r="O1527" t="s">
        <v>80</v>
      </c>
      <c r="P1527" t="s">
        <v>242</v>
      </c>
      <c r="Q1527">
        <v>1</v>
      </c>
      <c r="R1527" t="s">
        <v>691</v>
      </c>
      <c r="S1527" t="s">
        <v>1232</v>
      </c>
      <c r="T1527" t="s">
        <v>1754</v>
      </c>
      <c r="U1527" t="s">
        <v>80</v>
      </c>
      <c r="V1527" t="s">
        <v>1548</v>
      </c>
      <c r="W1527">
        <v>317.89999999999998</v>
      </c>
      <c r="X1527">
        <v>29.98</v>
      </c>
      <c r="Y1527">
        <v>1</v>
      </c>
      <c r="Z1527" t="s">
        <v>67</v>
      </c>
      <c r="AA1527" t="s">
        <v>2373</v>
      </c>
      <c r="AF1527" s="4"/>
      <c r="AG1527" s="4"/>
      <c r="AH1527" t="s">
        <v>80</v>
      </c>
      <c r="AI1527" t="s">
        <v>242</v>
      </c>
      <c r="AJ1527" t="s">
        <v>691</v>
      </c>
      <c r="AK1527" t="s">
        <v>1232</v>
      </c>
      <c r="AL1527" t="s">
        <v>1754</v>
      </c>
      <c r="AM1527" t="s">
        <v>80</v>
      </c>
      <c r="AN1527" t="s">
        <v>1548</v>
      </c>
      <c r="AO1527" t="s">
        <v>67</v>
      </c>
      <c r="AP1527" t="s">
        <v>2373</v>
      </c>
      <c r="AQ1527" t="str">
        <f t="shared" si="23"/>
        <v>107933443573yesMale438825Facebook4383143921317.929.98243158.95214.993</v>
      </c>
      <c r="AR1527">
        <f>COUNTIF(AQ$2:AQ1527,AQ1527)</f>
        <v>1</v>
      </c>
    </row>
    <row r="1528" spans="1:44" x14ac:dyDescent="0.25">
      <c r="A1528">
        <v>1080</v>
      </c>
      <c r="B1528">
        <v>124</v>
      </c>
      <c r="C1528" s="4">
        <v>44357</v>
      </c>
      <c r="D1528">
        <v>9</v>
      </c>
      <c r="E1528" t="s">
        <v>41</v>
      </c>
      <c r="F1528" t="s">
        <v>52</v>
      </c>
      <c r="G1528" t="s">
        <v>56</v>
      </c>
      <c r="H1528" t="s">
        <v>57</v>
      </c>
      <c r="I1528" s="4">
        <v>43721</v>
      </c>
      <c r="J1528">
        <v>3</v>
      </c>
      <c r="K1528" t="s">
        <v>59</v>
      </c>
      <c r="L1528" s="4">
        <v>43615</v>
      </c>
      <c r="M1528" s="4">
        <v>43830</v>
      </c>
      <c r="N1528">
        <v>1</v>
      </c>
      <c r="O1528" t="s">
        <v>79</v>
      </c>
      <c r="P1528" t="s">
        <v>241</v>
      </c>
      <c r="Q1528">
        <v>1</v>
      </c>
      <c r="R1528" t="s">
        <v>629</v>
      </c>
      <c r="S1528" t="s">
        <v>965</v>
      </c>
      <c r="T1528" t="s">
        <v>1703</v>
      </c>
      <c r="U1528" t="s">
        <v>69</v>
      </c>
      <c r="V1528" t="s">
        <v>1548</v>
      </c>
      <c r="W1528">
        <v>119.95</v>
      </c>
      <c r="X1528">
        <v>14.99</v>
      </c>
      <c r="Y1528">
        <v>1</v>
      </c>
      <c r="Z1528" t="s">
        <v>86</v>
      </c>
      <c r="AA1528" t="s">
        <v>2350</v>
      </c>
      <c r="AF1528" s="4"/>
      <c r="AG1528" s="4"/>
      <c r="AH1528" t="s">
        <v>79</v>
      </c>
      <c r="AI1528" t="s">
        <v>241</v>
      </c>
      <c r="AJ1528" t="s">
        <v>629</v>
      </c>
      <c r="AK1528" t="s">
        <v>965</v>
      </c>
      <c r="AL1528" t="s">
        <v>1703</v>
      </c>
      <c r="AM1528" t="s">
        <v>69</v>
      </c>
      <c r="AN1528" t="s">
        <v>1548</v>
      </c>
      <c r="AO1528" t="s">
        <v>86</v>
      </c>
      <c r="AP1528" t="s">
        <v>2350</v>
      </c>
      <c r="AQ1528" t="str">
        <f t="shared" si="23"/>
        <v>1080124443579noMale437213Google Ads4361543830119.9514.99437119.95114.997</v>
      </c>
      <c r="AR1528">
        <f>COUNTIF(AQ$2:AQ1528,AQ1528)</f>
        <v>1</v>
      </c>
    </row>
    <row r="1529" spans="1:44" x14ac:dyDescent="0.25">
      <c r="A1529">
        <v>1081</v>
      </c>
      <c r="B1529">
        <v>109</v>
      </c>
      <c r="C1529" s="4">
        <v>44358</v>
      </c>
      <c r="D1529">
        <v>6</v>
      </c>
      <c r="E1529" t="s">
        <v>33</v>
      </c>
      <c r="F1529" t="s">
        <v>44</v>
      </c>
      <c r="G1529" t="s">
        <v>56</v>
      </c>
      <c r="H1529" t="s">
        <v>57</v>
      </c>
      <c r="I1529" s="4">
        <v>43721</v>
      </c>
      <c r="J1529">
        <v>3</v>
      </c>
      <c r="K1529" t="s">
        <v>59</v>
      </c>
      <c r="L1529" s="4">
        <v>43615</v>
      </c>
      <c r="M1529" s="4">
        <v>43830</v>
      </c>
      <c r="N1529">
        <v>1</v>
      </c>
      <c r="O1529" t="s">
        <v>67</v>
      </c>
      <c r="P1529" t="s">
        <v>229</v>
      </c>
      <c r="Q1529">
        <v>1</v>
      </c>
      <c r="R1529" t="s">
        <v>468</v>
      </c>
      <c r="S1529" t="s">
        <v>1031</v>
      </c>
      <c r="T1529" t="s">
        <v>1561</v>
      </c>
      <c r="U1529" t="s">
        <v>80</v>
      </c>
      <c r="V1529" t="s">
        <v>1548</v>
      </c>
      <c r="W1529">
        <v>65.98</v>
      </c>
      <c r="X1529">
        <v>29.98</v>
      </c>
      <c r="Y1529">
        <v>1</v>
      </c>
      <c r="Z1529" t="s">
        <v>90</v>
      </c>
      <c r="AA1529" t="s">
        <v>2328</v>
      </c>
      <c r="AF1529" s="4"/>
      <c r="AG1529" s="4"/>
      <c r="AH1529" t="s">
        <v>67</v>
      </c>
      <c r="AI1529" t="s">
        <v>229</v>
      </c>
      <c r="AJ1529" t="s">
        <v>468</v>
      </c>
      <c r="AK1529" t="s">
        <v>1031</v>
      </c>
      <c r="AL1529" t="s">
        <v>1561</v>
      </c>
      <c r="AM1529" t="s">
        <v>80</v>
      </c>
      <c r="AN1529" t="s">
        <v>1548</v>
      </c>
      <c r="AO1529" t="s">
        <v>90</v>
      </c>
      <c r="AP1529" t="s">
        <v>2328</v>
      </c>
      <c r="AQ1529" t="str">
        <f t="shared" si="23"/>
        <v>1081109443586noMale437213Google Ads436154383065.9829.9839432.99214.996</v>
      </c>
      <c r="AR1529">
        <f>COUNTIF(AQ$2:AQ1529,AQ1529)</f>
        <v>1</v>
      </c>
    </row>
    <row r="1530" spans="1:44" x14ac:dyDescent="0.25">
      <c r="A1530">
        <v>1082</v>
      </c>
      <c r="B1530">
        <v>154</v>
      </c>
      <c r="C1530" s="4">
        <v>44361</v>
      </c>
      <c r="D1530">
        <v>2</v>
      </c>
      <c r="E1530" t="s">
        <v>38</v>
      </c>
      <c r="F1530" t="s">
        <v>49</v>
      </c>
      <c r="G1530" t="s">
        <v>56</v>
      </c>
      <c r="H1530" t="s">
        <v>57</v>
      </c>
      <c r="I1530" s="4">
        <v>43710</v>
      </c>
      <c r="J1530">
        <v>2</v>
      </c>
      <c r="K1530" t="s">
        <v>60</v>
      </c>
      <c r="L1530" s="4">
        <v>43615</v>
      </c>
      <c r="M1530" s="4">
        <v>43830</v>
      </c>
      <c r="N1530">
        <v>1</v>
      </c>
      <c r="O1530" t="s">
        <v>90</v>
      </c>
      <c r="P1530" t="s">
        <v>252</v>
      </c>
      <c r="Q1530">
        <v>1</v>
      </c>
      <c r="R1530" t="s">
        <v>907</v>
      </c>
      <c r="S1530" t="s">
        <v>1443</v>
      </c>
      <c r="T1530" t="s">
        <v>1956</v>
      </c>
      <c r="U1530" t="s">
        <v>67</v>
      </c>
      <c r="V1530" t="s">
        <v>1562</v>
      </c>
      <c r="W1530">
        <v>232.5</v>
      </c>
      <c r="X1530">
        <v>29.97</v>
      </c>
      <c r="Y1530">
        <v>1</v>
      </c>
      <c r="Z1530" t="s">
        <v>645</v>
      </c>
      <c r="AA1530" t="s">
        <v>2347</v>
      </c>
      <c r="AF1530" s="4"/>
      <c r="AG1530" s="4"/>
      <c r="AH1530" t="s">
        <v>90</v>
      </c>
      <c r="AI1530" t="s">
        <v>252</v>
      </c>
      <c r="AJ1530" t="s">
        <v>907</v>
      </c>
      <c r="AK1530" t="s">
        <v>1443</v>
      </c>
      <c r="AL1530" t="s">
        <v>1956</v>
      </c>
      <c r="AM1530" t="s">
        <v>67</v>
      </c>
      <c r="AN1530" t="s">
        <v>1562</v>
      </c>
      <c r="AO1530" t="s">
        <v>645</v>
      </c>
      <c r="AP1530" t="s">
        <v>2347</v>
      </c>
      <c r="AQ1530" t="str">
        <f t="shared" si="23"/>
        <v>1082154443612noMale437102Facebook4361543830232.529.9767777.539.9913</v>
      </c>
      <c r="AR1530">
        <f>COUNTIF(AQ$2:AQ1530,AQ1530)</f>
        <v>1</v>
      </c>
    </row>
    <row r="1531" spans="1:44" x14ac:dyDescent="0.25">
      <c r="A1531">
        <v>1083</v>
      </c>
      <c r="B1531">
        <v>156</v>
      </c>
      <c r="C1531" s="4">
        <v>44361</v>
      </c>
      <c r="D1531">
        <v>8</v>
      </c>
      <c r="E1531" t="s">
        <v>43</v>
      </c>
      <c r="F1531" t="s">
        <v>54</v>
      </c>
      <c r="G1531" t="s">
        <v>55</v>
      </c>
      <c r="H1531" t="s">
        <v>58</v>
      </c>
      <c r="I1531" s="4">
        <v>43738</v>
      </c>
      <c r="J1531">
        <v>1</v>
      </c>
      <c r="K1531" t="s">
        <v>61</v>
      </c>
      <c r="L1531" s="4">
        <v>43615</v>
      </c>
      <c r="M1531" s="4">
        <v>43830</v>
      </c>
      <c r="N1531">
        <v>2</v>
      </c>
      <c r="O1531" t="s">
        <v>162</v>
      </c>
      <c r="P1531" t="s">
        <v>324</v>
      </c>
      <c r="Q1531">
        <v>2</v>
      </c>
      <c r="R1531" t="s">
        <v>908</v>
      </c>
      <c r="S1531" t="s">
        <v>1444</v>
      </c>
      <c r="T1531" t="s">
        <v>1957</v>
      </c>
      <c r="U1531" t="s">
        <v>83</v>
      </c>
      <c r="V1531" t="s">
        <v>2039</v>
      </c>
      <c r="W1531">
        <v>98.13</v>
      </c>
      <c r="X1531">
        <v>59.95</v>
      </c>
      <c r="Y1531">
        <v>2</v>
      </c>
      <c r="Z1531" t="s">
        <v>2193</v>
      </c>
      <c r="AA1531" t="s">
        <v>2476</v>
      </c>
      <c r="AF1531" s="4"/>
      <c r="AG1531" s="4"/>
      <c r="AH1531" t="s">
        <v>90</v>
      </c>
      <c r="AI1531" t="s">
        <v>252</v>
      </c>
      <c r="AJ1531" t="s">
        <v>497</v>
      </c>
      <c r="AK1531" t="s">
        <v>1060</v>
      </c>
      <c r="AL1531" t="s">
        <v>1589</v>
      </c>
      <c r="AM1531" t="s">
        <v>67</v>
      </c>
      <c r="AN1531" t="s">
        <v>1562</v>
      </c>
      <c r="AO1531" t="s">
        <v>410</v>
      </c>
      <c r="AP1531" t="s">
        <v>2359</v>
      </c>
      <c r="AQ1531" t="str">
        <f t="shared" si="23"/>
        <v>1083156443618yesFemale437381YouTube436154383098.1359.9566512.7539.9920</v>
      </c>
      <c r="AR1531">
        <f>COUNTIF(AQ$2:AQ1531,AQ1531)</f>
        <v>1</v>
      </c>
    </row>
    <row r="1532" spans="1:44" x14ac:dyDescent="0.25">
      <c r="A1532">
        <v>1083</v>
      </c>
      <c r="B1532">
        <v>156</v>
      </c>
      <c r="C1532" s="4">
        <v>44361</v>
      </c>
      <c r="D1532">
        <v>8</v>
      </c>
      <c r="E1532" t="s">
        <v>43</v>
      </c>
      <c r="F1532" t="s">
        <v>54</v>
      </c>
      <c r="G1532" t="s">
        <v>55</v>
      </c>
      <c r="H1532" t="s">
        <v>58</v>
      </c>
      <c r="I1532" s="4">
        <v>43738</v>
      </c>
      <c r="J1532">
        <v>1</v>
      </c>
      <c r="K1532" t="s">
        <v>61</v>
      </c>
      <c r="L1532" s="4">
        <v>43615</v>
      </c>
      <c r="M1532" s="4">
        <v>43830</v>
      </c>
      <c r="N1532">
        <v>2</v>
      </c>
      <c r="O1532" t="s">
        <v>162</v>
      </c>
      <c r="P1532" t="s">
        <v>324</v>
      </c>
      <c r="Q1532">
        <v>2</v>
      </c>
      <c r="R1532" t="s">
        <v>908</v>
      </c>
      <c r="S1532" t="s">
        <v>1444</v>
      </c>
      <c r="T1532" t="s">
        <v>1957</v>
      </c>
      <c r="U1532" t="s">
        <v>83</v>
      </c>
      <c r="V1532" t="s">
        <v>2039</v>
      </c>
      <c r="W1532">
        <v>98.13</v>
      </c>
      <c r="X1532">
        <v>59.95</v>
      </c>
      <c r="Y1532">
        <v>2</v>
      </c>
      <c r="Z1532" t="s">
        <v>2193</v>
      </c>
      <c r="AA1532" t="s">
        <v>2476</v>
      </c>
      <c r="AF1532" s="4"/>
      <c r="AG1532" s="4"/>
      <c r="AH1532" t="s">
        <v>78</v>
      </c>
      <c r="AI1532" t="s">
        <v>240</v>
      </c>
      <c r="AJ1532" t="s">
        <v>408</v>
      </c>
      <c r="AK1532" t="s">
        <v>970</v>
      </c>
      <c r="AL1532" t="s">
        <v>1503</v>
      </c>
      <c r="AM1532" t="s">
        <v>80</v>
      </c>
      <c r="AN1532" t="s">
        <v>1548</v>
      </c>
      <c r="AO1532" t="s">
        <v>393</v>
      </c>
      <c r="AP1532" t="s">
        <v>2345</v>
      </c>
      <c r="AQ1532" t="str">
        <f t="shared" si="23"/>
        <v>1083156443618yesFemale437381YouTube436154383098.1359.9584529.94214.9918</v>
      </c>
      <c r="AR1532">
        <f>COUNTIF(AQ$2:AQ1532,AQ1532)</f>
        <v>1</v>
      </c>
    </row>
    <row r="1533" spans="1:44" x14ac:dyDescent="0.25">
      <c r="A1533">
        <v>1084</v>
      </c>
      <c r="B1533">
        <v>448</v>
      </c>
      <c r="C1533" s="4">
        <v>44362</v>
      </c>
      <c r="D1533">
        <v>8</v>
      </c>
      <c r="E1533" t="s">
        <v>43</v>
      </c>
      <c r="F1533" t="s">
        <v>54</v>
      </c>
      <c r="G1533" t="s">
        <v>55</v>
      </c>
      <c r="H1533" t="s">
        <v>57</v>
      </c>
      <c r="I1533" s="4">
        <v>43823</v>
      </c>
      <c r="J1533">
        <v>2</v>
      </c>
      <c r="K1533" t="s">
        <v>60</v>
      </c>
      <c r="L1533" s="4">
        <v>43615</v>
      </c>
      <c r="M1533" s="4">
        <v>43830</v>
      </c>
      <c r="N1533">
        <v>1</v>
      </c>
      <c r="O1533" t="s">
        <v>67</v>
      </c>
      <c r="P1533" t="s">
        <v>229</v>
      </c>
      <c r="Q1533">
        <v>1</v>
      </c>
      <c r="R1533" t="s">
        <v>626</v>
      </c>
      <c r="S1533" t="s">
        <v>1176</v>
      </c>
      <c r="T1533" t="s">
        <v>1701</v>
      </c>
      <c r="U1533" t="s">
        <v>69</v>
      </c>
      <c r="V1533" t="s">
        <v>1548</v>
      </c>
      <c r="W1533">
        <v>10.99</v>
      </c>
      <c r="X1533">
        <v>14.99</v>
      </c>
      <c r="Y1533">
        <v>1</v>
      </c>
      <c r="Z1533" t="s">
        <v>90</v>
      </c>
      <c r="AA1533" t="s">
        <v>2328</v>
      </c>
      <c r="AF1533" s="4"/>
      <c r="AG1533" s="4"/>
      <c r="AH1533" t="s">
        <v>67</v>
      </c>
      <c r="AI1533" t="s">
        <v>229</v>
      </c>
      <c r="AJ1533" t="s">
        <v>626</v>
      </c>
      <c r="AK1533" t="s">
        <v>1176</v>
      </c>
      <c r="AL1533" t="s">
        <v>1701</v>
      </c>
      <c r="AM1533" t="s">
        <v>69</v>
      </c>
      <c r="AN1533" t="s">
        <v>1548</v>
      </c>
      <c r="AO1533" t="s">
        <v>90</v>
      </c>
      <c r="AP1533" t="s">
        <v>2328</v>
      </c>
      <c r="AQ1533" t="str">
        <f t="shared" si="23"/>
        <v>1084448443628yesMale438232Facebook436154383010.9914.9937910.99114.996</v>
      </c>
      <c r="AR1533">
        <f>COUNTIF(AQ$2:AQ1533,AQ1533)</f>
        <v>1</v>
      </c>
    </row>
    <row r="1534" spans="1:44" x14ac:dyDescent="0.25">
      <c r="A1534">
        <v>1085</v>
      </c>
      <c r="B1534">
        <v>39</v>
      </c>
      <c r="C1534" s="4">
        <v>44363</v>
      </c>
      <c r="D1534">
        <v>3</v>
      </c>
      <c r="E1534" t="s">
        <v>34</v>
      </c>
      <c r="F1534" t="s">
        <v>45</v>
      </c>
      <c r="G1534" t="s">
        <v>55</v>
      </c>
      <c r="H1534" t="s">
        <v>57</v>
      </c>
      <c r="I1534" s="4">
        <v>43898</v>
      </c>
      <c r="J1534">
        <v>15</v>
      </c>
      <c r="K1534" t="s">
        <v>62</v>
      </c>
      <c r="L1534" s="4">
        <v>43615</v>
      </c>
      <c r="M1534" s="4">
        <v>44413</v>
      </c>
      <c r="N1534">
        <v>1</v>
      </c>
      <c r="O1534" t="s">
        <v>90</v>
      </c>
      <c r="P1534" t="s">
        <v>252</v>
      </c>
      <c r="Q1534">
        <v>1</v>
      </c>
      <c r="R1534" t="s">
        <v>503</v>
      </c>
      <c r="S1534" t="s">
        <v>1066</v>
      </c>
      <c r="T1534" t="s">
        <v>1594</v>
      </c>
      <c r="U1534" t="s">
        <v>67</v>
      </c>
      <c r="V1534" t="s">
        <v>1562</v>
      </c>
      <c r="W1534">
        <v>29.85</v>
      </c>
      <c r="X1534">
        <v>29.97</v>
      </c>
      <c r="Y1534">
        <v>1</v>
      </c>
      <c r="Z1534" t="s">
        <v>410</v>
      </c>
      <c r="AA1534" t="s">
        <v>2359</v>
      </c>
      <c r="AF1534" s="4"/>
      <c r="AG1534" s="4"/>
      <c r="AH1534" t="s">
        <v>90</v>
      </c>
      <c r="AI1534" t="s">
        <v>252</v>
      </c>
      <c r="AJ1534" t="s">
        <v>503</v>
      </c>
      <c r="AK1534" t="s">
        <v>1066</v>
      </c>
      <c r="AL1534" t="s">
        <v>1594</v>
      </c>
      <c r="AM1534" t="s">
        <v>67</v>
      </c>
      <c r="AN1534" t="s">
        <v>1562</v>
      </c>
      <c r="AO1534" t="s">
        <v>410</v>
      </c>
      <c r="AP1534" t="s">
        <v>2359</v>
      </c>
      <c r="AQ1534" t="str">
        <f t="shared" si="23"/>
        <v>108539443633yesMale4389815Organic436154441329.8529.976609.9539.9920</v>
      </c>
      <c r="AR1534">
        <f>COUNTIF(AQ$2:AQ1534,AQ1534)</f>
        <v>1</v>
      </c>
    </row>
    <row r="1535" spans="1:44" x14ac:dyDescent="0.25">
      <c r="A1535">
        <v>1086</v>
      </c>
      <c r="B1535">
        <v>142</v>
      </c>
      <c r="C1535" s="4">
        <v>44363</v>
      </c>
      <c r="D1535">
        <v>1</v>
      </c>
      <c r="E1535" t="s">
        <v>39</v>
      </c>
      <c r="F1535" t="s">
        <v>50</v>
      </c>
      <c r="G1535" t="s">
        <v>56</v>
      </c>
      <c r="H1535" t="s">
        <v>58</v>
      </c>
      <c r="I1535" s="4">
        <v>43739</v>
      </c>
      <c r="J1535">
        <v>3</v>
      </c>
      <c r="K1535" t="s">
        <v>59</v>
      </c>
      <c r="L1535" s="4">
        <v>43615</v>
      </c>
      <c r="M1535" s="4">
        <v>43830</v>
      </c>
      <c r="N1535">
        <v>2</v>
      </c>
      <c r="O1535" t="s">
        <v>87</v>
      </c>
      <c r="P1535" t="s">
        <v>249</v>
      </c>
      <c r="Q1535">
        <v>2</v>
      </c>
      <c r="R1535" t="s">
        <v>909</v>
      </c>
      <c r="S1535" t="s">
        <v>1213</v>
      </c>
      <c r="T1535" t="s">
        <v>1958</v>
      </c>
      <c r="U1535" t="s">
        <v>88</v>
      </c>
      <c r="V1535" t="s">
        <v>2039</v>
      </c>
      <c r="W1535">
        <v>403.08</v>
      </c>
      <c r="X1535">
        <v>49.96</v>
      </c>
      <c r="Y1535">
        <v>2</v>
      </c>
      <c r="Z1535" t="s">
        <v>2305</v>
      </c>
      <c r="AA1535" t="s">
        <v>2611</v>
      </c>
      <c r="AF1535" s="4"/>
      <c r="AG1535" s="4"/>
      <c r="AH1535" t="s">
        <v>79</v>
      </c>
      <c r="AI1535" t="s">
        <v>241</v>
      </c>
      <c r="AJ1535" t="s">
        <v>629</v>
      </c>
      <c r="AK1535" t="s">
        <v>965</v>
      </c>
      <c r="AL1535" t="s">
        <v>1703</v>
      </c>
      <c r="AM1535" t="s">
        <v>80</v>
      </c>
      <c r="AN1535" t="s">
        <v>1562</v>
      </c>
      <c r="AO1535" t="s">
        <v>86</v>
      </c>
      <c r="AP1535" t="s">
        <v>2350</v>
      </c>
      <c r="AQ1535" t="str">
        <f t="shared" si="23"/>
        <v>1086142443631noFemale437393Google Ads4361543830403.0849.96437119.9529.997</v>
      </c>
      <c r="AR1535">
        <f>COUNTIF(AQ$2:AQ1535,AQ1535)</f>
        <v>1</v>
      </c>
    </row>
    <row r="1536" spans="1:44" x14ac:dyDescent="0.25">
      <c r="A1536">
        <v>1086</v>
      </c>
      <c r="B1536">
        <v>142</v>
      </c>
      <c r="C1536" s="4">
        <v>44363</v>
      </c>
      <c r="D1536">
        <v>1</v>
      </c>
      <c r="E1536" t="s">
        <v>39</v>
      </c>
      <c r="F1536" t="s">
        <v>50</v>
      </c>
      <c r="G1536" t="s">
        <v>56</v>
      </c>
      <c r="H1536" t="s">
        <v>58</v>
      </c>
      <c r="I1536" s="4">
        <v>43739</v>
      </c>
      <c r="J1536">
        <v>3</v>
      </c>
      <c r="K1536" t="s">
        <v>59</v>
      </c>
      <c r="L1536" s="4">
        <v>43615</v>
      </c>
      <c r="M1536" s="4">
        <v>43830</v>
      </c>
      <c r="N1536">
        <v>2</v>
      </c>
      <c r="O1536" t="s">
        <v>87</v>
      </c>
      <c r="P1536" t="s">
        <v>249</v>
      </c>
      <c r="Q1536">
        <v>2</v>
      </c>
      <c r="R1536" t="s">
        <v>909</v>
      </c>
      <c r="S1536" t="s">
        <v>1213</v>
      </c>
      <c r="T1536" t="s">
        <v>1958</v>
      </c>
      <c r="U1536" t="s">
        <v>88</v>
      </c>
      <c r="V1536" t="s">
        <v>2039</v>
      </c>
      <c r="W1536">
        <v>403.08</v>
      </c>
      <c r="X1536">
        <v>49.96</v>
      </c>
      <c r="Y1536">
        <v>2</v>
      </c>
      <c r="Z1536" t="s">
        <v>2305</v>
      </c>
      <c r="AA1536" t="s">
        <v>2611</v>
      </c>
      <c r="AF1536" s="4"/>
      <c r="AG1536" s="4"/>
      <c r="AH1536" t="s">
        <v>70</v>
      </c>
      <c r="AI1536" t="s">
        <v>232</v>
      </c>
      <c r="AJ1536" t="s">
        <v>728</v>
      </c>
      <c r="AK1536" t="s">
        <v>1178</v>
      </c>
      <c r="AL1536" t="s">
        <v>1787</v>
      </c>
      <c r="AM1536" t="s">
        <v>80</v>
      </c>
      <c r="AN1536" t="s">
        <v>1548</v>
      </c>
      <c r="AO1536" t="s">
        <v>673</v>
      </c>
      <c r="AP1536" t="s">
        <v>2348</v>
      </c>
      <c r="AQ1536" t="str">
        <f t="shared" si="23"/>
        <v>1086142443631noFemale437393Google Ads4361543830403.0849.9655581.59214.9912</v>
      </c>
      <c r="AR1536">
        <f>COUNTIF(AQ$2:AQ1536,AQ1536)</f>
        <v>1</v>
      </c>
    </row>
    <row r="1537" spans="1:44" x14ac:dyDescent="0.25">
      <c r="A1537">
        <v>1087</v>
      </c>
      <c r="B1537">
        <v>467</v>
      </c>
      <c r="C1537" s="4">
        <v>44364</v>
      </c>
      <c r="D1537">
        <v>1</v>
      </c>
      <c r="E1537" t="s">
        <v>39</v>
      </c>
      <c r="F1537" t="s">
        <v>50</v>
      </c>
      <c r="G1537" t="s">
        <v>55</v>
      </c>
      <c r="H1537" t="s">
        <v>58</v>
      </c>
      <c r="I1537" s="4">
        <v>43693</v>
      </c>
      <c r="J1537">
        <v>2</v>
      </c>
      <c r="K1537" t="s">
        <v>60</v>
      </c>
      <c r="L1537" s="4">
        <v>43615</v>
      </c>
      <c r="M1537" s="4">
        <v>43830</v>
      </c>
      <c r="N1537">
        <v>1</v>
      </c>
      <c r="O1537" t="s">
        <v>70</v>
      </c>
      <c r="P1537" t="s">
        <v>232</v>
      </c>
      <c r="Q1537">
        <v>1</v>
      </c>
      <c r="R1537" t="s">
        <v>635</v>
      </c>
      <c r="S1537" t="s">
        <v>1183</v>
      </c>
      <c r="T1537" t="s">
        <v>1707</v>
      </c>
      <c r="U1537" t="s">
        <v>69</v>
      </c>
      <c r="V1537" t="s">
        <v>1548</v>
      </c>
      <c r="W1537">
        <v>22.99</v>
      </c>
      <c r="X1537">
        <v>14.99</v>
      </c>
      <c r="Y1537">
        <v>1</v>
      </c>
      <c r="Z1537" t="s">
        <v>673</v>
      </c>
      <c r="AA1537" t="s">
        <v>2348</v>
      </c>
      <c r="AF1537" s="4"/>
      <c r="AG1537" s="4"/>
      <c r="AH1537" t="s">
        <v>70</v>
      </c>
      <c r="AI1537" t="s">
        <v>232</v>
      </c>
      <c r="AJ1537" t="s">
        <v>635</v>
      </c>
      <c r="AK1537" t="s">
        <v>1183</v>
      </c>
      <c r="AL1537" t="s">
        <v>1707</v>
      </c>
      <c r="AM1537" t="s">
        <v>69</v>
      </c>
      <c r="AN1537" t="s">
        <v>1548</v>
      </c>
      <c r="AO1537" t="s">
        <v>673</v>
      </c>
      <c r="AP1537" t="s">
        <v>2348</v>
      </c>
      <c r="AQ1537" t="str">
        <f t="shared" si="23"/>
        <v>1087467443641yesFemale436932Facebook436154383022.9914.9958722.99114.9912</v>
      </c>
      <c r="AR1537">
        <f>COUNTIF(AQ$2:AQ1537,AQ1537)</f>
        <v>1</v>
      </c>
    </row>
    <row r="1538" spans="1:44" x14ac:dyDescent="0.25">
      <c r="A1538">
        <v>1088</v>
      </c>
      <c r="B1538">
        <v>474</v>
      </c>
      <c r="C1538" s="4">
        <v>44365</v>
      </c>
      <c r="D1538">
        <v>3</v>
      </c>
      <c r="E1538" t="s">
        <v>34</v>
      </c>
      <c r="F1538" t="s">
        <v>45</v>
      </c>
      <c r="G1538" t="s">
        <v>56</v>
      </c>
      <c r="H1538" t="s">
        <v>57</v>
      </c>
      <c r="I1538" s="4">
        <v>43700</v>
      </c>
      <c r="J1538">
        <v>1</v>
      </c>
      <c r="K1538" t="s">
        <v>61</v>
      </c>
      <c r="L1538" s="4">
        <v>43615</v>
      </c>
      <c r="M1538" s="4">
        <v>43830</v>
      </c>
      <c r="N1538">
        <v>1</v>
      </c>
      <c r="O1538" t="s">
        <v>86</v>
      </c>
      <c r="P1538" t="s">
        <v>248</v>
      </c>
      <c r="Q1538">
        <v>1</v>
      </c>
      <c r="R1538" t="s">
        <v>499</v>
      </c>
      <c r="S1538" t="s">
        <v>1062</v>
      </c>
      <c r="T1538" t="s">
        <v>1590</v>
      </c>
      <c r="U1538" t="s">
        <v>69</v>
      </c>
      <c r="V1538" t="s">
        <v>1577</v>
      </c>
      <c r="W1538">
        <v>61.89</v>
      </c>
      <c r="X1538">
        <v>24.99</v>
      </c>
      <c r="Y1538">
        <v>1</v>
      </c>
      <c r="Z1538" t="s">
        <v>549</v>
      </c>
      <c r="AA1538" t="s">
        <v>2362</v>
      </c>
      <c r="AF1538" s="4"/>
      <c r="AG1538" s="4"/>
      <c r="AH1538" t="s">
        <v>86</v>
      </c>
      <c r="AI1538" t="s">
        <v>248</v>
      </c>
      <c r="AJ1538" t="s">
        <v>499</v>
      </c>
      <c r="AK1538" t="s">
        <v>1062</v>
      </c>
      <c r="AL1538" t="s">
        <v>1590</v>
      </c>
      <c r="AM1538" t="s">
        <v>69</v>
      </c>
      <c r="AN1538" t="s">
        <v>1577</v>
      </c>
      <c r="AO1538" t="s">
        <v>549</v>
      </c>
      <c r="AP1538" t="s">
        <v>2362</v>
      </c>
      <c r="AQ1538" t="str">
        <f t="shared" ref="AQ1538:AQ1601" si="24">CONCATENATE($A1538,$B1538,$C1538,$D1538,$G1538,$H1538,$I1538,$J1538,$K1538,$L1538,$M1538,$W1538,$X1538,$AB1538,$AC1538,$AD1538,$AE1538,$AF1538,$AG1538,$AH1538,$AJ1538,$AL1538,$AM1538,$AN1538,$AO1538)</f>
        <v>1088474443653noMale437001YouTube436154383061.8924.9978361.89124.9922</v>
      </c>
      <c r="AR1538">
        <f>COUNTIF(AQ$2:AQ1538,AQ1538)</f>
        <v>1</v>
      </c>
    </row>
    <row r="1539" spans="1:44" x14ac:dyDescent="0.25">
      <c r="A1539">
        <v>1089</v>
      </c>
      <c r="B1539">
        <v>107</v>
      </c>
      <c r="C1539" s="4">
        <v>44366</v>
      </c>
      <c r="D1539">
        <v>1</v>
      </c>
      <c r="E1539" t="s">
        <v>39</v>
      </c>
      <c r="F1539" t="s">
        <v>50</v>
      </c>
      <c r="G1539" t="s">
        <v>55</v>
      </c>
      <c r="H1539" t="s">
        <v>58</v>
      </c>
      <c r="I1539" s="4">
        <v>44077</v>
      </c>
      <c r="J1539">
        <v>10</v>
      </c>
      <c r="K1539" t="s">
        <v>61</v>
      </c>
      <c r="L1539" s="4">
        <v>44055</v>
      </c>
      <c r="M1539" s="4">
        <v>44196</v>
      </c>
      <c r="N1539">
        <v>1</v>
      </c>
      <c r="O1539" t="s">
        <v>79</v>
      </c>
      <c r="P1539" t="s">
        <v>241</v>
      </c>
      <c r="Q1539">
        <v>1</v>
      </c>
      <c r="R1539" t="s">
        <v>423</v>
      </c>
      <c r="S1539" t="s">
        <v>985</v>
      </c>
      <c r="T1539" t="s">
        <v>1518</v>
      </c>
      <c r="U1539" t="s">
        <v>67</v>
      </c>
      <c r="V1539" t="s">
        <v>1562</v>
      </c>
      <c r="W1539">
        <v>128.63999999999999</v>
      </c>
      <c r="X1539">
        <v>29.97</v>
      </c>
      <c r="Y1539">
        <v>1</v>
      </c>
      <c r="Z1539" t="s">
        <v>455</v>
      </c>
      <c r="AA1539" t="s">
        <v>2340</v>
      </c>
      <c r="AF1539" s="4"/>
      <c r="AG1539" s="4"/>
      <c r="AH1539" t="s">
        <v>79</v>
      </c>
      <c r="AI1539" t="s">
        <v>241</v>
      </c>
      <c r="AJ1539" t="s">
        <v>423</v>
      </c>
      <c r="AK1539" t="s">
        <v>985</v>
      </c>
      <c r="AL1539" t="s">
        <v>1518</v>
      </c>
      <c r="AM1539" t="s">
        <v>67</v>
      </c>
      <c r="AN1539" t="s">
        <v>1562</v>
      </c>
      <c r="AO1539" t="s">
        <v>455</v>
      </c>
      <c r="AP1539" t="s">
        <v>2340</v>
      </c>
      <c r="AQ1539" t="str">
        <f t="shared" si="24"/>
        <v>1089107443661yesFemale4407710YouTube4405544196128.6429.97411042.8839.9915</v>
      </c>
      <c r="AR1539">
        <f>COUNTIF(AQ$2:AQ1539,AQ1539)</f>
        <v>1</v>
      </c>
    </row>
    <row r="1540" spans="1:44" x14ac:dyDescent="0.25">
      <c r="A1540">
        <v>1090</v>
      </c>
      <c r="B1540">
        <v>197</v>
      </c>
      <c r="C1540" s="4">
        <v>44366</v>
      </c>
      <c r="D1540">
        <v>3</v>
      </c>
      <c r="E1540" t="s">
        <v>34</v>
      </c>
      <c r="F1540" t="s">
        <v>45</v>
      </c>
      <c r="G1540" t="s">
        <v>56</v>
      </c>
      <c r="H1540" t="s">
        <v>58</v>
      </c>
      <c r="I1540" s="4">
        <v>44356</v>
      </c>
      <c r="J1540">
        <v>13</v>
      </c>
      <c r="K1540" t="s">
        <v>60</v>
      </c>
      <c r="L1540" s="4">
        <v>44287</v>
      </c>
      <c r="M1540" s="4">
        <v>44389</v>
      </c>
      <c r="N1540">
        <v>1</v>
      </c>
      <c r="O1540" t="s">
        <v>79</v>
      </c>
      <c r="P1540" t="s">
        <v>241</v>
      </c>
      <c r="Q1540">
        <v>1</v>
      </c>
      <c r="R1540" t="s">
        <v>403</v>
      </c>
      <c r="S1540" t="s">
        <v>965</v>
      </c>
      <c r="T1540" t="s">
        <v>422</v>
      </c>
      <c r="U1540" t="s">
        <v>69</v>
      </c>
      <c r="V1540" t="s">
        <v>1548</v>
      </c>
      <c r="W1540">
        <v>120</v>
      </c>
      <c r="X1540">
        <v>14.99</v>
      </c>
      <c r="Y1540">
        <v>1</v>
      </c>
      <c r="Z1540" t="s">
        <v>455</v>
      </c>
      <c r="AA1540" t="s">
        <v>2340</v>
      </c>
      <c r="AF1540" s="4"/>
      <c r="AG1540" s="4"/>
      <c r="AH1540" t="s">
        <v>79</v>
      </c>
      <c r="AI1540" t="s">
        <v>241</v>
      </c>
      <c r="AJ1540" t="s">
        <v>403</v>
      </c>
      <c r="AK1540" t="s">
        <v>965</v>
      </c>
      <c r="AL1540" t="s">
        <v>422</v>
      </c>
      <c r="AM1540" t="s">
        <v>69</v>
      </c>
      <c r="AN1540" t="s">
        <v>1548</v>
      </c>
      <c r="AO1540" t="s">
        <v>455</v>
      </c>
      <c r="AP1540" t="s">
        <v>2340</v>
      </c>
      <c r="AQ1540" t="str">
        <f t="shared" si="24"/>
        <v>1090197443663noFemale4435613Facebook442874438912014.99438120114.9915</v>
      </c>
      <c r="AR1540">
        <f>COUNTIF(AQ$2:AQ1540,AQ1540)</f>
        <v>1</v>
      </c>
    </row>
    <row r="1541" spans="1:44" x14ac:dyDescent="0.25">
      <c r="A1541">
        <v>1091</v>
      </c>
      <c r="B1541">
        <v>244</v>
      </c>
      <c r="C1541" s="4">
        <v>44366</v>
      </c>
      <c r="D1541">
        <v>2</v>
      </c>
      <c r="E1541" t="s">
        <v>38</v>
      </c>
      <c r="F1541" t="s">
        <v>49</v>
      </c>
      <c r="G1541" t="s">
        <v>55</v>
      </c>
      <c r="H1541" t="s">
        <v>57</v>
      </c>
      <c r="I1541" s="4">
        <v>43625</v>
      </c>
      <c r="J1541">
        <v>2</v>
      </c>
      <c r="K1541" t="s">
        <v>60</v>
      </c>
      <c r="L1541" s="4">
        <v>43615</v>
      </c>
      <c r="M1541" s="4">
        <v>43830</v>
      </c>
      <c r="N1541">
        <v>1</v>
      </c>
      <c r="O1541" t="s">
        <v>80</v>
      </c>
      <c r="P1541" t="s">
        <v>242</v>
      </c>
      <c r="Q1541">
        <v>1</v>
      </c>
      <c r="R1541" t="s">
        <v>691</v>
      </c>
      <c r="S1541" t="s">
        <v>1232</v>
      </c>
      <c r="T1541" t="s">
        <v>1754</v>
      </c>
      <c r="U1541" t="s">
        <v>67</v>
      </c>
      <c r="V1541" t="s">
        <v>1548</v>
      </c>
      <c r="W1541">
        <v>476.85</v>
      </c>
      <c r="X1541">
        <v>44.97</v>
      </c>
      <c r="Y1541">
        <v>1</v>
      </c>
      <c r="Z1541" t="s">
        <v>67</v>
      </c>
      <c r="AA1541" t="s">
        <v>2373</v>
      </c>
      <c r="AF1541" s="4"/>
      <c r="AG1541" s="4"/>
      <c r="AH1541" t="s">
        <v>80</v>
      </c>
      <c r="AI1541" t="s">
        <v>242</v>
      </c>
      <c r="AJ1541" t="s">
        <v>691</v>
      </c>
      <c r="AK1541" t="s">
        <v>1232</v>
      </c>
      <c r="AL1541" t="s">
        <v>1754</v>
      </c>
      <c r="AM1541" t="s">
        <v>67</v>
      </c>
      <c r="AN1541" t="s">
        <v>1548</v>
      </c>
      <c r="AO1541" t="s">
        <v>67</v>
      </c>
      <c r="AP1541" t="s">
        <v>2373</v>
      </c>
      <c r="AQ1541" t="str">
        <f t="shared" si="24"/>
        <v>1091244443662yesMale436252Facebook4361543830476.8544.97243158.95314.993</v>
      </c>
      <c r="AR1541">
        <f>COUNTIF(AQ$2:AQ1541,AQ1541)</f>
        <v>1</v>
      </c>
    </row>
    <row r="1542" spans="1:44" x14ac:dyDescent="0.25">
      <c r="A1542">
        <v>1092</v>
      </c>
      <c r="B1542">
        <v>311</v>
      </c>
      <c r="C1542" s="4">
        <v>44366</v>
      </c>
      <c r="D1542">
        <v>7</v>
      </c>
      <c r="E1542" t="s">
        <v>35</v>
      </c>
      <c r="F1542" t="s">
        <v>46</v>
      </c>
      <c r="G1542" t="s">
        <v>56</v>
      </c>
      <c r="H1542" t="s">
        <v>57</v>
      </c>
      <c r="I1542" s="4">
        <v>43961</v>
      </c>
      <c r="J1542">
        <v>9</v>
      </c>
      <c r="K1542" t="s">
        <v>59</v>
      </c>
      <c r="L1542" s="4">
        <v>43952</v>
      </c>
      <c r="M1542" s="4">
        <v>44075</v>
      </c>
      <c r="N1542">
        <v>1</v>
      </c>
      <c r="O1542" t="s">
        <v>79</v>
      </c>
      <c r="P1542" t="s">
        <v>241</v>
      </c>
      <c r="Q1542">
        <v>1</v>
      </c>
      <c r="R1542" t="s">
        <v>570</v>
      </c>
      <c r="S1542" t="s">
        <v>1087</v>
      </c>
      <c r="T1542" t="s">
        <v>1653</v>
      </c>
      <c r="U1542" t="s">
        <v>69</v>
      </c>
      <c r="V1542" t="s">
        <v>1548</v>
      </c>
      <c r="W1542">
        <v>13.89</v>
      </c>
      <c r="X1542">
        <v>14.99</v>
      </c>
      <c r="Y1542">
        <v>1</v>
      </c>
      <c r="Z1542" t="s">
        <v>65</v>
      </c>
      <c r="AA1542" t="s">
        <v>2343</v>
      </c>
      <c r="AF1542" s="4"/>
      <c r="AG1542" s="4"/>
      <c r="AH1542" t="s">
        <v>79</v>
      </c>
      <c r="AI1542" t="s">
        <v>241</v>
      </c>
      <c r="AJ1542" t="s">
        <v>570</v>
      </c>
      <c r="AK1542" t="s">
        <v>1087</v>
      </c>
      <c r="AL1542" t="s">
        <v>1653</v>
      </c>
      <c r="AM1542" t="s">
        <v>69</v>
      </c>
      <c r="AN1542" t="s">
        <v>1548</v>
      </c>
      <c r="AO1542" t="s">
        <v>65</v>
      </c>
      <c r="AP1542" t="s">
        <v>2343</v>
      </c>
      <c r="AQ1542" t="str">
        <f t="shared" si="24"/>
        <v>1092311443667noMale439619Google Ads439524407513.8914.99416713.89114.9910</v>
      </c>
      <c r="AR1542">
        <f>COUNTIF(AQ$2:AQ1542,AQ1542)</f>
        <v>1</v>
      </c>
    </row>
    <row r="1543" spans="1:44" x14ac:dyDescent="0.25">
      <c r="A1543">
        <v>1093</v>
      </c>
      <c r="B1543">
        <v>363</v>
      </c>
      <c r="C1543" s="4">
        <v>44366</v>
      </c>
      <c r="D1543">
        <v>2</v>
      </c>
      <c r="E1543" t="s">
        <v>38</v>
      </c>
      <c r="F1543" t="s">
        <v>49</v>
      </c>
      <c r="G1543" t="s">
        <v>55</v>
      </c>
      <c r="H1543" t="s">
        <v>57</v>
      </c>
      <c r="I1543" s="4">
        <v>43682</v>
      </c>
      <c r="J1543">
        <v>3</v>
      </c>
      <c r="K1543" t="s">
        <v>59</v>
      </c>
      <c r="L1543" s="4">
        <v>43615</v>
      </c>
      <c r="M1543" s="4">
        <v>43830</v>
      </c>
      <c r="N1543">
        <v>2</v>
      </c>
      <c r="O1543" t="s">
        <v>211</v>
      </c>
      <c r="P1543" t="s">
        <v>373</v>
      </c>
      <c r="Q1543">
        <v>2</v>
      </c>
      <c r="R1543" t="s">
        <v>910</v>
      </c>
      <c r="S1543" t="s">
        <v>1445</v>
      </c>
      <c r="T1543" t="s">
        <v>1959</v>
      </c>
      <c r="U1543" t="s">
        <v>71</v>
      </c>
      <c r="V1543" t="s">
        <v>2036</v>
      </c>
      <c r="W1543">
        <v>169.94</v>
      </c>
      <c r="X1543">
        <v>34.979999999999997</v>
      </c>
      <c r="Y1543">
        <v>2</v>
      </c>
      <c r="Z1543" t="s">
        <v>2126</v>
      </c>
      <c r="AA1543" t="s">
        <v>2401</v>
      </c>
      <c r="AF1543" s="4"/>
      <c r="AG1543" s="4"/>
      <c r="AH1543" t="s">
        <v>90</v>
      </c>
      <c r="AI1543" t="s">
        <v>252</v>
      </c>
      <c r="AJ1543" t="s">
        <v>503</v>
      </c>
      <c r="AK1543" t="s">
        <v>1066</v>
      </c>
      <c r="AL1543" t="s">
        <v>1594</v>
      </c>
      <c r="AM1543" t="s">
        <v>69</v>
      </c>
      <c r="AN1543" t="s">
        <v>1562</v>
      </c>
      <c r="AO1543" t="s">
        <v>410</v>
      </c>
      <c r="AP1543" t="s">
        <v>2359</v>
      </c>
      <c r="AQ1543" t="str">
        <f t="shared" si="24"/>
        <v>1093363443662yesMale436823Google Ads4361543830169.9434.986609.9519.9920</v>
      </c>
      <c r="AR1543">
        <f>COUNTIF(AQ$2:AQ1543,AQ1543)</f>
        <v>1</v>
      </c>
    </row>
    <row r="1544" spans="1:44" x14ac:dyDescent="0.25">
      <c r="A1544">
        <v>1093</v>
      </c>
      <c r="B1544">
        <v>363</v>
      </c>
      <c r="C1544" s="4">
        <v>44366</v>
      </c>
      <c r="D1544">
        <v>2</v>
      </c>
      <c r="E1544" t="s">
        <v>38</v>
      </c>
      <c r="F1544" t="s">
        <v>49</v>
      </c>
      <c r="G1544" t="s">
        <v>55</v>
      </c>
      <c r="H1544" t="s">
        <v>57</v>
      </c>
      <c r="I1544" s="4">
        <v>43682</v>
      </c>
      <c r="J1544">
        <v>3</v>
      </c>
      <c r="K1544" t="s">
        <v>59</v>
      </c>
      <c r="L1544" s="4">
        <v>43615</v>
      </c>
      <c r="M1544" s="4">
        <v>43830</v>
      </c>
      <c r="N1544">
        <v>2</v>
      </c>
      <c r="O1544" t="s">
        <v>211</v>
      </c>
      <c r="P1544" t="s">
        <v>373</v>
      </c>
      <c r="Q1544">
        <v>2</v>
      </c>
      <c r="R1544" t="s">
        <v>910</v>
      </c>
      <c r="S1544" t="s">
        <v>1445</v>
      </c>
      <c r="T1544" t="s">
        <v>1959</v>
      </c>
      <c r="U1544" t="s">
        <v>71</v>
      </c>
      <c r="V1544" t="s">
        <v>2036</v>
      </c>
      <c r="W1544">
        <v>169.94</v>
      </c>
      <c r="X1544">
        <v>34.979999999999997</v>
      </c>
      <c r="Y1544">
        <v>2</v>
      </c>
      <c r="Z1544" t="s">
        <v>2126</v>
      </c>
      <c r="AA1544" t="s">
        <v>2401</v>
      </c>
      <c r="AF1544" s="4"/>
      <c r="AG1544" s="4"/>
      <c r="AH1544" t="s">
        <v>86</v>
      </c>
      <c r="AI1544" t="s">
        <v>248</v>
      </c>
      <c r="AJ1544" t="s">
        <v>454</v>
      </c>
      <c r="AK1544" t="s">
        <v>1017</v>
      </c>
      <c r="AL1544" t="s">
        <v>1547</v>
      </c>
      <c r="AM1544" t="s">
        <v>69</v>
      </c>
      <c r="AN1544" t="s">
        <v>1577</v>
      </c>
      <c r="AO1544" t="s">
        <v>547</v>
      </c>
      <c r="AP1544" t="s">
        <v>2354</v>
      </c>
      <c r="AQ1544" t="str">
        <f t="shared" si="24"/>
        <v>1093363443662yesMale436823Google Ads4361543830169.9434.98790159.99124.9914</v>
      </c>
      <c r="AR1544">
        <f>COUNTIF(AQ$2:AQ1544,AQ1544)</f>
        <v>1</v>
      </c>
    </row>
    <row r="1545" spans="1:44" x14ac:dyDescent="0.25">
      <c r="A1545">
        <v>1094</v>
      </c>
      <c r="B1545">
        <v>438</v>
      </c>
      <c r="C1545" s="4">
        <v>44366</v>
      </c>
      <c r="D1545">
        <v>3</v>
      </c>
      <c r="E1545" t="s">
        <v>34</v>
      </c>
      <c r="F1545" t="s">
        <v>45</v>
      </c>
      <c r="G1545" t="s">
        <v>56</v>
      </c>
      <c r="H1545" t="s">
        <v>58</v>
      </c>
      <c r="I1545" s="4">
        <v>43583</v>
      </c>
      <c r="J1545">
        <v>2</v>
      </c>
      <c r="L1545" s="4"/>
      <c r="M1545" s="4"/>
      <c r="N1545">
        <v>2</v>
      </c>
      <c r="O1545" t="s">
        <v>212</v>
      </c>
      <c r="P1545" t="s">
        <v>374</v>
      </c>
      <c r="Q1545">
        <v>2</v>
      </c>
      <c r="R1545" t="s">
        <v>911</v>
      </c>
      <c r="S1545" t="s">
        <v>1446</v>
      </c>
      <c r="T1545" t="s">
        <v>1960</v>
      </c>
      <c r="U1545" t="s">
        <v>180</v>
      </c>
      <c r="V1545" t="s">
        <v>2031</v>
      </c>
      <c r="W1545">
        <v>49.99</v>
      </c>
      <c r="X1545">
        <v>54.97</v>
      </c>
      <c r="Y1545">
        <v>2</v>
      </c>
      <c r="Z1545" t="s">
        <v>2306</v>
      </c>
      <c r="AA1545" t="s">
        <v>2612</v>
      </c>
      <c r="AF1545" s="4"/>
      <c r="AG1545" s="4"/>
      <c r="AH1545" t="s">
        <v>78</v>
      </c>
      <c r="AI1545" t="s">
        <v>240</v>
      </c>
      <c r="AJ1545" t="s">
        <v>610</v>
      </c>
      <c r="AK1545" t="s">
        <v>1162</v>
      </c>
      <c r="AL1545" t="s">
        <v>67</v>
      </c>
      <c r="AM1545" t="s">
        <v>80</v>
      </c>
      <c r="AN1545" t="s">
        <v>1548</v>
      </c>
      <c r="AO1545" t="s">
        <v>393</v>
      </c>
      <c r="AP1545" t="s">
        <v>2345</v>
      </c>
      <c r="AQ1545" t="str">
        <f t="shared" si="24"/>
        <v>1094438443663noFemale43583249.9954.9781013214.9918</v>
      </c>
      <c r="AR1545">
        <f>COUNTIF(AQ$2:AQ1545,AQ1545)</f>
        <v>1</v>
      </c>
    </row>
    <row r="1546" spans="1:44" x14ac:dyDescent="0.25">
      <c r="A1546">
        <v>1094</v>
      </c>
      <c r="B1546">
        <v>438</v>
      </c>
      <c r="C1546" s="4">
        <v>44366</v>
      </c>
      <c r="D1546">
        <v>3</v>
      </c>
      <c r="E1546" t="s">
        <v>34</v>
      </c>
      <c r="F1546" t="s">
        <v>45</v>
      </c>
      <c r="G1546" t="s">
        <v>56</v>
      </c>
      <c r="H1546" t="s">
        <v>58</v>
      </c>
      <c r="I1546" s="4">
        <v>43583</v>
      </c>
      <c r="J1546">
        <v>2</v>
      </c>
      <c r="L1546" s="4"/>
      <c r="M1546" s="4"/>
      <c r="N1546">
        <v>2</v>
      </c>
      <c r="O1546" t="s">
        <v>212</v>
      </c>
      <c r="P1546" t="s">
        <v>374</v>
      </c>
      <c r="Q1546">
        <v>2</v>
      </c>
      <c r="R1546" t="s">
        <v>911</v>
      </c>
      <c r="S1546" t="s">
        <v>1446</v>
      </c>
      <c r="T1546" t="s">
        <v>1960</v>
      </c>
      <c r="U1546" t="s">
        <v>180</v>
      </c>
      <c r="V1546" t="s">
        <v>2031</v>
      </c>
      <c r="W1546">
        <v>49.99</v>
      </c>
      <c r="X1546">
        <v>54.97</v>
      </c>
      <c r="Y1546">
        <v>2</v>
      </c>
      <c r="Z1546" t="s">
        <v>2306</v>
      </c>
      <c r="AA1546" t="s">
        <v>2612</v>
      </c>
      <c r="AF1546" s="4"/>
      <c r="AG1546" s="4"/>
      <c r="AH1546" t="s">
        <v>86</v>
      </c>
      <c r="AI1546" t="s">
        <v>248</v>
      </c>
      <c r="AJ1546" t="s">
        <v>441</v>
      </c>
      <c r="AK1546" t="s">
        <v>2640</v>
      </c>
      <c r="AL1546" t="s">
        <v>1535</v>
      </c>
      <c r="AM1546" t="s">
        <v>69</v>
      </c>
      <c r="AN1546" t="s">
        <v>1577</v>
      </c>
      <c r="AO1546" t="s">
        <v>530</v>
      </c>
      <c r="AP1546" t="s">
        <v>2367</v>
      </c>
      <c r="AQ1546" t="str">
        <f t="shared" si="24"/>
        <v>1094438443663noFemale43583249.9954.97710643.99124.9916</v>
      </c>
      <c r="AR1546">
        <f>COUNTIF(AQ$2:AQ1546,AQ1546)</f>
        <v>1</v>
      </c>
    </row>
    <row r="1547" spans="1:44" x14ac:dyDescent="0.25">
      <c r="A1547">
        <v>1095</v>
      </c>
      <c r="B1547">
        <v>443</v>
      </c>
      <c r="C1547" s="4">
        <v>44366</v>
      </c>
      <c r="D1547">
        <v>11</v>
      </c>
      <c r="E1547" t="s">
        <v>37</v>
      </c>
      <c r="F1547" t="s">
        <v>48</v>
      </c>
      <c r="G1547" t="s">
        <v>55</v>
      </c>
      <c r="H1547" t="s">
        <v>58</v>
      </c>
      <c r="I1547" s="4">
        <v>44188</v>
      </c>
      <c r="J1547">
        <v>11</v>
      </c>
      <c r="K1547" t="s">
        <v>60</v>
      </c>
      <c r="L1547" s="4">
        <v>44148</v>
      </c>
      <c r="M1547" s="4">
        <v>44265</v>
      </c>
      <c r="N1547">
        <v>1</v>
      </c>
      <c r="O1547" t="s">
        <v>80</v>
      </c>
      <c r="P1547" t="s">
        <v>242</v>
      </c>
      <c r="Q1547">
        <v>1</v>
      </c>
      <c r="R1547" t="s">
        <v>912</v>
      </c>
      <c r="S1547" t="s">
        <v>984</v>
      </c>
      <c r="T1547" t="s">
        <v>1961</v>
      </c>
      <c r="U1547" t="s">
        <v>69</v>
      </c>
      <c r="V1547" t="s">
        <v>1548</v>
      </c>
      <c r="W1547">
        <v>17.989999999999998</v>
      </c>
      <c r="X1547">
        <v>14.99</v>
      </c>
      <c r="Y1547">
        <v>1</v>
      </c>
      <c r="Z1547" t="s">
        <v>69</v>
      </c>
      <c r="AA1547" t="s">
        <v>2360</v>
      </c>
      <c r="AF1547" s="4"/>
      <c r="AG1547" s="4"/>
      <c r="AH1547" t="s">
        <v>80</v>
      </c>
      <c r="AI1547" t="s">
        <v>242</v>
      </c>
      <c r="AJ1547" t="s">
        <v>912</v>
      </c>
      <c r="AK1547" t="s">
        <v>984</v>
      </c>
      <c r="AL1547" t="s">
        <v>1961</v>
      </c>
      <c r="AM1547" t="s">
        <v>69</v>
      </c>
      <c r="AN1547" t="s">
        <v>1548</v>
      </c>
      <c r="AO1547" t="s">
        <v>69</v>
      </c>
      <c r="AP1547" t="s">
        <v>2360</v>
      </c>
      <c r="AQ1547" t="str">
        <f t="shared" si="24"/>
        <v>10954434436611yesFemale4418811Facebook441484426517.9914.99211917.99114.991</v>
      </c>
      <c r="AR1547">
        <f>COUNTIF(AQ$2:AQ1547,AQ1547)</f>
        <v>1</v>
      </c>
    </row>
    <row r="1548" spans="1:44" x14ac:dyDescent="0.25">
      <c r="A1548">
        <v>1096</v>
      </c>
      <c r="B1548">
        <v>31</v>
      </c>
      <c r="C1548" s="4">
        <v>44367</v>
      </c>
      <c r="D1548">
        <v>11</v>
      </c>
      <c r="E1548" t="s">
        <v>37</v>
      </c>
      <c r="F1548" t="s">
        <v>48</v>
      </c>
      <c r="G1548" t="s">
        <v>56</v>
      </c>
      <c r="H1548" t="s">
        <v>57</v>
      </c>
      <c r="I1548" s="4">
        <v>44053</v>
      </c>
      <c r="J1548">
        <v>9</v>
      </c>
      <c r="K1548" t="s">
        <v>59</v>
      </c>
      <c r="L1548" s="4">
        <v>43952</v>
      </c>
      <c r="M1548" s="4">
        <v>44075</v>
      </c>
      <c r="N1548">
        <v>3</v>
      </c>
      <c r="O1548" t="s">
        <v>213</v>
      </c>
      <c r="P1548" t="s">
        <v>375</v>
      </c>
      <c r="Q1548">
        <v>3</v>
      </c>
      <c r="R1548" t="s">
        <v>913</v>
      </c>
      <c r="S1548" t="s">
        <v>1447</v>
      </c>
      <c r="T1548" t="s">
        <v>1962</v>
      </c>
      <c r="U1548" t="s">
        <v>2025</v>
      </c>
      <c r="V1548" t="s">
        <v>2041</v>
      </c>
      <c r="W1548">
        <v>1088.68</v>
      </c>
      <c r="X1548">
        <v>119.92</v>
      </c>
      <c r="Y1548">
        <v>3</v>
      </c>
      <c r="Z1548" t="s">
        <v>2307</v>
      </c>
      <c r="AA1548" t="s">
        <v>2613</v>
      </c>
      <c r="AF1548" s="4"/>
      <c r="AG1548" s="4"/>
      <c r="AH1548" t="s">
        <v>84</v>
      </c>
      <c r="AI1548" t="s">
        <v>246</v>
      </c>
      <c r="AJ1548" t="s">
        <v>410</v>
      </c>
      <c r="AK1548" t="s">
        <v>972</v>
      </c>
      <c r="AL1548" t="s">
        <v>1505</v>
      </c>
      <c r="AM1548" t="s">
        <v>67</v>
      </c>
      <c r="AN1548" t="s">
        <v>1548</v>
      </c>
      <c r="AO1548" t="s">
        <v>645</v>
      </c>
      <c r="AP1548" t="s">
        <v>2347</v>
      </c>
      <c r="AQ1548" t="str">
        <f t="shared" si="24"/>
        <v>1096314436711noMale440539Google Ads43952440751088.68119.92920289.95314.9913</v>
      </c>
      <c r="AR1548">
        <f>COUNTIF(AQ$2:AQ1548,AQ1548)</f>
        <v>1</v>
      </c>
    </row>
    <row r="1549" spans="1:44" x14ac:dyDescent="0.25">
      <c r="A1549">
        <v>1096</v>
      </c>
      <c r="B1549">
        <v>31</v>
      </c>
      <c r="C1549" s="4">
        <v>44367</v>
      </c>
      <c r="D1549">
        <v>11</v>
      </c>
      <c r="E1549" t="s">
        <v>37</v>
      </c>
      <c r="F1549" t="s">
        <v>48</v>
      </c>
      <c r="G1549" t="s">
        <v>56</v>
      </c>
      <c r="H1549" t="s">
        <v>57</v>
      </c>
      <c r="I1549" s="4">
        <v>44053</v>
      </c>
      <c r="J1549">
        <v>9</v>
      </c>
      <c r="K1549" t="s">
        <v>59</v>
      </c>
      <c r="L1549" s="4">
        <v>43952</v>
      </c>
      <c r="M1549" s="4">
        <v>44075</v>
      </c>
      <c r="N1549">
        <v>3</v>
      </c>
      <c r="O1549" t="s">
        <v>213</v>
      </c>
      <c r="P1549" t="s">
        <v>375</v>
      </c>
      <c r="Q1549">
        <v>3</v>
      </c>
      <c r="R1549" t="s">
        <v>913</v>
      </c>
      <c r="S1549" t="s">
        <v>1447</v>
      </c>
      <c r="T1549" t="s">
        <v>1962</v>
      </c>
      <c r="U1549" t="s">
        <v>2025</v>
      </c>
      <c r="V1549" t="s">
        <v>2041</v>
      </c>
      <c r="W1549">
        <v>1088.68</v>
      </c>
      <c r="X1549">
        <v>119.92</v>
      </c>
      <c r="Y1549">
        <v>3</v>
      </c>
      <c r="Z1549" t="s">
        <v>2307</v>
      </c>
      <c r="AA1549" t="s">
        <v>2613</v>
      </c>
      <c r="AF1549" s="4"/>
      <c r="AG1549" s="4"/>
      <c r="AH1549" t="s">
        <v>80</v>
      </c>
      <c r="AI1549" t="s">
        <v>242</v>
      </c>
      <c r="AJ1549" t="s">
        <v>649</v>
      </c>
      <c r="AK1549" t="s">
        <v>1193</v>
      </c>
      <c r="AL1549" t="s">
        <v>1717</v>
      </c>
      <c r="AM1549" t="s">
        <v>67</v>
      </c>
      <c r="AN1549" t="s">
        <v>1548</v>
      </c>
      <c r="AO1549" t="s">
        <v>70</v>
      </c>
      <c r="AP1549" t="s">
        <v>2341</v>
      </c>
      <c r="AQ1549" t="str">
        <f t="shared" si="24"/>
        <v>1096314436711noMale440539Google Ads43952440751088.68119.9225432.95314.995</v>
      </c>
      <c r="AR1549">
        <f>COUNTIF(AQ$2:AQ1549,AQ1549)</f>
        <v>1</v>
      </c>
    </row>
    <row r="1550" spans="1:44" x14ac:dyDescent="0.25">
      <c r="A1550">
        <v>1096</v>
      </c>
      <c r="B1550">
        <v>31</v>
      </c>
      <c r="C1550" s="4">
        <v>44367</v>
      </c>
      <c r="D1550">
        <v>11</v>
      </c>
      <c r="E1550" t="s">
        <v>37</v>
      </c>
      <c r="F1550" t="s">
        <v>48</v>
      </c>
      <c r="G1550" t="s">
        <v>56</v>
      </c>
      <c r="H1550" t="s">
        <v>57</v>
      </c>
      <c r="I1550" s="4">
        <v>44053</v>
      </c>
      <c r="J1550">
        <v>9</v>
      </c>
      <c r="K1550" t="s">
        <v>59</v>
      </c>
      <c r="L1550" s="4">
        <v>43952</v>
      </c>
      <c r="M1550" s="4">
        <v>44075</v>
      </c>
      <c r="N1550">
        <v>3</v>
      </c>
      <c r="O1550" t="s">
        <v>213</v>
      </c>
      <c r="P1550" t="s">
        <v>375</v>
      </c>
      <c r="Q1550">
        <v>3</v>
      </c>
      <c r="R1550" t="s">
        <v>913</v>
      </c>
      <c r="S1550" t="s">
        <v>1447</v>
      </c>
      <c r="T1550" t="s">
        <v>1962</v>
      </c>
      <c r="U1550" t="s">
        <v>2025</v>
      </c>
      <c r="V1550" t="s">
        <v>2041</v>
      </c>
      <c r="W1550">
        <v>1088.68</v>
      </c>
      <c r="X1550">
        <v>119.92</v>
      </c>
      <c r="Y1550">
        <v>3</v>
      </c>
      <c r="Z1550" t="s">
        <v>2307</v>
      </c>
      <c r="AA1550" t="s">
        <v>2613</v>
      </c>
      <c r="AF1550" s="4"/>
      <c r="AG1550" s="4"/>
      <c r="AH1550" t="s">
        <v>67</v>
      </c>
      <c r="AI1550" t="s">
        <v>229</v>
      </c>
      <c r="AJ1550" t="s">
        <v>439</v>
      </c>
      <c r="AK1550" t="s">
        <v>1001</v>
      </c>
      <c r="AL1550" t="s">
        <v>1533</v>
      </c>
      <c r="AM1550" t="s">
        <v>80</v>
      </c>
      <c r="AN1550" t="s">
        <v>1548</v>
      </c>
      <c r="AO1550" t="s">
        <v>84</v>
      </c>
      <c r="AP1550" t="s">
        <v>2366</v>
      </c>
      <c r="AQ1550" t="str">
        <f t="shared" si="24"/>
        <v>1096314436711noMale440539Google Ads43952440751088.68119.92310259.99214.999</v>
      </c>
      <c r="AR1550">
        <f>COUNTIF(AQ$2:AQ1550,AQ1550)</f>
        <v>1</v>
      </c>
    </row>
    <row r="1551" spans="1:44" x14ac:dyDescent="0.25">
      <c r="A1551">
        <v>1097</v>
      </c>
      <c r="B1551">
        <v>167</v>
      </c>
      <c r="C1551" s="4">
        <v>44367</v>
      </c>
      <c r="D1551">
        <v>5</v>
      </c>
      <c r="E1551" t="s">
        <v>36</v>
      </c>
      <c r="F1551" t="s">
        <v>47</v>
      </c>
      <c r="G1551" t="s">
        <v>55</v>
      </c>
      <c r="H1551" t="s">
        <v>58</v>
      </c>
      <c r="I1551" s="4">
        <v>43899</v>
      </c>
      <c r="J1551">
        <v>5</v>
      </c>
      <c r="K1551" t="s">
        <v>60</v>
      </c>
      <c r="L1551" s="4">
        <v>43831</v>
      </c>
      <c r="M1551" s="4">
        <v>43921</v>
      </c>
      <c r="N1551">
        <v>2</v>
      </c>
      <c r="O1551" t="s">
        <v>214</v>
      </c>
      <c r="P1551" t="s">
        <v>376</v>
      </c>
      <c r="Q1551">
        <v>2</v>
      </c>
      <c r="R1551" t="s">
        <v>914</v>
      </c>
      <c r="S1551" t="s">
        <v>1448</v>
      </c>
      <c r="T1551" t="s">
        <v>1963</v>
      </c>
      <c r="U1551" t="s">
        <v>85</v>
      </c>
      <c r="V1551" t="s">
        <v>1869</v>
      </c>
      <c r="W1551">
        <v>111.98</v>
      </c>
      <c r="X1551">
        <v>44.97</v>
      </c>
      <c r="Y1551">
        <v>2</v>
      </c>
      <c r="Z1551" t="s">
        <v>2308</v>
      </c>
      <c r="AA1551" t="s">
        <v>2614</v>
      </c>
      <c r="AF1551" s="4"/>
      <c r="AG1551" s="4"/>
      <c r="AH1551" t="s">
        <v>79</v>
      </c>
      <c r="AI1551" t="s">
        <v>241</v>
      </c>
      <c r="AJ1551" t="s">
        <v>595</v>
      </c>
      <c r="AK1551" t="s">
        <v>1045</v>
      </c>
      <c r="AL1551" t="s">
        <v>578</v>
      </c>
      <c r="AM1551" t="s">
        <v>69</v>
      </c>
      <c r="AN1551" t="s">
        <v>1548</v>
      </c>
      <c r="AO1551" t="s">
        <v>455</v>
      </c>
      <c r="AP1551" t="s">
        <v>2340</v>
      </c>
      <c r="AQ1551" t="str">
        <f t="shared" si="24"/>
        <v>1097167443675yesFemale438995Facebook4383143921111.9844.97467100114.9915</v>
      </c>
      <c r="AR1551">
        <f>COUNTIF(AQ$2:AQ1551,AQ1551)</f>
        <v>1</v>
      </c>
    </row>
    <row r="1552" spans="1:44" x14ac:dyDescent="0.25">
      <c r="A1552">
        <v>1097</v>
      </c>
      <c r="B1552">
        <v>167</v>
      </c>
      <c r="C1552" s="4">
        <v>44367</v>
      </c>
      <c r="D1552">
        <v>5</v>
      </c>
      <c r="E1552" t="s">
        <v>36</v>
      </c>
      <c r="F1552" t="s">
        <v>47</v>
      </c>
      <c r="G1552" t="s">
        <v>55</v>
      </c>
      <c r="H1552" t="s">
        <v>58</v>
      </c>
      <c r="I1552" s="4">
        <v>43899</v>
      </c>
      <c r="J1552">
        <v>5</v>
      </c>
      <c r="K1552" t="s">
        <v>60</v>
      </c>
      <c r="L1552" s="4">
        <v>43831</v>
      </c>
      <c r="M1552" s="4">
        <v>43921</v>
      </c>
      <c r="N1552">
        <v>2</v>
      </c>
      <c r="O1552" t="s">
        <v>214</v>
      </c>
      <c r="P1552" t="s">
        <v>376</v>
      </c>
      <c r="Q1552">
        <v>2</v>
      </c>
      <c r="R1552" t="s">
        <v>914</v>
      </c>
      <c r="S1552" t="s">
        <v>1448</v>
      </c>
      <c r="T1552" t="s">
        <v>1963</v>
      </c>
      <c r="U1552" t="s">
        <v>85</v>
      </c>
      <c r="V1552" t="s">
        <v>1869</v>
      </c>
      <c r="W1552">
        <v>111.98</v>
      </c>
      <c r="X1552">
        <v>44.97</v>
      </c>
      <c r="Y1552">
        <v>2</v>
      </c>
      <c r="Z1552" t="s">
        <v>2308</v>
      </c>
      <c r="AA1552" t="s">
        <v>2614</v>
      </c>
      <c r="AF1552" s="4"/>
      <c r="AG1552" s="4"/>
      <c r="AH1552" t="s">
        <v>78</v>
      </c>
      <c r="AI1552" t="s">
        <v>240</v>
      </c>
      <c r="AJ1552" t="s">
        <v>871</v>
      </c>
      <c r="AK1552" t="s">
        <v>1408</v>
      </c>
      <c r="AL1552" t="s">
        <v>1923</v>
      </c>
      <c r="AM1552" t="s">
        <v>80</v>
      </c>
      <c r="AN1552" t="s">
        <v>1548</v>
      </c>
      <c r="AO1552" t="s">
        <v>393</v>
      </c>
      <c r="AP1552" t="s">
        <v>2345</v>
      </c>
      <c r="AQ1552" t="str">
        <f t="shared" si="24"/>
        <v>1097167443675yesFemale438995Facebook4383143921111.9844.9781285.99214.9918</v>
      </c>
      <c r="AR1552">
        <f>COUNTIF(AQ$2:AQ1552,AQ1552)</f>
        <v>1</v>
      </c>
    </row>
    <row r="1553" spans="1:44" x14ac:dyDescent="0.25">
      <c r="A1553">
        <v>1098</v>
      </c>
      <c r="B1553">
        <v>351</v>
      </c>
      <c r="C1553" s="4">
        <v>44367</v>
      </c>
      <c r="D1553">
        <v>9</v>
      </c>
      <c r="E1553" t="s">
        <v>41</v>
      </c>
      <c r="F1553" t="s">
        <v>52</v>
      </c>
      <c r="G1553" t="s">
        <v>56</v>
      </c>
      <c r="H1553" t="s">
        <v>57</v>
      </c>
      <c r="I1553" s="4">
        <v>43808</v>
      </c>
      <c r="J1553">
        <v>3</v>
      </c>
      <c r="K1553" t="s">
        <v>59</v>
      </c>
      <c r="L1553" s="4">
        <v>43615</v>
      </c>
      <c r="M1553" s="4">
        <v>43830</v>
      </c>
      <c r="N1553">
        <v>2</v>
      </c>
      <c r="O1553" t="s">
        <v>136</v>
      </c>
      <c r="P1553" t="s">
        <v>298</v>
      </c>
      <c r="Q1553">
        <v>2</v>
      </c>
      <c r="R1553" t="s">
        <v>915</v>
      </c>
      <c r="S1553" t="s">
        <v>1449</v>
      </c>
      <c r="T1553" t="s">
        <v>1964</v>
      </c>
      <c r="U1553" t="s">
        <v>85</v>
      </c>
      <c r="V1553" t="s">
        <v>1869</v>
      </c>
      <c r="W1553">
        <v>600.89</v>
      </c>
      <c r="X1553">
        <v>44.97</v>
      </c>
      <c r="Y1553">
        <v>2</v>
      </c>
      <c r="Z1553" t="s">
        <v>2309</v>
      </c>
      <c r="AA1553" t="s">
        <v>2615</v>
      </c>
      <c r="AF1553" s="4"/>
      <c r="AG1553" s="4"/>
      <c r="AH1553" t="s">
        <v>67</v>
      </c>
      <c r="AI1553" t="s">
        <v>229</v>
      </c>
      <c r="AJ1553" t="s">
        <v>847</v>
      </c>
      <c r="AK1553" t="s">
        <v>1384</v>
      </c>
      <c r="AL1553" t="s">
        <v>1900</v>
      </c>
      <c r="AM1553" t="s">
        <v>69</v>
      </c>
      <c r="AN1553" t="s">
        <v>1548</v>
      </c>
      <c r="AO1553" t="s">
        <v>872</v>
      </c>
      <c r="AP1553" t="s">
        <v>2388</v>
      </c>
      <c r="AQ1553" t="str">
        <f t="shared" si="24"/>
        <v>1098351443679noMale438083Google Ads4361543830600.8944.9735720.99114.9919</v>
      </c>
      <c r="AR1553">
        <f>COUNTIF(AQ$2:AQ1553,AQ1553)</f>
        <v>1</v>
      </c>
    </row>
    <row r="1554" spans="1:44" x14ac:dyDescent="0.25">
      <c r="A1554">
        <v>1098</v>
      </c>
      <c r="B1554">
        <v>351</v>
      </c>
      <c r="C1554" s="4">
        <v>44367</v>
      </c>
      <c r="D1554">
        <v>9</v>
      </c>
      <c r="E1554" t="s">
        <v>41</v>
      </c>
      <c r="F1554" t="s">
        <v>52</v>
      </c>
      <c r="G1554" t="s">
        <v>56</v>
      </c>
      <c r="H1554" t="s">
        <v>57</v>
      </c>
      <c r="I1554" s="4">
        <v>43808</v>
      </c>
      <c r="J1554">
        <v>3</v>
      </c>
      <c r="K1554" t="s">
        <v>59</v>
      </c>
      <c r="L1554" s="4">
        <v>43615</v>
      </c>
      <c r="M1554" s="4">
        <v>43830</v>
      </c>
      <c r="N1554">
        <v>2</v>
      </c>
      <c r="O1554" t="s">
        <v>136</v>
      </c>
      <c r="P1554" t="s">
        <v>298</v>
      </c>
      <c r="Q1554">
        <v>2</v>
      </c>
      <c r="R1554" t="s">
        <v>915</v>
      </c>
      <c r="S1554" t="s">
        <v>1449</v>
      </c>
      <c r="T1554" t="s">
        <v>1964</v>
      </c>
      <c r="U1554" t="s">
        <v>85</v>
      </c>
      <c r="V1554" t="s">
        <v>1869</v>
      </c>
      <c r="W1554">
        <v>600.89</v>
      </c>
      <c r="X1554">
        <v>44.97</v>
      </c>
      <c r="Y1554">
        <v>2</v>
      </c>
      <c r="Z1554" t="s">
        <v>2309</v>
      </c>
      <c r="AA1554" t="s">
        <v>2615</v>
      </c>
      <c r="AF1554" s="4"/>
      <c r="AG1554" s="4"/>
      <c r="AH1554" t="s">
        <v>84</v>
      </c>
      <c r="AI1554" t="s">
        <v>246</v>
      </c>
      <c r="AJ1554" t="s">
        <v>410</v>
      </c>
      <c r="AK1554" t="s">
        <v>972</v>
      </c>
      <c r="AL1554" t="s">
        <v>1505</v>
      </c>
      <c r="AM1554" t="s">
        <v>80</v>
      </c>
      <c r="AN1554" t="s">
        <v>1548</v>
      </c>
      <c r="AO1554" t="s">
        <v>645</v>
      </c>
      <c r="AP1554" t="s">
        <v>2347</v>
      </c>
      <c r="AQ1554" t="str">
        <f t="shared" si="24"/>
        <v>1098351443679noMale438083Google Ads4361543830600.8944.97920289.95214.9913</v>
      </c>
      <c r="AR1554">
        <f>COUNTIF(AQ$2:AQ1554,AQ1554)</f>
        <v>1</v>
      </c>
    </row>
    <row r="1555" spans="1:44" x14ac:dyDescent="0.25">
      <c r="A1555">
        <v>1099</v>
      </c>
      <c r="B1555">
        <v>457</v>
      </c>
      <c r="C1555" s="4">
        <v>44367</v>
      </c>
      <c r="D1555">
        <v>5</v>
      </c>
      <c r="E1555" t="s">
        <v>36</v>
      </c>
      <c r="F1555" t="s">
        <v>47</v>
      </c>
      <c r="G1555" t="s">
        <v>56</v>
      </c>
      <c r="H1555" t="s">
        <v>57</v>
      </c>
      <c r="I1555" s="4">
        <v>43945</v>
      </c>
      <c r="J1555">
        <v>7</v>
      </c>
      <c r="K1555" t="s">
        <v>61</v>
      </c>
      <c r="L1555" s="4">
        <v>43915</v>
      </c>
      <c r="M1555" s="4">
        <v>44012</v>
      </c>
      <c r="N1555">
        <v>2</v>
      </c>
      <c r="O1555" t="s">
        <v>215</v>
      </c>
      <c r="P1555" t="s">
        <v>377</v>
      </c>
      <c r="Q1555">
        <v>3</v>
      </c>
      <c r="R1555" t="s">
        <v>916</v>
      </c>
      <c r="S1555" t="s">
        <v>1450</v>
      </c>
      <c r="T1555" t="s">
        <v>1965</v>
      </c>
      <c r="U1555" t="s">
        <v>2026</v>
      </c>
      <c r="V1555" t="s">
        <v>2074</v>
      </c>
      <c r="W1555">
        <v>1071.83</v>
      </c>
      <c r="X1555">
        <v>114.93</v>
      </c>
      <c r="Y1555">
        <v>3</v>
      </c>
      <c r="Z1555" t="s">
        <v>2310</v>
      </c>
      <c r="AA1555" t="s">
        <v>2616</v>
      </c>
      <c r="AF1555" s="4"/>
      <c r="AG1555" s="4"/>
      <c r="AH1555" t="s">
        <v>65</v>
      </c>
      <c r="AI1555" t="s">
        <v>227</v>
      </c>
      <c r="AJ1555" t="s">
        <v>545</v>
      </c>
      <c r="AK1555" t="s">
        <v>1106</v>
      </c>
      <c r="AL1555" t="s">
        <v>1632</v>
      </c>
      <c r="AM1555" t="s">
        <v>80</v>
      </c>
      <c r="AN1555" t="s">
        <v>1517</v>
      </c>
      <c r="AO1555" t="s">
        <v>431</v>
      </c>
      <c r="AP1555" t="s">
        <v>2326</v>
      </c>
      <c r="AQ1555" t="str">
        <f t="shared" si="24"/>
        <v>1099457443675noMale439457YouTube43915440121071.83114.931042320219.9924</v>
      </c>
      <c r="AR1555">
        <f>COUNTIF(AQ$2:AQ1555,AQ1555)</f>
        <v>1</v>
      </c>
    </row>
    <row r="1556" spans="1:44" x14ac:dyDescent="0.25">
      <c r="A1556">
        <v>1099</v>
      </c>
      <c r="B1556">
        <v>457</v>
      </c>
      <c r="C1556" s="4">
        <v>44367</v>
      </c>
      <c r="D1556">
        <v>5</v>
      </c>
      <c r="E1556" t="s">
        <v>36</v>
      </c>
      <c r="F1556" t="s">
        <v>47</v>
      </c>
      <c r="G1556" t="s">
        <v>56</v>
      </c>
      <c r="H1556" t="s">
        <v>57</v>
      </c>
      <c r="I1556" s="4">
        <v>43945</v>
      </c>
      <c r="J1556">
        <v>7</v>
      </c>
      <c r="K1556" t="s">
        <v>61</v>
      </c>
      <c r="L1556" s="4">
        <v>43915</v>
      </c>
      <c r="M1556" s="4">
        <v>44012</v>
      </c>
      <c r="N1556">
        <v>2</v>
      </c>
      <c r="O1556" t="s">
        <v>215</v>
      </c>
      <c r="P1556" t="s">
        <v>377</v>
      </c>
      <c r="Q1556">
        <v>3</v>
      </c>
      <c r="R1556" t="s">
        <v>916</v>
      </c>
      <c r="S1556" t="s">
        <v>1450</v>
      </c>
      <c r="T1556" t="s">
        <v>1965</v>
      </c>
      <c r="U1556" t="s">
        <v>2026</v>
      </c>
      <c r="V1556" t="s">
        <v>2074</v>
      </c>
      <c r="W1556">
        <v>1071.83</v>
      </c>
      <c r="X1556">
        <v>114.93</v>
      </c>
      <c r="Y1556">
        <v>3</v>
      </c>
      <c r="Z1556" t="s">
        <v>2310</v>
      </c>
      <c r="AA1556" t="s">
        <v>2616</v>
      </c>
      <c r="AF1556" s="4"/>
      <c r="AG1556" s="4"/>
      <c r="AH1556" t="s">
        <v>79</v>
      </c>
      <c r="AI1556" t="s">
        <v>241</v>
      </c>
      <c r="AJ1556" t="s">
        <v>566</v>
      </c>
      <c r="AK1556" t="s">
        <v>1067</v>
      </c>
      <c r="AL1556" t="s">
        <v>1649</v>
      </c>
      <c r="AM1556" t="s">
        <v>80</v>
      </c>
      <c r="AN1556" t="s">
        <v>1548</v>
      </c>
      <c r="AO1556" t="s">
        <v>65</v>
      </c>
      <c r="AP1556" t="s">
        <v>2343</v>
      </c>
      <c r="AQ1556" t="str">
        <f t="shared" si="24"/>
        <v>1099457443675noMale439457YouTube43915440121071.83114.93410835.99214.9910</v>
      </c>
      <c r="AR1556">
        <f>COUNTIF(AQ$2:AQ1556,AQ1556)</f>
        <v>1</v>
      </c>
    </row>
    <row r="1557" spans="1:44" x14ac:dyDescent="0.25">
      <c r="A1557">
        <v>1099</v>
      </c>
      <c r="B1557">
        <v>457</v>
      </c>
      <c r="C1557" s="4">
        <v>44367</v>
      </c>
      <c r="D1557">
        <v>5</v>
      </c>
      <c r="E1557" t="s">
        <v>36</v>
      </c>
      <c r="F1557" t="s">
        <v>47</v>
      </c>
      <c r="G1557" t="s">
        <v>56</v>
      </c>
      <c r="H1557" t="s">
        <v>57</v>
      </c>
      <c r="I1557" s="4">
        <v>43945</v>
      </c>
      <c r="J1557">
        <v>7</v>
      </c>
      <c r="K1557" t="s">
        <v>61</v>
      </c>
      <c r="L1557" s="4">
        <v>43915</v>
      </c>
      <c r="M1557" s="4">
        <v>44012</v>
      </c>
      <c r="N1557">
        <v>2</v>
      </c>
      <c r="O1557" t="s">
        <v>215</v>
      </c>
      <c r="P1557" t="s">
        <v>377</v>
      </c>
      <c r="Q1557">
        <v>3</v>
      </c>
      <c r="R1557" t="s">
        <v>916</v>
      </c>
      <c r="S1557" t="s">
        <v>1450</v>
      </c>
      <c r="T1557" t="s">
        <v>1965</v>
      </c>
      <c r="U1557" t="s">
        <v>2026</v>
      </c>
      <c r="V1557" t="s">
        <v>2074</v>
      </c>
      <c r="W1557">
        <v>1071.83</v>
      </c>
      <c r="X1557">
        <v>114.93</v>
      </c>
      <c r="Y1557">
        <v>3</v>
      </c>
      <c r="Z1557" t="s">
        <v>2310</v>
      </c>
      <c r="AA1557" t="s">
        <v>2616</v>
      </c>
      <c r="AF1557" s="4"/>
      <c r="AG1557" s="4"/>
      <c r="AH1557" t="s">
        <v>79</v>
      </c>
      <c r="AI1557" t="s">
        <v>241</v>
      </c>
      <c r="AJ1557" t="s">
        <v>629</v>
      </c>
      <c r="AK1557" t="s">
        <v>965</v>
      </c>
      <c r="AL1557" t="s">
        <v>1703</v>
      </c>
      <c r="AM1557" t="s">
        <v>67</v>
      </c>
      <c r="AN1557" t="s">
        <v>1548</v>
      </c>
      <c r="AO1557" t="s">
        <v>86</v>
      </c>
      <c r="AP1557" t="s">
        <v>2350</v>
      </c>
      <c r="AQ1557" t="str">
        <f t="shared" si="24"/>
        <v>1099457443675noMale439457YouTube43915440121071.83114.93437119.95314.997</v>
      </c>
      <c r="AR1557">
        <f>COUNTIF(AQ$2:AQ1557,AQ1557)</f>
        <v>1</v>
      </c>
    </row>
    <row r="1558" spans="1:44" x14ac:dyDescent="0.25">
      <c r="A1558">
        <v>1100</v>
      </c>
      <c r="B1558">
        <v>459</v>
      </c>
      <c r="C1558" s="4">
        <v>44367</v>
      </c>
      <c r="D1558">
        <v>3</v>
      </c>
      <c r="E1558" t="s">
        <v>34</v>
      </c>
      <c r="F1558" t="s">
        <v>45</v>
      </c>
      <c r="G1558" t="s">
        <v>55</v>
      </c>
      <c r="H1558" t="s">
        <v>58</v>
      </c>
      <c r="I1558" s="4">
        <v>43645</v>
      </c>
      <c r="J1558">
        <v>2</v>
      </c>
      <c r="K1558" t="s">
        <v>60</v>
      </c>
      <c r="L1558" s="4">
        <v>43615</v>
      </c>
      <c r="M1558" s="4">
        <v>43830</v>
      </c>
      <c r="N1558">
        <v>1</v>
      </c>
      <c r="O1558" t="s">
        <v>69</v>
      </c>
      <c r="P1558" t="s">
        <v>231</v>
      </c>
      <c r="Q1558">
        <v>1</v>
      </c>
      <c r="R1558" t="s">
        <v>520</v>
      </c>
      <c r="S1558" t="s">
        <v>1084</v>
      </c>
      <c r="T1558" t="s">
        <v>1610</v>
      </c>
      <c r="U1558" t="s">
        <v>69</v>
      </c>
      <c r="V1558" t="s">
        <v>1577</v>
      </c>
      <c r="W1558">
        <v>12.99</v>
      </c>
      <c r="X1558">
        <v>24.99</v>
      </c>
      <c r="Y1558">
        <v>1</v>
      </c>
      <c r="Z1558" t="s">
        <v>69</v>
      </c>
      <c r="AA1558" t="s">
        <v>2360</v>
      </c>
      <c r="AF1558" s="4"/>
      <c r="AG1558" s="4"/>
      <c r="AH1558" t="s">
        <v>69</v>
      </c>
      <c r="AI1558" t="s">
        <v>231</v>
      </c>
      <c r="AJ1558" t="s">
        <v>520</v>
      </c>
      <c r="AK1558" t="s">
        <v>1084</v>
      </c>
      <c r="AL1558" t="s">
        <v>1610</v>
      </c>
      <c r="AM1558" t="s">
        <v>69</v>
      </c>
      <c r="AN1558" t="s">
        <v>1577</v>
      </c>
      <c r="AO1558" t="s">
        <v>69</v>
      </c>
      <c r="AP1558" t="s">
        <v>2360</v>
      </c>
      <c r="AQ1558" t="str">
        <f t="shared" si="24"/>
        <v>1100459443673yesFemale436452Facebook436154383012.9924.99113112.99124.991</v>
      </c>
      <c r="AR1558">
        <f>COUNTIF(AQ$2:AQ1558,AQ1558)</f>
        <v>1</v>
      </c>
    </row>
    <row r="1559" spans="1:44" x14ac:dyDescent="0.25">
      <c r="A1559">
        <v>1101</v>
      </c>
      <c r="B1559">
        <v>145</v>
      </c>
      <c r="C1559" s="4">
        <v>44368</v>
      </c>
      <c r="D1559">
        <v>6</v>
      </c>
      <c r="E1559" t="s">
        <v>33</v>
      </c>
      <c r="F1559" t="s">
        <v>44</v>
      </c>
      <c r="G1559" t="s">
        <v>55</v>
      </c>
      <c r="H1559" t="s">
        <v>57</v>
      </c>
      <c r="I1559" s="4">
        <v>44111</v>
      </c>
      <c r="J1559">
        <v>10</v>
      </c>
      <c r="K1559" t="s">
        <v>61</v>
      </c>
      <c r="L1559" s="4">
        <v>44055</v>
      </c>
      <c r="M1559" s="4">
        <v>44196</v>
      </c>
      <c r="N1559">
        <v>2</v>
      </c>
      <c r="O1559" t="s">
        <v>216</v>
      </c>
      <c r="P1559" t="s">
        <v>378</v>
      </c>
      <c r="Q1559">
        <v>2</v>
      </c>
      <c r="R1559" t="s">
        <v>917</v>
      </c>
      <c r="S1559" t="s">
        <v>1451</v>
      </c>
      <c r="T1559" t="s">
        <v>1966</v>
      </c>
      <c r="U1559" t="s">
        <v>83</v>
      </c>
      <c r="V1559" t="s">
        <v>2037</v>
      </c>
      <c r="W1559">
        <v>195.95</v>
      </c>
      <c r="X1559">
        <v>104.95</v>
      </c>
      <c r="Y1559">
        <v>2</v>
      </c>
      <c r="Z1559" t="s">
        <v>2311</v>
      </c>
      <c r="AA1559" t="s">
        <v>2617</v>
      </c>
      <c r="AF1559" s="4"/>
      <c r="AG1559" s="4"/>
      <c r="AH1559" t="s">
        <v>69</v>
      </c>
      <c r="AI1559" t="s">
        <v>231</v>
      </c>
      <c r="AJ1559" t="s">
        <v>720</v>
      </c>
      <c r="AK1559" t="s">
        <v>1262</v>
      </c>
      <c r="AL1559" t="s">
        <v>1780</v>
      </c>
      <c r="AM1559" t="s">
        <v>67</v>
      </c>
      <c r="AN1559" t="s">
        <v>1577</v>
      </c>
      <c r="AO1559" t="s">
        <v>67</v>
      </c>
      <c r="AP1559" t="s">
        <v>2373</v>
      </c>
      <c r="AQ1559" t="str">
        <f t="shared" si="24"/>
        <v>1101145443686yesMale4411110YouTube4405544196195.95104.95115947.99324.993</v>
      </c>
      <c r="AR1559">
        <f>COUNTIF(AQ$2:AQ1559,AQ1559)</f>
        <v>1</v>
      </c>
    </row>
    <row r="1560" spans="1:44" x14ac:dyDescent="0.25">
      <c r="A1560">
        <v>1101</v>
      </c>
      <c r="B1560">
        <v>145</v>
      </c>
      <c r="C1560" s="4">
        <v>44368</v>
      </c>
      <c r="D1560">
        <v>6</v>
      </c>
      <c r="E1560" t="s">
        <v>33</v>
      </c>
      <c r="F1560" t="s">
        <v>44</v>
      </c>
      <c r="G1560" t="s">
        <v>55</v>
      </c>
      <c r="H1560" t="s">
        <v>57</v>
      </c>
      <c r="I1560" s="4">
        <v>44111</v>
      </c>
      <c r="J1560">
        <v>10</v>
      </c>
      <c r="K1560" t="s">
        <v>61</v>
      </c>
      <c r="L1560" s="4">
        <v>44055</v>
      </c>
      <c r="M1560" s="4">
        <v>44196</v>
      </c>
      <c r="N1560">
        <v>2</v>
      </c>
      <c r="O1560" t="s">
        <v>216</v>
      </c>
      <c r="P1560" t="s">
        <v>378</v>
      </c>
      <c r="Q1560">
        <v>2</v>
      </c>
      <c r="R1560" t="s">
        <v>917</v>
      </c>
      <c r="S1560" t="s">
        <v>1451</v>
      </c>
      <c r="T1560" t="s">
        <v>1966</v>
      </c>
      <c r="U1560" t="s">
        <v>83</v>
      </c>
      <c r="V1560" t="s">
        <v>2037</v>
      </c>
      <c r="W1560">
        <v>195.95</v>
      </c>
      <c r="X1560">
        <v>104.95</v>
      </c>
      <c r="Y1560">
        <v>2</v>
      </c>
      <c r="Z1560" t="s">
        <v>2311</v>
      </c>
      <c r="AA1560" t="s">
        <v>2617</v>
      </c>
      <c r="AF1560" s="4"/>
      <c r="AG1560" s="4"/>
      <c r="AH1560" t="s">
        <v>78</v>
      </c>
      <c r="AI1560" t="s">
        <v>240</v>
      </c>
      <c r="AJ1560" t="s">
        <v>79</v>
      </c>
      <c r="AK1560" t="s">
        <v>1080</v>
      </c>
      <c r="AL1560" t="s">
        <v>1606</v>
      </c>
      <c r="AM1560" t="s">
        <v>80</v>
      </c>
      <c r="AN1560" t="s">
        <v>1548</v>
      </c>
      <c r="AO1560" t="s">
        <v>393</v>
      </c>
      <c r="AP1560" t="s">
        <v>2345</v>
      </c>
      <c r="AQ1560" t="str">
        <f t="shared" si="24"/>
        <v>1101145443686yesMale4411110YouTube4405544196195.95104.958425.99214.9918</v>
      </c>
      <c r="AR1560">
        <f>COUNTIF(AQ$2:AQ1560,AQ1560)</f>
        <v>1</v>
      </c>
    </row>
    <row r="1561" spans="1:44" x14ac:dyDescent="0.25">
      <c r="A1561">
        <v>1102</v>
      </c>
      <c r="B1561">
        <v>391</v>
      </c>
      <c r="C1561" s="4">
        <v>44368</v>
      </c>
      <c r="D1561">
        <v>4</v>
      </c>
      <c r="E1561" t="s">
        <v>40</v>
      </c>
      <c r="F1561" t="s">
        <v>51</v>
      </c>
      <c r="G1561" t="s">
        <v>55</v>
      </c>
      <c r="H1561" t="s">
        <v>58</v>
      </c>
      <c r="I1561" s="4">
        <v>43689</v>
      </c>
      <c r="J1561">
        <v>2</v>
      </c>
      <c r="K1561" t="s">
        <v>60</v>
      </c>
      <c r="L1561" s="4">
        <v>43615</v>
      </c>
      <c r="M1561" s="4">
        <v>43830</v>
      </c>
      <c r="N1561">
        <v>1</v>
      </c>
      <c r="O1561" t="s">
        <v>67</v>
      </c>
      <c r="P1561" t="s">
        <v>229</v>
      </c>
      <c r="Q1561">
        <v>1</v>
      </c>
      <c r="R1561" t="s">
        <v>626</v>
      </c>
      <c r="S1561" t="s">
        <v>1176</v>
      </c>
      <c r="T1561" t="s">
        <v>1701</v>
      </c>
      <c r="U1561" t="s">
        <v>69</v>
      </c>
      <c r="V1561" t="s">
        <v>1548</v>
      </c>
      <c r="W1561">
        <v>10.99</v>
      </c>
      <c r="X1561">
        <v>14.99</v>
      </c>
      <c r="Y1561">
        <v>1</v>
      </c>
      <c r="Z1561" t="s">
        <v>90</v>
      </c>
      <c r="AA1561" t="s">
        <v>2328</v>
      </c>
      <c r="AF1561" s="4"/>
      <c r="AG1561" s="4"/>
      <c r="AH1561" t="s">
        <v>67</v>
      </c>
      <c r="AI1561" t="s">
        <v>229</v>
      </c>
      <c r="AJ1561" t="s">
        <v>626</v>
      </c>
      <c r="AK1561" t="s">
        <v>1176</v>
      </c>
      <c r="AL1561" t="s">
        <v>1701</v>
      </c>
      <c r="AM1561" t="s">
        <v>69</v>
      </c>
      <c r="AN1561" t="s">
        <v>1548</v>
      </c>
      <c r="AO1561" t="s">
        <v>90</v>
      </c>
      <c r="AP1561" t="s">
        <v>2328</v>
      </c>
      <c r="AQ1561" t="str">
        <f t="shared" si="24"/>
        <v>1102391443684yesFemale436892Facebook436154383010.9914.9937910.99114.996</v>
      </c>
      <c r="AR1561">
        <f>COUNTIF(AQ$2:AQ1561,AQ1561)</f>
        <v>1</v>
      </c>
    </row>
    <row r="1562" spans="1:44" x14ac:dyDescent="0.25">
      <c r="A1562">
        <v>1103</v>
      </c>
      <c r="B1562">
        <v>431</v>
      </c>
      <c r="C1562" s="4">
        <v>44368</v>
      </c>
      <c r="D1562">
        <v>4</v>
      </c>
      <c r="E1562" t="s">
        <v>40</v>
      </c>
      <c r="F1562" t="s">
        <v>51</v>
      </c>
      <c r="G1562" t="s">
        <v>55</v>
      </c>
      <c r="H1562" t="s">
        <v>58</v>
      </c>
      <c r="I1562" s="4">
        <v>44193</v>
      </c>
      <c r="J1562">
        <v>10</v>
      </c>
      <c r="K1562" t="s">
        <v>61</v>
      </c>
      <c r="L1562" s="4">
        <v>44055</v>
      </c>
      <c r="M1562" s="4">
        <v>44196</v>
      </c>
      <c r="N1562">
        <v>1</v>
      </c>
      <c r="O1562" t="s">
        <v>69</v>
      </c>
      <c r="P1562" t="s">
        <v>231</v>
      </c>
      <c r="Q1562">
        <v>1</v>
      </c>
      <c r="R1562" t="s">
        <v>78</v>
      </c>
      <c r="S1562" t="s">
        <v>1238</v>
      </c>
      <c r="T1562" t="s">
        <v>1533</v>
      </c>
      <c r="U1562" t="s">
        <v>80</v>
      </c>
      <c r="V1562" t="s">
        <v>1577</v>
      </c>
      <c r="W1562">
        <v>119.98</v>
      </c>
      <c r="X1562">
        <v>49.98</v>
      </c>
      <c r="Y1562">
        <v>1</v>
      </c>
      <c r="Z1562" t="s">
        <v>69</v>
      </c>
      <c r="AA1562" t="s">
        <v>2360</v>
      </c>
      <c r="AF1562" s="4"/>
      <c r="AG1562" s="4"/>
      <c r="AH1562" t="s">
        <v>69</v>
      </c>
      <c r="AI1562" t="s">
        <v>231</v>
      </c>
      <c r="AJ1562" t="s">
        <v>78</v>
      </c>
      <c r="AK1562" t="s">
        <v>1238</v>
      </c>
      <c r="AL1562" t="s">
        <v>1533</v>
      </c>
      <c r="AM1562" t="s">
        <v>80</v>
      </c>
      <c r="AN1562" t="s">
        <v>1577</v>
      </c>
      <c r="AO1562" t="s">
        <v>69</v>
      </c>
      <c r="AP1562" t="s">
        <v>2360</v>
      </c>
      <c r="AQ1562" t="str">
        <f t="shared" si="24"/>
        <v>1103431443684yesFemale4419310YouTube4405544196119.9849.981859.99224.991</v>
      </c>
      <c r="AR1562">
        <f>COUNTIF(AQ$2:AQ1562,AQ1562)</f>
        <v>1</v>
      </c>
    </row>
    <row r="1563" spans="1:44" x14ac:dyDescent="0.25">
      <c r="A1563">
        <v>1104</v>
      </c>
      <c r="B1563">
        <v>487</v>
      </c>
      <c r="C1563" s="4">
        <v>44368</v>
      </c>
      <c r="D1563">
        <v>11</v>
      </c>
      <c r="E1563" t="s">
        <v>37</v>
      </c>
      <c r="F1563" t="s">
        <v>48</v>
      </c>
      <c r="G1563" t="s">
        <v>55</v>
      </c>
      <c r="H1563" t="s">
        <v>58</v>
      </c>
      <c r="I1563" s="4">
        <v>44140</v>
      </c>
      <c r="J1563">
        <v>10</v>
      </c>
      <c r="K1563" t="s">
        <v>61</v>
      </c>
      <c r="L1563" s="4">
        <v>44055</v>
      </c>
      <c r="M1563" s="4">
        <v>44196</v>
      </c>
      <c r="N1563">
        <v>1</v>
      </c>
      <c r="O1563" t="s">
        <v>67</v>
      </c>
      <c r="P1563" t="s">
        <v>229</v>
      </c>
      <c r="Q1563">
        <v>1</v>
      </c>
      <c r="R1563" t="s">
        <v>467</v>
      </c>
      <c r="S1563" t="s">
        <v>1030</v>
      </c>
      <c r="T1563" t="s">
        <v>1560</v>
      </c>
      <c r="U1563" t="s">
        <v>80</v>
      </c>
      <c r="V1563" t="s">
        <v>1548</v>
      </c>
      <c r="W1563">
        <v>59.74</v>
      </c>
      <c r="X1563">
        <v>29.98</v>
      </c>
      <c r="Y1563">
        <v>1</v>
      </c>
      <c r="Z1563" t="s">
        <v>84</v>
      </c>
      <c r="AA1563" t="s">
        <v>2366</v>
      </c>
      <c r="AF1563" s="4"/>
      <c r="AG1563" s="4"/>
      <c r="AH1563" t="s">
        <v>67</v>
      </c>
      <c r="AI1563" t="s">
        <v>229</v>
      </c>
      <c r="AJ1563" t="s">
        <v>467</v>
      </c>
      <c r="AK1563" t="s">
        <v>1030</v>
      </c>
      <c r="AL1563" t="s">
        <v>1560</v>
      </c>
      <c r="AM1563" t="s">
        <v>80</v>
      </c>
      <c r="AN1563" t="s">
        <v>1548</v>
      </c>
      <c r="AO1563" t="s">
        <v>84</v>
      </c>
      <c r="AP1563" t="s">
        <v>2366</v>
      </c>
      <c r="AQ1563" t="str">
        <f t="shared" si="24"/>
        <v>11044874436811yesFemale4414010YouTube440554419659.7429.98314029.87214.999</v>
      </c>
      <c r="AR1563">
        <f>COUNTIF(AQ$2:AQ1563,AQ1563)</f>
        <v>1</v>
      </c>
    </row>
    <row r="1564" spans="1:44" x14ac:dyDescent="0.25">
      <c r="A1564">
        <v>1105</v>
      </c>
      <c r="B1564">
        <v>250</v>
      </c>
      <c r="C1564" s="4">
        <v>44369</v>
      </c>
      <c r="D1564">
        <v>7</v>
      </c>
      <c r="E1564" t="s">
        <v>35</v>
      </c>
      <c r="F1564" t="s">
        <v>46</v>
      </c>
      <c r="G1564" t="s">
        <v>56</v>
      </c>
      <c r="H1564" t="s">
        <v>57</v>
      </c>
      <c r="I1564" s="4">
        <v>43850</v>
      </c>
      <c r="J1564">
        <v>5</v>
      </c>
      <c r="K1564" t="s">
        <v>60</v>
      </c>
      <c r="L1564" s="4">
        <v>43831</v>
      </c>
      <c r="M1564" s="4">
        <v>43921</v>
      </c>
      <c r="N1564">
        <v>1</v>
      </c>
      <c r="O1564" t="s">
        <v>80</v>
      </c>
      <c r="P1564" t="s">
        <v>242</v>
      </c>
      <c r="Q1564">
        <v>1</v>
      </c>
      <c r="R1564" t="s">
        <v>620</v>
      </c>
      <c r="S1564" t="s">
        <v>1170</v>
      </c>
      <c r="T1564" t="s">
        <v>1696</v>
      </c>
      <c r="U1564" t="s">
        <v>69</v>
      </c>
      <c r="V1564" t="s">
        <v>1548</v>
      </c>
      <c r="W1564">
        <v>120.99</v>
      </c>
      <c r="X1564">
        <v>14.99</v>
      </c>
      <c r="Y1564">
        <v>1</v>
      </c>
      <c r="Z1564" t="s">
        <v>79</v>
      </c>
      <c r="AA1564" t="s">
        <v>2349</v>
      </c>
      <c r="AF1564" s="4"/>
      <c r="AG1564" s="4"/>
      <c r="AH1564" t="s">
        <v>80</v>
      </c>
      <c r="AI1564" t="s">
        <v>242</v>
      </c>
      <c r="AJ1564" t="s">
        <v>620</v>
      </c>
      <c r="AK1564" t="s">
        <v>1170</v>
      </c>
      <c r="AL1564" t="s">
        <v>1696</v>
      </c>
      <c r="AM1564" t="s">
        <v>69</v>
      </c>
      <c r="AN1564" t="s">
        <v>1548</v>
      </c>
      <c r="AO1564" t="s">
        <v>79</v>
      </c>
      <c r="AP1564" t="s">
        <v>2349</v>
      </c>
      <c r="AQ1564" t="str">
        <f t="shared" si="24"/>
        <v>1105250443697noMale438505Facebook4383143921120.9914.99292120.99114.994</v>
      </c>
      <c r="AR1564">
        <f>COUNTIF(AQ$2:AQ1564,AQ1564)</f>
        <v>1</v>
      </c>
    </row>
    <row r="1565" spans="1:44" x14ac:dyDescent="0.25">
      <c r="A1565">
        <v>1106</v>
      </c>
      <c r="B1565">
        <v>358</v>
      </c>
      <c r="C1565" s="4">
        <v>44369</v>
      </c>
      <c r="D1565">
        <v>7</v>
      </c>
      <c r="E1565" t="s">
        <v>35</v>
      </c>
      <c r="F1565" t="s">
        <v>46</v>
      </c>
      <c r="G1565" t="s">
        <v>56</v>
      </c>
      <c r="H1565" t="s">
        <v>57</v>
      </c>
      <c r="I1565" s="4">
        <v>43654</v>
      </c>
      <c r="J1565">
        <v>3</v>
      </c>
      <c r="K1565" t="s">
        <v>59</v>
      </c>
      <c r="L1565" s="4">
        <v>43615</v>
      </c>
      <c r="M1565" s="4">
        <v>43830</v>
      </c>
      <c r="N1565">
        <v>1</v>
      </c>
      <c r="O1565" t="s">
        <v>69</v>
      </c>
      <c r="P1565" t="s">
        <v>231</v>
      </c>
      <c r="Q1565">
        <v>1</v>
      </c>
      <c r="R1565" t="s">
        <v>520</v>
      </c>
      <c r="S1565" t="s">
        <v>1084</v>
      </c>
      <c r="T1565" t="s">
        <v>1610</v>
      </c>
      <c r="U1565" t="s">
        <v>67</v>
      </c>
      <c r="V1565" t="s">
        <v>1577</v>
      </c>
      <c r="W1565">
        <v>38.97</v>
      </c>
      <c r="X1565">
        <v>74.97</v>
      </c>
      <c r="Y1565">
        <v>1</v>
      </c>
      <c r="Z1565" t="s">
        <v>69</v>
      </c>
      <c r="AA1565" t="s">
        <v>2360</v>
      </c>
      <c r="AF1565" s="4"/>
      <c r="AG1565" s="4"/>
      <c r="AH1565" t="s">
        <v>69</v>
      </c>
      <c r="AI1565" t="s">
        <v>231</v>
      </c>
      <c r="AJ1565" t="s">
        <v>520</v>
      </c>
      <c r="AK1565" t="s">
        <v>1084</v>
      </c>
      <c r="AL1565" t="s">
        <v>1610</v>
      </c>
      <c r="AM1565" t="s">
        <v>67</v>
      </c>
      <c r="AN1565" t="s">
        <v>1577</v>
      </c>
      <c r="AO1565" t="s">
        <v>69</v>
      </c>
      <c r="AP1565" t="s">
        <v>2360</v>
      </c>
      <c r="AQ1565" t="str">
        <f t="shared" si="24"/>
        <v>1106358443697noMale436543Google Ads436154383038.9774.97113112.99324.991</v>
      </c>
      <c r="AR1565">
        <f>COUNTIF(AQ$2:AQ1565,AQ1565)</f>
        <v>1</v>
      </c>
    </row>
    <row r="1566" spans="1:44" x14ac:dyDescent="0.25">
      <c r="A1566">
        <v>1107</v>
      </c>
      <c r="B1566">
        <v>200</v>
      </c>
      <c r="C1566" s="4">
        <v>44371</v>
      </c>
      <c r="D1566">
        <v>10</v>
      </c>
      <c r="E1566" t="s">
        <v>42</v>
      </c>
      <c r="F1566" t="s">
        <v>53</v>
      </c>
      <c r="G1566" t="s">
        <v>55</v>
      </c>
      <c r="H1566" t="s">
        <v>58</v>
      </c>
      <c r="I1566" s="4">
        <v>44011</v>
      </c>
      <c r="J1566">
        <v>8</v>
      </c>
      <c r="K1566" t="s">
        <v>60</v>
      </c>
      <c r="L1566" s="4">
        <v>44000</v>
      </c>
      <c r="M1566" s="4">
        <v>44073</v>
      </c>
      <c r="N1566">
        <v>2</v>
      </c>
      <c r="O1566" t="s">
        <v>217</v>
      </c>
      <c r="P1566" t="s">
        <v>379</v>
      </c>
      <c r="Q1566">
        <v>2</v>
      </c>
      <c r="R1566" t="s">
        <v>918</v>
      </c>
      <c r="S1566" t="s">
        <v>1452</v>
      </c>
      <c r="T1566" t="s">
        <v>1967</v>
      </c>
      <c r="U1566" t="s">
        <v>207</v>
      </c>
      <c r="V1566" t="s">
        <v>2075</v>
      </c>
      <c r="W1566">
        <v>125.48</v>
      </c>
      <c r="X1566">
        <v>59.96</v>
      </c>
      <c r="Y1566">
        <v>2</v>
      </c>
      <c r="Z1566" t="s">
        <v>2312</v>
      </c>
      <c r="AA1566" t="s">
        <v>2618</v>
      </c>
      <c r="AF1566" s="4"/>
      <c r="AG1566" s="4"/>
      <c r="AH1566" t="s">
        <v>90</v>
      </c>
      <c r="AI1566" t="s">
        <v>252</v>
      </c>
      <c r="AJ1566" t="s">
        <v>497</v>
      </c>
      <c r="AK1566" t="s">
        <v>1060</v>
      </c>
      <c r="AL1566" t="s">
        <v>1589</v>
      </c>
      <c r="AM1566" t="s">
        <v>69</v>
      </c>
      <c r="AN1566" t="s">
        <v>1562</v>
      </c>
      <c r="AO1566" t="s">
        <v>410</v>
      </c>
      <c r="AP1566" t="s">
        <v>2359</v>
      </c>
      <c r="AQ1566" t="str">
        <f t="shared" si="24"/>
        <v>11072004437110yesFemale440118Facebook4400044073125.4859.9666512.7519.9920</v>
      </c>
      <c r="AR1566">
        <f>COUNTIF(AQ$2:AQ1566,AQ1566)</f>
        <v>1</v>
      </c>
    </row>
    <row r="1567" spans="1:44" x14ac:dyDescent="0.25">
      <c r="A1567">
        <v>1107</v>
      </c>
      <c r="B1567">
        <v>200</v>
      </c>
      <c r="C1567" s="4">
        <v>44371</v>
      </c>
      <c r="D1567">
        <v>10</v>
      </c>
      <c r="E1567" t="s">
        <v>42</v>
      </c>
      <c r="F1567" t="s">
        <v>53</v>
      </c>
      <c r="G1567" t="s">
        <v>55</v>
      </c>
      <c r="H1567" t="s">
        <v>58</v>
      </c>
      <c r="I1567" s="4">
        <v>44011</v>
      </c>
      <c r="J1567">
        <v>8</v>
      </c>
      <c r="K1567" t="s">
        <v>60</v>
      </c>
      <c r="L1567" s="4">
        <v>44000</v>
      </c>
      <c r="M1567" s="4">
        <v>44073</v>
      </c>
      <c r="N1567">
        <v>2</v>
      </c>
      <c r="O1567" t="s">
        <v>217</v>
      </c>
      <c r="P1567" t="s">
        <v>379</v>
      </c>
      <c r="Q1567">
        <v>2</v>
      </c>
      <c r="R1567" t="s">
        <v>918</v>
      </c>
      <c r="S1567" t="s">
        <v>1452</v>
      </c>
      <c r="T1567" t="s">
        <v>1967</v>
      </c>
      <c r="U1567" t="s">
        <v>207</v>
      </c>
      <c r="V1567" t="s">
        <v>2075</v>
      </c>
      <c r="W1567">
        <v>125.48</v>
      </c>
      <c r="X1567">
        <v>59.96</v>
      </c>
      <c r="Y1567">
        <v>2</v>
      </c>
      <c r="Z1567" t="s">
        <v>2312</v>
      </c>
      <c r="AA1567" t="s">
        <v>2618</v>
      </c>
      <c r="AF1567" s="4"/>
      <c r="AG1567" s="4"/>
      <c r="AH1567" t="s">
        <v>65</v>
      </c>
      <c r="AI1567" t="s">
        <v>227</v>
      </c>
      <c r="AJ1567" t="s">
        <v>435</v>
      </c>
      <c r="AK1567" t="s">
        <v>997</v>
      </c>
      <c r="AL1567" t="s">
        <v>1529</v>
      </c>
      <c r="AM1567" t="s">
        <v>69</v>
      </c>
      <c r="AN1567" t="s">
        <v>1517</v>
      </c>
      <c r="AO1567" t="s">
        <v>431</v>
      </c>
      <c r="AP1567" t="s">
        <v>2326</v>
      </c>
      <c r="AQ1567" t="str">
        <f t="shared" si="24"/>
        <v>11072004437110yesFemale440118Facebook4400044073125.4859.96102949.99119.9924</v>
      </c>
      <c r="AR1567">
        <f>COUNTIF(AQ$2:AQ1567,AQ1567)</f>
        <v>1</v>
      </c>
    </row>
    <row r="1568" spans="1:44" x14ac:dyDescent="0.25">
      <c r="A1568">
        <v>1107</v>
      </c>
      <c r="B1568">
        <v>200</v>
      </c>
      <c r="C1568" s="4">
        <v>44371</v>
      </c>
      <c r="D1568">
        <v>10</v>
      </c>
      <c r="E1568" t="s">
        <v>42</v>
      </c>
      <c r="F1568" t="s">
        <v>53</v>
      </c>
      <c r="G1568" t="s">
        <v>55</v>
      </c>
      <c r="H1568" t="s">
        <v>58</v>
      </c>
      <c r="I1568" s="4">
        <v>44011</v>
      </c>
      <c r="J1568">
        <v>8</v>
      </c>
      <c r="K1568" t="s">
        <v>60</v>
      </c>
      <c r="L1568" s="4">
        <v>44000</v>
      </c>
      <c r="M1568" s="4">
        <v>44073</v>
      </c>
      <c r="N1568">
        <v>2</v>
      </c>
      <c r="O1568" t="s">
        <v>217</v>
      </c>
      <c r="P1568" t="s">
        <v>379</v>
      </c>
      <c r="Q1568">
        <v>2</v>
      </c>
      <c r="R1568" t="s">
        <v>918</v>
      </c>
      <c r="S1568" t="s">
        <v>1452</v>
      </c>
      <c r="T1568" t="s">
        <v>1967</v>
      </c>
      <c r="U1568" t="s">
        <v>207</v>
      </c>
      <c r="V1568" t="s">
        <v>2075</v>
      </c>
      <c r="W1568">
        <v>125.48</v>
      </c>
      <c r="X1568">
        <v>59.96</v>
      </c>
      <c r="Y1568">
        <v>2</v>
      </c>
      <c r="Z1568" t="s">
        <v>2312</v>
      </c>
      <c r="AA1568" t="s">
        <v>2618</v>
      </c>
      <c r="AF1568" s="4"/>
      <c r="AG1568" s="4"/>
      <c r="AH1568" t="s">
        <v>65</v>
      </c>
      <c r="AI1568" t="s">
        <v>227</v>
      </c>
      <c r="AJ1568" t="s">
        <v>435</v>
      </c>
      <c r="AK1568" t="s">
        <v>997</v>
      </c>
      <c r="AL1568" t="s">
        <v>1529</v>
      </c>
      <c r="AM1568" t="s">
        <v>69</v>
      </c>
      <c r="AN1568" t="s">
        <v>1517</v>
      </c>
      <c r="AO1568" t="s">
        <v>431</v>
      </c>
      <c r="AP1568" t="s">
        <v>2326</v>
      </c>
      <c r="AQ1568" t="str">
        <f t="shared" si="24"/>
        <v>11072004437110yesFemale440118Facebook4400044073125.4859.96102949.99119.9924</v>
      </c>
      <c r="AR1568">
        <f>COUNTIF(AQ$2:AQ1568,AQ1568)</f>
        <v>2</v>
      </c>
    </row>
    <row r="1569" spans="1:44" x14ac:dyDescent="0.25">
      <c r="A1569">
        <v>1107</v>
      </c>
      <c r="B1569">
        <v>200</v>
      </c>
      <c r="C1569" s="4">
        <v>44371</v>
      </c>
      <c r="D1569">
        <v>10</v>
      </c>
      <c r="E1569" t="s">
        <v>42</v>
      </c>
      <c r="F1569" t="s">
        <v>53</v>
      </c>
      <c r="G1569" t="s">
        <v>55</v>
      </c>
      <c r="H1569" t="s">
        <v>58</v>
      </c>
      <c r="I1569" s="4">
        <v>44011</v>
      </c>
      <c r="J1569">
        <v>8</v>
      </c>
      <c r="K1569" t="s">
        <v>60</v>
      </c>
      <c r="L1569" s="4">
        <v>44000</v>
      </c>
      <c r="M1569" s="4">
        <v>44073</v>
      </c>
      <c r="N1569">
        <v>2</v>
      </c>
      <c r="O1569" t="s">
        <v>217</v>
      </c>
      <c r="P1569" t="s">
        <v>379</v>
      </c>
      <c r="Q1569">
        <v>2</v>
      </c>
      <c r="R1569" t="s">
        <v>918</v>
      </c>
      <c r="S1569" t="s">
        <v>1452</v>
      </c>
      <c r="T1569" t="s">
        <v>1967</v>
      </c>
      <c r="U1569" t="s">
        <v>207</v>
      </c>
      <c r="V1569" t="s">
        <v>2075</v>
      </c>
      <c r="W1569">
        <v>125.48</v>
      </c>
      <c r="X1569">
        <v>59.96</v>
      </c>
      <c r="Y1569">
        <v>2</v>
      </c>
      <c r="Z1569" t="s">
        <v>2312</v>
      </c>
      <c r="AA1569" t="s">
        <v>2618</v>
      </c>
      <c r="AF1569" s="4"/>
      <c r="AG1569" s="4"/>
      <c r="AH1569" t="s">
        <v>90</v>
      </c>
      <c r="AI1569" t="s">
        <v>252</v>
      </c>
      <c r="AJ1569" t="s">
        <v>497</v>
      </c>
      <c r="AK1569" t="s">
        <v>1060</v>
      </c>
      <c r="AL1569" t="s">
        <v>1589</v>
      </c>
      <c r="AM1569" t="s">
        <v>69</v>
      </c>
      <c r="AN1569" t="s">
        <v>1562</v>
      </c>
      <c r="AO1569" t="s">
        <v>410</v>
      </c>
      <c r="AP1569" t="s">
        <v>2359</v>
      </c>
      <c r="AQ1569" t="str">
        <f t="shared" si="24"/>
        <v>11072004437110yesFemale440118Facebook4400044073125.4859.9666512.7519.9920</v>
      </c>
      <c r="AR1569">
        <f>COUNTIF(AQ$2:AQ1569,AQ1569)</f>
        <v>2</v>
      </c>
    </row>
    <row r="1570" spans="1:44" x14ac:dyDescent="0.25">
      <c r="A1570">
        <v>1108</v>
      </c>
      <c r="B1570">
        <v>254</v>
      </c>
      <c r="C1570" s="4">
        <v>44371</v>
      </c>
      <c r="D1570">
        <v>1</v>
      </c>
      <c r="E1570" t="s">
        <v>39</v>
      </c>
      <c r="F1570" t="s">
        <v>50</v>
      </c>
      <c r="G1570" t="s">
        <v>56</v>
      </c>
      <c r="H1570" t="s">
        <v>58</v>
      </c>
      <c r="I1570" s="4">
        <v>43729</v>
      </c>
      <c r="J1570">
        <v>2</v>
      </c>
      <c r="K1570" t="s">
        <v>60</v>
      </c>
      <c r="L1570" s="4">
        <v>43615</v>
      </c>
      <c r="M1570" s="4">
        <v>43830</v>
      </c>
      <c r="N1570">
        <v>2</v>
      </c>
      <c r="O1570" t="s">
        <v>179</v>
      </c>
      <c r="P1570" t="s">
        <v>341</v>
      </c>
      <c r="Q1570">
        <v>2</v>
      </c>
      <c r="R1570" t="s">
        <v>919</v>
      </c>
      <c r="S1570" t="s">
        <v>1453</v>
      </c>
      <c r="T1570" t="s">
        <v>1968</v>
      </c>
      <c r="U1570" t="s">
        <v>71</v>
      </c>
      <c r="V1570" t="s">
        <v>1723</v>
      </c>
      <c r="W1570">
        <v>37.56</v>
      </c>
      <c r="X1570">
        <v>19.98</v>
      </c>
      <c r="Y1570">
        <v>2</v>
      </c>
      <c r="Z1570" t="s">
        <v>165</v>
      </c>
      <c r="AA1570" t="s">
        <v>2619</v>
      </c>
      <c r="AF1570" s="4"/>
      <c r="AG1570" s="4"/>
      <c r="AH1570" t="s">
        <v>79</v>
      </c>
      <c r="AI1570" t="s">
        <v>241</v>
      </c>
      <c r="AJ1570" t="s">
        <v>542</v>
      </c>
      <c r="AK1570" t="s">
        <v>1103</v>
      </c>
      <c r="AL1570" t="s">
        <v>1630</v>
      </c>
      <c r="AM1570" t="s">
        <v>69</v>
      </c>
      <c r="AN1570" t="s">
        <v>1562</v>
      </c>
      <c r="AO1570" t="s">
        <v>86</v>
      </c>
      <c r="AP1570" t="s">
        <v>2350</v>
      </c>
      <c r="AQ1570" t="str">
        <f t="shared" si="24"/>
        <v>1108254443711noFemale437292Facebook436154383037.5619.9841484.5719.997</v>
      </c>
      <c r="AR1570">
        <f>COUNTIF(AQ$2:AQ1570,AQ1570)</f>
        <v>1</v>
      </c>
    </row>
    <row r="1571" spans="1:44" x14ac:dyDescent="0.25">
      <c r="A1571">
        <v>1108</v>
      </c>
      <c r="B1571">
        <v>254</v>
      </c>
      <c r="C1571" s="4">
        <v>44371</v>
      </c>
      <c r="D1571">
        <v>1</v>
      </c>
      <c r="E1571" t="s">
        <v>39</v>
      </c>
      <c r="F1571" t="s">
        <v>50</v>
      </c>
      <c r="G1571" t="s">
        <v>56</v>
      </c>
      <c r="H1571" t="s">
        <v>58</v>
      </c>
      <c r="I1571" s="4">
        <v>43729</v>
      </c>
      <c r="J1571">
        <v>2</v>
      </c>
      <c r="K1571" t="s">
        <v>60</v>
      </c>
      <c r="L1571" s="4">
        <v>43615</v>
      </c>
      <c r="M1571" s="4">
        <v>43830</v>
      </c>
      <c r="N1571">
        <v>2</v>
      </c>
      <c r="O1571" t="s">
        <v>179</v>
      </c>
      <c r="P1571" t="s">
        <v>341</v>
      </c>
      <c r="Q1571">
        <v>2</v>
      </c>
      <c r="R1571" t="s">
        <v>919</v>
      </c>
      <c r="S1571" t="s">
        <v>1453</v>
      </c>
      <c r="T1571" t="s">
        <v>1968</v>
      </c>
      <c r="U1571" t="s">
        <v>71</v>
      </c>
      <c r="V1571" t="s">
        <v>1723</v>
      </c>
      <c r="W1571">
        <v>37.56</v>
      </c>
      <c r="X1571">
        <v>19.98</v>
      </c>
      <c r="Y1571">
        <v>2</v>
      </c>
      <c r="Z1571" t="s">
        <v>165</v>
      </c>
      <c r="AA1571" t="s">
        <v>2619</v>
      </c>
      <c r="AF1571" s="4"/>
      <c r="AG1571" s="4"/>
      <c r="AH1571" t="s">
        <v>67</v>
      </c>
      <c r="AI1571" t="s">
        <v>229</v>
      </c>
      <c r="AJ1571" t="s">
        <v>468</v>
      </c>
      <c r="AK1571" t="s">
        <v>1031</v>
      </c>
      <c r="AL1571" t="s">
        <v>1561</v>
      </c>
      <c r="AM1571" t="s">
        <v>69</v>
      </c>
      <c r="AN1571" t="s">
        <v>1562</v>
      </c>
      <c r="AO1571" t="s">
        <v>90</v>
      </c>
      <c r="AP1571" t="s">
        <v>2328</v>
      </c>
      <c r="AQ1571" t="str">
        <f t="shared" si="24"/>
        <v>1108254443711noFemale437292Facebook436154383037.5619.9839432.9919.996</v>
      </c>
      <c r="AR1571">
        <f>COUNTIF(AQ$2:AQ1571,AQ1571)</f>
        <v>1</v>
      </c>
    </row>
    <row r="1572" spans="1:44" x14ac:dyDescent="0.25">
      <c r="A1572">
        <v>1109</v>
      </c>
      <c r="B1572">
        <v>10</v>
      </c>
      <c r="C1572" s="4">
        <v>44372</v>
      </c>
      <c r="D1572">
        <v>4</v>
      </c>
      <c r="E1572" t="s">
        <v>40</v>
      </c>
      <c r="F1572" t="s">
        <v>51</v>
      </c>
      <c r="G1572" t="s">
        <v>55</v>
      </c>
      <c r="H1572" t="s">
        <v>58</v>
      </c>
      <c r="I1572" s="4">
        <v>44070</v>
      </c>
      <c r="J1572">
        <v>8</v>
      </c>
      <c r="K1572" t="s">
        <v>60</v>
      </c>
      <c r="L1572" s="4">
        <v>44000</v>
      </c>
      <c r="M1572" s="4">
        <v>44073</v>
      </c>
      <c r="N1572">
        <v>1</v>
      </c>
      <c r="O1572" t="s">
        <v>70</v>
      </c>
      <c r="P1572" t="s">
        <v>232</v>
      </c>
      <c r="Q1572">
        <v>1</v>
      </c>
      <c r="R1572" t="s">
        <v>673</v>
      </c>
      <c r="S1572" t="s">
        <v>1216</v>
      </c>
      <c r="T1572" t="s">
        <v>1652</v>
      </c>
      <c r="U1572" t="s">
        <v>67</v>
      </c>
      <c r="V1572" t="s">
        <v>1517</v>
      </c>
      <c r="W1572">
        <v>41.97</v>
      </c>
      <c r="X1572">
        <v>59.97</v>
      </c>
      <c r="Y1572">
        <v>1</v>
      </c>
      <c r="Z1572" t="s">
        <v>432</v>
      </c>
      <c r="AA1572" t="s">
        <v>2331</v>
      </c>
      <c r="AF1572" s="4"/>
      <c r="AG1572" s="4"/>
      <c r="AH1572" t="s">
        <v>70</v>
      </c>
      <c r="AI1572" t="s">
        <v>232</v>
      </c>
      <c r="AJ1572" t="s">
        <v>673</v>
      </c>
      <c r="AK1572" t="s">
        <v>1216</v>
      </c>
      <c r="AL1572" t="s">
        <v>1652</v>
      </c>
      <c r="AM1572" t="s">
        <v>67</v>
      </c>
      <c r="AN1572" t="s">
        <v>1517</v>
      </c>
      <c r="AO1572" t="s">
        <v>432</v>
      </c>
      <c r="AP1572" t="s">
        <v>2331</v>
      </c>
      <c r="AQ1572" t="str">
        <f t="shared" si="24"/>
        <v>110910443724yesFemale440708Facebook440004407341.9759.9751213.99319.9921</v>
      </c>
      <c r="AR1572">
        <f>COUNTIF(AQ$2:AQ1572,AQ1572)</f>
        <v>1</v>
      </c>
    </row>
    <row r="1573" spans="1:44" x14ac:dyDescent="0.25">
      <c r="A1573">
        <v>1110</v>
      </c>
      <c r="B1573">
        <v>56</v>
      </c>
      <c r="C1573" s="4">
        <v>44374</v>
      </c>
      <c r="D1573">
        <v>10</v>
      </c>
      <c r="E1573" t="s">
        <v>42</v>
      </c>
      <c r="F1573" t="s">
        <v>53</v>
      </c>
      <c r="G1573" t="s">
        <v>55</v>
      </c>
      <c r="H1573" t="s">
        <v>58</v>
      </c>
      <c r="I1573" s="4">
        <v>44243</v>
      </c>
      <c r="J1573">
        <v>11</v>
      </c>
      <c r="K1573" t="s">
        <v>60</v>
      </c>
      <c r="L1573" s="4">
        <v>44148</v>
      </c>
      <c r="M1573" s="4">
        <v>44265</v>
      </c>
      <c r="N1573">
        <v>1</v>
      </c>
      <c r="O1573" t="s">
        <v>69</v>
      </c>
      <c r="P1573" t="s">
        <v>231</v>
      </c>
      <c r="Q1573">
        <v>1</v>
      </c>
      <c r="R1573" t="s">
        <v>878</v>
      </c>
      <c r="S1573" t="s">
        <v>1415</v>
      </c>
      <c r="T1573" t="s">
        <v>1930</v>
      </c>
      <c r="U1573" t="s">
        <v>69</v>
      </c>
      <c r="V1573" t="s">
        <v>1577</v>
      </c>
      <c r="W1573">
        <v>45.99</v>
      </c>
      <c r="X1573">
        <v>24.99</v>
      </c>
      <c r="Y1573">
        <v>1</v>
      </c>
      <c r="Z1573" t="s">
        <v>69</v>
      </c>
      <c r="AA1573" t="s">
        <v>2360</v>
      </c>
      <c r="AF1573" s="4"/>
      <c r="AG1573" s="4"/>
      <c r="AH1573" t="s">
        <v>69</v>
      </c>
      <c r="AI1573" t="s">
        <v>231</v>
      </c>
      <c r="AJ1573" t="s">
        <v>878</v>
      </c>
      <c r="AK1573" t="s">
        <v>1415</v>
      </c>
      <c r="AL1573" t="s">
        <v>1930</v>
      </c>
      <c r="AM1573" t="s">
        <v>69</v>
      </c>
      <c r="AN1573" t="s">
        <v>1577</v>
      </c>
      <c r="AO1573" t="s">
        <v>69</v>
      </c>
      <c r="AP1573" t="s">
        <v>2360</v>
      </c>
      <c r="AQ1573" t="str">
        <f t="shared" si="24"/>
        <v>1110564437410yesFemale4424311Facebook441484426545.9924.99112145.99124.991</v>
      </c>
      <c r="AR1573">
        <f>COUNTIF(AQ$2:AQ1573,AQ1573)</f>
        <v>1</v>
      </c>
    </row>
    <row r="1574" spans="1:44" x14ac:dyDescent="0.25">
      <c r="A1574">
        <v>1111</v>
      </c>
      <c r="B1574">
        <v>82</v>
      </c>
      <c r="C1574" s="4">
        <v>44374</v>
      </c>
      <c r="D1574">
        <v>9</v>
      </c>
      <c r="E1574" t="s">
        <v>41</v>
      </c>
      <c r="F1574" t="s">
        <v>52</v>
      </c>
      <c r="G1574" t="s">
        <v>55</v>
      </c>
      <c r="H1574" t="s">
        <v>57</v>
      </c>
      <c r="I1574" s="4">
        <v>43862</v>
      </c>
      <c r="J1574">
        <v>6</v>
      </c>
      <c r="K1574" t="s">
        <v>59</v>
      </c>
      <c r="L1574" s="4">
        <v>43862</v>
      </c>
      <c r="M1574" s="4">
        <v>43889</v>
      </c>
      <c r="N1574">
        <v>1</v>
      </c>
      <c r="O1574" t="s">
        <v>159</v>
      </c>
      <c r="P1574" t="s">
        <v>321</v>
      </c>
      <c r="Q1574">
        <v>1</v>
      </c>
      <c r="R1574" t="s">
        <v>920</v>
      </c>
      <c r="S1574" t="s">
        <v>1454</v>
      </c>
      <c r="T1574" t="s">
        <v>1969</v>
      </c>
      <c r="U1574" t="s">
        <v>110</v>
      </c>
      <c r="V1574" t="s">
        <v>1585</v>
      </c>
      <c r="W1574">
        <v>489.54</v>
      </c>
      <c r="X1574">
        <v>119.94</v>
      </c>
      <c r="Y1574">
        <v>1</v>
      </c>
      <c r="Z1574" t="s">
        <v>900</v>
      </c>
      <c r="AA1574" t="s">
        <v>2591</v>
      </c>
      <c r="AF1574" s="4"/>
      <c r="AG1574" s="4"/>
      <c r="AH1574" t="s">
        <v>70</v>
      </c>
      <c r="AI1574" t="s">
        <v>232</v>
      </c>
      <c r="AJ1574" t="s">
        <v>728</v>
      </c>
      <c r="AK1574" t="s">
        <v>1178</v>
      </c>
      <c r="AL1574" t="s">
        <v>1787</v>
      </c>
      <c r="AM1574" t="s">
        <v>67</v>
      </c>
      <c r="AN1574" t="s">
        <v>1517</v>
      </c>
      <c r="AO1574" t="s">
        <v>673</v>
      </c>
      <c r="AP1574" t="s">
        <v>2348</v>
      </c>
      <c r="AQ1574" t="str">
        <f t="shared" si="24"/>
        <v>111182443749yesMale438626Google Ads4386243889489.54119.9455581.59319.9912</v>
      </c>
      <c r="AR1574">
        <f>COUNTIF(AQ$2:AQ1574,AQ1574)</f>
        <v>1</v>
      </c>
    </row>
    <row r="1575" spans="1:44" x14ac:dyDescent="0.25">
      <c r="A1575">
        <v>1111</v>
      </c>
      <c r="B1575">
        <v>82</v>
      </c>
      <c r="C1575" s="4">
        <v>44374</v>
      </c>
      <c r="D1575">
        <v>9</v>
      </c>
      <c r="E1575" t="s">
        <v>41</v>
      </c>
      <c r="F1575" t="s">
        <v>52</v>
      </c>
      <c r="G1575" t="s">
        <v>55</v>
      </c>
      <c r="H1575" t="s">
        <v>57</v>
      </c>
      <c r="I1575" s="4">
        <v>43862</v>
      </c>
      <c r="J1575">
        <v>6</v>
      </c>
      <c r="K1575" t="s">
        <v>59</v>
      </c>
      <c r="L1575" s="4">
        <v>43862</v>
      </c>
      <c r="M1575" s="4">
        <v>43889</v>
      </c>
      <c r="N1575">
        <v>1</v>
      </c>
      <c r="O1575" t="s">
        <v>159</v>
      </c>
      <c r="P1575" t="s">
        <v>321</v>
      </c>
      <c r="Q1575">
        <v>1</v>
      </c>
      <c r="R1575" t="s">
        <v>920</v>
      </c>
      <c r="S1575" t="s">
        <v>1454</v>
      </c>
      <c r="T1575" t="s">
        <v>1969</v>
      </c>
      <c r="U1575" t="s">
        <v>110</v>
      </c>
      <c r="V1575" t="s">
        <v>1585</v>
      </c>
      <c r="W1575">
        <v>489.54</v>
      </c>
      <c r="X1575">
        <v>119.94</v>
      </c>
      <c r="Y1575">
        <v>1</v>
      </c>
      <c r="Z1575" t="s">
        <v>900</v>
      </c>
      <c r="AA1575" t="s">
        <v>2591</v>
      </c>
      <c r="AF1575" s="4"/>
      <c r="AG1575" s="4"/>
      <c r="AH1575" t="s">
        <v>70</v>
      </c>
      <c r="AI1575" t="s">
        <v>232</v>
      </c>
      <c r="AJ1575" t="s">
        <v>728</v>
      </c>
      <c r="AK1575" t="s">
        <v>1178</v>
      </c>
      <c r="AL1575" t="s">
        <v>1787</v>
      </c>
      <c r="AM1575" t="s">
        <v>67</v>
      </c>
      <c r="AN1575" t="s">
        <v>1517</v>
      </c>
      <c r="AO1575" t="s">
        <v>673</v>
      </c>
      <c r="AP1575" t="s">
        <v>2348</v>
      </c>
      <c r="AQ1575" t="str">
        <f t="shared" si="24"/>
        <v>111182443749yesMale438626Google Ads4386243889489.54119.9455581.59319.9912</v>
      </c>
      <c r="AR1575">
        <f>COUNTIF(AQ$2:AQ1575,AQ1575)</f>
        <v>2</v>
      </c>
    </row>
    <row r="1576" spans="1:44" x14ac:dyDescent="0.25">
      <c r="A1576">
        <v>1112</v>
      </c>
      <c r="B1576">
        <v>327</v>
      </c>
      <c r="C1576" s="4">
        <v>44375</v>
      </c>
      <c r="D1576">
        <v>5</v>
      </c>
      <c r="E1576" t="s">
        <v>36</v>
      </c>
      <c r="F1576" t="s">
        <v>47</v>
      </c>
      <c r="G1576" t="s">
        <v>56</v>
      </c>
      <c r="H1576" t="s">
        <v>57</v>
      </c>
      <c r="I1576" s="4">
        <v>44095</v>
      </c>
      <c r="J1576">
        <v>10</v>
      </c>
      <c r="K1576" t="s">
        <v>61</v>
      </c>
      <c r="L1576" s="4">
        <v>44055</v>
      </c>
      <c r="M1576" s="4">
        <v>44196</v>
      </c>
      <c r="N1576">
        <v>2</v>
      </c>
      <c r="O1576" t="s">
        <v>118</v>
      </c>
      <c r="P1576" t="s">
        <v>280</v>
      </c>
      <c r="Q1576">
        <v>2</v>
      </c>
      <c r="R1576" t="s">
        <v>921</v>
      </c>
      <c r="S1576" t="s">
        <v>1455</v>
      </c>
      <c r="T1576" t="s">
        <v>1970</v>
      </c>
      <c r="U1576" t="s">
        <v>71</v>
      </c>
      <c r="V1576" t="s">
        <v>2039</v>
      </c>
      <c r="W1576">
        <v>134.94</v>
      </c>
      <c r="X1576">
        <v>24.98</v>
      </c>
      <c r="Y1576">
        <v>2</v>
      </c>
      <c r="Z1576" t="s">
        <v>2168</v>
      </c>
      <c r="AA1576" t="s">
        <v>2449</v>
      </c>
      <c r="AF1576" s="4"/>
      <c r="AG1576" s="4"/>
      <c r="AH1576" t="s">
        <v>90</v>
      </c>
      <c r="AI1576" t="s">
        <v>252</v>
      </c>
      <c r="AJ1576" t="s">
        <v>431</v>
      </c>
      <c r="AK1576" t="s">
        <v>994</v>
      </c>
      <c r="AL1576" t="s">
        <v>1526</v>
      </c>
      <c r="AM1576" t="s">
        <v>69</v>
      </c>
      <c r="AN1576" t="s">
        <v>1562</v>
      </c>
      <c r="AO1576" t="s">
        <v>410</v>
      </c>
      <c r="AP1576" t="s">
        <v>2359</v>
      </c>
      <c r="AQ1576" t="str">
        <f t="shared" si="24"/>
        <v>1112327443755noMale4409510YouTube4405544196134.9424.9862434.9919.9920</v>
      </c>
      <c r="AR1576">
        <f>COUNTIF(AQ$2:AQ1576,AQ1576)</f>
        <v>1</v>
      </c>
    </row>
    <row r="1577" spans="1:44" x14ac:dyDescent="0.25">
      <c r="A1577">
        <v>1112</v>
      </c>
      <c r="B1577">
        <v>327</v>
      </c>
      <c r="C1577" s="4">
        <v>44375</v>
      </c>
      <c r="D1577">
        <v>5</v>
      </c>
      <c r="E1577" t="s">
        <v>36</v>
      </c>
      <c r="F1577" t="s">
        <v>47</v>
      </c>
      <c r="G1577" t="s">
        <v>56</v>
      </c>
      <c r="H1577" t="s">
        <v>57</v>
      </c>
      <c r="I1577" s="4">
        <v>44095</v>
      </c>
      <c r="J1577">
        <v>10</v>
      </c>
      <c r="K1577" t="s">
        <v>61</v>
      </c>
      <c r="L1577" s="4">
        <v>44055</v>
      </c>
      <c r="M1577" s="4">
        <v>44196</v>
      </c>
      <c r="N1577">
        <v>2</v>
      </c>
      <c r="O1577" t="s">
        <v>118</v>
      </c>
      <c r="P1577" t="s">
        <v>280</v>
      </c>
      <c r="Q1577">
        <v>2</v>
      </c>
      <c r="R1577" t="s">
        <v>921</v>
      </c>
      <c r="S1577" t="s">
        <v>1455</v>
      </c>
      <c r="T1577" t="s">
        <v>1970</v>
      </c>
      <c r="U1577" t="s">
        <v>71</v>
      </c>
      <c r="V1577" t="s">
        <v>2039</v>
      </c>
      <c r="W1577">
        <v>134.94</v>
      </c>
      <c r="X1577">
        <v>24.98</v>
      </c>
      <c r="Y1577">
        <v>2</v>
      </c>
      <c r="Z1577" t="s">
        <v>2168</v>
      </c>
      <c r="AA1577" t="s">
        <v>2449</v>
      </c>
      <c r="AF1577" s="4"/>
      <c r="AG1577" s="4"/>
      <c r="AH1577" t="s">
        <v>79</v>
      </c>
      <c r="AI1577" t="s">
        <v>241</v>
      </c>
      <c r="AJ1577" t="s">
        <v>481</v>
      </c>
      <c r="AK1577" t="s">
        <v>1045</v>
      </c>
      <c r="AL1577" t="s">
        <v>1573</v>
      </c>
      <c r="AM1577" t="s">
        <v>69</v>
      </c>
      <c r="AN1577" t="s">
        <v>1548</v>
      </c>
      <c r="AO1577" t="s">
        <v>65</v>
      </c>
      <c r="AP1577" t="s">
        <v>2343</v>
      </c>
      <c r="AQ1577" t="str">
        <f t="shared" si="24"/>
        <v>1112327443755noMale4409510YouTube4405544196134.9424.9846699.95114.9910</v>
      </c>
      <c r="AR1577">
        <f>COUNTIF(AQ$2:AQ1577,AQ1577)</f>
        <v>1</v>
      </c>
    </row>
    <row r="1578" spans="1:44" x14ac:dyDescent="0.25">
      <c r="A1578">
        <v>1113</v>
      </c>
      <c r="B1578">
        <v>38</v>
      </c>
      <c r="C1578" s="4">
        <v>44377</v>
      </c>
      <c r="D1578">
        <v>10</v>
      </c>
      <c r="E1578" t="s">
        <v>42</v>
      </c>
      <c r="F1578" t="s">
        <v>53</v>
      </c>
      <c r="G1578" t="s">
        <v>56</v>
      </c>
      <c r="H1578" t="s">
        <v>57</v>
      </c>
      <c r="I1578" s="4">
        <v>44185</v>
      </c>
      <c r="J1578">
        <v>11</v>
      </c>
      <c r="K1578" t="s">
        <v>60</v>
      </c>
      <c r="L1578" s="4">
        <v>44148</v>
      </c>
      <c r="M1578" s="4">
        <v>44265</v>
      </c>
      <c r="N1578">
        <v>1</v>
      </c>
      <c r="O1578" t="s">
        <v>67</v>
      </c>
      <c r="P1578" t="s">
        <v>229</v>
      </c>
      <c r="Q1578">
        <v>1</v>
      </c>
      <c r="R1578" t="s">
        <v>557</v>
      </c>
      <c r="S1578" t="s">
        <v>1030</v>
      </c>
      <c r="T1578" t="s">
        <v>1513</v>
      </c>
      <c r="U1578" t="s">
        <v>67</v>
      </c>
      <c r="V1578" t="s">
        <v>1548</v>
      </c>
      <c r="W1578">
        <v>89.97</v>
      </c>
      <c r="X1578">
        <v>44.97</v>
      </c>
      <c r="Y1578">
        <v>1</v>
      </c>
      <c r="Z1578" t="s">
        <v>652</v>
      </c>
      <c r="AA1578" t="s">
        <v>2352</v>
      </c>
      <c r="AF1578" s="4"/>
      <c r="AG1578" s="4"/>
      <c r="AH1578" t="s">
        <v>67</v>
      </c>
      <c r="AI1578" t="s">
        <v>229</v>
      </c>
      <c r="AJ1578" t="s">
        <v>557</v>
      </c>
      <c r="AK1578" t="s">
        <v>1030</v>
      </c>
      <c r="AL1578" t="s">
        <v>1513</v>
      </c>
      <c r="AM1578" t="s">
        <v>67</v>
      </c>
      <c r="AN1578" t="s">
        <v>1548</v>
      </c>
      <c r="AO1578" t="s">
        <v>652</v>
      </c>
      <c r="AP1578" t="s">
        <v>2352</v>
      </c>
      <c r="AQ1578" t="str">
        <f t="shared" si="24"/>
        <v>1113384437710noMale4418511Facebook441484426589.9744.97317129.99314.9911</v>
      </c>
      <c r="AR1578">
        <f>COUNTIF(AQ$2:AQ1578,AQ1578)</f>
        <v>1</v>
      </c>
    </row>
    <row r="1579" spans="1:44" x14ac:dyDescent="0.25">
      <c r="A1579">
        <v>1114</v>
      </c>
      <c r="B1579">
        <v>63</v>
      </c>
      <c r="C1579" s="4">
        <v>44377</v>
      </c>
      <c r="D1579">
        <v>9</v>
      </c>
      <c r="E1579" t="s">
        <v>41</v>
      </c>
      <c r="F1579" t="s">
        <v>52</v>
      </c>
      <c r="G1579" t="s">
        <v>56</v>
      </c>
      <c r="H1579" t="s">
        <v>57</v>
      </c>
      <c r="I1579" s="4">
        <v>43739</v>
      </c>
      <c r="J1579">
        <v>2</v>
      </c>
      <c r="K1579" t="s">
        <v>60</v>
      </c>
      <c r="L1579" s="4">
        <v>43615</v>
      </c>
      <c r="M1579" s="4">
        <v>43830</v>
      </c>
      <c r="N1579">
        <v>1</v>
      </c>
      <c r="O1579" t="s">
        <v>159</v>
      </c>
      <c r="P1579" t="s">
        <v>321</v>
      </c>
      <c r="Q1579">
        <v>2</v>
      </c>
      <c r="R1579" t="s">
        <v>922</v>
      </c>
      <c r="S1579" t="s">
        <v>1456</v>
      </c>
      <c r="T1579" t="s">
        <v>1971</v>
      </c>
      <c r="U1579" t="s">
        <v>75</v>
      </c>
      <c r="V1579" t="s">
        <v>1585</v>
      </c>
      <c r="W1579">
        <v>93.97</v>
      </c>
      <c r="X1579">
        <v>99.95</v>
      </c>
      <c r="Y1579">
        <v>2</v>
      </c>
      <c r="Z1579" t="s">
        <v>2313</v>
      </c>
      <c r="AA1579" t="s">
        <v>2620</v>
      </c>
      <c r="AF1579" s="4"/>
      <c r="AG1579" s="4"/>
      <c r="AH1579" t="s">
        <v>70</v>
      </c>
      <c r="AI1579" t="s">
        <v>232</v>
      </c>
      <c r="AJ1579" t="s">
        <v>645</v>
      </c>
      <c r="AK1579" t="s">
        <v>1111</v>
      </c>
      <c r="AL1579" t="s">
        <v>1715</v>
      </c>
      <c r="AM1579" t="s">
        <v>80</v>
      </c>
      <c r="AN1579" t="s">
        <v>1517</v>
      </c>
      <c r="AO1579" t="s">
        <v>432</v>
      </c>
      <c r="AP1579" t="s">
        <v>2331</v>
      </c>
      <c r="AQ1579" t="str">
        <f t="shared" si="24"/>
        <v>111463443779noMale437392Facebook436154383093.9799.9551327.5219.9921</v>
      </c>
      <c r="AR1579">
        <f>COUNTIF(AQ$2:AQ1579,AQ1579)</f>
        <v>1</v>
      </c>
    </row>
    <row r="1580" spans="1:44" x14ac:dyDescent="0.25">
      <c r="A1580">
        <v>1114</v>
      </c>
      <c r="B1580">
        <v>63</v>
      </c>
      <c r="C1580" s="4">
        <v>44377</v>
      </c>
      <c r="D1580">
        <v>9</v>
      </c>
      <c r="E1580" t="s">
        <v>41</v>
      </c>
      <c r="F1580" t="s">
        <v>52</v>
      </c>
      <c r="G1580" t="s">
        <v>56</v>
      </c>
      <c r="H1580" t="s">
        <v>57</v>
      </c>
      <c r="I1580" s="4">
        <v>43739</v>
      </c>
      <c r="J1580">
        <v>2</v>
      </c>
      <c r="K1580" t="s">
        <v>60</v>
      </c>
      <c r="L1580" s="4">
        <v>43615</v>
      </c>
      <c r="M1580" s="4">
        <v>43830</v>
      </c>
      <c r="N1580">
        <v>1</v>
      </c>
      <c r="O1580" t="s">
        <v>159</v>
      </c>
      <c r="P1580" t="s">
        <v>321</v>
      </c>
      <c r="Q1580">
        <v>2</v>
      </c>
      <c r="R1580" t="s">
        <v>922</v>
      </c>
      <c r="S1580" t="s">
        <v>1456</v>
      </c>
      <c r="T1580" t="s">
        <v>1971</v>
      </c>
      <c r="U1580" t="s">
        <v>75</v>
      </c>
      <c r="V1580" t="s">
        <v>1585</v>
      </c>
      <c r="W1580">
        <v>93.97</v>
      </c>
      <c r="X1580">
        <v>99.95</v>
      </c>
      <c r="Y1580">
        <v>2</v>
      </c>
      <c r="Z1580" t="s">
        <v>2313</v>
      </c>
      <c r="AA1580" t="s">
        <v>2620</v>
      </c>
      <c r="AF1580" s="4"/>
      <c r="AG1580" s="4"/>
      <c r="AH1580" t="s">
        <v>70</v>
      </c>
      <c r="AI1580" t="s">
        <v>232</v>
      </c>
      <c r="AJ1580" t="s">
        <v>591</v>
      </c>
      <c r="AK1580" t="s">
        <v>1147</v>
      </c>
      <c r="AL1580" t="s">
        <v>1610</v>
      </c>
      <c r="AM1580" t="s">
        <v>67</v>
      </c>
      <c r="AN1580" t="s">
        <v>1517</v>
      </c>
      <c r="AO1580" t="s">
        <v>640</v>
      </c>
      <c r="AP1580" t="s">
        <v>2393</v>
      </c>
      <c r="AQ1580" t="str">
        <f t="shared" si="24"/>
        <v>111463443779noMale437392Facebook436154383093.9799.9554412.99319.9917</v>
      </c>
      <c r="AR1580">
        <f>COUNTIF(AQ$2:AQ1580,AQ1580)</f>
        <v>1</v>
      </c>
    </row>
    <row r="1581" spans="1:44" x14ac:dyDescent="0.25">
      <c r="A1581">
        <v>1115</v>
      </c>
      <c r="B1581">
        <v>311</v>
      </c>
      <c r="C1581" s="4">
        <v>44377</v>
      </c>
      <c r="D1581">
        <v>7</v>
      </c>
      <c r="E1581" t="s">
        <v>35</v>
      </c>
      <c r="F1581" t="s">
        <v>46</v>
      </c>
      <c r="G1581" t="s">
        <v>56</v>
      </c>
      <c r="H1581" t="s">
        <v>57</v>
      </c>
      <c r="I1581" s="4">
        <v>43961</v>
      </c>
      <c r="J1581">
        <v>9</v>
      </c>
      <c r="K1581" t="s">
        <v>59</v>
      </c>
      <c r="L1581" s="4">
        <v>43952</v>
      </c>
      <c r="M1581" s="4">
        <v>44075</v>
      </c>
      <c r="N1581">
        <v>1</v>
      </c>
      <c r="O1581" t="s">
        <v>69</v>
      </c>
      <c r="P1581" t="s">
        <v>231</v>
      </c>
      <c r="Q1581">
        <v>1</v>
      </c>
      <c r="R1581" t="s">
        <v>565</v>
      </c>
      <c r="S1581" t="s">
        <v>1125</v>
      </c>
      <c r="T1581" t="s">
        <v>1648</v>
      </c>
      <c r="U1581" t="s">
        <v>69</v>
      </c>
      <c r="V1581" t="s">
        <v>1577</v>
      </c>
      <c r="W1581">
        <v>505</v>
      </c>
      <c r="X1581">
        <v>24.99</v>
      </c>
      <c r="Y1581">
        <v>1</v>
      </c>
      <c r="Z1581" t="s">
        <v>78</v>
      </c>
      <c r="AA1581" t="s">
        <v>2330</v>
      </c>
      <c r="AF1581" s="4"/>
      <c r="AG1581" s="4"/>
      <c r="AH1581" t="s">
        <v>69</v>
      </c>
      <c r="AI1581" t="s">
        <v>231</v>
      </c>
      <c r="AJ1581" t="s">
        <v>565</v>
      </c>
      <c r="AK1581" t="s">
        <v>1125</v>
      </c>
      <c r="AL1581" t="s">
        <v>1648</v>
      </c>
      <c r="AM1581" t="s">
        <v>69</v>
      </c>
      <c r="AN1581" t="s">
        <v>1577</v>
      </c>
      <c r="AO1581" t="s">
        <v>78</v>
      </c>
      <c r="AP1581" t="s">
        <v>2330</v>
      </c>
      <c r="AQ1581" t="str">
        <f t="shared" si="24"/>
        <v>1115311443777noMale439619Google Ads439524407550524.991107505124.998</v>
      </c>
      <c r="AR1581">
        <f>COUNTIF(AQ$2:AQ1581,AQ1581)</f>
        <v>1</v>
      </c>
    </row>
    <row r="1582" spans="1:44" x14ac:dyDescent="0.25">
      <c r="A1582">
        <v>1116</v>
      </c>
      <c r="B1582">
        <v>105</v>
      </c>
      <c r="C1582" s="4">
        <v>44378</v>
      </c>
      <c r="D1582">
        <v>5</v>
      </c>
      <c r="E1582" t="s">
        <v>36</v>
      </c>
      <c r="F1582" t="s">
        <v>47</v>
      </c>
      <c r="G1582" t="s">
        <v>55</v>
      </c>
      <c r="H1582" t="s">
        <v>58</v>
      </c>
      <c r="I1582" s="4">
        <v>44040</v>
      </c>
      <c r="J1582">
        <v>8</v>
      </c>
      <c r="K1582" t="s">
        <v>60</v>
      </c>
      <c r="L1582" s="4">
        <v>44000</v>
      </c>
      <c r="M1582" s="4">
        <v>44073</v>
      </c>
      <c r="N1582">
        <v>1</v>
      </c>
      <c r="O1582" t="s">
        <v>67</v>
      </c>
      <c r="P1582" t="s">
        <v>229</v>
      </c>
      <c r="Q1582">
        <v>1</v>
      </c>
      <c r="R1582" t="s">
        <v>636</v>
      </c>
      <c r="S1582" t="s">
        <v>974</v>
      </c>
      <c r="T1582" t="s">
        <v>1513</v>
      </c>
      <c r="U1582" t="s">
        <v>80</v>
      </c>
      <c r="V1582" t="s">
        <v>1548</v>
      </c>
      <c r="W1582">
        <v>59.98</v>
      </c>
      <c r="X1582">
        <v>29.98</v>
      </c>
      <c r="Y1582">
        <v>1</v>
      </c>
      <c r="Z1582" t="s">
        <v>455</v>
      </c>
      <c r="AA1582" t="s">
        <v>2340</v>
      </c>
      <c r="AF1582" s="4"/>
      <c r="AG1582" s="4"/>
      <c r="AH1582" t="s">
        <v>67</v>
      </c>
      <c r="AI1582" t="s">
        <v>229</v>
      </c>
      <c r="AJ1582" t="s">
        <v>636</v>
      </c>
      <c r="AK1582" t="s">
        <v>974</v>
      </c>
      <c r="AL1582" t="s">
        <v>1513</v>
      </c>
      <c r="AM1582" t="s">
        <v>80</v>
      </c>
      <c r="AN1582" t="s">
        <v>1548</v>
      </c>
      <c r="AO1582" t="s">
        <v>455</v>
      </c>
      <c r="AP1582" t="s">
        <v>2340</v>
      </c>
      <c r="AQ1582" t="str">
        <f t="shared" si="24"/>
        <v>1116105443785yesFemale440408Facebook440004407359.9829.98314129.99214.9915</v>
      </c>
      <c r="AR1582">
        <f>COUNTIF(AQ$2:AQ1582,AQ1582)</f>
        <v>1</v>
      </c>
    </row>
    <row r="1583" spans="1:44" x14ac:dyDescent="0.25">
      <c r="A1583">
        <v>1117</v>
      </c>
      <c r="B1583">
        <v>209</v>
      </c>
      <c r="C1583" s="4">
        <v>44378</v>
      </c>
      <c r="D1583">
        <v>1</v>
      </c>
      <c r="E1583" t="s">
        <v>39</v>
      </c>
      <c r="F1583" t="s">
        <v>50</v>
      </c>
      <c r="G1583" t="s">
        <v>55</v>
      </c>
      <c r="H1583" t="s">
        <v>58</v>
      </c>
      <c r="I1583" s="4">
        <v>44032</v>
      </c>
      <c r="J1583">
        <v>8</v>
      </c>
      <c r="K1583" t="s">
        <v>60</v>
      </c>
      <c r="L1583" s="4">
        <v>44000</v>
      </c>
      <c r="M1583" s="4">
        <v>44073</v>
      </c>
      <c r="N1583">
        <v>1</v>
      </c>
      <c r="O1583" t="s">
        <v>110</v>
      </c>
      <c r="P1583" t="s">
        <v>272</v>
      </c>
      <c r="Q1583">
        <v>2</v>
      </c>
      <c r="R1583" t="s">
        <v>923</v>
      </c>
      <c r="S1583" t="s">
        <v>1457</v>
      </c>
      <c r="T1583" t="s">
        <v>1972</v>
      </c>
      <c r="U1583" t="s">
        <v>83</v>
      </c>
      <c r="V1583" t="s">
        <v>1723</v>
      </c>
      <c r="W1583">
        <v>116.98</v>
      </c>
      <c r="X1583">
        <v>49.95</v>
      </c>
      <c r="Y1583">
        <v>2</v>
      </c>
      <c r="Z1583" t="s">
        <v>2314</v>
      </c>
      <c r="AA1583" t="s">
        <v>2621</v>
      </c>
      <c r="AF1583" s="4"/>
      <c r="AG1583" s="4"/>
      <c r="AH1583" t="s">
        <v>67</v>
      </c>
      <c r="AI1583" t="s">
        <v>229</v>
      </c>
      <c r="AJ1583" t="s">
        <v>544</v>
      </c>
      <c r="AK1583" t="s">
        <v>1105</v>
      </c>
      <c r="AL1583" t="s">
        <v>824</v>
      </c>
      <c r="AM1583" t="s">
        <v>67</v>
      </c>
      <c r="AN1583" t="s">
        <v>1562</v>
      </c>
      <c r="AO1583" t="s">
        <v>90</v>
      </c>
      <c r="AP1583" t="s">
        <v>2328</v>
      </c>
      <c r="AQ1583" t="str">
        <f t="shared" si="24"/>
        <v>1117209443781yesFemale440328Facebook4400044073116.9849.953682539.996</v>
      </c>
      <c r="AR1583">
        <f>COUNTIF(AQ$2:AQ1583,AQ1583)</f>
        <v>1</v>
      </c>
    </row>
    <row r="1584" spans="1:44" x14ac:dyDescent="0.25">
      <c r="A1584">
        <v>1117</v>
      </c>
      <c r="B1584">
        <v>209</v>
      </c>
      <c r="C1584" s="4">
        <v>44378</v>
      </c>
      <c r="D1584">
        <v>1</v>
      </c>
      <c r="E1584" t="s">
        <v>39</v>
      </c>
      <c r="F1584" t="s">
        <v>50</v>
      </c>
      <c r="G1584" t="s">
        <v>55</v>
      </c>
      <c r="H1584" t="s">
        <v>58</v>
      </c>
      <c r="I1584" s="4">
        <v>44032</v>
      </c>
      <c r="J1584">
        <v>8</v>
      </c>
      <c r="K1584" t="s">
        <v>60</v>
      </c>
      <c r="L1584" s="4">
        <v>44000</v>
      </c>
      <c r="M1584" s="4">
        <v>44073</v>
      </c>
      <c r="N1584">
        <v>1</v>
      </c>
      <c r="O1584" t="s">
        <v>110</v>
      </c>
      <c r="P1584" t="s">
        <v>272</v>
      </c>
      <c r="Q1584">
        <v>2</v>
      </c>
      <c r="R1584" t="s">
        <v>923</v>
      </c>
      <c r="S1584" t="s">
        <v>1457</v>
      </c>
      <c r="T1584" t="s">
        <v>1972</v>
      </c>
      <c r="U1584" t="s">
        <v>83</v>
      </c>
      <c r="V1584" t="s">
        <v>1723</v>
      </c>
      <c r="W1584">
        <v>116.98</v>
      </c>
      <c r="X1584">
        <v>49.95</v>
      </c>
      <c r="Y1584">
        <v>2</v>
      </c>
      <c r="Z1584" t="s">
        <v>2314</v>
      </c>
      <c r="AA1584" t="s">
        <v>2621</v>
      </c>
      <c r="AF1584" s="4"/>
      <c r="AG1584" s="4"/>
      <c r="AH1584" t="s">
        <v>67</v>
      </c>
      <c r="AI1584" t="s">
        <v>229</v>
      </c>
      <c r="AJ1584" t="s">
        <v>847</v>
      </c>
      <c r="AK1584" t="s">
        <v>1384</v>
      </c>
      <c r="AL1584" t="s">
        <v>1900</v>
      </c>
      <c r="AM1584" t="s">
        <v>80</v>
      </c>
      <c r="AN1584" t="s">
        <v>1562</v>
      </c>
      <c r="AO1584" t="s">
        <v>872</v>
      </c>
      <c r="AP1584" t="s">
        <v>2388</v>
      </c>
      <c r="AQ1584" t="str">
        <f t="shared" si="24"/>
        <v>1117209443781yesFemale440328Facebook4400044073116.9849.9535720.9929.9919</v>
      </c>
      <c r="AR1584">
        <f>COUNTIF(AQ$2:AQ1584,AQ1584)</f>
        <v>1</v>
      </c>
    </row>
    <row r="1585" spans="1:44" x14ac:dyDescent="0.25">
      <c r="A1585">
        <v>1118</v>
      </c>
      <c r="B1585">
        <v>424</v>
      </c>
      <c r="C1585" s="4">
        <v>44378</v>
      </c>
      <c r="D1585">
        <v>1</v>
      </c>
      <c r="E1585" t="s">
        <v>39</v>
      </c>
      <c r="F1585" t="s">
        <v>50</v>
      </c>
      <c r="G1585" t="s">
        <v>55</v>
      </c>
      <c r="H1585" t="s">
        <v>57</v>
      </c>
      <c r="I1585" s="4">
        <v>43872</v>
      </c>
      <c r="J1585">
        <v>6</v>
      </c>
      <c r="K1585" t="s">
        <v>59</v>
      </c>
      <c r="L1585" s="4">
        <v>43862</v>
      </c>
      <c r="M1585" s="4">
        <v>43889</v>
      </c>
      <c r="N1585">
        <v>2</v>
      </c>
      <c r="O1585" t="s">
        <v>117</v>
      </c>
      <c r="P1585" t="s">
        <v>279</v>
      </c>
      <c r="Q1585">
        <v>2</v>
      </c>
      <c r="R1585" t="s">
        <v>924</v>
      </c>
      <c r="S1585" t="s">
        <v>1458</v>
      </c>
      <c r="T1585" t="s">
        <v>1973</v>
      </c>
      <c r="U1585" t="s">
        <v>180</v>
      </c>
      <c r="V1585" t="s">
        <v>2076</v>
      </c>
      <c r="W1585">
        <v>169.17</v>
      </c>
      <c r="X1585">
        <v>24.97</v>
      </c>
      <c r="Y1585">
        <v>2</v>
      </c>
      <c r="Z1585" t="s">
        <v>2129</v>
      </c>
      <c r="AA1585" t="s">
        <v>2404</v>
      </c>
      <c r="AF1585" s="4"/>
      <c r="AG1585" s="4"/>
      <c r="AH1585" t="s">
        <v>79</v>
      </c>
      <c r="AI1585" t="s">
        <v>241</v>
      </c>
      <c r="AJ1585" t="s">
        <v>530</v>
      </c>
      <c r="AK1585" t="s">
        <v>1092</v>
      </c>
      <c r="AL1585" t="s">
        <v>1619</v>
      </c>
      <c r="AM1585" t="s">
        <v>80</v>
      </c>
      <c r="AN1585" t="s">
        <v>1562</v>
      </c>
      <c r="AO1585" t="s">
        <v>65</v>
      </c>
      <c r="AP1585" t="s">
        <v>2343</v>
      </c>
      <c r="AQ1585" t="str">
        <f t="shared" si="24"/>
        <v>1118424443781yesMale438726Google Ads4386243889169.1724.9741662.9929.9910</v>
      </c>
      <c r="AR1585">
        <f>COUNTIF(AQ$2:AQ1585,AQ1585)</f>
        <v>1</v>
      </c>
    </row>
    <row r="1586" spans="1:44" x14ac:dyDescent="0.25">
      <c r="A1586">
        <v>1118</v>
      </c>
      <c r="B1586">
        <v>424</v>
      </c>
      <c r="C1586" s="4">
        <v>44378</v>
      </c>
      <c r="D1586">
        <v>1</v>
      </c>
      <c r="E1586" t="s">
        <v>39</v>
      </c>
      <c r="F1586" t="s">
        <v>50</v>
      </c>
      <c r="G1586" t="s">
        <v>55</v>
      </c>
      <c r="H1586" t="s">
        <v>57</v>
      </c>
      <c r="I1586" s="4">
        <v>43872</v>
      </c>
      <c r="J1586">
        <v>6</v>
      </c>
      <c r="K1586" t="s">
        <v>59</v>
      </c>
      <c r="L1586" s="4">
        <v>43862</v>
      </c>
      <c r="M1586" s="4">
        <v>43889</v>
      </c>
      <c r="N1586">
        <v>2</v>
      </c>
      <c r="O1586" t="s">
        <v>117</v>
      </c>
      <c r="P1586" t="s">
        <v>279</v>
      </c>
      <c r="Q1586">
        <v>2</v>
      </c>
      <c r="R1586" t="s">
        <v>924</v>
      </c>
      <c r="S1586" t="s">
        <v>1458</v>
      </c>
      <c r="T1586" t="s">
        <v>1973</v>
      </c>
      <c r="U1586" t="s">
        <v>180</v>
      </c>
      <c r="V1586" t="s">
        <v>2076</v>
      </c>
      <c r="W1586">
        <v>169.17</v>
      </c>
      <c r="X1586">
        <v>24.97</v>
      </c>
      <c r="Y1586">
        <v>2</v>
      </c>
      <c r="Z1586" t="s">
        <v>2129</v>
      </c>
      <c r="AA1586" t="s">
        <v>2404</v>
      </c>
      <c r="AF1586" s="4"/>
      <c r="AG1586" s="4"/>
      <c r="AH1586" t="s">
        <v>90</v>
      </c>
      <c r="AI1586" t="s">
        <v>252</v>
      </c>
      <c r="AJ1586" t="s">
        <v>449</v>
      </c>
      <c r="AK1586" t="s">
        <v>1011</v>
      </c>
      <c r="AL1586" t="s">
        <v>1541</v>
      </c>
      <c r="AM1586" t="s">
        <v>69</v>
      </c>
      <c r="AN1586" t="s">
        <v>1659</v>
      </c>
      <c r="AO1586" t="s">
        <v>410</v>
      </c>
      <c r="AP1586" t="s">
        <v>2359</v>
      </c>
      <c r="AQ1586" t="str">
        <f t="shared" si="24"/>
        <v>1118424443781yesMale438726Google Ads4386243889169.1724.97614743.1914.9920</v>
      </c>
      <c r="AR1586">
        <f>COUNTIF(AQ$2:AQ1586,AQ1586)</f>
        <v>1</v>
      </c>
    </row>
    <row r="1587" spans="1:44" x14ac:dyDescent="0.25">
      <c r="A1587">
        <v>1119</v>
      </c>
      <c r="B1587">
        <v>433</v>
      </c>
      <c r="C1587" s="4">
        <v>44378</v>
      </c>
      <c r="D1587">
        <v>10</v>
      </c>
      <c r="E1587" t="s">
        <v>42</v>
      </c>
      <c r="F1587" t="s">
        <v>53</v>
      </c>
      <c r="G1587" t="s">
        <v>55</v>
      </c>
      <c r="H1587" t="s">
        <v>58</v>
      </c>
      <c r="I1587" s="4">
        <v>43680</v>
      </c>
      <c r="J1587">
        <v>1</v>
      </c>
      <c r="K1587" t="s">
        <v>61</v>
      </c>
      <c r="L1587" s="4">
        <v>43615</v>
      </c>
      <c r="M1587" s="4">
        <v>43830</v>
      </c>
      <c r="N1587">
        <v>2</v>
      </c>
      <c r="O1587" t="s">
        <v>113</v>
      </c>
      <c r="P1587" t="s">
        <v>275</v>
      </c>
      <c r="Q1587">
        <v>2</v>
      </c>
      <c r="R1587" t="s">
        <v>925</v>
      </c>
      <c r="S1587" t="s">
        <v>1459</v>
      </c>
      <c r="T1587" t="s">
        <v>1974</v>
      </c>
      <c r="U1587" t="s">
        <v>109</v>
      </c>
      <c r="V1587" t="s">
        <v>2030</v>
      </c>
      <c r="W1587">
        <v>326.87</v>
      </c>
      <c r="X1587">
        <v>74.959999999999994</v>
      </c>
      <c r="Y1587">
        <v>2</v>
      </c>
      <c r="Z1587" t="s">
        <v>2124</v>
      </c>
      <c r="AA1587" t="s">
        <v>2399</v>
      </c>
      <c r="AF1587" s="4"/>
      <c r="AG1587" s="4"/>
      <c r="AH1587" t="s">
        <v>65</v>
      </c>
      <c r="AI1587" t="s">
        <v>227</v>
      </c>
      <c r="AJ1587" t="s">
        <v>802</v>
      </c>
      <c r="AK1587" t="s">
        <v>1340</v>
      </c>
      <c r="AL1587" t="s">
        <v>1856</v>
      </c>
      <c r="AM1587" t="s">
        <v>67</v>
      </c>
      <c r="AN1587" t="s">
        <v>1517</v>
      </c>
      <c r="AO1587" t="s">
        <v>431</v>
      </c>
      <c r="AP1587" t="s">
        <v>2326</v>
      </c>
      <c r="AQ1587" t="str">
        <f t="shared" si="24"/>
        <v>11194334437810yesFemale436801YouTube4361543830326.8774.96109679.99319.9924</v>
      </c>
      <c r="AR1587">
        <f>COUNTIF(AQ$2:AQ1587,AQ1587)</f>
        <v>1</v>
      </c>
    </row>
    <row r="1588" spans="1:44" x14ac:dyDescent="0.25">
      <c r="A1588">
        <v>1119</v>
      </c>
      <c r="B1588">
        <v>433</v>
      </c>
      <c r="C1588" s="4">
        <v>44378</v>
      </c>
      <c r="D1588">
        <v>10</v>
      </c>
      <c r="E1588" t="s">
        <v>42</v>
      </c>
      <c r="F1588" t="s">
        <v>53</v>
      </c>
      <c r="G1588" t="s">
        <v>55</v>
      </c>
      <c r="H1588" t="s">
        <v>58</v>
      </c>
      <c r="I1588" s="4">
        <v>43680</v>
      </c>
      <c r="J1588">
        <v>1</v>
      </c>
      <c r="K1588" t="s">
        <v>61</v>
      </c>
      <c r="L1588" s="4">
        <v>43615</v>
      </c>
      <c r="M1588" s="4">
        <v>43830</v>
      </c>
      <c r="N1588">
        <v>2</v>
      </c>
      <c r="O1588" t="s">
        <v>113</v>
      </c>
      <c r="P1588" t="s">
        <v>275</v>
      </c>
      <c r="Q1588">
        <v>2</v>
      </c>
      <c r="R1588" t="s">
        <v>925</v>
      </c>
      <c r="S1588" t="s">
        <v>1459</v>
      </c>
      <c r="T1588" t="s">
        <v>1974</v>
      </c>
      <c r="U1588" t="s">
        <v>109</v>
      </c>
      <c r="V1588" t="s">
        <v>2030</v>
      </c>
      <c r="W1588">
        <v>326.87</v>
      </c>
      <c r="X1588">
        <v>74.959999999999994</v>
      </c>
      <c r="Y1588">
        <v>2</v>
      </c>
      <c r="Z1588" t="s">
        <v>2124</v>
      </c>
      <c r="AA1588" t="s">
        <v>2399</v>
      </c>
      <c r="AF1588" s="4"/>
      <c r="AG1588" s="4"/>
      <c r="AH1588" t="s">
        <v>79</v>
      </c>
      <c r="AI1588" t="s">
        <v>241</v>
      </c>
      <c r="AJ1588" t="s">
        <v>541</v>
      </c>
      <c r="AK1588" t="s">
        <v>968</v>
      </c>
      <c r="AL1588" t="s">
        <v>1629</v>
      </c>
      <c r="AM1588" t="s">
        <v>69</v>
      </c>
      <c r="AN1588" t="s">
        <v>1548</v>
      </c>
      <c r="AO1588" t="s">
        <v>86</v>
      </c>
      <c r="AP1588" t="s">
        <v>2350</v>
      </c>
      <c r="AQ1588" t="str">
        <f t="shared" si="24"/>
        <v>11194334437810yesFemale436801YouTube4361543830326.8774.96411186.9114.997</v>
      </c>
      <c r="AR1588">
        <f>COUNTIF(AQ$2:AQ1588,AQ1588)</f>
        <v>1</v>
      </c>
    </row>
    <row r="1589" spans="1:44" x14ac:dyDescent="0.25">
      <c r="A1589">
        <v>1120</v>
      </c>
      <c r="B1589">
        <v>246</v>
      </c>
      <c r="C1589" s="4">
        <v>44379</v>
      </c>
      <c r="D1589">
        <v>2</v>
      </c>
      <c r="E1589" t="s">
        <v>38</v>
      </c>
      <c r="F1589" t="s">
        <v>49</v>
      </c>
      <c r="G1589" t="s">
        <v>55</v>
      </c>
      <c r="H1589" t="s">
        <v>58</v>
      </c>
      <c r="I1589" s="4">
        <v>43587</v>
      </c>
      <c r="J1589">
        <v>1</v>
      </c>
      <c r="L1589" s="4"/>
      <c r="M1589" s="4"/>
      <c r="N1589">
        <v>3</v>
      </c>
      <c r="O1589" t="s">
        <v>218</v>
      </c>
      <c r="P1589" t="s">
        <v>380</v>
      </c>
      <c r="Q1589">
        <v>3</v>
      </c>
      <c r="R1589" t="s">
        <v>926</v>
      </c>
      <c r="S1589" t="s">
        <v>1460</v>
      </c>
      <c r="T1589" t="s">
        <v>1975</v>
      </c>
      <c r="U1589" t="s">
        <v>2027</v>
      </c>
      <c r="V1589" t="s">
        <v>2074</v>
      </c>
      <c r="W1589">
        <v>281.55</v>
      </c>
      <c r="X1589">
        <v>84.95</v>
      </c>
      <c r="Y1589">
        <v>3</v>
      </c>
      <c r="Z1589" t="s">
        <v>2315</v>
      </c>
      <c r="AA1589" t="s">
        <v>2622</v>
      </c>
      <c r="AF1589" s="4"/>
      <c r="AG1589" s="4"/>
      <c r="AH1589" t="s">
        <v>65</v>
      </c>
      <c r="AI1589" t="s">
        <v>227</v>
      </c>
      <c r="AJ1589" t="s">
        <v>519</v>
      </c>
      <c r="AK1589" t="s">
        <v>1083</v>
      </c>
      <c r="AL1589" t="s">
        <v>1609</v>
      </c>
      <c r="AM1589" t="s">
        <v>80</v>
      </c>
      <c r="AN1589" t="s">
        <v>1517</v>
      </c>
      <c r="AO1589" t="s">
        <v>431</v>
      </c>
      <c r="AP1589" t="s">
        <v>2326</v>
      </c>
      <c r="AQ1589" t="str">
        <f t="shared" si="24"/>
        <v>1120246443792yesFemale435871281.5584.95104113.49219.9924</v>
      </c>
      <c r="AR1589">
        <f>COUNTIF(AQ$2:AQ1589,AQ1589)</f>
        <v>1</v>
      </c>
    </row>
    <row r="1590" spans="1:44" x14ac:dyDescent="0.25">
      <c r="A1590">
        <v>1120</v>
      </c>
      <c r="B1590">
        <v>246</v>
      </c>
      <c r="C1590" s="4">
        <v>44379</v>
      </c>
      <c r="D1590">
        <v>2</v>
      </c>
      <c r="E1590" t="s">
        <v>38</v>
      </c>
      <c r="F1590" t="s">
        <v>49</v>
      </c>
      <c r="G1590" t="s">
        <v>55</v>
      </c>
      <c r="H1590" t="s">
        <v>58</v>
      </c>
      <c r="I1590" s="4">
        <v>43587</v>
      </c>
      <c r="J1590">
        <v>1</v>
      </c>
      <c r="L1590" s="4"/>
      <c r="M1590" s="4"/>
      <c r="N1590">
        <v>3</v>
      </c>
      <c r="O1590" t="s">
        <v>218</v>
      </c>
      <c r="P1590" t="s">
        <v>380</v>
      </c>
      <c r="Q1590">
        <v>3</v>
      </c>
      <c r="R1590" t="s">
        <v>926</v>
      </c>
      <c r="S1590" t="s">
        <v>1460</v>
      </c>
      <c r="T1590" t="s">
        <v>1975</v>
      </c>
      <c r="U1590" t="s">
        <v>2027</v>
      </c>
      <c r="V1590" t="s">
        <v>2074</v>
      </c>
      <c r="W1590">
        <v>281.55</v>
      </c>
      <c r="X1590">
        <v>84.95</v>
      </c>
      <c r="Y1590">
        <v>3</v>
      </c>
      <c r="Z1590" t="s">
        <v>2315</v>
      </c>
      <c r="AA1590" t="s">
        <v>2622</v>
      </c>
      <c r="AF1590" s="4"/>
      <c r="AG1590" s="4"/>
      <c r="AH1590" t="s">
        <v>79</v>
      </c>
      <c r="AI1590" t="s">
        <v>241</v>
      </c>
      <c r="AJ1590" t="s">
        <v>542</v>
      </c>
      <c r="AK1590" t="s">
        <v>1103</v>
      </c>
      <c r="AL1590" t="s">
        <v>1630</v>
      </c>
      <c r="AM1590" t="s">
        <v>69</v>
      </c>
      <c r="AN1590" t="s">
        <v>1548</v>
      </c>
      <c r="AO1590" t="s">
        <v>86</v>
      </c>
      <c r="AP1590" t="s">
        <v>2350</v>
      </c>
      <c r="AQ1590" t="str">
        <f t="shared" si="24"/>
        <v>1120246443792yesFemale435871281.5584.9541484.57114.997</v>
      </c>
      <c r="AR1590">
        <f>COUNTIF(AQ$2:AQ1590,AQ1590)</f>
        <v>1</v>
      </c>
    </row>
    <row r="1591" spans="1:44" x14ac:dyDescent="0.25">
      <c r="A1591">
        <v>1120</v>
      </c>
      <c r="B1591">
        <v>246</v>
      </c>
      <c r="C1591" s="4">
        <v>44379</v>
      </c>
      <c r="D1591">
        <v>2</v>
      </c>
      <c r="E1591" t="s">
        <v>38</v>
      </c>
      <c r="F1591" t="s">
        <v>49</v>
      </c>
      <c r="G1591" t="s">
        <v>55</v>
      </c>
      <c r="H1591" t="s">
        <v>58</v>
      </c>
      <c r="I1591" s="4">
        <v>43587</v>
      </c>
      <c r="J1591">
        <v>1</v>
      </c>
      <c r="L1591" s="4"/>
      <c r="M1591" s="4"/>
      <c r="N1591">
        <v>3</v>
      </c>
      <c r="O1591" t="s">
        <v>218</v>
      </c>
      <c r="P1591" t="s">
        <v>380</v>
      </c>
      <c r="Q1591">
        <v>3</v>
      </c>
      <c r="R1591" t="s">
        <v>926</v>
      </c>
      <c r="S1591" t="s">
        <v>1460</v>
      </c>
      <c r="T1591" t="s">
        <v>1975</v>
      </c>
      <c r="U1591" t="s">
        <v>2027</v>
      </c>
      <c r="V1591" t="s">
        <v>2074</v>
      </c>
      <c r="W1591">
        <v>281.55</v>
      </c>
      <c r="X1591">
        <v>84.95</v>
      </c>
      <c r="Y1591">
        <v>3</v>
      </c>
      <c r="Z1591" t="s">
        <v>2315</v>
      </c>
      <c r="AA1591" t="s">
        <v>2622</v>
      </c>
      <c r="AF1591" s="4"/>
      <c r="AG1591" s="4"/>
      <c r="AH1591" t="s">
        <v>80</v>
      </c>
      <c r="AI1591" t="s">
        <v>242</v>
      </c>
      <c r="AJ1591" t="s">
        <v>709</v>
      </c>
      <c r="AK1591" t="s">
        <v>1250</v>
      </c>
      <c r="AL1591" t="s">
        <v>425</v>
      </c>
      <c r="AM1591" t="s">
        <v>80</v>
      </c>
      <c r="AN1591" t="s">
        <v>1548</v>
      </c>
      <c r="AO1591" t="s">
        <v>79</v>
      </c>
      <c r="AP1591" t="s">
        <v>2349</v>
      </c>
      <c r="AQ1591" t="str">
        <f t="shared" si="24"/>
        <v>1120246443792yesFemale435871281.5584.95258125214.994</v>
      </c>
      <c r="AR1591">
        <f>COUNTIF(AQ$2:AQ1591,AQ1591)</f>
        <v>1</v>
      </c>
    </row>
    <row r="1592" spans="1:44" x14ac:dyDescent="0.25">
      <c r="A1592">
        <v>1121</v>
      </c>
      <c r="B1592">
        <v>153</v>
      </c>
      <c r="C1592" s="4">
        <v>44380</v>
      </c>
      <c r="D1592">
        <v>10</v>
      </c>
      <c r="E1592" t="s">
        <v>42</v>
      </c>
      <c r="F1592" t="s">
        <v>53</v>
      </c>
      <c r="G1592" t="s">
        <v>56</v>
      </c>
      <c r="H1592" t="s">
        <v>57</v>
      </c>
      <c r="I1592" s="4">
        <v>43739</v>
      </c>
      <c r="J1592">
        <v>3</v>
      </c>
      <c r="K1592" t="s">
        <v>59</v>
      </c>
      <c r="L1592" s="4">
        <v>43615</v>
      </c>
      <c r="M1592" s="4">
        <v>43830</v>
      </c>
      <c r="N1592">
        <v>1</v>
      </c>
      <c r="O1592" t="s">
        <v>79</v>
      </c>
      <c r="P1592" t="s">
        <v>241</v>
      </c>
      <c r="Q1592">
        <v>1</v>
      </c>
      <c r="R1592" t="s">
        <v>541</v>
      </c>
      <c r="S1592" t="s">
        <v>968</v>
      </c>
      <c r="T1592" t="s">
        <v>1629</v>
      </c>
      <c r="U1592" t="s">
        <v>67</v>
      </c>
      <c r="V1592" t="s">
        <v>1548</v>
      </c>
      <c r="W1592">
        <v>260.7</v>
      </c>
      <c r="X1592">
        <v>44.97</v>
      </c>
      <c r="Y1592">
        <v>1</v>
      </c>
      <c r="Z1592" t="s">
        <v>86</v>
      </c>
      <c r="AA1592" t="s">
        <v>2350</v>
      </c>
      <c r="AF1592" s="4"/>
      <c r="AG1592" s="4"/>
      <c r="AH1592" t="s">
        <v>79</v>
      </c>
      <c r="AI1592" t="s">
        <v>241</v>
      </c>
      <c r="AJ1592" t="s">
        <v>541</v>
      </c>
      <c r="AK1592" t="s">
        <v>968</v>
      </c>
      <c r="AL1592" t="s">
        <v>1629</v>
      </c>
      <c r="AM1592" t="s">
        <v>67</v>
      </c>
      <c r="AN1592" t="s">
        <v>1548</v>
      </c>
      <c r="AO1592" t="s">
        <v>86</v>
      </c>
      <c r="AP1592" t="s">
        <v>2350</v>
      </c>
      <c r="AQ1592" t="str">
        <f t="shared" si="24"/>
        <v>11211534438010noMale437393Google Ads4361543830260.744.97411186.9314.997</v>
      </c>
      <c r="AR1592">
        <f>COUNTIF(AQ$2:AQ1592,AQ1592)</f>
        <v>1</v>
      </c>
    </row>
    <row r="1593" spans="1:44" x14ac:dyDescent="0.25">
      <c r="A1593">
        <v>1122</v>
      </c>
      <c r="B1593">
        <v>219</v>
      </c>
      <c r="C1593" s="4">
        <v>44380</v>
      </c>
      <c r="D1593">
        <v>11</v>
      </c>
      <c r="E1593" t="s">
        <v>37</v>
      </c>
      <c r="F1593" t="s">
        <v>48</v>
      </c>
      <c r="G1593" t="s">
        <v>56</v>
      </c>
      <c r="H1593" t="s">
        <v>57</v>
      </c>
      <c r="I1593" s="4">
        <v>43814</v>
      </c>
      <c r="J1593">
        <v>3</v>
      </c>
      <c r="K1593" t="s">
        <v>59</v>
      </c>
      <c r="L1593" s="4">
        <v>43615</v>
      </c>
      <c r="M1593" s="4">
        <v>43830</v>
      </c>
      <c r="N1593">
        <v>1</v>
      </c>
      <c r="O1593" t="s">
        <v>79</v>
      </c>
      <c r="P1593" t="s">
        <v>241</v>
      </c>
      <c r="Q1593">
        <v>1</v>
      </c>
      <c r="R1593" t="s">
        <v>463</v>
      </c>
      <c r="S1593" t="s">
        <v>1026</v>
      </c>
      <c r="T1593" t="s">
        <v>1556</v>
      </c>
      <c r="U1593" t="s">
        <v>80</v>
      </c>
      <c r="V1593" t="s">
        <v>1548</v>
      </c>
      <c r="W1593">
        <v>42.98</v>
      </c>
      <c r="X1593">
        <v>29.98</v>
      </c>
      <c r="Y1593">
        <v>1</v>
      </c>
      <c r="Z1593" t="s">
        <v>455</v>
      </c>
      <c r="AA1593" t="s">
        <v>2340</v>
      </c>
      <c r="AF1593" s="4"/>
      <c r="AG1593" s="4"/>
      <c r="AH1593" t="s">
        <v>79</v>
      </c>
      <c r="AI1593" t="s">
        <v>241</v>
      </c>
      <c r="AJ1593" t="s">
        <v>463</v>
      </c>
      <c r="AK1593" t="s">
        <v>1026</v>
      </c>
      <c r="AL1593" t="s">
        <v>1556</v>
      </c>
      <c r="AM1593" t="s">
        <v>80</v>
      </c>
      <c r="AN1593" t="s">
        <v>1548</v>
      </c>
      <c r="AO1593" t="s">
        <v>455</v>
      </c>
      <c r="AP1593" t="s">
        <v>2340</v>
      </c>
      <c r="AQ1593" t="str">
        <f t="shared" si="24"/>
        <v>11222194438011noMale438143Google Ads436154383042.9829.9844721.49214.9915</v>
      </c>
      <c r="AR1593">
        <f>COUNTIF(AQ$2:AQ1593,AQ1593)</f>
        <v>1</v>
      </c>
    </row>
    <row r="1594" spans="1:44" x14ac:dyDescent="0.25">
      <c r="A1594">
        <v>1123</v>
      </c>
      <c r="B1594">
        <v>290</v>
      </c>
      <c r="C1594" s="4">
        <v>44380</v>
      </c>
      <c r="D1594">
        <v>7</v>
      </c>
      <c r="E1594" t="s">
        <v>35</v>
      </c>
      <c r="F1594" t="s">
        <v>46</v>
      </c>
      <c r="G1594" t="s">
        <v>55</v>
      </c>
      <c r="H1594" t="s">
        <v>58</v>
      </c>
      <c r="I1594" s="4">
        <v>44153</v>
      </c>
      <c r="J1594">
        <v>11</v>
      </c>
      <c r="K1594" t="s">
        <v>60</v>
      </c>
      <c r="L1594" s="4">
        <v>44148</v>
      </c>
      <c r="M1594" s="4">
        <v>44265</v>
      </c>
      <c r="N1594">
        <v>2</v>
      </c>
      <c r="O1594" t="s">
        <v>125</v>
      </c>
      <c r="P1594" t="s">
        <v>287</v>
      </c>
      <c r="Q1594">
        <v>2</v>
      </c>
      <c r="R1594" t="s">
        <v>927</v>
      </c>
      <c r="S1594" t="s">
        <v>1461</v>
      </c>
      <c r="T1594" t="s">
        <v>1976</v>
      </c>
      <c r="U1594" t="s">
        <v>88</v>
      </c>
      <c r="V1594" t="s">
        <v>2031</v>
      </c>
      <c r="W1594">
        <v>253.88</v>
      </c>
      <c r="X1594">
        <v>79.959999999999994</v>
      </c>
      <c r="Y1594">
        <v>2</v>
      </c>
      <c r="Z1594" t="s">
        <v>142</v>
      </c>
      <c r="AA1594" t="s">
        <v>2623</v>
      </c>
      <c r="AF1594" s="4"/>
      <c r="AG1594" s="4"/>
      <c r="AH1594" t="s">
        <v>79</v>
      </c>
      <c r="AI1594" t="s">
        <v>241</v>
      </c>
      <c r="AJ1594" t="s">
        <v>629</v>
      </c>
      <c r="AK1594" t="s">
        <v>965</v>
      </c>
      <c r="AL1594" t="s">
        <v>1703</v>
      </c>
      <c r="AM1594" t="s">
        <v>80</v>
      </c>
      <c r="AN1594" t="s">
        <v>1548</v>
      </c>
      <c r="AO1594" t="s">
        <v>86</v>
      </c>
      <c r="AP1594" t="s">
        <v>2350</v>
      </c>
      <c r="AQ1594" t="str">
        <f t="shared" si="24"/>
        <v>1123290443807yesFemale4415311Facebook4414844265253.8879.96437119.95214.997</v>
      </c>
      <c r="AR1594">
        <f>COUNTIF(AQ$2:AQ1594,AQ1594)</f>
        <v>1</v>
      </c>
    </row>
    <row r="1595" spans="1:44" x14ac:dyDescent="0.25">
      <c r="A1595">
        <v>1123</v>
      </c>
      <c r="B1595">
        <v>290</v>
      </c>
      <c r="C1595" s="4">
        <v>44380</v>
      </c>
      <c r="D1595">
        <v>7</v>
      </c>
      <c r="E1595" t="s">
        <v>35</v>
      </c>
      <c r="F1595" t="s">
        <v>46</v>
      </c>
      <c r="G1595" t="s">
        <v>55</v>
      </c>
      <c r="H1595" t="s">
        <v>58</v>
      </c>
      <c r="I1595" s="4">
        <v>44153</v>
      </c>
      <c r="J1595">
        <v>11</v>
      </c>
      <c r="K1595" t="s">
        <v>60</v>
      </c>
      <c r="L1595" s="4">
        <v>44148</v>
      </c>
      <c r="M1595" s="4">
        <v>44265</v>
      </c>
      <c r="N1595">
        <v>2</v>
      </c>
      <c r="O1595" t="s">
        <v>125</v>
      </c>
      <c r="P1595" t="s">
        <v>287</v>
      </c>
      <c r="Q1595">
        <v>2</v>
      </c>
      <c r="R1595" t="s">
        <v>927</v>
      </c>
      <c r="S1595" t="s">
        <v>1461</v>
      </c>
      <c r="T1595" t="s">
        <v>1976</v>
      </c>
      <c r="U1595" t="s">
        <v>88</v>
      </c>
      <c r="V1595" t="s">
        <v>2031</v>
      </c>
      <c r="W1595">
        <v>253.88</v>
      </c>
      <c r="X1595">
        <v>79.959999999999994</v>
      </c>
      <c r="Y1595">
        <v>2</v>
      </c>
      <c r="Z1595" t="s">
        <v>142</v>
      </c>
      <c r="AA1595" t="s">
        <v>2623</v>
      </c>
      <c r="AF1595" s="4"/>
      <c r="AG1595" s="4"/>
      <c r="AH1595" t="s">
        <v>69</v>
      </c>
      <c r="AI1595" t="s">
        <v>231</v>
      </c>
      <c r="AJ1595" t="s">
        <v>448</v>
      </c>
      <c r="AK1595" t="s">
        <v>1010</v>
      </c>
      <c r="AL1595" t="s">
        <v>1540</v>
      </c>
      <c r="AM1595" t="s">
        <v>80</v>
      </c>
      <c r="AN1595" t="s">
        <v>1577</v>
      </c>
      <c r="AO1595" t="s">
        <v>69</v>
      </c>
      <c r="AP1595" t="s">
        <v>2360</v>
      </c>
      <c r="AQ1595" t="str">
        <f t="shared" si="24"/>
        <v>1123290443807yesFemale4415311Facebook4414844265253.8879.9611506.99224.991</v>
      </c>
      <c r="AR1595">
        <f>COUNTIF(AQ$2:AQ1595,AQ1595)</f>
        <v>1</v>
      </c>
    </row>
    <row r="1596" spans="1:44" x14ac:dyDescent="0.25">
      <c r="A1596">
        <v>1124</v>
      </c>
      <c r="B1596">
        <v>55</v>
      </c>
      <c r="C1596" s="4">
        <v>44381</v>
      </c>
      <c r="D1596">
        <v>1</v>
      </c>
      <c r="E1596" t="s">
        <v>39</v>
      </c>
      <c r="F1596" t="s">
        <v>50</v>
      </c>
      <c r="G1596" t="s">
        <v>55</v>
      </c>
      <c r="H1596" t="s">
        <v>58</v>
      </c>
      <c r="I1596" s="4">
        <v>43665</v>
      </c>
      <c r="J1596">
        <v>3</v>
      </c>
      <c r="K1596" t="s">
        <v>59</v>
      </c>
      <c r="L1596" s="4">
        <v>43615</v>
      </c>
      <c r="M1596" s="4">
        <v>43830</v>
      </c>
      <c r="N1596">
        <v>2</v>
      </c>
      <c r="O1596" t="s">
        <v>135</v>
      </c>
      <c r="P1596" t="s">
        <v>297</v>
      </c>
      <c r="Q1596">
        <v>2</v>
      </c>
      <c r="R1596" t="s">
        <v>928</v>
      </c>
      <c r="S1596" t="s">
        <v>1462</v>
      </c>
      <c r="T1596" t="s">
        <v>1977</v>
      </c>
      <c r="U1596" t="s">
        <v>83</v>
      </c>
      <c r="V1596" t="s">
        <v>2077</v>
      </c>
      <c r="W1596">
        <v>103.83</v>
      </c>
      <c r="X1596">
        <v>44.95</v>
      </c>
      <c r="Y1596">
        <v>2</v>
      </c>
      <c r="Z1596" t="s">
        <v>2149</v>
      </c>
      <c r="AA1596" t="s">
        <v>2429</v>
      </c>
      <c r="AF1596" s="4"/>
      <c r="AG1596" s="4"/>
      <c r="AH1596" t="s">
        <v>90</v>
      </c>
      <c r="AI1596" t="s">
        <v>252</v>
      </c>
      <c r="AJ1596" t="s">
        <v>503</v>
      </c>
      <c r="AK1596" t="s">
        <v>1066</v>
      </c>
      <c r="AL1596" t="s">
        <v>1594</v>
      </c>
      <c r="AM1596" t="s">
        <v>67</v>
      </c>
      <c r="AN1596" t="s">
        <v>1659</v>
      </c>
      <c r="AO1596" t="s">
        <v>410</v>
      </c>
      <c r="AP1596" t="s">
        <v>2359</v>
      </c>
      <c r="AQ1596" t="str">
        <f t="shared" si="24"/>
        <v>112455443811yesFemale436653Google Ads4361543830103.8344.956609.9534.9920</v>
      </c>
      <c r="AR1596">
        <f>COUNTIF(AQ$2:AQ1596,AQ1596)</f>
        <v>1</v>
      </c>
    </row>
    <row r="1597" spans="1:44" x14ac:dyDescent="0.25">
      <c r="A1597">
        <v>1124</v>
      </c>
      <c r="B1597">
        <v>55</v>
      </c>
      <c r="C1597" s="4">
        <v>44381</v>
      </c>
      <c r="D1597">
        <v>1</v>
      </c>
      <c r="E1597" t="s">
        <v>39</v>
      </c>
      <c r="F1597" t="s">
        <v>50</v>
      </c>
      <c r="G1597" t="s">
        <v>55</v>
      </c>
      <c r="H1597" t="s">
        <v>58</v>
      </c>
      <c r="I1597" s="4">
        <v>43665</v>
      </c>
      <c r="J1597">
        <v>3</v>
      </c>
      <c r="K1597" t="s">
        <v>59</v>
      </c>
      <c r="L1597" s="4">
        <v>43615</v>
      </c>
      <c r="M1597" s="4">
        <v>43830</v>
      </c>
      <c r="N1597">
        <v>2</v>
      </c>
      <c r="O1597" t="s">
        <v>135</v>
      </c>
      <c r="P1597" t="s">
        <v>297</v>
      </c>
      <c r="Q1597">
        <v>2</v>
      </c>
      <c r="R1597" t="s">
        <v>928</v>
      </c>
      <c r="S1597" t="s">
        <v>1462</v>
      </c>
      <c r="T1597" t="s">
        <v>1977</v>
      </c>
      <c r="U1597" t="s">
        <v>83</v>
      </c>
      <c r="V1597" t="s">
        <v>2077</v>
      </c>
      <c r="W1597">
        <v>103.83</v>
      </c>
      <c r="X1597">
        <v>44.95</v>
      </c>
      <c r="Y1597">
        <v>2</v>
      </c>
      <c r="Z1597" t="s">
        <v>2149</v>
      </c>
      <c r="AA1597" t="s">
        <v>2429</v>
      </c>
      <c r="AF1597" s="4"/>
      <c r="AG1597" s="4"/>
      <c r="AH1597" t="s">
        <v>70</v>
      </c>
      <c r="AI1597" t="s">
        <v>232</v>
      </c>
      <c r="AJ1597" t="s">
        <v>475</v>
      </c>
      <c r="AK1597" t="s">
        <v>1038</v>
      </c>
      <c r="AL1597" t="s">
        <v>1527</v>
      </c>
      <c r="AM1597" t="s">
        <v>80</v>
      </c>
      <c r="AN1597" t="s">
        <v>1548</v>
      </c>
      <c r="AO1597" t="s">
        <v>673</v>
      </c>
      <c r="AP1597" t="s">
        <v>2348</v>
      </c>
      <c r="AQ1597" t="str">
        <f t="shared" si="24"/>
        <v>112455443811yesFemale436653Google Ads4361543830103.8344.95515336.99214.9912</v>
      </c>
      <c r="AR1597">
        <f>COUNTIF(AQ$2:AQ1597,AQ1597)</f>
        <v>1</v>
      </c>
    </row>
    <row r="1598" spans="1:44" x14ac:dyDescent="0.25">
      <c r="A1598">
        <v>1125</v>
      </c>
      <c r="B1598">
        <v>351</v>
      </c>
      <c r="C1598" s="4">
        <v>44381</v>
      </c>
      <c r="D1598">
        <v>9</v>
      </c>
      <c r="E1598" t="s">
        <v>41</v>
      </c>
      <c r="F1598" t="s">
        <v>52</v>
      </c>
      <c r="G1598" t="s">
        <v>56</v>
      </c>
      <c r="H1598" t="s">
        <v>57</v>
      </c>
      <c r="I1598" s="4">
        <v>43808</v>
      </c>
      <c r="J1598">
        <v>3</v>
      </c>
      <c r="K1598" t="s">
        <v>59</v>
      </c>
      <c r="L1598" s="4">
        <v>43615</v>
      </c>
      <c r="M1598" s="4">
        <v>43830</v>
      </c>
      <c r="N1598">
        <v>1</v>
      </c>
      <c r="O1598" t="s">
        <v>70</v>
      </c>
      <c r="P1598" t="s">
        <v>232</v>
      </c>
      <c r="Q1598">
        <v>1</v>
      </c>
      <c r="R1598" t="s">
        <v>865</v>
      </c>
      <c r="S1598" t="s">
        <v>1402</v>
      </c>
      <c r="T1598" t="s">
        <v>1859</v>
      </c>
      <c r="U1598" t="s">
        <v>80</v>
      </c>
      <c r="V1598" t="s">
        <v>1517</v>
      </c>
      <c r="W1598">
        <v>279.98</v>
      </c>
      <c r="X1598">
        <v>39.979999999999997</v>
      </c>
      <c r="Y1598">
        <v>1</v>
      </c>
      <c r="Z1598" t="s">
        <v>640</v>
      </c>
      <c r="AA1598" t="s">
        <v>2393</v>
      </c>
      <c r="AF1598" s="4"/>
      <c r="AG1598" s="4"/>
      <c r="AH1598" t="s">
        <v>70</v>
      </c>
      <c r="AI1598" t="s">
        <v>232</v>
      </c>
      <c r="AJ1598" t="s">
        <v>865</v>
      </c>
      <c r="AK1598" t="s">
        <v>1402</v>
      </c>
      <c r="AL1598" t="s">
        <v>1859</v>
      </c>
      <c r="AM1598" t="s">
        <v>80</v>
      </c>
      <c r="AN1598" t="s">
        <v>1517</v>
      </c>
      <c r="AO1598" t="s">
        <v>640</v>
      </c>
      <c r="AP1598" t="s">
        <v>2393</v>
      </c>
      <c r="AQ1598" t="str">
        <f t="shared" si="24"/>
        <v>1125351443819noMale438083Google Ads4361543830279.9839.98591139.99219.9917</v>
      </c>
      <c r="AR1598">
        <f>COUNTIF(AQ$2:AQ1598,AQ1598)</f>
        <v>1</v>
      </c>
    </row>
    <row r="1599" spans="1:44" x14ac:dyDescent="0.25">
      <c r="A1599">
        <v>1126</v>
      </c>
      <c r="B1599">
        <v>14</v>
      </c>
      <c r="C1599" s="4">
        <v>44382</v>
      </c>
      <c r="D1599">
        <v>2</v>
      </c>
      <c r="E1599" t="s">
        <v>38</v>
      </c>
      <c r="F1599" t="s">
        <v>49</v>
      </c>
      <c r="G1599" t="s">
        <v>56</v>
      </c>
      <c r="H1599" t="s">
        <v>57</v>
      </c>
      <c r="I1599" s="4">
        <v>43643</v>
      </c>
      <c r="J1599">
        <v>1</v>
      </c>
      <c r="K1599" t="s">
        <v>61</v>
      </c>
      <c r="L1599" s="4">
        <v>43615</v>
      </c>
      <c r="M1599" s="4">
        <v>43830</v>
      </c>
      <c r="N1599">
        <v>1</v>
      </c>
      <c r="O1599" t="s">
        <v>65</v>
      </c>
      <c r="P1599" t="s">
        <v>227</v>
      </c>
      <c r="Q1599">
        <v>1</v>
      </c>
      <c r="R1599" t="s">
        <v>545</v>
      </c>
      <c r="S1599" t="s">
        <v>1106</v>
      </c>
      <c r="T1599" t="s">
        <v>1632</v>
      </c>
      <c r="U1599" t="s">
        <v>69</v>
      </c>
      <c r="V1599" t="s">
        <v>1517</v>
      </c>
      <c r="W1599">
        <v>320</v>
      </c>
      <c r="X1599">
        <v>19.989999999999998</v>
      </c>
      <c r="Y1599">
        <v>1</v>
      </c>
      <c r="Z1599" t="s">
        <v>431</v>
      </c>
      <c r="AA1599" t="s">
        <v>2326</v>
      </c>
      <c r="AF1599" s="4"/>
      <c r="AG1599" s="4"/>
      <c r="AH1599" t="s">
        <v>65</v>
      </c>
      <c r="AI1599" t="s">
        <v>227</v>
      </c>
      <c r="AJ1599" t="s">
        <v>545</v>
      </c>
      <c r="AK1599" t="s">
        <v>1106</v>
      </c>
      <c r="AL1599" t="s">
        <v>1632</v>
      </c>
      <c r="AM1599" t="s">
        <v>69</v>
      </c>
      <c r="AN1599" t="s">
        <v>1517</v>
      </c>
      <c r="AO1599" t="s">
        <v>431</v>
      </c>
      <c r="AP1599" t="s">
        <v>2326</v>
      </c>
      <c r="AQ1599" t="str">
        <f t="shared" si="24"/>
        <v>112614443822noMale436431YouTube436154383032019.991042320119.9924</v>
      </c>
      <c r="AR1599">
        <f>COUNTIF(AQ$2:AQ1599,AQ1599)</f>
        <v>1</v>
      </c>
    </row>
    <row r="1600" spans="1:44" x14ac:dyDescent="0.25">
      <c r="A1600">
        <v>1127</v>
      </c>
      <c r="B1600">
        <v>380</v>
      </c>
      <c r="C1600" s="4">
        <v>44382</v>
      </c>
      <c r="D1600">
        <v>2</v>
      </c>
      <c r="E1600" t="s">
        <v>38</v>
      </c>
      <c r="F1600" t="s">
        <v>49</v>
      </c>
      <c r="G1600" t="s">
        <v>55</v>
      </c>
      <c r="H1600" t="s">
        <v>57</v>
      </c>
      <c r="I1600" s="4">
        <v>43599</v>
      </c>
      <c r="J1600">
        <v>1</v>
      </c>
      <c r="L1600" s="4"/>
      <c r="M1600" s="4"/>
      <c r="N1600">
        <v>1</v>
      </c>
      <c r="O1600" t="s">
        <v>80</v>
      </c>
      <c r="P1600" t="s">
        <v>242</v>
      </c>
      <c r="Q1600">
        <v>1</v>
      </c>
      <c r="R1600" t="s">
        <v>422</v>
      </c>
      <c r="S1600" t="s">
        <v>984</v>
      </c>
      <c r="T1600" t="s">
        <v>1517</v>
      </c>
      <c r="U1600" t="s">
        <v>67</v>
      </c>
      <c r="V1600" t="s">
        <v>1548</v>
      </c>
      <c r="W1600">
        <v>59.97</v>
      </c>
      <c r="X1600">
        <v>44.97</v>
      </c>
      <c r="Y1600">
        <v>1</v>
      </c>
      <c r="Z1600" t="s">
        <v>80</v>
      </c>
      <c r="AA1600" t="s">
        <v>2357</v>
      </c>
      <c r="AF1600" s="4"/>
      <c r="AG1600" s="4"/>
      <c r="AH1600" t="s">
        <v>80</v>
      </c>
      <c r="AI1600" t="s">
        <v>242</v>
      </c>
      <c r="AJ1600" t="s">
        <v>422</v>
      </c>
      <c r="AK1600" t="s">
        <v>984</v>
      </c>
      <c r="AL1600" t="s">
        <v>1517</v>
      </c>
      <c r="AM1600" t="s">
        <v>67</v>
      </c>
      <c r="AN1600" t="s">
        <v>1548</v>
      </c>
      <c r="AO1600" t="s">
        <v>80</v>
      </c>
      <c r="AP1600" t="s">
        <v>2357</v>
      </c>
      <c r="AQ1600" t="str">
        <f t="shared" si="24"/>
        <v>1127380443822yesMale43599159.9744.97212019.99314.992</v>
      </c>
      <c r="AR1600">
        <f>COUNTIF(AQ$2:AQ1600,AQ1600)</f>
        <v>1</v>
      </c>
    </row>
    <row r="1601" spans="1:44" x14ac:dyDescent="0.25">
      <c r="A1601">
        <v>1128</v>
      </c>
      <c r="B1601">
        <v>427</v>
      </c>
      <c r="C1601" s="4">
        <v>44382</v>
      </c>
      <c r="D1601">
        <v>11</v>
      </c>
      <c r="E1601" t="s">
        <v>37</v>
      </c>
      <c r="F1601" t="s">
        <v>48</v>
      </c>
      <c r="G1601" t="s">
        <v>56</v>
      </c>
      <c r="H1601" t="s">
        <v>58</v>
      </c>
      <c r="I1601" s="4">
        <v>43621</v>
      </c>
      <c r="J1601">
        <v>2</v>
      </c>
      <c r="K1601" t="s">
        <v>60</v>
      </c>
      <c r="L1601" s="4">
        <v>43615</v>
      </c>
      <c r="M1601" s="4">
        <v>43830</v>
      </c>
      <c r="N1601">
        <v>1</v>
      </c>
      <c r="O1601" t="s">
        <v>84</v>
      </c>
      <c r="P1601" t="s">
        <v>246</v>
      </c>
      <c r="Q1601">
        <v>1</v>
      </c>
      <c r="R1601" t="s">
        <v>824</v>
      </c>
      <c r="S1601" t="s">
        <v>1361</v>
      </c>
      <c r="T1601" t="s">
        <v>1877</v>
      </c>
      <c r="U1601" t="s">
        <v>80</v>
      </c>
      <c r="V1601" t="s">
        <v>1548</v>
      </c>
      <c r="W1601">
        <v>379.98</v>
      </c>
      <c r="X1601">
        <v>29.98</v>
      </c>
      <c r="Y1601">
        <v>1</v>
      </c>
      <c r="Z1601" t="s">
        <v>86</v>
      </c>
      <c r="AA1601" t="s">
        <v>2350</v>
      </c>
      <c r="AF1601" s="4"/>
      <c r="AG1601" s="4"/>
      <c r="AH1601" t="s">
        <v>84</v>
      </c>
      <c r="AI1601" t="s">
        <v>246</v>
      </c>
      <c r="AJ1601" t="s">
        <v>824</v>
      </c>
      <c r="AK1601" t="s">
        <v>1361</v>
      </c>
      <c r="AL1601" t="s">
        <v>1877</v>
      </c>
      <c r="AM1601" t="s">
        <v>80</v>
      </c>
      <c r="AN1601" t="s">
        <v>1548</v>
      </c>
      <c r="AO1601" t="s">
        <v>86</v>
      </c>
      <c r="AP1601" t="s">
        <v>2350</v>
      </c>
      <c r="AQ1601" t="str">
        <f t="shared" si="24"/>
        <v>11284274438211noFemale436212Facebook4361543830379.9829.98925189.99214.997</v>
      </c>
      <c r="AR1601">
        <f>COUNTIF(AQ$2:AQ1601,AQ1601)</f>
        <v>1</v>
      </c>
    </row>
    <row r="1602" spans="1:44" x14ac:dyDescent="0.25">
      <c r="A1602">
        <v>1129</v>
      </c>
      <c r="B1602">
        <v>200</v>
      </c>
      <c r="C1602" s="4">
        <v>44383</v>
      </c>
      <c r="D1602">
        <v>10</v>
      </c>
      <c r="E1602" t="s">
        <v>42</v>
      </c>
      <c r="F1602" t="s">
        <v>53</v>
      </c>
      <c r="G1602" t="s">
        <v>55</v>
      </c>
      <c r="H1602" t="s">
        <v>58</v>
      </c>
      <c r="I1602" s="4">
        <v>44011</v>
      </c>
      <c r="J1602">
        <v>8</v>
      </c>
      <c r="K1602" t="s">
        <v>60</v>
      </c>
      <c r="L1602" s="4">
        <v>44000</v>
      </c>
      <c r="M1602" s="4">
        <v>44073</v>
      </c>
      <c r="N1602">
        <v>2</v>
      </c>
      <c r="O1602" t="s">
        <v>219</v>
      </c>
      <c r="P1602" t="s">
        <v>381</v>
      </c>
      <c r="Q1602">
        <v>2</v>
      </c>
      <c r="R1602" t="s">
        <v>929</v>
      </c>
      <c r="S1602" t="s">
        <v>1463</v>
      </c>
      <c r="T1602" t="s">
        <v>1978</v>
      </c>
      <c r="U1602" t="s">
        <v>2028</v>
      </c>
      <c r="V1602" t="s">
        <v>2078</v>
      </c>
      <c r="W1602">
        <v>1509.66</v>
      </c>
      <c r="X1602">
        <v>189.9</v>
      </c>
      <c r="Y1602">
        <v>2</v>
      </c>
      <c r="Z1602" t="s">
        <v>2316</v>
      </c>
      <c r="AA1602" t="s">
        <v>2624</v>
      </c>
      <c r="AF1602" s="4"/>
      <c r="AG1602" s="4"/>
      <c r="AH1602" t="s">
        <v>86</v>
      </c>
      <c r="AI1602" t="s">
        <v>248</v>
      </c>
      <c r="AJ1602" t="s">
        <v>653</v>
      </c>
      <c r="AK1602" t="s">
        <v>1197</v>
      </c>
      <c r="AL1602" t="s">
        <v>1721</v>
      </c>
      <c r="AM1602" t="s">
        <v>80</v>
      </c>
      <c r="AN1602" t="s">
        <v>1577</v>
      </c>
      <c r="AO1602" t="s">
        <v>549</v>
      </c>
      <c r="AP1602" t="s">
        <v>2362</v>
      </c>
      <c r="AQ1602" t="str">
        <f t="shared" ref="AQ1602:AQ1665" si="25">CONCATENATE($A1602,$B1602,$C1602,$D1602,$G1602,$H1602,$I1602,$J1602,$K1602,$L1602,$M1602,$W1602,$X1602,$AB1602,$AC1602,$AD1602,$AE1602,$AF1602,$AG1602,$AH1602,$AJ1602,$AL1602,$AM1602,$AN1602,$AO1602)</f>
        <v>11292004438310yesFemale440118Facebook44000440731509.66189.9784332.49224.9922</v>
      </c>
      <c r="AR1602">
        <f>COUNTIF(AQ$2:AQ1602,AQ1602)</f>
        <v>1</v>
      </c>
    </row>
    <row r="1603" spans="1:44" x14ac:dyDescent="0.25">
      <c r="A1603">
        <v>1129</v>
      </c>
      <c r="B1603">
        <v>200</v>
      </c>
      <c r="C1603" s="4">
        <v>44383</v>
      </c>
      <c r="D1603">
        <v>10</v>
      </c>
      <c r="E1603" t="s">
        <v>42</v>
      </c>
      <c r="F1603" t="s">
        <v>53</v>
      </c>
      <c r="G1603" t="s">
        <v>55</v>
      </c>
      <c r="H1603" t="s">
        <v>58</v>
      </c>
      <c r="I1603" s="4">
        <v>44011</v>
      </c>
      <c r="J1603">
        <v>8</v>
      </c>
      <c r="K1603" t="s">
        <v>60</v>
      </c>
      <c r="L1603" s="4">
        <v>44000</v>
      </c>
      <c r="M1603" s="4">
        <v>44073</v>
      </c>
      <c r="N1603">
        <v>2</v>
      </c>
      <c r="O1603" t="s">
        <v>219</v>
      </c>
      <c r="P1603" t="s">
        <v>381</v>
      </c>
      <c r="Q1603">
        <v>2</v>
      </c>
      <c r="R1603" t="s">
        <v>929</v>
      </c>
      <c r="S1603" t="s">
        <v>1463</v>
      </c>
      <c r="T1603" t="s">
        <v>1978</v>
      </c>
      <c r="U1603" t="s">
        <v>2028</v>
      </c>
      <c r="V1603" t="s">
        <v>2078</v>
      </c>
      <c r="W1603">
        <v>1509.66</v>
      </c>
      <c r="X1603">
        <v>189.9</v>
      </c>
      <c r="Y1603">
        <v>2</v>
      </c>
      <c r="Z1603" t="s">
        <v>2316</v>
      </c>
      <c r="AA1603" t="s">
        <v>2624</v>
      </c>
      <c r="AF1603" s="4"/>
      <c r="AG1603" s="4"/>
      <c r="AH1603" t="s">
        <v>67</v>
      </c>
      <c r="AI1603" t="s">
        <v>229</v>
      </c>
      <c r="AJ1603" t="s">
        <v>391</v>
      </c>
      <c r="AK1603" t="s">
        <v>953</v>
      </c>
      <c r="AL1603" t="s">
        <v>1487</v>
      </c>
      <c r="AM1603" t="s">
        <v>67</v>
      </c>
      <c r="AN1603" t="s">
        <v>1548</v>
      </c>
      <c r="AO1603" t="s">
        <v>90</v>
      </c>
      <c r="AP1603" t="s">
        <v>2328</v>
      </c>
      <c r="AQ1603" t="str">
        <f t="shared" si="25"/>
        <v>11292004438310yesFemale440118Facebook44000440731509.66189.9313629.95314.996</v>
      </c>
      <c r="AR1603">
        <f>COUNTIF(AQ$2:AQ1603,AQ1603)</f>
        <v>1</v>
      </c>
    </row>
    <row r="1604" spans="1:44" x14ac:dyDescent="0.25">
      <c r="A1604">
        <v>1129</v>
      </c>
      <c r="B1604">
        <v>200</v>
      </c>
      <c r="C1604" s="4">
        <v>44383</v>
      </c>
      <c r="D1604">
        <v>10</v>
      </c>
      <c r="E1604" t="s">
        <v>42</v>
      </c>
      <c r="F1604" t="s">
        <v>53</v>
      </c>
      <c r="G1604" t="s">
        <v>55</v>
      </c>
      <c r="H1604" t="s">
        <v>58</v>
      </c>
      <c r="I1604" s="4">
        <v>44011</v>
      </c>
      <c r="J1604">
        <v>8</v>
      </c>
      <c r="K1604" t="s">
        <v>60</v>
      </c>
      <c r="L1604" s="4">
        <v>44000</v>
      </c>
      <c r="M1604" s="4">
        <v>44073</v>
      </c>
      <c r="N1604">
        <v>2</v>
      </c>
      <c r="O1604" t="s">
        <v>219</v>
      </c>
      <c r="P1604" t="s">
        <v>381</v>
      </c>
      <c r="Q1604">
        <v>2</v>
      </c>
      <c r="R1604" t="s">
        <v>929</v>
      </c>
      <c r="S1604" t="s">
        <v>1463</v>
      </c>
      <c r="T1604" t="s">
        <v>1978</v>
      </c>
      <c r="U1604" t="s">
        <v>2028</v>
      </c>
      <c r="V1604" t="s">
        <v>2078</v>
      </c>
      <c r="W1604">
        <v>1509.66</v>
      </c>
      <c r="X1604">
        <v>189.9</v>
      </c>
      <c r="Y1604">
        <v>2</v>
      </c>
      <c r="Z1604" t="s">
        <v>2316</v>
      </c>
      <c r="AA1604" t="s">
        <v>2624</v>
      </c>
      <c r="AF1604" s="4"/>
      <c r="AG1604" s="4"/>
      <c r="AH1604" t="s">
        <v>67</v>
      </c>
      <c r="AI1604" t="s">
        <v>229</v>
      </c>
      <c r="AJ1604" t="s">
        <v>391</v>
      </c>
      <c r="AK1604" t="s">
        <v>953</v>
      </c>
      <c r="AL1604" t="s">
        <v>1487</v>
      </c>
      <c r="AM1604" t="s">
        <v>67</v>
      </c>
      <c r="AN1604" t="s">
        <v>1548</v>
      </c>
      <c r="AO1604" t="s">
        <v>90</v>
      </c>
      <c r="AP1604" t="s">
        <v>2328</v>
      </c>
      <c r="AQ1604" t="str">
        <f t="shared" si="25"/>
        <v>11292004438310yesFemale440118Facebook44000440731509.66189.9313629.95314.996</v>
      </c>
      <c r="AR1604">
        <f>COUNTIF(AQ$2:AQ1604,AQ1604)</f>
        <v>2</v>
      </c>
    </row>
    <row r="1605" spans="1:44" x14ac:dyDescent="0.25">
      <c r="A1605">
        <v>1129</v>
      </c>
      <c r="B1605">
        <v>200</v>
      </c>
      <c r="C1605" s="4">
        <v>44383</v>
      </c>
      <c r="D1605">
        <v>10</v>
      </c>
      <c r="E1605" t="s">
        <v>42</v>
      </c>
      <c r="F1605" t="s">
        <v>53</v>
      </c>
      <c r="G1605" t="s">
        <v>55</v>
      </c>
      <c r="H1605" t="s">
        <v>58</v>
      </c>
      <c r="I1605" s="4">
        <v>44011</v>
      </c>
      <c r="J1605">
        <v>8</v>
      </c>
      <c r="K1605" t="s">
        <v>60</v>
      </c>
      <c r="L1605" s="4">
        <v>44000</v>
      </c>
      <c r="M1605" s="4">
        <v>44073</v>
      </c>
      <c r="N1605">
        <v>2</v>
      </c>
      <c r="O1605" t="s">
        <v>219</v>
      </c>
      <c r="P1605" t="s">
        <v>381</v>
      </c>
      <c r="Q1605">
        <v>2</v>
      </c>
      <c r="R1605" t="s">
        <v>929</v>
      </c>
      <c r="S1605" t="s">
        <v>1463</v>
      </c>
      <c r="T1605" t="s">
        <v>1978</v>
      </c>
      <c r="U1605" t="s">
        <v>2028</v>
      </c>
      <c r="V1605" t="s">
        <v>2078</v>
      </c>
      <c r="W1605">
        <v>1509.66</v>
      </c>
      <c r="X1605">
        <v>189.9</v>
      </c>
      <c r="Y1605">
        <v>2</v>
      </c>
      <c r="Z1605" t="s">
        <v>2316</v>
      </c>
      <c r="AA1605" t="s">
        <v>2624</v>
      </c>
      <c r="AF1605" s="4"/>
      <c r="AG1605" s="4"/>
      <c r="AH1605" t="s">
        <v>86</v>
      </c>
      <c r="AI1605" t="s">
        <v>248</v>
      </c>
      <c r="AJ1605" t="s">
        <v>653</v>
      </c>
      <c r="AK1605" t="s">
        <v>1197</v>
      </c>
      <c r="AL1605" t="s">
        <v>1721</v>
      </c>
      <c r="AM1605" t="s">
        <v>80</v>
      </c>
      <c r="AN1605" t="s">
        <v>1577</v>
      </c>
      <c r="AO1605" t="s">
        <v>549</v>
      </c>
      <c r="AP1605" t="s">
        <v>2362</v>
      </c>
      <c r="AQ1605" t="str">
        <f t="shared" si="25"/>
        <v>11292004438310yesFemale440118Facebook44000440731509.66189.9784332.49224.9922</v>
      </c>
      <c r="AR1605">
        <f>COUNTIF(AQ$2:AQ1605,AQ1605)</f>
        <v>2</v>
      </c>
    </row>
    <row r="1606" spans="1:44" x14ac:dyDescent="0.25">
      <c r="A1606">
        <v>1130</v>
      </c>
      <c r="B1606">
        <v>313</v>
      </c>
      <c r="C1606" s="4">
        <v>44383</v>
      </c>
      <c r="D1606">
        <v>10</v>
      </c>
      <c r="E1606" t="s">
        <v>42</v>
      </c>
      <c r="F1606" t="s">
        <v>53</v>
      </c>
      <c r="G1606" t="s">
        <v>55</v>
      </c>
      <c r="H1606" t="s">
        <v>57</v>
      </c>
      <c r="I1606" s="4">
        <v>44073</v>
      </c>
      <c r="J1606">
        <v>8</v>
      </c>
      <c r="K1606" t="s">
        <v>60</v>
      </c>
      <c r="L1606" s="4">
        <v>44000</v>
      </c>
      <c r="M1606" s="4">
        <v>44073</v>
      </c>
      <c r="N1606">
        <v>2</v>
      </c>
      <c r="O1606" t="s">
        <v>118</v>
      </c>
      <c r="P1606" t="s">
        <v>280</v>
      </c>
      <c r="Q1606">
        <v>2</v>
      </c>
      <c r="R1606" t="s">
        <v>930</v>
      </c>
      <c r="S1606" t="s">
        <v>1464</v>
      </c>
      <c r="T1606" t="s">
        <v>1979</v>
      </c>
      <c r="U1606" t="s">
        <v>83</v>
      </c>
      <c r="V1606" t="s">
        <v>2039</v>
      </c>
      <c r="W1606">
        <v>66.150000000000006</v>
      </c>
      <c r="X1606">
        <v>59.95</v>
      </c>
      <c r="Y1606">
        <v>2</v>
      </c>
      <c r="Z1606" t="s">
        <v>2101</v>
      </c>
      <c r="AA1606" t="s">
        <v>2371</v>
      </c>
      <c r="AF1606" s="4"/>
      <c r="AG1606" s="4"/>
      <c r="AH1606" t="s">
        <v>90</v>
      </c>
      <c r="AI1606" t="s">
        <v>252</v>
      </c>
      <c r="AJ1606" t="s">
        <v>497</v>
      </c>
      <c r="AK1606" t="s">
        <v>1060</v>
      </c>
      <c r="AL1606" t="s">
        <v>1589</v>
      </c>
      <c r="AM1606" t="s">
        <v>67</v>
      </c>
      <c r="AN1606" t="s">
        <v>1562</v>
      </c>
      <c r="AO1606" t="s">
        <v>410</v>
      </c>
      <c r="AP1606" t="s">
        <v>2359</v>
      </c>
      <c r="AQ1606" t="str">
        <f t="shared" si="25"/>
        <v>11303134438310yesMale440738Facebook440004407366.1559.9566512.7539.9920</v>
      </c>
      <c r="AR1606">
        <f>COUNTIF(AQ$2:AQ1606,AQ1606)</f>
        <v>1</v>
      </c>
    </row>
    <row r="1607" spans="1:44" x14ac:dyDescent="0.25">
      <c r="A1607">
        <v>1130</v>
      </c>
      <c r="B1607">
        <v>313</v>
      </c>
      <c r="C1607" s="4">
        <v>44383</v>
      </c>
      <c r="D1607">
        <v>10</v>
      </c>
      <c r="E1607" t="s">
        <v>42</v>
      </c>
      <c r="F1607" t="s">
        <v>53</v>
      </c>
      <c r="G1607" t="s">
        <v>55</v>
      </c>
      <c r="H1607" t="s">
        <v>57</v>
      </c>
      <c r="I1607" s="4">
        <v>44073</v>
      </c>
      <c r="J1607">
        <v>8</v>
      </c>
      <c r="K1607" t="s">
        <v>60</v>
      </c>
      <c r="L1607" s="4">
        <v>44000</v>
      </c>
      <c r="M1607" s="4">
        <v>44073</v>
      </c>
      <c r="N1607">
        <v>2</v>
      </c>
      <c r="O1607" t="s">
        <v>118</v>
      </c>
      <c r="P1607" t="s">
        <v>280</v>
      </c>
      <c r="Q1607">
        <v>2</v>
      </c>
      <c r="R1607" t="s">
        <v>930</v>
      </c>
      <c r="S1607" t="s">
        <v>1464</v>
      </c>
      <c r="T1607" t="s">
        <v>1979</v>
      </c>
      <c r="U1607" t="s">
        <v>83</v>
      </c>
      <c r="V1607" t="s">
        <v>2039</v>
      </c>
      <c r="W1607">
        <v>66.150000000000006</v>
      </c>
      <c r="X1607">
        <v>59.95</v>
      </c>
      <c r="Y1607">
        <v>2</v>
      </c>
      <c r="Z1607" t="s">
        <v>2101</v>
      </c>
      <c r="AA1607" t="s">
        <v>2371</v>
      </c>
      <c r="AF1607" s="4"/>
      <c r="AG1607" s="4"/>
      <c r="AH1607" t="s">
        <v>79</v>
      </c>
      <c r="AI1607" t="s">
        <v>241</v>
      </c>
      <c r="AJ1607" t="s">
        <v>524</v>
      </c>
      <c r="AK1607" t="s">
        <v>1087</v>
      </c>
      <c r="AL1607" t="s">
        <v>1614</v>
      </c>
      <c r="AM1607" t="s">
        <v>80</v>
      </c>
      <c r="AN1607" t="s">
        <v>1548</v>
      </c>
      <c r="AO1607" t="s">
        <v>455</v>
      </c>
      <c r="AP1607" t="s">
        <v>2340</v>
      </c>
      <c r="AQ1607" t="str">
        <f t="shared" si="25"/>
        <v>11303134438310yesMale440738Facebook440004407366.1559.95416813.95214.9915</v>
      </c>
      <c r="AR1607">
        <f>COUNTIF(AQ$2:AQ1607,AQ1607)</f>
        <v>1</v>
      </c>
    </row>
    <row r="1608" spans="1:44" x14ac:dyDescent="0.25">
      <c r="A1608">
        <v>1131</v>
      </c>
      <c r="B1608">
        <v>289</v>
      </c>
      <c r="C1608" s="4">
        <v>44384</v>
      </c>
      <c r="D1608">
        <v>3</v>
      </c>
      <c r="E1608" t="s">
        <v>34</v>
      </c>
      <c r="F1608" t="s">
        <v>45</v>
      </c>
      <c r="G1608" t="s">
        <v>55</v>
      </c>
      <c r="H1608" t="s">
        <v>58</v>
      </c>
      <c r="I1608" s="4">
        <v>43728</v>
      </c>
      <c r="J1608">
        <v>3</v>
      </c>
      <c r="K1608" t="s">
        <v>59</v>
      </c>
      <c r="L1608" s="4">
        <v>43615</v>
      </c>
      <c r="M1608" s="4">
        <v>43830</v>
      </c>
      <c r="N1608">
        <v>1</v>
      </c>
      <c r="O1608" t="s">
        <v>84</v>
      </c>
      <c r="P1608" t="s">
        <v>246</v>
      </c>
      <c r="Q1608">
        <v>1</v>
      </c>
      <c r="R1608" t="s">
        <v>426</v>
      </c>
      <c r="S1608" t="s">
        <v>988</v>
      </c>
      <c r="T1608" t="s">
        <v>1521</v>
      </c>
      <c r="U1608" t="s">
        <v>67</v>
      </c>
      <c r="V1608" t="s">
        <v>1548</v>
      </c>
      <c r="W1608">
        <v>125.97</v>
      </c>
      <c r="X1608">
        <v>44.97</v>
      </c>
      <c r="Y1608">
        <v>1</v>
      </c>
      <c r="Z1608" t="s">
        <v>410</v>
      </c>
      <c r="AA1608" t="s">
        <v>2359</v>
      </c>
      <c r="AF1608" s="4"/>
      <c r="AG1608" s="4"/>
      <c r="AH1608" t="s">
        <v>84</v>
      </c>
      <c r="AI1608" t="s">
        <v>246</v>
      </c>
      <c r="AJ1608" t="s">
        <v>426</v>
      </c>
      <c r="AK1608" t="s">
        <v>988</v>
      </c>
      <c r="AL1608" t="s">
        <v>1521</v>
      </c>
      <c r="AM1608" t="s">
        <v>67</v>
      </c>
      <c r="AN1608" t="s">
        <v>1548</v>
      </c>
      <c r="AO1608" t="s">
        <v>410</v>
      </c>
      <c r="AP1608" t="s">
        <v>2359</v>
      </c>
      <c r="AQ1608" t="str">
        <f t="shared" si="25"/>
        <v>1131289443843yesFemale437283Google Ads4361543830125.9744.9798041.99314.9920</v>
      </c>
      <c r="AR1608">
        <f>COUNTIF(AQ$2:AQ1608,AQ1608)</f>
        <v>1</v>
      </c>
    </row>
    <row r="1609" spans="1:44" x14ac:dyDescent="0.25">
      <c r="A1609">
        <v>1132</v>
      </c>
      <c r="B1609">
        <v>352</v>
      </c>
      <c r="C1609" s="4">
        <v>44384</v>
      </c>
      <c r="D1609">
        <v>2</v>
      </c>
      <c r="E1609" t="s">
        <v>38</v>
      </c>
      <c r="F1609" t="s">
        <v>49</v>
      </c>
      <c r="G1609" t="s">
        <v>55</v>
      </c>
      <c r="H1609" t="s">
        <v>58</v>
      </c>
      <c r="I1609" s="4">
        <v>43686</v>
      </c>
      <c r="J1609">
        <v>2</v>
      </c>
      <c r="K1609" t="s">
        <v>60</v>
      </c>
      <c r="L1609" s="4">
        <v>43615</v>
      </c>
      <c r="M1609" s="4">
        <v>43830</v>
      </c>
      <c r="N1609">
        <v>1</v>
      </c>
      <c r="O1609" t="s">
        <v>65</v>
      </c>
      <c r="P1609" t="s">
        <v>227</v>
      </c>
      <c r="Q1609">
        <v>1</v>
      </c>
      <c r="R1609" t="s">
        <v>802</v>
      </c>
      <c r="S1609" t="s">
        <v>1340</v>
      </c>
      <c r="T1609" t="s">
        <v>1856</v>
      </c>
      <c r="U1609" t="s">
        <v>80</v>
      </c>
      <c r="V1609" t="s">
        <v>1517</v>
      </c>
      <c r="W1609">
        <v>159.97999999999999</v>
      </c>
      <c r="X1609">
        <v>39.979999999999997</v>
      </c>
      <c r="Y1609">
        <v>1</v>
      </c>
      <c r="Z1609" t="s">
        <v>431</v>
      </c>
      <c r="AA1609" t="s">
        <v>2326</v>
      </c>
      <c r="AF1609" s="4"/>
      <c r="AG1609" s="4"/>
      <c r="AH1609" t="s">
        <v>65</v>
      </c>
      <c r="AI1609" t="s">
        <v>227</v>
      </c>
      <c r="AJ1609" t="s">
        <v>802</v>
      </c>
      <c r="AK1609" t="s">
        <v>1340</v>
      </c>
      <c r="AL1609" t="s">
        <v>1856</v>
      </c>
      <c r="AM1609" t="s">
        <v>80</v>
      </c>
      <c r="AN1609" t="s">
        <v>1517</v>
      </c>
      <c r="AO1609" t="s">
        <v>431</v>
      </c>
      <c r="AP1609" t="s">
        <v>2326</v>
      </c>
      <c r="AQ1609" t="str">
        <f t="shared" si="25"/>
        <v>1132352443842yesFemale436862Facebook4361543830159.9839.98109679.99219.9924</v>
      </c>
      <c r="AR1609">
        <f>COUNTIF(AQ$2:AQ1609,AQ1609)</f>
        <v>1</v>
      </c>
    </row>
    <row r="1610" spans="1:44" x14ac:dyDescent="0.25">
      <c r="A1610">
        <v>1133</v>
      </c>
      <c r="B1610">
        <v>352</v>
      </c>
      <c r="C1610" s="4">
        <v>44384</v>
      </c>
      <c r="D1610">
        <v>2</v>
      </c>
      <c r="E1610" t="s">
        <v>38</v>
      </c>
      <c r="F1610" t="s">
        <v>49</v>
      </c>
      <c r="G1610" t="s">
        <v>55</v>
      </c>
      <c r="H1610" t="s">
        <v>58</v>
      </c>
      <c r="I1610" s="4">
        <v>43686</v>
      </c>
      <c r="J1610">
        <v>2</v>
      </c>
      <c r="K1610" t="s">
        <v>60</v>
      </c>
      <c r="L1610" s="4">
        <v>43615</v>
      </c>
      <c r="M1610" s="4">
        <v>43830</v>
      </c>
      <c r="N1610">
        <v>2</v>
      </c>
      <c r="O1610" t="s">
        <v>126</v>
      </c>
      <c r="P1610" t="s">
        <v>288</v>
      </c>
      <c r="Q1610">
        <v>2</v>
      </c>
      <c r="R1610" t="s">
        <v>931</v>
      </c>
      <c r="S1610" t="s">
        <v>1465</v>
      </c>
      <c r="T1610" t="s">
        <v>1980</v>
      </c>
      <c r="U1610" t="s">
        <v>180</v>
      </c>
      <c r="V1610" t="s">
        <v>2042</v>
      </c>
      <c r="W1610">
        <v>166.94</v>
      </c>
      <c r="X1610">
        <v>39.97</v>
      </c>
      <c r="Y1610">
        <v>2</v>
      </c>
      <c r="Z1610" t="s">
        <v>2159</v>
      </c>
      <c r="AA1610" t="s">
        <v>2439</v>
      </c>
      <c r="AF1610" s="4"/>
      <c r="AG1610" s="4"/>
      <c r="AH1610" t="s">
        <v>78</v>
      </c>
      <c r="AI1610" t="s">
        <v>240</v>
      </c>
      <c r="AJ1610" t="s">
        <v>402</v>
      </c>
      <c r="AK1610" t="s">
        <v>964</v>
      </c>
      <c r="AL1610" t="s">
        <v>1498</v>
      </c>
      <c r="AM1610" t="s">
        <v>80</v>
      </c>
      <c r="AN1610" t="s">
        <v>1548</v>
      </c>
      <c r="AO1610" t="s">
        <v>469</v>
      </c>
      <c r="AP1610" t="s">
        <v>2339</v>
      </c>
      <c r="AQ1610" t="str">
        <f t="shared" si="25"/>
        <v>1133352443842yesFemale436862Facebook4361543830166.9439.9786978.99214.9923</v>
      </c>
      <c r="AR1610">
        <f>COUNTIF(AQ$2:AQ1610,AQ1610)</f>
        <v>1</v>
      </c>
    </row>
    <row r="1611" spans="1:44" x14ac:dyDescent="0.25">
      <c r="A1611">
        <v>1133</v>
      </c>
      <c r="B1611">
        <v>352</v>
      </c>
      <c r="C1611" s="4">
        <v>44384</v>
      </c>
      <c r="D1611">
        <v>2</v>
      </c>
      <c r="E1611" t="s">
        <v>38</v>
      </c>
      <c r="F1611" t="s">
        <v>49</v>
      </c>
      <c r="G1611" t="s">
        <v>55</v>
      </c>
      <c r="H1611" t="s">
        <v>58</v>
      </c>
      <c r="I1611" s="4">
        <v>43686</v>
      </c>
      <c r="J1611">
        <v>2</v>
      </c>
      <c r="K1611" t="s">
        <v>60</v>
      </c>
      <c r="L1611" s="4">
        <v>43615</v>
      </c>
      <c r="M1611" s="4">
        <v>43830</v>
      </c>
      <c r="N1611">
        <v>2</v>
      </c>
      <c r="O1611" t="s">
        <v>126</v>
      </c>
      <c r="P1611" t="s">
        <v>288</v>
      </c>
      <c r="Q1611">
        <v>2</v>
      </c>
      <c r="R1611" t="s">
        <v>931</v>
      </c>
      <c r="S1611" t="s">
        <v>1465</v>
      </c>
      <c r="T1611" t="s">
        <v>1980</v>
      </c>
      <c r="U1611" t="s">
        <v>180</v>
      </c>
      <c r="V1611" t="s">
        <v>2042</v>
      </c>
      <c r="W1611">
        <v>166.94</v>
      </c>
      <c r="X1611">
        <v>39.97</v>
      </c>
      <c r="Y1611">
        <v>2</v>
      </c>
      <c r="Z1611" t="s">
        <v>2159</v>
      </c>
      <c r="AA1611" t="s">
        <v>2439</v>
      </c>
      <c r="AF1611" s="4"/>
      <c r="AG1611" s="4"/>
      <c r="AH1611" t="s">
        <v>90</v>
      </c>
      <c r="AI1611" t="s">
        <v>252</v>
      </c>
      <c r="AJ1611" t="s">
        <v>501</v>
      </c>
      <c r="AK1611" t="s">
        <v>1064</v>
      </c>
      <c r="AL1611" t="s">
        <v>1592</v>
      </c>
      <c r="AM1611" t="s">
        <v>69</v>
      </c>
      <c r="AN1611" t="s">
        <v>1562</v>
      </c>
      <c r="AO1611" t="s">
        <v>410</v>
      </c>
      <c r="AP1611" t="s">
        <v>2359</v>
      </c>
      <c r="AQ1611" t="str">
        <f t="shared" si="25"/>
        <v>1133352443842yesFemale436862Facebook4361543830166.9439.9761618.9619.9920</v>
      </c>
      <c r="AR1611">
        <f>COUNTIF(AQ$2:AQ1611,AQ1611)</f>
        <v>1</v>
      </c>
    </row>
    <row r="1612" spans="1:44" x14ac:dyDescent="0.25">
      <c r="A1612">
        <v>1134</v>
      </c>
      <c r="B1612">
        <v>351</v>
      </c>
      <c r="C1612" s="4">
        <v>44385</v>
      </c>
      <c r="D1612">
        <v>9</v>
      </c>
      <c r="E1612" t="s">
        <v>41</v>
      </c>
      <c r="F1612" t="s">
        <v>52</v>
      </c>
      <c r="G1612" t="s">
        <v>56</v>
      </c>
      <c r="H1612" t="s">
        <v>57</v>
      </c>
      <c r="I1612" s="4">
        <v>43808</v>
      </c>
      <c r="J1612">
        <v>3</v>
      </c>
      <c r="K1612" t="s">
        <v>59</v>
      </c>
      <c r="L1612" s="4">
        <v>43615</v>
      </c>
      <c r="M1612" s="4">
        <v>43830</v>
      </c>
      <c r="N1612">
        <v>1</v>
      </c>
      <c r="O1612" t="s">
        <v>70</v>
      </c>
      <c r="P1612" t="s">
        <v>232</v>
      </c>
      <c r="Q1612">
        <v>1</v>
      </c>
      <c r="R1612" t="s">
        <v>440</v>
      </c>
      <c r="S1612" t="s">
        <v>1002</v>
      </c>
      <c r="T1612" t="s">
        <v>1534</v>
      </c>
      <c r="U1612" t="s">
        <v>80</v>
      </c>
      <c r="V1612" t="s">
        <v>1517</v>
      </c>
      <c r="W1612">
        <v>45.9</v>
      </c>
      <c r="X1612">
        <v>39.979999999999997</v>
      </c>
      <c r="Y1612">
        <v>1</v>
      </c>
      <c r="Z1612" t="s">
        <v>432</v>
      </c>
      <c r="AA1612" t="s">
        <v>2331</v>
      </c>
      <c r="AF1612" s="4"/>
      <c r="AG1612" s="4"/>
      <c r="AH1612" t="s">
        <v>70</v>
      </c>
      <c r="AI1612" t="s">
        <v>232</v>
      </c>
      <c r="AJ1612" t="s">
        <v>440</v>
      </c>
      <c r="AK1612" t="s">
        <v>1002</v>
      </c>
      <c r="AL1612" t="s">
        <v>1534</v>
      </c>
      <c r="AM1612" t="s">
        <v>80</v>
      </c>
      <c r="AN1612" t="s">
        <v>1517</v>
      </c>
      <c r="AO1612" t="s">
        <v>432</v>
      </c>
      <c r="AP1612" t="s">
        <v>2331</v>
      </c>
      <c r="AQ1612" t="str">
        <f t="shared" si="25"/>
        <v>1134351443859noMale438083Google Ads436154383045.939.98517022.95219.9921</v>
      </c>
      <c r="AR1612">
        <f>COUNTIF(AQ$2:AQ1612,AQ1612)</f>
        <v>1</v>
      </c>
    </row>
    <row r="1613" spans="1:44" x14ac:dyDescent="0.25">
      <c r="A1613">
        <v>1135</v>
      </c>
      <c r="B1613">
        <v>366</v>
      </c>
      <c r="C1613" s="4">
        <v>44385</v>
      </c>
      <c r="D1613">
        <v>10</v>
      </c>
      <c r="E1613" t="s">
        <v>42</v>
      </c>
      <c r="F1613" t="s">
        <v>53</v>
      </c>
      <c r="G1613" t="s">
        <v>56</v>
      </c>
      <c r="H1613" t="s">
        <v>57</v>
      </c>
      <c r="I1613" s="4">
        <v>43890</v>
      </c>
      <c r="J1613">
        <v>5</v>
      </c>
      <c r="K1613" t="s">
        <v>60</v>
      </c>
      <c r="L1613" s="4">
        <v>43831</v>
      </c>
      <c r="M1613" s="4">
        <v>43921</v>
      </c>
      <c r="N1613">
        <v>1</v>
      </c>
      <c r="O1613" t="s">
        <v>78</v>
      </c>
      <c r="P1613" t="s">
        <v>240</v>
      </c>
      <c r="Q1613">
        <v>1</v>
      </c>
      <c r="R1613" t="s">
        <v>904</v>
      </c>
      <c r="S1613" t="s">
        <v>1191</v>
      </c>
      <c r="T1613" t="s">
        <v>1490</v>
      </c>
      <c r="U1613" t="s">
        <v>80</v>
      </c>
      <c r="V1613" t="s">
        <v>1548</v>
      </c>
      <c r="W1613">
        <v>17.98</v>
      </c>
      <c r="X1613">
        <v>29.98</v>
      </c>
      <c r="Y1613">
        <v>1</v>
      </c>
      <c r="Z1613" t="s">
        <v>469</v>
      </c>
      <c r="AA1613" t="s">
        <v>2339</v>
      </c>
      <c r="AF1613" s="4"/>
      <c r="AG1613" s="4"/>
      <c r="AH1613" t="s">
        <v>78</v>
      </c>
      <c r="AI1613" t="s">
        <v>240</v>
      </c>
      <c r="AJ1613" t="s">
        <v>904</v>
      </c>
      <c r="AK1613" t="s">
        <v>1191</v>
      </c>
      <c r="AL1613" t="s">
        <v>1490</v>
      </c>
      <c r="AM1613" t="s">
        <v>80</v>
      </c>
      <c r="AN1613" t="s">
        <v>1548</v>
      </c>
      <c r="AO1613" t="s">
        <v>469</v>
      </c>
      <c r="AP1613" t="s">
        <v>2339</v>
      </c>
      <c r="AQ1613" t="str">
        <f t="shared" si="25"/>
        <v>11353664438510noMale438905Facebook438314392117.9829.988868.99214.9923</v>
      </c>
      <c r="AR1613">
        <f>COUNTIF(AQ$2:AQ1613,AQ1613)</f>
        <v>1</v>
      </c>
    </row>
    <row r="1614" spans="1:44" x14ac:dyDescent="0.25">
      <c r="A1614">
        <v>1136</v>
      </c>
      <c r="B1614">
        <v>29</v>
      </c>
      <c r="C1614" s="4">
        <v>44386</v>
      </c>
      <c r="D1614">
        <v>1</v>
      </c>
      <c r="E1614" t="s">
        <v>39</v>
      </c>
      <c r="F1614" t="s">
        <v>50</v>
      </c>
      <c r="G1614" t="s">
        <v>55</v>
      </c>
      <c r="H1614" t="s">
        <v>58</v>
      </c>
      <c r="I1614" s="4">
        <v>43870</v>
      </c>
      <c r="J1614">
        <v>6</v>
      </c>
      <c r="K1614" t="s">
        <v>59</v>
      </c>
      <c r="L1614" s="4">
        <v>43862</v>
      </c>
      <c r="M1614" s="4">
        <v>43889</v>
      </c>
      <c r="N1614">
        <v>2</v>
      </c>
      <c r="O1614" t="s">
        <v>220</v>
      </c>
      <c r="P1614" t="s">
        <v>382</v>
      </c>
      <c r="Q1614">
        <v>2</v>
      </c>
      <c r="R1614" t="s">
        <v>932</v>
      </c>
      <c r="S1614" t="s">
        <v>1466</v>
      </c>
      <c r="T1614" t="s">
        <v>1981</v>
      </c>
      <c r="U1614" t="s">
        <v>180</v>
      </c>
      <c r="V1614" t="s">
        <v>1723</v>
      </c>
      <c r="W1614">
        <v>127.96</v>
      </c>
      <c r="X1614">
        <v>29.97</v>
      </c>
      <c r="Y1614">
        <v>2</v>
      </c>
      <c r="Z1614" t="s">
        <v>2142</v>
      </c>
      <c r="AA1614" t="s">
        <v>2422</v>
      </c>
      <c r="AF1614" s="4"/>
      <c r="AG1614" s="4"/>
      <c r="AH1614" t="s">
        <v>84</v>
      </c>
      <c r="AI1614" t="s">
        <v>246</v>
      </c>
      <c r="AJ1614" t="s">
        <v>640</v>
      </c>
      <c r="AK1614" t="s">
        <v>1187</v>
      </c>
      <c r="AL1614" t="s">
        <v>1529</v>
      </c>
      <c r="AM1614" t="s">
        <v>80</v>
      </c>
      <c r="AN1614" t="s">
        <v>1562</v>
      </c>
      <c r="AO1614" t="s">
        <v>410</v>
      </c>
      <c r="AP1614" t="s">
        <v>2359</v>
      </c>
      <c r="AQ1614" t="str">
        <f t="shared" si="25"/>
        <v>113629443861yesFemale438706Google Ads4386243889127.9629.9791749.9929.9920</v>
      </c>
      <c r="AR1614">
        <f>COUNTIF(AQ$2:AQ1614,AQ1614)</f>
        <v>1</v>
      </c>
    </row>
    <row r="1615" spans="1:44" x14ac:dyDescent="0.25">
      <c r="A1615">
        <v>1136</v>
      </c>
      <c r="B1615">
        <v>29</v>
      </c>
      <c r="C1615" s="4">
        <v>44386</v>
      </c>
      <c r="D1615">
        <v>1</v>
      </c>
      <c r="E1615" t="s">
        <v>39</v>
      </c>
      <c r="F1615" t="s">
        <v>50</v>
      </c>
      <c r="G1615" t="s">
        <v>55</v>
      </c>
      <c r="H1615" t="s">
        <v>58</v>
      </c>
      <c r="I1615" s="4">
        <v>43870</v>
      </c>
      <c r="J1615">
        <v>6</v>
      </c>
      <c r="K1615" t="s">
        <v>59</v>
      </c>
      <c r="L1615" s="4">
        <v>43862</v>
      </c>
      <c r="M1615" s="4">
        <v>43889</v>
      </c>
      <c r="N1615">
        <v>2</v>
      </c>
      <c r="O1615" t="s">
        <v>220</v>
      </c>
      <c r="P1615" t="s">
        <v>382</v>
      </c>
      <c r="Q1615">
        <v>2</v>
      </c>
      <c r="R1615" t="s">
        <v>932</v>
      </c>
      <c r="S1615" t="s">
        <v>1466</v>
      </c>
      <c r="T1615" t="s">
        <v>1981</v>
      </c>
      <c r="U1615" t="s">
        <v>180</v>
      </c>
      <c r="V1615" t="s">
        <v>1723</v>
      </c>
      <c r="W1615">
        <v>127.96</v>
      </c>
      <c r="X1615">
        <v>29.97</v>
      </c>
      <c r="Y1615">
        <v>2</v>
      </c>
      <c r="Z1615" t="s">
        <v>2142</v>
      </c>
      <c r="AA1615" t="s">
        <v>2422</v>
      </c>
      <c r="AF1615" s="4"/>
      <c r="AG1615" s="4"/>
      <c r="AH1615" t="s">
        <v>80</v>
      </c>
      <c r="AI1615" t="s">
        <v>242</v>
      </c>
      <c r="AJ1615" t="s">
        <v>548</v>
      </c>
      <c r="AK1615" t="s">
        <v>1109</v>
      </c>
      <c r="AL1615" t="s">
        <v>1634</v>
      </c>
      <c r="AM1615" t="s">
        <v>69</v>
      </c>
      <c r="AN1615" t="s">
        <v>1562</v>
      </c>
      <c r="AO1615" t="s">
        <v>67</v>
      </c>
      <c r="AP1615" t="s">
        <v>2373</v>
      </c>
      <c r="AQ1615" t="str">
        <f t="shared" si="25"/>
        <v>113629443861yesFemale438706Google Ads4386243889127.9629.9723627.9819.993</v>
      </c>
      <c r="AR1615">
        <f>COUNTIF(AQ$2:AQ1615,AQ1615)</f>
        <v>1</v>
      </c>
    </row>
    <row r="1616" spans="1:44" x14ac:dyDescent="0.25">
      <c r="A1616">
        <v>1137</v>
      </c>
      <c r="B1616">
        <v>262</v>
      </c>
      <c r="C1616" s="4">
        <v>44386</v>
      </c>
      <c r="D1616">
        <v>11</v>
      </c>
      <c r="E1616" t="s">
        <v>37</v>
      </c>
      <c r="F1616" t="s">
        <v>48</v>
      </c>
      <c r="G1616" t="s">
        <v>56</v>
      </c>
      <c r="H1616" t="s">
        <v>58</v>
      </c>
      <c r="I1616" s="4">
        <v>43929</v>
      </c>
      <c r="J1616">
        <v>7</v>
      </c>
      <c r="K1616" t="s">
        <v>61</v>
      </c>
      <c r="L1616" s="4">
        <v>43915</v>
      </c>
      <c r="M1616" s="4">
        <v>44012</v>
      </c>
      <c r="N1616">
        <v>1</v>
      </c>
      <c r="O1616" t="s">
        <v>69</v>
      </c>
      <c r="P1616" t="s">
        <v>231</v>
      </c>
      <c r="Q1616">
        <v>1</v>
      </c>
      <c r="R1616" t="s">
        <v>425</v>
      </c>
      <c r="S1616" t="s">
        <v>987</v>
      </c>
      <c r="T1616" t="s">
        <v>1520</v>
      </c>
      <c r="U1616" t="s">
        <v>80</v>
      </c>
      <c r="V1616" t="s">
        <v>1577</v>
      </c>
      <c r="W1616">
        <v>265.98</v>
      </c>
      <c r="X1616">
        <v>49.98</v>
      </c>
      <c r="Y1616">
        <v>1</v>
      </c>
      <c r="Z1616" t="s">
        <v>78</v>
      </c>
      <c r="AA1616" t="s">
        <v>2330</v>
      </c>
      <c r="AF1616" s="4"/>
      <c r="AG1616" s="4"/>
      <c r="AH1616" t="s">
        <v>69</v>
      </c>
      <c r="AI1616" t="s">
        <v>231</v>
      </c>
      <c r="AJ1616" t="s">
        <v>425</v>
      </c>
      <c r="AK1616" t="s">
        <v>987</v>
      </c>
      <c r="AL1616" t="s">
        <v>1520</v>
      </c>
      <c r="AM1616" t="s">
        <v>80</v>
      </c>
      <c r="AN1616" t="s">
        <v>1577</v>
      </c>
      <c r="AO1616" t="s">
        <v>78</v>
      </c>
      <c r="AP1616" t="s">
        <v>2330</v>
      </c>
      <c r="AQ1616" t="str">
        <f t="shared" si="25"/>
        <v>11372624438611noFemale439297YouTube4391544012265.9849.981125132.99224.998</v>
      </c>
      <c r="AR1616">
        <f>COUNTIF(AQ$2:AQ1616,AQ1616)</f>
        <v>1</v>
      </c>
    </row>
    <row r="1617" spans="1:44" x14ac:dyDescent="0.25">
      <c r="A1617">
        <v>1138</v>
      </c>
      <c r="B1617">
        <v>101</v>
      </c>
      <c r="C1617" s="4">
        <v>44387</v>
      </c>
      <c r="D1617">
        <v>9</v>
      </c>
      <c r="E1617" t="s">
        <v>41</v>
      </c>
      <c r="F1617" t="s">
        <v>52</v>
      </c>
      <c r="G1617" t="s">
        <v>55</v>
      </c>
      <c r="H1617" t="s">
        <v>57</v>
      </c>
      <c r="I1617" s="4">
        <v>43677</v>
      </c>
      <c r="J1617">
        <v>3</v>
      </c>
      <c r="K1617" t="s">
        <v>59</v>
      </c>
      <c r="L1617" s="4">
        <v>43615</v>
      </c>
      <c r="M1617" s="4">
        <v>43830</v>
      </c>
      <c r="N1617">
        <v>1</v>
      </c>
      <c r="O1617" t="s">
        <v>110</v>
      </c>
      <c r="P1617" t="s">
        <v>272</v>
      </c>
      <c r="Q1617">
        <v>2</v>
      </c>
      <c r="R1617" t="s">
        <v>933</v>
      </c>
      <c r="S1617" t="s">
        <v>1467</v>
      </c>
      <c r="T1617" t="s">
        <v>1982</v>
      </c>
      <c r="U1617" t="s">
        <v>75</v>
      </c>
      <c r="V1617" t="s">
        <v>1869</v>
      </c>
      <c r="W1617">
        <v>209.83</v>
      </c>
      <c r="X1617">
        <v>74.95</v>
      </c>
      <c r="Y1617">
        <v>2</v>
      </c>
      <c r="Z1617" t="s">
        <v>2184</v>
      </c>
      <c r="AA1617" t="s">
        <v>2466</v>
      </c>
      <c r="AF1617" s="4"/>
      <c r="AG1617" s="4"/>
      <c r="AH1617" t="s">
        <v>67</v>
      </c>
      <c r="AI1617" t="s">
        <v>229</v>
      </c>
      <c r="AJ1617" t="s">
        <v>445</v>
      </c>
      <c r="AK1617" t="s">
        <v>1007</v>
      </c>
      <c r="AL1617" t="s">
        <v>1533</v>
      </c>
      <c r="AM1617" t="s">
        <v>80</v>
      </c>
      <c r="AN1617" t="s">
        <v>1548</v>
      </c>
      <c r="AO1617" t="s">
        <v>79</v>
      </c>
      <c r="AP1617" t="s">
        <v>2349</v>
      </c>
      <c r="AQ1617" t="str">
        <f t="shared" si="25"/>
        <v>1138101443879yesMale436773Google Ads4361543830209.8374.95310459.99214.994</v>
      </c>
      <c r="AR1617">
        <f>COUNTIF(AQ$2:AQ1617,AQ1617)</f>
        <v>1</v>
      </c>
    </row>
    <row r="1618" spans="1:44" x14ac:dyDescent="0.25">
      <c r="A1618">
        <v>1138</v>
      </c>
      <c r="B1618">
        <v>101</v>
      </c>
      <c r="C1618" s="4">
        <v>44387</v>
      </c>
      <c r="D1618">
        <v>9</v>
      </c>
      <c r="E1618" t="s">
        <v>41</v>
      </c>
      <c r="F1618" t="s">
        <v>52</v>
      </c>
      <c r="G1618" t="s">
        <v>55</v>
      </c>
      <c r="H1618" t="s">
        <v>57</v>
      </c>
      <c r="I1618" s="4">
        <v>43677</v>
      </c>
      <c r="J1618">
        <v>3</v>
      </c>
      <c r="K1618" t="s">
        <v>59</v>
      </c>
      <c r="L1618" s="4">
        <v>43615</v>
      </c>
      <c r="M1618" s="4">
        <v>43830</v>
      </c>
      <c r="N1618">
        <v>1</v>
      </c>
      <c r="O1618" t="s">
        <v>110</v>
      </c>
      <c r="P1618" t="s">
        <v>272</v>
      </c>
      <c r="Q1618">
        <v>2</v>
      </c>
      <c r="R1618" t="s">
        <v>933</v>
      </c>
      <c r="S1618" t="s">
        <v>1467</v>
      </c>
      <c r="T1618" t="s">
        <v>1982</v>
      </c>
      <c r="U1618" t="s">
        <v>75</v>
      </c>
      <c r="V1618" t="s">
        <v>1869</v>
      </c>
      <c r="W1618">
        <v>209.83</v>
      </c>
      <c r="X1618">
        <v>74.95</v>
      </c>
      <c r="Y1618">
        <v>2</v>
      </c>
      <c r="Z1618" t="s">
        <v>2184</v>
      </c>
      <c r="AA1618" t="s">
        <v>2466</v>
      </c>
      <c r="AF1618" s="4"/>
      <c r="AG1618" s="4"/>
      <c r="AH1618" t="s">
        <v>67</v>
      </c>
      <c r="AI1618" t="s">
        <v>229</v>
      </c>
      <c r="AJ1618" t="s">
        <v>476</v>
      </c>
      <c r="AK1618" t="s">
        <v>1031</v>
      </c>
      <c r="AL1618" t="s">
        <v>1487</v>
      </c>
      <c r="AM1618" t="s">
        <v>67</v>
      </c>
      <c r="AN1618" t="s">
        <v>1548</v>
      </c>
      <c r="AO1618" t="s">
        <v>872</v>
      </c>
      <c r="AP1618" t="s">
        <v>2388</v>
      </c>
      <c r="AQ1618" t="str">
        <f t="shared" si="25"/>
        <v>1138101443879yesMale436773Google Ads4361543830209.8374.9539529.95314.9919</v>
      </c>
      <c r="AR1618">
        <f>COUNTIF(AQ$2:AQ1618,AQ1618)</f>
        <v>1</v>
      </c>
    </row>
    <row r="1619" spans="1:44" x14ac:dyDescent="0.25">
      <c r="A1619">
        <v>1139</v>
      </c>
      <c r="B1619">
        <v>210</v>
      </c>
      <c r="C1619" s="4">
        <v>44387</v>
      </c>
      <c r="D1619">
        <v>4</v>
      </c>
      <c r="E1619" t="s">
        <v>40</v>
      </c>
      <c r="F1619" t="s">
        <v>51</v>
      </c>
      <c r="G1619" t="s">
        <v>55</v>
      </c>
      <c r="H1619" t="s">
        <v>58</v>
      </c>
      <c r="I1619" s="4">
        <v>44344</v>
      </c>
      <c r="J1619">
        <v>14</v>
      </c>
      <c r="K1619" t="s">
        <v>59</v>
      </c>
      <c r="L1619" s="4">
        <v>44267</v>
      </c>
      <c r="M1619" s="4">
        <v>44413</v>
      </c>
      <c r="N1619">
        <v>1</v>
      </c>
      <c r="O1619" t="s">
        <v>78</v>
      </c>
      <c r="P1619" t="s">
        <v>240</v>
      </c>
      <c r="Q1619">
        <v>1</v>
      </c>
      <c r="R1619" t="s">
        <v>79</v>
      </c>
      <c r="S1619" t="s">
        <v>1080</v>
      </c>
      <c r="T1619" t="s">
        <v>1606</v>
      </c>
      <c r="U1619" t="s">
        <v>67</v>
      </c>
      <c r="V1619" t="s">
        <v>1548</v>
      </c>
      <c r="W1619">
        <v>77.97</v>
      </c>
      <c r="X1619">
        <v>44.97</v>
      </c>
      <c r="Y1619">
        <v>1</v>
      </c>
      <c r="Z1619" t="s">
        <v>393</v>
      </c>
      <c r="AA1619" t="s">
        <v>2345</v>
      </c>
      <c r="AF1619" s="4"/>
      <c r="AG1619" s="4"/>
      <c r="AH1619" t="s">
        <v>78</v>
      </c>
      <c r="AI1619" t="s">
        <v>240</v>
      </c>
      <c r="AJ1619" t="s">
        <v>79</v>
      </c>
      <c r="AK1619" t="s">
        <v>1080</v>
      </c>
      <c r="AL1619" t="s">
        <v>1606</v>
      </c>
      <c r="AM1619" t="s">
        <v>67</v>
      </c>
      <c r="AN1619" t="s">
        <v>1548</v>
      </c>
      <c r="AO1619" t="s">
        <v>393</v>
      </c>
      <c r="AP1619" t="s">
        <v>2345</v>
      </c>
      <c r="AQ1619" t="str">
        <f t="shared" si="25"/>
        <v>1139210443874yesFemale4434414Google Ads442674441377.9744.978425.99314.9918</v>
      </c>
      <c r="AR1619">
        <f>COUNTIF(AQ$2:AQ1619,AQ1619)</f>
        <v>1</v>
      </c>
    </row>
    <row r="1620" spans="1:44" x14ac:dyDescent="0.25">
      <c r="A1620">
        <v>1140</v>
      </c>
      <c r="B1620">
        <v>24</v>
      </c>
      <c r="C1620" s="4">
        <v>44388</v>
      </c>
      <c r="D1620">
        <v>7</v>
      </c>
      <c r="E1620" t="s">
        <v>35</v>
      </c>
      <c r="F1620" t="s">
        <v>46</v>
      </c>
      <c r="G1620" t="s">
        <v>55</v>
      </c>
      <c r="H1620" t="s">
        <v>58</v>
      </c>
      <c r="I1620" s="4">
        <v>44163</v>
      </c>
      <c r="J1620">
        <v>10</v>
      </c>
      <c r="K1620" t="s">
        <v>61</v>
      </c>
      <c r="L1620" s="4">
        <v>44055</v>
      </c>
      <c r="M1620" s="4">
        <v>44196</v>
      </c>
      <c r="N1620">
        <v>1</v>
      </c>
      <c r="O1620" t="s">
        <v>90</v>
      </c>
      <c r="P1620" t="s">
        <v>252</v>
      </c>
      <c r="Q1620">
        <v>1</v>
      </c>
      <c r="R1620" t="s">
        <v>907</v>
      </c>
      <c r="S1620" t="s">
        <v>1443</v>
      </c>
      <c r="T1620" t="s">
        <v>1956</v>
      </c>
      <c r="U1620" t="s">
        <v>69</v>
      </c>
      <c r="V1620" t="s">
        <v>1562</v>
      </c>
      <c r="W1620">
        <v>77.5</v>
      </c>
      <c r="X1620">
        <v>9.99</v>
      </c>
      <c r="Y1620">
        <v>1</v>
      </c>
      <c r="Z1620" t="s">
        <v>645</v>
      </c>
      <c r="AA1620" t="s">
        <v>2347</v>
      </c>
      <c r="AF1620" s="4"/>
      <c r="AG1620" s="4"/>
      <c r="AH1620" t="s">
        <v>90</v>
      </c>
      <c r="AI1620" t="s">
        <v>252</v>
      </c>
      <c r="AJ1620" t="s">
        <v>907</v>
      </c>
      <c r="AK1620" t="s">
        <v>1443</v>
      </c>
      <c r="AL1620" t="s">
        <v>1956</v>
      </c>
      <c r="AM1620" t="s">
        <v>69</v>
      </c>
      <c r="AN1620" t="s">
        <v>1562</v>
      </c>
      <c r="AO1620" t="s">
        <v>645</v>
      </c>
      <c r="AP1620" t="s">
        <v>2347</v>
      </c>
      <c r="AQ1620" t="str">
        <f t="shared" si="25"/>
        <v>114024443887yesFemale4416310YouTube440554419677.59.9967777.519.9913</v>
      </c>
      <c r="AR1620">
        <f>COUNTIF(AQ$2:AQ1620,AQ1620)</f>
        <v>1</v>
      </c>
    </row>
    <row r="1621" spans="1:44" x14ac:dyDescent="0.25">
      <c r="A1621">
        <v>1141</v>
      </c>
      <c r="B1621">
        <v>429</v>
      </c>
      <c r="C1621" s="4">
        <v>44389</v>
      </c>
      <c r="D1621">
        <v>9</v>
      </c>
      <c r="E1621" t="s">
        <v>41</v>
      </c>
      <c r="F1621" t="s">
        <v>52</v>
      </c>
      <c r="G1621" t="s">
        <v>55</v>
      </c>
      <c r="H1621" t="s">
        <v>58</v>
      </c>
      <c r="I1621" s="4">
        <v>43808</v>
      </c>
      <c r="J1621">
        <v>3</v>
      </c>
      <c r="K1621" t="s">
        <v>59</v>
      </c>
      <c r="L1621" s="4">
        <v>43615</v>
      </c>
      <c r="M1621" s="4">
        <v>43830</v>
      </c>
      <c r="N1621">
        <v>1</v>
      </c>
      <c r="O1621" t="s">
        <v>79</v>
      </c>
      <c r="P1621" t="s">
        <v>241</v>
      </c>
      <c r="Q1621">
        <v>1</v>
      </c>
      <c r="R1621" t="s">
        <v>524</v>
      </c>
      <c r="S1621" t="s">
        <v>1087</v>
      </c>
      <c r="T1621" t="s">
        <v>1614</v>
      </c>
      <c r="U1621" t="s">
        <v>80</v>
      </c>
      <c r="V1621" t="s">
        <v>1548</v>
      </c>
      <c r="W1621">
        <v>27.9</v>
      </c>
      <c r="X1621">
        <v>29.98</v>
      </c>
      <c r="Y1621">
        <v>1</v>
      </c>
      <c r="Z1621" t="s">
        <v>455</v>
      </c>
      <c r="AA1621" t="s">
        <v>2340</v>
      </c>
      <c r="AF1621" s="4"/>
      <c r="AG1621" s="4"/>
      <c r="AH1621" t="s">
        <v>79</v>
      </c>
      <c r="AI1621" t="s">
        <v>241</v>
      </c>
      <c r="AJ1621" t="s">
        <v>524</v>
      </c>
      <c r="AK1621" t="s">
        <v>1087</v>
      </c>
      <c r="AL1621" t="s">
        <v>1614</v>
      </c>
      <c r="AM1621" t="s">
        <v>80</v>
      </c>
      <c r="AN1621" t="s">
        <v>1548</v>
      </c>
      <c r="AO1621" t="s">
        <v>455</v>
      </c>
      <c r="AP1621" t="s">
        <v>2340</v>
      </c>
      <c r="AQ1621" t="str">
        <f t="shared" si="25"/>
        <v>1141429443899yesFemale438083Google Ads436154383027.929.98416813.95214.9915</v>
      </c>
      <c r="AR1621">
        <f>COUNTIF(AQ$2:AQ1621,AQ1621)</f>
        <v>1</v>
      </c>
    </row>
    <row r="1622" spans="1:44" x14ac:dyDescent="0.25">
      <c r="A1622">
        <v>1142</v>
      </c>
      <c r="B1622">
        <v>159</v>
      </c>
      <c r="C1622" s="4">
        <v>44392</v>
      </c>
      <c r="D1622">
        <v>8</v>
      </c>
      <c r="E1622" t="s">
        <v>43</v>
      </c>
      <c r="F1622" t="s">
        <v>54</v>
      </c>
      <c r="G1622" t="s">
        <v>55</v>
      </c>
      <c r="H1622" t="s">
        <v>57</v>
      </c>
      <c r="I1622" s="4">
        <v>43621</v>
      </c>
      <c r="J1622">
        <v>2</v>
      </c>
      <c r="K1622" t="s">
        <v>60</v>
      </c>
      <c r="L1622" s="4">
        <v>43615</v>
      </c>
      <c r="M1622" s="4">
        <v>43830</v>
      </c>
      <c r="N1622">
        <v>3</v>
      </c>
      <c r="O1622" t="s">
        <v>221</v>
      </c>
      <c r="P1622" t="s">
        <v>383</v>
      </c>
      <c r="Q1622">
        <v>3</v>
      </c>
      <c r="R1622" t="s">
        <v>934</v>
      </c>
      <c r="S1622" t="s">
        <v>1468</v>
      </c>
      <c r="T1622" t="s">
        <v>1983</v>
      </c>
      <c r="U1622" t="s">
        <v>2029</v>
      </c>
      <c r="V1622" t="s">
        <v>2074</v>
      </c>
      <c r="W1622">
        <v>83.97</v>
      </c>
      <c r="X1622">
        <v>49.97</v>
      </c>
      <c r="Y1622">
        <v>3</v>
      </c>
      <c r="Z1622" t="s">
        <v>2317</v>
      </c>
      <c r="AA1622" t="s">
        <v>2625</v>
      </c>
      <c r="AF1622" s="4"/>
      <c r="AG1622" s="4"/>
      <c r="AH1622" t="s">
        <v>65</v>
      </c>
      <c r="AI1622" t="s">
        <v>227</v>
      </c>
      <c r="AJ1622" t="s">
        <v>435</v>
      </c>
      <c r="AK1622" t="s">
        <v>997</v>
      </c>
      <c r="AL1622" t="s">
        <v>1529</v>
      </c>
      <c r="AM1622" t="s">
        <v>69</v>
      </c>
      <c r="AN1622" t="s">
        <v>1517</v>
      </c>
      <c r="AO1622" t="s">
        <v>431</v>
      </c>
      <c r="AP1622" t="s">
        <v>2326</v>
      </c>
      <c r="AQ1622" t="str">
        <f t="shared" si="25"/>
        <v>1142159443928yesMale436212Facebook436154383083.9749.97102949.99119.9924</v>
      </c>
      <c r="AR1622">
        <f>COUNTIF(AQ$2:AQ1622,AQ1622)</f>
        <v>1</v>
      </c>
    </row>
    <row r="1623" spans="1:44" x14ac:dyDescent="0.25">
      <c r="A1623">
        <v>1142</v>
      </c>
      <c r="B1623">
        <v>159</v>
      </c>
      <c r="C1623" s="4">
        <v>44392</v>
      </c>
      <c r="D1623">
        <v>8</v>
      </c>
      <c r="E1623" t="s">
        <v>43</v>
      </c>
      <c r="F1623" t="s">
        <v>54</v>
      </c>
      <c r="G1623" t="s">
        <v>55</v>
      </c>
      <c r="H1623" t="s">
        <v>57</v>
      </c>
      <c r="I1623" s="4">
        <v>43621</v>
      </c>
      <c r="J1623">
        <v>2</v>
      </c>
      <c r="K1623" t="s">
        <v>60</v>
      </c>
      <c r="L1623" s="4">
        <v>43615</v>
      </c>
      <c r="M1623" s="4">
        <v>43830</v>
      </c>
      <c r="N1623">
        <v>3</v>
      </c>
      <c r="O1623" t="s">
        <v>221</v>
      </c>
      <c r="P1623" t="s">
        <v>383</v>
      </c>
      <c r="Q1623">
        <v>3</v>
      </c>
      <c r="R1623" t="s">
        <v>934</v>
      </c>
      <c r="S1623" t="s">
        <v>1468</v>
      </c>
      <c r="T1623" t="s">
        <v>1983</v>
      </c>
      <c r="U1623" t="s">
        <v>2029</v>
      </c>
      <c r="V1623" t="s">
        <v>2074</v>
      </c>
      <c r="W1623">
        <v>83.97</v>
      </c>
      <c r="X1623">
        <v>49.97</v>
      </c>
      <c r="Y1623">
        <v>3</v>
      </c>
      <c r="Z1623" t="s">
        <v>2317</v>
      </c>
      <c r="AA1623" t="s">
        <v>2625</v>
      </c>
      <c r="AF1623" s="4"/>
      <c r="AG1623" s="4"/>
      <c r="AH1623" t="s">
        <v>67</v>
      </c>
      <c r="AI1623" t="s">
        <v>229</v>
      </c>
      <c r="AJ1623" t="s">
        <v>485</v>
      </c>
      <c r="AK1623" t="s">
        <v>1048</v>
      </c>
      <c r="AL1623" t="s">
        <v>1577</v>
      </c>
      <c r="AM1623" t="s">
        <v>69</v>
      </c>
      <c r="AN1623" t="s">
        <v>1548</v>
      </c>
      <c r="AO1623" t="s">
        <v>90</v>
      </c>
      <c r="AP1623" t="s">
        <v>2328</v>
      </c>
      <c r="AQ1623" t="str">
        <f t="shared" si="25"/>
        <v>1142159443928yesMale436212Facebook436154383083.9749.97311324.99114.996</v>
      </c>
      <c r="AR1623">
        <f>COUNTIF(AQ$2:AQ1623,AQ1623)</f>
        <v>1</v>
      </c>
    </row>
    <row r="1624" spans="1:44" x14ac:dyDescent="0.25">
      <c r="A1624">
        <v>1142</v>
      </c>
      <c r="B1624">
        <v>159</v>
      </c>
      <c r="C1624" s="4">
        <v>44392</v>
      </c>
      <c r="D1624">
        <v>8</v>
      </c>
      <c r="E1624" t="s">
        <v>43</v>
      </c>
      <c r="F1624" t="s">
        <v>54</v>
      </c>
      <c r="G1624" t="s">
        <v>55</v>
      </c>
      <c r="H1624" t="s">
        <v>57</v>
      </c>
      <c r="I1624" s="4">
        <v>43621</v>
      </c>
      <c r="J1624">
        <v>2</v>
      </c>
      <c r="K1624" t="s">
        <v>60</v>
      </c>
      <c r="L1624" s="4">
        <v>43615</v>
      </c>
      <c r="M1624" s="4">
        <v>43830</v>
      </c>
      <c r="N1624">
        <v>3</v>
      </c>
      <c r="O1624" t="s">
        <v>221</v>
      </c>
      <c r="P1624" t="s">
        <v>383</v>
      </c>
      <c r="Q1624">
        <v>3</v>
      </c>
      <c r="R1624" t="s">
        <v>934</v>
      </c>
      <c r="S1624" t="s">
        <v>1468</v>
      </c>
      <c r="T1624" t="s">
        <v>1983</v>
      </c>
      <c r="U1624" t="s">
        <v>2029</v>
      </c>
      <c r="V1624" t="s">
        <v>2074</v>
      </c>
      <c r="W1624">
        <v>83.97</v>
      </c>
      <c r="X1624">
        <v>49.97</v>
      </c>
      <c r="Y1624">
        <v>3</v>
      </c>
      <c r="Z1624" t="s">
        <v>2317</v>
      </c>
      <c r="AA1624" t="s">
        <v>2625</v>
      </c>
      <c r="AF1624" s="4"/>
      <c r="AG1624" s="4"/>
      <c r="AH1624" t="s">
        <v>78</v>
      </c>
      <c r="AI1624" t="s">
        <v>240</v>
      </c>
      <c r="AJ1624" t="s">
        <v>904</v>
      </c>
      <c r="AK1624" t="s">
        <v>1191</v>
      </c>
      <c r="AL1624" t="s">
        <v>1490</v>
      </c>
      <c r="AM1624" t="s">
        <v>69</v>
      </c>
      <c r="AN1624" t="s">
        <v>1548</v>
      </c>
      <c r="AO1624" t="s">
        <v>469</v>
      </c>
      <c r="AP1624" t="s">
        <v>2339</v>
      </c>
      <c r="AQ1624" t="str">
        <f t="shared" si="25"/>
        <v>1142159443928yesMale436212Facebook436154383083.9749.978868.99114.9923</v>
      </c>
      <c r="AR1624">
        <f>COUNTIF(AQ$2:AQ1624,AQ1624)</f>
        <v>1</v>
      </c>
    </row>
    <row r="1625" spans="1:44" x14ac:dyDescent="0.25">
      <c r="A1625">
        <v>1143</v>
      </c>
      <c r="B1625">
        <v>229</v>
      </c>
      <c r="C1625" s="4">
        <v>44392</v>
      </c>
      <c r="D1625">
        <v>1</v>
      </c>
      <c r="E1625" t="s">
        <v>39</v>
      </c>
      <c r="F1625" t="s">
        <v>50</v>
      </c>
      <c r="G1625" t="s">
        <v>56</v>
      </c>
      <c r="H1625" t="s">
        <v>57</v>
      </c>
      <c r="I1625" s="4">
        <v>44170</v>
      </c>
      <c r="J1625">
        <v>11</v>
      </c>
      <c r="K1625" t="s">
        <v>60</v>
      </c>
      <c r="L1625" s="4">
        <v>44148</v>
      </c>
      <c r="M1625" s="4">
        <v>44265</v>
      </c>
      <c r="N1625">
        <v>1</v>
      </c>
      <c r="O1625" t="s">
        <v>67</v>
      </c>
      <c r="P1625" t="s">
        <v>229</v>
      </c>
      <c r="Q1625">
        <v>1</v>
      </c>
      <c r="R1625" t="s">
        <v>391</v>
      </c>
      <c r="S1625" t="s">
        <v>953</v>
      </c>
      <c r="T1625" t="s">
        <v>1487</v>
      </c>
      <c r="U1625" t="s">
        <v>80</v>
      </c>
      <c r="V1625" t="s">
        <v>1562</v>
      </c>
      <c r="W1625">
        <v>59.9</v>
      </c>
      <c r="X1625">
        <v>19.98</v>
      </c>
      <c r="Y1625">
        <v>1</v>
      </c>
      <c r="Z1625" t="s">
        <v>90</v>
      </c>
      <c r="AA1625" t="s">
        <v>2328</v>
      </c>
      <c r="AF1625" s="4"/>
      <c r="AG1625" s="4"/>
      <c r="AH1625" t="s">
        <v>67</v>
      </c>
      <c r="AI1625" t="s">
        <v>229</v>
      </c>
      <c r="AJ1625" t="s">
        <v>391</v>
      </c>
      <c r="AK1625" t="s">
        <v>953</v>
      </c>
      <c r="AL1625" t="s">
        <v>1487</v>
      </c>
      <c r="AM1625" t="s">
        <v>80</v>
      </c>
      <c r="AN1625" t="s">
        <v>1562</v>
      </c>
      <c r="AO1625" t="s">
        <v>90</v>
      </c>
      <c r="AP1625" t="s">
        <v>2328</v>
      </c>
      <c r="AQ1625" t="str">
        <f t="shared" si="25"/>
        <v>1143229443921noMale4417011Facebook441484426559.919.98313629.9529.996</v>
      </c>
      <c r="AR1625">
        <f>COUNTIF(AQ$2:AQ1625,AQ1625)</f>
        <v>1</v>
      </c>
    </row>
    <row r="1626" spans="1:44" x14ac:dyDescent="0.25">
      <c r="A1626">
        <v>1144</v>
      </c>
      <c r="B1626">
        <v>404</v>
      </c>
      <c r="C1626" s="4">
        <v>44392</v>
      </c>
      <c r="D1626">
        <v>7</v>
      </c>
      <c r="E1626" t="s">
        <v>35</v>
      </c>
      <c r="F1626" t="s">
        <v>46</v>
      </c>
      <c r="G1626" t="s">
        <v>55</v>
      </c>
      <c r="H1626" t="s">
        <v>58</v>
      </c>
      <c r="I1626" s="4">
        <v>43699</v>
      </c>
      <c r="J1626">
        <v>2</v>
      </c>
      <c r="K1626" t="s">
        <v>60</v>
      </c>
      <c r="L1626" s="4">
        <v>43615</v>
      </c>
      <c r="M1626" s="4">
        <v>43830</v>
      </c>
      <c r="N1626">
        <v>1</v>
      </c>
      <c r="O1626" t="s">
        <v>80</v>
      </c>
      <c r="P1626" t="s">
        <v>242</v>
      </c>
      <c r="Q1626">
        <v>1</v>
      </c>
      <c r="R1626" t="s">
        <v>455</v>
      </c>
      <c r="S1626" t="s">
        <v>1018</v>
      </c>
      <c r="T1626" t="s">
        <v>1548</v>
      </c>
      <c r="U1626" t="s">
        <v>67</v>
      </c>
      <c r="V1626" t="s">
        <v>1548</v>
      </c>
      <c r="W1626">
        <v>44.97</v>
      </c>
      <c r="X1626">
        <v>44.97</v>
      </c>
      <c r="Y1626">
        <v>1</v>
      </c>
      <c r="Z1626" t="s">
        <v>70</v>
      </c>
      <c r="AA1626" t="s">
        <v>2341</v>
      </c>
      <c r="AF1626" s="4"/>
      <c r="AG1626" s="4"/>
      <c r="AH1626" t="s">
        <v>80</v>
      </c>
      <c r="AI1626" t="s">
        <v>242</v>
      </c>
      <c r="AJ1626" t="s">
        <v>455</v>
      </c>
      <c r="AK1626" t="s">
        <v>1018</v>
      </c>
      <c r="AL1626" t="s">
        <v>1548</v>
      </c>
      <c r="AM1626" t="s">
        <v>67</v>
      </c>
      <c r="AN1626" t="s">
        <v>1548</v>
      </c>
      <c r="AO1626" t="s">
        <v>70</v>
      </c>
      <c r="AP1626" t="s">
        <v>2341</v>
      </c>
      <c r="AQ1626" t="str">
        <f t="shared" si="25"/>
        <v>1144404443927yesFemale436992Facebook436154383044.9744.9721514.99314.995</v>
      </c>
      <c r="AR1626">
        <f>COUNTIF(AQ$2:AQ1626,AQ1626)</f>
        <v>1</v>
      </c>
    </row>
    <row r="1627" spans="1:44" x14ac:dyDescent="0.25">
      <c r="A1627">
        <v>1145</v>
      </c>
      <c r="B1627">
        <v>192</v>
      </c>
      <c r="C1627" s="4">
        <v>44393</v>
      </c>
      <c r="D1627">
        <v>11</v>
      </c>
      <c r="E1627" t="s">
        <v>37</v>
      </c>
      <c r="F1627" t="s">
        <v>48</v>
      </c>
      <c r="G1627" t="s">
        <v>55</v>
      </c>
      <c r="H1627" t="s">
        <v>58</v>
      </c>
      <c r="I1627" s="4">
        <v>43830</v>
      </c>
      <c r="J1627">
        <v>2</v>
      </c>
      <c r="K1627" t="s">
        <v>60</v>
      </c>
      <c r="L1627" s="4">
        <v>43615</v>
      </c>
      <c r="M1627" s="4">
        <v>43830</v>
      </c>
      <c r="N1627">
        <v>1</v>
      </c>
      <c r="O1627" t="s">
        <v>67</v>
      </c>
      <c r="P1627" t="s">
        <v>229</v>
      </c>
      <c r="Q1627">
        <v>1</v>
      </c>
      <c r="R1627" t="s">
        <v>547</v>
      </c>
      <c r="S1627" t="s">
        <v>1108</v>
      </c>
      <c r="T1627" t="s">
        <v>1577</v>
      </c>
      <c r="U1627" t="s">
        <v>80</v>
      </c>
      <c r="V1627" t="s">
        <v>1548</v>
      </c>
      <c r="W1627">
        <v>49.98</v>
      </c>
      <c r="X1627">
        <v>29.98</v>
      </c>
      <c r="Y1627">
        <v>1</v>
      </c>
      <c r="Z1627" t="s">
        <v>455</v>
      </c>
      <c r="AA1627" t="s">
        <v>2340</v>
      </c>
      <c r="AF1627" s="4"/>
      <c r="AG1627" s="4"/>
      <c r="AH1627" t="s">
        <v>67</v>
      </c>
      <c r="AI1627" t="s">
        <v>229</v>
      </c>
      <c r="AJ1627" t="s">
        <v>547</v>
      </c>
      <c r="AK1627" t="s">
        <v>1108</v>
      </c>
      <c r="AL1627" t="s">
        <v>1577</v>
      </c>
      <c r="AM1627" t="s">
        <v>80</v>
      </c>
      <c r="AN1627" t="s">
        <v>1548</v>
      </c>
      <c r="AO1627" t="s">
        <v>455</v>
      </c>
      <c r="AP1627" t="s">
        <v>2340</v>
      </c>
      <c r="AQ1627" t="str">
        <f t="shared" si="25"/>
        <v>11451924439311yesFemale438302Facebook436154383049.9829.9831424.99214.9915</v>
      </c>
      <c r="AR1627">
        <f>COUNTIF(AQ$2:AQ1627,AQ1627)</f>
        <v>1</v>
      </c>
    </row>
    <row r="1628" spans="1:44" x14ac:dyDescent="0.25">
      <c r="A1628">
        <v>1146</v>
      </c>
      <c r="B1628">
        <v>55</v>
      </c>
      <c r="C1628" s="4">
        <v>44394</v>
      </c>
      <c r="D1628">
        <v>1</v>
      </c>
      <c r="E1628" t="s">
        <v>39</v>
      </c>
      <c r="F1628" t="s">
        <v>50</v>
      </c>
      <c r="G1628" t="s">
        <v>55</v>
      </c>
      <c r="H1628" t="s">
        <v>58</v>
      </c>
      <c r="I1628" s="4">
        <v>43665</v>
      </c>
      <c r="J1628">
        <v>3</v>
      </c>
      <c r="K1628" t="s">
        <v>59</v>
      </c>
      <c r="L1628" s="4">
        <v>43615</v>
      </c>
      <c r="M1628" s="4">
        <v>43830</v>
      </c>
      <c r="N1628">
        <v>1</v>
      </c>
      <c r="O1628" t="s">
        <v>80</v>
      </c>
      <c r="P1628" t="s">
        <v>242</v>
      </c>
      <c r="Q1628">
        <v>1</v>
      </c>
      <c r="R1628" t="s">
        <v>569</v>
      </c>
      <c r="S1628" t="s">
        <v>1128</v>
      </c>
      <c r="T1628" t="s">
        <v>1652</v>
      </c>
      <c r="U1628" t="s">
        <v>67</v>
      </c>
      <c r="V1628" t="s">
        <v>1562</v>
      </c>
      <c r="W1628">
        <v>41.97</v>
      </c>
      <c r="X1628">
        <v>29.97</v>
      </c>
      <c r="Y1628">
        <v>1</v>
      </c>
      <c r="Z1628" t="s">
        <v>79</v>
      </c>
      <c r="AA1628" t="s">
        <v>2349</v>
      </c>
      <c r="AF1628" s="4"/>
      <c r="AG1628" s="4"/>
      <c r="AH1628" t="s">
        <v>80</v>
      </c>
      <c r="AI1628" t="s">
        <v>242</v>
      </c>
      <c r="AJ1628" t="s">
        <v>569</v>
      </c>
      <c r="AK1628" t="s">
        <v>1128</v>
      </c>
      <c r="AL1628" t="s">
        <v>1652</v>
      </c>
      <c r="AM1628" t="s">
        <v>67</v>
      </c>
      <c r="AN1628" t="s">
        <v>1562</v>
      </c>
      <c r="AO1628" t="s">
        <v>79</v>
      </c>
      <c r="AP1628" t="s">
        <v>2349</v>
      </c>
      <c r="AQ1628" t="str">
        <f t="shared" si="25"/>
        <v>114655443941yesFemale436653Google Ads436154383041.9729.9728813.9939.994</v>
      </c>
      <c r="AR1628">
        <f>COUNTIF(AQ$2:AQ1628,AQ1628)</f>
        <v>1</v>
      </c>
    </row>
    <row r="1629" spans="1:44" x14ac:dyDescent="0.25">
      <c r="A1629">
        <v>1147</v>
      </c>
      <c r="B1629">
        <v>174</v>
      </c>
      <c r="C1629" s="4">
        <v>44394</v>
      </c>
      <c r="D1629">
        <v>11</v>
      </c>
      <c r="E1629" t="s">
        <v>37</v>
      </c>
      <c r="F1629" t="s">
        <v>48</v>
      </c>
      <c r="G1629" t="s">
        <v>56</v>
      </c>
      <c r="H1629" t="s">
        <v>57</v>
      </c>
      <c r="I1629" s="4">
        <v>43732</v>
      </c>
      <c r="J1629">
        <v>3</v>
      </c>
      <c r="K1629" t="s">
        <v>59</v>
      </c>
      <c r="L1629" s="4">
        <v>43615</v>
      </c>
      <c r="M1629" s="4">
        <v>43830</v>
      </c>
      <c r="N1629">
        <v>1</v>
      </c>
      <c r="O1629" t="s">
        <v>90</v>
      </c>
      <c r="P1629" t="s">
        <v>252</v>
      </c>
      <c r="Q1629">
        <v>1</v>
      </c>
      <c r="R1629" t="s">
        <v>532</v>
      </c>
      <c r="S1629" t="s">
        <v>1094</v>
      </c>
      <c r="T1629" t="s">
        <v>1562</v>
      </c>
      <c r="U1629" t="s">
        <v>80</v>
      </c>
      <c r="V1629" t="s">
        <v>1562</v>
      </c>
      <c r="W1629">
        <v>19.98</v>
      </c>
      <c r="X1629">
        <v>19.98</v>
      </c>
      <c r="Y1629">
        <v>1</v>
      </c>
      <c r="Z1629" t="s">
        <v>645</v>
      </c>
      <c r="AA1629" t="s">
        <v>2347</v>
      </c>
      <c r="AF1629" s="4"/>
      <c r="AG1629" s="4"/>
      <c r="AH1629" t="s">
        <v>90</v>
      </c>
      <c r="AI1629" t="s">
        <v>252</v>
      </c>
      <c r="AJ1629" t="s">
        <v>532</v>
      </c>
      <c r="AK1629" t="s">
        <v>1094</v>
      </c>
      <c r="AL1629" t="s">
        <v>1562</v>
      </c>
      <c r="AM1629" t="s">
        <v>80</v>
      </c>
      <c r="AN1629" t="s">
        <v>1562</v>
      </c>
      <c r="AO1629" t="s">
        <v>645</v>
      </c>
      <c r="AP1629" t="s">
        <v>2347</v>
      </c>
      <c r="AQ1629" t="str">
        <f t="shared" si="25"/>
        <v>11471744439411noMale437323Google Ads436154383019.9819.986729.9929.9913</v>
      </c>
      <c r="AR1629">
        <f>COUNTIF(AQ$2:AQ1629,AQ1629)</f>
        <v>1</v>
      </c>
    </row>
    <row r="1630" spans="1:44" x14ac:dyDescent="0.25">
      <c r="A1630">
        <v>1148</v>
      </c>
      <c r="B1630">
        <v>10</v>
      </c>
      <c r="C1630" s="4">
        <v>44395</v>
      </c>
      <c r="D1630">
        <v>4</v>
      </c>
      <c r="E1630" t="s">
        <v>40</v>
      </c>
      <c r="F1630" t="s">
        <v>51</v>
      </c>
      <c r="G1630" t="s">
        <v>55</v>
      </c>
      <c r="H1630" t="s">
        <v>58</v>
      </c>
      <c r="I1630" s="4">
        <v>44070</v>
      </c>
      <c r="J1630">
        <v>8</v>
      </c>
      <c r="K1630" t="s">
        <v>60</v>
      </c>
      <c r="L1630" s="4">
        <v>44000</v>
      </c>
      <c r="M1630" s="4">
        <v>44073</v>
      </c>
      <c r="N1630">
        <v>1</v>
      </c>
      <c r="O1630" t="s">
        <v>79</v>
      </c>
      <c r="P1630" t="s">
        <v>241</v>
      </c>
      <c r="Q1630">
        <v>1</v>
      </c>
      <c r="R1630" t="s">
        <v>542</v>
      </c>
      <c r="S1630" t="s">
        <v>1103</v>
      </c>
      <c r="T1630" t="s">
        <v>1630</v>
      </c>
      <c r="U1630" t="s">
        <v>67</v>
      </c>
      <c r="V1630" t="s">
        <v>1548</v>
      </c>
      <c r="W1630">
        <v>13.71</v>
      </c>
      <c r="X1630">
        <v>44.97</v>
      </c>
      <c r="Y1630">
        <v>1</v>
      </c>
      <c r="Z1630" t="s">
        <v>86</v>
      </c>
      <c r="AA1630" t="s">
        <v>2350</v>
      </c>
      <c r="AF1630" s="4"/>
      <c r="AG1630" s="4"/>
      <c r="AH1630" t="s">
        <v>79</v>
      </c>
      <c r="AI1630" t="s">
        <v>241</v>
      </c>
      <c r="AJ1630" t="s">
        <v>542</v>
      </c>
      <c r="AK1630" t="s">
        <v>1103</v>
      </c>
      <c r="AL1630" t="s">
        <v>1630</v>
      </c>
      <c r="AM1630" t="s">
        <v>67</v>
      </c>
      <c r="AN1630" t="s">
        <v>1548</v>
      </c>
      <c r="AO1630" t="s">
        <v>86</v>
      </c>
      <c r="AP1630" t="s">
        <v>2350</v>
      </c>
      <c r="AQ1630" t="str">
        <f t="shared" si="25"/>
        <v>114810443954yesFemale440708Facebook440004407313.7144.9741484.57314.997</v>
      </c>
      <c r="AR1630">
        <f>COUNTIF(AQ$2:AQ1630,AQ1630)</f>
        <v>1</v>
      </c>
    </row>
    <row r="1631" spans="1:44" x14ac:dyDescent="0.25">
      <c r="A1631">
        <v>1149</v>
      </c>
      <c r="B1631">
        <v>124</v>
      </c>
      <c r="C1631" s="4">
        <v>44395</v>
      </c>
      <c r="D1631">
        <v>9</v>
      </c>
      <c r="E1631" t="s">
        <v>41</v>
      </c>
      <c r="F1631" t="s">
        <v>52</v>
      </c>
      <c r="G1631" t="s">
        <v>56</v>
      </c>
      <c r="H1631" t="s">
        <v>57</v>
      </c>
      <c r="I1631" s="4">
        <v>43721</v>
      </c>
      <c r="J1631">
        <v>3</v>
      </c>
      <c r="K1631" t="s">
        <v>59</v>
      </c>
      <c r="L1631" s="4">
        <v>43615</v>
      </c>
      <c r="M1631" s="4">
        <v>43830</v>
      </c>
      <c r="N1631">
        <v>1</v>
      </c>
      <c r="O1631" t="s">
        <v>90</v>
      </c>
      <c r="P1631" t="s">
        <v>252</v>
      </c>
      <c r="Q1631">
        <v>1</v>
      </c>
      <c r="R1631" t="s">
        <v>70</v>
      </c>
      <c r="S1631" t="s">
        <v>1040</v>
      </c>
      <c r="T1631" t="s">
        <v>1568</v>
      </c>
      <c r="U1631" t="s">
        <v>67</v>
      </c>
      <c r="V1631" t="s">
        <v>1562</v>
      </c>
      <c r="W1631">
        <v>596.97</v>
      </c>
      <c r="X1631">
        <v>29.97</v>
      </c>
      <c r="Y1631">
        <v>1</v>
      </c>
      <c r="Z1631" t="s">
        <v>645</v>
      </c>
      <c r="AA1631" t="s">
        <v>2347</v>
      </c>
      <c r="AF1631" s="4"/>
      <c r="AG1631" s="4"/>
      <c r="AH1631" t="s">
        <v>90</v>
      </c>
      <c r="AI1631" t="s">
        <v>252</v>
      </c>
      <c r="AJ1631" t="s">
        <v>70</v>
      </c>
      <c r="AK1631" t="s">
        <v>1040</v>
      </c>
      <c r="AL1631" t="s">
        <v>1568</v>
      </c>
      <c r="AM1631" t="s">
        <v>67</v>
      </c>
      <c r="AN1631" t="s">
        <v>1562</v>
      </c>
      <c r="AO1631" t="s">
        <v>645</v>
      </c>
      <c r="AP1631" t="s">
        <v>2347</v>
      </c>
      <c r="AQ1631" t="str">
        <f t="shared" si="25"/>
        <v>1149124443959noMale437213Google Ads4361543830596.9729.9765198.9939.9913</v>
      </c>
      <c r="AR1631">
        <f>COUNTIF(AQ$2:AQ1631,AQ1631)</f>
        <v>1</v>
      </c>
    </row>
    <row r="1632" spans="1:44" x14ac:dyDescent="0.25">
      <c r="A1632">
        <v>1150</v>
      </c>
      <c r="B1632">
        <v>287</v>
      </c>
      <c r="C1632" s="4">
        <v>44395</v>
      </c>
      <c r="D1632">
        <v>8</v>
      </c>
      <c r="E1632" t="s">
        <v>43</v>
      </c>
      <c r="F1632" t="s">
        <v>54</v>
      </c>
      <c r="G1632" t="s">
        <v>56</v>
      </c>
      <c r="H1632" t="s">
        <v>58</v>
      </c>
      <c r="I1632" s="4">
        <v>43632</v>
      </c>
      <c r="J1632">
        <v>2</v>
      </c>
      <c r="K1632" t="s">
        <v>60</v>
      </c>
      <c r="L1632" s="4">
        <v>43615</v>
      </c>
      <c r="M1632" s="4">
        <v>43830</v>
      </c>
      <c r="N1632">
        <v>1</v>
      </c>
      <c r="O1632" t="s">
        <v>91</v>
      </c>
      <c r="P1632" t="s">
        <v>253</v>
      </c>
      <c r="Q1632">
        <v>1</v>
      </c>
      <c r="R1632" t="s">
        <v>935</v>
      </c>
      <c r="S1632" t="s">
        <v>1469</v>
      </c>
      <c r="T1632" t="s">
        <v>1637</v>
      </c>
      <c r="U1632" t="s">
        <v>71</v>
      </c>
      <c r="V1632" t="s">
        <v>1585</v>
      </c>
      <c r="W1632">
        <v>99.98</v>
      </c>
      <c r="X1632">
        <v>39.979999999999997</v>
      </c>
      <c r="Y1632">
        <v>1</v>
      </c>
      <c r="Z1632" t="s">
        <v>2094</v>
      </c>
      <c r="AA1632" t="s">
        <v>2361</v>
      </c>
      <c r="AF1632" s="4"/>
      <c r="AG1632" s="4"/>
      <c r="AH1632" t="s">
        <v>65</v>
      </c>
      <c r="AI1632" t="s">
        <v>227</v>
      </c>
      <c r="AJ1632" t="s">
        <v>435</v>
      </c>
      <c r="AK1632" t="s">
        <v>997</v>
      </c>
      <c r="AL1632" t="s">
        <v>1529</v>
      </c>
      <c r="AM1632" t="s">
        <v>69</v>
      </c>
      <c r="AN1632" t="s">
        <v>1517</v>
      </c>
      <c r="AO1632" t="s">
        <v>431</v>
      </c>
      <c r="AP1632" t="s">
        <v>2326</v>
      </c>
      <c r="AQ1632" t="str">
        <f t="shared" si="25"/>
        <v>1150287443958noFemale436322Facebook436154383099.9839.98102949.99119.9924</v>
      </c>
      <c r="AR1632">
        <f>COUNTIF(AQ$2:AQ1632,AQ1632)</f>
        <v>1</v>
      </c>
    </row>
    <row r="1633" spans="1:44" x14ac:dyDescent="0.25">
      <c r="A1633">
        <v>1150</v>
      </c>
      <c r="B1633">
        <v>287</v>
      </c>
      <c r="C1633" s="4">
        <v>44395</v>
      </c>
      <c r="D1633">
        <v>8</v>
      </c>
      <c r="E1633" t="s">
        <v>43</v>
      </c>
      <c r="F1633" t="s">
        <v>54</v>
      </c>
      <c r="G1633" t="s">
        <v>56</v>
      </c>
      <c r="H1633" t="s">
        <v>58</v>
      </c>
      <c r="I1633" s="4">
        <v>43632</v>
      </c>
      <c r="J1633">
        <v>2</v>
      </c>
      <c r="K1633" t="s">
        <v>60</v>
      </c>
      <c r="L1633" s="4">
        <v>43615</v>
      </c>
      <c r="M1633" s="4">
        <v>43830</v>
      </c>
      <c r="N1633">
        <v>1</v>
      </c>
      <c r="O1633" t="s">
        <v>91</v>
      </c>
      <c r="P1633" t="s">
        <v>253</v>
      </c>
      <c r="Q1633">
        <v>1</v>
      </c>
      <c r="R1633" t="s">
        <v>935</v>
      </c>
      <c r="S1633" t="s">
        <v>1469</v>
      </c>
      <c r="T1633" t="s">
        <v>1637</v>
      </c>
      <c r="U1633" t="s">
        <v>71</v>
      </c>
      <c r="V1633" t="s">
        <v>1585</v>
      </c>
      <c r="W1633">
        <v>99.98</v>
      </c>
      <c r="X1633">
        <v>39.979999999999997</v>
      </c>
      <c r="Y1633">
        <v>1</v>
      </c>
      <c r="Z1633" t="s">
        <v>2094</v>
      </c>
      <c r="AA1633" t="s">
        <v>2361</v>
      </c>
      <c r="AF1633" s="4"/>
      <c r="AG1633" s="4"/>
      <c r="AH1633" t="s">
        <v>65</v>
      </c>
      <c r="AI1633" t="s">
        <v>227</v>
      </c>
      <c r="AJ1633" t="s">
        <v>435</v>
      </c>
      <c r="AK1633" t="s">
        <v>997</v>
      </c>
      <c r="AL1633" t="s">
        <v>1529</v>
      </c>
      <c r="AM1633" t="s">
        <v>69</v>
      </c>
      <c r="AN1633" t="s">
        <v>1517</v>
      </c>
      <c r="AO1633" t="s">
        <v>431</v>
      </c>
      <c r="AP1633" t="s">
        <v>2326</v>
      </c>
      <c r="AQ1633" t="str">
        <f t="shared" si="25"/>
        <v>1150287443958noFemale436322Facebook436154383099.9839.98102949.99119.9924</v>
      </c>
      <c r="AR1633">
        <f>COUNTIF(AQ$2:AQ1633,AQ1633)</f>
        <v>2</v>
      </c>
    </row>
    <row r="1634" spans="1:44" x14ac:dyDescent="0.25">
      <c r="A1634">
        <v>1151</v>
      </c>
      <c r="B1634">
        <v>107</v>
      </c>
      <c r="C1634" s="4">
        <v>44396</v>
      </c>
      <c r="D1634">
        <v>1</v>
      </c>
      <c r="E1634" t="s">
        <v>39</v>
      </c>
      <c r="F1634" t="s">
        <v>50</v>
      </c>
      <c r="G1634" t="s">
        <v>55</v>
      </c>
      <c r="H1634" t="s">
        <v>58</v>
      </c>
      <c r="I1634" s="4">
        <v>44077</v>
      </c>
      <c r="J1634">
        <v>10</v>
      </c>
      <c r="K1634" t="s">
        <v>61</v>
      </c>
      <c r="L1634" s="4">
        <v>44055</v>
      </c>
      <c r="M1634" s="4">
        <v>44196</v>
      </c>
      <c r="N1634">
        <v>1</v>
      </c>
      <c r="O1634" t="s">
        <v>70</v>
      </c>
      <c r="P1634" t="s">
        <v>232</v>
      </c>
      <c r="Q1634">
        <v>1</v>
      </c>
      <c r="R1634" t="s">
        <v>635</v>
      </c>
      <c r="S1634" t="s">
        <v>1183</v>
      </c>
      <c r="T1634" t="s">
        <v>1707</v>
      </c>
      <c r="U1634" t="s">
        <v>80</v>
      </c>
      <c r="V1634" t="s">
        <v>1548</v>
      </c>
      <c r="W1634">
        <v>45.98</v>
      </c>
      <c r="X1634">
        <v>29.98</v>
      </c>
      <c r="Y1634">
        <v>1</v>
      </c>
      <c r="Z1634" t="s">
        <v>673</v>
      </c>
      <c r="AA1634" t="s">
        <v>2348</v>
      </c>
      <c r="AF1634" s="4"/>
      <c r="AG1634" s="4"/>
      <c r="AH1634" t="s">
        <v>70</v>
      </c>
      <c r="AI1634" t="s">
        <v>232</v>
      </c>
      <c r="AJ1634" t="s">
        <v>635</v>
      </c>
      <c r="AK1634" t="s">
        <v>1183</v>
      </c>
      <c r="AL1634" t="s">
        <v>1707</v>
      </c>
      <c r="AM1634" t="s">
        <v>80</v>
      </c>
      <c r="AN1634" t="s">
        <v>1548</v>
      </c>
      <c r="AO1634" t="s">
        <v>673</v>
      </c>
      <c r="AP1634" t="s">
        <v>2348</v>
      </c>
      <c r="AQ1634" t="str">
        <f t="shared" si="25"/>
        <v>1151107443961yesFemale4407710YouTube440554419645.9829.9858722.99214.9912</v>
      </c>
      <c r="AR1634">
        <f>COUNTIF(AQ$2:AQ1634,AQ1634)</f>
        <v>1</v>
      </c>
    </row>
    <row r="1635" spans="1:44" x14ac:dyDescent="0.25">
      <c r="A1635">
        <v>1152</v>
      </c>
      <c r="B1635">
        <v>222</v>
      </c>
      <c r="C1635" s="4">
        <v>44397</v>
      </c>
      <c r="D1635">
        <v>9</v>
      </c>
      <c r="E1635" t="s">
        <v>41</v>
      </c>
      <c r="F1635" t="s">
        <v>52</v>
      </c>
      <c r="G1635" t="s">
        <v>55</v>
      </c>
      <c r="H1635" t="s">
        <v>57</v>
      </c>
      <c r="I1635" s="4">
        <v>43729</v>
      </c>
      <c r="J1635">
        <v>1</v>
      </c>
      <c r="K1635" t="s">
        <v>61</v>
      </c>
      <c r="L1635" s="4">
        <v>43615</v>
      </c>
      <c r="M1635" s="4">
        <v>43830</v>
      </c>
      <c r="N1635">
        <v>2</v>
      </c>
      <c r="O1635" t="s">
        <v>214</v>
      </c>
      <c r="P1635" t="s">
        <v>376</v>
      </c>
      <c r="Q1635">
        <v>2</v>
      </c>
      <c r="R1635" t="s">
        <v>936</v>
      </c>
      <c r="S1635" t="s">
        <v>1470</v>
      </c>
      <c r="T1635" t="s">
        <v>1984</v>
      </c>
      <c r="U1635" t="s">
        <v>83</v>
      </c>
      <c r="V1635" t="s">
        <v>1869</v>
      </c>
      <c r="W1635">
        <v>346.95</v>
      </c>
      <c r="X1635">
        <v>74.95</v>
      </c>
      <c r="Y1635">
        <v>2</v>
      </c>
      <c r="Z1635" t="s">
        <v>2318</v>
      </c>
      <c r="AA1635" t="s">
        <v>2626</v>
      </c>
      <c r="AF1635" s="4"/>
      <c r="AG1635" s="4"/>
      <c r="AH1635" t="s">
        <v>79</v>
      </c>
      <c r="AI1635" t="s">
        <v>241</v>
      </c>
      <c r="AJ1635" t="s">
        <v>530</v>
      </c>
      <c r="AK1635" t="s">
        <v>1092</v>
      </c>
      <c r="AL1635" t="s">
        <v>1619</v>
      </c>
      <c r="AM1635" t="s">
        <v>67</v>
      </c>
      <c r="AN1635" t="s">
        <v>1548</v>
      </c>
      <c r="AO1635" t="s">
        <v>65</v>
      </c>
      <c r="AP1635" t="s">
        <v>2343</v>
      </c>
      <c r="AQ1635" t="str">
        <f t="shared" si="25"/>
        <v>1152222443979yesMale437291YouTube4361543830346.9574.9541662.99314.9910</v>
      </c>
      <c r="AR1635">
        <f>COUNTIF(AQ$2:AQ1635,AQ1635)</f>
        <v>1</v>
      </c>
    </row>
    <row r="1636" spans="1:44" x14ac:dyDescent="0.25">
      <c r="A1636">
        <v>1152</v>
      </c>
      <c r="B1636">
        <v>222</v>
      </c>
      <c r="C1636" s="4">
        <v>44397</v>
      </c>
      <c r="D1636">
        <v>9</v>
      </c>
      <c r="E1636" t="s">
        <v>41</v>
      </c>
      <c r="F1636" t="s">
        <v>52</v>
      </c>
      <c r="G1636" t="s">
        <v>55</v>
      </c>
      <c r="H1636" t="s">
        <v>57</v>
      </c>
      <c r="I1636" s="4">
        <v>43729</v>
      </c>
      <c r="J1636">
        <v>1</v>
      </c>
      <c r="K1636" t="s">
        <v>61</v>
      </c>
      <c r="L1636" s="4">
        <v>43615</v>
      </c>
      <c r="M1636" s="4">
        <v>43830</v>
      </c>
      <c r="N1636">
        <v>2</v>
      </c>
      <c r="O1636" t="s">
        <v>214</v>
      </c>
      <c r="P1636" t="s">
        <v>376</v>
      </c>
      <c r="Q1636">
        <v>2</v>
      </c>
      <c r="R1636" t="s">
        <v>936</v>
      </c>
      <c r="S1636" t="s">
        <v>1470</v>
      </c>
      <c r="T1636" t="s">
        <v>1984</v>
      </c>
      <c r="U1636" t="s">
        <v>83</v>
      </c>
      <c r="V1636" t="s">
        <v>1869</v>
      </c>
      <c r="W1636">
        <v>346.95</v>
      </c>
      <c r="X1636">
        <v>74.95</v>
      </c>
      <c r="Y1636">
        <v>2</v>
      </c>
      <c r="Z1636" t="s">
        <v>2318</v>
      </c>
      <c r="AA1636" t="s">
        <v>2626</v>
      </c>
      <c r="AF1636" s="4"/>
      <c r="AG1636" s="4"/>
      <c r="AH1636" t="s">
        <v>78</v>
      </c>
      <c r="AI1636" t="s">
        <v>240</v>
      </c>
      <c r="AJ1636" t="s">
        <v>402</v>
      </c>
      <c r="AK1636" t="s">
        <v>964</v>
      </c>
      <c r="AL1636" t="s">
        <v>1498</v>
      </c>
      <c r="AM1636" t="s">
        <v>80</v>
      </c>
      <c r="AN1636" t="s">
        <v>1548</v>
      </c>
      <c r="AO1636" t="s">
        <v>469</v>
      </c>
      <c r="AP1636" t="s">
        <v>2339</v>
      </c>
      <c r="AQ1636" t="str">
        <f t="shared" si="25"/>
        <v>1152222443979yesMale437291YouTube4361543830346.9574.9586978.99214.9923</v>
      </c>
      <c r="AR1636">
        <f>COUNTIF(AQ$2:AQ1636,AQ1636)</f>
        <v>1</v>
      </c>
    </row>
    <row r="1637" spans="1:44" x14ac:dyDescent="0.25">
      <c r="A1637">
        <v>1153</v>
      </c>
      <c r="B1637">
        <v>299</v>
      </c>
      <c r="C1637" s="4">
        <v>44397</v>
      </c>
      <c r="D1637">
        <v>3</v>
      </c>
      <c r="E1637" t="s">
        <v>34</v>
      </c>
      <c r="F1637" t="s">
        <v>45</v>
      </c>
      <c r="G1637" t="s">
        <v>56</v>
      </c>
      <c r="H1637" t="s">
        <v>58</v>
      </c>
      <c r="I1637" s="4">
        <v>43567</v>
      </c>
      <c r="J1637">
        <v>2</v>
      </c>
      <c r="L1637" s="4"/>
      <c r="M1637" s="4"/>
      <c r="N1637">
        <v>1</v>
      </c>
      <c r="O1637" t="s">
        <v>79</v>
      </c>
      <c r="P1637" t="s">
        <v>241</v>
      </c>
      <c r="Q1637">
        <v>1</v>
      </c>
      <c r="R1637" t="s">
        <v>595</v>
      </c>
      <c r="S1637" t="s">
        <v>1045</v>
      </c>
      <c r="T1637" t="s">
        <v>578</v>
      </c>
      <c r="U1637" t="s">
        <v>69</v>
      </c>
      <c r="V1637" t="s">
        <v>1548</v>
      </c>
      <c r="W1637">
        <v>100</v>
      </c>
      <c r="X1637">
        <v>14.99</v>
      </c>
      <c r="Y1637">
        <v>1</v>
      </c>
      <c r="Z1637" t="s">
        <v>455</v>
      </c>
      <c r="AA1637" t="s">
        <v>2340</v>
      </c>
      <c r="AF1637" s="4"/>
      <c r="AG1637" s="4"/>
      <c r="AH1637" t="s">
        <v>79</v>
      </c>
      <c r="AI1637" t="s">
        <v>241</v>
      </c>
      <c r="AJ1637" t="s">
        <v>595</v>
      </c>
      <c r="AK1637" t="s">
        <v>1045</v>
      </c>
      <c r="AL1637" t="s">
        <v>578</v>
      </c>
      <c r="AM1637" t="s">
        <v>69</v>
      </c>
      <c r="AN1637" t="s">
        <v>1548</v>
      </c>
      <c r="AO1637" t="s">
        <v>455</v>
      </c>
      <c r="AP1637" t="s">
        <v>2340</v>
      </c>
      <c r="AQ1637" t="str">
        <f t="shared" si="25"/>
        <v>1153299443973noFemale43567210014.99467100114.9915</v>
      </c>
      <c r="AR1637">
        <f>COUNTIF(AQ$2:AQ1637,AQ1637)</f>
        <v>1</v>
      </c>
    </row>
    <row r="1638" spans="1:44" x14ac:dyDescent="0.25">
      <c r="A1638">
        <v>1154</v>
      </c>
      <c r="B1638">
        <v>18</v>
      </c>
      <c r="C1638" s="4">
        <v>44399</v>
      </c>
      <c r="D1638">
        <v>4</v>
      </c>
      <c r="E1638" t="s">
        <v>40</v>
      </c>
      <c r="F1638" t="s">
        <v>51</v>
      </c>
      <c r="G1638" t="s">
        <v>56</v>
      </c>
      <c r="H1638" t="s">
        <v>57</v>
      </c>
      <c r="I1638" s="4">
        <v>43660</v>
      </c>
      <c r="J1638">
        <v>3</v>
      </c>
      <c r="K1638" t="s">
        <v>59</v>
      </c>
      <c r="L1638" s="4">
        <v>43615</v>
      </c>
      <c r="M1638" s="4">
        <v>43830</v>
      </c>
      <c r="N1638">
        <v>1</v>
      </c>
      <c r="O1638" t="s">
        <v>78</v>
      </c>
      <c r="P1638" t="s">
        <v>240</v>
      </c>
      <c r="Q1638">
        <v>1</v>
      </c>
      <c r="R1638" t="s">
        <v>871</v>
      </c>
      <c r="S1638" t="s">
        <v>1408</v>
      </c>
      <c r="T1638" t="s">
        <v>1923</v>
      </c>
      <c r="U1638" t="s">
        <v>69</v>
      </c>
      <c r="V1638" t="s">
        <v>1548</v>
      </c>
      <c r="W1638">
        <v>5.99</v>
      </c>
      <c r="X1638">
        <v>14.99</v>
      </c>
      <c r="Y1638">
        <v>1</v>
      </c>
      <c r="Z1638" t="s">
        <v>393</v>
      </c>
      <c r="AA1638" t="s">
        <v>2345</v>
      </c>
      <c r="AF1638" s="4"/>
      <c r="AG1638" s="4"/>
      <c r="AH1638" t="s">
        <v>78</v>
      </c>
      <c r="AI1638" t="s">
        <v>240</v>
      </c>
      <c r="AJ1638" t="s">
        <v>871</v>
      </c>
      <c r="AK1638" t="s">
        <v>1408</v>
      </c>
      <c r="AL1638" t="s">
        <v>1923</v>
      </c>
      <c r="AM1638" t="s">
        <v>69</v>
      </c>
      <c r="AN1638" t="s">
        <v>1548</v>
      </c>
      <c r="AO1638" t="s">
        <v>393</v>
      </c>
      <c r="AP1638" t="s">
        <v>2345</v>
      </c>
      <c r="AQ1638" t="str">
        <f t="shared" si="25"/>
        <v>115418443994noMale436603Google Ads43615438305.9914.9981285.99114.9918</v>
      </c>
      <c r="AR1638">
        <f>COUNTIF(AQ$2:AQ1638,AQ1638)</f>
        <v>1</v>
      </c>
    </row>
    <row r="1639" spans="1:44" x14ac:dyDescent="0.25">
      <c r="A1639">
        <v>1155</v>
      </c>
      <c r="B1639">
        <v>133</v>
      </c>
      <c r="C1639" s="4">
        <v>44399</v>
      </c>
      <c r="D1639">
        <v>9</v>
      </c>
      <c r="E1639" t="s">
        <v>41</v>
      </c>
      <c r="F1639" t="s">
        <v>52</v>
      </c>
      <c r="G1639" t="s">
        <v>56</v>
      </c>
      <c r="H1639" t="s">
        <v>57</v>
      </c>
      <c r="I1639" s="4">
        <v>44154</v>
      </c>
      <c r="J1639">
        <v>11</v>
      </c>
      <c r="K1639" t="s">
        <v>60</v>
      </c>
      <c r="L1639" s="4">
        <v>44148</v>
      </c>
      <c r="M1639" s="4">
        <v>44265</v>
      </c>
      <c r="N1639">
        <v>1</v>
      </c>
      <c r="O1639" t="s">
        <v>70</v>
      </c>
      <c r="P1639" t="s">
        <v>232</v>
      </c>
      <c r="Q1639">
        <v>1</v>
      </c>
      <c r="R1639" t="s">
        <v>512</v>
      </c>
      <c r="S1639" t="s">
        <v>1075</v>
      </c>
      <c r="T1639" t="s">
        <v>1602</v>
      </c>
      <c r="U1639" t="s">
        <v>69</v>
      </c>
      <c r="V1639" t="s">
        <v>1517</v>
      </c>
      <c r="W1639">
        <v>32.96</v>
      </c>
      <c r="X1639">
        <v>19.989999999999998</v>
      </c>
      <c r="Y1639">
        <v>1</v>
      </c>
      <c r="Z1639" t="s">
        <v>673</v>
      </c>
      <c r="AA1639" t="s">
        <v>2348</v>
      </c>
      <c r="AF1639" s="4"/>
      <c r="AG1639" s="4"/>
      <c r="AH1639" t="s">
        <v>70</v>
      </c>
      <c r="AI1639" t="s">
        <v>232</v>
      </c>
      <c r="AJ1639" t="s">
        <v>512</v>
      </c>
      <c r="AK1639" t="s">
        <v>1075</v>
      </c>
      <c r="AL1639" t="s">
        <v>1602</v>
      </c>
      <c r="AM1639" t="s">
        <v>69</v>
      </c>
      <c r="AN1639" t="s">
        <v>1517</v>
      </c>
      <c r="AO1639" t="s">
        <v>673</v>
      </c>
      <c r="AP1639" t="s">
        <v>2348</v>
      </c>
      <c r="AQ1639" t="str">
        <f t="shared" si="25"/>
        <v>1155133443999noMale4415411Facebook441484426532.9619.9956332.96119.9912</v>
      </c>
      <c r="AR1639">
        <f>COUNTIF(AQ$2:AQ1639,AQ1639)</f>
        <v>1</v>
      </c>
    </row>
    <row r="1640" spans="1:44" x14ac:dyDescent="0.25">
      <c r="A1640">
        <v>1156</v>
      </c>
      <c r="B1640">
        <v>227</v>
      </c>
      <c r="C1640" s="4">
        <v>44399</v>
      </c>
      <c r="D1640">
        <v>10</v>
      </c>
      <c r="E1640" t="s">
        <v>42</v>
      </c>
      <c r="F1640" t="s">
        <v>53</v>
      </c>
      <c r="G1640" t="s">
        <v>56</v>
      </c>
      <c r="H1640" t="s">
        <v>57</v>
      </c>
      <c r="I1640" s="4">
        <v>43613</v>
      </c>
      <c r="J1640">
        <v>2</v>
      </c>
      <c r="L1640" s="4"/>
      <c r="M1640" s="4"/>
      <c r="N1640">
        <v>1</v>
      </c>
      <c r="O1640" t="s">
        <v>67</v>
      </c>
      <c r="P1640" t="s">
        <v>229</v>
      </c>
      <c r="Q1640">
        <v>1</v>
      </c>
      <c r="R1640" t="s">
        <v>391</v>
      </c>
      <c r="S1640" t="s">
        <v>953</v>
      </c>
      <c r="T1640" t="s">
        <v>1487</v>
      </c>
      <c r="U1640" t="s">
        <v>67</v>
      </c>
      <c r="V1640" t="s">
        <v>1548</v>
      </c>
      <c r="W1640">
        <v>89.85</v>
      </c>
      <c r="X1640">
        <v>44.97</v>
      </c>
      <c r="Y1640">
        <v>1</v>
      </c>
      <c r="Z1640" t="s">
        <v>90</v>
      </c>
      <c r="AA1640" t="s">
        <v>2328</v>
      </c>
      <c r="AF1640" s="4"/>
      <c r="AG1640" s="4"/>
      <c r="AH1640" t="s">
        <v>67</v>
      </c>
      <c r="AI1640" t="s">
        <v>229</v>
      </c>
      <c r="AJ1640" t="s">
        <v>391</v>
      </c>
      <c r="AK1640" t="s">
        <v>953</v>
      </c>
      <c r="AL1640" t="s">
        <v>1487</v>
      </c>
      <c r="AM1640" t="s">
        <v>67</v>
      </c>
      <c r="AN1640" t="s">
        <v>1548</v>
      </c>
      <c r="AO1640" t="s">
        <v>90</v>
      </c>
      <c r="AP1640" t="s">
        <v>2328</v>
      </c>
      <c r="AQ1640" t="str">
        <f t="shared" si="25"/>
        <v>11562274439910noMale43613289.8544.97313629.95314.996</v>
      </c>
      <c r="AR1640">
        <f>COUNTIF(AQ$2:AQ1640,AQ1640)</f>
        <v>1</v>
      </c>
    </row>
    <row r="1641" spans="1:44" x14ac:dyDescent="0.25">
      <c r="A1641">
        <v>1157</v>
      </c>
      <c r="B1641">
        <v>31</v>
      </c>
      <c r="C1641" s="4">
        <v>44400</v>
      </c>
      <c r="D1641">
        <v>11</v>
      </c>
      <c r="E1641" t="s">
        <v>37</v>
      </c>
      <c r="F1641" t="s">
        <v>48</v>
      </c>
      <c r="G1641" t="s">
        <v>56</v>
      </c>
      <c r="H1641" t="s">
        <v>57</v>
      </c>
      <c r="I1641" s="4">
        <v>44053</v>
      </c>
      <c r="J1641">
        <v>9</v>
      </c>
      <c r="K1641" t="s">
        <v>59</v>
      </c>
      <c r="L1641" s="4">
        <v>43952</v>
      </c>
      <c r="M1641" s="4">
        <v>44075</v>
      </c>
      <c r="N1641">
        <v>1</v>
      </c>
      <c r="O1641" t="s">
        <v>84</v>
      </c>
      <c r="P1641" t="s">
        <v>246</v>
      </c>
      <c r="Q1641">
        <v>1</v>
      </c>
      <c r="R1641" t="s">
        <v>426</v>
      </c>
      <c r="S1641" t="s">
        <v>988</v>
      </c>
      <c r="T1641" t="s">
        <v>1521</v>
      </c>
      <c r="U1641" t="s">
        <v>80</v>
      </c>
      <c r="V1641" t="s">
        <v>1548</v>
      </c>
      <c r="W1641">
        <v>83.98</v>
      </c>
      <c r="X1641">
        <v>29.98</v>
      </c>
      <c r="Y1641">
        <v>1</v>
      </c>
      <c r="Z1641" t="s">
        <v>410</v>
      </c>
      <c r="AA1641" t="s">
        <v>2359</v>
      </c>
      <c r="AF1641" s="4"/>
      <c r="AG1641" s="4"/>
      <c r="AH1641" t="s">
        <v>84</v>
      </c>
      <c r="AI1641" t="s">
        <v>246</v>
      </c>
      <c r="AJ1641" t="s">
        <v>426</v>
      </c>
      <c r="AK1641" t="s">
        <v>988</v>
      </c>
      <c r="AL1641" t="s">
        <v>1521</v>
      </c>
      <c r="AM1641" t="s">
        <v>80</v>
      </c>
      <c r="AN1641" t="s">
        <v>1548</v>
      </c>
      <c r="AO1641" t="s">
        <v>410</v>
      </c>
      <c r="AP1641" t="s">
        <v>2359</v>
      </c>
      <c r="AQ1641" t="str">
        <f t="shared" si="25"/>
        <v>1157314440011noMale440539Google Ads439524407583.9829.9898041.99214.9920</v>
      </c>
      <c r="AR1641">
        <f>COUNTIF(AQ$2:AQ1641,AQ1641)</f>
        <v>1</v>
      </c>
    </row>
    <row r="1642" spans="1:44" x14ac:dyDescent="0.25">
      <c r="A1642">
        <v>1158</v>
      </c>
      <c r="B1642">
        <v>267</v>
      </c>
      <c r="C1642" s="4">
        <v>44400</v>
      </c>
      <c r="D1642">
        <v>9</v>
      </c>
      <c r="E1642" t="s">
        <v>41</v>
      </c>
      <c r="F1642" t="s">
        <v>52</v>
      </c>
      <c r="G1642" t="s">
        <v>56</v>
      </c>
      <c r="H1642" t="s">
        <v>58</v>
      </c>
      <c r="I1642" s="4">
        <v>44265</v>
      </c>
      <c r="J1642">
        <v>12</v>
      </c>
      <c r="K1642" t="s">
        <v>61</v>
      </c>
      <c r="L1642" s="4">
        <v>44250</v>
      </c>
      <c r="M1642" s="4">
        <v>44377</v>
      </c>
      <c r="N1642">
        <v>1</v>
      </c>
      <c r="O1642" t="s">
        <v>80</v>
      </c>
      <c r="P1642" t="s">
        <v>242</v>
      </c>
      <c r="Q1642">
        <v>1</v>
      </c>
      <c r="R1642" t="s">
        <v>696</v>
      </c>
      <c r="S1642" t="s">
        <v>1236</v>
      </c>
      <c r="T1642" t="s">
        <v>1758</v>
      </c>
      <c r="U1642" t="s">
        <v>80</v>
      </c>
      <c r="V1642" t="s">
        <v>1548</v>
      </c>
      <c r="W1642">
        <v>145.97999999999999</v>
      </c>
      <c r="X1642">
        <v>29.98</v>
      </c>
      <c r="Y1642">
        <v>1</v>
      </c>
      <c r="Z1642" t="s">
        <v>80</v>
      </c>
      <c r="AA1642" t="s">
        <v>2357</v>
      </c>
      <c r="AF1642" s="4"/>
      <c r="AG1642" s="4"/>
      <c r="AH1642" t="s">
        <v>80</v>
      </c>
      <c r="AI1642" t="s">
        <v>242</v>
      </c>
      <c r="AJ1642" t="s">
        <v>696</v>
      </c>
      <c r="AK1642" t="s">
        <v>1236</v>
      </c>
      <c r="AL1642" t="s">
        <v>1758</v>
      </c>
      <c r="AM1642" t="s">
        <v>80</v>
      </c>
      <c r="AN1642" t="s">
        <v>1548</v>
      </c>
      <c r="AO1642" t="s">
        <v>80</v>
      </c>
      <c r="AP1642" t="s">
        <v>2357</v>
      </c>
      <c r="AQ1642" t="str">
        <f t="shared" si="25"/>
        <v>1158267444009noFemale4426512YouTube4425044377145.9829.98214272.99214.992</v>
      </c>
      <c r="AR1642">
        <f>COUNTIF(AQ$2:AQ1642,AQ1642)</f>
        <v>1</v>
      </c>
    </row>
    <row r="1643" spans="1:44" x14ac:dyDescent="0.25">
      <c r="A1643">
        <v>1159</v>
      </c>
      <c r="B1643">
        <v>26</v>
      </c>
      <c r="C1643" s="4">
        <v>44402</v>
      </c>
      <c r="D1643">
        <v>5</v>
      </c>
      <c r="E1643" t="s">
        <v>36</v>
      </c>
      <c r="F1643" t="s">
        <v>47</v>
      </c>
      <c r="G1643" t="s">
        <v>56</v>
      </c>
      <c r="H1643" t="s">
        <v>58</v>
      </c>
      <c r="I1643" s="4">
        <v>43843</v>
      </c>
      <c r="J1643">
        <v>5</v>
      </c>
      <c r="K1643" t="s">
        <v>60</v>
      </c>
      <c r="L1643" s="4">
        <v>43831</v>
      </c>
      <c r="M1643" s="4">
        <v>43921</v>
      </c>
      <c r="N1643">
        <v>1</v>
      </c>
      <c r="O1643" t="s">
        <v>78</v>
      </c>
      <c r="P1643" t="s">
        <v>240</v>
      </c>
      <c r="Q1643">
        <v>1</v>
      </c>
      <c r="R1643" t="s">
        <v>904</v>
      </c>
      <c r="S1643" t="s">
        <v>1191</v>
      </c>
      <c r="T1643" t="s">
        <v>1490</v>
      </c>
      <c r="U1643" t="s">
        <v>69</v>
      </c>
      <c r="V1643" t="s">
        <v>1548</v>
      </c>
      <c r="W1643">
        <v>8.99</v>
      </c>
      <c r="X1643">
        <v>14.99</v>
      </c>
      <c r="Y1643">
        <v>1</v>
      </c>
      <c r="Z1643" t="s">
        <v>469</v>
      </c>
      <c r="AA1643" t="s">
        <v>2339</v>
      </c>
      <c r="AF1643" s="4"/>
      <c r="AG1643" s="4"/>
      <c r="AH1643" t="s">
        <v>78</v>
      </c>
      <c r="AI1643" t="s">
        <v>240</v>
      </c>
      <c r="AJ1643" t="s">
        <v>904</v>
      </c>
      <c r="AK1643" t="s">
        <v>1191</v>
      </c>
      <c r="AL1643" t="s">
        <v>1490</v>
      </c>
      <c r="AM1643" t="s">
        <v>69</v>
      </c>
      <c r="AN1643" t="s">
        <v>1548</v>
      </c>
      <c r="AO1643" t="s">
        <v>469</v>
      </c>
      <c r="AP1643" t="s">
        <v>2339</v>
      </c>
      <c r="AQ1643" t="str">
        <f t="shared" si="25"/>
        <v>115926444025noFemale438435Facebook43831439218.9914.998868.99114.9923</v>
      </c>
      <c r="AR1643">
        <f>COUNTIF(AQ$2:AQ1643,AQ1643)</f>
        <v>1</v>
      </c>
    </row>
    <row r="1644" spans="1:44" x14ac:dyDescent="0.25">
      <c r="A1644">
        <v>1160</v>
      </c>
      <c r="B1644">
        <v>77</v>
      </c>
      <c r="C1644" s="4">
        <v>44402</v>
      </c>
      <c r="D1644">
        <v>4</v>
      </c>
      <c r="E1644" t="s">
        <v>40</v>
      </c>
      <c r="F1644" t="s">
        <v>51</v>
      </c>
      <c r="G1644" t="s">
        <v>55</v>
      </c>
      <c r="H1644" t="s">
        <v>57</v>
      </c>
      <c r="I1644" s="4">
        <v>44083</v>
      </c>
      <c r="J1644">
        <v>10</v>
      </c>
      <c r="K1644" t="s">
        <v>61</v>
      </c>
      <c r="L1644" s="4">
        <v>44055</v>
      </c>
      <c r="M1644" s="4">
        <v>44196</v>
      </c>
      <c r="N1644">
        <v>1</v>
      </c>
      <c r="O1644" t="s">
        <v>70</v>
      </c>
      <c r="P1644" t="s">
        <v>232</v>
      </c>
      <c r="Q1644">
        <v>1</v>
      </c>
      <c r="R1644" t="s">
        <v>635</v>
      </c>
      <c r="S1644" t="s">
        <v>1183</v>
      </c>
      <c r="T1644" t="s">
        <v>1707</v>
      </c>
      <c r="U1644" t="s">
        <v>67</v>
      </c>
      <c r="V1644" t="s">
        <v>1517</v>
      </c>
      <c r="W1644">
        <v>68.97</v>
      </c>
      <c r="X1644">
        <v>59.97</v>
      </c>
      <c r="Y1644">
        <v>1</v>
      </c>
      <c r="Z1644" t="s">
        <v>673</v>
      </c>
      <c r="AA1644" t="s">
        <v>2348</v>
      </c>
      <c r="AF1644" s="4"/>
      <c r="AG1644" s="4"/>
      <c r="AH1644" t="s">
        <v>70</v>
      </c>
      <c r="AI1644" t="s">
        <v>232</v>
      </c>
      <c r="AJ1644" t="s">
        <v>635</v>
      </c>
      <c r="AK1644" t="s">
        <v>1183</v>
      </c>
      <c r="AL1644" t="s">
        <v>1707</v>
      </c>
      <c r="AM1644" t="s">
        <v>67</v>
      </c>
      <c r="AN1644" t="s">
        <v>1517</v>
      </c>
      <c r="AO1644" t="s">
        <v>673</v>
      </c>
      <c r="AP1644" t="s">
        <v>2348</v>
      </c>
      <c r="AQ1644" t="str">
        <f t="shared" si="25"/>
        <v>116077444024yesMale4408310YouTube440554419668.9759.9758722.99319.9912</v>
      </c>
      <c r="AR1644">
        <f>COUNTIF(AQ$2:AQ1644,AQ1644)</f>
        <v>1</v>
      </c>
    </row>
    <row r="1645" spans="1:44" x14ac:dyDescent="0.25">
      <c r="A1645">
        <v>1161</v>
      </c>
      <c r="B1645">
        <v>238</v>
      </c>
      <c r="C1645" s="4">
        <v>44402</v>
      </c>
      <c r="D1645">
        <v>7</v>
      </c>
      <c r="E1645" t="s">
        <v>35</v>
      </c>
      <c r="F1645" t="s">
        <v>46</v>
      </c>
      <c r="G1645" t="s">
        <v>56</v>
      </c>
      <c r="H1645" t="s">
        <v>57</v>
      </c>
      <c r="I1645" s="4">
        <v>44122</v>
      </c>
      <c r="J1645">
        <v>15</v>
      </c>
      <c r="K1645" t="s">
        <v>62</v>
      </c>
      <c r="L1645" s="4">
        <v>43615</v>
      </c>
      <c r="M1645" s="4">
        <v>44413</v>
      </c>
      <c r="N1645">
        <v>2</v>
      </c>
      <c r="O1645" t="s">
        <v>220</v>
      </c>
      <c r="P1645" t="s">
        <v>382</v>
      </c>
      <c r="Q1645">
        <v>2</v>
      </c>
      <c r="R1645" t="s">
        <v>937</v>
      </c>
      <c r="S1645" t="s">
        <v>1471</v>
      </c>
      <c r="T1645" t="s">
        <v>1985</v>
      </c>
      <c r="U1645" t="s">
        <v>75</v>
      </c>
      <c r="V1645" t="s">
        <v>1869</v>
      </c>
      <c r="W1645">
        <v>805.95</v>
      </c>
      <c r="X1645">
        <v>74.95</v>
      </c>
      <c r="Y1645">
        <v>2</v>
      </c>
      <c r="Z1645" t="s">
        <v>2262</v>
      </c>
      <c r="AA1645" t="s">
        <v>2561</v>
      </c>
      <c r="AF1645" s="4"/>
      <c r="AG1645" s="4"/>
      <c r="AH1645" t="s">
        <v>84</v>
      </c>
      <c r="AI1645" t="s">
        <v>246</v>
      </c>
      <c r="AJ1645" t="s">
        <v>549</v>
      </c>
      <c r="AK1645" t="s">
        <v>1110</v>
      </c>
      <c r="AL1645" t="s">
        <v>1635</v>
      </c>
      <c r="AM1645" t="s">
        <v>80</v>
      </c>
      <c r="AN1645" t="s">
        <v>1548</v>
      </c>
      <c r="AO1645" t="s">
        <v>410</v>
      </c>
      <c r="AP1645" t="s">
        <v>2359</v>
      </c>
      <c r="AQ1645" t="str">
        <f t="shared" si="25"/>
        <v>1161238444027noMale4412215Organic4361544413805.9574.9592227.99214.9920</v>
      </c>
      <c r="AR1645">
        <f>COUNTIF(AQ$2:AQ1645,AQ1645)</f>
        <v>1</v>
      </c>
    </row>
    <row r="1646" spans="1:44" x14ac:dyDescent="0.25">
      <c r="A1646">
        <v>1161</v>
      </c>
      <c r="B1646">
        <v>238</v>
      </c>
      <c r="C1646" s="4">
        <v>44402</v>
      </c>
      <c r="D1646">
        <v>7</v>
      </c>
      <c r="E1646" t="s">
        <v>35</v>
      </c>
      <c r="F1646" t="s">
        <v>46</v>
      </c>
      <c r="G1646" t="s">
        <v>56</v>
      </c>
      <c r="H1646" t="s">
        <v>57</v>
      </c>
      <c r="I1646" s="4">
        <v>44122</v>
      </c>
      <c r="J1646">
        <v>15</v>
      </c>
      <c r="K1646" t="s">
        <v>62</v>
      </c>
      <c r="L1646" s="4">
        <v>43615</v>
      </c>
      <c r="M1646" s="4">
        <v>44413</v>
      </c>
      <c r="N1646">
        <v>2</v>
      </c>
      <c r="O1646" t="s">
        <v>220</v>
      </c>
      <c r="P1646" t="s">
        <v>382</v>
      </c>
      <c r="Q1646">
        <v>2</v>
      </c>
      <c r="R1646" t="s">
        <v>937</v>
      </c>
      <c r="S1646" t="s">
        <v>1471</v>
      </c>
      <c r="T1646" t="s">
        <v>1985</v>
      </c>
      <c r="U1646" t="s">
        <v>75</v>
      </c>
      <c r="V1646" t="s">
        <v>1869</v>
      </c>
      <c r="W1646">
        <v>805.95</v>
      </c>
      <c r="X1646">
        <v>74.95</v>
      </c>
      <c r="Y1646">
        <v>2</v>
      </c>
      <c r="Z1646" t="s">
        <v>2262</v>
      </c>
      <c r="AA1646" t="s">
        <v>2561</v>
      </c>
      <c r="AF1646" s="4"/>
      <c r="AG1646" s="4"/>
      <c r="AH1646" t="s">
        <v>80</v>
      </c>
      <c r="AI1646" t="s">
        <v>242</v>
      </c>
      <c r="AJ1646" t="s">
        <v>509</v>
      </c>
      <c r="AK1646" t="s">
        <v>1072</v>
      </c>
      <c r="AL1646" t="s">
        <v>1599</v>
      </c>
      <c r="AM1646" t="s">
        <v>67</v>
      </c>
      <c r="AN1646" t="s">
        <v>1548</v>
      </c>
      <c r="AO1646" t="s">
        <v>79</v>
      </c>
      <c r="AP1646" t="s">
        <v>2349</v>
      </c>
      <c r="AQ1646" t="str">
        <f t="shared" si="25"/>
        <v>1161238444027noMale4412215Organic4361544413805.9574.95285249.99314.994</v>
      </c>
      <c r="AR1646">
        <f>COUNTIF(AQ$2:AQ1646,AQ1646)</f>
        <v>1</v>
      </c>
    </row>
    <row r="1647" spans="1:44" x14ac:dyDescent="0.25">
      <c r="A1647">
        <v>1162</v>
      </c>
      <c r="B1647">
        <v>292</v>
      </c>
      <c r="C1647" s="4">
        <v>44402</v>
      </c>
      <c r="D1647">
        <v>11</v>
      </c>
      <c r="E1647" t="s">
        <v>37</v>
      </c>
      <c r="F1647" t="s">
        <v>48</v>
      </c>
      <c r="G1647" t="s">
        <v>56</v>
      </c>
      <c r="H1647" t="s">
        <v>58</v>
      </c>
      <c r="I1647" s="4">
        <v>43637</v>
      </c>
      <c r="J1647">
        <v>3</v>
      </c>
      <c r="K1647" t="s">
        <v>59</v>
      </c>
      <c r="L1647" s="4">
        <v>43615</v>
      </c>
      <c r="M1647" s="4">
        <v>43830</v>
      </c>
      <c r="N1647">
        <v>2</v>
      </c>
      <c r="O1647" t="s">
        <v>109</v>
      </c>
      <c r="P1647" t="s">
        <v>271</v>
      </c>
      <c r="Q1647">
        <v>2</v>
      </c>
      <c r="R1647" t="s">
        <v>938</v>
      </c>
      <c r="S1647" t="s">
        <v>1472</v>
      </c>
      <c r="T1647" t="s">
        <v>1986</v>
      </c>
      <c r="U1647" t="s">
        <v>88</v>
      </c>
      <c r="V1647" t="s">
        <v>2031</v>
      </c>
      <c r="W1647">
        <v>181.96</v>
      </c>
      <c r="X1647">
        <v>79.959999999999994</v>
      </c>
      <c r="Y1647">
        <v>2</v>
      </c>
      <c r="Z1647" t="s">
        <v>172</v>
      </c>
      <c r="AA1647" t="s">
        <v>2414</v>
      </c>
      <c r="AF1647" s="4"/>
      <c r="AG1647" s="4"/>
      <c r="AH1647" t="s">
        <v>67</v>
      </c>
      <c r="AI1647" t="s">
        <v>229</v>
      </c>
      <c r="AJ1647" t="s">
        <v>527</v>
      </c>
      <c r="AK1647" t="s">
        <v>953</v>
      </c>
      <c r="AL1647" t="s">
        <v>1617</v>
      </c>
      <c r="AM1647" t="s">
        <v>80</v>
      </c>
      <c r="AN1647" t="s">
        <v>1548</v>
      </c>
      <c r="AO1647" t="s">
        <v>84</v>
      </c>
      <c r="AP1647" t="s">
        <v>2366</v>
      </c>
      <c r="AQ1647" t="str">
        <f t="shared" si="25"/>
        <v>11622924440211noFemale436373Google Ads4361543830181.9679.96313730.99214.999</v>
      </c>
      <c r="AR1647">
        <f>COUNTIF(AQ$2:AQ1647,AQ1647)</f>
        <v>1</v>
      </c>
    </row>
    <row r="1648" spans="1:44" x14ac:dyDescent="0.25">
      <c r="A1648">
        <v>1162</v>
      </c>
      <c r="B1648">
        <v>292</v>
      </c>
      <c r="C1648" s="4">
        <v>44402</v>
      </c>
      <c r="D1648">
        <v>11</v>
      </c>
      <c r="E1648" t="s">
        <v>37</v>
      </c>
      <c r="F1648" t="s">
        <v>48</v>
      </c>
      <c r="G1648" t="s">
        <v>56</v>
      </c>
      <c r="H1648" t="s">
        <v>58</v>
      </c>
      <c r="I1648" s="4">
        <v>43637</v>
      </c>
      <c r="J1648">
        <v>3</v>
      </c>
      <c r="K1648" t="s">
        <v>59</v>
      </c>
      <c r="L1648" s="4">
        <v>43615</v>
      </c>
      <c r="M1648" s="4">
        <v>43830</v>
      </c>
      <c r="N1648">
        <v>2</v>
      </c>
      <c r="O1648" t="s">
        <v>109</v>
      </c>
      <c r="P1648" t="s">
        <v>271</v>
      </c>
      <c r="Q1648">
        <v>2</v>
      </c>
      <c r="R1648" t="s">
        <v>938</v>
      </c>
      <c r="S1648" t="s">
        <v>1472</v>
      </c>
      <c r="T1648" t="s">
        <v>1986</v>
      </c>
      <c r="U1648" t="s">
        <v>88</v>
      </c>
      <c r="V1648" t="s">
        <v>2031</v>
      </c>
      <c r="W1648">
        <v>181.96</v>
      </c>
      <c r="X1648">
        <v>79.959999999999994</v>
      </c>
      <c r="Y1648">
        <v>2</v>
      </c>
      <c r="Z1648" t="s">
        <v>172</v>
      </c>
      <c r="AA1648" t="s">
        <v>2414</v>
      </c>
      <c r="AF1648" s="4"/>
      <c r="AG1648" s="4"/>
      <c r="AH1648" t="s">
        <v>69</v>
      </c>
      <c r="AI1648" t="s">
        <v>231</v>
      </c>
      <c r="AJ1648" t="s">
        <v>78</v>
      </c>
      <c r="AK1648" t="s">
        <v>1238</v>
      </c>
      <c r="AL1648" t="s">
        <v>1533</v>
      </c>
      <c r="AM1648" t="s">
        <v>80</v>
      </c>
      <c r="AN1648" t="s">
        <v>1577</v>
      </c>
      <c r="AO1648" t="s">
        <v>69</v>
      </c>
      <c r="AP1648" t="s">
        <v>2360</v>
      </c>
      <c r="AQ1648" t="str">
        <f t="shared" si="25"/>
        <v>11622924440211noFemale436373Google Ads4361543830181.9679.961859.99224.991</v>
      </c>
      <c r="AR1648">
        <f>COUNTIF(AQ$2:AQ1648,AQ1648)</f>
        <v>1</v>
      </c>
    </row>
    <row r="1649" spans="1:44" x14ac:dyDescent="0.25">
      <c r="A1649">
        <v>1163</v>
      </c>
      <c r="B1649">
        <v>414</v>
      </c>
      <c r="C1649" s="4">
        <v>44402</v>
      </c>
      <c r="D1649">
        <v>10</v>
      </c>
      <c r="E1649" t="s">
        <v>42</v>
      </c>
      <c r="F1649" t="s">
        <v>53</v>
      </c>
      <c r="G1649" t="s">
        <v>56</v>
      </c>
      <c r="H1649" t="s">
        <v>57</v>
      </c>
      <c r="I1649" s="4">
        <v>44095</v>
      </c>
      <c r="J1649">
        <v>10</v>
      </c>
      <c r="K1649" t="s">
        <v>61</v>
      </c>
      <c r="L1649" s="4">
        <v>44055</v>
      </c>
      <c r="M1649" s="4">
        <v>44196</v>
      </c>
      <c r="N1649">
        <v>1</v>
      </c>
      <c r="O1649" t="s">
        <v>90</v>
      </c>
      <c r="P1649" t="s">
        <v>252</v>
      </c>
      <c r="Q1649">
        <v>1</v>
      </c>
      <c r="R1649" t="s">
        <v>593</v>
      </c>
      <c r="S1649" t="s">
        <v>1149</v>
      </c>
      <c r="T1649" t="s">
        <v>1529</v>
      </c>
      <c r="U1649" t="s">
        <v>69</v>
      </c>
      <c r="V1649" t="s">
        <v>1562</v>
      </c>
      <c r="W1649">
        <v>49.99</v>
      </c>
      <c r="X1649">
        <v>9.99</v>
      </c>
      <c r="Y1649">
        <v>1</v>
      </c>
      <c r="Z1649" t="s">
        <v>410</v>
      </c>
      <c r="AA1649" t="s">
        <v>2359</v>
      </c>
      <c r="AF1649" s="4"/>
      <c r="AG1649" s="4"/>
      <c r="AH1649" t="s">
        <v>90</v>
      </c>
      <c r="AI1649" t="s">
        <v>252</v>
      </c>
      <c r="AJ1649" t="s">
        <v>593</v>
      </c>
      <c r="AK1649" t="s">
        <v>1149</v>
      </c>
      <c r="AL1649" t="s">
        <v>1529</v>
      </c>
      <c r="AM1649" t="s">
        <v>69</v>
      </c>
      <c r="AN1649" t="s">
        <v>1562</v>
      </c>
      <c r="AO1649" t="s">
        <v>410</v>
      </c>
      <c r="AP1649" t="s">
        <v>2359</v>
      </c>
      <c r="AQ1649" t="str">
        <f t="shared" si="25"/>
        <v>11634144440210noMale4409510YouTube440554419649.999.99614649.9919.9920</v>
      </c>
      <c r="AR1649">
        <f>COUNTIF(AQ$2:AQ1649,AQ1649)</f>
        <v>1</v>
      </c>
    </row>
    <row r="1650" spans="1:44" x14ac:dyDescent="0.25">
      <c r="A1650">
        <v>1164</v>
      </c>
      <c r="B1650">
        <v>418</v>
      </c>
      <c r="C1650" s="4">
        <v>44402</v>
      </c>
      <c r="D1650">
        <v>8</v>
      </c>
      <c r="E1650" t="s">
        <v>43</v>
      </c>
      <c r="F1650" t="s">
        <v>54</v>
      </c>
      <c r="G1650" t="s">
        <v>56</v>
      </c>
      <c r="H1650" t="s">
        <v>57</v>
      </c>
      <c r="I1650" s="4">
        <v>44128</v>
      </c>
      <c r="J1650">
        <v>10</v>
      </c>
      <c r="K1650" t="s">
        <v>61</v>
      </c>
      <c r="L1650" s="4">
        <v>44055</v>
      </c>
      <c r="M1650" s="4">
        <v>44196</v>
      </c>
      <c r="N1650">
        <v>3</v>
      </c>
      <c r="O1650" t="s">
        <v>222</v>
      </c>
      <c r="P1650" t="s">
        <v>384</v>
      </c>
      <c r="Q1650">
        <v>3</v>
      </c>
      <c r="R1650" t="s">
        <v>939</v>
      </c>
      <c r="S1650" t="s">
        <v>1473</v>
      </c>
      <c r="T1650" t="s">
        <v>1987</v>
      </c>
      <c r="U1650" t="s">
        <v>2012</v>
      </c>
      <c r="V1650" t="s">
        <v>2074</v>
      </c>
      <c r="W1650">
        <v>184.88</v>
      </c>
      <c r="X1650">
        <v>64.959999999999994</v>
      </c>
      <c r="Y1650">
        <v>3</v>
      </c>
      <c r="Z1650" t="s">
        <v>2319</v>
      </c>
      <c r="AA1650" t="s">
        <v>2627</v>
      </c>
      <c r="AF1650" s="4"/>
      <c r="AG1650" s="4"/>
      <c r="AH1650" t="s">
        <v>70</v>
      </c>
      <c r="AI1650" t="s">
        <v>232</v>
      </c>
      <c r="AJ1650" t="s">
        <v>635</v>
      </c>
      <c r="AK1650" t="s">
        <v>1183</v>
      </c>
      <c r="AL1650" t="s">
        <v>1707</v>
      </c>
      <c r="AM1650" t="s">
        <v>69</v>
      </c>
      <c r="AN1650" t="s">
        <v>1517</v>
      </c>
      <c r="AO1650" t="s">
        <v>673</v>
      </c>
      <c r="AP1650" t="s">
        <v>2348</v>
      </c>
      <c r="AQ1650" t="str">
        <f t="shared" si="25"/>
        <v>1164418444028noMale4412810YouTube4405544196184.8864.9658722.99119.9912</v>
      </c>
      <c r="AR1650">
        <f>COUNTIF(AQ$2:AQ1650,AQ1650)</f>
        <v>1</v>
      </c>
    </row>
    <row r="1651" spans="1:44" x14ac:dyDescent="0.25">
      <c r="A1651">
        <v>1164</v>
      </c>
      <c r="B1651">
        <v>418</v>
      </c>
      <c r="C1651" s="4">
        <v>44402</v>
      </c>
      <c r="D1651">
        <v>8</v>
      </c>
      <c r="E1651" t="s">
        <v>43</v>
      </c>
      <c r="F1651" t="s">
        <v>54</v>
      </c>
      <c r="G1651" t="s">
        <v>56</v>
      </c>
      <c r="H1651" t="s">
        <v>57</v>
      </c>
      <c r="I1651" s="4">
        <v>44128</v>
      </c>
      <c r="J1651">
        <v>10</v>
      </c>
      <c r="K1651" t="s">
        <v>61</v>
      </c>
      <c r="L1651" s="4">
        <v>44055</v>
      </c>
      <c r="M1651" s="4">
        <v>44196</v>
      </c>
      <c r="N1651">
        <v>3</v>
      </c>
      <c r="O1651" t="s">
        <v>222</v>
      </c>
      <c r="P1651" t="s">
        <v>384</v>
      </c>
      <c r="Q1651">
        <v>3</v>
      </c>
      <c r="R1651" t="s">
        <v>939</v>
      </c>
      <c r="S1651" t="s">
        <v>1473</v>
      </c>
      <c r="T1651" t="s">
        <v>1987</v>
      </c>
      <c r="U1651" t="s">
        <v>2012</v>
      </c>
      <c r="V1651" t="s">
        <v>2074</v>
      </c>
      <c r="W1651">
        <v>184.88</v>
      </c>
      <c r="X1651">
        <v>64.959999999999994</v>
      </c>
      <c r="Y1651">
        <v>3</v>
      </c>
      <c r="Z1651" t="s">
        <v>2319</v>
      </c>
      <c r="AA1651" t="s">
        <v>2627</v>
      </c>
      <c r="AF1651" s="4"/>
      <c r="AG1651" s="4"/>
      <c r="AH1651" t="s">
        <v>84</v>
      </c>
      <c r="AI1651" t="s">
        <v>246</v>
      </c>
      <c r="AJ1651" t="s">
        <v>438</v>
      </c>
      <c r="AK1651" t="s">
        <v>1000</v>
      </c>
      <c r="AL1651" t="s">
        <v>1532</v>
      </c>
      <c r="AM1651" t="s">
        <v>69</v>
      </c>
      <c r="AN1651" t="s">
        <v>1548</v>
      </c>
      <c r="AO1651" t="s">
        <v>645</v>
      </c>
      <c r="AP1651" t="s">
        <v>2347</v>
      </c>
      <c r="AQ1651" t="str">
        <f t="shared" si="25"/>
        <v>1164418444028noMale4412810YouTube4405544196184.8864.96981133.99114.9913</v>
      </c>
      <c r="AR1651">
        <f>COUNTIF(AQ$2:AQ1651,AQ1651)</f>
        <v>1</v>
      </c>
    </row>
    <row r="1652" spans="1:44" x14ac:dyDescent="0.25">
      <c r="A1652">
        <v>1164</v>
      </c>
      <c r="B1652">
        <v>418</v>
      </c>
      <c r="C1652" s="4">
        <v>44402</v>
      </c>
      <c r="D1652">
        <v>8</v>
      </c>
      <c r="E1652" t="s">
        <v>43</v>
      </c>
      <c r="F1652" t="s">
        <v>54</v>
      </c>
      <c r="G1652" t="s">
        <v>56</v>
      </c>
      <c r="H1652" t="s">
        <v>57</v>
      </c>
      <c r="I1652" s="4">
        <v>44128</v>
      </c>
      <c r="J1652">
        <v>10</v>
      </c>
      <c r="K1652" t="s">
        <v>61</v>
      </c>
      <c r="L1652" s="4">
        <v>44055</v>
      </c>
      <c r="M1652" s="4">
        <v>44196</v>
      </c>
      <c r="N1652">
        <v>3</v>
      </c>
      <c r="O1652" t="s">
        <v>222</v>
      </c>
      <c r="P1652" t="s">
        <v>384</v>
      </c>
      <c r="Q1652">
        <v>3</v>
      </c>
      <c r="R1652" t="s">
        <v>939</v>
      </c>
      <c r="S1652" t="s">
        <v>1473</v>
      </c>
      <c r="T1652" t="s">
        <v>1987</v>
      </c>
      <c r="U1652" t="s">
        <v>2012</v>
      </c>
      <c r="V1652" t="s">
        <v>2074</v>
      </c>
      <c r="W1652">
        <v>184.88</v>
      </c>
      <c r="X1652">
        <v>64.959999999999994</v>
      </c>
      <c r="Y1652">
        <v>3</v>
      </c>
      <c r="Z1652" t="s">
        <v>2319</v>
      </c>
      <c r="AA1652" t="s">
        <v>2627</v>
      </c>
      <c r="AF1652" s="4"/>
      <c r="AG1652" s="4"/>
      <c r="AH1652" t="s">
        <v>79</v>
      </c>
      <c r="AI1652" t="s">
        <v>241</v>
      </c>
      <c r="AJ1652" t="s">
        <v>524</v>
      </c>
      <c r="AK1652" t="s">
        <v>1087</v>
      </c>
      <c r="AL1652" t="s">
        <v>1614</v>
      </c>
      <c r="AM1652" t="s">
        <v>80</v>
      </c>
      <c r="AN1652" t="s">
        <v>1548</v>
      </c>
      <c r="AO1652" t="s">
        <v>455</v>
      </c>
      <c r="AP1652" t="s">
        <v>2340</v>
      </c>
      <c r="AQ1652" t="str">
        <f t="shared" si="25"/>
        <v>1164418444028noMale4412810YouTube4405544196184.8864.96416813.95214.9915</v>
      </c>
      <c r="AR1652">
        <f>COUNTIF(AQ$2:AQ1652,AQ1652)</f>
        <v>1</v>
      </c>
    </row>
    <row r="1653" spans="1:44" x14ac:dyDescent="0.25">
      <c r="A1653">
        <v>1165</v>
      </c>
      <c r="B1653">
        <v>161</v>
      </c>
      <c r="C1653" s="4">
        <v>44403</v>
      </c>
      <c r="D1653">
        <v>7</v>
      </c>
      <c r="E1653" t="s">
        <v>35</v>
      </c>
      <c r="F1653" t="s">
        <v>46</v>
      </c>
      <c r="G1653" t="s">
        <v>55</v>
      </c>
      <c r="H1653" t="s">
        <v>57</v>
      </c>
      <c r="I1653" s="4">
        <v>43732</v>
      </c>
      <c r="J1653">
        <v>3</v>
      </c>
      <c r="K1653" t="s">
        <v>59</v>
      </c>
      <c r="L1653" s="4">
        <v>43615</v>
      </c>
      <c r="M1653" s="4">
        <v>43830</v>
      </c>
      <c r="N1653">
        <v>1</v>
      </c>
      <c r="O1653" t="s">
        <v>70</v>
      </c>
      <c r="P1653" t="s">
        <v>232</v>
      </c>
      <c r="Q1653">
        <v>1</v>
      </c>
      <c r="R1653" t="s">
        <v>512</v>
      </c>
      <c r="S1653" t="s">
        <v>1075</v>
      </c>
      <c r="T1653" t="s">
        <v>1602</v>
      </c>
      <c r="U1653" t="s">
        <v>80</v>
      </c>
      <c r="V1653" t="s">
        <v>1517</v>
      </c>
      <c r="W1653">
        <v>65.92</v>
      </c>
      <c r="X1653">
        <v>39.979999999999997</v>
      </c>
      <c r="Y1653">
        <v>1</v>
      </c>
      <c r="Z1653" t="s">
        <v>673</v>
      </c>
      <c r="AA1653" t="s">
        <v>2348</v>
      </c>
      <c r="AF1653" s="4"/>
      <c r="AG1653" s="4"/>
      <c r="AH1653" t="s">
        <v>70</v>
      </c>
      <c r="AI1653" t="s">
        <v>232</v>
      </c>
      <c r="AJ1653" t="s">
        <v>512</v>
      </c>
      <c r="AK1653" t="s">
        <v>1075</v>
      </c>
      <c r="AL1653" t="s">
        <v>1602</v>
      </c>
      <c r="AM1653" t="s">
        <v>80</v>
      </c>
      <c r="AN1653" t="s">
        <v>1517</v>
      </c>
      <c r="AO1653" t="s">
        <v>673</v>
      </c>
      <c r="AP1653" t="s">
        <v>2348</v>
      </c>
      <c r="AQ1653" t="str">
        <f t="shared" si="25"/>
        <v>1165161444037yesMale437323Google Ads436154383065.9239.9856332.96219.9912</v>
      </c>
      <c r="AR1653">
        <f>COUNTIF(AQ$2:AQ1653,AQ1653)</f>
        <v>1</v>
      </c>
    </row>
    <row r="1654" spans="1:44" x14ac:dyDescent="0.25">
      <c r="A1654">
        <v>1166</v>
      </c>
      <c r="B1654">
        <v>6</v>
      </c>
      <c r="C1654" s="4">
        <v>44407</v>
      </c>
      <c r="D1654">
        <v>9</v>
      </c>
      <c r="E1654" t="s">
        <v>41</v>
      </c>
      <c r="F1654" t="s">
        <v>52</v>
      </c>
      <c r="G1654" t="s">
        <v>55</v>
      </c>
      <c r="H1654" t="s">
        <v>57</v>
      </c>
      <c r="I1654" s="4">
        <v>43739</v>
      </c>
      <c r="J1654">
        <v>2</v>
      </c>
      <c r="K1654" t="s">
        <v>60</v>
      </c>
      <c r="L1654" s="4">
        <v>43615</v>
      </c>
      <c r="M1654" s="4">
        <v>43830</v>
      </c>
      <c r="N1654">
        <v>1</v>
      </c>
      <c r="O1654" t="s">
        <v>80</v>
      </c>
      <c r="P1654" t="s">
        <v>242</v>
      </c>
      <c r="Q1654">
        <v>1</v>
      </c>
      <c r="R1654" t="s">
        <v>422</v>
      </c>
      <c r="S1654" t="s">
        <v>984</v>
      </c>
      <c r="T1654" t="s">
        <v>1517</v>
      </c>
      <c r="U1654" t="s">
        <v>69</v>
      </c>
      <c r="V1654" t="s">
        <v>1548</v>
      </c>
      <c r="W1654">
        <v>19.989999999999998</v>
      </c>
      <c r="X1654">
        <v>14.99</v>
      </c>
      <c r="Y1654">
        <v>1</v>
      </c>
      <c r="Z1654" t="s">
        <v>80</v>
      </c>
      <c r="AA1654" t="s">
        <v>2357</v>
      </c>
      <c r="AF1654" s="4"/>
      <c r="AG1654" s="4"/>
      <c r="AH1654" t="s">
        <v>80</v>
      </c>
      <c r="AI1654" t="s">
        <v>242</v>
      </c>
      <c r="AJ1654" t="s">
        <v>422</v>
      </c>
      <c r="AK1654" t="s">
        <v>984</v>
      </c>
      <c r="AL1654" t="s">
        <v>1517</v>
      </c>
      <c r="AM1654" t="s">
        <v>69</v>
      </c>
      <c r="AN1654" t="s">
        <v>1548</v>
      </c>
      <c r="AO1654" t="s">
        <v>80</v>
      </c>
      <c r="AP1654" t="s">
        <v>2357</v>
      </c>
      <c r="AQ1654" t="str">
        <f t="shared" si="25"/>
        <v>11666444079yesMale437392Facebook436154383019.9914.99212019.99114.992</v>
      </c>
      <c r="AR1654">
        <f>COUNTIF(AQ$2:AQ1654,AQ1654)</f>
        <v>1</v>
      </c>
    </row>
    <row r="1655" spans="1:44" x14ac:dyDescent="0.25">
      <c r="A1655">
        <v>1167</v>
      </c>
      <c r="B1655">
        <v>157</v>
      </c>
      <c r="C1655" s="4">
        <v>44407</v>
      </c>
      <c r="D1655">
        <v>11</v>
      </c>
      <c r="E1655" t="s">
        <v>37</v>
      </c>
      <c r="F1655" t="s">
        <v>48</v>
      </c>
      <c r="G1655" t="s">
        <v>56</v>
      </c>
      <c r="H1655" t="s">
        <v>58</v>
      </c>
      <c r="I1655" s="4">
        <v>43937</v>
      </c>
      <c r="J1655">
        <v>7</v>
      </c>
      <c r="K1655" t="s">
        <v>61</v>
      </c>
      <c r="L1655" s="4">
        <v>43915</v>
      </c>
      <c r="M1655" s="4">
        <v>44012</v>
      </c>
      <c r="N1655">
        <v>1</v>
      </c>
      <c r="O1655" t="s">
        <v>78</v>
      </c>
      <c r="P1655" t="s">
        <v>240</v>
      </c>
      <c r="Q1655">
        <v>1</v>
      </c>
      <c r="R1655" t="s">
        <v>578</v>
      </c>
      <c r="S1655" t="s">
        <v>1136</v>
      </c>
      <c r="T1655" t="s">
        <v>1659</v>
      </c>
      <c r="U1655" t="s">
        <v>80</v>
      </c>
      <c r="V1655" t="s">
        <v>1548</v>
      </c>
      <c r="W1655">
        <v>9.98</v>
      </c>
      <c r="X1655">
        <v>29.98</v>
      </c>
      <c r="Y1655">
        <v>1</v>
      </c>
      <c r="Z1655" t="s">
        <v>393</v>
      </c>
      <c r="AA1655" t="s">
        <v>2345</v>
      </c>
      <c r="AF1655" s="4"/>
      <c r="AG1655" s="4"/>
      <c r="AH1655" t="s">
        <v>78</v>
      </c>
      <c r="AI1655" t="s">
        <v>240</v>
      </c>
      <c r="AJ1655" t="s">
        <v>578</v>
      </c>
      <c r="AK1655" t="s">
        <v>1136</v>
      </c>
      <c r="AL1655" t="s">
        <v>1659</v>
      </c>
      <c r="AM1655" t="s">
        <v>80</v>
      </c>
      <c r="AN1655" t="s">
        <v>1548</v>
      </c>
      <c r="AO1655" t="s">
        <v>393</v>
      </c>
      <c r="AP1655" t="s">
        <v>2345</v>
      </c>
      <c r="AQ1655" t="str">
        <f t="shared" si="25"/>
        <v>11671574440711noFemale439377YouTube43915440129.9829.9881004.99214.9918</v>
      </c>
      <c r="AR1655">
        <f>COUNTIF(AQ$2:AQ1655,AQ1655)</f>
        <v>1</v>
      </c>
    </row>
    <row r="1656" spans="1:44" x14ac:dyDescent="0.25">
      <c r="A1656">
        <v>1168</v>
      </c>
      <c r="B1656">
        <v>463</v>
      </c>
      <c r="C1656" s="4">
        <v>44407</v>
      </c>
      <c r="D1656">
        <v>11</v>
      </c>
      <c r="E1656" t="s">
        <v>37</v>
      </c>
      <c r="F1656" t="s">
        <v>48</v>
      </c>
      <c r="G1656" t="s">
        <v>55</v>
      </c>
      <c r="H1656" t="s">
        <v>58</v>
      </c>
      <c r="I1656" s="4">
        <v>44117</v>
      </c>
      <c r="J1656">
        <v>15</v>
      </c>
      <c r="K1656" t="s">
        <v>62</v>
      </c>
      <c r="L1656" s="4">
        <v>43615</v>
      </c>
      <c r="M1656" s="4">
        <v>44413</v>
      </c>
      <c r="N1656">
        <v>1</v>
      </c>
      <c r="O1656" t="s">
        <v>79</v>
      </c>
      <c r="P1656" t="s">
        <v>241</v>
      </c>
      <c r="Q1656">
        <v>1</v>
      </c>
      <c r="R1656" t="s">
        <v>472</v>
      </c>
      <c r="S1656" t="s">
        <v>1035</v>
      </c>
      <c r="T1656" t="s">
        <v>1513</v>
      </c>
      <c r="U1656" t="s">
        <v>69</v>
      </c>
      <c r="V1656" t="s">
        <v>1548</v>
      </c>
      <c r="W1656">
        <v>29.99</v>
      </c>
      <c r="X1656">
        <v>14.99</v>
      </c>
      <c r="Y1656">
        <v>1</v>
      </c>
      <c r="Z1656" t="s">
        <v>65</v>
      </c>
      <c r="AA1656" t="s">
        <v>2343</v>
      </c>
      <c r="AF1656" s="4"/>
      <c r="AG1656" s="4"/>
      <c r="AH1656" t="s">
        <v>79</v>
      </c>
      <c r="AI1656" t="s">
        <v>241</v>
      </c>
      <c r="AJ1656" t="s">
        <v>472</v>
      </c>
      <c r="AK1656" t="s">
        <v>1035</v>
      </c>
      <c r="AL1656" t="s">
        <v>1513</v>
      </c>
      <c r="AM1656" t="s">
        <v>69</v>
      </c>
      <c r="AN1656" t="s">
        <v>1548</v>
      </c>
      <c r="AO1656" t="s">
        <v>65</v>
      </c>
      <c r="AP1656" t="s">
        <v>2343</v>
      </c>
      <c r="AQ1656" t="str">
        <f t="shared" si="25"/>
        <v>11684634440711yesFemale4411715Organic436154441329.9914.9945129.99114.9910</v>
      </c>
      <c r="AR1656">
        <f>COUNTIF(AQ$2:AQ1656,AQ1656)</f>
        <v>1</v>
      </c>
    </row>
    <row r="1657" spans="1:44" x14ac:dyDescent="0.25">
      <c r="A1657">
        <v>1169</v>
      </c>
      <c r="B1657">
        <v>164</v>
      </c>
      <c r="C1657" s="4">
        <v>44408</v>
      </c>
      <c r="D1657">
        <v>1</v>
      </c>
      <c r="E1657" t="s">
        <v>39</v>
      </c>
      <c r="F1657" t="s">
        <v>50</v>
      </c>
      <c r="G1657" t="s">
        <v>55</v>
      </c>
      <c r="H1657" t="s">
        <v>57</v>
      </c>
      <c r="I1657" s="4">
        <v>44316</v>
      </c>
      <c r="J1657">
        <v>12</v>
      </c>
      <c r="K1657" t="s">
        <v>61</v>
      </c>
      <c r="L1657" s="4">
        <v>44250</v>
      </c>
      <c r="M1657" s="4">
        <v>44377</v>
      </c>
      <c r="N1657">
        <v>1</v>
      </c>
      <c r="O1657" t="s">
        <v>90</v>
      </c>
      <c r="P1657" t="s">
        <v>252</v>
      </c>
      <c r="Q1657">
        <v>1</v>
      </c>
      <c r="R1657" t="s">
        <v>652</v>
      </c>
      <c r="S1657" t="s">
        <v>1196</v>
      </c>
      <c r="T1657" t="s">
        <v>1720</v>
      </c>
      <c r="U1657" t="s">
        <v>67</v>
      </c>
      <c r="V1657" t="s">
        <v>1659</v>
      </c>
      <c r="W1657">
        <v>58.47</v>
      </c>
      <c r="X1657">
        <v>14.97</v>
      </c>
      <c r="Y1657">
        <v>1</v>
      </c>
      <c r="Z1657" t="s">
        <v>410</v>
      </c>
      <c r="AA1657" t="s">
        <v>2359</v>
      </c>
      <c r="AF1657" s="4"/>
      <c r="AG1657" s="4"/>
      <c r="AH1657" t="s">
        <v>90</v>
      </c>
      <c r="AI1657" t="s">
        <v>252</v>
      </c>
      <c r="AJ1657" t="s">
        <v>652</v>
      </c>
      <c r="AK1657" t="s">
        <v>1196</v>
      </c>
      <c r="AL1657" t="s">
        <v>1720</v>
      </c>
      <c r="AM1657" t="s">
        <v>67</v>
      </c>
      <c r="AN1657" t="s">
        <v>1659</v>
      </c>
      <c r="AO1657" t="s">
        <v>410</v>
      </c>
      <c r="AP1657" t="s">
        <v>2359</v>
      </c>
      <c r="AQ1657" t="str">
        <f t="shared" si="25"/>
        <v>1169164444081yesMale4431612YouTube442504437758.4714.9761119.4934.9920</v>
      </c>
      <c r="AR1657">
        <f>COUNTIF(AQ$2:AQ1657,AQ1657)</f>
        <v>1</v>
      </c>
    </row>
    <row r="1658" spans="1:44" x14ac:dyDescent="0.25">
      <c r="A1658">
        <v>1170</v>
      </c>
      <c r="B1658">
        <v>273</v>
      </c>
      <c r="C1658" s="4">
        <v>44409</v>
      </c>
      <c r="D1658">
        <v>8</v>
      </c>
      <c r="E1658" t="s">
        <v>43</v>
      </c>
      <c r="F1658" t="s">
        <v>54</v>
      </c>
      <c r="G1658" t="s">
        <v>56</v>
      </c>
      <c r="H1658" t="s">
        <v>57</v>
      </c>
      <c r="I1658" s="4">
        <v>43933</v>
      </c>
      <c r="J1658">
        <v>7</v>
      </c>
      <c r="K1658" t="s">
        <v>61</v>
      </c>
      <c r="L1658" s="4">
        <v>43915</v>
      </c>
      <c r="M1658" s="4">
        <v>44012</v>
      </c>
      <c r="N1658">
        <v>1</v>
      </c>
      <c r="O1658" t="s">
        <v>78</v>
      </c>
      <c r="P1658" t="s">
        <v>240</v>
      </c>
      <c r="Q1658">
        <v>1</v>
      </c>
      <c r="R1658" t="s">
        <v>67</v>
      </c>
      <c r="S1658" t="s">
        <v>1120</v>
      </c>
      <c r="T1658" t="s">
        <v>1643</v>
      </c>
      <c r="U1658" t="s">
        <v>67</v>
      </c>
      <c r="V1658" t="s">
        <v>1548</v>
      </c>
      <c r="W1658">
        <v>11.97</v>
      </c>
      <c r="X1658">
        <v>44.97</v>
      </c>
      <c r="Y1658">
        <v>1</v>
      </c>
      <c r="Z1658" t="s">
        <v>469</v>
      </c>
      <c r="AA1658" t="s">
        <v>2339</v>
      </c>
      <c r="AF1658" s="4"/>
      <c r="AG1658" s="4"/>
      <c r="AH1658" t="s">
        <v>78</v>
      </c>
      <c r="AI1658" t="s">
        <v>240</v>
      </c>
      <c r="AJ1658" t="s">
        <v>67</v>
      </c>
      <c r="AK1658" t="s">
        <v>1120</v>
      </c>
      <c r="AL1658" t="s">
        <v>1643</v>
      </c>
      <c r="AM1658" t="s">
        <v>67</v>
      </c>
      <c r="AN1658" t="s">
        <v>1548</v>
      </c>
      <c r="AO1658" t="s">
        <v>469</v>
      </c>
      <c r="AP1658" t="s">
        <v>2339</v>
      </c>
      <c r="AQ1658" t="str">
        <f t="shared" si="25"/>
        <v>1170273444098noMale439337YouTube439154401211.9744.97833.99314.9923</v>
      </c>
      <c r="AR1658">
        <f>COUNTIF(AQ$2:AQ1658,AQ1658)</f>
        <v>1</v>
      </c>
    </row>
    <row r="1659" spans="1:44" x14ac:dyDescent="0.25">
      <c r="A1659">
        <v>1171</v>
      </c>
      <c r="B1659">
        <v>382</v>
      </c>
      <c r="C1659" s="4">
        <v>44409</v>
      </c>
      <c r="D1659">
        <v>5</v>
      </c>
      <c r="E1659" t="s">
        <v>36</v>
      </c>
      <c r="F1659" t="s">
        <v>47</v>
      </c>
      <c r="G1659" t="s">
        <v>55</v>
      </c>
      <c r="H1659" t="s">
        <v>57</v>
      </c>
      <c r="I1659" s="4">
        <v>43711</v>
      </c>
      <c r="J1659">
        <v>2</v>
      </c>
      <c r="K1659" t="s">
        <v>60</v>
      </c>
      <c r="L1659" s="4">
        <v>43615</v>
      </c>
      <c r="M1659" s="4">
        <v>43830</v>
      </c>
      <c r="N1659">
        <v>1</v>
      </c>
      <c r="O1659" t="s">
        <v>70</v>
      </c>
      <c r="P1659" t="s">
        <v>232</v>
      </c>
      <c r="Q1659">
        <v>1</v>
      </c>
      <c r="R1659" t="s">
        <v>728</v>
      </c>
      <c r="S1659" t="s">
        <v>1178</v>
      </c>
      <c r="T1659" t="s">
        <v>1787</v>
      </c>
      <c r="U1659" t="s">
        <v>80</v>
      </c>
      <c r="V1659" t="s">
        <v>1517</v>
      </c>
      <c r="W1659">
        <v>163.18</v>
      </c>
      <c r="X1659">
        <v>39.979999999999997</v>
      </c>
      <c r="Y1659">
        <v>1</v>
      </c>
      <c r="Z1659" t="s">
        <v>673</v>
      </c>
      <c r="AA1659" t="s">
        <v>2348</v>
      </c>
      <c r="AF1659" s="4"/>
      <c r="AG1659" s="4"/>
      <c r="AH1659" t="s">
        <v>70</v>
      </c>
      <c r="AI1659" t="s">
        <v>232</v>
      </c>
      <c r="AJ1659" t="s">
        <v>728</v>
      </c>
      <c r="AK1659" t="s">
        <v>1178</v>
      </c>
      <c r="AL1659" t="s">
        <v>1787</v>
      </c>
      <c r="AM1659" t="s">
        <v>80</v>
      </c>
      <c r="AN1659" t="s">
        <v>1517</v>
      </c>
      <c r="AO1659" t="s">
        <v>673</v>
      </c>
      <c r="AP1659" t="s">
        <v>2348</v>
      </c>
      <c r="AQ1659" t="str">
        <f t="shared" si="25"/>
        <v>1171382444095yesMale437112Facebook4361543830163.1839.9855581.59219.9912</v>
      </c>
      <c r="AR1659">
        <f>COUNTIF(AQ$2:AQ1659,AQ1659)</f>
        <v>1</v>
      </c>
    </row>
    <row r="1660" spans="1:44" x14ac:dyDescent="0.25">
      <c r="A1660">
        <v>1172</v>
      </c>
      <c r="B1660">
        <v>15</v>
      </c>
      <c r="C1660" s="4">
        <v>44410</v>
      </c>
      <c r="D1660">
        <v>2</v>
      </c>
      <c r="E1660" t="s">
        <v>38</v>
      </c>
      <c r="F1660" t="s">
        <v>49</v>
      </c>
      <c r="G1660" t="s">
        <v>55</v>
      </c>
      <c r="H1660" t="s">
        <v>58</v>
      </c>
      <c r="I1660" s="4">
        <v>43739</v>
      </c>
      <c r="J1660">
        <v>1</v>
      </c>
      <c r="K1660" t="s">
        <v>61</v>
      </c>
      <c r="L1660" s="4">
        <v>43615</v>
      </c>
      <c r="M1660" s="4">
        <v>43830</v>
      </c>
      <c r="N1660">
        <v>2</v>
      </c>
      <c r="O1660" t="s">
        <v>223</v>
      </c>
      <c r="P1660" t="s">
        <v>385</v>
      </c>
      <c r="Q1660">
        <v>2</v>
      </c>
      <c r="R1660" t="s">
        <v>940</v>
      </c>
      <c r="S1660" t="s">
        <v>1474</v>
      </c>
      <c r="T1660" t="s">
        <v>1988</v>
      </c>
      <c r="U1660" t="s">
        <v>85</v>
      </c>
      <c r="V1660" t="s">
        <v>2032</v>
      </c>
      <c r="W1660">
        <v>220.97</v>
      </c>
      <c r="X1660">
        <v>74.97</v>
      </c>
      <c r="Y1660">
        <v>2</v>
      </c>
      <c r="Z1660" t="s">
        <v>2320</v>
      </c>
      <c r="AA1660" t="s">
        <v>2628</v>
      </c>
      <c r="AF1660" s="4"/>
      <c r="AG1660" s="4"/>
      <c r="AH1660" t="s">
        <v>69</v>
      </c>
      <c r="AI1660" t="s">
        <v>231</v>
      </c>
      <c r="AJ1660" t="s">
        <v>425</v>
      </c>
      <c r="AK1660" t="s">
        <v>987</v>
      </c>
      <c r="AL1660" t="s">
        <v>1520</v>
      </c>
      <c r="AM1660" t="s">
        <v>69</v>
      </c>
      <c r="AN1660" t="s">
        <v>1577</v>
      </c>
      <c r="AO1660" t="s">
        <v>78</v>
      </c>
      <c r="AP1660" t="s">
        <v>2330</v>
      </c>
      <c r="AQ1660" t="str">
        <f t="shared" si="25"/>
        <v>117215444102yesFemale437391YouTube4361543830220.9774.971125132.99124.998</v>
      </c>
      <c r="AR1660">
        <f>COUNTIF(AQ$2:AQ1660,AQ1660)</f>
        <v>1</v>
      </c>
    </row>
    <row r="1661" spans="1:44" x14ac:dyDescent="0.25">
      <c r="A1661">
        <v>1172</v>
      </c>
      <c r="B1661">
        <v>15</v>
      </c>
      <c r="C1661" s="4">
        <v>44410</v>
      </c>
      <c r="D1661">
        <v>2</v>
      </c>
      <c r="E1661" t="s">
        <v>38</v>
      </c>
      <c r="F1661" t="s">
        <v>49</v>
      </c>
      <c r="G1661" t="s">
        <v>55</v>
      </c>
      <c r="H1661" t="s">
        <v>58</v>
      </c>
      <c r="I1661" s="4">
        <v>43739</v>
      </c>
      <c r="J1661">
        <v>1</v>
      </c>
      <c r="K1661" t="s">
        <v>61</v>
      </c>
      <c r="L1661" s="4">
        <v>43615</v>
      </c>
      <c r="M1661" s="4">
        <v>43830</v>
      </c>
      <c r="N1661">
        <v>2</v>
      </c>
      <c r="O1661" t="s">
        <v>223</v>
      </c>
      <c r="P1661" t="s">
        <v>385</v>
      </c>
      <c r="Q1661">
        <v>2</v>
      </c>
      <c r="R1661" t="s">
        <v>940</v>
      </c>
      <c r="S1661" t="s">
        <v>1474</v>
      </c>
      <c r="T1661" t="s">
        <v>1988</v>
      </c>
      <c r="U1661" t="s">
        <v>85</v>
      </c>
      <c r="V1661" t="s">
        <v>2032</v>
      </c>
      <c r="W1661">
        <v>220.97</v>
      </c>
      <c r="X1661">
        <v>74.97</v>
      </c>
      <c r="Y1661">
        <v>2</v>
      </c>
      <c r="Z1661" t="s">
        <v>2320</v>
      </c>
      <c r="AA1661" t="s">
        <v>2628</v>
      </c>
      <c r="AF1661" s="4"/>
      <c r="AG1661" s="4"/>
      <c r="AH1661" t="s">
        <v>86</v>
      </c>
      <c r="AI1661" t="s">
        <v>248</v>
      </c>
      <c r="AJ1661" t="s">
        <v>441</v>
      </c>
      <c r="AK1661" t="s">
        <v>2640</v>
      </c>
      <c r="AL1661" t="s">
        <v>1535</v>
      </c>
      <c r="AM1661" t="s">
        <v>80</v>
      </c>
      <c r="AN1661" t="s">
        <v>1577</v>
      </c>
      <c r="AO1661" t="s">
        <v>530</v>
      </c>
      <c r="AP1661" t="s">
        <v>2367</v>
      </c>
      <c r="AQ1661" t="str">
        <f t="shared" si="25"/>
        <v>117215444102yesFemale437391YouTube4361543830220.9774.97710643.99224.9916</v>
      </c>
      <c r="AR1661">
        <f>COUNTIF(AQ$2:AQ1661,AQ1661)</f>
        <v>1</v>
      </c>
    </row>
    <row r="1662" spans="1:44" x14ac:dyDescent="0.25">
      <c r="A1662">
        <v>1173</v>
      </c>
      <c r="B1662">
        <v>98</v>
      </c>
      <c r="C1662" s="4">
        <v>44410</v>
      </c>
      <c r="D1662">
        <v>3</v>
      </c>
      <c r="E1662" t="s">
        <v>34</v>
      </c>
      <c r="F1662" t="s">
        <v>45</v>
      </c>
      <c r="G1662" t="s">
        <v>55</v>
      </c>
      <c r="H1662" t="s">
        <v>58</v>
      </c>
      <c r="I1662" s="4">
        <v>43912</v>
      </c>
      <c r="J1662">
        <v>5</v>
      </c>
      <c r="K1662" t="s">
        <v>60</v>
      </c>
      <c r="L1662" s="4">
        <v>43831</v>
      </c>
      <c r="M1662" s="4">
        <v>43921</v>
      </c>
      <c r="N1662">
        <v>1</v>
      </c>
      <c r="O1662" t="s">
        <v>67</v>
      </c>
      <c r="P1662" t="s">
        <v>229</v>
      </c>
      <c r="Q1662">
        <v>1</v>
      </c>
      <c r="R1662" t="s">
        <v>626</v>
      </c>
      <c r="S1662" t="s">
        <v>1176</v>
      </c>
      <c r="T1662" t="s">
        <v>1701</v>
      </c>
      <c r="U1662" t="s">
        <v>69</v>
      </c>
      <c r="V1662" t="s">
        <v>1548</v>
      </c>
      <c r="W1662">
        <v>10.99</v>
      </c>
      <c r="X1662">
        <v>14.99</v>
      </c>
      <c r="Y1662">
        <v>1</v>
      </c>
      <c r="Z1662" t="s">
        <v>90</v>
      </c>
      <c r="AA1662" t="s">
        <v>2328</v>
      </c>
      <c r="AF1662" s="4"/>
      <c r="AG1662" s="4"/>
      <c r="AH1662" t="s">
        <v>67</v>
      </c>
      <c r="AI1662" t="s">
        <v>229</v>
      </c>
      <c r="AJ1662" t="s">
        <v>626</v>
      </c>
      <c r="AK1662" t="s">
        <v>1176</v>
      </c>
      <c r="AL1662" t="s">
        <v>1701</v>
      </c>
      <c r="AM1662" t="s">
        <v>69</v>
      </c>
      <c r="AN1662" t="s">
        <v>1548</v>
      </c>
      <c r="AO1662" t="s">
        <v>90</v>
      </c>
      <c r="AP1662" t="s">
        <v>2328</v>
      </c>
      <c r="AQ1662" t="str">
        <f t="shared" si="25"/>
        <v>117398444103yesFemale439125Facebook438314392110.9914.9937910.99114.996</v>
      </c>
      <c r="AR1662">
        <f>COUNTIF(AQ$2:AQ1662,AQ1662)</f>
        <v>1</v>
      </c>
    </row>
    <row r="1663" spans="1:44" x14ac:dyDescent="0.25">
      <c r="A1663">
        <v>1174</v>
      </c>
      <c r="B1663">
        <v>100</v>
      </c>
      <c r="C1663" s="4">
        <v>44410</v>
      </c>
      <c r="D1663">
        <v>4</v>
      </c>
      <c r="E1663" t="s">
        <v>40</v>
      </c>
      <c r="F1663" t="s">
        <v>51</v>
      </c>
      <c r="G1663" t="s">
        <v>55</v>
      </c>
      <c r="H1663" t="s">
        <v>57</v>
      </c>
      <c r="I1663" s="4">
        <v>43692</v>
      </c>
      <c r="J1663">
        <v>3</v>
      </c>
      <c r="K1663" t="s">
        <v>59</v>
      </c>
      <c r="L1663" s="4">
        <v>43615</v>
      </c>
      <c r="M1663" s="4">
        <v>43830</v>
      </c>
      <c r="N1663">
        <v>1</v>
      </c>
      <c r="O1663" t="s">
        <v>84</v>
      </c>
      <c r="P1663" t="s">
        <v>246</v>
      </c>
      <c r="Q1663">
        <v>1</v>
      </c>
      <c r="R1663" t="s">
        <v>426</v>
      </c>
      <c r="S1663" t="s">
        <v>988</v>
      </c>
      <c r="T1663" t="s">
        <v>1521</v>
      </c>
      <c r="U1663" t="s">
        <v>80</v>
      </c>
      <c r="V1663" t="s">
        <v>1548</v>
      </c>
      <c r="W1663">
        <v>83.98</v>
      </c>
      <c r="X1663">
        <v>29.98</v>
      </c>
      <c r="Y1663">
        <v>1</v>
      </c>
      <c r="Z1663" t="s">
        <v>410</v>
      </c>
      <c r="AA1663" t="s">
        <v>2359</v>
      </c>
      <c r="AF1663" s="4"/>
      <c r="AG1663" s="4"/>
      <c r="AH1663" t="s">
        <v>84</v>
      </c>
      <c r="AI1663" t="s">
        <v>246</v>
      </c>
      <c r="AJ1663" t="s">
        <v>426</v>
      </c>
      <c r="AK1663" t="s">
        <v>988</v>
      </c>
      <c r="AL1663" t="s">
        <v>1521</v>
      </c>
      <c r="AM1663" t="s">
        <v>80</v>
      </c>
      <c r="AN1663" t="s">
        <v>1548</v>
      </c>
      <c r="AO1663" t="s">
        <v>410</v>
      </c>
      <c r="AP1663" t="s">
        <v>2359</v>
      </c>
      <c r="AQ1663" t="str">
        <f t="shared" si="25"/>
        <v>1174100444104yesMale436923Google Ads436154383083.9829.9898041.99214.9920</v>
      </c>
      <c r="AR1663">
        <f>COUNTIF(AQ$2:AQ1663,AQ1663)</f>
        <v>1</v>
      </c>
    </row>
    <row r="1664" spans="1:44" x14ac:dyDescent="0.25">
      <c r="A1664">
        <v>1175</v>
      </c>
      <c r="B1664">
        <v>146</v>
      </c>
      <c r="C1664" s="4">
        <v>44410</v>
      </c>
      <c r="D1664">
        <v>8</v>
      </c>
      <c r="E1664" t="s">
        <v>43</v>
      </c>
      <c r="F1664" t="s">
        <v>54</v>
      </c>
      <c r="G1664" t="s">
        <v>55</v>
      </c>
      <c r="H1664" t="s">
        <v>58</v>
      </c>
      <c r="I1664" s="4">
        <v>44092</v>
      </c>
      <c r="J1664">
        <v>10</v>
      </c>
      <c r="K1664" t="s">
        <v>61</v>
      </c>
      <c r="L1664" s="4">
        <v>44055</v>
      </c>
      <c r="M1664" s="4">
        <v>44196</v>
      </c>
      <c r="N1664">
        <v>1</v>
      </c>
      <c r="O1664" t="s">
        <v>79</v>
      </c>
      <c r="P1664" t="s">
        <v>241</v>
      </c>
      <c r="Q1664">
        <v>1</v>
      </c>
      <c r="R1664" t="s">
        <v>406</v>
      </c>
      <c r="S1664" t="s">
        <v>968</v>
      </c>
      <c r="T1664" t="s">
        <v>1501</v>
      </c>
      <c r="U1664" t="s">
        <v>69</v>
      </c>
      <c r="V1664" t="s">
        <v>1548</v>
      </c>
      <c r="W1664">
        <v>86.95</v>
      </c>
      <c r="X1664">
        <v>14.99</v>
      </c>
      <c r="Y1664">
        <v>1</v>
      </c>
      <c r="Z1664" t="s">
        <v>65</v>
      </c>
      <c r="AA1664" t="s">
        <v>2343</v>
      </c>
      <c r="AF1664" s="4"/>
      <c r="AG1664" s="4"/>
      <c r="AH1664" t="s">
        <v>79</v>
      </c>
      <c r="AI1664" t="s">
        <v>241</v>
      </c>
      <c r="AJ1664" t="s">
        <v>406</v>
      </c>
      <c r="AK1664" t="s">
        <v>968</v>
      </c>
      <c r="AL1664" t="s">
        <v>1501</v>
      </c>
      <c r="AM1664" t="s">
        <v>69</v>
      </c>
      <c r="AN1664" t="s">
        <v>1548</v>
      </c>
      <c r="AO1664" t="s">
        <v>65</v>
      </c>
      <c r="AP1664" t="s">
        <v>2343</v>
      </c>
      <c r="AQ1664" t="str">
        <f t="shared" si="25"/>
        <v>1175146444108yesFemale4409210YouTube440554419686.9514.99411286.95114.9910</v>
      </c>
      <c r="AR1664">
        <f>COUNTIF(AQ$2:AQ1664,AQ1664)</f>
        <v>1</v>
      </c>
    </row>
    <row r="1665" spans="1:44" x14ac:dyDescent="0.25">
      <c r="A1665">
        <v>1176</v>
      </c>
      <c r="B1665">
        <v>180</v>
      </c>
      <c r="C1665" s="4">
        <v>44410</v>
      </c>
      <c r="D1665">
        <v>6</v>
      </c>
      <c r="E1665" t="s">
        <v>33</v>
      </c>
      <c r="F1665" t="s">
        <v>44</v>
      </c>
      <c r="G1665" t="s">
        <v>55</v>
      </c>
      <c r="H1665" t="s">
        <v>58</v>
      </c>
      <c r="I1665" s="4">
        <v>43656</v>
      </c>
      <c r="J1665">
        <v>2</v>
      </c>
      <c r="K1665" t="s">
        <v>60</v>
      </c>
      <c r="L1665" s="4">
        <v>43615</v>
      </c>
      <c r="M1665" s="4">
        <v>43830</v>
      </c>
      <c r="N1665">
        <v>1</v>
      </c>
      <c r="O1665" t="s">
        <v>67</v>
      </c>
      <c r="P1665" t="s">
        <v>229</v>
      </c>
      <c r="Q1665">
        <v>1</v>
      </c>
      <c r="R1665" t="s">
        <v>636</v>
      </c>
      <c r="S1665" t="s">
        <v>974</v>
      </c>
      <c r="T1665" t="s">
        <v>1513</v>
      </c>
      <c r="U1665" t="s">
        <v>80</v>
      </c>
      <c r="V1665" t="s">
        <v>1548</v>
      </c>
      <c r="W1665">
        <v>59.98</v>
      </c>
      <c r="X1665">
        <v>29.98</v>
      </c>
      <c r="Y1665">
        <v>1</v>
      </c>
      <c r="Z1665" t="s">
        <v>455</v>
      </c>
      <c r="AA1665" t="s">
        <v>2340</v>
      </c>
      <c r="AF1665" s="4"/>
      <c r="AG1665" s="4"/>
      <c r="AH1665" t="s">
        <v>67</v>
      </c>
      <c r="AI1665" t="s">
        <v>229</v>
      </c>
      <c r="AJ1665" t="s">
        <v>636</v>
      </c>
      <c r="AK1665" t="s">
        <v>974</v>
      </c>
      <c r="AL1665" t="s">
        <v>1513</v>
      </c>
      <c r="AM1665" t="s">
        <v>80</v>
      </c>
      <c r="AN1665" t="s">
        <v>1548</v>
      </c>
      <c r="AO1665" t="s">
        <v>455</v>
      </c>
      <c r="AP1665" t="s">
        <v>2340</v>
      </c>
      <c r="AQ1665" t="str">
        <f t="shared" si="25"/>
        <v>1176180444106yesFemale436562Facebook436154383059.9829.98314129.99214.9915</v>
      </c>
      <c r="AR1665">
        <f>COUNTIF(AQ$2:AQ1665,AQ1665)</f>
        <v>1</v>
      </c>
    </row>
    <row r="1666" spans="1:44" x14ac:dyDescent="0.25">
      <c r="A1666">
        <v>1177</v>
      </c>
      <c r="B1666">
        <v>264</v>
      </c>
      <c r="C1666" s="4">
        <v>44410</v>
      </c>
      <c r="D1666">
        <v>3</v>
      </c>
      <c r="E1666" t="s">
        <v>34</v>
      </c>
      <c r="F1666" t="s">
        <v>45</v>
      </c>
      <c r="G1666" t="s">
        <v>55</v>
      </c>
      <c r="H1666" t="s">
        <v>58</v>
      </c>
      <c r="I1666" s="4">
        <v>43667</v>
      </c>
      <c r="J1666">
        <v>2</v>
      </c>
      <c r="K1666" t="s">
        <v>60</v>
      </c>
      <c r="L1666" s="4">
        <v>43615</v>
      </c>
      <c r="M1666" s="4">
        <v>43830</v>
      </c>
      <c r="N1666">
        <v>1</v>
      </c>
      <c r="O1666" t="s">
        <v>69</v>
      </c>
      <c r="P1666" t="s">
        <v>231</v>
      </c>
      <c r="Q1666">
        <v>1</v>
      </c>
      <c r="R1666" t="s">
        <v>428</v>
      </c>
      <c r="S1666" t="s">
        <v>991</v>
      </c>
      <c r="T1666" t="s">
        <v>1524</v>
      </c>
      <c r="U1666" t="s">
        <v>69</v>
      </c>
      <c r="V1666" t="s">
        <v>1577</v>
      </c>
      <c r="W1666">
        <v>929.99</v>
      </c>
      <c r="X1666">
        <v>24.99</v>
      </c>
      <c r="Y1666">
        <v>1</v>
      </c>
      <c r="Z1666" t="s">
        <v>69</v>
      </c>
      <c r="AA1666" t="s">
        <v>2360</v>
      </c>
      <c r="AF1666" s="4"/>
      <c r="AG1666" s="4"/>
      <c r="AH1666" t="s">
        <v>69</v>
      </c>
      <c r="AI1666" t="s">
        <v>231</v>
      </c>
      <c r="AJ1666" t="s">
        <v>428</v>
      </c>
      <c r="AK1666" t="s">
        <v>991</v>
      </c>
      <c r="AL1666" t="s">
        <v>1524</v>
      </c>
      <c r="AM1666" t="s">
        <v>69</v>
      </c>
      <c r="AN1666" t="s">
        <v>1577</v>
      </c>
      <c r="AO1666" t="s">
        <v>69</v>
      </c>
      <c r="AP1666" t="s">
        <v>2360</v>
      </c>
      <c r="AQ1666" t="str">
        <f t="shared" ref="AQ1666:AQ1699" si="26">CONCATENATE($A1666,$B1666,$C1666,$D1666,$G1666,$H1666,$I1666,$J1666,$K1666,$L1666,$M1666,$W1666,$X1666,$AB1666,$AC1666,$AD1666,$AE1666,$AF1666,$AG1666,$AH1666,$AJ1666,$AL1666,$AM1666,$AN1666,$AO1666)</f>
        <v>1177264444103yesFemale436672Facebook4361543830929.9924.991151929.99124.991</v>
      </c>
      <c r="AR1666">
        <f>COUNTIF(AQ$2:AQ1666,AQ1666)</f>
        <v>1</v>
      </c>
    </row>
    <row r="1667" spans="1:44" x14ac:dyDescent="0.25">
      <c r="A1667">
        <v>1178</v>
      </c>
      <c r="B1667">
        <v>292</v>
      </c>
      <c r="C1667" s="4">
        <v>44410</v>
      </c>
      <c r="D1667">
        <v>11</v>
      </c>
      <c r="E1667" t="s">
        <v>37</v>
      </c>
      <c r="F1667" t="s">
        <v>48</v>
      </c>
      <c r="G1667" t="s">
        <v>56</v>
      </c>
      <c r="H1667" t="s">
        <v>58</v>
      </c>
      <c r="I1667" s="4">
        <v>43637</v>
      </c>
      <c r="J1667">
        <v>3</v>
      </c>
      <c r="K1667" t="s">
        <v>59</v>
      </c>
      <c r="L1667" s="4">
        <v>43615</v>
      </c>
      <c r="M1667" s="4">
        <v>43830</v>
      </c>
      <c r="N1667">
        <v>2</v>
      </c>
      <c r="O1667" t="s">
        <v>74</v>
      </c>
      <c r="P1667" t="s">
        <v>236</v>
      </c>
      <c r="Q1667">
        <v>2</v>
      </c>
      <c r="R1667" t="s">
        <v>941</v>
      </c>
      <c r="S1667" t="s">
        <v>1475</v>
      </c>
      <c r="T1667" t="s">
        <v>1989</v>
      </c>
      <c r="U1667" t="s">
        <v>83</v>
      </c>
      <c r="V1667" t="s">
        <v>1902</v>
      </c>
      <c r="W1667">
        <v>719.95</v>
      </c>
      <c r="X1667">
        <v>109.95</v>
      </c>
      <c r="Y1667">
        <v>2</v>
      </c>
      <c r="Z1667" t="s">
        <v>2164</v>
      </c>
      <c r="AA1667" t="s">
        <v>2444</v>
      </c>
      <c r="AF1667" s="4"/>
      <c r="AG1667" s="4"/>
      <c r="AH1667" t="s">
        <v>65</v>
      </c>
      <c r="AI1667" t="s">
        <v>227</v>
      </c>
      <c r="AJ1667" t="s">
        <v>429</v>
      </c>
      <c r="AK1667" t="s">
        <v>992</v>
      </c>
      <c r="AL1667" t="s">
        <v>1510</v>
      </c>
      <c r="AM1667" t="s">
        <v>67</v>
      </c>
      <c r="AN1667" t="s">
        <v>1517</v>
      </c>
      <c r="AO1667" t="s">
        <v>431</v>
      </c>
      <c r="AP1667" t="s">
        <v>2326</v>
      </c>
      <c r="AQ1667" t="str">
        <f t="shared" si="26"/>
        <v>11782924441011noFemale436373Google Ads4361543830719.95109.951040199.99319.9924</v>
      </c>
      <c r="AR1667">
        <f>COUNTIF(AQ$2:AQ1667,AQ1667)</f>
        <v>1</v>
      </c>
    </row>
    <row r="1668" spans="1:44" x14ac:dyDescent="0.25">
      <c r="A1668">
        <v>1178</v>
      </c>
      <c r="B1668">
        <v>292</v>
      </c>
      <c r="C1668" s="4">
        <v>44410</v>
      </c>
      <c r="D1668">
        <v>11</v>
      </c>
      <c r="E1668" t="s">
        <v>37</v>
      </c>
      <c r="F1668" t="s">
        <v>48</v>
      </c>
      <c r="G1668" t="s">
        <v>56</v>
      </c>
      <c r="H1668" t="s">
        <v>58</v>
      </c>
      <c r="I1668" s="4">
        <v>43637</v>
      </c>
      <c r="J1668">
        <v>3</v>
      </c>
      <c r="K1668" t="s">
        <v>59</v>
      </c>
      <c r="L1668" s="4">
        <v>43615</v>
      </c>
      <c r="M1668" s="4">
        <v>43830</v>
      </c>
      <c r="N1668">
        <v>2</v>
      </c>
      <c r="O1668" t="s">
        <v>74</v>
      </c>
      <c r="P1668" t="s">
        <v>236</v>
      </c>
      <c r="Q1668">
        <v>2</v>
      </c>
      <c r="R1668" t="s">
        <v>941</v>
      </c>
      <c r="S1668" t="s">
        <v>1475</v>
      </c>
      <c r="T1668" t="s">
        <v>1989</v>
      </c>
      <c r="U1668" t="s">
        <v>83</v>
      </c>
      <c r="V1668" t="s">
        <v>1902</v>
      </c>
      <c r="W1668">
        <v>719.95</v>
      </c>
      <c r="X1668">
        <v>109.95</v>
      </c>
      <c r="Y1668">
        <v>2</v>
      </c>
      <c r="Z1668" t="s">
        <v>2164</v>
      </c>
      <c r="AA1668" t="s">
        <v>2444</v>
      </c>
      <c r="AF1668" s="4"/>
      <c r="AG1668" s="4"/>
      <c r="AH1668" t="s">
        <v>69</v>
      </c>
      <c r="AI1668" t="s">
        <v>231</v>
      </c>
      <c r="AJ1668" t="s">
        <v>78</v>
      </c>
      <c r="AK1668" t="s">
        <v>1238</v>
      </c>
      <c r="AL1668" t="s">
        <v>1533</v>
      </c>
      <c r="AM1668" t="s">
        <v>80</v>
      </c>
      <c r="AN1668" t="s">
        <v>1577</v>
      </c>
      <c r="AO1668" t="s">
        <v>69</v>
      </c>
      <c r="AP1668" t="s">
        <v>2360</v>
      </c>
      <c r="AQ1668" t="str">
        <f t="shared" si="26"/>
        <v>11782924441011noFemale436373Google Ads4361543830719.95109.951859.99224.991</v>
      </c>
      <c r="AR1668">
        <f>COUNTIF(AQ$2:AQ1668,AQ1668)</f>
        <v>1</v>
      </c>
    </row>
    <row r="1669" spans="1:44" x14ac:dyDescent="0.25">
      <c r="A1669">
        <v>1179</v>
      </c>
      <c r="B1669">
        <v>305</v>
      </c>
      <c r="C1669" s="4">
        <v>44410</v>
      </c>
      <c r="D1669">
        <v>5</v>
      </c>
      <c r="E1669" t="s">
        <v>36</v>
      </c>
      <c r="F1669" t="s">
        <v>47</v>
      </c>
      <c r="G1669" t="s">
        <v>55</v>
      </c>
      <c r="H1669" t="s">
        <v>58</v>
      </c>
      <c r="I1669" s="4">
        <v>44238</v>
      </c>
      <c r="J1669">
        <v>11</v>
      </c>
      <c r="K1669" t="s">
        <v>60</v>
      </c>
      <c r="L1669" s="4">
        <v>44148</v>
      </c>
      <c r="M1669" s="4">
        <v>44265</v>
      </c>
      <c r="N1669">
        <v>2</v>
      </c>
      <c r="O1669" t="s">
        <v>211</v>
      </c>
      <c r="P1669" t="s">
        <v>373</v>
      </c>
      <c r="Q1669">
        <v>2</v>
      </c>
      <c r="R1669" t="s">
        <v>942</v>
      </c>
      <c r="S1669" t="s">
        <v>1476</v>
      </c>
      <c r="T1669" t="s">
        <v>1990</v>
      </c>
      <c r="U1669" t="s">
        <v>71</v>
      </c>
      <c r="V1669" t="s">
        <v>2036</v>
      </c>
      <c r="W1669">
        <v>121.49</v>
      </c>
      <c r="X1669">
        <v>34.979999999999997</v>
      </c>
      <c r="Y1669">
        <v>2</v>
      </c>
      <c r="Z1669" t="s">
        <v>2321</v>
      </c>
      <c r="AA1669" t="s">
        <v>2629</v>
      </c>
      <c r="AF1669" s="4"/>
      <c r="AG1669" s="4"/>
      <c r="AH1669" t="s">
        <v>90</v>
      </c>
      <c r="AI1669" t="s">
        <v>252</v>
      </c>
      <c r="AJ1669" t="s">
        <v>907</v>
      </c>
      <c r="AK1669" t="s">
        <v>1443</v>
      </c>
      <c r="AL1669" t="s">
        <v>1956</v>
      </c>
      <c r="AM1669" t="s">
        <v>69</v>
      </c>
      <c r="AN1669" t="s">
        <v>1562</v>
      </c>
      <c r="AO1669" t="s">
        <v>645</v>
      </c>
      <c r="AP1669" t="s">
        <v>2347</v>
      </c>
      <c r="AQ1669" t="str">
        <f t="shared" si="26"/>
        <v>1179305444105yesFemale4423811Facebook4414844265121.4934.9867777.519.9913</v>
      </c>
      <c r="AR1669">
        <f>COUNTIF(AQ$2:AQ1669,AQ1669)</f>
        <v>1</v>
      </c>
    </row>
    <row r="1670" spans="1:44" x14ac:dyDescent="0.25">
      <c r="A1670">
        <v>1179</v>
      </c>
      <c r="B1670">
        <v>305</v>
      </c>
      <c r="C1670" s="4">
        <v>44410</v>
      </c>
      <c r="D1670">
        <v>5</v>
      </c>
      <c r="E1670" t="s">
        <v>36</v>
      </c>
      <c r="F1670" t="s">
        <v>47</v>
      </c>
      <c r="G1670" t="s">
        <v>55</v>
      </c>
      <c r="H1670" t="s">
        <v>58</v>
      </c>
      <c r="I1670" s="4">
        <v>44238</v>
      </c>
      <c r="J1670">
        <v>11</v>
      </c>
      <c r="K1670" t="s">
        <v>60</v>
      </c>
      <c r="L1670" s="4">
        <v>44148</v>
      </c>
      <c r="M1670" s="4">
        <v>44265</v>
      </c>
      <c r="N1670">
        <v>2</v>
      </c>
      <c r="O1670" t="s">
        <v>211</v>
      </c>
      <c r="P1670" t="s">
        <v>373</v>
      </c>
      <c r="Q1670">
        <v>2</v>
      </c>
      <c r="R1670" t="s">
        <v>942</v>
      </c>
      <c r="S1670" t="s">
        <v>1476</v>
      </c>
      <c r="T1670" t="s">
        <v>1990</v>
      </c>
      <c r="U1670" t="s">
        <v>71</v>
      </c>
      <c r="V1670" t="s">
        <v>2036</v>
      </c>
      <c r="W1670">
        <v>121.49</v>
      </c>
      <c r="X1670">
        <v>34.979999999999997</v>
      </c>
      <c r="Y1670">
        <v>2</v>
      </c>
      <c r="Z1670" t="s">
        <v>2321</v>
      </c>
      <c r="AA1670" t="s">
        <v>2629</v>
      </c>
      <c r="AF1670" s="4"/>
      <c r="AG1670" s="4"/>
      <c r="AH1670" t="s">
        <v>86</v>
      </c>
      <c r="AI1670" t="s">
        <v>248</v>
      </c>
      <c r="AJ1670" t="s">
        <v>441</v>
      </c>
      <c r="AK1670" t="s">
        <v>2640</v>
      </c>
      <c r="AL1670" t="s">
        <v>1535</v>
      </c>
      <c r="AM1670" t="s">
        <v>69</v>
      </c>
      <c r="AN1670" t="s">
        <v>1577</v>
      </c>
      <c r="AO1670" t="s">
        <v>530</v>
      </c>
      <c r="AP1670" t="s">
        <v>2367</v>
      </c>
      <c r="AQ1670" t="str">
        <f t="shared" si="26"/>
        <v>1179305444105yesFemale4423811Facebook4414844265121.4934.98710643.99124.9916</v>
      </c>
      <c r="AR1670">
        <f>COUNTIF(AQ$2:AQ1670,AQ1670)</f>
        <v>1</v>
      </c>
    </row>
    <row r="1671" spans="1:44" x14ac:dyDescent="0.25">
      <c r="A1671">
        <v>1180</v>
      </c>
      <c r="B1671">
        <v>432</v>
      </c>
      <c r="C1671" s="4">
        <v>44410</v>
      </c>
      <c r="D1671">
        <v>10</v>
      </c>
      <c r="E1671" t="s">
        <v>42</v>
      </c>
      <c r="F1671" t="s">
        <v>53</v>
      </c>
      <c r="G1671" t="s">
        <v>55</v>
      </c>
      <c r="H1671" t="s">
        <v>58</v>
      </c>
      <c r="I1671" s="4">
        <v>44173</v>
      </c>
      <c r="J1671">
        <v>10</v>
      </c>
      <c r="K1671" t="s">
        <v>61</v>
      </c>
      <c r="L1671" s="4">
        <v>44055</v>
      </c>
      <c r="M1671" s="4">
        <v>44196</v>
      </c>
      <c r="N1671">
        <v>1</v>
      </c>
      <c r="O1671" t="s">
        <v>80</v>
      </c>
      <c r="P1671" t="s">
        <v>242</v>
      </c>
      <c r="Q1671">
        <v>1</v>
      </c>
      <c r="R1671" t="s">
        <v>486</v>
      </c>
      <c r="S1671" t="s">
        <v>1049</v>
      </c>
      <c r="T1671" t="s">
        <v>1533</v>
      </c>
      <c r="U1671" t="s">
        <v>69</v>
      </c>
      <c r="V1671" t="s">
        <v>1548</v>
      </c>
      <c r="W1671">
        <v>59.99</v>
      </c>
      <c r="X1671">
        <v>14.99</v>
      </c>
      <c r="Y1671">
        <v>1</v>
      </c>
      <c r="Z1671" t="s">
        <v>79</v>
      </c>
      <c r="AA1671" t="s">
        <v>2349</v>
      </c>
      <c r="AF1671" s="4"/>
      <c r="AG1671" s="4"/>
      <c r="AH1671" t="s">
        <v>80</v>
      </c>
      <c r="AI1671" t="s">
        <v>242</v>
      </c>
      <c r="AJ1671" t="s">
        <v>486</v>
      </c>
      <c r="AK1671" t="s">
        <v>1049</v>
      </c>
      <c r="AL1671" t="s">
        <v>1533</v>
      </c>
      <c r="AM1671" t="s">
        <v>69</v>
      </c>
      <c r="AN1671" t="s">
        <v>1548</v>
      </c>
      <c r="AO1671" t="s">
        <v>79</v>
      </c>
      <c r="AP1671" t="s">
        <v>2349</v>
      </c>
      <c r="AQ1671" t="str">
        <f t="shared" si="26"/>
        <v>11804324441010yesFemale4417310YouTube440554419659.9914.99212959.99114.994</v>
      </c>
      <c r="AR1671">
        <f>COUNTIF(AQ$2:AQ1671,AQ1671)</f>
        <v>1</v>
      </c>
    </row>
    <row r="1672" spans="1:44" x14ac:dyDescent="0.25">
      <c r="A1672">
        <v>1181</v>
      </c>
      <c r="B1672">
        <v>48</v>
      </c>
      <c r="C1672" s="4">
        <v>44411</v>
      </c>
      <c r="D1672">
        <v>7</v>
      </c>
      <c r="E1672" t="s">
        <v>35</v>
      </c>
      <c r="F1672" t="s">
        <v>46</v>
      </c>
      <c r="G1672" t="s">
        <v>55</v>
      </c>
      <c r="H1672" t="s">
        <v>58</v>
      </c>
      <c r="I1672" s="4">
        <v>43728</v>
      </c>
      <c r="J1672">
        <v>1</v>
      </c>
      <c r="K1672" t="s">
        <v>61</v>
      </c>
      <c r="L1672" s="4">
        <v>43615</v>
      </c>
      <c r="M1672" s="4">
        <v>43830</v>
      </c>
      <c r="N1672">
        <v>1</v>
      </c>
      <c r="O1672" t="s">
        <v>70</v>
      </c>
      <c r="P1672" t="s">
        <v>232</v>
      </c>
      <c r="Q1672">
        <v>1</v>
      </c>
      <c r="R1672" t="s">
        <v>727</v>
      </c>
      <c r="S1672" t="s">
        <v>1270</v>
      </c>
      <c r="T1672" t="s">
        <v>1487</v>
      </c>
      <c r="U1672" t="s">
        <v>80</v>
      </c>
      <c r="V1672" t="s">
        <v>1517</v>
      </c>
      <c r="W1672">
        <v>59.9</v>
      </c>
      <c r="X1672">
        <v>39.979999999999997</v>
      </c>
      <c r="Y1672">
        <v>1</v>
      </c>
      <c r="Z1672" t="s">
        <v>432</v>
      </c>
      <c r="AA1672" t="s">
        <v>2331</v>
      </c>
      <c r="AF1672" s="4"/>
      <c r="AG1672" s="4"/>
      <c r="AH1672" t="s">
        <v>70</v>
      </c>
      <c r="AI1672" t="s">
        <v>232</v>
      </c>
      <c r="AJ1672" t="s">
        <v>727</v>
      </c>
      <c r="AK1672" t="s">
        <v>1270</v>
      </c>
      <c r="AL1672" t="s">
        <v>1487</v>
      </c>
      <c r="AM1672" t="s">
        <v>80</v>
      </c>
      <c r="AN1672" t="s">
        <v>1517</v>
      </c>
      <c r="AO1672" t="s">
        <v>432</v>
      </c>
      <c r="AP1672" t="s">
        <v>2331</v>
      </c>
      <c r="AQ1672" t="str">
        <f t="shared" si="26"/>
        <v>118148444117yesFemale437281YouTube436154383059.939.9852829.95219.9921</v>
      </c>
      <c r="AR1672">
        <f>COUNTIF(AQ$2:AQ1672,AQ1672)</f>
        <v>1</v>
      </c>
    </row>
    <row r="1673" spans="1:44" x14ac:dyDescent="0.25">
      <c r="A1673">
        <v>1182</v>
      </c>
      <c r="B1673">
        <v>75</v>
      </c>
      <c r="C1673" s="4">
        <v>44411</v>
      </c>
      <c r="D1673">
        <v>4</v>
      </c>
      <c r="E1673" t="s">
        <v>40</v>
      </c>
      <c r="F1673" t="s">
        <v>51</v>
      </c>
      <c r="G1673" t="s">
        <v>55</v>
      </c>
      <c r="H1673" t="s">
        <v>58</v>
      </c>
      <c r="I1673" s="4">
        <v>44170</v>
      </c>
      <c r="J1673">
        <v>10</v>
      </c>
      <c r="K1673" t="s">
        <v>61</v>
      </c>
      <c r="L1673" s="4">
        <v>44055</v>
      </c>
      <c r="M1673" s="4">
        <v>44196</v>
      </c>
      <c r="N1673">
        <v>1</v>
      </c>
      <c r="O1673" t="s">
        <v>70</v>
      </c>
      <c r="P1673" t="s">
        <v>232</v>
      </c>
      <c r="Q1673">
        <v>1</v>
      </c>
      <c r="R1673" t="s">
        <v>495</v>
      </c>
      <c r="S1673" t="s">
        <v>1058</v>
      </c>
      <c r="T1673" t="s">
        <v>1587</v>
      </c>
      <c r="U1673" t="s">
        <v>80</v>
      </c>
      <c r="V1673" t="s">
        <v>1517</v>
      </c>
      <c r="W1673">
        <v>109.98</v>
      </c>
      <c r="X1673">
        <v>39.979999999999997</v>
      </c>
      <c r="Y1673">
        <v>1</v>
      </c>
      <c r="Z1673" t="s">
        <v>673</v>
      </c>
      <c r="AA1673" t="s">
        <v>2348</v>
      </c>
      <c r="AF1673" s="4"/>
      <c r="AG1673" s="4"/>
      <c r="AH1673" t="s">
        <v>70</v>
      </c>
      <c r="AI1673" t="s">
        <v>232</v>
      </c>
      <c r="AJ1673" t="s">
        <v>495</v>
      </c>
      <c r="AK1673" t="s">
        <v>1058</v>
      </c>
      <c r="AL1673" t="s">
        <v>1587</v>
      </c>
      <c r="AM1673" t="s">
        <v>80</v>
      </c>
      <c r="AN1673" t="s">
        <v>1517</v>
      </c>
      <c r="AO1673" t="s">
        <v>673</v>
      </c>
      <c r="AP1673" t="s">
        <v>2348</v>
      </c>
      <c r="AQ1673" t="str">
        <f t="shared" si="26"/>
        <v>118275444114yesFemale4417010YouTube4405544196109.9839.98511554.99219.9912</v>
      </c>
      <c r="AR1673">
        <f>COUNTIF(AQ$2:AQ1673,AQ1673)</f>
        <v>1</v>
      </c>
    </row>
    <row r="1674" spans="1:44" x14ac:dyDescent="0.25">
      <c r="A1674">
        <v>1183</v>
      </c>
      <c r="B1674">
        <v>81</v>
      </c>
      <c r="C1674" s="4">
        <v>44411</v>
      </c>
      <c r="D1674">
        <v>8</v>
      </c>
      <c r="E1674" t="s">
        <v>43</v>
      </c>
      <c r="F1674" t="s">
        <v>54</v>
      </c>
      <c r="G1674" t="s">
        <v>56</v>
      </c>
      <c r="H1674" t="s">
        <v>58</v>
      </c>
      <c r="I1674" s="4">
        <v>43875</v>
      </c>
      <c r="J1674">
        <v>5</v>
      </c>
      <c r="K1674" t="s">
        <v>60</v>
      </c>
      <c r="L1674" s="4">
        <v>43831</v>
      </c>
      <c r="M1674" s="4">
        <v>43921</v>
      </c>
      <c r="N1674">
        <v>1</v>
      </c>
      <c r="O1674" t="s">
        <v>78</v>
      </c>
      <c r="P1674" t="s">
        <v>240</v>
      </c>
      <c r="Q1674">
        <v>1</v>
      </c>
      <c r="R1674" t="s">
        <v>644</v>
      </c>
      <c r="S1674" t="s">
        <v>1191</v>
      </c>
      <c r="T1674" t="s">
        <v>1714</v>
      </c>
      <c r="U1674" t="s">
        <v>69</v>
      </c>
      <c r="V1674" t="s">
        <v>1548</v>
      </c>
      <c r="W1674">
        <v>9.19</v>
      </c>
      <c r="X1674">
        <v>14.99</v>
      </c>
      <c r="Y1674">
        <v>1</v>
      </c>
      <c r="Z1674" t="s">
        <v>393</v>
      </c>
      <c r="AA1674" t="s">
        <v>2345</v>
      </c>
      <c r="AF1674" s="4"/>
      <c r="AG1674" s="4"/>
      <c r="AH1674" t="s">
        <v>78</v>
      </c>
      <c r="AI1674" t="s">
        <v>240</v>
      </c>
      <c r="AJ1674" t="s">
        <v>644</v>
      </c>
      <c r="AK1674" t="s">
        <v>1191</v>
      </c>
      <c r="AL1674" t="s">
        <v>1714</v>
      </c>
      <c r="AM1674" t="s">
        <v>69</v>
      </c>
      <c r="AN1674" t="s">
        <v>1548</v>
      </c>
      <c r="AO1674" t="s">
        <v>393</v>
      </c>
      <c r="AP1674" t="s">
        <v>2345</v>
      </c>
      <c r="AQ1674" t="str">
        <f t="shared" si="26"/>
        <v>118381444118noFemale438755Facebook43831439219.1914.9981749.19114.9918</v>
      </c>
      <c r="AR1674">
        <f>COUNTIF(AQ$2:AQ1674,AQ1674)</f>
        <v>1</v>
      </c>
    </row>
    <row r="1675" spans="1:44" x14ac:dyDescent="0.25">
      <c r="A1675">
        <v>1184</v>
      </c>
      <c r="B1675">
        <v>101</v>
      </c>
      <c r="C1675" s="4">
        <v>44411</v>
      </c>
      <c r="D1675">
        <v>9</v>
      </c>
      <c r="E1675" t="s">
        <v>41</v>
      </c>
      <c r="F1675" t="s">
        <v>52</v>
      </c>
      <c r="G1675" t="s">
        <v>55</v>
      </c>
      <c r="H1675" t="s">
        <v>57</v>
      </c>
      <c r="I1675" s="4">
        <v>43677</v>
      </c>
      <c r="J1675">
        <v>3</v>
      </c>
      <c r="K1675" t="s">
        <v>59</v>
      </c>
      <c r="L1675" s="4">
        <v>43615</v>
      </c>
      <c r="M1675" s="4">
        <v>43830</v>
      </c>
      <c r="N1675">
        <v>1</v>
      </c>
      <c r="O1675" t="s">
        <v>80</v>
      </c>
      <c r="P1675" t="s">
        <v>242</v>
      </c>
      <c r="Q1675">
        <v>1</v>
      </c>
      <c r="R1675" t="s">
        <v>469</v>
      </c>
      <c r="S1675" t="s">
        <v>1032</v>
      </c>
      <c r="T1675" t="s">
        <v>1562</v>
      </c>
      <c r="U1675" t="s">
        <v>80</v>
      </c>
      <c r="V1675" t="s">
        <v>1548</v>
      </c>
      <c r="W1675">
        <v>19.98</v>
      </c>
      <c r="X1675">
        <v>29.98</v>
      </c>
      <c r="Y1675">
        <v>1</v>
      </c>
      <c r="Z1675" t="s">
        <v>70</v>
      </c>
      <c r="AA1675" t="s">
        <v>2341</v>
      </c>
      <c r="AF1675" s="4"/>
      <c r="AG1675" s="4"/>
      <c r="AH1675" t="s">
        <v>80</v>
      </c>
      <c r="AI1675" t="s">
        <v>242</v>
      </c>
      <c r="AJ1675" t="s">
        <v>469</v>
      </c>
      <c r="AK1675" t="s">
        <v>1032</v>
      </c>
      <c r="AL1675" t="s">
        <v>1562</v>
      </c>
      <c r="AM1675" t="s">
        <v>80</v>
      </c>
      <c r="AN1675" t="s">
        <v>1548</v>
      </c>
      <c r="AO1675" t="s">
        <v>70</v>
      </c>
      <c r="AP1675" t="s">
        <v>2341</v>
      </c>
      <c r="AQ1675" t="str">
        <f t="shared" si="26"/>
        <v>1184101444119yesMale436773Google Ads436154383019.9829.982239.99214.995</v>
      </c>
      <c r="AR1675">
        <f>COUNTIF(AQ$2:AQ1675,AQ1675)</f>
        <v>1</v>
      </c>
    </row>
    <row r="1676" spans="1:44" x14ac:dyDescent="0.25">
      <c r="A1676">
        <v>1185</v>
      </c>
      <c r="B1676">
        <v>173</v>
      </c>
      <c r="C1676" s="4">
        <v>44411</v>
      </c>
      <c r="D1676">
        <v>5</v>
      </c>
      <c r="E1676" t="s">
        <v>36</v>
      </c>
      <c r="F1676" t="s">
        <v>47</v>
      </c>
      <c r="G1676" t="s">
        <v>55</v>
      </c>
      <c r="H1676" t="s">
        <v>58</v>
      </c>
      <c r="I1676" s="4">
        <v>44028</v>
      </c>
      <c r="J1676">
        <v>9</v>
      </c>
      <c r="K1676" t="s">
        <v>59</v>
      </c>
      <c r="L1676" s="4">
        <v>43952</v>
      </c>
      <c r="M1676" s="4">
        <v>44075</v>
      </c>
      <c r="N1676">
        <v>1</v>
      </c>
      <c r="O1676" t="s">
        <v>80</v>
      </c>
      <c r="P1676" t="s">
        <v>242</v>
      </c>
      <c r="Q1676">
        <v>1</v>
      </c>
      <c r="R1676" t="s">
        <v>649</v>
      </c>
      <c r="S1676" t="s">
        <v>1193</v>
      </c>
      <c r="T1676" t="s">
        <v>1717</v>
      </c>
      <c r="U1676" t="s">
        <v>80</v>
      </c>
      <c r="V1676" t="s">
        <v>1548</v>
      </c>
      <c r="W1676">
        <v>65.900000000000006</v>
      </c>
      <c r="X1676">
        <v>29.98</v>
      </c>
      <c r="Y1676">
        <v>1</v>
      </c>
      <c r="Z1676" t="s">
        <v>70</v>
      </c>
      <c r="AA1676" t="s">
        <v>2341</v>
      </c>
      <c r="AF1676" s="4"/>
      <c r="AG1676" s="4"/>
      <c r="AH1676" t="s">
        <v>80</v>
      </c>
      <c r="AI1676" t="s">
        <v>242</v>
      </c>
      <c r="AJ1676" t="s">
        <v>649</v>
      </c>
      <c r="AK1676" t="s">
        <v>1193</v>
      </c>
      <c r="AL1676" t="s">
        <v>1717</v>
      </c>
      <c r="AM1676" t="s">
        <v>80</v>
      </c>
      <c r="AN1676" t="s">
        <v>1548</v>
      </c>
      <c r="AO1676" t="s">
        <v>70</v>
      </c>
      <c r="AP1676" t="s">
        <v>2341</v>
      </c>
      <c r="AQ1676" t="str">
        <f t="shared" si="26"/>
        <v>1185173444115yesFemale440289Google Ads439524407565.929.9825432.95214.995</v>
      </c>
      <c r="AR1676">
        <f>COUNTIF(AQ$2:AQ1676,AQ1676)</f>
        <v>1</v>
      </c>
    </row>
    <row r="1677" spans="1:44" x14ac:dyDescent="0.25">
      <c r="A1677">
        <v>1186</v>
      </c>
      <c r="B1677">
        <v>287</v>
      </c>
      <c r="C1677" s="4">
        <v>44411</v>
      </c>
      <c r="D1677">
        <v>8</v>
      </c>
      <c r="E1677" t="s">
        <v>43</v>
      </c>
      <c r="F1677" t="s">
        <v>54</v>
      </c>
      <c r="G1677" t="s">
        <v>56</v>
      </c>
      <c r="H1677" t="s">
        <v>58</v>
      </c>
      <c r="I1677" s="4">
        <v>43632</v>
      </c>
      <c r="J1677">
        <v>2</v>
      </c>
      <c r="K1677" t="s">
        <v>60</v>
      </c>
      <c r="L1677" s="4">
        <v>43615</v>
      </c>
      <c r="M1677" s="4">
        <v>43830</v>
      </c>
      <c r="N1677">
        <v>2</v>
      </c>
      <c r="O1677" t="s">
        <v>224</v>
      </c>
      <c r="P1677" t="s">
        <v>386</v>
      </c>
      <c r="Q1677">
        <v>2</v>
      </c>
      <c r="R1677" t="s">
        <v>943</v>
      </c>
      <c r="S1677" t="s">
        <v>1477</v>
      </c>
      <c r="T1677" t="s">
        <v>1991</v>
      </c>
      <c r="U1677" t="s">
        <v>2028</v>
      </c>
      <c r="V1677" t="s">
        <v>2079</v>
      </c>
      <c r="W1677">
        <v>487.9</v>
      </c>
      <c r="X1677">
        <v>189.9</v>
      </c>
      <c r="Y1677">
        <v>2</v>
      </c>
      <c r="Z1677" t="s">
        <v>2322</v>
      </c>
      <c r="AA1677" t="s">
        <v>2630</v>
      </c>
      <c r="AF1677" s="4"/>
      <c r="AG1677" s="4"/>
      <c r="AH1677" t="s">
        <v>90</v>
      </c>
      <c r="AI1677" t="s">
        <v>252</v>
      </c>
      <c r="AJ1677" t="s">
        <v>593</v>
      </c>
      <c r="AK1677" t="s">
        <v>1149</v>
      </c>
      <c r="AL1677" t="s">
        <v>1529</v>
      </c>
      <c r="AM1677" t="s">
        <v>80</v>
      </c>
      <c r="AN1677" t="s">
        <v>1562</v>
      </c>
      <c r="AO1677" t="s">
        <v>410</v>
      </c>
      <c r="AP1677" t="s">
        <v>2359</v>
      </c>
      <c r="AQ1677" t="str">
        <f t="shared" si="26"/>
        <v>1186287444118noFemale436322Facebook4361543830487.9189.9614649.9929.9920</v>
      </c>
      <c r="AR1677">
        <f>COUNTIF(AQ$2:AQ1677,AQ1677)</f>
        <v>1</v>
      </c>
    </row>
    <row r="1678" spans="1:44" x14ac:dyDescent="0.25">
      <c r="A1678">
        <v>1186</v>
      </c>
      <c r="B1678">
        <v>287</v>
      </c>
      <c r="C1678" s="4">
        <v>44411</v>
      </c>
      <c r="D1678">
        <v>8</v>
      </c>
      <c r="E1678" t="s">
        <v>43</v>
      </c>
      <c r="F1678" t="s">
        <v>54</v>
      </c>
      <c r="G1678" t="s">
        <v>56</v>
      </c>
      <c r="H1678" t="s">
        <v>58</v>
      </c>
      <c r="I1678" s="4">
        <v>43632</v>
      </c>
      <c r="J1678">
        <v>2</v>
      </c>
      <c r="K1678" t="s">
        <v>60</v>
      </c>
      <c r="L1678" s="4">
        <v>43615</v>
      </c>
      <c r="M1678" s="4">
        <v>43830</v>
      </c>
      <c r="N1678">
        <v>2</v>
      </c>
      <c r="O1678" t="s">
        <v>224</v>
      </c>
      <c r="P1678" t="s">
        <v>386</v>
      </c>
      <c r="Q1678">
        <v>2</v>
      </c>
      <c r="R1678" t="s">
        <v>943</v>
      </c>
      <c r="S1678" t="s">
        <v>1477</v>
      </c>
      <c r="T1678" t="s">
        <v>1991</v>
      </c>
      <c r="U1678" t="s">
        <v>2028</v>
      </c>
      <c r="V1678" t="s">
        <v>2079</v>
      </c>
      <c r="W1678">
        <v>487.9</v>
      </c>
      <c r="X1678">
        <v>189.9</v>
      </c>
      <c r="Y1678">
        <v>2</v>
      </c>
      <c r="Z1678" t="s">
        <v>2322</v>
      </c>
      <c r="AA1678" t="s">
        <v>2630</v>
      </c>
      <c r="AF1678" s="4"/>
      <c r="AG1678" s="4"/>
      <c r="AH1678" t="s">
        <v>69</v>
      </c>
      <c r="AI1678" t="s">
        <v>231</v>
      </c>
      <c r="AJ1678" t="s">
        <v>720</v>
      </c>
      <c r="AK1678" t="s">
        <v>1262</v>
      </c>
      <c r="AL1678" t="s">
        <v>1780</v>
      </c>
      <c r="AM1678" t="s">
        <v>67</v>
      </c>
      <c r="AN1678" t="s">
        <v>1577</v>
      </c>
      <c r="AO1678" t="s">
        <v>67</v>
      </c>
      <c r="AP1678" t="s">
        <v>2373</v>
      </c>
      <c r="AQ1678" t="str">
        <f t="shared" si="26"/>
        <v>1186287444118noFemale436322Facebook4361543830487.9189.9115947.99324.993</v>
      </c>
      <c r="AR1678">
        <f>COUNTIF(AQ$2:AQ1678,AQ1678)</f>
        <v>1</v>
      </c>
    </row>
    <row r="1679" spans="1:44" x14ac:dyDescent="0.25">
      <c r="A1679">
        <v>1186</v>
      </c>
      <c r="B1679">
        <v>287</v>
      </c>
      <c r="C1679" s="4">
        <v>44411</v>
      </c>
      <c r="D1679">
        <v>8</v>
      </c>
      <c r="E1679" t="s">
        <v>43</v>
      </c>
      <c r="F1679" t="s">
        <v>54</v>
      </c>
      <c r="G1679" t="s">
        <v>56</v>
      </c>
      <c r="H1679" t="s">
        <v>58</v>
      </c>
      <c r="I1679" s="4">
        <v>43632</v>
      </c>
      <c r="J1679">
        <v>2</v>
      </c>
      <c r="K1679" t="s">
        <v>60</v>
      </c>
      <c r="L1679" s="4">
        <v>43615</v>
      </c>
      <c r="M1679" s="4">
        <v>43830</v>
      </c>
      <c r="N1679">
        <v>2</v>
      </c>
      <c r="O1679" t="s">
        <v>224</v>
      </c>
      <c r="P1679" t="s">
        <v>386</v>
      </c>
      <c r="Q1679">
        <v>2</v>
      </c>
      <c r="R1679" t="s">
        <v>943</v>
      </c>
      <c r="S1679" t="s">
        <v>1477</v>
      </c>
      <c r="T1679" t="s">
        <v>1991</v>
      </c>
      <c r="U1679" t="s">
        <v>2028</v>
      </c>
      <c r="V1679" t="s">
        <v>2079</v>
      </c>
      <c r="W1679">
        <v>487.9</v>
      </c>
      <c r="X1679">
        <v>189.9</v>
      </c>
      <c r="Y1679">
        <v>2</v>
      </c>
      <c r="Z1679" t="s">
        <v>2322</v>
      </c>
      <c r="AA1679" t="s">
        <v>2630</v>
      </c>
      <c r="AF1679" s="4"/>
      <c r="AG1679" s="4"/>
      <c r="AH1679" t="s">
        <v>69</v>
      </c>
      <c r="AI1679" t="s">
        <v>231</v>
      </c>
      <c r="AJ1679" t="s">
        <v>720</v>
      </c>
      <c r="AK1679" t="s">
        <v>1262</v>
      </c>
      <c r="AL1679" t="s">
        <v>1780</v>
      </c>
      <c r="AM1679" t="s">
        <v>67</v>
      </c>
      <c r="AN1679" t="s">
        <v>1577</v>
      </c>
      <c r="AO1679" t="s">
        <v>67</v>
      </c>
      <c r="AP1679" t="s">
        <v>2373</v>
      </c>
      <c r="AQ1679" t="str">
        <f t="shared" si="26"/>
        <v>1186287444118noFemale436322Facebook4361543830487.9189.9115947.99324.993</v>
      </c>
      <c r="AR1679">
        <f>COUNTIF(AQ$2:AQ1679,AQ1679)</f>
        <v>2</v>
      </c>
    </row>
    <row r="1680" spans="1:44" x14ac:dyDescent="0.25">
      <c r="A1680">
        <v>1186</v>
      </c>
      <c r="B1680">
        <v>287</v>
      </c>
      <c r="C1680" s="4">
        <v>44411</v>
      </c>
      <c r="D1680">
        <v>8</v>
      </c>
      <c r="E1680" t="s">
        <v>43</v>
      </c>
      <c r="F1680" t="s">
        <v>54</v>
      </c>
      <c r="G1680" t="s">
        <v>56</v>
      </c>
      <c r="H1680" t="s">
        <v>58</v>
      </c>
      <c r="I1680" s="4">
        <v>43632</v>
      </c>
      <c r="J1680">
        <v>2</v>
      </c>
      <c r="K1680" t="s">
        <v>60</v>
      </c>
      <c r="L1680" s="4">
        <v>43615</v>
      </c>
      <c r="M1680" s="4">
        <v>43830</v>
      </c>
      <c r="N1680">
        <v>2</v>
      </c>
      <c r="O1680" t="s">
        <v>224</v>
      </c>
      <c r="P1680" t="s">
        <v>386</v>
      </c>
      <c r="Q1680">
        <v>2</v>
      </c>
      <c r="R1680" t="s">
        <v>943</v>
      </c>
      <c r="S1680" t="s">
        <v>1477</v>
      </c>
      <c r="T1680" t="s">
        <v>1991</v>
      </c>
      <c r="U1680" t="s">
        <v>2028</v>
      </c>
      <c r="V1680" t="s">
        <v>2079</v>
      </c>
      <c r="W1680">
        <v>487.9</v>
      </c>
      <c r="X1680">
        <v>189.9</v>
      </c>
      <c r="Y1680">
        <v>2</v>
      </c>
      <c r="Z1680" t="s">
        <v>2322</v>
      </c>
      <c r="AA1680" t="s">
        <v>2630</v>
      </c>
      <c r="AF1680" s="4"/>
      <c r="AG1680" s="4"/>
      <c r="AH1680" t="s">
        <v>90</v>
      </c>
      <c r="AI1680" t="s">
        <v>252</v>
      </c>
      <c r="AJ1680" t="s">
        <v>593</v>
      </c>
      <c r="AK1680" t="s">
        <v>1149</v>
      </c>
      <c r="AL1680" t="s">
        <v>1529</v>
      </c>
      <c r="AM1680" t="s">
        <v>80</v>
      </c>
      <c r="AN1680" t="s">
        <v>1562</v>
      </c>
      <c r="AO1680" t="s">
        <v>410</v>
      </c>
      <c r="AP1680" t="s">
        <v>2359</v>
      </c>
      <c r="AQ1680" t="str">
        <f t="shared" si="26"/>
        <v>1186287444118noFemale436322Facebook4361543830487.9189.9614649.9929.9920</v>
      </c>
      <c r="AR1680">
        <f>COUNTIF(AQ$2:AQ1680,AQ1680)</f>
        <v>2</v>
      </c>
    </row>
    <row r="1681" spans="1:44" x14ac:dyDescent="0.25">
      <c r="A1681">
        <v>1187</v>
      </c>
      <c r="B1681">
        <v>337</v>
      </c>
      <c r="C1681" s="4">
        <v>44411</v>
      </c>
      <c r="D1681">
        <v>1</v>
      </c>
      <c r="E1681" t="s">
        <v>39</v>
      </c>
      <c r="F1681" t="s">
        <v>50</v>
      </c>
      <c r="G1681" t="s">
        <v>55</v>
      </c>
      <c r="H1681" t="s">
        <v>58</v>
      </c>
      <c r="I1681" s="4">
        <v>44122</v>
      </c>
      <c r="J1681">
        <v>10</v>
      </c>
      <c r="K1681" t="s">
        <v>61</v>
      </c>
      <c r="L1681" s="4">
        <v>44055</v>
      </c>
      <c r="M1681" s="4">
        <v>44196</v>
      </c>
      <c r="N1681">
        <v>2</v>
      </c>
      <c r="O1681" t="s">
        <v>157</v>
      </c>
      <c r="P1681" t="s">
        <v>319</v>
      </c>
      <c r="Q1681">
        <v>2</v>
      </c>
      <c r="R1681" t="s">
        <v>944</v>
      </c>
      <c r="S1681" t="s">
        <v>1478</v>
      </c>
      <c r="T1681" t="s">
        <v>1992</v>
      </c>
      <c r="U1681" t="s">
        <v>103</v>
      </c>
      <c r="V1681" t="s">
        <v>2076</v>
      </c>
      <c r="W1681">
        <v>188.8</v>
      </c>
      <c r="X1681">
        <v>24.96</v>
      </c>
      <c r="Y1681">
        <v>2</v>
      </c>
      <c r="Z1681" t="s">
        <v>2237</v>
      </c>
      <c r="AA1681" t="s">
        <v>2530</v>
      </c>
      <c r="AF1681" s="4"/>
      <c r="AG1681" s="4"/>
      <c r="AH1681" t="s">
        <v>80</v>
      </c>
      <c r="AI1681" t="s">
        <v>242</v>
      </c>
      <c r="AJ1681" t="s">
        <v>691</v>
      </c>
      <c r="AK1681" t="s">
        <v>1232</v>
      </c>
      <c r="AL1681" t="s">
        <v>1754</v>
      </c>
      <c r="AM1681" t="s">
        <v>69</v>
      </c>
      <c r="AN1681" t="s">
        <v>1562</v>
      </c>
      <c r="AO1681" t="s">
        <v>67</v>
      </c>
      <c r="AP1681" t="s">
        <v>2373</v>
      </c>
      <c r="AQ1681" t="str">
        <f t="shared" si="26"/>
        <v>1187337444111yesFemale4412210YouTube4405544196188.824.96243158.9519.993</v>
      </c>
      <c r="AR1681">
        <f>COUNTIF(AQ$2:AQ1681,AQ1681)</f>
        <v>1</v>
      </c>
    </row>
    <row r="1682" spans="1:44" x14ac:dyDescent="0.25">
      <c r="A1682">
        <v>1187</v>
      </c>
      <c r="B1682">
        <v>337</v>
      </c>
      <c r="C1682" s="4">
        <v>44411</v>
      </c>
      <c r="D1682">
        <v>1</v>
      </c>
      <c r="E1682" t="s">
        <v>39</v>
      </c>
      <c r="F1682" t="s">
        <v>50</v>
      </c>
      <c r="G1682" t="s">
        <v>55</v>
      </c>
      <c r="H1682" t="s">
        <v>58</v>
      </c>
      <c r="I1682" s="4">
        <v>44122</v>
      </c>
      <c r="J1682">
        <v>10</v>
      </c>
      <c r="K1682" t="s">
        <v>61</v>
      </c>
      <c r="L1682" s="4">
        <v>44055</v>
      </c>
      <c r="M1682" s="4">
        <v>44196</v>
      </c>
      <c r="N1682">
        <v>2</v>
      </c>
      <c r="O1682" t="s">
        <v>157</v>
      </c>
      <c r="P1682" t="s">
        <v>319</v>
      </c>
      <c r="Q1682">
        <v>2</v>
      </c>
      <c r="R1682" t="s">
        <v>944</v>
      </c>
      <c r="S1682" t="s">
        <v>1478</v>
      </c>
      <c r="T1682" t="s">
        <v>1992</v>
      </c>
      <c r="U1682" t="s">
        <v>103</v>
      </c>
      <c r="V1682" t="s">
        <v>2076</v>
      </c>
      <c r="W1682">
        <v>188.8</v>
      </c>
      <c r="X1682">
        <v>24.96</v>
      </c>
      <c r="Y1682">
        <v>2</v>
      </c>
      <c r="Z1682" t="s">
        <v>2237</v>
      </c>
      <c r="AA1682" t="s">
        <v>2530</v>
      </c>
      <c r="AF1682" s="4"/>
      <c r="AG1682" s="4"/>
      <c r="AH1682" t="s">
        <v>90</v>
      </c>
      <c r="AI1682" t="s">
        <v>252</v>
      </c>
      <c r="AJ1682" t="s">
        <v>503</v>
      </c>
      <c r="AK1682" t="s">
        <v>1066</v>
      </c>
      <c r="AL1682" t="s">
        <v>1594</v>
      </c>
      <c r="AM1682" t="s">
        <v>67</v>
      </c>
      <c r="AN1682" t="s">
        <v>1659</v>
      </c>
      <c r="AO1682" t="s">
        <v>410</v>
      </c>
      <c r="AP1682" t="s">
        <v>2359</v>
      </c>
      <c r="AQ1682" t="str">
        <f t="shared" si="26"/>
        <v>1187337444111yesFemale4412210YouTube4405544196188.824.966609.9534.9920</v>
      </c>
      <c r="AR1682">
        <f>COUNTIF(AQ$2:AQ1682,AQ1682)</f>
        <v>1</v>
      </c>
    </row>
    <row r="1683" spans="1:44" x14ac:dyDescent="0.25">
      <c r="A1683">
        <v>1188</v>
      </c>
      <c r="B1683">
        <v>376</v>
      </c>
      <c r="C1683" s="4">
        <v>44411</v>
      </c>
      <c r="D1683">
        <v>2</v>
      </c>
      <c r="E1683" t="s">
        <v>38</v>
      </c>
      <c r="F1683" t="s">
        <v>49</v>
      </c>
      <c r="G1683" t="s">
        <v>56</v>
      </c>
      <c r="H1683" t="s">
        <v>58</v>
      </c>
      <c r="I1683" s="4">
        <v>43687</v>
      </c>
      <c r="J1683">
        <v>2</v>
      </c>
      <c r="K1683" t="s">
        <v>60</v>
      </c>
      <c r="L1683" s="4">
        <v>43615</v>
      </c>
      <c r="M1683" s="4">
        <v>43830</v>
      </c>
      <c r="N1683">
        <v>2</v>
      </c>
      <c r="O1683" t="s">
        <v>83</v>
      </c>
      <c r="P1683" t="s">
        <v>245</v>
      </c>
      <c r="Q1683">
        <v>2</v>
      </c>
      <c r="R1683" t="s">
        <v>945</v>
      </c>
      <c r="S1683" t="s">
        <v>1479</v>
      </c>
      <c r="T1683" t="s">
        <v>1993</v>
      </c>
      <c r="U1683" t="s">
        <v>85</v>
      </c>
      <c r="V1683" t="s">
        <v>1869</v>
      </c>
      <c r="W1683">
        <v>85.37</v>
      </c>
      <c r="X1683">
        <v>44.97</v>
      </c>
      <c r="Y1683">
        <v>2</v>
      </c>
      <c r="Z1683" t="s">
        <v>135</v>
      </c>
      <c r="AA1683" t="s">
        <v>2631</v>
      </c>
      <c r="AF1683" s="4"/>
      <c r="AG1683" s="4"/>
      <c r="AH1683" t="s">
        <v>67</v>
      </c>
      <c r="AI1683" t="s">
        <v>229</v>
      </c>
      <c r="AJ1683" t="s">
        <v>478</v>
      </c>
      <c r="AK1683" t="s">
        <v>1041</v>
      </c>
      <c r="AL1683" t="s">
        <v>1569</v>
      </c>
      <c r="AM1683" t="s">
        <v>69</v>
      </c>
      <c r="AN1683" t="s">
        <v>1548</v>
      </c>
      <c r="AO1683" t="s">
        <v>90</v>
      </c>
      <c r="AP1683" t="s">
        <v>2328</v>
      </c>
      <c r="AQ1683" t="str">
        <f t="shared" si="26"/>
        <v>1188376444112noFemale436872Facebook436154383085.3744.9733242.99114.996</v>
      </c>
      <c r="AR1683">
        <f>COUNTIF(AQ$2:AQ1683,AQ1683)</f>
        <v>1</v>
      </c>
    </row>
    <row r="1684" spans="1:44" x14ac:dyDescent="0.25">
      <c r="A1684">
        <v>1188</v>
      </c>
      <c r="B1684">
        <v>376</v>
      </c>
      <c r="C1684" s="4">
        <v>44411</v>
      </c>
      <c r="D1684">
        <v>2</v>
      </c>
      <c r="E1684" t="s">
        <v>38</v>
      </c>
      <c r="F1684" t="s">
        <v>49</v>
      </c>
      <c r="G1684" t="s">
        <v>56</v>
      </c>
      <c r="H1684" t="s">
        <v>58</v>
      </c>
      <c r="I1684" s="4">
        <v>43687</v>
      </c>
      <c r="J1684">
        <v>2</v>
      </c>
      <c r="K1684" t="s">
        <v>60</v>
      </c>
      <c r="L1684" s="4">
        <v>43615</v>
      </c>
      <c r="M1684" s="4">
        <v>43830</v>
      </c>
      <c r="N1684">
        <v>2</v>
      </c>
      <c r="O1684" t="s">
        <v>83</v>
      </c>
      <c r="P1684" t="s">
        <v>245</v>
      </c>
      <c r="Q1684">
        <v>2</v>
      </c>
      <c r="R1684" t="s">
        <v>945</v>
      </c>
      <c r="S1684" t="s">
        <v>1479</v>
      </c>
      <c r="T1684" t="s">
        <v>1993</v>
      </c>
      <c r="U1684" t="s">
        <v>85</v>
      </c>
      <c r="V1684" t="s">
        <v>1869</v>
      </c>
      <c r="W1684">
        <v>85.37</v>
      </c>
      <c r="X1684">
        <v>44.97</v>
      </c>
      <c r="Y1684">
        <v>2</v>
      </c>
      <c r="Z1684" t="s">
        <v>135</v>
      </c>
      <c r="AA1684" t="s">
        <v>2631</v>
      </c>
      <c r="AF1684" s="4"/>
      <c r="AG1684" s="4"/>
      <c r="AH1684" t="s">
        <v>80</v>
      </c>
      <c r="AI1684" t="s">
        <v>242</v>
      </c>
      <c r="AJ1684" t="s">
        <v>404</v>
      </c>
      <c r="AK1684" t="s">
        <v>966</v>
      </c>
      <c r="AL1684" t="s">
        <v>1499</v>
      </c>
      <c r="AM1684" t="s">
        <v>80</v>
      </c>
      <c r="AN1684" t="s">
        <v>1548</v>
      </c>
      <c r="AO1684" t="s">
        <v>70</v>
      </c>
      <c r="AP1684" t="s">
        <v>2341</v>
      </c>
      <c r="AQ1684" t="str">
        <f t="shared" si="26"/>
        <v>1188376444112noFemale436872Facebook436154383085.3744.9727121.19214.995</v>
      </c>
      <c r="AR1684">
        <f>COUNTIF(AQ$2:AQ1684,AQ1684)</f>
        <v>1</v>
      </c>
    </row>
    <row r="1685" spans="1:44" x14ac:dyDescent="0.25">
      <c r="A1685">
        <v>1189</v>
      </c>
      <c r="B1685">
        <v>446</v>
      </c>
      <c r="C1685" s="4">
        <v>44411</v>
      </c>
      <c r="D1685">
        <v>7</v>
      </c>
      <c r="E1685" t="s">
        <v>35</v>
      </c>
      <c r="F1685" t="s">
        <v>46</v>
      </c>
      <c r="G1685" t="s">
        <v>55</v>
      </c>
      <c r="H1685" t="s">
        <v>57</v>
      </c>
      <c r="I1685" s="4">
        <v>44051</v>
      </c>
      <c r="J1685">
        <v>9</v>
      </c>
      <c r="K1685" t="s">
        <v>59</v>
      </c>
      <c r="L1685" s="4">
        <v>43952</v>
      </c>
      <c r="M1685" s="4">
        <v>44075</v>
      </c>
      <c r="N1685">
        <v>1</v>
      </c>
      <c r="O1685" t="s">
        <v>79</v>
      </c>
      <c r="P1685" t="s">
        <v>241</v>
      </c>
      <c r="Q1685">
        <v>1</v>
      </c>
      <c r="R1685" t="s">
        <v>481</v>
      </c>
      <c r="S1685" t="s">
        <v>1045</v>
      </c>
      <c r="T1685" t="s">
        <v>1573</v>
      </c>
      <c r="U1685" t="s">
        <v>69</v>
      </c>
      <c r="V1685" t="s">
        <v>1548</v>
      </c>
      <c r="W1685">
        <v>99.95</v>
      </c>
      <c r="X1685">
        <v>14.99</v>
      </c>
      <c r="Y1685">
        <v>1</v>
      </c>
      <c r="Z1685" t="s">
        <v>65</v>
      </c>
      <c r="AA1685" t="s">
        <v>2343</v>
      </c>
      <c r="AF1685" s="4"/>
      <c r="AG1685" s="4"/>
      <c r="AH1685" t="s">
        <v>79</v>
      </c>
      <c r="AI1685" t="s">
        <v>241</v>
      </c>
      <c r="AJ1685" t="s">
        <v>481</v>
      </c>
      <c r="AK1685" t="s">
        <v>1045</v>
      </c>
      <c r="AL1685" t="s">
        <v>1573</v>
      </c>
      <c r="AM1685" t="s">
        <v>69</v>
      </c>
      <c r="AN1685" t="s">
        <v>1548</v>
      </c>
      <c r="AO1685" t="s">
        <v>65</v>
      </c>
      <c r="AP1685" t="s">
        <v>2343</v>
      </c>
      <c r="AQ1685" t="str">
        <f t="shared" si="26"/>
        <v>1189446444117yesMale440519Google Ads439524407599.9514.9946699.95114.9910</v>
      </c>
      <c r="AR1685">
        <f>COUNTIF(AQ$2:AQ1685,AQ1685)</f>
        <v>1</v>
      </c>
    </row>
    <row r="1686" spans="1:44" x14ac:dyDescent="0.25">
      <c r="A1686">
        <v>1190</v>
      </c>
      <c r="B1686">
        <v>446</v>
      </c>
      <c r="C1686" s="4">
        <v>44411</v>
      </c>
      <c r="D1686">
        <v>7</v>
      </c>
      <c r="E1686" t="s">
        <v>35</v>
      </c>
      <c r="F1686" t="s">
        <v>46</v>
      </c>
      <c r="G1686" t="s">
        <v>55</v>
      </c>
      <c r="H1686" t="s">
        <v>57</v>
      </c>
      <c r="I1686" s="4">
        <v>44051</v>
      </c>
      <c r="J1686">
        <v>9</v>
      </c>
      <c r="K1686" t="s">
        <v>59</v>
      </c>
      <c r="L1686" s="4">
        <v>43952</v>
      </c>
      <c r="M1686" s="4">
        <v>44075</v>
      </c>
      <c r="N1686">
        <v>1</v>
      </c>
      <c r="O1686" t="s">
        <v>79</v>
      </c>
      <c r="P1686" t="s">
        <v>241</v>
      </c>
      <c r="Q1686">
        <v>1</v>
      </c>
      <c r="R1686" t="s">
        <v>571</v>
      </c>
      <c r="S1686" t="s">
        <v>1129</v>
      </c>
      <c r="T1686" t="s">
        <v>1654</v>
      </c>
      <c r="U1686" t="s">
        <v>67</v>
      </c>
      <c r="V1686" t="s">
        <v>1548</v>
      </c>
      <c r="W1686">
        <v>88.47</v>
      </c>
      <c r="X1686">
        <v>44.97</v>
      </c>
      <c r="Y1686">
        <v>1</v>
      </c>
      <c r="Z1686" t="s">
        <v>455</v>
      </c>
      <c r="AA1686" t="s">
        <v>2340</v>
      </c>
      <c r="AF1686" s="4"/>
      <c r="AG1686" s="4"/>
      <c r="AH1686" t="s">
        <v>79</v>
      </c>
      <c r="AI1686" t="s">
        <v>241</v>
      </c>
      <c r="AJ1686" t="s">
        <v>571</v>
      </c>
      <c r="AK1686" t="s">
        <v>1129</v>
      </c>
      <c r="AL1686" t="s">
        <v>1654</v>
      </c>
      <c r="AM1686" t="s">
        <v>67</v>
      </c>
      <c r="AN1686" t="s">
        <v>1548</v>
      </c>
      <c r="AO1686" t="s">
        <v>455</v>
      </c>
      <c r="AP1686" t="s">
        <v>2340</v>
      </c>
      <c r="AQ1686" t="str">
        <f t="shared" si="26"/>
        <v>1190446444117yesMale440519Google Ads439524407588.4744.9744829.49314.9915</v>
      </c>
      <c r="AR1686">
        <f>COUNTIF(AQ$2:AQ1686,AQ1686)</f>
        <v>1</v>
      </c>
    </row>
    <row r="1687" spans="1:44" x14ac:dyDescent="0.25">
      <c r="A1687">
        <v>1191</v>
      </c>
      <c r="B1687">
        <v>2</v>
      </c>
      <c r="C1687" s="4">
        <v>44412</v>
      </c>
      <c r="D1687">
        <v>10</v>
      </c>
      <c r="E1687" t="s">
        <v>42</v>
      </c>
      <c r="F1687" t="s">
        <v>53</v>
      </c>
      <c r="G1687" t="s">
        <v>55</v>
      </c>
      <c r="H1687" t="s">
        <v>57</v>
      </c>
      <c r="I1687" s="4">
        <v>43739</v>
      </c>
      <c r="J1687">
        <v>2</v>
      </c>
      <c r="K1687" t="s">
        <v>60</v>
      </c>
      <c r="L1687" s="4">
        <v>43615</v>
      </c>
      <c r="M1687" s="4">
        <v>43830</v>
      </c>
      <c r="N1687">
        <v>1</v>
      </c>
      <c r="O1687" t="s">
        <v>67</v>
      </c>
      <c r="P1687" t="s">
        <v>229</v>
      </c>
      <c r="Q1687">
        <v>1</v>
      </c>
      <c r="R1687" t="s">
        <v>476</v>
      </c>
      <c r="S1687" t="s">
        <v>1031</v>
      </c>
      <c r="T1687" t="s">
        <v>1487</v>
      </c>
      <c r="U1687" t="s">
        <v>69</v>
      </c>
      <c r="V1687" t="s">
        <v>1548</v>
      </c>
      <c r="W1687">
        <v>29.95</v>
      </c>
      <c r="X1687">
        <v>14.99</v>
      </c>
      <c r="Y1687">
        <v>1</v>
      </c>
      <c r="Z1687" t="s">
        <v>872</v>
      </c>
      <c r="AA1687" t="s">
        <v>2388</v>
      </c>
      <c r="AF1687" s="4"/>
      <c r="AG1687" s="4"/>
      <c r="AH1687" t="s">
        <v>67</v>
      </c>
      <c r="AI1687" t="s">
        <v>229</v>
      </c>
      <c r="AJ1687" t="s">
        <v>476</v>
      </c>
      <c r="AK1687" t="s">
        <v>1031</v>
      </c>
      <c r="AL1687" t="s">
        <v>1487</v>
      </c>
      <c r="AM1687" t="s">
        <v>69</v>
      </c>
      <c r="AN1687" t="s">
        <v>1548</v>
      </c>
      <c r="AO1687" t="s">
        <v>872</v>
      </c>
      <c r="AP1687" t="s">
        <v>2388</v>
      </c>
      <c r="AQ1687" t="str">
        <f t="shared" si="26"/>
        <v>119124441210yesMale437392Facebook436154383029.9514.9939529.95114.9919</v>
      </c>
      <c r="AR1687">
        <f>COUNTIF(AQ$2:AQ1687,AQ1687)</f>
        <v>1</v>
      </c>
    </row>
    <row r="1688" spans="1:44" x14ac:dyDescent="0.25">
      <c r="A1688">
        <v>1192</v>
      </c>
      <c r="B1688">
        <v>26</v>
      </c>
      <c r="C1688" s="4">
        <v>44412</v>
      </c>
      <c r="D1688">
        <v>5</v>
      </c>
      <c r="E1688" t="s">
        <v>36</v>
      </c>
      <c r="F1688" t="s">
        <v>47</v>
      </c>
      <c r="G1688" t="s">
        <v>56</v>
      </c>
      <c r="H1688" t="s">
        <v>58</v>
      </c>
      <c r="I1688" s="4">
        <v>43843</v>
      </c>
      <c r="J1688">
        <v>5</v>
      </c>
      <c r="K1688" t="s">
        <v>60</v>
      </c>
      <c r="L1688" s="4">
        <v>43831</v>
      </c>
      <c r="M1688" s="4">
        <v>43921</v>
      </c>
      <c r="N1688">
        <v>2</v>
      </c>
      <c r="O1688" t="s">
        <v>179</v>
      </c>
      <c r="P1688" t="s">
        <v>341</v>
      </c>
      <c r="Q1688">
        <v>2</v>
      </c>
      <c r="R1688" t="s">
        <v>946</v>
      </c>
      <c r="S1688" t="s">
        <v>1480</v>
      </c>
      <c r="T1688" t="s">
        <v>1994</v>
      </c>
      <c r="U1688" t="s">
        <v>88</v>
      </c>
      <c r="V1688" t="s">
        <v>1869</v>
      </c>
      <c r="W1688">
        <v>124.96</v>
      </c>
      <c r="X1688">
        <v>59.96</v>
      </c>
      <c r="Y1688">
        <v>2</v>
      </c>
      <c r="Z1688" t="s">
        <v>2223</v>
      </c>
      <c r="AA1688" t="s">
        <v>2515</v>
      </c>
      <c r="AF1688" s="4"/>
      <c r="AG1688" s="4"/>
      <c r="AH1688" t="s">
        <v>79</v>
      </c>
      <c r="AI1688" t="s">
        <v>241</v>
      </c>
      <c r="AJ1688" t="s">
        <v>571</v>
      </c>
      <c r="AK1688" t="s">
        <v>1129</v>
      </c>
      <c r="AL1688" t="s">
        <v>1654</v>
      </c>
      <c r="AM1688" t="s">
        <v>80</v>
      </c>
      <c r="AN1688" t="s">
        <v>1548</v>
      </c>
      <c r="AO1688" t="s">
        <v>455</v>
      </c>
      <c r="AP1688" t="s">
        <v>2340</v>
      </c>
      <c r="AQ1688" t="str">
        <f t="shared" si="26"/>
        <v>119226444125noFemale438435Facebook4383143921124.9659.9644829.49214.9915</v>
      </c>
      <c r="AR1688">
        <f>COUNTIF(AQ$2:AQ1688,AQ1688)</f>
        <v>1</v>
      </c>
    </row>
    <row r="1689" spans="1:44" x14ac:dyDescent="0.25">
      <c r="A1689">
        <v>1192</v>
      </c>
      <c r="B1689">
        <v>26</v>
      </c>
      <c r="C1689" s="4">
        <v>44412</v>
      </c>
      <c r="D1689">
        <v>5</v>
      </c>
      <c r="E1689" t="s">
        <v>36</v>
      </c>
      <c r="F1689" t="s">
        <v>47</v>
      </c>
      <c r="G1689" t="s">
        <v>56</v>
      </c>
      <c r="H1689" t="s">
        <v>58</v>
      </c>
      <c r="I1689" s="4">
        <v>43843</v>
      </c>
      <c r="J1689">
        <v>5</v>
      </c>
      <c r="K1689" t="s">
        <v>60</v>
      </c>
      <c r="L1689" s="4">
        <v>43831</v>
      </c>
      <c r="M1689" s="4">
        <v>43921</v>
      </c>
      <c r="N1689">
        <v>2</v>
      </c>
      <c r="O1689" t="s">
        <v>179</v>
      </c>
      <c r="P1689" t="s">
        <v>341</v>
      </c>
      <c r="Q1689">
        <v>2</v>
      </c>
      <c r="R1689" t="s">
        <v>946</v>
      </c>
      <c r="S1689" t="s">
        <v>1480</v>
      </c>
      <c r="T1689" t="s">
        <v>1994</v>
      </c>
      <c r="U1689" t="s">
        <v>88</v>
      </c>
      <c r="V1689" t="s">
        <v>1869</v>
      </c>
      <c r="W1689">
        <v>124.96</v>
      </c>
      <c r="X1689">
        <v>59.96</v>
      </c>
      <c r="Y1689">
        <v>2</v>
      </c>
      <c r="Z1689" t="s">
        <v>2223</v>
      </c>
      <c r="AA1689" t="s">
        <v>2515</v>
      </c>
      <c r="AF1689" s="4"/>
      <c r="AG1689" s="4"/>
      <c r="AH1689" t="s">
        <v>67</v>
      </c>
      <c r="AI1689" t="s">
        <v>229</v>
      </c>
      <c r="AJ1689" t="s">
        <v>468</v>
      </c>
      <c r="AK1689" t="s">
        <v>1031</v>
      </c>
      <c r="AL1689" t="s">
        <v>1561</v>
      </c>
      <c r="AM1689" t="s">
        <v>80</v>
      </c>
      <c r="AN1689" t="s">
        <v>1548</v>
      </c>
      <c r="AO1689" t="s">
        <v>90</v>
      </c>
      <c r="AP1689" t="s">
        <v>2328</v>
      </c>
      <c r="AQ1689" t="str">
        <f t="shared" si="26"/>
        <v>119226444125noFemale438435Facebook4383143921124.9659.9639432.99214.996</v>
      </c>
      <c r="AR1689">
        <f>COUNTIF(AQ$2:AQ1689,AQ1689)</f>
        <v>1</v>
      </c>
    </row>
    <row r="1690" spans="1:44" x14ac:dyDescent="0.25">
      <c r="A1690">
        <v>1193</v>
      </c>
      <c r="B1690">
        <v>128</v>
      </c>
      <c r="C1690" s="4">
        <v>44412</v>
      </c>
      <c r="D1690">
        <v>8</v>
      </c>
      <c r="E1690" t="s">
        <v>43</v>
      </c>
      <c r="F1690" t="s">
        <v>54</v>
      </c>
      <c r="G1690" t="s">
        <v>56</v>
      </c>
      <c r="H1690" t="s">
        <v>58</v>
      </c>
      <c r="I1690" s="4">
        <v>44177</v>
      </c>
      <c r="J1690">
        <v>10</v>
      </c>
      <c r="K1690" t="s">
        <v>61</v>
      </c>
      <c r="L1690" s="4">
        <v>44055</v>
      </c>
      <c r="M1690" s="4">
        <v>44196</v>
      </c>
      <c r="N1690">
        <v>1</v>
      </c>
      <c r="O1690" t="s">
        <v>90</v>
      </c>
      <c r="P1690" t="s">
        <v>252</v>
      </c>
      <c r="Q1690">
        <v>1</v>
      </c>
      <c r="R1690" t="s">
        <v>652</v>
      </c>
      <c r="S1690" t="s">
        <v>1196</v>
      </c>
      <c r="T1690" t="s">
        <v>1720</v>
      </c>
      <c r="U1690" t="s">
        <v>67</v>
      </c>
      <c r="V1690" t="s">
        <v>1562</v>
      </c>
      <c r="W1690">
        <v>58.47</v>
      </c>
      <c r="X1690">
        <v>29.97</v>
      </c>
      <c r="Y1690">
        <v>1</v>
      </c>
      <c r="Z1690" t="s">
        <v>410</v>
      </c>
      <c r="AA1690" t="s">
        <v>2359</v>
      </c>
      <c r="AF1690" s="4"/>
      <c r="AG1690" s="4"/>
      <c r="AH1690" t="s">
        <v>90</v>
      </c>
      <c r="AI1690" t="s">
        <v>252</v>
      </c>
      <c r="AJ1690" t="s">
        <v>652</v>
      </c>
      <c r="AK1690" t="s">
        <v>1196</v>
      </c>
      <c r="AL1690" t="s">
        <v>1720</v>
      </c>
      <c r="AM1690" t="s">
        <v>67</v>
      </c>
      <c r="AN1690" t="s">
        <v>1562</v>
      </c>
      <c r="AO1690" t="s">
        <v>410</v>
      </c>
      <c r="AP1690" t="s">
        <v>2359</v>
      </c>
      <c r="AQ1690" t="str">
        <f t="shared" si="26"/>
        <v>1193128444128noFemale4417710YouTube440554419658.4729.9761119.4939.9920</v>
      </c>
      <c r="AR1690">
        <f>COUNTIF(AQ$2:AQ1690,AQ1690)</f>
        <v>1</v>
      </c>
    </row>
    <row r="1691" spans="1:44" x14ac:dyDescent="0.25">
      <c r="A1691">
        <v>1194</v>
      </c>
      <c r="B1691">
        <v>262</v>
      </c>
      <c r="C1691" s="4">
        <v>44412</v>
      </c>
      <c r="D1691">
        <v>11</v>
      </c>
      <c r="E1691" t="s">
        <v>37</v>
      </c>
      <c r="F1691" t="s">
        <v>48</v>
      </c>
      <c r="G1691" t="s">
        <v>56</v>
      </c>
      <c r="H1691" t="s">
        <v>58</v>
      </c>
      <c r="I1691" s="4">
        <v>43929</v>
      </c>
      <c r="J1691">
        <v>7</v>
      </c>
      <c r="K1691" t="s">
        <v>61</v>
      </c>
      <c r="L1691" s="4">
        <v>43915</v>
      </c>
      <c r="M1691" s="4">
        <v>44012</v>
      </c>
      <c r="N1691">
        <v>1</v>
      </c>
      <c r="O1691" t="s">
        <v>67</v>
      </c>
      <c r="P1691" t="s">
        <v>229</v>
      </c>
      <c r="Q1691">
        <v>1</v>
      </c>
      <c r="R1691" t="s">
        <v>805</v>
      </c>
      <c r="S1691" t="s">
        <v>1342</v>
      </c>
      <c r="T1691" t="s">
        <v>1859</v>
      </c>
      <c r="U1691" t="s">
        <v>67</v>
      </c>
      <c r="V1691" t="s">
        <v>1548</v>
      </c>
      <c r="W1691">
        <v>419.97</v>
      </c>
      <c r="X1691">
        <v>44.97</v>
      </c>
      <c r="Y1691">
        <v>1</v>
      </c>
      <c r="Z1691" t="s">
        <v>872</v>
      </c>
      <c r="AA1691" t="s">
        <v>2388</v>
      </c>
      <c r="AF1691" s="4"/>
      <c r="AG1691" s="4"/>
      <c r="AH1691" t="s">
        <v>67</v>
      </c>
      <c r="AI1691" t="s">
        <v>229</v>
      </c>
      <c r="AJ1691" t="s">
        <v>805</v>
      </c>
      <c r="AK1691" t="s">
        <v>1342</v>
      </c>
      <c r="AL1691" t="s">
        <v>1859</v>
      </c>
      <c r="AM1691" t="s">
        <v>67</v>
      </c>
      <c r="AN1691" t="s">
        <v>1548</v>
      </c>
      <c r="AO1691" t="s">
        <v>872</v>
      </c>
      <c r="AP1691" t="s">
        <v>2388</v>
      </c>
      <c r="AQ1691" t="str">
        <f t="shared" si="26"/>
        <v>11942624441211noFemale439297YouTube4391544012419.9744.973139139.99314.9919</v>
      </c>
      <c r="AR1691">
        <f>COUNTIF(AQ$2:AQ1691,AQ1691)</f>
        <v>1</v>
      </c>
    </row>
    <row r="1692" spans="1:44" x14ac:dyDescent="0.25">
      <c r="A1692">
        <v>1195</v>
      </c>
      <c r="B1692">
        <v>455</v>
      </c>
      <c r="C1692" s="4">
        <v>44412</v>
      </c>
      <c r="D1692">
        <v>10</v>
      </c>
      <c r="E1692" t="s">
        <v>42</v>
      </c>
      <c r="F1692" t="s">
        <v>53</v>
      </c>
      <c r="G1692" t="s">
        <v>55</v>
      </c>
      <c r="H1692" t="s">
        <v>57</v>
      </c>
      <c r="I1692" s="4">
        <v>43736</v>
      </c>
      <c r="J1692">
        <v>3</v>
      </c>
      <c r="K1692" t="s">
        <v>59</v>
      </c>
      <c r="L1692" s="4">
        <v>43615</v>
      </c>
      <c r="M1692" s="4">
        <v>43830</v>
      </c>
      <c r="N1692">
        <v>2</v>
      </c>
      <c r="O1692" t="s">
        <v>103</v>
      </c>
      <c r="P1692" t="s">
        <v>265</v>
      </c>
      <c r="Q1692">
        <v>2</v>
      </c>
      <c r="R1692" t="s">
        <v>947</v>
      </c>
      <c r="S1692" t="s">
        <v>1481</v>
      </c>
      <c r="T1692" t="s">
        <v>1995</v>
      </c>
      <c r="U1692" t="s">
        <v>110</v>
      </c>
      <c r="V1692" t="s">
        <v>2037</v>
      </c>
      <c r="W1692">
        <v>1763.91</v>
      </c>
      <c r="X1692">
        <v>119.94</v>
      </c>
      <c r="Y1692">
        <v>2</v>
      </c>
      <c r="Z1692" t="s">
        <v>2323</v>
      </c>
      <c r="AA1692" t="s">
        <v>2632</v>
      </c>
      <c r="AF1692" s="4"/>
      <c r="AG1692" s="4"/>
      <c r="AH1692" t="s">
        <v>69</v>
      </c>
      <c r="AI1692" t="s">
        <v>231</v>
      </c>
      <c r="AJ1692" t="s">
        <v>856</v>
      </c>
      <c r="AK1692" t="s">
        <v>1393</v>
      </c>
      <c r="AL1692" t="s">
        <v>1909</v>
      </c>
      <c r="AM1692" t="s">
        <v>67</v>
      </c>
      <c r="AN1692" t="s">
        <v>1577</v>
      </c>
      <c r="AO1692" t="s">
        <v>67</v>
      </c>
      <c r="AP1692" t="s">
        <v>2373</v>
      </c>
      <c r="AQ1692" t="str">
        <f t="shared" si="26"/>
        <v>11954554441210yesMale437363Google Ads43615438301763.91119.94199529324.993</v>
      </c>
      <c r="AR1692">
        <f>COUNTIF(AQ$2:AQ1692,AQ1692)</f>
        <v>1</v>
      </c>
    </row>
    <row r="1693" spans="1:44" x14ac:dyDescent="0.25">
      <c r="A1693">
        <v>1195</v>
      </c>
      <c r="B1693">
        <v>455</v>
      </c>
      <c r="C1693" s="4">
        <v>44412</v>
      </c>
      <c r="D1693">
        <v>10</v>
      </c>
      <c r="E1693" t="s">
        <v>42</v>
      </c>
      <c r="F1693" t="s">
        <v>53</v>
      </c>
      <c r="G1693" t="s">
        <v>55</v>
      </c>
      <c r="H1693" t="s">
        <v>57</v>
      </c>
      <c r="I1693" s="4">
        <v>43736</v>
      </c>
      <c r="J1693">
        <v>3</v>
      </c>
      <c r="K1693" t="s">
        <v>59</v>
      </c>
      <c r="L1693" s="4">
        <v>43615</v>
      </c>
      <c r="M1693" s="4">
        <v>43830</v>
      </c>
      <c r="N1693">
        <v>2</v>
      </c>
      <c r="O1693" t="s">
        <v>103</v>
      </c>
      <c r="P1693" t="s">
        <v>265</v>
      </c>
      <c r="Q1693">
        <v>2</v>
      </c>
      <c r="R1693" t="s">
        <v>947</v>
      </c>
      <c r="S1693" t="s">
        <v>1481</v>
      </c>
      <c r="T1693" t="s">
        <v>1995</v>
      </c>
      <c r="U1693" t="s">
        <v>110</v>
      </c>
      <c r="V1693" t="s">
        <v>2037</v>
      </c>
      <c r="W1693">
        <v>1763.91</v>
      </c>
      <c r="X1693">
        <v>119.94</v>
      </c>
      <c r="Y1693">
        <v>2</v>
      </c>
      <c r="Z1693" t="s">
        <v>2323</v>
      </c>
      <c r="AA1693" t="s">
        <v>2632</v>
      </c>
      <c r="AF1693" s="4"/>
      <c r="AG1693" s="4"/>
      <c r="AH1693" t="s">
        <v>67</v>
      </c>
      <c r="AI1693" t="s">
        <v>229</v>
      </c>
      <c r="AJ1693" t="s">
        <v>744</v>
      </c>
      <c r="AK1693" t="s">
        <v>1001</v>
      </c>
      <c r="AL1693" t="s">
        <v>1801</v>
      </c>
      <c r="AM1693" t="s">
        <v>67</v>
      </c>
      <c r="AN1693" t="s">
        <v>1548</v>
      </c>
      <c r="AO1693" t="s">
        <v>652</v>
      </c>
      <c r="AP1693" t="s">
        <v>2352</v>
      </c>
      <c r="AQ1693" t="str">
        <f t="shared" si="26"/>
        <v>11954554441210yesMale437363Google Ads43615438301763.91119.94310358.97314.9911</v>
      </c>
      <c r="AR1693">
        <f>COUNTIF(AQ$2:AQ1693,AQ1693)</f>
        <v>1</v>
      </c>
    </row>
    <row r="1694" spans="1:44" x14ac:dyDescent="0.25">
      <c r="A1694">
        <v>1196</v>
      </c>
      <c r="B1694">
        <v>11</v>
      </c>
      <c r="C1694" s="4">
        <v>44413</v>
      </c>
      <c r="D1694">
        <v>1</v>
      </c>
      <c r="E1694" t="s">
        <v>39</v>
      </c>
      <c r="F1694" t="s">
        <v>50</v>
      </c>
      <c r="G1694" t="s">
        <v>56</v>
      </c>
      <c r="H1694" t="s">
        <v>57</v>
      </c>
      <c r="I1694" s="4">
        <v>43957</v>
      </c>
      <c r="J1694">
        <v>9</v>
      </c>
      <c r="K1694" t="s">
        <v>59</v>
      </c>
      <c r="L1694" s="4">
        <v>43952</v>
      </c>
      <c r="M1694" s="4">
        <v>44075</v>
      </c>
      <c r="N1694">
        <v>1</v>
      </c>
      <c r="O1694" t="s">
        <v>80</v>
      </c>
      <c r="P1694" t="s">
        <v>242</v>
      </c>
      <c r="Q1694">
        <v>1</v>
      </c>
      <c r="R1694" t="s">
        <v>586</v>
      </c>
      <c r="S1694" t="s">
        <v>966</v>
      </c>
      <c r="T1694" t="s">
        <v>1667</v>
      </c>
      <c r="U1694" t="s">
        <v>80</v>
      </c>
      <c r="V1694" t="s">
        <v>1562</v>
      </c>
      <c r="W1694">
        <v>43.98</v>
      </c>
      <c r="X1694">
        <v>19.98</v>
      </c>
      <c r="Y1694">
        <v>1</v>
      </c>
      <c r="Z1694" t="s">
        <v>67</v>
      </c>
      <c r="AA1694" t="s">
        <v>2373</v>
      </c>
      <c r="AF1694" s="4"/>
      <c r="AG1694" s="4"/>
      <c r="AH1694" t="s">
        <v>80</v>
      </c>
      <c r="AI1694" t="s">
        <v>242</v>
      </c>
      <c r="AJ1694" t="s">
        <v>586</v>
      </c>
      <c r="AK1694" t="s">
        <v>966</v>
      </c>
      <c r="AL1694" t="s">
        <v>1667</v>
      </c>
      <c r="AM1694" t="s">
        <v>80</v>
      </c>
      <c r="AN1694" t="s">
        <v>1562</v>
      </c>
      <c r="AO1694" t="s">
        <v>67</v>
      </c>
      <c r="AP1694" t="s">
        <v>2373</v>
      </c>
      <c r="AQ1694" t="str">
        <f t="shared" si="26"/>
        <v>119611444131noMale439579Google Ads439524407543.9819.9827021.9929.993</v>
      </c>
      <c r="AR1694">
        <f>COUNTIF(AQ$2:AQ1694,AQ1694)</f>
        <v>1</v>
      </c>
    </row>
    <row r="1695" spans="1:44" x14ac:dyDescent="0.25">
      <c r="A1695">
        <v>1197</v>
      </c>
      <c r="B1695">
        <v>68</v>
      </c>
      <c r="C1695" s="4">
        <v>44413</v>
      </c>
      <c r="D1695">
        <v>4</v>
      </c>
      <c r="E1695" t="s">
        <v>40</v>
      </c>
      <c r="F1695" t="s">
        <v>51</v>
      </c>
      <c r="G1695" t="s">
        <v>56</v>
      </c>
      <c r="H1695" t="s">
        <v>58</v>
      </c>
      <c r="I1695" s="4">
        <v>44413</v>
      </c>
      <c r="J1695">
        <v>14</v>
      </c>
      <c r="K1695" t="s">
        <v>59</v>
      </c>
      <c r="L1695" s="4">
        <v>44267</v>
      </c>
      <c r="M1695" s="4">
        <v>44413</v>
      </c>
      <c r="N1695">
        <v>1</v>
      </c>
      <c r="O1695" t="s">
        <v>90</v>
      </c>
      <c r="P1695" t="s">
        <v>252</v>
      </c>
      <c r="Q1695">
        <v>1</v>
      </c>
      <c r="R1695" t="s">
        <v>501</v>
      </c>
      <c r="S1695" t="s">
        <v>1064</v>
      </c>
      <c r="T1695" t="s">
        <v>1592</v>
      </c>
      <c r="U1695" t="s">
        <v>80</v>
      </c>
      <c r="V1695" t="s">
        <v>1562</v>
      </c>
      <c r="W1695">
        <v>17.920000000000002</v>
      </c>
      <c r="X1695">
        <v>19.98</v>
      </c>
      <c r="Y1695">
        <v>1</v>
      </c>
      <c r="Z1695" t="s">
        <v>410</v>
      </c>
      <c r="AA1695" t="s">
        <v>2359</v>
      </c>
      <c r="AF1695" s="4"/>
      <c r="AG1695" s="4"/>
      <c r="AH1695" t="s">
        <v>90</v>
      </c>
      <c r="AI1695" t="s">
        <v>252</v>
      </c>
      <c r="AJ1695" t="s">
        <v>501</v>
      </c>
      <c r="AK1695" t="s">
        <v>1064</v>
      </c>
      <c r="AL1695" t="s">
        <v>1592</v>
      </c>
      <c r="AM1695" t="s">
        <v>80</v>
      </c>
      <c r="AN1695" t="s">
        <v>1562</v>
      </c>
      <c r="AO1695" t="s">
        <v>410</v>
      </c>
      <c r="AP1695" t="s">
        <v>2359</v>
      </c>
      <c r="AQ1695" t="str">
        <f t="shared" si="26"/>
        <v>119768444134noFemale4441314Google Ads442674441317.9219.9861618.9629.9920</v>
      </c>
      <c r="AR1695">
        <f>COUNTIF(AQ$2:AQ1695,AQ1695)</f>
        <v>1</v>
      </c>
    </row>
    <row r="1696" spans="1:44" x14ac:dyDescent="0.25">
      <c r="A1696">
        <v>1198</v>
      </c>
      <c r="B1696">
        <v>306</v>
      </c>
      <c r="C1696" s="4">
        <v>44413</v>
      </c>
      <c r="D1696">
        <v>9</v>
      </c>
      <c r="E1696" t="s">
        <v>41</v>
      </c>
      <c r="F1696" t="s">
        <v>52</v>
      </c>
      <c r="G1696" t="s">
        <v>56</v>
      </c>
      <c r="H1696" t="s">
        <v>57</v>
      </c>
      <c r="I1696" s="4">
        <v>44257</v>
      </c>
      <c r="J1696">
        <v>12</v>
      </c>
      <c r="K1696" t="s">
        <v>61</v>
      </c>
      <c r="L1696" s="4">
        <v>44250</v>
      </c>
      <c r="M1696" s="4">
        <v>44377</v>
      </c>
      <c r="N1696">
        <v>1</v>
      </c>
      <c r="O1696" t="s">
        <v>79</v>
      </c>
      <c r="P1696" t="s">
        <v>241</v>
      </c>
      <c r="Q1696">
        <v>1</v>
      </c>
      <c r="R1696" t="s">
        <v>600</v>
      </c>
      <c r="S1696" t="s">
        <v>980</v>
      </c>
      <c r="T1696" t="s">
        <v>1677</v>
      </c>
      <c r="U1696" t="s">
        <v>80</v>
      </c>
      <c r="V1696" t="s">
        <v>1548</v>
      </c>
      <c r="W1696">
        <v>57.58</v>
      </c>
      <c r="X1696">
        <v>29.98</v>
      </c>
      <c r="Y1696">
        <v>1</v>
      </c>
      <c r="Z1696" t="s">
        <v>86</v>
      </c>
      <c r="AA1696" t="s">
        <v>2350</v>
      </c>
      <c r="AF1696" s="4"/>
      <c r="AG1696" s="4"/>
      <c r="AH1696" t="s">
        <v>79</v>
      </c>
      <c r="AI1696" t="s">
        <v>241</v>
      </c>
      <c r="AJ1696" t="s">
        <v>600</v>
      </c>
      <c r="AK1696" t="s">
        <v>980</v>
      </c>
      <c r="AL1696" t="s">
        <v>1677</v>
      </c>
      <c r="AM1696" t="s">
        <v>80</v>
      </c>
      <c r="AN1696" t="s">
        <v>1548</v>
      </c>
      <c r="AO1696" t="s">
        <v>86</v>
      </c>
      <c r="AP1696" t="s">
        <v>2350</v>
      </c>
      <c r="AQ1696" t="str">
        <f t="shared" si="26"/>
        <v>1198306444139noMale4425712YouTube442504437757.5829.9844928.79214.997</v>
      </c>
      <c r="AR1696">
        <f>COUNTIF(AQ$2:AQ1696,AQ1696)</f>
        <v>1</v>
      </c>
    </row>
    <row r="1697" spans="1:44" x14ac:dyDescent="0.25">
      <c r="A1697">
        <v>1199</v>
      </c>
      <c r="B1697">
        <v>422</v>
      </c>
      <c r="C1697" s="4">
        <v>44413</v>
      </c>
      <c r="D1697">
        <v>9</v>
      </c>
      <c r="E1697" t="s">
        <v>41</v>
      </c>
      <c r="F1697" t="s">
        <v>52</v>
      </c>
      <c r="G1697" t="s">
        <v>56</v>
      </c>
      <c r="H1697" t="s">
        <v>58</v>
      </c>
      <c r="I1697" s="4">
        <v>44150</v>
      </c>
      <c r="J1697">
        <v>10</v>
      </c>
      <c r="K1697" t="s">
        <v>61</v>
      </c>
      <c r="L1697" s="4">
        <v>44055</v>
      </c>
      <c r="M1697" s="4">
        <v>44196</v>
      </c>
      <c r="N1697">
        <v>2</v>
      </c>
      <c r="O1697" t="s">
        <v>144</v>
      </c>
      <c r="P1697" t="s">
        <v>306</v>
      </c>
      <c r="Q1697">
        <v>2</v>
      </c>
      <c r="R1697" t="s">
        <v>948</v>
      </c>
      <c r="S1697" t="s">
        <v>1482</v>
      </c>
      <c r="T1697" t="s">
        <v>1996</v>
      </c>
      <c r="U1697" t="s">
        <v>85</v>
      </c>
      <c r="V1697" t="s">
        <v>1869</v>
      </c>
      <c r="W1697">
        <v>469.97</v>
      </c>
      <c r="X1697">
        <v>44.97</v>
      </c>
      <c r="Y1697">
        <v>2</v>
      </c>
      <c r="Z1697" t="s">
        <v>2243</v>
      </c>
      <c r="AA1697" t="s">
        <v>2536</v>
      </c>
      <c r="AF1697" s="4"/>
      <c r="AG1697" s="4"/>
      <c r="AH1697" t="s">
        <v>84</v>
      </c>
      <c r="AI1697" t="s">
        <v>246</v>
      </c>
      <c r="AJ1697" t="s">
        <v>824</v>
      </c>
      <c r="AK1697" t="s">
        <v>1361</v>
      </c>
      <c r="AL1697" t="s">
        <v>1877</v>
      </c>
      <c r="AM1697" t="s">
        <v>69</v>
      </c>
      <c r="AN1697" t="s">
        <v>1548</v>
      </c>
      <c r="AO1697" t="s">
        <v>86</v>
      </c>
      <c r="AP1697" t="s">
        <v>2350</v>
      </c>
      <c r="AQ1697" t="str">
        <f t="shared" si="26"/>
        <v>1199422444139noFemale4415010YouTube4405544196469.9744.97925189.99114.997</v>
      </c>
      <c r="AR1697">
        <f>COUNTIF(AQ$2:AQ1697,AQ1697)</f>
        <v>1</v>
      </c>
    </row>
    <row r="1698" spans="1:44" x14ac:dyDescent="0.25">
      <c r="A1698">
        <v>1199</v>
      </c>
      <c r="B1698">
        <v>422</v>
      </c>
      <c r="C1698" s="4">
        <v>44413</v>
      </c>
      <c r="D1698">
        <v>9</v>
      </c>
      <c r="E1698" t="s">
        <v>41</v>
      </c>
      <c r="F1698" t="s">
        <v>52</v>
      </c>
      <c r="G1698" t="s">
        <v>56</v>
      </c>
      <c r="H1698" t="s">
        <v>58</v>
      </c>
      <c r="I1698" s="4">
        <v>44150</v>
      </c>
      <c r="J1698">
        <v>10</v>
      </c>
      <c r="K1698" t="s">
        <v>61</v>
      </c>
      <c r="L1698" s="4">
        <v>44055</v>
      </c>
      <c r="M1698" s="4">
        <v>44196</v>
      </c>
      <c r="N1698">
        <v>2</v>
      </c>
      <c r="O1698" t="s">
        <v>144</v>
      </c>
      <c r="P1698" t="s">
        <v>306</v>
      </c>
      <c r="Q1698">
        <v>2</v>
      </c>
      <c r="R1698" t="s">
        <v>948</v>
      </c>
      <c r="S1698" t="s">
        <v>1482</v>
      </c>
      <c r="T1698" t="s">
        <v>1996</v>
      </c>
      <c r="U1698" t="s">
        <v>85</v>
      </c>
      <c r="V1698" t="s">
        <v>1869</v>
      </c>
      <c r="W1698">
        <v>469.97</v>
      </c>
      <c r="X1698">
        <v>44.97</v>
      </c>
      <c r="Y1698">
        <v>2</v>
      </c>
      <c r="Z1698" t="s">
        <v>2243</v>
      </c>
      <c r="AA1698" t="s">
        <v>2536</v>
      </c>
      <c r="AF1698" s="4"/>
      <c r="AG1698" s="4"/>
      <c r="AH1698" t="s">
        <v>67</v>
      </c>
      <c r="AI1698" t="s">
        <v>229</v>
      </c>
      <c r="AJ1698" t="s">
        <v>805</v>
      </c>
      <c r="AK1698" t="s">
        <v>1342</v>
      </c>
      <c r="AL1698" t="s">
        <v>1859</v>
      </c>
      <c r="AM1698" t="s">
        <v>80</v>
      </c>
      <c r="AN1698" t="s">
        <v>1548</v>
      </c>
      <c r="AO1698" t="s">
        <v>872</v>
      </c>
      <c r="AP1698" t="s">
        <v>2388</v>
      </c>
      <c r="AQ1698" t="str">
        <f t="shared" si="26"/>
        <v>1199422444139noFemale4415010YouTube4405544196469.9744.973139139.99214.9919</v>
      </c>
      <c r="AR1698">
        <f>COUNTIF(AQ$2:AQ1698,AQ1698)</f>
        <v>1</v>
      </c>
    </row>
    <row r="1699" spans="1:44" x14ac:dyDescent="0.25">
      <c r="A1699">
        <v>1200</v>
      </c>
      <c r="B1699">
        <v>485</v>
      </c>
      <c r="C1699" s="4">
        <v>44413</v>
      </c>
      <c r="D1699">
        <v>7</v>
      </c>
      <c r="E1699" t="s">
        <v>35</v>
      </c>
      <c r="F1699" t="s">
        <v>46</v>
      </c>
      <c r="G1699" t="s">
        <v>56</v>
      </c>
      <c r="H1699" t="s">
        <v>58</v>
      </c>
      <c r="I1699" s="4">
        <v>44066</v>
      </c>
      <c r="J1699">
        <v>9</v>
      </c>
      <c r="K1699" t="s">
        <v>59</v>
      </c>
      <c r="L1699" s="4">
        <v>43952</v>
      </c>
      <c r="M1699" s="4">
        <v>44075</v>
      </c>
      <c r="N1699">
        <v>1</v>
      </c>
      <c r="O1699" t="s">
        <v>80</v>
      </c>
      <c r="P1699" t="s">
        <v>242</v>
      </c>
      <c r="Q1699">
        <v>1</v>
      </c>
      <c r="R1699" t="s">
        <v>469</v>
      </c>
      <c r="S1699" t="s">
        <v>1032</v>
      </c>
      <c r="T1699" t="s">
        <v>1562</v>
      </c>
      <c r="U1699" t="s">
        <v>69</v>
      </c>
      <c r="V1699" t="s">
        <v>1548</v>
      </c>
      <c r="W1699">
        <v>9.99</v>
      </c>
      <c r="X1699">
        <v>14.99</v>
      </c>
      <c r="Y1699">
        <v>1</v>
      </c>
      <c r="Z1699" t="s">
        <v>70</v>
      </c>
      <c r="AA1699" t="s">
        <v>2341</v>
      </c>
      <c r="AF1699" s="4"/>
      <c r="AG1699" s="4"/>
      <c r="AH1699" t="s">
        <v>80</v>
      </c>
      <c r="AI1699" t="s">
        <v>242</v>
      </c>
      <c r="AJ1699" t="s">
        <v>469</v>
      </c>
      <c r="AK1699" t="s">
        <v>1032</v>
      </c>
      <c r="AL1699" t="s">
        <v>1562</v>
      </c>
      <c r="AM1699" t="s">
        <v>69</v>
      </c>
      <c r="AN1699" t="s">
        <v>1548</v>
      </c>
      <c r="AO1699" t="s">
        <v>70</v>
      </c>
      <c r="AP1699" t="s">
        <v>2341</v>
      </c>
      <c r="AQ1699" t="str">
        <f t="shared" si="26"/>
        <v>1200485444137noFemale440669Google Ads43952440759.9914.992239.99114.995</v>
      </c>
      <c r="AR1699">
        <f>COUNTIF(AQ$2:AQ1699,AQ1699)</f>
        <v>1</v>
      </c>
    </row>
  </sheetData>
  <phoneticPr fontId="2" type="noConversion"/>
  <conditionalFormatting sqref="A1:AR1048576">
    <cfRule type="expression" dxfId="0" priority="1">
      <formula>$AR1&gt;1</formula>
    </cfRule>
  </conditionalFormatting>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AF8B6-260E-406F-B62C-66A231765999}">
  <dimension ref="A1:AP1699"/>
  <sheetViews>
    <sheetView workbookViewId="0">
      <selection activeCell="C29" sqref="C29"/>
    </sheetView>
  </sheetViews>
  <sheetFormatPr defaultRowHeight="15" x14ac:dyDescent="0.25"/>
  <cols>
    <col min="1" max="1" width="10.85546875" bestFit="1" customWidth="1"/>
    <col min="2" max="2" width="14.28515625" bestFit="1" customWidth="1"/>
    <col min="3" max="3" width="13.140625" bestFit="1" customWidth="1"/>
    <col min="4" max="4" width="12.7109375" bestFit="1" customWidth="1"/>
    <col min="5" max="5" width="12.85546875" bestFit="1" customWidth="1"/>
    <col min="6" max="6" width="9.7109375" bestFit="1" customWidth="1"/>
    <col min="7" max="7" width="14.5703125" bestFit="1" customWidth="1"/>
    <col min="8" max="8" width="9.5703125" bestFit="1" customWidth="1"/>
    <col min="9" max="9" width="11.140625" bestFit="1" customWidth="1"/>
    <col min="10" max="10" width="14.42578125" bestFit="1" customWidth="1"/>
    <col min="11" max="11" width="18.7109375" bestFit="1" customWidth="1"/>
    <col min="12" max="12" width="16.85546875" bestFit="1" customWidth="1"/>
    <col min="13" max="13" width="16.28515625" bestFit="1" customWidth="1"/>
    <col min="14" max="14" width="14.5703125" bestFit="1" customWidth="1"/>
    <col min="15" max="15" width="14.42578125" bestFit="1" customWidth="1"/>
    <col min="16" max="16" width="60.5703125" bestFit="1" customWidth="1"/>
    <col min="17" max="17" width="10.42578125" bestFit="1" customWidth="1"/>
    <col min="18" max="18" width="20.28515625" bestFit="1" customWidth="1"/>
    <col min="19" max="19" width="81.140625" bestFit="1" customWidth="1"/>
    <col min="20" max="20" width="33" bestFit="1" customWidth="1"/>
    <col min="21" max="21" width="12.28515625" bestFit="1" customWidth="1"/>
    <col min="22" max="22" width="34.28515625" bestFit="1" customWidth="1"/>
    <col min="23" max="23" width="8" bestFit="1" customWidth="1"/>
    <col min="24" max="24" width="16.42578125" bestFit="1" customWidth="1"/>
    <col min="25" max="25" width="12.5703125" bestFit="1" customWidth="1"/>
    <col min="26" max="26" width="16.140625" bestFit="1" customWidth="1"/>
    <col min="27" max="27" width="81.140625" bestFit="1" customWidth="1"/>
    <col min="28" max="28" width="12.5703125" bestFit="1" customWidth="1"/>
    <col min="29" max="29" width="11.5703125" bestFit="1" customWidth="1"/>
    <col min="30" max="30" width="13.28515625" bestFit="1" customWidth="1"/>
    <col min="31" max="31" width="54.5703125" bestFit="1" customWidth="1"/>
    <col min="32" max="33" width="10.42578125" bestFit="1" customWidth="1"/>
    <col min="34" max="34" width="11.140625" bestFit="1" customWidth="1"/>
    <col min="35" max="35" width="15.140625" bestFit="1" customWidth="1"/>
    <col min="36" max="36" width="11.140625" bestFit="1" customWidth="1"/>
    <col min="37" max="37" width="81.140625" bestFit="1" customWidth="1"/>
    <col min="38" max="41" width="11.140625" bestFit="1" customWidth="1"/>
    <col min="42" max="42" width="20.7109375" bestFit="1" customWidth="1"/>
  </cols>
  <sheetData>
    <row r="1" spans="1:42"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2642</v>
      </c>
      <c r="AI1" s="3" t="s">
        <v>2643</v>
      </c>
      <c r="AJ1" s="3" t="s">
        <v>2644</v>
      </c>
      <c r="AK1" s="3" t="s">
        <v>2645</v>
      </c>
      <c r="AL1" s="3" t="s">
        <v>2646</v>
      </c>
      <c r="AM1" s="3" t="s">
        <v>2647</v>
      </c>
      <c r="AN1" s="3" t="s">
        <v>2648</v>
      </c>
      <c r="AO1" s="3" t="s">
        <v>2649</v>
      </c>
      <c r="AP1" s="3" t="s">
        <v>2650</v>
      </c>
    </row>
    <row r="2" spans="1:42" x14ac:dyDescent="0.25">
      <c r="A2" s="3">
        <v>1</v>
      </c>
      <c r="B2" s="3">
        <v>214</v>
      </c>
      <c r="C2" s="4">
        <v>43740</v>
      </c>
      <c r="D2" s="3">
        <v>6</v>
      </c>
      <c r="E2" s="3" t="s">
        <v>33</v>
      </c>
      <c r="F2" s="3" t="s">
        <v>44</v>
      </c>
      <c r="G2" s="3" t="s">
        <v>55</v>
      </c>
      <c r="H2" s="3" t="s">
        <v>57</v>
      </c>
      <c r="I2" s="4">
        <v>43631</v>
      </c>
      <c r="J2" s="3">
        <v>3</v>
      </c>
      <c r="K2" s="3" t="s">
        <v>59</v>
      </c>
      <c r="L2" s="4">
        <v>43615</v>
      </c>
      <c r="M2" s="4">
        <v>43830</v>
      </c>
      <c r="N2" s="3">
        <v>2</v>
      </c>
      <c r="O2" s="3" t="s">
        <v>63</v>
      </c>
      <c r="P2" s="3" t="s">
        <v>225</v>
      </c>
      <c r="Q2" s="3">
        <v>2</v>
      </c>
      <c r="R2" s="3" t="s">
        <v>387</v>
      </c>
      <c r="S2" s="3" t="s">
        <v>949</v>
      </c>
      <c r="T2" s="3" t="s">
        <v>1483</v>
      </c>
      <c r="U2" s="3" t="s">
        <v>110</v>
      </c>
      <c r="V2" s="3" t="s">
        <v>2030</v>
      </c>
      <c r="W2" s="3">
        <v>401.82</v>
      </c>
      <c r="X2" s="3">
        <v>104.94</v>
      </c>
      <c r="Y2" s="3">
        <v>2</v>
      </c>
      <c r="Z2" s="3" t="s">
        <v>2080</v>
      </c>
      <c r="AA2" s="3" t="s">
        <v>2324</v>
      </c>
      <c r="AB2" s="3"/>
      <c r="AC2" s="3"/>
      <c r="AD2" s="3"/>
      <c r="AE2" s="3"/>
      <c r="AF2" s="4"/>
      <c r="AG2" s="4"/>
      <c r="AH2" s="3" t="s">
        <v>70</v>
      </c>
      <c r="AI2" s="3" t="s">
        <v>232</v>
      </c>
      <c r="AJ2" s="3" t="s">
        <v>737</v>
      </c>
      <c r="AK2" s="3" t="s">
        <v>1185</v>
      </c>
      <c r="AL2" s="3" t="s">
        <v>1652</v>
      </c>
      <c r="AM2" s="3" t="s">
        <v>67</v>
      </c>
      <c r="AN2" s="3" t="s">
        <v>1517</v>
      </c>
      <c r="AO2" s="3" t="s">
        <v>432</v>
      </c>
      <c r="AP2" s="3" t="s">
        <v>2331</v>
      </c>
    </row>
    <row r="3" spans="1:42" x14ac:dyDescent="0.25">
      <c r="A3" s="3">
        <v>1</v>
      </c>
      <c r="B3" s="3">
        <v>214</v>
      </c>
      <c r="C3" s="4">
        <v>43740</v>
      </c>
      <c r="D3" s="3">
        <v>6</v>
      </c>
      <c r="E3" s="3" t="s">
        <v>33</v>
      </c>
      <c r="F3" s="3" t="s">
        <v>44</v>
      </c>
      <c r="G3" s="3" t="s">
        <v>55</v>
      </c>
      <c r="H3" s="3" t="s">
        <v>57</v>
      </c>
      <c r="I3" s="4">
        <v>43631</v>
      </c>
      <c r="J3" s="3">
        <v>3</v>
      </c>
      <c r="K3" s="3" t="s">
        <v>59</v>
      </c>
      <c r="L3" s="4">
        <v>43615</v>
      </c>
      <c r="M3" s="4">
        <v>43830</v>
      </c>
      <c r="N3" s="3">
        <v>2</v>
      </c>
      <c r="O3" s="3" t="s">
        <v>63</v>
      </c>
      <c r="P3" s="3" t="s">
        <v>225</v>
      </c>
      <c r="Q3" s="3">
        <v>2</v>
      </c>
      <c r="R3" s="3" t="s">
        <v>387</v>
      </c>
      <c r="S3" s="3" t="s">
        <v>949</v>
      </c>
      <c r="T3" s="3" t="s">
        <v>1483</v>
      </c>
      <c r="U3" s="3" t="s">
        <v>110</v>
      </c>
      <c r="V3" s="3" t="s">
        <v>2030</v>
      </c>
      <c r="W3" s="3">
        <v>401.82</v>
      </c>
      <c r="X3" s="3">
        <v>104.94</v>
      </c>
      <c r="Y3" s="3">
        <v>2</v>
      </c>
      <c r="Z3" s="3" t="s">
        <v>2080</v>
      </c>
      <c r="AA3" s="3" t="s">
        <v>2324</v>
      </c>
      <c r="AB3" s="3"/>
      <c r="AC3" s="3"/>
      <c r="AD3" s="3"/>
      <c r="AE3" s="3"/>
      <c r="AF3" s="4"/>
      <c r="AG3" s="4"/>
      <c r="AH3" s="3" t="s">
        <v>79</v>
      </c>
      <c r="AI3" s="3" t="s">
        <v>241</v>
      </c>
      <c r="AJ3" s="3" t="s">
        <v>629</v>
      </c>
      <c r="AK3" s="3" t="s">
        <v>965</v>
      </c>
      <c r="AL3" s="3" t="s">
        <v>1703</v>
      </c>
      <c r="AM3" s="3" t="s">
        <v>67</v>
      </c>
      <c r="AN3" s="3" t="s">
        <v>1548</v>
      </c>
      <c r="AO3" s="3" t="s">
        <v>86</v>
      </c>
      <c r="AP3" s="3" t="s">
        <v>2350</v>
      </c>
    </row>
    <row r="4" spans="1:42" x14ac:dyDescent="0.25">
      <c r="A4" s="3">
        <v>2</v>
      </c>
      <c r="B4" s="3">
        <v>459</v>
      </c>
      <c r="C4" s="4">
        <v>43740</v>
      </c>
      <c r="D4" s="3">
        <v>3</v>
      </c>
      <c r="E4" s="3" t="s">
        <v>34</v>
      </c>
      <c r="F4" s="3" t="s">
        <v>45</v>
      </c>
      <c r="G4" s="3" t="s">
        <v>55</v>
      </c>
      <c r="H4" s="3" t="s">
        <v>58</v>
      </c>
      <c r="I4" s="4">
        <v>43645</v>
      </c>
      <c r="J4" s="3">
        <v>2</v>
      </c>
      <c r="K4" s="3" t="s">
        <v>60</v>
      </c>
      <c r="L4" s="4">
        <v>43615</v>
      </c>
      <c r="M4" s="4">
        <v>43830</v>
      </c>
      <c r="N4" s="3">
        <v>2</v>
      </c>
      <c r="O4" s="3" t="s">
        <v>64</v>
      </c>
      <c r="P4" s="3" t="s">
        <v>226</v>
      </c>
      <c r="Q4" s="3">
        <v>2</v>
      </c>
      <c r="R4" s="3" t="s">
        <v>388</v>
      </c>
      <c r="S4" s="3" t="s">
        <v>950</v>
      </c>
      <c r="T4" s="3" t="s">
        <v>1484</v>
      </c>
      <c r="U4" s="3" t="s">
        <v>85</v>
      </c>
      <c r="V4" s="3" t="s">
        <v>2030</v>
      </c>
      <c r="W4" s="3">
        <v>183.97</v>
      </c>
      <c r="X4" s="3">
        <v>49.97</v>
      </c>
      <c r="Y4" s="3">
        <v>2</v>
      </c>
      <c r="Z4" s="3" t="s">
        <v>2081</v>
      </c>
      <c r="AA4" s="3" t="s">
        <v>2325</v>
      </c>
      <c r="AB4" s="3">
        <v>1</v>
      </c>
      <c r="AC4" s="3" t="s">
        <v>2633</v>
      </c>
      <c r="AD4" s="3">
        <v>228</v>
      </c>
      <c r="AE4" s="3" t="s">
        <v>2635</v>
      </c>
      <c r="AF4" s="4">
        <v>43740</v>
      </c>
      <c r="AG4" s="4">
        <v>43799</v>
      </c>
      <c r="AH4" s="3" t="s">
        <v>70</v>
      </c>
      <c r="AI4" s="3" t="s">
        <v>232</v>
      </c>
      <c r="AJ4" s="3" t="s">
        <v>673</v>
      </c>
      <c r="AK4" s="3" t="s">
        <v>1216</v>
      </c>
      <c r="AL4" s="3" t="s">
        <v>1652</v>
      </c>
      <c r="AM4" s="3" t="s">
        <v>69</v>
      </c>
      <c r="AN4" s="3" t="s">
        <v>1517</v>
      </c>
      <c r="AO4" s="3" t="s">
        <v>432</v>
      </c>
      <c r="AP4" s="3" t="s">
        <v>2331</v>
      </c>
    </row>
    <row r="5" spans="1:42" x14ac:dyDescent="0.25">
      <c r="A5">
        <v>2</v>
      </c>
      <c r="B5">
        <v>459</v>
      </c>
      <c r="C5" s="4">
        <v>43740</v>
      </c>
      <c r="D5">
        <v>3</v>
      </c>
      <c r="E5" t="s">
        <v>34</v>
      </c>
      <c r="F5" t="s">
        <v>45</v>
      </c>
      <c r="G5" t="s">
        <v>55</v>
      </c>
      <c r="H5" t="s">
        <v>58</v>
      </c>
      <c r="I5" s="4">
        <v>43645</v>
      </c>
      <c r="J5">
        <v>2</v>
      </c>
      <c r="K5" t="s">
        <v>60</v>
      </c>
      <c r="L5" s="4">
        <v>43615</v>
      </c>
      <c r="M5" s="4">
        <v>43830</v>
      </c>
      <c r="N5">
        <v>2</v>
      </c>
      <c r="O5" t="s">
        <v>64</v>
      </c>
      <c r="P5" t="s">
        <v>226</v>
      </c>
      <c r="Q5">
        <v>2</v>
      </c>
      <c r="R5" t="s">
        <v>388</v>
      </c>
      <c r="S5" t="s">
        <v>950</v>
      </c>
      <c r="T5" t="s">
        <v>1484</v>
      </c>
      <c r="U5" t="s">
        <v>85</v>
      </c>
      <c r="V5" t="s">
        <v>2030</v>
      </c>
      <c r="W5">
        <v>183.97</v>
      </c>
      <c r="X5">
        <v>49.97</v>
      </c>
      <c r="Y5">
        <v>2</v>
      </c>
      <c r="Z5" t="s">
        <v>2081</v>
      </c>
      <c r="AA5" t="s">
        <v>2325</v>
      </c>
      <c r="AB5">
        <v>1</v>
      </c>
      <c r="AC5" t="s">
        <v>2633</v>
      </c>
      <c r="AD5">
        <v>228</v>
      </c>
      <c r="AE5" t="s">
        <v>2635</v>
      </c>
      <c r="AF5" s="4">
        <v>43740</v>
      </c>
      <c r="AG5" s="4">
        <v>43799</v>
      </c>
      <c r="AH5" t="s">
        <v>84</v>
      </c>
      <c r="AI5" t="s">
        <v>246</v>
      </c>
      <c r="AJ5" t="s">
        <v>714</v>
      </c>
      <c r="AK5" t="s">
        <v>1255</v>
      </c>
      <c r="AL5" t="s">
        <v>1773</v>
      </c>
      <c r="AM5" t="s">
        <v>80</v>
      </c>
      <c r="AN5" t="s">
        <v>1548</v>
      </c>
      <c r="AO5" t="s">
        <v>410</v>
      </c>
      <c r="AP5" t="s">
        <v>2359</v>
      </c>
    </row>
    <row r="6" spans="1:42" x14ac:dyDescent="0.25">
      <c r="A6">
        <v>3</v>
      </c>
      <c r="B6">
        <v>489</v>
      </c>
      <c r="C6" s="4">
        <v>43740</v>
      </c>
      <c r="D6">
        <v>7</v>
      </c>
      <c r="E6" t="s">
        <v>35</v>
      </c>
      <c r="F6" t="s">
        <v>46</v>
      </c>
      <c r="G6" t="s">
        <v>56</v>
      </c>
      <c r="H6" t="s">
        <v>57</v>
      </c>
      <c r="I6" s="4">
        <v>43614</v>
      </c>
      <c r="J6">
        <v>1</v>
      </c>
      <c r="L6" s="4"/>
      <c r="M6" s="4"/>
      <c r="N6">
        <v>1</v>
      </c>
      <c r="O6" t="s">
        <v>65</v>
      </c>
      <c r="P6" t="s">
        <v>227</v>
      </c>
      <c r="Q6">
        <v>1</v>
      </c>
      <c r="R6" t="s">
        <v>389</v>
      </c>
      <c r="S6" t="s">
        <v>951</v>
      </c>
      <c r="T6" t="s">
        <v>1485</v>
      </c>
      <c r="U6" t="s">
        <v>69</v>
      </c>
      <c r="V6" t="s">
        <v>1517</v>
      </c>
      <c r="W6">
        <v>21.95</v>
      </c>
      <c r="X6">
        <v>19.989999999999998</v>
      </c>
      <c r="Y6">
        <v>1</v>
      </c>
      <c r="Z6" t="s">
        <v>431</v>
      </c>
      <c r="AA6" t="s">
        <v>2326</v>
      </c>
      <c r="AB6">
        <v>1</v>
      </c>
      <c r="AC6" t="s">
        <v>2634</v>
      </c>
      <c r="AD6">
        <v>234</v>
      </c>
      <c r="AE6" t="s">
        <v>2635</v>
      </c>
      <c r="AF6" s="4">
        <v>43740</v>
      </c>
      <c r="AG6" s="4">
        <v>43799</v>
      </c>
      <c r="AH6" t="s">
        <v>65</v>
      </c>
      <c r="AI6" t="s">
        <v>227</v>
      </c>
      <c r="AJ6" t="s">
        <v>389</v>
      </c>
      <c r="AK6" t="s">
        <v>951</v>
      </c>
      <c r="AL6" t="s">
        <v>1485</v>
      </c>
      <c r="AM6" t="s">
        <v>69</v>
      </c>
      <c r="AN6" t="s">
        <v>1517</v>
      </c>
      <c r="AO6" t="s">
        <v>431</v>
      </c>
      <c r="AP6" t="s">
        <v>2326</v>
      </c>
    </row>
    <row r="7" spans="1:42" x14ac:dyDescent="0.25">
      <c r="A7">
        <v>4</v>
      </c>
      <c r="B7">
        <v>127</v>
      </c>
      <c r="C7" s="4">
        <v>43741</v>
      </c>
      <c r="D7">
        <v>5</v>
      </c>
      <c r="E7" t="s">
        <v>36</v>
      </c>
      <c r="F7" t="s">
        <v>47</v>
      </c>
      <c r="G7" t="s">
        <v>55</v>
      </c>
      <c r="H7" t="s">
        <v>58</v>
      </c>
      <c r="I7" s="4">
        <v>43587</v>
      </c>
      <c r="J7">
        <v>2</v>
      </c>
      <c r="L7" s="4"/>
      <c r="M7" s="4"/>
      <c r="N7">
        <v>2</v>
      </c>
      <c r="O7" t="s">
        <v>66</v>
      </c>
      <c r="P7" t="s">
        <v>228</v>
      </c>
      <c r="Q7">
        <v>2</v>
      </c>
      <c r="R7" t="s">
        <v>390</v>
      </c>
      <c r="S7" t="s">
        <v>952</v>
      </c>
      <c r="T7" t="s">
        <v>1486</v>
      </c>
      <c r="U7" t="s">
        <v>109</v>
      </c>
      <c r="V7" t="s">
        <v>2030</v>
      </c>
      <c r="W7">
        <v>298.33999999999997</v>
      </c>
      <c r="X7">
        <v>74.959999999999994</v>
      </c>
      <c r="Y7">
        <v>2</v>
      </c>
      <c r="Z7" t="s">
        <v>2082</v>
      </c>
      <c r="AA7" t="s">
        <v>2327</v>
      </c>
      <c r="AB7">
        <v>1</v>
      </c>
      <c r="AC7" t="s">
        <v>2634</v>
      </c>
      <c r="AD7">
        <v>47</v>
      </c>
      <c r="AE7" t="s">
        <v>2635</v>
      </c>
      <c r="AF7" s="4">
        <v>43740</v>
      </c>
      <c r="AG7" s="4">
        <v>43799</v>
      </c>
      <c r="AH7" t="s">
        <v>70</v>
      </c>
      <c r="AI7" t="s">
        <v>232</v>
      </c>
      <c r="AJ7" t="s">
        <v>411</v>
      </c>
      <c r="AK7" t="s">
        <v>973</v>
      </c>
      <c r="AL7" t="s">
        <v>1506</v>
      </c>
      <c r="AM7" t="s">
        <v>67</v>
      </c>
      <c r="AN7" t="s">
        <v>1517</v>
      </c>
      <c r="AO7" t="s">
        <v>673</v>
      </c>
      <c r="AP7" t="s">
        <v>2348</v>
      </c>
    </row>
    <row r="8" spans="1:42" x14ac:dyDescent="0.25">
      <c r="A8">
        <v>4</v>
      </c>
      <c r="B8">
        <v>127</v>
      </c>
      <c r="C8" s="4">
        <v>43741</v>
      </c>
      <c r="D8">
        <v>5</v>
      </c>
      <c r="E8" t="s">
        <v>36</v>
      </c>
      <c r="F8" t="s">
        <v>47</v>
      </c>
      <c r="G8" t="s">
        <v>55</v>
      </c>
      <c r="H8" t="s">
        <v>58</v>
      </c>
      <c r="I8" s="4">
        <v>43587</v>
      </c>
      <c r="J8">
        <v>2</v>
      </c>
      <c r="L8" s="4"/>
      <c r="M8" s="4"/>
      <c r="N8">
        <v>2</v>
      </c>
      <c r="O8" t="s">
        <v>66</v>
      </c>
      <c r="P8" t="s">
        <v>228</v>
      </c>
      <c r="Q8">
        <v>2</v>
      </c>
      <c r="R8" t="s">
        <v>390</v>
      </c>
      <c r="S8" t="s">
        <v>952</v>
      </c>
      <c r="T8" t="s">
        <v>1486</v>
      </c>
      <c r="U8" t="s">
        <v>109</v>
      </c>
      <c r="V8" t="s">
        <v>2030</v>
      </c>
      <c r="W8">
        <v>298.33999999999997</v>
      </c>
      <c r="X8">
        <v>74.959999999999994</v>
      </c>
      <c r="Y8">
        <v>2</v>
      </c>
      <c r="Z8" t="s">
        <v>2082</v>
      </c>
      <c r="AA8" t="s">
        <v>2327</v>
      </c>
      <c r="AB8">
        <v>1</v>
      </c>
      <c r="AC8" t="s">
        <v>2634</v>
      </c>
      <c r="AD8">
        <v>47</v>
      </c>
      <c r="AE8" t="s">
        <v>2635</v>
      </c>
      <c r="AF8" s="4">
        <v>43740</v>
      </c>
      <c r="AG8" s="4">
        <v>43799</v>
      </c>
      <c r="AH8" t="s">
        <v>80</v>
      </c>
      <c r="AI8" t="s">
        <v>242</v>
      </c>
      <c r="AJ8" t="s">
        <v>84</v>
      </c>
      <c r="AK8" t="s">
        <v>990</v>
      </c>
      <c r="AL8" t="s">
        <v>1523</v>
      </c>
      <c r="AM8" t="s">
        <v>69</v>
      </c>
      <c r="AN8" t="s">
        <v>1548</v>
      </c>
      <c r="AO8" t="s">
        <v>79</v>
      </c>
      <c r="AP8" t="s">
        <v>2349</v>
      </c>
    </row>
    <row r="9" spans="1:42" x14ac:dyDescent="0.25">
      <c r="A9">
        <v>5</v>
      </c>
      <c r="B9">
        <v>174</v>
      </c>
      <c r="C9" s="4">
        <v>43741</v>
      </c>
      <c r="D9">
        <v>11</v>
      </c>
      <c r="E9" t="s">
        <v>37</v>
      </c>
      <c r="F9" t="s">
        <v>48</v>
      </c>
      <c r="G9" t="s">
        <v>56</v>
      </c>
      <c r="H9" t="s">
        <v>57</v>
      </c>
      <c r="I9" s="4">
        <v>43732</v>
      </c>
      <c r="J9">
        <v>3</v>
      </c>
      <c r="K9" t="s">
        <v>59</v>
      </c>
      <c r="L9" s="4">
        <v>43615</v>
      </c>
      <c r="M9" s="4">
        <v>43830</v>
      </c>
      <c r="N9">
        <v>1</v>
      </c>
      <c r="O9" t="s">
        <v>67</v>
      </c>
      <c r="P9" t="s">
        <v>229</v>
      </c>
      <c r="Q9">
        <v>1</v>
      </c>
      <c r="R9" t="s">
        <v>391</v>
      </c>
      <c r="S9" t="s">
        <v>953</v>
      </c>
      <c r="T9" t="s">
        <v>1487</v>
      </c>
      <c r="U9" t="s">
        <v>67</v>
      </c>
      <c r="V9" t="s">
        <v>1548</v>
      </c>
      <c r="W9">
        <v>89.85</v>
      </c>
      <c r="X9">
        <v>44.97</v>
      </c>
      <c r="Y9">
        <v>1</v>
      </c>
      <c r="Z9" t="s">
        <v>90</v>
      </c>
      <c r="AA9" t="s">
        <v>2328</v>
      </c>
      <c r="AF9" s="4"/>
      <c r="AG9" s="4"/>
      <c r="AH9" t="s">
        <v>67</v>
      </c>
      <c r="AI9" t="s">
        <v>229</v>
      </c>
      <c r="AJ9" t="s">
        <v>391</v>
      </c>
      <c r="AK9" t="s">
        <v>953</v>
      </c>
      <c r="AL9" t="s">
        <v>1487</v>
      </c>
      <c r="AM9" t="s">
        <v>67</v>
      </c>
      <c r="AN9" t="s">
        <v>1548</v>
      </c>
      <c r="AO9" t="s">
        <v>90</v>
      </c>
      <c r="AP9" t="s">
        <v>2328</v>
      </c>
    </row>
    <row r="10" spans="1:42" x14ac:dyDescent="0.25">
      <c r="A10">
        <v>6</v>
      </c>
      <c r="B10">
        <v>237</v>
      </c>
      <c r="C10" s="4">
        <v>43742</v>
      </c>
      <c r="D10">
        <v>5</v>
      </c>
      <c r="E10" t="s">
        <v>36</v>
      </c>
      <c r="F10" t="s">
        <v>47</v>
      </c>
      <c r="G10" t="s">
        <v>55</v>
      </c>
      <c r="H10" t="s">
        <v>58</v>
      </c>
      <c r="I10" s="4">
        <v>43564</v>
      </c>
      <c r="J10">
        <v>3</v>
      </c>
      <c r="L10" s="4"/>
      <c r="M10" s="4"/>
      <c r="N10">
        <v>2</v>
      </c>
      <c r="O10" t="s">
        <v>68</v>
      </c>
      <c r="P10" t="s">
        <v>230</v>
      </c>
      <c r="Q10">
        <v>2</v>
      </c>
      <c r="R10" t="s">
        <v>392</v>
      </c>
      <c r="S10" t="s">
        <v>954</v>
      </c>
      <c r="T10" t="s">
        <v>1488</v>
      </c>
      <c r="U10" t="s">
        <v>85</v>
      </c>
      <c r="V10" t="s">
        <v>2031</v>
      </c>
      <c r="W10">
        <v>349.47</v>
      </c>
      <c r="X10">
        <v>64.97</v>
      </c>
      <c r="Y10">
        <v>2</v>
      </c>
      <c r="Z10" t="s">
        <v>2083</v>
      </c>
      <c r="AA10" t="s">
        <v>2329</v>
      </c>
      <c r="AB10">
        <v>1</v>
      </c>
      <c r="AC10" t="s">
        <v>2634</v>
      </c>
      <c r="AD10">
        <v>95</v>
      </c>
      <c r="AE10" t="s">
        <v>2635</v>
      </c>
      <c r="AF10" s="4">
        <v>43740</v>
      </c>
      <c r="AG10" s="4">
        <v>43799</v>
      </c>
      <c r="AH10" t="s">
        <v>79</v>
      </c>
      <c r="AI10" t="s">
        <v>241</v>
      </c>
      <c r="AJ10" t="s">
        <v>571</v>
      </c>
      <c r="AK10" t="s">
        <v>1129</v>
      </c>
      <c r="AL10" t="s">
        <v>1654</v>
      </c>
      <c r="AM10" t="s">
        <v>69</v>
      </c>
      <c r="AN10" t="s">
        <v>1548</v>
      </c>
      <c r="AO10" t="s">
        <v>455</v>
      </c>
      <c r="AP10" t="s">
        <v>2340</v>
      </c>
    </row>
    <row r="11" spans="1:42" x14ac:dyDescent="0.25">
      <c r="A11">
        <v>6</v>
      </c>
      <c r="B11">
        <v>237</v>
      </c>
      <c r="C11" s="4">
        <v>43742</v>
      </c>
      <c r="D11">
        <v>5</v>
      </c>
      <c r="E11" t="s">
        <v>36</v>
      </c>
      <c r="F11" t="s">
        <v>47</v>
      </c>
      <c r="G11" t="s">
        <v>55</v>
      </c>
      <c r="H11" t="s">
        <v>58</v>
      </c>
      <c r="I11" s="4">
        <v>43564</v>
      </c>
      <c r="J11">
        <v>3</v>
      </c>
      <c r="L11" s="4"/>
      <c r="M11" s="4"/>
      <c r="N11">
        <v>2</v>
      </c>
      <c r="O11" t="s">
        <v>68</v>
      </c>
      <c r="P11" t="s">
        <v>230</v>
      </c>
      <c r="Q11">
        <v>2</v>
      </c>
      <c r="R11" t="s">
        <v>392</v>
      </c>
      <c r="S11" t="s">
        <v>954</v>
      </c>
      <c r="T11" t="s">
        <v>1488</v>
      </c>
      <c r="U11" t="s">
        <v>85</v>
      </c>
      <c r="V11" t="s">
        <v>2031</v>
      </c>
      <c r="W11">
        <v>349.47</v>
      </c>
      <c r="X11">
        <v>64.97</v>
      </c>
      <c r="Y11">
        <v>2</v>
      </c>
      <c r="Z11" t="s">
        <v>2083</v>
      </c>
      <c r="AA11" t="s">
        <v>2329</v>
      </c>
      <c r="AB11">
        <v>1</v>
      </c>
      <c r="AC11" t="s">
        <v>2634</v>
      </c>
      <c r="AD11">
        <v>95</v>
      </c>
      <c r="AE11" t="s">
        <v>2635</v>
      </c>
      <c r="AF11" s="4">
        <v>43740</v>
      </c>
      <c r="AG11" s="4">
        <v>43799</v>
      </c>
      <c r="AH11" t="s">
        <v>86</v>
      </c>
      <c r="AI11" t="s">
        <v>248</v>
      </c>
      <c r="AJ11" t="s">
        <v>633</v>
      </c>
      <c r="AK11" t="s">
        <v>1017</v>
      </c>
      <c r="AL11" t="s">
        <v>1547</v>
      </c>
      <c r="AM11" t="s">
        <v>80</v>
      </c>
      <c r="AN11" t="s">
        <v>1577</v>
      </c>
      <c r="AO11" t="s">
        <v>547</v>
      </c>
      <c r="AP11" t="s">
        <v>2354</v>
      </c>
    </row>
    <row r="12" spans="1:42" x14ac:dyDescent="0.25">
      <c r="A12">
        <v>7</v>
      </c>
      <c r="B12">
        <v>385</v>
      </c>
      <c r="C12" s="4">
        <v>43742</v>
      </c>
      <c r="D12">
        <v>6</v>
      </c>
      <c r="E12" t="s">
        <v>33</v>
      </c>
      <c r="F12" t="s">
        <v>44</v>
      </c>
      <c r="G12" t="s">
        <v>56</v>
      </c>
      <c r="H12" t="s">
        <v>57</v>
      </c>
      <c r="I12" s="4">
        <v>43553</v>
      </c>
      <c r="J12">
        <v>1</v>
      </c>
      <c r="L12" s="4"/>
      <c r="M12" s="4"/>
      <c r="N12">
        <v>1</v>
      </c>
      <c r="O12" t="s">
        <v>69</v>
      </c>
      <c r="P12" t="s">
        <v>231</v>
      </c>
      <c r="Q12">
        <v>1</v>
      </c>
      <c r="R12" t="s">
        <v>393</v>
      </c>
      <c r="S12" t="s">
        <v>955</v>
      </c>
      <c r="T12" t="s">
        <v>1489</v>
      </c>
      <c r="U12" t="s">
        <v>67</v>
      </c>
      <c r="V12" t="s">
        <v>1577</v>
      </c>
      <c r="W12">
        <v>86.85</v>
      </c>
      <c r="X12">
        <v>74.97</v>
      </c>
      <c r="Y12">
        <v>1</v>
      </c>
      <c r="Z12" t="s">
        <v>78</v>
      </c>
      <c r="AA12" t="s">
        <v>2330</v>
      </c>
      <c r="AB12">
        <v>1</v>
      </c>
      <c r="AC12" t="s">
        <v>2634</v>
      </c>
      <c r="AD12">
        <v>184</v>
      </c>
      <c r="AE12" t="s">
        <v>2635</v>
      </c>
      <c r="AF12" s="4">
        <v>43740</v>
      </c>
      <c r="AG12" s="4">
        <v>43799</v>
      </c>
      <c r="AH12" t="s">
        <v>69</v>
      </c>
      <c r="AI12" t="s">
        <v>231</v>
      </c>
      <c r="AJ12" t="s">
        <v>393</v>
      </c>
      <c r="AK12" t="s">
        <v>955</v>
      </c>
      <c r="AL12" t="s">
        <v>1489</v>
      </c>
      <c r="AM12" t="s">
        <v>67</v>
      </c>
      <c r="AN12" t="s">
        <v>1577</v>
      </c>
      <c r="AO12" t="s">
        <v>78</v>
      </c>
      <c r="AP12" t="s">
        <v>2330</v>
      </c>
    </row>
    <row r="13" spans="1:42" x14ac:dyDescent="0.25">
      <c r="A13">
        <v>8</v>
      </c>
      <c r="B13">
        <v>191</v>
      </c>
      <c r="C13" s="4">
        <v>43743</v>
      </c>
      <c r="D13">
        <v>11</v>
      </c>
      <c r="E13" t="s">
        <v>37</v>
      </c>
      <c r="F13" t="s">
        <v>48</v>
      </c>
      <c r="G13" t="s">
        <v>56</v>
      </c>
      <c r="H13" t="s">
        <v>58</v>
      </c>
      <c r="I13" s="4">
        <v>43712</v>
      </c>
      <c r="J13">
        <v>3</v>
      </c>
      <c r="K13" t="s">
        <v>59</v>
      </c>
      <c r="L13" s="4">
        <v>43615</v>
      </c>
      <c r="M13" s="4">
        <v>43830</v>
      </c>
      <c r="N13">
        <v>1</v>
      </c>
      <c r="O13" t="s">
        <v>70</v>
      </c>
      <c r="P13" t="s">
        <v>232</v>
      </c>
      <c r="Q13">
        <v>1</v>
      </c>
      <c r="R13" t="s">
        <v>394</v>
      </c>
      <c r="S13" t="s">
        <v>956</v>
      </c>
      <c r="T13" t="s">
        <v>1490</v>
      </c>
      <c r="U13" t="s">
        <v>69</v>
      </c>
      <c r="V13" t="s">
        <v>1517</v>
      </c>
      <c r="W13">
        <v>8.99</v>
      </c>
      <c r="X13">
        <v>19.989999999999998</v>
      </c>
      <c r="Y13">
        <v>1</v>
      </c>
      <c r="Z13" t="s">
        <v>432</v>
      </c>
      <c r="AA13" t="s">
        <v>2331</v>
      </c>
      <c r="AB13">
        <v>1</v>
      </c>
      <c r="AC13" t="s">
        <v>2633</v>
      </c>
      <c r="AD13">
        <v>73</v>
      </c>
      <c r="AE13" t="s">
        <v>2635</v>
      </c>
      <c r="AF13" s="4">
        <v>43740</v>
      </c>
      <c r="AG13" s="4">
        <v>43799</v>
      </c>
      <c r="AH13" t="s">
        <v>70</v>
      </c>
      <c r="AI13" t="s">
        <v>232</v>
      </c>
      <c r="AJ13" t="s">
        <v>394</v>
      </c>
      <c r="AK13" t="s">
        <v>956</v>
      </c>
      <c r="AL13" t="s">
        <v>1490</v>
      </c>
      <c r="AM13" t="s">
        <v>69</v>
      </c>
      <c r="AN13" t="s">
        <v>1517</v>
      </c>
      <c r="AO13" t="s">
        <v>432</v>
      </c>
      <c r="AP13" t="s">
        <v>2331</v>
      </c>
    </row>
    <row r="14" spans="1:42" x14ac:dyDescent="0.25">
      <c r="A14">
        <v>9</v>
      </c>
      <c r="B14">
        <v>8</v>
      </c>
      <c r="C14" s="4">
        <v>43744</v>
      </c>
      <c r="D14">
        <v>2</v>
      </c>
      <c r="E14" t="s">
        <v>38</v>
      </c>
      <c r="F14" t="s">
        <v>49</v>
      </c>
      <c r="G14" t="s">
        <v>55</v>
      </c>
      <c r="H14" t="s">
        <v>57</v>
      </c>
      <c r="I14" s="4">
        <v>43667</v>
      </c>
      <c r="J14">
        <v>2</v>
      </c>
      <c r="K14" t="s">
        <v>60</v>
      </c>
      <c r="L14" s="4">
        <v>43615</v>
      </c>
      <c r="M14" s="4">
        <v>43830</v>
      </c>
      <c r="N14">
        <v>1</v>
      </c>
      <c r="O14" t="s">
        <v>71</v>
      </c>
      <c r="P14" t="s">
        <v>233</v>
      </c>
      <c r="Q14">
        <v>2</v>
      </c>
      <c r="R14" t="s">
        <v>395</v>
      </c>
      <c r="S14" t="s">
        <v>957</v>
      </c>
      <c r="T14" t="s">
        <v>1491</v>
      </c>
      <c r="U14" t="s">
        <v>83</v>
      </c>
      <c r="V14" t="s">
        <v>2032</v>
      </c>
      <c r="W14">
        <v>275.95</v>
      </c>
      <c r="X14">
        <v>124.95</v>
      </c>
      <c r="Y14">
        <v>2</v>
      </c>
      <c r="Z14" t="s">
        <v>103</v>
      </c>
      <c r="AA14" t="s">
        <v>2332</v>
      </c>
      <c r="AB14">
        <v>1</v>
      </c>
      <c r="AC14" t="s">
        <v>2633</v>
      </c>
      <c r="AD14">
        <v>7</v>
      </c>
      <c r="AE14" t="s">
        <v>2635</v>
      </c>
      <c r="AF14" s="4">
        <v>43740</v>
      </c>
      <c r="AG14" s="4">
        <v>43799</v>
      </c>
      <c r="AH14" t="s">
        <v>69</v>
      </c>
      <c r="AI14" t="s">
        <v>231</v>
      </c>
      <c r="AJ14" t="s">
        <v>78</v>
      </c>
      <c r="AK14" t="s">
        <v>1238</v>
      </c>
      <c r="AL14" t="s">
        <v>1533</v>
      </c>
      <c r="AM14" t="s">
        <v>67</v>
      </c>
      <c r="AN14" t="s">
        <v>1577</v>
      </c>
      <c r="AO14" t="s">
        <v>69</v>
      </c>
      <c r="AP14" t="s">
        <v>2360</v>
      </c>
    </row>
    <row r="15" spans="1:42" x14ac:dyDescent="0.25">
      <c r="A15">
        <v>9</v>
      </c>
      <c r="B15">
        <v>8</v>
      </c>
      <c r="C15" s="4">
        <v>43744</v>
      </c>
      <c r="D15">
        <v>2</v>
      </c>
      <c r="E15" t="s">
        <v>38</v>
      </c>
      <c r="F15" t="s">
        <v>49</v>
      </c>
      <c r="G15" t="s">
        <v>55</v>
      </c>
      <c r="H15" t="s">
        <v>57</v>
      </c>
      <c r="I15" s="4">
        <v>43667</v>
      </c>
      <c r="J15">
        <v>2</v>
      </c>
      <c r="K15" t="s">
        <v>60</v>
      </c>
      <c r="L15" s="4">
        <v>43615</v>
      </c>
      <c r="M15" s="4">
        <v>43830</v>
      </c>
      <c r="N15">
        <v>1</v>
      </c>
      <c r="O15" t="s">
        <v>71</v>
      </c>
      <c r="P15" t="s">
        <v>233</v>
      </c>
      <c r="Q15">
        <v>2</v>
      </c>
      <c r="R15" t="s">
        <v>395</v>
      </c>
      <c r="S15" t="s">
        <v>957</v>
      </c>
      <c r="T15" t="s">
        <v>1491</v>
      </c>
      <c r="U15" t="s">
        <v>83</v>
      </c>
      <c r="V15" t="s">
        <v>2032</v>
      </c>
      <c r="W15">
        <v>275.95</v>
      </c>
      <c r="X15">
        <v>124.95</v>
      </c>
      <c r="Y15">
        <v>2</v>
      </c>
      <c r="Z15" t="s">
        <v>103</v>
      </c>
      <c r="AA15" t="s">
        <v>2332</v>
      </c>
      <c r="AB15">
        <v>1</v>
      </c>
      <c r="AC15" t="s">
        <v>2633</v>
      </c>
      <c r="AD15">
        <v>7</v>
      </c>
      <c r="AE15" t="s">
        <v>2635</v>
      </c>
      <c r="AF15" s="4">
        <v>43740</v>
      </c>
      <c r="AG15" s="4">
        <v>43799</v>
      </c>
      <c r="AH15" t="s">
        <v>69</v>
      </c>
      <c r="AI15" t="s">
        <v>231</v>
      </c>
      <c r="AJ15" t="s">
        <v>720</v>
      </c>
      <c r="AK15" t="s">
        <v>1262</v>
      </c>
      <c r="AL15" t="s">
        <v>1780</v>
      </c>
      <c r="AM15" t="s">
        <v>80</v>
      </c>
      <c r="AN15" t="s">
        <v>1577</v>
      </c>
      <c r="AO15" t="s">
        <v>67</v>
      </c>
      <c r="AP15" t="s">
        <v>2373</v>
      </c>
    </row>
    <row r="16" spans="1:42" x14ac:dyDescent="0.25">
      <c r="A16">
        <v>10</v>
      </c>
      <c r="B16">
        <v>149</v>
      </c>
      <c r="C16" s="4">
        <v>43744</v>
      </c>
      <c r="D16">
        <v>7</v>
      </c>
      <c r="E16" t="s">
        <v>35</v>
      </c>
      <c r="F16" t="s">
        <v>46</v>
      </c>
      <c r="G16" t="s">
        <v>56</v>
      </c>
      <c r="H16" t="s">
        <v>58</v>
      </c>
      <c r="I16" s="4">
        <v>43673</v>
      </c>
      <c r="J16">
        <v>2</v>
      </c>
      <c r="K16" t="s">
        <v>60</v>
      </c>
      <c r="L16" s="4">
        <v>43615</v>
      </c>
      <c r="M16" s="4">
        <v>43830</v>
      </c>
      <c r="N16">
        <v>3</v>
      </c>
      <c r="O16" t="s">
        <v>72</v>
      </c>
      <c r="P16" t="s">
        <v>234</v>
      </c>
      <c r="Q16">
        <v>3</v>
      </c>
      <c r="R16" t="s">
        <v>396</v>
      </c>
      <c r="S16" t="s">
        <v>958</v>
      </c>
      <c r="T16" t="s">
        <v>1492</v>
      </c>
      <c r="U16" t="s">
        <v>1997</v>
      </c>
      <c r="V16" t="s">
        <v>2033</v>
      </c>
      <c r="W16">
        <v>261.95</v>
      </c>
      <c r="X16">
        <v>59.95</v>
      </c>
      <c r="Y16">
        <v>3</v>
      </c>
      <c r="Z16" t="s">
        <v>2084</v>
      </c>
      <c r="AA16" t="s">
        <v>2333</v>
      </c>
      <c r="AB16">
        <v>1</v>
      </c>
      <c r="AC16" t="s">
        <v>2633</v>
      </c>
      <c r="AD16">
        <v>55</v>
      </c>
      <c r="AE16" t="s">
        <v>2635</v>
      </c>
      <c r="AF16" s="4">
        <v>43740</v>
      </c>
      <c r="AG16" s="4">
        <v>43799</v>
      </c>
      <c r="AH16" t="s">
        <v>79</v>
      </c>
      <c r="AI16" t="s">
        <v>241</v>
      </c>
      <c r="AJ16" t="s">
        <v>566</v>
      </c>
      <c r="AK16" t="s">
        <v>1067</v>
      </c>
      <c r="AL16" t="s">
        <v>1649</v>
      </c>
      <c r="AM16" t="s">
        <v>69</v>
      </c>
      <c r="AN16" t="s">
        <v>1548</v>
      </c>
      <c r="AO16" t="s">
        <v>65</v>
      </c>
      <c r="AP16" t="s">
        <v>2343</v>
      </c>
    </row>
    <row r="17" spans="1:42" x14ac:dyDescent="0.25">
      <c r="A17">
        <v>10</v>
      </c>
      <c r="B17">
        <v>149</v>
      </c>
      <c r="C17" s="4">
        <v>43744</v>
      </c>
      <c r="D17">
        <v>7</v>
      </c>
      <c r="E17" t="s">
        <v>35</v>
      </c>
      <c r="F17" t="s">
        <v>46</v>
      </c>
      <c r="G17" t="s">
        <v>56</v>
      </c>
      <c r="H17" t="s">
        <v>58</v>
      </c>
      <c r="I17" s="4">
        <v>43673</v>
      </c>
      <c r="J17">
        <v>2</v>
      </c>
      <c r="K17" t="s">
        <v>60</v>
      </c>
      <c r="L17" s="4">
        <v>43615</v>
      </c>
      <c r="M17" s="4">
        <v>43830</v>
      </c>
      <c r="N17">
        <v>3</v>
      </c>
      <c r="O17" t="s">
        <v>72</v>
      </c>
      <c r="P17" t="s">
        <v>234</v>
      </c>
      <c r="Q17">
        <v>3</v>
      </c>
      <c r="R17" t="s">
        <v>396</v>
      </c>
      <c r="S17" t="s">
        <v>958</v>
      </c>
      <c r="T17" t="s">
        <v>1492</v>
      </c>
      <c r="U17" t="s">
        <v>1997</v>
      </c>
      <c r="V17" t="s">
        <v>2033</v>
      </c>
      <c r="W17">
        <v>261.95</v>
      </c>
      <c r="X17">
        <v>59.95</v>
      </c>
      <c r="Y17">
        <v>3</v>
      </c>
      <c r="Z17" t="s">
        <v>2084</v>
      </c>
      <c r="AA17" t="s">
        <v>2333</v>
      </c>
      <c r="AB17">
        <v>1</v>
      </c>
      <c r="AC17" t="s">
        <v>2633</v>
      </c>
      <c r="AD17">
        <v>55</v>
      </c>
      <c r="AE17" t="s">
        <v>2635</v>
      </c>
      <c r="AF17" s="4">
        <v>43740</v>
      </c>
      <c r="AG17" s="4">
        <v>43799</v>
      </c>
      <c r="AH17" t="s">
        <v>90</v>
      </c>
      <c r="AI17" t="s">
        <v>252</v>
      </c>
      <c r="AJ17" t="s">
        <v>431</v>
      </c>
      <c r="AK17" t="s">
        <v>994</v>
      </c>
      <c r="AL17" t="s">
        <v>1526</v>
      </c>
      <c r="AM17" t="s">
        <v>67</v>
      </c>
      <c r="AN17" t="s">
        <v>1562</v>
      </c>
      <c r="AO17" t="s">
        <v>410</v>
      </c>
      <c r="AP17" t="s">
        <v>2359</v>
      </c>
    </row>
    <row r="18" spans="1:42" x14ac:dyDescent="0.25">
      <c r="A18">
        <v>10</v>
      </c>
      <c r="B18">
        <v>149</v>
      </c>
      <c r="C18" s="4">
        <v>43744</v>
      </c>
      <c r="D18">
        <v>7</v>
      </c>
      <c r="E18" t="s">
        <v>35</v>
      </c>
      <c r="F18" t="s">
        <v>46</v>
      </c>
      <c r="G18" t="s">
        <v>56</v>
      </c>
      <c r="H18" t="s">
        <v>58</v>
      </c>
      <c r="I18" s="4">
        <v>43673</v>
      </c>
      <c r="J18">
        <v>2</v>
      </c>
      <c r="K18" t="s">
        <v>60</v>
      </c>
      <c r="L18" s="4">
        <v>43615</v>
      </c>
      <c r="M18" s="4">
        <v>43830</v>
      </c>
      <c r="N18">
        <v>3</v>
      </c>
      <c r="O18" t="s">
        <v>72</v>
      </c>
      <c r="P18" t="s">
        <v>234</v>
      </c>
      <c r="Q18">
        <v>3</v>
      </c>
      <c r="R18" t="s">
        <v>396</v>
      </c>
      <c r="S18" t="s">
        <v>958</v>
      </c>
      <c r="T18" t="s">
        <v>1492</v>
      </c>
      <c r="U18" t="s">
        <v>1997</v>
      </c>
      <c r="V18" t="s">
        <v>2033</v>
      </c>
      <c r="W18">
        <v>261.95</v>
      </c>
      <c r="X18">
        <v>59.95</v>
      </c>
      <c r="Y18">
        <v>3</v>
      </c>
      <c r="Z18" t="s">
        <v>2084</v>
      </c>
      <c r="AA18" t="s">
        <v>2333</v>
      </c>
      <c r="AB18">
        <v>1</v>
      </c>
      <c r="AC18" t="s">
        <v>2633</v>
      </c>
      <c r="AD18">
        <v>55</v>
      </c>
      <c r="AE18" t="s">
        <v>2635</v>
      </c>
      <c r="AF18" s="4">
        <v>43740</v>
      </c>
      <c r="AG18" s="4">
        <v>43799</v>
      </c>
      <c r="AH18" t="s">
        <v>80</v>
      </c>
      <c r="AI18" t="s">
        <v>242</v>
      </c>
      <c r="AJ18" t="s">
        <v>620</v>
      </c>
      <c r="AK18" t="s">
        <v>1170</v>
      </c>
      <c r="AL18" t="s">
        <v>1696</v>
      </c>
      <c r="AM18" t="s">
        <v>69</v>
      </c>
      <c r="AN18" t="s">
        <v>1548</v>
      </c>
      <c r="AO18" t="s">
        <v>79</v>
      </c>
      <c r="AP18" t="s">
        <v>2349</v>
      </c>
    </row>
    <row r="19" spans="1:42" x14ac:dyDescent="0.25">
      <c r="A19">
        <v>11</v>
      </c>
      <c r="B19">
        <v>237</v>
      </c>
      <c r="C19" s="4">
        <v>43744</v>
      </c>
      <c r="D19">
        <v>5</v>
      </c>
      <c r="E19" t="s">
        <v>36</v>
      </c>
      <c r="F19" t="s">
        <v>47</v>
      </c>
      <c r="G19" t="s">
        <v>55</v>
      </c>
      <c r="H19" t="s">
        <v>58</v>
      </c>
      <c r="I19" s="4">
        <v>43564</v>
      </c>
      <c r="J19">
        <v>3</v>
      </c>
      <c r="L19" s="4"/>
      <c r="M19" s="4"/>
      <c r="N19">
        <v>2</v>
      </c>
      <c r="O19" t="s">
        <v>73</v>
      </c>
      <c r="P19" t="s">
        <v>235</v>
      </c>
      <c r="Q19">
        <v>3</v>
      </c>
      <c r="R19" t="s">
        <v>397</v>
      </c>
      <c r="S19" t="s">
        <v>959</v>
      </c>
      <c r="T19" t="s">
        <v>1493</v>
      </c>
      <c r="U19" t="s">
        <v>1998</v>
      </c>
      <c r="V19" t="s">
        <v>2034</v>
      </c>
      <c r="W19">
        <v>184.97</v>
      </c>
      <c r="X19">
        <v>84.95</v>
      </c>
      <c r="Y19">
        <v>3</v>
      </c>
      <c r="Z19" t="s">
        <v>2085</v>
      </c>
      <c r="AA19" t="s">
        <v>2334</v>
      </c>
      <c r="AF19" s="4"/>
      <c r="AG19" s="4"/>
      <c r="AH19" t="s">
        <v>80</v>
      </c>
      <c r="AI19" t="s">
        <v>242</v>
      </c>
      <c r="AJ19" t="s">
        <v>696</v>
      </c>
      <c r="AK19" t="s">
        <v>1236</v>
      </c>
      <c r="AL19" t="s">
        <v>1758</v>
      </c>
      <c r="AM19" t="s">
        <v>69</v>
      </c>
      <c r="AN19" t="s">
        <v>1548</v>
      </c>
      <c r="AO19" t="s">
        <v>80</v>
      </c>
      <c r="AP19" t="s">
        <v>2357</v>
      </c>
    </row>
    <row r="20" spans="1:42" x14ac:dyDescent="0.25">
      <c r="A20">
        <v>11</v>
      </c>
      <c r="B20">
        <v>237</v>
      </c>
      <c r="C20" s="4">
        <v>43744</v>
      </c>
      <c r="D20">
        <v>5</v>
      </c>
      <c r="E20" t="s">
        <v>36</v>
      </c>
      <c r="F20" t="s">
        <v>47</v>
      </c>
      <c r="G20" t="s">
        <v>55</v>
      </c>
      <c r="H20" t="s">
        <v>58</v>
      </c>
      <c r="I20" s="4">
        <v>43564</v>
      </c>
      <c r="J20">
        <v>3</v>
      </c>
      <c r="L20" s="4"/>
      <c r="M20" s="4"/>
      <c r="N20">
        <v>2</v>
      </c>
      <c r="O20" t="s">
        <v>73</v>
      </c>
      <c r="P20" t="s">
        <v>235</v>
      </c>
      <c r="Q20">
        <v>3</v>
      </c>
      <c r="R20" t="s">
        <v>397</v>
      </c>
      <c r="S20" t="s">
        <v>959</v>
      </c>
      <c r="T20" t="s">
        <v>1493</v>
      </c>
      <c r="U20" t="s">
        <v>1998</v>
      </c>
      <c r="V20" t="s">
        <v>2034</v>
      </c>
      <c r="W20">
        <v>184.97</v>
      </c>
      <c r="X20">
        <v>84.95</v>
      </c>
      <c r="Y20">
        <v>3</v>
      </c>
      <c r="Z20" t="s">
        <v>2085</v>
      </c>
      <c r="AA20" t="s">
        <v>2334</v>
      </c>
      <c r="AF20" s="4"/>
      <c r="AG20" s="4"/>
      <c r="AH20" t="s">
        <v>70</v>
      </c>
      <c r="AI20" t="s">
        <v>232</v>
      </c>
      <c r="AJ20" t="s">
        <v>594</v>
      </c>
      <c r="AK20" t="s">
        <v>1077</v>
      </c>
      <c r="AL20" t="s">
        <v>519</v>
      </c>
      <c r="AM20" t="s">
        <v>80</v>
      </c>
      <c r="AN20" t="s">
        <v>1517</v>
      </c>
      <c r="AO20" t="s">
        <v>432</v>
      </c>
      <c r="AP20" t="s">
        <v>2331</v>
      </c>
    </row>
    <row r="21" spans="1:42" x14ac:dyDescent="0.25">
      <c r="A21">
        <v>11</v>
      </c>
      <c r="B21">
        <v>237</v>
      </c>
      <c r="C21" s="4">
        <v>43744</v>
      </c>
      <c r="D21">
        <v>5</v>
      </c>
      <c r="E21" t="s">
        <v>36</v>
      </c>
      <c r="F21" t="s">
        <v>47</v>
      </c>
      <c r="G21" t="s">
        <v>55</v>
      </c>
      <c r="H21" t="s">
        <v>58</v>
      </c>
      <c r="I21" s="4">
        <v>43564</v>
      </c>
      <c r="J21">
        <v>3</v>
      </c>
      <c r="L21" s="4"/>
      <c r="M21" s="4"/>
      <c r="N21">
        <v>2</v>
      </c>
      <c r="O21" t="s">
        <v>73</v>
      </c>
      <c r="P21" t="s">
        <v>235</v>
      </c>
      <c r="Q21">
        <v>3</v>
      </c>
      <c r="R21" t="s">
        <v>397</v>
      </c>
      <c r="S21" t="s">
        <v>959</v>
      </c>
      <c r="T21" t="s">
        <v>1493</v>
      </c>
      <c r="U21" t="s">
        <v>1998</v>
      </c>
      <c r="V21" t="s">
        <v>2034</v>
      </c>
      <c r="W21">
        <v>184.97</v>
      </c>
      <c r="X21">
        <v>84.95</v>
      </c>
      <c r="Y21">
        <v>3</v>
      </c>
      <c r="Z21" t="s">
        <v>2085</v>
      </c>
      <c r="AA21" t="s">
        <v>2334</v>
      </c>
      <c r="AF21" s="4"/>
      <c r="AG21" s="4"/>
      <c r="AH21" t="s">
        <v>80</v>
      </c>
      <c r="AI21" t="s">
        <v>242</v>
      </c>
      <c r="AJ21" t="s">
        <v>558</v>
      </c>
      <c r="AK21" t="s">
        <v>1118</v>
      </c>
      <c r="AL21" t="s">
        <v>1548</v>
      </c>
      <c r="AM21" t="s">
        <v>80</v>
      </c>
      <c r="AN21" t="s">
        <v>1548</v>
      </c>
      <c r="AO21" t="s">
        <v>79</v>
      </c>
      <c r="AP21" t="s">
        <v>2349</v>
      </c>
    </row>
    <row r="22" spans="1:42" x14ac:dyDescent="0.25">
      <c r="A22">
        <v>12</v>
      </c>
      <c r="B22">
        <v>55</v>
      </c>
      <c r="C22" s="4">
        <v>43745</v>
      </c>
      <c r="D22">
        <v>1</v>
      </c>
      <c r="E22" t="s">
        <v>39</v>
      </c>
      <c r="F22" t="s">
        <v>50</v>
      </c>
      <c r="G22" t="s">
        <v>55</v>
      </c>
      <c r="H22" t="s">
        <v>58</v>
      </c>
      <c r="I22" s="4">
        <v>43665</v>
      </c>
      <c r="J22">
        <v>3</v>
      </c>
      <c r="K22" t="s">
        <v>59</v>
      </c>
      <c r="L22" s="4">
        <v>43615</v>
      </c>
      <c r="M22" s="4">
        <v>43830</v>
      </c>
      <c r="N22">
        <v>2</v>
      </c>
      <c r="O22" t="s">
        <v>74</v>
      </c>
      <c r="P22" t="s">
        <v>236</v>
      </c>
      <c r="Q22">
        <v>2</v>
      </c>
      <c r="R22" t="s">
        <v>398</v>
      </c>
      <c r="S22" t="s">
        <v>960</v>
      </c>
      <c r="T22" t="s">
        <v>1494</v>
      </c>
      <c r="U22" t="s">
        <v>109</v>
      </c>
      <c r="V22" t="s">
        <v>2035</v>
      </c>
      <c r="W22">
        <v>723.99</v>
      </c>
      <c r="X22">
        <v>49.96</v>
      </c>
      <c r="Y22">
        <v>2</v>
      </c>
      <c r="Z22" t="s">
        <v>2086</v>
      </c>
      <c r="AA22" t="s">
        <v>2335</v>
      </c>
      <c r="AB22">
        <v>1</v>
      </c>
      <c r="AC22" t="s">
        <v>2634</v>
      </c>
      <c r="AD22">
        <v>26</v>
      </c>
      <c r="AE22" t="s">
        <v>2635</v>
      </c>
      <c r="AF22" s="4">
        <v>43740</v>
      </c>
      <c r="AG22" s="4">
        <v>43799</v>
      </c>
      <c r="AH22" t="s">
        <v>65</v>
      </c>
      <c r="AI22" t="s">
        <v>227</v>
      </c>
      <c r="AJ22" t="s">
        <v>685</v>
      </c>
      <c r="AK22" t="s">
        <v>1227</v>
      </c>
      <c r="AL22" t="s">
        <v>418</v>
      </c>
      <c r="AM22" t="s">
        <v>67</v>
      </c>
      <c r="AN22" t="s">
        <v>1562</v>
      </c>
      <c r="AO22" t="s">
        <v>431</v>
      </c>
      <c r="AP22" t="s">
        <v>2326</v>
      </c>
    </row>
    <row r="23" spans="1:42" x14ac:dyDescent="0.25">
      <c r="A23">
        <v>12</v>
      </c>
      <c r="B23">
        <v>55</v>
      </c>
      <c r="C23" s="4">
        <v>43745</v>
      </c>
      <c r="D23">
        <v>1</v>
      </c>
      <c r="E23" t="s">
        <v>39</v>
      </c>
      <c r="F23" t="s">
        <v>50</v>
      </c>
      <c r="G23" t="s">
        <v>55</v>
      </c>
      <c r="H23" t="s">
        <v>58</v>
      </c>
      <c r="I23" s="4">
        <v>43665</v>
      </c>
      <c r="J23">
        <v>3</v>
      </c>
      <c r="K23" t="s">
        <v>59</v>
      </c>
      <c r="L23" s="4">
        <v>43615</v>
      </c>
      <c r="M23" s="4">
        <v>43830</v>
      </c>
      <c r="N23">
        <v>2</v>
      </c>
      <c r="O23" t="s">
        <v>74</v>
      </c>
      <c r="P23" t="s">
        <v>236</v>
      </c>
      <c r="Q23">
        <v>2</v>
      </c>
      <c r="R23" t="s">
        <v>398</v>
      </c>
      <c r="S23" t="s">
        <v>960</v>
      </c>
      <c r="T23" t="s">
        <v>1494</v>
      </c>
      <c r="U23" t="s">
        <v>109</v>
      </c>
      <c r="V23" t="s">
        <v>2035</v>
      </c>
      <c r="W23">
        <v>723.99</v>
      </c>
      <c r="X23">
        <v>49.96</v>
      </c>
      <c r="Y23">
        <v>2</v>
      </c>
      <c r="Z23" t="s">
        <v>2086</v>
      </c>
      <c r="AA23" t="s">
        <v>2335</v>
      </c>
      <c r="AB23">
        <v>1</v>
      </c>
      <c r="AC23" t="s">
        <v>2634</v>
      </c>
      <c r="AD23">
        <v>26</v>
      </c>
      <c r="AE23" t="s">
        <v>2635</v>
      </c>
      <c r="AF23" s="4">
        <v>43740</v>
      </c>
      <c r="AG23" s="4">
        <v>43799</v>
      </c>
      <c r="AH23" t="s">
        <v>69</v>
      </c>
      <c r="AI23" t="s">
        <v>231</v>
      </c>
      <c r="AJ23" t="s">
        <v>492</v>
      </c>
      <c r="AK23" t="s">
        <v>1055</v>
      </c>
      <c r="AL23" t="s">
        <v>1584</v>
      </c>
      <c r="AM23" t="s">
        <v>69</v>
      </c>
      <c r="AN23" t="s">
        <v>1517</v>
      </c>
      <c r="AO23" t="s">
        <v>78</v>
      </c>
      <c r="AP23" t="s">
        <v>2330</v>
      </c>
    </row>
    <row r="24" spans="1:42" x14ac:dyDescent="0.25">
      <c r="A24">
        <v>13</v>
      </c>
      <c r="B24">
        <v>122</v>
      </c>
      <c r="C24" s="4">
        <v>43746</v>
      </c>
      <c r="D24">
        <v>3</v>
      </c>
      <c r="E24" t="s">
        <v>34</v>
      </c>
      <c r="F24" t="s">
        <v>45</v>
      </c>
      <c r="G24" t="s">
        <v>55</v>
      </c>
      <c r="H24" t="s">
        <v>57</v>
      </c>
      <c r="I24" s="4">
        <v>43708</v>
      </c>
      <c r="J24">
        <v>1</v>
      </c>
      <c r="K24" t="s">
        <v>61</v>
      </c>
      <c r="L24" s="4">
        <v>43615</v>
      </c>
      <c r="M24" s="4">
        <v>43830</v>
      </c>
      <c r="N24">
        <v>2</v>
      </c>
      <c r="O24" t="s">
        <v>75</v>
      </c>
      <c r="P24" t="s">
        <v>237</v>
      </c>
      <c r="Q24">
        <v>2</v>
      </c>
      <c r="R24" t="s">
        <v>399</v>
      </c>
      <c r="S24" t="s">
        <v>961</v>
      </c>
      <c r="T24" t="s">
        <v>1495</v>
      </c>
      <c r="U24" t="s">
        <v>88</v>
      </c>
      <c r="V24" t="s">
        <v>1869</v>
      </c>
      <c r="W24">
        <v>149.96</v>
      </c>
      <c r="X24">
        <v>59.96</v>
      </c>
      <c r="Y24">
        <v>2</v>
      </c>
      <c r="Z24" t="s">
        <v>151</v>
      </c>
      <c r="AA24" t="s">
        <v>2336</v>
      </c>
      <c r="AB24">
        <v>1</v>
      </c>
      <c r="AC24" t="s">
        <v>2633</v>
      </c>
      <c r="AD24">
        <v>45</v>
      </c>
      <c r="AE24" t="s">
        <v>2635</v>
      </c>
      <c r="AF24" s="4">
        <v>43740</v>
      </c>
      <c r="AG24" s="4">
        <v>43799</v>
      </c>
      <c r="AH24" t="s">
        <v>80</v>
      </c>
      <c r="AI24" t="s">
        <v>242</v>
      </c>
      <c r="AJ24" t="s">
        <v>65</v>
      </c>
      <c r="AK24" t="s">
        <v>1267</v>
      </c>
      <c r="AL24" t="s">
        <v>1548</v>
      </c>
      <c r="AM24" t="s">
        <v>80</v>
      </c>
      <c r="AN24" t="s">
        <v>1548</v>
      </c>
      <c r="AO24" t="s">
        <v>80</v>
      </c>
      <c r="AP24" t="s">
        <v>2357</v>
      </c>
    </row>
    <row r="25" spans="1:42" x14ac:dyDescent="0.25">
      <c r="A25">
        <v>13</v>
      </c>
      <c r="B25">
        <v>122</v>
      </c>
      <c r="C25" s="4">
        <v>43746</v>
      </c>
      <c r="D25">
        <v>3</v>
      </c>
      <c r="E25" t="s">
        <v>34</v>
      </c>
      <c r="F25" t="s">
        <v>45</v>
      </c>
      <c r="G25" t="s">
        <v>55</v>
      </c>
      <c r="H25" t="s">
        <v>57</v>
      </c>
      <c r="I25" s="4">
        <v>43708</v>
      </c>
      <c r="J25">
        <v>1</v>
      </c>
      <c r="K25" t="s">
        <v>61</v>
      </c>
      <c r="L25" s="4">
        <v>43615</v>
      </c>
      <c r="M25" s="4">
        <v>43830</v>
      </c>
      <c r="N25">
        <v>2</v>
      </c>
      <c r="O25" t="s">
        <v>75</v>
      </c>
      <c r="P25" t="s">
        <v>237</v>
      </c>
      <c r="Q25">
        <v>2</v>
      </c>
      <c r="R25" t="s">
        <v>399</v>
      </c>
      <c r="S25" t="s">
        <v>961</v>
      </c>
      <c r="T25" t="s">
        <v>1495</v>
      </c>
      <c r="U25" t="s">
        <v>88</v>
      </c>
      <c r="V25" t="s">
        <v>1869</v>
      </c>
      <c r="W25">
        <v>149.96</v>
      </c>
      <c r="X25">
        <v>59.96</v>
      </c>
      <c r="Y25">
        <v>2</v>
      </c>
      <c r="Z25" t="s">
        <v>151</v>
      </c>
      <c r="AA25" t="s">
        <v>2336</v>
      </c>
      <c r="AB25">
        <v>1</v>
      </c>
      <c r="AC25" t="s">
        <v>2633</v>
      </c>
      <c r="AD25">
        <v>45</v>
      </c>
      <c r="AE25" t="s">
        <v>2635</v>
      </c>
      <c r="AF25" s="4">
        <v>43740</v>
      </c>
      <c r="AG25" s="4">
        <v>43799</v>
      </c>
      <c r="AH25" t="s">
        <v>67</v>
      </c>
      <c r="AI25" t="s">
        <v>229</v>
      </c>
      <c r="AJ25" t="s">
        <v>439</v>
      </c>
      <c r="AK25" t="s">
        <v>1001</v>
      </c>
      <c r="AL25" t="s">
        <v>1533</v>
      </c>
      <c r="AM25" t="s">
        <v>80</v>
      </c>
      <c r="AN25" t="s">
        <v>1548</v>
      </c>
      <c r="AO25" t="s">
        <v>84</v>
      </c>
      <c r="AP25" t="s">
        <v>2366</v>
      </c>
    </row>
    <row r="26" spans="1:42" x14ac:dyDescent="0.25">
      <c r="A26">
        <v>14</v>
      </c>
      <c r="B26">
        <v>18</v>
      </c>
      <c r="C26" s="4">
        <v>43747</v>
      </c>
      <c r="D26">
        <v>4</v>
      </c>
      <c r="E26" t="s">
        <v>40</v>
      </c>
      <c r="F26" t="s">
        <v>51</v>
      </c>
      <c r="G26" t="s">
        <v>56</v>
      </c>
      <c r="H26" t="s">
        <v>57</v>
      </c>
      <c r="I26" s="4">
        <v>43660</v>
      </c>
      <c r="J26">
        <v>3</v>
      </c>
      <c r="K26" t="s">
        <v>59</v>
      </c>
      <c r="L26" s="4">
        <v>43615</v>
      </c>
      <c r="M26" s="4">
        <v>43830</v>
      </c>
      <c r="N26">
        <v>2</v>
      </c>
      <c r="O26" t="s">
        <v>76</v>
      </c>
      <c r="P26" t="s">
        <v>238</v>
      </c>
      <c r="Q26">
        <v>2</v>
      </c>
      <c r="R26" t="s">
        <v>400</v>
      </c>
      <c r="S26" t="s">
        <v>962</v>
      </c>
      <c r="T26" t="s">
        <v>1496</v>
      </c>
      <c r="U26" t="s">
        <v>75</v>
      </c>
      <c r="V26" t="s">
        <v>2036</v>
      </c>
      <c r="W26">
        <v>58.87</v>
      </c>
      <c r="X26">
        <v>94.95</v>
      </c>
      <c r="Y26">
        <v>2</v>
      </c>
      <c r="Z26" t="s">
        <v>2087</v>
      </c>
      <c r="AA26" t="s">
        <v>2337</v>
      </c>
      <c r="AF26" s="4"/>
      <c r="AG26" s="4"/>
      <c r="AH26" t="s">
        <v>90</v>
      </c>
      <c r="AI26" t="s">
        <v>252</v>
      </c>
      <c r="AJ26" t="s">
        <v>489</v>
      </c>
      <c r="AK26" t="s">
        <v>1052</v>
      </c>
      <c r="AL26" t="s">
        <v>1581</v>
      </c>
      <c r="AM26" t="s">
        <v>80</v>
      </c>
      <c r="AN26" t="s">
        <v>1562</v>
      </c>
      <c r="AO26" t="s">
        <v>410</v>
      </c>
      <c r="AP26" t="s">
        <v>2359</v>
      </c>
    </row>
    <row r="27" spans="1:42" x14ac:dyDescent="0.25">
      <c r="A27">
        <v>14</v>
      </c>
      <c r="B27">
        <v>18</v>
      </c>
      <c r="C27" s="4">
        <v>43747</v>
      </c>
      <c r="D27">
        <v>4</v>
      </c>
      <c r="E27" t="s">
        <v>40</v>
      </c>
      <c r="F27" t="s">
        <v>51</v>
      </c>
      <c r="G27" t="s">
        <v>56</v>
      </c>
      <c r="H27" t="s">
        <v>57</v>
      </c>
      <c r="I27" s="4">
        <v>43660</v>
      </c>
      <c r="J27">
        <v>3</v>
      </c>
      <c r="K27" t="s">
        <v>59</v>
      </c>
      <c r="L27" s="4">
        <v>43615</v>
      </c>
      <c r="M27" s="4">
        <v>43830</v>
      </c>
      <c r="N27">
        <v>2</v>
      </c>
      <c r="O27" t="s">
        <v>76</v>
      </c>
      <c r="P27" t="s">
        <v>238</v>
      </c>
      <c r="Q27">
        <v>2</v>
      </c>
      <c r="R27" t="s">
        <v>400</v>
      </c>
      <c r="S27" t="s">
        <v>962</v>
      </c>
      <c r="T27" t="s">
        <v>1496</v>
      </c>
      <c r="U27" t="s">
        <v>75</v>
      </c>
      <c r="V27" t="s">
        <v>2036</v>
      </c>
      <c r="W27">
        <v>58.87</v>
      </c>
      <c r="X27">
        <v>94.95</v>
      </c>
      <c r="Y27">
        <v>2</v>
      </c>
      <c r="Z27" t="s">
        <v>2087</v>
      </c>
      <c r="AA27" t="s">
        <v>2337</v>
      </c>
      <c r="AF27" s="4"/>
      <c r="AG27" s="4"/>
      <c r="AH27" t="s">
        <v>69</v>
      </c>
      <c r="AI27" t="s">
        <v>231</v>
      </c>
      <c r="AJ27" t="s">
        <v>448</v>
      </c>
      <c r="AK27" t="s">
        <v>1010</v>
      </c>
      <c r="AL27" t="s">
        <v>1540</v>
      </c>
      <c r="AM27" t="s">
        <v>67</v>
      </c>
      <c r="AN27" t="s">
        <v>1577</v>
      </c>
      <c r="AO27" t="s">
        <v>69</v>
      </c>
      <c r="AP27" t="s">
        <v>2360</v>
      </c>
    </row>
    <row r="28" spans="1:42" x14ac:dyDescent="0.25">
      <c r="A28">
        <v>15</v>
      </c>
      <c r="B28">
        <v>452</v>
      </c>
      <c r="C28" s="4">
        <v>43747</v>
      </c>
      <c r="D28">
        <v>9</v>
      </c>
      <c r="E28" t="s">
        <v>41</v>
      </c>
      <c r="F28" t="s">
        <v>52</v>
      </c>
      <c r="G28" t="s">
        <v>55</v>
      </c>
      <c r="H28" t="s">
        <v>58</v>
      </c>
      <c r="I28" s="4">
        <v>43598</v>
      </c>
      <c r="J28">
        <v>3</v>
      </c>
      <c r="L28" s="4"/>
      <c r="M28" s="4"/>
      <c r="N28">
        <v>2</v>
      </c>
      <c r="O28" t="s">
        <v>77</v>
      </c>
      <c r="P28" t="s">
        <v>239</v>
      </c>
      <c r="Q28">
        <v>2</v>
      </c>
      <c r="R28" t="s">
        <v>401</v>
      </c>
      <c r="S28" t="s">
        <v>963</v>
      </c>
      <c r="T28" t="s">
        <v>1497</v>
      </c>
      <c r="U28" t="s">
        <v>180</v>
      </c>
      <c r="V28" t="s">
        <v>2030</v>
      </c>
      <c r="W28">
        <v>56.87</v>
      </c>
      <c r="X28">
        <v>54.97</v>
      </c>
      <c r="Y28">
        <v>2</v>
      </c>
      <c r="Z28" t="s">
        <v>2088</v>
      </c>
      <c r="AA28" t="s">
        <v>2338</v>
      </c>
      <c r="AB28">
        <v>1</v>
      </c>
      <c r="AC28" t="s">
        <v>2634</v>
      </c>
      <c r="AD28">
        <v>226</v>
      </c>
      <c r="AE28" t="s">
        <v>2635</v>
      </c>
      <c r="AF28" s="4">
        <v>43740</v>
      </c>
      <c r="AG28" s="4">
        <v>43799</v>
      </c>
      <c r="AH28" t="s">
        <v>70</v>
      </c>
      <c r="AI28" t="s">
        <v>232</v>
      </c>
      <c r="AJ28" t="s">
        <v>737</v>
      </c>
      <c r="AK28" t="s">
        <v>1185</v>
      </c>
      <c r="AL28" t="s">
        <v>1652</v>
      </c>
      <c r="AM28" t="s">
        <v>80</v>
      </c>
      <c r="AN28" t="s">
        <v>1517</v>
      </c>
      <c r="AO28" t="s">
        <v>432</v>
      </c>
      <c r="AP28" t="s">
        <v>2331</v>
      </c>
    </row>
    <row r="29" spans="1:42" x14ac:dyDescent="0.25">
      <c r="A29">
        <v>15</v>
      </c>
      <c r="B29">
        <v>452</v>
      </c>
      <c r="C29" s="4">
        <v>43747</v>
      </c>
      <c r="D29">
        <v>9</v>
      </c>
      <c r="E29" t="s">
        <v>41</v>
      </c>
      <c r="F29" t="s">
        <v>52</v>
      </c>
      <c r="G29" t="s">
        <v>55</v>
      </c>
      <c r="H29" t="s">
        <v>58</v>
      </c>
      <c r="I29" s="4">
        <v>43598</v>
      </c>
      <c r="J29">
        <v>3</v>
      </c>
      <c r="L29" s="4"/>
      <c r="M29" s="4"/>
      <c r="N29">
        <v>2</v>
      </c>
      <c r="O29" t="s">
        <v>77</v>
      </c>
      <c r="P29" t="s">
        <v>239</v>
      </c>
      <c r="Q29">
        <v>2</v>
      </c>
      <c r="R29" t="s">
        <v>401</v>
      </c>
      <c r="S29" t="s">
        <v>963</v>
      </c>
      <c r="T29" t="s">
        <v>1497</v>
      </c>
      <c r="U29" t="s">
        <v>180</v>
      </c>
      <c r="V29" t="s">
        <v>2030</v>
      </c>
      <c r="W29">
        <v>56.87</v>
      </c>
      <c r="X29">
        <v>54.97</v>
      </c>
      <c r="Y29">
        <v>2</v>
      </c>
      <c r="Z29" t="s">
        <v>2088</v>
      </c>
      <c r="AA29" t="s">
        <v>2338</v>
      </c>
      <c r="AB29">
        <v>1</v>
      </c>
      <c r="AC29" t="s">
        <v>2634</v>
      </c>
      <c r="AD29">
        <v>226</v>
      </c>
      <c r="AE29" t="s">
        <v>2635</v>
      </c>
      <c r="AF29" s="4">
        <v>43740</v>
      </c>
      <c r="AG29" s="4">
        <v>43799</v>
      </c>
      <c r="AH29" t="s">
        <v>67</v>
      </c>
      <c r="AI29" t="s">
        <v>229</v>
      </c>
      <c r="AJ29" t="s">
        <v>412</v>
      </c>
      <c r="AK29" t="s">
        <v>974</v>
      </c>
      <c r="AL29" t="s">
        <v>1507</v>
      </c>
      <c r="AM29" t="s">
        <v>69</v>
      </c>
      <c r="AN29" t="s">
        <v>1548</v>
      </c>
      <c r="AO29" t="s">
        <v>79</v>
      </c>
      <c r="AP29" t="s">
        <v>2349</v>
      </c>
    </row>
    <row r="30" spans="1:42" x14ac:dyDescent="0.25">
      <c r="A30">
        <v>16</v>
      </c>
      <c r="B30">
        <v>9</v>
      </c>
      <c r="C30" s="4">
        <v>43748</v>
      </c>
      <c r="D30">
        <v>7</v>
      </c>
      <c r="E30" t="s">
        <v>35</v>
      </c>
      <c r="F30" t="s">
        <v>46</v>
      </c>
      <c r="G30" t="s">
        <v>55</v>
      </c>
      <c r="H30" t="s">
        <v>57</v>
      </c>
      <c r="I30" s="4">
        <v>43581</v>
      </c>
      <c r="J30">
        <v>2</v>
      </c>
      <c r="L30" s="4"/>
      <c r="M30" s="4"/>
      <c r="N30">
        <v>1</v>
      </c>
      <c r="O30" t="s">
        <v>78</v>
      </c>
      <c r="P30" t="s">
        <v>240</v>
      </c>
      <c r="Q30">
        <v>1</v>
      </c>
      <c r="R30" t="s">
        <v>402</v>
      </c>
      <c r="S30" t="s">
        <v>964</v>
      </c>
      <c r="T30" t="s">
        <v>1498</v>
      </c>
      <c r="U30" t="s">
        <v>80</v>
      </c>
      <c r="V30" t="s">
        <v>1548</v>
      </c>
      <c r="W30">
        <v>157.97999999999999</v>
      </c>
      <c r="X30">
        <v>29.98</v>
      </c>
      <c r="Y30">
        <v>1</v>
      </c>
      <c r="Z30" t="s">
        <v>469</v>
      </c>
      <c r="AA30" t="s">
        <v>2339</v>
      </c>
      <c r="AB30">
        <v>1</v>
      </c>
      <c r="AC30" t="s">
        <v>2634</v>
      </c>
      <c r="AD30">
        <v>8</v>
      </c>
      <c r="AE30" t="s">
        <v>2635</v>
      </c>
      <c r="AF30" s="4">
        <v>43740</v>
      </c>
      <c r="AG30" s="4">
        <v>43799</v>
      </c>
      <c r="AH30" t="s">
        <v>78</v>
      </c>
      <c r="AI30" t="s">
        <v>240</v>
      </c>
      <c r="AJ30" t="s">
        <v>402</v>
      </c>
      <c r="AK30" t="s">
        <v>964</v>
      </c>
      <c r="AL30" t="s">
        <v>1498</v>
      </c>
      <c r="AM30" t="s">
        <v>80</v>
      </c>
      <c r="AN30" t="s">
        <v>1548</v>
      </c>
      <c r="AO30" t="s">
        <v>469</v>
      </c>
      <c r="AP30" t="s">
        <v>2339</v>
      </c>
    </row>
    <row r="31" spans="1:42" x14ac:dyDescent="0.25">
      <c r="A31">
        <v>17</v>
      </c>
      <c r="B31">
        <v>100</v>
      </c>
      <c r="C31" s="4">
        <v>43748</v>
      </c>
      <c r="D31">
        <v>4</v>
      </c>
      <c r="E31" t="s">
        <v>40</v>
      </c>
      <c r="F31" t="s">
        <v>51</v>
      </c>
      <c r="G31" t="s">
        <v>55</v>
      </c>
      <c r="H31" t="s">
        <v>57</v>
      </c>
      <c r="I31" s="4">
        <v>43692</v>
      </c>
      <c r="J31">
        <v>3</v>
      </c>
      <c r="K31" t="s">
        <v>59</v>
      </c>
      <c r="L31" s="4">
        <v>43615</v>
      </c>
      <c r="M31" s="4">
        <v>43830</v>
      </c>
      <c r="N31">
        <v>1</v>
      </c>
      <c r="O31" t="s">
        <v>79</v>
      </c>
      <c r="P31" t="s">
        <v>241</v>
      </c>
      <c r="Q31">
        <v>1</v>
      </c>
      <c r="R31" t="s">
        <v>403</v>
      </c>
      <c r="S31" t="s">
        <v>965</v>
      </c>
      <c r="T31" t="s">
        <v>422</v>
      </c>
      <c r="U31" t="s">
        <v>67</v>
      </c>
      <c r="V31" t="s">
        <v>1548</v>
      </c>
      <c r="W31">
        <v>360</v>
      </c>
      <c r="X31">
        <v>44.97</v>
      </c>
      <c r="Y31">
        <v>1</v>
      </c>
      <c r="Z31" t="s">
        <v>455</v>
      </c>
      <c r="AA31" t="s">
        <v>2340</v>
      </c>
      <c r="AB31">
        <v>1</v>
      </c>
      <c r="AC31" t="s">
        <v>2633</v>
      </c>
      <c r="AD31">
        <v>35</v>
      </c>
      <c r="AE31" t="s">
        <v>2635</v>
      </c>
      <c r="AF31" s="4">
        <v>43740</v>
      </c>
      <c r="AG31" s="4">
        <v>43799</v>
      </c>
      <c r="AH31" t="s">
        <v>79</v>
      </c>
      <c r="AI31" t="s">
        <v>241</v>
      </c>
      <c r="AJ31" t="s">
        <v>403</v>
      </c>
      <c r="AK31" t="s">
        <v>965</v>
      </c>
      <c r="AL31" t="s">
        <v>422</v>
      </c>
      <c r="AM31" t="s">
        <v>67</v>
      </c>
      <c r="AN31" t="s">
        <v>1548</v>
      </c>
      <c r="AO31" t="s">
        <v>455</v>
      </c>
      <c r="AP31" t="s">
        <v>2340</v>
      </c>
    </row>
    <row r="32" spans="1:42" x14ac:dyDescent="0.25">
      <c r="A32">
        <v>18</v>
      </c>
      <c r="B32">
        <v>121</v>
      </c>
      <c r="C32" s="4">
        <v>43748</v>
      </c>
      <c r="D32">
        <v>3</v>
      </c>
      <c r="E32" t="s">
        <v>34</v>
      </c>
      <c r="F32" t="s">
        <v>45</v>
      </c>
      <c r="G32" t="s">
        <v>56</v>
      </c>
      <c r="H32" t="s">
        <v>58</v>
      </c>
      <c r="I32" s="4">
        <v>43690</v>
      </c>
      <c r="J32">
        <v>2</v>
      </c>
      <c r="K32" t="s">
        <v>60</v>
      </c>
      <c r="L32" s="4">
        <v>43615</v>
      </c>
      <c r="M32" s="4">
        <v>43830</v>
      </c>
      <c r="N32">
        <v>1</v>
      </c>
      <c r="O32" t="s">
        <v>80</v>
      </c>
      <c r="P32" t="s">
        <v>242</v>
      </c>
      <c r="Q32">
        <v>1</v>
      </c>
      <c r="R32" t="s">
        <v>404</v>
      </c>
      <c r="S32" t="s">
        <v>966</v>
      </c>
      <c r="T32" t="s">
        <v>1499</v>
      </c>
      <c r="U32" t="s">
        <v>67</v>
      </c>
      <c r="V32" t="s">
        <v>1548</v>
      </c>
      <c r="W32">
        <v>63.57</v>
      </c>
      <c r="X32">
        <v>44.97</v>
      </c>
      <c r="Y32">
        <v>1</v>
      </c>
      <c r="Z32" t="s">
        <v>70</v>
      </c>
      <c r="AA32" t="s">
        <v>2341</v>
      </c>
      <c r="AB32">
        <v>1</v>
      </c>
      <c r="AC32" t="s">
        <v>2633</v>
      </c>
      <c r="AD32">
        <v>44</v>
      </c>
      <c r="AE32" t="s">
        <v>2635</v>
      </c>
      <c r="AF32" s="4">
        <v>43740</v>
      </c>
      <c r="AG32" s="4">
        <v>43799</v>
      </c>
      <c r="AH32" t="s">
        <v>80</v>
      </c>
      <c r="AI32" t="s">
        <v>242</v>
      </c>
      <c r="AJ32" t="s">
        <v>404</v>
      </c>
      <c r="AK32" t="s">
        <v>966</v>
      </c>
      <c r="AL32" t="s">
        <v>1499</v>
      </c>
      <c r="AM32" t="s">
        <v>67</v>
      </c>
      <c r="AN32" t="s">
        <v>1548</v>
      </c>
      <c r="AO32" t="s">
        <v>70</v>
      </c>
      <c r="AP32" t="s">
        <v>2341</v>
      </c>
    </row>
    <row r="33" spans="1:42" x14ac:dyDescent="0.25">
      <c r="A33">
        <v>19</v>
      </c>
      <c r="B33">
        <v>181</v>
      </c>
      <c r="C33" s="4">
        <v>43748</v>
      </c>
      <c r="D33">
        <v>2</v>
      </c>
      <c r="E33" t="s">
        <v>38</v>
      </c>
      <c r="F33" t="s">
        <v>49</v>
      </c>
      <c r="G33" t="s">
        <v>56</v>
      </c>
      <c r="H33" t="s">
        <v>57</v>
      </c>
      <c r="I33" s="4">
        <v>43629</v>
      </c>
      <c r="J33">
        <v>3</v>
      </c>
      <c r="K33" t="s">
        <v>59</v>
      </c>
      <c r="L33" s="4">
        <v>43615</v>
      </c>
      <c r="M33" s="4">
        <v>43830</v>
      </c>
      <c r="N33">
        <v>2</v>
      </c>
      <c r="O33" t="s">
        <v>81</v>
      </c>
      <c r="P33" t="s">
        <v>243</v>
      </c>
      <c r="Q33">
        <v>2</v>
      </c>
      <c r="R33" t="s">
        <v>405</v>
      </c>
      <c r="S33" t="s">
        <v>967</v>
      </c>
      <c r="T33" t="s">
        <v>1500</v>
      </c>
      <c r="U33" t="s">
        <v>71</v>
      </c>
      <c r="V33" t="s">
        <v>1869</v>
      </c>
      <c r="W33">
        <v>354.94</v>
      </c>
      <c r="X33">
        <v>29.98</v>
      </c>
      <c r="Y33">
        <v>2</v>
      </c>
      <c r="Z33" t="s">
        <v>2089</v>
      </c>
      <c r="AA33" t="s">
        <v>2342</v>
      </c>
      <c r="AB33">
        <v>1</v>
      </c>
      <c r="AC33" t="s">
        <v>2633</v>
      </c>
      <c r="AD33">
        <v>70</v>
      </c>
      <c r="AE33" t="s">
        <v>2635</v>
      </c>
      <c r="AF33" s="4">
        <v>43740</v>
      </c>
      <c r="AG33" s="4">
        <v>43799</v>
      </c>
      <c r="AH33" t="s">
        <v>79</v>
      </c>
      <c r="AI33" t="s">
        <v>241</v>
      </c>
      <c r="AJ33" t="s">
        <v>86</v>
      </c>
      <c r="AK33" t="s">
        <v>1044</v>
      </c>
      <c r="AL33" t="s">
        <v>1572</v>
      </c>
      <c r="AM33" t="s">
        <v>69</v>
      </c>
      <c r="AN33" t="s">
        <v>1548</v>
      </c>
      <c r="AO33" t="s">
        <v>86</v>
      </c>
      <c r="AP33" t="s">
        <v>2350</v>
      </c>
    </row>
    <row r="34" spans="1:42" x14ac:dyDescent="0.25">
      <c r="A34">
        <v>19</v>
      </c>
      <c r="B34">
        <v>181</v>
      </c>
      <c r="C34" s="4">
        <v>43748</v>
      </c>
      <c r="D34">
        <v>2</v>
      </c>
      <c r="E34" t="s">
        <v>38</v>
      </c>
      <c r="F34" t="s">
        <v>49</v>
      </c>
      <c r="G34" t="s">
        <v>56</v>
      </c>
      <c r="H34" t="s">
        <v>57</v>
      </c>
      <c r="I34" s="4">
        <v>43629</v>
      </c>
      <c r="J34">
        <v>3</v>
      </c>
      <c r="K34" t="s">
        <v>59</v>
      </c>
      <c r="L34" s="4">
        <v>43615</v>
      </c>
      <c r="M34" s="4">
        <v>43830</v>
      </c>
      <c r="N34">
        <v>2</v>
      </c>
      <c r="O34" t="s">
        <v>81</v>
      </c>
      <c r="P34" t="s">
        <v>243</v>
      </c>
      <c r="Q34">
        <v>2</v>
      </c>
      <c r="R34" t="s">
        <v>405</v>
      </c>
      <c r="S34" t="s">
        <v>967</v>
      </c>
      <c r="T34" t="s">
        <v>1500</v>
      </c>
      <c r="U34" t="s">
        <v>71</v>
      </c>
      <c r="V34" t="s">
        <v>1869</v>
      </c>
      <c r="W34">
        <v>354.94</v>
      </c>
      <c r="X34">
        <v>29.98</v>
      </c>
      <c r="Y34">
        <v>2</v>
      </c>
      <c r="Z34" t="s">
        <v>2089</v>
      </c>
      <c r="AA34" t="s">
        <v>2342</v>
      </c>
      <c r="AB34">
        <v>1</v>
      </c>
      <c r="AC34" t="s">
        <v>2633</v>
      </c>
      <c r="AD34">
        <v>70</v>
      </c>
      <c r="AE34" t="s">
        <v>2635</v>
      </c>
      <c r="AF34" s="4">
        <v>43740</v>
      </c>
      <c r="AG34" s="4">
        <v>43799</v>
      </c>
      <c r="AH34" t="s">
        <v>84</v>
      </c>
      <c r="AI34" t="s">
        <v>246</v>
      </c>
      <c r="AJ34" t="s">
        <v>410</v>
      </c>
      <c r="AK34" t="s">
        <v>972</v>
      </c>
      <c r="AL34" t="s">
        <v>1505</v>
      </c>
      <c r="AM34" t="s">
        <v>69</v>
      </c>
      <c r="AN34" t="s">
        <v>1548</v>
      </c>
      <c r="AO34" t="s">
        <v>645</v>
      </c>
      <c r="AP34" t="s">
        <v>2347</v>
      </c>
    </row>
    <row r="35" spans="1:42" x14ac:dyDescent="0.25">
      <c r="A35">
        <v>20</v>
      </c>
      <c r="B35">
        <v>183</v>
      </c>
      <c r="C35" s="4">
        <v>43748</v>
      </c>
      <c r="D35">
        <v>1</v>
      </c>
      <c r="E35" t="s">
        <v>39</v>
      </c>
      <c r="F35" t="s">
        <v>50</v>
      </c>
      <c r="G35" t="s">
        <v>56</v>
      </c>
      <c r="H35" t="s">
        <v>58</v>
      </c>
      <c r="I35" s="4">
        <v>43597</v>
      </c>
      <c r="J35">
        <v>3</v>
      </c>
      <c r="L35" s="4"/>
      <c r="M35" s="4"/>
      <c r="N35">
        <v>1</v>
      </c>
      <c r="O35" t="s">
        <v>79</v>
      </c>
      <c r="P35" t="s">
        <v>241</v>
      </c>
      <c r="Q35">
        <v>1</v>
      </c>
      <c r="R35" t="s">
        <v>406</v>
      </c>
      <c r="S35" t="s">
        <v>968</v>
      </c>
      <c r="T35" t="s">
        <v>1501</v>
      </c>
      <c r="U35" t="s">
        <v>80</v>
      </c>
      <c r="V35" t="s">
        <v>1562</v>
      </c>
      <c r="W35">
        <v>173.9</v>
      </c>
      <c r="X35">
        <v>19.98</v>
      </c>
      <c r="Y35">
        <v>1</v>
      </c>
      <c r="Z35" t="s">
        <v>65</v>
      </c>
      <c r="AA35" t="s">
        <v>2343</v>
      </c>
      <c r="AB35">
        <v>1</v>
      </c>
      <c r="AC35" t="s">
        <v>2634</v>
      </c>
      <c r="AD35">
        <v>71</v>
      </c>
      <c r="AE35" t="s">
        <v>2635</v>
      </c>
      <c r="AF35" s="4">
        <v>43740</v>
      </c>
      <c r="AG35" s="4">
        <v>43799</v>
      </c>
      <c r="AH35" t="s">
        <v>79</v>
      </c>
      <c r="AI35" t="s">
        <v>241</v>
      </c>
      <c r="AJ35" t="s">
        <v>406</v>
      </c>
      <c r="AK35" t="s">
        <v>968</v>
      </c>
      <c r="AL35" t="s">
        <v>1501</v>
      </c>
      <c r="AM35" t="s">
        <v>80</v>
      </c>
      <c r="AN35" t="s">
        <v>1562</v>
      </c>
      <c r="AO35" t="s">
        <v>65</v>
      </c>
      <c r="AP35" t="s">
        <v>2343</v>
      </c>
    </row>
    <row r="36" spans="1:42" x14ac:dyDescent="0.25">
      <c r="A36">
        <v>21</v>
      </c>
      <c r="B36">
        <v>201</v>
      </c>
      <c r="C36" s="4">
        <v>43748</v>
      </c>
      <c r="D36">
        <v>7</v>
      </c>
      <c r="E36" t="s">
        <v>35</v>
      </c>
      <c r="F36" t="s">
        <v>46</v>
      </c>
      <c r="G36" t="s">
        <v>55</v>
      </c>
      <c r="H36" t="s">
        <v>58</v>
      </c>
      <c r="I36" s="4">
        <v>43728</v>
      </c>
      <c r="J36">
        <v>1</v>
      </c>
      <c r="K36" t="s">
        <v>61</v>
      </c>
      <c r="L36" s="4">
        <v>43615</v>
      </c>
      <c r="M36" s="4">
        <v>43830</v>
      </c>
      <c r="N36">
        <v>1</v>
      </c>
      <c r="O36" t="s">
        <v>82</v>
      </c>
      <c r="P36" t="s">
        <v>244</v>
      </c>
      <c r="Q36">
        <v>1</v>
      </c>
      <c r="R36" t="s">
        <v>407</v>
      </c>
      <c r="S36" t="s">
        <v>969</v>
      </c>
      <c r="T36" t="s">
        <v>1502</v>
      </c>
      <c r="U36" t="s">
        <v>110</v>
      </c>
      <c r="V36" t="s">
        <v>2032</v>
      </c>
      <c r="W36">
        <v>179.94</v>
      </c>
      <c r="X36">
        <v>149.94</v>
      </c>
      <c r="Y36">
        <v>1</v>
      </c>
      <c r="Z36" t="s">
        <v>2090</v>
      </c>
      <c r="AA36" t="s">
        <v>2344</v>
      </c>
      <c r="AB36">
        <v>1</v>
      </c>
      <c r="AC36" t="s">
        <v>2634</v>
      </c>
      <c r="AD36">
        <v>76</v>
      </c>
      <c r="AE36" t="s">
        <v>2635</v>
      </c>
      <c r="AF36" s="4">
        <v>43740</v>
      </c>
      <c r="AG36" s="4">
        <v>43799</v>
      </c>
      <c r="AH36" t="s">
        <v>86</v>
      </c>
      <c r="AI36" t="s">
        <v>248</v>
      </c>
      <c r="AJ36" t="s">
        <v>443</v>
      </c>
      <c r="AK36" t="s">
        <v>1005</v>
      </c>
      <c r="AL36" t="s">
        <v>1513</v>
      </c>
      <c r="AM36" t="s">
        <v>67</v>
      </c>
      <c r="AN36" t="s">
        <v>1577</v>
      </c>
      <c r="AO36" t="s">
        <v>549</v>
      </c>
      <c r="AP36" t="s">
        <v>2362</v>
      </c>
    </row>
    <row r="37" spans="1:42" x14ac:dyDescent="0.25">
      <c r="A37">
        <v>21</v>
      </c>
      <c r="B37">
        <v>201</v>
      </c>
      <c r="C37" s="4">
        <v>43748</v>
      </c>
      <c r="D37">
        <v>7</v>
      </c>
      <c r="E37" t="s">
        <v>35</v>
      </c>
      <c r="F37" t="s">
        <v>46</v>
      </c>
      <c r="G37" t="s">
        <v>55</v>
      </c>
      <c r="H37" t="s">
        <v>58</v>
      </c>
      <c r="I37" s="4">
        <v>43728</v>
      </c>
      <c r="J37">
        <v>1</v>
      </c>
      <c r="K37" t="s">
        <v>61</v>
      </c>
      <c r="L37" s="4">
        <v>43615</v>
      </c>
      <c r="M37" s="4">
        <v>43830</v>
      </c>
      <c r="N37">
        <v>1</v>
      </c>
      <c r="O37" t="s">
        <v>82</v>
      </c>
      <c r="P37" t="s">
        <v>244</v>
      </c>
      <c r="Q37">
        <v>1</v>
      </c>
      <c r="R37" t="s">
        <v>407</v>
      </c>
      <c r="S37" t="s">
        <v>969</v>
      </c>
      <c r="T37" t="s">
        <v>1502</v>
      </c>
      <c r="U37" t="s">
        <v>110</v>
      </c>
      <c r="V37" t="s">
        <v>2032</v>
      </c>
      <c r="W37">
        <v>179.94</v>
      </c>
      <c r="X37">
        <v>149.94</v>
      </c>
      <c r="Y37">
        <v>1</v>
      </c>
      <c r="Z37" t="s">
        <v>2090</v>
      </c>
      <c r="AA37" t="s">
        <v>2344</v>
      </c>
      <c r="AB37">
        <v>1</v>
      </c>
      <c r="AC37" t="s">
        <v>2634</v>
      </c>
      <c r="AD37">
        <v>76</v>
      </c>
      <c r="AE37" t="s">
        <v>2635</v>
      </c>
      <c r="AF37" s="4">
        <v>43740</v>
      </c>
      <c r="AG37" s="4">
        <v>43799</v>
      </c>
      <c r="AH37" t="s">
        <v>86</v>
      </c>
      <c r="AI37" t="s">
        <v>248</v>
      </c>
      <c r="AJ37" t="s">
        <v>443</v>
      </c>
      <c r="AK37" t="s">
        <v>1005</v>
      </c>
      <c r="AL37" t="s">
        <v>1513</v>
      </c>
      <c r="AM37" t="s">
        <v>67</v>
      </c>
      <c r="AN37" t="s">
        <v>1577</v>
      </c>
      <c r="AO37" t="s">
        <v>549</v>
      </c>
      <c r="AP37" t="s">
        <v>2362</v>
      </c>
    </row>
    <row r="38" spans="1:42" x14ac:dyDescent="0.25">
      <c r="A38">
        <v>22</v>
      </c>
      <c r="B38">
        <v>141</v>
      </c>
      <c r="C38" s="4">
        <v>43749</v>
      </c>
      <c r="D38">
        <v>4</v>
      </c>
      <c r="E38" t="s">
        <v>40</v>
      </c>
      <c r="F38" t="s">
        <v>51</v>
      </c>
      <c r="G38" t="s">
        <v>56</v>
      </c>
      <c r="H38" t="s">
        <v>58</v>
      </c>
      <c r="I38" s="4">
        <v>43634</v>
      </c>
      <c r="J38">
        <v>3</v>
      </c>
      <c r="K38" t="s">
        <v>59</v>
      </c>
      <c r="L38" s="4">
        <v>43615</v>
      </c>
      <c r="M38" s="4">
        <v>43830</v>
      </c>
      <c r="N38">
        <v>1</v>
      </c>
      <c r="O38" t="s">
        <v>78</v>
      </c>
      <c r="P38" t="s">
        <v>240</v>
      </c>
      <c r="Q38">
        <v>1</v>
      </c>
      <c r="R38" t="s">
        <v>408</v>
      </c>
      <c r="S38" t="s">
        <v>970</v>
      </c>
      <c r="T38" t="s">
        <v>1503</v>
      </c>
      <c r="U38" t="s">
        <v>80</v>
      </c>
      <c r="V38" t="s">
        <v>1548</v>
      </c>
      <c r="W38">
        <v>59.88</v>
      </c>
      <c r="X38">
        <v>29.98</v>
      </c>
      <c r="Y38">
        <v>1</v>
      </c>
      <c r="Z38" t="s">
        <v>393</v>
      </c>
      <c r="AA38" t="s">
        <v>2345</v>
      </c>
      <c r="AB38">
        <v>1</v>
      </c>
      <c r="AC38" t="s">
        <v>2634</v>
      </c>
      <c r="AD38">
        <v>50</v>
      </c>
      <c r="AE38" t="s">
        <v>2635</v>
      </c>
      <c r="AF38" s="4">
        <v>43740</v>
      </c>
      <c r="AG38" s="4">
        <v>43799</v>
      </c>
      <c r="AH38" t="s">
        <v>78</v>
      </c>
      <c r="AI38" t="s">
        <v>240</v>
      </c>
      <c r="AJ38" t="s">
        <v>408</v>
      </c>
      <c r="AK38" t="s">
        <v>970</v>
      </c>
      <c r="AL38" t="s">
        <v>1503</v>
      </c>
      <c r="AM38" t="s">
        <v>80</v>
      </c>
      <c r="AN38" t="s">
        <v>1548</v>
      </c>
      <c r="AO38" t="s">
        <v>393</v>
      </c>
      <c r="AP38" t="s">
        <v>2345</v>
      </c>
    </row>
    <row r="39" spans="1:42" x14ac:dyDescent="0.25">
      <c r="A39">
        <v>23</v>
      </c>
      <c r="B39">
        <v>375</v>
      </c>
      <c r="C39" s="4">
        <v>43749</v>
      </c>
      <c r="D39">
        <v>9</v>
      </c>
      <c r="E39" t="s">
        <v>41</v>
      </c>
      <c r="F39" t="s">
        <v>52</v>
      </c>
      <c r="G39" t="s">
        <v>56</v>
      </c>
      <c r="H39" t="s">
        <v>57</v>
      </c>
      <c r="I39" s="4">
        <v>43488</v>
      </c>
      <c r="J39">
        <v>3</v>
      </c>
      <c r="L39" s="4"/>
      <c r="M39" s="4"/>
      <c r="N39">
        <v>2</v>
      </c>
      <c r="O39" t="s">
        <v>83</v>
      </c>
      <c r="P39" t="s">
        <v>245</v>
      </c>
      <c r="Q39">
        <v>2</v>
      </c>
      <c r="R39" t="s">
        <v>409</v>
      </c>
      <c r="S39" t="s">
        <v>971</v>
      </c>
      <c r="T39" t="s">
        <v>1504</v>
      </c>
      <c r="U39" t="s">
        <v>71</v>
      </c>
      <c r="V39" t="s">
        <v>1869</v>
      </c>
      <c r="W39">
        <v>94.98</v>
      </c>
      <c r="X39">
        <v>29.98</v>
      </c>
      <c r="Y39">
        <v>1</v>
      </c>
      <c r="Z39" t="s">
        <v>105</v>
      </c>
      <c r="AA39" t="s">
        <v>2346</v>
      </c>
      <c r="AB39">
        <v>1</v>
      </c>
      <c r="AC39" t="s">
        <v>2634</v>
      </c>
      <c r="AD39">
        <v>176</v>
      </c>
      <c r="AE39" t="s">
        <v>2635</v>
      </c>
      <c r="AF39" s="4">
        <v>43740</v>
      </c>
      <c r="AG39" s="4">
        <v>43799</v>
      </c>
      <c r="AH39" t="s">
        <v>67</v>
      </c>
      <c r="AI39" t="s">
        <v>229</v>
      </c>
      <c r="AJ39" t="s">
        <v>445</v>
      </c>
      <c r="AK39" t="s">
        <v>1007</v>
      </c>
      <c r="AL39" t="s">
        <v>1533</v>
      </c>
      <c r="AM39" t="s">
        <v>69</v>
      </c>
      <c r="AN39" t="s">
        <v>1548</v>
      </c>
      <c r="AO39" t="s">
        <v>79</v>
      </c>
      <c r="AP39" t="s">
        <v>2349</v>
      </c>
    </row>
    <row r="40" spans="1:42" x14ac:dyDescent="0.25">
      <c r="A40">
        <v>23</v>
      </c>
      <c r="B40">
        <v>375</v>
      </c>
      <c r="C40" s="4">
        <v>43749</v>
      </c>
      <c r="D40">
        <v>9</v>
      </c>
      <c r="E40" t="s">
        <v>41</v>
      </c>
      <c r="F40" t="s">
        <v>52</v>
      </c>
      <c r="G40" t="s">
        <v>56</v>
      </c>
      <c r="H40" t="s">
        <v>57</v>
      </c>
      <c r="I40" s="4">
        <v>43488</v>
      </c>
      <c r="J40">
        <v>3</v>
      </c>
      <c r="L40" s="4"/>
      <c r="M40" s="4"/>
      <c r="N40">
        <v>2</v>
      </c>
      <c r="O40" t="s">
        <v>83</v>
      </c>
      <c r="P40" t="s">
        <v>245</v>
      </c>
      <c r="Q40">
        <v>2</v>
      </c>
      <c r="R40" t="s">
        <v>409</v>
      </c>
      <c r="S40" t="s">
        <v>971</v>
      </c>
      <c r="T40" t="s">
        <v>1504</v>
      </c>
      <c r="U40" t="s">
        <v>71</v>
      </c>
      <c r="V40" t="s">
        <v>1869</v>
      </c>
      <c r="W40">
        <v>94.98</v>
      </c>
      <c r="X40">
        <v>29.98</v>
      </c>
      <c r="Y40">
        <v>1</v>
      </c>
      <c r="Z40" t="s">
        <v>105</v>
      </c>
      <c r="AA40" t="s">
        <v>2346</v>
      </c>
      <c r="AB40">
        <v>1</v>
      </c>
      <c r="AC40" t="s">
        <v>2634</v>
      </c>
      <c r="AD40">
        <v>176</v>
      </c>
      <c r="AE40" t="s">
        <v>2635</v>
      </c>
      <c r="AF40" s="4">
        <v>43740</v>
      </c>
      <c r="AG40" s="4">
        <v>43799</v>
      </c>
      <c r="AH40" t="s">
        <v>80</v>
      </c>
      <c r="AI40" t="s">
        <v>242</v>
      </c>
      <c r="AJ40" t="s">
        <v>811</v>
      </c>
      <c r="AK40" t="s">
        <v>1193</v>
      </c>
      <c r="AL40" t="s">
        <v>1526</v>
      </c>
      <c r="AM40" t="s">
        <v>69</v>
      </c>
      <c r="AN40" t="s">
        <v>1548</v>
      </c>
      <c r="AO40" t="s">
        <v>79</v>
      </c>
      <c r="AP40" t="s">
        <v>2349</v>
      </c>
    </row>
    <row r="41" spans="1:42" x14ac:dyDescent="0.25">
      <c r="A41">
        <v>24</v>
      </c>
      <c r="B41">
        <v>472</v>
      </c>
      <c r="C41" s="4">
        <v>43749</v>
      </c>
      <c r="D41">
        <v>10</v>
      </c>
      <c r="E41" t="s">
        <v>42</v>
      </c>
      <c r="F41" t="s">
        <v>53</v>
      </c>
      <c r="G41" t="s">
        <v>56</v>
      </c>
      <c r="H41" t="s">
        <v>57</v>
      </c>
      <c r="I41" s="4">
        <v>43655</v>
      </c>
      <c r="J41">
        <v>2</v>
      </c>
      <c r="K41" t="s">
        <v>60</v>
      </c>
      <c r="L41" s="4">
        <v>43615</v>
      </c>
      <c r="M41" s="4">
        <v>43830</v>
      </c>
      <c r="N41">
        <v>1</v>
      </c>
      <c r="O41" t="s">
        <v>84</v>
      </c>
      <c r="P41" t="s">
        <v>246</v>
      </c>
      <c r="Q41">
        <v>1</v>
      </c>
      <c r="R41" t="s">
        <v>410</v>
      </c>
      <c r="S41" t="s">
        <v>972</v>
      </c>
      <c r="T41" t="s">
        <v>1505</v>
      </c>
      <c r="U41" t="s">
        <v>67</v>
      </c>
      <c r="V41" t="s">
        <v>1548</v>
      </c>
      <c r="W41">
        <v>869.85</v>
      </c>
      <c r="X41">
        <v>44.97</v>
      </c>
      <c r="Y41">
        <v>1</v>
      </c>
      <c r="Z41" t="s">
        <v>645</v>
      </c>
      <c r="AA41" t="s">
        <v>2347</v>
      </c>
      <c r="AB41">
        <v>1</v>
      </c>
      <c r="AC41" t="s">
        <v>2634</v>
      </c>
      <c r="AD41">
        <v>232</v>
      </c>
      <c r="AE41" t="s">
        <v>2635</v>
      </c>
      <c r="AF41" s="4">
        <v>43740</v>
      </c>
      <c r="AG41" s="4">
        <v>43799</v>
      </c>
      <c r="AH41" t="s">
        <v>84</v>
      </c>
      <c r="AI41" t="s">
        <v>246</v>
      </c>
      <c r="AJ41" t="s">
        <v>410</v>
      </c>
      <c r="AK41" t="s">
        <v>972</v>
      </c>
      <c r="AL41" t="s">
        <v>1505</v>
      </c>
      <c r="AM41" t="s">
        <v>67</v>
      </c>
      <c r="AN41" t="s">
        <v>1548</v>
      </c>
      <c r="AO41" t="s">
        <v>645</v>
      </c>
      <c r="AP41" t="s">
        <v>2347</v>
      </c>
    </row>
    <row r="42" spans="1:42" x14ac:dyDescent="0.25">
      <c r="A42">
        <v>25</v>
      </c>
      <c r="B42">
        <v>162</v>
      </c>
      <c r="C42" s="4">
        <v>43750</v>
      </c>
      <c r="D42">
        <v>11</v>
      </c>
      <c r="E42" t="s">
        <v>37</v>
      </c>
      <c r="F42" t="s">
        <v>48</v>
      </c>
      <c r="G42" t="s">
        <v>55</v>
      </c>
      <c r="H42" t="s">
        <v>58</v>
      </c>
      <c r="I42" s="4">
        <v>43672</v>
      </c>
      <c r="J42">
        <v>1</v>
      </c>
      <c r="K42" t="s">
        <v>61</v>
      </c>
      <c r="L42" s="4">
        <v>43615</v>
      </c>
      <c r="M42" s="4">
        <v>43830</v>
      </c>
      <c r="N42">
        <v>1</v>
      </c>
      <c r="O42" t="s">
        <v>70</v>
      </c>
      <c r="P42" t="s">
        <v>232</v>
      </c>
      <c r="Q42">
        <v>1</v>
      </c>
      <c r="R42" t="s">
        <v>411</v>
      </c>
      <c r="S42" t="s">
        <v>973</v>
      </c>
      <c r="T42" t="s">
        <v>1506</v>
      </c>
      <c r="U42" t="s">
        <v>67</v>
      </c>
      <c r="V42" t="s">
        <v>1517</v>
      </c>
      <c r="W42">
        <v>287.85000000000002</v>
      </c>
      <c r="X42">
        <v>59.97</v>
      </c>
      <c r="Y42">
        <v>1</v>
      </c>
      <c r="Z42" t="s">
        <v>673</v>
      </c>
      <c r="AA42" t="s">
        <v>2348</v>
      </c>
      <c r="AB42">
        <v>1</v>
      </c>
      <c r="AC42" t="s">
        <v>2633</v>
      </c>
      <c r="AD42">
        <v>61</v>
      </c>
      <c r="AE42" t="s">
        <v>2635</v>
      </c>
      <c r="AF42" s="4">
        <v>43740</v>
      </c>
      <c r="AG42" s="4">
        <v>43799</v>
      </c>
      <c r="AH42" t="s">
        <v>70</v>
      </c>
      <c r="AI42" t="s">
        <v>232</v>
      </c>
      <c r="AJ42" t="s">
        <v>411</v>
      </c>
      <c r="AK42" t="s">
        <v>973</v>
      </c>
      <c r="AL42" t="s">
        <v>1506</v>
      </c>
      <c r="AM42" t="s">
        <v>67</v>
      </c>
      <c r="AN42" t="s">
        <v>1517</v>
      </c>
      <c r="AO42" t="s">
        <v>673</v>
      </c>
      <c r="AP42" t="s">
        <v>2348</v>
      </c>
    </row>
    <row r="43" spans="1:42" x14ac:dyDescent="0.25">
      <c r="A43">
        <v>26</v>
      </c>
      <c r="B43">
        <v>178</v>
      </c>
      <c r="C43" s="4">
        <v>43751</v>
      </c>
      <c r="D43">
        <v>4</v>
      </c>
      <c r="E43" t="s">
        <v>40</v>
      </c>
      <c r="F43" t="s">
        <v>51</v>
      </c>
      <c r="G43" t="s">
        <v>55</v>
      </c>
      <c r="H43" t="s">
        <v>57</v>
      </c>
      <c r="I43" s="4">
        <v>43632</v>
      </c>
      <c r="J43">
        <v>2</v>
      </c>
      <c r="K43" t="s">
        <v>60</v>
      </c>
      <c r="L43" s="4">
        <v>43615</v>
      </c>
      <c r="M43" s="4">
        <v>43830</v>
      </c>
      <c r="N43">
        <v>1</v>
      </c>
      <c r="O43" t="s">
        <v>67</v>
      </c>
      <c r="P43" t="s">
        <v>229</v>
      </c>
      <c r="Q43">
        <v>1</v>
      </c>
      <c r="R43" t="s">
        <v>412</v>
      </c>
      <c r="S43" t="s">
        <v>974</v>
      </c>
      <c r="T43" t="s">
        <v>1507</v>
      </c>
      <c r="U43" t="s">
        <v>80</v>
      </c>
      <c r="V43" t="s">
        <v>1548</v>
      </c>
      <c r="W43">
        <v>57.78</v>
      </c>
      <c r="X43">
        <v>29.98</v>
      </c>
      <c r="Y43">
        <v>1</v>
      </c>
      <c r="Z43" t="s">
        <v>79</v>
      </c>
      <c r="AA43" t="s">
        <v>2349</v>
      </c>
      <c r="AB43">
        <v>1</v>
      </c>
      <c r="AC43" t="s">
        <v>2633</v>
      </c>
      <c r="AD43">
        <v>67</v>
      </c>
      <c r="AE43" t="s">
        <v>2635</v>
      </c>
      <c r="AF43" s="4">
        <v>43740</v>
      </c>
      <c r="AG43" s="4">
        <v>43799</v>
      </c>
      <c r="AH43" t="s">
        <v>67</v>
      </c>
      <c r="AI43" t="s">
        <v>229</v>
      </c>
      <c r="AJ43" t="s">
        <v>412</v>
      </c>
      <c r="AK43" t="s">
        <v>974</v>
      </c>
      <c r="AL43" t="s">
        <v>1507</v>
      </c>
      <c r="AM43" t="s">
        <v>80</v>
      </c>
      <c r="AN43" t="s">
        <v>1548</v>
      </c>
      <c r="AO43" t="s">
        <v>79</v>
      </c>
      <c r="AP43" t="s">
        <v>2349</v>
      </c>
    </row>
    <row r="44" spans="1:42" x14ac:dyDescent="0.25">
      <c r="A44">
        <v>27</v>
      </c>
      <c r="B44">
        <v>5</v>
      </c>
      <c r="C44" s="4">
        <v>43752</v>
      </c>
      <c r="D44">
        <v>7</v>
      </c>
      <c r="E44" t="s">
        <v>35</v>
      </c>
      <c r="F44" t="s">
        <v>46</v>
      </c>
      <c r="G44" t="s">
        <v>56</v>
      </c>
      <c r="H44" t="s">
        <v>57</v>
      </c>
      <c r="I44" s="4">
        <v>43724</v>
      </c>
      <c r="J44">
        <v>2</v>
      </c>
      <c r="K44" t="s">
        <v>60</v>
      </c>
      <c r="L44" s="4">
        <v>43615</v>
      </c>
      <c r="M44" s="4">
        <v>43830</v>
      </c>
      <c r="N44">
        <v>1</v>
      </c>
      <c r="O44" t="s">
        <v>84</v>
      </c>
      <c r="P44" t="s">
        <v>246</v>
      </c>
      <c r="Q44">
        <v>1</v>
      </c>
      <c r="R44" t="s">
        <v>413</v>
      </c>
      <c r="S44" t="s">
        <v>975</v>
      </c>
      <c r="T44" t="s">
        <v>1508</v>
      </c>
      <c r="U44" t="s">
        <v>69</v>
      </c>
      <c r="V44" t="s">
        <v>1548</v>
      </c>
      <c r="W44">
        <v>10.25</v>
      </c>
      <c r="X44">
        <v>14.99</v>
      </c>
      <c r="Y44">
        <v>1</v>
      </c>
      <c r="Z44" t="s">
        <v>86</v>
      </c>
      <c r="AA44" t="s">
        <v>2350</v>
      </c>
      <c r="AB44">
        <v>1</v>
      </c>
      <c r="AC44" t="s">
        <v>2634</v>
      </c>
      <c r="AD44">
        <v>5</v>
      </c>
      <c r="AE44" t="s">
        <v>2635</v>
      </c>
      <c r="AF44" s="4">
        <v>43740</v>
      </c>
      <c r="AG44" s="4">
        <v>43799</v>
      </c>
      <c r="AH44" t="s">
        <v>84</v>
      </c>
      <c r="AI44" t="s">
        <v>246</v>
      </c>
      <c r="AJ44" t="s">
        <v>413</v>
      </c>
      <c r="AK44" t="s">
        <v>975</v>
      </c>
      <c r="AL44" t="s">
        <v>1508</v>
      </c>
      <c r="AM44" t="s">
        <v>69</v>
      </c>
      <c r="AN44" t="s">
        <v>1548</v>
      </c>
      <c r="AO44" t="s">
        <v>86</v>
      </c>
      <c r="AP44" t="s">
        <v>2350</v>
      </c>
    </row>
    <row r="45" spans="1:42" x14ac:dyDescent="0.25">
      <c r="A45">
        <v>28</v>
      </c>
      <c r="B45">
        <v>79</v>
      </c>
      <c r="C45" s="4">
        <v>43752</v>
      </c>
      <c r="D45">
        <v>7</v>
      </c>
      <c r="E45" t="s">
        <v>35</v>
      </c>
      <c r="F45" t="s">
        <v>46</v>
      </c>
      <c r="G45" t="s">
        <v>56</v>
      </c>
      <c r="H45" t="s">
        <v>58</v>
      </c>
      <c r="I45" s="4">
        <v>43735</v>
      </c>
      <c r="J45">
        <v>3</v>
      </c>
      <c r="K45" t="s">
        <v>59</v>
      </c>
      <c r="L45" s="4">
        <v>43615</v>
      </c>
      <c r="M45" s="4">
        <v>43830</v>
      </c>
      <c r="N45">
        <v>1</v>
      </c>
      <c r="O45" t="s">
        <v>79</v>
      </c>
      <c r="P45" t="s">
        <v>241</v>
      </c>
      <c r="Q45">
        <v>1</v>
      </c>
      <c r="R45" t="s">
        <v>406</v>
      </c>
      <c r="S45" t="s">
        <v>968</v>
      </c>
      <c r="T45" t="s">
        <v>1501</v>
      </c>
      <c r="U45" t="s">
        <v>67</v>
      </c>
      <c r="V45" t="s">
        <v>1548</v>
      </c>
      <c r="W45">
        <v>260.85000000000002</v>
      </c>
      <c r="X45">
        <v>44.97</v>
      </c>
      <c r="Y45">
        <v>1</v>
      </c>
      <c r="Z45" t="s">
        <v>65</v>
      </c>
      <c r="AA45" t="s">
        <v>2343</v>
      </c>
      <c r="AB45">
        <v>1</v>
      </c>
      <c r="AC45" t="s">
        <v>2634</v>
      </c>
      <c r="AD45">
        <v>34</v>
      </c>
      <c r="AE45" t="s">
        <v>2635</v>
      </c>
      <c r="AF45" s="4">
        <v>43740</v>
      </c>
      <c r="AG45" s="4">
        <v>43799</v>
      </c>
      <c r="AH45" t="s">
        <v>79</v>
      </c>
      <c r="AI45" t="s">
        <v>241</v>
      </c>
      <c r="AJ45" t="s">
        <v>406</v>
      </c>
      <c r="AK45" t="s">
        <v>968</v>
      </c>
      <c r="AL45" t="s">
        <v>1501</v>
      </c>
      <c r="AM45" t="s">
        <v>67</v>
      </c>
      <c r="AN45" t="s">
        <v>1548</v>
      </c>
      <c r="AO45" t="s">
        <v>65</v>
      </c>
      <c r="AP45" t="s">
        <v>2343</v>
      </c>
    </row>
    <row r="46" spans="1:42" x14ac:dyDescent="0.25">
      <c r="A46">
        <v>29</v>
      </c>
      <c r="B46">
        <v>161</v>
      </c>
      <c r="C46" s="4">
        <v>43752</v>
      </c>
      <c r="D46">
        <v>7</v>
      </c>
      <c r="E46" t="s">
        <v>35</v>
      </c>
      <c r="F46" t="s">
        <v>46</v>
      </c>
      <c r="G46" t="s">
        <v>55</v>
      </c>
      <c r="H46" t="s">
        <v>57</v>
      </c>
      <c r="I46" s="4">
        <v>43732</v>
      </c>
      <c r="J46">
        <v>3</v>
      </c>
      <c r="K46" t="s">
        <v>59</v>
      </c>
      <c r="L46" s="4">
        <v>43615</v>
      </c>
      <c r="M46" s="4">
        <v>43830</v>
      </c>
      <c r="N46">
        <v>1</v>
      </c>
      <c r="O46" t="s">
        <v>82</v>
      </c>
      <c r="P46" t="s">
        <v>244</v>
      </c>
      <c r="Q46">
        <v>2</v>
      </c>
      <c r="R46" t="s">
        <v>414</v>
      </c>
      <c r="S46" t="s">
        <v>976</v>
      </c>
      <c r="T46" t="s">
        <v>1509</v>
      </c>
      <c r="U46" t="s">
        <v>88</v>
      </c>
      <c r="V46" t="s">
        <v>2032</v>
      </c>
      <c r="W46">
        <v>121.34</v>
      </c>
      <c r="X46">
        <v>99.96</v>
      </c>
      <c r="Y46">
        <v>2</v>
      </c>
      <c r="Z46" t="s">
        <v>2091</v>
      </c>
      <c r="AA46" t="s">
        <v>2351</v>
      </c>
      <c r="AB46">
        <v>1</v>
      </c>
      <c r="AC46" t="s">
        <v>2633</v>
      </c>
      <c r="AD46">
        <v>60</v>
      </c>
      <c r="AE46" t="s">
        <v>2635</v>
      </c>
      <c r="AF46" s="4">
        <v>43740</v>
      </c>
      <c r="AG46" s="4">
        <v>43799</v>
      </c>
      <c r="AH46" t="s">
        <v>86</v>
      </c>
      <c r="AI46" t="s">
        <v>248</v>
      </c>
      <c r="AJ46" t="s">
        <v>872</v>
      </c>
      <c r="AK46" t="s">
        <v>1409</v>
      </c>
      <c r="AL46" t="s">
        <v>1924</v>
      </c>
      <c r="AM46" t="s">
        <v>80</v>
      </c>
      <c r="AN46" t="s">
        <v>1577</v>
      </c>
      <c r="AO46" t="s">
        <v>530</v>
      </c>
      <c r="AP46" t="s">
        <v>2367</v>
      </c>
    </row>
    <row r="47" spans="1:42" x14ac:dyDescent="0.25">
      <c r="A47">
        <v>29</v>
      </c>
      <c r="B47">
        <v>161</v>
      </c>
      <c r="C47" s="4">
        <v>43752</v>
      </c>
      <c r="D47">
        <v>7</v>
      </c>
      <c r="E47" t="s">
        <v>35</v>
      </c>
      <c r="F47" t="s">
        <v>46</v>
      </c>
      <c r="G47" t="s">
        <v>55</v>
      </c>
      <c r="H47" t="s">
        <v>57</v>
      </c>
      <c r="I47" s="4">
        <v>43732</v>
      </c>
      <c r="J47">
        <v>3</v>
      </c>
      <c r="K47" t="s">
        <v>59</v>
      </c>
      <c r="L47" s="4">
        <v>43615</v>
      </c>
      <c r="M47" s="4">
        <v>43830</v>
      </c>
      <c r="N47">
        <v>1</v>
      </c>
      <c r="O47" t="s">
        <v>82</v>
      </c>
      <c r="P47" t="s">
        <v>244</v>
      </c>
      <c r="Q47">
        <v>2</v>
      </c>
      <c r="R47" t="s">
        <v>414</v>
      </c>
      <c r="S47" t="s">
        <v>976</v>
      </c>
      <c r="T47" t="s">
        <v>1509</v>
      </c>
      <c r="U47" t="s">
        <v>88</v>
      </c>
      <c r="V47" t="s">
        <v>2032</v>
      </c>
      <c r="W47">
        <v>121.34</v>
      </c>
      <c r="X47">
        <v>99.96</v>
      </c>
      <c r="Y47">
        <v>2</v>
      </c>
      <c r="Z47" t="s">
        <v>2091</v>
      </c>
      <c r="AA47" t="s">
        <v>2351</v>
      </c>
      <c r="AB47">
        <v>1</v>
      </c>
      <c r="AC47" t="s">
        <v>2633</v>
      </c>
      <c r="AD47">
        <v>60</v>
      </c>
      <c r="AE47" t="s">
        <v>2635</v>
      </c>
      <c r="AF47" s="4">
        <v>43740</v>
      </c>
      <c r="AG47" s="4">
        <v>43799</v>
      </c>
      <c r="AH47" t="s">
        <v>86</v>
      </c>
      <c r="AI47" t="s">
        <v>248</v>
      </c>
      <c r="AJ47" t="s">
        <v>513</v>
      </c>
      <c r="AK47" t="s">
        <v>1076</v>
      </c>
      <c r="AL47" t="s">
        <v>1603</v>
      </c>
      <c r="AM47" t="s">
        <v>80</v>
      </c>
      <c r="AN47" t="s">
        <v>1577</v>
      </c>
      <c r="AO47" t="s">
        <v>549</v>
      </c>
      <c r="AP47" t="s">
        <v>2362</v>
      </c>
    </row>
    <row r="48" spans="1:42" x14ac:dyDescent="0.25">
      <c r="A48">
        <v>30</v>
      </c>
      <c r="B48">
        <v>411</v>
      </c>
      <c r="C48" s="4">
        <v>43752</v>
      </c>
      <c r="D48">
        <v>5</v>
      </c>
      <c r="E48" t="s">
        <v>36</v>
      </c>
      <c r="F48" t="s">
        <v>47</v>
      </c>
      <c r="G48" t="s">
        <v>55</v>
      </c>
      <c r="H48" t="s">
        <v>58</v>
      </c>
      <c r="I48" s="4">
        <v>43586</v>
      </c>
      <c r="J48">
        <v>2</v>
      </c>
      <c r="L48" s="4"/>
      <c r="M48" s="4"/>
      <c r="N48">
        <v>1</v>
      </c>
      <c r="O48" t="s">
        <v>65</v>
      </c>
      <c r="P48" t="s">
        <v>227</v>
      </c>
      <c r="Q48">
        <v>1</v>
      </c>
      <c r="R48" t="s">
        <v>415</v>
      </c>
      <c r="S48" t="s">
        <v>977</v>
      </c>
      <c r="T48" t="s">
        <v>1510</v>
      </c>
      <c r="U48" t="s">
        <v>80</v>
      </c>
      <c r="V48" t="s">
        <v>1517</v>
      </c>
      <c r="W48">
        <v>399.98</v>
      </c>
      <c r="X48">
        <v>39.979999999999997</v>
      </c>
      <c r="Y48">
        <v>1</v>
      </c>
      <c r="Z48" t="s">
        <v>431</v>
      </c>
      <c r="AA48" t="s">
        <v>2326</v>
      </c>
      <c r="AB48">
        <v>1</v>
      </c>
      <c r="AC48" t="s">
        <v>2634</v>
      </c>
      <c r="AD48">
        <v>203</v>
      </c>
      <c r="AE48" t="s">
        <v>2635</v>
      </c>
      <c r="AF48" s="4">
        <v>43740</v>
      </c>
      <c r="AG48" s="4">
        <v>43799</v>
      </c>
      <c r="AH48" t="s">
        <v>65</v>
      </c>
      <c r="AI48" t="s">
        <v>227</v>
      </c>
      <c r="AJ48" t="s">
        <v>415</v>
      </c>
      <c r="AK48" t="s">
        <v>977</v>
      </c>
      <c r="AL48" t="s">
        <v>1510</v>
      </c>
      <c r="AM48" t="s">
        <v>80</v>
      </c>
      <c r="AN48" t="s">
        <v>1517</v>
      </c>
      <c r="AO48" t="s">
        <v>431</v>
      </c>
      <c r="AP48" t="s">
        <v>2326</v>
      </c>
    </row>
    <row r="49" spans="1:42" x14ac:dyDescent="0.25">
      <c r="A49">
        <v>31</v>
      </c>
      <c r="B49">
        <v>144</v>
      </c>
      <c r="C49" s="4">
        <v>43753</v>
      </c>
      <c r="D49">
        <v>6</v>
      </c>
      <c r="E49" t="s">
        <v>33</v>
      </c>
      <c r="F49" t="s">
        <v>44</v>
      </c>
      <c r="G49" t="s">
        <v>55</v>
      </c>
      <c r="H49" t="s">
        <v>58</v>
      </c>
      <c r="I49" s="4">
        <v>43585</v>
      </c>
      <c r="J49">
        <v>1</v>
      </c>
      <c r="L49" s="4"/>
      <c r="M49" s="4"/>
      <c r="N49">
        <v>1</v>
      </c>
      <c r="O49" t="s">
        <v>67</v>
      </c>
      <c r="P49" t="s">
        <v>229</v>
      </c>
      <c r="Q49">
        <v>1</v>
      </c>
      <c r="R49" t="s">
        <v>416</v>
      </c>
      <c r="S49" t="s">
        <v>978</v>
      </c>
      <c r="T49" t="s">
        <v>1511</v>
      </c>
      <c r="U49" t="s">
        <v>69</v>
      </c>
      <c r="V49" t="s">
        <v>1548</v>
      </c>
      <c r="W49">
        <v>23.95</v>
      </c>
      <c r="X49">
        <v>14.99</v>
      </c>
      <c r="Y49">
        <v>1</v>
      </c>
      <c r="Z49" t="s">
        <v>652</v>
      </c>
      <c r="AA49" t="s">
        <v>2352</v>
      </c>
      <c r="AF49" s="4"/>
      <c r="AG49" s="4"/>
      <c r="AH49" t="s">
        <v>67</v>
      </c>
      <c r="AI49" t="s">
        <v>229</v>
      </c>
      <c r="AJ49" t="s">
        <v>416</v>
      </c>
      <c r="AK49" t="s">
        <v>978</v>
      </c>
      <c r="AL49" t="s">
        <v>1511</v>
      </c>
      <c r="AM49" t="s">
        <v>69</v>
      </c>
      <c r="AN49" t="s">
        <v>1548</v>
      </c>
      <c r="AO49" t="s">
        <v>652</v>
      </c>
      <c r="AP49" t="s">
        <v>2352</v>
      </c>
    </row>
    <row r="50" spans="1:42" x14ac:dyDescent="0.25">
      <c r="A50">
        <v>32</v>
      </c>
      <c r="B50">
        <v>102</v>
      </c>
      <c r="C50" s="4">
        <v>43754</v>
      </c>
      <c r="D50">
        <v>10</v>
      </c>
      <c r="E50" t="s">
        <v>42</v>
      </c>
      <c r="F50" t="s">
        <v>53</v>
      </c>
      <c r="G50" t="s">
        <v>55</v>
      </c>
      <c r="H50" t="s">
        <v>57</v>
      </c>
      <c r="I50" s="4">
        <v>43709</v>
      </c>
      <c r="J50">
        <v>3</v>
      </c>
      <c r="K50" t="s">
        <v>59</v>
      </c>
      <c r="L50" s="4">
        <v>43615</v>
      </c>
      <c r="M50" s="4">
        <v>43830</v>
      </c>
      <c r="N50">
        <v>2</v>
      </c>
      <c r="O50" t="s">
        <v>85</v>
      </c>
      <c r="P50" t="s">
        <v>247</v>
      </c>
      <c r="Q50">
        <v>2</v>
      </c>
      <c r="R50" t="s">
        <v>417</v>
      </c>
      <c r="S50" t="s">
        <v>979</v>
      </c>
      <c r="T50" t="s">
        <v>1512</v>
      </c>
      <c r="U50" t="s">
        <v>180</v>
      </c>
      <c r="V50" t="s">
        <v>2037</v>
      </c>
      <c r="W50">
        <v>1024.99</v>
      </c>
      <c r="X50">
        <v>64.97</v>
      </c>
      <c r="Y50">
        <v>2</v>
      </c>
      <c r="Z50" t="s">
        <v>102</v>
      </c>
      <c r="AA50" t="s">
        <v>2353</v>
      </c>
      <c r="AB50">
        <v>1</v>
      </c>
      <c r="AC50" t="s">
        <v>2634</v>
      </c>
      <c r="AD50">
        <v>37</v>
      </c>
      <c r="AE50" t="s">
        <v>2635</v>
      </c>
      <c r="AF50" s="4">
        <v>43740</v>
      </c>
      <c r="AG50" s="4">
        <v>43799</v>
      </c>
      <c r="AH50" t="s">
        <v>69</v>
      </c>
      <c r="AI50" t="s">
        <v>231</v>
      </c>
      <c r="AJ50" t="s">
        <v>565</v>
      </c>
      <c r="AK50" t="s">
        <v>1125</v>
      </c>
      <c r="AL50" t="s">
        <v>1648</v>
      </c>
      <c r="AM50" t="s">
        <v>80</v>
      </c>
      <c r="AN50" t="s">
        <v>1577</v>
      </c>
      <c r="AO50" t="s">
        <v>78</v>
      </c>
      <c r="AP50" t="s">
        <v>2330</v>
      </c>
    </row>
    <row r="51" spans="1:42" x14ac:dyDescent="0.25">
      <c r="A51">
        <v>32</v>
      </c>
      <c r="B51">
        <v>102</v>
      </c>
      <c r="C51" s="4">
        <v>43754</v>
      </c>
      <c r="D51">
        <v>10</v>
      </c>
      <c r="E51" t="s">
        <v>42</v>
      </c>
      <c r="F51" t="s">
        <v>53</v>
      </c>
      <c r="G51" t="s">
        <v>55</v>
      </c>
      <c r="H51" t="s">
        <v>57</v>
      </c>
      <c r="I51" s="4">
        <v>43709</v>
      </c>
      <c r="J51">
        <v>3</v>
      </c>
      <c r="K51" t="s">
        <v>59</v>
      </c>
      <c r="L51" s="4">
        <v>43615</v>
      </c>
      <c r="M51" s="4">
        <v>43830</v>
      </c>
      <c r="N51">
        <v>2</v>
      </c>
      <c r="O51" t="s">
        <v>85</v>
      </c>
      <c r="P51" t="s">
        <v>247</v>
      </c>
      <c r="Q51">
        <v>2</v>
      </c>
      <c r="R51" t="s">
        <v>417</v>
      </c>
      <c r="S51" t="s">
        <v>979</v>
      </c>
      <c r="T51" t="s">
        <v>1512</v>
      </c>
      <c r="U51" t="s">
        <v>180</v>
      </c>
      <c r="V51" t="s">
        <v>2037</v>
      </c>
      <c r="W51">
        <v>1024.99</v>
      </c>
      <c r="X51">
        <v>64.97</v>
      </c>
      <c r="Y51">
        <v>2</v>
      </c>
      <c r="Z51" t="s">
        <v>102</v>
      </c>
      <c r="AA51" t="s">
        <v>2353</v>
      </c>
      <c r="AB51">
        <v>1</v>
      </c>
      <c r="AC51" t="s">
        <v>2634</v>
      </c>
      <c r="AD51">
        <v>37</v>
      </c>
      <c r="AE51" t="s">
        <v>2635</v>
      </c>
      <c r="AF51" s="4">
        <v>43740</v>
      </c>
      <c r="AG51" s="4">
        <v>43799</v>
      </c>
      <c r="AH51" t="s">
        <v>80</v>
      </c>
      <c r="AI51" t="s">
        <v>242</v>
      </c>
      <c r="AJ51" t="s">
        <v>65</v>
      </c>
      <c r="AK51" t="s">
        <v>1267</v>
      </c>
      <c r="AL51" t="s">
        <v>1548</v>
      </c>
      <c r="AM51" t="s">
        <v>69</v>
      </c>
      <c r="AN51" t="s">
        <v>1548</v>
      </c>
      <c r="AO51" t="s">
        <v>80</v>
      </c>
      <c r="AP51" t="s">
        <v>2357</v>
      </c>
    </row>
    <row r="52" spans="1:42" x14ac:dyDescent="0.25">
      <c r="A52">
        <v>33</v>
      </c>
      <c r="B52">
        <v>435</v>
      </c>
      <c r="C52" s="4">
        <v>43754</v>
      </c>
      <c r="D52">
        <v>4</v>
      </c>
      <c r="E52" t="s">
        <v>40</v>
      </c>
      <c r="F52" t="s">
        <v>51</v>
      </c>
      <c r="G52" t="s">
        <v>55</v>
      </c>
      <c r="H52" t="s">
        <v>58</v>
      </c>
      <c r="I52" s="4">
        <v>43537</v>
      </c>
      <c r="J52">
        <v>1</v>
      </c>
      <c r="L52" s="4"/>
      <c r="M52" s="4"/>
      <c r="N52">
        <v>1</v>
      </c>
      <c r="O52" t="s">
        <v>79</v>
      </c>
      <c r="P52" t="s">
        <v>241</v>
      </c>
      <c r="Q52">
        <v>1</v>
      </c>
      <c r="R52" t="s">
        <v>418</v>
      </c>
      <c r="S52" t="s">
        <v>980</v>
      </c>
      <c r="T52" t="s">
        <v>1513</v>
      </c>
      <c r="U52" t="s">
        <v>67</v>
      </c>
      <c r="V52" t="s">
        <v>1548</v>
      </c>
      <c r="W52">
        <v>89.97</v>
      </c>
      <c r="X52">
        <v>44.97</v>
      </c>
      <c r="Y52">
        <v>1</v>
      </c>
      <c r="Z52" t="s">
        <v>65</v>
      </c>
      <c r="AA52" t="s">
        <v>2343</v>
      </c>
      <c r="AB52">
        <v>1</v>
      </c>
      <c r="AC52" t="s">
        <v>2633</v>
      </c>
      <c r="AD52">
        <v>215</v>
      </c>
      <c r="AE52" t="s">
        <v>2635</v>
      </c>
      <c r="AF52" s="4">
        <v>43740</v>
      </c>
      <c r="AG52" s="4">
        <v>43799</v>
      </c>
      <c r="AH52" t="s">
        <v>79</v>
      </c>
      <c r="AI52" t="s">
        <v>241</v>
      </c>
      <c r="AJ52" t="s">
        <v>418</v>
      </c>
      <c r="AK52" t="s">
        <v>980</v>
      </c>
      <c r="AL52" t="s">
        <v>1513</v>
      </c>
      <c r="AM52" t="s">
        <v>67</v>
      </c>
      <c r="AN52" t="s">
        <v>1548</v>
      </c>
      <c r="AO52" t="s">
        <v>65</v>
      </c>
      <c r="AP52" t="s">
        <v>2343</v>
      </c>
    </row>
    <row r="53" spans="1:42" x14ac:dyDescent="0.25">
      <c r="A53">
        <v>34</v>
      </c>
      <c r="B53">
        <v>441</v>
      </c>
      <c r="C53" s="4">
        <v>43754</v>
      </c>
      <c r="D53">
        <v>5</v>
      </c>
      <c r="E53" t="s">
        <v>36</v>
      </c>
      <c r="F53" t="s">
        <v>47</v>
      </c>
      <c r="G53" t="s">
        <v>55</v>
      </c>
      <c r="H53" t="s">
        <v>57</v>
      </c>
      <c r="I53" s="4">
        <v>43541</v>
      </c>
      <c r="J53">
        <v>2</v>
      </c>
      <c r="L53" s="4"/>
      <c r="M53" s="4"/>
      <c r="N53">
        <v>1</v>
      </c>
      <c r="O53" t="s">
        <v>78</v>
      </c>
      <c r="P53" t="s">
        <v>240</v>
      </c>
      <c r="Q53">
        <v>1</v>
      </c>
      <c r="R53" t="s">
        <v>408</v>
      </c>
      <c r="S53" t="s">
        <v>970</v>
      </c>
      <c r="T53" t="s">
        <v>1503</v>
      </c>
      <c r="U53" t="s">
        <v>67</v>
      </c>
      <c r="V53" t="s">
        <v>1548</v>
      </c>
      <c r="W53">
        <v>89.82</v>
      </c>
      <c r="X53">
        <v>44.97</v>
      </c>
      <c r="Y53">
        <v>1</v>
      </c>
      <c r="Z53" t="s">
        <v>393</v>
      </c>
      <c r="AA53" t="s">
        <v>2345</v>
      </c>
      <c r="AB53">
        <v>1</v>
      </c>
      <c r="AC53" t="s">
        <v>2633</v>
      </c>
      <c r="AD53">
        <v>220</v>
      </c>
      <c r="AE53" t="s">
        <v>2635</v>
      </c>
      <c r="AF53" s="4">
        <v>43740</v>
      </c>
      <c r="AG53" s="4">
        <v>43799</v>
      </c>
      <c r="AH53" t="s">
        <v>78</v>
      </c>
      <c r="AI53" t="s">
        <v>240</v>
      </c>
      <c r="AJ53" t="s">
        <v>408</v>
      </c>
      <c r="AK53" t="s">
        <v>970</v>
      </c>
      <c r="AL53" t="s">
        <v>1503</v>
      </c>
      <c r="AM53" t="s">
        <v>67</v>
      </c>
      <c r="AN53" t="s">
        <v>1548</v>
      </c>
      <c r="AO53" t="s">
        <v>393</v>
      </c>
      <c r="AP53" t="s">
        <v>2345</v>
      </c>
    </row>
    <row r="54" spans="1:42" x14ac:dyDescent="0.25">
      <c r="A54">
        <v>35</v>
      </c>
      <c r="B54">
        <v>193</v>
      </c>
      <c r="C54" s="4">
        <v>43755</v>
      </c>
      <c r="D54">
        <v>1</v>
      </c>
      <c r="E54" t="s">
        <v>39</v>
      </c>
      <c r="F54" t="s">
        <v>50</v>
      </c>
      <c r="G54" t="s">
        <v>56</v>
      </c>
      <c r="H54" t="s">
        <v>57</v>
      </c>
      <c r="I54" s="4">
        <v>43645</v>
      </c>
      <c r="J54">
        <v>2</v>
      </c>
      <c r="K54" t="s">
        <v>60</v>
      </c>
      <c r="L54" s="4">
        <v>43615</v>
      </c>
      <c r="M54" s="4">
        <v>43830</v>
      </c>
      <c r="N54">
        <v>1</v>
      </c>
      <c r="O54" t="s">
        <v>86</v>
      </c>
      <c r="P54" t="s">
        <v>248</v>
      </c>
      <c r="Q54">
        <v>1</v>
      </c>
      <c r="R54" t="s">
        <v>419</v>
      </c>
      <c r="S54" t="s">
        <v>981</v>
      </c>
      <c r="T54" t="s">
        <v>1514</v>
      </c>
      <c r="U54" t="s">
        <v>69</v>
      </c>
      <c r="V54" t="s">
        <v>1548</v>
      </c>
      <c r="W54">
        <v>57.95</v>
      </c>
      <c r="X54">
        <v>14.99</v>
      </c>
      <c r="Y54">
        <v>1</v>
      </c>
      <c r="Z54" t="s">
        <v>547</v>
      </c>
      <c r="AA54" t="s">
        <v>2354</v>
      </c>
      <c r="AB54">
        <v>1</v>
      </c>
      <c r="AC54" t="s">
        <v>2633</v>
      </c>
      <c r="AD54">
        <v>74</v>
      </c>
      <c r="AE54" t="s">
        <v>2635</v>
      </c>
      <c r="AF54" s="4">
        <v>43740</v>
      </c>
      <c r="AG54" s="4">
        <v>43799</v>
      </c>
      <c r="AH54" t="s">
        <v>86</v>
      </c>
      <c r="AI54" t="s">
        <v>248</v>
      </c>
      <c r="AJ54" t="s">
        <v>419</v>
      </c>
      <c r="AK54" t="s">
        <v>981</v>
      </c>
      <c r="AL54" t="s">
        <v>1514</v>
      </c>
      <c r="AM54" t="s">
        <v>69</v>
      </c>
      <c r="AN54" t="s">
        <v>1548</v>
      </c>
      <c r="AO54" t="s">
        <v>547</v>
      </c>
      <c r="AP54" t="s">
        <v>2354</v>
      </c>
    </row>
    <row r="55" spans="1:42" x14ac:dyDescent="0.25">
      <c r="A55">
        <v>36</v>
      </c>
      <c r="B55">
        <v>350</v>
      </c>
      <c r="C55" s="4">
        <v>43756</v>
      </c>
      <c r="D55">
        <v>11</v>
      </c>
      <c r="E55" t="s">
        <v>37</v>
      </c>
      <c r="F55" t="s">
        <v>48</v>
      </c>
      <c r="G55" t="s">
        <v>56</v>
      </c>
      <c r="H55" t="s">
        <v>57</v>
      </c>
      <c r="I55" s="4">
        <v>43565</v>
      </c>
      <c r="J55">
        <v>2</v>
      </c>
      <c r="L55" s="4"/>
      <c r="M55" s="4"/>
      <c r="N55">
        <v>2</v>
      </c>
      <c r="O55" t="s">
        <v>87</v>
      </c>
      <c r="P55" t="s">
        <v>249</v>
      </c>
      <c r="Q55">
        <v>2</v>
      </c>
      <c r="R55" t="s">
        <v>420</v>
      </c>
      <c r="S55" t="s">
        <v>982</v>
      </c>
      <c r="T55" t="s">
        <v>1515</v>
      </c>
      <c r="U55" t="s">
        <v>110</v>
      </c>
      <c r="V55" t="s">
        <v>2038</v>
      </c>
      <c r="W55">
        <v>164.67</v>
      </c>
      <c r="X55">
        <v>104.94</v>
      </c>
      <c r="Y55">
        <v>2</v>
      </c>
      <c r="Z55" t="s">
        <v>2092</v>
      </c>
      <c r="AA55" t="s">
        <v>2355</v>
      </c>
      <c r="AB55">
        <v>1</v>
      </c>
      <c r="AC55" t="s">
        <v>2633</v>
      </c>
      <c r="AD55">
        <v>157</v>
      </c>
      <c r="AE55" t="s">
        <v>2635</v>
      </c>
      <c r="AF55" s="4">
        <v>43740</v>
      </c>
      <c r="AG55" s="4">
        <v>43799</v>
      </c>
      <c r="AH55" t="s">
        <v>79</v>
      </c>
      <c r="AI55" t="s">
        <v>241</v>
      </c>
      <c r="AJ55" t="s">
        <v>570</v>
      </c>
      <c r="AK55" t="s">
        <v>1087</v>
      </c>
      <c r="AL55" t="s">
        <v>1653</v>
      </c>
      <c r="AM55" t="s">
        <v>67</v>
      </c>
      <c r="AN55" t="s">
        <v>1548</v>
      </c>
      <c r="AO55" t="s">
        <v>65</v>
      </c>
      <c r="AP55" t="s">
        <v>2343</v>
      </c>
    </row>
    <row r="56" spans="1:42" x14ac:dyDescent="0.25">
      <c r="A56">
        <v>36</v>
      </c>
      <c r="B56">
        <v>350</v>
      </c>
      <c r="C56" s="4">
        <v>43756</v>
      </c>
      <c r="D56">
        <v>11</v>
      </c>
      <c r="E56" t="s">
        <v>37</v>
      </c>
      <c r="F56" t="s">
        <v>48</v>
      </c>
      <c r="G56" t="s">
        <v>56</v>
      </c>
      <c r="H56" t="s">
        <v>57</v>
      </c>
      <c r="I56" s="4">
        <v>43565</v>
      </c>
      <c r="J56">
        <v>2</v>
      </c>
      <c r="L56" s="4"/>
      <c r="M56" s="4"/>
      <c r="N56">
        <v>2</v>
      </c>
      <c r="O56" t="s">
        <v>87</v>
      </c>
      <c r="P56" t="s">
        <v>249</v>
      </c>
      <c r="Q56">
        <v>2</v>
      </c>
      <c r="R56" t="s">
        <v>420</v>
      </c>
      <c r="S56" t="s">
        <v>982</v>
      </c>
      <c r="T56" t="s">
        <v>1515</v>
      </c>
      <c r="U56" t="s">
        <v>110</v>
      </c>
      <c r="V56" t="s">
        <v>2038</v>
      </c>
      <c r="W56">
        <v>164.67</v>
      </c>
      <c r="X56">
        <v>104.94</v>
      </c>
      <c r="Y56">
        <v>2</v>
      </c>
      <c r="Z56" t="s">
        <v>2092</v>
      </c>
      <c r="AA56" t="s">
        <v>2355</v>
      </c>
      <c r="AB56">
        <v>1</v>
      </c>
      <c r="AC56" t="s">
        <v>2633</v>
      </c>
      <c r="AD56">
        <v>157</v>
      </c>
      <c r="AE56" t="s">
        <v>2635</v>
      </c>
      <c r="AF56" s="4">
        <v>43740</v>
      </c>
      <c r="AG56" s="4">
        <v>43799</v>
      </c>
      <c r="AH56" t="s">
        <v>70</v>
      </c>
      <c r="AI56" t="s">
        <v>232</v>
      </c>
      <c r="AJ56" t="s">
        <v>594</v>
      </c>
      <c r="AK56" t="s">
        <v>1077</v>
      </c>
      <c r="AL56" t="s">
        <v>519</v>
      </c>
      <c r="AM56" t="s">
        <v>67</v>
      </c>
      <c r="AN56" t="s">
        <v>1517</v>
      </c>
      <c r="AO56" t="s">
        <v>432</v>
      </c>
      <c r="AP56" t="s">
        <v>2331</v>
      </c>
    </row>
    <row r="57" spans="1:42" x14ac:dyDescent="0.25">
      <c r="A57">
        <v>37</v>
      </c>
      <c r="B57">
        <v>364</v>
      </c>
      <c r="C57" s="4">
        <v>43756</v>
      </c>
      <c r="D57">
        <v>9</v>
      </c>
      <c r="E57" t="s">
        <v>41</v>
      </c>
      <c r="F57" t="s">
        <v>52</v>
      </c>
      <c r="G57" t="s">
        <v>55</v>
      </c>
      <c r="H57" t="s">
        <v>58</v>
      </c>
      <c r="I57" s="4">
        <v>43577</v>
      </c>
      <c r="J57">
        <v>2</v>
      </c>
      <c r="L57" s="4"/>
      <c r="M57" s="4"/>
      <c r="N57">
        <v>1</v>
      </c>
      <c r="O57" t="s">
        <v>88</v>
      </c>
      <c r="P57" t="s">
        <v>250</v>
      </c>
      <c r="Q57">
        <v>2</v>
      </c>
      <c r="R57" t="s">
        <v>421</v>
      </c>
      <c r="S57" t="s">
        <v>983</v>
      </c>
      <c r="T57" t="s">
        <v>1516</v>
      </c>
      <c r="U57" t="s">
        <v>71</v>
      </c>
      <c r="V57" t="s">
        <v>1869</v>
      </c>
      <c r="W57">
        <v>139.99</v>
      </c>
      <c r="X57">
        <v>29.98</v>
      </c>
      <c r="Y57">
        <v>2</v>
      </c>
      <c r="Z57" t="s">
        <v>167</v>
      </c>
      <c r="AA57" t="s">
        <v>2356</v>
      </c>
      <c r="AB57">
        <v>1</v>
      </c>
      <c r="AC57" t="s">
        <v>2634</v>
      </c>
      <c r="AD57">
        <v>168</v>
      </c>
      <c r="AE57" t="s">
        <v>2635</v>
      </c>
      <c r="AF57" s="4">
        <v>43740</v>
      </c>
      <c r="AG57" s="4">
        <v>43799</v>
      </c>
      <c r="AH57" t="s">
        <v>80</v>
      </c>
      <c r="AI57" t="s">
        <v>242</v>
      </c>
      <c r="AJ57" t="s">
        <v>65</v>
      </c>
      <c r="AK57" t="s">
        <v>1267</v>
      </c>
      <c r="AL57" t="s">
        <v>1548</v>
      </c>
      <c r="AM57" t="s">
        <v>69</v>
      </c>
      <c r="AN57" t="s">
        <v>1548</v>
      </c>
      <c r="AO57" t="s">
        <v>80</v>
      </c>
      <c r="AP57" t="s">
        <v>2357</v>
      </c>
    </row>
    <row r="58" spans="1:42" x14ac:dyDescent="0.25">
      <c r="A58">
        <v>37</v>
      </c>
      <c r="B58">
        <v>364</v>
      </c>
      <c r="C58" s="4">
        <v>43756</v>
      </c>
      <c r="D58">
        <v>9</v>
      </c>
      <c r="E58" t="s">
        <v>41</v>
      </c>
      <c r="F58" t="s">
        <v>52</v>
      </c>
      <c r="G58" t="s">
        <v>55</v>
      </c>
      <c r="H58" t="s">
        <v>58</v>
      </c>
      <c r="I58" s="4">
        <v>43577</v>
      </c>
      <c r="J58">
        <v>2</v>
      </c>
      <c r="L58" s="4"/>
      <c r="M58" s="4"/>
      <c r="N58">
        <v>1</v>
      </c>
      <c r="O58" t="s">
        <v>88</v>
      </c>
      <c r="P58" t="s">
        <v>250</v>
      </c>
      <c r="Q58">
        <v>2</v>
      </c>
      <c r="R58" t="s">
        <v>421</v>
      </c>
      <c r="S58" t="s">
        <v>983</v>
      </c>
      <c r="T58" t="s">
        <v>1516</v>
      </c>
      <c r="U58" t="s">
        <v>71</v>
      </c>
      <c r="V58" t="s">
        <v>1869</v>
      </c>
      <c r="W58">
        <v>139.99</v>
      </c>
      <c r="X58">
        <v>29.98</v>
      </c>
      <c r="Y58">
        <v>2</v>
      </c>
      <c r="Z58" t="s">
        <v>167</v>
      </c>
      <c r="AA58" t="s">
        <v>2356</v>
      </c>
      <c r="AB58">
        <v>1</v>
      </c>
      <c r="AC58" t="s">
        <v>2634</v>
      </c>
      <c r="AD58">
        <v>168</v>
      </c>
      <c r="AE58" t="s">
        <v>2635</v>
      </c>
      <c r="AF58" s="4">
        <v>43740</v>
      </c>
      <c r="AG58" s="4">
        <v>43799</v>
      </c>
      <c r="AH58" t="s">
        <v>80</v>
      </c>
      <c r="AI58" t="s">
        <v>242</v>
      </c>
      <c r="AJ58" t="s">
        <v>709</v>
      </c>
      <c r="AK58" t="s">
        <v>1250</v>
      </c>
      <c r="AL58" t="s">
        <v>425</v>
      </c>
      <c r="AM58" t="s">
        <v>69</v>
      </c>
      <c r="AN58" t="s">
        <v>1548</v>
      </c>
      <c r="AO58" t="s">
        <v>79</v>
      </c>
      <c r="AP58" t="s">
        <v>2349</v>
      </c>
    </row>
    <row r="59" spans="1:42" x14ac:dyDescent="0.25">
      <c r="A59">
        <v>38</v>
      </c>
      <c r="B59">
        <v>124</v>
      </c>
      <c r="C59" s="4">
        <v>43758</v>
      </c>
      <c r="D59">
        <v>9</v>
      </c>
      <c r="E59" t="s">
        <v>41</v>
      </c>
      <c r="F59" t="s">
        <v>52</v>
      </c>
      <c r="G59" t="s">
        <v>56</v>
      </c>
      <c r="H59" t="s">
        <v>57</v>
      </c>
      <c r="I59" s="4">
        <v>43721</v>
      </c>
      <c r="J59">
        <v>3</v>
      </c>
      <c r="K59" t="s">
        <v>59</v>
      </c>
      <c r="L59" s="4">
        <v>43615</v>
      </c>
      <c r="M59" s="4">
        <v>43830</v>
      </c>
      <c r="N59">
        <v>1</v>
      </c>
      <c r="O59" t="s">
        <v>80</v>
      </c>
      <c r="P59" t="s">
        <v>242</v>
      </c>
      <c r="Q59">
        <v>1</v>
      </c>
      <c r="R59" t="s">
        <v>422</v>
      </c>
      <c r="S59" t="s">
        <v>984</v>
      </c>
      <c r="T59" t="s">
        <v>1517</v>
      </c>
      <c r="U59" t="s">
        <v>80</v>
      </c>
      <c r="V59" t="s">
        <v>1548</v>
      </c>
      <c r="W59">
        <v>39.979999999999997</v>
      </c>
      <c r="X59">
        <v>29.98</v>
      </c>
      <c r="Y59">
        <v>1</v>
      </c>
      <c r="Z59" t="s">
        <v>80</v>
      </c>
      <c r="AA59" t="s">
        <v>2357</v>
      </c>
      <c r="AB59">
        <v>1</v>
      </c>
      <c r="AC59" t="s">
        <v>2634</v>
      </c>
      <c r="AD59">
        <v>46</v>
      </c>
      <c r="AE59" t="s">
        <v>2635</v>
      </c>
      <c r="AF59" s="4">
        <v>43740</v>
      </c>
      <c r="AG59" s="4">
        <v>43799</v>
      </c>
      <c r="AH59" t="s">
        <v>80</v>
      </c>
      <c r="AI59" t="s">
        <v>242</v>
      </c>
      <c r="AJ59" t="s">
        <v>422</v>
      </c>
      <c r="AK59" t="s">
        <v>984</v>
      </c>
      <c r="AL59" t="s">
        <v>1517</v>
      </c>
      <c r="AM59" t="s">
        <v>80</v>
      </c>
      <c r="AN59" t="s">
        <v>1548</v>
      </c>
      <c r="AO59" t="s">
        <v>80</v>
      </c>
      <c r="AP59" t="s">
        <v>2357</v>
      </c>
    </row>
    <row r="60" spans="1:42" x14ac:dyDescent="0.25">
      <c r="A60">
        <v>39</v>
      </c>
      <c r="B60">
        <v>109</v>
      </c>
      <c r="C60" s="4">
        <v>43759</v>
      </c>
      <c r="D60">
        <v>6</v>
      </c>
      <c r="E60" t="s">
        <v>33</v>
      </c>
      <c r="F60" t="s">
        <v>44</v>
      </c>
      <c r="G60" t="s">
        <v>56</v>
      </c>
      <c r="H60" t="s">
        <v>57</v>
      </c>
      <c r="I60" s="4">
        <v>43721</v>
      </c>
      <c r="J60">
        <v>3</v>
      </c>
      <c r="K60" t="s">
        <v>59</v>
      </c>
      <c r="L60" s="4">
        <v>43615</v>
      </c>
      <c r="M60" s="4">
        <v>43830</v>
      </c>
      <c r="N60">
        <v>1</v>
      </c>
      <c r="O60" t="s">
        <v>79</v>
      </c>
      <c r="P60" t="s">
        <v>241</v>
      </c>
      <c r="Q60">
        <v>1</v>
      </c>
      <c r="R60" t="s">
        <v>423</v>
      </c>
      <c r="S60" t="s">
        <v>985</v>
      </c>
      <c r="T60" t="s">
        <v>1518</v>
      </c>
      <c r="U60" t="s">
        <v>80</v>
      </c>
      <c r="V60" t="s">
        <v>1548</v>
      </c>
      <c r="W60">
        <v>85.76</v>
      </c>
      <c r="X60">
        <v>29.98</v>
      </c>
      <c r="Y60">
        <v>1</v>
      </c>
      <c r="Z60" t="s">
        <v>455</v>
      </c>
      <c r="AA60" t="s">
        <v>2340</v>
      </c>
      <c r="AB60">
        <v>1</v>
      </c>
      <c r="AC60" t="s">
        <v>2634</v>
      </c>
      <c r="AD60">
        <v>39</v>
      </c>
      <c r="AE60" t="s">
        <v>2635</v>
      </c>
      <c r="AF60" s="4">
        <v>43740</v>
      </c>
      <c r="AG60" s="4">
        <v>43799</v>
      </c>
      <c r="AH60" t="s">
        <v>79</v>
      </c>
      <c r="AI60" t="s">
        <v>241</v>
      </c>
      <c r="AJ60" t="s">
        <v>423</v>
      </c>
      <c r="AK60" t="s">
        <v>985</v>
      </c>
      <c r="AL60" t="s">
        <v>1518</v>
      </c>
      <c r="AM60" t="s">
        <v>80</v>
      </c>
      <c r="AN60" t="s">
        <v>1548</v>
      </c>
      <c r="AO60" t="s">
        <v>455</v>
      </c>
      <c r="AP60" t="s">
        <v>2340</v>
      </c>
    </row>
    <row r="61" spans="1:42" x14ac:dyDescent="0.25">
      <c r="A61">
        <v>40</v>
      </c>
      <c r="B61">
        <v>147</v>
      </c>
      <c r="C61" s="4">
        <v>43759</v>
      </c>
      <c r="D61">
        <v>10</v>
      </c>
      <c r="E61" t="s">
        <v>42</v>
      </c>
      <c r="F61" t="s">
        <v>53</v>
      </c>
      <c r="G61" t="s">
        <v>55</v>
      </c>
      <c r="H61" t="s">
        <v>57</v>
      </c>
      <c r="I61" s="4">
        <v>43632</v>
      </c>
      <c r="J61">
        <v>2</v>
      </c>
      <c r="K61" t="s">
        <v>60</v>
      </c>
      <c r="L61" s="4">
        <v>43615</v>
      </c>
      <c r="M61" s="4">
        <v>43830</v>
      </c>
      <c r="N61">
        <v>2</v>
      </c>
      <c r="O61" t="s">
        <v>89</v>
      </c>
      <c r="P61" t="s">
        <v>251</v>
      </c>
      <c r="Q61">
        <v>2</v>
      </c>
      <c r="R61" t="s">
        <v>424</v>
      </c>
      <c r="S61" t="s">
        <v>986</v>
      </c>
      <c r="T61" t="s">
        <v>1519</v>
      </c>
      <c r="U61" t="s">
        <v>71</v>
      </c>
      <c r="V61" t="s">
        <v>2039</v>
      </c>
      <c r="W61">
        <v>77.98</v>
      </c>
      <c r="X61">
        <v>24.98</v>
      </c>
      <c r="Y61">
        <v>2</v>
      </c>
      <c r="Z61" t="s">
        <v>2093</v>
      </c>
      <c r="AA61" t="s">
        <v>2358</v>
      </c>
      <c r="AB61">
        <v>1</v>
      </c>
      <c r="AC61" t="s">
        <v>2634</v>
      </c>
      <c r="AD61">
        <v>53</v>
      </c>
      <c r="AE61" t="s">
        <v>2635</v>
      </c>
      <c r="AF61" s="4">
        <v>43740</v>
      </c>
      <c r="AG61" s="4">
        <v>43799</v>
      </c>
      <c r="AH61" t="s">
        <v>90</v>
      </c>
      <c r="AI61" t="s">
        <v>252</v>
      </c>
      <c r="AJ61" t="s">
        <v>431</v>
      </c>
      <c r="AK61" t="s">
        <v>994</v>
      </c>
      <c r="AL61" t="s">
        <v>1526</v>
      </c>
      <c r="AM61" t="s">
        <v>69</v>
      </c>
      <c r="AN61" t="s">
        <v>1562</v>
      </c>
      <c r="AO61" t="s">
        <v>410</v>
      </c>
      <c r="AP61" t="s">
        <v>2359</v>
      </c>
    </row>
    <row r="62" spans="1:42" x14ac:dyDescent="0.25">
      <c r="A62">
        <v>40</v>
      </c>
      <c r="B62">
        <v>147</v>
      </c>
      <c r="C62" s="4">
        <v>43759</v>
      </c>
      <c r="D62">
        <v>10</v>
      </c>
      <c r="E62" t="s">
        <v>42</v>
      </c>
      <c r="F62" t="s">
        <v>53</v>
      </c>
      <c r="G62" t="s">
        <v>55</v>
      </c>
      <c r="H62" t="s">
        <v>57</v>
      </c>
      <c r="I62" s="4">
        <v>43632</v>
      </c>
      <c r="J62">
        <v>2</v>
      </c>
      <c r="K62" t="s">
        <v>60</v>
      </c>
      <c r="L62" s="4">
        <v>43615</v>
      </c>
      <c r="M62" s="4">
        <v>43830</v>
      </c>
      <c r="N62">
        <v>2</v>
      </c>
      <c r="O62" t="s">
        <v>89</v>
      </c>
      <c r="P62" t="s">
        <v>251</v>
      </c>
      <c r="Q62">
        <v>2</v>
      </c>
      <c r="R62" t="s">
        <v>424</v>
      </c>
      <c r="S62" t="s">
        <v>986</v>
      </c>
      <c r="T62" t="s">
        <v>1519</v>
      </c>
      <c r="U62" t="s">
        <v>71</v>
      </c>
      <c r="V62" t="s">
        <v>2039</v>
      </c>
      <c r="W62">
        <v>77.98</v>
      </c>
      <c r="X62">
        <v>24.98</v>
      </c>
      <c r="Y62">
        <v>2</v>
      </c>
      <c r="Z62" t="s">
        <v>2093</v>
      </c>
      <c r="AA62" t="s">
        <v>2358</v>
      </c>
      <c r="AB62">
        <v>1</v>
      </c>
      <c r="AC62" t="s">
        <v>2634</v>
      </c>
      <c r="AD62">
        <v>53</v>
      </c>
      <c r="AE62" t="s">
        <v>2635</v>
      </c>
      <c r="AF62" s="4">
        <v>43740</v>
      </c>
      <c r="AG62" s="4">
        <v>43799</v>
      </c>
      <c r="AH62" t="s">
        <v>67</v>
      </c>
      <c r="AI62" t="s">
        <v>229</v>
      </c>
      <c r="AJ62" t="s">
        <v>478</v>
      </c>
      <c r="AK62" t="s">
        <v>1041</v>
      </c>
      <c r="AL62" t="s">
        <v>1569</v>
      </c>
      <c r="AM62" t="s">
        <v>69</v>
      </c>
      <c r="AN62" t="s">
        <v>1548</v>
      </c>
      <c r="AO62" t="s">
        <v>90</v>
      </c>
      <c r="AP62" t="s">
        <v>2328</v>
      </c>
    </row>
    <row r="63" spans="1:42" x14ac:dyDescent="0.25">
      <c r="A63">
        <v>41</v>
      </c>
      <c r="B63">
        <v>220</v>
      </c>
      <c r="C63" s="4">
        <v>43759</v>
      </c>
      <c r="D63">
        <v>6</v>
      </c>
      <c r="E63" t="s">
        <v>33</v>
      </c>
      <c r="F63" t="s">
        <v>44</v>
      </c>
      <c r="G63" t="s">
        <v>55</v>
      </c>
      <c r="H63" t="s">
        <v>57</v>
      </c>
      <c r="I63" s="4">
        <v>43692</v>
      </c>
      <c r="J63">
        <v>1</v>
      </c>
      <c r="K63" t="s">
        <v>61</v>
      </c>
      <c r="L63" s="4">
        <v>43615</v>
      </c>
      <c r="M63" s="4">
        <v>43830</v>
      </c>
      <c r="N63">
        <v>1</v>
      </c>
      <c r="O63" t="s">
        <v>86</v>
      </c>
      <c r="P63" t="s">
        <v>248</v>
      </c>
      <c r="Q63">
        <v>1</v>
      </c>
      <c r="R63" t="s">
        <v>419</v>
      </c>
      <c r="S63" t="s">
        <v>981</v>
      </c>
      <c r="T63" t="s">
        <v>1514</v>
      </c>
      <c r="U63" t="s">
        <v>67</v>
      </c>
      <c r="V63" t="s">
        <v>1577</v>
      </c>
      <c r="W63">
        <v>173.85</v>
      </c>
      <c r="X63">
        <v>74.97</v>
      </c>
      <c r="Y63">
        <v>1</v>
      </c>
      <c r="Z63" t="s">
        <v>547</v>
      </c>
      <c r="AA63" t="s">
        <v>2354</v>
      </c>
      <c r="AB63">
        <v>1</v>
      </c>
      <c r="AC63" t="s">
        <v>2633</v>
      </c>
      <c r="AD63">
        <v>86</v>
      </c>
      <c r="AE63" t="s">
        <v>2635</v>
      </c>
      <c r="AF63" s="4">
        <v>43740</v>
      </c>
      <c r="AG63" s="4">
        <v>43799</v>
      </c>
      <c r="AH63" t="s">
        <v>86</v>
      </c>
      <c r="AI63" t="s">
        <v>248</v>
      </c>
      <c r="AJ63" t="s">
        <v>419</v>
      </c>
      <c r="AK63" t="s">
        <v>981</v>
      </c>
      <c r="AL63" t="s">
        <v>1514</v>
      </c>
      <c r="AM63" t="s">
        <v>67</v>
      </c>
      <c r="AN63" t="s">
        <v>1577</v>
      </c>
      <c r="AO63" t="s">
        <v>547</v>
      </c>
      <c r="AP63" t="s">
        <v>2354</v>
      </c>
    </row>
    <row r="64" spans="1:42" x14ac:dyDescent="0.25">
      <c r="A64">
        <v>42</v>
      </c>
      <c r="B64">
        <v>27</v>
      </c>
      <c r="C64" s="4">
        <v>43760</v>
      </c>
      <c r="D64">
        <v>7</v>
      </c>
      <c r="E64" t="s">
        <v>35</v>
      </c>
      <c r="F64" t="s">
        <v>46</v>
      </c>
      <c r="G64" t="s">
        <v>56</v>
      </c>
      <c r="H64" t="s">
        <v>58</v>
      </c>
      <c r="I64" s="4">
        <v>43629</v>
      </c>
      <c r="J64">
        <v>1</v>
      </c>
      <c r="K64" t="s">
        <v>61</v>
      </c>
      <c r="L64" s="4">
        <v>43615</v>
      </c>
      <c r="M64" s="4">
        <v>43830</v>
      </c>
      <c r="N64">
        <v>1</v>
      </c>
      <c r="O64" t="s">
        <v>69</v>
      </c>
      <c r="P64" t="s">
        <v>231</v>
      </c>
      <c r="Q64">
        <v>1</v>
      </c>
      <c r="R64" t="s">
        <v>425</v>
      </c>
      <c r="S64" t="s">
        <v>987</v>
      </c>
      <c r="T64" t="s">
        <v>1520</v>
      </c>
      <c r="U64" t="s">
        <v>69</v>
      </c>
      <c r="V64" t="s">
        <v>1577</v>
      </c>
      <c r="W64">
        <v>132.99</v>
      </c>
      <c r="X64">
        <v>24.99</v>
      </c>
      <c r="Y64">
        <v>1</v>
      </c>
      <c r="Z64" t="s">
        <v>78</v>
      </c>
      <c r="AA64" t="s">
        <v>2330</v>
      </c>
      <c r="AB64">
        <v>1</v>
      </c>
      <c r="AC64" t="s">
        <v>2633</v>
      </c>
      <c r="AD64">
        <v>17</v>
      </c>
      <c r="AE64" t="s">
        <v>2635</v>
      </c>
      <c r="AF64" s="4">
        <v>43740</v>
      </c>
      <c r="AG64" s="4">
        <v>43799</v>
      </c>
      <c r="AH64" t="s">
        <v>69</v>
      </c>
      <c r="AI64" t="s">
        <v>231</v>
      </c>
      <c r="AJ64" t="s">
        <v>425</v>
      </c>
      <c r="AK64" t="s">
        <v>987</v>
      </c>
      <c r="AL64" t="s">
        <v>1520</v>
      </c>
      <c r="AM64" t="s">
        <v>69</v>
      </c>
      <c r="AN64" t="s">
        <v>1577</v>
      </c>
      <c r="AO64" t="s">
        <v>78</v>
      </c>
      <c r="AP64" t="s">
        <v>2330</v>
      </c>
    </row>
    <row r="65" spans="1:42" x14ac:dyDescent="0.25">
      <c r="A65">
        <v>43</v>
      </c>
      <c r="B65">
        <v>355</v>
      </c>
      <c r="C65" s="4">
        <v>43760</v>
      </c>
      <c r="D65">
        <v>10</v>
      </c>
      <c r="E65" t="s">
        <v>42</v>
      </c>
      <c r="F65" t="s">
        <v>53</v>
      </c>
      <c r="G65" t="s">
        <v>56</v>
      </c>
      <c r="H65" t="s">
        <v>57</v>
      </c>
      <c r="I65" s="4">
        <v>43552</v>
      </c>
      <c r="J65">
        <v>2</v>
      </c>
      <c r="L65" s="4"/>
      <c r="M65" s="4"/>
      <c r="N65">
        <v>1</v>
      </c>
      <c r="O65" t="s">
        <v>84</v>
      </c>
      <c r="P65" t="s">
        <v>246</v>
      </c>
      <c r="Q65">
        <v>1</v>
      </c>
      <c r="R65" t="s">
        <v>426</v>
      </c>
      <c r="S65" t="s">
        <v>988</v>
      </c>
      <c r="T65" t="s">
        <v>1521</v>
      </c>
      <c r="U65" t="s">
        <v>67</v>
      </c>
      <c r="V65" t="s">
        <v>1548</v>
      </c>
      <c r="W65">
        <v>125.97</v>
      </c>
      <c r="X65">
        <v>44.97</v>
      </c>
      <c r="Y65">
        <v>1</v>
      </c>
      <c r="Z65" t="s">
        <v>410</v>
      </c>
      <c r="AA65" t="s">
        <v>2359</v>
      </c>
      <c r="AB65">
        <v>1</v>
      </c>
      <c r="AC65" t="s">
        <v>2633</v>
      </c>
      <c r="AD65">
        <v>160</v>
      </c>
      <c r="AE65" t="s">
        <v>2635</v>
      </c>
      <c r="AF65" s="4">
        <v>43740</v>
      </c>
      <c r="AG65" s="4">
        <v>43799</v>
      </c>
      <c r="AH65" t="s">
        <v>84</v>
      </c>
      <c r="AI65" t="s">
        <v>246</v>
      </c>
      <c r="AJ65" t="s">
        <v>426</v>
      </c>
      <c r="AK65" t="s">
        <v>988</v>
      </c>
      <c r="AL65" t="s">
        <v>1521</v>
      </c>
      <c r="AM65" t="s">
        <v>67</v>
      </c>
      <c r="AN65" t="s">
        <v>1548</v>
      </c>
      <c r="AO65" t="s">
        <v>410</v>
      </c>
      <c r="AP65" t="s">
        <v>2359</v>
      </c>
    </row>
    <row r="66" spans="1:42" x14ac:dyDescent="0.25">
      <c r="A66">
        <v>44</v>
      </c>
      <c r="B66">
        <v>398</v>
      </c>
      <c r="C66" s="4">
        <v>43760</v>
      </c>
      <c r="D66">
        <v>8</v>
      </c>
      <c r="E66" t="s">
        <v>43</v>
      </c>
      <c r="F66" t="s">
        <v>54</v>
      </c>
      <c r="G66" t="s">
        <v>56</v>
      </c>
      <c r="H66" t="s">
        <v>57</v>
      </c>
      <c r="I66" s="4">
        <v>43579</v>
      </c>
      <c r="J66">
        <v>3</v>
      </c>
      <c r="L66" s="4"/>
      <c r="M66" s="4"/>
      <c r="N66">
        <v>1</v>
      </c>
      <c r="O66" t="s">
        <v>90</v>
      </c>
      <c r="P66" t="s">
        <v>252</v>
      </c>
      <c r="Q66">
        <v>1</v>
      </c>
      <c r="R66" t="s">
        <v>427</v>
      </c>
      <c r="S66" t="s">
        <v>989</v>
      </c>
      <c r="T66" t="s">
        <v>1522</v>
      </c>
      <c r="U66" t="s">
        <v>69</v>
      </c>
      <c r="V66" t="s">
        <v>1562</v>
      </c>
      <c r="W66">
        <v>81.99</v>
      </c>
      <c r="X66">
        <v>9.99</v>
      </c>
      <c r="Y66">
        <v>1</v>
      </c>
      <c r="Z66" t="s">
        <v>645</v>
      </c>
      <c r="AA66" t="s">
        <v>2347</v>
      </c>
      <c r="AB66">
        <v>1</v>
      </c>
      <c r="AC66" t="s">
        <v>2634</v>
      </c>
      <c r="AD66">
        <v>194</v>
      </c>
      <c r="AE66" t="s">
        <v>2635</v>
      </c>
      <c r="AF66" s="4">
        <v>43740</v>
      </c>
      <c r="AG66" s="4">
        <v>43799</v>
      </c>
      <c r="AH66" t="s">
        <v>90</v>
      </c>
      <c r="AI66" t="s">
        <v>252</v>
      </c>
      <c r="AJ66" t="s">
        <v>427</v>
      </c>
      <c r="AK66" t="s">
        <v>989</v>
      </c>
      <c r="AL66" t="s">
        <v>1522</v>
      </c>
      <c r="AM66" t="s">
        <v>69</v>
      </c>
      <c r="AN66" t="s">
        <v>1562</v>
      </c>
      <c r="AO66" t="s">
        <v>645</v>
      </c>
      <c r="AP66" t="s">
        <v>2347</v>
      </c>
    </row>
    <row r="67" spans="1:42" x14ac:dyDescent="0.25">
      <c r="A67">
        <v>45</v>
      </c>
      <c r="B67">
        <v>144</v>
      </c>
      <c r="C67" s="4">
        <v>43761</v>
      </c>
      <c r="D67">
        <v>6</v>
      </c>
      <c r="E67" t="s">
        <v>33</v>
      </c>
      <c r="F67" t="s">
        <v>44</v>
      </c>
      <c r="G67" t="s">
        <v>55</v>
      </c>
      <c r="H67" t="s">
        <v>58</v>
      </c>
      <c r="I67" s="4">
        <v>43585</v>
      </c>
      <c r="J67">
        <v>1</v>
      </c>
      <c r="L67" s="4"/>
      <c r="M67" s="4"/>
      <c r="N67">
        <v>1</v>
      </c>
      <c r="O67" t="s">
        <v>80</v>
      </c>
      <c r="P67" t="s">
        <v>242</v>
      </c>
      <c r="Q67">
        <v>1</v>
      </c>
      <c r="R67" t="s">
        <v>84</v>
      </c>
      <c r="S67" t="s">
        <v>990</v>
      </c>
      <c r="T67" t="s">
        <v>1523</v>
      </c>
      <c r="U67" t="s">
        <v>80</v>
      </c>
      <c r="V67" t="s">
        <v>1548</v>
      </c>
      <c r="W67">
        <v>20.98</v>
      </c>
      <c r="X67">
        <v>29.98</v>
      </c>
      <c r="Y67">
        <v>1</v>
      </c>
      <c r="Z67" t="s">
        <v>79</v>
      </c>
      <c r="AA67" t="s">
        <v>2349</v>
      </c>
      <c r="AB67">
        <v>1</v>
      </c>
      <c r="AC67" t="s">
        <v>2633</v>
      </c>
      <c r="AD67">
        <v>52</v>
      </c>
      <c r="AE67" t="s">
        <v>2635</v>
      </c>
      <c r="AF67" s="4">
        <v>43740</v>
      </c>
      <c r="AG67" s="4">
        <v>43799</v>
      </c>
      <c r="AH67" t="s">
        <v>80</v>
      </c>
      <c r="AI67" t="s">
        <v>242</v>
      </c>
      <c r="AJ67" t="s">
        <v>84</v>
      </c>
      <c r="AK67" t="s">
        <v>990</v>
      </c>
      <c r="AL67" t="s">
        <v>1523</v>
      </c>
      <c r="AM67" t="s">
        <v>80</v>
      </c>
      <c r="AN67" t="s">
        <v>1548</v>
      </c>
      <c r="AO67" t="s">
        <v>79</v>
      </c>
      <c r="AP67" t="s">
        <v>2349</v>
      </c>
    </row>
    <row r="68" spans="1:42" x14ac:dyDescent="0.25">
      <c r="A68">
        <v>46</v>
      </c>
      <c r="B68">
        <v>325</v>
      </c>
      <c r="C68" s="4">
        <v>43761</v>
      </c>
      <c r="D68">
        <v>3</v>
      </c>
      <c r="E68" t="s">
        <v>34</v>
      </c>
      <c r="F68" t="s">
        <v>45</v>
      </c>
      <c r="G68" t="s">
        <v>55</v>
      </c>
      <c r="H68" t="s">
        <v>58</v>
      </c>
      <c r="I68" s="4">
        <v>43491</v>
      </c>
      <c r="J68">
        <v>1</v>
      </c>
      <c r="L68" s="4"/>
      <c r="M68" s="4"/>
      <c r="N68">
        <v>1</v>
      </c>
      <c r="O68" t="s">
        <v>69</v>
      </c>
      <c r="P68" t="s">
        <v>231</v>
      </c>
      <c r="Q68">
        <v>1</v>
      </c>
      <c r="R68" t="s">
        <v>428</v>
      </c>
      <c r="S68" t="s">
        <v>991</v>
      </c>
      <c r="T68" t="s">
        <v>1524</v>
      </c>
      <c r="U68" t="s">
        <v>67</v>
      </c>
      <c r="V68" t="s">
        <v>1577</v>
      </c>
      <c r="W68">
        <v>2789.97</v>
      </c>
      <c r="X68">
        <v>74.97</v>
      </c>
      <c r="Y68">
        <v>1</v>
      </c>
      <c r="Z68" t="s">
        <v>69</v>
      </c>
      <c r="AA68" t="s">
        <v>2360</v>
      </c>
      <c r="AB68">
        <v>1</v>
      </c>
      <c r="AC68" t="s">
        <v>2634</v>
      </c>
      <c r="AD68">
        <v>142</v>
      </c>
      <c r="AE68" t="s">
        <v>2635</v>
      </c>
      <c r="AF68" s="4">
        <v>43740</v>
      </c>
      <c r="AG68" s="4">
        <v>43799</v>
      </c>
      <c r="AH68" t="s">
        <v>69</v>
      </c>
      <c r="AI68" t="s">
        <v>231</v>
      </c>
      <c r="AJ68" t="s">
        <v>428</v>
      </c>
      <c r="AK68" t="s">
        <v>991</v>
      </c>
      <c r="AL68" t="s">
        <v>1524</v>
      </c>
      <c r="AM68" t="s">
        <v>67</v>
      </c>
      <c r="AN68" t="s">
        <v>1577</v>
      </c>
      <c r="AO68" t="s">
        <v>69</v>
      </c>
      <c r="AP68" t="s">
        <v>2360</v>
      </c>
    </row>
    <row r="69" spans="1:42" x14ac:dyDescent="0.25">
      <c r="A69">
        <v>47</v>
      </c>
      <c r="B69">
        <v>428</v>
      </c>
      <c r="C69" s="4">
        <v>43763</v>
      </c>
      <c r="D69">
        <v>9</v>
      </c>
      <c r="E69" t="s">
        <v>41</v>
      </c>
      <c r="F69" t="s">
        <v>52</v>
      </c>
      <c r="G69" t="s">
        <v>56</v>
      </c>
      <c r="H69" t="s">
        <v>58</v>
      </c>
      <c r="I69" s="4">
        <v>43587</v>
      </c>
      <c r="J69">
        <v>2</v>
      </c>
      <c r="L69" s="4"/>
      <c r="M69" s="4"/>
      <c r="N69">
        <v>1</v>
      </c>
      <c r="O69" t="s">
        <v>80</v>
      </c>
      <c r="P69" t="s">
        <v>242</v>
      </c>
      <c r="Q69">
        <v>1</v>
      </c>
      <c r="R69" t="s">
        <v>404</v>
      </c>
      <c r="S69" t="s">
        <v>966</v>
      </c>
      <c r="T69" t="s">
        <v>1499</v>
      </c>
      <c r="U69" t="s">
        <v>80</v>
      </c>
      <c r="V69" t="s">
        <v>1548</v>
      </c>
      <c r="W69">
        <v>42.38</v>
      </c>
      <c r="X69">
        <v>29.98</v>
      </c>
      <c r="Y69">
        <v>1</v>
      </c>
      <c r="Z69" t="s">
        <v>70</v>
      </c>
      <c r="AA69" t="s">
        <v>2341</v>
      </c>
      <c r="AB69">
        <v>1</v>
      </c>
      <c r="AC69" t="s">
        <v>2634</v>
      </c>
      <c r="AD69">
        <v>212</v>
      </c>
      <c r="AE69" t="s">
        <v>2635</v>
      </c>
      <c r="AF69" s="4">
        <v>43740</v>
      </c>
      <c r="AG69" s="4">
        <v>43799</v>
      </c>
      <c r="AH69" t="s">
        <v>80</v>
      </c>
      <c r="AI69" t="s">
        <v>242</v>
      </c>
      <c r="AJ69" t="s">
        <v>404</v>
      </c>
      <c r="AK69" t="s">
        <v>966</v>
      </c>
      <c r="AL69" t="s">
        <v>1499</v>
      </c>
      <c r="AM69" t="s">
        <v>80</v>
      </c>
      <c r="AN69" t="s">
        <v>1548</v>
      </c>
      <c r="AO69" t="s">
        <v>70</v>
      </c>
      <c r="AP69" t="s">
        <v>2341</v>
      </c>
    </row>
    <row r="70" spans="1:42" x14ac:dyDescent="0.25">
      <c r="A70">
        <v>48</v>
      </c>
      <c r="B70">
        <v>64</v>
      </c>
      <c r="C70" s="4">
        <v>43764</v>
      </c>
      <c r="D70">
        <v>7</v>
      </c>
      <c r="E70" t="s">
        <v>35</v>
      </c>
      <c r="F70" t="s">
        <v>46</v>
      </c>
      <c r="G70" t="s">
        <v>55</v>
      </c>
      <c r="H70" t="s">
        <v>58</v>
      </c>
      <c r="I70" s="4">
        <v>43687</v>
      </c>
      <c r="J70">
        <v>1</v>
      </c>
      <c r="K70" t="s">
        <v>61</v>
      </c>
      <c r="L70" s="4">
        <v>43615</v>
      </c>
      <c r="M70" s="4">
        <v>43830</v>
      </c>
      <c r="N70">
        <v>1</v>
      </c>
      <c r="O70" t="s">
        <v>65</v>
      </c>
      <c r="P70" t="s">
        <v>227</v>
      </c>
      <c r="Q70">
        <v>1</v>
      </c>
      <c r="R70" t="s">
        <v>429</v>
      </c>
      <c r="S70" t="s">
        <v>992</v>
      </c>
      <c r="T70" t="s">
        <v>1510</v>
      </c>
      <c r="U70" t="s">
        <v>69</v>
      </c>
      <c r="V70" t="s">
        <v>1517</v>
      </c>
      <c r="W70">
        <v>199.99</v>
      </c>
      <c r="X70">
        <v>19.989999999999998</v>
      </c>
      <c r="Y70">
        <v>1</v>
      </c>
      <c r="Z70" t="s">
        <v>431</v>
      </c>
      <c r="AA70" t="s">
        <v>2326</v>
      </c>
      <c r="AB70">
        <v>1</v>
      </c>
      <c r="AC70" t="s">
        <v>2634</v>
      </c>
      <c r="AD70">
        <v>31</v>
      </c>
      <c r="AE70" t="s">
        <v>2635</v>
      </c>
      <c r="AF70" s="4">
        <v>43740</v>
      </c>
      <c r="AG70" s="4">
        <v>43799</v>
      </c>
      <c r="AH70" t="s">
        <v>65</v>
      </c>
      <c r="AI70" t="s">
        <v>227</v>
      </c>
      <c r="AJ70" t="s">
        <v>429</v>
      </c>
      <c r="AK70" t="s">
        <v>992</v>
      </c>
      <c r="AL70" t="s">
        <v>1510</v>
      </c>
      <c r="AM70" t="s">
        <v>69</v>
      </c>
      <c r="AN70" t="s">
        <v>1517</v>
      </c>
      <c r="AO70" t="s">
        <v>431</v>
      </c>
      <c r="AP70" t="s">
        <v>2326</v>
      </c>
    </row>
    <row r="71" spans="1:42" x14ac:dyDescent="0.25">
      <c r="A71">
        <v>49</v>
      </c>
      <c r="B71">
        <v>148</v>
      </c>
      <c r="C71" s="4">
        <v>43765</v>
      </c>
      <c r="D71">
        <v>10</v>
      </c>
      <c r="E71" t="s">
        <v>42</v>
      </c>
      <c r="F71" t="s">
        <v>53</v>
      </c>
      <c r="G71" t="s">
        <v>55</v>
      </c>
      <c r="H71" t="s">
        <v>58</v>
      </c>
      <c r="I71" s="4">
        <v>43653</v>
      </c>
      <c r="J71">
        <v>1</v>
      </c>
      <c r="K71" t="s">
        <v>61</v>
      </c>
      <c r="L71" s="4">
        <v>43615</v>
      </c>
      <c r="M71" s="4">
        <v>43830</v>
      </c>
      <c r="N71">
        <v>1</v>
      </c>
      <c r="O71" t="s">
        <v>91</v>
      </c>
      <c r="P71" t="s">
        <v>253</v>
      </c>
      <c r="Q71">
        <v>2</v>
      </c>
      <c r="R71" t="s">
        <v>430</v>
      </c>
      <c r="S71" t="s">
        <v>993</v>
      </c>
      <c r="T71" t="s">
        <v>1525</v>
      </c>
      <c r="U71" t="s">
        <v>85</v>
      </c>
      <c r="V71" t="s">
        <v>1585</v>
      </c>
      <c r="W71">
        <v>48.93</v>
      </c>
      <c r="X71">
        <v>59.97</v>
      </c>
      <c r="Y71">
        <v>1</v>
      </c>
      <c r="Z71" t="s">
        <v>2094</v>
      </c>
      <c r="AA71" t="s">
        <v>2361</v>
      </c>
      <c r="AB71">
        <v>1</v>
      </c>
      <c r="AC71" t="s">
        <v>2634</v>
      </c>
      <c r="AD71">
        <v>54</v>
      </c>
      <c r="AE71" t="s">
        <v>2635</v>
      </c>
      <c r="AF71" s="4">
        <v>43740</v>
      </c>
      <c r="AG71" s="4">
        <v>43799</v>
      </c>
      <c r="AH71" t="s">
        <v>65</v>
      </c>
      <c r="AI71" t="s">
        <v>227</v>
      </c>
      <c r="AJ71" t="s">
        <v>389</v>
      </c>
      <c r="AK71" t="s">
        <v>951</v>
      </c>
      <c r="AL71" t="s">
        <v>1485</v>
      </c>
      <c r="AM71" t="s">
        <v>69</v>
      </c>
      <c r="AN71" t="s">
        <v>1517</v>
      </c>
      <c r="AO71" t="s">
        <v>431</v>
      </c>
      <c r="AP71" t="s">
        <v>2326</v>
      </c>
    </row>
    <row r="72" spans="1:42" x14ac:dyDescent="0.25">
      <c r="A72">
        <v>49</v>
      </c>
      <c r="B72">
        <v>148</v>
      </c>
      <c r="C72" s="4">
        <v>43765</v>
      </c>
      <c r="D72">
        <v>10</v>
      </c>
      <c r="E72" t="s">
        <v>42</v>
      </c>
      <c r="F72" t="s">
        <v>53</v>
      </c>
      <c r="G72" t="s">
        <v>55</v>
      </c>
      <c r="H72" t="s">
        <v>58</v>
      </c>
      <c r="I72" s="4">
        <v>43653</v>
      </c>
      <c r="J72">
        <v>1</v>
      </c>
      <c r="K72" t="s">
        <v>61</v>
      </c>
      <c r="L72" s="4">
        <v>43615</v>
      </c>
      <c r="M72" s="4">
        <v>43830</v>
      </c>
      <c r="N72">
        <v>1</v>
      </c>
      <c r="O72" t="s">
        <v>91</v>
      </c>
      <c r="P72" t="s">
        <v>253</v>
      </c>
      <c r="Q72">
        <v>2</v>
      </c>
      <c r="R72" t="s">
        <v>430</v>
      </c>
      <c r="S72" t="s">
        <v>993</v>
      </c>
      <c r="T72" t="s">
        <v>1525</v>
      </c>
      <c r="U72" t="s">
        <v>85</v>
      </c>
      <c r="V72" t="s">
        <v>1585</v>
      </c>
      <c r="W72">
        <v>48.93</v>
      </c>
      <c r="X72">
        <v>59.97</v>
      </c>
      <c r="Y72">
        <v>1</v>
      </c>
      <c r="Z72" t="s">
        <v>2094</v>
      </c>
      <c r="AA72" t="s">
        <v>2361</v>
      </c>
      <c r="AB72">
        <v>1</v>
      </c>
      <c r="AC72" t="s">
        <v>2634</v>
      </c>
      <c r="AD72">
        <v>54</v>
      </c>
      <c r="AE72" t="s">
        <v>2635</v>
      </c>
      <c r="AF72" s="4">
        <v>43740</v>
      </c>
      <c r="AG72" s="4">
        <v>43799</v>
      </c>
      <c r="AH72" t="s">
        <v>65</v>
      </c>
      <c r="AI72" t="s">
        <v>227</v>
      </c>
      <c r="AJ72" t="s">
        <v>519</v>
      </c>
      <c r="AK72" t="s">
        <v>1083</v>
      </c>
      <c r="AL72" t="s">
        <v>1609</v>
      </c>
      <c r="AM72" t="s">
        <v>80</v>
      </c>
      <c r="AN72" t="s">
        <v>1517</v>
      </c>
      <c r="AO72" t="s">
        <v>431</v>
      </c>
      <c r="AP72" t="s">
        <v>2326</v>
      </c>
    </row>
    <row r="73" spans="1:42" x14ac:dyDescent="0.25">
      <c r="A73">
        <v>50</v>
      </c>
      <c r="B73">
        <v>178</v>
      </c>
      <c r="C73" s="4">
        <v>43765</v>
      </c>
      <c r="D73">
        <v>4</v>
      </c>
      <c r="E73" t="s">
        <v>40</v>
      </c>
      <c r="F73" t="s">
        <v>51</v>
      </c>
      <c r="G73" t="s">
        <v>55</v>
      </c>
      <c r="H73" t="s">
        <v>57</v>
      </c>
      <c r="I73" s="4">
        <v>43632</v>
      </c>
      <c r="J73">
        <v>2</v>
      </c>
      <c r="K73" t="s">
        <v>60</v>
      </c>
      <c r="L73" s="4">
        <v>43615</v>
      </c>
      <c r="M73" s="4">
        <v>43830</v>
      </c>
      <c r="N73">
        <v>1</v>
      </c>
      <c r="O73" t="s">
        <v>90</v>
      </c>
      <c r="P73" t="s">
        <v>252</v>
      </c>
      <c r="Q73">
        <v>1</v>
      </c>
      <c r="R73" t="s">
        <v>431</v>
      </c>
      <c r="S73" t="s">
        <v>994</v>
      </c>
      <c r="T73" t="s">
        <v>1526</v>
      </c>
      <c r="U73" t="s">
        <v>69</v>
      </c>
      <c r="V73" t="s">
        <v>1562</v>
      </c>
      <c r="W73">
        <v>34.99</v>
      </c>
      <c r="X73">
        <v>9.99</v>
      </c>
      <c r="Y73">
        <v>1</v>
      </c>
      <c r="Z73" t="s">
        <v>410</v>
      </c>
      <c r="AA73" t="s">
        <v>2359</v>
      </c>
      <c r="AF73" s="4"/>
      <c r="AG73" s="4"/>
      <c r="AH73" t="s">
        <v>90</v>
      </c>
      <c r="AI73" t="s">
        <v>252</v>
      </c>
      <c r="AJ73" t="s">
        <v>431</v>
      </c>
      <c r="AK73" t="s">
        <v>994</v>
      </c>
      <c r="AL73" t="s">
        <v>1526</v>
      </c>
      <c r="AM73" t="s">
        <v>69</v>
      </c>
      <c r="AN73" t="s">
        <v>1562</v>
      </c>
      <c r="AO73" t="s">
        <v>410</v>
      </c>
      <c r="AP73" t="s">
        <v>2359</v>
      </c>
    </row>
    <row r="74" spans="1:42" x14ac:dyDescent="0.25">
      <c r="A74">
        <v>51</v>
      </c>
      <c r="B74">
        <v>203</v>
      </c>
      <c r="C74" s="4">
        <v>43765</v>
      </c>
      <c r="D74">
        <v>1</v>
      </c>
      <c r="E74" t="s">
        <v>39</v>
      </c>
      <c r="F74" t="s">
        <v>50</v>
      </c>
      <c r="G74" t="s">
        <v>55</v>
      </c>
      <c r="H74" t="s">
        <v>57</v>
      </c>
      <c r="I74" s="4">
        <v>43627</v>
      </c>
      <c r="J74">
        <v>1</v>
      </c>
      <c r="K74" t="s">
        <v>61</v>
      </c>
      <c r="L74" s="4">
        <v>43615</v>
      </c>
      <c r="M74" s="4">
        <v>43830</v>
      </c>
      <c r="N74">
        <v>1</v>
      </c>
      <c r="O74" t="s">
        <v>86</v>
      </c>
      <c r="P74" t="s">
        <v>248</v>
      </c>
      <c r="Q74">
        <v>1</v>
      </c>
      <c r="R74" t="s">
        <v>432</v>
      </c>
      <c r="S74" t="s">
        <v>995</v>
      </c>
      <c r="T74" t="s">
        <v>1527</v>
      </c>
      <c r="U74" t="s">
        <v>67</v>
      </c>
      <c r="V74" t="s">
        <v>1548</v>
      </c>
      <c r="W74">
        <v>110.97</v>
      </c>
      <c r="X74">
        <v>44.97</v>
      </c>
      <c r="Y74">
        <v>1</v>
      </c>
      <c r="Z74" t="s">
        <v>549</v>
      </c>
      <c r="AA74" t="s">
        <v>2362</v>
      </c>
      <c r="AB74">
        <v>1</v>
      </c>
      <c r="AC74" t="s">
        <v>2634</v>
      </c>
      <c r="AD74">
        <v>78</v>
      </c>
      <c r="AE74" t="s">
        <v>2635</v>
      </c>
      <c r="AF74" s="4">
        <v>43740</v>
      </c>
      <c r="AG74" s="4">
        <v>43799</v>
      </c>
      <c r="AH74" t="s">
        <v>86</v>
      </c>
      <c r="AI74" t="s">
        <v>248</v>
      </c>
      <c r="AJ74" t="s">
        <v>432</v>
      </c>
      <c r="AK74" t="s">
        <v>995</v>
      </c>
      <c r="AL74" t="s">
        <v>1527</v>
      </c>
      <c r="AM74" t="s">
        <v>67</v>
      </c>
      <c r="AN74" t="s">
        <v>1548</v>
      </c>
      <c r="AO74" t="s">
        <v>549</v>
      </c>
      <c r="AP74" t="s">
        <v>2362</v>
      </c>
    </row>
    <row r="75" spans="1:42" x14ac:dyDescent="0.25">
      <c r="A75">
        <v>52</v>
      </c>
      <c r="B75">
        <v>247</v>
      </c>
      <c r="C75" s="4">
        <v>43765</v>
      </c>
      <c r="D75">
        <v>7</v>
      </c>
      <c r="E75" t="s">
        <v>35</v>
      </c>
      <c r="F75" t="s">
        <v>46</v>
      </c>
      <c r="G75" t="s">
        <v>56</v>
      </c>
      <c r="H75" t="s">
        <v>57</v>
      </c>
      <c r="I75" s="4">
        <v>43476</v>
      </c>
      <c r="J75">
        <v>2</v>
      </c>
      <c r="L75" s="4"/>
      <c r="M75" s="4"/>
      <c r="N75">
        <v>1</v>
      </c>
      <c r="O75" t="s">
        <v>65</v>
      </c>
      <c r="P75" t="s">
        <v>227</v>
      </c>
      <c r="Q75">
        <v>1</v>
      </c>
      <c r="R75" t="s">
        <v>389</v>
      </c>
      <c r="S75" t="s">
        <v>951</v>
      </c>
      <c r="T75" t="s">
        <v>1485</v>
      </c>
      <c r="U75" t="s">
        <v>80</v>
      </c>
      <c r="V75" t="s">
        <v>1517</v>
      </c>
      <c r="W75">
        <v>43.9</v>
      </c>
      <c r="X75">
        <v>39.979999999999997</v>
      </c>
      <c r="Y75">
        <v>1</v>
      </c>
      <c r="Z75" t="s">
        <v>431</v>
      </c>
      <c r="AA75" t="s">
        <v>2326</v>
      </c>
      <c r="AB75">
        <v>1</v>
      </c>
      <c r="AC75" t="s">
        <v>2633</v>
      </c>
      <c r="AD75">
        <v>101</v>
      </c>
      <c r="AE75" t="s">
        <v>2635</v>
      </c>
      <c r="AF75" s="4">
        <v>43740</v>
      </c>
      <c r="AG75" s="4">
        <v>43799</v>
      </c>
      <c r="AH75" t="s">
        <v>65</v>
      </c>
      <c r="AI75" t="s">
        <v>227</v>
      </c>
      <c r="AJ75" t="s">
        <v>389</v>
      </c>
      <c r="AK75" t="s">
        <v>951</v>
      </c>
      <c r="AL75" t="s">
        <v>1485</v>
      </c>
      <c r="AM75" t="s">
        <v>80</v>
      </c>
      <c r="AN75" t="s">
        <v>1517</v>
      </c>
      <c r="AO75" t="s">
        <v>431</v>
      </c>
      <c r="AP75" t="s">
        <v>2326</v>
      </c>
    </row>
    <row r="76" spans="1:42" x14ac:dyDescent="0.25">
      <c r="A76">
        <v>53</v>
      </c>
      <c r="B76">
        <v>299</v>
      </c>
      <c r="C76" s="4">
        <v>43765</v>
      </c>
      <c r="D76">
        <v>3</v>
      </c>
      <c r="E76" t="s">
        <v>34</v>
      </c>
      <c r="F76" t="s">
        <v>45</v>
      </c>
      <c r="G76" t="s">
        <v>56</v>
      </c>
      <c r="H76" t="s">
        <v>58</v>
      </c>
      <c r="I76" s="4">
        <v>43567</v>
      </c>
      <c r="J76">
        <v>2</v>
      </c>
      <c r="L76" s="4"/>
      <c r="M76" s="4"/>
      <c r="N76">
        <v>2</v>
      </c>
      <c r="O76" t="s">
        <v>76</v>
      </c>
      <c r="P76" t="s">
        <v>238</v>
      </c>
      <c r="Q76">
        <v>2</v>
      </c>
      <c r="R76" t="s">
        <v>433</v>
      </c>
      <c r="S76" t="s">
        <v>996</v>
      </c>
      <c r="T76" t="s">
        <v>1528</v>
      </c>
      <c r="U76" t="s">
        <v>109</v>
      </c>
      <c r="V76" t="s">
        <v>2036</v>
      </c>
      <c r="W76">
        <v>164.97</v>
      </c>
      <c r="X76">
        <v>54.96</v>
      </c>
      <c r="Y76">
        <v>2</v>
      </c>
      <c r="Z76" t="s">
        <v>2095</v>
      </c>
      <c r="AA76" t="s">
        <v>2363</v>
      </c>
      <c r="AB76">
        <v>1</v>
      </c>
      <c r="AC76" t="s">
        <v>2634</v>
      </c>
      <c r="AD76">
        <v>128</v>
      </c>
      <c r="AE76" t="s">
        <v>2635</v>
      </c>
      <c r="AF76" s="4">
        <v>43740</v>
      </c>
      <c r="AG76" s="4">
        <v>43799</v>
      </c>
      <c r="AH76" t="s">
        <v>90</v>
      </c>
      <c r="AI76" t="s">
        <v>252</v>
      </c>
      <c r="AJ76" t="s">
        <v>532</v>
      </c>
      <c r="AK76" t="s">
        <v>1094</v>
      </c>
      <c r="AL76" t="s">
        <v>1562</v>
      </c>
      <c r="AM76" t="s">
        <v>67</v>
      </c>
      <c r="AN76" t="s">
        <v>1562</v>
      </c>
      <c r="AO76" t="s">
        <v>645</v>
      </c>
      <c r="AP76" t="s">
        <v>2347</v>
      </c>
    </row>
    <row r="77" spans="1:42" x14ac:dyDescent="0.25">
      <c r="A77">
        <v>53</v>
      </c>
      <c r="B77">
        <v>299</v>
      </c>
      <c r="C77" s="4">
        <v>43765</v>
      </c>
      <c r="D77">
        <v>3</v>
      </c>
      <c r="E77" t="s">
        <v>34</v>
      </c>
      <c r="F77" t="s">
        <v>45</v>
      </c>
      <c r="G77" t="s">
        <v>56</v>
      </c>
      <c r="H77" t="s">
        <v>58</v>
      </c>
      <c r="I77" s="4">
        <v>43567</v>
      </c>
      <c r="J77">
        <v>2</v>
      </c>
      <c r="L77" s="4"/>
      <c r="M77" s="4"/>
      <c r="N77">
        <v>2</v>
      </c>
      <c r="O77" t="s">
        <v>76</v>
      </c>
      <c r="P77" t="s">
        <v>238</v>
      </c>
      <c r="Q77">
        <v>2</v>
      </c>
      <c r="R77" t="s">
        <v>433</v>
      </c>
      <c r="S77" t="s">
        <v>996</v>
      </c>
      <c r="T77" t="s">
        <v>1528</v>
      </c>
      <c r="U77" t="s">
        <v>109</v>
      </c>
      <c r="V77" t="s">
        <v>2036</v>
      </c>
      <c r="W77">
        <v>164.97</v>
      </c>
      <c r="X77">
        <v>54.96</v>
      </c>
      <c r="Y77">
        <v>2</v>
      </c>
      <c r="Z77" t="s">
        <v>2095</v>
      </c>
      <c r="AA77" t="s">
        <v>2363</v>
      </c>
      <c r="AB77">
        <v>1</v>
      </c>
      <c r="AC77" t="s">
        <v>2634</v>
      </c>
      <c r="AD77">
        <v>128</v>
      </c>
      <c r="AE77" t="s">
        <v>2635</v>
      </c>
      <c r="AF77" s="4">
        <v>43740</v>
      </c>
      <c r="AG77" s="4">
        <v>43799</v>
      </c>
      <c r="AH77" t="s">
        <v>69</v>
      </c>
      <c r="AI77" t="s">
        <v>231</v>
      </c>
      <c r="AJ77" t="s">
        <v>646</v>
      </c>
      <c r="AK77" t="s">
        <v>987</v>
      </c>
      <c r="AL77" t="s">
        <v>492</v>
      </c>
      <c r="AM77" t="s">
        <v>69</v>
      </c>
      <c r="AN77" t="s">
        <v>1577</v>
      </c>
      <c r="AO77" t="s">
        <v>69</v>
      </c>
      <c r="AP77" t="s">
        <v>2360</v>
      </c>
    </row>
    <row r="78" spans="1:42" x14ac:dyDescent="0.25">
      <c r="A78">
        <v>54</v>
      </c>
      <c r="B78">
        <v>49</v>
      </c>
      <c r="C78" s="4">
        <v>43766</v>
      </c>
      <c r="D78">
        <v>5</v>
      </c>
      <c r="E78" t="s">
        <v>36</v>
      </c>
      <c r="F78" t="s">
        <v>47</v>
      </c>
      <c r="G78" t="s">
        <v>55</v>
      </c>
      <c r="H78" t="s">
        <v>57</v>
      </c>
      <c r="I78" s="4">
        <v>43640</v>
      </c>
      <c r="J78">
        <v>3</v>
      </c>
      <c r="K78" t="s">
        <v>59</v>
      </c>
      <c r="L78" s="4">
        <v>43615</v>
      </c>
      <c r="M78" s="4">
        <v>43830</v>
      </c>
      <c r="N78">
        <v>1</v>
      </c>
      <c r="O78" t="s">
        <v>69</v>
      </c>
      <c r="P78" t="s">
        <v>231</v>
      </c>
      <c r="Q78">
        <v>1</v>
      </c>
      <c r="R78" t="s">
        <v>434</v>
      </c>
      <c r="S78" t="s">
        <v>991</v>
      </c>
      <c r="T78" t="s">
        <v>1524</v>
      </c>
      <c r="U78" t="s">
        <v>67</v>
      </c>
      <c r="V78" t="s">
        <v>1577</v>
      </c>
      <c r="W78">
        <v>2789.97</v>
      </c>
      <c r="X78">
        <v>74.97</v>
      </c>
      <c r="Y78">
        <v>1</v>
      </c>
      <c r="Z78" t="s">
        <v>69</v>
      </c>
      <c r="AA78" t="s">
        <v>2360</v>
      </c>
      <c r="AB78">
        <v>1</v>
      </c>
      <c r="AC78" t="s">
        <v>2633</v>
      </c>
      <c r="AD78">
        <v>25</v>
      </c>
      <c r="AE78" t="s">
        <v>2635</v>
      </c>
      <c r="AF78" s="4">
        <v>43740</v>
      </c>
      <c r="AG78" s="4">
        <v>43799</v>
      </c>
      <c r="AH78" t="s">
        <v>69</v>
      </c>
      <c r="AI78" t="s">
        <v>231</v>
      </c>
      <c r="AJ78" t="s">
        <v>434</v>
      </c>
      <c r="AK78" t="s">
        <v>991</v>
      </c>
      <c r="AL78" t="s">
        <v>1524</v>
      </c>
      <c r="AM78" t="s">
        <v>67</v>
      </c>
      <c r="AN78" t="s">
        <v>1577</v>
      </c>
      <c r="AO78" t="s">
        <v>69</v>
      </c>
      <c r="AP78" t="s">
        <v>2360</v>
      </c>
    </row>
    <row r="79" spans="1:42" x14ac:dyDescent="0.25">
      <c r="A79">
        <v>55</v>
      </c>
      <c r="B79">
        <v>159</v>
      </c>
      <c r="C79" s="4">
        <v>43766</v>
      </c>
      <c r="D79">
        <v>8</v>
      </c>
      <c r="E79" t="s">
        <v>43</v>
      </c>
      <c r="F79" t="s">
        <v>54</v>
      </c>
      <c r="G79" t="s">
        <v>55</v>
      </c>
      <c r="H79" t="s">
        <v>57</v>
      </c>
      <c r="I79" s="4">
        <v>43621</v>
      </c>
      <c r="J79">
        <v>2</v>
      </c>
      <c r="K79" t="s">
        <v>60</v>
      </c>
      <c r="L79" s="4">
        <v>43615</v>
      </c>
      <c r="M79" s="4">
        <v>43830</v>
      </c>
      <c r="N79">
        <v>1</v>
      </c>
      <c r="O79" t="s">
        <v>65</v>
      </c>
      <c r="P79" t="s">
        <v>227</v>
      </c>
      <c r="Q79">
        <v>1</v>
      </c>
      <c r="R79" t="s">
        <v>435</v>
      </c>
      <c r="S79" t="s">
        <v>997</v>
      </c>
      <c r="T79" t="s">
        <v>1529</v>
      </c>
      <c r="U79" t="s">
        <v>67</v>
      </c>
      <c r="V79" t="s">
        <v>1517</v>
      </c>
      <c r="W79">
        <v>149.97</v>
      </c>
      <c r="X79">
        <v>59.97</v>
      </c>
      <c r="Y79">
        <v>1</v>
      </c>
      <c r="Z79" t="s">
        <v>431</v>
      </c>
      <c r="AA79" t="s">
        <v>2326</v>
      </c>
      <c r="AB79">
        <v>1</v>
      </c>
      <c r="AC79" t="s">
        <v>2634</v>
      </c>
      <c r="AD79">
        <v>59</v>
      </c>
      <c r="AE79" t="s">
        <v>2635</v>
      </c>
      <c r="AF79" s="4">
        <v>43740</v>
      </c>
      <c r="AG79" s="4">
        <v>43799</v>
      </c>
      <c r="AH79" t="s">
        <v>65</v>
      </c>
      <c r="AI79" t="s">
        <v>227</v>
      </c>
      <c r="AJ79" t="s">
        <v>435</v>
      </c>
      <c r="AK79" t="s">
        <v>997</v>
      </c>
      <c r="AL79" t="s">
        <v>1529</v>
      </c>
      <c r="AM79" t="s">
        <v>67</v>
      </c>
      <c r="AN79" t="s">
        <v>1517</v>
      </c>
      <c r="AO79" t="s">
        <v>431</v>
      </c>
      <c r="AP79" t="s">
        <v>2326</v>
      </c>
    </row>
    <row r="80" spans="1:42" x14ac:dyDescent="0.25">
      <c r="A80">
        <v>56</v>
      </c>
      <c r="B80">
        <v>227</v>
      </c>
      <c r="C80" s="4">
        <v>43766</v>
      </c>
      <c r="D80">
        <v>10</v>
      </c>
      <c r="E80" t="s">
        <v>42</v>
      </c>
      <c r="F80" t="s">
        <v>53</v>
      </c>
      <c r="G80" t="s">
        <v>56</v>
      </c>
      <c r="H80" t="s">
        <v>57</v>
      </c>
      <c r="I80" s="4">
        <v>43613</v>
      </c>
      <c r="J80">
        <v>2</v>
      </c>
      <c r="L80" s="4"/>
      <c r="M80" s="4"/>
      <c r="N80">
        <v>1</v>
      </c>
      <c r="O80" t="s">
        <v>67</v>
      </c>
      <c r="P80" t="s">
        <v>229</v>
      </c>
      <c r="Q80">
        <v>1</v>
      </c>
      <c r="R80" t="s">
        <v>416</v>
      </c>
      <c r="S80" t="s">
        <v>978</v>
      </c>
      <c r="T80" t="s">
        <v>1511</v>
      </c>
      <c r="U80" t="s">
        <v>67</v>
      </c>
      <c r="V80" t="s">
        <v>1548</v>
      </c>
      <c r="W80">
        <v>71.849999999999994</v>
      </c>
      <c r="X80">
        <v>44.97</v>
      </c>
      <c r="Y80">
        <v>1</v>
      </c>
      <c r="Z80" t="s">
        <v>652</v>
      </c>
      <c r="AA80" t="s">
        <v>2352</v>
      </c>
      <c r="AB80">
        <v>1</v>
      </c>
      <c r="AC80" t="s">
        <v>2633</v>
      </c>
      <c r="AD80">
        <v>90</v>
      </c>
      <c r="AE80" t="s">
        <v>2635</v>
      </c>
      <c r="AF80" s="4">
        <v>43740</v>
      </c>
      <c r="AG80" s="4">
        <v>43799</v>
      </c>
      <c r="AH80" t="s">
        <v>67</v>
      </c>
      <c r="AI80" t="s">
        <v>229</v>
      </c>
      <c r="AJ80" t="s">
        <v>416</v>
      </c>
      <c r="AK80" t="s">
        <v>978</v>
      </c>
      <c r="AL80" t="s">
        <v>1511</v>
      </c>
      <c r="AM80" t="s">
        <v>67</v>
      </c>
      <c r="AN80" t="s">
        <v>1548</v>
      </c>
      <c r="AO80" t="s">
        <v>652</v>
      </c>
      <c r="AP80" t="s">
        <v>2352</v>
      </c>
    </row>
    <row r="81" spans="1:42" x14ac:dyDescent="0.25">
      <c r="A81">
        <v>57</v>
      </c>
      <c r="B81">
        <v>369</v>
      </c>
      <c r="C81" s="4">
        <v>43766</v>
      </c>
      <c r="D81">
        <v>2</v>
      </c>
      <c r="E81" t="s">
        <v>38</v>
      </c>
      <c r="F81" t="s">
        <v>49</v>
      </c>
      <c r="G81" t="s">
        <v>56</v>
      </c>
      <c r="H81" t="s">
        <v>57</v>
      </c>
      <c r="I81" s="4">
        <v>43590</v>
      </c>
      <c r="J81">
        <v>3</v>
      </c>
      <c r="L81" s="4"/>
      <c r="M81" s="4"/>
      <c r="N81">
        <v>2</v>
      </c>
      <c r="O81" t="s">
        <v>92</v>
      </c>
      <c r="P81" t="s">
        <v>254</v>
      </c>
      <c r="Q81">
        <v>2</v>
      </c>
      <c r="R81" t="s">
        <v>436</v>
      </c>
      <c r="S81" t="s">
        <v>998</v>
      </c>
      <c r="T81" t="s">
        <v>1530</v>
      </c>
      <c r="U81" t="s">
        <v>71</v>
      </c>
      <c r="V81" t="s">
        <v>2040</v>
      </c>
      <c r="W81">
        <v>37.909999999999997</v>
      </c>
      <c r="X81">
        <v>34.979999999999997</v>
      </c>
      <c r="Y81">
        <v>2</v>
      </c>
      <c r="Z81" t="s">
        <v>2096</v>
      </c>
      <c r="AA81" t="s">
        <v>2364</v>
      </c>
      <c r="AB81">
        <v>1</v>
      </c>
      <c r="AC81" t="s">
        <v>2634</v>
      </c>
      <c r="AD81">
        <v>171</v>
      </c>
      <c r="AE81" t="s">
        <v>2635</v>
      </c>
      <c r="AF81" s="4">
        <v>43740</v>
      </c>
      <c r="AG81" s="4">
        <v>43799</v>
      </c>
      <c r="AH81" t="s">
        <v>69</v>
      </c>
      <c r="AI81" t="s">
        <v>231</v>
      </c>
      <c r="AJ81" t="s">
        <v>393</v>
      </c>
      <c r="AK81" t="s">
        <v>955</v>
      </c>
      <c r="AL81" t="s">
        <v>1489</v>
      </c>
      <c r="AM81" t="s">
        <v>69</v>
      </c>
      <c r="AN81" t="s">
        <v>1577</v>
      </c>
      <c r="AO81" t="s">
        <v>78</v>
      </c>
      <c r="AP81" t="s">
        <v>2330</v>
      </c>
    </row>
    <row r="82" spans="1:42" x14ac:dyDescent="0.25">
      <c r="A82">
        <v>57</v>
      </c>
      <c r="B82">
        <v>369</v>
      </c>
      <c r="C82" s="4">
        <v>43766</v>
      </c>
      <c r="D82">
        <v>2</v>
      </c>
      <c r="E82" t="s">
        <v>38</v>
      </c>
      <c r="F82" t="s">
        <v>49</v>
      </c>
      <c r="G82" t="s">
        <v>56</v>
      </c>
      <c r="H82" t="s">
        <v>57</v>
      </c>
      <c r="I82" s="4">
        <v>43590</v>
      </c>
      <c r="J82">
        <v>3</v>
      </c>
      <c r="L82" s="4"/>
      <c r="M82" s="4"/>
      <c r="N82">
        <v>2</v>
      </c>
      <c r="O82" t="s">
        <v>92</v>
      </c>
      <c r="P82" t="s">
        <v>254</v>
      </c>
      <c r="Q82">
        <v>2</v>
      </c>
      <c r="R82" t="s">
        <v>436</v>
      </c>
      <c r="S82" t="s">
        <v>998</v>
      </c>
      <c r="T82" t="s">
        <v>1530</v>
      </c>
      <c r="U82" t="s">
        <v>71</v>
      </c>
      <c r="V82" t="s">
        <v>2040</v>
      </c>
      <c r="W82">
        <v>37.909999999999997</v>
      </c>
      <c r="X82">
        <v>34.979999999999997</v>
      </c>
      <c r="Y82">
        <v>2</v>
      </c>
      <c r="Z82" t="s">
        <v>2096</v>
      </c>
      <c r="AA82" t="s">
        <v>2364</v>
      </c>
      <c r="AB82">
        <v>1</v>
      </c>
      <c r="AC82" t="s">
        <v>2634</v>
      </c>
      <c r="AD82">
        <v>171</v>
      </c>
      <c r="AE82" t="s">
        <v>2635</v>
      </c>
      <c r="AF82" s="4">
        <v>43740</v>
      </c>
      <c r="AG82" s="4">
        <v>43799</v>
      </c>
      <c r="AH82" t="s">
        <v>90</v>
      </c>
      <c r="AI82" t="s">
        <v>252</v>
      </c>
      <c r="AJ82" t="s">
        <v>501</v>
      </c>
      <c r="AK82" t="s">
        <v>1064</v>
      </c>
      <c r="AL82" t="s">
        <v>1592</v>
      </c>
      <c r="AM82" t="s">
        <v>69</v>
      </c>
      <c r="AN82" t="s">
        <v>1562</v>
      </c>
      <c r="AO82" t="s">
        <v>410</v>
      </c>
      <c r="AP82" t="s">
        <v>2359</v>
      </c>
    </row>
    <row r="83" spans="1:42" x14ac:dyDescent="0.25">
      <c r="A83">
        <v>58</v>
      </c>
      <c r="B83">
        <v>64</v>
      </c>
      <c r="C83" s="4">
        <v>43767</v>
      </c>
      <c r="D83">
        <v>7</v>
      </c>
      <c r="E83" t="s">
        <v>35</v>
      </c>
      <c r="F83" t="s">
        <v>46</v>
      </c>
      <c r="G83" t="s">
        <v>55</v>
      </c>
      <c r="H83" t="s">
        <v>58</v>
      </c>
      <c r="I83" s="4">
        <v>43687</v>
      </c>
      <c r="J83">
        <v>1</v>
      </c>
      <c r="K83" t="s">
        <v>61</v>
      </c>
      <c r="L83" s="4">
        <v>43615</v>
      </c>
      <c r="M83" s="4">
        <v>43830</v>
      </c>
      <c r="N83">
        <v>1</v>
      </c>
      <c r="O83" t="s">
        <v>79</v>
      </c>
      <c r="P83" t="s">
        <v>241</v>
      </c>
      <c r="Q83">
        <v>1</v>
      </c>
      <c r="R83" t="s">
        <v>423</v>
      </c>
      <c r="S83" t="s">
        <v>985</v>
      </c>
      <c r="T83" t="s">
        <v>1518</v>
      </c>
      <c r="U83" t="s">
        <v>80</v>
      </c>
      <c r="V83" t="s">
        <v>1548</v>
      </c>
      <c r="W83">
        <v>85.76</v>
      </c>
      <c r="X83">
        <v>29.98</v>
      </c>
      <c r="Y83">
        <v>1</v>
      </c>
      <c r="Z83" t="s">
        <v>455</v>
      </c>
      <c r="AA83" t="s">
        <v>2340</v>
      </c>
      <c r="AF83" s="4"/>
      <c r="AG83" s="4"/>
      <c r="AH83" t="s">
        <v>79</v>
      </c>
      <c r="AI83" t="s">
        <v>241</v>
      </c>
      <c r="AJ83" t="s">
        <v>423</v>
      </c>
      <c r="AK83" t="s">
        <v>985</v>
      </c>
      <c r="AL83" t="s">
        <v>1518</v>
      </c>
      <c r="AM83" t="s">
        <v>80</v>
      </c>
      <c r="AN83" t="s">
        <v>1548</v>
      </c>
      <c r="AO83" t="s">
        <v>455</v>
      </c>
      <c r="AP83" t="s">
        <v>2340</v>
      </c>
    </row>
    <row r="84" spans="1:42" x14ac:dyDescent="0.25">
      <c r="A84">
        <v>59</v>
      </c>
      <c r="B84">
        <v>315</v>
      </c>
      <c r="C84" s="4">
        <v>43767</v>
      </c>
      <c r="D84">
        <v>7</v>
      </c>
      <c r="E84" t="s">
        <v>35</v>
      </c>
      <c r="F84" t="s">
        <v>46</v>
      </c>
      <c r="G84" t="s">
        <v>56</v>
      </c>
      <c r="H84" t="s">
        <v>57</v>
      </c>
      <c r="I84" s="4">
        <v>43626</v>
      </c>
      <c r="J84">
        <v>2</v>
      </c>
      <c r="K84" t="s">
        <v>60</v>
      </c>
      <c r="L84" s="4">
        <v>43615</v>
      </c>
      <c r="M84" s="4">
        <v>43830</v>
      </c>
      <c r="N84">
        <v>2</v>
      </c>
      <c r="O84" t="s">
        <v>93</v>
      </c>
      <c r="P84" t="s">
        <v>255</v>
      </c>
      <c r="Q84">
        <v>3</v>
      </c>
      <c r="R84" t="s">
        <v>437</v>
      </c>
      <c r="S84" t="s">
        <v>999</v>
      </c>
      <c r="T84" t="s">
        <v>1531</v>
      </c>
      <c r="U84" t="s">
        <v>1999</v>
      </c>
      <c r="V84" t="s">
        <v>2041</v>
      </c>
      <c r="W84">
        <v>268.89999999999998</v>
      </c>
      <c r="X84">
        <v>89.94</v>
      </c>
      <c r="Y84">
        <v>3</v>
      </c>
      <c r="Z84" t="s">
        <v>2097</v>
      </c>
      <c r="AA84" t="s">
        <v>2365</v>
      </c>
      <c r="AB84">
        <v>1</v>
      </c>
      <c r="AC84" t="s">
        <v>2634</v>
      </c>
      <c r="AD84">
        <v>135</v>
      </c>
      <c r="AE84" t="s">
        <v>2635</v>
      </c>
      <c r="AF84" s="4">
        <v>43740</v>
      </c>
      <c r="AG84" s="4">
        <v>43799</v>
      </c>
      <c r="AH84" t="s">
        <v>79</v>
      </c>
      <c r="AI84" t="s">
        <v>241</v>
      </c>
      <c r="AJ84" t="s">
        <v>562</v>
      </c>
      <c r="AK84" t="s">
        <v>1078</v>
      </c>
      <c r="AL84" t="s">
        <v>1587</v>
      </c>
      <c r="AM84" t="s">
        <v>80</v>
      </c>
      <c r="AN84" t="s">
        <v>1548</v>
      </c>
      <c r="AO84" t="s">
        <v>86</v>
      </c>
      <c r="AP84" t="s">
        <v>2350</v>
      </c>
    </row>
    <row r="85" spans="1:42" x14ac:dyDescent="0.25">
      <c r="A85">
        <v>59</v>
      </c>
      <c r="B85">
        <v>315</v>
      </c>
      <c r="C85" s="4">
        <v>43767</v>
      </c>
      <c r="D85">
        <v>7</v>
      </c>
      <c r="E85" t="s">
        <v>35</v>
      </c>
      <c r="F85" t="s">
        <v>46</v>
      </c>
      <c r="G85" t="s">
        <v>56</v>
      </c>
      <c r="H85" t="s">
        <v>57</v>
      </c>
      <c r="I85" s="4">
        <v>43626</v>
      </c>
      <c r="J85">
        <v>2</v>
      </c>
      <c r="K85" t="s">
        <v>60</v>
      </c>
      <c r="L85" s="4">
        <v>43615</v>
      </c>
      <c r="M85" s="4">
        <v>43830</v>
      </c>
      <c r="N85">
        <v>2</v>
      </c>
      <c r="O85" t="s">
        <v>93</v>
      </c>
      <c r="P85" t="s">
        <v>255</v>
      </c>
      <c r="Q85">
        <v>3</v>
      </c>
      <c r="R85" t="s">
        <v>437</v>
      </c>
      <c r="S85" t="s">
        <v>999</v>
      </c>
      <c r="T85" t="s">
        <v>1531</v>
      </c>
      <c r="U85" t="s">
        <v>1999</v>
      </c>
      <c r="V85" t="s">
        <v>2041</v>
      </c>
      <c r="W85">
        <v>268.89999999999998</v>
      </c>
      <c r="X85">
        <v>89.94</v>
      </c>
      <c r="Y85">
        <v>3</v>
      </c>
      <c r="Z85" t="s">
        <v>2097</v>
      </c>
      <c r="AA85" t="s">
        <v>2365</v>
      </c>
      <c r="AB85">
        <v>1</v>
      </c>
      <c r="AC85" t="s">
        <v>2634</v>
      </c>
      <c r="AD85">
        <v>135</v>
      </c>
      <c r="AE85" t="s">
        <v>2635</v>
      </c>
      <c r="AF85" s="4">
        <v>43740</v>
      </c>
      <c r="AG85" s="4">
        <v>43799</v>
      </c>
      <c r="AH85" t="s">
        <v>80</v>
      </c>
      <c r="AI85" t="s">
        <v>242</v>
      </c>
      <c r="AJ85" t="s">
        <v>507</v>
      </c>
      <c r="AK85" t="s">
        <v>1070</v>
      </c>
      <c r="AL85" t="s">
        <v>1597</v>
      </c>
      <c r="AM85" t="s">
        <v>67</v>
      </c>
      <c r="AN85" t="s">
        <v>1548</v>
      </c>
      <c r="AO85" t="s">
        <v>69</v>
      </c>
      <c r="AP85" t="s">
        <v>2360</v>
      </c>
    </row>
    <row r="86" spans="1:42" x14ac:dyDescent="0.25">
      <c r="A86">
        <v>59</v>
      </c>
      <c r="B86">
        <v>315</v>
      </c>
      <c r="C86" s="4">
        <v>43767</v>
      </c>
      <c r="D86">
        <v>7</v>
      </c>
      <c r="E86" t="s">
        <v>35</v>
      </c>
      <c r="F86" t="s">
        <v>46</v>
      </c>
      <c r="G86" t="s">
        <v>56</v>
      </c>
      <c r="H86" t="s">
        <v>57</v>
      </c>
      <c r="I86" s="4">
        <v>43626</v>
      </c>
      <c r="J86">
        <v>2</v>
      </c>
      <c r="K86" t="s">
        <v>60</v>
      </c>
      <c r="L86" s="4">
        <v>43615</v>
      </c>
      <c r="M86" s="4">
        <v>43830</v>
      </c>
      <c r="N86">
        <v>2</v>
      </c>
      <c r="O86" t="s">
        <v>93</v>
      </c>
      <c r="P86" t="s">
        <v>255</v>
      </c>
      <c r="Q86">
        <v>3</v>
      </c>
      <c r="R86" t="s">
        <v>437</v>
      </c>
      <c r="S86" t="s">
        <v>999</v>
      </c>
      <c r="T86" t="s">
        <v>1531</v>
      </c>
      <c r="U86" t="s">
        <v>1999</v>
      </c>
      <c r="V86" t="s">
        <v>2041</v>
      </c>
      <c r="W86">
        <v>268.89999999999998</v>
      </c>
      <c r="X86">
        <v>89.94</v>
      </c>
      <c r="Y86">
        <v>3</v>
      </c>
      <c r="Z86" t="s">
        <v>2097</v>
      </c>
      <c r="AA86" t="s">
        <v>2365</v>
      </c>
      <c r="AB86">
        <v>1</v>
      </c>
      <c r="AC86" t="s">
        <v>2634</v>
      </c>
      <c r="AD86">
        <v>135</v>
      </c>
      <c r="AE86" t="s">
        <v>2635</v>
      </c>
      <c r="AF86" s="4">
        <v>43740</v>
      </c>
      <c r="AG86" s="4">
        <v>43799</v>
      </c>
      <c r="AH86" t="s">
        <v>79</v>
      </c>
      <c r="AI86" t="s">
        <v>241</v>
      </c>
      <c r="AJ86" t="s">
        <v>406</v>
      </c>
      <c r="AK86" t="s">
        <v>968</v>
      </c>
      <c r="AL86" t="s">
        <v>1501</v>
      </c>
      <c r="AM86" t="s">
        <v>69</v>
      </c>
      <c r="AN86" t="s">
        <v>1548</v>
      </c>
      <c r="AO86" t="s">
        <v>65</v>
      </c>
      <c r="AP86" t="s">
        <v>2343</v>
      </c>
    </row>
    <row r="87" spans="1:42" x14ac:dyDescent="0.25">
      <c r="A87">
        <v>60</v>
      </c>
      <c r="B87">
        <v>135</v>
      </c>
      <c r="C87" s="4">
        <v>43768</v>
      </c>
      <c r="D87">
        <v>2</v>
      </c>
      <c r="E87" t="s">
        <v>38</v>
      </c>
      <c r="F87" t="s">
        <v>49</v>
      </c>
      <c r="G87" t="s">
        <v>56</v>
      </c>
      <c r="H87" t="s">
        <v>58</v>
      </c>
      <c r="I87" s="4">
        <v>43715</v>
      </c>
      <c r="J87">
        <v>2</v>
      </c>
      <c r="K87" t="s">
        <v>60</v>
      </c>
      <c r="L87" s="4">
        <v>43615</v>
      </c>
      <c r="M87" s="4">
        <v>43830</v>
      </c>
      <c r="N87">
        <v>1</v>
      </c>
      <c r="O87" t="s">
        <v>84</v>
      </c>
      <c r="P87" t="s">
        <v>246</v>
      </c>
      <c r="Q87">
        <v>1</v>
      </c>
      <c r="R87" t="s">
        <v>438</v>
      </c>
      <c r="S87" t="s">
        <v>1000</v>
      </c>
      <c r="T87" t="s">
        <v>1532</v>
      </c>
      <c r="U87" t="s">
        <v>80</v>
      </c>
      <c r="V87" t="s">
        <v>1548</v>
      </c>
      <c r="W87">
        <v>267.98</v>
      </c>
      <c r="X87">
        <v>29.98</v>
      </c>
      <c r="Y87">
        <v>1</v>
      </c>
      <c r="Z87" t="s">
        <v>645</v>
      </c>
      <c r="AA87" t="s">
        <v>2347</v>
      </c>
      <c r="AB87">
        <v>1</v>
      </c>
      <c r="AC87" t="s">
        <v>2633</v>
      </c>
      <c r="AD87">
        <v>49</v>
      </c>
      <c r="AE87" t="s">
        <v>2635</v>
      </c>
      <c r="AF87" s="4">
        <v>43740</v>
      </c>
      <c r="AG87" s="4">
        <v>43799</v>
      </c>
      <c r="AH87" t="s">
        <v>84</v>
      </c>
      <c r="AI87" t="s">
        <v>246</v>
      </c>
      <c r="AJ87" t="s">
        <v>438</v>
      </c>
      <c r="AK87" t="s">
        <v>1000</v>
      </c>
      <c r="AL87" t="s">
        <v>1532</v>
      </c>
      <c r="AM87" t="s">
        <v>80</v>
      </c>
      <c r="AN87" t="s">
        <v>1548</v>
      </c>
      <c r="AO87" t="s">
        <v>645</v>
      </c>
      <c r="AP87" t="s">
        <v>2347</v>
      </c>
    </row>
    <row r="88" spans="1:42" x14ac:dyDescent="0.25">
      <c r="A88">
        <v>61</v>
      </c>
      <c r="B88">
        <v>316</v>
      </c>
      <c r="C88" s="4">
        <v>43768</v>
      </c>
      <c r="D88">
        <v>6</v>
      </c>
      <c r="E88" t="s">
        <v>33</v>
      </c>
      <c r="F88" t="s">
        <v>44</v>
      </c>
      <c r="G88" t="s">
        <v>55</v>
      </c>
      <c r="H88" t="s">
        <v>58</v>
      </c>
      <c r="I88" s="4">
        <v>43559</v>
      </c>
      <c r="J88">
        <v>2</v>
      </c>
      <c r="L88" s="4"/>
      <c r="M88" s="4"/>
      <c r="N88">
        <v>1</v>
      </c>
      <c r="O88" t="s">
        <v>67</v>
      </c>
      <c r="P88" t="s">
        <v>229</v>
      </c>
      <c r="Q88">
        <v>1</v>
      </c>
      <c r="R88" t="s">
        <v>439</v>
      </c>
      <c r="S88" t="s">
        <v>1001</v>
      </c>
      <c r="T88" t="s">
        <v>1533</v>
      </c>
      <c r="U88" t="s">
        <v>80</v>
      </c>
      <c r="V88" t="s">
        <v>1548</v>
      </c>
      <c r="W88">
        <v>119.98</v>
      </c>
      <c r="X88">
        <v>29.98</v>
      </c>
      <c r="Y88">
        <v>1</v>
      </c>
      <c r="Z88" t="s">
        <v>84</v>
      </c>
      <c r="AA88" t="s">
        <v>2366</v>
      </c>
      <c r="AB88">
        <v>1</v>
      </c>
      <c r="AC88" t="s">
        <v>2633</v>
      </c>
      <c r="AD88">
        <v>136</v>
      </c>
      <c r="AE88" t="s">
        <v>2635</v>
      </c>
      <c r="AF88" s="4">
        <v>43740</v>
      </c>
      <c r="AG88" s="4">
        <v>43799</v>
      </c>
      <c r="AH88" t="s">
        <v>67</v>
      </c>
      <c r="AI88" t="s">
        <v>229</v>
      </c>
      <c r="AJ88" t="s">
        <v>439</v>
      </c>
      <c r="AK88" t="s">
        <v>1001</v>
      </c>
      <c r="AL88" t="s">
        <v>1533</v>
      </c>
      <c r="AM88" t="s">
        <v>80</v>
      </c>
      <c r="AN88" t="s">
        <v>1548</v>
      </c>
      <c r="AO88" t="s">
        <v>84</v>
      </c>
      <c r="AP88" t="s">
        <v>2366</v>
      </c>
    </row>
    <row r="89" spans="1:42" x14ac:dyDescent="0.25">
      <c r="A89">
        <v>62</v>
      </c>
      <c r="B89">
        <v>378</v>
      </c>
      <c r="C89" s="4">
        <v>43769</v>
      </c>
      <c r="D89">
        <v>4</v>
      </c>
      <c r="E89" t="s">
        <v>40</v>
      </c>
      <c r="F89" t="s">
        <v>51</v>
      </c>
      <c r="G89" t="s">
        <v>56</v>
      </c>
      <c r="H89" t="s">
        <v>57</v>
      </c>
      <c r="I89" s="4">
        <v>43537</v>
      </c>
      <c r="J89">
        <v>2</v>
      </c>
      <c r="L89" s="4"/>
      <c r="M89" s="4"/>
      <c r="N89">
        <v>1</v>
      </c>
      <c r="O89" t="s">
        <v>70</v>
      </c>
      <c r="P89" t="s">
        <v>232</v>
      </c>
      <c r="Q89">
        <v>1</v>
      </c>
      <c r="R89" t="s">
        <v>440</v>
      </c>
      <c r="S89" t="s">
        <v>1002</v>
      </c>
      <c r="T89" t="s">
        <v>1534</v>
      </c>
      <c r="U89" t="s">
        <v>67</v>
      </c>
      <c r="V89" t="s">
        <v>1517</v>
      </c>
      <c r="W89">
        <v>68.849999999999994</v>
      </c>
      <c r="X89">
        <v>59.97</v>
      </c>
      <c r="Y89">
        <v>1</v>
      </c>
      <c r="Z89" t="s">
        <v>432</v>
      </c>
      <c r="AA89" t="s">
        <v>2331</v>
      </c>
      <c r="AB89">
        <v>1</v>
      </c>
      <c r="AC89" t="s">
        <v>2633</v>
      </c>
      <c r="AD89">
        <v>178</v>
      </c>
      <c r="AE89" t="s">
        <v>2635</v>
      </c>
      <c r="AF89" s="4">
        <v>43740</v>
      </c>
      <c r="AG89" s="4">
        <v>43799</v>
      </c>
      <c r="AH89" t="s">
        <v>70</v>
      </c>
      <c r="AI89" t="s">
        <v>232</v>
      </c>
      <c r="AJ89" t="s">
        <v>440</v>
      </c>
      <c r="AK89" t="s">
        <v>1002</v>
      </c>
      <c r="AL89" t="s">
        <v>1534</v>
      </c>
      <c r="AM89" t="s">
        <v>67</v>
      </c>
      <c r="AN89" t="s">
        <v>1517</v>
      </c>
      <c r="AO89" t="s">
        <v>432</v>
      </c>
      <c r="AP89" t="s">
        <v>2331</v>
      </c>
    </row>
    <row r="90" spans="1:42" x14ac:dyDescent="0.25">
      <c r="A90">
        <v>63</v>
      </c>
      <c r="B90">
        <v>129</v>
      </c>
      <c r="C90" s="4">
        <v>43770</v>
      </c>
      <c r="D90">
        <v>2</v>
      </c>
      <c r="E90" t="s">
        <v>38</v>
      </c>
      <c r="F90" t="s">
        <v>49</v>
      </c>
      <c r="G90" t="s">
        <v>56</v>
      </c>
      <c r="H90" t="s">
        <v>58</v>
      </c>
      <c r="I90" s="4">
        <v>43622</v>
      </c>
      <c r="J90">
        <v>3</v>
      </c>
      <c r="K90" t="s">
        <v>59</v>
      </c>
      <c r="L90" s="4">
        <v>43615</v>
      </c>
      <c r="M90" s="4">
        <v>43830</v>
      </c>
      <c r="N90">
        <v>1</v>
      </c>
      <c r="O90" t="s">
        <v>86</v>
      </c>
      <c r="P90" t="s">
        <v>248</v>
      </c>
      <c r="Q90">
        <v>1</v>
      </c>
      <c r="R90" t="s">
        <v>441</v>
      </c>
      <c r="S90" t="s">
        <v>1003</v>
      </c>
      <c r="T90" t="s">
        <v>1535</v>
      </c>
      <c r="U90" t="s">
        <v>69</v>
      </c>
      <c r="V90" t="s">
        <v>1577</v>
      </c>
      <c r="W90">
        <v>43.99</v>
      </c>
      <c r="X90">
        <v>24.99</v>
      </c>
      <c r="Y90">
        <v>1</v>
      </c>
      <c r="Z90" t="s">
        <v>530</v>
      </c>
      <c r="AA90" t="s">
        <v>2367</v>
      </c>
      <c r="AB90">
        <v>1</v>
      </c>
      <c r="AC90" t="s">
        <v>2634</v>
      </c>
      <c r="AD90">
        <v>48</v>
      </c>
      <c r="AE90" t="s">
        <v>2635</v>
      </c>
      <c r="AF90" s="4">
        <v>43740</v>
      </c>
      <c r="AG90" s="4">
        <v>43799</v>
      </c>
      <c r="AH90" t="s">
        <v>86</v>
      </c>
      <c r="AI90" t="s">
        <v>248</v>
      </c>
      <c r="AJ90" t="s">
        <v>441</v>
      </c>
      <c r="AK90" t="s">
        <v>2640</v>
      </c>
      <c r="AL90" t="s">
        <v>1535</v>
      </c>
      <c r="AM90" t="s">
        <v>69</v>
      </c>
      <c r="AN90" t="s">
        <v>1577</v>
      </c>
      <c r="AO90" t="s">
        <v>530</v>
      </c>
      <c r="AP90" t="s">
        <v>2367</v>
      </c>
    </row>
    <row r="91" spans="1:42" x14ac:dyDescent="0.25">
      <c r="A91">
        <v>64</v>
      </c>
      <c r="B91">
        <v>438</v>
      </c>
      <c r="C91" s="4">
        <v>43770</v>
      </c>
      <c r="D91">
        <v>3</v>
      </c>
      <c r="E91" t="s">
        <v>34</v>
      </c>
      <c r="F91" t="s">
        <v>45</v>
      </c>
      <c r="G91" t="s">
        <v>56</v>
      </c>
      <c r="H91" t="s">
        <v>58</v>
      </c>
      <c r="I91" s="4">
        <v>43583</v>
      </c>
      <c r="J91">
        <v>2</v>
      </c>
      <c r="L91" s="4"/>
      <c r="M91" s="4"/>
      <c r="N91">
        <v>2</v>
      </c>
      <c r="O91" t="s">
        <v>94</v>
      </c>
      <c r="P91" t="s">
        <v>256</v>
      </c>
      <c r="Q91">
        <v>2</v>
      </c>
      <c r="R91" t="s">
        <v>442</v>
      </c>
      <c r="S91" t="s">
        <v>1004</v>
      </c>
      <c r="T91" t="s">
        <v>1536</v>
      </c>
      <c r="U91" t="s">
        <v>71</v>
      </c>
      <c r="V91" t="s">
        <v>1902</v>
      </c>
      <c r="W91">
        <v>132.94</v>
      </c>
      <c r="X91">
        <v>44.98</v>
      </c>
      <c r="Y91">
        <v>2</v>
      </c>
      <c r="Z91" t="s">
        <v>2098</v>
      </c>
      <c r="AA91" t="s">
        <v>2368</v>
      </c>
      <c r="AB91">
        <v>1</v>
      </c>
      <c r="AC91" t="s">
        <v>2633</v>
      </c>
      <c r="AD91">
        <v>218</v>
      </c>
      <c r="AE91" t="s">
        <v>2635</v>
      </c>
      <c r="AF91" s="4">
        <v>43740</v>
      </c>
      <c r="AG91" s="4">
        <v>43799</v>
      </c>
      <c r="AH91" t="s">
        <v>70</v>
      </c>
      <c r="AI91" t="s">
        <v>232</v>
      </c>
      <c r="AJ91" t="s">
        <v>411</v>
      </c>
      <c r="AK91" t="s">
        <v>973</v>
      </c>
      <c r="AL91" t="s">
        <v>1506</v>
      </c>
      <c r="AM91" t="s">
        <v>69</v>
      </c>
      <c r="AN91" t="s">
        <v>1517</v>
      </c>
      <c r="AO91" t="s">
        <v>673</v>
      </c>
      <c r="AP91" t="s">
        <v>2348</v>
      </c>
    </row>
    <row r="92" spans="1:42" x14ac:dyDescent="0.25">
      <c r="A92">
        <v>64</v>
      </c>
      <c r="B92">
        <v>438</v>
      </c>
      <c r="C92" s="4">
        <v>43770</v>
      </c>
      <c r="D92">
        <v>3</v>
      </c>
      <c r="E92" t="s">
        <v>34</v>
      </c>
      <c r="F92" t="s">
        <v>45</v>
      </c>
      <c r="G92" t="s">
        <v>56</v>
      </c>
      <c r="H92" t="s">
        <v>58</v>
      </c>
      <c r="I92" s="4">
        <v>43583</v>
      </c>
      <c r="J92">
        <v>2</v>
      </c>
      <c r="L92" s="4"/>
      <c r="M92" s="4"/>
      <c r="N92">
        <v>2</v>
      </c>
      <c r="O92" t="s">
        <v>94</v>
      </c>
      <c r="P92" t="s">
        <v>256</v>
      </c>
      <c r="Q92">
        <v>2</v>
      </c>
      <c r="R92" t="s">
        <v>442</v>
      </c>
      <c r="S92" t="s">
        <v>1004</v>
      </c>
      <c r="T92" t="s">
        <v>1536</v>
      </c>
      <c r="U92" t="s">
        <v>71</v>
      </c>
      <c r="V92" t="s">
        <v>1902</v>
      </c>
      <c r="W92">
        <v>132.94</v>
      </c>
      <c r="X92">
        <v>44.98</v>
      </c>
      <c r="Y92">
        <v>2</v>
      </c>
      <c r="Z92" t="s">
        <v>2098</v>
      </c>
      <c r="AA92" t="s">
        <v>2368</v>
      </c>
      <c r="AB92">
        <v>1</v>
      </c>
      <c r="AC92" t="s">
        <v>2633</v>
      </c>
      <c r="AD92">
        <v>218</v>
      </c>
      <c r="AE92" t="s">
        <v>2635</v>
      </c>
      <c r="AF92" s="4">
        <v>43740</v>
      </c>
      <c r="AG92" s="4">
        <v>43799</v>
      </c>
      <c r="AH92" t="s">
        <v>86</v>
      </c>
      <c r="AI92" t="s">
        <v>248</v>
      </c>
      <c r="AJ92" t="s">
        <v>432</v>
      </c>
      <c r="AK92" t="s">
        <v>995</v>
      </c>
      <c r="AL92" t="s">
        <v>1527</v>
      </c>
      <c r="AM92" t="s">
        <v>69</v>
      </c>
      <c r="AN92" t="s">
        <v>1577</v>
      </c>
      <c r="AO92" t="s">
        <v>549</v>
      </c>
      <c r="AP92" t="s">
        <v>2362</v>
      </c>
    </row>
    <row r="93" spans="1:42" x14ac:dyDescent="0.25">
      <c r="A93">
        <v>65</v>
      </c>
      <c r="B93">
        <v>15</v>
      </c>
      <c r="C93" s="4">
        <v>43771</v>
      </c>
      <c r="D93">
        <v>2</v>
      </c>
      <c r="E93" t="s">
        <v>38</v>
      </c>
      <c r="F93" t="s">
        <v>49</v>
      </c>
      <c r="G93" t="s">
        <v>55</v>
      </c>
      <c r="H93" t="s">
        <v>58</v>
      </c>
      <c r="I93" s="4">
        <v>43739</v>
      </c>
      <c r="J93">
        <v>1</v>
      </c>
      <c r="K93" t="s">
        <v>61</v>
      </c>
      <c r="L93" s="4">
        <v>43615</v>
      </c>
      <c r="M93" s="4">
        <v>43830</v>
      </c>
      <c r="N93">
        <v>1</v>
      </c>
      <c r="O93" t="s">
        <v>86</v>
      </c>
      <c r="P93" t="s">
        <v>248</v>
      </c>
      <c r="Q93">
        <v>1</v>
      </c>
      <c r="R93" t="s">
        <v>443</v>
      </c>
      <c r="S93" t="s">
        <v>1005</v>
      </c>
      <c r="T93" t="s">
        <v>1513</v>
      </c>
      <c r="U93" t="s">
        <v>80</v>
      </c>
      <c r="V93" t="s">
        <v>1577</v>
      </c>
      <c r="W93">
        <v>59.98</v>
      </c>
      <c r="X93">
        <v>49.98</v>
      </c>
      <c r="Y93">
        <v>1</v>
      </c>
      <c r="Z93" t="s">
        <v>549</v>
      </c>
      <c r="AA93" t="s">
        <v>2362</v>
      </c>
      <c r="AB93">
        <v>1</v>
      </c>
      <c r="AC93" t="s">
        <v>2633</v>
      </c>
      <c r="AD93">
        <v>12</v>
      </c>
      <c r="AE93" t="s">
        <v>2635</v>
      </c>
      <c r="AF93" s="4">
        <v>43740</v>
      </c>
      <c r="AG93" s="4">
        <v>43799</v>
      </c>
      <c r="AH93" t="s">
        <v>86</v>
      </c>
      <c r="AI93" t="s">
        <v>248</v>
      </c>
      <c r="AJ93" t="s">
        <v>443</v>
      </c>
      <c r="AK93" t="s">
        <v>1005</v>
      </c>
      <c r="AL93" t="s">
        <v>1513</v>
      </c>
      <c r="AM93" t="s">
        <v>80</v>
      </c>
      <c r="AN93" t="s">
        <v>1577</v>
      </c>
      <c r="AO93" t="s">
        <v>549</v>
      </c>
      <c r="AP93" t="s">
        <v>2362</v>
      </c>
    </row>
    <row r="94" spans="1:42" x14ac:dyDescent="0.25">
      <c r="A94">
        <v>66</v>
      </c>
      <c r="B94">
        <v>363</v>
      </c>
      <c r="C94" s="4">
        <v>43771</v>
      </c>
      <c r="D94">
        <v>2</v>
      </c>
      <c r="E94" t="s">
        <v>38</v>
      </c>
      <c r="F94" t="s">
        <v>49</v>
      </c>
      <c r="G94" t="s">
        <v>55</v>
      </c>
      <c r="H94" t="s">
        <v>57</v>
      </c>
      <c r="I94" s="4">
        <v>43682</v>
      </c>
      <c r="J94">
        <v>3</v>
      </c>
      <c r="K94" t="s">
        <v>59</v>
      </c>
      <c r="L94" s="4">
        <v>43615</v>
      </c>
      <c r="M94" s="4">
        <v>43830</v>
      </c>
      <c r="N94">
        <v>1</v>
      </c>
      <c r="O94" t="s">
        <v>69</v>
      </c>
      <c r="P94" t="s">
        <v>231</v>
      </c>
      <c r="Q94">
        <v>1</v>
      </c>
      <c r="R94" t="s">
        <v>425</v>
      </c>
      <c r="S94" t="s">
        <v>987</v>
      </c>
      <c r="T94" t="s">
        <v>1520</v>
      </c>
      <c r="U94" t="s">
        <v>67</v>
      </c>
      <c r="V94" t="s">
        <v>1577</v>
      </c>
      <c r="W94">
        <v>398.97</v>
      </c>
      <c r="X94">
        <v>74.97</v>
      </c>
      <c r="Y94">
        <v>1</v>
      </c>
      <c r="Z94" t="s">
        <v>78</v>
      </c>
      <c r="AA94" t="s">
        <v>2330</v>
      </c>
      <c r="AB94">
        <v>1</v>
      </c>
      <c r="AC94" t="s">
        <v>2633</v>
      </c>
      <c r="AD94">
        <v>167</v>
      </c>
      <c r="AE94" t="s">
        <v>2635</v>
      </c>
      <c r="AF94" s="4">
        <v>43740</v>
      </c>
      <c r="AG94" s="4">
        <v>43799</v>
      </c>
      <c r="AH94" t="s">
        <v>69</v>
      </c>
      <c r="AI94" t="s">
        <v>231</v>
      </c>
      <c r="AJ94" t="s">
        <v>425</v>
      </c>
      <c r="AK94" t="s">
        <v>987</v>
      </c>
      <c r="AL94" t="s">
        <v>1520</v>
      </c>
      <c r="AM94" t="s">
        <v>67</v>
      </c>
      <c r="AN94" t="s">
        <v>1577</v>
      </c>
      <c r="AO94" t="s">
        <v>78</v>
      </c>
      <c r="AP94" t="s">
        <v>2330</v>
      </c>
    </row>
    <row r="95" spans="1:42" x14ac:dyDescent="0.25">
      <c r="A95">
        <v>67</v>
      </c>
      <c r="B95">
        <v>48</v>
      </c>
      <c r="C95" s="4">
        <v>43773</v>
      </c>
      <c r="D95">
        <v>7</v>
      </c>
      <c r="E95" t="s">
        <v>35</v>
      </c>
      <c r="F95" t="s">
        <v>46</v>
      </c>
      <c r="G95" t="s">
        <v>55</v>
      </c>
      <c r="H95" t="s">
        <v>58</v>
      </c>
      <c r="I95" s="4">
        <v>43728</v>
      </c>
      <c r="J95">
        <v>1</v>
      </c>
      <c r="K95" t="s">
        <v>61</v>
      </c>
      <c r="L95" s="4">
        <v>43615</v>
      </c>
      <c r="M95" s="4">
        <v>43830</v>
      </c>
      <c r="N95">
        <v>1</v>
      </c>
      <c r="O95" t="s">
        <v>90</v>
      </c>
      <c r="P95" t="s">
        <v>252</v>
      </c>
      <c r="Q95">
        <v>1</v>
      </c>
      <c r="R95" t="s">
        <v>444</v>
      </c>
      <c r="S95" t="s">
        <v>1006</v>
      </c>
      <c r="T95" t="s">
        <v>1537</v>
      </c>
      <c r="U95" t="s">
        <v>80</v>
      </c>
      <c r="V95" t="s">
        <v>1562</v>
      </c>
      <c r="W95">
        <v>31.94</v>
      </c>
      <c r="X95">
        <v>19.98</v>
      </c>
      <c r="Y95">
        <v>1</v>
      </c>
      <c r="Z95" t="s">
        <v>645</v>
      </c>
      <c r="AA95" t="s">
        <v>2347</v>
      </c>
      <c r="AB95">
        <v>1</v>
      </c>
      <c r="AC95" t="s">
        <v>2634</v>
      </c>
      <c r="AD95">
        <v>24</v>
      </c>
      <c r="AE95" t="s">
        <v>2635</v>
      </c>
      <c r="AF95" s="4">
        <v>43740</v>
      </c>
      <c r="AG95" s="4">
        <v>43799</v>
      </c>
      <c r="AH95" t="s">
        <v>90</v>
      </c>
      <c r="AI95" t="s">
        <v>252</v>
      </c>
      <c r="AJ95" t="s">
        <v>444</v>
      </c>
      <c r="AK95" t="s">
        <v>1006</v>
      </c>
      <c r="AL95" t="s">
        <v>1537</v>
      </c>
      <c r="AM95" t="s">
        <v>80</v>
      </c>
      <c r="AN95" t="s">
        <v>1562</v>
      </c>
      <c r="AO95" t="s">
        <v>645</v>
      </c>
      <c r="AP95" t="s">
        <v>2347</v>
      </c>
    </row>
    <row r="96" spans="1:42" x14ac:dyDescent="0.25">
      <c r="A96">
        <v>68</v>
      </c>
      <c r="B96">
        <v>179</v>
      </c>
      <c r="C96" s="4">
        <v>43773</v>
      </c>
      <c r="D96">
        <v>11</v>
      </c>
      <c r="E96" t="s">
        <v>37</v>
      </c>
      <c r="F96" t="s">
        <v>48</v>
      </c>
      <c r="G96" t="s">
        <v>56</v>
      </c>
      <c r="H96" t="s">
        <v>57</v>
      </c>
      <c r="I96" s="4">
        <v>43706</v>
      </c>
      <c r="J96">
        <v>3</v>
      </c>
      <c r="K96" t="s">
        <v>59</v>
      </c>
      <c r="L96" s="4">
        <v>43615</v>
      </c>
      <c r="M96" s="4">
        <v>43830</v>
      </c>
      <c r="N96">
        <v>1</v>
      </c>
      <c r="O96" t="s">
        <v>67</v>
      </c>
      <c r="P96" t="s">
        <v>229</v>
      </c>
      <c r="Q96">
        <v>1</v>
      </c>
      <c r="R96" t="s">
        <v>445</v>
      </c>
      <c r="S96" t="s">
        <v>1007</v>
      </c>
      <c r="T96" t="s">
        <v>1533</v>
      </c>
      <c r="U96" t="s">
        <v>80</v>
      </c>
      <c r="V96" t="s">
        <v>1548</v>
      </c>
      <c r="W96">
        <v>119.98</v>
      </c>
      <c r="X96">
        <v>29.98</v>
      </c>
      <c r="Y96">
        <v>1</v>
      </c>
      <c r="Z96" t="s">
        <v>79</v>
      </c>
      <c r="AA96" t="s">
        <v>2349</v>
      </c>
      <c r="AB96">
        <v>1</v>
      </c>
      <c r="AC96" t="s">
        <v>2634</v>
      </c>
      <c r="AD96">
        <v>68</v>
      </c>
      <c r="AE96" t="s">
        <v>2635</v>
      </c>
      <c r="AF96" s="4">
        <v>43740</v>
      </c>
      <c r="AG96" s="4">
        <v>43799</v>
      </c>
      <c r="AH96" t="s">
        <v>67</v>
      </c>
      <c r="AI96" t="s">
        <v>229</v>
      </c>
      <c r="AJ96" t="s">
        <v>445</v>
      </c>
      <c r="AK96" t="s">
        <v>1007</v>
      </c>
      <c r="AL96" t="s">
        <v>1533</v>
      </c>
      <c r="AM96" t="s">
        <v>80</v>
      </c>
      <c r="AN96" t="s">
        <v>1548</v>
      </c>
      <c r="AO96" t="s">
        <v>79</v>
      </c>
      <c r="AP96" t="s">
        <v>2349</v>
      </c>
    </row>
    <row r="97" spans="1:42" x14ac:dyDescent="0.25">
      <c r="A97">
        <v>69</v>
      </c>
      <c r="B97">
        <v>368</v>
      </c>
      <c r="C97" s="4">
        <v>43773</v>
      </c>
      <c r="D97">
        <v>5</v>
      </c>
      <c r="E97" t="s">
        <v>36</v>
      </c>
      <c r="F97" t="s">
        <v>47</v>
      </c>
      <c r="G97" t="s">
        <v>56</v>
      </c>
      <c r="H97" t="s">
        <v>57</v>
      </c>
      <c r="I97" s="4">
        <v>43583</v>
      </c>
      <c r="J97">
        <v>2</v>
      </c>
      <c r="L97" s="4"/>
      <c r="M97" s="4"/>
      <c r="N97">
        <v>2</v>
      </c>
      <c r="O97" t="s">
        <v>95</v>
      </c>
      <c r="P97" t="s">
        <v>257</v>
      </c>
      <c r="Q97">
        <v>3</v>
      </c>
      <c r="R97" t="s">
        <v>446</v>
      </c>
      <c r="S97" t="s">
        <v>1008</v>
      </c>
      <c r="T97" t="s">
        <v>1538</v>
      </c>
      <c r="U97" t="s">
        <v>2000</v>
      </c>
      <c r="V97" t="s">
        <v>2041</v>
      </c>
      <c r="W97">
        <v>276.74</v>
      </c>
      <c r="X97">
        <v>89.94</v>
      </c>
      <c r="Y97">
        <v>3</v>
      </c>
      <c r="Z97" t="s">
        <v>2099</v>
      </c>
      <c r="AA97" t="s">
        <v>2369</v>
      </c>
      <c r="AB97">
        <v>1</v>
      </c>
      <c r="AC97" t="s">
        <v>2633</v>
      </c>
      <c r="AD97">
        <v>170</v>
      </c>
      <c r="AE97" t="s">
        <v>2635</v>
      </c>
      <c r="AF97" s="4">
        <v>43740</v>
      </c>
      <c r="AG97" s="4">
        <v>43799</v>
      </c>
      <c r="AH97" t="s">
        <v>67</v>
      </c>
      <c r="AI97" t="s">
        <v>229</v>
      </c>
      <c r="AJ97" t="s">
        <v>416</v>
      </c>
      <c r="AK97" t="s">
        <v>978</v>
      </c>
      <c r="AL97" t="s">
        <v>1511</v>
      </c>
      <c r="AM97" t="s">
        <v>67</v>
      </c>
      <c r="AN97" t="s">
        <v>1548</v>
      </c>
      <c r="AO97" t="s">
        <v>652</v>
      </c>
      <c r="AP97" t="s">
        <v>2352</v>
      </c>
    </row>
    <row r="98" spans="1:42" x14ac:dyDescent="0.25">
      <c r="A98">
        <v>69</v>
      </c>
      <c r="B98">
        <v>368</v>
      </c>
      <c r="C98" s="4">
        <v>43773</v>
      </c>
      <c r="D98">
        <v>5</v>
      </c>
      <c r="E98" t="s">
        <v>36</v>
      </c>
      <c r="F98" t="s">
        <v>47</v>
      </c>
      <c r="G98" t="s">
        <v>56</v>
      </c>
      <c r="H98" t="s">
        <v>57</v>
      </c>
      <c r="I98" s="4">
        <v>43583</v>
      </c>
      <c r="J98">
        <v>2</v>
      </c>
      <c r="L98" s="4"/>
      <c r="M98" s="4"/>
      <c r="N98">
        <v>2</v>
      </c>
      <c r="O98" t="s">
        <v>95</v>
      </c>
      <c r="P98" t="s">
        <v>257</v>
      </c>
      <c r="Q98">
        <v>3</v>
      </c>
      <c r="R98" t="s">
        <v>446</v>
      </c>
      <c r="S98" t="s">
        <v>1008</v>
      </c>
      <c r="T98" t="s">
        <v>1538</v>
      </c>
      <c r="U98" t="s">
        <v>2000</v>
      </c>
      <c r="V98" t="s">
        <v>2041</v>
      </c>
      <c r="W98">
        <v>276.74</v>
      </c>
      <c r="X98">
        <v>89.94</v>
      </c>
      <c r="Y98">
        <v>3</v>
      </c>
      <c r="Z98" t="s">
        <v>2099</v>
      </c>
      <c r="AA98" t="s">
        <v>2369</v>
      </c>
      <c r="AB98">
        <v>1</v>
      </c>
      <c r="AC98" t="s">
        <v>2633</v>
      </c>
      <c r="AD98">
        <v>170</v>
      </c>
      <c r="AE98" t="s">
        <v>2635</v>
      </c>
      <c r="AF98" s="4">
        <v>43740</v>
      </c>
      <c r="AG98" s="4">
        <v>43799</v>
      </c>
      <c r="AH98" t="s">
        <v>67</v>
      </c>
      <c r="AI98" t="s">
        <v>229</v>
      </c>
      <c r="AJ98" t="s">
        <v>527</v>
      </c>
      <c r="AK98" t="s">
        <v>953</v>
      </c>
      <c r="AL98" t="s">
        <v>1617</v>
      </c>
      <c r="AM98" t="s">
        <v>69</v>
      </c>
      <c r="AN98" t="s">
        <v>1548</v>
      </c>
      <c r="AO98" t="s">
        <v>84</v>
      </c>
      <c r="AP98" t="s">
        <v>2366</v>
      </c>
    </row>
    <row r="99" spans="1:42" x14ac:dyDescent="0.25">
      <c r="A99">
        <v>69</v>
      </c>
      <c r="B99">
        <v>368</v>
      </c>
      <c r="C99" s="4">
        <v>43773</v>
      </c>
      <c r="D99">
        <v>5</v>
      </c>
      <c r="E99" t="s">
        <v>36</v>
      </c>
      <c r="F99" t="s">
        <v>47</v>
      </c>
      <c r="G99" t="s">
        <v>56</v>
      </c>
      <c r="H99" t="s">
        <v>57</v>
      </c>
      <c r="I99" s="4">
        <v>43583</v>
      </c>
      <c r="J99">
        <v>2</v>
      </c>
      <c r="L99" s="4"/>
      <c r="M99" s="4"/>
      <c r="N99">
        <v>2</v>
      </c>
      <c r="O99" t="s">
        <v>95</v>
      </c>
      <c r="P99" t="s">
        <v>257</v>
      </c>
      <c r="Q99">
        <v>3</v>
      </c>
      <c r="R99" t="s">
        <v>446</v>
      </c>
      <c r="S99" t="s">
        <v>1008</v>
      </c>
      <c r="T99" t="s">
        <v>1538</v>
      </c>
      <c r="U99" t="s">
        <v>2000</v>
      </c>
      <c r="V99" t="s">
        <v>2041</v>
      </c>
      <c r="W99">
        <v>276.74</v>
      </c>
      <c r="X99">
        <v>89.94</v>
      </c>
      <c r="Y99">
        <v>3</v>
      </c>
      <c r="Z99" t="s">
        <v>2099</v>
      </c>
      <c r="AA99" t="s">
        <v>2369</v>
      </c>
      <c r="AB99">
        <v>1</v>
      </c>
      <c r="AC99" t="s">
        <v>2633</v>
      </c>
      <c r="AD99">
        <v>170</v>
      </c>
      <c r="AE99" t="s">
        <v>2635</v>
      </c>
      <c r="AF99" s="4">
        <v>43740</v>
      </c>
      <c r="AG99" s="4">
        <v>43799</v>
      </c>
      <c r="AH99" t="s">
        <v>79</v>
      </c>
      <c r="AI99" t="s">
        <v>241</v>
      </c>
      <c r="AJ99" t="s">
        <v>406</v>
      </c>
      <c r="AK99" t="s">
        <v>968</v>
      </c>
      <c r="AL99" t="s">
        <v>1501</v>
      </c>
      <c r="AM99" t="s">
        <v>80</v>
      </c>
      <c r="AN99" t="s">
        <v>1548</v>
      </c>
      <c r="AO99" t="s">
        <v>65</v>
      </c>
      <c r="AP99" t="s">
        <v>2343</v>
      </c>
    </row>
    <row r="100" spans="1:42" x14ac:dyDescent="0.25">
      <c r="A100">
        <v>70</v>
      </c>
      <c r="B100">
        <v>2</v>
      </c>
      <c r="C100" s="4">
        <v>43775</v>
      </c>
      <c r="D100">
        <v>10</v>
      </c>
      <c r="E100" t="s">
        <v>42</v>
      </c>
      <c r="F100" t="s">
        <v>53</v>
      </c>
      <c r="G100" t="s">
        <v>55</v>
      </c>
      <c r="H100" t="s">
        <v>57</v>
      </c>
      <c r="I100" s="4">
        <v>43739</v>
      </c>
      <c r="J100">
        <v>2</v>
      </c>
      <c r="K100" t="s">
        <v>60</v>
      </c>
      <c r="L100" s="4">
        <v>43615</v>
      </c>
      <c r="M100" s="4">
        <v>43830</v>
      </c>
      <c r="N100">
        <v>2</v>
      </c>
      <c r="O100" t="s">
        <v>89</v>
      </c>
      <c r="P100" t="s">
        <v>251</v>
      </c>
      <c r="Q100">
        <v>2</v>
      </c>
      <c r="R100" t="s">
        <v>447</v>
      </c>
      <c r="S100" t="s">
        <v>1009</v>
      </c>
      <c r="T100" t="s">
        <v>1539</v>
      </c>
      <c r="U100" t="s">
        <v>88</v>
      </c>
      <c r="V100" t="s">
        <v>2039</v>
      </c>
      <c r="W100">
        <v>81.96</v>
      </c>
      <c r="X100">
        <v>49.96</v>
      </c>
      <c r="Y100">
        <v>2</v>
      </c>
      <c r="Z100" t="s">
        <v>2100</v>
      </c>
      <c r="AA100" t="s">
        <v>2370</v>
      </c>
      <c r="AB100">
        <v>1</v>
      </c>
      <c r="AC100" t="s">
        <v>2634</v>
      </c>
      <c r="AD100">
        <v>2</v>
      </c>
      <c r="AE100" t="s">
        <v>2635</v>
      </c>
      <c r="AF100" s="4">
        <v>43740</v>
      </c>
      <c r="AG100" s="4">
        <v>43799</v>
      </c>
      <c r="AH100" t="s">
        <v>90</v>
      </c>
      <c r="AI100" t="s">
        <v>252</v>
      </c>
      <c r="AJ100" t="s">
        <v>532</v>
      </c>
      <c r="AK100" t="s">
        <v>1094</v>
      </c>
      <c r="AL100" t="s">
        <v>1562</v>
      </c>
      <c r="AM100" t="s">
        <v>80</v>
      </c>
      <c r="AN100" t="s">
        <v>1562</v>
      </c>
      <c r="AO100" t="s">
        <v>645</v>
      </c>
      <c r="AP100" t="s">
        <v>2347</v>
      </c>
    </row>
    <row r="101" spans="1:42" x14ac:dyDescent="0.25">
      <c r="A101">
        <v>70</v>
      </c>
      <c r="B101">
        <v>2</v>
      </c>
      <c r="C101" s="4">
        <v>43775</v>
      </c>
      <c r="D101">
        <v>10</v>
      </c>
      <c r="E101" t="s">
        <v>42</v>
      </c>
      <c r="F101" t="s">
        <v>53</v>
      </c>
      <c r="G101" t="s">
        <v>55</v>
      </c>
      <c r="H101" t="s">
        <v>57</v>
      </c>
      <c r="I101" s="4">
        <v>43739</v>
      </c>
      <c r="J101">
        <v>2</v>
      </c>
      <c r="K101" t="s">
        <v>60</v>
      </c>
      <c r="L101" s="4">
        <v>43615</v>
      </c>
      <c r="M101" s="4">
        <v>43830</v>
      </c>
      <c r="N101">
        <v>2</v>
      </c>
      <c r="O101" t="s">
        <v>89</v>
      </c>
      <c r="P101" t="s">
        <v>251</v>
      </c>
      <c r="Q101">
        <v>2</v>
      </c>
      <c r="R101" t="s">
        <v>447</v>
      </c>
      <c r="S101" t="s">
        <v>1009</v>
      </c>
      <c r="T101" t="s">
        <v>1539</v>
      </c>
      <c r="U101" t="s">
        <v>88</v>
      </c>
      <c r="V101" t="s">
        <v>2039</v>
      </c>
      <c r="W101">
        <v>81.96</v>
      </c>
      <c r="X101">
        <v>49.96</v>
      </c>
      <c r="Y101">
        <v>2</v>
      </c>
      <c r="Z101" t="s">
        <v>2100</v>
      </c>
      <c r="AA101" t="s">
        <v>2370</v>
      </c>
      <c r="AB101">
        <v>1</v>
      </c>
      <c r="AC101" t="s">
        <v>2634</v>
      </c>
      <c r="AD101">
        <v>2</v>
      </c>
      <c r="AE101" t="s">
        <v>2635</v>
      </c>
      <c r="AF101" s="4">
        <v>43740</v>
      </c>
      <c r="AG101" s="4">
        <v>43799</v>
      </c>
      <c r="AH101" t="s">
        <v>67</v>
      </c>
      <c r="AI101" t="s">
        <v>229</v>
      </c>
      <c r="AJ101" t="s">
        <v>527</v>
      </c>
      <c r="AK101" t="s">
        <v>953</v>
      </c>
      <c r="AL101" t="s">
        <v>1617</v>
      </c>
      <c r="AM101" t="s">
        <v>80</v>
      </c>
      <c r="AN101" t="s">
        <v>1548</v>
      </c>
      <c r="AO101" t="s">
        <v>84</v>
      </c>
      <c r="AP101" t="s">
        <v>2366</v>
      </c>
    </row>
    <row r="102" spans="1:42" x14ac:dyDescent="0.25">
      <c r="A102">
        <v>71</v>
      </c>
      <c r="B102">
        <v>153</v>
      </c>
      <c r="C102" s="4">
        <v>43776</v>
      </c>
      <c r="D102">
        <v>10</v>
      </c>
      <c r="E102" t="s">
        <v>42</v>
      </c>
      <c r="F102" t="s">
        <v>53</v>
      </c>
      <c r="G102" t="s">
        <v>56</v>
      </c>
      <c r="H102" t="s">
        <v>57</v>
      </c>
      <c r="I102" s="4">
        <v>43739</v>
      </c>
      <c r="J102">
        <v>3</v>
      </c>
      <c r="K102" t="s">
        <v>59</v>
      </c>
      <c r="L102" s="4">
        <v>43615</v>
      </c>
      <c r="M102" s="4">
        <v>43830</v>
      </c>
      <c r="N102">
        <v>1</v>
      </c>
      <c r="O102" t="s">
        <v>69</v>
      </c>
      <c r="P102" t="s">
        <v>231</v>
      </c>
      <c r="Q102">
        <v>1</v>
      </c>
      <c r="R102" t="s">
        <v>448</v>
      </c>
      <c r="S102" t="s">
        <v>1010</v>
      </c>
      <c r="T102" t="s">
        <v>1540</v>
      </c>
      <c r="U102" t="s">
        <v>80</v>
      </c>
      <c r="V102" t="s">
        <v>1577</v>
      </c>
      <c r="W102">
        <v>13.98</v>
      </c>
      <c r="X102">
        <v>49.98</v>
      </c>
      <c r="Y102">
        <v>1</v>
      </c>
      <c r="Z102" t="s">
        <v>69</v>
      </c>
      <c r="AA102" t="s">
        <v>2360</v>
      </c>
      <c r="AB102">
        <v>1</v>
      </c>
      <c r="AC102" t="s">
        <v>2633</v>
      </c>
      <c r="AD102">
        <v>56</v>
      </c>
      <c r="AE102" t="s">
        <v>2635</v>
      </c>
      <c r="AF102" s="4">
        <v>43740</v>
      </c>
      <c r="AG102" s="4">
        <v>43799</v>
      </c>
      <c r="AH102" t="s">
        <v>69</v>
      </c>
      <c r="AI102" t="s">
        <v>231</v>
      </c>
      <c r="AJ102" t="s">
        <v>448</v>
      </c>
      <c r="AK102" t="s">
        <v>1010</v>
      </c>
      <c r="AL102" t="s">
        <v>1540</v>
      </c>
      <c r="AM102" t="s">
        <v>80</v>
      </c>
      <c r="AN102" t="s">
        <v>1577</v>
      </c>
      <c r="AO102" t="s">
        <v>69</v>
      </c>
      <c r="AP102" t="s">
        <v>2360</v>
      </c>
    </row>
    <row r="103" spans="1:42" x14ac:dyDescent="0.25">
      <c r="A103">
        <v>72</v>
      </c>
      <c r="B103">
        <v>373</v>
      </c>
      <c r="C103" s="4">
        <v>43776</v>
      </c>
      <c r="D103">
        <v>2</v>
      </c>
      <c r="E103" t="s">
        <v>38</v>
      </c>
      <c r="F103" t="s">
        <v>49</v>
      </c>
      <c r="G103" t="s">
        <v>55</v>
      </c>
      <c r="H103" t="s">
        <v>58</v>
      </c>
      <c r="I103" s="4">
        <v>43668</v>
      </c>
      <c r="J103">
        <v>3</v>
      </c>
      <c r="K103" t="s">
        <v>59</v>
      </c>
      <c r="L103" s="4">
        <v>43615</v>
      </c>
      <c r="M103" s="4">
        <v>43830</v>
      </c>
      <c r="N103">
        <v>1</v>
      </c>
      <c r="O103" t="s">
        <v>90</v>
      </c>
      <c r="P103" t="s">
        <v>252</v>
      </c>
      <c r="Q103">
        <v>1</v>
      </c>
      <c r="R103" t="s">
        <v>449</v>
      </c>
      <c r="S103" t="s">
        <v>1011</v>
      </c>
      <c r="T103" t="s">
        <v>1541</v>
      </c>
      <c r="U103" t="s">
        <v>80</v>
      </c>
      <c r="V103" t="s">
        <v>1562</v>
      </c>
      <c r="W103">
        <v>86.38</v>
      </c>
      <c r="X103">
        <v>19.98</v>
      </c>
      <c r="Y103">
        <v>1</v>
      </c>
      <c r="Z103" t="s">
        <v>410</v>
      </c>
      <c r="AA103" t="s">
        <v>2359</v>
      </c>
      <c r="AB103">
        <v>1</v>
      </c>
      <c r="AC103" t="s">
        <v>2634</v>
      </c>
      <c r="AD103">
        <v>174</v>
      </c>
      <c r="AE103" t="s">
        <v>2635</v>
      </c>
      <c r="AF103" s="4">
        <v>43740</v>
      </c>
      <c r="AG103" s="4">
        <v>43799</v>
      </c>
      <c r="AH103" t="s">
        <v>90</v>
      </c>
      <c r="AI103" t="s">
        <v>252</v>
      </c>
      <c r="AJ103" t="s">
        <v>449</v>
      </c>
      <c r="AK103" t="s">
        <v>1011</v>
      </c>
      <c r="AL103" t="s">
        <v>1541</v>
      </c>
      <c r="AM103" t="s">
        <v>80</v>
      </c>
      <c r="AN103" t="s">
        <v>1562</v>
      </c>
      <c r="AO103" t="s">
        <v>410</v>
      </c>
      <c r="AP103" t="s">
        <v>2359</v>
      </c>
    </row>
    <row r="104" spans="1:42" x14ac:dyDescent="0.25">
      <c r="A104">
        <v>73</v>
      </c>
      <c r="B104">
        <v>213</v>
      </c>
      <c r="C104" s="4">
        <v>43777</v>
      </c>
      <c r="D104">
        <v>2</v>
      </c>
      <c r="E104" t="s">
        <v>38</v>
      </c>
      <c r="F104" t="s">
        <v>49</v>
      </c>
      <c r="G104" t="s">
        <v>55</v>
      </c>
      <c r="H104" t="s">
        <v>57</v>
      </c>
      <c r="I104" s="4">
        <v>43672</v>
      </c>
      <c r="J104">
        <v>2</v>
      </c>
      <c r="K104" t="s">
        <v>60</v>
      </c>
      <c r="L104" s="4">
        <v>43615</v>
      </c>
      <c r="M104" s="4">
        <v>43830</v>
      </c>
      <c r="N104">
        <v>2</v>
      </c>
      <c r="O104" t="s">
        <v>96</v>
      </c>
      <c r="P104" t="s">
        <v>258</v>
      </c>
      <c r="Q104">
        <v>2</v>
      </c>
      <c r="R104" t="s">
        <v>450</v>
      </c>
      <c r="S104" t="s">
        <v>1012</v>
      </c>
      <c r="T104" t="s">
        <v>1542</v>
      </c>
      <c r="U104" t="s">
        <v>180</v>
      </c>
      <c r="V104" t="s">
        <v>1869</v>
      </c>
      <c r="W104">
        <v>98.86</v>
      </c>
      <c r="X104">
        <v>44.97</v>
      </c>
      <c r="Y104">
        <v>2</v>
      </c>
      <c r="Z104" t="s">
        <v>2101</v>
      </c>
      <c r="AA104" t="s">
        <v>2371</v>
      </c>
      <c r="AB104">
        <v>1</v>
      </c>
      <c r="AC104" t="s">
        <v>2633</v>
      </c>
      <c r="AD104">
        <v>81</v>
      </c>
      <c r="AE104" t="s">
        <v>2635</v>
      </c>
      <c r="AF104" s="4">
        <v>43740</v>
      </c>
      <c r="AG104" s="4">
        <v>43799</v>
      </c>
      <c r="AH104" t="s">
        <v>84</v>
      </c>
      <c r="AI104" t="s">
        <v>246</v>
      </c>
      <c r="AJ104" t="s">
        <v>549</v>
      </c>
      <c r="AK104" t="s">
        <v>1110</v>
      </c>
      <c r="AL104" t="s">
        <v>1635</v>
      </c>
      <c r="AM104" t="s">
        <v>80</v>
      </c>
      <c r="AN104" t="s">
        <v>1548</v>
      </c>
      <c r="AO104" t="s">
        <v>410</v>
      </c>
      <c r="AP104" t="s">
        <v>2359</v>
      </c>
    </row>
    <row r="105" spans="1:42" x14ac:dyDescent="0.25">
      <c r="A105">
        <v>73</v>
      </c>
      <c r="B105">
        <v>213</v>
      </c>
      <c r="C105" s="4">
        <v>43777</v>
      </c>
      <c r="D105">
        <v>2</v>
      </c>
      <c r="E105" t="s">
        <v>38</v>
      </c>
      <c r="F105" t="s">
        <v>49</v>
      </c>
      <c r="G105" t="s">
        <v>55</v>
      </c>
      <c r="H105" t="s">
        <v>57</v>
      </c>
      <c r="I105" s="4">
        <v>43672</v>
      </c>
      <c r="J105">
        <v>2</v>
      </c>
      <c r="K105" t="s">
        <v>60</v>
      </c>
      <c r="L105" s="4">
        <v>43615</v>
      </c>
      <c r="M105" s="4">
        <v>43830</v>
      </c>
      <c r="N105">
        <v>2</v>
      </c>
      <c r="O105" t="s">
        <v>96</v>
      </c>
      <c r="P105" t="s">
        <v>258</v>
      </c>
      <c r="Q105">
        <v>2</v>
      </c>
      <c r="R105" t="s">
        <v>450</v>
      </c>
      <c r="S105" t="s">
        <v>1012</v>
      </c>
      <c r="T105" t="s">
        <v>1542</v>
      </c>
      <c r="U105" t="s">
        <v>180</v>
      </c>
      <c r="V105" t="s">
        <v>1869</v>
      </c>
      <c r="W105">
        <v>98.86</v>
      </c>
      <c r="X105">
        <v>44.97</v>
      </c>
      <c r="Y105">
        <v>2</v>
      </c>
      <c r="Z105" t="s">
        <v>2101</v>
      </c>
      <c r="AA105" t="s">
        <v>2371</v>
      </c>
      <c r="AB105">
        <v>1</v>
      </c>
      <c r="AC105" t="s">
        <v>2633</v>
      </c>
      <c r="AD105">
        <v>81</v>
      </c>
      <c r="AE105" t="s">
        <v>2635</v>
      </c>
      <c r="AF105" s="4">
        <v>43740</v>
      </c>
      <c r="AG105" s="4">
        <v>43799</v>
      </c>
      <c r="AH105" t="s">
        <v>79</v>
      </c>
      <c r="AI105" t="s">
        <v>241</v>
      </c>
      <c r="AJ105" t="s">
        <v>423</v>
      </c>
      <c r="AK105" t="s">
        <v>985</v>
      </c>
      <c r="AL105" t="s">
        <v>1518</v>
      </c>
      <c r="AM105" t="s">
        <v>69</v>
      </c>
      <c r="AN105" t="s">
        <v>1548</v>
      </c>
      <c r="AO105" t="s">
        <v>455</v>
      </c>
      <c r="AP105" t="s">
        <v>2340</v>
      </c>
    </row>
    <row r="106" spans="1:42" x14ac:dyDescent="0.25">
      <c r="A106">
        <v>74</v>
      </c>
      <c r="B106">
        <v>430</v>
      </c>
      <c r="C106" s="4">
        <v>43777</v>
      </c>
      <c r="D106">
        <v>11</v>
      </c>
      <c r="E106" t="s">
        <v>37</v>
      </c>
      <c r="F106" t="s">
        <v>48</v>
      </c>
      <c r="G106" t="s">
        <v>55</v>
      </c>
      <c r="H106" t="s">
        <v>58</v>
      </c>
      <c r="I106" s="4">
        <v>43546</v>
      </c>
      <c r="J106">
        <v>3</v>
      </c>
      <c r="L106" s="4"/>
      <c r="M106" s="4"/>
      <c r="N106">
        <v>1</v>
      </c>
      <c r="O106" t="s">
        <v>67</v>
      </c>
      <c r="P106" t="s">
        <v>229</v>
      </c>
      <c r="Q106">
        <v>1</v>
      </c>
      <c r="R106" t="s">
        <v>391</v>
      </c>
      <c r="S106" t="s">
        <v>953</v>
      </c>
      <c r="T106" t="s">
        <v>1487</v>
      </c>
      <c r="U106" t="s">
        <v>69</v>
      </c>
      <c r="V106" t="s">
        <v>1548</v>
      </c>
      <c r="W106">
        <v>29.95</v>
      </c>
      <c r="X106">
        <v>14.99</v>
      </c>
      <c r="Y106">
        <v>1</v>
      </c>
      <c r="Z106" t="s">
        <v>90</v>
      </c>
      <c r="AA106" t="s">
        <v>2328</v>
      </c>
      <c r="AB106">
        <v>1</v>
      </c>
      <c r="AC106" t="s">
        <v>2634</v>
      </c>
      <c r="AD106">
        <v>213</v>
      </c>
      <c r="AE106" t="s">
        <v>2635</v>
      </c>
      <c r="AF106" s="4">
        <v>43740</v>
      </c>
      <c r="AG106" s="4">
        <v>43799</v>
      </c>
      <c r="AH106" t="s">
        <v>67</v>
      </c>
      <c r="AI106" t="s">
        <v>229</v>
      </c>
      <c r="AJ106" t="s">
        <v>391</v>
      </c>
      <c r="AK106" t="s">
        <v>953</v>
      </c>
      <c r="AL106" t="s">
        <v>1487</v>
      </c>
      <c r="AM106" t="s">
        <v>69</v>
      </c>
      <c r="AN106" t="s">
        <v>1548</v>
      </c>
      <c r="AO106" t="s">
        <v>90</v>
      </c>
      <c r="AP106" t="s">
        <v>2328</v>
      </c>
    </row>
    <row r="107" spans="1:42" x14ac:dyDescent="0.25">
      <c r="A107">
        <v>75</v>
      </c>
      <c r="B107">
        <v>194</v>
      </c>
      <c r="C107" s="4">
        <v>43778</v>
      </c>
      <c r="D107">
        <v>3</v>
      </c>
      <c r="E107" t="s">
        <v>34</v>
      </c>
      <c r="F107" t="s">
        <v>45</v>
      </c>
      <c r="G107" t="s">
        <v>55</v>
      </c>
      <c r="H107" t="s">
        <v>57</v>
      </c>
      <c r="I107" s="4">
        <v>43702</v>
      </c>
      <c r="J107">
        <v>3</v>
      </c>
      <c r="K107" t="s">
        <v>59</v>
      </c>
      <c r="L107" s="4">
        <v>43615</v>
      </c>
      <c r="M107" s="4">
        <v>43830</v>
      </c>
      <c r="N107">
        <v>1</v>
      </c>
      <c r="O107" t="s">
        <v>78</v>
      </c>
      <c r="P107" t="s">
        <v>240</v>
      </c>
      <c r="Q107">
        <v>1</v>
      </c>
      <c r="R107" t="s">
        <v>408</v>
      </c>
      <c r="S107" t="s">
        <v>970</v>
      </c>
      <c r="T107" t="s">
        <v>1503</v>
      </c>
      <c r="U107" t="s">
        <v>69</v>
      </c>
      <c r="V107" t="s">
        <v>1548</v>
      </c>
      <c r="W107">
        <v>29.94</v>
      </c>
      <c r="X107">
        <v>14.99</v>
      </c>
      <c r="Y107">
        <v>1</v>
      </c>
      <c r="Z107" t="s">
        <v>393</v>
      </c>
      <c r="AA107" t="s">
        <v>2345</v>
      </c>
      <c r="AB107">
        <v>1</v>
      </c>
      <c r="AC107" t="s">
        <v>2633</v>
      </c>
      <c r="AD107">
        <v>75</v>
      </c>
      <c r="AE107" t="s">
        <v>2635</v>
      </c>
      <c r="AF107" s="4">
        <v>43740</v>
      </c>
      <c r="AG107" s="4">
        <v>43799</v>
      </c>
      <c r="AH107" t="s">
        <v>78</v>
      </c>
      <c r="AI107" t="s">
        <v>240</v>
      </c>
      <c r="AJ107" t="s">
        <v>408</v>
      </c>
      <c r="AK107" t="s">
        <v>970</v>
      </c>
      <c r="AL107" t="s">
        <v>1503</v>
      </c>
      <c r="AM107" t="s">
        <v>69</v>
      </c>
      <c r="AN107" t="s">
        <v>1548</v>
      </c>
      <c r="AO107" t="s">
        <v>393</v>
      </c>
      <c r="AP107" t="s">
        <v>2345</v>
      </c>
    </row>
    <row r="108" spans="1:42" x14ac:dyDescent="0.25">
      <c r="A108">
        <v>76</v>
      </c>
      <c r="B108">
        <v>294</v>
      </c>
      <c r="C108" s="4">
        <v>43778</v>
      </c>
      <c r="D108">
        <v>2</v>
      </c>
      <c r="E108" t="s">
        <v>38</v>
      </c>
      <c r="F108" t="s">
        <v>49</v>
      </c>
      <c r="G108" t="s">
        <v>56</v>
      </c>
      <c r="H108" t="s">
        <v>58</v>
      </c>
      <c r="I108" s="4">
        <v>43635</v>
      </c>
      <c r="J108">
        <v>3</v>
      </c>
      <c r="K108" t="s">
        <v>59</v>
      </c>
      <c r="L108" s="4">
        <v>43615</v>
      </c>
      <c r="M108" s="4">
        <v>43830</v>
      </c>
      <c r="N108">
        <v>2</v>
      </c>
      <c r="O108" t="s">
        <v>97</v>
      </c>
      <c r="P108" t="s">
        <v>259</v>
      </c>
      <c r="Q108">
        <v>2</v>
      </c>
      <c r="R108" t="s">
        <v>451</v>
      </c>
      <c r="S108" t="s">
        <v>1013</v>
      </c>
      <c r="T108" t="s">
        <v>1543</v>
      </c>
      <c r="U108" t="s">
        <v>88</v>
      </c>
      <c r="V108" t="s">
        <v>2030</v>
      </c>
      <c r="W108">
        <v>411.96</v>
      </c>
      <c r="X108">
        <v>69.959999999999994</v>
      </c>
      <c r="Y108">
        <v>2</v>
      </c>
      <c r="Z108" t="s">
        <v>2102</v>
      </c>
      <c r="AA108" t="s">
        <v>2372</v>
      </c>
      <c r="AB108">
        <v>1</v>
      </c>
      <c r="AC108" t="s">
        <v>2634</v>
      </c>
      <c r="AD108">
        <v>125</v>
      </c>
      <c r="AE108" t="s">
        <v>2635</v>
      </c>
      <c r="AF108" s="4">
        <v>43740</v>
      </c>
      <c r="AG108" s="4">
        <v>43799</v>
      </c>
      <c r="AH108" t="s">
        <v>65</v>
      </c>
      <c r="AI108" t="s">
        <v>227</v>
      </c>
      <c r="AJ108" t="s">
        <v>429</v>
      </c>
      <c r="AK108" t="s">
        <v>992</v>
      </c>
      <c r="AL108" t="s">
        <v>1510</v>
      </c>
      <c r="AM108" t="s">
        <v>80</v>
      </c>
      <c r="AN108" t="s">
        <v>1517</v>
      </c>
      <c r="AO108" t="s">
        <v>431</v>
      </c>
      <c r="AP108" t="s">
        <v>2326</v>
      </c>
    </row>
    <row r="109" spans="1:42" x14ac:dyDescent="0.25">
      <c r="A109">
        <v>76</v>
      </c>
      <c r="B109">
        <v>294</v>
      </c>
      <c r="C109" s="4">
        <v>43778</v>
      </c>
      <c r="D109">
        <v>2</v>
      </c>
      <c r="E109" t="s">
        <v>38</v>
      </c>
      <c r="F109" t="s">
        <v>49</v>
      </c>
      <c r="G109" t="s">
        <v>56</v>
      </c>
      <c r="H109" t="s">
        <v>58</v>
      </c>
      <c r="I109" s="4">
        <v>43635</v>
      </c>
      <c r="J109">
        <v>3</v>
      </c>
      <c r="K109" t="s">
        <v>59</v>
      </c>
      <c r="L109" s="4">
        <v>43615</v>
      </c>
      <c r="M109" s="4">
        <v>43830</v>
      </c>
      <c r="N109">
        <v>2</v>
      </c>
      <c r="O109" t="s">
        <v>97</v>
      </c>
      <c r="P109" t="s">
        <v>259</v>
      </c>
      <c r="Q109">
        <v>2</v>
      </c>
      <c r="R109" t="s">
        <v>451</v>
      </c>
      <c r="S109" t="s">
        <v>1013</v>
      </c>
      <c r="T109" t="s">
        <v>1543</v>
      </c>
      <c r="U109" t="s">
        <v>88</v>
      </c>
      <c r="V109" t="s">
        <v>2030</v>
      </c>
      <c r="W109">
        <v>411.96</v>
      </c>
      <c r="X109">
        <v>69.959999999999994</v>
      </c>
      <c r="Y109">
        <v>2</v>
      </c>
      <c r="Z109" t="s">
        <v>2102</v>
      </c>
      <c r="AA109" t="s">
        <v>2372</v>
      </c>
      <c r="AB109">
        <v>1</v>
      </c>
      <c r="AC109" t="s">
        <v>2634</v>
      </c>
      <c r="AD109">
        <v>125</v>
      </c>
      <c r="AE109" t="s">
        <v>2635</v>
      </c>
      <c r="AF109" s="4">
        <v>43740</v>
      </c>
      <c r="AG109" s="4">
        <v>43799</v>
      </c>
      <c r="AH109" t="s">
        <v>78</v>
      </c>
      <c r="AI109" t="s">
        <v>240</v>
      </c>
      <c r="AJ109" t="s">
        <v>871</v>
      </c>
      <c r="AK109" t="s">
        <v>1408</v>
      </c>
      <c r="AL109" t="s">
        <v>1923</v>
      </c>
      <c r="AM109" t="s">
        <v>80</v>
      </c>
      <c r="AN109" t="s">
        <v>1548</v>
      </c>
      <c r="AO109" t="s">
        <v>393</v>
      </c>
      <c r="AP109" t="s">
        <v>2345</v>
      </c>
    </row>
    <row r="110" spans="1:42" x14ac:dyDescent="0.25">
      <c r="A110">
        <v>77</v>
      </c>
      <c r="B110">
        <v>349</v>
      </c>
      <c r="C110" s="4">
        <v>43780</v>
      </c>
      <c r="D110">
        <v>1</v>
      </c>
      <c r="E110" t="s">
        <v>39</v>
      </c>
      <c r="F110" t="s">
        <v>50</v>
      </c>
      <c r="G110" t="s">
        <v>55</v>
      </c>
      <c r="H110" t="s">
        <v>57</v>
      </c>
      <c r="I110" s="4">
        <v>43494</v>
      </c>
      <c r="J110">
        <v>1</v>
      </c>
      <c r="L110" s="4"/>
      <c r="M110" s="4"/>
      <c r="N110">
        <v>2</v>
      </c>
      <c r="O110" t="s">
        <v>66</v>
      </c>
      <c r="P110" t="s">
        <v>228</v>
      </c>
      <c r="Q110">
        <v>2</v>
      </c>
      <c r="R110" t="s">
        <v>452</v>
      </c>
      <c r="S110" t="s">
        <v>1014</v>
      </c>
      <c r="T110" t="s">
        <v>1544</v>
      </c>
      <c r="U110" t="s">
        <v>75</v>
      </c>
      <c r="V110" t="s">
        <v>2042</v>
      </c>
      <c r="W110">
        <v>285.85000000000002</v>
      </c>
      <c r="X110">
        <v>59.95</v>
      </c>
      <c r="Y110">
        <v>2</v>
      </c>
      <c r="Z110" t="s">
        <v>2088</v>
      </c>
      <c r="AA110" t="s">
        <v>2338</v>
      </c>
      <c r="AB110">
        <v>1</v>
      </c>
      <c r="AC110" t="s">
        <v>2634</v>
      </c>
      <c r="AD110">
        <v>156</v>
      </c>
      <c r="AE110" t="s">
        <v>2635</v>
      </c>
      <c r="AF110" s="4">
        <v>43740</v>
      </c>
      <c r="AG110" s="4">
        <v>43799</v>
      </c>
      <c r="AH110" t="s">
        <v>70</v>
      </c>
      <c r="AI110" t="s">
        <v>232</v>
      </c>
      <c r="AJ110" t="s">
        <v>719</v>
      </c>
      <c r="AK110" t="s">
        <v>1261</v>
      </c>
      <c r="AL110" t="s">
        <v>1779</v>
      </c>
      <c r="AM110" t="s">
        <v>80</v>
      </c>
      <c r="AN110" t="s">
        <v>1548</v>
      </c>
      <c r="AO110" t="s">
        <v>432</v>
      </c>
      <c r="AP110" t="s">
        <v>2331</v>
      </c>
    </row>
    <row r="111" spans="1:42" x14ac:dyDescent="0.25">
      <c r="A111">
        <v>77</v>
      </c>
      <c r="B111">
        <v>349</v>
      </c>
      <c r="C111" s="4">
        <v>43780</v>
      </c>
      <c r="D111">
        <v>1</v>
      </c>
      <c r="E111" t="s">
        <v>39</v>
      </c>
      <c r="F111" t="s">
        <v>50</v>
      </c>
      <c r="G111" t="s">
        <v>55</v>
      </c>
      <c r="H111" t="s">
        <v>57</v>
      </c>
      <c r="I111" s="4">
        <v>43494</v>
      </c>
      <c r="J111">
        <v>1</v>
      </c>
      <c r="L111" s="4"/>
      <c r="M111" s="4"/>
      <c r="N111">
        <v>2</v>
      </c>
      <c r="O111" t="s">
        <v>66</v>
      </c>
      <c r="P111" t="s">
        <v>228</v>
      </c>
      <c r="Q111">
        <v>2</v>
      </c>
      <c r="R111" t="s">
        <v>452</v>
      </c>
      <c r="S111" t="s">
        <v>1014</v>
      </c>
      <c r="T111" t="s">
        <v>1544</v>
      </c>
      <c r="U111" t="s">
        <v>75</v>
      </c>
      <c r="V111" t="s">
        <v>2042</v>
      </c>
      <c r="W111">
        <v>285.85000000000002</v>
      </c>
      <c r="X111">
        <v>59.95</v>
      </c>
      <c r="Y111">
        <v>2</v>
      </c>
      <c r="Z111" t="s">
        <v>2088</v>
      </c>
      <c r="AA111" t="s">
        <v>2338</v>
      </c>
      <c r="AB111">
        <v>1</v>
      </c>
      <c r="AC111" t="s">
        <v>2634</v>
      </c>
      <c r="AD111">
        <v>156</v>
      </c>
      <c r="AE111" t="s">
        <v>2635</v>
      </c>
      <c r="AF111" s="4">
        <v>43740</v>
      </c>
      <c r="AG111" s="4">
        <v>43799</v>
      </c>
      <c r="AH111" t="s">
        <v>80</v>
      </c>
      <c r="AI111" t="s">
        <v>242</v>
      </c>
      <c r="AJ111" t="s">
        <v>587</v>
      </c>
      <c r="AK111" t="s">
        <v>1143</v>
      </c>
      <c r="AL111" t="s">
        <v>1668</v>
      </c>
      <c r="AM111" t="s">
        <v>67</v>
      </c>
      <c r="AN111" t="s">
        <v>1562</v>
      </c>
      <c r="AO111" t="s">
        <v>79</v>
      </c>
      <c r="AP111" t="s">
        <v>2349</v>
      </c>
    </row>
    <row r="112" spans="1:42" x14ac:dyDescent="0.25">
      <c r="A112">
        <v>78</v>
      </c>
      <c r="B112">
        <v>40</v>
      </c>
      <c r="C112" s="4">
        <v>43781</v>
      </c>
      <c r="D112">
        <v>2</v>
      </c>
      <c r="E112" t="s">
        <v>38</v>
      </c>
      <c r="F112" t="s">
        <v>49</v>
      </c>
      <c r="G112" t="s">
        <v>55</v>
      </c>
      <c r="H112" t="s">
        <v>58</v>
      </c>
      <c r="I112" s="4">
        <v>43675</v>
      </c>
      <c r="J112">
        <v>2</v>
      </c>
      <c r="K112" t="s">
        <v>60</v>
      </c>
      <c r="L112" s="4">
        <v>43615</v>
      </c>
      <c r="M112" s="4">
        <v>43830</v>
      </c>
      <c r="N112">
        <v>1</v>
      </c>
      <c r="O112" t="s">
        <v>67</v>
      </c>
      <c r="P112" t="s">
        <v>229</v>
      </c>
      <c r="Q112">
        <v>1</v>
      </c>
      <c r="R112" t="s">
        <v>412</v>
      </c>
      <c r="S112" t="s">
        <v>974</v>
      </c>
      <c r="T112" t="s">
        <v>1507</v>
      </c>
      <c r="U112" t="s">
        <v>80</v>
      </c>
      <c r="V112" t="s">
        <v>1548</v>
      </c>
      <c r="W112">
        <v>57.78</v>
      </c>
      <c r="X112">
        <v>29.98</v>
      </c>
      <c r="Y112">
        <v>1</v>
      </c>
      <c r="Z112" t="s">
        <v>79</v>
      </c>
      <c r="AA112" t="s">
        <v>2349</v>
      </c>
      <c r="AB112">
        <v>1</v>
      </c>
      <c r="AC112" t="s">
        <v>2634</v>
      </c>
      <c r="AD112">
        <v>19</v>
      </c>
      <c r="AE112" t="s">
        <v>2635</v>
      </c>
      <c r="AF112" s="4">
        <v>43740</v>
      </c>
      <c r="AG112" s="4">
        <v>43799</v>
      </c>
      <c r="AH112" t="s">
        <v>67</v>
      </c>
      <c r="AI112" t="s">
        <v>229</v>
      </c>
      <c r="AJ112" t="s">
        <v>412</v>
      </c>
      <c r="AK112" t="s">
        <v>974</v>
      </c>
      <c r="AL112" t="s">
        <v>1507</v>
      </c>
      <c r="AM112" t="s">
        <v>80</v>
      </c>
      <c r="AN112" t="s">
        <v>1548</v>
      </c>
      <c r="AO112" t="s">
        <v>79</v>
      </c>
      <c r="AP112" t="s">
        <v>2349</v>
      </c>
    </row>
    <row r="113" spans="1:42" x14ac:dyDescent="0.25">
      <c r="A113">
        <v>79</v>
      </c>
      <c r="B113">
        <v>174</v>
      </c>
      <c r="C113" s="4">
        <v>43781</v>
      </c>
      <c r="D113">
        <v>11</v>
      </c>
      <c r="E113" t="s">
        <v>37</v>
      </c>
      <c r="F113" t="s">
        <v>48</v>
      </c>
      <c r="G113" t="s">
        <v>56</v>
      </c>
      <c r="H113" t="s">
        <v>57</v>
      </c>
      <c r="I113" s="4">
        <v>43732</v>
      </c>
      <c r="J113">
        <v>3</v>
      </c>
      <c r="K113" t="s">
        <v>59</v>
      </c>
      <c r="L113" s="4">
        <v>43615</v>
      </c>
      <c r="M113" s="4">
        <v>43830</v>
      </c>
      <c r="N113">
        <v>1</v>
      </c>
      <c r="O113" t="s">
        <v>90</v>
      </c>
      <c r="P113" t="s">
        <v>252</v>
      </c>
      <c r="Q113">
        <v>1</v>
      </c>
      <c r="R113" t="s">
        <v>69</v>
      </c>
      <c r="S113" t="s">
        <v>1015</v>
      </c>
      <c r="T113" t="s">
        <v>1545</v>
      </c>
      <c r="U113" t="s">
        <v>67</v>
      </c>
      <c r="V113" t="s">
        <v>1562</v>
      </c>
      <c r="W113">
        <v>284.97000000000003</v>
      </c>
      <c r="X113">
        <v>29.97</v>
      </c>
      <c r="Y113">
        <v>1</v>
      </c>
      <c r="Z113" t="s">
        <v>645</v>
      </c>
      <c r="AA113" t="s">
        <v>2347</v>
      </c>
      <c r="AB113">
        <v>1</v>
      </c>
      <c r="AC113" t="s">
        <v>2634</v>
      </c>
      <c r="AD113">
        <v>64</v>
      </c>
      <c r="AE113" t="s">
        <v>2635</v>
      </c>
      <c r="AF113" s="4">
        <v>43740</v>
      </c>
      <c r="AG113" s="4">
        <v>43799</v>
      </c>
      <c r="AH113" t="s">
        <v>90</v>
      </c>
      <c r="AI113" t="s">
        <v>252</v>
      </c>
      <c r="AJ113" t="s">
        <v>69</v>
      </c>
      <c r="AK113" t="s">
        <v>1015</v>
      </c>
      <c r="AL113" t="s">
        <v>1545</v>
      </c>
      <c r="AM113" t="s">
        <v>67</v>
      </c>
      <c r="AN113" t="s">
        <v>1562</v>
      </c>
      <c r="AO113" t="s">
        <v>645</v>
      </c>
      <c r="AP113" t="s">
        <v>2347</v>
      </c>
    </row>
    <row r="114" spans="1:42" x14ac:dyDescent="0.25">
      <c r="A114">
        <v>80</v>
      </c>
      <c r="B114">
        <v>202</v>
      </c>
      <c r="C114" s="4">
        <v>43781</v>
      </c>
      <c r="D114">
        <v>11</v>
      </c>
      <c r="E114" t="s">
        <v>37</v>
      </c>
      <c r="F114" t="s">
        <v>48</v>
      </c>
      <c r="G114" t="s">
        <v>55</v>
      </c>
      <c r="H114" t="s">
        <v>57</v>
      </c>
      <c r="I114" s="4">
        <v>43615</v>
      </c>
      <c r="J114">
        <v>2</v>
      </c>
      <c r="K114" t="s">
        <v>60</v>
      </c>
      <c r="L114" s="4">
        <v>43615</v>
      </c>
      <c r="M114" s="4">
        <v>43830</v>
      </c>
      <c r="N114">
        <v>1</v>
      </c>
      <c r="O114" t="s">
        <v>80</v>
      </c>
      <c r="P114" t="s">
        <v>242</v>
      </c>
      <c r="Q114">
        <v>1</v>
      </c>
      <c r="R114" t="s">
        <v>453</v>
      </c>
      <c r="S114" t="s">
        <v>1016</v>
      </c>
      <c r="T114" t="s">
        <v>1546</v>
      </c>
      <c r="U114" t="s">
        <v>69</v>
      </c>
      <c r="V114" t="s">
        <v>1548</v>
      </c>
      <c r="W114">
        <v>58.75</v>
      </c>
      <c r="X114">
        <v>14.99</v>
      </c>
      <c r="Y114">
        <v>1</v>
      </c>
      <c r="Z114" t="s">
        <v>67</v>
      </c>
      <c r="AA114" t="s">
        <v>2373</v>
      </c>
      <c r="AB114">
        <v>1</v>
      </c>
      <c r="AC114" t="s">
        <v>2633</v>
      </c>
      <c r="AD114">
        <v>77</v>
      </c>
      <c r="AE114" t="s">
        <v>2635</v>
      </c>
      <c r="AF114" s="4">
        <v>43740</v>
      </c>
      <c r="AG114" s="4">
        <v>43799</v>
      </c>
      <c r="AH114" t="s">
        <v>80</v>
      </c>
      <c r="AI114" t="s">
        <v>242</v>
      </c>
      <c r="AJ114" t="s">
        <v>453</v>
      </c>
      <c r="AK114" t="s">
        <v>1016</v>
      </c>
      <c r="AL114" t="s">
        <v>1546</v>
      </c>
      <c r="AM114" t="s">
        <v>69</v>
      </c>
      <c r="AN114" t="s">
        <v>1548</v>
      </c>
      <c r="AO114" t="s">
        <v>67</v>
      </c>
      <c r="AP114" t="s">
        <v>2373</v>
      </c>
    </row>
    <row r="115" spans="1:42" x14ac:dyDescent="0.25">
      <c r="A115">
        <v>81</v>
      </c>
      <c r="B115">
        <v>364</v>
      </c>
      <c r="C115" s="4">
        <v>43781</v>
      </c>
      <c r="D115">
        <v>9</v>
      </c>
      <c r="E115" t="s">
        <v>41</v>
      </c>
      <c r="F115" t="s">
        <v>52</v>
      </c>
      <c r="G115" t="s">
        <v>55</v>
      </c>
      <c r="H115" t="s">
        <v>58</v>
      </c>
      <c r="I115" s="4">
        <v>43577</v>
      </c>
      <c r="J115">
        <v>2</v>
      </c>
      <c r="L115" s="4"/>
      <c r="M115" s="4"/>
      <c r="N115">
        <v>1</v>
      </c>
      <c r="O115" t="s">
        <v>86</v>
      </c>
      <c r="P115" t="s">
        <v>248</v>
      </c>
      <c r="Q115">
        <v>1</v>
      </c>
      <c r="R115" t="s">
        <v>454</v>
      </c>
      <c r="S115" t="s">
        <v>1017</v>
      </c>
      <c r="T115" t="s">
        <v>1547</v>
      </c>
      <c r="U115" t="s">
        <v>67</v>
      </c>
      <c r="V115" t="s">
        <v>1577</v>
      </c>
      <c r="W115">
        <v>479.97</v>
      </c>
      <c r="X115">
        <v>74.97</v>
      </c>
      <c r="Y115">
        <v>1</v>
      </c>
      <c r="Z115" t="s">
        <v>547</v>
      </c>
      <c r="AA115" t="s">
        <v>2354</v>
      </c>
      <c r="AF115" s="4"/>
      <c r="AG115" s="4"/>
      <c r="AH115" t="s">
        <v>86</v>
      </c>
      <c r="AI115" t="s">
        <v>248</v>
      </c>
      <c r="AJ115" t="s">
        <v>454</v>
      </c>
      <c r="AK115" t="s">
        <v>1017</v>
      </c>
      <c r="AL115" t="s">
        <v>1547</v>
      </c>
      <c r="AM115" t="s">
        <v>67</v>
      </c>
      <c r="AN115" t="s">
        <v>1577</v>
      </c>
      <c r="AO115" t="s">
        <v>547</v>
      </c>
      <c r="AP115" t="s">
        <v>2354</v>
      </c>
    </row>
    <row r="116" spans="1:42" x14ac:dyDescent="0.25">
      <c r="A116">
        <v>82</v>
      </c>
      <c r="B116">
        <v>70</v>
      </c>
      <c r="C116" s="4">
        <v>43782</v>
      </c>
      <c r="D116">
        <v>3</v>
      </c>
      <c r="E116" t="s">
        <v>34</v>
      </c>
      <c r="F116" t="s">
        <v>45</v>
      </c>
      <c r="G116" t="s">
        <v>55</v>
      </c>
      <c r="H116" t="s">
        <v>58</v>
      </c>
      <c r="I116" s="4">
        <v>43733</v>
      </c>
      <c r="J116">
        <v>3</v>
      </c>
      <c r="K116" t="s">
        <v>59</v>
      </c>
      <c r="L116" s="4">
        <v>43615</v>
      </c>
      <c r="M116" s="4">
        <v>43830</v>
      </c>
      <c r="N116">
        <v>1</v>
      </c>
      <c r="O116" t="s">
        <v>84</v>
      </c>
      <c r="P116" t="s">
        <v>246</v>
      </c>
      <c r="Q116">
        <v>1</v>
      </c>
      <c r="R116" t="s">
        <v>413</v>
      </c>
      <c r="S116" t="s">
        <v>975</v>
      </c>
      <c r="T116" t="s">
        <v>1508</v>
      </c>
      <c r="U116" t="s">
        <v>80</v>
      </c>
      <c r="V116" t="s">
        <v>1548</v>
      </c>
      <c r="W116">
        <v>20.5</v>
      </c>
      <c r="X116">
        <v>29.98</v>
      </c>
      <c r="Y116">
        <v>1</v>
      </c>
      <c r="Z116" t="s">
        <v>86</v>
      </c>
      <c r="AA116" t="s">
        <v>2350</v>
      </c>
      <c r="AB116">
        <v>1</v>
      </c>
      <c r="AC116" t="s">
        <v>2634</v>
      </c>
      <c r="AD116">
        <v>33</v>
      </c>
      <c r="AE116" t="s">
        <v>2635</v>
      </c>
      <c r="AF116" s="4">
        <v>43740</v>
      </c>
      <c r="AG116" s="4">
        <v>43799</v>
      </c>
      <c r="AH116" t="s">
        <v>84</v>
      </c>
      <c r="AI116" t="s">
        <v>246</v>
      </c>
      <c r="AJ116" t="s">
        <v>413</v>
      </c>
      <c r="AK116" t="s">
        <v>975</v>
      </c>
      <c r="AL116" t="s">
        <v>1508</v>
      </c>
      <c r="AM116" t="s">
        <v>80</v>
      </c>
      <c r="AN116" t="s">
        <v>1548</v>
      </c>
      <c r="AO116" t="s">
        <v>86</v>
      </c>
      <c r="AP116" t="s">
        <v>2350</v>
      </c>
    </row>
    <row r="117" spans="1:42" x14ac:dyDescent="0.25">
      <c r="A117">
        <v>83</v>
      </c>
      <c r="B117">
        <v>178</v>
      </c>
      <c r="C117" s="4">
        <v>43782</v>
      </c>
      <c r="D117">
        <v>4</v>
      </c>
      <c r="E117" t="s">
        <v>40</v>
      </c>
      <c r="F117" t="s">
        <v>51</v>
      </c>
      <c r="G117" t="s">
        <v>55</v>
      </c>
      <c r="H117" t="s">
        <v>57</v>
      </c>
      <c r="I117" s="4">
        <v>43632</v>
      </c>
      <c r="J117">
        <v>2</v>
      </c>
      <c r="K117" t="s">
        <v>60</v>
      </c>
      <c r="L117" s="4">
        <v>43615</v>
      </c>
      <c r="M117" s="4">
        <v>43830</v>
      </c>
      <c r="N117">
        <v>1</v>
      </c>
      <c r="O117" t="s">
        <v>80</v>
      </c>
      <c r="P117" t="s">
        <v>242</v>
      </c>
      <c r="Q117">
        <v>1</v>
      </c>
      <c r="R117" t="s">
        <v>455</v>
      </c>
      <c r="S117" t="s">
        <v>1018</v>
      </c>
      <c r="T117" t="s">
        <v>1548</v>
      </c>
      <c r="U117" t="s">
        <v>80</v>
      </c>
      <c r="V117" t="s">
        <v>1548</v>
      </c>
      <c r="W117">
        <v>29.98</v>
      </c>
      <c r="X117">
        <v>29.98</v>
      </c>
      <c r="Y117">
        <v>1</v>
      </c>
      <c r="Z117" t="s">
        <v>70</v>
      </c>
      <c r="AA117" t="s">
        <v>2341</v>
      </c>
      <c r="AF117" s="4"/>
      <c r="AG117" s="4"/>
      <c r="AH117" t="s">
        <v>80</v>
      </c>
      <c r="AI117" t="s">
        <v>242</v>
      </c>
      <c r="AJ117" t="s">
        <v>455</v>
      </c>
      <c r="AK117" t="s">
        <v>1018</v>
      </c>
      <c r="AL117" t="s">
        <v>1548</v>
      </c>
      <c r="AM117" t="s">
        <v>80</v>
      </c>
      <c r="AN117" t="s">
        <v>1548</v>
      </c>
      <c r="AO117" t="s">
        <v>70</v>
      </c>
      <c r="AP117" t="s">
        <v>2341</v>
      </c>
    </row>
    <row r="118" spans="1:42" x14ac:dyDescent="0.25">
      <c r="A118">
        <v>84</v>
      </c>
      <c r="B118">
        <v>419</v>
      </c>
      <c r="C118" s="4">
        <v>43782</v>
      </c>
      <c r="D118">
        <v>2</v>
      </c>
      <c r="E118" t="s">
        <v>38</v>
      </c>
      <c r="F118" t="s">
        <v>49</v>
      </c>
      <c r="G118" t="s">
        <v>55</v>
      </c>
      <c r="H118" t="s">
        <v>58</v>
      </c>
      <c r="I118" s="4">
        <v>43583</v>
      </c>
      <c r="J118">
        <v>3</v>
      </c>
      <c r="L118" s="4"/>
      <c r="M118" s="4"/>
      <c r="N118">
        <v>3</v>
      </c>
      <c r="O118" t="s">
        <v>98</v>
      </c>
      <c r="P118" t="s">
        <v>260</v>
      </c>
      <c r="Q118">
        <v>3</v>
      </c>
      <c r="R118" t="s">
        <v>456</v>
      </c>
      <c r="S118" t="s">
        <v>1019</v>
      </c>
      <c r="T118" t="s">
        <v>1549</v>
      </c>
      <c r="U118" t="s">
        <v>2001</v>
      </c>
      <c r="V118" t="s">
        <v>2043</v>
      </c>
      <c r="W118">
        <v>324.95999999999998</v>
      </c>
      <c r="X118">
        <v>99.93</v>
      </c>
      <c r="Y118">
        <v>3</v>
      </c>
      <c r="Z118" t="s">
        <v>2103</v>
      </c>
      <c r="AA118" t="s">
        <v>2374</v>
      </c>
      <c r="AB118">
        <v>1</v>
      </c>
      <c r="AC118" t="s">
        <v>2633</v>
      </c>
      <c r="AD118">
        <v>206</v>
      </c>
      <c r="AE118" t="s">
        <v>2635</v>
      </c>
      <c r="AF118" s="4">
        <v>43740</v>
      </c>
      <c r="AG118" s="4">
        <v>43799</v>
      </c>
      <c r="AH118" t="s">
        <v>90</v>
      </c>
      <c r="AI118" t="s">
        <v>252</v>
      </c>
      <c r="AJ118" t="s">
        <v>669</v>
      </c>
      <c r="AK118" t="s">
        <v>989</v>
      </c>
      <c r="AL118" t="s">
        <v>626</v>
      </c>
      <c r="AM118" t="s">
        <v>67</v>
      </c>
      <c r="AN118" t="s">
        <v>1562</v>
      </c>
      <c r="AO118" t="s">
        <v>410</v>
      </c>
      <c r="AP118" t="s">
        <v>2359</v>
      </c>
    </row>
    <row r="119" spans="1:42" x14ac:dyDescent="0.25">
      <c r="A119">
        <v>84</v>
      </c>
      <c r="B119">
        <v>419</v>
      </c>
      <c r="C119" s="4">
        <v>43782</v>
      </c>
      <c r="D119">
        <v>2</v>
      </c>
      <c r="E119" t="s">
        <v>38</v>
      </c>
      <c r="F119" t="s">
        <v>49</v>
      </c>
      <c r="G119" t="s">
        <v>55</v>
      </c>
      <c r="H119" t="s">
        <v>58</v>
      </c>
      <c r="I119" s="4">
        <v>43583</v>
      </c>
      <c r="J119">
        <v>3</v>
      </c>
      <c r="L119" s="4"/>
      <c r="M119" s="4"/>
      <c r="N119">
        <v>3</v>
      </c>
      <c r="O119" t="s">
        <v>98</v>
      </c>
      <c r="P119" t="s">
        <v>260</v>
      </c>
      <c r="Q119">
        <v>3</v>
      </c>
      <c r="R119" t="s">
        <v>456</v>
      </c>
      <c r="S119" t="s">
        <v>1019</v>
      </c>
      <c r="T119" t="s">
        <v>1549</v>
      </c>
      <c r="U119" t="s">
        <v>2001</v>
      </c>
      <c r="V119" t="s">
        <v>2043</v>
      </c>
      <c r="W119">
        <v>324.95999999999998</v>
      </c>
      <c r="X119">
        <v>99.93</v>
      </c>
      <c r="Y119">
        <v>3</v>
      </c>
      <c r="Z119" t="s">
        <v>2103</v>
      </c>
      <c r="AA119" t="s">
        <v>2374</v>
      </c>
      <c r="AB119">
        <v>1</v>
      </c>
      <c r="AC119" t="s">
        <v>2633</v>
      </c>
      <c r="AD119">
        <v>206</v>
      </c>
      <c r="AE119" t="s">
        <v>2635</v>
      </c>
      <c r="AF119" s="4">
        <v>43740</v>
      </c>
      <c r="AG119" s="4">
        <v>43799</v>
      </c>
      <c r="AH119" t="s">
        <v>80</v>
      </c>
      <c r="AI119" t="s">
        <v>242</v>
      </c>
      <c r="AJ119" t="s">
        <v>665</v>
      </c>
      <c r="AK119" t="s">
        <v>1209</v>
      </c>
      <c r="AL119" t="s">
        <v>1652</v>
      </c>
      <c r="AM119" t="s">
        <v>67</v>
      </c>
      <c r="AN119" t="s">
        <v>1548</v>
      </c>
      <c r="AO119" t="s">
        <v>79</v>
      </c>
      <c r="AP119" t="s">
        <v>2349</v>
      </c>
    </row>
    <row r="120" spans="1:42" x14ac:dyDescent="0.25">
      <c r="A120">
        <v>84</v>
      </c>
      <c r="B120">
        <v>419</v>
      </c>
      <c r="C120" s="4">
        <v>43782</v>
      </c>
      <c r="D120">
        <v>2</v>
      </c>
      <c r="E120" t="s">
        <v>38</v>
      </c>
      <c r="F120" t="s">
        <v>49</v>
      </c>
      <c r="G120" t="s">
        <v>55</v>
      </c>
      <c r="H120" t="s">
        <v>58</v>
      </c>
      <c r="I120" s="4">
        <v>43583</v>
      </c>
      <c r="J120">
        <v>3</v>
      </c>
      <c r="L120" s="4"/>
      <c r="M120" s="4"/>
      <c r="N120">
        <v>3</v>
      </c>
      <c r="O120" t="s">
        <v>98</v>
      </c>
      <c r="P120" t="s">
        <v>260</v>
      </c>
      <c r="Q120">
        <v>3</v>
      </c>
      <c r="R120" t="s">
        <v>456</v>
      </c>
      <c r="S120" t="s">
        <v>1019</v>
      </c>
      <c r="T120" t="s">
        <v>1549</v>
      </c>
      <c r="U120" t="s">
        <v>2001</v>
      </c>
      <c r="V120" t="s">
        <v>2043</v>
      </c>
      <c r="W120">
        <v>324.95999999999998</v>
      </c>
      <c r="X120">
        <v>99.93</v>
      </c>
      <c r="Y120">
        <v>3</v>
      </c>
      <c r="Z120" t="s">
        <v>2103</v>
      </c>
      <c r="AA120" t="s">
        <v>2374</v>
      </c>
      <c r="AB120">
        <v>1</v>
      </c>
      <c r="AC120" t="s">
        <v>2633</v>
      </c>
      <c r="AD120">
        <v>206</v>
      </c>
      <c r="AE120" t="s">
        <v>2635</v>
      </c>
      <c r="AF120" s="4">
        <v>43740</v>
      </c>
      <c r="AG120" s="4">
        <v>43799</v>
      </c>
      <c r="AH120" t="s">
        <v>69</v>
      </c>
      <c r="AI120" t="s">
        <v>231</v>
      </c>
      <c r="AJ120" t="s">
        <v>878</v>
      </c>
      <c r="AK120" t="s">
        <v>1415</v>
      </c>
      <c r="AL120" t="s">
        <v>1930</v>
      </c>
      <c r="AM120" t="s">
        <v>69</v>
      </c>
      <c r="AN120" t="s">
        <v>1577</v>
      </c>
      <c r="AO120" t="s">
        <v>69</v>
      </c>
      <c r="AP120" t="s">
        <v>2360</v>
      </c>
    </row>
    <row r="121" spans="1:42" x14ac:dyDescent="0.25">
      <c r="A121">
        <v>85</v>
      </c>
      <c r="B121">
        <v>4</v>
      </c>
      <c r="C121" s="4">
        <v>43784</v>
      </c>
      <c r="D121">
        <v>6</v>
      </c>
      <c r="E121" t="s">
        <v>33</v>
      </c>
      <c r="F121" t="s">
        <v>44</v>
      </c>
      <c r="G121" t="s">
        <v>56</v>
      </c>
      <c r="H121" t="s">
        <v>57</v>
      </c>
      <c r="I121" s="4">
        <v>43732</v>
      </c>
      <c r="J121">
        <v>2</v>
      </c>
      <c r="K121" t="s">
        <v>60</v>
      </c>
      <c r="L121" s="4">
        <v>43615</v>
      </c>
      <c r="M121" s="4">
        <v>43830</v>
      </c>
      <c r="N121">
        <v>1</v>
      </c>
      <c r="O121" t="s">
        <v>99</v>
      </c>
      <c r="P121" t="s">
        <v>261</v>
      </c>
      <c r="Q121">
        <v>1</v>
      </c>
      <c r="R121" t="s">
        <v>457</v>
      </c>
      <c r="S121" t="s">
        <v>1020</v>
      </c>
      <c r="T121" t="s">
        <v>1550</v>
      </c>
      <c r="U121" t="s">
        <v>71</v>
      </c>
      <c r="V121" t="s">
        <v>1869</v>
      </c>
      <c r="W121">
        <v>9.98</v>
      </c>
      <c r="X121">
        <v>29.98</v>
      </c>
      <c r="Y121">
        <v>1</v>
      </c>
      <c r="Z121" t="s">
        <v>2104</v>
      </c>
      <c r="AA121" t="s">
        <v>2375</v>
      </c>
      <c r="AB121">
        <v>1</v>
      </c>
      <c r="AC121" t="s">
        <v>2633</v>
      </c>
      <c r="AD121">
        <v>4</v>
      </c>
      <c r="AE121" t="s">
        <v>2635</v>
      </c>
      <c r="AF121" s="4">
        <v>43740</v>
      </c>
      <c r="AG121" s="4">
        <v>43799</v>
      </c>
      <c r="AH121" t="s">
        <v>78</v>
      </c>
      <c r="AI121" t="s">
        <v>240</v>
      </c>
      <c r="AJ121" t="s">
        <v>578</v>
      </c>
      <c r="AK121" t="s">
        <v>1136</v>
      </c>
      <c r="AL121" t="s">
        <v>1659</v>
      </c>
      <c r="AM121" t="s">
        <v>69</v>
      </c>
      <c r="AN121" t="s">
        <v>1548</v>
      </c>
      <c r="AO121" t="s">
        <v>393</v>
      </c>
      <c r="AP121" t="s">
        <v>2345</v>
      </c>
    </row>
    <row r="122" spans="1:42" x14ac:dyDescent="0.25">
      <c r="A122">
        <v>85</v>
      </c>
      <c r="B122">
        <v>4</v>
      </c>
      <c r="C122" s="4">
        <v>43784</v>
      </c>
      <c r="D122">
        <v>6</v>
      </c>
      <c r="E122" t="s">
        <v>33</v>
      </c>
      <c r="F122" t="s">
        <v>44</v>
      </c>
      <c r="G122" t="s">
        <v>56</v>
      </c>
      <c r="H122" t="s">
        <v>57</v>
      </c>
      <c r="I122" s="4">
        <v>43732</v>
      </c>
      <c r="J122">
        <v>2</v>
      </c>
      <c r="K122" t="s">
        <v>60</v>
      </c>
      <c r="L122" s="4">
        <v>43615</v>
      </c>
      <c r="M122" s="4">
        <v>43830</v>
      </c>
      <c r="N122">
        <v>1</v>
      </c>
      <c r="O122" t="s">
        <v>99</v>
      </c>
      <c r="P122" t="s">
        <v>261</v>
      </c>
      <c r="Q122">
        <v>1</v>
      </c>
      <c r="R122" t="s">
        <v>457</v>
      </c>
      <c r="S122" t="s">
        <v>1020</v>
      </c>
      <c r="T122" t="s">
        <v>1550</v>
      </c>
      <c r="U122" t="s">
        <v>71</v>
      </c>
      <c r="V122" t="s">
        <v>1869</v>
      </c>
      <c r="W122">
        <v>9.98</v>
      </c>
      <c r="X122">
        <v>29.98</v>
      </c>
      <c r="Y122">
        <v>1</v>
      </c>
      <c r="Z122" t="s">
        <v>2104</v>
      </c>
      <c r="AA122" t="s">
        <v>2375</v>
      </c>
      <c r="AB122">
        <v>1</v>
      </c>
      <c r="AC122" t="s">
        <v>2633</v>
      </c>
      <c r="AD122">
        <v>4</v>
      </c>
      <c r="AE122" t="s">
        <v>2635</v>
      </c>
      <c r="AF122" s="4">
        <v>43740</v>
      </c>
      <c r="AG122" s="4">
        <v>43799</v>
      </c>
      <c r="AH122" t="s">
        <v>78</v>
      </c>
      <c r="AI122" t="s">
        <v>240</v>
      </c>
      <c r="AJ122" t="s">
        <v>578</v>
      </c>
      <c r="AK122" t="s">
        <v>1136</v>
      </c>
      <c r="AL122" t="s">
        <v>1659</v>
      </c>
      <c r="AM122" t="s">
        <v>69</v>
      </c>
      <c r="AN122" t="s">
        <v>1548</v>
      </c>
      <c r="AO122" t="s">
        <v>393</v>
      </c>
      <c r="AP122" t="s">
        <v>2345</v>
      </c>
    </row>
    <row r="123" spans="1:42" x14ac:dyDescent="0.25">
      <c r="A123">
        <v>86</v>
      </c>
      <c r="B123">
        <v>40</v>
      </c>
      <c r="C123" s="4">
        <v>43785</v>
      </c>
      <c r="D123">
        <v>2</v>
      </c>
      <c r="E123" t="s">
        <v>38</v>
      </c>
      <c r="F123" t="s">
        <v>49</v>
      </c>
      <c r="G123" t="s">
        <v>55</v>
      </c>
      <c r="H123" t="s">
        <v>58</v>
      </c>
      <c r="I123" s="4">
        <v>43675</v>
      </c>
      <c r="J123">
        <v>2</v>
      </c>
      <c r="K123" t="s">
        <v>60</v>
      </c>
      <c r="L123" s="4">
        <v>43615</v>
      </c>
      <c r="M123" s="4">
        <v>43830</v>
      </c>
      <c r="N123">
        <v>3</v>
      </c>
      <c r="O123" t="s">
        <v>100</v>
      </c>
      <c r="P123" t="s">
        <v>262</v>
      </c>
      <c r="Q123">
        <v>3</v>
      </c>
      <c r="R123" t="s">
        <v>458</v>
      </c>
      <c r="S123" t="s">
        <v>1021</v>
      </c>
      <c r="T123" t="s">
        <v>1551</v>
      </c>
      <c r="U123" t="s">
        <v>2002</v>
      </c>
      <c r="V123" t="s">
        <v>2044</v>
      </c>
      <c r="W123">
        <v>685.1</v>
      </c>
      <c r="X123">
        <v>74.94</v>
      </c>
      <c r="Y123">
        <v>3</v>
      </c>
      <c r="Z123" t="s">
        <v>2105</v>
      </c>
      <c r="AA123" t="s">
        <v>2376</v>
      </c>
      <c r="AF123" s="4"/>
      <c r="AG123" s="4"/>
      <c r="AH123" t="s">
        <v>90</v>
      </c>
      <c r="AI123" t="s">
        <v>252</v>
      </c>
      <c r="AJ123" t="s">
        <v>70</v>
      </c>
      <c r="AK123" t="s">
        <v>1040</v>
      </c>
      <c r="AL123" t="s">
        <v>1568</v>
      </c>
      <c r="AM123" t="s">
        <v>67</v>
      </c>
      <c r="AN123" t="s">
        <v>1562</v>
      </c>
      <c r="AO123" t="s">
        <v>645</v>
      </c>
      <c r="AP123" t="s">
        <v>2347</v>
      </c>
    </row>
    <row r="124" spans="1:42" x14ac:dyDescent="0.25">
      <c r="A124">
        <v>86</v>
      </c>
      <c r="B124">
        <v>40</v>
      </c>
      <c r="C124" s="4">
        <v>43785</v>
      </c>
      <c r="D124">
        <v>2</v>
      </c>
      <c r="E124" t="s">
        <v>38</v>
      </c>
      <c r="F124" t="s">
        <v>49</v>
      </c>
      <c r="G124" t="s">
        <v>55</v>
      </c>
      <c r="H124" t="s">
        <v>58</v>
      </c>
      <c r="I124" s="4">
        <v>43675</v>
      </c>
      <c r="J124">
        <v>2</v>
      </c>
      <c r="K124" t="s">
        <v>60</v>
      </c>
      <c r="L124" s="4">
        <v>43615</v>
      </c>
      <c r="M124" s="4">
        <v>43830</v>
      </c>
      <c r="N124">
        <v>3</v>
      </c>
      <c r="O124" t="s">
        <v>100</v>
      </c>
      <c r="P124" t="s">
        <v>262</v>
      </c>
      <c r="Q124">
        <v>3</v>
      </c>
      <c r="R124" t="s">
        <v>458</v>
      </c>
      <c r="S124" t="s">
        <v>1021</v>
      </c>
      <c r="T124" t="s">
        <v>1551</v>
      </c>
      <c r="U124" t="s">
        <v>2002</v>
      </c>
      <c r="V124" t="s">
        <v>2044</v>
      </c>
      <c r="W124">
        <v>685.1</v>
      </c>
      <c r="X124">
        <v>74.94</v>
      </c>
      <c r="Y124">
        <v>3</v>
      </c>
      <c r="Z124" t="s">
        <v>2105</v>
      </c>
      <c r="AA124" t="s">
        <v>2376</v>
      </c>
      <c r="AF124" s="4"/>
      <c r="AG124" s="4"/>
      <c r="AH124" t="s">
        <v>79</v>
      </c>
      <c r="AI124" t="s">
        <v>241</v>
      </c>
      <c r="AJ124" t="s">
        <v>542</v>
      </c>
      <c r="AK124" t="s">
        <v>1103</v>
      </c>
      <c r="AL124" t="s">
        <v>1630</v>
      </c>
      <c r="AM124" t="s">
        <v>80</v>
      </c>
      <c r="AN124" t="s">
        <v>1548</v>
      </c>
      <c r="AO124" t="s">
        <v>86</v>
      </c>
      <c r="AP124" t="s">
        <v>2350</v>
      </c>
    </row>
    <row r="125" spans="1:42" x14ac:dyDescent="0.25">
      <c r="A125">
        <v>86</v>
      </c>
      <c r="B125">
        <v>40</v>
      </c>
      <c r="C125" s="4">
        <v>43785</v>
      </c>
      <c r="D125">
        <v>2</v>
      </c>
      <c r="E125" t="s">
        <v>38</v>
      </c>
      <c r="F125" t="s">
        <v>49</v>
      </c>
      <c r="G125" t="s">
        <v>55</v>
      </c>
      <c r="H125" t="s">
        <v>58</v>
      </c>
      <c r="I125" s="4">
        <v>43675</v>
      </c>
      <c r="J125">
        <v>2</v>
      </c>
      <c r="K125" t="s">
        <v>60</v>
      </c>
      <c r="L125" s="4">
        <v>43615</v>
      </c>
      <c r="M125" s="4">
        <v>43830</v>
      </c>
      <c r="N125">
        <v>3</v>
      </c>
      <c r="O125" t="s">
        <v>100</v>
      </c>
      <c r="P125" t="s">
        <v>262</v>
      </c>
      <c r="Q125">
        <v>3</v>
      </c>
      <c r="R125" t="s">
        <v>458</v>
      </c>
      <c r="S125" t="s">
        <v>1021</v>
      </c>
      <c r="T125" t="s">
        <v>1551</v>
      </c>
      <c r="U125" t="s">
        <v>2002</v>
      </c>
      <c r="V125" t="s">
        <v>2044</v>
      </c>
      <c r="W125">
        <v>685.1</v>
      </c>
      <c r="X125">
        <v>74.94</v>
      </c>
      <c r="Y125">
        <v>3</v>
      </c>
      <c r="Z125" t="s">
        <v>2105</v>
      </c>
      <c r="AA125" t="s">
        <v>2376</v>
      </c>
      <c r="AF125" s="4"/>
      <c r="AG125" s="4"/>
      <c r="AH125" t="s">
        <v>78</v>
      </c>
      <c r="AI125" t="s">
        <v>240</v>
      </c>
      <c r="AJ125" t="s">
        <v>402</v>
      </c>
      <c r="AK125" t="s">
        <v>964</v>
      </c>
      <c r="AL125" t="s">
        <v>1498</v>
      </c>
      <c r="AM125" t="s">
        <v>69</v>
      </c>
      <c r="AN125" t="s">
        <v>1548</v>
      </c>
      <c r="AO125" t="s">
        <v>469</v>
      </c>
      <c r="AP125" t="s">
        <v>2339</v>
      </c>
    </row>
    <row r="126" spans="1:42" x14ac:dyDescent="0.25">
      <c r="A126">
        <v>87</v>
      </c>
      <c r="B126">
        <v>278</v>
      </c>
      <c r="C126" s="4">
        <v>43785</v>
      </c>
      <c r="D126">
        <v>9</v>
      </c>
      <c r="E126" t="s">
        <v>41</v>
      </c>
      <c r="F126" t="s">
        <v>52</v>
      </c>
      <c r="G126" t="s">
        <v>55</v>
      </c>
      <c r="H126" t="s">
        <v>57</v>
      </c>
      <c r="I126" s="4">
        <v>43541</v>
      </c>
      <c r="J126">
        <v>2</v>
      </c>
      <c r="L126" s="4"/>
      <c r="M126" s="4"/>
      <c r="N126">
        <v>3</v>
      </c>
      <c r="O126" t="s">
        <v>101</v>
      </c>
      <c r="P126" t="s">
        <v>263</v>
      </c>
      <c r="Q126">
        <v>3</v>
      </c>
      <c r="R126" t="s">
        <v>459</v>
      </c>
      <c r="S126" t="s">
        <v>1022</v>
      </c>
      <c r="T126" t="s">
        <v>1552</v>
      </c>
      <c r="U126" t="s">
        <v>2003</v>
      </c>
      <c r="V126" t="s">
        <v>2045</v>
      </c>
      <c r="W126">
        <v>227.94</v>
      </c>
      <c r="X126">
        <v>124.94</v>
      </c>
      <c r="Y126">
        <v>3</v>
      </c>
      <c r="Z126" t="s">
        <v>2106</v>
      </c>
      <c r="AA126" t="s">
        <v>2377</v>
      </c>
      <c r="AB126">
        <v>1</v>
      </c>
      <c r="AC126" t="s">
        <v>2634</v>
      </c>
      <c r="AD126">
        <v>115</v>
      </c>
      <c r="AE126" t="s">
        <v>2635</v>
      </c>
      <c r="AF126" s="4">
        <v>43740</v>
      </c>
      <c r="AG126" s="4">
        <v>43799</v>
      </c>
      <c r="AH126" t="s">
        <v>80</v>
      </c>
      <c r="AI126" t="s">
        <v>242</v>
      </c>
      <c r="AJ126" t="s">
        <v>65</v>
      </c>
      <c r="AK126" t="s">
        <v>1267</v>
      </c>
      <c r="AL126" t="s">
        <v>1548</v>
      </c>
      <c r="AM126" t="s">
        <v>69</v>
      </c>
      <c r="AN126" t="s">
        <v>1548</v>
      </c>
      <c r="AO126" t="s">
        <v>80</v>
      </c>
      <c r="AP126" t="s">
        <v>2357</v>
      </c>
    </row>
    <row r="127" spans="1:42" x14ac:dyDescent="0.25">
      <c r="A127">
        <v>87</v>
      </c>
      <c r="B127">
        <v>278</v>
      </c>
      <c r="C127" s="4">
        <v>43785</v>
      </c>
      <c r="D127">
        <v>9</v>
      </c>
      <c r="E127" t="s">
        <v>41</v>
      </c>
      <c r="F127" t="s">
        <v>52</v>
      </c>
      <c r="G127" t="s">
        <v>55</v>
      </c>
      <c r="H127" t="s">
        <v>57</v>
      </c>
      <c r="I127" s="4">
        <v>43541</v>
      </c>
      <c r="J127">
        <v>2</v>
      </c>
      <c r="L127" s="4"/>
      <c r="M127" s="4"/>
      <c r="N127">
        <v>3</v>
      </c>
      <c r="O127" t="s">
        <v>101</v>
      </c>
      <c r="P127" t="s">
        <v>263</v>
      </c>
      <c r="Q127">
        <v>3</v>
      </c>
      <c r="R127" t="s">
        <v>459</v>
      </c>
      <c r="S127" t="s">
        <v>1022</v>
      </c>
      <c r="T127" t="s">
        <v>1552</v>
      </c>
      <c r="U127" t="s">
        <v>2003</v>
      </c>
      <c r="V127" t="s">
        <v>2045</v>
      </c>
      <c r="W127">
        <v>227.94</v>
      </c>
      <c r="X127">
        <v>124.94</v>
      </c>
      <c r="Y127">
        <v>3</v>
      </c>
      <c r="Z127" t="s">
        <v>2106</v>
      </c>
      <c r="AA127" t="s">
        <v>2377</v>
      </c>
      <c r="AB127">
        <v>1</v>
      </c>
      <c r="AC127" t="s">
        <v>2634</v>
      </c>
      <c r="AD127">
        <v>115</v>
      </c>
      <c r="AE127" t="s">
        <v>2635</v>
      </c>
      <c r="AF127" s="4">
        <v>43740</v>
      </c>
      <c r="AG127" s="4">
        <v>43799</v>
      </c>
      <c r="AH127" t="s">
        <v>69</v>
      </c>
      <c r="AI127" t="s">
        <v>231</v>
      </c>
      <c r="AJ127" t="s">
        <v>720</v>
      </c>
      <c r="AK127" t="s">
        <v>1262</v>
      </c>
      <c r="AL127" t="s">
        <v>1780</v>
      </c>
      <c r="AM127" t="s">
        <v>80</v>
      </c>
      <c r="AN127" t="s">
        <v>1577</v>
      </c>
      <c r="AO127" t="s">
        <v>67</v>
      </c>
      <c r="AP127" t="s">
        <v>2373</v>
      </c>
    </row>
    <row r="128" spans="1:42" x14ac:dyDescent="0.25">
      <c r="A128">
        <v>87</v>
      </c>
      <c r="B128">
        <v>278</v>
      </c>
      <c r="C128" s="4">
        <v>43785</v>
      </c>
      <c r="D128">
        <v>9</v>
      </c>
      <c r="E128" t="s">
        <v>41</v>
      </c>
      <c r="F128" t="s">
        <v>52</v>
      </c>
      <c r="G128" t="s">
        <v>55</v>
      </c>
      <c r="H128" t="s">
        <v>57</v>
      </c>
      <c r="I128" s="4">
        <v>43541</v>
      </c>
      <c r="J128">
        <v>2</v>
      </c>
      <c r="L128" s="4"/>
      <c r="M128" s="4"/>
      <c r="N128">
        <v>3</v>
      </c>
      <c r="O128" t="s">
        <v>101</v>
      </c>
      <c r="P128" t="s">
        <v>263</v>
      </c>
      <c r="Q128">
        <v>3</v>
      </c>
      <c r="R128" t="s">
        <v>459</v>
      </c>
      <c r="S128" t="s">
        <v>1022</v>
      </c>
      <c r="T128" t="s">
        <v>1552</v>
      </c>
      <c r="U128" t="s">
        <v>2003</v>
      </c>
      <c r="V128" t="s">
        <v>2045</v>
      </c>
      <c r="W128">
        <v>227.94</v>
      </c>
      <c r="X128">
        <v>124.94</v>
      </c>
      <c r="Y128">
        <v>3</v>
      </c>
      <c r="Z128" t="s">
        <v>2106</v>
      </c>
      <c r="AA128" t="s">
        <v>2377</v>
      </c>
      <c r="AB128">
        <v>1</v>
      </c>
      <c r="AC128" t="s">
        <v>2634</v>
      </c>
      <c r="AD128">
        <v>115</v>
      </c>
      <c r="AE128" t="s">
        <v>2635</v>
      </c>
      <c r="AF128" s="4">
        <v>43740</v>
      </c>
      <c r="AG128" s="4">
        <v>43799</v>
      </c>
      <c r="AH128" t="s">
        <v>70</v>
      </c>
      <c r="AI128" t="s">
        <v>232</v>
      </c>
      <c r="AJ128" t="s">
        <v>514</v>
      </c>
      <c r="AK128" t="s">
        <v>1077</v>
      </c>
      <c r="AL128" t="s">
        <v>1604</v>
      </c>
      <c r="AM128" t="s">
        <v>67</v>
      </c>
      <c r="AN128" t="s">
        <v>1517</v>
      </c>
      <c r="AO128" t="s">
        <v>640</v>
      </c>
      <c r="AP128" t="s">
        <v>2393</v>
      </c>
    </row>
    <row r="129" spans="1:42" x14ac:dyDescent="0.25">
      <c r="A129">
        <v>88</v>
      </c>
      <c r="B129">
        <v>322</v>
      </c>
      <c r="C129" s="4">
        <v>43785</v>
      </c>
      <c r="D129">
        <v>10</v>
      </c>
      <c r="E129" t="s">
        <v>42</v>
      </c>
      <c r="F129" t="s">
        <v>53</v>
      </c>
      <c r="G129" t="s">
        <v>56</v>
      </c>
      <c r="H129" t="s">
        <v>57</v>
      </c>
      <c r="I129" s="4">
        <v>43571</v>
      </c>
      <c r="J129">
        <v>1</v>
      </c>
      <c r="L129" s="4"/>
      <c r="M129" s="4"/>
      <c r="N129">
        <v>2</v>
      </c>
      <c r="O129" t="s">
        <v>102</v>
      </c>
      <c r="P129" t="s">
        <v>264</v>
      </c>
      <c r="Q129">
        <v>2</v>
      </c>
      <c r="R129" t="s">
        <v>460</v>
      </c>
      <c r="S129" t="s">
        <v>1023</v>
      </c>
      <c r="T129" t="s">
        <v>1553</v>
      </c>
      <c r="U129" t="s">
        <v>75</v>
      </c>
      <c r="V129" t="s">
        <v>1869</v>
      </c>
      <c r="W129">
        <v>104.85</v>
      </c>
      <c r="X129">
        <v>74.95</v>
      </c>
      <c r="Y129">
        <v>2</v>
      </c>
      <c r="Z129" t="s">
        <v>2107</v>
      </c>
      <c r="AA129" t="s">
        <v>2378</v>
      </c>
      <c r="AB129">
        <v>1</v>
      </c>
      <c r="AC129" t="s">
        <v>2634</v>
      </c>
      <c r="AD129">
        <v>140</v>
      </c>
      <c r="AE129" t="s">
        <v>2635</v>
      </c>
      <c r="AF129" s="4">
        <v>43740</v>
      </c>
      <c r="AG129" s="4">
        <v>43799</v>
      </c>
      <c r="AH129" t="s">
        <v>78</v>
      </c>
      <c r="AI129" t="s">
        <v>240</v>
      </c>
      <c r="AJ129" t="s">
        <v>408</v>
      </c>
      <c r="AK129" t="s">
        <v>970</v>
      </c>
      <c r="AL129" t="s">
        <v>1503</v>
      </c>
      <c r="AM129" t="s">
        <v>80</v>
      </c>
      <c r="AN129" t="s">
        <v>1548</v>
      </c>
      <c r="AO129" t="s">
        <v>393</v>
      </c>
      <c r="AP129" t="s">
        <v>2345</v>
      </c>
    </row>
    <row r="130" spans="1:42" x14ac:dyDescent="0.25">
      <c r="A130">
        <v>88</v>
      </c>
      <c r="B130">
        <v>322</v>
      </c>
      <c r="C130" s="4">
        <v>43785</v>
      </c>
      <c r="D130">
        <v>10</v>
      </c>
      <c r="E130" t="s">
        <v>42</v>
      </c>
      <c r="F130" t="s">
        <v>53</v>
      </c>
      <c r="G130" t="s">
        <v>56</v>
      </c>
      <c r="H130" t="s">
        <v>57</v>
      </c>
      <c r="I130" s="4">
        <v>43571</v>
      </c>
      <c r="J130">
        <v>1</v>
      </c>
      <c r="L130" s="4"/>
      <c r="M130" s="4"/>
      <c r="N130">
        <v>2</v>
      </c>
      <c r="O130" t="s">
        <v>102</v>
      </c>
      <c r="P130" t="s">
        <v>264</v>
      </c>
      <c r="Q130">
        <v>2</v>
      </c>
      <c r="R130" t="s">
        <v>460</v>
      </c>
      <c r="S130" t="s">
        <v>1023</v>
      </c>
      <c r="T130" t="s">
        <v>1553</v>
      </c>
      <c r="U130" t="s">
        <v>75</v>
      </c>
      <c r="V130" t="s">
        <v>1869</v>
      </c>
      <c r="W130">
        <v>104.85</v>
      </c>
      <c r="X130">
        <v>74.95</v>
      </c>
      <c r="Y130">
        <v>2</v>
      </c>
      <c r="Z130" t="s">
        <v>2107</v>
      </c>
      <c r="AA130" t="s">
        <v>2378</v>
      </c>
      <c r="AB130">
        <v>1</v>
      </c>
      <c r="AC130" t="s">
        <v>2634</v>
      </c>
      <c r="AD130">
        <v>140</v>
      </c>
      <c r="AE130" t="s">
        <v>2635</v>
      </c>
      <c r="AF130" s="4">
        <v>43740</v>
      </c>
      <c r="AG130" s="4">
        <v>43799</v>
      </c>
      <c r="AH130" t="s">
        <v>80</v>
      </c>
      <c r="AI130" t="s">
        <v>242</v>
      </c>
      <c r="AJ130" t="s">
        <v>455</v>
      </c>
      <c r="AK130" t="s">
        <v>1018</v>
      </c>
      <c r="AL130" t="s">
        <v>1548</v>
      </c>
      <c r="AM130" t="s">
        <v>67</v>
      </c>
      <c r="AN130" t="s">
        <v>1548</v>
      </c>
      <c r="AO130" t="s">
        <v>70</v>
      </c>
      <c r="AP130" t="s">
        <v>2341</v>
      </c>
    </row>
    <row r="131" spans="1:42" x14ac:dyDescent="0.25">
      <c r="A131">
        <v>89</v>
      </c>
      <c r="B131">
        <v>217</v>
      </c>
      <c r="C131" s="4">
        <v>43786</v>
      </c>
      <c r="D131">
        <v>4</v>
      </c>
      <c r="E131" t="s">
        <v>40</v>
      </c>
      <c r="F131" t="s">
        <v>51</v>
      </c>
      <c r="G131" t="s">
        <v>55</v>
      </c>
      <c r="H131" t="s">
        <v>57</v>
      </c>
      <c r="I131" s="4">
        <v>43670</v>
      </c>
      <c r="J131">
        <v>3</v>
      </c>
      <c r="K131" t="s">
        <v>59</v>
      </c>
      <c r="L131" s="4">
        <v>43615</v>
      </c>
      <c r="M131" s="4">
        <v>43830</v>
      </c>
      <c r="N131">
        <v>2</v>
      </c>
      <c r="O131" t="s">
        <v>77</v>
      </c>
      <c r="P131" t="s">
        <v>239</v>
      </c>
      <c r="Q131">
        <v>2</v>
      </c>
      <c r="R131" t="s">
        <v>461</v>
      </c>
      <c r="S131" t="s">
        <v>1024</v>
      </c>
      <c r="T131" t="s">
        <v>1554</v>
      </c>
      <c r="U131" t="s">
        <v>85</v>
      </c>
      <c r="V131" t="s">
        <v>2030</v>
      </c>
      <c r="W131">
        <v>98.97</v>
      </c>
      <c r="X131">
        <v>49.97</v>
      </c>
      <c r="Y131">
        <v>2</v>
      </c>
      <c r="Z131" t="s">
        <v>2108</v>
      </c>
      <c r="AA131" t="s">
        <v>2379</v>
      </c>
      <c r="AB131">
        <v>1</v>
      </c>
      <c r="AC131" t="s">
        <v>2634</v>
      </c>
      <c r="AD131">
        <v>84</v>
      </c>
      <c r="AE131" t="s">
        <v>2635</v>
      </c>
      <c r="AF131" s="4">
        <v>43740</v>
      </c>
      <c r="AG131" s="4">
        <v>43799</v>
      </c>
      <c r="AH131" t="s">
        <v>70</v>
      </c>
      <c r="AI131" t="s">
        <v>232</v>
      </c>
      <c r="AJ131" t="s">
        <v>514</v>
      </c>
      <c r="AK131" t="s">
        <v>1077</v>
      </c>
      <c r="AL131" t="s">
        <v>1604</v>
      </c>
      <c r="AM131" t="s">
        <v>69</v>
      </c>
      <c r="AN131" t="s">
        <v>1517</v>
      </c>
      <c r="AO131" t="s">
        <v>640</v>
      </c>
      <c r="AP131" t="s">
        <v>2393</v>
      </c>
    </row>
    <row r="132" spans="1:42" x14ac:dyDescent="0.25">
      <c r="A132">
        <v>89</v>
      </c>
      <c r="B132">
        <v>217</v>
      </c>
      <c r="C132" s="4">
        <v>43786</v>
      </c>
      <c r="D132">
        <v>4</v>
      </c>
      <c r="E132" t="s">
        <v>40</v>
      </c>
      <c r="F132" t="s">
        <v>51</v>
      </c>
      <c r="G132" t="s">
        <v>55</v>
      </c>
      <c r="H132" t="s">
        <v>57</v>
      </c>
      <c r="I132" s="4">
        <v>43670</v>
      </c>
      <c r="J132">
        <v>3</v>
      </c>
      <c r="K132" t="s">
        <v>59</v>
      </c>
      <c r="L132" s="4">
        <v>43615</v>
      </c>
      <c r="M132" s="4">
        <v>43830</v>
      </c>
      <c r="N132">
        <v>2</v>
      </c>
      <c r="O132" t="s">
        <v>77</v>
      </c>
      <c r="P132" t="s">
        <v>239</v>
      </c>
      <c r="Q132">
        <v>2</v>
      </c>
      <c r="R132" t="s">
        <v>461</v>
      </c>
      <c r="S132" t="s">
        <v>1024</v>
      </c>
      <c r="T132" t="s">
        <v>1554</v>
      </c>
      <c r="U132" t="s">
        <v>85</v>
      </c>
      <c r="V132" t="s">
        <v>2030</v>
      </c>
      <c r="W132">
        <v>98.97</v>
      </c>
      <c r="X132">
        <v>49.97</v>
      </c>
      <c r="Y132">
        <v>2</v>
      </c>
      <c r="Z132" t="s">
        <v>2108</v>
      </c>
      <c r="AA132" t="s">
        <v>2379</v>
      </c>
      <c r="AB132">
        <v>1</v>
      </c>
      <c r="AC132" t="s">
        <v>2634</v>
      </c>
      <c r="AD132">
        <v>84</v>
      </c>
      <c r="AE132" t="s">
        <v>2635</v>
      </c>
      <c r="AF132" s="4">
        <v>43740</v>
      </c>
      <c r="AG132" s="4">
        <v>43799</v>
      </c>
      <c r="AH132" t="s">
        <v>67</v>
      </c>
      <c r="AI132" t="s">
        <v>229</v>
      </c>
      <c r="AJ132" t="s">
        <v>498</v>
      </c>
      <c r="AK132" t="s">
        <v>1061</v>
      </c>
      <c r="AL132" t="s">
        <v>1513</v>
      </c>
      <c r="AM132" t="s">
        <v>80</v>
      </c>
      <c r="AN132" t="s">
        <v>1548</v>
      </c>
      <c r="AO132" t="s">
        <v>652</v>
      </c>
      <c r="AP132" t="s">
        <v>2352</v>
      </c>
    </row>
    <row r="133" spans="1:42" x14ac:dyDescent="0.25">
      <c r="A133">
        <v>90</v>
      </c>
      <c r="B133">
        <v>288</v>
      </c>
      <c r="C133" s="4">
        <v>43786</v>
      </c>
      <c r="D133">
        <v>8</v>
      </c>
      <c r="E133" t="s">
        <v>43</v>
      </c>
      <c r="F133" t="s">
        <v>54</v>
      </c>
      <c r="G133" t="s">
        <v>56</v>
      </c>
      <c r="H133" t="s">
        <v>58</v>
      </c>
      <c r="I133" s="4">
        <v>43610</v>
      </c>
      <c r="J133">
        <v>3</v>
      </c>
      <c r="L133" s="4"/>
      <c r="M133" s="4"/>
      <c r="N133">
        <v>1</v>
      </c>
      <c r="O133" t="s">
        <v>80</v>
      </c>
      <c r="P133" t="s">
        <v>242</v>
      </c>
      <c r="Q133">
        <v>1</v>
      </c>
      <c r="R133" t="s">
        <v>453</v>
      </c>
      <c r="S133" t="s">
        <v>1016</v>
      </c>
      <c r="T133" t="s">
        <v>1546</v>
      </c>
      <c r="U133" t="s">
        <v>69</v>
      </c>
      <c r="V133" t="s">
        <v>1548</v>
      </c>
      <c r="W133">
        <v>58.75</v>
      </c>
      <c r="X133">
        <v>14.99</v>
      </c>
      <c r="Y133">
        <v>1</v>
      </c>
      <c r="Z133" t="s">
        <v>67</v>
      </c>
      <c r="AA133" t="s">
        <v>2373</v>
      </c>
      <c r="AB133">
        <v>1</v>
      </c>
      <c r="AC133" t="s">
        <v>2634</v>
      </c>
      <c r="AD133">
        <v>121</v>
      </c>
      <c r="AE133" t="s">
        <v>2635</v>
      </c>
      <c r="AF133" s="4">
        <v>43740</v>
      </c>
      <c r="AG133" s="4">
        <v>43799</v>
      </c>
      <c r="AH133" t="s">
        <v>80</v>
      </c>
      <c r="AI133" t="s">
        <v>242</v>
      </c>
      <c r="AJ133" t="s">
        <v>453</v>
      </c>
      <c r="AK133" t="s">
        <v>1016</v>
      </c>
      <c r="AL133" t="s">
        <v>1546</v>
      </c>
      <c r="AM133" t="s">
        <v>69</v>
      </c>
      <c r="AN133" t="s">
        <v>1548</v>
      </c>
      <c r="AO133" t="s">
        <v>67</v>
      </c>
      <c r="AP133" t="s">
        <v>2373</v>
      </c>
    </row>
    <row r="134" spans="1:42" x14ac:dyDescent="0.25">
      <c r="A134">
        <v>91</v>
      </c>
      <c r="B134">
        <v>302</v>
      </c>
      <c r="C134" s="4">
        <v>43786</v>
      </c>
      <c r="D134">
        <v>2</v>
      </c>
      <c r="E134" t="s">
        <v>38</v>
      </c>
      <c r="F134" t="s">
        <v>49</v>
      </c>
      <c r="G134" t="s">
        <v>55</v>
      </c>
      <c r="H134" t="s">
        <v>58</v>
      </c>
      <c r="I134" s="4">
        <v>43610</v>
      </c>
      <c r="J134">
        <v>2</v>
      </c>
      <c r="L134" s="4"/>
      <c r="M134" s="4"/>
      <c r="N134">
        <v>2</v>
      </c>
      <c r="O134" t="s">
        <v>103</v>
      </c>
      <c r="P134" t="s">
        <v>265</v>
      </c>
      <c r="Q134">
        <v>2</v>
      </c>
      <c r="R134" t="s">
        <v>462</v>
      </c>
      <c r="S134" t="s">
        <v>1025</v>
      </c>
      <c r="T134" t="s">
        <v>1555</v>
      </c>
      <c r="U134" t="s">
        <v>103</v>
      </c>
      <c r="V134" t="s">
        <v>2037</v>
      </c>
      <c r="W134">
        <v>1004.96</v>
      </c>
      <c r="X134">
        <v>69.959999999999994</v>
      </c>
      <c r="Y134">
        <v>2</v>
      </c>
      <c r="Z134" t="s">
        <v>2109</v>
      </c>
      <c r="AA134" t="s">
        <v>2380</v>
      </c>
      <c r="AB134">
        <v>1</v>
      </c>
      <c r="AC134" t="s">
        <v>2634</v>
      </c>
      <c r="AD134">
        <v>130</v>
      </c>
      <c r="AE134" t="s">
        <v>2635</v>
      </c>
      <c r="AF134" s="4">
        <v>43740</v>
      </c>
      <c r="AG134" s="4">
        <v>43799</v>
      </c>
      <c r="AH134" t="s">
        <v>69</v>
      </c>
      <c r="AI134" t="s">
        <v>231</v>
      </c>
      <c r="AJ134" t="s">
        <v>434</v>
      </c>
      <c r="AK134" t="s">
        <v>991</v>
      </c>
      <c r="AL134" t="s">
        <v>1524</v>
      </c>
      <c r="AM134" t="s">
        <v>69</v>
      </c>
      <c r="AN134" t="s">
        <v>1577</v>
      </c>
      <c r="AO134" t="s">
        <v>69</v>
      </c>
      <c r="AP134" t="s">
        <v>2360</v>
      </c>
    </row>
    <row r="135" spans="1:42" x14ac:dyDescent="0.25">
      <c r="A135">
        <v>91</v>
      </c>
      <c r="B135">
        <v>302</v>
      </c>
      <c r="C135" s="4">
        <v>43786</v>
      </c>
      <c r="D135">
        <v>2</v>
      </c>
      <c r="E135" t="s">
        <v>38</v>
      </c>
      <c r="F135" t="s">
        <v>49</v>
      </c>
      <c r="G135" t="s">
        <v>55</v>
      </c>
      <c r="H135" t="s">
        <v>58</v>
      </c>
      <c r="I135" s="4">
        <v>43610</v>
      </c>
      <c r="J135">
        <v>2</v>
      </c>
      <c r="L135" s="4"/>
      <c r="M135" s="4"/>
      <c r="N135">
        <v>2</v>
      </c>
      <c r="O135" t="s">
        <v>103</v>
      </c>
      <c r="P135" t="s">
        <v>265</v>
      </c>
      <c r="Q135">
        <v>2</v>
      </c>
      <c r="R135" t="s">
        <v>462</v>
      </c>
      <c r="S135" t="s">
        <v>1025</v>
      </c>
      <c r="T135" t="s">
        <v>1555</v>
      </c>
      <c r="U135" t="s">
        <v>103</v>
      </c>
      <c r="V135" t="s">
        <v>2037</v>
      </c>
      <c r="W135">
        <v>1004.96</v>
      </c>
      <c r="X135">
        <v>69.959999999999994</v>
      </c>
      <c r="Y135">
        <v>2</v>
      </c>
      <c r="Z135" t="s">
        <v>2109</v>
      </c>
      <c r="AA135" t="s">
        <v>2380</v>
      </c>
      <c r="AB135">
        <v>1</v>
      </c>
      <c r="AC135" t="s">
        <v>2634</v>
      </c>
      <c r="AD135">
        <v>130</v>
      </c>
      <c r="AE135" t="s">
        <v>2635</v>
      </c>
      <c r="AF135" s="4">
        <v>43740</v>
      </c>
      <c r="AG135" s="4">
        <v>43799</v>
      </c>
      <c r="AH135" t="s">
        <v>67</v>
      </c>
      <c r="AI135" t="s">
        <v>229</v>
      </c>
      <c r="AJ135" t="s">
        <v>677</v>
      </c>
      <c r="AK135" t="s">
        <v>978</v>
      </c>
      <c r="AL135" t="s">
        <v>1577</v>
      </c>
      <c r="AM135" t="s">
        <v>67</v>
      </c>
      <c r="AN135" t="s">
        <v>1548</v>
      </c>
      <c r="AO135" t="s">
        <v>455</v>
      </c>
      <c r="AP135" t="s">
        <v>2340</v>
      </c>
    </row>
    <row r="136" spans="1:42" x14ac:dyDescent="0.25">
      <c r="A136">
        <v>92</v>
      </c>
      <c r="B136">
        <v>154</v>
      </c>
      <c r="C136" s="4">
        <v>43787</v>
      </c>
      <c r="D136">
        <v>2</v>
      </c>
      <c r="E136" t="s">
        <v>38</v>
      </c>
      <c r="F136" t="s">
        <v>49</v>
      </c>
      <c r="G136" t="s">
        <v>56</v>
      </c>
      <c r="H136" t="s">
        <v>57</v>
      </c>
      <c r="I136" s="4">
        <v>43710</v>
      </c>
      <c r="J136">
        <v>2</v>
      </c>
      <c r="K136" t="s">
        <v>60</v>
      </c>
      <c r="L136" s="4">
        <v>43615</v>
      </c>
      <c r="M136" s="4">
        <v>43830</v>
      </c>
      <c r="N136">
        <v>1</v>
      </c>
      <c r="O136" t="s">
        <v>79</v>
      </c>
      <c r="P136" t="s">
        <v>241</v>
      </c>
      <c r="Q136">
        <v>1</v>
      </c>
      <c r="R136" t="s">
        <v>463</v>
      </c>
      <c r="S136" t="s">
        <v>1026</v>
      </c>
      <c r="T136" t="s">
        <v>1556</v>
      </c>
      <c r="U136" t="s">
        <v>67</v>
      </c>
      <c r="V136" t="s">
        <v>1548</v>
      </c>
      <c r="W136">
        <v>64.47</v>
      </c>
      <c r="X136">
        <v>44.97</v>
      </c>
      <c r="Y136">
        <v>1</v>
      </c>
      <c r="Z136" t="s">
        <v>455</v>
      </c>
      <c r="AA136" t="s">
        <v>2340</v>
      </c>
      <c r="AB136">
        <v>1</v>
      </c>
      <c r="AC136" t="s">
        <v>2633</v>
      </c>
      <c r="AD136">
        <v>57</v>
      </c>
      <c r="AE136" t="s">
        <v>2635</v>
      </c>
      <c r="AF136" s="4">
        <v>43740</v>
      </c>
      <c r="AG136" s="4">
        <v>43799</v>
      </c>
      <c r="AH136" t="s">
        <v>79</v>
      </c>
      <c r="AI136" t="s">
        <v>241</v>
      </c>
      <c r="AJ136" t="s">
        <v>463</v>
      </c>
      <c r="AK136" t="s">
        <v>1026</v>
      </c>
      <c r="AL136" t="s">
        <v>1556</v>
      </c>
      <c r="AM136" t="s">
        <v>67</v>
      </c>
      <c r="AN136" t="s">
        <v>1548</v>
      </c>
      <c r="AO136" t="s">
        <v>455</v>
      </c>
      <c r="AP136" t="s">
        <v>2340</v>
      </c>
    </row>
    <row r="137" spans="1:42" x14ac:dyDescent="0.25">
      <c r="A137">
        <v>93</v>
      </c>
      <c r="B137">
        <v>214</v>
      </c>
      <c r="C137" s="4">
        <v>43787</v>
      </c>
      <c r="D137">
        <v>6</v>
      </c>
      <c r="E137" t="s">
        <v>33</v>
      </c>
      <c r="F137" t="s">
        <v>44</v>
      </c>
      <c r="G137" t="s">
        <v>55</v>
      </c>
      <c r="H137" t="s">
        <v>57</v>
      </c>
      <c r="I137" s="4">
        <v>43631</v>
      </c>
      <c r="J137">
        <v>3</v>
      </c>
      <c r="K137" t="s">
        <v>59</v>
      </c>
      <c r="L137" s="4">
        <v>43615</v>
      </c>
      <c r="M137" s="4">
        <v>43830</v>
      </c>
      <c r="N137">
        <v>2</v>
      </c>
      <c r="O137" t="s">
        <v>104</v>
      </c>
      <c r="P137" t="s">
        <v>266</v>
      </c>
      <c r="Q137">
        <v>2</v>
      </c>
      <c r="R137" t="s">
        <v>464</v>
      </c>
      <c r="S137" t="s">
        <v>1027</v>
      </c>
      <c r="T137" t="s">
        <v>1557</v>
      </c>
      <c r="U137" t="s">
        <v>71</v>
      </c>
      <c r="V137" t="s">
        <v>2031</v>
      </c>
      <c r="W137">
        <v>84.67</v>
      </c>
      <c r="X137">
        <v>39.979999999999997</v>
      </c>
      <c r="Y137">
        <v>2</v>
      </c>
      <c r="Z137" t="s">
        <v>2110</v>
      </c>
      <c r="AA137" t="s">
        <v>2381</v>
      </c>
      <c r="AB137">
        <v>1</v>
      </c>
      <c r="AC137" t="s">
        <v>2634</v>
      </c>
      <c r="AD137">
        <v>82</v>
      </c>
      <c r="AE137" t="s">
        <v>2635</v>
      </c>
      <c r="AF137" s="4">
        <v>43740</v>
      </c>
      <c r="AG137" s="4">
        <v>43799</v>
      </c>
      <c r="AH137" t="s">
        <v>80</v>
      </c>
      <c r="AI137" t="s">
        <v>242</v>
      </c>
      <c r="AJ137" t="s">
        <v>619</v>
      </c>
      <c r="AK137" t="s">
        <v>1016</v>
      </c>
      <c r="AL137" t="s">
        <v>1695</v>
      </c>
      <c r="AM137" t="s">
        <v>69</v>
      </c>
      <c r="AN137" t="s">
        <v>1548</v>
      </c>
      <c r="AO137" t="s">
        <v>70</v>
      </c>
      <c r="AP137" t="s">
        <v>2341</v>
      </c>
    </row>
    <row r="138" spans="1:42" x14ac:dyDescent="0.25">
      <c r="A138">
        <v>93</v>
      </c>
      <c r="B138">
        <v>214</v>
      </c>
      <c r="C138" s="4">
        <v>43787</v>
      </c>
      <c r="D138">
        <v>6</v>
      </c>
      <c r="E138" t="s">
        <v>33</v>
      </c>
      <c r="F138" t="s">
        <v>44</v>
      </c>
      <c r="G138" t="s">
        <v>55</v>
      </c>
      <c r="H138" t="s">
        <v>57</v>
      </c>
      <c r="I138" s="4">
        <v>43631</v>
      </c>
      <c r="J138">
        <v>3</v>
      </c>
      <c r="K138" t="s">
        <v>59</v>
      </c>
      <c r="L138" s="4">
        <v>43615</v>
      </c>
      <c r="M138" s="4">
        <v>43830</v>
      </c>
      <c r="N138">
        <v>2</v>
      </c>
      <c r="O138" t="s">
        <v>104</v>
      </c>
      <c r="P138" t="s">
        <v>266</v>
      </c>
      <c r="Q138">
        <v>2</v>
      </c>
      <c r="R138" t="s">
        <v>464</v>
      </c>
      <c r="S138" t="s">
        <v>1027</v>
      </c>
      <c r="T138" t="s">
        <v>1557</v>
      </c>
      <c r="U138" t="s">
        <v>71</v>
      </c>
      <c r="V138" t="s">
        <v>2031</v>
      </c>
      <c r="W138">
        <v>84.67</v>
      </c>
      <c r="X138">
        <v>39.979999999999997</v>
      </c>
      <c r="Y138">
        <v>2</v>
      </c>
      <c r="Z138" t="s">
        <v>2110</v>
      </c>
      <c r="AA138" t="s">
        <v>2381</v>
      </c>
      <c r="AB138">
        <v>1</v>
      </c>
      <c r="AC138" t="s">
        <v>2634</v>
      </c>
      <c r="AD138">
        <v>82</v>
      </c>
      <c r="AE138" t="s">
        <v>2635</v>
      </c>
      <c r="AF138" s="4">
        <v>43740</v>
      </c>
      <c r="AG138" s="4">
        <v>43799</v>
      </c>
      <c r="AH138" t="s">
        <v>86</v>
      </c>
      <c r="AI138" t="s">
        <v>248</v>
      </c>
      <c r="AJ138" t="s">
        <v>513</v>
      </c>
      <c r="AK138" t="s">
        <v>1076</v>
      </c>
      <c r="AL138" t="s">
        <v>1603</v>
      </c>
      <c r="AM138" t="s">
        <v>69</v>
      </c>
      <c r="AN138" t="s">
        <v>1577</v>
      </c>
      <c r="AO138" t="s">
        <v>549</v>
      </c>
      <c r="AP138" t="s">
        <v>2362</v>
      </c>
    </row>
    <row r="139" spans="1:42" x14ac:dyDescent="0.25">
      <c r="A139">
        <v>94</v>
      </c>
      <c r="B139">
        <v>18</v>
      </c>
      <c r="C139" s="4">
        <v>43788</v>
      </c>
      <c r="D139">
        <v>4</v>
      </c>
      <c r="E139" t="s">
        <v>40</v>
      </c>
      <c r="F139" t="s">
        <v>51</v>
      </c>
      <c r="G139" t="s">
        <v>56</v>
      </c>
      <c r="H139" t="s">
        <v>57</v>
      </c>
      <c r="I139" s="4">
        <v>43660</v>
      </c>
      <c r="J139">
        <v>3</v>
      </c>
      <c r="K139" t="s">
        <v>59</v>
      </c>
      <c r="L139" s="4">
        <v>43615</v>
      </c>
      <c r="M139" s="4">
        <v>43830</v>
      </c>
      <c r="N139">
        <v>2</v>
      </c>
      <c r="O139" t="s">
        <v>87</v>
      </c>
      <c r="P139" t="s">
        <v>249</v>
      </c>
      <c r="Q139">
        <v>2</v>
      </c>
      <c r="R139" t="s">
        <v>465</v>
      </c>
      <c r="S139" t="s">
        <v>1028</v>
      </c>
      <c r="T139" t="s">
        <v>1558</v>
      </c>
      <c r="U139" t="s">
        <v>180</v>
      </c>
      <c r="V139" t="s">
        <v>2038</v>
      </c>
      <c r="W139">
        <v>106.94</v>
      </c>
      <c r="X139">
        <v>49.97</v>
      </c>
      <c r="Y139">
        <v>2</v>
      </c>
      <c r="Z139" t="s">
        <v>2111</v>
      </c>
      <c r="AA139" t="s">
        <v>2382</v>
      </c>
      <c r="AB139">
        <v>1</v>
      </c>
      <c r="AC139" t="s">
        <v>2633</v>
      </c>
      <c r="AD139">
        <v>14</v>
      </c>
      <c r="AE139" t="s">
        <v>2635</v>
      </c>
      <c r="AF139" s="4">
        <v>43740</v>
      </c>
      <c r="AG139" s="4">
        <v>43799</v>
      </c>
      <c r="AH139" t="s">
        <v>79</v>
      </c>
      <c r="AI139" t="s">
        <v>241</v>
      </c>
      <c r="AJ139" t="s">
        <v>504</v>
      </c>
      <c r="AK139" t="s">
        <v>1067</v>
      </c>
      <c r="AL139" t="s">
        <v>1527</v>
      </c>
      <c r="AM139" t="s">
        <v>80</v>
      </c>
      <c r="AN139" t="s">
        <v>1548</v>
      </c>
      <c r="AO139" t="s">
        <v>455</v>
      </c>
      <c r="AP139" t="s">
        <v>2340</v>
      </c>
    </row>
    <row r="140" spans="1:42" x14ac:dyDescent="0.25">
      <c r="A140">
        <v>94</v>
      </c>
      <c r="B140">
        <v>18</v>
      </c>
      <c r="C140" s="4">
        <v>43788</v>
      </c>
      <c r="D140">
        <v>4</v>
      </c>
      <c r="E140" t="s">
        <v>40</v>
      </c>
      <c r="F140" t="s">
        <v>51</v>
      </c>
      <c r="G140" t="s">
        <v>56</v>
      </c>
      <c r="H140" t="s">
        <v>57</v>
      </c>
      <c r="I140" s="4">
        <v>43660</v>
      </c>
      <c r="J140">
        <v>3</v>
      </c>
      <c r="K140" t="s">
        <v>59</v>
      </c>
      <c r="L140" s="4">
        <v>43615</v>
      </c>
      <c r="M140" s="4">
        <v>43830</v>
      </c>
      <c r="N140">
        <v>2</v>
      </c>
      <c r="O140" t="s">
        <v>87</v>
      </c>
      <c r="P140" t="s">
        <v>249</v>
      </c>
      <c r="Q140">
        <v>2</v>
      </c>
      <c r="R140" t="s">
        <v>465</v>
      </c>
      <c r="S140" t="s">
        <v>1028</v>
      </c>
      <c r="T140" t="s">
        <v>1558</v>
      </c>
      <c r="U140" t="s">
        <v>180</v>
      </c>
      <c r="V140" t="s">
        <v>2038</v>
      </c>
      <c r="W140">
        <v>106.94</v>
      </c>
      <c r="X140">
        <v>49.97</v>
      </c>
      <c r="Y140">
        <v>2</v>
      </c>
      <c r="Z140" t="s">
        <v>2111</v>
      </c>
      <c r="AA140" t="s">
        <v>2382</v>
      </c>
      <c r="AB140">
        <v>1</v>
      </c>
      <c r="AC140" t="s">
        <v>2633</v>
      </c>
      <c r="AD140">
        <v>14</v>
      </c>
      <c r="AE140" t="s">
        <v>2635</v>
      </c>
      <c r="AF140" s="4">
        <v>43740</v>
      </c>
      <c r="AG140" s="4">
        <v>43799</v>
      </c>
      <c r="AH140" t="s">
        <v>70</v>
      </c>
      <c r="AI140" t="s">
        <v>232</v>
      </c>
      <c r="AJ140" t="s">
        <v>512</v>
      </c>
      <c r="AK140" t="s">
        <v>1075</v>
      </c>
      <c r="AL140" t="s">
        <v>1602</v>
      </c>
      <c r="AM140" t="s">
        <v>69</v>
      </c>
      <c r="AN140" t="s">
        <v>1517</v>
      </c>
      <c r="AO140" t="s">
        <v>673</v>
      </c>
      <c r="AP140" t="s">
        <v>2348</v>
      </c>
    </row>
    <row r="141" spans="1:42" x14ac:dyDescent="0.25">
      <c r="A141">
        <v>95</v>
      </c>
      <c r="B141">
        <v>322</v>
      </c>
      <c r="C141" s="4">
        <v>43788</v>
      </c>
      <c r="D141">
        <v>10</v>
      </c>
      <c r="E141" t="s">
        <v>42</v>
      </c>
      <c r="F141" t="s">
        <v>53</v>
      </c>
      <c r="G141" t="s">
        <v>56</v>
      </c>
      <c r="H141" t="s">
        <v>57</v>
      </c>
      <c r="I141" s="4">
        <v>43571</v>
      </c>
      <c r="J141">
        <v>1</v>
      </c>
      <c r="L141" s="4"/>
      <c r="M141" s="4"/>
      <c r="N141">
        <v>1</v>
      </c>
      <c r="O141" t="s">
        <v>105</v>
      </c>
      <c r="P141" t="s">
        <v>267</v>
      </c>
      <c r="Q141">
        <v>2</v>
      </c>
      <c r="R141" t="s">
        <v>466</v>
      </c>
      <c r="S141" t="s">
        <v>1029</v>
      </c>
      <c r="T141" t="s">
        <v>1559</v>
      </c>
      <c r="U141" t="s">
        <v>71</v>
      </c>
      <c r="V141" t="s">
        <v>1869</v>
      </c>
      <c r="W141">
        <v>116.39</v>
      </c>
      <c r="X141">
        <v>29.98</v>
      </c>
      <c r="Y141">
        <v>2</v>
      </c>
      <c r="Z141" t="s">
        <v>2112</v>
      </c>
      <c r="AA141" t="s">
        <v>2383</v>
      </c>
      <c r="AF141" s="4"/>
      <c r="AG141" s="4"/>
      <c r="AH141" t="s">
        <v>79</v>
      </c>
      <c r="AI141" t="s">
        <v>241</v>
      </c>
      <c r="AJ141" t="s">
        <v>541</v>
      </c>
      <c r="AK141" t="s">
        <v>968</v>
      </c>
      <c r="AL141" t="s">
        <v>1629</v>
      </c>
      <c r="AM141" t="s">
        <v>69</v>
      </c>
      <c r="AN141" t="s">
        <v>1548</v>
      </c>
      <c r="AO141" t="s">
        <v>86</v>
      </c>
      <c r="AP141" t="s">
        <v>2350</v>
      </c>
    </row>
    <row r="142" spans="1:42" x14ac:dyDescent="0.25">
      <c r="A142">
        <v>95</v>
      </c>
      <c r="B142">
        <v>322</v>
      </c>
      <c r="C142" s="4">
        <v>43788</v>
      </c>
      <c r="D142">
        <v>10</v>
      </c>
      <c r="E142" t="s">
        <v>42</v>
      </c>
      <c r="F142" t="s">
        <v>53</v>
      </c>
      <c r="G142" t="s">
        <v>56</v>
      </c>
      <c r="H142" t="s">
        <v>57</v>
      </c>
      <c r="I142" s="4">
        <v>43571</v>
      </c>
      <c r="J142">
        <v>1</v>
      </c>
      <c r="L142" s="4"/>
      <c r="M142" s="4"/>
      <c r="N142">
        <v>1</v>
      </c>
      <c r="O142" t="s">
        <v>105</v>
      </c>
      <c r="P142" t="s">
        <v>267</v>
      </c>
      <c r="Q142">
        <v>2</v>
      </c>
      <c r="R142" t="s">
        <v>466</v>
      </c>
      <c r="S142" t="s">
        <v>1029</v>
      </c>
      <c r="T142" t="s">
        <v>1559</v>
      </c>
      <c r="U142" t="s">
        <v>71</v>
      </c>
      <c r="V142" t="s">
        <v>1869</v>
      </c>
      <c r="W142">
        <v>116.39</v>
      </c>
      <c r="X142">
        <v>29.98</v>
      </c>
      <c r="Y142">
        <v>2</v>
      </c>
      <c r="Z142" t="s">
        <v>2112</v>
      </c>
      <c r="AA142" t="s">
        <v>2383</v>
      </c>
      <c r="AF142" s="4"/>
      <c r="AG142" s="4"/>
      <c r="AH142" t="s">
        <v>79</v>
      </c>
      <c r="AI142" t="s">
        <v>241</v>
      </c>
      <c r="AJ142" t="s">
        <v>571</v>
      </c>
      <c r="AK142" t="s">
        <v>1129</v>
      </c>
      <c r="AL142" t="s">
        <v>1654</v>
      </c>
      <c r="AM142" t="s">
        <v>69</v>
      </c>
      <c r="AN142" t="s">
        <v>1548</v>
      </c>
      <c r="AO142" t="s">
        <v>455</v>
      </c>
      <c r="AP142" t="s">
        <v>2340</v>
      </c>
    </row>
    <row r="143" spans="1:42" x14ac:dyDescent="0.25">
      <c r="A143">
        <v>96</v>
      </c>
      <c r="B143">
        <v>117</v>
      </c>
      <c r="C143" s="4">
        <v>43789</v>
      </c>
      <c r="D143">
        <v>1</v>
      </c>
      <c r="E143" t="s">
        <v>39</v>
      </c>
      <c r="F143" t="s">
        <v>50</v>
      </c>
      <c r="G143" t="s">
        <v>56</v>
      </c>
      <c r="H143" t="s">
        <v>57</v>
      </c>
      <c r="I143" s="4">
        <v>43689</v>
      </c>
      <c r="J143">
        <v>3</v>
      </c>
      <c r="K143" t="s">
        <v>59</v>
      </c>
      <c r="L143" s="4">
        <v>43615</v>
      </c>
      <c r="M143" s="4">
        <v>43830</v>
      </c>
      <c r="N143">
        <v>1</v>
      </c>
      <c r="O143" t="s">
        <v>65</v>
      </c>
      <c r="P143" t="s">
        <v>227</v>
      </c>
      <c r="Q143">
        <v>1</v>
      </c>
      <c r="R143" t="s">
        <v>429</v>
      </c>
      <c r="S143" t="s">
        <v>992</v>
      </c>
      <c r="T143" t="s">
        <v>1510</v>
      </c>
      <c r="U143" t="s">
        <v>69</v>
      </c>
      <c r="V143" t="s">
        <v>1562</v>
      </c>
      <c r="W143">
        <v>199.99</v>
      </c>
      <c r="X143">
        <v>9.99</v>
      </c>
      <c r="Y143">
        <v>1</v>
      </c>
      <c r="Z143" t="s">
        <v>431</v>
      </c>
      <c r="AA143" t="s">
        <v>2326</v>
      </c>
      <c r="AB143">
        <v>1</v>
      </c>
      <c r="AC143" t="s">
        <v>2633</v>
      </c>
      <c r="AD143">
        <v>43</v>
      </c>
      <c r="AE143" t="s">
        <v>2635</v>
      </c>
      <c r="AF143" s="4">
        <v>43740</v>
      </c>
      <c r="AG143" s="4">
        <v>43799</v>
      </c>
      <c r="AH143" t="s">
        <v>65</v>
      </c>
      <c r="AI143" t="s">
        <v>227</v>
      </c>
      <c r="AJ143" t="s">
        <v>429</v>
      </c>
      <c r="AK143" t="s">
        <v>992</v>
      </c>
      <c r="AL143" t="s">
        <v>1510</v>
      </c>
      <c r="AM143" t="s">
        <v>69</v>
      </c>
      <c r="AN143" t="s">
        <v>1562</v>
      </c>
      <c r="AO143" t="s">
        <v>431</v>
      </c>
      <c r="AP143" t="s">
        <v>2326</v>
      </c>
    </row>
    <row r="144" spans="1:42" x14ac:dyDescent="0.25">
      <c r="A144">
        <v>97</v>
      </c>
      <c r="B144">
        <v>184</v>
      </c>
      <c r="C144" s="4">
        <v>43790</v>
      </c>
      <c r="D144">
        <v>3</v>
      </c>
      <c r="E144" t="s">
        <v>34</v>
      </c>
      <c r="F144" t="s">
        <v>45</v>
      </c>
      <c r="G144" t="s">
        <v>55</v>
      </c>
      <c r="H144" t="s">
        <v>58</v>
      </c>
      <c r="I144" s="4">
        <v>43725</v>
      </c>
      <c r="J144">
        <v>3</v>
      </c>
      <c r="K144" t="s">
        <v>59</v>
      </c>
      <c r="L144" s="4">
        <v>43615</v>
      </c>
      <c r="M144" s="4">
        <v>43830</v>
      </c>
      <c r="N144">
        <v>1</v>
      </c>
      <c r="O144" t="s">
        <v>67</v>
      </c>
      <c r="P144" t="s">
        <v>229</v>
      </c>
      <c r="Q144">
        <v>1</v>
      </c>
      <c r="R144" t="s">
        <v>467</v>
      </c>
      <c r="S144" t="s">
        <v>1030</v>
      </c>
      <c r="T144" t="s">
        <v>1560</v>
      </c>
      <c r="U144" t="s">
        <v>80</v>
      </c>
      <c r="V144" t="s">
        <v>1548</v>
      </c>
      <c r="W144">
        <v>59.74</v>
      </c>
      <c r="X144">
        <v>29.98</v>
      </c>
      <c r="Y144">
        <v>1</v>
      </c>
      <c r="Z144" t="s">
        <v>84</v>
      </c>
      <c r="AA144" t="s">
        <v>2366</v>
      </c>
      <c r="AB144">
        <v>1</v>
      </c>
      <c r="AC144" t="s">
        <v>2634</v>
      </c>
      <c r="AD144">
        <v>72</v>
      </c>
      <c r="AE144" t="s">
        <v>2635</v>
      </c>
      <c r="AF144" s="4">
        <v>43740</v>
      </c>
      <c r="AG144" s="4">
        <v>43799</v>
      </c>
      <c r="AH144" t="s">
        <v>67</v>
      </c>
      <c r="AI144" t="s">
        <v>229</v>
      </c>
      <c r="AJ144" t="s">
        <v>467</v>
      </c>
      <c r="AK144" t="s">
        <v>1030</v>
      </c>
      <c r="AL144" t="s">
        <v>1560</v>
      </c>
      <c r="AM144" t="s">
        <v>80</v>
      </c>
      <c r="AN144" t="s">
        <v>1548</v>
      </c>
      <c r="AO144" t="s">
        <v>84</v>
      </c>
      <c r="AP144" t="s">
        <v>2366</v>
      </c>
    </row>
    <row r="145" spans="1:42" x14ac:dyDescent="0.25">
      <c r="A145">
        <v>98</v>
      </c>
      <c r="B145">
        <v>221</v>
      </c>
      <c r="C145" s="4">
        <v>43790</v>
      </c>
      <c r="D145">
        <v>2</v>
      </c>
      <c r="E145" t="s">
        <v>38</v>
      </c>
      <c r="F145" t="s">
        <v>49</v>
      </c>
      <c r="G145" t="s">
        <v>55</v>
      </c>
      <c r="H145" t="s">
        <v>58</v>
      </c>
      <c r="I145" s="4">
        <v>43710</v>
      </c>
      <c r="J145">
        <v>1</v>
      </c>
      <c r="K145" t="s">
        <v>61</v>
      </c>
      <c r="L145" s="4">
        <v>43615</v>
      </c>
      <c r="M145" s="4">
        <v>43830</v>
      </c>
      <c r="N145">
        <v>1</v>
      </c>
      <c r="O145" t="s">
        <v>67</v>
      </c>
      <c r="P145" t="s">
        <v>229</v>
      </c>
      <c r="Q145">
        <v>1</v>
      </c>
      <c r="R145" t="s">
        <v>468</v>
      </c>
      <c r="S145" t="s">
        <v>1031</v>
      </c>
      <c r="T145" t="s">
        <v>1561</v>
      </c>
      <c r="U145" t="s">
        <v>80</v>
      </c>
      <c r="V145" t="s">
        <v>1548</v>
      </c>
      <c r="W145">
        <v>65.98</v>
      </c>
      <c r="X145">
        <v>29.98</v>
      </c>
      <c r="Y145">
        <v>1</v>
      </c>
      <c r="Z145" t="s">
        <v>90</v>
      </c>
      <c r="AA145" t="s">
        <v>2328</v>
      </c>
      <c r="AB145">
        <v>1</v>
      </c>
      <c r="AC145" t="s">
        <v>2634</v>
      </c>
      <c r="AD145">
        <v>87</v>
      </c>
      <c r="AE145" t="s">
        <v>2635</v>
      </c>
      <c r="AF145" s="4">
        <v>43740</v>
      </c>
      <c r="AG145" s="4">
        <v>43799</v>
      </c>
      <c r="AH145" t="s">
        <v>67</v>
      </c>
      <c r="AI145" t="s">
        <v>229</v>
      </c>
      <c r="AJ145" t="s">
        <v>468</v>
      </c>
      <c r="AK145" t="s">
        <v>1031</v>
      </c>
      <c r="AL145" t="s">
        <v>1561</v>
      </c>
      <c r="AM145" t="s">
        <v>80</v>
      </c>
      <c r="AN145" t="s">
        <v>1548</v>
      </c>
      <c r="AO145" t="s">
        <v>90</v>
      </c>
      <c r="AP145" t="s">
        <v>2328</v>
      </c>
    </row>
    <row r="146" spans="1:42" x14ac:dyDescent="0.25">
      <c r="A146">
        <v>99</v>
      </c>
      <c r="B146">
        <v>455</v>
      </c>
      <c r="C146" s="4">
        <v>43791</v>
      </c>
      <c r="D146">
        <v>10</v>
      </c>
      <c r="E146" t="s">
        <v>42</v>
      </c>
      <c r="F146" t="s">
        <v>53</v>
      </c>
      <c r="G146" t="s">
        <v>55</v>
      </c>
      <c r="H146" t="s">
        <v>57</v>
      </c>
      <c r="I146" s="4">
        <v>43736</v>
      </c>
      <c r="J146">
        <v>3</v>
      </c>
      <c r="K146" t="s">
        <v>59</v>
      </c>
      <c r="L146" s="4">
        <v>43615</v>
      </c>
      <c r="M146" s="4">
        <v>43830</v>
      </c>
      <c r="N146">
        <v>1</v>
      </c>
      <c r="O146" t="s">
        <v>80</v>
      </c>
      <c r="P146" t="s">
        <v>242</v>
      </c>
      <c r="Q146">
        <v>1</v>
      </c>
      <c r="R146" t="s">
        <v>469</v>
      </c>
      <c r="S146" t="s">
        <v>1032</v>
      </c>
      <c r="T146" t="s">
        <v>1562</v>
      </c>
      <c r="U146" t="s">
        <v>69</v>
      </c>
      <c r="V146" t="s">
        <v>1548</v>
      </c>
      <c r="W146">
        <v>9.99</v>
      </c>
      <c r="X146">
        <v>14.99</v>
      </c>
      <c r="Y146">
        <v>1</v>
      </c>
      <c r="Z146" t="s">
        <v>70</v>
      </c>
      <c r="AA146" t="s">
        <v>2341</v>
      </c>
      <c r="AB146">
        <v>1</v>
      </c>
      <c r="AC146" t="s">
        <v>2633</v>
      </c>
      <c r="AD146">
        <v>227</v>
      </c>
      <c r="AE146" t="s">
        <v>2635</v>
      </c>
      <c r="AF146" s="4">
        <v>43740</v>
      </c>
      <c r="AG146" s="4">
        <v>43799</v>
      </c>
      <c r="AH146" t="s">
        <v>80</v>
      </c>
      <c r="AI146" t="s">
        <v>242</v>
      </c>
      <c r="AJ146" t="s">
        <v>469</v>
      </c>
      <c r="AK146" t="s">
        <v>1032</v>
      </c>
      <c r="AL146" t="s">
        <v>1562</v>
      </c>
      <c r="AM146" t="s">
        <v>69</v>
      </c>
      <c r="AN146" t="s">
        <v>1548</v>
      </c>
      <c r="AO146" t="s">
        <v>70</v>
      </c>
      <c r="AP146" t="s">
        <v>2341</v>
      </c>
    </row>
    <row r="147" spans="1:42" x14ac:dyDescent="0.25">
      <c r="A147">
        <v>100</v>
      </c>
      <c r="B147">
        <v>326</v>
      </c>
      <c r="C147" s="4">
        <v>43792</v>
      </c>
      <c r="D147">
        <v>6</v>
      </c>
      <c r="E147" t="s">
        <v>33</v>
      </c>
      <c r="F147" t="s">
        <v>44</v>
      </c>
      <c r="G147" t="s">
        <v>55</v>
      </c>
      <c r="H147" t="s">
        <v>57</v>
      </c>
      <c r="I147" s="4">
        <v>43471</v>
      </c>
      <c r="J147">
        <v>1</v>
      </c>
      <c r="L147" s="4"/>
      <c r="M147" s="4"/>
      <c r="N147">
        <v>3</v>
      </c>
      <c r="O147" t="s">
        <v>106</v>
      </c>
      <c r="P147" t="s">
        <v>268</v>
      </c>
      <c r="Q147">
        <v>3</v>
      </c>
      <c r="R147" t="s">
        <v>470</v>
      </c>
      <c r="S147" t="s">
        <v>1033</v>
      </c>
      <c r="T147" t="s">
        <v>1563</v>
      </c>
      <c r="U147" t="s">
        <v>2004</v>
      </c>
      <c r="V147" t="s">
        <v>2046</v>
      </c>
      <c r="W147">
        <v>170.95</v>
      </c>
      <c r="X147">
        <v>79.95</v>
      </c>
      <c r="Y147">
        <v>3</v>
      </c>
      <c r="Z147" t="s">
        <v>2113</v>
      </c>
      <c r="AA147" t="s">
        <v>2384</v>
      </c>
      <c r="AF147" s="4"/>
      <c r="AG147" s="4"/>
      <c r="AH147" t="s">
        <v>90</v>
      </c>
      <c r="AI147" t="s">
        <v>252</v>
      </c>
      <c r="AJ147" t="s">
        <v>431</v>
      </c>
      <c r="AK147" t="s">
        <v>994</v>
      </c>
      <c r="AL147" t="s">
        <v>1526</v>
      </c>
      <c r="AM147" t="s">
        <v>69</v>
      </c>
      <c r="AN147" t="s">
        <v>1562</v>
      </c>
      <c r="AO147" t="s">
        <v>410</v>
      </c>
      <c r="AP147" t="s">
        <v>2359</v>
      </c>
    </row>
    <row r="148" spans="1:42" x14ac:dyDescent="0.25">
      <c r="A148">
        <v>100</v>
      </c>
      <c r="B148">
        <v>326</v>
      </c>
      <c r="C148" s="4">
        <v>43792</v>
      </c>
      <c r="D148">
        <v>6</v>
      </c>
      <c r="E148" t="s">
        <v>33</v>
      </c>
      <c r="F148" t="s">
        <v>44</v>
      </c>
      <c r="G148" t="s">
        <v>55</v>
      </c>
      <c r="H148" t="s">
        <v>57</v>
      </c>
      <c r="I148" s="4">
        <v>43471</v>
      </c>
      <c r="J148">
        <v>1</v>
      </c>
      <c r="L148" s="4"/>
      <c r="M148" s="4"/>
      <c r="N148">
        <v>3</v>
      </c>
      <c r="O148" t="s">
        <v>106</v>
      </c>
      <c r="P148" t="s">
        <v>268</v>
      </c>
      <c r="Q148">
        <v>3</v>
      </c>
      <c r="R148" t="s">
        <v>470</v>
      </c>
      <c r="S148" t="s">
        <v>1033</v>
      </c>
      <c r="T148" t="s">
        <v>1563</v>
      </c>
      <c r="U148" t="s">
        <v>2004</v>
      </c>
      <c r="V148" t="s">
        <v>2046</v>
      </c>
      <c r="W148">
        <v>170.95</v>
      </c>
      <c r="X148">
        <v>79.95</v>
      </c>
      <c r="Y148">
        <v>3</v>
      </c>
      <c r="Z148" t="s">
        <v>2113</v>
      </c>
      <c r="AA148" t="s">
        <v>2384</v>
      </c>
      <c r="AF148" s="4"/>
      <c r="AG148" s="4"/>
      <c r="AH148" t="s">
        <v>69</v>
      </c>
      <c r="AI148" t="s">
        <v>231</v>
      </c>
      <c r="AJ148" t="s">
        <v>878</v>
      </c>
      <c r="AK148" t="s">
        <v>1415</v>
      </c>
      <c r="AL148" t="s">
        <v>1930</v>
      </c>
      <c r="AM148" t="s">
        <v>69</v>
      </c>
      <c r="AN148" t="s">
        <v>1577</v>
      </c>
      <c r="AO148" t="s">
        <v>69</v>
      </c>
      <c r="AP148" t="s">
        <v>2360</v>
      </c>
    </row>
    <row r="149" spans="1:42" x14ac:dyDescent="0.25">
      <c r="A149">
        <v>100</v>
      </c>
      <c r="B149">
        <v>326</v>
      </c>
      <c r="C149" s="4">
        <v>43792</v>
      </c>
      <c r="D149">
        <v>6</v>
      </c>
      <c r="E149" t="s">
        <v>33</v>
      </c>
      <c r="F149" t="s">
        <v>44</v>
      </c>
      <c r="G149" t="s">
        <v>55</v>
      </c>
      <c r="H149" t="s">
        <v>57</v>
      </c>
      <c r="I149" s="4">
        <v>43471</v>
      </c>
      <c r="J149">
        <v>1</v>
      </c>
      <c r="L149" s="4"/>
      <c r="M149" s="4"/>
      <c r="N149">
        <v>3</v>
      </c>
      <c r="O149" t="s">
        <v>106</v>
      </c>
      <c r="P149" t="s">
        <v>268</v>
      </c>
      <c r="Q149">
        <v>3</v>
      </c>
      <c r="R149" t="s">
        <v>470</v>
      </c>
      <c r="S149" t="s">
        <v>1033</v>
      </c>
      <c r="T149" t="s">
        <v>1563</v>
      </c>
      <c r="U149" t="s">
        <v>2004</v>
      </c>
      <c r="V149" t="s">
        <v>2046</v>
      </c>
      <c r="W149">
        <v>170.95</v>
      </c>
      <c r="X149">
        <v>79.95</v>
      </c>
      <c r="Y149">
        <v>3</v>
      </c>
      <c r="Z149" t="s">
        <v>2113</v>
      </c>
      <c r="AA149" t="s">
        <v>2384</v>
      </c>
      <c r="AF149" s="4"/>
      <c r="AG149" s="4"/>
      <c r="AH149" t="s">
        <v>67</v>
      </c>
      <c r="AI149" t="s">
        <v>229</v>
      </c>
      <c r="AJ149" t="s">
        <v>498</v>
      </c>
      <c r="AK149" t="s">
        <v>1061</v>
      </c>
      <c r="AL149" t="s">
        <v>1513</v>
      </c>
      <c r="AM149" t="s">
        <v>67</v>
      </c>
      <c r="AN149" t="s">
        <v>1548</v>
      </c>
      <c r="AO149" t="s">
        <v>652</v>
      </c>
      <c r="AP149" t="s">
        <v>2352</v>
      </c>
    </row>
    <row r="150" spans="1:42" x14ac:dyDescent="0.25">
      <c r="A150">
        <v>101</v>
      </c>
      <c r="B150">
        <v>400</v>
      </c>
      <c r="C150" s="4">
        <v>43793</v>
      </c>
      <c r="D150">
        <v>8</v>
      </c>
      <c r="E150" t="s">
        <v>43</v>
      </c>
      <c r="F150" t="s">
        <v>54</v>
      </c>
      <c r="G150" t="s">
        <v>56</v>
      </c>
      <c r="H150" t="s">
        <v>58</v>
      </c>
      <c r="I150" s="4">
        <v>43622</v>
      </c>
      <c r="J150">
        <v>2</v>
      </c>
      <c r="K150" t="s">
        <v>60</v>
      </c>
      <c r="L150" s="4">
        <v>43615</v>
      </c>
      <c r="M150" s="4">
        <v>43830</v>
      </c>
      <c r="N150">
        <v>1</v>
      </c>
      <c r="O150" t="s">
        <v>70</v>
      </c>
      <c r="P150" t="s">
        <v>232</v>
      </c>
      <c r="Q150">
        <v>1</v>
      </c>
      <c r="R150" t="s">
        <v>440</v>
      </c>
      <c r="S150" t="s">
        <v>1002</v>
      </c>
      <c r="T150" t="s">
        <v>1534</v>
      </c>
      <c r="U150" t="s">
        <v>80</v>
      </c>
      <c r="V150" t="s">
        <v>1517</v>
      </c>
      <c r="W150">
        <v>45.9</v>
      </c>
      <c r="X150">
        <v>39.979999999999997</v>
      </c>
      <c r="Y150">
        <v>1</v>
      </c>
      <c r="Z150" t="s">
        <v>432</v>
      </c>
      <c r="AA150" t="s">
        <v>2331</v>
      </c>
      <c r="AB150">
        <v>1</v>
      </c>
      <c r="AC150" t="s">
        <v>2633</v>
      </c>
      <c r="AD150">
        <v>196</v>
      </c>
      <c r="AE150" t="s">
        <v>2635</v>
      </c>
      <c r="AF150" s="4">
        <v>43740</v>
      </c>
      <c r="AG150" s="4">
        <v>43799</v>
      </c>
      <c r="AH150" t="s">
        <v>70</v>
      </c>
      <c r="AI150" t="s">
        <v>232</v>
      </c>
      <c r="AJ150" t="s">
        <v>440</v>
      </c>
      <c r="AK150" t="s">
        <v>1002</v>
      </c>
      <c r="AL150" t="s">
        <v>1534</v>
      </c>
      <c r="AM150" t="s">
        <v>80</v>
      </c>
      <c r="AN150" t="s">
        <v>1517</v>
      </c>
      <c r="AO150" t="s">
        <v>432</v>
      </c>
      <c r="AP150" t="s">
        <v>2331</v>
      </c>
    </row>
    <row r="151" spans="1:42" x14ac:dyDescent="0.25">
      <c r="A151">
        <v>102</v>
      </c>
      <c r="B151">
        <v>1</v>
      </c>
      <c r="C151" s="4">
        <v>43794</v>
      </c>
      <c r="D151">
        <v>5</v>
      </c>
      <c r="E151" t="s">
        <v>36</v>
      </c>
      <c r="F151" t="s">
        <v>47</v>
      </c>
      <c r="G151" t="s">
        <v>56</v>
      </c>
      <c r="H151" t="s">
        <v>58</v>
      </c>
      <c r="I151" s="4">
        <v>43682</v>
      </c>
      <c r="J151">
        <v>1</v>
      </c>
      <c r="K151" t="s">
        <v>61</v>
      </c>
      <c r="L151" s="4">
        <v>43615</v>
      </c>
      <c r="M151" s="4">
        <v>43830</v>
      </c>
      <c r="N151">
        <v>2</v>
      </c>
      <c r="O151" t="s">
        <v>94</v>
      </c>
      <c r="P151" t="s">
        <v>256</v>
      </c>
      <c r="Q151">
        <v>2</v>
      </c>
      <c r="R151" t="s">
        <v>471</v>
      </c>
      <c r="S151" t="s">
        <v>1034</v>
      </c>
      <c r="T151" t="s">
        <v>1564</v>
      </c>
      <c r="U151" t="s">
        <v>180</v>
      </c>
      <c r="V151" t="s">
        <v>1902</v>
      </c>
      <c r="W151">
        <v>187.97</v>
      </c>
      <c r="X151">
        <v>64.97</v>
      </c>
      <c r="Y151">
        <v>2</v>
      </c>
      <c r="Z151" t="s">
        <v>2114</v>
      </c>
      <c r="AA151" t="s">
        <v>2385</v>
      </c>
      <c r="AB151">
        <v>1</v>
      </c>
      <c r="AC151" t="s">
        <v>2633</v>
      </c>
      <c r="AD151">
        <v>1</v>
      </c>
      <c r="AE151" t="s">
        <v>2635</v>
      </c>
      <c r="AF151" s="4">
        <v>43740</v>
      </c>
      <c r="AG151" s="4">
        <v>43799</v>
      </c>
      <c r="AH151" t="s">
        <v>70</v>
      </c>
      <c r="AI151" t="s">
        <v>232</v>
      </c>
      <c r="AJ151" t="s">
        <v>737</v>
      </c>
      <c r="AK151" t="s">
        <v>1185</v>
      </c>
      <c r="AL151" t="s">
        <v>1652</v>
      </c>
      <c r="AM151" t="s">
        <v>80</v>
      </c>
      <c r="AN151" t="s">
        <v>1517</v>
      </c>
      <c r="AO151" t="s">
        <v>432</v>
      </c>
      <c r="AP151" t="s">
        <v>2331</v>
      </c>
    </row>
    <row r="152" spans="1:42" x14ac:dyDescent="0.25">
      <c r="A152">
        <v>102</v>
      </c>
      <c r="B152">
        <v>1</v>
      </c>
      <c r="C152" s="4">
        <v>43794</v>
      </c>
      <c r="D152">
        <v>5</v>
      </c>
      <c r="E152" t="s">
        <v>36</v>
      </c>
      <c r="F152" t="s">
        <v>47</v>
      </c>
      <c r="G152" t="s">
        <v>56</v>
      </c>
      <c r="H152" t="s">
        <v>58</v>
      </c>
      <c r="I152" s="4">
        <v>43682</v>
      </c>
      <c r="J152">
        <v>1</v>
      </c>
      <c r="K152" t="s">
        <v>61</v>
      </c>
      <c r="L152" s="4">
        <v>43615</v>
      </c>
      <c r="M152" s="4">
        <v>43830</v>
      </c>
      <c r="N152">
        <v>2</v>
      </c>
      <c r="O152" t="s">
        <v>94</v>
      </c>
      <c r="P152" t="s">
        <v>256</v>
      </c>
      <c r="Q152">
        <v>2</v>
      </c>
      <c r="R152" t="s">
        <v>471</v>
      </c>
      <c r="S152" t="s">
        <v>1034</v>
      </c>
      <c r="T152" t="s">
        <v>1564</v>
      </c>
      <c r="U152" t="s">
        <v>180</v>
      </c>
      <c r="V152" t="s">
        <v>1902</v>
      </c>
      <c r="W152">
        <v>187.97</v>
      </c>
      <c r="X152">
        <v>64.97</v>
      </c>
      <c r="Y152">
        <v>2</v>
      </c>
      <c r="Z152" t="s">
        <v>2114</v>
      </c>
      <c r="AA152" t="s">
        <v>2385</v>
      </c>
      <c r="AB152">
        <v>1</v>
      </c>
      <c r="AC152" t="s">
        <v>2633</v>
      </c>
      <c r="AD152">
        <v>1</v>
      </c>
      <c r="AE152" t="s">
        <v>2635</v>
      </c>
      <c r="AF152" s="4">
        <v>43740</v>
      </c>
      <c r="AG152" s="4">
        <v>43799</v>
      </c>
      <c r="AH152" t="s">
        <v>86</v>
      </c>
      <c r="AI152" t="s">
        <v>248</v>
      </c>
      <c r="AJ152" t="s">
        <v>633</v>
      </c>
      <c r="AK152" t="s">
        <v>1017</v>
      </c>
      <c r="AL152" t="s">
        <v>1547</v>
      </c>
      <c r="AM152" t="s">
        <v>69</v>
      </c>
      <c r="AN152" t="s">
        <v>1577</v>
      </c>
      <c r="AO152" t="s">
        <v>547</v>
      </c>
      <c r="AP152" t="s">
        <v>2354</v>
      </c>
    </row>
    <row r="153" spans="1:42" x14ac:dyDescent="0.25">
      <c r="A153">
        <v>103</v>
      </c>
      <c r="B153">
        <v>122</v>
      </c>
      <c r="C153" s="4">
        <v>43794</v>
      </c>
      <c r="D153">
        <v>3</v>
      </c>
      <c r="E153" t="s">
        <v>34</v>
      </c>
      <c r="F153" t="s">
        <v>45</v>
      </c>
      <c r="G153" t="s">
        <v>55</v>
      </c>
      <c r="H153" t="s">
        <v>57</v>
      </c>
      <c r="I153" s="4">
        <v>43708</v>
      </c>
      <c r="J153">
        <v>1</v>
      </c>
      <c r="K153" t="s">
        <v>61</v>
      </c>
      <c r="L153" s="4">
        <v>43615</v>
      </c>
      <c r="M153" s="4">
        <v>43830</v>
      </c>
      <c r="N153">
        <v>1</v>
      </c>
      <c r="O153" t="s">
        <v>79</v>
      </c>
      <c r="P153" t="s">
        <v>241</v>
      </c>
      <c r="Q153">
        <v>1</v>
      </c>
      <c r="R153" t="s">
        <v>472</v>
      </c>
      <c r="S153" t="s">
        <v>1035</v>
      </c>
      <c r="T153" t="s">
        <v>1513</v>
      </c>
      <c r="U153" t="s">
        <v>69</v>
      </c>
      <c r="V153" t="s">
        <v>1548</v>
      </c>
      <c r="W153">
        <v>29.99</v>
      </c>
      <c r="X153">
        <v>14.99</v>
      </c>
      <c r="Y153">
        <v>1</v>
      </c>
      <c r="Z153" t="s">
        <v>65</v>
      </c>
      <c r="AA153" t="s">
        <v>2343</v>
      </c>
      <c r="AF153" s="4"/>
      <c r="AG153" s="4"/>
      <c r="AH153" t="s">
        <v>79</v>
      </c>
      <c r="AI153" t="s">
        <v>241</v>
      </c>
      <c r="AJ153" t="s">
        <v>472</v>
      </c>
      <c r="AK153" t="s">
        <v>1035</v>
      </c>
      <c r="AL153" t="s">
        <v>1513</v>
      </c>
      <c r="AM153" t="s">
        <v>69</v>
      </c>
      <c r="AN153" t="s">
        <v>1548</v>
      </c>
      <c r="AO153" t="s">
        <v>65</v>
      </c>
      <c r="AP153" t="s">
        <v>2343</v>
      </c>
    </row>
    <row r="154" spans="1:42" x14ac:dyDescent="0.25">
      <c r="A154">
        <v>104</v>
      </c>
      <c r="B154">
        <v>233</v>
      </c>
      <c r="C154" s="4">
        <v>43794</v>
      </c>
      <c r="D154">
        <v>2</v>
      </c>
      <c r="E154" t="s">
        <v>38</v>
      </c>
      <c r="F154" t="s">
        <v>49</v>
      </c>
      <c r="G154" t="s">
        <v>55</v>
      </c>
      <c r="H154" t="s">
        <v>57</v>
      </c>
      <c r="I154" s="4">
        <v>43719</v>
      </c>
      <c r="J154">
        <v>3</v>
      </c>
      <c r="K154" t="s">
        <v>59</v>
      </c>
      <c r="L154" s="4">
        <v>43615</v>
      </c>
      <c r="M154" s="4">
        <v>43830</v>
      </c>
      <c r="N154">
        <v>2</v>
      </c>
      <c r="O154" t="s">
        <v>107</v>
      </c>
      <c r="P154" t="s">
        <v>269</v>
      </c>
      <c r="Q154">
        <v>2</v>
      </c>
      <c r="R154" t="s">
        <v>473</v>
      </c>
      <c r="S154" t="s">
        <v>1036</v>
      </c>
      <c r="T154" t="s">
        <v>1565</v>
      </c>
      <c r="U154" t="s">
        <v>180</v>
      </c>
      <c r="V154" t="s">
        <v>2030</v>
      </c>
      <c r="W154">
        <v>224.98</v>
      </c>
      <c r="X154">
        <v>54.97</v>
      </c>
      <c r="Y154">
        <v>2</v>
      </c>
      <c r="Z154" t="s">
        <v>2115</v>
      </c>
      <c r="AA154" t="s">
        <v>2386</v>
      </c>
      <c r="AB154">
        <v>1</v>
      </c>
      <c r="AC154" t="s">
        <v>2634</v>
      </c>
      <c r="AD154">
        <v>93</v>
      </c>
      <c r="AE154" t="s">
        <v>2635</v>
      </c>
      <c r="AF154" s="4">
        <v>43740</v>
      </c>
      <c r="AG154" s="4">
        <v>43799</v>
      </c>
      <c r="AH154" t="s">
        <v>65</v>
      </c>
      <c r="AI154" t="s">
        <v>227</v>
      </c>
      <c r="AJ154" t="s">
        <v>435</v>
      </c>
      <c r="AK154" t="s">
        <v>997</v>
      </c>
      <c r="AL154" t="s">
        <v>1529</v>
      </c>
      <c r="AM154" t="s">
        <v>80</v>
      </c>
      <c r="AN154" t="s">
        <v>1517</v>
      </c>
      <c r="AO154" t="s">
        <v>431</v>
      </c>
      <c r="AP154" t="s">
        <v>2326</v>
      </c>
    </row>
    <row r="155" spans="1:42" x14ac:dyDescent="0.25">
      <c r="A155">
        <v>104</v>
      </c>
      <c r="B155">
        <v>233</v>
      </c>
      <c r="C155" s="4">
        <v>43794</v>
      </c>
      <c r="D155">
        <v>2</v>
      </c>
      <c r="E155" t="s">
        <v>38</v>
      </c>
      <c r="F155" t="s">
        <v>49</v>
      </c>
      <c r="G155" t="s">
        <v>55</v>
      </c>
      <c r="H155" t="s">
        <v>57</v>
      </c>
      <c r="I155" s="4">
        <v>43719</v>
      </c>
      <c r="J155">
        <v>3</v>
      </c>
      <c r="K155" t="s">
        <v>59</v>
      </c>
      <c r="L155" s="4">
        <v>43615</v>
      </c>
      <c r="M155" s="4">
        <v>43830</v>
      </c>
      <c r="N155">
        <v>2</v>
      </c>
      <c r="O155" t="s">
        <v>107</v>
      </c>
      <c r="P155" t="s">
        <v>269</v>
      </c>
      <c r="Q155">
        <v>2</v>
      </c>
      <c r="R155" t="s">
        <v>473</v>
      </c>
      <c r="S155" t="s">
        <v>1036</v>
      </c>
      <c r="T155" t="s">
        <v>1565</v>
      </c>
      <c r="U155" t="s">
        <v>180</v>
      </c>
      <c r="V155" t="s">
        <v>2030</v>
      </c>
      <c r="W155">
        <v>224.98</v>
      </c>
      <c r="X155">
        <v>54.97</v>
      </c>
      <c r="Y155">
        <v>2</v>
      </c>
      <c r="Z155" t="s">
        <v>2115</v>
      </c>
      <c r="AA155" t="s">
        <v>2386</v>
      </c>
      <c r="AB155">
        <v>1</v>
      </c>
      <c r="AC155" t="s">
        <v>2634</v>
      </c>
      <c r="AD155">
        <v>93</v>
      </c>
      <c r="AE155" t="s">
        <v>2635</v>
      </c>
      <c r="AF155" s="4">
        <v>43740</v>
      </c>
      <c r="AG155" s="4">
        <v>43799</v>
      </c>
      <c r="AH155" t="s">
        <v>80</v>
      </c>
      <c r="AI155" t="s">
        <v>242</v>
      </c>
      <c r="AJ155" t="s">
        <v>709</v>
      </c>
      <c r="AK155" t="s">
        <v>1250</v>
      </c>
      <c r="AL155" t="s">
        <v>425</v>
      </c>
      <c r="AM155" t="s">
        <v>69</v>
      </c>
      <c r="AN155" t="s">
        <v>1548</v>
      </c>
      <c r="AO155" t="s">
        <v>79</v>
      </c>
      <c r="AP155" t="s">
        <v>2349</v>
      </c>
    </row>
    <row r="156" spans="1:42" x14ac:dyDescent="0.25">
      <c r="A156">
        <v>105</v>
      </c>
      <c r="B156">
        <v>13</v>
      </c>
      <c r="C156" s="4">
        <v>43795</v>
      </c>
      <c r="D156">
        <v>3</v>
      </c>
      <c r="E156" t="s">
        <v>34</v>
      </c>
      <c r="F156" t="s">
        <v>45</v>
      </c>
      <c r="G156" t="s">
        <v>56</v>
      </c>
      <c r="H156" t="s">
        <v>58</v>
      </c>
      <c r="I156" s="4">
        <v>43733</v>
      </c>
      <c r="J156">
        <v>1</v>
      </c>
      <c r="K156" t="s">
        <v>61</v>
      </c>
      <c r="L156" s="4">
        <v>43615</v>
      </c>
      <c r="M156" s="4">
        <v>43830</v>
      </c>
      <c r="N156">
        <v>1</v>
      </c>
      <c r="O156" t="s">
        <v>67</v>
      </c>
      <c r="P156" t="s">
        <v>229</v>
      </c>
      <c r="Q156">
        <v>1</v>
      </c>
      <c r="R156" t="s">
        <v>439</v>
      </c>
      <c r="S156" t="s">
        <v>1001</v>
      </c>
      <c r="T156" t="s">
        <v>1533</v>
      </c>
      <c r="U156" t="s">
        <v>80</v>
      </c>
      <c r="V156" t="s">
        <v>1548</v>
      </c>
      <c r="W156">
        <v>119.98</v>
      </c>
      <c r="X156">
        <v>29.98</v>
      </c>
      <c r="Y156">
        <v>1</v>
      </c>
      <c r="Z156" t="s">
        <v>84</v>
      </c>
      <c r="AA156" t="s">
        <v>2366</v>
      </c>
      <c r="AB156">
        <v>1</v>
      </c>
      <c r="AC156" t="s">
        <v>2633</v>
      </c>
      <c r="AD156">
        <v>10</v>
      </c>
      <c r="AE156" t="s">
        <v>2635</v>
      </c>
      <c r="AF156" s="4">
        <v>43740</v>
      </c>
      <c r="AG156" s="4">
        <v>43799</v>
      </c>
      <c r="AH156" t="s">
        <v>67</v>
      </c>
      <c r="AI156" t="s">
        <v>229</v>
      </c>
      <c r="AJ156" t="s">
        <v>439</v>
      </c>
      <c r="AK156" t="s">
        <v>1001</v>
      </c>
      <c r="AL156" t="s">
        <v>1533</v>
      </c>
      <c r="AM156" t="s">
        <v>80</v>
      </c>
      <c r="AN156" t="s">
        <v>1548</v>
      </c>
      <c r="AO156" t="s">
        <v>84</v>
      </c>
      <c r="AP156" t="s">
        <v>2366</v>
      </c>
    </row>
    <row r="157" spans="1:42" x14ac:dyDescent="0.25">
      <c r="A157">
        <v>106</v>
      </c>
      <c r="B157">
        <v>359</v>
      </c>
      <c r="C157" s="4">
        <v>43798</v>
      </c>
      <c r="D157">
        <v>4</v>
      </c>
      <c r="E157" t="s">
        <v>40</v>
      </c>
      <c r="F157" t="s">
        <v>51</v>
      </c>
      <c r="G157" t="s">
        <v>56</v>
      </c>
      <c r="H157" t="s">
        <v>58</v>
      </c>
      <c r="I157" s="4">
        <v>43619</v>
      </c>
      <c r="J157">
        <v>3</v>
      </c>
      <c r="K157" t="s">
        <v>59</v>
      </c>
      <c r="L157" s="4">
        <v>43615</v>
      </c>
      <c r="M157" s="4">
        <v>43830</v>
      </c>
      <c r="N157">
        <v>2</v>
      </c>
      <c r="O157" t="s">
        <v>83</v>
      </c>
      <c r="P157" t="s">
        <v>245</v>
      </c>
      <c r="Q157">
        <v>2</v>
      </c>
      <c r="R157" t="s">
        <v>474</v>
      </c>
      <c r="S157" t="s">
        <v>1037</v>
      </c>
      <c r="T157" t="s">
        <v>1566</v>
      </c>
      <c r="U157" t="s">
        <v>85</v>
      </c>
      <c r="V157" t="s">
        <v>1869</v>
      </c>
      <c r="W157">
        <v>52.97</v>
      </c>
      <c r="X157">
        <v>44.97</v>
      </c>
      <c r="Y157">
        <v>2</v>
      </c>
      <c r="Z157" t="s">
        <v>2116</v>
      </c>
      <c r="AA157" t="s">
        <v>2387</v>
      </c>
      <c r="AB157">
        <v>1</v>
      </c>
      <c r="AC157" t="s">
        <v>2633</v>
      </c>
      <c r="AD157">
        <v>163</v>
      </c>
      <c r="AE157" t="s">
        <v>2635</v>
      </c>
      <c r="AF157" s="4">
        <v>43740</v>
      </c>
      <c r="AG157" s="4">
        <v>43799</v>
      </c>
      <c r="AH157" t="s">
        <v>67</v>
      </c>
      <c r="AI157" t="s">
        <v>229</v>
      </c>
      <c r="AJ157" t="s">
        <v>547</v>
      </c>
      <c r="AK157" t="s">
        <v>1108</v>
      </c>
      <c r="AL157" t="s">
        <v>1577</v>
      </c>
      <c r="AM157" t="s">
        <v>69</v>
      </c>
      <c r="AN157" t="s">
        <v>1548</v>
      </c>
      <c r="AO157" t="s">
        <v>455</v>
      </c>
      <c r="AP157" t="s">
        <v>2340</v>
      </c>
    </row>
    <row r="158" spans="1:42" x14ac:dyDescent="0.25">
      <c r="A158">
        <v>106</v>
      </c>
      <c r="B158">
        <v>359</v>
      </c>
      <c r="C158" s="4">
        <v>43798</v>
      </c>
      <c r="D158">
        <v>4</v>
      </c>
      <c r="E158" t="s">
        <v>40</v>
      </c>
      <c r="F158" t="s">
        <v>51</v>
      </c>
      <c r="G158" t="s">
        <v>56</v>
      </c>
      <c r="H158" t="s">
        <v>58</v>
      </c>
      <c r="I158" s="4">
        <v>43619</v>
      </c>
      <c r="J158">
        <v>3</v>
      </c>
      <c r="K158" t="s">
        <v>59</v>
      </c>
      <c r="L158" s="4">
        <v>43615</v>
      </c>
      <c r="M158" s="4">
        <v>43830</v>
      </c>
      <c r="N158">
        <v>2</v>
      </c>
      <c r="O158" t="s">
        <v>83</v>
      </c>
      <c r="P158" t="s">
        <v>245</v>
      </c>
      <c r="Q158">
        <v>2</v>
      </c>
      <c r="R158" t="s">
        <v>474</v>
      </c>
      <c r="S158" t="s">
        <v>1037</v>
      </c>
      <c r="T158" t="s">
        <v>1566</v>
      </c>
      <c r="U158" t="s">
        <v>85</v>
      </c>
      <c r="V158" t="s">
        <v>1869</v>
      </c>
      <c r="W158">
        <v>52.97</v>
      </c>
      <c r="X158">
        <v>44.97</v>
      </c>
      <c r="Y158">
        <v>2</v>
      </c>
      <c r="Z158" t="s">
        <v>2116</v>
      </c>
      <c r="AA158" t="s">
        <v>2387</v>
      </c>
      <c r="AB158">
        <v>1</v>
      </c>
      <c r="AC158" t="s">
        <v>2633</v>
      </c>
      <c r="AD158">
        <v>163</v>
      </c>
      <c r="AE158" t="s">
        <v>2635</v>
      </c>
      <c r="AF158" s="4">
        <v>43740</v>
      </c>
      <c r="AG158" s="4">
        <v>43799</v>
      </c>
      <c r="AH158" t="s">
        <v>80</v>
      </c>
      <c r="AI158" t="s">
        <v>242</v>
      </c>
      <c r="AJ158" t="s">
        <v>569</v>
      </c>
      <c r="AK158" t="s">
        <v>1128</v>
      </c>
      <c r="AL158" t="s">
        <v>1652</v>
      </c>
      <c r="AM158" t="s">
        <v>80</v>
      </c>
      <c r="AN158" t="s">
        <v>1548</v>
      </c>
      <c r="AO158" t="s">
        <v>79</v>
      </c>
      <c r="AP158" t="s">
        <v>2349</v>
      </c>
    </row>
    <row r="159" spans="1:42" x14ac:dyDescent="0.25">
      <c r="A159">
        <v>107</v>
      </c>
      <c r="B159">
        <v>383</v>
      </c>
      <c r="C159" s="4">
        <v>43798</v>
      </c>
      <c r="D159">
        <v>11</v>
      </c>
      <c r="E159" t="s">
        <v>37</v>
      </c>
      <c r="F159" t="s">
        <v>48</v>
      </c>
      <c r="G159" t="s">
        <v>56</v>
      </c>
      <c r="H159" t="s">
        <v>57</v>
      </c>
      <c r="I159" s="4">
        <v>43616</v>
      </c>
      <c r="J159">
        <v>2</v>
      </c>
      <c r="K159" t="s">
        <v>60</v>
      </c>
      <c r="L159" s="4">
        <v>43615</v>
      </c>
      <c r="M159" s="4">
        <v>43830</v>
      </c>
      <c r="N159">
        <v>1</v>
      </c>
      <c r="O159" t="s">
        <v>70</v>
      </c>
      <c r="P159" t="s">
        <v>232</v>
      </c>
      <c r="Q159">
        <v>1</v>
      </c>
      <c r="R159" t="s">
        <v>475</v>
      </c>
      <c r="S159" t="s">
        <v>1038</v>
      </c>
      <c r="T159" t="s">
        <v>1527</v>
      </c>
      <c r="U159" t="s">
        <v>67</v>
      </c>
      <c r="V159" t="s">
        <v>1517</v>
      </c>
      <c r="W159">
        <v>110.97</v>
      </c>
      <c r="X159">
        <v>59.97</v>
      </c>
      <c r="Y159">
        <v>1</v>
      </c>
      <c r="Z159" t="s">
        <v>673</v>
      </c>
      <c r="AA159" t="s">
        <v>2348</v>
      </c>
      <c r="AB159">
        <v>1</v>
      </c>
      <c r="AC159" t="s">
        <v>2633</v>
      </c>
      <c r="AD159">
        <v>182</v>
      </c>
      <c r="AE159" t="s">
        <v>2635</v>
      </c>
      <c r="AF159" s="4">
        <v>43740</v>
      </c>
      <c r="AG159" s="4">
        <v>43799</v>
      </c>
      <c r="AH159" t="s">
        <v>70</v>
      </c>
      <c r="AI159" t="s">
        <v>232</v>
      </c>
      <c r="AJ159" t="s">
        <v>475</v>
      </c>
      <c r="AK159" t="s">
        <v>1038</v>
      </c>
      <c r="AL159" t="s">
        <v>1527</v>
      </c>
      <c r="AM159" t="s">
        <v>67</v>
      </c>
      <c r="AN159" t="s">
        <v>1517</v>
      </c>
      <c r="AO159" t="s">
        <v>673</v>
      </c>
      <c r="AP159" t="s">
        <v>2348</v>
      </c>
    </row>
    <row r="160" spans="1:42" x14ac:dyDescent="0.25">
      <c r="A160">
        <v>108</v>
      </c>
      <c r="B160">
        <v>243</v>
      </c>
      <c r="C160" s="4">
        <v>43799</v>
      </c>
      <c r="D160">
        <v>9</v>
      </c>
      <c r="E160" t="s">
        <v>41</v>
      </c>
      <c r="F160" t="s">
        <v>52</v>
      </c>
      <c r="G160" t="s">
        <v>55</v>
      </c>
      <c r="H160" t="s">
        <v>57</v>
      </c>
      <c r="I160" s="4">
        <v>43616</v>
      </c>
      <c r="J160">
        <v>3</v>
      </c>
      <c r="K160" t="s">
        <v>59</v>
      </c>
      <c r="L160" s="4">
        <v>43615</v>
      </c>
      <c r="M160" s="4">
        <v>43830</v>
      </c>
      <c r="N160">
        <v>1</v>
      </c>
      <c r="O160" t="s">
        <v>67</v>
      </c>
      <c r="P160" t="s">
        <v>229</v>
      </c>
      <c r="Q160">
        <v>1</v>
      </c>
      <c r="R160" t="s">
        <v>476</v>
      </c>
      <c r="S160" t="s">
        <v>1031</v>
      </c>
      <c r="T160" t="s">
        <v>1487</v>
      </c>
      <c r="U160" t="s">
        <v>67</v>
      </c>
      <c r="V160" t="s">
        <v>1548</v>
      </c>
      <c r="W160">
        <v>89.85</v>
      </c>
      <c r="X160">
        <v>44.97</v>
      </c>
      <c r="Y160">
        <v>1</v>
      </c>
      <c r="Z160" t="s">
        <v>872</v>
      </c>
      <c r="AA160" t="s">
        <v>2388</v>
      </c>
      <c r="AB160">
        <v>1</v>
      </c>
      <c r="AC160" t="s">
        <v>2634</v>
      </c>
      <c r="AD160">
        <v>97</v>
      </c>
      <c r="AE160" t="s">
        <v>2635</v>
      </c>
      <c r="AF160" s="4">
        <v>43740</v>
      </c>
      <c r="AG160" s="4">
        <v>43799</v>
      </c>
      <c r="AH160" t="s">
        <v>67</v>
      </c>
      <c r="AI160" t="s">
        <v>229</v>
      </c>
      <c r="AJ160" t="s">
        <v>476</v>
      </c>
      <c r="AK160" t="s">
        <v>1031</v>
      </c>
      <c r="AL160" t="s">
        <v>1487</v>
      </c>
      <c r="AM160" t="s">
        <v>67</v>
      </c>
      <c r="AN160" t="s">
        <v>1548</v>
      </c>
      <c r="AO160" t="s">
        <v>872</v>
      </c>
      <c r="AP160" t="s">
        <v>2388</v>
      </c>
    </row>
    <row r="161" spans="1:42" x14ac:dyDescent="0.25">
      <c r="A161">
        <v>109</v>
      </c>
      <c r="B161">
        <v>292</v>
      </c>
      <c r="C161" s="4">
        <v>43799</v>
      </c>
      <c r="D161">
        <v>11</v>
      </c>
      <c r="E161" t="s">
        <v>37</v>
      </c>
      <c r="F161" t="s">
        <v>48</v>
      </c>
      <c r="G161" t="s">
        <v>56</v>
      </c>
      <c r="H161" t="s">
        <v>58</v>
      </c>
      <c r="I161" s="4">
        <v>43637</v>
      </c>
      <c r="J161">
        <v>3</v>
      </c>
      <c r="K161" t="s">
        <v>59</v>
      </c>
      <c r="L161" s="4">
        <v>43615</v>
      </c>
      <c r="M161" s="4">
        <v>43830</v>
      </c>
      <c r="N161">
        <v>1</v>
      </c>
      <c r="O161" t="s">
        <v>78</v>
      </c>
      <c r="P161" t="s">
        <v>240</v>
      </c>
      <c r="Q161">
        <v>1</v>
      </c>
      <c r="R161" t="s">
        <v>402</v>
      </c>
      <c r="S161" t="s">
        <v>964</v>
      </c>
      <c r="T161" t="s">
        <v>1498</v>
      </c>
      <c r="U161" t="s">
        <v>80</v>
      </c>
      <c r="V161" t="s">
        <v>1548</v>
      </c>
      <c r="W161">
        <v>157.97999999999999</v>
      </c>
      <c r="X161">
        <v>29.98</v>
      </c>
      <c r="Y161">
        <v>1</v>
      </c>
      <c r="Z161" t="s">
        <v>469</v>
      </c>
      <c r="AA161" t="s">
        <v>2339</v>
      </c>
      <c r="AB161">
        <v>1</v>
      </c>
      <c r="AC161" t="s">
        <v>2633</v>
      </c>
      <c r="AD161">
        <v>123</v>
      </c>
      <c r="AE161" t="s">
        <v>2635</v>
      </c>
      <c r="AF161" s="4">
        <v>43740</v>
      </c>
      <c r="AG161" s="4">
        <v>43799</v>
      </c>
      <c r="AH161" t="s">
        <v>78</v>
      </c>
      <c r="AI161" t="s">
        <v>240</v>
      </c>
      <c r="AJ161" t="s">
        <v>402</v>
      </c>
      <c r="AK161" t="s">
        <v>964</v>
      </c>
      <c r="AL161" t="s">
        <v>1498</v>
      </c>
      <c r="AM161" t="s">
        <v>80</v>
      </c>
      <c r="AN161" t="s">
        <v>1548</v>
      </c>
      <c r="AO161" t="s">
        <v>469</v>
      </c>
      <c r="AP161" t="s">
        <v>2339</v>
      </c>
    </row>
    <row r="162" spans="1:42" x14ac:dyDescent="0.25">
      <c r="A162">
        <v>110</v>
      </c>
      <c r="B162">
        <v>326</v>
      </c>
      <c r="C162" s="4">
        <v>43799</v>
      </c>
      <c r="D162">
        <v>6</v>
      </c>
      <c r="E162" t="s">
        <v>33</v>
      </c>
      <c r="F162" t="s">
        <v>44</v>
      </c>
      <c r="G162" t="s">
        <v>55</v>
      </c>
      <c r="H162" t="s">
        <v>57</v>
      </c>
      <c r="I162" s="4">
        <v>43471</v>
      </c>
      <c r="J162">
        <v>1</v>
      </c>
      <c r="L162" s="4"/>
      <c r="M162" s="4"/>
      <c r="N162">
        <v>1</v>
      </c>
      <c r="O162" t="s">
        <v>67</v>
      </c>
      <c r="P162" t="s">
        <v>229</v>
      </c>
      <c r="Q162">
        <v>1</v>
      </c>
      <c r="R162" t="s">
        <v>445</v>
      </c>
      <c r="S162" t="s">
        <v>1007</v>
      </c>
      <c r="T162" t="s">
        <v>1533</v>
      </c>
      <c r="U162" t="s">
        <v>69</v>
      </c>
      <c r="V162" t="s">
        <v>1548</v>
      </c>
      <c r="W162">
        <v>59.99</v>
      </c>
      <c r="X162">
        <v>14.99</v>
      </c>
      <c r="Y162">
        <v>1</v>
      </c>
      <c r="Z162" t="s">
        <v>79</v>
      </c>
      <c r="AA162" t="s">
        <v>2349</v>
      </c>
      <c r="AB162">
        <v>1</v>
      </c>
      <c r="AC162" t="s">
        <v>2634</v>
      </c>
      <c r="AD162">
        <v>143</v>
      </c>
      <c r="AE162" t="s">
        <v>2635</v>
      </c>
      <c r="AF162" s="4">
        <v>43740</v>
      </c>
      <c r="AG162" s="4">
        <v>43799</v>
      </c>
      <c r="AH162" t="s">
        <v>67</v>
      </c>
      <c r="AI162" t="s">
        <v>229</v>
      </c>
      <c r="AJ162" t="s">
        <v>445</v>
      </c>
      <c r="AK162" t="s">
        <v>1007</v>
      </c>
      <c r="AL162" t="s">
        <v>1533</v>
      </c>
      <c r="AM162" t="s">
        <v>69</v>
      </c>
      <c r="AN162" t="s">
        <v>1548</v>
      </c>
      <c r="AO162" t="s">
        <v>79</v>
      </c>
      <c r="AP162" t="s">
        <v>2349</v>
      </c>
    </row>
    <row r="163" spans="1:42" x14ac:dyDescent="0.25">
      <c r="A163">
        <v>111</v>
      </c>
      <c r="B163">
        <v>461</v>
      </c>
      <c r="C163" s="4">
        <v>43799</v>
      </c>
      <c r="D163">
        <v>11</v>
      </c>
      <c r="E163" t="s">
        <v>37</v>
      </c>
      <c r="F163" t="s">
        <v>48</v>
      </c>
      <c r="G163" t="s">
        <v>56</v>
      </c>
      <c r="H163" t="s">
        <v>57</v>
      </c>
      <c r="I163" s="4">
        <v>43644</v>
      </c>
      <c r="J163">
        <v>2</v>
      </c>
      <c r="K163" t="s">
        <v>60</v>
      </c>
      <c r="L163" s="4">
        <v>43615</v>
      </c>
      <c r="M163" s="4">
        <v>43830</v>
      </c>
      <c r="N163">
        <v>1</v>
      </c>
      <c r="O163" t="s">
        <v>65</v>
      </c>
      <c r="P163" t="s">
        <v>227</v>
      </c>
      <c r="Q163">
        <v>1</v>
      </c>
      <c r="R163" t="s">
        <v>429</v>
      </c>
      <c r="S163" t="s">
        <v>992</v>
      </c>
      <c r="T163" t="s">
        <v>1510</v>
      </c>
      <c r="U163" t="s">
        <v>69</v>
      </c>
      <c r="V163" t="s">
        <v>1517</v>
      </c>
      <c r="W163">
        <v>199.99</v>
      </c>
      <c r="X163">
        <v>19.989999999999998</v>
      </c>
      <c r="Y163">
        <v>1</v>
      </c>
      <c r="Z163" t="s">
        <v>431</v>
      </c>
      <c r="AA163" t="s">
        <v>2326</v>
      </c>
      <c r="AB163">
        <v>1</v>
      </c>
      <c r="AC163" t="s">
        <v>2634</v>
      </c>
      <c r="AD163">
        <v>229</v>
      </c>
      <c r="AE163" t="s">
        <v>2635</v>
      </c>
      <c r="AF163" s="4">
        <v>43740</v>
      </c>
      <c r="AG163" s="4">
        <v>43799</v>
      </c>
      <c r="AH163" t="s">
        <v>65</v>
      </c>
      <c r="AI163" t="s">
        <v>227</v>
      </c>
      <c r="AJ163" t="s">
        <v>429</v>
      </c>
      <c r="AK163" t="s">
        <v>992</v>
      </c>
      <c r="AL163" t="s">
        <v>1510</v>
      </c>
      <c r="AM163" t="s">
        <v>69</v>
      </c>
      <c r="AN163" t="s">
        <v>1517</v>
      </c>
      <c r="AO163" t="s">
        <v>431</v>
      </c>
      <c r="AP163" t="s">
        <v>2326</v>
      </c>
    </row>
    <row r="164" spans="1:42" x14ac:dyDescent="0.25">
      <c r="A164">
        <v>112</v>
      </c>
      <c r="B164">
        <v>380</v>
      </c>
      <c r="C164" s="4">
        <v>43800</v>
      </c>
      <c r="D164">
        <v>2</v>
      </c>
      <c r="E164" t="s">
        <v>38</v>
      </c>
      <c r="F164" t="s">
        <v>49</v>
      </c>
      <c r="G164" t="s">
        <v>55</v>
      </c>
      <c r="H164" t="s">
        <v>57</v>
      </c>
      <c r="I164" s="4">
        <v>43599</v>
      </c>
      <c r="J164">
        <v>1</v>
      </c>
      <c r="L164" s="4"/>
      <c r="M164" s="4"/>
      <c r="N164">
        <v>1</v>
      </c>
      <c r="O164" t="s">
        <v>86</v>
      </c>
      <c r="P164" t="s">
        <v>248</v>
      </c>
      <c r="Q164">
        <v>1</v>
      </c>
      <c r="R164" t="s">
        <v>443</v>
      </c>
      <c r="S164" t="s">
        <v>1005</v>
      </c>
      <c r="T164" t="s">
        <v>1513</v>
      </c>
      <c r="U164" t="s">
        <v>80</v>
      </c>
      <c r="V164" t="s">
        <v>1577</v>
      </c>
      <c r="W164">
        <v>59.98</v>
      </c>
      <c r="X164">
        <v>49.98</v>
      </c>
      <c r="Y164">
        <v>1</v>
      </c>
      <c r="Z164" t="s">
        <v>549</v>
      </c>
      <c r="AA164" t="s">
        <v>2362</v>
      </c>
      <c r="AF164" s="4"/>
      <c r="AG164" s="4"/>
      <c r="AH164" t="s">
        <v>86</v>
      </c>
      <c r="AI164" t="s">
        <v>248</v>
      </c>
      <c r="AJ164" t="s">
        <v>443</v>
      </c>
      <c r="AK164" t="s">
        <v>1005</v>
      </c>
      <c r="AL164" t="s">
        <v>1513</v>
      </c>
      <c r="AM164" t="s">
        <v>80</v>
      </c>
      <c r="AN164" t="s">
        <v>1577</v>
      </c>
      <c r="AO164" t="s">
        <v>549</v>
      </c>
      <c r="AP164" t="s">
        <v>2362</v>
      </c>
    </row>
    <row r="165" spans="1:42" x14ac:dyDescent="0.25">
      <c r="A165">
        <v>113</v>
      </c>
      <c r="B165">
        <v>6</v>
      </c>
      <c r="C165" s="4">
        <v>43801</v>
      </c>
      <c r="D165">
        <v>9</v>
      </c>
      <c r="E165" t="s">
        <v>41</v>
      </c>
      <c r="F165" t="s">
        <v>52</v>
      </c>
      <c r="G165" t="s">
        <v>55</v>
      </c>
      <c r="H165" t="s">
        <v>57</v>
      </c>
      <c r="I165" s="4">
        <v>43739</v>
      </c>
      <c r="J165">
        <v>2</v>
      </c>
      <c r="K165" t="s">
        <v>60</v>
      </c>
      <c r="L165" s="4">
        <v>43615</v>
      </c>
      <c r="M165" s="4">
        <v>43830</v>
      </c>
      <c r="N165">
        <v>2</v>
      </c>
      <c r="O165" t="s">
        <v>81</v>
      </c>
      <c r="P165" t="s">
        <v>243</v>
      </c>
      <c r="Q165">
        <v>2</v>
      </c>
      <c r="R165" t="s">
        <v>477</v>
      </c>
      <c r="S165" t="s">
        <v>1039</v>
      </c>
      <c r="T165" t="s">
        <v>1567</v>
      </c>
      <c r="U165" t="s">
        <v>103</v>
      </c>
      <c r="V165" t="s">
        <v>1869</v>
      </c>
      <c r="W165">
        <v>225.97</v>
      </c>
      <c r="X165">
        <v>59.96</v>
      </c>
      <c r="Y165">
        <v>2</v>
      </c>
      <c r="Z165" t="s">
        <v>2117</v>
      </c>
      <c r="AA165" t="s">
        <v>2389</v>
      </c>
      <c r="AF165" s="4"/>
      <c r="AG165" s="4"/>
      <c r="AH165" t="s">
        <v>79</v>
      </c>
      <c r="AI165" t="s">
        <v>241</v>
      </c>
      <c r="AJ165" t="s">
        <v>595</v>
      </c>
      <c r="AK165" t="s">
        <v>1045</v>
      </c>
      <c r="AL165" t="s">
        <v>578</v>
      </c>
      <c r="AM165" t="s">
        <v>69</v>
      </c>
      <c r="AN165" t="s">
        <v>1548</v>
      </c>
      <c r="AO165" t="s">
        <v>455</v>
      </c>
      <c r="AP165" t="s">
        <v>2340</v>
      </c>
    </row>
    <row r="166" spans="1:42" x14ac:dyDescent="0.25">
      <c r="A166">
        <v>113</v>
      </c>
      <c r="B166">
        <v>6</v>
      </c>
      <c r="C166" s="4">
        <v>43801</v>
      </c>
      <c r="D166">
        <v>9</v>
      </c>
      <c r="E166" t="s">
        <v>41</v>
      </c>
      <c r="F166" t="s">
        <v>52</v>
      </c>
      <c r="G166" t="s">
        <v>55</v>
      </c>
      <c r="H166" t="s">
        <v>57</v>
      </c>
      <c r="I166" s="4">
        <v>43739</v>
      </c>
      <c r="J166">
        <v>2</v>
      </c>
      <c r="K166" t="s">
        <v>60</v>
      </c>
      <c r="L166" s="4">
        <v>43615</v>
      </c>
      <c r="M166" s="4">
        <v>43830</v>
      </c>
      <c r="N166">
        <v>2</v>
      </c>
      <c r="O166" t="s">
        <v>81</v>
      </c>
      <c r="P166" t="s">
        <v>243</v>
      </c>
      <c r="Q166">
        <v>2</v>
      </c>
      <c r="R166" t="s">
        <v>477</v>
      </c>
      <c r="S166" t="s">
        <v>1039</v>
      </c>
      <c r="T166" t="s">
        <v>1567</v>
      </c>
      <c r="U166" t="s">
        <v>103</v>
      </c>
      <c r="V166" t="s">
        <v>1869</v>
      </c>
      <c r="W166">
        <v>225.97</v>
      </c>
      <c r="X166">
        <v>59.96</v>
      </c>
      <c r="Y166">
        <v>2</v>
      </c>
      <c r="Z166" t="s">
        <v>2117</v>
      </c>
      <c r="AA166" t="s">
        <v>2389</v>
      </c>
      <c r="AF166" s="4"/>
      <c r="AG166" s="4"/>
      <c r="AH166" t="s">
        <v>84</v>
      </c>
      <c r="AI166" t="s">
        <v>246</v>
      </c>
      <c r="AJ166" t="s">
        <v>426</v>
      </c>
      <c r="AK166" t="s">
        <v>988</v>
      </c>
      <c r="AL166" t="s">
        <v>1521</v>
      </c>
      <c r="AM166" t="s">
        <v>67</v>
      </c>
      <c r="AN166" t="s">
        <v>1548</v>
      </c>
      <c r="AO166" t="s">
        <v>410</v>
      </c>
      <c r="AP166" t="s">
        <v>2359</v>
      </c>
    </row>
    <row r="167" spans="1:42" x14ac:dyDescent="0.25">
      <c r="A167">
        <v>114</v>
      </c>
      <c r="B167">
        <v>215</v>
      </c>
      <c r="C167" s="4">
        <v>43801</v>
      </c>
      <c r="D167">
        <v>3</v>
      </c>
      <c r="E167" t="s">
        <v>34</v>
      </c>
      <c r="F167" t="s">
        <v>45</v>
      </c>
      <c r="G167" t="s">
        <v>56</v>
      </c>
      <c r="H167" t="s">
        <v>57</v>
      </c>
      <c r="I167" s="4">
        <v>43639</v>
      </c>
      <c r="J167">
        <v>1</v>
      </c>
      <c r="K167" t="s">
        <v>61</v>
      </c>
      <c r="L167" s="4">
        <v>43615</v>
      </c>
      <c r="M167" s="4">
        <v>43830</v>
      </c>
      <c r="N167">
        <v>1</v>
      </c>
      <c r="O167" t="s">
        <v>79</v>
      </c>
      <c r="P167" t="s">
        <v>241</v>
      </c>
      <c r="Q167">
        <v>1</v>
      </c>
      <c r="R167" t="s">
        <v>403</v>
      </c>
      <c r="S167" t="s">
        <v>965</v>
      </c>
      <c r="T167" t="s">
        <v>422</v>
      </c>
      <c r="U167" t="s">
        <v>69</v>
      </c>
      <c r="V167" t="s">
        <v>1548</v>
      </c>
      <c r="W167">
        <v>120</v>
      </c>
      <c r="X167">
        <v>14.99</v>
      </c>
      <c r="Y167">
        <v>1</v>
      </c>
      <c r="Z167" t="s">
        <v>455</v>
      </c>
      <c r="AA167" t="s">
        <v>2340</v>
      </c>
      <c r="AF167" s="4"/>
      <c r="AG167" s="4"/>
      <c r="AH167" t="s">
        <v>79</v>
      </c>
      <c r="AI167" t="s">
        <v>241</v>
      </c>
      <c r="AJ167" t="s">
        <v>403</v>
      </c>
      <c r="AK167" t="s">
        <v>965</v>
      </c>
      <c r="AL167" t="s">
        <v>422</v>
      </c>
      <c r="AM167" t="s">
        <v>69</v>
      </c>
      <c r="AN167" t="s">
        <v>1548</v>
      </c>
      <c r="AO167" t="s">
        <v>455</v>
      </c>
      <c r="AP167" t="s">
        <v>2340</v>
      </c>
    </row>
    <row r="168" spans="1:42" x14ac:dyDescent="0.25">
      <c r="A168">
        <v>115</v>
      </c>
      <c r="B168">
        <v>232</v>
      </c>
      <c r="C168" s="4">
        <v>43801</v>
      </c>
      <c r="D168">
        <v>1</v>
      </c>
      <c r="E168" t="s">
        <v>39</v>
      </c>
      <c r="F168" t="s">
        <v>50</v>
      </c>
      <c r="G168" t="s">
        <v>56</v>
      </c>
      <c r="H168" t="s">
        <v>58</v>
      </c>
      <c r="I168" s="4">
        <v>43574</v>
      </c>
      <c r="J168">
        <v>3</v>
      </c>
      <c r="L168" s="4"/>
      <c r="M168" s="4"/>
      <c r="N168">
        <v>1</v>
      </c>
      <c r="O168" t="s">
        <v>90</v>
      </c>
      <c r="P168" t="s">
        <v>252</v>
      </c>
      <c r="Q168">
        <v>1</v>
      </c>
      <c r="R168" t="s">
        <v>70</v>
      </c>
      <c r="S168" t="s">
        <v>1040</v>
      </c>
      <c r="T168" t="s">
        <v>1568</v>
      </c>
      <c r="U168" t="s">
        <v>69</v>
      </c>
      <c r="V168" t="s">
        <v>1659</v>
      </c>
      <c r="W168">
        <v>198.99</v>
      </c>
      <c r="X168">
        <v>4.99</v>
      </c>
      <c r="Y168">
        <v>1</v>
      </c>
      <c r="Z168" t="s">
        <v>645</v>
      </c>
      <c r="AA168" t="s">
        <v>2347</v>
      </c>
      <c r="AF168" s="4"/>
      <c r="AG168" s="4"/>
      <c r="AH168" t="s">
        <v>90</v>
      </c>
      <c r="AI168" t="s">
        <v>252</v>
      </c>
      <c r="AJ168" t="s">
        <v>70</v>
      </c>
      <c r="AK168" t="s">
        <v>1040</v>
      </c>
      <c r="AL168" t="s">
        <v>1568</v>
      </c>
      <c r="AM168" t="s">
        <v>69</v>
      </c>
      <c r="AN168" t="s">
        <v>1659</v>
      </c>
      <c r="AO168" t="s">
        <v>645</v>
      </c>
      <c r="AP168" t="s">
        <v>2347</v>
      </c>
    </row>
    <row r="169" spans="1:42" x14ac:dyDescent="0.25">
      <c r="A169">
        <v>116</v>
      </c>
      <c r="B169">
        <v>317</v>
      </c>
      <c r="C169" s="4">
        <v>43801</v>
      </c>
      <c r="D169">
        <v>7</v>
      </c>
      <c r="E169" t="s">
        <v>35</v>
      </c>
      <c r="F169" t="s">
        <v>46</v>
      </c>
      <c r="G169" t="s">
        <v>55</v>
      </c>
      <c r="H169" t="s">
        <v>58</v>
      </c>
      <c r="I169" s="4">
        <v>43623</v>
      </c>
      <c r="J169">
        <v>3</v>
      </c>
      <c r="K169" t="s">
        <v>59</v>
      </c>
      <c r="L169" s="4">
        <v>43615</v>
      </c>
      <c r="M169" s="4">
        <v>43830</v>
      </c>
      <c r="N169">
        <v>1</v>
      </c>
      <c r="O169" t="s">
        <v>67</v>
      </c>
      <c r="P169" t="s">
        <v>229</v>
      </c>
      <c r="Q169">
        <v>1</v>
      </c>
      <c r="R169" t="s">
        <v>478</v>
      </c>
      <c r="S169" t="s">
        <v>1041</v>
      </c>
      <c r="T169" t="s">
        <v>1569</v>
      </c>
      <c r="U169" t="s">
        <v>69</v>
      </c>
      <c r="V169" t="s">
        <v>1548</v>
      </c>
      <c r="W169">
        <v>42.99</v>
      </c>
      <c r="X169">
        <v>14.99</v>
      </c>
      <c r="Y169">
        <v>1</v>
      </c>
      <c r="Z169" t="s">
        <v>90</v>
      </c>
      <c r="AA169" t="s">
        <v>2328</v>
      </c>
      <c r="AF169" s="4"/>
      <c r="AG169" s="4"/>
      <c r="AH169" t="s">
        <v>67</v>
      </c>
      <c r="AI169" t="s">
        <v>229</v>
      </c>
      <c r="AJ169" t="s">
        <v>478</v>
      </c>
      <c r="AK169" t="s">
        <v>1041</v>
      </c>
      <c r="AL169" t="s">
        <v>1569</v>
      </c>
      <c r="AM169" t="s">
        <v>69</v>
      </c>
      <c r="AN169" t="s">
        <v>1548</v>
      </c>
      <c r="AO169" t="s">
        <v>90</v>
      </c>
      <c r="AP169" t="s">
        <v>2328</v>
      </c>
    </row>
    <row r="170" spans="1:42" x14ac:dyDescent="0.25">
      <c r="A170">
        <v>117</v>
      </c>
      <c r="B170">
        <v>166</v>
      </c>
      <c r="C170" s="4">
        <v>43802</v>
      </c>
      <c r="D170">
        <v>4</v>
      </c>
      <c r="E170" t="s">
        <v>40</v>
      </c>
      <c r="F170" t="s">
        <v>51</v>
      </c>
      <c r="G170" t="s">
        <v>56</v>
      </c>
      <c r="H170" t="s">
        <v>57</v>
      </c>
      <c r="I170" s="4">
        <v>43668</v>
      </c>
      <c r="J170">
        <v>1</v>
      </c>
      <c r="K170" t="s">
        <v>61</v>
      </c>
      <c r="L170" s="4">
        <v>43615</v>
      </c>
      <c r="M170" s="4">
        <v>43830</v>
      </c>
      <c r="N170">
        <v>1</v>
      </c>
      <c r="O170" t="s">
        <v>80</v>
      </c>
      <c r="P170" t="s">
        <v>242</v>
      </c>
      <c r="Q170">
        <v>1</v>
      </c>
      <c r="R170" t="s">
        <v>404</v>
      </c>
      <c r="S170" t="s">
        <v>966</v>
      </c>
      <c r="T170" t="s">
        <v>1499</v>
      </c>
      <c r="U170" t="s">
        <v>69</v>
      </c>
      <c r="V170" t="s">
        <v>1548</v>
      </c>
      <c r="W170">
        <v>21.19</v>
      </c>
      <c r="X170">
        <v>14.99</v>
      </c>
      <c r="Y170">
        <v>1</v>
      </c>
      <c r="Z170" t="s">
        <v>70</v>
      </c>
      <c r="AA170" t="s">
        <v>2341</v>
      </c>
      <c r="AF170" s="4"/>
      <c r="AG170" s="4"/>
      <c r="AH170" t="s">
        <v>80</v>
      </c>
      <c r="AI170" t="s">
        <v>242</v>
      </c>
      <c r="AJ170" t="s">
        <v>404</v>
      </c>
      <c r="AK170" t="s">
        <v>966</v>
      </c>
      <c r="AL170" t="s">
        <v>1499</v>
      </c>
      <c r="AM170" t="s">
        <v>69</v>
      </c>
      <c r="AN170" t="s">
        <v>1548</v>
      </c>
      <c r="AO170" t="s">
        <v>70</v>
      </c>
      <c r="AP170" t="s">
        <v>2341</v>
      </c>
    </row>
    <row r="171" spans="1:42" x14ac:dyDescent="0.25">
      <c r="A171">
        <v>118</v>
      </c>
      <c r="B171">
        <v>35</v>
      </c>
      <c r="C171" s="4">
        <v>43804</v>
      </c>
      <c r="D171">
        <v>4</v>
      </c>
      <c r="E171" t="s">
        <v>40</v>
      </c>
      <c r="F171" t="s">
        <v>51</v>
      </c>
      <c r="G171" t="s">
        <v>55</v>
      </c>
      <c r="H171" t="s">
        <v>58</v>
      </c>
      <c r="I171" s="4">
        <v>43733</v>
      </c>
      <c r="J171">
        <v>2</v>
      </c>
      <c r="K171" t="s">
        <v>60</v>
      </c>
      <c r="L171" s="4">
        <v>43615</v>
      </c>
      <c r="M171" s="4">
        <v>43830</v>
      </c>
      <c r="N171">
        <v>1</v>
      </c>
      <c r="O171" t="s">
        <v>108</v>
      </c>
      <c r="P171" t="s">
        <v>270</v>
      </c>
      <c r="Q171">
        <v>1</v>
      </c>
      <c r="R171" t="s">
        <v>479</v>
      </c>
      <c r="S171" t="s">
        <v>1042</v>
      </c>
      <c r="T171" t="s">
        <v>1570</v>
      </c>
      <c r="U171" t="s">
        <v>88</v>
      </c>
      <c r="V171" t="s">
        <v>1723</v>
      </c>
      <c r="W171">
        <v>75.8</v>
      </c>
      <c r="X171">
        <v>39.96</v>
      </c>
      <c r="Y171">
        <v>1</v>
      </c>
      <c r="Z171" t="s">
        <v>2118</v>
      </c>
      <c r="AA171" t="s">
        <v>2390</v>
      </c>
      <c r="AF171" s="4"/>
      <c r="AG171" s="4"/>
      <c r="AH171" t="s">
        <v>90</v>
      </c>
      <c r="AI171" t="s">
        <v>252</v>
      </c>
      <c r="AJ171" t="s">
        <v>489</v>
      </c>
      <c r="AK171" t="s">
        <v>1052</v>
      </c>
      <c r="AL171" t="s">
        <v>1581</v>
      </c>
      <c r="AM171" t="s">
        <v>80</v>
      </c>
      <c r="AN171" t="s">
        <v>1562</v>
      </c>
      <c r="AO171" t="s">
        <v>410</v>
      </c>
      <c r="AP171" t="s">
        <v>2359</v>
      </c>
    </row>
    <row r="172" spans="1:42" x14ac:dyDescent="0.25">
      <c r="A172">
        <v>118</v>
      </c>
      <c r="B172">
        <v>35</v>
      </c>
      <c r="C172" s="4">
        <v>43804</v>
      </c>
      <c r="D172">
        <v>4</v>
      </c>
      <c r="E172" t="s">
        <v>40</v>
      </c>
      <c r="F172" t="s">
        <v>51</v>
      </c>
      <c r="G172" t="s">
        <v>55</v>
      </c>
      <c r="H172" t="s">
        <v>58</v>
      </c>
      <c r="I172" s="4">
        <v>43733</v>
      </c>
      <c r="J172">
        <v>2</v>
      </c>
      <c r="K172" t="s">
        <v>60</v>
      </c>
      <c r="L172" s="4">
        <v>43615</v>
      </c>
      <c r="M172" s="4">
        <v>43830</v>
      </c>
      <c r="N172">
        <v>1</v>
      </c>
      <c r="O172" t="s">
        <v>108</v>
      </c>
      <c r="P172" t="s">
        <v>270</v>
      </c>
      <c r="Q172">
        <v>1</v>
      </c>
      <c r="R172" t="s">
        <v>479</v>
      </c>
      <c r="S172" t="s">
        <v>1042</v>
      </c>
      <c r="T172" t="s">
        <v>1570</v>
      </c>
      <c r="U172" t="s">
        <v>88</v>
      </c>
      <c r="V172" t="s">
        <v>1723</v>
      </c>
      <c r="W172">
        <v>75.8</v>
      </c>
      <c r="X172">
        <v>39.96</v>
      </c>
      <c r="Y172">
        <v>1</v>
      </c>
      <c r="Z172" t="s">
        <v>2118</v>
      </c>
      <c r="AA172" t="s">
        <v>2390</v>
      </c>
      <c r="AF172" s="4"/>
      <c r="AG172" s="4"/>
      <c r="AH172" t="s">
        <v>90</v>
      </c>
      <c r="AI172" t="s">
        <v>252</v>
      </c>
      <c r="AJ172" t="s">
        <v>489</v>
      </c>
      <c r="AK172" t="s">
        <v>1052</v>
      </c>
      <c r="AL172" t="s">
        <v>1581</v>
      </c>
      <c r="AM172" t="s">
        <v>80</v>
      </c>
      <c r="AN172" t="s">
        <v>1562</v>
      </c>
      <c r="AO172" t="s">
        <v>410</v>
      </c>
      <c r="AP172" t="s">
        <v>2359</v>
      </c>
    </row>
    <row r="173" spans="1:42" x14ac:dyDescent="0.25">
      <c r="A173">
        <v>119</v>
      </c>
      <c r="B173">
        <v>115</v>
      </c>
      <c r="C173" s="4">
        <v>43804</v>
      </c>
      <c r="D173">
        <v>2</v>
      </c>
      <c r="E173" t="s">
        <v>38</v>
      </c>
      <c r="F173" t="s">
        <v>49</v>
      </c>
      <c r="G173" t="s">
        <v>55</v>
      </c>
      <c r="H173" t="s">
        <v>57</v>
      </c>
      <c r="I173" s="4">
        <v>43732</v>
      </c>
      <c r="J173">
        <v>2</v>
      </c>
      <c r="K173" t="s">
        <v>60</v>
      </c>
      <c r="L173" s="4">
        <v>43615</v>
      </c>
      <c r="M173" s="4">
        <v>43830</v>
      </c>
      <c r="N173">
        <v>1</v>
      </c>
      <c r="O173" t="s">
        <v>88</v>
      </c>
      <c r="P173" t="s">
        <v>250</v>
      </c>
      <c r="Q173">
        <v>1</v>
      </c>
      <c r="R173" t="s">
        <v>480</v>
      </c>
      <c r="S173" t="s">
        <v>1043</v>
      </c>
      <c r="T173" t="s">
        <v>1571</v>
      </c>
      <c r="U173" t="s">
        <v>110</v>
      </c>
      <c r="V173" t="s">
        <v>1869</v>
      </c>
      <c r="W173">
        <v>329.94</v>
      </c>
      <c r="X173">
        <v>89.94</v>
      </c>
      <c r="Y173">
        <v>1</v>
      </c>
      <c r="Z173" t="s">
        <v>105</v>
      </c>
      <c r="AA173" t="s">
        <v>2346</v>
      </c>
      <c r="AF173" s="4"/>
      <c r="AG173" s="4"/>
      <c r="AH173" t="s">
        <v>80</v>
      </c>
      <c r="AI173" t="s">
        <v>242</v>
      </c>
      <c r="AJ173" t="s">
        <v>508</v>
      </c>
      <c r="AK173" t="s">
        <v>1071</v>
      </c>
      <c r="AL173" t="s">
        <v>1587</v>
      </c>
      <c r="AM173" t="s">
        <v>67</v>
      </c>
      <c r="AN173" t="s">
        <v>1548</v>
      </c>
      <c r="AO173" t="s">
        <v>79</v>
      </c>
      <c r="AP173" t="s">
        <v>2349</v>
      </c>
    </row>
    <row r="174" spans="1:42" x14ac:dyDescent="0.25">
      <c r="A174">
        <v>119</v>
      </c>
      <c r="B174">
        <v>115</v>
      </c>
      <c r="C174" s="4">
        <v>43804</v>
      </c>
      <c r="D174">
        <v>2</v>
      </c>
      <c r="E174" t="s">
        <v>38</v>
      </c>
      <c r="F174" t="s">
        <v>49</v>
      </c>
      <c r="G174" t="s">
        <v>55</v>
      </c>
      <c r="H174" t="s">
        <v>57</v>
      </c>
      <c r="I174" s="4">
        <v>43732</v>
      </c>
      <c r="J174">
        <v>2</v>
      </c>
      <c r="K174" t="s">
        <v>60</v>
      </c>
      <c r="L174" s="4">
        <v>43615</v>
      </c>
      <c r="M174" s="4">
        <v>43830</v>
      </c>
      <c r="N174">
        <v>1</v>
      </c>
      <c r="O174" t="s">
        <v>88</v>
      </c>
      <c r="P174" t="s">
        <v>250</v>
      </c>
      <c r="Q174">
        <v>1</v>
      </c>
      <c r="R174" t="s">
        <v>480</v>
      </c>
      <c r="S174" t="s">
        <v>1043</v>
      </c>
      <c r="T174" t="s">
        <v>1571</v>
      </c>
      <c r="U174" t="s">
        <v>110</v>
      </c>
      <c r="V174" t="s">
        <v>1869</v>
      </c>
      <c r="W174">
        <v>329.94</v>
      </c>
      <c r="X174">
        <v>89.94</v>
      </c>
      <c r="Y174">
        <v>1</v>
      </c>
      <c r="Z174" t="s">
        <v>105</v>
      </c>
      <c r="AA174" t="s">
        <v>2346</v>
      </c>
      <c r="AF174" s="4"/>
      <c r="AG174" s="4"/>
      <c r="AH174" t="s">
        <v>80</v>
      </c>
      <c r="AI174" t="s">
        <v>242</v>
      </c>
      <c r="AJ174" t="s">
        <v>508</v>
      </c>
      <c r="AK174" t="s">
        <v>1071</v>
      </c>
      <c r="AL174" t="s">
        <v>1587</v>
      </c>
      <c r="AM174" t="s">
        <v>67</v>
      </c>
      <c r="AN174" t="s">
        <v>1548</v>
      </c>
      <c r="AO174" t="s">
        <v>79</v>
      </c>
      <c r="AP174" t="s">
        <v>2349</v>
      </c>
    </row>
    <row r="175" spans="1:42" x14ac:dyDescent="0.25">
      <c r="A175">
        <v>120</v>
      </c>
      <c r="B175">
        <v>397</v>
      </c>
      <c r="C175" s="4">
        <v>43805</v>
      </c>
      <c r="D175">
        <v>5</v>
      </c>
      <c r="E175" t="s">
        <v>36</v>
      </c>
      <c r="F175" t="s">
        <v>47</v>
      </c>
      <c r="G175" t="s">
        <v>56</v>
      </c>
      <c r="H175" t="s">
        <v>57</v>
      </c>
      <c r="I175" s="4">
        <v>43648</v>
      </c>
      <c r="J175">
        <v>1</v>
      </c>
      <c r="K175" t="s">
        <v>61</v>
      </c>
      <c r="L175" s="4">
        <v>43615</v>
      </c>
      <c r="M175" s="4">
        <v>43830</v>
      </c>
      <c r="N175">
        <v>1</v>
      </c>
      <c r="O175" t="s">
        <v>79</v>
      </c>
      <c r="P175" t="s">
        <v>241</v>
      </c>
      <c r="Q175">
        <v>1</v>
      </c>
      <c r="R175" t="s">
        <v>86</v>
      </c>
      <c r="S175" t="s">
        <v>1044</v>
      </c>
      <c r="T175" t="s">
        <v>1572</v>
      </c>
      <c r="U175" t="s">
        <v>80</v>
      </c>
      <c r="V175" t="s">
        <v>1548</v>
      </c>
      <c r="W175">
        <v>129.97999999999999</v>
      </c>
      <c r="X175">
        <v>29.98</v>
      </c>
      <c r="Y175">
        <v>1</v>
      </c>
      <c r="Z175" t="s">
        <v>86</v>
      </c>
      <c r="AA175" t="s">
        <v>2350</v>
      </c>
      <c r="AF175" s="4"/>
      <c r="AG175" s="4"/>
      <c r="AH175" t="s">
        <v>79</v>
      </c>
      <c r="AI175" t="s">
        <v>241</v>
      </c>
      <c r="AJ175" t="s">
        <v>86</v>
      </c>
      <c r="AK175" t="s">
        <v>1044</v>
      </c>
      <c r="AL175" t="s">
        <v>1572</v>
      </c>
      <c r="AM175" t="s">
        <v>80</v>
      </c>
      <c r="AN175" t="s">
        <v>1548</v>
      </c>
      <c r="AO175" t="s">
        <v>86</v>
      </c>
      <c r="AP175" t="s">
        <v>2350</v>
      </c>
    </row>
    <row r="176" spans="1:42" x14ac:dyDescent="0.25">
      <c r="A176">
        <v>121</v>
      </c>
      <c r="B176">
        <v>14</v>
      </c>
      <c r="C176" s="4">
        <v>43806</v>
      </c>
      <c r="D176">
        <v>2</v>
      </c>
      <c r="E176" t="s">
        <v>38</v>
      </c>
      <c r="F176" t="s">
        <v>49</v>
      </c>
      <c r="G176" t="s">
        <v>56</v>
      </c>
      <c r="H176" t="s">
        <v>57</v>
      </c>
      <c r="I176" s="4">
        <v>43643</v>
      </c>
      <c r="J176">
        <v>1</v>
      </c>
      <c r="K176" t="s">
        <v>61</v>
      </c>
      <c r="L176" s="4">
        <v>43615</v>
      </c>
      <c r="M176" s="4">
        <v>43830</v>
      </c>
      <c r="N176">
        <v>1</v>
      </c>
      <c r="O176" t="s">
        <v>79</v>
      </c>
      <c r="P176" t="s">
        <v>241</v>
      </c>
      <c r="Q176">
        <v>1</v>
      </c>
      <c r="R176" t="s">
        <v>481</v>
      </c>
      <c r="S176" t="s">
        <v>1045</v>
      </c>
      <c r="T176" t="s">
        <v>1573</v>
      </c>
      <c r="U176" t="s">
        <v>67</v>
      </c>
      <c r="V176" t="s">
        <v>1548</v>
      </c>
      <c r="W176">
        <v>299.85000000000002</v>
      </c>
      <c r="X176">
        <v>44.97</v>
      </c>
      <c r="Y176">
        <v>1</v>
      </c>
      <c r="Z176" t="s">
        <v>65</v>
      </c>
      <c r="AA176" t="s">
        <v>2343</v>
      </c>
      <c r="AF176" s="4"/>
      <c r="AG176" s="4"/>
      <c r="AH176" t="s">
        <v>79</v>
      </c>
      <c r="AI176" t="s">
        <v>241</v>
      </c>
      <c r="AJ176" t="s">
        <v>481</v>
      </c>
      <c r="AK176" t="s">
        <v>1045</v>
      </c>
      <c r="AL176" t="s">
        <v>1573</v>
      </c>
      <c r="AM176" t="s">
        <v>67</v>
      </c>
      <c r="AN176" t="s">
        <v>1548</v>
      </c>
      <c r="AO176" t="s">
        <v>65</v>
      </c>
      <c r="AP176" t="s">
        <v>2343</v>
      </c>
    </row>
    <row r="177" spans="1:42" x14ac:dyDescent="0.25">
      <c r="A177">
        <v>122</v>
      </c>
      <c r="B177">
        <v>297</v>
      </c>
      <c r="C177" s="4">
        <v>43807</v>
      </c>
      <c r="D177">
        <v>3</v>
      </c>
      <c r="E177" t="s">
        <v>34</v>
      </c>
      <c r="F177" t="s">
        <v>45</v>
      </c>
      <c r="G177" t="s">
        <v>55</v>
      </c>
      <c r="H177" t="s">
        <v>58</v>
      </c>
      <c r="I177" s="4">
        <v>43628</v>
      </c>
      <c r="J177">
        <v>3</v>
      </c>
      <c r="K177" t="s">
        <v>59</v>
      </c>
      <c r="L177" s="4">
        <v>43615</v>
      </c>
      <c r="M177" s="4">
        <v>43830</v>
      </c>
      <c r="N177">
        <v>2</v>
      </c>
      <c r="O177" t="s">
        <v>109</v>
      </c>
      <c r="P177" t="s">
        <v>271</v>
      </c>
      <c r="Q177">
        <v>2</v>
      </c>
      <c r="R177" t="s">
        <v>482</v>
      </c>
      <c r="S177" t="s">
        <v>1046</v>
      </c>
      <c r="T177" t="s">
        <v>1574</v>
      </c>
      <c r="U177" t="s">
        <v>109</v>
      </c>
      <c r="V177" t="s">
        <v>2031</v>
      </c>
      <c r="W177">
        <v>1004.96</v>
      </c>
      <c r="X177">
        <v>69.959999999999994</v>
      </c>
      <c r="Y177">
        <v>2</v>
      </c>
      <c r="Z177" t="s">
        <v>125</v>
      </c>
      <c r="AA177" t="s">
        <v>2391</v>
      </c>
      <c r="AF177" s="4"/>
      <c r="AG177" s="4"/>
      <c r="AH177" t="s">
        <v>67</v>
      </c>
      <c r="AI177" t="s">
        <v>229</v>
      </c>
      <c r="AJ177" t="s">
        <v>623</v>
      </c>
      <c r="AK177" t="s">
        <v>1173</v>
      </c>
      <c r="AL177" t="s">
        <v>1577</v>
      </c>
      <c r="AM177" t="s">
        <v>67</v>
      </c>
      <c r="AN177" t="s">
        <v>1548</v>
      </c>
      <c r="AO177" t="s">
        <v>79</v>
      </c>
      <c r="AP177" t="s">
        <v>2349</v>
      </c>
    </row>
    <row r="178" spans="1:42" x14ac:dyDescent="0.25">
      <c r="A178">
        <v>122</v>
      </c>
      <c r="B178">
        <v>297</v>
      </c>
      <c r="C178" s="4">
        <v>43807</v>
      </c>
      <c r="D178">
        <v>3</v>
      </c>
      <c r="E178" t="s">
        <v>34</v>
      </c>
      <c r="F178" t="s">
        <v>45</v>
      </c>
      <c r="G178" t="s">
        <v>55</v>
      </c>
      <c r="H178" t="s">
        <v>58</v>
      </c>
      <c r="I178" s="4">
        <v>43628</v>
      </c>
      <c r="J178">
        <v>3</v>
      </c>
      <c r="K178" t="s">
        <v>59</v>
      </c>
      <c r="L178" s="4">
        <v>43615</v>
      </c>
      <c r="M178" s="4">
        <v>43830</v>
      </c>
      <c r="N178">
        <v>2</v>
      </c>
      <c r="O178" t="s">
        <v>109</v>
      </c>
      <c r="P178" t="s">
        <v>271</v>
      </c>
      <c r="Q178">
        <v>2</v>
      </c>
      <c r="R178" t="s">
        <v>482</v>
      </c>
      <c r="S178" t="s">
        <v>1046</v>
      </c>
      <c r="T178" t="s">
        <v>1574</v>
      </c>
      <c r="U178" t="s">
        <v>109</v>
      </c>
      <c r="V178" t="s">
        <v>2031</v>
      </c>
      <c r="W178">
        <v>1004.96</v>
      </c>
      <c r="X178">
        <v>69.959999999999994</v>
      </c>
      <c r="Y178">
        <v>2</v>
      </c>
      <c r="Z178" t="s">
        <v>125</v>
      </c>
      <c r="AA178" t="s">
        <v>2391</v>
      </c>
      <c r="AF178" s="4"/>
      <c r="AG178" s="4"/>
      <c r="AH178" t="s">
        <v>69</v>
      </c>
      <c r="AI178" t="s">
        <v>231</v>
      </c>
      <c r="AJ178" t="s">
        <v>428</v>
      </c>
      <c r="AK178" t="s">
        <v>991</v>
      </c>
      <c r="AL178" t="s">
        <v>1524</v>
      </c>
      <c r="AM178" t="s">
        <v>69</v>
      </c>
      <c r="AN178" t="s">
        <v>1577</v>
      </c>
      <c r="AO178" t="s">
        <v>69</v>
      </c>
      <c r="AP178" t="s">
        <v>2360</v>
      </c>
    </row>
    <row r="179" spans="1:42" x14ac:dyDescent="0.25">
      <c r="A179">
        <v>123</v>
      </c>
      <c r="B179">
        <v>176</v>
      </c>
      <c r="C179" s="4">
        <v>43808</v>
      </c>
      <c r="D179">
        <v>3</v>
      </c>
      <c r="E179" t="s">
        <v>34</v>
      </c>
      <c r="F179" t="s">
        <v>45</v>
      </c>
      <c r="G179" t="s">
        <v>55</v>
      </c>
      <c r="H179" t="s">
        <v>58</v>
      </c>
      <c r="I179" s="4">
        <v>43639</v>
      </c>
      <c r="J179">
        <v>1</v>
      </c>
      <c r="K179" t="s">
        <v>61</v>
      </c>
      <c r="L179" s="4">
        <v>43615</v>
      </c>
      <c r="M179" s="4">
        <v>43830</v>
      </c>
      <c r="N179">
        <v>1</v>
      </c>
      <c r="O179" t="s">
        <v>110</v>
      </c>
      <c r="P179" t="s">
        <v>272</v>
      </c>
      <c r="Q179">
        <v>2</v>
      </c>
      <c r="R179" t="s">
        <v>483</v>
      </c>
      <c r="S179" t="s">
        <v>1047</v>
      </c>
      <c r="T179" t="s">
        <v>1575</v>
      </c>
      <c r="U179" t="s">
        <v>71</v>
      </c>
      <c r="V179" t="s">
        <v>1869</v>
      </c>
      <c r="W179">
        <v>83.97</v>
      </c>
      <c r="X179">
        <v>29.98</v>
      </c>
      <c r="Y179">
        <v>2</v>
      </c>
      <c r="Z179" t="s">
        <v>2119</v>
      </c>
      <c r="AA179" t="s">
        <v>2392</v>
      </c>
      <c r="AF179" s="4"/>
      <c r="AG179" s="4"/>
      <c r="AH179" t="s">
        <v>67</v>
      </c>
      <c r="AI179" t="s">
        <v>229</v>
      </c>
      <c r="AJ179" t="s">
        <v>744</v>
      </c>
      <c r="AK179" t="s">
        <v>1001</v>
      </c>
      <c r="AL179" t="s">
        <v>1801</v>
      </c>
      <c r="AM179" t="s">
        <v>69</v>
      </c>
      <c r="AN179" t="s">
        <v>1548</v>
      </c>
      <c r="AO179" t="s">
        <v>652</v>
      </c>
      <c r="AP179" t="s">
        <v>2352</v>
      </c>
    </row>
    <row r="180" spans="1:42" x14ac:dyDescent="0.25">
      <c r="A180">
        <v>123</v>
      </c>
      <c r="B180">
        <v>176</v>
      </c>
      <c r="C180" s="4">
        <v>43808</v>
      </c>
      <c r="D180">
        <v>3</v>
      </c>
      <c r="E180" t="s">
        <v>34</v>
      </c>
      <c r="F180" t="s">
        <v>45</v>
      </c>
      <c r="G180" t="s">
        <v>55</v>
      </c>
      <c r="H180" t="s">
        <v>58</v>
      </c>
      <c r="I180" s="4">
        <v>43639</v>
      </c>
      <c r="J180">
        <v>1</v>
      </c>
      <c r="K180" t="s">
        <v>61</v>
      </c>
      <c r="L180" s="4">
        <v>43615</v>
      </c>
      <c r="M180" s="4">
        <v>43830</v>
      </c>
      <c r="N180">
        <v>1</v>
      </c>
      <c r="O180" t="s">
        <v>110</v>
      </c>
      <c r="P180" t="s">
        <v>272</v>
      </c>
      <c r="Q180">
        <v>2</v>
      </c>
      <c r="R180" t="s">
        <v>483</v>
      </c>
      <c r="S180" t="s">
        <v>1047</v>
      </c>
      <c r="T180" t="s">
        <v>1575</v>
      </c>
      <c r="U180" t="s">
        <v>71</v>
      </c>
      <c r="V180" t="s">
        <v>1869</v>
      </c>
      <c r="W180">
        <v>83.97</v>
      </c>
      <c r="X180">
        <v>29.98</v>
      </c>
      <c r="Y180">
        <v>2</v>
      </c>
      <c r="Z180" t="s">
        <v>2119</v>
      </c>
      <c r="AA180" t="s">
        <v>2392</v>
      </c>
      <c r="AF180" s="4"/>
      <c r="AG180" s="4"/>
      <c r="AH180" t="s">
        <v>67</v>
      </c>
      <c r="AI180" t="s">
        <v>229</v>
      </c>
      <c r="AJ180" t="s">
        <v>544</v>
      </c>
      <c r="AK180" t="s">
        <v>1105</v>
      </c>
      <c r="AL180" t="s">
        <v>824</v>
      </c>
      <c r="AM180" t="s">
        <v>69</v>
      </c>
      <c r="AN180" t="s">
        <v>1548</v>
      </c>
      <c r="AO180" t="s">
        <v>90</v>
      </c>
      <c r="AP180" t="s">
        <v>2328</v>
      </c>
    </row>
    <row r="181" spans="1:42" x14ac:dyDescent="0.25">
      <c r="A181">
        <v>124</v>
      </c>
      <c r="B181">
        <v>183</v>
      </c>
      <c r="C181" s="4">
        <v>43808</v>
      </c>
      <c r="D181">
        <v>1</v>
      </c>
      <c r="E181" t="s">
        <v>39</v>
      </c>
      <c r="F181" t="s">
        <v>50</v>
      </c>
      <c r="G181" t="s">
        <v>56</v>
      </c>
      <c r="H181" t="s">
        <v>58</v>
      </c>
      <c r="I181" s="4">
        <v>43597</v>
      </c>
      <c r="J181">
        <v>3</v>
      </c>
      <c r="L181" s="4"/>
      <c r="M181" s="4"/>
      <c r="N181">
        <v>1</v>
      </c>
      <c r="O181" t="s">
        <v>70</v>
      </c>
      <c r="P181" t="s">
        <v>232</v>
      </c>
      <c r="Q181">
        <v>1</v>
      </c>
      <c r="R181" t="s">
        <v>484</v>
      </c>
      <c r="S181" t="s">
        <v>1038</v>
      </c>
      <c r="T181" t="s">
        <v>1576</v>
      </c>
      <c r="U181" t="s">
        <v>80</v>
      </c>
      <c r="V181" t="s">
        <v>1548</v>
      </c>
      <c r="W181">
        <v>71.94</v>
      </c>
      <c r="X181">
        <v>29.98</v>
      </c>
      <c r="Y181">
        <v>1</v>
      </c>
      <c r="Z181" t="s">
        <v>640</v>
      </c>
      <c r="AA181" t="s">
        <v>2393</v>
      </c>
      <c r="AF181" s="4"/>
      <c r="AG181" s="4"/>
      <c r="AH181" t="s">
        <v>70</v>
      </c>
      <c r="AI181" t="s">
        <v>232</v>
      </c>
      <c r="AJ181" t="s">
        <v>484</v>
      </c>
      <c r="AK181" t="s">
        <v>1038</v>
      </c>
      <c r="AL181" t="s">
        <v>1576</v>
      </c>
      <c r="AM181" t="s">
        <v>80</v>
      </c>
      <c r="AN181" t="s">
        <v>1548</v>
      </c>
      <c r="AO181" t="s">
        <v>640</v>
      </c>
      <c r="AP181" t="s">
        <v>2393</v>
      </c>
    </row>
    <row r="182" spans="1:42" x14ac:dyDescent="0.25">
      <c r="A182">
        <v>125</v>
      </c>
      <c r="B182">
        <v>233</v>
      </c>
      <c r="C182" s="4">
        <v>43808</v>
      </c>
      <c r="D182">
        <v>2</v>
      </c>
      <c r="E182" t="s">
        <v>38</v>
      </c>
      <c r="F182" t="s">
        <v>49</v>
      </c>
      <c r="G182" t="s">
        <v>55</v>
      </c>
      <c r="H182" t="s">
        <v>57</v>
      </c>
      <c r="I182" s="4">
        <v>43719</v>
      </c>
      <c r="J182">
        <v>3</v>
      </c>
      <c r="K182" t="s">
        <v>59</v>
      </c>
      <c r="L182" s="4">
        <v>43615</v>
      </c>
      <c r="M182" s="4">
        <v>43830</v>
      </c>
      <c r="N182">
        <v>1</v>
      </c>
      <c r="O182" t="s">
        <v>67</v>
      </c>
      <c r="P182" t="s">
        <v>229</v>
      </c>
      <c r="Q182">
        <v>1</v>
      </c>
      <c r="R182" t="s">
        <v>485</v>
      </c>
      <c r="S182" t="s">
        <v>1048</v>
      </c>
      <c r="T182" t="s">
        <v>1577</v>
      </c>
      <c r="U182" t="s">
        <v>69</v>
      </c>
      <c r="V182" t="s">
        <v>1548</v>
      </c>
      <c r="W182">
        <v>24.99</v>
      </c>
      <c r="X182">
        <v>14.99</v>
      </c>
      <c r="Y182">
        <v>1</v>
      </c>
      <c r="Z182" t="s">
        <v>90</v>
      </c>
      <c r="AA182" t="s">
        <v>2328</v>
      </c>
      <c r="AF182" s="4"/>
      <c r="AG182" s="4"/>
      <c r="AH182" t="s">
        <v>67</v>
      </c>
      <c r="AI182" t="s">
        <v>229</v>
      </c>
      <c r="AJ182" t="s">
        <v>485</v>
      </c>
      <c r="AK182" t="s">
        <v>1048</v>
      </c>
      <c r="AL182" t="s">
        <v>1577</v>
      </c>
      <c r="AM182" t="s">
        <v>69</v>
      </c>
      <c r="AN182" t="s">
        <v>1548</v>
      </c>
      <c r="AO182" t="s">
        <v>90</v>
      </c>
      <c r="AP182" t="s">
        <v>2328</v>
      </c>
    </row>
    <row r="183" spans="1:42" x14ac:dyDescent="0.25">
      <c r="A183">
        <v>126</v>
      </c>
      <c r="B183">
        <v>430</v>
      </c>
      <c r="C183" s="4">
        <v>43811</v>
      </c>
      <c r="D183">
        <v>11</v>
      </c>
      <c r="E183" t="s">
        <v>37</v>
      </c>
      <c r="F183" t="s">
        <v>48</v>
      </c>
      <c r="G183" t="s">
        <v>55</v>
      </c>
      <c r="H183" t="s">
        <v>58</v>
      </c>
      <c r="I183" s="4">
        <v>43546</v>
      </c>
      <c r="J183">
        <v>3</v>
      </c>
      <c r="L183" s="4"/>
      <c r="M183" s="4"/>
      <c r="N183">
        <v>1</v>
      </c>
      <c r="O183" t="s">
        <v>80</v>
      </c>
      <c r="P183" t="s">
        <v>242</v>
      </c>
      <c r="Q183">
        <v>1</v>
      </c>
      <c r="R183" t="s">
        <v>486</v>
      </c>
      <c r="S183" t="s">
        <v>1049</v>
      </c>
      <c r="T183" t="s">
        <v>1533</v>
      </c>
      <c r="U183" t="s">
        <v>67</v>
      </c>
      <c r="V183" t="s">
        <v>1548</v>
      </c>
      <c r="W183">
        <v>179.97</v>
      </c>
      <c r="X183">
        <v>44.97</v>
      </c>
      <c r="Y183">
        <v>1</v>
      </c>
      <c r="Z183" t="s">
        <v>79</v>
      </c>
      <c r="AA183" t="s">
        <v>2349</v>
      </c>
      <c r="AF183" s="4"/>
      <c r="AG183" s="4"/>
      <c r="AH183" t="s">
        <v>80</v>
      </c>
      <c r="AI183" t="s">
        <v>242</v>
      </c>
      <c r="AJ183" t="s">
        <v>486</v>
      </c>
      <c r="AK183" t="s">
        <v>1049</v>
      </c>
      <c r="AL183" t="s">
        <v>1533</v>
      </c>
      <c r="AM183" t="s">
        <v>67</v>
      </c>
      <c r="AN183" t="s">
        <v>1548</v>
      </c>
      <c r="AO183" t="s">
        <v>79</v>
      </c>
      <c r="AP183" t="s">
        <v>2349</v>
      </c>
    </row>
    <row r="184" spans="1:42" x14ac:dyDescent="0.25">
      <c r="A184">
        <v>127</v>
      </c>
      <c r="B184">
        <v>106</v>
      </c>
      <c r="C184" s="4">
        <v>43813</v>
      </c>
      <c r="D184">
        <v>11</v>
      </c>
      <c r="E184" t="s">
        <v>37</v>
      </c>
      <c r="F184" t="s">
        <v>48</v>
      </c>
      <c r="G184" t="s">
        <v>56</v>
      </c>
      <c r="H184" t="s">
        <v>57</v>
      </c>
      <c r="I184" s="4">
        <v>43737</v>
      </c>
      <c r="J184">
        <v>3</v>
      </c>
      <c r="K184" t="s">
        <v>59</v>
      </c>
      <c r="L184" s="4">
        <v>43615</v>
      </c>
      <c r="M184" s="4">
        <v>43830</v>
      </c>
      <c r="N184">
        <v>1</v>
      </c>
      <c r="O184" t="s">
        <v>65</v>
      </c>
      <c r="P184" t="s">
        <v>227</v>
      </c>
      <c r="Q184">
        <v>1</v>
      </c>
      <c r="R184" t="s">
        <v>435</v>
      </c>
      <c r="S184" t="s">
        <v>997</v>
      </c>
      <c r="T184" t="s">
        <v>1529</v>
      </c>
      <c r="U184" t="s">
        <v>67</v>
      </c>
      <c r="V184" t="s">
        <v>1517</v>
      </c>
      <c r="W184">
        <v>149.97</v>
      </c>
      <c r="X184">
        <v>59.97</v>
      </c>
      <c r="Y184">
        <v>1</v>
      </c>
      <c r="Z184" t="s">
        <v>431</v>
      </c>
      <c r="AA184" t="s">
        <v>2326</v>
      </c>
      <c r="AF184" s="4"/>
      <c r="AG184" s="4"/>
      <c r="AH184" t="s">
        <v>65</v>
      </c>
      <c r="AI184" t="s">
        <v>227</v>
      </c>
      <c r="AJ184" t="s">
        <v>435</v>
      </c>
      <c r="AK184" t="s">
        <v>997</v>
      </c>
      <c r="AL184" t="s">
        <v>1529</v>
      </c>
      <c r="AM184" t="s">
        <v>67</v>
      </c>
      <c r="AN184" t="s">
        <v>1517</v>
      </c>
      <c r="AO184" t="s">
        <v>431</v>
      </c>
      <c r="AP184" t="s">
        <v>2326</v>
      </c>
    </row>
    <row r="185" spans="1:42" x14ac:dyDescent="0.25">
      <c r="A185">
        <v>128</v>
      </c>
      <c r="B185">
        <v>71</v>
      </c>
      <c r="C185" s="4">
        <v>43814</v>
      </c>
      <c r="D185">
        <v>2</v>
      </c>
      <c r="E185" t="s">
        <v>38</v>
      </c>
      <c r="F185" t="s">
        <v>49</v>
      </c>
      <c r="G185" t="s">
        <v>56</v>
      </c>
      <c r="H185" t="s">
        <v>58</v>
      </c>
      <c r="I185" s="4">
        <v>43802</v>
      </c>
      <c r="J185">
        <v>3</v>
      </c>
      <c r="K185" t="s">
        <v>59</v>
      </c>
      <c r="L185" s="4">
        <v>43615</v>
      </c>
      <c r="M185" s="4">
        <v>43830</v>
      </c>
      <c r="N185">
        <v>1</v>
      </c>
      <c r="O185" t="s">
        <v>90</v>
      </c>
      <c r="P185" t="s">
        <v>252</v>
      </c>
      <c r="Q185">
        <v>1</v>
      </c>
      <c r="R185" t="s">
        <v>80</v>
      </c>
      <c r="S185" t="s">
        <v>1015</v>
      </c>
      <c r="T185" t="s">
        <v>1578</v>
      </c>
      <c r="U185" t="s">
        <v>80</v>
      </c>
      <c r="V185" t="s">
        <v>1562</v>
      </c>
      <c r="W185">
        <v>199.98</v>
      </c>
      <c r="X185">
        <v>19.98</v>
      </c>
      <c r="Y185">
        <v>1</v>
      </c>
      <c r="Z185" t="s">
        <v>410</v>
      </c>
      <c r="AA185" t="s">
        <v>2359</v>
      </c>
      <c r="AF185" s="4"/>
      <c r="AG185" s="4"/>
      <c r="AH185" t="s">
        <v>90</v>
      </c>
      <c r="AI185" t="s">
        <v>252</v>
      </c>
      <c r="AJ185" t="s">
        <v>80</v>
      </c>
      <c r="AK185" t="s">
        <v>1015</v>
      </c>
      <c r="AL185" t="s">
        <v>1578</v>
      </c>
      <c r="AM185" t="s">
        <v>80</v>
      </c>
      <c r="AN185" t="s">
        <v>1562</v>
      </c>
      <c r="AO185" t="s">
        <v>410</v>
      </c>
      <c r="AP185" t="s">
        <v>2359</v>
      </c>
    </row>
    <row r="186" spans="1:42" x14ac:dyDescent="0.25">
      <c r="A186">
        <v>129</v>
      </c>
      <c r="B186">
        <v>61</v>
      </c>
      <c r="C186" s="4">
        <v>43815</v>
      </c>
      <c r="D186">
        <v>7</v>
      </c>
      <c r="E186" t="s">
        <v>35</v>
      </c>
      <c r="F186" t="s">
        <v>46</v>
      </c>
      <c r="G186" t="s">
        <v>56</v>
      </c>
      <c r="H186" t="s">
        <v>57</v>
      </c>
      <c r="I186" s="4">
        <v>43703</v>
      </c>
      <c r="J186">
        <v>2</v>
      </c>
      <c r="K186" t="s">
        <v>60</v>
      </c>
      <c r="L186" s="4">
        <v>43615</v>
      </c>
      <c r="M186" s="4">
        <v>43830</v>
      </c>
      <c r="N186">
        <v>1</v>
      </c>
      <c r="O186" t="s">
        <v>105</v>
      </c>
      <c r="P186" t="s">
        <v>267</v>
      </c>
      <c r="Q186">
        <v>2</v>
      </c>
      <c r="R186" t="s">
        <v>487</v>
      </c>
      <c r="S186" t="s">
        <v>1050</v>
      </c>
      <c r="T186" t="s">
        <v>1579</v>
      </c>
      <c r="U186" t="s">
        <v>71</v>
      </c>
      <c r="V186" t="s">
        <v>1869</v>
      </c>
      <c r="W186">
        <v>56.83</v>
      </c>
      <c r="X186">
        <v>29.98</v>
      </c>
      <c r="Y186">
        <v>1</v>
      </c>
      <c r="Z186" t="s">
        <v>2120</v>
      </c>
      <c r="AA186" t="s">
        <v>2394</v>
      </c>
      <c r="AF186" s="4"/>
      <c r="AG186" s="4"/>
      <c r="AH186" t="s">
        <v>79</v>
      </c>
      <c r="AI186" t="s">
        <v>241</v>
      </c>
      <c r="AJ186" t="s">
        <v>423</v>
      </c>
      <c r="AK186" t="s">
        <v>985</v>
      </c>
      <c r="AL186" t="s">
        <v>1518</v>
      </c>
      <c r="AM186" t="s">
        <v>69</v>
      </c>
      <c r="AN186" t="s">
        <v>1548</v>
      </c>
      <c r="AO186" t="s">
        <v>455</v>
      </c>
      <c r="AP186" t="s">
        <v>2340</v>
      </c>
    </row>
    <row r="187" spans="1:42" x14ac:dyDescent="0.25">
      <c r="A187">
        <v>129</v>
      </c>
      <c r="B187">
        <v>61</v>
      </c>
      <c r="C187" s="4">
        <v>43815</v>
      </c>
      <c r="D187">
        <v>7</v>
      </c>
      <c r="E187" t="s">
        <v>35</v>
      </c>
      <c r="F187" t="s">
        <v>46</v>
      </c>
      <c r="G187" t="s">
        <v>56</v>
      </c>
      <c r="H187" t="s">
        <v>57</v>
      </c>
      <c r="I187" s="4">
        <v>43703</v>
      </c>
      <c r="J187">
        <v>2</v>
      </c>
      <c r="K187" t="s">
        <v>60</v>
      </c>
      <c r="L187" s="4">
        <v>43615</v>
      </c>
      <c r="M187" s="4">
        <v>43830</v>
      </c>
      <c r="N187">
        <v>1</v>
      </c>
      <c r="O187" t="s">
        <v>105</v>
      </c>
      <c r="P187" t="s">
        <v>267</v>
      </c>
      <c r="Q187">
        <v>2</v>
      </c>
      <c r="R187" t="s">
        <v>487</v>
      </c>
      <c r="S187" t="s">
        <v>1050</v>
      </c>
      <c r="T187" t="s">
        <v>1579</v>
      </c>
      <c r="U187" t="s">
        <v>71</v>
      </c>
      <c r="V187" t="s">
        <v>1869</v>
      </c>
      <c r="W187">
        <v>56.83</v>
      </c>
      <c r="X187">
        <v>29.98</v>
      </c>
      <c r="Y187">
        <v>1</v>
      </c>
      <c r="Z187" t="s">
        <v>2120</v>
      </c>
      <c r="AA187" t="s">
        <v>2394</v>
      </c>
      <c r="AF187" s="4"/>
      <c r="AG187" s="4"/>
      <c r="AH187" t="s">
        <v>79</v>
      </c>
      <c r="AI187" t="s">
        <v>241</v>
      </c>
      <c r="AJ187" t="s">
        <v>770</v>
      </c>
      <c r="AK187" t="s">
        <v>1182</v>
      </c>
      <c r="AL187" t="s">
        <v>1614</v>
      </c>
      <c r="AM187" t="s">
        <v>69</v>
      </c>
      <c r="AN187" t="s">
        <v>1548</v>
      </c>
      <c r="AO187" t="s">
        <v>455</v>
      </c>
      <c r="AP187" t="s">
        <v>2340</v>
      </c>
    </row>
    <row r="188" spans="1:42" x14ac:dyDescent="0.25">
      <c r="A188">
        <v>130</v>
      </c>
      <c r="B188">
        <v>408</v>
      </c>
      <c r="C188" s="4">
        <v>43815</v>
      </c>
      <c r="D188">
        <v>9</v>
      </c>
      <c r="E188" t="s">
        <v>41</v>
      </c>
      <c r="F188" t="s">
        <v>52</v>
      </c>
      <c r="G188" t="s">
        <v>55</v>
      </c>
      <c r="H188" t="s">
        <v>57</v>
      </c>
      <c r="I188" s="4">
        <v>43674</v>
      </c>
      <c r="J188">
        <v>3</v>
      </c>
      <c r="K188" t="s">
        <v>59</v>
      </c>
      <c r="L188" s="4">
        <v>43615</v>
      </c>
      <c r="M188" s="4">
        <v>43830</v>
      </c>
      <c r="N188">
        <v>2</v>
      </c>
      <c r="O188" t="s">
        <v>64</v>
      </c>
      <c r="P188" t="s">
        <v>226</v>
      </c>
      <c r="Q188">
        <v>2</v>
      </c>
      <c r="R188" t="s">
        <v>488</v>
      </c>
      <c r="S188" t="s">
        <v>1051</v>
      </c>
      <c r="T188" t="s">
        <v>1580</v>
      </c>
      <c r="U188" t="s">
        <v>103</v>
      </c>
      <c r="V188" t="s">
        <v>2030</v>
      </c>
      <c r="W188">
        <v>160.97</v>
      </c>
      <c r="X188">
        <v>64.959999999999994</v>
      </c>
      <c r="Y188">
        <v>2</v>
      </c>
      <c r="Z188" t="s">
        <v>2121</v>
      </c>
      <c r="AA188" t="s">
        <v>2395</v>
      </c>
      <c r="AF188" s="4"/>
      <c r="AG188" s="4"/>
      <c r="AH188" t="s">
        <v>70</v>
      </c>
      <c r="AI188" t="s">
        <v>232</v>
      </c>
      <c r="AJ188" t="s">
        <v>753</v>
      </c>
      <c r="AK188" t="s">
        <v>1077</v>
      </c>
      <c r="AL188" t="s">
        <v>598</v>
      </c>
      <c r="AM188" t="s">
        <v>69</v>
      </c>
      <c r="AN188" t="s">
        <v>1517</v>
      </c>
      <c r="AO188" t="s">
        <v>673</v>
      </c>
      <c r="AP188" t="s">
        <v>2348</v>
      </c>
    </row>
    <row r="189" spans="1:42" x14ac:dyDescent="0.25">
      <c r="A189">
        <v>130</v>
      </c>
      <c r="B189">
        <v>408</v>
      </c>
      <c r="C189" s="4">
        <v>43815</v>
      </c>
      <c r="D189">
        <v>9</v>
      </c>
      <c r="E189" t="s">
        <v>41</v>
      </c>
      <c r="F189" t="s">
        <v>52</v>
      </c>
      <c r="G189" t="s">
        <v>55</v>
      </c>
      <c r="H189" t="s">
        <v>57</v>
      </c>
      <c r="I189" s="4">
        <v>43674</v>
      </c>
      <c r="J189">
        <v>3</v>
      </c>
      <c r="K189" t="s">
        <v>59</v>
      </c>
      <c r="L189" s="4">
        <v>43615</v>
      </c>
      <c r="M189" s="4">
        <v>43830</v>
      </c>
      <c r="N189">
        <v>2</v>
      </c>
      <c r="O189" t="s">
        <v>64</v>
      </c>
      <c r="P189" t="s">
        <v>226</v>
      </c>
      <c r="Q189">
        <v>2</v>
      </c>
      <c r="R189" t="s">
        <v>488</v>
      </c>
      <c r="S189" t="s">
        <v>1051</v>
      </c>
      <c r="T189" t="s">
        <v>1580</v>
      </c>
      <c r="U189" t="s">
        <v>103</v>
      </c>
      <c r="V189" t="s">
        <v>2030</v>
      </c>
      <c r="W189">
        <v>160.97</v>
      </c>
      <c r="X189">
        <v>64.959999999999994</v>
      </c>
      <c r="Y189">
        <v>2</v>
      </c>
      <c r="Z189" t="s">
        <v>2121</v>
      </c>
      <c r="AA189" t="s">
        <v>2395</v>
      </c>
      <c r="AF189" s="4"/>
      <c r="AG189" s="4"/>
      <c r="AH189" t="s">
        <v>84</v>
      </c>
      <c r="AI189" t="s">
        <v>246</v>
      </c>
      <c r="AJ189" t="s">
        <v>426</v>
      </c>
      <c r="AK189" t="s">
        <v>988</v>
      </c>
      <c r="AL189" t="s">
        <v>1521</v>
      </c>
      <c r="AM189" t="s">
        <v>67</v>
      </c>
      <c r="AN189" t="s">
        <v>1548</v>
      </c>
      <c r="AO189" t="s">
        <v>410</v>
      </c>
      <c r="AP189" t="s">
        <v>2359</v>
      </c>
    </row>
    <row r="190" spans="1:42" x14ac:dyDescent="0.25">
      <c r="A190">
        <v>131</v>
      </c>
      <c r="B190">
        <v>101</v>
      </c>
      <c r="C190" s="4">
        <v>43816</v>
      </c>
      <c r="D190">
        <v>9</v>
      </c>
      <c r="E190" t="s">
        <v>41</v>
      </c>
      <c r="F190" t="s">
        <v>52</v>
      </c>
      <c r="G190" t="s">
        <v>55</v>
      </c>
      <c r="H190" t="s">
        <v>57</v>
      </c>
      <c r="I190" s="4">
        <v>43677</v>
      </c>
      <c r="J190">
        <v>3</v>
      </c>
      <c r="K190" t="s">
        <v>59</v>
      </c>
      <c r="L190" s="4">
        <v>43615</v>
      </c>
      <c r="M190" s="4">
        <v>43830</v>
      </c>
      <c r="N190">
        <v>1</v>
      </c>
      <c r="O190" t="s">
        <v>90</v>
      </c>
      <c r="P190" t="s">
        <v>252</v>
      </c>
      <c r="Q190">
        <v>1</v>
      </c>
      <c r="R190" t="s">
        <v>489</v>
      </c>
      <c r="S190" t="s">
        <v>1052</v>
      </c>
      <c r="T190" t="s">
        <v>1581</v>
      </c>
      <c r="U190" t="s">
        <v>80</v>
      </c>
      <c r="V190" t="s">
        <v>1562</v>
      </c>
      <c r="W190">
        <v>37.9</v>
      </c>
      <c r="X190">
        <v>19.98</v>
      </c>
      <c r="Y190">
        <v>1</v>
      </c>
      <c r="Z190" t="s">
        <v>410</v>
      </c>
      <c r="AA190" t="s">
        <v>2359</v>
      </c>
      <c r="AF190" s="4"/>
      <c r="AG190" s="4"/>
      <c r="AH190" t="s">
        <v>90</v>
      </c>
      <c r="AI190" t="s">
        <v>252</v>
      </c>
      <c r="AJ190" t="s">
        <v>489</v>
      </c>
      <c r="AK190" t="s">
        <v>1052</v>
      </c>
      <c r="AL190" t="s">
        <v>1581</v>
      </c>
      <c r="AM190" t="s">
        <v>80</v>
      </c>
      <c r="AN190" t="s">
        <v>1562</v>
      </c>
      <c r="AO190" t="s">
        <v>410</v>
      </c>
      <c r="AP190" t="s">
        <v>2359</v>
      </c>
    </row>
    <row r="191" spans="1:42" x14ac:dyDescent="0.25">
      <c r="A191">
        <v>132</v>
      </c>
      <c r="B191">
        <v>282</v>
      </c>
      <c r="C191" s="4">
        <v>43816</v>
      </c>
      <c r="D191">
        <v>9</v>
      </c>
      <c r="E191" t="s">
        <v>41</v>
      </c>
      <c r="F191" t="s">
        <v>52</v>
      </c>
      <c r="G191" t="s">
        <v>55</v>
      </c>
      <c r="H191" t="s">
        <v>58</v>
      </c>
      <c r="I191" s="4">
        <v>43550</v>
      </c>
      <c r="J191">
        <v>2</v>
      </c>
      <c r="L191" s="4"/>
      <c r="M191" s="4"/>
      <c r="N191">
        <v>2</v>
      </c>
      <c r="O191" t="s">
        <v>111</v>
      </c>
      <c r="P191" t="s">
        <v>273</v>
      </c>
      <c r="Q191">
        <v>2</v>
      </c>
      <c r="R191" t="s">
        <v>490</v>
      </c>
      <c r="S191" t="s">
        <v>1053</v>
      </c>
      <c r="T191" t="s">
        <v>1582</v>
      </c>
      <c r="U191" t="s">
        <v>88</v>
      </c>
      <c r="V191" t="s">
        <v>2030</v>
      </c>
      <c r="W191">
        <v>127.96</v>
      </c>
      <c r="X191">
        <v>69.959999999999994</v>
      </c>
      <c r="Y191">
        <v>2</v>
      </c>
      <c r="Z191" t="s">
        <v>2122</v>
      </c>
      <c r="AA191" t="s">
        <v>2396</v>
      </c>
      <c r="AF191" s="4"/>
      <c r="AG191" s="4"/>
      <c r="AH191" t="s">
        <v>70</v>
      </c>
      <c r="AI191" t="s">
        <v>232</v>
      </c>
      <c r="AJ191" t="s">
        <v>495</v>
      </c>
      <c r="AK191" t="s">
        <v>1058</v>
      </c>
      <c r="AL191" t="s">
        <v>1587</v>
      </c>
      <c r="AM191" t="s">
        <v>80</v>
      </c>
      <c r="AN191" t="s">
        <v>1517</v>
      </c>
      <c r="AO191" t="s">
        <v>673</v>
      </c>
      <c r="AP191" t="s">
        <v>2348</v>
      </c>
    </row>
    <row r="192" spans="1:42" x14ac:dyDescent="0.25">
      <c r="A192">
        <v>132</v>
      </c>
      <c r="B192">
        <v>282</v>
      </c>
      <c r="C192" s="4">
        <v>43816</v>
      </c>
      <c r="D192">
        <v>9</v>
      </c>
      <c r="E192" t="s">
        <v>41</v>
      </c>
      <c r="F192" t="s">
        <v>52</v>
      </c>
      <c r="G192" t="s">
        <v>55</v>
      </c>
      <c r="H192" t="s">
        <v>58</v>
      </c>
      <c r="I192" s="4">
        <v>43550</v>
      </c>
      <c r="J192">
        <v>2</v>
      </c>
      <c r="L192" s="4"/>
      <c r="M192" s="4"/>
      <c r="N192">
        <v>2</v>
      </c>
      <c r="O192" t="s">
        <v>111</v>
      </c>
      <c r="P192" t="s">
        <v>273</v>
      </c>
      <c r="Q192">
        <v>2</v>
      </c>
      <c r="R192" t="s">
        <v>490</v>
      </c>
      <c r="S192" t="s">
        <v>1053</v>
      </c>
      <c r="T192" t="s">
        <v>1582</v>
      </c>
      <c r="U192" t="s">
        <v>88</v>
      </c>
      <c r="V192" t="s">
        <v>2030</v>
      </c>
      <c r="W192">
        <v>127.96</v>
      </c>
      <c r="X192">
        <v>69.959999999999994</v>
      </c>
      <c r="Y192">
        <v>2</v>
      </c>
      <c r="Z192" t="s">
        <v>2122</v>
      </c>
      <c r="AA192" t="s">
        <v>2396</v>
      </c>
      <c r="AF192" s="4"/>
      <c r="AG192" s="4"/>
      <c r="AH192" t="s">
        <v>78</v>
      </c>
      <c r="AI192" t="s">
        <v>240</v>
      </c>
      <c r="AJ192" t="s">
        <v>904</v>
      </c>
      <c r="AK192" t="s">
        <v>1191</v>
      </c>
      <c r="AL192" t="s">
        <v>1490</v>
      </c>
      <c r="AM192" t="s">
        <v>80</v>
      </c>
      <c r="AN192" t="s">
        <v>1548</v>
      </c>
      <c r="AO192" t="s">
        <v>469</v>
      </c>
      <c r="AP192" t="s">
        <v>2339</v>
      </c>
    </row>
    <row r="193" spans="1:42" x14ac:dyDescent="0.25">
      <c r="A193">
        <v>133</v>
      </c>
      <c r="B193">
        <v>17</v>
      </c>
      <c r="C193" s="4">
        <v>43817</v>
      </c>
      <c r="D193">
        <v>11</v>
      </c>
      <c r="E193" t="s">
        <v>37</v>
      </c>
      <c r="F193" t="s">
        <v>48</v>
      </c>
      <c r="G193" t="s">
        <v>55</v>
      </c>
      <c r="H193" t="s">
        <v>58</v>
      </c>
      <c r="I193" s="4">
        <v>43739</v>
      </c>
      <c r="J193">
        <v>3</v>
      </c>
      <c r="K193" t="s">
        <v>59</v>
      </c>
      <c r="L193" s="4">
        <v>43615</v>
      </c>
      <c r="M193" s="4">
        <v>43830</v>
      </c>
      <c r="N193">
        <v>2</v>
      </c>
      <c r="O193" t="s">
        <v>112</v>
      </c>
      <c r="P193" t="s">
        <v>274</v>
      </c>
      <c r="Q193">
        <v>2</v>
      </c>
      <c r="R193" t="s">
        <v>491</v>
      </c>
      <c r="S193" t="s">
        <v>1054</v>
      </c>
      <c r="T193" t="s">
        <v>1583</v>
      </c>
      <c r="U193" t="s">
        <v>103</v>
      </c>
      <c r="V193" t="s">
        <v>2031</v>
      </c>
      <c r="W193">
        <v>1040.46</v>
      </c>
      <c r="X193">
        <v>89.96</v>
      </c>
      <c r="Y193">
        <v>2</v>
      </c>
      <c r="Z193" t="s">
        <v>2123</v>
      </c>
      <c r="AA193" t="s">
        <v>2397</v>
      </c>
      <c r="AF193" s="4"/>
      <c r="AG193" s="4"/>
      <c r="AH193" t="s">
        <v>67</v>
      </c>
      <c r="AI193" t="s">
        <v>229</v>
      </c>
      <c r="AJ193" t="s">
        <v>478</v>
      </c>
      <c r="AK193" t="s">
        <v>1041</v>
      </c>
      <c r="AL193" t="s">
        <v>1569</v>
      </c>
      <c r="AM193" t="s">
        <v>69</v>
      </c>
      <c r="AN193" t="s">
        <v>1548</v>
      </c>
      <c r="AO193" t="s">
        <v>90</v>
      </c>
      <c r="AP193" t="s">
        <v>2328</v>
      </c>
    </row>
    <row r="194" spans="1:42" x14ac:dyDescent="0.25">
      <c r="A194">
        <v>133</v>
      </c>
      <c r="B194">
        <v>17</v>
      </c>
      <c r="C194" s="4">
        <v>43817</v>
      </c>
      <c r="D194">
        <v>11</v>
      </c>
      <c r="E194" t="s">
        <v>37</v>
      </c>
      <c r="F194" t="s">
        <v>48</v>
      </c>
      <c r="G194" t="s">
        <v>55</v>
      </c>
      <c r="H194" t="s">
        <v>58</v>
      </c>
      <c r="I194" s="4">
        <v>43739</v>
      </c>
      <c r="J194">
        <v>3</v>
      </c>
      <c r="K194" t="s">
        <v>59</v>
      </c>
      <c r="L194" s="4">
        <v>43615</v>
      </c>
      <c r="M194" s="4">
        <v>43830</v>
      </c>
      <c r="N194">
        <v>2</v>
      </c>
      <c r="O194" t="s">
        <v>112</v>
      </c>
      <c r="P194" t="s">
        <v>274</v>
      </c>
      <c r="Q194">
        <v>2</v>
      </c>
      <c r="R194" t="s">
        <v>491</v>
      </c>
      <c r="S194" t="s">
        <v>1054</v>
      </c>
      <c r="T194" t="s">
        <v>1583</v>
      </c>
      <c r="U194" t="s">
        <v>103</v>
      </c>
      <c r="V194" t="s">
        <v>2031</v>
      </c>
      <c r="W194">
        <v>1040.46</v>
      </c>
      <c r="X194">
        <v>89.96</v>
      </c>
      <c r="Y194">
        <v>2</v>
      </c>
      <c r="Z194" t="s">
        <v>2123</v>
      </c>
      <c r="AA194" t="s">
        <v>2397</v>
      </c>
      <c r="AF194" s="4"/>
      <c r="AG194" s="4"/>
      <c r="AH194" t="s">
        <v>86</v>
      </c>
      <c r="AI194" t="s">
        <v>248</v>
      </c>
      <c r="AJ194" t="s">
        <v>653</v>
      </c>
      <c r="AK194" t="s">
        <v>1197</v>
      </c>
      <c r="AL194" t="s">
        <v>1721</v>
      </c>
      <c r="AM194" t="s">
        <v>67</v>
      </c>
      <c r="AN194" t="s">
        <v>1577</v>
      </c>
      <c r="AO194" t="s">
        <v>549</v>
      </c>
      <c r="AP194" t="s">
        <v>2362</v>
      </c>
    </row>
    <row r="195" spans="1:42" x14ac:dyDescent="0.25">
      <c r="A195">
        <v>134</v>
      </c>
      <c r="B195">
        <v>27</v>
      </c>
      <c r="C195" s="4">
        <v>43817</v>
      </c>
      <c r="D195">
        <v>7</v>
      </c>
      <c r="E195" t="s">
        <v>35</v>
      </c>
      <c r="F195" t="s">
        <v>46</v>
      </c>
      <c r="G195" t="s">
        <v>56</v>
      </c>
      <c r="H195" t="s">
        <v>58</v>
      </c>
      <c r="I195" s="4">
        <v>43629</v>
      </c>
      <c r="J195">
        <v>1</v>
      </c>
      <c r="K195" t="s">
        <v>61</v>
      </c>
      <c r="L195" s="4">
        <v>43615</v>
      </c>
      <c r="M195" s="4">
        <v>43830</v>
      </c>
      <c r="N195">
        <v>1</v>
      </c>
      <c r="O195" t="s">
        <v>80</v>
      </c>
      <c r="P195" t="s">
        <v>242</v>
      </c>
      <c r="Q195">
        <v>1</v>
      </c>
      <c r="R195" t="s">
        <v>453</v>
      </c>
      <c r="S195" t="s">
        <v>1016</v>
      </c>
      <c r="T195" t="s">
        <v>1546</v>
      </c>
      <c r="U195" t="s">
        <v>67</v>
      </c>
      <c r="V195" t="s">
        <v>1548</v>
      </c>
      <c r="W195">
        <v>176.25</v>
      </c>
      <c r="X195">
        <v>44.97</v>
      </c>
      <c r="Y195">
        <v>1</v>
      </c>
      <c r="Z195" t="s">
        <v>67</v>
      </c>
      <c r="AA195" t="s">
        <v>2373</v>
      </c>
      <c r="AF195" s="4"/>
      <c r="AG195" s="4"/>
      <c r="AH195" t="s">
        <v>80</v>
      </c>
      <c r="AI195" t="s">
        <v>242</v>
      </c>
      <c r="AJ195" t="s">
        <v>453</v>
      </c>
      <c r="AK195" t="s">
        <v>1016</v>
      </c>
      <c r="AL195" t="s">
        <v>1546</v>
      </c>
      <c r="AM195" t="s">
        <v>67</v>
      </c>
      <c r="AN195" t="s">
        <v>1548</v>
      </c>
      <c r="AO195" t="s">
        <v>67</v>
      </c>
      <c r="AP195" t="s">
        <v>2373</v>
      </c>
    </row>
    <row r="196" spans="1:42" x14ac:dyDescent="0.25">
      <c r="A196">
        <v>135</v>
      </c>
      <c r="B196">
        <v>426</v>
      </c>
      <c r="C196" s="4">
        <v>43817</v>
      </c>
      <c r="D196">
        <v>9</v>
      </c>
      <c r="E196" t="s">
        <v>41</v>
      </c>
      <c r="F196" t="s">
        <v>52</v>
      </c>
      <c r="G196" t="s">
        <v>56</v>
      </c>
      <c r="H196" t="s">
        <v>58</v>
      </c>
      <c r="I196" s="4">
        <v>43605</v>
      </c>
      <c r="J196">
        <v>2</v>
      </c>
      <c r="L196" s="4"/>
      <c r="M196" s="4"/>
      <c r="N196">
        <v>1</v>
      </c>
      <c r="O196" t="s">
        <v>69</v>
      </c>
      <c r="P196" t="s">
        <v>231</v>
      </c>
      <c r="Q196">
        <v>1</v>
      </c>
      <c r="R196" t="s">
        <v>492</v>
      </c>
      <c r="S196" t="s">
        <v>1055</v>
      </c>
      <c r="T196" t="s">
        <v>1584</v>
      </c>
      <c r="U196" t="s">
        <v>69</v>
      </c>
      <c r="V196" t="s">
        <v>1577</v>
      </c>
      <c r="W196">
        <v>573.99</v>
      </c>
      <c r="X196">
        <v>24.99</v>
      </c>
      <c r="Y196">
        <v>1</v>
      </c>
      <c r="Z196" t="s">
        <v>78</v>
      </c>
      <c r="AA196" t="s">
        <v>2330</v>
      </c>
      <c r="AF196" s="4"/>
      <c r="AG196" s="4"/>
      <c r="AH196" t="s">
        <v>69</v>
      </c>
      <c r="AI196" t="s">
        <v>231</v>
      </c>
      <c r="AJ196" t="s">
        <v>492</v>
      </c>
      <c r="AK196" t="s">
        <v>1055</v>
      </c>
      <c r="AL196" t="s">
        <v>1584</v>
      </c>
      <c r="AM196" t="s">
        <v>69</v>
      </c>
      <c r="AN196" t="s">
        <v>1577</v>
      </c>
      <c r="AO196" t="s">
        <v>78</v>
      </c>
      <c r="AP196" t="s">
        <v>2330</v>
      </c>
    </row>
    <row r="197" spans="1:42" x14ac:dyDescent="0.25">
      <c r="A197">
        <v>136</v>
      </c>
      <c r="B197">
        <v>35</v>
      </c>
      <c r="C197" s="4">
        <v>43818</v>
      </c>
      <c r="D197">
        <v>4</v>
      </c>
      <c r="E197" t="s">
        <v>40</v>
      </c>
      <c r="F197" t="s">
        <v>51</v>
      </c>
      <c r="G197" t="s">
        <v>55</v>
      </c>
      <c r="H197" t="s">
        <v>58</v>
      </c>
      <c r="I197" s="4">
        <v>43733</v>
      </c>
      <c r="J197">
        <v>2</v>
      </c>
      <c r="K197" t="s">
        <v>60</v>
      </c>
      <c r="L197" s="4">
        <v>43615</v>
      </c>
      <c r="M197" s="4">
        <v>43830</v>
      </c>
      <c r="N197">
        <v>1</v>
      </c>
      <c r="O197" t="s">
        <v>110</v>
      </c>
      <c r="P197" t="s">
        <v>272</v>
      </c>
      <c r="Q197">
        <v>1</v>
      </c>
      <c r="R197" t="s">
        <v>493</v>
      </c>
      <c r="S197" t="s">
        <v>1056</v>
      </c>
      <c r="T197" t="s">
        <v>1585</v>
      </c>
      <c r="U197" t="s">
        <v>71</v>
      </c>
      <c r="V197" t="s">
        <v>1869</v>
      </c>
      <c r="W197">
        <v>39.979999999999997</v>
      </c>
      <c r="X197">
        <v>29.98</v>
      </c>
      <c r="Y197">
        <v>1</v>
      </c>
      <c r="Z197" t="s">
        <v>108</v>
      </c>
      <c r="AA197" t="s">
        <v>2398</v>
      </c>
      <c r="AF197" s="4"/>
      <c r="AG197" s="4"/>
      <c r="AH197" t="s">
        <v>67</v>
      </c>
      <c r="AI197" t="s">
        <v>229</v>
      </c>
      <c r="AJ197" t="s">
        <v>710</v>
      </c>
      <c r="AK197" t="s">
        <v>1251</v>
      </c>
      <c r="AL197" t="s">
        <v>1517</v>
      </c>
      <c r="AM197" t="s">
        <v>69</v>
      </c>
      <c r="AN197" t="s">
        <v>1548</v>
      </c>
      <c r="AO197" t="s">
        <v>90</v>
      </c>
      <c r="AP197" t="s">
        <v>2328</v>
      </c>
    </row>
    <row r="198" spans="1:42" x14ac:dyDescent="0.25">
      <c r="A198">
        <v>136</v>
      </c>
      <c r="B198">
        <v>35</v>
      </c>
      <c r="C198" s="4">
        <v>43818</v>
      </c>
      <c r="D198">
        <v>4</v>
      </c>
      <c r="E198" t="s">
        <v>40</v>
      </c>
      <c r="F198" t="s">
        <v>51</v>
      </c>
      <c r="G198" t="s">
        <v>55</v>
      </c>
      <c r="H198" t="s">
        <v>58</v>
      </c>
      <c r="I198" s="4">
        <v>43733</v>
      </c>
      <c r="J198">
        <v>2</v>
      </c>
      <c r="K198" t="s">
        <v>60</v>
      </c>
      <c r="L198" s="4">
        <v>43615</v>
      </c>
      <c r="M198" s="4">
        <v>43830</v>
      </c>
      <c r="N198">
        <v>1</v>
      </c>
      <c r="O198" t="s">
        <v>110</v>
      </c>
      <c r="P198" t="s">
        <v>272</v>
      </c>
      <c r="Q198">
        <v>1</v>
      </c>
      <c r="R198" t="s">
        <v>493</v>
      </c>
      <c r="S198" t="s">
        <v>1056</v>
      </c>
      <c r="T198" t="s">
        <v>1585</v>
      </c>
      <c r="U198" t="s">
        <v>71</v>
      </c>
      <c r="V198" t="s">
        <v>1869</v>
      </c>
      <c r="W198">
        <v>39.979999999999997</v>
      </c>
      <c r="X198">
        <v>29.98</v>
      </c>
      <c r="Y198">
        <v>1</v>
      </c>
      <c r="Z198" t="s">
        <v>108</v>
      </c>
      <c r="AA198" t="s">
        <v>2398</v>
      </c>
      <c r="AF198" s="4"/>
      <c r="AG198" s="4"/>
      <c r="AH198" t="s">
        <v>67</v>
      </c>
      <c r="AI198" t="s">
        <v>229</v>
      </c>
      <c r="AJ198" t="s">
        <v>710</v>
      </c>
      <c r="AK198" t="s">
        <v>1251</v>
      </c>
      <c r="AL198" t="s">
        <v>1517</v>
      </c>
      <c r="AM198" t="s">
        <v>69</v>
      </c>
      <c r="AN198" t="s">
        <v>1548</v>
      </c>
      <c r="AO198" t="s">
        <v>90</v>
      </c>
      <c r="AP198" t="s">
        <v>2328</v>
      </c>
    </row>
    <row r="199" spans="1:42" x14ac:dyDescent="0.25">
      <c r="A199">
        <v>137</v>
      </c>
      <c r="B199">
        <v>449</v>
      </c>
      <c r="C199" s="4">
        <v>43818</v>
      </c>
      <c r="D199">
        <v>9</v>
      </c>
      <c r="E199" t="s">
        <v>41</v>
      </c>
      <c r="F199" t="s">
        <v>52</v>
      </c>
      <c r="G199" t="s">
        <v>56</v>
      </c>
      <c r="H199" t="s">
        <v>57</v>
      </c>
      <c r="I199" s="4">
        <v>43681</v>
      </c>
      <c r="J199">
        <v>3</v>
      </c>
      <c r="K199" t="s">
        <v>59</v>
      </c>
      <c r="L199" s="4">
        <v>43615</v>
      </c>
      <c r="M199" s="4">
        <v>43830</v>
      </c>
      <c r="N199">
        <v>2</v>
      </c>
      <c r="O199" t="s">
        <v>113</v>
      </c>
      <c r="P199" t="s">
        <v>275</v>
      </c>
      <c r="Q199">
        <v>2</v>
      </c>
      <c r="R199" t="s">
        <v>494</v>
      </c>
      <c r="S199" t="s">
        <v>1057</v>
      </c>
      <c r="T199" t="s">
        <v>1586</v>
      </c>
      <c r="U199" t="s">
        <v>109</v>
      </c>
      <c r="V199" t="s">
        <v>2030</v>
      </c>
      <c r="W199">
        <v>163.99</v>
      </c>
      <c r="X199">
        <v>74.959999999999994</v>
      </c>
      <c r="Y199">
        <v>2</v>
      </c>
      <c r="Z199" t="s">
        <v>2124</v>
      </c>
      <c r="AA199" t="s">
        <v>2399</v>
      </c>
      <c r="AF199" s="4"/>
      <c r="AG199" s="4"/>
      <c r="AH199" t="s">
        <v>65</v>
      </c>
      <c r="AI199" t="s">
        <v>227</v>
      </c>
      <c r="AJ199" t="s">
        <v>685</v>
      </c>
      <c r="AK199" t="s">
        <v>1227</v>
      </c>
      <c r="AL199" t="s">
        <v>418</v>
      </c>
      <c r="AM199" t="s">
        <v>67</v>
      </c>
      <c r="AN199" t="s">
        <v>1517</v>
      </c>
      <c r="AO199" t="s">
        <v>431</v>
      </c>
      <c r="AP199" t="s">
        <v>2326</v>
      </c>
    </row>
    <row r="200" spans="1:42" x14ac:dyDescent="0.25">
      <c r="A200">
        <v>137</v>
      </c>
      <c r="B200">
        <v>449</v>
      </c>
      <c r="C200" s="4">
        <v>43818</v>
      </c>
      <c r="D200">
        <v>9</v>
      </c>
      <c r="E200" t="s">
        <v>41</v>
      </c>
      <c r="F200" t="s">
        <v>52</v>
      </c>
      <c r="G200" t="s">
        <v>56</v>
      </c>
      <c r="H200" t="s">
        <v>57</v>
      </c>
      <c r="I200" s="4">
        <v>43681</v>
      </c>
      <c r="J200">
        <v>3</v>
      </c>
      <c r="K200" t="s">
        <v>59</v>
      </c>
      <c r="L200" s="4">
        <v>43615</v>
      </c>
      <c r="M200" s="4">
        <v>43830</v>
      </c>
      <c r="N200">
        <v>2</v>
      </c>
      <c r="O200" t="s">
        <v>113</v>
      </c>
      <c r="P200" t="s">
        <v>275</v>
      </c>
      <c r="Q200">
        <v>2</v>
      </c>
      <c r="R200" t="s">
        <v>494</v>
      </c>
      <c r="S200" t="s">
        <v>1057</v>
      </c>
      <c r="T200" t="s">
        <v>1586</v>
      </c>
      <c r="U200" t="s">
        <v>109</v>
      </c>
      <c r="V200" t="s">
        <v>2030</v>
      </c>
      <c r="W200">
        <v>163.99</v>
      </c>
      <c r="X200">
        <v>74.959999999999994</v>
      </c>
      <c r="Y200">
        <v>2</v>
      </c>
      <c r="Z200" t="s">
        <v>2124</v>
      </c>
      <c r="AA200" t="s">
        <v>2399</v>
      </c>
      <c r="AF200" s="4"/>
      <c r="AG200" s="4"/>
      <c r="AH200" t="s">
        <v>79</v>
      </c>
      <c r="AI200" t="s">
        <v>241</v>
      </c>
      <c r="AJ200" t="s">
        <v>694</v>
      </c>
      <c r="AK200" t="s">
        <v>1087</v>
      </c>
      <c r="AL200" t="s">
        <v>1652</v>
      </c>
      <c r="AM200" t="s">
        <v>69</v>
      </c>
      <c r="AN200" t="s">
        <v>1548</v>
      </c>
      <c r="AO200" t="s">
        <v>86</v>
      </c>
      <c r="AP200" t="s">
        <v>2350</v>
      </c>
    </row>
    <row r="201" spans="1:42" x14ac:dyDescent="0.25">
      <c r="A201">
        <v>138</v>
      </c>
      <c r="B201">
        <v>469</v>
      </c>
      <c r="C201" s="4">
        <v>43818</v>
      </c>
      <c r="D201">
        <v>5</v>
      </c>
      <c r="E201" t="s">
        <v>36</v>
      </c>
      <c r="F201" t="s">
        <v>47</v>
      </c>
      <c r="G201" t="s">
        <v>55</v>
      </c>
      <c r="H201" t="s">
        <v>57</v>
      </c>
      <c r="I201" s="4">
        <v>43711</v>
      </c>
      <c r="J201">
        <v>2</v>
      </c>
      <c r="K201" t="s">
        <v>60</v>
      </c>
      <c r="L201" s="4">
        <v>43615</v>
      </c>
      <c r="M201" s="4">
        <v>43830</v>
      </c>
      <c r="N201">
        <v>1</v>
      </c>
      <c r="O201" t="s">
        <v>70</v>
      </c>
      <c r="P201" t="s">
        <v>232</v>
      </c>
      <c r="Q201">
        <v>1</v>
      </c>
      <c r="R201" t="s">
        <v>495</v>
      </c>
      <c r="S201" t="s">
        <v>1058</v>
      </c>
      <c r="T201" t="s">
        <v>1587</v>
      </c>
      <c r="U201" t="s">
        <v>67</v>
      </c>
      <c r="V201" t="s">
        <v>1517</v>
      </c>
      <c r="W201">
        <v>164.97</v>
      </c>
      <c r="X201">
        <v>59.97</v>
      </c>
      <c r="Y201">
        <v>1</v>
      </c>
      <c r="Z201" t="s">
        <v>673</v>
      </c>
      <c r="AA201" t="s">
        <v>2348</v>
      </c>
      <c r="AF201" s="4"/>
      <c r="AG201" s="4"/>
      <c r="AH201" t="s">
        <v>70</v>
      </c>
      <c r="AI201" t="s">
        <v>232</v>
      </c>
      <c r="AJ201" t="s">
        <v>495</v>
      </c>
      <c r="AK201" t="s">
        <v>1058</v>
      </c>
      <c r="AL201" t="s">
        <v>1587</v>
      </c>
      <c r="AM201" t="s">
        <v>67</v>
      </c>
      <c r="AN201" t="s">
        <v>1517</v>
      </c>
      <c r="AO201" t="s">
        <v>673</v>
      </c>
      <c r="AP201" t="s">
        <v>2348</v>
      </c>
    </row>
    <row r="202" spans="1:42" x14ac:dyDescent="0.25">
      <c r="A202">
        <v>139</v>
      </c>
      <c r="B202">
        <v>175</v>
      </c>
      <c r="C202" s="4">
        <v>43820</v>
      </c>
      <c r="D202">
        <v>1</v>
      </c>
      <c r="E202" t="s">
        <v>39</v>
      </c>
      <c r="F202" t="s">
        <v>50</v>
      </c>
      <c r="G202" t="s">
        <v>56</v>
      </c>
      <c r="H202" t="s">
        <v>58</v>
      </c>
      <c r="I202" s="4">
        <v>43604</v>
      </c>
      <c r="J202">
        <v>2</v>
      </c>
      <c r="L202" s="4"/>
      <c r="M202" s="4"/>
      <c r="N202">
        <v>2</v>
      </c>
      <c r="O202" t="s">
        <v>63</v>
      </c>
      <c r="P202" t="s">
        <v>225</v>
      </c>
      <c r="Q202">
        <v>2</v>
      </c>
      <c r="R202" t="s">
        <v>496</v>
      </c>
      <c r="S202" t="s">
        <v>1059</v>
      </c>
      <c r="T202" t="s">
        <v>1588</v>
      </c>
      <c r="U202" t="s">
        <v>88</v>
      </c>
      <c r="V202" t="s">
        <v>2042</v>
      </c>
      <c r="W202">
        <v>131.66</v>
      </c>
      <c r="X202">
        <v>49.96</v>
      </c>
      <c r="Y202">
        <v>2</v>
      </c>
      <c r="Z202" t="s">
        <v>2125</v>
      </c>
      <c r="AA202" t="s">
        <v>2400</v>
      </c>
      <c r="AF202" s="4"/>
      <c r="AG202" s="4"/>
      <c r="AH202" t="s">
        <v>70</v>
      </c>
      <c r="AI202" t="s">
        <v>232</v>
      </c>
      <c r="AJ202" t="s">
        <v>440</v>
      </c>
      <c r="AK202" t="s">
        <v>1002</v>
      </c>
      <c r="AL202" t="s">
        <v>1534</v>
      </c>
      <c r="AM202" t="s">
        <v>80</v>
      </c>
      <c r="AN202" t="s">
        <v>1548</v>
      </c>
      <c r="AO202" t="s">
        <v>432</v>
      </c>
      <c r="AP202" t="s">
        <v>2331</v>
      </c>
    </row>
    <row r="203" spans="1:42" x14ac:dyDescent="0.25">
      <c r="A203">
        <v>139</v>
      </c>
      <c r="B203">
        <v>175</v>
      </c>
      <c r="C203" s="4">
        <v>43820</v>
      </c>
      <c r="D203">
        <v>1</v>
      </c>
      <c r="E203" t="s">
        <v>39</v>
      </c>
      <c r="F203" t="s">
        <v>50</v>
      </c>
      <c r="G203" t="s">
        <v>56</v>
      </c>
      <c r="H203" t="s">
        <v>58</v>
      </c>
      <c r="I203" s="4">
        <v>43604</v>
      </c>
      <c r="J203">
        <v>2</v>
      </c>
      <c r="L203" s="4"/>
      <c r="M203" s="4"/>
      <c r="N203">
        <v>2</v>
      </c>
      <c r="O203" t="s">
        <v>63</v>
      </c>
      <c r="P203" t="s">
        <v>225</v>
      </c>
      <c r="Q203">
        <v>2</v>
      </c>
      <c r="R203" t="s">
        <v>496</v>
      </c>
      <c r="S203" t="s">
        <v>1059</v>
      </c>
      <c r="T203" t="s">
        <v>1588</v>
      </c>
      <c r="U203" t="s">
        <v>88</v>
      </c>
      <c r="V203" t="s">
        <v>2042</v>
      </c>
      <c r="W203">
        <v>131.66</v>
      </c>
      <c r="X203">
        <v>49.96</v>
      </c>
      <c r="Y203">
        <v>2</v>
      </c>
      <c r="Z203" t="s">
        <v>2125</v>
      </c>
      <c r="AA203" t="s">
        <v>2400</v>
      </c>
      <c r="AF203" s="4"/>
      <c r="AG203" s="4"/>
      <c r="AH203" t="s">
        <v>79</v>
      </c>
      <c r="AI203" t="s">
        <v>241</v>
      </c>
      <c r="AJ203" t="s">
        <v>423</v>
      </c>
      <c r="AK203" t="s">
        <v>985</v>
      </c>
      <c r="AL203" t="s">
        <v>1518</v>
      </c>
      <c r="AM203" t="s">
        <v>80</v>
      </c>
      <c r="AN203" t="s">
        <v>1562</v>
      </c>
      <c r="AO203" t="s">
        <v>455</v>
      </c>
      <c r="AP203" t="s">
        <v>2340</v>
      </c>
    </row>
    <row r="204" spans="1:42" x14ac:dyDescent="0.25">
      <c r="A204">
        <v>140</v>
      </c>
      <c r="B204">
        <v>350</v>
      </c>
      <c r="C204" s="4">
        <v>43820</v>
      </c>
      <c r="D204">
        <v>11</v>
      </c>
      <c r="E204" t="s">
        <v>37</v>
      </c>
      <c r="F204" t="s">
        <v>48</v>
      </c>
      <c r="G204" t="s">
        <v>56</v>
      </c>
      <c r="H204" t="s">
        <v>57</v>
      </c>
      <c r="I204" s="4">
        <v>43565</v>
      </c>
      <c r="J204">
        <v>2</v>
      </c>
      <c r="L204" s="4"/>
      <c r="M204" s="4"/>
      <c r="N204">
        <v>1</v>
      </c>
      <c r="O204" t="s">
        <v>90</v>
      </c>
      <c r="P204" t="s">
        <v>252</v>
      </c>
      <c r="Q204">
        <v>1</v>
      </c>
      <c r="R204" t="s">
        <v>497</v>
      </c>
      <c r="S204" t="s">
        <v>1060</v>
      </c>
      <c r="T204" t="s">
        <v>1589</v>
      </c>
      <c r="U204" t="s">
        <v>69</v>
      </c>
      <c r="V204" t="s">
        <v>1562</v>
      </c>
      <c r="W204">
        <v>12.75</v>
      </c>
      <c r="X204">
        <v>9.99</v>
      </c>
      <c r="Y204">
        <v>1</v>
      </c>
      <c r="Z204" t="s">
        <v>410</v>
      </c>
      <c r="AA204" t="s">
        <v>2359</v>
      </c>
      <c r="AF204" s="4"/>
      <c r="AG204" s="4"/>
      <c r="AH204" t="s">
        <v>90</v>
      </c>
      <c r="AI204" t="s">
        <v>252</v>
      </c>
      <c r="AJ204" t="s">
        <v>497</v>
      </c>
      <c r="AK204" t="s">
        <v>1060</v>
      </c>
      <c r="AL204" t="s">
        <v>1589</v>
      </c>
      <c r="AM204" t="s">
        <v>69</v>
      </c>
      <c r="AN204" t="s">
        <v>1562</v>
      </c>
      <c r="AO204" t="s">
        <v>410</v>
      </c>
      <c r="AP204" t="s">
        <v>2359</v>
      </c>
    </row>
    <row r="205" spans="1:42" x14ac:dyDescent="0.25">
      <c r="A205">
        <v>141</v>
      </c>
      <c r="B205">
        <v>400</v>
      </c>
      <c r="C205" s="4">
        <v>43820</v>
      </c>
      <c r="D205">
        <v>8</v>
      </c>
      <c r="E205" t="s">
        <v>43</v>
      </c>
      <c r="F205" t="s">
        <v>54</v>
      </c>
      <c r="G205" t="s">
        <v>56</v>
      </c>
      <c r="H205" t="s">
        <v>58</v>
      </c>
      <c r="I205" s="4">
        <v>43622</v>
      </c>
      <c r="J205">
        <v>2</v>
      </c>
      <c r="K205" t="s">
        <v>60</v>
      </c>
      <c r="L205" s="4">
        <v>43615</v>
      </c>
      <c r="M205" s="4">
        <v>43830</v>
      </c>
      <c r="N205">
        <v>1</v>
      </c>
      <c r="O205" t="s">
        <v>67</v>
      </c>
      <c r="P205" t="s">
        <v>229</v>
      </c>
      <c r="Q205">
        <v>1</v>
      </c>
      <c r="R205" t="s">
        <v>498</v>
      </c>
      <c r="S205" t="s">
        <v>1061</v>
      </c>
      <c r="T205" t="s">
        <v>1513</v>
      </c>
      <c r="U205" t="s">
        <v>69</v>
      </c>
      <c r="V205" t="s">
        <v>1548</v>
      </c>
      <c r="W205">
        <v>29.99</v>
      </c>
      <c r="X205">
        <v>14.99</v>
      </c>
      <c r="Y205">
        <v>1</v>
      </c>
      <c r="Z205" t="s">
        <v>652</v>
      </c>
      <c r="AA205" t="s">
        <v>2352</v>
      </c>
      <c r="AF205" s="4"/>
      <c r="AG205" s="4"/>
      <c r="AH205" t="s">
        <v>67</v>
      </c>
      <c r="AI205" t="s">
        <v>229</v>
      </c>
      <c r="AJ205" t="s">
        <v>498</v>
      </c>
      <c r="AK205" t="s">
        <v>1061</v>
      </c>
      <c r="AL205" t="s">
        <v>1513</v>
      </c>
      <c r="AM205" t="s">
        <v>69</v>
      </c>
      <c r="AN205" t="s">
        <v>1548</v>
      </c>
      <c r="AO205" t="s">
        <v>652</v>
      </c>
      <c r="AP205" t="s">
        <v>2352</v>
      </c>
    </row>
    <row r="206" spans="1:42" x14ac:dyDescent="0.25">
      <c r="A206">
        <v>142</v>
      </c>
      <c r="B206">
        <v>427</v>
      </c>
      <c r="C206" s="4">
        <v>43820</v>
      </c>
      <c r="D206">
        <v>11</v>
      </c>
      <c r="E206" t="s">
        <v>37</v>
      </c>
      <c r="F206" t="s">
        <v>48</v>
      </c>
      <c r="G206" t="s">
        <v>56</v>
      </c>
      <c r="H206" t="s">
        <v>58</v>
      </c>
      <c r="I206" s="4">
        <v>43621</v>
      </c>
      <c r="J206">
        <v>2</v>
      </c>
      <c r="K206" t="s">
        <v>60</v>
      </c>
      <c r="L206" s="4">
        <v>43615</v>
      </c>
      <c r="M206" s="4">
        <v>43830</v>
      </c>
      <c r="N206">
        <v>1</v>
      </c>
      <c r="O206" t="s">
        <v>86</v>
      </c>
      <c r="P206" t="s">
        <v>248</v>
      </c>
      <c r="Q206">
        <v>1</v>
      </c>
      <c r="R206" t="s">
        <v>499</v>
      </c>
      <c r="S206" t="s">
        <v>1062</v>
      </c>
      <c r="T206" t="s">
        <v>1590</v>
      </c>
      <c r="U206" t="s">
        <v>80</v>
      </c>
      <c r="V206" t="s">
        <v>1577</v>
      </c>
      <c r="W206">
        <v>123.78</v>
      </c>
      <c r="X206">
        <v>49.98</v>
      </c>
      <c r="Y206">
        <v>1</v>
      </c>
      <c r="Z206" t="s">
        <v>549</v>
      </c>
      <c r="AA206" t="s">
        <v>2362</v>
      </c>
      <c r="AF206" s="4"/>
      <c r="AG206" s="4"/>
      <c r="AH206" t="s">
        <v>86</v>
      </c>
      <c r="AI206" t="s">
        <v>248</v>
      </c>
      <c r="AJ206" t="s">
        <v>499</v>
      </c>
      <c r="AK206" t="s">
        <v>1062</v>
      </c>
      <c r="AL206" t="s">
        <v>1590</v>
      </c>
      <c r="AM206" t="s">
        <v>80</v>
      </c>
      <c r="AN206" t="s">
        <v>1577</v>
      </c>
      <c r="AO206" t="s">
        <v>549</v>
      </c>
      <c r="AP206" t="s">
        <v>2362</v>
      </c>
    </row>
    <row r="207" spans="1:42" x14ac:dyDescent="0.25">
      <c r="A207">
        <v>143</v>
      </c>
      <c r="B207">
        <v>467</v>
      </c>
      <c r="C207" s="4">
        <v>43820</v>
      </c>
      <c r="D207">
        <v>1</v>
      </c>
      <c r="E207" t="s">
        <v>39</v>
      </c>
      <c r="F207" t="s">
        <v>50</v>
      </c>
      <c r="G207" t="s">
        <v>55</v>
      </c>
      <c r="H207" t="s">
        <v>58</v>
      </c>
      <c r="I207" s="4">
        <v>43693</v>
      </c>
      <c r="J207">
        <v>2</v>
      </c>
      <c r="K207" t="s">
        <v>60</v>
      </c>
      <c r="L207" s="4">
        <v>43615</v>
      </c>
      <c r="M207" s="4">
        <v>43830</v>
      </c>
      <c r="N207">
        <v>1</v>
      </c>
      <c r="O207" t="s">
        <v>79</v>
      </c>
      <c r="P207" t="s">
        <v>241</v>
      </c>
      <c r="Q207">
        <v>1</v>
      </c>
      <c r="R207" t="s">
        <v>500</v>
      </c>
      <c r="S207" t="s">
        <v>1063</v>
      </c>
      <c r="T207" t="s">
        <v>1591</v>
      </c>
      <c r="U207" t="s">
        <v>67</v>
      </c>
      <c r="V207" t="s">
        <v>1562</v>
      </c>
      <c r="W207">
        <v>251.85</v>
      </c>
      <c r="X207">
        <v>29.97</v>
      </c>
      <c r="Y207">
        <v>1</v>
      </c>
      <c r="Z207" t="s">
        <v>455</v>
      </c>
      <c r="AA207" t="s">
        <v>2340</v>
      </c>
      <c r="AF207" s="4"/>
      <c r="AG207" s="4"/>
      <c r="AH207" t="s">
        <v>79</v>
      </c>
      <c r="AI207" t="s">
        <v>241</v>
      </c>
      <c r="AJ207" t="s">
        <v>500</v>
      </c>
      <c r="AK207" t="s">
        <v>1063</v>
      </c>
      <c r="AL207" t="s">
        <v>1591</v>
      </c>
      <c r="AM207" t="s">
        <v>67</v>
      </c>
      <c r="AN207" t="s">
        <v>1562</v>
      </c>
      <c r="AO207" t="s">
        <v>455</v>
      </c>
      <c r="AP207" t="s">
        <v>2340</v>
      </c>
    </row>
    <row r="208" spans="1:42" x14ac:dyDescent="0.25">
      <c r="A208">
        <v>144</v>
      </c>
      <c r="B208">
        <v>180</v>
      </c>
      <c r="C208" s="4">
        <v>43821</v>
      </c>
      <c r="D208">
        <v>6</v>
      </c>
      <c r="E208" t="s">
        <v>33</v>
      </c>
      <c r="F208" t="s">
        <v>44</v>
      </c>
      <c r="G208" t="s">
        <v>55</v>
      </c>
      <c r="H208" t="s">
        <v>58</v>
      </c>
      <c r="I208" s="4">
        <v>43656</v>
      </c>
      <c r="J208">
        <v>2</v>
      </c>
      <c r="K208" t="s">
        <v>60</v>
      </c>
      <c r="L208" s="4">
        <v>43615</v>
      </c>
      <c r="M208" s="4">
        <v>43830</v>
      </c>
      <c r="N208">
        <v>1</v>
      </c>
      <c r="O208" t="s">
        <v>67</v>
      </c>
      <c r="P208" t="s">
        <v>229</v>
      </c>
      <c r="Q208">
        <v>1</v>
      </c>
      <c r="R208" t="s">
        <v>416</v>
      </c>
      <c r="S208" t="s">
        <v>978</v>
      </c>
      <c r="T208" t="s">
        <v>1511</v>
      </c>
      <c r="U208" t="s">
        <v>80</v>
      </c>
      <c r="V208" t="s">
        <v>1548</v>
      </c>
      <c r="W208">
        <v>47.9</v>
      </c>
      <c r="X208">
        <v>29.98</v>
      </c>
      <c r="Y208">
        <v>1</v>
      </c>
      <c r="Z208" t="s">
        <v>652</v>
      </c>
      <c r="AA208" t="s">
        <v>2352</v>
      </c>
      <c r="AF208" s="4"/>
      <c r="AG208" s="4"/>
      <c r="AH208" t="s">
        <v>67</v>
      </c>
      <c r="AI208" t="s">
        <v>229</v>
      </c>
      <c r="AJ208" t="s">
        <v>416</v>
      </c>
      <c r="AK208" t="s">
        <v>978</v>
      </c>
      <c r="AL208" t="s">
        <v>1511</v>
      </c>
      <c r="AM208" t="s">
        <v>80</v>
      </c>
      <c r="AN208" t="s">
        <v>1548</v>
      </c>
      <c r="AO208" t="s">
        <v>652</v>
      </c>
      <c r="AP208" t="s">
        <v>2352</v>
      </c>
    </row>
    <row r="209" spans="1:42" x14ac:dyDescent="0.25">
      <c r="A209">
        <v>145</v>
      </c>
      <c r="B209">
        <v>100</v>
      </c>
      <c r="C209" s="4">
        <v>43822</v>
      </c>
      <c r="D209">
        <v>4</v>
      </c>
      <c r="E209" t="s">
        <v>40</v>
      </c>
      <c r="F209" t="s">
        <v>51</v>
      </c>
      <c r="G209" t="s">
        <v>55</v>
      </c>
      <c r="H209" t="s">
        <v>57</v>
      </c>
      <c r="I209" s="4">
        <v>43692</v>
      </c>
      <c r="J209">
        <v>3</v>
      </c>
      <c r="K209" t="s">
        <v>59</v>
      </c>
      <c r="L209" s="4">
        <v>43615</v>
      </c>
      <c r="M209" s="4">
        <v>43830</v>
      </c>
      <c r="N209">
        <v>1</v>
      </c>
      <c r="O209" t="s">
        <v>90</v>
      </c>
      <c r="P209" t="s">
        <v>252</v>
      </c>
      <c r="Q209">
        <v>1</v>
      </c>
      <c r="R209" t="s">
        <v>501</v>
      </c>
      <c r="S209" t="s">
        <v>1064</v>
      </c>
      <c r="T209" t="s">
        <v>1592</v>
      </c>
      <c r="U209" t="s">
        <v>80</v>
      </c>
      <c r="V209" t="s">
        <v>1562</v>
      </c>
      <c r="W209">
        <v>17.920000000000002</v>
      </c>
      <c r="X209">
        <v>19.98</v>
      </c>
      <c r="Y209">
        <v>1</v>
      </c>
      <c r="Z209" t="s">
        <v>410</v>
      </c>
      <c r="AA209" t="s">
        <v>2359</v>
      </c>
      <c r="AF209" s="4"/>
      <c r="AG209" s="4"/>
      <c r="AH209" t="s">
        <v>90</v>
      </c>
      <c r="AI209" t="s">
        <v>252</v>
      </c>
      <c r="AJ209" t="s">
        <v>501</v>
      </c>
      <c r="AK209" t="s">
        <v>1064</v>
      </c>
      <c r="AL209" t="s">
        <v>1592</v>
      </c>
      <c r="AM209" t="s">
        <v>80</v>
      </c>
      <c r="AN209" t="s">
        <v>1562</v>
      </c>
      <c r="AO209" t="s">
        <v>410</v>
      </c>
      <c r="AP209" t="s">
        <v>2359</v>
      </c>
    </row>
    <row r="210" spans="1:42" x14ac:dyDescent="0.25">
      <c r="A210">
        <v>146</v>
      </c>
      <c r="B210">
        <v>110</v>
      </c>
      <c r="C210" s="4">
        <v>43822</v>
      </c>
      <c r="D210">
        <v>1</v>
      </c>
      <c r="E210" t="s">
        <v>39</v>
      </c>
      <c r="F210" t="s">
        <v>50</v>
      </c>
      <c r="G210" t="s">
        <v>55</v>
      </c>
      <c r="H210" t="s">
        <v>58</v>
      </c>
      <c r="I210" s="4">
        <v>43648</v>
      </c>
      <c r="J210">
        <v>2</v>
      </c>
      <c r="K210" t="s">
        <v>60</v>
      </c>
      <c r="L210" s="4">
        <v>43615</v>
      </c>
      <c r="M210" s="4">
        <v>43830</v>
      </c>
      <c r="N210">
        <v>1</v>
      </c>
      <c r="O210" t="s">
        <v>79</v>
      </c>
      <c r="P210" t="s">
        <v>241</v>
      </c>
      <c r="Q210">
        <v>1</v>
      </c>
      <c r="R210" t="s">
        <v>472</v>
      </c>
      <c r="S210" t="s">
        <v>1035</v>
      </c>
      <c r="T210" t="s">
        <v>1513</v>
      </c>
      <c r="U210" t="s">
        <v>80</v>
      </c>
      <c r="V210" t="s">
        <v>1562</v>
      </c>
      <c r="W210">
        <v>59.98</v>
      </c>
      <c r="X210">
        <v>19.98</v>
      </c>
      <c r="Y210">
        <v>1</v>
      </c>
      <c r="Z210" t="s">
        <v>65</v>
      </c>
      <c r="AA210" t="s">
        <v>2343</v>
      </c>
      <c r="AF210" s="4"/>
      <c r="AG210" s="4"/>
      <c r="AH210" t="s">
        <v>79</v>
      </c>
      <c r="AI210" t="s">
        <v>241</v>
      </c>
      <c r="AJ210" t="s">
        <v>472</v>
      </c>
      <c r="AK210" t="s">
        <v>1035</v>
      </c>
      <c r="AL210" t="s">
        <v>1513</v>
      </c>
      <c r="AM210" t="s">
        <v>80</v>
      </c>
      <c r="AN210" t="s">
        <v>1562</v>
      </c>
      <c r="AO210" t="s">
        <v>65</v>
      </c>
      <c r="AP210" t="s">
        <v>2343</v>
      </c>
    </row>
    <row r="211" spans="1:42" x14ac:dyDescent="0.25">
      <c r="A211">
        <v>147</v>
      </c>
      <c r="B211">
        <v>257</v>
      </c>
      <c r="C211" s="4">
        <v>43823</v>
      </c>
      <c r="D211">
        <v>2</v>
      </c>
      <c r="E211" t="s">
        <v>38</v>
      </c>
      <c r="F211" t="s">
        <v>49</v>
      </c>
      <c r="G211" t="s">
        <v>56</v>
      </c>
      <c r="H211" t="s">
        <v>57</v>
      </c>
      <c r="I211" s="4">
        <v>43662</v>
      </c>
      <c r="J211">
        <v>2</v>
      </c>
      <c r="K211" t="s">
        <v>60</v>
      </c>
      <c r="L211" s="4">
        <v>43615</v>
      </c>
      <c r="M211" s="4">
        <v>43830</v>
      </c>
      <c r="N211">
        <v>2</v>
      </c>
      <c r="O211" t="s">
        <v>114</v>
      </c>
      <c r="P211" t="s">
        <v>276</v>
      </c>
      <c r="Q211">
        <v>2</v>
      </c>
      <c r="R211" t="s">
        <v>502</v>
      </c>
      <c r="S211" t="s">
        <v>1065</v>
      </c>
      <c r="T211" t="s">
        <v>1593</v>
      </c>
      <c r="U211" t="s">
        <v>110</v>
      </c>
      <c r="V211" t="s">
        <v>2031</v>
      </c>
      <c r="W211">
        <v>257.82</v>
      </c>
      <c r="X211">
        <v>119.94</v>
      </c>
      <c r="Y211">
        <v>2</v>
      </c>
      <c r="Z211" t="s">
        <v>2126</v>
      </c>
      <c r="AA211" t="s">
        <v>2401</v>
      </c>
      <c r="AF211" s="4"/>
      <c r="AG211" s="4"/>
      <c r="AH211" t="s">
        <v>84</v>
      </c>
      <c r="AI211" t="s">
        <v>246</v>
      </c>
      <c r="AJ211" t="s">
        <v>549</v>
      </c>
      <c r="AK211" t="s">
        <v>1110</v>
      </c>
      <c r="AL211" t="s">
        <v>1635</v>
      </c>
      <c r="AM211" t="s">
        <v>67</v>
      </c>
      <c r="AN211" t="s">
        <v>1548</v>
      </c>
      <c r="AO211" t="s">
        <v>410</v>
      </c>
      <c r="AP211" t="s">
        <v>2359</v>
      </c>
    </row>
    <row r="212" spans="1:42" x14ac:dyDescent="0.25">
      <c r="A212">
        <v>147</v>
      </c>
      <c r="B212">
        <v>257</v>
      </c>
      <c r="C212" s="4">
        <v>43823</v>
      </c>
      <c r="D212">
        <v>2</v>
      </c>
      <c r="E212" t="s">
        <v>38</v>
      </c>
      <c r="F212" t="s">
        <v>49</v>
      </c>
      <c r="G212" t="s">
        <v>56</v>
      </c>
      <c r="H212" t="s">
        <v>57</v>
      </c>
      <c r="I212" s="4">
        <v>43662</v>
      </c>
      <c r="J212">
        <v>2</v>
      </c>
      <c r="K212" t="s">
        <v>60</v>
      </c>
      <c r="L212" s="4">
        <v>43615</v>
      </c>
      <c r="M212" s="4">
        <v>43830</v>
      </c>
      <c r="N212">
        <v>2</v>
      </c>
      <c r="O212" t="s">
        <v>114</v>
      </c>
      <c r="P212" t="s">
        <v>276</v>
      </c>
      <c r="Q212">
        <v>2</v>
      </c>
      <c r="R212" t="s">
        <v>502</v>
      </c>
      <c r="S212" t="s">
        <v>1065</v>
      </c>
      <c r="T212" t="s">
        <v>1593</v>
      </c>
      <c r="U212" t="s">
        <v>110</v>
      </c>
      <c r="V212" t="s">
        <v>2031</v>
      </c>
      <c r="W212">
        <v>257.82</v>
      </c>
      <c r="X212">
        <v>119.94</v>
      </c>
      <c r="Y212">
        <v>2</v>
      </c>
      <c r="Z212" t="s">
        <v>2126</v>
      </c>
      <c r="AA212" t="s">
        <v>2401</v>
      </c>
      <c r="AF212" s="4"/>
      <c r="AG212" s="4"/>
      <c r="AH212" t="s">
        <v>86</v>
      </c>
      <c r="AI212" t="s">
        <v>248</v>
      </c>
      <c r="AJ212" t="s">
        <v>419</v>
      </c>
      <c r="AK212" t="s">
        <v>981</v>
      </c>
      <c r="AL212" t="s">
        <v>1514</v>
      </c>
      <c r="AM212" t="s">
        <v>67</v>
      </c>
      <c r="AN212" t="s">
        <v>1577</v>
      </c>
      <c r="AO212" t="s">
        <v>547</v>
      </c>
      <c r="AP212" t="s">
        <v>2354</v>
      </c>
    </row>
    <row r="213" spans="1:42" x14ac:dyDescent="0.25">
      <c r="A213">
        <v>148</v>
      </c>
      <c r="B213">
        <v>232</v>
      </c>
      <c r="C213" s="4">
        <v>43826</v>
      </c>
      <c r="D213">
        <v>1</v>
      </c>
      <c r="E213" t="s">
        <v>39</v>
      </c>
      <c r="F213" t="s">
        <v>50</v>
      </c>
      <c r="G213" t="s">
        <v>56</v>
      </c>
      <c r="H213" t="s">
        <v>58</v>
      </c>
      <c r="I213" s="4">
        <v>43574</v>
      </c>
      <c r="J213">
        <v>3</v>
      </c>
      <c r="L213" s="4"/>
      <c r="M213" s="4"/>
      <c r="N213">
        <v>1</v>
      </c>
      <c r="O213" t="s">
        <v>90</v>
      </c>
      <c r="P213" t="s">
        <v>252</v>
      </c>
      <c r="Q213">
        <v>1</v>
      </c>
      <c r="R213" t="s">
        <v>503</v>
      </c>
      <c r="S213" t="s">
        <v>1066</v>
      </c>
      <c r="T213" t="s">
        <v>1594</v>
      </c>
      <c r="U213" t="s">
        <v>69</v>
      </c>
      <c r="V213" t="s">
        <v>1659</v>
      </c>
      <c r="W213">
        <v>9.9499999999999993</v>
      </c>
      <c r="X213">
        <v>4.99</v>
      </c>
      <c r="Y213">
        <v>1</v>
      </c>
      <c r="Z213" t="s">
        <v>410</v>
      </c>
      <c r="AA213" t="s">
        <v>2359</v>
      </c>
      <c r="AF213" s="4"/>
      <c r="AG213" s="4"/>
      <c r="AH213" t="s">
        <v>90</v>
      </c>
      <c r="AI213" t="s">
        <v>252</v>
      </c>
      <c r="AJ213" t="s">
        <v>503</v>
      </c>
      <c r="AK213" t="s">
        <v>1066</v>
      </c>
      <c r="AL213" t="s">
        <v>1594</v>
      </c>
      <c r="AM213" t="s">
        <v>69</v>
      </c>
      <c r="AN213" t="s">
        <v>1659</v>
      </c>
      <c r="AO213" t="s">
        <v>410</v>
      </c>
      <c r="AP213" t="s">
        <v>2359</v>
      </c>
    </row>
    <row r="214" spans="1:42" x14ac:dyDescent="0.25">
      <c r="A214">
        <v>149</v>
      </c>
      <c r="B214">
        <v>425</v>
      </c>
      <c r="C214" s="4">
        <v>43826</v>
      </c>
      <c r="D214">
        <v>5</v>
      </c>
      <c r="E214" t="s">
        <v>36</v>
      </c>
      <c r="F214" t="s">
        <v>47</v>
      </c>
      <c r="G214" t="s">
        <v>56</v>
      </c>
      <c r="H214" t="s">
        <v>57</v>
      </c>
      <c r="I214" s="4">
        <v>43664</v>
      </c>
      <c r="J214">
        <v>2</v>
      </c>
      <c r="K214" t="s">
        <v>60</v>
      </c>
      <c r="L214" s="4">
        <v>43615</v>
      </c>
      <c r="M214" s="4">
        <v>43830</v>
      </c>
      <c r="N214">
        <v>1</v>
      </c>
      <c r="O214" t="s">
        <v>79</v>
      </c>
      <c r="P214" t="s">
        <v>241</v>
      </c>
      <c r="Q214">
        <v>1</v>
      </c>
      <c r="R214" t="s">
        <v>504</v>
      </c>
      <c r="S214" t="s">
        <v>1067</v>
      </c>
      <c r="T214" t="s">
        <v>1527</v>
      </c>
      <c r="U214" t="s">
        <v>67</v>
      </c>
      <c r="V214" t="s">
        <v>1548</v>
      </c>
      <c r="W214">
        <v>110.97</v>
      </c>
      <c r="X214">
        <v>44.97</v>
      </c>
      <c r="Y214">
        <v>1</v>
      </c>
      <c r="Z214" t="s">
        <v>455</v>
      </c>
      <c r="AA214" t="s">
        <v>2340</v>
      </c>
      <c r="AF214" s="4"/>
      <c r="AG214" s="4"/>
      <c r="AH214" t="s">
        <v>79</v>
      </c>
      <c r="AI214" t="s">
        <v>241</v>
      </c>
      <c r="AJ214" t="s">
        <v>504</v>
      </c>
      <c r="AK214" t="s">
        <v>1067</v>
      </c>
      <c r="AL214" t="s">
        <v>1527</v>
      </c>
      <c r="AM214" t="s">
        <v>67</v>
      </c>
      <c r="AN214" t="s">
        <v>1548</v>
      </c>
      <c r="AO214" t="s">
        <v>455</v>
      </c>
      <c r="AP214" t="s">
        <v>2340</v>
      </c>
    </row>
    <row r="215" spans="1:42" x14ac:dyDescent="0.25">
      <c r="A215">
        <v>150</v>
      </c>
      <c r="B215">
        <v>6</v>
      </c>
      <c r="C215" s="4">
        <v>43827</v>
      </c>
      <c r="D215">
        <v>9</v>
      </c>
      <c r="E215" t="s">
        <v>41</v>
      </c>
      <c r="F215" t="s">
        <v>52</v>
      </c>
      <c r="G215" t="s">
        <v>55</v>
      </c>
      <c r="H215" t="s">
        <v>57</v>
      </c>
      <c r="I215" s="4">
        <v>43739</v>
      </c>
      <c r="J215">
        <v>2</v>
      </c>
      <c r="K215" t="s">
        <v>60</v>
      </c>
      <c r="L215" s="4">
        <v>43615</v>
      </c>
      <c r="M215" s="4">
        <v>43830</v>
      </c>
      <c r="N215">
        <v>2</v>
      </c>
      <c r="O215" t="s">
        <v>115</v>
      </c>
      <c r="P215" t="s">
        <v>277</v>
      </c>
      <c r="Q215">
        <v>2</v>
      </c>
      <c r="R215" t="s">
        <v>505</v>
      </c>
      <c r="S215" t="s">
        <v>1068</v>
      </c>
      <c r="T215" t="s">
        <v>1595</v>
      </c>
      <c r="U215" t="s">
        <v>88</v>
      </c>
      <c r="V215" t="s">
        <v>2047</v>
      </c>
      <c r="W215">
        <v>367.96</v>
      </c>
      <c r="X215">
        <v>89.96</v>
      </c>
      <c r="Y215">
        <v>2</v>
      </c>
      <c r="Z215" t="s">
        <v>2127</v>
      </c>
      <c r="AA215" t="s">
        <v>2402</v>
      </c>
      <c r="AF215" s="4"/>
      <c r="AG215" s="4"/>
      <c r="AH215" t="s">
        <v>86</v>
      </c>
      <c r="AI215" t="s">
        <v>248</v>
      </c>
      <c r="AJ215" t="s">
        <v>441</v>
      </c>
      <c r="AK215" t="s">
        <v>2640</v>
      </c>
      <c r="AL215" t="s">
        <v>1535</v>
      </c>
      <c r="AM215" t="s">
        <v>80</v>
      </c>
      <c r="AN215" t="s">
        <v>1577</v>
      </c>
      <c r="AO215" t="s">
        <v>530</v>
      </c>
      <c r="AP215" t="s">
        <v>2367</v>
      </c>
    </row>
    <row r="216" spans="1:42" x14ac:dyDescent="0.25">
      <c r="A216">
        <v>150</v>
      </c>
      <c r="B216">
        <v>6</v>
      </c>
      <c r="C216" s="4">
        <v>43827</v>
      </c>
      <c r="D216">
        <v>9</v>
      </c>
      <c r="E216" t="s">
        <v>41</v>
      </c>
      <c r="F216" t="s">
        <v>52</v>
      </c>
      <c r="G216" t="s">
        <v>55</v>
      </c>
      <c r="H216" t="s">
        <v>57</v>
      </c>
      <c r="I216" s="4">
        <v>43739</v>
      </c>
      <c r="J216">
        <v>2</v>
      </c>
      <c r="K216" t="s">
        <v>60</v>
      </c>
      <c r="L216" s="4">
        <v>43615</v>
      </c>
      <c r="M216" s="4">
        <v>43830</v>
      </c>
      <c r="N216">
        <v>2</v>
      </c>
      <c r="O216" t="s">
        <v>115</v>
      </c>
      <c r="P216" t="s">
        <v>277</v>
      </c>
      <c r="Q216">
        <v>2</v>
      </c>
      <c r="R216" t="s">
        <v>505</v>
      </c>
      <c r="S216" t="s">
        <v>1068</v>
      </c>
      <c r="T216" t="s">
        <v>1595</v>
      </c>
      <c r="U216" t="s">
        <v>88</v>
      </c>
      <c r="V216" t="s">
        <v>2047</v>
      </c>
      <c r="W216">
        <v>367.96</v>
      </c>
      <c r="X216">
        <v>89.96</v>
      </c>
      <c r="Y216">
        <v>2</v>
      </c>
      <c r="Z216" t="s">
        <v>2127</v>
      </c>
      <c r="AA216" t="s">
        <v>2402</v>
      </c>
      <c r="AF216" s="4"/>
      <c r="AG216" s="4"/>
      <c r="AH216" t="s">
        <v>70</v>
      </c>
      <c r="AI216" t="s">
        <v>232</v>
      </c>
      <c r="AJ216" t="s">
        <v>865</v>
      </c>
      <c r="AK216" t="s">
        <v>2641</v>
      </c>
      <c r="AL216" t="s">
        <v>1859</v>
      </c>
      <c r="AM216" t="s">
        <v>80</v>
      </c>
      <c r="AN216" t="s">
        <v>1517</v>
      </c>
      <c r="AO216" t="s">
        <v>640</v>
      </c>
      <c r="AP216" t="s">
        <v>2393</v>
      </c>
    </row>
    <row r="217" spans="1:42" x14ac:dyDescent="0.25">
      <c r="A217">
        <v>151</v>
      </c>
      <c r="B217">
        <v>117</v>
      </c>
      <c r="C217" s="4">
        <v>43828</v>
      </c>
      <c r="D217">
        <v>1</v>
      </c>
      <c r="E217" t="s">
        <v>39</v>
      </c>
      <c r="F217" t="s">
        <v>50</v>
      </c>
      <c r="G217" t="s">
        <v>56</v>
      </c>
      <c r="H217" t="s">
        <v>57</v>
      </c>
      <c r="I217" s="4">
        <v>43689</v>
      </c>
      <c r="J217">
        <v>3</v>
      </c>
      <c r="K217" t="s">
        <v>59</v>
      </c>
      <c r="L217" s="4">
        <v>43615</v>
      </c>
      <c r="M217" s="4">
        <v>43830</v>
      </c>
      <c r="N217">
        <v>1</v>
      </c>
      <c r="O217" t="s">
        <v>69</v>
      </c>
      <c r="P217" t="s">
        <v>231</v>
      </c>
      <c r="Q217">
        <v>1</v>
      </c>
      <c r="R217" t="s">
        <v>434</v>
      </c>
      <c r="S217" t="s">
        <v>991</v>
      </c>
      <c r="T217" t="s">
        <v>1524</v>
      </c>
      <c r="U217" t="s">
        <v>69</v>
      </c>
      <c r="V217" t="s">
        <v>1517</v>
      </c>
      <c r="W217">
        <v>929.99</v>
      </c>
      <c r="X217">
        <v>19.989999999999998</v>
      </c>
      <c r="Y217">
        <v>1</v>
      </c>
      <c r="Z217" t="s">
        <v>69</v>
      </c>
      <c r="AA217" t="s">
        <v>2360</v>
      </c>
      <c r="AF217" s="4"/>
      <c r="AG217" s="4"/>
      <c r="AH217" t="s">
        <v>69</v>
      </c>
      <c r="AI217" t="s">
        <v>231</v>
      </c>
      <c r="AJ217" t="s">
        <v>434</v>
      </c>
      <c r="AK217" t="s">
        <v>991</v>
      </c>
      <c r="AL217" t="s">
        <v>1524</v>
      </c>
      <c r="AM217" t="s">
        <v>69</v>
      </c>
      <c r="AN217" t="s">
        <v>1517</v>
      </c>
      <c r="AO217" t="s">
        <v>69</v>
      </c>
      <c r="AP217" t="s">
        <v>2360</v>
      </c>
    </row>
    <row r="218" spans="1:42" x14ac:dyDescent="0.25">
      <c r="A218">
        <v>152</v>
      </c>
      <c r="B218">
        <v>450</v>
      </c>
      <c r="C218" s="4">
        <v>43829</v>
      </c>
      <c r="D218">
        <v>8</v>
      </c>
      <c r="E218" t="s">
        <v>43</v>
      </c>
      <c r="F218" t="s">
        <v>54</v>
      </c>
      <c r="G218" t="s">
        <v>55</v>
      </c>
      <c r="H218" t="s">
        <v>57</v>
      </c>
      <c r="I218" s="4">
        <v>43668</v>
      </c>
      <c r="J218">
        <v>3</v>
      </c>
      <c r="K218" t="s">
        <v>59</v>
      </c>
      <c r="L218" s="4">
        <v>43615</v>
      </c>
      <c r="M218" s="4">
        <v>43830</v>
      </c>
      <c r="N218">
        <v>2</v>
      </c>
      <c r="O218" t="s">
        <v>116</v>
      </c>
      <c r="P218" t="s">
        <v>278</v>
      </c>
      <c r="Q218">
        <v>2</v>
      </c>
      <c r="R218" t="s">
        <v>506</v>
      </c>
      <c r="S218" t="s">
        <v>1069</v>
      </c>
      <c r="T218" t="s">
        <v>1596</v>
      </c>
      <c r="U218" t="s">
        <v>180</v>
      </c>
      <c r="V218" t="s">
        <v>2042</v>
      </c>
      <c r="W218">
        <v>92.77</v>
      </c>
      <c r="X218">
        <v>39.97</v>
      </c>
      <c r="Y218">
        <v>2</v>
      </c>
      <c r="Z218" t="s">
        <v>2128</v>
      </c>
      <c r="AA218" t="s">
        <v>2403</v>
      </c>
      <c r="AF218" s="4"/>
      <c r="AG218" s="4"/>
      <c r="AH218" t="s">
        <v>67</v>
      </c>
      <c r="AI218" t="s">
        <v>229</v>
      </c>
      <c r="AJ218" t="s">
        <v>412</v>
      </c>
      <c r="AK218" t="s">
        <v>974</v>
      </c>
      <c r="AL218" t="s">
        <v>1507</v>
      </c>
      <c r="AM218" t="s">
        <v>80</v>
      </c>
      <c r="AN218" t="s">
        <v>1548</v>
      </c>
      <c r="AO218" t="s">
        <v>79</v>
      </c>
      <c r="AP218" t="s">
        <v>2349</v>
      </c>
    </row>
    <row r="219" spans="1:42" x14ac:dyDescent="0.25">
      <c r="A219">
        <v>152</v>
      </c>
      <c r="B219">
        <v>450</v>
      </c>
      <c r="C219" s="4">
        <v>43829</v>
      </c>
      <c r="D219">
        <v>8</v>
      </c>
      <c r="E219" t="s">
        <v>43</v>
      </c>
      <c r="F219" t="s">
        <v>54</v>
      </c>
      <c r="G219" t="s">
        <v>55</v>
      </c>
      <c r="H219" t="s">
        <v>57</v>
      </c>
      <c r="I219" s="4">
        <v>43668</v>
      </c>
      <c r="J219">
        <v>3</v>
      </c>
      <c r="K219" t="s">
        <v>59</v>
      </c>
      <c r="L219" s="4">
        <v>43615</v>
      </c>
      <c r="M219" s="4">
        <v>43830</v>
      </c>
      <c r="N219">
        <v>2</v>
      </c>
      <c r="O219" t="s">
        <v>116</v>
      </c>
      <c r="P219" t="s">
        <v>278</v>
      </c>
      <c r="Q219">
        <v>2</v>
      </c>
      <c r="R219" t="s">
        <v>506</v>
      </c>
      <c r="S219" t="s">
        <v>1069</v>
      </c>
      <c r="T219" t="s">
        <v>1596</v>
      </c>
      <c r="U219" t="s">
        <v>180</v>
      </c>
      <c r="V219" t="s">
        <v>2042</v>
      </c>
      <c r="W219">
        <v>92.77</v>
      </c>
      <c r="X219">
        <v>39.97</v>
      </c>
      <c r="Y219">
        <v>2</v>
      </c>
      <c r="Z219" t="s">
        <v>2128</v>
      </c>
      <c r="AA219" t="s">
        <v>2403</v>
      </c>
      <c r="AF219" s="4"/>
      <c r="AG219" s="4"/>
      <c r="AH219" t="s">
        <v>90</v>
      </c>
      <c r="AI219" t="s">
        <v>252</v>
      </c>
      <c r="AJ219" t="s">
        <v>431</v>
      </c>
      <c r="AK219" t="s">
        <v>994</v>
      </c>
      <c r="AL219" t="s">
        <v>1526</v>
      </c>
      <c r="AM219" t="s">
        <v>69</v>
      </c>
      <c r="AN219" t="s">
        <v>1562</v>
      </c>
      <c r="AO219" t="s">
        <v>410</v>
      </c>
      <c r="AP219" t="s">
        <v>2359</v>
      </c>
    </row>
    <row r="220" spans="1:42" x14ac:dyDescent="0.25">
      <c r="A220">
        <v>153</v>
      </c>
      <c r="B220">
        <v>45</v>
      </c>
      <c r="C220" s="4">
        <v>43830</v>
      </c>
      <c r="D220">
        <v>1</v>
      </c>
      <c r="E220" t="s">
        <v>39</v>
      </c>
      <c r="F220" t="s">
        <v>50</v>
      </c>
      <c r="G220" t="s">
        <v>56</v>
      </c>
      <c r="H220" t="s">
        <v>58</v>
      </c>
      <c r="I220" s="4">
        <v>43720</v>
      </c>
      <c r="J220">
        <v>1</v>
      </c>
      <c r="K220" t="s">
        <v>61</v>
      </c>
      <c r="L220" s="4">
        <v>43615</v>
      </c>
      <c r="M220" s="4">
        <v>43830</v>
      </c>
      <c r="N220">
        <v>1</v>
      </c>
      <c r="O220" t="s">
        <v>80</v>
      </c>
      <c r="P220" t="s">
        <v>242</v>
      </c>
      <c r="Q220">
        <v>1</v>
      </c>
      <c r="R220" t="s">
        <v>507</v>
      </c>
      <c r="S220" t="s">
        <v>1070</v>
      </c>
      <c r="T220" t="s">
        <v>1597</v>
      </c>
      <c r="U220" t="s">
        <v>69</v>
      </c>
      <c r="V220" t="s">
        <v>1562</v>
      </c>
      <c r="W220">
        <v>23.99</v>
      </c>
      <c r="X220">
        <v>9.99</v>
      </c>
      <c r="Y220">
        <v>1</v>
      </c>
      <c r="Z220" t="s">
        <v>69</v>
      </c>
      <c r="AA220" t="s">
        <v>2360</v>
      </c>
      <c r="AF220" s="4"/>
      <c r="AG220" s="4"/>
      <c r="AH220" t="s">
        <v>80</v>
      </c>
      <c r="AI220" t="s">
        <v>242</v>
      </c>
      <c r="AJ220" t="s">
        <v>507</v>
      </c>
      <c r="AK220" t="s">
        <v>1070</v>
      </c>
      <c r="AL220" t="s">
        <v>1597</v>
      </c>
      <c r="AM220" t="s">
        <v>69</v>
      </c>
      <c r="AN220" t="s">
        <v>1562</v>
      </c>
      <c r="AO220" t="s">
        <v>69</v>
      </c>
      <c r="AP220" t="s">
        <v>2360</v>
      </c>
    </row>
    <row r="221" spans="1:42" x14ac:dyDescent="0.25">
      <c r="A221">
        <v>154</v>
      </c>
      <c r="B221">
        <v>62</v>
      </c>
      <c r="C221" s="4">
        <v>43830</v>
      </c>
      <c r="D221">
        <v>3</v>
      </c>
      <c r="E221" t="s">
        <v>34</v>
      </c>
      <c r="F221" t="s">
        <v>45</v>
      </c>
      <c r="G221" t="s">
        <v>56</v>
      </c>
      <c r="H221" t="s">
        <v>58</v>
      </c>
      <c r="I221" s="4">
        <v>43693</v>
      </c>
      <c r="J221">
        <v>1</v>
      </c>
      <c r="K221" t="s">
        <v>61</v>
      </c>
      <c r="L221" s="4">
        <v>43615</v>
      </c>
      <c r="M221" s="4">
        <v>43830</v>
      </c>
      <c r="N221">
        <v>1</v>
      </c>
      <c r="O221" t="s">
        <v>90</v>
      </c>
      <c r="P221" t="s">
        <v>252</v>
      </c>
      <c r="Q221">
        <v>1</v>
      </c>
      <c r="R221" t="s">
        <v>90</v>
      </c>
      <c r="S221" t="s">
        <v>1040</v>
      </c>
      <c r="T221" t="s">
        <v>1598</v>
      </c>
      <c r="U221" t="s">
        <v>69</v>
      </c>
      <c r="V221" t="s">
        <v>1562</v>
      </c>
      <c r="W221">
        <v>219.99</v>
      </c>
      <c r="X221">
        <v>9.99</v>
      </c>
      <c r="Y221">
        <v>1</v>
      </c>
      <c r="Z221" t="s">
        <v>410</v>
      </c>
      <c r="AA221" t="s">
        <v>2359</v>
      </c>
      <c r="AF221" s="4"/>
      <c r="AG221" s="4"/>
      <c r="AH221" t="s">
        <v>90</v>
      </c>
      <c r="AI221" t="s">
        <v>252</v>
      </c>
      <c r="AJ221" t="s">
        <v>90</v>
      </c>
      <c r="AK221" t="s">
        <v>1040</v>
      </c>
      <c r="AL221" t="s">
        <v>1598</v>
      </c>
      <c r="AM221" t="s">
        <v>69</v>
      </c>
      <c r="AN221" t="s">
        <v>1562</v>
      </c>
      <c r="AO221" t="s">
        <v>410</v>
      </c>
      <c r="AP221" t="s">
        <v>2359</v>
      </c>
    </row>
    <row r="222" spans="1:42" x14ac:dyDescent="0.25">
      <c r="A222">
        <v>155</v>
      </c>
      <c r="B222">
        <v>121</v>
      </c>
      <c r="C222" s="4">
        <v>43830</v>
      </c>
      <c r="D222">
        <v>3</v>
      </c>
      <c r="E222" t="s">
        <v>34</v>
      </c>
      <c r="F222" t="s">
        <v>45</v>
      </c>
      <c r="G222" t="s">
        <v>56</v>
      </c>
      <c r="H222" t="s">
        <v>58</v>
      </c>
      <c r="I222" s="4">
        <v>43690</v>
      </c>
      <c r="J222">
        <v>2</v>
      </c>
      <c r="K222" t="s">
        <v>60</v>
      </c>
      <c r="L222" s="4">
        <v>43615</v>
      </c>
      <c r="M222" s="4">
        <v>43830</v>
      </c>
      <c r="N222">
        <v>1</v>
      </c>
      <c r="O222" t="s">
        <v>80</v>
      </c>
      <c r="P222" t="s">
        <v>242</v>
      </c>
      <c r="Q222">
        <v>1</v>
      </c>
      <c r="R222" t="s">
        <v>508</v>
      </c>
      <c r="S222" t="s">
        <v>1071</v>
      </c>
      <c r="T222" t="s">
        <v>1587</v>
      </c>
      <c r="U222" t="s">
        <v>80</v>
      </c>
      <c r="V222" t="s">
        <v>1548</v>
      </c>
      <c r="W222">
        <v>109.98</v>
      </c>
      <c r="X222">
        <v>29.98</v>
      </c>
      <c r="Y222">
        <v>1</v>
      </c>
      <c r="Z222" t="s">
        <v>79</v>
      </c>
      <c r="AA222" t="s">
        <v>2349</v>
      </c>
      <c r="AF222" s="4"/>
      <c r="AG222" s="4"/>
      <c r="AH222" t="s">
        <v>80</v>
      </c>
      <c r="AI222" t="s">
        <v>242</v>
      </c>
      <c r="AJ222" t="s">
        <v>508</v>
      </c>
      <c r="AK222" t="s">
        <v>1071</v>
      </c>
      <c r="AL222" t="s">
        <v>1587</v>
      </c>
      <c r="AM222" t="s">
        <v>80</v>
      </c>
      <c r="AN222" t="s">
        <v>1548</v>
      </c>
      <c r="AO222" t="s">
        <v>79</v>
      </c>
      <c r="AP222" t="s">
        <v>2349</v>
      </c>
    </row>
    <row r="223" spans="1:42" x14ac:dyDescent="0.25">
      <c r="A223">
        <v>156</v>
      </c>
      <c r="B223">
        <v>207</v>
      </c>
      <c r="C223" s="4">
        <v>43830</v>
      </c>
      <c r="D223">
        <v>11</v>
      </c>
      <c r="E223" t="s">
        <v>37</v>
      </c>
      <c r="F223" t="s">
        <v>48</v>
      </c>
      <c r="G223" t="s">
        <v>56</v>
      </c>
      <c r="H223" t="s">
        <v>57</v>
      </c>
      <c r="I223" s="4">
        <v>43682</v>
      </c>
      <c r="J223">
        <v>2</v>
      </c>
      <c r="K223" t="s">
        <v>60</v>
      </c>
      <c r="L223" s="4">
        <v>43615</v>
      </c>
      <c r="M223" s="4">
        <v>43830</v>
      </c>
      <c r="N223">
        <v>1</v>
      </c>
      <c r="O223" t="s">
        <v>70</v>
      </c>
      <c r="P223" t="s">
        <v>232</v>
      </c>
      <c r="Q223">
        <v>1</v>
      </c>
      <c r="R223" t="s">
        <v>484</v>
      </c>
      <c r="S223" t="s">
        <v>1038</v>
      </c>
      <c r="T223" t="s">
        <v>1576</v>
      </c>
      <c r="U223" t="s">
        <v>69</v>
      </c>
      <c r="V223" t="s">
        <v>1517</v>
      </c>
      <c r="W223">
        <v>35.97</v>
      </c>
      <c r="X223">
        <v>19.989999999999998</v>
      </c>
      <c r="Y223">
        <v>1</v>
      </c>
      <c r="Z223" t="s">
        <v>640</v>
      </c>
      <c r="AA223" t="s">
        <v>2393</v>
      </c>
      <c r="AF223" s="4"/>
      <c r="AG223" s="4"/>
      <c r="AH223" t="s">
        <v>70</v>
      </c>
      <c r="AI223" t="s">
        <v>232</v>
      </c>
      <c r="AJ223" t="s">
        <v>484</v>
      </c>
      <c r="AK223" t="s">
        <v>1038</v>
      </c>
      <c r="AL223" t="s">
        <v>1576</v>
      </c>
      <c r="AM223" t="s">
        <v>69</v>
      </c>
      <c r="AN223" t="s">
        <v>1517</v>
      </c>
      <c r="AO223" t="s">
        <v>640</v>
      </c>
      <c r="AP223" t="s">
        <v>2393</v>
      </c>
    </row>
    <row r="224" spans="1:42" x14ac:dyDescent="0.25">
      <c r="A224">
        <v>157</v>
      </c>
      <c r="B224">
        <v>365</v>
      </c>
      <c r="C224" s="4">
        <v>43830</v>
      </c>
      <c r="D224">
        <v>11</v>
      </c>
      <c r="E224" t="s">
        <v>37</v>
      </c>
      <c r="F224" t="s">
        <v>48</v>
      </c>
      <c r="G224" t="s">
        <v>56</v>
      </c>
      <c r="H224" t="s">
        <v>57</v>
      </c>
      <c r="I224" s="4">
        <v>43567</v>
      </c>
      <c r="J224">
        <v>1</v>
      </c>
      <c r="L224" s="4"/>
      <c r="M224" s="4"/>
      <c r="N224">
        <v>1</v>
      </c>
      <c r="O224" t="s">
        <v>80</v>
      </c>
      <c r="P224" t="s">
        <v>242</v>
      </c>
      <c r="Q224">
        <v>1</v>
      </c>
      <c r="R224" t="s">
        <v>509</v>
      </c>
      <c r="S224" t="s">
        <v>1072</v>
      </c>
      <c r="T224" t="s">
        <v>1599</v>
      </c>
      <c r="U224" t="s">
        <v>69</v>
      </c>
      <c r="V224" t="s">
        <v>1548</v>
      </c>
      <c r="W224">
        <v>249.99</v>
      </c>
      <c r="X224">
        <v>14.99</v>
      </c>
      <c r="Y224">
        <v>1</v>
      </c>
      <c r="Z224" t="s">
        <v>79</v>
      </c>
      <c r="AA224" t="s">
        <v>2349</v>
      </c>
      <c r="AF224" s="4"/>
      <c r="AG224" s="4"/>
      <c r="AH224" t="s">
        <v>80</v>
      </c>
      <c r="AI224" t="s">
        <v>242</v>
      </c>
      <c r="AJ224" t="s">
        <v>509</v>
      </c>
      <c r="AK224" t="s">
        <v>1072</v>
      </c>
      <c r="AL224" t="s">
        <v>1599</v>
      </c>
      <c r="AM224" t="s">
        <v>69</v>
      </c>
      <c r="AN224" t="s">
        <v>1548</v>
      </c>
      <c r="AO224" t="s">
        <v>79</v>
      </c>
      <c r="AP224" t="s">
        <v>2349</v>
      </c>
    </row>
    <row r="225" spans="1:42" x14ac:dyDescent="0.25">
      <c r="A225">
        <v>158</v>
      </c>
      <c r="B225">
        <v>445</v>
      </c>
      <c r="C225" s="4">
        <v>43830</v>
      </c>
      <c r="D225">
        <v>5</v>
      </c>
      <c r="E225" t="s">
        <v>36</v>
      </c>
      <c r="F225" t="s">
        <v>47</v>
      </c>
      <c r="G225" t="s">
        <v>56</v>
      </c>
      <c r="H225" t="s">
        <v>57</v>
      </c>
      <c r="I225" s="4">
        <v>43815</v>
      </c>
      <c r="J225">
        <v>3</v>
      </c>
      <c r="K225" t="s">
        <v>59</v>
      </c>
      <c r="L225" s="4">
        <v>43615</v>
      </c>
      <c r="M225" s="4">
        <v>43830</v>
      </c>
      <c r="N225">
        <v>2</v>
      </c>
      <c r="O225" t="s">
        <v>89</v>
      </c>
      <c r="P225" t="s">
        <v>251</v>
      </c>
      <c r="Q225">
        <v>2</v>
      </c>
      <c r="R225" t="s">
        <v>424</v>
      </c>
      <c r="S225" t="s">
        <v>986</v>
      </c>
      <c r="T225" t="s">
        <v>1519</v>
      </c>
      <c r="U225" t="s">
        <v>88</v>
      </c>
      <c r="V225" t="s">
        <v>2039</v>
      </c>
      <c r="W225">
        <v>155.96</v>
      </c>
      <c r="X225">
        <v>49.96</v>
      </c>
      <c r="Y225">
        <v>2</v>
      </c>
      <c r="Z225" t="s">
        <v>2093</v>
      </c>
      <c r="AA225" t="s">
        <v>2358</v>
      </c>
      <c r="AF225" s="4"/>
      <c r="AG225" s="4"/>
      <c r="AH225" t="s">
        <v>90</v>
      </c>
      <c r="AI225" t="s">
        <v>252</v>
      </c>
      <c r="AJ225" t="s">
        <v>431</v>
      </c>
      <c r="AK225" t="s">
        <v>994</v>
      </c>
      <c r="AL225" t="s">
        <v>1526</v>
      </c>
      <c r="AM225" t="s">
        <v>80</v>
      </c>
      <c r="AN225" t="s">
        <v>1562</v>
      </c>
      <c r="AO225" t="s">
        <v>410</v>
      </c>
      <c r="AP225" t="s">
        <v>2359</v>
      </c>
    </row>
    <row r="226" spans="1:42" x14ac:dyDescent="0.25">
      <c r="A226">
        <v>158</v>
      </c>
      <c r="B226">
        <v>445</v>
      </c>
      <c r="C226" s="4">
        <v>43830</v>
      </c>
      <c r="D226">
        <v>5</v>
      </c>
      <c r="E226" t="s">
        <v>36</v>
      </c>
      <c r="F226" t="s">
        <v>47</v>
      </c>
      <c r="G226" t="s">
        <v>56</v>
      </c>
      <c r="H226" t="s">
        <v>57</v>
      </c>
      <c r="I226" s="4">
        <v>43815</v>
      </c>
      <c r="J226">
        <v>3</v>
      </c>
      <c r="K226" t="s">
        <v>59</v>
      </c>
      <c r="L226" s="4">
        <v>43615</v>
      </c>
      <c r="M226" s="4">
        <v>43830</v>
      </c>
      <c r="N226">
        <v>2</v>
      </c>
      <c r="O226" t="s">
        <v>89</v>
      </c>
      <c r="P226" t="s">
        <v>251</v>
      </c>
      <c r="Q226">
        <v>2</v>
      </c>
      <c r="R226" t="s">
        <v>424</v>
      </c>
      <c r="S226" t="s">
        <v>986</v>
      </c>
      <c r="T226" t="s">
        <v>1519</v>
      </c>
      <c r="U226" t="s">
        <v>88</v>
      </c>
      <c r="V226" t="s">
        <v>2039</v>
      </c>
      <c r="W226">
        <v>155.96</v>
      </c>
      <c r="X226">
        <v>49.96</v>
      </c>
      <c r="Y226">
        <v>2</v>
      </c>
      <c r="Z226" t="s">
        <v>2093</v>
      </c>
      <c r="AA226" t="s">
        <v>2358</v>
      </c>
      <c r="AF226" s="4"/>
      <c r="AG226" s="4"/>
      <c r="AH226" t="s">
        <v>67</v>
      </c>
      <c r="AI226" t="s">
        <v>229</v>
      </c>
      <c r="AJ226" t="s">
        <v>478</v>
      </c>
      <c r="AK226" t="s">
        <v>1041</v>
      </c>
      <c r="AL226" t="s">
        <v>1569</v>
      </c>
      <c r="AM226" t="s">
        <v>80</v>
      </c>
      <c r="AN226" t="s">
        <v>1548</v>
      </c>
      <c r="AO226" t="s">
        <v>90</v>
      </c>
      <c r="AP226" t="s">
        <v>2328</v>
      </c>
    </row>
    <row r="227" spans="1:42" x14ac:dyDescent="0.25">
      <c r="A227">
        <v>159</v>
      </c>
      <c r="B227">
        <v>253</v>
      </c>
      <c r="C227" s="4">
        <v>43832</v>
      </c>
      <c r="D227">
        <v>6</v>
      </c>
      <c r="E227" t="s">
        <v>33</v>
      </c>
      <c r="F227" t="s">
        <v>44</v>
      </c>
      <c r="G227" t="s">
        <v>55</v>
      </c>
      <c r="H227" t="s">
        <v>57</v>
      </c>
      <c r="I227" s="4">
        <v>43641</v>
      </c>
      <c r="J227">
        <v>3</v>
      </c>
      <c r="K227" t="s">
        <v>59</v>
      </c>
      <c r="L227" s="4">
        <v>43615</v>
      </c>
      <c r="M227" s="4">
        <v>43830</v>
      </c>
      <c r="N227">
        <v>2</v>
      </c>
      <c r="O227" t="s">
        <v>117</v>
      </c>
      <c r="P227" t="s">
        <v>279</v>
      </c>
      <c r="Q227">
        <v>2</v>
      </c>
      <c r="R227" t="s">
        <v>510</v>
      </c>
      <c r="S227" t="s">
        <v>1073</v>
      </c>
      <c r="T227" t="s">
        <v>1600</v>
      </c>
      <c r="U227" t="s">
        <v>85</v>
      </c>
      <c r="V227" t="s">
        <v>2042</v>
      </c>
      <c r="W227">
        <v>99.97</v>
      </c>
      <c r="X227">
        <v>34.97</v>
      </c>
      <c r="Y227">
        <v>2</v>
      </c>
      <c r="Z227" t="s">
        <v>2129</v>
      </c>
      <c r="AA227" t="s">
        <v>2404</v>
      </c>
      <c r="AF227" s="4"/>
      <c r="AG227" s="4"/>
      <c r="AH227" t="s">
        <v>79</v>
      </c>
      <c r="AI227" t="s">
        <v>241</v>
      </c>
      <c r="AJ227" t="s">
        <v>472</v>
      </c>
      <c r="AK227" t="s">
        <v>1035</v>
      </c>
      <c r="AL227" t="s">
        <v>1513</v>
      </c>
      <c r="AM227" t="s">
        <v>69</v>
      </c>
      <c r="AN227" t="s">
        <v>1548</v>
      </c>
      <c r="AO227" t="s">
        <v>65</v>
      </c>
      <c r="AP227" t="s">
        <v>2343</v>
      </c>
    </row>
    <row r="228" spans="1:42" x14ac:dyDescent="0.25">
      <c r="A228">
        <v>159</v>
      </c>
      <c r="B228">
        <v>253</v>
      </c>
      <c r="C228" s="4">
        <v>43832</v>
      </c>
      <c r="D228">
        <v>6</v>
      </c>
      <c r="E228" t="s">
        <v>33</v>
      </c>
      <c r="F228" t="s">
        <v>44</v>
      </c>
      <c r="G228" t="s">
        <v>55</v>
      </c>
      <c r="H228" t="s">
        <v>57</v>
      </c>
      <c r="I228" s="4">
        <v>43641</v>
      </c>
      <c r="J228">
        <v>3</v>
      </c>
      <c r="K228" t="s">
        <v>59</v>
      </c>
      <c r="L228" s="4">
        <v>43615</v>
      </c>
      <c r="M228" s="4">
        <v>43830</v>
      </c>
      <c r="N228">
        <v>2</v>
      </c>
      <c r="O228" t="s">
        <v>117</v>
      </c>
      <c r="P228" t="s">
        <v>279</v>
      </c>
      <c r="Q228">
        <v>2</v>
      </c>
      <c r="R228" t="s">
        <v>510</v>
      </c>
      <c r="S228" t="s">
        <v>1073</v>
      </c>
      <c r="T228" t="s">
        <v>1600</v>
      </c>
      <c r="U228" t="s">
        <v>85</v>
      </c>
      <c r="V228" t="s">
        <v>2042</v>
      </c>
      <c r="W228">
        <v>99.97</v>
      </c>
      <c r="X228">
        <v>34.97</v>
      </c>
      <c r="Y228">
        <v>2</v>
      </c>
      <c r="Z228" t="s">
        <v>2129</v>
      </c>
      <c r="AA228" t="s">
        <v>2404</v>
      </c>
      <c r="AF228" s="4"/>
      <c r="AG228" s="4"/>
      <c r="AH228" t="s">
        <v>90</v>
      </c>
      <c r="AI228" t="s">
        <v>252</v>
      </c>
      <c r="AJ228" t="s">
        <v>431</v>
      </c>
      <c r="AK228" t="s">
        <v>994</v>
      </c>
      <c r="AL228" t="s">
        <v>1526</v>
      </c>
      <c r="AM228" t="s">
        <v>80</v>
      </c>
      <c r="AN228" t="s">
        <v>1562</v>
      </c>
      <c r="AO228" t="s">
        <v>410</v>
      </c>
      <c r="AP228" t="s">
        <v>2359</v>
      </c>
    </row>
    <row r="229" spans="1:42" x14ac:dyDescent="0.25">
      <c r="A229">
        <v>160</v>
      </c>
      <c r="B229">
        <v>142</v>
      </c>
      <c r="C229" s="4">
        <v>43833</v>
      </c>
      <c r="D229">
        <v>1</v>
      </c>
      <c r="E229" t="s">
        <v>39</v>
      </c>
      <c r="F229" t="s">
        <v>50</v>
      </c>
      <c r="G229" t="s">
        <v>56</v>
      </c>
      <c r="H229" t="s">
        <v>58</v>
      </c>
      <c r="I229" s="4">
        <v>43739</v>
      </c>
      <c r="J229">
        <v>3</v>
      </c>
      <c r="K229" t="s">
        <v>59</v>
      </c>
      <c r="L229" s="4">
        <v>43615</v>
      </c>
      <c r="M229" s="4">
        <v>43830</v>
      </c>
      <c r="N229">
        <v>2</v>
      </c>
      <c r="O229" t="s">
        <v>118</v>
      </c>
      <c r="P229" t="s">
        <v>280</v>
      </c>
      <c r="Q229">
        <v>2</v>
      </c>
      <c r="R229" t="s">
        <v>511</v>
      </c>
      <c r="S229" t="s">
        <v>1074</v>
      </c>
      <c r="T229" t="s">
        <v>1601</v>
      </c>
      <c r="U229" t="s">
        <v>85</v>
      </c>
      <c r="V229" t="s">
        <v>2048</v>
      </c>
      <c r="W229">
        <v>28.09</v>
      </c>
      <c r="X229">
        <v>24.97</v>
      </c>
      <c r="Y229">
        <v>2</v>
      </c>
      <c r="Z229" t="s">
        <v>2130</v>
      </c>
      <c r="AA229" t="s">
        <v>2405</v>
      </c>
      <c r="AF229" s="4"/>
      <c r="AG229" s="4"/>
      <c r="AH229" t="s">
        <v>90</v>
      </c>
      <c r="AI229" t="s">
        <v>252</v>
      </c>
      <c r="AJ229" t="s">
        <v>489</v>
      </c>
      <c r="AK229" t="s">
        <v>1052</v>
      </c>
      <c r="AL229" t="s">
        <v>1581</v>
      </c>
      <c r="AM229" t="s">
        <v>69</v>
      </c>
      <c r="AN229" t="s">
        <v>1659</v>
      </c>
      <c r="AO229" t="s">
        <v>410</v>
      </c>
      <c r="AP229" t="s">
        <v>2359</v>
      </c>
    </row>
    <row r="230" spans="1:42" x14ac:dyDescent="0.25">
      <c r="A230">
        <v>160</v>
      </c>
      <c r="B230">
        <v>142</v>
      </c>
      <c r="C230" s="4">
        <v>43833</v>
      </c>
      <c r="D230">
        <v>1</v>
      </c>
      <c r="E230" t="s">
        <v>39</v>
      </c>
      <c r="F230" t="s">
        <v>50</v>
      </c>
      <c r="G230" t="s">
        <v>56</v>
      </c>
      <c r="H230" t="s">
        <v>58</v>
      </c>
      <c r="I230" s="4">
        <v>43739</v>
      </c>
      <c r="J230">
        <v>3</v>
      </c>
      <c r="K230" t="s">
        <v>59</v>
      </c>
      <c r="L230" s="4">
        <v>43615</v>
      </c>
      <c r="M230" s="4">
        <v>43830</v>
      </c>
      <c r="N230">
        <v>2</v>
      </c>
      <c r="O230" t="s">
        <v>118</v>
      </c>
      <c r="P230" t="s">
        <v>280</v>
      </c>
      <c r="Q230">
        <v>2</v>
      </c>
      <c r="R230" t="s">
        <v>511</v>
      </c>
      <c r="S230" t="s">
        <v>1074</v>
      </c>
      <c r="T230" t="s">
        <v>1601</v>
      </c>
      <c r="U230" t="s">
        <v>85</v>
      </c>
      <c r="V230" t="s">
        <v>2048</v>
      </c>
      <c r="W230">
        <v>28.09</v>
      </c>
      <c r="X230">
        <v>24.97</v>
      </c>
      <c r="Y230">
        <v>2</v>
      </c>
      <c r="Z230" t="s">
        <v>2130</v>
      </c>
      <c r="AA230" t="s">
        <v>2405</v>
      </c>
      <c r="AF230" s="4"/>
      <c r="AG230" s="4"/>
      <c r="AH230" t="s">
        <v>79</v>
      </c>
      <c r="AI230" t="s">
        <v>241</v>
      </c>
      <c r="AJ230" t="s">
        <v>542</v>
      </c>
      <c r="AK230" t="s">
        <v>1103</v>
      </c>
      <c r="AL230" t="s">
        <v>1630</v>
      </c>
      <c r="AM230" t="s">
        <v>80</v>
      </c>
      <c r="AN230" t="s">
        <v>1562</v>
      </c>
      <c r="AO230" t="s">
        <v>86</v>
      </c>
      <c r="AP230" t="s">
        <v>2350</v>
      </c>
    </row>
    <row r="231" spans="1:42" x14ac:dyDescent="0.25">
      <c r="A231">
        <v>161</v>
      </c>
      <c r="B231">
        <v>281</v>
      </c>
      <c r="C231" s="4">
        <v>43833</v>
      </c>
      <c r="D231">
        <v>10</v>
      </c>
      <c r="E231" t="s">
        <v>42</v>
      </c>
      <c r="F231" t="s">
        <v>53</v>
      </c>
      <c r="G231" t="s">
        <v>55</v>
      </c>
      <c r="H231" t="s">
        <v>58</v>
      </c>
      <c r="I231" s="4">
        <v>43515</v>
      </c>
      <c r="J231">
        <v>2</v>
      </c>
      <c r="L231" s="4"/>
      <c r="M231" s="4"/>
      <c r="N231">
        <v>1</v>
      </c>
      <c r="O231" t="s">
        <v>70</v>
      </c>
      <c r="P231" t="s">
        <v>232</v>
      </c>
      <c r="Q231">
        <v>1</v>
      </c>
      <c r="R231" t="s">
        <v>512</v>
      </c>
      <c r="S231" t="s">
        <v>1075</v>
      </c>
      <c r="T231" t="s">
        <v>1602</v>
      </c>
      <c r="U231" t="s">
        <v>67</v>
      </c>
      <c r="V231" t="s">
        <v>1517</v>
      </c>
      <c r="W231">
        <v>98.88</v>
      </c>
      <c r="X231">
        <v>59.97</v>
      </c>
      <c r="Y231">
        <v>1</v>
      </c>
      <c r="Z231" t="s">
        <v>673</v>
      </c>
      <c r="AA231" t="s">
        <v>2348</v>
      </c>
      <c r="AF231" s="4"/>
      <c r="AG231" s="4"/>
      <c r="AH231" t="s">
        <v>70</v>
      </c>
      <c r="AI231" t="s">
        <v>232</v>
      </c>
      <c r="AJ231" t="s">
        <v>512</v>
      </c>
      <c r="AK231" t="s">
        <v>1075</v>
      </c>
      <c r="AL231" t="s">
        <v>1602</v>
      </c>
      <c r="AM231" t="s">
        <v>67</v>
      </c>
      <c r="AN231" t="s">
        <v>1517</v>
      </c>
      <c r="AO231" t="s">
        <v>673</v>
      </c>
      <c r="AP231" t="s">
        <v>2348</v>
      </c>
    </row>
    <row r="232" spans="1:42" x14ac:dyDescent="0.25">
      <c r="A232">
        <v>162</v>
      </c>
      <c r="B232">
        <v>208</v>
      </c>
      <c r="C232" s="4">
        <v>43835</v>
      </c>
      <c r="D232">
        <v>4</v>
      </c>
      <c r="E232" t="s">
        <v>40</v>
      </c>
      <c r="F232" t="s">
        <v>51</v>
      </c>
      <c r="G232" t="s">
        <v>56</v>
      </c>
      <c r="H232" t="s">
        <v>57</v>
      </c>
      <c r="I232" s="4">
        <v>43702</v>
      </c>
      <c r="J232">
        <v>2</v>
      </c>
      <c r="K232" t="s">
        <v>60</v>
      </c>
      <c r="L232" s="4">
        <v>43615</v>
      </c>
      <c r="M232" s="4">
        <v>43830</v>
      </c>
      <c r="N232">
        <v>1</v>
      </c>
      <c r="O232" t="s">
        <v>86</v>
      </c>
      <c r="P232" t="s">
        <v>248</v>
      </c>
      <c r="Q232">
        <v>1</v>
      </c>
      <c r="R232" t="s">
        <v>513</v>
      </c>
      <c r="S232" t="s">
        <v>1076</v>
      </c>
      <c r="T232" t="s">
        <v>1603</v>
      </c>
      <c r="U232" t="s">
        <v>67</v>
      </c>
      <c r="V232" t="s">
        <v>1577</v>
      </c>
      <c r="W232">
        <v>68.040000000000006</v>
      </c>
      <c r="X232">
        <v>74.97</v>
      </c>
      <c r="Y232">
        <v>1</v>
      </c>
      <c r="Z232" t="s">
        <v>549</v>
      </c>
      <c r="AA232" t="s">
        <v>2362</v>
      </c>
      <c r="AF232" s="4"/>
      <c r="AG232" s="4"/>
      <c r="AH232" t="s">
        <v>86</v>
      </c>
      <c r="AI232" t="s">
        <v>248</v>
      </c>
      <c r="AJ232" t="s">
        <v>513</v>
      </c>
      <c r="AK232" t="s">
        <v>1076</v>
      </c>
      <c r="AL232" t="s">
        <v>1603</v>
      </c>
      <c r="AM232" t="s">
        <v>67</v>
      </c>
      <c r="AN232" t="s">
        <v>1577</v>
      </c>
      <c r="AO232" t="s">
        <v>549</v>
      </c>
      <c r="AP232" t="s">
        <v>2362</v>
      </c>
    </row>
    <row r="233" spans="1:42" x14ac:dyDescent="0.25">
      <c r="A233">
        <v>163</v>
      </c>
      <c r="B233">
        <v>140</v>
      </c>
      <c r="C233" s="4">
        <v>43836</v>
      </c>
      <c r="D233">
        <v>3</v>
      </c>
      <c r="E233" t="s">
        <v>34</v>
      </c>
      <c r="F233" t="s">
        <v>45</v>
      </c>
      <c r="G233" t="s">
        <v>56</v>
      </c>
      <c r="H233" t="s">
        <v>57</v>
      </c>
      <c r="I233" s="4">
        <v>43800</v>
      </c>
      <c r="J233">
        <v>1</v>
      </c>
      <c r="K233" t="s">
        <v>61</v>
      </c>
      <c r="L233" s="4">
        <v>43615</v>
      </c>
      <c r="M233" s="4">
        <v>43830</v>
      </c>
      <c r="N233">
        <v>1</v>
      </c>
      <c r="O233" t="s">
        <v>70</v>
      </c>
      <c r="P233" t="s">
        <v>232</v>
      </c>
      <c r="Q233">
        <v>1</v>
      </c>
      <c r="R233" t="s">
        <v>514</v>
      </c>
      <c r="S233" t="s">
        <v>1077</v>
      </c>
      <c r="T233" t="s">
        <v>1604</v>
      </c>
      <c r="U233" t="s">
        <v>67</v>
      </c>
      <c r="V233" t="s">
        <v>1517</v>
      </c>
      <c r="W233">
        <v>116.97</v>
      </c>
      <c r="X233">
        <v>59.97</v>
      </c>
      <c r="Y233">
        <v>1</v>
      </c>
      <c r="Z233" t="s">
        <v>640</v>
      </c>
      <c r="AA233" t="s">
        <v>2393</v>
      </c>
      <c r="AB233">
        <v>2</v>
      </c>
      <c r="AC233" t="s">
        <v>2633</v>
      </c>
      <c r="AD233">
        <v>287</v>
      </c>
      <c r="AE233" t="s">
        <v>2636</v>
      </c>
      <c r="AF233" s="4">
        <v>43834</v>
      </c>
      <c r="AG233" s="4">
        <v>43875</v>
      </c>
      <c r="AH233" t="s">
        <v>70</v>
      </c>
      <c r="AI233" t="s">
        <v>232</v>
      </c>
      <c r="AJ233" t="s">
        <v>514</v>
      </c>
      <c r="AK233" t="s">
        <v>1077</v>
      </c>
      <c r="AL233" t="s">
        <v>1604</v>
      </c>
      <c r="AM233" t="s">
        <v>67</v>
      </c>
      <c r="AN233" t="s">
        <v>1517</v>
      </c>
      <c r="AO233" t="s">
        <v>640</v>
      </c>
      <c r="AP233" t="s">
        <v>2393</v>
      </c>
    </row>
    <row r="234" spans="1:42" x14ac:dyDescent="0.25">
      <c r="A234">
        <v>164</v>
      </c>
      <c r="B234">
        <v>213</v>
      </c>
      <c r="C234" s="4">
        <v>43836</v>
      </c>
      <c r="D234">
        <v>2</v>
      </c>
      <c r="E234" t="s">
        <v>38</v>
      </c>
      <c r="F234" t="s">
        <v>49</v>
      </c>
      <c r="G234" t="s">
        <v>55</v>
      </c>
      <c r="H234" t="s">
        <v>57</v>
      </c>
      <c r="I234" s="4">
        <v>43672</v>
      </c>
      <c r="J234">
        <v>2</v>
      </c>
      <c r="K234" t="s">
        <v>60</v>
      </c>
      <c r="L234" s="4">
        <v>43615</v>
      </c>
      <c r="M234" s="4">
        <v>43830</v>
      </c>
      <c r="N234">
        <v>1</v>
      </c>
      <c r="O234" t="s">
        <v>79</v>
      </c>
      <c r="P234" t="s">
        <v>241</v>
      </c>
      <c r="Q234">
        <v>1</v>
      </c>
      <c r="R234" t="s">
        <v>481</v>
      </c>
      <c r="S234" t="s">
        <v>1045</v>
      </c>
      <c r="T234" t="s">
        <v>1573</v>
      </c>
      <c r="U234" t="s">
        <v>67</v>
      </c>
      <c r="V234" t="s">
        <v>1548</v>
      </c>
      <c r="W234">
        <v>299.85000000000002</v>
      </c>
      <c r="X234">
        <v>44.97</v>
      </c>
      <c r="Y234">
        <v>1</v>
      </c>
      <c r="Z234" t="s">
        <v>65</v>
      </c>
      <c r="AA234" t="s">
        <v>2343</v>
      </c>
      <c r="AF234" s="4"/>
      <c r="AG234" s="4"/>
      <c r="AH234" t="s">
        <v>79</v>
      </c>
      <c r="AI234" t="s">
        <v>241</v>
      </c>
      <c r="AJ234" t="s">
        <v>481</v>
      </c>
      <c r="AK234" t="s">
        <v>1045</v>
      </c>
      <c r="AL234" t="s">
        <v>1573</v>
      </c>
      <c r="AM234" t="s">
        <v>67</v>
      </c>
      <c r="AN234" t="s">
        <v>1548</v>
      </c>
      <c r="AO234" t="s">
        <v>65</v>
      </c>
      <c r="AP234" t="s">
        <v>2343</v>
      </c>
    </row>
    <row r="235" spans="1:42" x14ac:dyDescent="0.25">
      <c r="A235">
        <v>165</v>
      </c>
      <c r="B235">
        <v>401</v>
      </c>
      <c r="C235" s="4">
        <v>43836</v>
      </c>
      <c r="D235">
        <v>7</v>
      </c>
      <c r="E235" t="s">
        <v>35</v>
      </c>
      <c r="F235" t="s">
        <v>46</v>
      </c>
      <c r="G235" t="s">
        <v>56</v>
      </c>
      <c r="H235" t="s">
        <v>58</v>
      </c>
      <c r="I235" s="4">
        <v>43609</v>
      </c>
      <c r="J235">
        <v>2</v>
      </c>
      <c r="L235" s="4"/>
      <c r="M235" s="4"/>
      <c r="N235">
        <v>1</v>
      </c>
      <c r="O235" t="s">
        <v>79</v>
      </c>
      <c r="P235" t="s">
        <v>241</v>
      </c>
      <c r="Q235">
        <v>1</v>
      </c>
      <c r="R235" t="s">
        <v>515</v>
      </c>
      <c r="S235" t="s">
        <v>1078</v>
      </c>
      <c r="T235" t="s">
        <v>1587</v>
      </c>
      <c r="U235" t="s">
        <v>67</v>
      </c>
      <c r="V235" t="s">
        <v>1548</v>
      </c>
      <c r="W235">
        <v>164.97</v>
      </c>
      <c r="X235">
        <v>44.97</v>
      </c>
      <c r="Y235">
        <v>1</v>
      </c>
      <c r="Z235" t="s">
        <v>86</v>
      </c>
      <c r="AA235" t="s">
        <v>2350</v>
      </c>
      <c r="AF235" s="4"/>
      <c r="AG235" s="4"/>
      <c r="AH235" t="s">
        <v>79</v>
      </c>
      <c r="AI235" t="s">
        <v>241</v>
      </c>
      <c r="AJ235" t="s">
        <v>515</v>
      </c>
      <c r="AK235" t="s">
        <v>1078</v>
      </c>
      <c r="AL235" t="s">
        <v>1587</v>
      </c>
      <c r="AM235" t="s">
        <v>67</v>
      </c>
      <c r="AN235" t="s">
        <v>1548</v>
      </c>
      <c r="AO235" t="s">
        <v>86</v>
      </c>
      <c r="AP235" t="s">
        <v>2350</v>
      </c>
    </row>
    <row r="236" spans="1:42" x14ac:dyDescent="0.25">
      <c r="A236">
        <v>166</v>
      </c>
      <c r="B236">
        <v>427</v>
      </c>
      <c r="C236" s="4">
        <v>43836</v>
      </c>
      <c r="D236">
        <v>11</v>
      </c>
      <c r="E236" t="s">
        <v>37</v>
      </c>
      <c r="F236" t="s">
        <v>48</v>
      </c>
      <c r="G236" t="s">
        <v>56</v>
      </c>
      <c r="H236" t="s">
        <v>58</v>
      </c>
      <c r="I236" s="4">
        <v>43621</v>
      </c>
      <c r="J236">
        <v>2</v>
      </c>
      <c r="K236" t="s">
        <v>60</v>
      </c>
      <c r="L236" s="4">
        <v>43615</v>
      </c>
      <c r="M236" s="4">
        <v>43830</v>
      </c>
      <c r="N236">
        <v>3</v>
      </c>
      <c r="O236" t="s">
        <v>119</v>
      </c>
      <c r="P236" t="s">
        <v>281</v>
      </c>
      <c r="Q236">
        <v>3</v>
      </c>
      <c r="R236" t="s">
        <v>516</v>
      </c>
      <c r="S236" t="s">
        <v>1079</v>
      </c>
      <c r="T236" t="s">
        <v>1605</v>
      </c>
      <c r="U236" t="s">
        <v>2005</v>
      </c>
      <c r="V236" t="s">
        <v>2049</v>
      </c>
      <c r="W236">
        <v>276.25</v>
      </c>
      <c r="X236">
        <v>114.93</v>
      </c>
      <c r="Y236">
        <v>3</v>
      </c>
      <c r="Z236" t="s">
        <v>2131</v>
      </c>
      <c r="AA236" t="s">
        <v>2406</v>
      </c>
      <c r="AF236" s="4"/>
      <c r="AG236" s="4"/>
      <c r="AH236" t="s">
        <v>80</v>
      </c>
      <c r="AI236" t="s">
        <v>242</v>
      </c>
      <c r="AJ236" t="s">
        <v>696</v>
      </c>
      <c r="AK236" t="s">
        <v>1236</v>
      </c>
      <c r="AL236" t="s">
        <v>1758</v>
      </c>
      <c r="AM236" t="s">
        <v>80</v>
      </c>
      <c r="AN236" t="s">
        <v>1548</v>
      </c>
      <c r="AO236" t="s">
        <v>80</v>
      </c>
      <c r="AP236" t="s">
        <v>2357</v>
      </c>
    </row>
    <row r="237" spans="1:42" x14ac:dyDescent="0.25">
      <c r="A237">
        <v>166</v>
      </c>
      <c r="B237">
        <v>427</v>
      </c>
      <c r="C237" s="4">
        <v>43836</v>
      </c>
      <c r="D237">
        <v>11</v>
      </c>
      <c r="E237" t="s">
        <v>37</v>
      </c>
      <c r="F237" t="s">
        <v>48</v>
      </c>
      <c r="G237" t="s">
        <v>56</v>
      </c>
      <c r="H237" t="s">
        <v>58</v>
      </c>
      <c r="I237" s="4">
        <v>43621</v>
      </c>
      <c r="J237">
        <v>2</v>
      </c>
      <c r="K237" t="s">
        <v>60</v>
      </c>
      <c r="L237" s="4">
        <v>43615</v>
      </c>
      <c r="M237" s="4">
        <v>43830</v>
      </c>
      <c r="N237">
        <v>3</v>
      </c>
      <c r="O237" t="s">
        <v>119</v>
      </c>
      <c r="P237" t="s">
        <v>281</v>
      </c>
      <c r="Q237">
        <v>3</v>
      </c>
      <c r="R237" t="s">
        <v>516</v>
      </c>
      <c r="S237" t="s">
        <v>1079</v>
      </c>
      <c r="T237" t="s">
        <v>1605</v>
      </c>
      <c r="U237" t="s">
        <v>2005</v>
      </c>
      <c r="V237" t="s">
        <v>2049</v>
      </c>
      <c r="W237">
        <v>276.25</v>
      </c>
      <c r="X237">
        <v>114.93</v>
      </c>
      <c r="Y237">
        <v>3</v>
      </c>
      <c r="Z237" t="s">
        <v>2131</v>
      </c>
      <c r="AA237" t="s">
        <v>2406</v>
      </c>
      <c r="AF237" s="4"/>
      <c r="AG237" s="4"/>
      <c r="AH237" t="s">
        <v>79</v>
      </c>
      <c r="AI237" t="s">
        <v>241</v>
      </c>
      <c r="AJ237" t="s">
        <v>600</v>
      </c>
      <c r="AK237" t="s">
        <v>980</v>
      </c>
      <c r="AL237" t="s">
        <v>1677</v>
      </c>
      <c r="AM237" t="s">
        <v>67</v>
      </c>
      <c r="AN237" t="s">
        <v>1548</v>
      </c>
      <c r="AO237" t="s">
        <v>86</v>
      </c>
      <c r="AP237" t="s">
        <v>2350</v>
      </c>
    </row>
    <row r="238" spans="1:42" x14ac:dyDescent="0.25">
      <c r="A238">
        <v>166</v>
      </c>
      <c r="B238">
        <v>427</v>
      </c>
      <c r="C238" s="4">
        <v>43836</v>
      </c>
      <c r="D238">
        <v>11</v>
      </c>
      <c r="E238" t="s">
        <v>37</v>
      </c>
      <c r="F238" t="s">
        <v>48</v>
      </c>
      <c r="G238" t="s">
        <v>56</v>
      </c>
      <c r="H238" t="s">
        <v>58</v>
      </c>
      <c r="I238" s="4">
        <v>43621</v>
      </c>
      <c r="J238">
        <v>2</v>
      </c>
      <c r="K238" t="s">
        <v>60</v>
      </c>
      <c r="L238" s="4">
        <v>43615</v>
      </c>
      <c r="M238" s="4">
        <v>43830</v>
      </c>
      <c r="N238">
        <v>3</v>
      </c>
      <c r="O238" t="s">
        <v>119</v>
      </c>
      <c r="P238" t="s">
        <v>281</v>
      </c>
      <c r="Q238">
        <v>3</v>
      </c>
      <c r="R238" t="s">
        <v>516</v>
      </c>
      <c r="S238" t="s">
        <v>1079</v>
      </c>
      <c r="T238" t="s">
        <v>1605</v>
      </c>
      <c r="U238" t="s">
        <v>2005</v>
      </c>
      <c r="V238" t="s">
        <v>2049</v>
      </c>
      <c r="W238">
        <v>276.25</v>
      </c>
      <c r="X238">
        <v>114.93</v>
      </c>
      <c r="Y238">
        <v>3</v>
      </c>
      <c r="Z238" t="s">
        <v>2131</v>
      </c>
      <c r="AA238" t="s">
        <v>2406</v>
      </c>
      <c r="AF238" s="4"/>
      <c r="AG238" s="4"/>
      <c r="AH238" t="s">
        <v>65</v>
      </c>
      <c r="AI238" t="s">
        <v>227</v>
      </c>
      <c r="AJ238" t="s">
        <v>389</v>
      </c>
      <c r="AK238" t="s">
        <v>951</v>
      </c>
      <c r="AL238" t="s">
        <v>1485</v>
      </c>
      <c r="AM238" t="s">
        <v>80</v>
      </c>
      <c r="AN238" t="s">
        <v>1517</v>
      </c>
      <c r="AO238" t="s">
        <v>431</v>
      </c>
      <c r="AP238" t="s">
        <v>2326</v>
      </c>
    </row>
    <row r="239" spans="1:42" x14ac:dyDescent="0.25">
      <c r="A239">
        <v>167</v>
      </c>
      <c r="B239">
        <v>192</v>
      </c>
      <c r="C239" s="4">
        <v>43838</v>
      </c>
      <c r="D239">
        <v>11</v>
      </c>
      <c r="E239" t="s">
        <v>37</v>
      </c>
      <c r="F239" t="s">
        <v>48</v>
      </c>
      <c r="G239" t="s">
        <v>55</v>
      </c>
      <c r="H239" t="s">
        <v>58</v>
      </c>
      <c r="I239" s="4">
        <v>43830</v>
      </c>
      <c r="J239">
        <v>2</v>
      </c>
      <c r="K239" t="s">
        <v>60</v>
      </c>
      <c r="L239" s="4">
        <v>43615</v>
      </c>
      <c r="M239" s="4">
        <v>43830</v>
      </c>
      <c r="N239">
        <v>1</v>
      </c>
      <c r="O239" t="s">
        <v>78</v>
      </c>
      <c r="P239" t="s">
        <v>240</v>
      </c>
      <c r="Q239">
        <v>1</v>
      </c>
      <c r="R239" t="s">
        <v>79</v>
      </c>
      <c r="S239" t="s">
        <v>1080</v>
      </c>
      <c r="T239" t="s">
        <v>1606</v>
      </c>
      <c r="U239" t="s">
        <v>67</v>
      </c>
      <c r="V239" t="s">
        <v>1548</v>
      </c>
      <c r="W239">
        <v>77.97</v>
      </c>
      <c r="X239">
        <v>44.97</v>
      </c>
      <c r="Y239">
        <v>1</v>
      </c>
      <c r="Z239" t="s">
        <v>393</v>
      </c>
      <c r="AA239" t="s">
        <v>2345</v>
      </c>
      <c r="AB239">
        <v>2</v>
      </c>
      <c r="AC239" t="s">
        <v>2634</v>
      </c>
      <c r="AD239">
        <v>315</v>
      </c>
      <c r="AE239" t="s">
        <v>2636</v>
      </c>
      <c r="AF239" s="4">
        <v>43834</v>
      </c>
      <c r="AG239" s="4">
        <v>43875</v>
      </c>
      <c r="AH239" t="s">
        <v>78</v>
      </c>
      <c r="AI239" t="s">
        <v>240</v>
      </c>
      <c r="AJ239" t="s">
        <v>79</v>
      </c>
      <c r="AK239" t="s">
        <v>1080</v>
      </c>
      <c r="AL239" t="s">
        <v>1606</v>
      </c>
      <c r="AM239" t="s">
        <v>67</v>
      </c>
      <c r="AN239" t="s">
        <v>1548</v>
      </c>
      <c r="AO239" t="s">
        <v>393</v>
      </c>
      <c r="AP239" t="s">
        <v>2345</v>
      </c>
    </row>
    <row r="240" spans="1:42" x14ac:dyDescent="0.25">
      <c r="A240">
        <v>168</v>
      </c>
      <c r="B240">
        <v>215</v>
      </c>
      <c r="C240" s="4">
        <v>43838</v>
      </c>
      <c r="D240">
        <v>3</v>
      </c>
      <c r="E240" t="s">
        <v>34</v>
      </c>
      <c r="F240" t="s">
        <v>45</v>
      </c>
      <c r="G240" t="s">
        <v>56</v>
      </c>
      <c r="H240" t="s">
        <v>57</v>
      </c>
      <c r="I240" s="4">
        <v>43639</v>
      </c>
      <c r="J240">
        <v>1</v>
      </c>
      <c r="K240" t="s">
        <v>61</v>
      </c>
      <c r="L240" s="4">
        <v>43615</v>
      </c>
      <c r="M240" s="4">
        <v>43830</v>
      </c>
      <c r="N240">
        <v>2</v>
      </c>
      <c r="O240" t="s">
        <v>112</v>
      </c>
      <c r="P240" t="s">
        <v>274</v>
      </c>
      <c r="Q240">
        <v>2</v>
      </c>
      <c r="R240" t="s">
        <v>517</v>
      </c>
      <c r="S240" t="s">
        <v>1081</v>
      </c>
      <c r="T240" t="s">
        <v>1607</v>
      </c>
      <c r="U240" t="s">
        <v>85</v>
      </c>
      <c r="V240" t="s">
        <v>2031</v>
      </c>
      <c r="W240">
        <v>70.36</v>
      </c>
      <c r="X240">
        <v>64.97</v>
      </c>
      <c r="Y240">
        <v>2</v>
      </c>
      <c r="Z240" t="s">
        <v>2123</v>
      </c>
      <c r="AA240" t="s">
        <v>2397</v>
      </c>
      <c r="AF240" s="4"/>
      <c r="AG240" s="4"/>
      <c r="AH240" t="s">
        <v>67</v>
      </c>
      <c r="AI240" t="s">
        <v>229</v>
      </c>
      <c r="AJ240" t="s">
        <v>544</v>
      </c>
      <c r="AK240" t="s">
        <v>1105</v>
      </c>
      <c r="AL240" t="s">
        <v>824</v>
      </c>
      <c r="AM240" t="s">
        <v>69</v>
      </c>
      <c r="AN240" t="s">
        <v>1548</v>
      </c>
      <c r="AO240" t="s">
        <v>90</v>
      </c>
      <c r="AP240" t="s">
        <v>2328</v>
      </c>
    </row>
    <row r="241" spans="1:42" x14ac:dyDescent="0.25">
      <c r="A241">
        <v>168</v>
      </c>
      <c r="B241">
        <v>215</v>
      </c>
      <c r="C241" s="4">
        <v>43838</v>
      </c>
      <c r="D241">
        <v>3</v>
      </c>
      <c r="E241" t="s">
        <v>34</v>
      </c>
      <c r="F241" t="s">
        <v>45</v>
      </c>
      <c r="G241" t="s">
        <v>56</v>
      </c>
      <c r="H241" t="s">
        <v>57</v>
      </c>
      <c r="I241" s="4">
        <v>43639</v>
      </c>
      <c r="J241">
        <v>1</v>
      </c>
      <c r="K241" t="s">
        <v>61</v>
      </c>
      <c r="L241" s="4">
        <v>43615</v>
      </c>
      <c r="M241" s="4">
        <v>43830</v>
      </c>
      <c r="N241">
        <v>2</v>
      </c>
      <c r="O241" t="s">
        <v>112</v>
      </c>
      <c r="P241" t="s">
        <v>274</v>
      </c>
      <c r="Q241">
        <v>2</v>
      </c>
      <c r="R241" t="s">
        <v>517</v>
      </c>
      <c r="S241" t="s">
        <v>1081</v>
      </c>
      <c r="T241" t="s">
        <v>1607</v>
      </c>
      <c r="U241" t="s">
        <v>85</v>
      </c>
      <c r="V241" t="s">
        <v>2031</v>
      </c>
      <c r="W241">
        <v>70.36</v>
      </c>
      <c r="X241">
        <v>64.97</v>
      </c>
      <c r="Y241">
        <v>2</v>
      </c>
      <c r="Z241" t="s">
        <v>2123</v>
      </c>
      <c r="AA241" t="s">
        <v>2397</v>
      </c>
      <c r="AF241" s="4"/>
      <c r="AG241" s="4"/>
      <c r="AH241" t="s">
        <v>86</v>
      </c>
      <c r="AI241" t="s">
        <v>248</v>
      </c>
      <c r="AJ241" t="s">
        <v>513</v>
      </c>
      <c r="AK241" t="s">
        <v>1076</v>
      </c>
      <c r="AL241" t="s">
        <v>1603</v>
      </c>
      <c r="AM241" t="s">
        <v>80</v>
      </c>
      <c r="AN241" t="s">
        <v>1577</v>
      </c>
      <c r="AO241" t="s">
        <v>549</v>
      </c>
      <c r="AP241" t="s">
        <v>2362</v>
      </c>
    </row>
    <row r="242" spans="1:42" x14ac:dyDescent="0.25">
      <c r="A242">
        <v>169</v>
      </c>
      <c r="B242">
        <v>350</v>
      </c>
      <c r="C242" s="4">
        <v>43838</v>
      </c>
      <c r="D242">
        <v>11</v>
      </c>
      <c r="E242" t="s">
        <v>37</v>
      </c>
      <c r="F242" t="s">
        <v>48</v>
      </c>
      <c r="G242" t="s">
        <v>56</v>
      </c>
      <c r="H242" t="s">
        <v>57</v>
      </c>
      <c r="I242" s="4">
        <v>43565</v>
      </c>
      <c r="J242">
        <v>2</v>
      </c>
      <c r="L242" s="4"/>
      <c r="M242" s="4"/>
      <c r="N242">
        <v>2</v>
      </c>
      <c r="O242" t="s">
        <v>109</v>
      </c>
      <c r="P242" t="s">
        <v>271</v>
      </c>
      <c r="Q242">
        <v>2</v>
      </c>
      <c r="R242" t="s">
        <v>518</v>
      </c>
      <c r="S242" t="s">
        <v>1082</v>
      </c>
      <c r="T242" t="s">
        <v>1608</v>
      </c>
      <c r="U242" t="s">
        <v>103</v>
      </c>
      <c r="V242" t="s">
        <v>2031</v>
      </c>
      <c r="W242">
        <v>294.95999999999998</v>
      </c>
      <c r="X242">
        <v>89.96</v>
      </c>
      <c r="Y242">
        <v>2</v>
      </c>
      <c r="Z242" t="s">
        <v>2132</v>
      </c>
      <c r="AA242" t="s">
        <v>2407</v>
      </c>
      <c r="AF242" s="4"/>
      <c r="AG242" s="4"/>
      <c r="AH242" t="s">
        <v>67</v>
      </c>
      <c r="AI242" t="s">
        <v>229</v>
      </c>
      <c r="AJ242" t="s">
        <v>547</v>
      </c>
      <c r="AK242" t="s">
        <v>1108</v>
      </c>
      <c r="AL242" t="s">
        <v>1577</v>
      </c>
      <c r="AM242" t="s">
        <v>69</v>
      </c>
      <c r="AN242" t="s">
        <v>1548</v>
      </c>
      <c r="AO242" t="s">
        <v>455</v>
      </c>
      <c r="AP242" t="s">
        <v>2340</v>
      </c>
    </row>
    <row r="243" spans="1:42" x14ac:dyDescent="0.25">
      <c r="A243">
        <v>169</v>
      </c>
      <c r="B243">
        <v>350</v>
      </c>
      <c r="C243" s="4">
        <v>43838</v>
      </c>
      <c r="D243">
        <v>11</v>
      </c>
      <c r="E243" t="s">
        <v>37</v>
      </c>
      <c r="F243" t="s">
        <v>48</v>
      </c>
      <c r="G243" t="s">
        <v>56</v>
      </c>
      <c r="H243" t="s">
        <v>57</v>
      </c>
      <c r="I243" s="4">
        <v>43565</v>
      </c>
      <c r="J243">
        <v>2</v>
      </c>
      <c r="L243" s="4"/>
      <c r="M243" s="4"/>
      <c r="N243">
        <v>2</v>
      </c>
      <c r="O243" t="s">
        <v>109</v>
      </c>
      <c r="P243" t="s">
        <v>271</v>
      </c>
      <c r="Q243">
        <v>2</v>
      </c>
      <c r="R243" t="s">
        <v>518</v>
      </c>
      <c r="S243" t="s">
        <v>1082</v>
      </c>
      <c r="T243" t="s">
        <v>1608</v>
      </c>
      <c r="U243" t="s">
        <v>103</v>
      </c>
      <c r="V243" t="s">
        <v>2031</v>
      </c>
      <c r="W243">
        <v>294.95999999999998</v>
      </c>
      <c r="X243">
        <v>89.96</v>
      </c>
      <c r="Y243">
        <v>2</v>
      </c>
      <c r="Z243" t="s">
        <v>2132</v>
      </c>
      <c r="AA243" t="s">
        <v>2407</v>
      </c>
      <c r="AF243" s="4"/>
      <c r="AG243" s="4"/>
      <c r="AH243" t="s">
        <v>69</v>
      </c>
      <c r="AI243" t="s">
        <v>231</v>
      </c>
      <c r="AJ243" t="s">
        <v>531</v>
      </c>
      <c r="AK243" t="s">
        <v>1093</v>
      </c>
      <c r="AL243" t="s">
        <v>1620</v>
      </c>
      <c r="AM243" t="s">
        <v>67</v>
      </c>
      <c r="AN243" t="s">
        <v>1577</v>
      </c>
      <c r="AO243" t="s">
        <v>67</v>
      </c>
      <c r="AP243" t="s">
        <v>2373</v>
      </c>
    </row>
    <row r="244" spans="1:42" x14ac:dyDescent="0.25">
      <c r="A244">
        <v>170</v>
      </c>
      <c r="B244">
        <v>438</v>
      </c>
      <c r="C244" s="4">
        <v>43838</v>
      </c>
      <c r="D244">
        <v>3</v>
      </c>
      <c r="E244" t="s">
        <v>34</v>
      </c>
      <c r="F244" t="s">
        <v>45</v>
      </c>
      <c r="G244" t="s">
        <v>56</v>
      </c>
      <c r="H244" t="s">
        <v>58</v>
      </c>
      <c r="I244" s="4">
        <v>43583</v>
      </c>
      <c r="J244">
        <v>2</v>
      </c>
      <c r="L244" s="4"/>
      <c r="M244" s="4"/>
      <c r="N244">
        <v>1</v>
      </c>
      <c r="O244" t="s">
        <v>80</v>
      </c>
      <c r="P244" t="s">
        <v>242</v>
      </c>
      <c r="Q244">
        <v>1</v>
      </c>
      <c r="R244" t="s">
        <v>422</v>
      </c>
      <c r="S244" t="s">
        <v>984</v>
      </c>
      <c r="T244" t="s">
        <v>1517</v>
      </c>
      <c r="U244" t="s">
        <v>67</v>
      </c>
      <c r="V244" t="s">
        <v>1548</v>
      </c>
      <c r="W244">
        <v>59.97</v>
      </c>
      <c r="X244">
        <v>44.97</v>
      </c>
      <c r="Y244">
        <v>1</v>
      </c>
      <c r="Z244" t="s">
        <v>80</v>
      </c>
      <c r="AA244" t="s">
        <v>2357</v>
      </c>
      <c r="AF244" s="4"/>
      <c r="AG244" s="4"/>
      <c r="AH244" t="s">
        <v>80</v>
      </c>
      <c r="AI244" t="s">
        <v>242</v>
      </c>
      <c r="AJ244" t="s">
        <v>422</v>
      </c>
      <c r="AK244" t="s">
        <v>984</v>
      </c>
      <c r="AL244" t="s">
        <v>1517</v>
      </c>
      <c r="AM244" t="s">
        <v>67</v>
      </c>
      <c r="AN244" t="s">
        <v>1548</v>
      </c>
      <c r="AO244" t="s">
        <v>80</v>
      </c>
      <c r="AP244" t="s">
        <v>2357</v>
      </c>
    </row>
    <row r="245" spans="1:42" x14ac:dyDescent="0.25">
      <c r="A245">
        <v>171</v>
      </c>
      <c r="B245">
        <v>14</v>
      </c>
      <c r="C245" s="4">
        <v>43839</v>
      </c>
      <c r="D245">
        <v>2</v>
      </c>
      <c r="E245" t="s">
        <v>38</v>
      </c>
      <c r="F245" t="s">
        <v>49</v>
      </c>
      <c r="G245" t="s">
        <v>56</v>
      </c>
      <c r="H245" t="s">
        <v>57</v>
      </c>
      <c r="I245" s="4">
        <v>43643</v>
      </c>
      <c r="J245">
        <v>1</v>
      </c>
      <c r="K245" t="s">
        <v>61</v>
      </c>
      <c r="L245" s="4">
        <v>43615</v>
      </c>
      <c r="M245" s="4">
        <v>43830</v>
      </c>
      <c r="N245">
        <v>1</v>
      </c>
      <c r="O245" t="s">
        <v>69</v>
      </c>
      <c r="P245" t="s">
        <v>231</v>
      </c>
      <c r="Q245">
        <v>1</v>
      </c>
      <c r="R245" t="s">
        <v>425</v>
      </c>
      <c r="S245" t="s">
        <v>987</v>
      </c>
      <c r="T245" t="s">
        <v>1520</v>
      </c>
      <c r="U245" t="s">
        <v>80</v>
      </c>
      <c r="V245" t="s">
        <v>1577</v>
      </c>
      <c r="W245">
        <v>265.98</v>
      </c>
      <c r="X245">
        <v>49.98</v>
      </c>
      <c r="Y245">
        <v>1</v>
      </c>
      <c r="Z245" t="s">
        <v>78</v>
      </c>
      <c r="AA245" t="s">
        <v>2330</v>
      </c>
      <c r="AF245" s="4"/>
      <c r="AG245" s="4"/>
      <c r="AH245" t="s">
        <v>69</v>
      </c>
      <c r="AI245" t="s">
        <v>231</v>
      </c>
      <c r="AJ245" t="s">
        <v>425</v>
      </c>
      <c r="AK245" t="s">
        <v>987</v>
      </c>
      <c r="AL245" t="s">
        <v>1520</v>
      </c>
      <c r="AM245" t="s">
        <v>80</v>
      </c>
      <c r="AN245" t="s">
        <v>1577</v>
      </c>
      <c r="AO245" t="s">
        <v>78</v>
      </c>
      <c r="AP245" t="s">
        <v>2330</v>
      </c>
    </row>
    <row r="246" spans="1:42" x14ac:dyDescent="0.25">
      <c r="A246">
        <v>172</v>
      </c>
      <c r="B246">
        <v>221</v>
      </c>
      <c r="C246" s="4">
        <v>43839</v>
      </c>
      <c r="D246">
        <v>2</v>
      </c>
      <c r="E246" t="s">
        <v>38</v>
      </c>
      <c r="F246" t="s">
        <v>49</v>
      </c>
      <c r="G246" t="s">
        <v>55</v>
      </c>
      <c r="H246" t="s">
        <v>58</v>
      </c>
      <c r="I246" s="4">
        <v>43710</v>
      </c>
      <c r="J246">
        <v>1</v>
      </c>
      <c r="K246" t="s">
        <v>61</v>
      </c>
      <c r="L246" s="4">
        <v>43615</v>
      </c>
      <c r="M246" s="4">
        <v>43830</v>
      </c>
      <c r="N246">
        <v>1</v>
      </c>
      <c r="O246" t="s">
        <v>65</v>
      </c>
      <c r="P246" t="s">
        <v>227</v>
      </c>
      <c r="Q246">
        <v>1</v>
      </c>
      <c r="R246" t="s">
        <v>519</v>
      </c>
      <c r="S246" t="s">
        <v>1083</v>
      </c>
      <c r="T246" t="s">
        <v>1609</v>
      </c>
      <c r="U246" t="s">
        <v>67</v>
      </c>
      <c r="V246" t="s">
        <v>1517</v>
      </c>
      <c r="W246">
        <v>40.47</v>
      </c>
      <c r="X246">
        <v>59.97</v>
      </c>
      <c r="Y246">
        <v>1</v>
      </c>
      <c r="Z246" t="s">
        <v>431</v>
      </c>
      <c r="AA246" t="s">
        <v>2326</v>
      </c>
      <c r="AF246" s="4"/>
      <c r="AG246" s="4"/>
      <c r="AH246" t="s">
        <v>65</v>
      </c>
      <c r="AI246" t="s">
        <v>227</v>
      </c>
      <c r="AJ246" t="s">
        <v>519</v>
      </c>
      <c r="AK246" t="s">
        <v>1083</v>
      </c>
      <c r="AL246" t="s">
        <v>1609</v>
      </c>
      <c r="AM246" t="s">
        <v>67</v>
      </c>
      <c r="AN246" t="s">
        <v>1517</v>
      </c>
      <c r="AO246" t="s">
        <v>431</v>
      </c>
      <c r="AP246" t="s">
        <v>2326</v>
      </c>
    </row>
    <row r="247" spans="1:42" x14ac:dyDescent="0.25">
      <c r="A247">
        <v>173</v>
      </c>
      <c r="B247">
        <v>124</v>
      </c>
      <c r="C247" s="4">
        <v>43840</v>
      </c>
      <c r="D247">
        <v>9</v>
      </c>
      <c r="E247" t="s">
        <v>41</v>
      </c>
      <c r="F247" t="s">
        <v>52</v>
      </c>
      <c r="G247" t="s">
        <v>56</v>
      </c>
      <c r="H247" t="s">
        <v>57</v>
      </c>
      <c r="I247" s="4">
        <v>43721</v>
      </c>
      <c r="J247">
        <v>3</v>
      </c>
      <c r="K247" t="s">
        <v>59</v>
      </c>
      <c r="L247" s="4">
        <v>43615</v>
      </c>
      <c r="M247" s="4">
        <v>43830</v>
      </c>
      <c r="N247">
        <v>1</v>
      </c>
      <c r="O247" t="s">
        <v>69</v>
      </c>
      <c r="P247" t="s">
        <v>231</v>
      </c>
      <c r="Q247">
        <v>1</v>
      </c>
      <c r="R247" t="s">
        <v>520</v>
      </c>
      <c r="S247" t="s">
        <v>1084</v>
      </c>
      <c r="T247" t="s">
        <v>1610</v>
      </c>
      <c r="U247" t="s">
        <v>69</v>
      </c>
      <c r="V247" t="s">
        <v>1577</v>
      </c>
      <c r="W247">
        <v>12.99</v>
      </c>
      <c r="X247">
        <v>24.99</v>
      </c>
      <c r="Y247">
        <v>1</v>
      </c>
      <c r="Z247" t="s">
        <v>69</v>
      </c>
      <c r="AA247" t="s">
        <v>2360</v>
      </c>
      <c r="AF247" s="4"/>
      <c r="AG247" s="4"/>
      <c r="AH247" t="s">
        <v>69</v>
      </c>
      <c r="AI247" t="s">
        <v>231</v>
      </c>
      <c r="AJ247" t="s">
        <v>520</v>
      </c>
      <c r="AK247" t="s">
        <v>1084</v>
      </c>
      <c r="AL247" t="s">
        <v>1610</v>
      </c>
      <c r="AM247" t="s">
        <v>69</v>
      </c>
      <c r="AN247" t="s">
        <v>1577</v>
      </c>
      <c r="AO247" t="s">
        <v>69</v>
      </c>
      <c r="AP247" t="s">
        <v>2360</v>
      </c>
    </row>
    <row r="248" spans="1:42" x14ac:dyDescent="0.25">
      <c r="A248">
        <v>174</v>
      </c>
      <c r="B248">
        <v>176</v>
      </c>
      <c r="C248" s="4">
        <v>43840</v>
      </c>
      <c r="D248">
        <v>3</v>
      </c>
      <c r="E248" t="s">
        <v>34</v>
      </c>
      <c r="F248" t="s">
        <v>45</v>
      </c>
      <c r="G248" t="s">
        <v>55</v>
      </c>
      <c r="H248" t="s">
        <v>58</v>
      </c>
      <c r="I248" s="4">
        <v>43639</v>
      </c>
      <c r="J248">
        <v>1</v>
      </c>
      <c r="K248" t="s">
        <v>61</v>
      </c>
      <c r="L248" s="4">
        <v>43615</v>
      </c>
      <c r="M248" s="4">
        <v>43830</v>
      </c>
      <c r="N248">
        <v>1</v>
      </c>
      <c r="O248" t="s">
        <v>79</v>
      </c>
      <c r="P248" t="s">
        <v>241</v>
      </c>
      <c r="Q248">
        <v>1</v>
      </c>
      <c r="R248" t="s">
        <v>521</v>
      </c>
      <c r="S248" t="s">
        <v>1078</v>
      </c>
      <c r="T248" t="s">
        <v>1611</v>
      </c>
      <c r="U248" t="s">
        <v>67</v>
      </c>
      <c r="V248" t="s">
        <v>1548</v>
      </c>
      <c r="W248">
        <v>167.07</v>
      </c>
      <c r="X248">
        <v>44.97</v>
      </c>
      <c r="Y248">
        <v>1</v>
      </c>
      <c r="Z248" t="s">
        <v>455</v>
      </c>
      <c r="AA248" t="s">
        <v>2340</v>
      </c>
      <c r="AF248" s="4"/>
      <c r="AG248" s="4"/>
      <c r="AH248" t="s">
        <v>79</v>
      </c>
      <c r="AI248" t="s">
        <v>241</v>
      </c>
      <c r="AJ248" t="s">
        <v>521</v>
      </c>
      <c r="AK248" t="s">
        <v>1078</v>
      </c>
      <c r="AL248" t="s">
        <v>1611</v>
      </c>
      <c r="AM248" t="s">
        <v>67</v>
      </c>
      <c r="AN248" t="s">
        <v>1548</v>
      </c>
      <c r="AO248" t="s">
        <v>455</v>
      </c>
      <c r="AP248" t="s">
        <v>2340</v>
      </c>
    </row>
    <row r="249" spans="1:42" x14ac:dyDescent="0.25">
      <c r="A249">
        <v>175</v>
      </c>
      <c r="B249">
        <v>390</v>
      </c>
      <c r="C249" s="4">
        <v>43840</v>
      </c>
      <c r="D249">
        <v>11</v>
      </c>
      <c r="E249" t="s">
        <v>37</v>
      </c>
      <c r="F249" t="s">
        <v>48</v>
      </c>
      <c r="G249" t="s">
        <v>55</v>
      </c>
      <c r="H249" t="s">
        <v>58</v>
      </c>
      <c r="I249" s="4">
        <v>43641</v>
      </c>
      <c r="J249">
        <v>2</v>
      </c>
      <c r="K249" t="s">
        <v>60</v>
      </c>
      <c r="L249" s="4">
        <v>43615</v>
      </c>
      <c r="M249" s="4">
        <v>43830</v>
      </c>
      <c r="N249">
        <v>1</v>
      </c>
      <c r="O249" t="s">
        <v>86</v>
      </c>
      <c r="P249" t="s">
        <v>248</v>
      </c>
      <c r="Q249">
        <v>1</v>
      </c>
      <c r="R249" t="s">
        <v>513</v>
      </c>
      <c r="S249" t="s">
        <v>1076</v>
      </c>
      <c r="T249" t="s">
        <v>1603</v>
      </c>
      <c r="U249" t="s">
        <v>69</v>
      </c>
      <c r="V249" t="s">
        <v>1577</v>
      </c>
      <c r="W249">
        <v>22.68</v>
      </c>
      <c r="X249">
        <v>24.99</v>
      </c>
      <c r="Y249">
        <v>1</v>
      </c>
      <c r="Z249" t="s">
        <v>549</v>
      </c>
      <c r="AA249" t="s">
        <v>2362</v>
      </c>
      <c r="AF249" s="4"/>
      <c r="AG249" s="4"/>
      <c r="AH249" t="s">
        <v>86</v>
      </c>
      <c r="AI249" t="s">
        <v>248</v>
      </c>
      <c r="AJ249" t="s">
        <v>513</v>
      </c>
      <c r="AK249" t="s">
        <v>1076</v>
      </c>
      <c r="AL249" t="s">
        <v>1603</v>
      </c>
      <c r="AM249" t="s">
        <v>69</v>
      </c>
      <c r="AN249" t="s">
        <v>1577</v>
      </c>
      <c r="AO249" t="s">
        <v>549</v>
      </c>
      <c r="AP249" t="s">
        <v>2362</v>
      </c>
    </row>
    <row r="250" spans="1:42" x14ac:dyDescent="0.25">
      <c r="A250">
        <v>176</v>
      </c>
      <c r="B250">
        <v>27</v>
      </c>
      <c r="C250" s="4">
        <v>43841</v>
      </c>
      <c r="D250">
        <v>7</v>
      </c>
      <c r="E250" t="s">
        <v>35</v>
      </c>
      <c r="F250" t="s">
        <v>46</v>
      </c>
      <c r="G250" t="s">
        <v>56</v>
      </c>
      <c r="H250" t="s">
        <v>58</v>
      </c>
      <c r="I250" s="4">
        <v>43629</v>
      </c>
      <c r="J250">
        <v>1</v>
      </c>
      <c r="K250" t="s">
        <v>61</v>
      </c>
      <c r="L250" s="4">
        <v>43615</v>
      </c>
      <c r="M250" s="4">
        <v>43830</v>
      </c>
      <c r="N250">
        <v>1</v>
      </c>
      <c r="O250" t="s">
        <v>70</v>
      </c>
      <c r="P250" t="s">
        <v>232</v>
      </c>
      <c r="Q250">
        <v>1</v>
      </c>
      <c r="R250" t="s">
        <v>495</v>
      </c>
      <c r="S250" t="s">
        <v>1058</v>
      </c>
      <c r="T250" t="s">
        <v>1587</v>
      </c>
      <c r="U250" t="s">
        <v>67</v>
      </c>
      <c r="V250" t="s">
        <v>1517</v>
      </c>
      <c r="W250">
        <v>164.97</v>
      </c>
      <c r="X250">
        <v>59.97</v>
      </c>
      <c r="Y250">
        <v>1</v>
      </c>
      <c r="Z250" t="s">
        <v>673</v>
      </c>
      <c r="AA250" t="s">
        <v>2348</v>
      </c>
      <c r="AF250" s="4"/>
      <c r="AG250" s="4"/>
      <c r="AH250" t="s">
        <v>70</v>
      </c>
      <c r="AI250" t="s">
        <v>232</v>
      </c>
      <c r="AJ250" t="s">
        <v>495</v>
      </c>
      <c r="AK250" t="s">
        <v>1058</v>
      </c>
      <c r="AL250" t="s">
        <v>1587</v>
      </c>
      <c r="AM250" t="s">
        <v>67</v>
      </c>
      <c r="AN250" t="s">
        <v>1517</v>
      </c>
      <c r="AO250" t="s">
        <v>673</v>
      </c>
      <c r="AP250" t="s">
        <v>2348</v>
      </c>
    </row>
    <row r="251" spans="1:42" x14ac:dyDescent="0.25">
      <c r="A251">
        <v>177</v>
      </c>
      <c r="B251">
        <v>411</v>
      </c>
      <c r="C251" s="4">
        <v>43843</v>
      </c>
      <c r="D251">
        <v>5</v>
      </c>
      <c r="E251" t="s">
        <v>36</v>
      </c>
      <c r="F251" t="s">
        <v>47</v>
      </c>
      <c r="G251" t="s">
        <v>55</v>
      </c>
      <c r="H251" t="s">
        <v>58</v>
      </c>
      <c r="I251" s="4">
        <v>43586</v>
      </c>
      <c r="J251">
        <v>2</v>
      </c>
      <c r="L251" s="4"/>
      <c r="M251" s="4"/>
      <c r="N251">
        <v>2</v>
      </c>
      <c r="O251" t="s">
        <v>64</v>
      </c>
      <c r="P251" t="s">
        <v>226</v>
      </c>
      <c r="Q251">
        <v>2</v>
      </c>
      <c r="R251" t="s">
        <v>522</v>
      </c>
      <c r="S251" t="s">
        <v>1085</v>
      </c>
      <c r="T251" t="s">
        <v>1612</v>
      </c>
      <c r="U251" t="s">
        <v>83</v>
      </c>
      <c r="V251" t="s">
        <v>2030</v>
      </c>
      <c r="W251">
        <v>224.98</v>
      </c>
      <c r="X251">
        <v>89.95</v>
      </c>
      <c r="Y251">
        <v>2</v>
      </c>
      <c r="Z251" t="s">
        <v>2133</v>
      </c>
      <c r="AA251" t="s">
        <v>2408</v>
      </c>
      <c r="AF251" s="4"/>
      <c r="AG251" s="4"/>
      <c r="AH251" t="s">
        <v>70</v>
      </c>
      <c r="AI251" t="s">
        <v>232</v>
      </c>
      <c r="AJ251" t="s">
        <v>753</v>
      </c>
      <c r="AK251" t="s">
        <v>1077</v>
      </c>
      <c r="AL251" t="s">
        <v>598</v>
      </c>
      <c r="AM251" t="s">
        <v>67</v>
      </c>
      <c r="AN251" t="s">
        <v>1517</v>
      </c>
      <c r="AO251" t="s">
        <v>673</v>
      </c>
      <c r="AP251" t="s">
        <v>2348</v>
      </c>
    </row>
    <row r="252" spans="1:42" x14ac:dyDescent="0.25">
      <c r="A252">
        <v>177</v>
      </c>
      <c r="B252">
        <v>411</v>
      </c>
      <c r="C252" s="4">
        <v>43843</v>
      </c>
      <c r="D252">
        <v>5</v>
      </c>
      <c r="E252" t="s">
        <v>36</v>
      </c>
      <c r="F252" t="s">
        <v>47</v>
      </c>
      <c r="G252" t="s">
        <v>55</v>
      </c>
      <c r="H252" t="s">
        <v>58</v>
      </c>
      <c r="I252" s="4">
        <v>43586</v>
      </c>
      <c r="J252">
        <v>2</v>
      </c>
      <c r="L252" s="4"/>
      <c r="M252" s="4"/>
      <c r="N252">
        <v>2</v>
      </c>
      <c r="O252" t="s">
        <v>64</v>
      </c>
      <c r="P252" t="s">
        <v>226</v>
      </c>
      <c r="Q252">
        <v>2</v>
      </c>
      <c r="R252" t="s">
        <v>522</v>
      </c>
      <c r="S252" t="s">
        <v>1085</v>
      </c>
      <c r="T252" t="s">
        <v>1612</v>
      </c>
      <c r="U252" t="s">
        <v>83</v>
      </c>
      <c r="V252" t="s">
        <v>2030</v>
      </c>
      <c r="W252">
        <v>224.98</v>
      </c>
      <c r="X252">
        <v>89.95</v>
      </c>
      <c r="Y252">
        <v>2</v>
      </c>
      <c r="Z252" t="s">
        <v>2133</v>
      </c>
      <c r="AA252" t="s">
        <v>2408</v>
      </c>
      <c r="AF252" s="4"/>
      <c r="AG252" s="4"/>
      <c r="AH252" t="s">
        <v>84</v>
      </c>
      <c r="AI252" t="s">
        <v>246</v>
      </c>
      <c r="AJ252" t="s">
        <v>743</v>
      </c>
      <c r="AK252" t="s">
        <v>1284</v>
      </c>
      <c r="AL252" t="s">
        <v>1533</v>
      </c>
      <c r="AM252" t="s">
        <v>80</v>
      </c>
      <c r="AN252" t="s">
        <v>1548</v>
      </c>
      <c r="AO252" t="s">
        <v>645</v>
      </c>
      <c r="AP252" t="s">
        <v>2347</v>
      </c>
    </row>
    <row r="253" spans="1:42" x14ac:dyDescent="0.25">
      <c r="A253">
        <v>178</v>
      </c>
      <c r="B253">
        <v>201</v>
      </c>
      <c r="C253" s="4">
        <v>43844</v>
      </c>
      <c r="D253">
        <v>7</v>
      </c>
      <c r="E253" t="s">
        <v>35</v>
      </c>
      <c r="F253" t="s">
        <v>46</v>
      </c>
      <c r="G253" t="s">
        <v>55</v>
      </c>
      <c r="H253" t="s">
        <v>58</v>
      </c>
      <c r="I253" s="4">
        <v>43728</v>
      </c>
      <c r="J253">
        <v>1</v>
      </c>
      <c r="K253" t="s">
        <v>61</v>
      </c>
      <c r="L253" s="4">
        <v>43615</v>
      </c>
      <c r="M253" s="4">
        <v>43830</v>
      </c>
      <c r="N253">
        <v>1</v>
      </c>
      <c r="O253" t="s">
        <v>105</v>
      </c>
      <c r="P253" t="s">
        <v>267</v>
      </c>
      <c r="Q253">
        <v>1</v>
      </c>
      <c r="R253" t="s">
        <v>523</v>
      </c>
      <c r="S253" t="s">
        <v>1086</v>
      </c>
      <c r="T253" t="s">
        <v>1613</v>
      </c>
      <c r="U253" t="s">
        <v>71</v>
      </c>
      <c r="V253" t="s">
        <v>1869</v>
      </c>
      <c r="W253">
        <v>173.8</v>
      </c>
      <c r="X253">
        <v>29.98</v>
      </c>
      <c r="Y253">
        <v>1</v>
      </c>
      <c r="Z253" t="s">
        <v>82</v>
      </c>
      <c r="AA253" t="s">
        <v>2409</v>
      </c>
      <c r="AF253" s="4"/>
      <c r="AG253" s="4"/>
      <c r="AH253" t="s">
        <v>79</v>
      </c>
      <c r="AI253" t="s">
        <v>241</v>
      </c>
      <c r="AJ253" t="s">
        <v>541</v>
      </c>
      <c r="AK253" t="s">
        <v>968</v>
      </c>
      <c r="AL253" t="s">
        <v>1629</v>
      </c>
      <c r="AM253" t="s">
        <v>69</v>
      </c>
      <c r="AN253" t="s">
        <v>1548</v>
      </c>
      <c r="AO253" t="s">
        <v>86</v>
      </c>
      <c r="AP253" t="s">
        <v>2350</v>
      </c>
    </row>
    <row r="254" spans="1:42" x14ac:dyDescent="0.25">
      <c r="A254">
        <v>178</v>
      </c>
      <c r="B254">
        <v>201</v>
      </c>
      <c r="C254" s="4">
        <v>43844</v>
      </c>
      <c r="D254">
        <v>7</v>
      </c>
      <c r="E254" t="s">
        <v>35</v>
      </c>
      <c r="F254" t="s">
        <v>46</v>
      </c>
      <c r="G254" t="s">
        <v>55</v>
      </c>
      <c r="H254" t="s">
        <v>58</v>
      </c>
      <c r="I254" s="4">
        <v>43728</v>
      </c>
      <c r="J254">
        <v>1</v>
      </c>
      <c r="K254" t="s">
        <v>61</v>
      </c>
      <c r="L254" s="4">
        <v>43615</v>
      </c>
      <c r="M254" s="4">
        <v>43830</v>
      </c>
      <c r="N254">
        <v>1</v>
      </c>
      <c r="O254" t="s">
        <v>105</v>
      </c>
      <c r="P254" t="s">
        <v>267</v>
      </c>
      <c r="Q254">
        <v>1</v>
      </c>
      <c r="R254" t="s">
        <v>523</v>
      </c>
      <c r="S254" t="s">
        <v>1086</v>
      </c>
      <c r="T254" t="s">
        <v>1613</v>
      </c>
      <c r="U254" t="s">
        <v>71</v>
      </c>
      <c r="V254" t="s">
        <v>1869</v>
      </c>
      <c r="W254">
        <v>173.8</v>
      </c>
      <c r="X254">
        <v>29.98</v>
      </c>
      <c r="Y254">
        <v>1</v>
      </c>
      <c r="Z254" t="s">
        <v>82</v>
      </c>
      <c r="AA254" t="s">
        <v>2409</v>
      </c>
      <c r="AF254" s="4"/>
      <c r="AG254" s="4"/>
      <c r="AH254" t="s">
        <v>79</v>
      </c>
      <c r="AI254" t="s">
        <v>241</v>
      </c>
      <c r="AJ254" t="s">
        <v>541</v>
      </c>
      <c r="AK254" t="s">
        <v>968</v>
      </c>
      <c r="AL254" t="s">
        <v>1629</v>
      </c>
      <c r="AM254" t="s">
        <v>69</v>
      </c>
      <c r="AN254" t="s">
        <v>1548</v>
      </c>
      <c r="AO254" t="s">
        <v>86</v>
      </c>
      <c r="AP254" t="s">
        <v>2350</v>
      </c>
    </row>
    <row r="255" spans="1:42" x14ac:dyDescent="0.25">
      <c r="A255">
        <v>179</v>
      </c>
      <c r="B255">
        <v>156</v>
      </c>
      <c r="C255" s="4">
        <v>43845</v>
      </c>
      <c r="D255">
        <v>8</v>
      </c>
      <c r="E255" t="s">
        <v>43</v>
      </c>
      <c r="F255" t="s">
        <v>54</v>
      </c>
      <c r="G255" t="s">
        <v>55</v>
      </c>
      <c r="H255" t="s">
        <v>58</v>
      </c>
      <c r="I255" s="4">
        <v>43738</v>
      </c>
      <c r="J255">
        <v>1</v>
      </c>
      <c r="K255" t="s">
        <v>61</v>
      </c>
      <c r="L255" s="4">
        <v>43615</v>
      </c>
      <c r="M255" s="4">
        <v>43830</v>
      </c>
      <c r="N255">
        <v>1</v>
      </c>
      <c r="O255" t="s">
        <v>79</v>
      </c>
      <c r="P255" t="s">
        <v>241</v>
      </c>
      <c r="Q255">
        <v>1</v>
      </c>
      <c r="R255" t="s">
        <v>524</v>
      </c>
      <c r="S255" t="s">
        <v>1087</v>
      </c>
      <c r="T255" t="s">
        <v>1614</v>
      </c>
      <c r="U255" t="s">
        <v>69</v>
      </c>
      <c r="V255" t="s">
        <v>1548</v>
      </c>
      <c r="W255">
        <v>13.95</v>
      </c>
      <c r="X255">
        <v>14.99</v>
      </c>
      <c r="Y255">
        <v>1</v>
      </c>
      <c r="Z255" t="s">
        <v>455</v>
      </c>
      <c r="AA255" t="s">
        <v>2340</v>
      </c>
      <c r="AF255" s="4"/>
      <c r="AG255" s="4"/>
      <c r="AH255" t="s">
        <v>79</v>
      </c>
      <c r="AI255" t="s">
        <v>241</v>
      </c>
      <c r="AJ255" t="s">
        <v>524</v>
      </c>
      <c r="AK255" t="s">
        <v>1087</v>
      </c>
      <c r="AL255" t="s">
        <v>1614</v>
      </c>
      <c r="AM255" t="s">
        <v>69</v>
      </c>
      <c r="AN255" t="s">
        <v>1548</v>
      </c>
      <c r="AO255" t="s">
        <v>455</v>
      </c>
      <c r="AP255" t="s">
        <v>2340</v>
      </c>
    </row>
    <row r="256" spans="1:42" x14ac:dyDescent="0.25">
      <c r="A256">
        <v>180</v>
      </c>
      <c r="B256">
        <v>353</v>
      </c>
      <c r="C256" s="4">
        <v>43845</v>
      </c>
      <c r="D256">
        <v>1</v>
      </c>
      <c r="E256" t="s">
        <v>39</v>
      </c>
      <c r="F256" t="s">
        <v>50</v>
      </c>
      <c r="G256" t="s">
        <v>55</v>
      </c>
      <c r="H256" t="s">
        <v>57</v>
      </c>
      <c r="I256" s="4">
        <v>43661</v>
      </c>
      <c r="J256">
        <v>2</v>
      </c>
      <c r="K256" t="s">
        <v>60</v>
      </c>
      <c r="L256" s="4">
        <v>43615</v>
      </c>
      <c r="M256" s="4">
        <v>43830</v>
      </c>
      <c r="N256">
        <v>1</v>
      </c>
      <c r="O256" t="s">
        <v>70</v>
      </c>
      <c r="P256" t="s">
        <v>232</v>
      </c>
      <c r="Q256">
        <v>1</v>
      </c>
      <c r="R256" t="s">
        <v>394</v>
      </c>
      <c r="S256" t="s">
        <v>956</v>
      </c>
      <c r="T256" t="s">
        <v>1490</v>
      </c>
      <c r="U256" t="s">
        <v>80</v>
      </c>
      <c r="V256" t="s">
        <v>1548</v>
      </c>
      <c r="W256">
        <v>17.98</v>
      </c>
      <c r="X256">
        <v>29.98</v>
      </c>
      <c r="Y256">
        <v>1</v>
      </c>
      <c r="Z256" t="s">
        <v>432</v>
      </c>
      <c r="AA256" t="s">
        <v>2331</v>
      </c>
      <c r="AF256" s="4"/>
      <c r="AG256" s="4"/>
      <c r="AH256" t="s">
        <v>70</v>
      </c>
      <c r="AI256" t="s">
        <v>232</v>
      </c>
      <c r="AJ256" t="s">
        <v>394</v>
      </c>
      <c r="AK256" t="s">
        <v>956</v>
      </c>
      <c r="AL256" t="s">
        <v>1490</v>
      </c>
      <c r="AM256" t="s">
        <v>80</v>
      </c>
      <c r="AN256" t="s">
        <v>1548</v>
      </c>
      <c r="AO256" t="s">
        <v>432</v>
      </c>
      <c r="AP256" t="s">
        <v>2331</v>
      </c>
    </row>
    <row r="257" spans="1:42" x14ac:dyDescent="0.25">
      <c r="A257">
        <v>181</v>
      </c>
      <c r="B257">
        <v>4</v>
      </c>
      <c r="C257" s="4">
        <v>43846</v>
      </c>
      <c r="D257">
        <v>6</v>
      </c>
      <c r="E257" t="s">
        <v>33</v>
      </c>
      <c r="F257" t="s">
        <v>44</v>
      </c>
      <c r="G257" t="s">
        <v>56</v>
      </c>
      <c r="H257" t="s">
        <v>57</v>
      </c>
      <c r="I257" s="4">
        <v>43732</v>
      </c>
      <c r="J257">
        <v>2</v>
      </c>
      <c r="K257" t="s">
        <v>60</v>
      </c>
      <c r="L257" s="4">
        <v>43615</v>
      </c>
      <c r="M257" s="4">
        <v>43830</v>
      </c>
      <c r="N257">
        <v>1</v>
      </c>
      <c r="O257" t="s">
        <v>71</v>
      </c>
      <c r="P257" t="s">
        <v>233</v>
      </c>
      <c r="Q257">
        <v>1</v>
      </c>
      <c r="R257" t="s">
        <v>525</v>
      </c>
      <c r="S257" t="s">
        <v>1088</v>
      </c>
      <c r="T257" t="s">
        <v>1615</v>
      </c>
      <c r="U257" t="s">
        <v>110</v>
      </c>
      <c r="V257" t="s">
        <v>2032</v>
      </c>
      <c r="W257">
        <v>3174</v>
      </c>
      <c r="X257">
        <v>149.94</v>
      </c>
      <c r="Y257">
        <v>1</v>
      </c>
      <c r="Z257" t="s">
        <v>110</v>
      </c>
      <c r="AA257" t="s">
        <v>2410</v>
      </c>
      <c r="AF257" s="4"/>
      <c r="AG257" s="4"/>
      <c r="AH257" t="s">
        <v>69</v>
      </c>
      <c r="AI257" t="s">
        <v>231</v>
      </c>
      <c r="AJ257" t="s">
        <v>856</v>
      </c>
      <c r="AK257" t="s">
        <v>1393</v>
      </c>
      <c r="AL257" t="s">
        <v>1909</v>
      </c>
      <c r="AM257" t="s">
        <v>67</v>
      </c>
      <c r="AN257" t="s">
        <v>1577</v>
      </c>
      <c r="AO257" t="s">
        <v>67</v>
      </c>
      <c r="AP257" t="s">
        <v>2373</v>
      </c>
    </row>
    <row r="258" spans="1:42" x14ac:dyDescent="0.25">
      <c r="A258">
        <v>181</v>
      </c>
      <c r="B258">
        <v>4</v>
      </c>
      <c r="C258" s="4">
        <v>43846</v>
      </c>
      <c r="D258">
        <v>6</v>
      </c>
      <c r="E258" t="s">
        <v>33</v>
      </c>
      <c r="F258" t="s">
        <v>44</v>
      </c>
      <c r="G258" t="s">
        <v>56</v>
      </c>
      <c r="H258" t="s">
        <v>57</v>
      </c>
      <c r="I258" s="4">
        <v>43732</v>
      </c>
      <c r="J258">
        <v>2</v>
      </c>
      <c r="K258" t="s">
        <v>60</v>
      </c>
      <c r="L258" s="4">
        <v>43615</v>
      </c>
      <c r="M258" s="4">
        <v>43830</v>
      </c>
      <c r="N258">
        <v>1</v>
      </c>
      <c r="O258" t="s">
        <v>71</v>
      </c>
      <c r="P258" t="s">
        <v>233</v>
      </c>
      <c r="Q258">
        <v>1</v>
      </c>
      <c r="R258" t="s">
        <v>525</v>
      </c>
      <c r="S258" t="s">
        <v>1088</v>
      </c>
      <c r="T258" t="s">
        <v>1615</v>
      </c>
      <c r="U258" t="s">
        <v>110</v>
      </c>
      <c r="V258" t="s">
        <v>2032</v>
      </c>
      <c r="W258">
        <v>3174</v>
      </c>
      <c r="X258">
        <v>149.94</v>
      </c>
      <c r="Y258">
        <v>1</v>
      </c>
      <c r="Z258" t="s">
        <v>110</v>
      </c>
      <c r="AA258" t="s">
        <v>2410</v>
      </c>
      <c r="AF258" s="4"/>
      <c r="AG258" s="4"/>
      <c r="AH258" t="s">
        <v>69</v>
      </c>
      <c r="AI258" t="s">
        <v>231</v>
      </c>
      <c r="AJ258" t="s">
        <v>856</v>
      </c>
      <c r="AK258" t="s">
        <v>1393</v>
      </c>
      <c r="AL258" t="s">
        <v>1909</v>
      </c>
      <c r="AM258" t="s">
        <v>67</v>
      </c>
      <c r="AN258" t="s">
        <v>1577</v>
      </c>
      <c r="AO258" t="s">
        <v>67</v>
      </c>
      <c r="AP258" t="s">
        <v>2373</v>
      </c>
    </row>
    <row r="259" spans="1:42" x14ac:dyDescent="0.25">
      <c r="A259">
        <v>182</v>
      </c>
      <c r="B259">
        <v>249</v>
      </c>
      <c r="C259" s="4">
        <v>43846</v>
      </c>
      <c r="D259">
        <v>1</v>
      </c>
      <c r="E259" t="s">
        <v>39</v>
      </c>
      <c r="F259" t="s">
        <v>50</v>
      </c>
      <c r="G259" t="s">
        <v>55</v>
      </c>
      <c r="H259" t="s">
        <v>57</v>
      </c>
      <c r="I259" s="4">
        <v>43653</v>
      </c>
      <c r="J259">
        <v>1</v>
      </c>
      <c r="K259" t="s">
        <v>61</v>
      </c>
      <c r="L259" s="4">
        <v>43615</v>
      </c>
      <c r="M259" s="4">
        <v>43830</v>
      </c>
      <c r="N259">
        <v>2</v>
      </c>
      <c r="O259" t="s">
        <v>120</v>
      </c>
      <c r="P259" t="s">
        <v>282</v>
      </c>
      <c r="Q259">
        <v>2</v>
      </c>
      <c r="R259" t="s">
        <v>526</v>
      </c>
      <c r="S259" t="s">
        <v>1089</v>
      </c>
      <c r="T259" t="s">
        <v>1616</v>
      </c>
      <c r="U259" t="s">
        <v>2006</v>
      </c>
      <c r="V259" t="s">
        <v>2050</v>
      </c>
      <c r="W259">
        <v>1103.92</v>
      </c>
      <c r="X259">
        <v>79.92</v>
      </c>
      <c r="Y259">
        <v>2</v>
      </c>
      <c r="Z259" t="s">
        <v>2134</v>
      </c>
      <c r="AA259" t="s">
        <v>2411</v>
      </c>
      <c r="AF259" s="4"/>
      <c r="AG259" s="4"/>
      <c r="AH259" t="s">
        <v>78</v>
      </c>
      <c r="AI259" t="s">
        <v>240</v>
      </c>
      <c r="AJ259" t="s">
        <v>668</v>
      </c>
      <c r="AK259" t="s">
        <v>1212</v>
      </c>
      <c r="AL259" t="s">
        <v>1735</v>
      </c>
      <c r="AM259" t="s">
        <v>69</v>
      </c>
      <c r="AN259" t="s">
        <v>1562</v>
      </c>
      <c r="AO259" t="s">
        <v>393</v>
      </c>
      <c r="AP259" t="s">
        <v>2345</v>
      </c>
    </row>
    <row r="260" spans="1:42" x14ac:dyDescent="0.25">
      <c r="A260">
        <v>182</v>
      </c>
      <c r="B260">
        <v>249</v>
      </c>
      <c r="C260" s="4">
        <v>43846</v>
      </c>
      <c r="D260">
        <v>1</v>
      </c>
      <c r="E260" t="s">
        <v>39</v>
      </c>
      <c r="F260" t="s">
        <v>50</v>
      </c>
      <c r="G260" t="s">
        <v>55</v>
      </c>
      <c r="H260" t="s">
        <v>57</v>
      </c>
      <c r="I260" s="4">
        <v>43653</v>
      </c>
      <c r="J260">
        <v>1</v>
      </c>
      <c r="K260" t="s">
        <v>61</v>
      </c>
      <c r="L260" s="4">
        <v>43615</v>
      </c>
      <c r="M260" s="4">
        <v>43830</v>
      </c>
      <c r="N260">
        <v>2</v>
      </c>
      <c r="O260" t="s">
        <v>120</v>
      </c>
      <c r="P260" t="s">
        <v>282</v>
      </c>
      <c r="Q260">
        <v>2</v>
      </c>
      <c r="R260" t="s">
        <v>526</v>
      </c>
      <c r="S260" t="s">
        <v>1089</v>
      </c>
      <c r="T260" t="s">
        <v>1616</v>
      </c>
      <c r="U260" t="s">
        <v>2006</v>
      </c>
      <c r="V260" t="s">
        <v>2050</v>
      </c>
      <c r="W260">
        <v>1103.92</v>
      </c>
      <c r="X260">
        <v>79.92</v>
      </c>
      <c r="Y260">
        <v>2</v>
      </c>
      <c r="Z260" t="s">
        <v>2134</v>
      </c>
      <c r="AA260" t="s">
        <v>2411</v>
      </c>
      <c r="AF260" s="4"/>
      <c r="AG260" s="4"/>
      <c r="AH260" t="s">
        <v>78</v>
      </c>
      <c r="AI260" t="s">
        <v>240</v>
      </c>
      <c r="AJ260" t="s">
        <v>668</v>
      </c>
      <c r="AK260" t="s">
        <v>1212</v>
      </c>
      <c r="AL260" t="s">
        <v>1735</v>
      </c>
      <c r="AM260" t="s">
        <v>69</v>
      </c>
      <c r="AN260" t="s">
        <v>1562</v>
      </c>
      <c r="AO260" t="s">
        <v>393</v>
      </c>
      <c r="AP260" t="s">
        <v>2345</v>
      </c>
    </row>
    <row r="261" spans="1:42" x14ac:dyDescent="0.25">
      <c r="A261">
        <v>182</v>
      </c>
      <c r="B261">
        <v>249</v>
      </c>
      <c r="C261" s="4">
        <v>43846</v>
      </c>
      <c r="D261">
        <v>1</v>
      </c>
      <c r="E261" t="s">
        <v>39</v>
      </c>
      <c r="F261" t="s">
        <v>50</v>
      </c>
      <c r="G261" t="s">
        <v>55</v>
      </c>
      <c r="H261" t="s">
        <v>57</v>
      </c>
      <c r="I261" s="4">
        <v>43653</v>
      </c>
      <c r="J261">
        <v>1</v>
      </c>
      <c r="K261" t="s">
        <v>61</v>
      </c>
      <c r="L261" s="4">
        <v>43615</v>
      </c>
      <c r="M261" s="4">
        <v>43830</v>
      </c>
      <c r="N261">
        <v>2</v>
      </c>
      <c r="O261" t="s">
        <v>120</v>
      </c>
      <c r="P261" t="s">
        <v>282</v>
      </c>
      <c r="Q261">
        <v>2</v>
      </c>
      <c r="R261" t="s">
        <v>526</v>
      </c>
      <c r="S261" t="s">
        <v>1089</v>
      </c>
      <c r="T261" t="s">
        <v>1616</v>
      </c>
      <c r="U261" t="s">
        <v>2006</v>
      </c>
      <c r="V261" t="s">
        <v>2050</v>
      </c>
      <c r="W261">
        <v>1103.92</v>
      </c>
      <c r="X261">
        <v>79.92</v>
      </c>
      <c r="Y261">
        <v>2</v>
      </c>
      <c r="Z261" t="s">
        <v>2134</v>
      </c>
      <c r="AA261" t="s">
        <v>2411</v>
      </c>
      <c r="AF261" s="4"/>
      <c r="AG261" s="4"/>
      <c r="AH261" t="s">
        <v>84</v>
      </c>
      <c r="AI261" t="s">
        <v>246</v>
      </c>
      <c r="AJ261" t="s">
        <v>438</v>
      </c>
      <c r="AK261" t="s">
        <v>1000</v>
      </c>
      <c r="AL261" t="s">
        <v>1532</v>
      </c>
      <c r="AM261" t="s">
        <v>67</v>
      </c>
      <c r="AN261" t="s">
        <v>1562</v>
      </c>
      <c r="AO261" t="s">
        <v>645</v>
      </c>
      <c r="AP261" t="s">
        <v>2347</v>
      </c>
    </row>
    <row r="262" spans="1:42" x14ac:dyDescent="0.25">
      <c r="A262">
        <v>182</v>
      </c>
      <c r="B262">
        <v>249</v>
      </c>
      <c r="C262" s="4">
        <v>43846</v>
      </c>
      <c r="D262">
        <v>1</v>
      </c>
      <c r="E262" t="s">
        <v>39</v>
      </c>
      <c r="F262" t="s">
        <v>50</v>
      </c>
      <c r="G262" t="s">
        <v>55</v>
      </c>
      <c r="H262" t="s">
        <v>57</v>
      </c>
      <c r="I262" s="4">
        <v>43653</v>
      </c>
      <c r="J262">
        <v>1</v>
      </c>
      <c r="K262" t="s">
        <v>61</v>
      </c>
      <c r="L262" s="4">
        <v>43615</v>
      </c>
      <c r="M262" s="4">
        <v>43830</v>
      </c>
      <c r="N262">
        <v>2</v>
      </c>
      <c r="O262" t="s">
        <v>120</v>
      </c>
      <c r="P262" t="s">
        <v>282</v>
      </c>
      <c r="Q262">
        <v>2</v>
      </c>
      <c r="R262" t="s">
        <v>526</v>
      </c>
      <c r="S262" t="s">
        <v>1089</v>
      </c>
      <c r="T262" t="s">
        <v>1616</v>
      </c>
      <c r="U262" t="s">
        <v>2006</v>
      </c>
      <c r="V262" t="s">
        <v>2050</v>
      </c>
      <c r="W262">
        <v>1103.92</v>
      </c>
      <c r="X262">
        <v>79.92</v>
      </c>
      <c r="Y262">
        <v>2</v>
      </c>
      <c r="Z262" t="s">
        <v>2134</v>
      </c>
      <c r="AA262" t="s">
        <v>2411</v>
      </c>
      <c r="AF262" s="4"/>
      <c r="AG262" s="4"/>
      <c r="AH262" t="s">
        <v>84</v>
      </c>
      <c r="AI262" t="s">
        <v>246</v>
      </c>
      <c r="AJ262" t="s">
        <v>438</v>
      </c>
      <c r="AK262" t="s">
        <v>1000</v>
      </c>
      <c r="AL262" t="s">
        <v>1532</v>
      </c>
      <c r="AM262" t="s">
        <v>67</v>
      </c>
      <c r="AN262" t="s">
        <v>1562</v>
      </c>
      <c r="AO262" t="s">
        <v>645</v>
      </c>
      <c r="AP262" t="s">
        <v>2347</v>
      </c>
    </row>
    <row r="263" spans="1:42" x14ac:dyDescent="0.25">
      <c r="A263">
        <v>183</v>
      </c>
      <c r="B263">
        <v>18</v>
      </c>
      <c r="C263" s="4">
        <v>43850</v>
      </c>
      <c r="D263">
        <v>4</v>
      </c>
      <c r="E263" t="s">
        <v>40</v>
      </c>
      <c r="F263" t="s">
        <v>51</v>
      </c>
      <c r="G263" t="s">
        <v>56</v>
      </c>
      <c r="H263" t="s">
        <v>57</v>
      </c>
      <c r="I263" s="4">
        <v>43660</v>
      </c>
      <c r="J263">
        <v>3</v>
      </c>
      <c r="K263" t="s">
        <v>59</v>
      </c>
      <c r="L263" s="4">
        <v>43615</v>
      </c>
      <c r="M263" s="4">
        <v>43830</v>
      </c>
      <c r="N263">
        <v>1</v>
      </c>
      <c r="O263" t="s">
        <v>80</v>
      </c>
      <c r="P263" t="s">
        <v>242</v>
      </c>
      <c r="Q263">
        <v>1</v>
      </c>
      <c r="R263" t="s">
        <v>486</v>
      </c>
      <c r="S263" t="s">
        <v>1049</v>
      </c>
      <c r="T263" t="s">
        <v>1533</v>
      </c>
      <c r="U263" t="s">
        <v>69</v>
      </c>
      <c r="V263" t="s">
        <v>1548</v>
      </c>
      <c r="W263">
        <v>59.99</v>
      </c>
      <c r="X263">
        <v>14.99</v>
      </c>
      <c r="Y263">
        <v>1</v>
      </c>
      <c r="Z263" t="s">
        <v>79</v>
      </c>
      <c r="AA263" t="s">
        <v>2349</v>
      </c>
      <c r="AF263" s="4"/>
      <c r="AG263" s="4"/>
      <c r="AH263" t="s">
        <v>80</v>
      </c>
      <c r="AI263" t="s">
        <v>242</v>
      </c>
      <c r="AJ263" t="s">
        <v>486</v>
      </c>
      <c r="AK263" t="s">
        <v>1049</v>
      </c>
      <c r="AL263" t="s">
        <v>1533</v>
      </c>
      <c r="AM263" t="s">
        <v>69</v>
      </c>
      <c r="AN263" t="s">
        <v>1548</v>
      </c>
      <c r="AO263" t="s">
        <v>79</v>
      </c>
      <c r="AP263" t="s">
        <v>2349</v>
      </c>
    </row>
    <row r="264" spans="1:42" x14ac:dyDescent="0.25">
      <c r="A264">
        <v>184</v>
      </c>
      <c r="B264">
        <v>60</v>
      </c>
      <c r="C264" s="4">
        <v>43850</v>
      </c>
      <c r="D264">
        <v>4</v>
      </c>
      <c r="E264" t="s">
        <v>40</v>
      </c>
      <c r="F264" t="s">
        <v>51</v>
      </c>
      <c r="G264" t="s">
        <v>55</v>
      </c>
      <c r="H264" t="s">
        <v>57</v>
      </c>
      <c r="I264" s="4">
        <v>43713</v>
      </c>
      <c r="J264">
        <v>3</v>
      </c>
      <c r="K264" t="s">
        <v>59</v>
      </c>
      <c r="L264" s="4">
        <v>43615</v>
      </c>
      <c r="M264" s="4">
        <v>43830</v>
      </c>
      <c r="N264">
        <v>1</v>
      </c>
      <c r="O264" t="s">
        <v>67</v>
      </c>
      <c r="P264" t="s">
        <v>229</v>
      </c>
      <c r="Q264">
        <v>1</v>
      </c>
      <c r="R264" t="s">
        <v>527</v>
      </c>
      <c r="S264" t="s">
        <v>953</v>
      </c>
      <c r="T264" t="s">
        <v>1617</v>
      </c>
      <c r="U264" t="s">
        <v>80</v>
      </c>
      <c r="V264" t="s">
        <v>1548</v>
      </c>
      <c r="W264">
        <v>61.98</v>
      </c>
      <c r="X264">
        <v>29.98</v>
      </c>
      <c r="Y264">
        <v>1</v>
      </c>
      <c r="Z264" t="s">
        <v>84</v>
      </c>
      <c r="AA264" t="s">
        <v>2366</v>
      </c>
      <c r="AF264" s="4"/>
      <c r="AG264" s="4"/>
      <c r="AH264" t="s">
        <v>67</v>
      </c>
      <c r="AI264" t="s">
        <v>229</v>
      </c>
      <c r="AJ264" t="s">
        <v>527</v>
      </c>
      <c r="AK264" t="s">
        <v>953</v>
      </c>
      <c r="AL264" t="s">
        <v>1617</v>
      </c>
      <c r="AM264" t="s">
        <v>80</v>
      </c>
      <c r="AN264" t="s">
        <v>1548</v>
      </c>
      <c r="AO264" t="s">
        <v>84</v>
      </c>
      <c r="AP264" t="s">
        <v>2366</v>
      </c>
    </row>
    <row r="265" spans="1:42" x14ac:dyDescent="0.25">
      <c r="A265">
        <v>185</v>
      </c>
      <c r="B265">
        <v>90</v>
      </c>
      <c r="C265" s="4">
        <v>43851</v>
      </c>
      <c r="D265">
        <v>3</v>
      </c>
      <c r="E265" t="s">
        <v>34</v>
      </c>
      <c r="F265" t="s">
        <v>45</v>
      </c>
      <c r="G265" t="s">
        <v>55</v>
      </c>
      <c r="H265" t="s">
        <v>58</v>
      </c>
      <c r="I265" s="4">
        <v>43824</v>
      </c>
      <c r="J265">
        <v>3</v>
      </c>
      <c r="K265" t="s">
        <v>59</v>
      </c>
      <c r="L265" s="4">
        <v>43615</v>
      </c>
      <c r="M265" s="4">
        <v>43830</v>
      </c>
      <c r="N265">
        <v>1</v>
      </c>
      <c r="O265" t="s">
        <v>70</v>
      </c>
      <c r="P265" t="s">
        <v>232</v>
      </c>
      <c r="Q265">
        <v>1</v>
      </c>
      <c r="R265" t="s">
        <v>411</v>
      </c>
      <c r="S265" t="s">
        <v>973</v>
      </c>
      <c r="T265" t="s">
        <v>1506</v>
      </c>
      <c r="U265" t="s">
        <v>80</v>
      </c>
      <c r="V265" t="s">
        <v>1517</v>
      </c>
      <c r="W265">
        <v>191.9</v>
      </c>
      <c r="X265">
        <v>39.979999999999997</v>
      </c>
      <c r="Y265">
        <v>1</v>
      </c>
      <c r="Z265" t="s">
        <v>673</v>
      </c>
      <c r="AA265" t="s">
        <v>2348</v>
      </c>
      <c r="AB265">
        <v>2</v>
      </c>
      <c r="AC265" t="s">
        <v>2634</v>
      </c>
      <c r="AD265">
        <v>270</v>
      </c>
      <c r="AE265" t="s">
        <v>2636</v>
      </c>
      <c r="AF265" s="4">
        <v>43834</v>
      </c>
      <c r="AG265" s="4">
        <v>43875</v>
      </c>
      <c r="AH265" t="s">
        <v>70</v>
      </c>
      <c r="AI265" t="s">
        <v>232</v>
      </c>
      <c r="AJ265" t="s">
        <v>411</v>
      </c>
      <c r="AK265" t="s">
        <v>973</v>
      </c>
      <c r="AL265" t="s">
        <v>1506</v>
      </c>
      <c r="AM265" t="s">
        <v>80</v>
      </c>
      <c r="AN265" t="s">
        <v>1517</v>
      </c>
      <c r="AO265" t="s">
        <v>673</v>
      </c>
      <c r="AP265" t="s">
        <v>2348</v>
      </c>
    </row>
    <row r="266" spans="1:42" x14ac:dyDescent="0.25">
      <c r="A266">
        <v>186</v>
      </c>
      <c r="B266">
        <v>110</v>
      </c>
      <c r="C266" s="4">
        <v>43851</v>
      </c>
      <c r="D266">
        <v>1</v>
      </c>
      <c r="E266" t="s">
        <v>39</v>
      </c>
      <c r="F266" t="s">
        <v>50</v>
      </c>
      <c r="G266" t="s">
        <v>55</v>
      </c>
      <c r="H266" t="s">
        <v>58</v>
      </c>
      <c r="I266" s="4">
        <v>43648</v>
      </c>
      <c r="J266">
        <v>2</v>
      </c>
      <c r="K266" t="s">
        <v>60</v>
      </c>
      <c r="L266" s="4">
        <v>43615</v>
      </c>
      <c r="M266" s="4">
        <v>43830</v>
      </c>
      <c r="N266">
        <v>2</v>
      </c>
      <c r="O266" t="s">
        <v>66</v>
      </c>
      <c r="P266" t="s">
        <v>228</v>
      </c>
      <c r="Q266">
        <v>2</v>
      </c>
      <c r="R266" t="s">
        <v>528</v>
      </c>
      <c r="S266" t="s">
        <v>1090</v>
      </c>
      <c r="T266" t="s">
        <v>1571</v>
      </c>
      <c r="U266" t="s">
        <v>75</v>
      </c>
      <c r="V266" t="s">
        <v>2042</v>
      </c>
      <c r="W266">
        <v>274.95</v>
      </c>
      <c r="X266">
        <v>59.95</v>
      </c>
      <c r="Y266">
        <v>2</v>
      </c>
      <c r="Z266" t="s">
        <v>2082</v>
      </c>
      <c r="AA266" t="s">
        <v>2327</v>
      </c>
      <c r="AF266" s="4"/>
      <c r="AG266" s="4"/>
      <c r="AH266" t="s">
        <v>70</v>
      </c>
      <c r="AI266" t="s">
        <v>232</v>
      </c>
      <c r="AJ266" t="s">
        <v>495</v>
      </c>
      <c r="AK266" t="s">
        <v>1058</v>
      </c>
      <c r="AL266" t="s">
        <v>1587</v>
      </c>
      <c r="AM266" t="s">
        <v>80</v>
      </c>
      <c r="AN266" t="s">
        <v>1548</v>
      </c>
      <c r="AO266" t="s">
        <v>673</v>
      </c>
      <c r="AP266" t="s">
        <v>2348</v>
      </c>
    </row>
    <row r="267" spans="1:42" x14ac:dyDescent="0.25">
      <c r="A267">
        <v>186</v>
      </c>
      <c r="B267">
        <v>110</v>
      </c>
      <c r="C267" s="4">
        <v>43851</v>
      </c>
      <c r="D267">
        <v>1</v>
      </c>
      <c r="E267" t="s">
        <v>39</v>
      </c>
      <c r="F267" t="s">
        <v>50</v>
      </c>
      <c r="G267" t="s">
        <v>55</v>
      </c>
      <c r="H267" t="s">
        <v>58</v>
      </c>
      <c r="I267" s="4">
        <v>43648</v>
      </c>
      <c r="J267">
        <v>2</v>
      </c>
      <c r="K267" t="s">
        <v>60</v>
      </c>
      <c r="L267" s="4">
        <v>43615</v>
      </c>
      <c r="M267" s="4">
        <v>43830</v>
      </c>
      <c r="N267">
        <v>2</v>
      </c>
      <c r="O267" t="s">
        <v>66</v>
      </c>
      <c r="P267" t="s">
        <v>228</v>
      </c>
      <c r="Q267">
        <v>2</v>
      </c>
      <c r="R267" t="s">
        <v>528</v>
      </c>
      <c r="S267" t="s">
        <v>1090</v>
      </c>
      <c r="T267" t="s">
        <v>1571</v>
      </c>
      <c r="U267" t="s">
        <v>75</v>
      </c>
      <c r="V267" t="s">
        <v>2042</v>
      </c>
      <c r="W267">
        <v>274.95</v>
      </c>
      <c r="X267">
        <v>59.95</v>
      </c>
      <c r="Y267">
        <v>2</v>
      </c>
      <c r="Z267" t="s">
        <v>2082</v>
      </c>
      <c r="AA267" t="s">
        <v>2327</v>
      </c>
      <c r="AF267" s="4"/>
      <c r="AG267" s="4"/>
      <c r="AH267" t="s">
        <v>80</v>
      </c>
      <c r="AI267" t="s">
        <v>242</v>
      </c>
      <c r="AJ267" t="s">
        <v>508</v>
      </c>
      <c r="AK267" t="s">
        <v>1071</v>
      </c>
      <c r="AL267" t="s">
        <v>1587</v>
      </c>
      <c r="AM267" t="s">
        <v>67</v>
      </c>
      <c r="AN267" t="s">
        <v>1562</v>
      </c>
      <c r="AO267" t="s">
        <v>79</v>
      </c>
      <c r="AP267" t="s">
        <v>2349</v>
      </c>
    </row>
    <row r="268" spans="1:42" x14ac:dyDescent="0.25">
      <c r="A268">
        <v>187</v>
      </c>
      <c r="B268">
        <v>243</v>
      </c>
      <c r="C268" s="4">
        <v>43852</v>
      </c>
      <c r="D268">
        <v>9</v>
      </c>
      <c r="E268" t="s">
        <v>41</v>
      </c>
      <c r="F268" t="s">
        <v>52</v>
      </c>
      <c r="G268" t="s">
        <v>55</v>
      </c>
      <c r="H268" t="s">
        <v>57</v>
      </c>
      <c r="I268" s="4">
        <v>43616</v>
      </c>
      <c r="J268">
        <v>3</v>
      </c>
      <c r="K268" t="s">
        <v>59</v>
      </c>
      <c r="L268" s="4">
        <v>43615</v>
      </c>
      <c r="M268" s="4">
        <v>43830</v>
      </c>
      <c r="N268">
        <v>2</v>
      </c>
      <c r="O268" t="s">
        <v>121</v>
      </c>
      <c r="P268" t="s">
        <v>283</v>
      </c>
      <c r="Q268">
        <v>2</v>
      </c>
      <c r="R268" t="s">
        <v>529</v>
      </c>
      <c r="S268" t="s">
        <v>1091</v>
      </c>
      <c r="T268" t="s">
        <v>1618</v>
      </c>
      <c r="U268" t="s">
        <v>75</v>
      </c>
      <c r="V268" t="s">
        <v>1869</v>
      </c>
      <c r="W268">
        <v>244.87</v>
      </c>
      <c r="X268">
        <v>74.95</v>
      </c>
      <c r="Y268">
        <v>2</v>
      </c>
      <c r="Z268" t="s">
        <v>107</v>
      </c>
      <c r="AA268" t="s">
        <v>2412</v>
      </c>
      <c r="AF268" s="4"/>
      <c r="AG268" s="4"/>
      <c r="AH268" t="s">
        <v>79</v>
      </c>
      <c r="AI268" t="s">
        <v>241</v>
      </c>
      <c r="AJ268" t="s">
        <v>481</v>
      </c>
      <c r="AK268" t="s">
        <v>1045</v>
      </c>
      <c r="AL268" t="s">
        <v>1573</v>
      </c>
      <c r="AM268" t="s">
        <v>80</v>
      </c>
      <c r="AN268" t="s">
        <v>1548</v>
      </c>
      <c r="AO268" t="s">
        <v>65</v>
      </c>
      <c r="AP268" t="s">
        <v>2343</v>
      </c>
    </row>
    <row r="269" spans="1:42" x14ac:dyDescent="0.25">
      <c r="A269">
        <v>187</v>
      </c>
      <c r="B269">
        <v>243</v>
      </c>
      <c r="C269" s="4">
        <v>43852</v>
      </c>
      <c r="D269">
        <v>9</v>
      </c>
      <c r="E269" t="s">
        <v>41</v>
      </c>
      <c r="F269" t="s">
        <v>52</v>
      </c>
      <c r="G269" t="s">
        <v>55</v>
      </c>
      <c r="H269" t="s">
        <v>57</v>
      </c>
      <c r="I269" s="4">
        <v>43616</v>
      </c>
      <c r="J269">
        <v>3</v>
      </c>
      <c r="K269" t="s">
        <v>59</v>
      </c>
      <c r="L269" s="4">
        <v>43615</v>
      </c>
      <c r="M269" s="4">
        <v>43830</v>
      </c>
      <c r="N269">
        <v>2</v>
      </c>
      <c r="O269" t="s">
        <v>121</v>
      </c>
      <c r="P269" t="s">
        <v>283</v>
      </c>
      <c r="Q269">
        <v>2</v>
      </c>
      <c r="R269" t="s">
        <v>529</v>
      </c>
      <c r="S269" t="s">
        <v>1091</v>
      </c>
      <c r="T269" t="s">
        <v>1618</v>
      </c>
      <c r="U269" t="s">
        <v>75</v>
      </c>
      <c r="V269" t="s">
        <v>1869</v>
      </c>
      <c r="W269">
        <v>244.87</v>
      </c>
      <c r="X269">
        <v>74.95</v>
      </c>
      <c r="Y269">
        <v>2</v>
      </c>
      <c r="Z269" t="s">
        <v>107</v>
      </c>
      <c r="AA269" t="s">
        <v>2412</v>
      </c>
      <c r="AF269" s="4"/>
      <c r="AG269" s="4"/>
      <c r="AH269" t="s">
        <v>80</v>
      </c>
      <c r="AI269" t="s">
        <v>242</v>
      </c>
      <c r="AJ269" t="s">
        <v>65</v>
      </c>
      <c r="AK269" t="s">
        <v>1267</v>
      </c>
      <c r="AL269" t="s">
        <v>1548</v>
      </c>
      <c r="AM269" t="s">
        <v>67</v>
      </c>
      <c r="AN269" t="s">
        <v>1548</v>
      </c>
      <c r="AO269" t="s">
        <v>80</v>
      </c>
      <c r="AP269" t="s">
        <v>2357</v>
      </c>
    </row>
    <row r="270" spans="1:42" x14ac:dyDescent="0.25">
      <c r="A270">
        <v>188</v>
      </c>
      <c r="B270">
        <v>396</v>
      </c>
      <c r="C270" s="4">
        <v>43852</v>
      </c>
      <c r="D270">
        <v>8</v>
      </c>
      <c r="E270" t="s">
        <v>43</v>
      </c>
      <c r="F270" t="s">
        <v>54</v>
      </c>
      <c r="G270" t="s">
        <v>55</v>
      </c>
      <c r="H270" t="s">
        <v>57</v>
      </c>
      <c r="I270" s="4">
        <v>43593</v>
      </c>
      <c r="J270">
        <v>2</v>
      </c>
      <c r="L270" s="4"/>
      <c r="M270" s="4"/>
      <c r="N270">
        <v>1</v>
      </c>
      <c r="O270" t="s">
        <v>79</v>
      </c>
      <c r="P270" t="s">
        <v>241</v>
      </c>
      <c r="Q270">
        <v>1</v>
      </c>
      <c r="R270" t="s">
        <v>530</v>
      </c>
      <c r="S270" t="s">
        <v>1092</v>
      </c>
      <c r="T270" t="s">
        <v>1619</v>
      </c>
      <c r="U270" t="s">
        <v>67</v>
      </c>
      <c r="V270" t="s">
        <v>1548</v>
      </c>
      <c r="W270">
        <v>188.97</v>
      </c>
      <c r="X270">
        <v>44.97</v>
      </c>
      <c r="Y270">
        <v>1</v>
      </c>
      <c r="Z270" t="s">
        <v>65</v>
      </c>
      <c r="AA270" t="s">
        <v>2343</v>
      </c>
      <c r="AF270" s="4"/>
      <c r="AG270" s="4"/>
      <c r="AH270" t="s">
        <v>79</v>
      </c>
      <c r="AI270" t="s">
        <v>241</v>
      </c>
      <c r="AJ270" t="s">
        <v>530</v>
      </c>
      <c r="AK270" t="s">
        <v>1092</v>
      </c>
      <c r="AL270" t="s">
        <v>1619</v>
      </c>
      <c r="AM270" t="s">
        <v>67</v>
      </c>
      <c r="AN270" t="s">
        <v>1548</v>
      </c>
      <c r="AO270" t="s">
        <v>65</v>
      </c>
      <c r="AP270" t="s">
        <v>2343</v>
      </c>
    </row>
    <row r="271" spans="1:42" x14ac:dyDescent="0.25">
      <c r="A271">
        <v>189</v>
      </c>
      <c r="B271">
        <v>452</v>
      </c>
      <c r="C271" s="4">
        <v>43853</v>
      </c>
      <c r="D271">
        <v>9</v>
      </c>
      <c r="E271" t="s">
        <v>41</v>
      </c>
      <c r="F271" t="s">
        <v>52</v>
      </c>
      <c r="G271" t="s">
        <v>55</v>
      </c>
      <c r="H271" t="s">
        <v>58</v>
      </c>
      <c r="I271" s="4">
        <v>43598</v>
      </c>
      <c r="J271">
        <v>3</v>
      </c>
      <c r="L271" s="4"/>
      <c r="M271" s="4"/>
      <c r="N271">
        <v>1</v>
      </c>
      <c r="O271" t="s">
        <v>78</v>
      </c>
      <c r="P271" t="s">
        <v>240</v>
      </c>
      <c r="Q271">
        <v>1</v>
      </c>
      <c r="R271" t="s">
        <v>79</v>
      </c>
      <c r="S271" t="s">
        <v>1080</v>
      </c>
      <c r="T271" t="s">
        <v>1606</v>
      </c>
      <c r="U271" t="s">
        <v>80</v>
      </c>
      <c r="V271" t="s">
        <v>1548</v>
      </c>
      <c r="W271">
        <v>51.98</v>
      </c>
      <c r="X271">
        <v>29.98</v>
      </c>
      <c r="Y271">
        <v>1</v>
      </c>
      <c r="Z271" t="s">
        <v>393</v>
      </c>
      <c r="AA271" t="s">
        <v>2345</v>
      </c>
      <c r="AF271" s="4"/>
      <c r="AG271" s="4"/>
      <c r="AH271" t="s">
        <v>78</v>
      </c>
      <c r="AI271" t="s">
        <v>240</v>
      </c>
      <c r="AJ271" t="s">
        <v>79</v>
      </c>
      <c r="AK271" t="s">
        <v>1080</v>
      </c>
      <c r="AL271" t="s">
        <v>1606</v>
      </c>
      <c r="AM271" t="s">
        <v>80</v>
      </c>
      <c r="AN271" t="s">
        <v>1548</v>
      </c>
      <c r="AO271" t="s">
        <v>393</v>
      </c>
      <c r="AP271" t="s">
        <v>2345</v>
      </c>
    </row>
    <row r="272" spans="1:42" x14ac:dyDescent="0.25">
      <c r="A272">
        <v>190</v>
      </c>
      <c r="B272">
        <v>102</v>
      </c>
      <c r="C272" s="4">
        <v>43854</v>
      </c>
      <c r="D272">
        <v>10</v>
      </c>
      <c r="E272" t="s">
        <v>42</v>
      </c>
      <c r="F272" t="s">
        <v>53</v>
      </c>
      <c r="G272" t="s">
        <v>55</v>
      </c>
      <c r="H272" t="s">
        <v>57</v>
      </c>
      <c r="I272" s="4">
        <v>43709</v>
      </c>
      <c r="J272">
        <v>3</v>
      </c>
      <c r="K272" t="s">
        <v>59</v>
      </c>
      <c r="L272" s="4">
        <v>43615</v>
      </c>
      <c r="M272" s="4">
        <v>43830</v>
      </c>
      <c r="N272">
        <v>1</v>
      </c>
      <c r="O272" t="s">
        <v>79</v>
      </c>
      <c r="P272" t="s">
        <v>241</v>
      </c>
      <c r="Q272">
        <v>1</v>
      </c>
      <c r="R272" t="s">
        <v>524</v>
      </c>
      <c r="S272" t="s">
        <v>1087</v>
      </c>
      <c r="T272" t="s">
        <v>1614</v>
      </c>
      <c r="U272" t="s">
        <v>67</v>
      </c>
      <c r="V272" t="s">
        <v>1548</v>
      </c>
      <c r="W272">
        <v>41.85</v>
      </c>
      <c r="X272">
        <v>44.97</v>
      </c>
      <c r="Y272">
        <v>1</v>
      </c>
      <c r="Z272" t="s">
        <v>455</v>
      </c>
      <c r="AA272" t="s">
        <v>2340</v>
      </c>
      <c r="AF272" s="4"/>
      <c r="AG272" s="4"/>
      <c r="AH272" t="s">
        <v>79</v>
      </c>
      <c r="AI272" t="s">
        <v>241</v>
      </c>
      <c r="AJ272" t="s">
        <v>524</v>
      </c>
      <c r="AK272" t="s">
        <v>1087</v>
      </c>
      <c r="AL272" t="s">
        <v>1614</v>
      </c>
      <c r="AM272" t="s">
        <v>67</v>
      </c>
      <c r="AN272" t="s">
        <v>1548</v>
      </c>
      <c r="AO272" t="s">
        <v>455</v>
      </c>
      <c r="AP272" t="s">
        <v>2340</v>
      </c>
    </row>
    <row r="273" spans="1:42" x14ac:dyDescent="0.25">
      <c r="A273">
        <v>191</v>
      </c>
      <c r="B273">
        <v>360</v>
      </c>
      <c r="C273" s="4">
        <v>43854</v>
      </c>
      <c r="D273">
        <v>2</v>
      </c>
      <c r="E273" t="s">
        <v>38</v>
      </c>
      <c r="F273" t="s">
        <v>49</v>
      </c>
      <c r="G273" t="s">
        <v>55</v>
      </c>
      <c r="H273" t="s">
        <v>57</v>
      </c>
      <c r="I273" s="4">
        <v>43608</v>
      </c>
      <c r="J273">
        <v>1</v>
      </c>
      <c r="L273" s="4"/>
      <c r="M273" s="4"/>
      <c r="N273">
        <v>1</v>
      </c>
      <c r="O273" t="s">
        <v>67</v>
      </c>
      <c r="P273" t="s">
        <v>229</v>
      </c>
      <c r="Q273">
        <v>1</v>
      </c>
      <c r="R273" t="s">
        <v>527</v>
      </c>
      <c r="S273" t="s">
        <v>953</v>
      </c>
      <c r="T273" t="s">
        <v>1617</v>
      </c>
      <c r="U273" t="s">
        <v>80</v>
      </c>
      <c r="V273" t="s">
        <v>1548</v>
      </c>
      <c r="W273">
        <v>61.98</v>
      </c>
      <c r="X273">
        <v>29.98</v>
      </c>
      <c r="Y273">
        <v>1</v>
      </c>
      <c r="Z273" t="s">
        <v>84</v>
      </c>
      <c r="AA273" t="s">
        <v>2366</v>
      </c>
      <c r="AF273" s="4"/>
      <c r="AG273" s="4"/>
      <c r="AH273" t="s">
        <v>67</v>
      </c>
      <c r="AI273" t="s">
        <v>229</v>
      </c>
      <c r="AJ273" t="s">
        <v>527</v>
      </c>
      <c r="AK273" t="s">
        <v>953</v>
      </c>
      <c r="AL273" t="s">
        <v>1617</v>
      </c>
      <c r="AM273" t="s">
        <v>80</v>
      </c>
      <c r="AN273" t="s">
        <v>1548</v>
      </c>
      <c r="AO273" t="s">
        <v>84</v>
      </c>
      <c r="AP273" t="s">
        <v>2366</v>
      </c>
    </row>
    <row r="274" spans="1:42" x14ac:dyDescent="0.25">
      <c r="A274">
        <v>192</v>
      </c>
      <c r="B274">
        <v>113</v>
      </c>
      <c r="C274" s="4">
        <v>43855</v>
      </c>
      <c r="D274">
        <v>11</v>
      </c>
      <c r="E274" t="s">
        <v>37</v>
      </c>
      <c r="F274" t="s">
        <v>48</v>
      </c>
      <c r="G274" t="s">
        <v>55</v>
      </c>
      <c r="H274" t="s">
        <v>58</v>
      </c>
      <c r="I274" s="4">
        <v>43844</v>
      </c>
      <c r="J274">
        <v>4</v>
      </c>
      <c r="K274" t="s">
        <v>61</v>
      </c>
      <c r="L274" s="4">
        <v>43831</v>
      </c>
      <c r="M274" s="4">
        <v>43861</v>
      </c>
      <c r="N274">
        <v>1</v>
      </c>
      <c r="O274" t="s">
        <v>69</v>
      </c>
      <c r="P274" t="s">
        <v>231</v>
      </c>
      <c r="Q274">
        <v>1</v>
      </c>
      <c r="R274" t="s">
        <v>531</v>
      </c>
      <c r="S274" t="s">
        <v>1093</v>
      </c>
      <c r="T274" t="s">
        <v>1620</v>
      </c>
      <c r="U274" t="s">
        <v>67</v>
      </c>
      <c r="V274" t="s">
        <v>1577</v>
      </c>
      <c r="W274">
        <v>269.97000000000003</v>
      </c>
      <c r="X274">
        <v>74.97</v>
      </c>
      <c r="Y274">
        <v>1</v>
      </c>
      <c r="Z274" t="s">
        <v>67</v>
      </c>
      <c r="AA274" t="s">
        <v>2373</v>
      </c>
      <c r="AF274" s="4"/>
      <c r="AG274" s="4"/>
      <c r="AH274" t="s">
        <v>69</v>
      </c>
      <c r="AI274" t="s">
        <v>231</v>
      </c>
      <c r="AJ274" t="s">
        <v>531</v>
      </c>
      <c r="AK274" t="s">
        <v>1093</v>
      </c>
      <c r="AL274" t="s">
        <v>1620</v>
      </c>
      <c r="AM274" t="s">
        <v>67</v>
      </c>
      <c r="AN274" t="s">
        <v>1577</v>
      </c>
      <c r="AO274" t="s">
        <v>67</v>
      </c>
      <c r="AP274" t="s">
        <v>2373</v>
      </c>
    </row>
    <row r="275" spans="1:42" x14ac:dyDescent="0.25">
      <c r="A275">
        <v>193</v>
      </c>
      <c r="B275">
        <v>342</v>
      </c>
      <c r="C275" s="4">
        <v>43855</v>
      </c>
      <c r="D275">
        <v>1</v>
      </c>
      <c r="E275" t="s">
        <v>39</v>
      </c>
      <c r="F275" t="s">
        <v>50</v>
      </c>
      <c r="G275" t="s">
        <v>56</v>
      </c>
      <c r="H275" t="s">
        <v>57</v>
      </c>
      <c r="I275" s="4">
        <v>43603</v>
      </c>
      <c r="J275">
        <v>1</v>
      </c>
      <c r="L275" s="4"/>
      <c r="M275" s="4"/>
      <c r="N275">
        <v>1</v>
      </c>
      <c r="O275" t="s">
        <v>90</v>
      </c>
      <c r="P275" t="s">
        <v>252</v>
      </c>
      <c r="Q275">
        <v>1</v>
      </c>
      <c r="R275" t="s">
        <v>532</v>
      </c>
      <c r="S275" t="s">
        <v>1094</v>
      </c>
      <c r="T275" t="s">
        <v>1562</v>
      </c>
      <c r="U275" t="s">
        <v>80</v>
      </c>
      <c r="V275" t="s">
        <v>1659</v>
      </c>
      <c r="W275">
        <v>19.98</v>
      </c>
      <c r="X275">
        <v>9.98</v>
      </c>
      <c r="Y275">
        <v>1</v>
      </c>
      <c r="Z275" t="s">
        <v>645</v>
      </c>
      <c r="AA275" t="s">
        <v>2347</v>
      </c>
      <c r="AF275" s="4"/>
      <c r="AG275" s="4"/>
      <c r="AH275" t="s">
        <v>90</v>
      </c>
      <c r="AI275" t="s">
        <v>252</v>
      </c>
      <c r="AJ275" t="s">
        <v>532</v>
      </c>
      <c r="AK275" t="s">
        <v>1094</v>
      </c>
      <c r="AL275" t="s">
        <v>1562</v>
      </c>
      <c r="AM275" t="s">
        <v>80</v>
      </c>
      <c r="AN275" t="s">
        <v>1659</v>
      </c>
      <c r="AO275" t="s">
        <v>645</v>
      </c>
      <c r="AP275" t="s">
        <v>2347</v>
      </c>
    </row>
    <row r="276" spans="1:42" x14ac:dyDescent="0.25">
      <c r="A276">
        <v>194</v>
      </c>
      <c r="B276">
        <v>317</v>
      </c>
      <c r="C276" s="4">
        <v>43856</v>
      </c>
      <c r="D276">
        <v>7</v>
      </c>
      <c r="E276" t="s">
        <v>35</v>
      </c>
      <c r="F276" t="s">
        <v>46</v>
      </c>
      <c r="G276" t="s">
        <v>55</v>
      </c>
      <c r="H276" t="s">
        <v>58</v>
      </c>
      <c r="I276" s="4">
        <v>43623</v>
      </c>
      <c r="J276">
        <v>3</v>
      </c>
      <c r="K276" t="s">
        <v>59</v>
      </c>
      <c r="L276" s="4">
        <v>43615</v>
      </c>
      <c r="M276" s="4">
        <v>43830</v>
      </c>
      <c r="N276">
        <v>1</v>
      </c>
      <c r="O276" t="s">
        <v>122</v>
      </c>
      <c r="P276" t="s">
        <v>284</v>
      </c>
      <c r="Q276">
        <v>3</v>
      </c>
      <c r="R276" t="s">
        <v>533</v>
      </c>
      <c r="S276" t="s">
        <v>1095</v>
      </c>
      <c r="T276" t="s">
        <v>1621</v>
      </c>
      <c r="U276" t="s">
        <v>168</v>
      </c>
      <c r="V276" t="s">
        <v>2041</v>
      </c>
      <c r="W276">
        <v>194.81</v>
      </c>
      <c r="X276">
        <v>104.93</v>
      </c>
      <c r="Y276">
        <v>3</v>
      </c>
      <c r="Z276" t="s">
        <v>2135</v>
      </c>
      <c r="AA276" t="s">
        <v>2413</v>
      </c>
      <c r="AF276" s="4"/>
      <c r="AG276" s="4"/>
      <c r="AH276" t="s">
        <v>67</v>
      </c>
      <c r="AI276" t="s">
        <v>229</v>
      </c>
      <c r="AJ276" t="s">
        <v>445</v>
      </c>
      <c r="AK276" t="s">
        <v>1007</v>
      </c>
      <c r="AL276" t="s">
        <v>1533</v>
      </c>
      <c r="AM276" t="s">
        <v>69</v>
      </c>
      <c r="AN276" t="s">
        <v>1548</v>
      </c>
      <c r="AO276" t="s">
        <v>79</v>
      </c>
      <c r="AP276" t="s">
        <v>2349</v>
      </c>
    </row>
    <row r="277" spans="1:42" x14ac:dyDescent="0.25">
      <c r="A277">
        <v>194</v>
      </c>
      <c r="B277">
        <v>317</v>
      </c>
      <c r="C277" s="4">
        <v>43856</v>
      </c>
      <c r="D277">
        <v>7</v>
      </c>
      <c r="E277" t="s">
        <v>35</v>
      </c>
      <c r="F277" t="s">
        <v>46</v>
      </c>
      <c r="G277" t="s">
        <v>55</v>
      </c>
      <c r="H277" t="s">
        <v>58</v>
      </c>
      <c r="I277" s="4">
        <v>43623</v>
      </c>
      <c r="J277">
        <v>3</v>
      </c>
      <c r="K277" t="s">
        <v>59</v>
      </c>
      <c r="L277" s="4">
        <v>43615</v>
      </c>
      <c r="M277" s="4">
        <v>43830</v>
      </c>
      <c r="N277">
        <v>1</v>
      </c>
      <c r="O277" t="s">
        <v>122</v>
      </c>
      <c r="P277" t="s">
        <v>284</v>
      </c>
      <c r="Q277">
        <v>3</v>
      </c>
      <c r="R277" t="s">
        <v>533</v>
      </c>
      <c r="S277" t="s">
        <v>1095</v>
      </c>
      <c r="T277" t="s">
        <v>1621</v>
      </c>
      <c r="U277" t="s">
        <v>168</v>
      </c>
      <c r="V277" t="s">
        <v>2041</v>
      </c>
      <c r="W277">
        <v>194.81</v>
      </c>
      <c r="X277">
        <v>104.93</v>
      </c>
      <c r="Y277">
        <v>3</v>
      </c>
      <c r="Z277" t="s">
        <v>2135</v>
      </c>
      <c r="AA277" t="s">
        <v>2413</v>
      </c>
      <c r="AF277" s="4"/>
      <c r="AG277" s="4"/>
      <c r="AH277" t="s">
        <v>67</v>
      </c>
      <c r="AI277" t="s">
        <v>229</v>
      </c>
      <c r="AJ277" t="s">
        <v>847</v>
      </c>
      <c r="AK277" t="s">
        <v>1384</v>
      </c>
      <c r="AL277" t="s">
        <v>1900</v>
      </c>
      <c r="AM277" t="s">
        <v>67</v>
      </c>
      <c r="AN277" t="s">
        <v>1548</v>
      </c>
      <c r="AO277" t="s">
        <v>872</v>
      </c>
      <c r="AP277" t="s">
        <v>2388</v>
      </c>
    </row>
    <row r="278" spans="1:42" x14ac:dyDescent="0.25">
      <c r="A278">
        <v>194</v>
      </c>
      <c r="B278">
        <v>317</v>
      </c>
      <c r="C278" s="4">
        <v>43856</v>
      </c>
      <c r="D278">
        <v>7</v>
      </c>
      <c r="E278" t="s">
        <v>35</v>
      </c>
      <c r="F278" t="s">
        <v>46</v>
      </c>
      <c r="G278" t="s">
        <v>55</v>
      </c>
      <c r="H278" t="s">
        <v>58</v>
      </c>
      <c r="I278" s="4">
        <v>43623</v>
      </c>
      <c r="J278">
        <v>3</v>
      </c>
      <c r="K278" t="s">
        <v>59</v>
      </c>
      <c r="L278" s="4">
        <v>43615</v>
      </c>
      <c r="M278" s="4">
        <v>43830</v>
      </c>
      <c r="N278">
        <v>1</v>
      </c>
      <c r="O278" t="s">
        <v>122</v>
      </c>
      <c r="P278" t="s">
        <v>284</v>
      </c>
      <c r="Q278">
        <v>3</v>
      </c>
      <c r="R278" t="s">
        <v>533</v>
      </c>
      <c r="S278" t="s">
        <v>1095</v>
      </c>
      <c r="T278" t="s">
        <v>1621</v>
      </c>
      <c r="U278" t="s">
        <v>168</v>
      </c>
      <c r="V278" t="s">
        <v>2041</v>
      </c>
      <c r="W278">
        <v>194.81</v>
      </c>
      <c r="X278">
        <v>104.93</v>
      </c>
      <c r="Y278">
        <v>3</v>
      </c>
      <c r="Z278" t="s">
        <v>2135</v>
      </c>
      <c r="AA278" t="s">
        <v>2413</v>
      </c>
      <c r="AF278" s="4"/>
      <c r="AG278" s="4"/>
      <c r="AH278" t="s">
        <v>67</v>
      </c>
      <c r="AI278" t="s">
        <v>229</v>
      </c>
      <c r="AJ278" t="s">
        <v>416</v>
      </c>
      <c r="AK278" t="s">
        <v>978</v>
      </c>
      <c r="AL278" t="s">
        <v>1511</v>
      </c>
      <c r="AM278" t="s">
        <v>67</v>
      </c>
      <c r="AN278" t="s">
        <v>1548</v>
      </c>
      <c r="AO278" t="s">
        <v>652</v>
      </c>
      <c r="AP278" t="s">
        <v>2352</v>
      </c>
    </row>
    <row r="279" spans="1:42" x14ac:dyDescent="0.25">
      <c r="A279">
        <v>195</v>
      </c>
      <c r="B279">
        <v>444</v>
      </c>
      <c r="C279" s="4">
        <v>43857</v>
      </c>
      <c r="D279">
        <v>8</v>
      </c>
      <c r="E279" t="s">
        <v>43</v>
      </c>
      <c r="F279" t="s">
        <v>54</v>
      </c>
      <c r="G279" t="s">
        <v>56</v>
      </c>
      <c r="H279" t="s">
        <v>58</v>
      </c>
      <c r="I279" s="4">
        <v>43720</v>
      </c>
      <c r="J279">
        <v>2</v>
      </c>
      <c r="K279" t="s">
        <v>60</v>
      </c>
      <c r="L279" s="4">
        <v>43615</v>
      </c>
      <c r="M279" s="4">
        <v>43830</v>
      </c>
      <c r="N279">
        <v>2</v>
      </c>
      <c r="O279" t="s">
        <v>83</v>
      </c>
      <c r="P279" t="s">
        <v>245</v>
      </c>
      <c r="Q279">
        <v>2</v>
      </c>
      <c r="R279" t="s">
        <v>534</v>
      </c>
      <c r="S279" t="s">
        <v>1096</v>
      </c>
      <c r="T279" t="s">
        <v>1622</v>
      </c>
      <c r="U279" t="s">
        <v>103</v>
      </c>
      <c r="V279" t="s">
        <v>1869</v>
      </c>
      <c r="W279">
        <v>101.84</v>
      </c>
      <c r="X279">
        <v>59.96</v>
      </c>
      <c r="Y279">
        <v>2</v>
      </c>
      <c r="Z279" t="s">
        <v>172</v>
      </c>
      <c r="AA279" t="s">
        <v>2414</v>
      </c>
      <c r="AF279" s="4"/>
      <c r="AG279" s="4"/>
      <c r="AH279" t="s">
        <v>67</v>
      </c>
      <c r="AI279" t="s">
        <v>229</v>
      </c>
      <c r="AJ279" t="s">
        <v>467</v>
      </c>
      <c r="AK279" t="s">
        <v>1030</v>
      </c>
      <c r="AL279" t="s">
        <v>1560</v>
      </c>
      <c r="AM279" t="s">
        <v>69</v>
      </c>
      <c r="AN279" t="s">
        <v>1548</v>
      </c>
      <c r="AO279" t="s">
        <v>84</v>
      </c>
      <c r="AP279" t="s">
        <v>2366</v>
      </c>
    </row>
    <row r="280" spans="1:42" x14ac:dyDescent="0.25">
      <c r="A280">
        <v>195</v>
      </c>
      <c r="B280">
        <v>444</v>
      </c>
      <c r="C280" s="4">
        <v>43857</v>
      </c>
      <c r="D280">
        <v>8</v>
      </c>
      <c r="E280" t="s">
        <v>43</v>
      </c>
      <c r="F280" t="s">
        <v>54</v>
      </c>
      <c r="G280" t="s">
        <v>56</v>
      </c>
      <c r="H280" t="s">
        <v>58</v>
      </c>
      <c r="I280" s="4">
        <v>43720</v>
      </c>
      <c r="J280">
        <v>2</v>
      </c>
      <c r="K280" t="s">
        <v>60</v>
      </c>
      <c r="L280" s="4">
        <v>43615</v>
      </c>
      <c r="M280" s="4">
        <v>43830</v>
      </c>
      <c r="N280">
        <v>2</v>
      </c>
      <c r="O280" t="s">
        <v>83</v>
      </c>
      <c r="P280" t="s">
        <v>245</v>
      </c>
      <c r="Q280">
        <v>2</v>
      </c>
      <c r="R280" t="s">
        <v>534</v>
      </c>
      <c r="S280" t="s">
        <v>1096</v>
      </c>
      <c r="T280" t="s">
        <v>1622</v>
      </c>
      <c r="U280" t="s">
        <v>103</v>
      </c>
      <c r="V280" t="s">
        <v>1869</v>
      </c>
      <c r="W280">
        <v>101.84</v>
      </c>
      <c r="X280">
        <v>59.96</v>
      </c>
      <c r="Y280">
        <v>2</v>
      </c>
      <c r="Z280" t="s">
        <v>172</v>
      </c>
      <c r="AA280" t="s">
        <v>2414</v>
      </c>
      <c r="AF280" s="4"/>
      <c r="AG280" s="4"/>
      <c r="AH280" t="s">
        <v>80</v>
      </c>
      <c r="AI280" t="s">
        <v>242</v>
      </c>
      <c r="AJ280" t="s">
        <v>507</v>
      </c>
      <c r="AK280" t="s">
        <v>1070</v>
      </c>
      <c r="AL280" t="s">
        <v>1597</v>
      </c>
      <c r="AM280" t="s">
        <v>67</v>
      </c>
      <c r="AN280" t="s">
        <v>1548</v>
      </c>
      <c r="AO280" t="s">
        <v>69</v>
      </c>
      <c r="AP280" t="s">
        <v>2360</v>
      </c>
    </row>
    <row r="281" spans="1:42" x14ac:dyDescent="0.25">
      <c r="A281">
        <v>196</v>
      </c>
      <c r="B281">
        <v>5</v>
      </c>
      <c r="C281" s="4">
        <v>43858</v>
      </c>
      <c r="D281">
        <v>7</v>
      </c>
      <c r="E281" t="s">
        <v>35</v>
      </c>
      <c r="F281" t="s">
        <v>46</v>
      </c>
      <c r="G281" t="s">
        <v>56</v>
      </c>
      <c r="H281" t="s">
        <v>57</v>
      </c>
      <c r="I281" s="4">
        <v>43724</v>
      </c>
      <c r="J281">
        <v>2</v>
      </c>
      <c r="K281" t="s">
        <v>60</v>
      </c>
      <c r="L281" s="4">
        <v>43615</v>
      </c>
      <c r="M281" s="4">
        <v>43830</v>
      </c>
      <c r="N281">
        <v>1</v>
      </c>
      <c r="O281" t="s">
        <v>90</v>
      </c>
      <c r="P281" t="s">
        <v>252</v>
      </c>
      <c r="Q281">
        <v>1</v>
      </c>
      <c r="R281" t="s">
        <v>444</v>
      </c>
      <c r="S281" t="s">
        <v>1006</v>
      </c>
      <c r="T281" t="s">
        <v>1537</v>
      </c>
      <c r="U281" t="s">
        <v>80</v>
      </c>
      <c r="V281" t="s">
        <v>1562</v>
      </c>
      <c r="W281">
        <v>31.94</v>
      </c>
      <c r="X281">
        <v>19.98</v>
      </c>
      <c r="Y281">
        <v>1</v>
      </c>
      <c r="Z281" t="s">
        <v>645</v>
      </c>
      <c r="AA281" t="s">
        <v>2347</v>
      </c>
      <c r="AF281" s="4"/>
      <c r="AG281" s="4"/>
      <c r="AH281" t="s">
        <v>90</v>
      </c>
      <c r="AI281" t="s">
        <v>252</v>
      </c>
      <c r="AJ281" t="s">
        <v>444</v>
      </c>
      <c r="AK281" t="s">
        <v>1006</v>
      </c>
      <c r="AL281" t="s">
        <v>1537</v>
      </c>
      <c r="AM281" t="s">
        <v>80</v>
      </c>
      <c r="AN281" t="s">
        <v>1562</v>
      </c>
      <c r="AO281" t="s">
        <v>645</v>
      </c>
      <c r="AP281" t="s">
        <v>2347</v>
      </c>
    </row>
    <row r="282" spans="1:42" x14ac:dyDescent="0.25">
      <c r="A282">
        <v>197</v>
      </c>
      <c r="B282">
        <v>394</v>
      </c>
      <c r="C282" s="4">
        <v>43858</v>
      </c>
      <c r="D282">
        <v>7</v>
      </c>
      <c r="E282" t="s">
        <v>35</v>
      </c>
      <c r="F282" t="s">
        <v>46</v>
      </c>
      <c r="G282" t="s">
        <v>56</v>
      </c>
      <c r="H282" t="s">
        <v>58</v>
      </c>
      <c r="I282" s="4">
        <v>43678</v>
      </c>
      <c r="J282">
        <v>2</v>
      </c>
      <c r="K282" t="s">
        <v>60</v>
      </c>
      <c r="L282" s="4">
        <v>43615</v>
      </c>
      <c r="M282" s="4">
        <v>43830</v>
      </c>
      <c r="N282">
        <v>2</v>
      </c>
      <c r="O282" t="s">
        <v>123</v>
      </c>
      <c r="P282" t="s">
        <v>285</v>
      </c>
      <c r="Q282">
        <v>2</v>
      </c>
      <c r="R282" t="s">
        <v>535</v>
      </c>
      <c r="S282" t="s">
        <v>1097</v>
      </c>
      <c r="T282" t="s">
        <v>1623</v>
      </c>
      <c r="U282" t="s">
        <v>109</v>
      </c>
      <c r="V282" t="s">
        <v>2038</v>
      </c>
      <c r="W282">
        <v>217.25</v>
      </c>
      <c r="X282">
        <v>64.959999999999994</v>
      </c>
      <c r="Y282">
        <v>2</v>
      </c>
      <c r="Z282" t="s">
        <v>2136</v>
      </c>
      <c r="AA282" t="s">
        <v>2415</v>
      </c>
      <c r="AF282" s="4"/>
      <c r="AG282" s="4"/>
      <c r="AH282" t="s">
        <v>80</v>
      </c>
      <c r="AI282" t="s">
        <v>242</v>
      </c>
      <c r="AJ282" t="s">
        <v>453</v>
      </c>
      <c r="AK282" t="s">
        <v>1016</v>
      </c>
      <c r="AL282" t="s">
        <v>1546</v>
      </c>
      <c r="AM282" t="s">
        <v>67</v>
      </c>
      <c r="AN282" t="s">
        <v>1548</v>
      </c>
      <c r="AO282" t="s">
        <v>67</v>
      </c>
      <c r="AP282" t="s">
        <v>2373</v>
      </c>
    </row>
    <row r="283" spans="1:42" x14ac:dyDescent="0.25">
      <c r="A283">
        <v>197</v>
      </c>
      <c r="B283">
        <v>394</v>
      </c>
      <c r="C283" s="4">
        <v>43858</v>
      </c>
      <c r="D283">
        <v>7</v>
      </c>
      <c r="E283" t="s">
        <v>35</v>
      </c>
      <c r="F283" t="s">
        <v>46</v>
      </c>
      <c r="G283" t="s">
        <v>56</v>
      </c>
      <c r="H283" t="s">
        <v>58</v>
      </c>
      <c r="I283" s="4">
        <v>43678</v>
      </c>
      <c r="J283">
        <v>2</v>
      </c>
      <c r="K283" t="s">
        <v>60</v>
      </c>
      <c r="L283" s="4">
        <v>43615</v>
      </c>
      <c r="M283" s="4">
        <v>43830</v>
      </c>
      <c r="N283">
        <v>2</v>
      </c>
      <c r="O283" t="s">
        <v>123</v>
      </c>
      <c r="P283" t="s">
        <v>285</v>
      </c>
      <c r="Q283">
        <v>2</v>
      </c>
      <c r="R283" t="s">
        <v>535</v>
      </c>
      <c r="S283" t="s">
        <v>1097</v>
      </c>
      <c r="T283" t="s">
        <v>1623</v>
      </c>
      <c r="U283" t="s">
        <v>109</v>
      </c>
      <c r="V283" t="s">
        <v>2038</v>
      </c>
      <c r="W283">
        <v>217.25</v>
      </c>
      <c r="X283">
        <v>64.959999999999994</v>
      </c>
      <c r="Y283">
        <v>2</v>
      </c>
      <c r="Z283" t="s">
        <v>2136</v>
      </c>
      <c r="AA283" t="s">
        <v>2415</v>
      </c>
      <c r="AF283" s="4"/>
      <c r="AG283" s="4"/>
      <c r="AH283" t="s">
        <v>70</v>
      </c>
      <c r="AI283" t="s">
        <v>232</v>
      </c>
      <c r="AJ283" t="s">
        <v>594</v>
      </c>
      <c r="AK283" t="s">
        <v>1077</v>
      </c>
      <c r="AL283" t="s">
        <v>519</v>
      </c>
      <c r="AM283" t="s">
        <v>69</v>
      </c>
      <c r="AN283" t="s">
        <v>1517</v>
      </c>
      <c r="AO283" t="s">
        <v>432</v>
      </c>
      <c r="AP283" t="s">
        <v>2331</v>
      </c>
    </row>
    <row r="284" spans="1:42" x14ac:dyDescent="0.25">
      <c r="A284">
        <v>198</v>
      </c>
      <c r="B284">
        <v>284</v>
      </c>
      <c r="C284" s="4">
        <v>43859</v>
      </c>
      <c r="D284">
        <v>1</v>
      </c>
      <c r="E284" t="s">
        <v>39</v>
      </c>
      <c r="F284" t="s">
        <v>50</v>
      </c>
      <c r="G284" t="s">
        <v>56</v>
      </c>
      <c r="H284" t="s">
        <v>57</v>
      </c>
      <c r="I284" s="4">
        <v>43588</v>
      </c>
      <c r="J284">
        <v>2</v>
      </c>
      <c r="L284" s="4"/>
      <c r="M284" s="4"/>
      <c r="N284">
        <v>2</v>
      </c>
      <c r="O284" t="s">
        <v>123</v>
      </c>
      <c r="P284" t="s">
        <v>285</v>
      </c>
      <c r="Q284">
        <v>2</v>
      </c>
      <c r="R284" t="s">
        <v>536</v>
      </c>
      <c r="S284" t="s">
        <v>1098</v>
      </c>
      <c r="T284" t="s">
        <v>1624</v>
      </c>
      <c r="U284" t="s">
        <v>180</v>
      </c>
      <c r="V284" t="s">
        <v>2039</v>
      </c>
      <c r="W284">
        <v>72.33</v>
      </c>
      <c r="X284">
        <v>34.97</v>
      </c>
      <c r="Y284">
        <v>2</v>
      </c>
      <c r="Z284" t="s">
        <v>2137</v>
      </c>
      <c r="AA284" t="s">
        <v>2416</v>
      </c>
      <c r="AF284" s="4"/>
      <c r="AG284" s="4"/>
      <c r="AH284" t="s">
        <v>80</v>
      </c>
      <c r="AI284" t="s">
        <v>242</v>
      </c>
      <c r="AJ284" t="s">
        <v>404</v>
      </c>
      <c r="AK284" t="s">
        <v>966</v>
      </c>
      <c r="AL284" t="s">
        <v>1499</v>
      </c>
      <c r="AM284" t="s">
        <v>80</v>
      </c>
      <c r="AN284" t="s">
        <v>1562</v>
      </c>
      <c r="AO284" t="s">
        <v>70</v>
      </c>
      <c r="AP284" t="s">
        <v>2341</v>
      </c>
    </row>
    <row r="285" spans="1:42" x14ac:dyDescent="0.25">
      <c r="A285">
        <v>198</v>
      </c>
      <c r="B285">
        <v>284</v>
      </c>
      <c r="C285" s="4">
        <v>43859</v>
      </c>
      <c r="D285">
        <v>1</v>
      </c>
      <c r="E285" t="s">
        <v>39</v>
      </c>
      <c r="F285" t="s">
        <v>50</v>
      </c>
      <c r="G285" t="s">
        <v>56</v>
      </c>
      <c r="H285" t="s">
        <v>57</v>
      </c>
      <c r="I285" s="4">
        <v>43588</v>
      </c>
      <c r="J285">
        <v>2</v>
      </c>
      <c r="L285" s="4"/>
      <c r="M285" s="4"/>
      <c r="N285">
        <v>2</v>
      </c>
      <c r="O285" t="s">
        <v>123</v>
      </c>
      <c r="P285" t="s">
        <v>285</v>
      </c>
      <c r="Q285">
        <v>2</v>
      </c>
      <c r="R285" t="s">
        <v>536</v>
      </c>
      <c r="S285" t="s">
        <v>1098</v>
      </c>
      <c r="T285" t="s">
        <v>1624</v>
      </c>
      <c r="U285" t="s">
        <v>180</v>
      </c>
      <c r="V285" t="s">
        <v>2039</v>
      </c>
      <c r="W285">
        <v>72.33</v>
      </c>
      <c r="X285">
        <v>34.97</v>
      </c>
      <c r="Y285">
        <v>2</v>
      </c>
      <c r="Z285" t="s">
        <v>2137</v>
      </c>
      <c r="AA285" t="s">
        <v>2416</v>
      </c>
      <c r="AF285" s="4"/>
      <c r="AG285" s="4"/>
      <c r="AH285" t="s">
        <v>70</v>
      </c>
      <c r="AI285" t="s">
        <v>232</v>
      </c>
      <c r="AJ285" t="s">
        <v>727</v>
      </c>
      <c r="AK285" t="s">
        <v>1270</v>
      </c>
      <c r="AL285" t="s">
        <v>1487</v>
      </c>
      <c r="AM285" t="s">
        <v>69</v>
      </c>
      <c r="AN285" t="s">
        <v>1548</v>
      </c>
      <c r="AO285" t="s">
        <v>432</v>
      </c>
      <c r="AP285" t="s">
        <v>2331</v>
      </c>
    </row>
    <row r="286" spans="1:42" x14ac:dyDescent="0.25">
      <c r="A286">
        <v>199</v>
      </c>
      <c r="B286">
        <v>285</v>
      </c>
      <c r="C286" s="4">
        <v>43859</v>
      </c>
      <c r="D286">
        <v>4</v>
      </c>
      <c r="E286" t="s">
        <v>40</v>
      </c>
      <c r="F286" t="s">
        <v>51</v>
      </c>
      <c r="G286" t="s">
        <v>55</v>
      </c>
      <c r="H286" t="s">
        <v>58</v>
      </c>
      <c r="I286" s="4">
        <v>43619</v>
      </c>
      <c r="J286">
        <v>2</v>
      </c>
      <c r="K286" t="s">
        <v>60</v>
      </c>
      <c r="L286" s="4">
        <v>43615</v>
      </c>
      <c r="M286" s="4">
        <v>43830</v>
      </c>
      <c r="N286">
        <v>2</v>
      </c>
      <c r="O286" t="s">
        <v>124</v>
      </c>
      <c r="P286" t="s">
        <v>286</v>
      </c>
      <c r="Q286">
        <v>2</v>
      </c>
      <c r="R286" t="s">
        <v>537</v>
      </c>
      <c r="S286" t="s">
        <v>1099</v>
      </c>
      <c r="T286" t="s">
        <v>1625</v>
      </c>
      <c r="U286" t="s">
        <v>83</v>
      </c>
      <c r="V286" t="s">
        <v>1869</v>
      </c>
      <c r="W286">
        <v>94.65</v>
      </c>
      <c r="X286">
        <v>74.95</v>
      </c>
      <c r="Y286">
        <v>2</v>
      </c>
      <c r="Z286" t="s">
        <v>2138</v>
      </c>
      <c r="AA286" t="s">
        <v>2417</v>
      </c>
      <c r="AF286" s="4"/>
      <c r="AG286" s="4"/>
      <c r="AH286" t="s">
        <v>67</v>
      </c>
      <c r="AI286" t="s">
        <v>229</v>
      </c>
      <c r="AJ286" t="s">
        <v>412</v>
      </c>
      <c r="AK286" t="s">
        <v>974</v>
      </c>
      <c r="AL286" t="s">
        <v>1507</v>
      </c>
      <c r="AM286" t="s">
        <v>67</v>
      </c>
      <c r="AN286" t="s">
        <v>1548</v>
      </c>
      <c r="AO286" t="s">
        <v>79</v>
      </c>
      <c r="AP286" t="s">
        <v>2349</v>
      </c>
    </row>
    <row r="287" spans="1:42" x14ac:dyDescent="0.25">
      <c r="A287">
        <v>199</v>
      </c>
      <c r="B287">
        <v>285</v>
      </c>
      <c r="C287" s="4">
        <v>43859</v>
      </c>
      <c r="D287">
        <v>4</v>
      </c>
      <c r="E287" t="s">
        <v>40</v>
      </c>
      <c r="F287" t="s">
        <v>51</v>
      </c>
      <c r="G287" t="s">
        <v>55</v>
      </c>
      <c r="H287" t="s">
        <v>58</v>
      </c>
      <c r="I287" s="4">
        <v>43619</v>
      </c>
      <c r="J287">
        <v>2</v>
      </c>
      <c r="K287" t="s">
        <v>60</v>
      </c>
      <c r="L287" s="4">
        <v>43615</v>
      </c>
      <c r="M287" s="4">
        <v>43830</v>
      </c>
      <c r="N287">
        <v>2</v>
      </c>
      <c r="O287" t="s">
        <v>124</v>
      </c>
      <c r="P287" t="s">
        <v>286</v>
      </c>
      <c r="Q287">
        <v>2</v>
      </c>
      <c r="R287" t="s">
        <v>537</v>
      </c>
      <c r="S287" t="s">
        <v>1099</v>
      </c>
      <c r="T287" t="s">
        <v>1625</v>
      </c>
      <c r="U287" t="s">
        <v>83</v>
      </c>
      <c r="V287" t="s">
        <v>1869</v>
      </c>
      <c r="W287">
        <v>94.65</v>
      </c>
      <c r="X287">
        <v>74.95</v>
      </c>
      <c r="Y287">
        <v>2</v>
      </c>
      <c r="Z287" t="s">
        <v>2138</v>
      </c>
      <c r="AA287" t="s">
        <v>2417</v>
      </c>
      <c r="AF287" s="4"/>
      <c r="AG287" s="4"/>
      <c r="AH287" t="s">
        <v>78</v>
      </c>
      <c r="AI287" t="s">
        <v>240</v>
      </c>
      <c r="AJ287" t="s">
        <v>67</v>
      </c>
      <c r="AK287" t="s">
        <v>1120</v>
      </c>
      <c r="AL287" t="s">
        <v>1643</v>
      </c>
      <c r="AM287" t="s">
        <v>80</v>
      </c>
      <c r="AN287" t="s">
        <v>1548</v>
      </c>
      <c r="AO287" t="s">
        <v>469</v>
      </c>
      <c r="AP287" t="s">
        <v>2339</v>
      </c>
    </row>
    <row r="288" spans="1:42" x14ac:dyDescent="0.25">
      <c r="A288">
        <v>200</v>
      </c>
      <c r="B288">
        <v>372</v>
      </c>
      <c r="C288" s="4">
        <v>43859</v>
      </c>
      <c r="D288">
        <v>2</v>
      </c>
      <c r="E288" t="s">
        <v>38</v>
      </c>
      <c r="F288" t="s">
        <v>49</v>
      </c>
      <c r="G288" t="s">
        <v>56</v>
      </c>
      <c r="H288" t="s">
        <v>57</v>
      </c>
      <c r="I288" s="4">
        <v>43591</v>
      </c>
      <c r="J288">
        <v>2</v>
      </c>
      <c r="L288" s="4"/>
      <c r="M288" s="4"/>
      <c r="N288">
        <v>2</v>
      </c>
      <c r="O288" t="s">
        <v>125</v>
      </c>
      <c r="P288" t="s">
        <v>287</v>
      </c>
      <c r="Q288">
        <v>2</v>
      </c>
      <c r="R288" t="s">
        <v>538</v>
      </c>
      <c r="S288" t="s">
        <v>1100</v>
      </c>
      <c r="T288" t="s">
        <v>1626</v>
      </c>
      <c r="U288" t="s">
        <v>180</v>
      </c>
      <c r="V288" t="s">
        <v>2031</v>
      </c>
      <c r="W288">
        <v>372.89</v>
      </c>
      <c r="X288">
        <v>54.97</v>
      </c>
      <c r="Y288">
        <v>2</v>
      </c>
      <c r="Z288" t="s">
        <v>143</v>
      </c>
      <c r="AA288" t="s">
        <v>2418</v>
      </c>
      <c r="AF288" s="4"/>
      <c r="AG288" s="4"/>
      <c r="AH288" t="s">
        <v>79</v>
      </c>
      <c r="AI288" t="s">
        <v>241</v>
      </c>
      <c r="AJ288" t="s">
        <v>629</v>
      </c>
      <c r="AK288" t="s">
        <v>965</v>
      </c>
      <c r="AL288" t="s">
        <v>1703</v>
      </c>
      <c r="AM288" t="s">
        <v>80</v>
      </c>
      <c r="AN288" t="s">
        <v>1548</v>
      </c>
      <c r="AO288" t="s">
        <v>86</v>
      </c>
      <c r="AP288" t="s">
        <v>2350</v>
      </c>
    </row>
    <row r="289" spans="1:42" x14ac:dyDescent="0.25">
      <c r="A289">
        <v>200</v>
      </c>
      <c r="B289">
        <v>372</v>
      </c>
      <c r="C289" s="4">
        <v>43859</v>
      </c>
      <c r="D289">
        <v>2</v>
      </c>
      <c r="E289" t="s">
        <v>38</v>
      </c>
      <c r="F289" t="s">
        <v>49</v>
      </c>
      <c r="G289" t="s">
        <v>56</v>
      </c>
      <c r="H289" t="s">
        <v>57</v>
      </c>
      <c r="I289" s="4">
        <v>43591</v>
      </c>
      <c r="J289">
        <v>2</v>
      </c>
      <c r="L289" s="4"/>
      <c r="M289" s="4"/>
      <c r="N289">
        <v>2</v>
      </c>
      <c r="O289" t="s">
        <v>125</v>
      </c>
      <c r="P289" t="s">
        <v>287</v>
      </c>
      <c r="Q289">
        <v>2</v>
      </c>
      <c r="R289" t="s">
        <v>538</v>
      </c>
      <c r="S289" t="s">
        <v>1100</v>
      </c>
      <c r="T289" t="s">
        <v>1626</v>
      </c>
      <c r="U289" t="s">
        <v>180</v>
      </c>
      <c r="V289" t="s">
        <v>2031</v>
      </c>
      <c r="W289">
        <v>372.89</v>
      </c>
      <c r="X289">
        <v>54.97</v>
      </c>
      <c r="Y289">
        <v>2</v>
      </c>
      <c r="Z289" t="s">
        <v>143</v>
      </c>
      <c r="AA289" t="s">
        <v>2418</v>
      </c>
      <c r="AF289" s="4"/>
      <c r="AG289" s="4"/>
      <c r="AH289" t="s">
        <v>69</v>
      </c>
      <c r="AI289" t="s">
        <v>231</v>
      </c>
      <c r="AJ289" t="s">
        <v>425</v>
      </c>
      <c r="AK289" t="s">
        <v>987</v>
      </c>
      <c r="AL289" t="s">
        <v>1520</v>
      </c>
      <c r="AM289" t="s">
        <v>69</v>
      </c>
      <c r="AN289" t="s">
        <v>1577</v>
      </c>
      <c r="AO289" t="s">
        <v>78</v>
      </c>
      <c r="AP289" t="s">
        <v>2330</v>
      </c>
    </row>
    <row r="290" spans="1:42" x14ac:dyDescent="0.25">
      <c r="A290">
        <v>201</v>
      </c>
      <c r="B290">
        <v>404</v>
      </c>
      <c r="C290" s="4">
        <v>43860</v>
      </c>
      <c r="D290">
        <v>7</v>
      </c>
      <c r="E290" t="s">
        <v>35</v>
      </c>
      <c r="F290" t="s">
        <v>46</v>
      </c>
      <c r="G290" t="s">
        <v>55</v>
      </c>
      <c r="H290" t="s">
        <v>58</v>
      </c>
      <c r="I290" s="4">
        <v>43699</v>
      </c>
      <c r="J290">
        <v>2</v>
      </c>
      <c r="K290" t="s">
        <v>60</v>
      </c>
      <c r="L290" s="4">
        <v>43615</v>
      </c>
      <c r="M290" s="4">
        <v>43830</v>
      </c>
      <c r="N290">
        <v>2</v>
      </c>
      <c r="O290" t="s">
        <v>94</v>
      </c>
      <c r="P290" t="s">
        <v>256</v>
      </c>
      <c r="Q290">
        <v>2</v>
      </c>
      <c r="R290" t="s">
        <v>539</v>
      </c>
      <c r="S290" t="s">
        <v>1101</v>
      </c>
      <c r="T290" t="s">
        <v>1627</v>
      </c>
      <c r="U290" t="s">
        <v>75</v>
      </c>
      <c r="V290" t="s">
        <v>1902</v>
      </c>
      <c r="W290">
        <v>505.95</v>
      </c>
      <c r="X290">
        <v>114.95</v>
      </c>
      <c r="Y290">
        <v>2</v>
      </c>
      <c r="Z290" t="s">
        <v>2139</v>
      </c>
      <c r="AA290" t="s">
        <v>2419</v>
      </c>
      <c r="AF290" s="4"/>
      <c r="AG290" s="4"/>
      <c r="AH290" t="s">
        <v>70</v>
      </c>
      <c r="AI290" t="s">
        <v>232</v>
      </c>
      <c r="AJ290" t="s">
        <v>591</v>
      </c>
      <c r="AK290" t="s">
        <v>1147</v>
      </c>
      <c r="AL290" t="s">
        <v>1610</v>
      </c>
      <c r="AM290" t="s">
        <v>80</v>
      </c>
      <c r="AN290" t="s">
        <v>1517</v>
      </c>
      <c r="AO290" t="s">
        <v>640</v>
      </c>
      <c r="AP290" t="s">
        <v>2393</v>
      </c>
    </row>
    <row r="291" spans="1:42" x14ac:dyDescent="0.25">
      <c r="A291">
        <v>201</v>
      </c>
      <c r="B291">
        <v>404</v>
      </c>
      <c r="C291" s="4">
        <v>43860</v>
      </c>
      <c r="D291">
        <v>7</v>
      </c>
      <c r="E291" t="s">
        <v>35</v>
      </c>
      <c r="F291" t="s">
        <v>46</v>
      </c>
      <c r="G291" t="s">
        <v>55</v>
      </c>
      <c r="H291" t="s">
        <v>58</v>
      </c>
      <c r="I291" s="4">
        <v>43699</v>
      </c>
      <c r="J291">
        <v>2</v>
      </c>
      <c r="K291" t="s">
        <v>60</v>
      </c>
      <c r="L291" s="4">
        <v>43615</v>
      </c>
      <c r="M291" s="4">
        <v>43830</v>
      </c>
      <c r="N291">
        <v>2</v>
      </c>
      <c r="O291" t="s">
        <v>94</v>
      </c>
      <c r="P291" t="s">
        <v>256</v>
      </c>
      <c r="Q291">
        <v>2</v>
      </c>
      <c r="R291" t="s">
        <v>539</v>
      </c>
      <c r="S291" t="s">
        <v>1101</v>
      </c>
      <c r="T291" t="s">
        <v>1627</v>
      </c>
      <c r="U291" t="s">
        <v>75</v>
      </c>
      <c r="V291" t="s">
        <v>1902</v>
      </c>
      <c r="W291">
        <v>505.95</v>
      </c>
      <c r="X291">
        <v>114.95</v>
      </c>
      <c r="Y291">
        <v>2</v>
      </c>
      <c r="Z291" t="s">
        <v>2139</v>
      </c>
      <c r="AA291" t="s">
        <v>2419</v>
      </c>
      <c r="AF291" s="4"/>
      <c r="AG291" s="4"/>
      <c r="AH291" t="s">
        <v>86</v>
      </c>
      <c r="AI291" t="s">
        <v>248</v>
      </c>
      <c r="AJ291" t="s">
        <v>633</v>
      </c>
      <c r="AK291" t="s">
        <v>1017</v>
      </c>
      <c r="AL291" t="s">
        <v>1547</v>
      </c>
      <c r="AM291" t="s">
        <v>67</v>
      </c>
      <c r="AN291" t="s">
        <v>1577</v>
      </c>
      <c r="AO291" t="s">
        <v>547</v>
      </c>
      <c r="AP291" t="s">
        <v>2354</v>
      </c>
    </row>
    <row r="292" spans="1:42" x14ac:dyDescent="0.25">
      <c r="A292">
        <v>202</v>
      </c>
      <c r="B292">
        <v>436</v>
      </c>
      <c r="C292" s="4">
        <v>43860</v>
      </c>
      <c r="D292">
        <v>5</v>
      </c>
      <c r="E292" t="s">
        <v>36</v>
      </c>
      <c r="F292" t="s">
        <v>47</v>
      </c>
      <c r="G292" t="s">
        <v>56</v>
      </c>
      <c r="H292" t="s">
        <v>57</v>
      </c>
      <c r="I292" s="4">
        <v>43568</v>
      </c>
      <c r="J292">
        <v>1</v>
      </c>
      <c r="L292" s="4"/>
      <c r="M292" s="4"/>
      <c r="N292">
        <v>2</v>
      </c>
      <c r="O292" t="s">
        <v>126</v>
      </c>
      <c r="P292" t="s">
        <v>288</v>
      </c>
      <c r="Q292">
        <v>2</v>
      </c>
      <c r="R292" t="s">
        <v>540</v>
      </c>
      <c r="S292" t="s">
        <v>1102</v>
      </c>
      <c r="T292" t="s">
        <v>1628</v>
      </c>
      <c r="U292" t="s">
        <v>83</v>
      </c>
      <c r="V292" t="s">
        <v>2042</v>
      </c>
      <c r="W292">
        <v>55.87</v>
      </c>
      <c r="X292">
        <v>64.95</v>
      </c>
      <c r="Y292">
        <v>2</v>
      </c>
      <c r="Z292" t="s">
        <v>2140</v>
      </c>
      <c r="AA292" t="s">
        <v>2420</v>
      </c>
      <c r="AF292" s="4"/>
      <c r="AG292" s="4"/>
      <c r="AH292" t="s">
        <v>78</v>
      </c>
      <c r="AI292" t="s">
        <v>240</v>
      </c>
      <c r="AJ292" t="s">
        <v>871</v>
      </c>
      <c r="AK292" t="s">
        <v>1408</v>
      </c>
      <c r="AL292" t="s">
        <v>1923</v>
      </c>
      <c r="AM292" t="s">
        <v>67</v>
      </c>
      <c r="AN292" t="s">
        <v>1548</v>
      </c>
      <c r="AO292" t="s">
        <v>393</v>
      </c>
      <c r="AP292" t="s">
        <v>2345</v>
      </c>
    </row>
    <row r="293" spans="1:42" x14ac:dyDescent="0.25">
      <c r="A293">
        <v>202</v>
      </c>
      <c r="B293">
        <v>436</v>
      </c>
      <c r="C293" s="4">
        <v>43860</v>
      </c>
      <c r="D293">
        <v>5</v>
      </c>
      <c r="E293" t="s">
        <v>36</v>
      </c>
      <c r="F293" t="s">
        <v>47</v>
      </c>
      <c r="G293" t="s">
        <v>56</v>
      </c>
      <c r="H293" t="s">
        <v>57</v>
      </c>
      <c r="I293" s="4">
        <v>43568</v>
      </c>
      <c r="J293">
        <v>1</v>
      </c>
      <c r="L293" s="4"/>
      <c r="M293" s="4"/>
      <c r="N293">
        <v>2</v>
      </c>
      <c r="O293" t="s">
        <v>126</v>
      </c>
      <c r="P293" t="s">
        <v>288</v>
      </c>
      <c r="Q293">
        <v>2</v>
      </c>
      <c r="R293" t="s">
        <v>540</v>
      </c>
      <c r="S293" t="s">
        <v>1102</v>
      </c>
      <c r="T293" t="s">
        <v>1628</v>
      </c>
      <c r="U293" t="s">
        <v>83</v>
      </c>
      <c r="V293" t="s">
        <v>2042</v>
      </c>
      <c r="W293">
        <v>55.87</v>
      </c>
      <c r="X293">
        <v>64.95</v>
      </c>
      <c r="Y293">
        <v>2</v>
      </c>
      <c r="Z293" t="s">
        <v>2140</v>
      </c>
      <c r="AA293" t="s">
        <v>2420</v>
      </c>
      <c r="AF293" s="4"/>
      <c r="AG293" s="4"/>
      <c r="AH293" t="s">
        <v>90</v>
      </c>
      <c r="AI293" t="s">
        <v>252</v>
      </c>
      <c r="AJ293" t="s">
        <v>489</v>
      </c>
      <c r="AK293" t="s">
        <v>1052</v>
      </c>
      <c r="AL293" t="s">
        <v>1581</v>
      </c>
      <c r="AM293" t="s">
        <v>80</v>
      </c>
      <c r="AN293" t="s">
        <v>1562</v>
      </c>
      <c r="AO293" t="s">
        <v>410</v>
      </c>
      <c r="AP293" t="s">
        <v>2359</v>
      </c>
    </row>
    <row r="294" spans="1:42" x14ac:dyDescent="0.25">
      <c r="A294">
        <v>203</v>
      </c>
      <c r="B294">
        <v>246</v>
      </c>
      <c r="C294" s="4">
        <v>43861</v>
      </c>
      <c r="D294">
        <v>2</v>
      </c>
      <c r="E294" t="s">
        <v>38</v>
      </c>
      <c r="F294" t="s">
        <v>49</v>
      </c>
      <c r="G294" t="s">
        <v>55</v>
      </c>
      <c r="H294" t="s">
        <v>58</v>
      </c>
      <c r="I294" s="4">
        <v>43587</v>
      </c>
      <c r="J294">
        <v>1</v>
      </c>
      <c r="L294" s="4"/>
      <c r="M294" s="4"/>
      <c r="N294">
        <v>1</v>
      </c>
      <c r="O294" t="s">
        <v>79</v>
      </c>
      <c r="P294" t="s">
        <v>241</v>
      </c>
      <c r="Q294">
        <v>1</v>
      </c>
      <c r="R294" t="s">
        <v>541</v>
      </c>
      <c r="S294" t="s">
        <v>968</v>
      </c>
      <c r="T294" t="s">
        <v>1629</v>
      </c>
      <c r="U294" t="s">
        <v>80</v>
      </c>
      <c r="V294" t="s">
        <v>1548</v>
      </c>
      <c r="W294">
        <v>173.8</v>
      </c>
      <c r="X294">
        <v>29.98</v>
      </c>
      <c r="Y294">
        <v>1</v>
      </c>
      <c r="Z294" t="s">
        <v>86</v>
      </c>
      <c r="AA294" t="s">
        <v>2350</v>
      </c>
      <c r="AF294" s="4"/>
      <c r="AG294" s="4"/>
      <c r="AH294" t="s">
        <v>79</v>
      </c>
      <c r="AI294" t="s">
        <v>241</v>
      </c>
      <c r="AJ294" t="s">
        <v>541</v>
      </c>
      <c r="AK294" t="s">
        <v>968</v>
      </c>
      <c r="AL294" t="s">
        <v>1629</v>
      </c>
      <c r="AM294" t="s">
        <v>80</v>
      </c>
      <c r="AN294" t="s">
        <v>1548</v>
      </c>
      <c r="AO294" t="s">
        <v>86</v>
      </c>
      <c r="AP294" t="s">
        <v>2350</v>
      </c>
    </row>
    <row r="295" spans="1:42" x14ac:dyDescent="0.25">
      <c r="A295">
        <v>204</v>
      </c>
      <c r="B295">
        <v>264</v>
      </c>
      <c r="C295" s="4">
        <v>43862</v>
      </c>
      <c r="D295">
        <v>3</v>
      </c>
      <c r="E295" t="s">
        <v>34</v>
      </c>
      <c r="F295" t="s">
        <v>45</v>
      </c>
      <c r="G295" t="s">
        <v>55</v>
      </c>
      <c r="H295" t="s">
        <v>58</v>
      </c>
      <c r="I295" s="4">
        <v>43667</v>
      </c>
      <c r="J295">
        <v>2</v>
      </c>
      <c r="K295" t="s">
        <v>60</v>
      </c>
      <c r="L295" s="4">
        <v>43615</v>
      </c>
      <c r="M295" s="4">
        <v>43830</v>
      </c>
      <c r="N295">
        <v>1</v>
      </c>
      <c r="O295" t="s">
        <v>80</v>
      </c>
      <c r="P295" t="s">
        <v>242</v>
      </c>
      <c r="Q295">
        <v>1</v>
      </c>
      <c r="R295" t="s">
        <v>469</v>
      </c>
      <c r="S295" t="s">
        <v>1032</v>
      </c>
      <c r="T295" t="s">
        <v>1562</v>
      </c>
      <c r="U295" t="s">
        <v>67</v>
      </c>
      <c r="V295" t="s">
        <v>1548</v>
      </c>
      <c r="W295">
        <v>29.97</v>
      </c>
      <c r="X295">
        <v>44.97</v>
      </c>
      <c r="Y295">
        <v>1</v>
      </c>
      <c r="Z295" t="s">
        <v>70</v>
      </c>
      <c r="AA295" t="s">
        <v>2341</v>
      </c>
      <c r="AF295" s="4"/>
      <c r="AG295" s="4"/>
      <c r="AH295" t="s">
        <v>80</v>
      </c>
      <c r="AI295" t="s">
        <v>242</v>
      </c>
      <c r="AJ295" t="s">
        <v>469</v>
      </c>
      <c r="AK295" t="s">
        <v>1032</v>
      </c>
      <c r="AL295" t="s">
        <v>1562</v>
      </c>
      <c r="AM295" t="s">
        <v>67</v>
      </c>
      <c r="AN295" t="s">
        <v>1548</v>
      </c>
      <c r="AO295" t="s">
        <v>70</v>
      </c>
      <c r="AP295" t="s">
        <v>2341</v>
      </c>
    </row>
    <row r="296" spans="1:42" x14ac:dyDescent="0.25">
      <c r="A296">
        <v>205</v>
      </c>
      <c r="B296">
        <v>42</v>
      </c>
      <c r="C296" s="4">
        <v>43864</v>
      </c>
      <c r="D296">
        <v>5</v>
      </c>
      <c r="E296" t="s">
        <v>36</v>
      </c>
      <c r="F296" t="s">
        <v>47</v>
      </c>
      <c r="G296" t="s">
        <v>56</v>
      </c>
      <c r="H296" t="s">
        <v>58</v>
      </c>
      <c r="I296" s="4">
        <v>43722</v>
      </c>
      <c r="J296">
        <v>2</v>
      </c>
      <c r="K296" t="s">
        <v>60</v>
      </c>
      <c r="L296" s="4">
        <v>43615</v>
      </c>
      <c r="M296" s="4">
        <v>43830</v>
      </c>
      <c r="N296">
        <v>1</v>
      </c>
      <c r="O296" t="s">
        <v>70</v>
      </c>
      <c r="P296" t="s">
        <v>232</v>
      </c>
      <c r="Q296">
        <v>1</v>
      </c>
      <c r="R296" t="s">
        <v>514</v>
      </c>
      <c r="S296" t="s">
        <v>1077</v>
      </c>
      <c r="T296" t="s">
        <v>1604</v>
      </c>
      <c r="U296" t="s">
        <v>69</v>
      </c>
      <c r="V296" t="s">
        <v>1517</v>
      </c>
      <c r="W296">
        <v>38.99</v>
      </c>
      <c r="X296">
        <v>19.989999999999998</v>
      </c>
      <c r="Y296">
        <v>1</v>
      </c>
      <c r="Z296" t="s">
        <v>640</v>
      </c>
      <c r="AA296" t="s">
        <v>2393</v>
      </c>
      <c r="AF296" s="4"/>
      <c r="AG296" s="4"/>
      <c r="AH296" t="s">
        <v>70</v>
      </c>
      <c r="AI296" t="s">
        <v>232</v>
      </c>
      <c r="AJ296" t="s">
        <v>514</v>
      </c>
      <c r="AK296" t="s">
        <v>1077</v>
      </c>
      <c r="AL296" t="s">
        <v>1604</v>
      </c>
      <c r="AM296" t="s">
        <v>69</v>
      </c>
      <c r="AN296" t="s">
        <v>1517</v>
      </c>
      <c r="AO296" t="s">
        <v>640</v>
      </c>
      <c r="AP296" t="s">
        <v>2393</v>
      </c>
    </row>
    <row r="297" spans="1:42" x14ac:dyDescent="0.25">
      <c r="A297">
        <v>206</v>
      </c>
      <c r="B297">
        <v>294</v>
      </c>
      <c r="C297" s="4">
        <v>43864</v>
      </c>
      <c r="D297">
        <v>2</v>
      </c>
      <c r="E297" t="s">
        <v>38</v>
      </c>
      <c r="F297" t="s">
        <v>49</v>
      </c>
      <c r="G297" t="s">
        <v>56</v>
      </c>
      <c r="H297" t="s">
        <v>58</v>
      </c>
      <c r="I297" s="4">
        <v>43635</v>
      </c>
      <c r="J297">
        <v>3</v>
      </c>
      <c r="K297" t="s">
        <v>59</v>
      </c>
      <c r="L297" s="4">
        <v>43615</v>
      </c>
      <c r="M297" s="4">
        <v>43830</v>
      </c>
      <c r="N297">
        <v>1</v>
      </c>
      <c r="O297" t="s">
        <v>79</v>
      </c>
      <c r="P297" t="s">
        <v>241</v>
      </c>
      <c r="Q297">
        <v>1</v>
      </c>
      <c r="R297" t="s">
        <v>542</v>
      </c>
      <c r="S297" t="s">
        <v>1103</v>
      </c>
      <c r="T297" t="s">
        <v>1630</v>
      </c>
      <c r="U297" t="s">
        <v>69</v>
      </c>
      <c r="V297" t="s">
        <v>1548</v>
      </c>
      <c r="W297">
        <v>4.57</v>
      </c>
      <c r="X297">
        <v>14.99</v>
      </c>
      <c r="Y297">
        <v>1</v>
      </c>
      <c r="Z297" t="s">
        <v>86</v>
      </c>
      <c r="AA297" t="s">
        <v>2350</v>
      </c>
      <c r="AF297" s="4"/>
      <c r="AG297" s="4"/>
      <c r="AH297" t="s">
        <v>79</v>
      </c>
      <c r="AI297" t="s">
        <v>241</v>
      </c>
      <c r="AJ297" t="s">
        <v>542</v>
      </c>
      <c r="AK297" t="s">
        <v>1103</v>
      </c>
      <c r="AL297" t="s">
        <v>1630</v>
      </c>
      <c r="AM297" t="s">
        <v>69</v>
      </c>
      <c r="AN297" t="s">
        <v>1548</v>
      </c>
      <c r="AO297" t="s">
        <v>86</v>
      </c>
      <c r="AP297" t="s">
        <v>2350</v>
      </c>
    </row>
    <row r="298" spans="1:42" x14ac:dyDescent="0.25">
      <c r="A298">
        <v>207</v>
      </c>
      <c r="B298">
        <v>472</v>
      </c>
      <c r="C298" s="4">
        <v>43864</v>
      </c>
      <c r="D298">
        <v>10</v>
      </c>
      <c r="E298" t="s">
        <v>42</v>
      </c>
      <c r="F298" t="s">
        <v>53</v>
      </c>
      <c r="G298" t="s">
        <v>56</v>
      </c>
      <c r="H298" t="s">
        <v>57</v>
      </c>
      <c r="I298" s="4">
        <v>43655</v>
      </c>
      <c r="J298">
        <v>2</v>
      </c>
      <c r="K298" t="s">
        <v>60</v>
      </c>
      <c r="L298" s="4">
        <v>43615</v>
      </c>
      <c r="M298" s="4">
        <v>43830</v>
      </c>
      <c r="N298">
        <v>1</v>
      </c>
      <c r="O298" t="s">
        <v>84</v>
      </c>
      <c r="P298" t="s">
        <v>246</v>
      </c>
      <c r="Q298">
        <v>1</v>
      </c>
      <c r="R298" t="s">
        <v>543</v>
      </c>
      <c r="S298" t="s">
        <v>1104</v>
      </c>
      <c r="T298" t="s">
        <v>1631</v>
      </c>
      <c r="U298" t="s">
        <v>80</v>
      </c>
      <c r="V298" t="s">
        <v>1548</v>
      </c>
      <c r="W298">
        <v>57.98</v>
      </c>
      <c r="X298">
        <v>29.98</v>
      </c>
      <c r="Y298">
        <v>1</v>
      </c>
      <c r="Z298" t="s">
        <v>86</v>
      </c>
      <c r="AA298" t="s">
        <v>2350</v>
      </c>
      <c r="AF298" s="4"/>
      <c r="AG298" s="4"/>
      <c r="AH298" t="s">
        <v>84</v>
      </c>
      <c r="AI298" t="s">
        <v>246</v>
      </c>
      <c r="AJ298" t="s">
        <v>543</v>
      </c>
      <c r="AK298" t="s">
        <v>1104</v>
      </c>
      <c r="AL298" t="s">
        <v>1631</v>
      </c>
      <c r="AM298" t="s">
        <v>80</v>
      </c>
      <c r="AN298" t="s">
        <v>1548</v>
      </c>
      <c r="AO298" t="s">
        <v>86</v>
      </c>
      <c r="AP298" t="s">
        <v>2350</v>
      </c>
    </row>
    <row r="299" spans="1:42" x14ac:dyDescent="0.25">
      <c r="A299">
        <v>208</v>
      </c>
      <c r="B299">
        <v>218</v>
      </c>
      <c r="C299" s="4">
        <v>43865</v>
      </c>
      <c r="D299">
        <v>8</v>
      </c>
      <c r="E299" t="s">
        <v>43</v>
      </c>
      <c r="F299" t="s">
        <v>54</v>
      </c>
      <c r="G299" t="s">
        <v>55</v>
      </c>
      <c r="H299" t="s">
        <v>58</v>
      </c>
      <c r="I299" s="4">
        <v>43738</v>
      </c>
      <c r="J299">
        <v>3</v>
      </c>
      <c r="K299" t="s">
        <v>59</v>
      </c>
      <c r="L299" s="4">
        <v>43615</v>
      </c>
      <c r="M299" s="4">
        <v>43830</v>
      </c>
      <c r="N299">
        <v>1</v>
      </c>
      <c r="O299" t="s">
        <v>67</v>
      </c>
      <c r="P299" t="s">
        <v>229</v>
      </c>
      <c r="Q299">
        <v>1</v>
      </c>
      <c r="R299" t="s">
        <v>544</v>
      </c>
      <c r="S299" t="s">
        <v>1105</v>
      </c>
      <c r="T299" t="s">
        <v>824</v>
      </c>
      <c r="U299" t="s">
        <v>80</v>
      </c>
      <c r="V299" t="s">
        <v>1548</v>
      </c>
      <c r="W299">
        <v>50</v>
      </c>
      <c r="X299">
        <v>29.98</v>
      </c>
      <c r="Y299">
        <v>1</v>
      </c>
      <c r="Z299" t="s">
        <v>90</v>
      </c>
      <c r="AA299" t="s">
        <v>2328</v>
      </c>
      <c r="AF299" s="4"/>
      <c r="AG299" s="4"/>
      <c r="AH299" t="s">
        <v>67</v>
      </c>
      <c r="AI299" t="s">
        <v>229</v>
      </c>
      <c r="AJ299" t="s">
        <v>544</v>
      </c>
      <c r="AK299" t="s">
        <v>1105</v>
      </c>
      <c r="AL299" t="s">
        <v>824</v>
      </c>
      <c r="AM299" t="s">
        <v>80</v>
      </c>
      <c r="AN299" t="s">
        <v>1548</v>
      </c>
      <c r="AO299" t="s">
        <v>90</v>
      </c>
      <c r="AP299" t="s">
        <v>2328</v>
      </c>
    </row>
    <row r="300" spans="1:42" x14ac:dyDescent="0.25">
      <c r="A300">
        <v>209</v>
      </c>
      <c r="B300">
        <v>408</v>
      </c>
      <c r="C300" s="4">
        <v>43865</v>
      </c>
      <c r="D300">
        <v>9</v>
      </c>
      <c r="E300" t="s">
        <v>41</v>
      </c>
      <c r="F300" t="s">
        <v>52</v>
      </c>
      <c r="G300" t="s">
        <v>55</v>
      </c>
      <c r="H300" t="s">
        <v>57</v>
      </c>
      <c r="I300" s="4">
        <v>43674</v>
      </c>
      <c r="J300">
        <v>3</v>
      </c>
      <c r="K300" t="s">
        <v>59</v>
      </c>
      <c r="L300" s="4">
        <v>43615</v>
      </c>
      <c r="M300" s="4">
        <v>43830</v>
      </c>
      <c r="N300">
        <v>1</v>
      </c>
      <c r="O300" t="s">
        <v>70</v>
      </c>
      <c r="P300" t="s">
        <v>232</v>
      </c>
      <c r="Q300">
        <v>1</v>
      </c>
      <c r="R300" t="s">
        <v>495</v>
      </c>
      <c r="S300" t="s">
        <v>1058</v>
      </c>
      <c r="T300" t="s">
        <v>1587</v>
      </c>
      <c r="U300" t="s">
        <v>67</v>
      </c>
      <c r="V300" t="s">
        <v>1517</v>
      </c>
      <c r="W300">
        <v>164.97</v>
      </c>
      <c r="X300">
        <v>59.97</v>
      </c>
      <c r="Y300">
        <v>1</v>
      </c>
      <c r="Z300" t="s">
        <v>673</v>
      </c>
      <c r="AA300" t="s">
        <v>2348</v>
      </c>
      <c r="AF300" s="4"/>
      <c r="AG300" s="4"/>
      <c r="AH300" t="s">
        <v>70</v>
      </c>
      <c r="AI300" t="s">
        <v>232</v>
      </c>
      <c r="AJ300" t="s">
        <v>495</v>
      </c>
      <c r="AK300" t="s">
        <v>1058</v>
      </c>
      <c r="AL300" t="s">
        <v>1587</v>
      </c>
      <c r="AM300" t="s">
        <v>67</v>
      </c>
      <c r="AN300" t="s">
        <v>1517</v>
      </c>
      <c r="AO300" t="s">
        <v>673</v>
      </c>
      <c r="AP300" t="s">
        <v>2348</v>
      </c>
    </row>
    <row r="301" spans="1:42" x14ac:dyDescent="0.25">
      <c r="A301">
        <v>210</v>
      </c>
      <c r="B301">
        <v>26</v>
      </c>
      <c r="C301" s="4">
        <v>43866</v>
      </c>
      <c r="D301">
        <v>5</v>
      </c>
      <c r="E301" t="s">
        <v>36</v>
      </c>
      <c r="F301" t="s">
        <v>47</v>
      </c>
      <c r="G301" t="s">
        <v>56</v>
      </c>
      <c r="H301" t="s">
        <v>58</v>
      </c>
      <c r="I301" s="4">
        <v>43843</v>
      </c>
      <c r="J301">
        <v>5</v>
      </c>
      <c r="K301" t="s">
        <v>60</v>
      </c>
      <c r="L301" s="4">
        <v>43831</v>
      </c>
      <c r="M301" s="4">
        <v>43921</v>
      </c>
      <c r="N301">
        <v>1</v>
      </c>
      <c r="O301" t="s">
        <v>80</v>
      </c>
      <c r="P301" t="s">
        <v>242</v>
      </c>
      <c r="Q301">
        <v>1</v>
      </c>
      <c r="R301" t="s">
        <v>422</v>
      </c>
      <c r="S301" t="s">
        <v>984</v>
      </c>
      <c r="T301" t="s">
        <v>1517</v>
      </c>
      <c r="U301" t="s">
        <v>67</v>
      </c>
      <c r="V301" t="s">
        <v>1548</v>
      </c>
      <c r="W301">
        <v>59.97</v>
      </c>
      <c r="X301">
        <v>44.97</v>
      </c>
      <c r="Y301">
        <v>1</v>
      </c>
      <c r="Z301" t="s">
        <v>80</v>
      </c>
      <c r="AA301" t="s">
        <v>2357</v>
      </c>
      <c r="AF301" s="4"/>
      <c r="AG301" s="4"/>
      <c r="AH301" t="s">
        <v>80</v>
      </c>
      <c r="AI301" t="s">
        <v>242</v>
      </c>
      <c r="AJ301" t="s">
        <v>422</v>
      </c>
      <c r="AK301" t="s">
        <v>984</v>
      </c>
      <c r="AL301" t="s">
        <v>1517</v>
      </c>
      <c r="AM301" t="s">
        <v>67</v>
      </c>
      <c r="AN301" t="s">
        <v>1548</v>
      </c>
      <c r="AO301" t="s">
        <v>80</v>
      </c>
      <c r="AP301" t="s">
        <v>2357</v>
      </c>
    </row>
    <row r="302" spans="1:42" x14ac:dyDescent="0.25">
      <c r="A302">
        <v>211</v>
      </c>
      <c r="B302">
        <v>409</v>
      </c>
      <c r="C302" s="4">
        <v>43866</v>
      </c>
      <c r="D302">
        <v>3</v>
      </c>
      <c r="E302" t="s">
        <v>34</v>
      </c>
      <c r="F302" t="s">
        <v>45</v>
      </c>
      <c r="G302" t="s">
        <v>56</v>
      </c>
      <c r="H302" t="s">
        <v>58</v>
      </c>
      <c r="I302" s="4">
        <v>43616</v>
      </c>
      <c r="J302">
        <v>3</v>
      </c>
      <c r="K302" t="s">
        <v>59</v>
      </c>
      <c r="L302" s="4">
        <v>43615</v>
      </c>
      <c r="M302" s="4">
        <v>43830</v>
      </c>
      <c r="N302">
        <v>1</v>
      </c>
      <c r="O302" t="s">
        <v>65</v>
      </c>
      <c r="P302" t="s">
        <v>227</v>
      </c>
      <c r="Q302">
        <v>1</v>
      </c>
      <c r="R302" t="s">
        <v>545</v>
      </c>
      <c r="S302" t="s">
        <v>1106</v>
      </c>
      <c r="T302" t="s">
        <v>1632</v>
      </c>
      <c r="U302" t="s">
        <v>69</v>
      </c>
      <c r="V302" t="s">
        <v>1517</v>
      </c>
      <c r="W302">
        <v>320</v>
      </c>
      <c r="X302">
        <v>19.989999999999998</v>
      </c>
      <c r="Y302">
        <v>1</v>
      </c>
      <c r="Z302" t="s">
        <v>431</v>
      </c>
      <c r="AA302" t="s">
        <v>2326</v>
      </c>
      <c r="AF302" s="4"/>
      <c r="AG302" s="4"/>
      <c r="AH302" t="s">
        <v>65</v>
      </c>
      <c r="AI302" t="s">
        <v>227</v>
      </c>
      <c r="AJ302" t="s">
        <v>545</v>
      </c>
      <c r="AK302" t="s">
        <v>1106</v>
      </c>
      <c r="AL302" t="s">
        <v>1632</v>
      </c>
      <c r="AM302" t="s">
        <v>69</v>
      </c>
      <c r="AN302" t="s">
        <v>1517</v>
      </c>
      <c r="AO302" t="s">
        <v>431</v>
      </c>
      <c r="AP302" t="s">
        <v>2326</v>
      </c>
    </row>
    <row r="303" spans="1:42" x14ac:dyDescent="0.25">
      <c r="A303">
        <v>212</v>
      </c>
      <c r="B303">
        <v>490</v>
      </c>
      <c r="C303" s="4">
        <v>43867</v>
      </c>
      <c r="D303">
        <v>5</v>
      </c>
      <c r="E303" t="s">
        <v>36</v>
      </c>
      <c r="F303" t="s">
        <v>47</v>
      </c>
      <c r="G303" t="s">
        <v>55</v>
      </c>
      <c r="H303" t="s">
        <v>58</v>
      </c>
      <c r="I303" s="4">
        <v>43836</v>
      </c>
      <c r="J303">
        <v>15</v>
      </c>
      <c r="K303" t="s">
        <v>62</v>
      </c>
      <c r="L303" s="4">
        <v>43615</v>
      </c>
      <c r="M303" s="4">
        <v>44413</v>
      </c>
      <c r="N303">
        <v>1</v>
      </c>
      <c r="O303" t="s">
        <v>79</v>
      </c>
      <c r="P303" t="s">
        <v>241</v>
      </c>
      <c r="Q303">
        <v>1</v>
      </c>
      <c r="R303" t="s">
        <v>541</v>
      </c>
      <c r="S303" t="s">
        <v>968</v>
      </c>
      <c r="T303" t="s">
        <v>1629</v>
      </c>
      <c r="U303" t="s">
        <v>67</v>
      </c>
      <c r="V303" t="s">
        <v>1548</v>
      </c>
      <c r="W303">
        <v>260.7</v>
      </c>
      <c r="X303">
        <v>44.97</v>
      </c>
      <c r="Y303">
        <v>1</v>
      </c>
      <c r="Z303" t="s">
        <v>86</v>
      </c>
      <c r="AA303" t="s">
        <v>2350</v>
      </c>
      <c r="AF303" s="4"/>
      <c r="AG303" s="4"/>
      <c r="AH303" t="s">
        <v>79</v>
      </c>
      <c r="AI303" t="s">
        <v>241</v>
      </c>
      <c r="AJ303" t="s">
        <v>541</v>
      </c>
      <c r="AK303" t="s">
        <v>968</v>
      </c>
      <c r="AL303" t="s">
        <v>1629</v>
      </c>
      <c r="AM303" t="s">
        <v>67</v>
      </c>
      <c r="AN303" t="s">
        <v>1548</v>
      </c>
      <c r="AO303" t="s">
        <v>86</v>
      </c>
      <c r="AP303" t="s">
        <v>2350</v>
      </c>
    </row>
    <row r="304" spans="1:42" x14ac:dyDescent="0.25">
      <c r="A304">
        <v>213</v>
      </c>
      <c r="B304">
        <v>37</v>
      </c>
      <c r="C304" s="4">
        <v>43868</v>
      </c>
      <c r="D304">
        <v>5</v>
      </c>
      <c r="E304" t="s">
        <v>36</v>
      </c>
      <c r="F304" t="s">
        <v>47</v>
      </c>
      <c r="G304" t="s">
        <v>56</v>
      </c>
      <c r="H304" t="s">
        <v>58</v>
      </c>
      <c r="I304" s="4">
        <v>43863</v>
      </c>
      <c r="J304">
        <v>6</v>
      </c>
      <c r="K304" t="s">
        <v>59</v>
      </c>
      <c r="L304" s="4">
        <v>43862</v>
      </c>
      <c r="M304" s="4">
        <v>43889</v>
      </c>
      <c r="N304">
        <v>1</v>
      </c>
      <c r="O304" t="s">
        <v>86</v>
      </c>
      <c r="P304" t="s">
        <v>248</v>
      </c>
      <c r="Q304">
        <v>1</v>
      </c>
      <c r="R304" t="s">
        <v>499</v>
      </c>
      <c r="S304" t="s">
        <v>1062</v>
      </c>
      <c r="T304" t="s">
        <v>1590</v>
      </c>
      <c r="U304" t="s">
        <v>67</v>
      </c>
      <c r="V304" t="s">
        <v>1577</v>
      </c>
      <c r="W304">
        <v>185.67</v>
      </c>
      <c r="X304">
        <v>74.97</v>
      </c>
      <c r="Y304">
        <v>1</v>
      </c>
      <c r="Z304" t="s">
        <v>549</v>
      </c>
      <c r="AA304" t="s">
        <v>2362</v>
      </c>
      <c r="AF304" s="4"/>
      <c r="AG304" s="4"/>
      <c r="AH304" t="s">
        <v>86</v>
      </c>
      <c r="AI304" t="s">
        <v>248</v>
      </c>
      <c r="AJ304" t="s">
        <v>499</v>
      </c>
      <c r="AK304" t="s">
        <v>1062</v>
      </c>
      <c r="AL304" t="s">
        <v>1590</v>
      </c>
      <c r="AM304" t="s">
        <v>67</v>
      </c>
      <c r="AN304" t="s">
        <v>1577</v>
      </c>
      <c r="AO304" t="s">
        <v>549</v>
      </c>
      <c r="AP304" t="s">
        <v>2362</v>
      </c>
    </row>
    <row r="305" spans="1:42" x14ac:dyDescent="0.25">
      <c r="A305">
        <v>214</v>
      </c>
      <c r="B305">
        <v>254</v>
      </c>
      <c r="C305" s="4">
        <v>43868</v>
      </c>
      <c r="D305">
        <v>1</v>
      </c>
      <c r="E305" t="s">
        <v>39</v>
      </c>
      <c r="F305" t="s">
        <v>50</v>
      </c>
      <c r="G305" t="s">
        <v>56</v>
      </c>
      <c r="H305" t="s">
        <v>58</v>
      </c>
      <c r="I305" s="4">
        <v>43729</v>
      </c>
      <c r="J305">
        <v>2</v>
      </c>
      <c r="K305" t="s">
        <v>60</v>
      </c>
      <c r="L305" s="4">
        <v>43615</v>
      </c>
      <c r="M305" s="4">
        <v>43830</v>
      </c>
      <c r="N305">
        <v>2</v>
      </c>
      <c r="O305" t="s">
        <v>127</v>
      </c>
      <c r="P305" t="s">
        <v>289</v>
      </c>
      <c r="Q305">
        <v>2</v>
      </c>
      <c r="R305" t="s">
        <v>546</v>
      </c>
      <c r="S305" t="s">
        <v>1107</v>
      </c>
      <c r="T305" t="s">
        <v>1633</v>
      </c>
      <c r="U305" t="s">
        <v>71</v>
      </c>
      <c r="V305" t="s">
        <v>2039</v>
      </c>
      <c r="W305">
        <v>108.9</v>
      </c>
      <c r="X305">
        <v>24.98</v>
      </c>
      <c r="Y305">
        <v>2</v>
      </c>
      <c r="Z305" t="s">
        <v>2141</v>
      </c>
      <c r="AA305" t="s">
        <v>2421</v>
      </c>
      <c r="AF305" s="4"/>
      <c r="AG305" s="4"/>
      <c r="AH305" t="s">
        <v>65</v>
      </c>
      <c r="AI305" t="s">
        <v>227</v>
      </c>
      <c r="AJ305" t="s">
        <v>389</v>
      </c>
      <c r="AK305" t="s">
        <v>951</v>
      </c>
      <c r="AL305" t="s">
        <v>1485</v>
      </c>
      <c r="AM305" t="s">
        <v>69</v>
      </c>
      <c r="AN305" t="s">
        <v>1562</v>
      </c>
      <c r="AO305" t="s">
        <v>431</v>
      </c>
      <c r="AP305" t="s">
        <v>2326</v>
      </c>
    </row>
    <row r="306" spans="1:42" x14ac:dyDescent="0.25">
      <c r="A306">
        <v>214</v>
      </c>
      <c r="B306">
        <v>254</v>
      </c>
      <c r="C306" s="4">
        <v>43868</v>
      </c>
      <c r="D306">
        <v>1</v>
      </c>
      <c r="E306" t="s">
        <v>39</v>
      </c>
      <c r="F306" t="s">
        <v>50</v>
      </c>
      <c r="G306" t="s">
        <v>56</v>
      </c>
      <c r="H306" t="s">
        <v>58</v>
      </c>
      <c r="I306" s="4">
        <v>43729</v>
      </c>
      <c r="J306">
        <v>2</v>
      </c>
      <c r="K306" t="s">
        <v>60</v>
      </c>
      <c r="L306" s="4">
        <v>43615</v>
      </c>
      <c r="M306" s="4">
        <v>43830</v>
      </c>
      <c r="N306">
        <v>2</v>
      </c>
      <c r="O306" t="s">
        <v>127</v>
      </c>
      <c r="P306" t="s">
        <v>289</v>
      </c>
      <c r="Q306">
        <v>2</v>
      </c>
      <c r="R306" t="s">
        <v>546</v>
      </c>
      <c r="S306" t="s">
        <v>1107</v>
      </c>
      <c r="T306" t="s">
        <v>1633</v>
      </c>
      <c r="U306" t="s">
        <v>71</v>
      </c>
      <c r="V306" t="s">
        <v>2039</v>
      </c>
      <c r="W306">
        <v>108.9</v>
      </c>
      <c r="X306">
        <v>24.98</v>
      </c>
      <c r="Y306">
        <v>2</v>
      </c>
      <c r="Z306" t="s">
        <v>2141</v>
      </c>
      <c r="AA306" t="s">
        <v>2421</v>
      </c>
      <c r="AF306" s="4"/>
      <c r="AG306" s="4"/>
      <c r="AH306" t="s">
        <v>70</v>
      </c>
      <c r="AI306" t="s">
        <v>232</v>
      </c>
      <c r="AJ306" t="s">
        <v>628</v>
      </c>
      <c r="AK306" t="s">
        <v>1178</v>
      </c>
      <c r="AL306" t="s">
        <v>1501</v>
      </c>
      <c r="AM306" t="s">
        <v>69</v>
      </c>
      <c r="AN306" t="s">
        <v>1548</v>
      </c>
      <c r="AO306" t="s">
        <v>640</v>
      </c>
      <c r="AP306" t="s">
        <v>2393</v>
      </c>
    </row>
    <row r="307" spans="1:42" x14ac:dyDescent="0.25">
      <c r="A307">
        <v>215</v>
      </c>
      <c r="B307">
        <v>396</v>
      </c>
      <c r="C307" s="4">
        <v>43868</v>
      </c>
      <c r="D307">
        <v>8</v>
      </c>
      <c r="E307" t="s">
        <v>43</v>
      </c>
      <c r="F307" t="s">
        <v>54</v>
      </c>
      <c r="G307" t="s">
        <v>55</v>
      </c>
      <c r="H307" t="s">
        <v>57</v>
      </c>
      <c r="I307" s="4">
        <v>43593</v>
      </c>
      <c r="J307">
        <v>2</v>
      </c>
      <c r="L307" s="4"/>
      <c r="M307" s="4"/>
      <c r="N307">
        <v>1</v>
      </c>
      <c r="O307" t="s">
        <v>80</v>
      </c>
      <c r="P307" t="s">
        <v>242</v>
      </c>
      <c r="Q307">
        <v>1</v>
      </c>
      <c r="R307" t="s">
        <v>509</v>
      </c>
      <c r="S307" t="s">
        <v>1072</v>
      </c>
      <c r="T307" t="s">
        <v>1599</v>
      </c>
      <c r="U307" t="s">
        <v>69</v>
      </c>
      <c r="V307" t="s">
        <v>1548</v>
      </c>
      <c r="W307">
        <v>249.99</v>
      </c>
      <c r="X307">
        <v>14.99</v>
      </c>
      <c r="Y307">
        <v>1</v>
      </c>
      <c r="Z307" t="s">
        <v>79</v>
      </c>
      <c r="AA307" t="s">
        <v>2349</v>
      </c>
      <c r="AF307" s="4"/>
      <c r="AG307" s="4"/>
      <c r="AH307" t="s">
        <v>80</v>
      </c>
      <c r="AI307" t="s">
        <v>242</v>
      </c>
      <c r="AJ307" t="s">
        <v>509</v>
      </c>
      <c r="AK307" t="s">
        <v>1072</v>
      </c>
      <c r="AL307" t="s">
        <v>1599</v>
      </c>
      <c r="AM307" t="s">
        <v>69</v>
      </c>
      <c r="AN307" t="s">
        <v>1548</v>
      </c>
      <c r="AO307" t="s">
        <v>79</v>
      </c>
      <c r="AP307" t="s">
        <v>2349</v>
      </c>
    </row>
    <row r="308" spans="1:42" x14ac:dyDescent="0.25">
      <c r="A308">
        <v>216</v>
      </c>
      <c r="B308">
        <v>416</v>
      </c>
      <c r="C308" s="4">
        <v>43868</v>
      </c>
      <c r="D308">
        <v>10</v>
      </c>
      <c r="E308" t="s">
        <v>42</v>
      </c>
      <c r="F308" t="s">
        <v>53</v>
      </c>
      <c r="G308" t="s">
        <v>56</v>
      </c>
      <c r="H308" t="s">
        <v>58</v>
      </c>
      <c r="I308" s="4">
        <v>43652</v>
      </c>
      <c r="J308">
        <v>2</v>
      </c>
      <c r="K308" t="s">
        <v>60</v>
      </c>
      <c r="L308" s="4">
        <v>43615</v>
      </c>
      <c r="M308" s="4">
        <v>43830</v>
      </c>
      <c r="N308">
        <v>1</v>
      </c>
      <c r="O308" t="s">
        <v>67</v>
      </c>
      <c r="P308" t="s">
        <v>229</v>
      </c>
      <c r="Q308">
        <v>1</v>
      </c>
      <c r="R308" t="s">
        <v>547</v>
      </c>
      <c r="S308" t="s">
        <v>1108</v>
      </c>
      <c r="T308" t="s">
        <v>1577</v>
      </c>
      <c r="U308" t="s">
        <v>80</v>
      </c>
      <c r="V308" t="s">
        <v>1548</v>
      </c>
      <c r="W308">
        <v>49.98</v>
      </c>
      <c r="X308">
        <v>29.98</v>
      </c>
      <c r="Y308">
        <v>1</v>
      </c>
      <c r="Z308" t="s">
        <v>455</v>
      </c>
      <c r="AA308" t="s">
        <v>2340</v>
      </c>
      <c r="AF308" s="4"/>
      <c r="AG308" s="4"/>
      <c r="AH308" t="s">
        <v>67</v>
      </c>
      <c r="AI308" t="s">
        <v>229</v>
      </c>
      <c r="AJ308" t="s">
        <v>547</v>
      </c>
      <c r="AK308" t="s">
        <v>1108</v>
      </c>
      <c r="AL308" t="s">
        <v>1577</v>
      </c>
      <c r="AM308" t="s">
        <v>80</v>
      </c>
      <c r="AN308" t="s">
        <v>1548</v>
      </c>
      <c r="AO308" t="s">
        <v>455</v>
      </c>
      <c r="AP308" t="s">
        <v>2340</v>
      </c>
    </row>
    <row r="309" spans="1:42" x14ac:dyDescent="0.25">
      <c r="A309">
        <v>217</v>
      </c>
      <c r="B309">
        <v>474</v>
      </c>
      <c r="C309" s="4">
        <v>43868</v>
      </c>
      <c r="D309">
        <v>3</v>
      </c>
      <c r="E309" t="s">
        <v>34</v>
      </c>
      <c r="F309" t="s">
        <v>45</v>
      </c>
      <c r="G309" t="s">
        <v>56</v>
      </c>
      <c r="H309" t="s">
        <v>57</v>
      </c>
      <c r="I309" s="4">
        <v>43700</v>
      </c>
      <c r="J309">
        <v>1</v>
      </c>
      <c r="K309" t="s">
        <v>61</v>
      </c>
      <c r="L309" s="4">
        <v>43615</v>
      </c>
      <c r="M309" s="4">
        <v>43830</v>
      </c>
      <c r="N309">
        <v>1</v>
      </c>
      <c r="O309" t="s">
        <v>80</v>
      </c>
      <c r="P309" t="s">
        <v>242</v>
      </c>
      <c r="Q309">
        <v>1</v>
      </c>
      <c r="R309" t="s">
        <v>548</v>
      </c>
      <c r="S309" t="s">
        <v>1109</v>
      </c>
      <c r="T309" t="s">
        <v>1634</v>
      </c>
      <c r="U309" t="s">
        <v>69</v>
      </c>
      <c r="V309" t="s">
        <v>1548</v>
      </c>
      <c r="W309">
        <v>27.98</v>
      </c>
      <c r="X309">
        <v>14.99</v>
      </c>
      <c r="Y309">
        <v>1</v>
      </c>
      <c r="Z309" t="s">
        <v>67</v>
      </c>
      <c r="AA309" t="s">
        <v>2373</v>
      </c>
      <c r="AF309" s="4"/>
      <c r="AG309" s="4"/>
      <c r="AH309" t="s">
        <v>80</v>
      </c>
      <c r="AI309" t="s">
        <v>242</v>
      </c>
      <c r="AJ309" t="s">
        <v>548</v>
      </c>
      <c r="AK309" t="s">
        <v>1109</v>
      </c>
      <c r="AL309" t="s">
        <v>1634</v>
      </c>
      <c r="AM309" t="s">
        <v>69</v>
      </c>
      <c r="AN309" t="s">
        <v>1548</v>
      </c>
      <c r="AO309" t="s">
        <v>67</v>
      </c>
      <c r="AP309" t="s">
        <v>2373</v>
      </c>
    </row>
    <row r="310" spans="1:42" x14ac:dyDescent="0.25">
      <c r="A310">
        <v>218</v>
      </c>
      <c r="B310">
        <v>137</v>
      </c>
      <c r="C310" s="4">
        <v>43869</v>
      </c>
      <c r="D310">
        <v>2</v>
      </c>
      <c r="E310" t="s">
        <v>38</v>
      </c>
      <c r="F310" t="s">
        <v>49</v>
      </c>
      <c r="G310" t="s">
        <v>55</v>
      </c>
      <c r="H310" t="s">
        <v>57</v>
      </c>
      <c r="I310" s="4">
        <v>43849</v>
      </c>
      <c r="J310">
        <v>4</v>
      </c>
      <c r="K310" t="s">
        <v>61</v>
      </c>
      <c r="L310" s="4">
        <v>43831</v>
      </c>
      <c r="M310" s="4">
        <v>43861</v>
      </c>
      <c r="N310">
        <v>1</v>
      </c>
      <c r="O310" t="s">
        <v>84</v>
      </c>
      <c r="P310" t="s">
        <v>246</v>
      </c>
      <c r="Q310">
        <v>1</v>
      </c>
      <c r="R310" t="s">
        <v>549</v>
      </c>
      <c r="S310" t="s">
        <v>1110</v>
      </c>
      <c r="T310" t="s">
        <v>1635</v>
      </c>
      <c r="U310" t="s">
        <v>69</v>
      </c>
      <c r="V310" t="s">
        <v>1548</v>
      </c>
      <c r="W310">
        <v>27.99</v>
      </c>
      <c r="X310">
        <v>14.99</v>
      </c>
      <c r="Y310">
        <v>1</v>
      </c>
      <c r="Z310" t="s">
        <v>410</v>
      </c>
      <c r="AA310" t="s">
        <v>2359</v>
      </c>
      <c r="AF310" s="4"/>
      <c r="AG310" s="4"/>
      <c r="AH310" t="s">
        <v>84</v>
      </c>
      <c r="AI310" t="s">
        <v>246</v>
      </c>
      <c r="AJ310" t="s">
        <v>549</v>
      </c>
      <c r="AK310" t="s">
        <v>1110</v>
      </c>
      <c r="AL310" t="s">
        <v>1635</v>
      </c>
      <c r="AM310" t="s">
        <v>69</v>
      </c>
      <c r="AN310" t="s">
        <v>1548</v>
      </c>
      <c r="AO310" t="s">
        <v>410</v>
      </c>
      <c r="AP310" t="s">
        <v>2359</v>
      </c>
    </row>
    <row r="311" spans="1:42" x14ac:dyDescent="0.25">
      <c r="A311">
        <v>219</v>
      </c>
      <c r="B311">
        <v>266</v>
      </c>
      <c r="C311" s="4">
        <v>43869</v>
      </c>
      <c r="D311">
        <v>10</v>
      </c>
      <c r="E311" t="s">
        <v>42</v>
      </c>
      <c r="F311" t="s">
        <v>53</v>
      </c>
      <c r="G311" t="s">
        <v>55</v>
      </c>
      <c r="H311" t="s">
        <v>57</v>
      </c>
      <c r="I311" s="4">
        <v>43673</v>
      </c>
      <c r="J311">
        <v>2</v>
      </c>
      <c r="K311" t="s">
        <v>60</v>
      </c>
      <c r="L311" s="4">
        <v>43615</v>
      </c>
      <c r="M311" s="4">
        <v>43830</v>
      </c>
      <c r="N311">
        <v>1</v>
      </c>
      <c r="O311" t="s">
        <v>70</v>
      </c>
      <c r="P311" t="s">
        <v>232</v>
      </c>
      <c r="Q311">
        <v>1</v>
      </c>
      <c r="R311" t="s">
        <v>550</v>
      </c>
      <c r="S311" t="s">
        <v>1111</v>
      </c>
      <c r="T311" t="s">
        <v>1631</v>
      </c>
      <c r="U311" t="s">
        <v>67</v>
      </c>
      <c r="V311" t="s">
        <v>1517</v>
      </c>
      <c r="W311">
        <v>86.97</v>
      </c>
      <c r="X311">
        <v>59.97</v>
      </c>
      <c r="Y311">
        <v>1</v>
      </c>
      <c r="Z311" t="s">
        <v>673</v>
      </c>
      <c r="AA311" t="s">
        <v>2348</v>
      </c>
      <c r="AF311" s="4"/>
      <c r="AG311" s="4"/>
      <c r="AH311" t="s">
        <v>70</v>
      </c>
      <c r="AI311" t="s">
        <v>232</v>
      </c>
      <c r="AJ311" t="s">
        <v>550</v>
      </c>
      <c r="AK311" t="s">
        <v>1111</v>
      </c>
      <c r="AL311" t="s">
        <v>1631</v>
      </c>
      <c r="AM311" t="s">
        <v>67</v>
      </c>
      <c r="AN311" t="s">
        <v>1517</v>
      </c>
      <c r="AO311" t="s">
        <v>673</v>
      </c>
      <c r="AP311" t="s">
        <v>2348</v>
      </c>
    </row>
    <row r="312" spans="1:42" x14ac:dyDescent="0.25">
      <c r="A312">
        <v>220</v>
      </c>
      <c r="B312">
        <v>359</v>
      </c>
      <c r="C312" s="4">
        <v>43870</v>
      </c>
      <c r="D312">
        <v>4</v>
      </c>
      <c r="E312" t="s">
        <v>40</v>
      </c>
      <c r="F312" t="s">
        <v>51</v>
      </c>
      <c r="G312" t="s">
        <v>56</v>
      </c>
      <c r="H312" t="s">
        <v>58</v>
      </c>
      <c r="I312" s="4">
        <v>43619</v>
      </c>
      <c r="J312">
        <v>3</v>
      </c>
      <c r="K312" t="s">
        <v>59</v>
      </c>
      <c r="L312" s="4">
        <v>43615</v>
      </c>
      <c r="M312" s="4">
        <v>43830</v>
      </c>
      <c r="N312">
        <v>2</v>
      </c>
      <c r="O312" t="s">
        <v>128</v>
      </c>
      <c r="P312" t="s">
        <v>290</v>
      </c>
      <c r="Q312">
        <v>2</v>
      </c>
      <c r="R312" t="s">
        <v>551</v>
      </c>
      <c r="S312" t="s">
        <v>1112</v>
      </c>
      <c r="T312" t="s">
        <v>1636</v>
      </c>
      <c r="U312" t="s">
        <v>85</v>
      </c>
      <c r="V312" t="s">
        <v>2039</v>
      </c>
      <c r="W312">
        <v>52.94</v>
      </c>
      <c r="X312">
        <v>39.97</v>
      </c>
      <c r="Y312">
        <v>2</v>
      </c>
      <c r="Z312" t="s">
        <v>2142</v>
      </c>
      <c r="AA312" t="s">
        <v>2422</v>
      </c>
      <c r="AF312" s="4"/>
      <c r="AG312" s="4"/>
      <c r="AH312" t="s">
        <v>90</v>
      </c>
      <c r="AI312" t="s">
        <v>252</v>
      </c>
      <c r="AJ312" t="s">
        <v>501</v>
      </c>
      <c r="AK312" t="s">
        <v>1064</v>
      </c>
      <c r="AL312" t="s">
        <v>1592</v>
      </c>
      <c r="AM312" t="s">
        <v>69</v>
      </c>
      <c r="AN312" t="s">
        <v>1562</v>
      </c>
      <c r="AO312" t="s">
        <v>410</v>
      </c>
      <c r="AP312" t="s">
        <v>2359</v>
      </c>
    </row>
    <row r="313" spans="1:42" x14ac:dyDescent="0.25">
      <c r="A313">
        <v>220</v>
      </c>
      <c r="B313">
        <v>359</v>
      </c>
      <c r="C313" s="4">
        <v>43870</v>
      </c>
      <c r="D313">
        <v>4</v>
      </c>
      <c r="E313" t="s">
        <v>40</v>
      </c>
      <c r="F313" t="s">
        <v>51</v>
      </c>
      <c r="G313" t="s">
        <v>56</v>
      </c>
      <c r="H313" t="s">
        <v>58</v>
      </c>
      <c r="I313" s="4">
        <v>43619</v>
      </c>
      <c r="J313">
        <v>3</v>
      </c>
      <c r="K313" t="s">
        <v>59</v>
      </c>
      <c r="L313" s="4">
        <v>43615</v>
      </c>
      <c r="M313" s="4">
        <v>43830</v>
      </c>
      <c r="N313">
        <v>2</v>
      </c>
      <c r="O313" t="s">
        <v>128</v>
      </c>
      <c r="P313" t="s">
        <v>290</v>
      </c>
      <c r="Q313">
        <v>2</v>
      </c>
      <c r="R313" t="s">
        <v>551</v>
      </c>
      <c r="S313" t="s">
        <v>1112</v>
      </c>
      <c r="T313" t="s">
        <v>1636</v>
      </c>
      <c r="U313" t="s">
        <v>85</v>
      </c>
      <c r="V313" t="s">
        <v>2039</v>
      </c>
      <c r="W313">
        <v>52.94</v>
      </c>
      <c r="X313">
        <v>39.97</v>
      </c>
      <c r="Y313">
        <v>2</v>
      </c>
      <c r="Z313" t="s">
        <v>2142</v>
      </c>
      <c r="AA313" t="s">
        <v>2422</v>
      </c>
      <c r="AF313" s="4"/>
      <c r="AG313" s="4"/>
      <c r="AH313" t="s">
        <v>80</v>
      </c>
      <c r="AI313" t="s">
        <v>242</v>
      </c>
      <c r="AJ313" t="s">
        <v>586</v>
      </c>
      <c r="AK313" t="s">
        <v>966</v>
      </c>
      <c r="AL313" t="s">
        <v>1667</v>
      </c>
      <c r="AM313" t="s">
        <v>80</v>
      </c>
      <c r="AN313" t="s">
        <v>1548</v>
      </c>
      <c r="AO313" t="s">
        <v>67</v>
      </c>
      <c r="AP313" t="s">
        <v>2373</v>
      </c>
    </row>
    <row r="314" spans="1:42" x14ac:dyDescent="0.25">
      <c r="A314">
        <v>221</v>
      </c>
      <c r="B314">
        <v>447</v>
      </c>
      <c r="C314" s="4">
        <v>43870</v>
      </c>
      <c r="D314">
        <v>4</v>
      </c>
      <c r="E314" t="s">
        <v>40</v>
      </c>
      <c r="F314" t="s">
        <v>51</v>
      </c>
      <c r="G314" t="s">
        <v>56</v>
      </c>
      <c r="H314" t="s">
        <v>58</v>
      </c>
      <c r="I314" s="4">
        <v>43723</v>
      </c>
      <c r="J314">
        <v>2</v>
      </c>
      <c r="K314" t="s">
        <v>60</v>
      </c>
      <c r="L314" s="4">
        <v>43615</v>
      </c>
      <c r="M314" s="4">
        <v>43830</v>
      </c>
      <c r="N314">
        <v>1</v>
      </c>
      <c r="O314" t="s">
        <v>129</v>
      </c>
      <c r="P314" t="s">
        <v>291</v>
      </c>
      <c r="Q314">
        <v>1</v>
      </c>
      <c r="R314" t="s">
        <v>552</v>
      </c>
      <c r="S314" t="s">
        <v>1113</v>
      </c>
      <c r="T314" t="s">
        <v>1637</v>
      </c>
      <c r="U314" t="s">
        <v>110</v>
      </c>
      <c r="V314" t="s">
        <v>1869</v>
      </c>
      <c r="W314">
        <v>299.94</v>
      </c>
      <c r="X314">
        <v>89.94</v>
      </c>
      <c r="Y314">
        <v>1</v>
      </c>
      <c r="Z314" t="s">
        <v>2118</v>
      </c>
      <c r="AA314" t="s">
        <v>2390</v>
      </c>
      <c r="AF314" s="4"/>
      <c r="AG314" s="4"/>
      <c r="AH314" t="s">
        <v>84</v>
      </c>
      <c r="AI314" t="s">
        <v>246</v>
      </c>
      <c r="AJ314" t="s">
        <v>640</v>
      </c>
      <c r="AK314" t="s">
        <v>1187</v>
      </c>
      <c r="AL314" t="s">
        <v>1529</v>
      </c>
      <c r="AM314" t="s">
        <v>67</v>
      </c>
      <c r="AN314" t="s">
        <v>1548</v>
      </c>
      <c r="AO314" t="s">
        <v>410</v>
      </c>
      <c r="AP314" t="s">
        <v>2359</v>
      </c>
    </row>
    <row r="315" spans="1:42" x14ac:dyDescent="0.25">
      <c r="A315">
        <v>221</v>
      </c>
      <c r="B315">
        <v>447</v>
      </c>
      <c r="C315" s="4">
        <v>43870</v>
      </c>
      <c r="D315">
        <v>4</v>
      </c>
      <c r="E315" t="s">
        <v>40</v>
      </c>
      <c r="F315" t="s">
        <v>51</v>
      </c>
      <c r="G315" t="s">
        <v>56</v>
      </c>
      <c r="H315" t="s">
        <v>58</v>
      </c>
      <c r="I315" s="4">
        <v>43723</v>
      </c>
      <c r="J315">
        <v>2</v>
      </c>
      <c r="K315" t="s">
        <v>60</v>
      </c>
      <c r="L315" s="4">
        <v>43615</v>
      </c>
      <c r="M315" s="4">
        <v>43830</v>
      </c>
      <c r="N315">
        <v>1</v>
      </c>
      <c r="O315" t="s">
        <v>129</v>
      </c>
      <c r="P315" t="s">
        <v>291</v>
      </c>
      <c r="Q315">
        <v>1</v>
      </c>
      <c r="R315" t="s">
        <v>552</v>
      </c>
      <c r="S315" t="s">
        <v>1113</v>
      </c>
      <c r="T315" t="s">
        <v>1637</v>
      </c>
      <c r="U315" t="s">
        <v>110</v>
      </c>
      <c r="V315" t="s">
        <v>1869</v>
      </c>
      <c r="W315">
        <v>299.94</v>
      </c>
      <c r="X315">
        <v>89.94</v>
      </c>
      <c r="Y315">
        <v>1</v>
      </c>
      <c r="Z315" t="s">
        <v>2118</v>
      </c>
      <c r="AA315" t="s">
        <v>2390</v>
      </c>
      <c r="AF315" s="4"/>
      <c r="AG315" s="4"/>
      <c r="AH315" t="s">
        <v>84</v>
      </c>
      <c r="AI315" t="s">
        <v>246</v>
      </c>
      <c r="AJ315" t="s">
        <v>640</v>
      </c>
      <c r="AK315" t="s">
        <v>1187</v>
      </c>
      <c r="AL315" t="s">
        <v>1529</v>
      </c>
      <c r="AM315" t="s">
        <v>67</v>
      </c>
      <c r="AN315" t="s">
        <v>1548</v>
      </c>
      <c r="AO315" t="s">
        <v>410</v>
      </c>
      <c r="AP315" t="s">
        <v>2359</v>
      </c>
    </row>
    <row r="316" spans="1:42" x14ac:dyDescent="0.25">
      <c r="A316">
        <v>222</v>
      </c>
      <c r="B316">
        <v>448</v>
      </c>
      <c r="C316" s="4">
        <v>43870</v>
      </c>
      <c r="D316">
        <v>8</v>
      </c>
      <c r="E316" t="s">
        <v>43</v>
      </c>
      <c r="F316" t="s">
        <v>54</v>
      </c>
      <c r="G316" t="s">
        <v>55</v>
      </c>
      <c r="H316" t="s">
        <v>57</v>
      </c>
      <c r="I316" s="4">
        <v>43823</v>
      </c>
      <c r="J316">
        <v>2</v>
      </c>
      <c r="K316" t="s">
        <v>60</v>
      </c>
      <c r="L316" s="4">
        <v>43615</v>
      </c>
      <c r="M316" s="4">
        <v>43830</v>
      </c>
      <c r="N316">
        <v>2</v>
      </c>
      <c r="O316" t="s">
        <v>83</v>
      </c>
      <c r="P316" t="s">
        <v>245</v>
      </c>
      <c r="Q316">
        <v>2</v>
      </c>
      <c r="R316" t="s">
        <v>553</v>
      </c>
      <c r="S316" t="s">
        <v>1114</v>
      </c>
      <c r="T316" t="s">
        <v>1638</v>
      </c>
      <c r="U316" t="s">
        <v>179</v>
      </c>
      <c r="V316" t="s">
        <v>1869</v>
      </c>
      <c r="W316">
        <v>284.93</v>
      </c>
      <c r="X316">
        <v>104.93</v>
      </c>
      <c r="Y316">
        <v>2</v>
      </c>
      <c r="Z316" t="s">
        <v>2116</v>
      </c>
      <c r="AA316" t="s">
        <v>2387</v>
      </c>
      <c r="AB316">
        <v>2</v>
      </c>
      <c r="AC316" t="s">
        <v>2634</v>
      </c>
      <c r="AD316">
        <v>473</v>
      </c>
      <c r="AE316" t="s">
        <v>2636</v>
      </c>
      <c r="AF316" s="4">
        <v>43834</v>
      </c>
      <c r="AG316" s="4">
        <v>43875</v>
      </c>
      <c r="AH316" t="s">
        <v>67</v>
      </c>
      <c r="AI316" t="s">
        <v>229</v>
      </c>
      <c r="AJ316" t="s">
        <v>636</v>
      </c>
      <c r="AK316" t="s">
        <v>974</v>
      </c>
      <c r="AL316" t="s">
        <v>1513</v>
      </c>
      <c r="AM316" t="s">
        <v>79</v>
      </c>
      <c r="AN316" t="s">
        <v>1548</v>
      </c>
      <c r="AO316" t="s">
        <v>455</v>
      </c>
      <c r="AP316" t="s">
        <v>2340</v>
      </c>
    </row>
    <row r="317" spans="1:42" x14ac:dyDescent="0.25">
      <c r="A317">
        <v>222</v>
      </c>
      <c r="B317">
        <v>448</v>
      </c>
      <c r="C317" s="4">
        <v>43870</v>
      </c>
      <c r="D317">
        <v>8</v>
      </c>
      <c r="E317" t="s">
        <v>43</v>
      </c>
      <c r="F317" t="s">
        <v>54</v>
      </c>
      <c r="G317" t="s">
        <v>55</v>
      </c>
      <c r="H317" t="s">
        <v>57</v>
      </c>
      <c r="I317" s="4">
        <v>43823</v>
      </c>
      <c r="J317">
        <v>2</v>
      </c>
      <c r="K317" t="s">
        <v>60</v>
      </c>
      <c r="L317" s="4">
        <v>43615</v>
      </c>
      <c r="M317" s="4">
        <v>43830</v>
      </c>
      <c r="N317">
        <v>2</v>
      </c>
      <c r="O317" t="s">
        <v>83</v>
      </c>
      <c r="P317" t="s">
        <v>245</v>
      </c>
      <c r="Q317">
        <v>2</v>
      </c>
      <c r="R317" t="s">
        <v>553</v>
      </c>
      <c r="S317" t="s">
        <v>1114</v>
      </c>
      <c r="T317" t="s">
        <v>1638</v>
      </c>
      <c r="U317" t="s">
        <v>179</v>
      </c>
      <c r="V317" t="s">
        <v>1869</v>
      </c>
      <c r="W317">
        <v>284.93</v>
      </c>
      <c r="X317">
        <v>104.93</v>
      </c>
      <c r="Y317">
        <v>2</v>
      </c>
      <c r="Z317" t="s">
        <v>2116</v>
      </c>
      <c r="AA317" t="s">
        <v>2387</v>
      </c>
      <c r="AB317">
        <v>2</v>
      </c>
      <c r="AC317" t="s">
        <v>2634</v>
      </c>
      <c r="AD317">
        <v>473</v>
      </c>
      <c r="AE317" t="s">
        <v>2636</v>
      </c>
      <c r="AF317" s="4">
        <v>43834</v>
      </c>
      <c r="AG317" s="4">
        <v>43875</v>
      </c>
      <c r="AH317" t="s">
        <v>80</v>
      </c>
      <c r="AI317" t="s">
        <v>242</v>
      </c>
      <c r="AJ317" t="s">
        <v>508</v>
      </c>
      <c r="AK317" t="s">
        <v>1071</v>
      </c>
      <c r="AL317" t="s">
        <v>1587</v>
      </c>
      <c r="AM317" t="s">
        <v>67</v>
      </c>
      <c r="AN317" t="s">
        <v>1548</v>
      </c>
      <c r="AO317" t="s">
        <v>79</v>
      </c>
      <c r="AP317" t="s">
        <v>2349</v>
      </c>
    </row>
    <row r="318" spans="1:42" x14ac:dyDescent="0.25">
      <c r="A318">
        <v>223</v>
      </c>
      <c r="B318">
        <v>87</v>
      </c>
      <c r="C318" s="4">
        <v>43871</v>
      </c>
      <c r="D318">
        <v>7</v>
      </c>
      <c r="E318" t="s">
        <v>35</v>
      </c>
      <c r="F318" t="s">
        <v>46</v>
      </c>
      <c r="G318" t="s">
        <v>55</v>
      </c>
      <c r="H318" t="s">
        <v>57</v>
      </c>
      <c r="I318" s="4">
        <v>43834</v>
      </c>
      <c r="J318">
        <v>15</v>
      </c>
      <c r="K318" t="s">
        <v>62</v>
      </c>
      <c r="L318" s="4">
        <v>43615</v>
      </c>
      <c r="M318" s="4">
        <v>44413</v>
      </c>
      <c r="N318">
        <v>2</v>
      </c>
      <c r="O318" t="s">
        <v>130</v>
      </c>
      <c r="P318" t="s">
        <v>292</v>
      </c>
      <c r="Q318">
        <v>2</v>
      </c>
      <c r="R318" t="s">
        <v>554</v>
      </c>
      <c r="S318" t="s">
        <v>1115</v>
      </c>
      <c r="T318" t="s">
        <v>1639</v>
      </c>
      <c r="U318" t="s">
        <v>110</v>
      </c>
      <c r="V318" t="s">
        <v>2038</v>
      </c>
      <c r="W318">
        <v>221.94</v>
      </c>
      <c r="X318">
        <v>104.94</v>
      </c>
      <c r="Y318">
        <v>2</v>
      </c>
      <c r="Z318" t="s">
        <v>2143</v>
      </c>
      <c r="AA318" t="s">
        <v>2423</v>
      </c>
      <c r="AF318" s="4"/>
      <c r="AG318" s="4"/>
      <c r="AH318" t="s">
        <v>80</v>
      </c>
      <c r="AI318" t="s">
        <v>242</v>
      </c>
      <c r="AJ318" t="s">
        <v>507</v>
      </c>
      <c r="AK318" t="s">
        <v>1070</v>
      </c>
      <c r="AL318" t="s">
        <v>1597</v>
      </c>
      <c r="AM318" t="s">
        <v>67</v>
      </c>
      <c r="AN318" t="s">
        <v>1548</v>
      </c>
      <c r="AO318" t="s">
        <v>69</v>
      </c>
      <c r="AP318" t="s">
        <v>2360</v>
      </c>
    </row>
    <row r="319" spans="1:42" x14ac:dyDescent="0.25">
      <c r="A319">
        <v>223</v>
      </c>
      <c r="B319">
        <v>87</v>
      </c>
      <c r="C319" s="4">
        <v>43871</v>
      </c>
      <c r="D319">
        <v>7</v>
      </c>
      <c r="E319" t="s">
        <v>35</v>
      </c>
      <c r="F319" t="s">
        <v>46</v>
      </c>
      <c r="G319" t="s">
        <v>55</v>
      </c>
      <c r="H319" t="s">
        <v>57</v>
      </c>
      <c r="I319" s="4">
        <v>43834</v>
      </c>
      <c r="J319">
        <v>15</v>
      </c>
      <c r="K319" t="s">
        <v>62</v>
      </c>
      <c r="L319" s="4">
        <v>43615</v>
      </c>
      <c r="M319" s="4">
        <v>44413</v>
      </c>
      <c r="N319">
        <v>2</v>
      </c>
      <c r="O319" t="s">
        <v>130</v>
      </c>
      <c r="P319" t="s">
        <v>292</v>
      </c>
      <c r="Q319">
        <v>2</v>
      </c>
      <c r="R319" t="s">
        <v>554</v>
      </c>
      <c r="S319" t="s">
        <v>1115</v>
      </c>
      <c r="T319" t="s">
        <v>1639</v>
      </c>
      <c r="U319" t="s">
        <v>110</v>
      </c>
      <c r="V319" t="s">
        <v>2038</v>
      </c>
      <c r="W319">
        <v>221.94</v>
      </c>
      <c r="X319">
        <v>104.94</v>
      </c>
      <c r="Y319">
        <v>2</v>
      </c>
      <c r="Z319" t="s">
        <v>2143</v>
      </c>
      <c r="AA319" t="s">
        <v>2423</v>
      </c>
      <c r="AF319" s="4"/>
      <c r="AG319" s="4"/>
      <c r="AH319" t="s">
        <v>65</v>
      </c>
      <c r="AI319" t="s">
        <v>227</v>
      </c>
      <c r="AJ319" t="s">
        <v>435</v>
      </c>
      <c r="AK319" t="s">
        <v>997</v>
      </c>
      <c r="AL319" t="s">
        <v>1529</v>
      </c>
      <c r="AM319" t="s">
        <v>67</v>
      </c>
      <c r="AN319" t="s">
        <v>1517</v>
      </c>
      <c r="AO319" t="s">
        <v>431</v>
      </c>
      <c r="AP319" t="s">
        <v>2326</v>
      </c>
    </row>
    <row r="320" spans="1:42" x14ac:dyDescent="0.25">
      <c r="A320">
        <v>224</v>
      </c>
      <c r="B320">
        <v>358</v>
      </c>
      <c r="C320" s="4">
        <v>43871</v>
      </c>
      <c r="D320">
        <v>7</v>
      </c>
      <c r="E320" t="s">
        <v>35</v>
      </c>
      <c r="F320" t="s">
        <v>46</v>
      </c>
      <c r="G320" t="s">
        <v>56</v>
      </c>
      <c r="H320" t="s">
        <v>57</v>
      </c>
      <c r="I320" s="4">
        <v>43654</v>
      </c>
      <c r="J320">
        <v>3</v>
      </c>
      <c r="K320" t="s">
        <v>59</v>
      </c>
      <c r="L320" s="4">
        <v>43615</v>
      </c>
      <c r="M320" s="4">
        <v>43830</v>
      </c>
      <c r="N320">
        <v>2</v>
      </c>
      <c r="O320" t="s">
        <v>131</v>
      </c>
      <c r="P320" t="s">
        <v>293</v>
      </c>
      <c r="Q320">
        <v>3</v>
      </c>
      <c r="R320" t="s">
        <v>555</v>
      </c>
      <c r="S320" t="s">
        <v>1116</v>
      </c>
      <c r="T320" t="s">
        <v>1640</v>
      </c>
      <c r="U320" t="s">
        <v>2007</v>
      </c>
      <c r="V320" t="s">
        <v>2051</v>
      </c>
      <c r="W320">
        <v>190.61</v>
      </c>
      <c r="X320">
        <v>79.959999999999994</v>
      </c>
      <c r="Y320">
        <v>3</v>
      </c>
      <c r="Z320" t="s">
        <v>2144</v>
      </c>
      <c r="AA320" t="s">
        <v>2424</v>
      </c>
      <c r="AF320" s="4"/>
      <c r="AG320" s="4"/>
      <c r="AH320" t="s">
        <v>79</v>
      </c>
      <c r="AI320" t="s">
        <v>241</v>
      </c>
      <c r="AJ320" t="s">
        <v>562</v>
      </c>
      <c r="AK320" t="s">
        <v>1078</v>
      </c>
      <c r="AL320" t="s">
        <v>1587</v>
      </c>
      <c r="AM320" t="s">
        <v>80</v>
      </c>
      <c r="AN320" t="s">
        <v>1548</v>
      </c>
      <c r="AO320" t="s">
        <v>86</v>
      </c>
      <c r="AP320" t="s">
        <v>2350</v>
      </c>
    </row>
    <row r="321" spans="1:42" x14ac:dyDescent="0.25">
      <c r="A321">
        <v>224</v>
      </c>
      <c r="B321">
        <v>358</v>
      </c>
      <c r="C321" s="4">
        <v>43871</v>
      </c>
      <c r="D321">
        <v>7</v>
      </c>
      <c r="E321" t="s">
        <v>35</v>
      </c>
      <c r="F321" t="s">
        <v>46</v>
      </c>
      <c r="G321" t="s">
        <v>56</v>
      </c>
      <c r="H321" t="s">
        <v>57</v>
      </c>
      <c r="I321" s="4">
        <v>43654</v>
      </c>
      <c r="J321">
        <v>3</v>
      </c>
      <c r="K321" t="s">
        <v>59</v>
      </c>
      <c r="L321" s="4">
        <v>43615</v>
      </c>
      <c r="M321" s="4">
        <v>43830</v>
      </c>
      <c r="N321">
        <v>2</v>
      </c>
      <c r="O321" t="s">
        <v>131</v>
      </c>
      <c r="P321" t="s">
        <v>293</v>
      </c>
      <c r="Q321">
        <v>3</v>
      </c>
      <c r="R321" t="s">
        <v>555</v>
      </c>
      <c r="S321" t="s">
        <v>1116</v>
      </c>
      <c r="T321" t="s">
        <v>1640</v>
      </c>
      <c r="U321" t="s">
        <v>2007</v>
      </c>
      <c r="V321" t="s">
        <v>2051</v>
      </c>
      <c r="W321">
        <v>190.61</v>
      </c>
      <c r="X321">
        <v>79.959999999999994</v>
      </c>
      <c r="Y321">
        <v>3</v>
      </c>
      <c r="Z321" t="s">
        <v>2144</v>
      </c>
      <c r="AA321" t="s">
        <v>2424</v>
      </c>
      <c r="AF321" s="4"/>
      <c r="AG321" s="4"/>
      <c r="AH321" t="s">
        <v>86</v>
      </c>
      <c r="AI321" t="s">
        <v>248</v>
      </c>
      <c r="AJ321" t="s">
        <v>513</v>
      </c>
      <c r="AK321" t="s">
        <v>1076</v>
      </c>
      <c r="AL321" t="s">
        <v>1603</v>
      </c>
      <c r="AM321" t="s">
        <v>69</v>
      </c>
      <c r="AN321" t="s">
        <v>1577</v>
      </c>
      <c r="AO321" t="s">
        <v>549</v>
      </c>
      <c r="AP321" t="s">
        <v>2362</v>
      </c>
    </row>
    <row r="322" spans="1:42" x14ac:dyDescent="0.25">
      <c r="A322">
        <v>224</v>
      </c>
      <c r="B322">
        <v>358</v>
      </c>
      <c r="C322" s="4">
        <v>43871</v>
      </c>
      <c r="D322">
        <v>7</v>
      </c>
      <c r="E322" t="s">
        <v>35</v>
      </c>
      <c r="F322" t="s">
        <v>46</v>
      </c>
      <c r="G322" t="s">
        <v>56</v>
      </c>
      <c r="H322" t="s">
        <v>57</v>
      </c>
      <c r="I322" s="4">
        <v>43654</v>
      </c>
      <c r="J322">
        <v>3</v>
      </c>
      <c r="K322" t="s">
        <v>59</v>
      </c>
      <c r="L322" s="4">
        <v>43615</v>
      </c>
      <c r="M322" s="4">
        <v>43830</v>
      </c>
      <c r="N322">
        <v>2</v>
      </c>
      <c r="O322" t="s">
        <v>131</v>
      </c>
      <c r="P322" t="s">
        <v>293</v>
      </c>
      <c r="Q322">
        <v>3</v>
      </c>
      <c r="R322" t="s">
        <v>555</v>
      </c>
      <c r="S322" t="s">
        <v>1116</v>
      </c>
      <c r="T322" t="s">
        <v>1640</v>
      </c>
      <c r="U322" t="s">
        <v>2007</v>
      </c>
      <c r="V322" t="s">
        <v>2051</v>
      </c>
      <c r="W322">
        <v>190.61</v>
      </c>
      <c r="X322">
        <v>79.959999999999994</v>
      </c>
      <c r="Y322">
        <v>3</v>
      </c>
      <c r="Z322" t="s">
        <v>2144</v>
      </c>
      <c r="AA322" t="s">
        <v>2424</v>
      </c>
      <c r="AF322" s="4"/>
      <c r="AG322" s="4"/>
      <c r="AH322" t="s">
        <v>86</v>
      </c>
      <c r="AI322" t="s">
        <v>248</v>
      </c>
      <c r="AJ322" t="s">
        <v>419</v>
      </c>
      <c r="AK322" t="s">
        <v>981</v>
      </c>
      <c r="AL322" t="s">
        <v>1514</v>
      </c>
      <c r="AM322" t="s">
        <v>69</v>
      </c>
      <c r="AN322" t="s">
        <v>1577</v>
      </c>
      <c r="AO322" t="s">
        <v>547</v>
      </c>
      <c r="AP322" t="s">
        <v>2354</v>
      </c>
    </row>
    <row r="323" spans="1:42" x14ac:dyDescent="0.25">
      <c r="A323">
        <v>225</v>
      </c>
      <c r="B323">
        <v>60</v>
      </c>
      <c r="C323" s="4">
        <v>43873</v>
      </c>
      <c r="D323">
        <v>4</v>
      </c>
      <c r="E323" t="s">
        <v>40</v>
      </c>
      <c r="F323" t="s">
        <v>51</v>
      </c>
      <c r="G323" t="s">
        <v>55</v>
      </c>
      <c r="H323" t="s">
        <v>57</v>
      </c>
      <c r="I323" s="4">
        <v>43713</v>
      </c>
      <c r="J323">
        <v>3</v>
      </c>
      <c r="K323" t="s">
        <v>59</v>
      </c>
      <c r="L323" s="4">
        <v>43615</v>
      </c>
      <c r="M323" s="4">
        <v>43830</v>
      </c>
      <c r="N323">
        <v>1</v>
      </c>
      <c r="O323" t="s">
        <v>79</v>
      </c>
      <c r="P323" t="s">
        <v>241</v>
      </c>
      <c r="Q323">
        <v>1</v>
      </c>
      <c r="R323" t="s">
        <v>515</v>
      </c>
      <c r="S323" t="s">
        <v>1078</v>
      </c>
      <c r="T323" t="s">
        <v>1587</v>
      </c>
      <c r="U323" t="s">
        <v>80</v>
      </c>
      <c r="V323" t="s">
        <v>1548</v>
      </c>
      <c r="W323">
        <v>109.98</v>
      </c>
      <c r="X323">
        <v>29.98</v>
      </c>
      <c r="Y323">
        <v>1</v>
      </c>
      <c r="Z323" t="s">
        <v>86</v>
      </c>
      <c r="AA323" t="s">
        <v>2350</v>
      </c>
      <c r="AF323" s="4"/>
      <c r="AG323" s="4"/>
      <c r="AH323" t="s">
        <v>79</v>
      </c>
      <c r="AI323" t="s">
        <v>241</v>
      </c>
      <c r="AJ323" t="s">
        <v>515</v>
      </c>
      <c r="AK323" t="s">
        <v>1078</v>
      </c>
      <c r="AL323" t="s">
        <v>1587</v>
      </c>
      <c r="AM323" t="s">
        <v>80</v>
      </c>
      <c r="AN323" t="s">
        <v>1548</v>
      </c>
      <c r="AO323" t="s">
        <v>86</v>
      </c>
      <c r="AP323" t="s">
        <v>2350</v>
      </c>
    </row>
    <row r="324" spans="1:42" x14ac:dyDescent="0.25">
      <c r="A324">
        <v>226</v>
      </c>
      <c r="B324">
        <v>172</v>
      </c>
      <c r="C324" s="4">
        <v>43873</v>
      </c>
      <c r="D324">
        <v>2</v>
      </c>
      <c r="E324" t="s">
        <v>38</v>
      </c>
      <c r="F324" t="s">
        <v>49</v>
      </c>
      <c r="G324" t="s">
        <v>56</v>
      </c>
      <c r="H324" t="s">
        <v>57</v>
      </c>
      <c r="I324" s="4">
        <v>43802</v>
      </c>
      <c r="J324">
        <v>2</v>
      </c>
      <c r="K324" t="s">
        <v>60</v>
      </c>
      <c r="L324" s="4">
        <v>43615</v>
      </c>
      <c r="M324" s="4">
        <v>43830</v>
      </c>
      <c r="N324">
        <v>3</v>
      </c>
      <c r="O324" t="s">
        <v>132</v>
      </c>
      <c r="P324" t="s">
        <v>294</v>
      </c>
      <c r="Q324">
        <v>3</v>
      </c>
      <c r="R324" t="s">
        <v>556</v>
      </c>
      <c r="S324" t="s">
        <v>1117</v>
      </c>
      <c r="T324" t="s">
        <v>1641</v>
      </c>
      <c r="U324" t="s">
        <v>1997</v>
      </c>
      <c r="V324" t="s">
        <v>2052</v>
      </c>
      <c r="W324">
        <v>491.05</v>
      </c>
      <c r="X324">
        <v>74.95</v>
      </c>
      <c r="Y324">
        <v>3</v>
      </c>
      <c r="Z324" t="s">
        <v>2145</v>
      </c>
      <c r="AA324" t="s">
        <v>2425</v>
      </c>
      <c r="AB324">
        <v>2</v>
      </c>
      <c r="AC324" t="s">
        <v>2633</v>
      </c>
      <c r="AD324">
        <v>303</v>
      </c>
      <c r="AE324" t="s">
        <v>2636</v>
      </c>
      <c r="AF324" s="4">
        <v>43834</v>
      </c>
      <c r="AG324" s="4">
        <v>43875</v>
      </c>
      <c r="AH324" t="s">
        <v>70</v>
      </c>
      <c r="AI324" t="s">
        <v>232</v>
      </c>
      <c r="AJ324" t="s">
        <v>550</v>
      </c>
      <c r="AK324" t="s">
        <v>1111</v>
      </c>
      <c r="AL324" t="s">
        <v>1631</v>
      </c>
      <c r="AM324" t="s">
        <v>69</v>
      </c>
      <c r="AN324" t="s">
        <v>1517</v>
      </c>
      <c r="AO324" t="s">
        <v>673</v>
      </c>
      <c r="AP324" t="s">
        <v>2348</v>
      </c>
    </row>
    <row r="325" spans="1:42" x14ac:dyDescent="0.25">
      <c r="A325">
        <v>226</v>
      </c>
      <c r="B325">
        <v>172</v>
      </c>
      <c r="C325" s="4">
        <v>43873</v>
      </c>
      <c r="D325">
        <v>2</v>
      </c>
      <c r="E325" t="s">
        <v>38</v>
      </c>
      <c r="F325" t="s">
        <v>49</v>
      </c>
      <c r="G325" t="s">
        <v>56</v>
      </c>
      <c r="H325" t="s">
        <v>57</v>
      </c>
      <c r="I325" s="4">
        <v>43802</v>
      </c>
      <c r="J325">
        <v>2</v>
      </c>
      <c r="K325" t="s">
        <v>60</v>
      </c>
      <c r="L325" s="4">
        <v>43615</v>
      </c>
      <c r="M325" s="4">
        <v>43830</v>
      </c>
      <c r="N325">
        <v>3</v>
      </c>
      <c r="O325" t="s">
        <v>132</v>
      </c>
      <c r="P325" t="s">
        <v>294</v>
      </c>
      <c r="Q325">
        <v>3</v>
      </c>
      <c r="R325" t="s">
        <v>556</v>
      </c>
      <c r="S325" t="s">
        <v>1117</v>
      </c>
      <c r="T325" t="s">
        <v>1641</v>
      </c>
      <c r="U325" t="s">
        <v>1997</v>
      </c>
      <c r="V325" t="s">
        <v>2052</v>
      </c>
      <c r="W325">
        <v>491.05</v>
      </c>
      <c r="X325">
        <v>74.95</v>
      </c>
      <c r="Y325">
        <v>3</v>
      </c>
      <c r="Z325" t="s">
        <v>2145</v>
      </c>
      <c r="AA325" t="s">
        <v>2425</v>
      </c>
      <c r="AB325">
        <v>2</v>
      </c>
      <c r="AC325" t="s">
        <v>2633</v>
      </c>
      <c r="AD325">
        <v>303</v>
      </c>
      <c r="AE325" t="s">
        <v>2636</v>
      </c>
      <c r="AF325" s="4">
        <v>43834</v>
      </c>
      <c r="AG325" s="4">
        <v>43875</v>
      </c>
      <c r="AH325" t="s">
        <v>90</v>
      </c>
      <c r="AI325" t="s">
        <v>252</v>
      </c>
      <c r="AJ325" t="s">
        <v>449</v>
      </c>
      <c r="AK325" t="s">
        <v>1011</v>
      </c>
      <c r="AL325" t="s">
        <v>1541</v>
      </c>
      <c r="AM325" t="s">
        <v>67</v>
      </c>
      <c r="AN325" t="s">
        <v>1562</v>
      </c>
      <c r="AO325" t="s">
        <v>410</v>
      </c>
      <c r="AP325" t="s">
        <v>2359</v>
      </c>
    </row>
    <row r="326" spans="1:42" x14ac:dyDescent="0.25">
      <c r="A326">
        <v>226</v>
      </c>
      <c r="B326">
        <v>172</v>
      </c>
      <c r="C326" s="4">
        <v>43873</v>
      </c>
      <c r="D326">
        <v>2</v>
      </c>
      <c r="E326" t="s">
        <v>38</v>
      </c>
      <c r="F326" t="s">
        <v>49</v>
      </c>
      <c r="G326" t="s">
        <v>56</v>
      </c>
      <c r="H326" t="s">
        <v>57</v>
      </c>
      <c r="I326" s="4">
        <v>43802</v>
      </c>
      <c r="J326">
        <v>2</v>
      </c>
      <c r="K326" t="s">
        <v>60</v>
      </c>
      <c r="L326" s="4">
        <v>43615</v>
      </c>
      <c r="M326" s="4">
        <v>43830</v>
      </c>
      <c r="N326">
        <v>3</v>
      </c>
      <c r="O326" t="s">
        <v>132</v>
      </c>
      <c r="P326" t="s">
        <v>294</v>
      </c>
      <c r="Q326">
        <v>3</v>
      </c>
      <c r="R326" t="s">
        <v>556</v>
      </c>
      <c r="S326" t="s">
        <v>1117</v>
      </c>
      <c r="T326" t="s">
        <v>1641</v>
      </c>
      <c r="U326" t="s">
        <v>1997</v>
      </c>
      <c r="V326" t="s">
        <v>2052</v>
      </c>
      <c r="W326">
        <v>491.05</v>
      </c>
      <c r="X326">
        <v>74.95</v>
      </c>
      <c r="Y326">
        <v>3</v>
      </c>
      <c r="Z326" t="s">
        <v>2145</v>
      </c>
      <c r="AA326" t="s">
        <v>2425</v>
      </c>
      <c r="AB326">
        <v>2</v>
      </c>
      <c r="AC326" t="s">
        <v>2633</v>
      </c>
      <c r="AD326">
        <v>303</v>
      </c>
      <c r="AE326" t="s">
        <v>2636</v>
      </c>
      <c r="AF326" s="4">
        <v>43834</v>
      </c>
      <c r="AG326" s="4">
        <v>43875</v>
      </c>
      <c r="AH326" t="s">
        <v>86</v>
      </c>
      <c r="AI326" t="s">
        <v>248</v>
      </c>
      <c r="AJ326" t="s">
        <v>653</v>
      </c>
      <c r="AK326" t="s">
        <v>1197</v>
      </c>
      <c r="AL326" t="s">
        <v>1721</v>
      </c>
      <c r="AM326" t="s">
        <v>69</v>
      </c>
      <c r="AN326" t="s">
        <v>1577</v>
      </c>
      <c r="AO326" t="s">
        <v>549</v>
      </c>
      <c r="AP326" t="s">
        <v>2362</v>
      </c>
    </row>
    <row r="327" spans="1:42" x14ac:dyDescent="0.25">
      <c r="A327">
        <v>227</v>
      </c>
      <c r="B327">
        <v>219</v>
      </c>
      <c r="C327" s="4">
        <v>43873</v>
      </c>
      <c r="D327">
        <v>11</v>
      </c>
      <c r="E327" t="s">
        <v>37</v>
      </c>
      <c r="F327" t="s">
        <v>48</v>
      </c>
      <c r="G327" t="s">
        <v>56</v>
      </c>
      <c r="H327" t="s">
        <v>57</v>
      </c>
      <c r="I327" s="4">
        <v>43814</v>
      </c>
      <c r="J327">
        <v>3</v>
      </c>
      <c r="K327" t="s">
        <v>59</v>
      </c>
      <c r="L327" s="4">
        <v>43615</v>
      </c>
      <c r="M327" s="4">
        <v>43830</v>
      </c>
      <c r="N327">
        <v>1</v>
      </c>
      <c r="O327" t="s">
        <v>67</v>
      </c>
      <c r="P327" t="s">
        <v>229</v>
      </c>
      <c r="Q327">
        <v>1</v>
      </c>
      <c r="R327" t="s">
        <v>485</v>
      </c>
      <c r="S327" t="s">
        <v>1048</v>
      </c>
      <c r="T327" t="s">
        <v>1577</v>
      </c>
      <c r="U327" t="s">
        <v>69</v>
      </c>
      <c r="V327" t="s">
        <v>1548</v>
      </c>
      <c r="W327">
        <v>24.99</v>
      </c>
      <c r="X327">
        <v>14.99</v>
      </c>
      <c r="Y327">
        <v>1</v>
      </c>
      <c r="Z327" t="s">
        <v>90</v>
      </c>
      <c r="AA327" t="s">
        <v>2328</v>
      </c>
      <c r="AB327">
        <v>2</v>
      </c>
      <c r="AC327" t="s">
        <v>2634</v>
      </c>
      <c r="AD327">
        <v>328</v>
      </c>
      <c r="AE327" t="s">
        <v>2636</v>
      </c>
      <c r="AF327" s="4">
        <v>43834</v>
      </c>
      <c r="AG327" s="4">
        <v>43875</v>
      </c>
      <c r="AH327" t="s">
        <v>67</v>
      </c>
      <c r="AI327" t="s">
        <v>229</v>
      </c>
      <c r="AJ327" t="s">
        <v>485</v>
      </c>
      <c r="AK327" t="s">
        <v>1048</v>
      </c>
      <c r="AL327" t="s">
        <v>1577</v>
      </c>
      <c r="AM327" t="s">
        <v>69</v>
      </c>
      <c r="AN327" t="s">
        <v>1548</v>
      </c>
      <c r="AO327" t="s">
        <v>90</v>
      </c>
      <c r="AP327" t="s">
        <v>2328</v>
      </c>
    </row>
    <row r="328" spans="1:42" x14ac:dyDescent="0.25">
      <c r="A328">
        <v>228</v>
      </c>
      <c r="B328">
        <v>420</v>
      </c>
      <c r="C328" s="4">
        <v>43873</v>
      </c>
      <c r="D328">
        <v>2</v>
      </c>
      <c r="E328" t="s">
        <v>38</v>
      </c>
      <c r="F328" t="s">
        <v>49</v>
      </c>
      <c r="G328" t="s">
        <v>55</v>
      </c>
      <c r="H328" t="s">
        <v>57</v>
      </c>
      <c r="I328" s="4">
        <v>43632</v>
      </c>
      <c r="J328">
        <v>3</v>
      </c>
      <c r="K328" t="s">
        <v>59</v>
      </c>
      <c r="L328" s="4">
        <v>43615</v>
      </c>
      <c r="M328" s="4">
        <v>43830</v>
      </c>
      <c r="N328">
        <v>1</v>
      </c>
      <c r="O328" t="s">
        <v>67</v>
      </c>
      <c r="P328" t="s">
        <v>229</v>
      </c>
      <c r="Q328">
        <v>1</v>
      </c>
      <c r="R328" t="s">
        <v>557</v>
      </c>
      <c r="S328" t="s">
        <v>1030</v>
      </c>
      <c r="T328" t="s">
        <v>1513</v>
      </c>
      <c r="U328" t="s">
        <v>80</v>
      </c>
      <c r="V328" t="s">
        <v>1548</v>
      </c>
      <c r="W328">
        <v>59.98</v>
      </c>
      <c r="X328">
        <v>29.98</v>
      </c>
      <c r="Y328">
        <v>1</v>
      </c>
      <c r="Z328" t="s">
        <v>652</v>
      </c>
      <c r="AA328" t="s">
        <v>2352</v>
      </c>
      <c r="AF328" s="4"/>
      <c r="AG328" s="4"/>
      <c r="AH328" t="s">
        <v>67</v>
      </c>
      <c r="AI328" t="s">
        <v>229</v>
      </c>
      <c r="AJ328" t="s">
        <v>557</v>
      </c>
      <c r="AK328" t="s">
        <v>1030</v>
      </c>
      <c r="AL328" t="s">
        <v>1513</v>
      </c>
      <c r="AM328" t="s">
        <v>80</v>
      </c>
      <c r="AN328" t="s">
        <v>1548</v>
      </c>
      <c r="AO328" t="s">
        <v>652</v>
      </c>
      <c r="AP328" t="s">
        <v>2352</v>
      </c>
    </row>
    <row r="329" spans="1:42" x14ac:dyDescent="0.25">
      <c r="A329">
        <v>229</v>
      </c>
      <c r="B329">
        <v>386</v>
      </c>
      <c r="C329" s="4">
        <v>43874</v>
      </c>
      <c r="D329">
        <v>4</v>
      </c>
      <c r="E329" t="s">
        <v>40</v>
      </c>
      <c r="F329" t="s">
        <v>51</v>
      </c>
      <c r="G329" t="s">
        <v>55</v>
      </c>
      <c r="H329" t="s">
        <v>58</v>
      </c>
      <c r="I329" s="4">
        <v>43645</v>
      </c>
      <c r="J329">
        <v>1</v>
      </c>
      <c r="K329" t="s">
        <v>61</v>
      </c>
      <c r="L329" s="4">
        <v>43615</v>
      </c>
      <c r="M329" s="4">
        <v>43830</v>
      </c>
      <c r="N329">
        <v>1</v>
      </c>
      <c r="O329" t="s">
        <v>80</v>
      </c>
      <c r="P329" t="s">
        <v>242</v>
      </c>
      <c r="Q329">
        <v>1</v>
      </c>
      <c r="R329" t="s">
        <v>548</v>
      </c>
      <c r="S329" t="s">
        <v>1109</v>
      </c>
      <c r="T329" t="s">
        <v>1634</v>
      </c>
      <c r="U329" t="s">
        <v>67</v>
      </c>
      <c r="V329" t="s">
        <v>1548</v>
      </c>
      <c r="W329">
        <v>83.94</v>
      </c>
      <c r="X329">
        <v>44.97</v>
      </c>
      <c r="Y329">
        <v>1</v>
      </c>
      <c r="Z329" t="s">
        <v>67</v>
      </c>
      <c r="AA329" t="s">
        <v>2373</v>
      </c>
      <c r="AF329" s="4"/>
      <c r="AG329" s="4"/>
      <c r="AH329" t="s">
        <v>80</v>
      </c>
      <c r="AI329" t="s">
        <v>242</v>
      </c>
      <c r="AJ329" t="s">
        <v>548</v>
      </c>
      <c r="AK329" t="s">
        <v>1109</v>
      </c>
      <c r="AL329" t="s">
        <v>1634</v>
      </c>
      <c r="AM329" t="s">
        <v>67</v>
      </c>
      <c r="AN329" t="s">
        <v>1548</v>
      </c>
      <c r="AO329" t="s">
        <v>67</v>
      </c>
      <c r="AP329" t="s">
        <v>2373</v>
      </c>
    </row>
    <row r="330" spans="1:42" x14ac:dyDescent="0.25">
      <c r="A330">
        <v>230</v>
      </c>
      <c r="B330">
        <v>203</v>
      </c>
      <c r="C330" s="4">
        <v>43875</v>
      </c>
      <c r="D330">
        <v>1</v>
      </c>
      <c r="E330" t="s">
        <v>39</v>
      </c>
      <c r="F330" t="s">
        <v>50</v>
      </c>
      <c r="G330" t="s">
        <v>55</v>
      </c>
      <c r="H330" t="s">
        <v>57</v>
      </c>
      <c r="I330" s="4">
        <v>43627</v>
      </c>
      <c r="J330">
        <v>1</v>
      </c>
      <c r="K330" t="s">
        <v>61</v>
      </c>
      <c r="L330" s="4">
        <v>43615</v>
      </c>
      <c r="M330" s="4">
        <v>43830</v>
      </c>
      <c r="N330">
        <v>1</v>
      </c>
      <c r="O330" t="s">
        <v>70</v>
      </c>
      <c r="P330" t="s">
        <v>232</v>
      </c>
      <c r="Q330">
        <v>1</v>
      </c>
      <c r="R330" t="s">
        <v>440</v>
      </c>
      <c r="S330" t="s">
        <v>1002</v>
      </c>
      <c r="T330" t="s">
        <v>1534</v>
      </c>
      <c r="U330" t="s">
        <v>69</v>
      </c>
      <c r="V330" t="s">
        <v>1548</v>
      </c>
      <c r="W330">
        <v>22.95</v>
      </c>
      <c r="X330">
        <v>14.99</v>
      </c>
      <c r="Y330">
        <v>1</v>
      </c>
      <c r="Z330" t="s">
        <v>432</v>
      </c>
      <c r="AA330" t="s">
        <v>2331</v>
      </c>
      <c r="AF330" s="4"/>
      <c r="AG330" s="4"/>
      <c r="AH330" t="s">
        <v>70</v>
      </c>
      <c r="AI330" t="s">
        <v>232</v>
      </c>
      <c r="AJ330" t="s">
        <v>440</v>
      </c>
      <c r="AK330" t="s">
        <v>1002</v>
      </c>
      <c r="AL330" t="s">
        <v>1534</v>
      </c>
      <c r="AM330" t="s">
        <v>69</v>
      </c>
      <c r="AN330" t="s">
        <v>1548</v>
      </c>
      <c r="AO330" t="s">
        <v>432</v>
      </c>
      <c r="AP330" t="s">
        <v>2331</v>
      </c>
    </row>
    <row r="331" spans="1:42" x14ac:dyDescent="0.25">
      <c r="A331">
        <v>231</v>
      </c>
      <c r="B331">
        <v>143</v>
      </c>
      <c r="C331" s="4">
        <v>43876</v>
      </c>
      <c r="D331">
        <v>9</v>
      </c>
      <c r="E331" t="s">
        <v>41</v>
      </c>
      <c r="F331" t="s">
        <v>52</v>
      </c>
      <c r="G331" t="s">
        <v>56</v>
      </c>
      <c r="H331" t="s">
        <v>58</v>
      </c>
      <c r="I331" s="4">
        <v>43825</v>
      </c>
      <c r="J331">
        <v>3</v>
      </c>
      <c r="K331" t="s">
        <v>59</v>
      </c>
      <c r="L331" s="4">
        <v>43615</v>
      </c>
      <c r="M331" s="4">
        <v>43830</v>
      </c>
      <c r="N331">
        <v>1</v>
      </c>
      <c r="O331" t="s">
        <v>80</v>
      </c>
      <c r="P331" t="s">
        <v>242</v>
      </c>
      <c r="Q331">
        <v>1</v>
      </c>
      <c r="R331" t="s">
        <v>558</v>
      </c>
      <c r="S331" t="s">
        <v>1118</v>
      </c>
      <c r="T331" t="s">
        <v>1548</v>
      </c>
      <c r="U331" t="s">
        <v>69</v>
      </c>
      <c r="V331" t="s">
        <v>1548</v>
      </c>
      <c r="W331">
        <v>14.99</v>
      </c>
      <c r="X331">
        <v>14.99</v>
      </c>
      <c r="Y331">
        <v>1</v>
      </c>
      <c r="Z331" t="s">
        <v>79</v>
      </c>
      <c r="AA331" t="s">
        <v>2349</v>
      </c>
      <c r="AF331" s="4"/>
      <c r="AG331" s="4"/>
      <c r="AH331" t="s">
        <v>80</v>
      </c>
      <c r="AI331" t="s">
        <v>242</v>
      </c>
      <c r="AJ331" t="s">
        <v>558</v>
      </c>
      <c r="AK331" t="s">
        <v>1118</v>
      </c>
      <c r="AL331" t="s">
        <v>1548</v>
      </c>
      <c r="AM331" t="s">
        <v>69</v>
      </c>
      <c r="AN331" t="s">
        <v>1548</v>
      </c>
      <c r="AO331" t="s">
        <v>79</v>
      </c>
      <c r="AP331" t="s">
        <v>2349</v>
      </c>
    </row>
    <row r="332" spans="1:42" x14ac:dyDescent="0.25">
      <c r="A332">
        <v>232</v>
      </c>
      <c r="B332">
        <v>282</v>
      </c>
      <c r="C332" s="4">
        <v>43876</v>
      </c>
      <c r="D332">
        <v>9</v>
      </c>
      <c r="E332" t="s">
        <v>41</v>
      </c>
      <c r="F332" t="s">
        <v>52</v>
      </c>
      <c r="G332" t="s">
        <v>55</v>
      </c>
      <c r="H332" t="s">
        <v>58</v>
      </c>
      <c r="I332" s="4">
        <v>43550</v>
      </c>
      <c r="J332">
        <v>2</v>
      </c>
      <c r="L332" s="4"/>
      <c r="M332" s="4"/>
      <c r="N332">
        <v>1</v>
      </c>
      <c r="O332" t="s">
        <v>79</v>
      </c>
      <c r="P332" t="s">
        <v>241</v>
      </c>
      <c r="Q332">
        <v>1</v>
      </c>
      <c r="R332" t="s">
        <v>423</v>
      </c>
      <c r="S332" t="s">
        <v>985</v>
      </c>
      <c r="T332" t="s">
        <v>1518</v>
      </c>
      <c r="U332" t="s">
        <v>80</v>
      </c>
      <c r="V332" t="s">
        <v>1548</v>
      </c>
      <c r="W332">
        <v>85.76</v>
      </c>
      <c r="X332">
        <v>29.98</v>
      </c>
      <c r="Y332">
        <v>1</v>
      </c>
      <c r="Z332" t="s">
        <v>455</v>
      </c>
      <c r="AA332" t="s">
        <v>2340</v>
      </c>
      <c r="AF332" s="4"/>
      <c r="AG332" s="4"/>
      <c r="AH332" t="s">
        <v>79</v>
      </c>
      <c r="AI332" t="s">
        <v>241</v>
      </c>
      <c r="AJ332" t="s">
        <v>423</v>
      </c>
      <c r="AK332" t="s">
        <v>985</v>
      </c>
      <c r="AL332" t="s">
        <v>1518</v>
      </c>
      <c r="AM332" t="s">
        <v>80</v>
      </c>
      <c r="AN332" t="s">
        <v>1548</v>
      </c>
      <c r="AO332" t="s">
        <v>455</v>
      </c>
      <c r="AP332" t="s">
        <v>2340</v>
      </c>
    </row>
    <row r="333" spans="1:42" x14ac:dyDescent="0.25">
      <c r="A333">
        <v>233</v>
      </c>
      <c r="B333">
        <v>437</v>
      </c>
      <c r="C333" s="4">
        <v>43876</v>
      </c>
      <c r="D333">
        <v>11</v>
      </c>
      <c r="E333" t="s">
        <v>37</v>
      </c>
      <c r="F333" t="s">
        <v>48</v>
      </c>
      <c r="G333" t="s">
        <v>56</v>
      </c>
      <c r="H333" t="s">
        <v>58</v>
      </c>
      <c r="I333" s="4">
        <v>43652</v>
      </c>
      <c r="J333">
        <v>1</v>
      </c>
      <c r="K333" t="s">
        <v>61</v>
      </c>
      <c r="L333" s="4">
        <v>43615</v>
      </c>
      <c r="M333" s="4">
        <v>43830</v>
      </c>
      <c r="N333">
        <v>1</v>
      </c>
      <c r="O333" t="s">
        <v>84</v>
      </c>
      <c r="P333" t="s">
        <v>246</v>
      </c>
      <c r="Q333">
        <v>1</v>
      </c>
      <c r="R333" t="s">
        <v>410</v>
      </c>
      <c r="S333" t="s">
        <v>972</v>
      </c>
      <c r="T333" t="s">
        <v>1505</v>
      </c>
      <c r="U333" t="s">
        <v>80</v>
      </c>
      <c r="V333" t="s">
        <v>1548</v>
      </c>
      <c r="W333">
        <v>579.9</v>
      </c>
      <c r="X333">
        <v>29.98</v>
      </c>
      <c r="Y333">
        <v>1</v>
      </c>
      <c r="Z333" t="s">
        <v>645</v>
      </c>
      <c r="AA333" t="s">
        <v>2347</v>
      </c>
      <c r="AF333" s="4"/>
      <c r="AG333" s="4"/>
      <c r="AH333" t="s">
        <v>84</v>
      </c>
      <c r="AI333" t="s">
        <v>246</v>
      </c>
      <c r="AJ333" t="s">
        <v>410</v>
      </c>
      <c r="AK333" t="s">
        <v>972</v>
      </c>
      <c r="AL333" t="s">
        <v>1505</v>
      </c>
      <c r="AM333" t="s">
        <v>80</v>
      </c>
      <c r="AN333" t="s">
        <v>1548</v>
      </c>
      <c r="AO333" t="s">
        <v>645</v>
      </c>
      <c r="AP333" t="s">
        <v>2347</v>
      </c>
    </row>
    <row r="334" spans="1:42" x14ac:dyDescent="0.25">
      <c r="A334">
        <v>234</v>
      </c>
      <c r="B334">
        <v>174</v>
      </c>
      <c r="C334" s="4">
        <v>43877</v>
      </c>
      <c r="D334">
        <v>11</v>
      </c>
      <c r="E334" t="s">
        <v>37</v>
      </c>
      <c r="F334" t="s">
        <v>48</v>
      </c>
      <c r="G334" t="s">
        <v>56</v>
      </c>
      <c r="H334" t="s">
        <v>57</v>
      </c>
      <c r="I334" s="4">
        <v>43732</v>
      </c>
      <c r="J334">
        <v>3</v>
      </c>
      <c r="K334" t="s">
        <v>59</v>
      </c>
      <c r="L334" s="4">
        <v>43615</v>
      </c>
      <c r="M334" s="4">
        <v>43830</v>
      </c>
      <c r="N334">
        <v>1</v>
      </c>
      <c r="O334" t="s">
        <v>90</v>
      </c>
      <c r="P334" t="s">
        <v>252</v>
      </c>
      <c r="Q334">
        <v>1</v>
      </c>
      <c r="R334" t="s">
        <v>501</v>
      </c>
      <c r="S334" t="s">
        <v>1064</v>
      </c>
      <c r="T334" t="s">
        <v>1592</v>
      </c>
      <c r="U334" t="s">
        <v>67</v>
      </c>
      <c r="V334" t="s">
        <v>1562</v>
      </c>
      <c r="W334">
        <v>26.88</v>
      </c>
      <c r="X334">
        <v>29.97</v>
      </c>
      <c r="Y334">
        <v>1</v>
      </c>
      <c r="Z334" t="s">
        <v>410</v>
      </c>
      <c r="AA334" t="s">
        <v>2359</v>
      </c>
      <c r="AF334" s="4"/>
      <c r="AG334" s="4"/>
      <c r="AH334" t="s">
        <v>90</v>
      </c>
      <c r="AI334" t="s">
        <v>252</v>
      </c>
      <c r="AJ334" t="s">
        <v>501</v>
      </c>
      <c r="AK334" t="s">
        <v>1064</v>
      </c>
      <c r="AL334" t="s">
        <v>1592</v>
      </c>
      <c r="AM334" t="s">
        <v>67</v>
      </c>
      <c r="AN334" t="s">
        <v>1562</v>
      </c>
      <c r="AO334" t="s">
        <v>410</v>
      </c>
      <c r="AP334" t="s">
        <v>2359</v>
      </c>
    </row>
    <row r="335" spans="1:42" x14ac:dyDescent="0.25">
      <c r="A335">
        <v>235</v>
      </c>
      <c r="B335">
        <v>481</v>
      </c>
      <c r="C335" s="4">
        <v>43877</v>
      </c>
      <c r="D335">
        <v>8</v>
      </c>
      <c r="E335" t="s">
        <v>43</v>
      </c>
      <c r="F335" t="s">
        <v>54</v>
      </c>
      <c r="G335" t="s">
        <v>55</v>
      </c>
      <c r="H335" t="s">
        <v>58</v>
      </c>
      <c r="I335" s="4">
        <v>43839</v>
      </c>
      <c r="J335">
        <v>5</v>
      </c>
      <c r="K335" t="s">
        <v>60</v>
      </c>
      <c r="L335" s="4">
        <v>43831</v>
      </c>
      <c r="M335" s="4">
        <v>43921</v>
      </c>
      <c r="N335">
        <v>1</v>
      </c>
      <c r="O335" t="s">
        <v>133</v>
      </c>
      <c r="P335" t="s">
        <v>295</v>
      </c>
      <c r="Q335">
        <v>2</v>
      </c>
      <c r="R335" t="s">
        <v>559</v>
      </c>
      <c r="S335" t="s">
        <v>1119</v>
      </c>
      <c r="T335" t="s">
        <v>1642</v>
      </c>
      <c r="U335" t="s">
        <v>2008</v>
      </c>
      <c r="V335" t="s">
        <v>2053</v>
      </c>
      <c r="W335">
        <v>453.94</v>
      </c>
      <c r="X335">
        <v>119.94</v>
      </c>
      <c r="Y335">
        <v>1</v>
      </c>
      <c r="Z335" t="s">
        <v>2146</v>
      </c>
      <c r="AA335" t="s">
        <v>2426</v>
      </c>
      <c r="AF335" s="4"/>
      <c r="AG335" s="4"/>
      <c r="AH335" t="s">
        <v>65</v>
      </c>
      <c r="AI335" t="s">
        <v>227</v>
      </c>
      <c r="AJ335" t="s">
        <v>429</v>
      </c>
      <c r="AK335" t="s">
        <v>992</v>
      </c>
      <c r="AL335" t="s">
        <v>1510</v>
      </c>
      <c r="AM335" t="s">
        <v>69</v>
      </c>
      <c r="AN335" t="s">
        <v>1517</v>
      </c>
      <c r="AO335" t="s">
        <v>431</v>
      </c>
      <c r="AP335" t="s">
        <v>2326</v>
      </c>
    </row>
    <row r="336" spans="1:42" x14ac:dyDescent="0.25">
      <c r="A336">
        <v>235</v>
      </c>
      <c r="B336">
        <v>481</v>
      </c>
      <c r="C336" s="4">
        <v>43877</v>
      </c>
      <c r="D336">
        <v>8</v>
      </c>
      <c r="E336" t="s">
        <v>43</v>
      </c>
      <c r="F336" t="s">
        <v>54</v>
      </c>
      <c r="G336" t="s">
        <v>55</v>
      </c>
      <c r="H336" t="s">
        <v>58</v>
      </c>
      <c r="I336" s="4">
        <v>43839</v>
      </c>
      <c r="J336">
        <v>5</v>
      </c>
      <c r="K336" t="s">
        <v>60</v>
      </c>
      <c r="L336" s="4">
        <v>43831</v>
      </c>
      <c r="M336" s="4">
        <v>43921</v>
      </c>
      <c r="N336">
        <v>1</v>
      </c>
      <c r="O336" t="s">
        <v>133</v>
      </c>
      <c r="P336" t="s">
        <v>295</v>
      </c>
      <c r="Q336">
        <v>2</v>
      </c>
      <c r="R336" t="s">
        <v>559</v>
      </c>
      <c r="S336" t="s">
        <v>1119</v>
      </c>
      <c r="T336" t="s">
        <v>1642</v>
      </c>
      <c r="U336" t="s">
        <v>2008</v>
      </c>
      <c r="V336" t="s">
        <v>2053</v>
      </c>
      <c r="W336">
        <v>453.94</v>
      </c>
      <c r="X336">
        <v>119.94</v>
      </c>
      <c r="Y336">
        <v>1</v>
      </c>
      <c r="Z336" t="s">
        <v>2146</v>
      </c>
      <c r="AA336" t="s">
        <v>2426</v>
      </c>
      <c r="AF336" s="4"/>
      <c r="AG336" s="4"/>
      <c r="AH336" t="s">
        <v>65</v>
      </c>
      <c r="AI336" t="s">
        <v>227</v>
      </c>
      <c r="AJ336" t="s">
        <v>519</v>
      </c>
      <c r="AK336" t="s">
        <v>1083</v>
      </c>
      <c r="AL336" t="s">
        <v>1609</v>
      </c>
      <c r="AM336" t="s">
        <v>80</v>
      </c>
      <c r="AN336" t="s">
        <v>1517</v>
      </c>
      <c r="AO336" t="s">
        <v>431</v>
      </c>
      <c r="AP336" t="s">
        <v>2326</v>
      </c>
    </row>
    <row r="337" spans="1:42" x14ac:dyDescent="0.25">
      <c r="A337">
        <v>235</v>
      </c>
      <c r="B337">
        <v>481</v>
      </c>
      <c r="C337" s="4">
        <v>43877</v>
      </c>
      <c r="D337">
        <v>8</v>
      </c>
      <c r="E337" t="s">
        <v>43</v>
      </c>
      <c r="F337" t="s">
        <v>54</v>
      </c>
      <c r="G337" t="s">
        <v>55</v>
      </c>
      <c r="H337" t="s">
        <v>58</v>
      </c>
      <c r="I337" s="4">
        <v>43839</v>
      </c>
      <c r="J337">
        <v>5</v>
      </c>
      <c r="K337" t="s">
        <v>60</v>
      </c>
      <c r="L337" s="4">
        <v>43831</v>
      </c>
      <c r="M337" s="4">
        <v>43921</v>
      </c>
      <c r="N337">
        <v>1</v>
      </c>
      <c r="O337" t="s">
        <v>133</v>
      </c>
      <c r="P337" t="s">
        <v>295</v>
      </c>
      <c r="Q337">
        <v>2</v>
      </c>
      <c r="R337" t="s">
        <v>559</v>
      </c>
      <c r="S337" t="s">
        <v>1119</v>
      </c>
      <c r="T337" t="s">
        <v>1642</v>
      </c>
      <c r="U337" t="s">
        <v>2008</v>
      </c>
      <c r="V337" t="s">
        <v>2053</v>
      </c>
      <c r="W337">
        <v>453.94</v>
      </c>
      <c r="X337">
        <v>119.94</v>
      </c>
      <c r="Y337">
        <v>1</v>
      </c>
      <c r="Z337" t="s">
        <v>2146</v>
      </c>
      <c r="AA337" t="s">
        <v>2426</v>
      </c>
      <c r="AF337" s="4"/>
      <c r="AG337" s="4"/>
      <c r="AH337" t="s">
        <v>65</v>
      </c>
      <c r="AI337" t="s">
        <v>227</v>
      </c>
      <c r="AJ337" t="s">
        <v>519</v>
      </c>
      <c r="AK337" t="s">
        <v>1083</v>
      </c>
      <c r="AL337" t="s">
        <v>1609</v>
      </c>
      <c r="AM337" t="s">
        <v>80</v>
      </c>
      <c r="AN337" t="s">
        <v>1517</v>
      </c>
      <c r="AO337" t="s">
        <v>431</v>
      </c>
      <c r="AP337" t="s">
        <v>2326</v>
      </c>
    </row>
    <row r="338" spans="1:42" x14ac:dyDescent="0.25">
      <c r="A338">
        <v>235</v>
      </c>
      <c r="B338">
        <v>481</v>
      </c>
      <c r="C338" s="4">
        <v>43877</v>
      </c>
      <c r="D338">
        <v>8</v>
      </c>
      <c r="E338" t="s">
        <v>43</v>
      </c>
      <c r="F338" t="s">
        <v>54</v>
      </c>
      <c r="G338" t="s">
        <v>55</v>
      </c>
      <c r="H338" t="s">
        <v>58</v>
      </c>
      <c r="I338" s="4">
        <v>43839</v>
      </c>
      <c r="J338">
        <v>5</v>
      </c>
      <c r="K338" t="s">
        <v>60</v>
      </c>
      <c r="L338" s="4">
        <v>43831</v>
      </c>
      <c r="M338" s="4">
        <v>43921</v>
      </c>
      <c r="N338">
        <v>1</v>
      </c>
      <c r="O338" t="s">
        <v>133</v>
      </c>
      <c r="P338" t="s">
        <v>295</v>
      </c>
      <c r="Q338">
        <v>2</v>
      </c>
      <c r="R338" t="s">
        <v>559</v>
      </c>
      <c r="S338" t="s">
        <v>1119</v>
      </c>
      <c r="T338" t="s">
        <v>1642</v>
      </c>
      <c r="U338" t="s">
        <v>2008</v>
      </c>
      <c r="V338" t="s">
        <v>2053</v>
      </c>
      <c r="W338">
        <v>453.94</v>
      </c>
      <c r="X338">
        <v>119.94</v>
      </c>
      <c r="Y338">
        <v>1</v>
      </c>
      <c r="Z338" t="s">
        <v>2146</v>
      </c>
      <c r="AA338" t="s">
        <v>2426</v>
      </c>
      <c r="AF338" s="4"/>
      <c r="AG338" s="4"/>
      <c r="AH338" t="s">
        <v>65</v>
      </c>
      <c r="AI338" t="s">
        <v>227</v>
      </c>
      <c r="AJ338" t="s">
        <v>429</v>
      </c>
      <c r="AK338" t="s">
        <v>992</v>
      </c>
      <c r="AL338" t="s">
        <v>1510</v>
      </c>
      <c r="AM338" t="s">
        <v>69</v>
      </c>
      <c r="AN338" t="s">
        <v>1517</v>
      </c>
      <c r="AO338" t="s">
        <v>431</v>
      </c>
      <c r="AP338" t="s">
        <v>2326</v>
      </c>
    </row>
    <row r="339" spans="1:42" x14ac:dyDescent="0.25">
      <c r="A339">
        <v>236</v>
      </c>
      <c r="B339">
        <v>165</v>
      </c>
      <c r="C339" s="4">
        <v>43879</v>
      </c>
      <c r="D339">
        <v>4</v>
      </c>
      <c r="E339" t="s">
        <v>40</v>
      </c>
      <c r="F339" t="s">
        <v>51</v>
      </c>
      <c r="G339" t="s">
        <v>56</v>
      </c>
      <c r="H339" t="s">
        <v>58</v>
      </c>
      <c r="I339" s="4">
        <v>43699</v>
      </c>
      <c r="J339">
        <v>2</v>
      </c>
      <c r="K339" t="s">
        <v>60</v>
      </c>
      <c r="L339" s="4">
        <v>43615</v>
      </c>
      <c r="M339" s="4">
        <v>43830</v>
      </c>
      <c r="N339">
        <v>1</v>
      </c>
      <c r="O339" t="s">
        <v>78</v>
      </c>
      <c r="P339" t="s">
        <v>240</v>
      </c>
      <c r="Q339">
        <v>1</v>
      </c>
      <c r="R339" t="s">
        <v>67</v>
      </c>
      <c r="S339" t="s">
        <v>1120</v>
      </c>
      <c r="T339" t="s">
        <v>1643</v>
      </c>
      <c r="U339" t="s">
        <v>69</v>
      </c>
      <c r="V339" t="s">
        <v>1548</v>
      </c>
      <c r="W339">
        <v>3.99</v>
      </c>
      <c r="X339">
        <v>14.99</v>
      </c>
      <c r="Y339">
        <v>1</v>
      </c>
      <c r="Z339" t="s">
        <v>469</v>
      </c>
      <c r="AA339" t="s">
        <v>2339</v>
      </c>
      <c r="AF339" s="4"/>
      <c r="AG339" s="4"/>
      <c r="AH339" t="s">
        <v>78</v>
      </c>
      <c r="AI339" t="s">
        <v>240</v>
      </c>
      <c r="AJ339" t="s">
        <v>67</v>
      </c>
      <c r="AK339" t="s">
        <v>1120</v>
      </c>
      <c r="AL339" t="s">
        <v>1643</v>
      </c>
      <c r="AM339" t="s">
        <v>69</v>
      </c>
      <c r="AN339" t="s">
        <v>1548</v>
      </c>
      <c r="AO339" t="s">
        <v>469</v>
      </c>
      <c r="AP339" t="s">
        <v>2339</v>
      </c>
    </row>
    <row r="340" spans="1:42" x14ac:dyDescent="0.25">
      <c r="A340">
        <v>237</v>
      </c>
      <c r="B340">
        <v>256</v>
      </c>
      <c r="C340" s="4">
        <v>43879</v>
      </c>
      <c r="D340">
        <v>7</v>
      </c>
      <c r="E340" t="s">
        <v>35</v>
      </c>
      <c r="F340" t="s">
        <v>46</v>
      </c>
      <c r="G340" t="s">
        <v>56</v>
      </c>
      <c r="H340" t="s">
        <v>58</v>
      </c>
      <c r="I340" s="4">
        <v>43629</v>
      </c>
      <c r="J340">
        <v>2</v>
      </c>
      <c r="K340" t="s">
        <v>60</v>
      </c>
      <c r="L340" s="4">
        <v>43615</v>
      </c>
      <c r="M340" s="4">
        <v>43830</v>
      </c>
      <c r="N340">
        <v>2</v>
      </c>
      <c r="O340" t="s">
        <v>75</v>
      </c>
      <c r="P340" t="s">
        <v>237</v>
      </c>
      <c r="Q340">
        <v>2</v>
      </c>
      <c r="R340" t="s">
        <v>560</v>
      </c>
      <c r="S340" t="s">
        <v>1121</v>
      </c>
      <c r="T340" t="s">
        <v>1644</v>
      </c>
      <c r="U340" t="s">
        <v>109</v>
      </c>
      <c r="V340" t="s">
        <v>1869</v>
      </c>
      <c r="W340">
        <v>398.95</v>
      </c>
      <c r="X340">
        <v>59.96</v>
      </c>
      <c r="Y340">
        <v>2</v>
      </c>
      <c r="Z340" t="s">
        <v>2147</v>
      </c>
      <c r="AA340" t="s">
        <v>2427</v>
      </c>
      <c r="AF340" s="4"/>
      <c r="AG340" s="4"/>
      <c r="AH340" t="s">
        <v>80</v>
      </c>
      <c r="AI340" t="s">
        <v>242</v>
      </c>
      <c r="AJ340" t="s">
        <v>709</v>
      </c>
      <c r="AK340" t="s">
        <v>1250</v>
      </c>
      <c r="AL340" t="s">
        <v>425</v>
      </c>
      <c r="AM340" t="s">
        <v>67</v>
      </c>
      <c r="AN340" t="s">
        <v>1548</v>
      </c>
      <c r="AO340" t="s">
        <v>79</v>
      </c>
      <c r="AP340" t="s">
        <v>2349</v>
      </c>
    </row>
    <row r="341" spans="1:42" x14ac:dyDescent="0.25">
      <c r="A341">
        <v>237</v>
      </c>
      <c r="B341">
        <v>256</v>
      </c>
      <c r="C341" s="4">
        <v>43879</v>
      </c>
      <c r="D341">
        <v>7</v>
      </c>
      <c r="E341" t="s">
        <v>35</v>
      </c>
      <c r="F341" t="s">
        <v>46</v>
      </c>
      <c r="G341" t="s">
        <v>56</v>
      </c>
      <c r="H341" t="s">
        <v>58</v>
      </c>
      <c r="I341" s="4">
        <v>43629</v>
      </c>
      <c r="J341">
        <v>2</v>
      </c>
      <c r="K341" t="s">
        <v>60</v>
      </c>
      <c r="L341" s="4">
        <v>43615</v>
      </c>
      <c r="M341" s="4">
        <v>43830</v>
      </c>
      <c r="N341">
        <v>2</v>
      </c>
      <c r="O341" t="s">
        <v>75</v>
      </c>
      <c r="P341" t="s">
        <v>237</v>
      </c>
      <c r="Q341">
        <v>2</v>
      </c>
      <c r="R341" t="s">
        <v>560</v>
      </c>
      <c r="S341" t="s">
        <v>1121</v>
      </c>
      <c r="T341" t="s">
        <v>1644</v>
      </c>
      <c r="U341" t="s">
        <v>109</v>
      </c>
      <c r="V341" t="s">
        <v>1869</v>
      </c>
      <c r="W341">
        <v>398.95</v>
      </c>
      <c r="X341">
        <v>59.96</v>
      </c>
      <c r="Y341">
        <v>2</v>
      </c>
      <c r="Z341" t="s">
        <v>2147</v>
      </c>
      <c r="AA341" t="s">
        <v>2427</v>
      </c>
      <c r="AF341" s="4"/>
      <c r="AG341" s="4"/>
      <c r="AH341" t="s">
        <v>67</v>
      </c>
      <c r="AI341" t="s">
        <v>229</v>
      </c>
      <c r="AJ341" t="s">
        <v>416</v>
      </c>
      <c r="AK341" t="s">
        <v>978</v>
      </c>
      <c r="AL341" t="s">
        <v>1511</v>
      </c>
      <c r="AM341" t="s">
        <v>69</v>
      </c>
      <c r="AN341" t="s">
        <v>1548</v>
      </c>
      <c r="AO341" t="s">
        <v>652</v>
      </c>
      <c r="AP341" t="s">
        <v>2352</v>
      </c>
    </row>
    <row r="342" spans="1:42" x14ac:dyDescent="0.25">
      <c r="A342">
        <v>238</v>
      </c>
      <c r="B342">
        <v>215</v>
      </c>
      <c r="C342" s="4">
        <v>43882</v>
      </c>
      <c r="D342">
        <v>3</v>
      </c>
      <c r="E342" t="s">
        <v>34</v>
      </c>
      <c r="F342" t="s">
        <v>45</v>
      </c>
      <c r="G342" t="s">
        <v>56</v>
      </c>
      <c r="H342" t="s">
        <v>57</v>
      </c>
      <c r="I342" s="4">
        <v>43639</v>
      </c>
      <c r="J342">
        <v>1</v>
      </c>
      <c r="K342" t="s">
        <v>61</v>
      </c>
      <c r="L342" s="4">
        <v>43615</v>
      </c>
      <c r="M342" s="4">
        <v>43830</v>
      </c>
      <c r="N342">
        <v>3</v>
      </c>
      <c r="O342" t="s">
        <v>134</v>
      </c>
      <c r="P342" t="s">
        <v>296</v>
      </c>
      <c r="Q342">
        <v>3</v>
      </c>
      <c r="R342" t="s">
        <v>561</v>
      </c>
      <c r="S342" t="s">
        <v>1122</v>
      </c>
      <c r="T342" t="s">
        <v>1645</v>
      </c>
      <c r="U342" t="s">
        <v>2009</v>
      </c>
      <c r="V342" t="s">
        <v>2034</v>
      </c>
      <c r="W342">
        <v>308.95999999999998</v>
      </c>
      <c r="X342">
        <v>69.959999999999994</v>
      </c>
      <c r="Y342">
        <v>3</v>
      </c>
      <c r="Z342" t="s">
        <v>2148</v>
      </c>
      <c r="AA342" t="s">
        <v>2428</v>
      </c>
      <c r="AF342" s="4"/>
      <c r="AG342" s="4"/>
      <c r="AH342" t="s">
        <v>79</v>
      </c>
      <c r="AI342" t="s">
        <v>241</v>
      </c>
      <c r="AJ342" t="s">
        <v>694</v>
      </c>
      <c r="AK342" t="s">
        <v>1087</v>
      </c>
      <c r="AL342" t="s">
        <v>1652</v>
      </c>
      <c r="AM342" t="s">
        <v>69</v>
      </c>
      <c r="AN342" t="s">
        <v>1548</v>
      </c>
      <c r="AO342" t="s">
        <v>86</v>
      </c>
      <c r="AP342" t="s">
        <v>2350</v>
      </c>
    </row>
    <row r="343" spans="1:42" x14ac:dyDescent="0.25">
      <c r="A343">
        <v>238</v>
      </c>
      <c r="B343">
        <v>215</v>
      </c>
      <c r="C343" s="4">
        <v>43882</v>
      </c>
      <c r="D343">
        <v>3</v>
      </c>
      <c r="E343" t="s">
        <v>34</v>
      </c>
      <c r="F343" t="s">
        <v>45</v>
      </c>
      <c r="G343" t="s">
        <v>56</v>
      </c>
      <c r="H343" t="s">
        <v>57</v>
      </c>
      <c r="I343" s="4">
        <v>43639</v>
      </c>
      <c r="J343">
        <v>1</v>
      </c>
      <c r="K343" t="s">
        <v>61</v>
      </c>
      <c r="L343" s="4">
        <v>43615</v>
      </c>
      <c r="M343" s="4">
        <v>43830</v>
      </c>
      <c r="N343">
        <v>3</v>
      </c>
      <c r="O343" t="s">
        <v>134</v>
      </c>
      <c r="P343" t="s">
        <v>296</v>
      </c>
      <c r="Q343">
        <v>3</v>
      </c>
      <c r="R343" t="s">
        <v>561</v>
      </c>
      <c r="S343" t="s">
        <v>1122</v>
      </c>
      <c r="T343" t="s">
        <v>1645</v>
      </c>
      <c r="U343" t="s">
        <v>2009</v>
      </c>
      <c r="V343" t="s">
        <v>2034</v>
      </c>
      <c r="W343">
        <v>308.95999999999998</v>
      </c>
      <c r="X343">
        <v>69.959999999999994</v>
      </c>
      <c r="Y343">
        <v>3</v>
      </c>
      <c r="Z343" t="s">
        <v>2148</v>
      </c>
      <c r="AA343" t="s">
        <v>2428</v>
      </c>
      <c r="AF343" s="4"/>
      <c r="AG343" s="4"/>
      <c r="AH343" t="s">
        <v>70</v>
      </c>
      <c r="AI343" t="s">
        <v>232</v>
      </c>
      <c r="AJ343" t="s">
        <v>865</v>
      </c>
      <c r="AK343" t="s">
        <v>1402</v>
      </c>
      <c r="AL343" t="s">
        <v>1859</v>
      </c>
      <c r="AM343" t="s">
        <v>80</v>
      </c>
      <c r="AN343" t="s">
        <v>1517</v>
      </c>
      <c r="AO343" t="s">
        <v>640</v>
      </c>
      <c r="AP343" t="s">
        <v>2393</v>
      </c>
    </row>
    <row r="344" spans="1:42" x14ac:dyDescent="0.25">
      <c r="A344">
        <v>238</v>
      </c>
      <c r="B344">
        <v>215</v>
      </c>
      <c r="C344" s="4">
        <v>43882</v>
      </c>
      <c r="D344">
        <v>3</v>
      </c>
      <c r="E344" t="s">
        <v>34</v>
      </c>
      <c r="F344" t="s">
        <v>45</v>
      </c>
      <c r="G344" t="s">
        <v>56</v>
      </c>
      <c r="H344" t="s">
        <v>57</v>
      </c>
      <c r="I344" s="4">
        <v>43639</v>
      </c>
      <c r="J344">
        <v>1</v>
      </c>
      <c r="K344" t="s">
        <v>61</v>
      </c>
      <c r="L344" s="4">
        <v>43615</v>
      </c>
      <c r="M344" s="4">
        <v>43830</v>
      </c>
      <c r="N344">
        <v>3</v>
      </c>
      <c r="O344" t="s">
        <v>134</v>
      </c>
      <c r="P344" t="s">
        <v>296</v>
      </c>
      <c r="Q344">
        <v>3</v>
      </c>
      <c r="R344" t="s">
        <v>561</v>
      </c>
      <c r="S344" t="s">
        <v>1122</v>
      </c>
      <c r="T344" t="s">
        <v>1645</v>
      </c>
      <c r="U344" t="s">
        <v>2009</v>
      </c>
      <c r="V344" t="s">
        <v>2034</v>
      </c>
      <c r="W344">
        <v>308.95999999999998</v>
      </c>
      <c r="X344">
        <v>69.959999999999994</v>
      </c>
      <c r="Y344">
        <v>3</v>
      </c>
      <c r="Z344" t="s">
        <v>2148</v>
      </c>
      <c r="AA344" t="s">
        <v>2428</v>
      </c>
      <c r="AF344" s="4"/>
      <c r="AG344" s="4"/>
      <c r="AH344" t="s">
        <v>80</v>
      </c>
      <c r="AI344" t="s">
        <v>242</v>
      </c>
      <c r="AJ344" t="s">
        <v>65</v>
      </c>
      <c r="AK344" t="s">
        <v>1267</v>
      </c>
      <c r="AL344" t="s">
        <v>1548</v>
      </c>
      <c r="AM344" t="s">
        <v>69</v>
      </c>
      <c r="AN344" t="s">
        <v>1548</v>
      </c>
      <c r="AO344" t="s">
        <v>80</v>
      </c>
      <c r="AP344" t="s">
        <v>2357</v>
      </c>
    </row>
    <row r="345" spans="1:42" x14ac:dyDescent="0.25">
      <c r="A345">
        <v>239</v>
      </c>
      <c r="B345">
        <v>398</v>
      </c>
      <c r="C345" s="4">
        <v>43882</v>
      </c>
      <c r="D345">
        <v>8</v>
      </c>
      <c r="E345" t="s">
        <v>43</v>
      </c>
      <c r="F345" t="s">
        <v>54</v>
      </c>
      <c r="G345" t="s">
        <v>56</v>
      </c>
      <c r="H345" t="s">
        <v>57</v>
      </c>
      <c r="I345" s="4">
        <v>43579</v>
      </c>
      <c r="J345">
        <v>3</v>
      </c>
      <c r="L345" s="4"/>
      <c r="M345" s="4"/>
      <c r="N345">
        <v>1</v>
      </c>
      <c r="O345" t="s">
        <v>79</v>
      </c>
      <c r="P345" t="s">
        <v>241</v>
      </c>
      <c r="Q345">
        <v>1</v>
      </c>
      <c r="R345" t="s">
        <v>406</v>
      </c>
      <c r="S345" t="s">
        <v>968</v>
      </c>
      <c r="T345" t="s">
        <v>1501</v>
      </c>
      <c r="U345" t="s">
        <v>69</v>
      </c>
      <c r="V345" t="s">
        <v>1548</v>
      </c>
      <c r="W345">
        <v>86.95</v>
      </c>
      <c r="X345">
        <v>14.99</v>
      </c>
      <c r="Y345">
        <v>1</v>
      </c>
      <c r="Z345" t="s">
        <v>65</v>
      </c>
      <c r="AA345" t="s">
        <v>2343</v>
      </c>
      <c r="AF345" s="4"/>
      <c r="AG345" s="4"/>
      <c r="AH345" t="s">
        <v>79</v>
      </c>
      <c r="AI345" t="s">
        <v>241</v>
      </c>
      <c r="AJ345" t="s">
        <v>406</v>
      </c>
      <c r="AK345" t="s">
        <v>968</v>
      </c>
      <c r="AL345" t="s">
        <v>1501</v>
      </c>
      <c r="AM345" t="s">
        <v>69</v>
      </c>
      <c r="AN345" t="s">
        <v>1548</v>
      </c>
      <c r="AO345" t="s">
        <v>65</v>
      </c>
      <c r="AP345" t="s">
        <v>2343</v>
      </c>
    </row>
    <row r="346" spans="1:42" x14ac:dyDescent="0.25">
      <c r="A346">
        <v>240</v>
      </c>
      <c r="B346">
        <v>17</v>
      </c>
      <c r="C346" s="4">
        <v>43885</v>
      </c>
      <c r="D346">
        <v>11</v>
      </c>
      <c r="E346" t="s">
        <v>37</v>
      </c>
      <c r="F346" t="s">
        <v>48</v>
      </c>
      <c r="G346" t="s">
        <v>55</v>
      </c>
      <c r="H346" t="s">
        <v>58</v>
      </c>
      <c r="I346" s="4">
        <v>43739</v>
      </c>
      <c r="J346">
        <v>3</v>
      </c>
      <c r="K346" t="s">
        <v>59</v>
      </c>
      <c r="L346" s="4">
        <v>43615</v>
      </c>
      <c r="M346" s="4">
        <v>43830</v>
      </c>
      <c r="N346">
        <v>1</v>
      </c>
      <c r="O346" t="s">
        <v>79</v>
      </c>
      <c r="P346" t="s">
        <v>241</v>
      </c>
      <c r="Q346">
        <v>1</v>
      </c>
      <c r="R346" t="s">
        <v>562</v>
      </c>
      <c r="S346" t="s">
        <v>1078</v>
      </c>
      <c r="T346" t="s">
        <v>1587</v>
      </c>
      <c r="U346" t="s">
        <v>80</v>
      </c>
      <c r="V346" t="s">
        <v>1548</v>
      </c>
      <c r="W346">
        <v>109.98</v>
      </c>
      <c r="X346">
        <v>29.98</v>
      </c>
      <c r="Y346">
        <v>1</v>
      </c>
      <c r="Z346" t="s">
        <v>86</v>
      </c>
      <c r="AA346" t="s">
        <v>2350</v>
      </c>
      <c r="AF346" s="4"/>
      <c r="AG346" s="4"/>
      <c r="AH346" t="s">
        <v>79</v>
      </c>
      <c r="AI346" t="s">
        <v>241</v>
      </c>
      <c r="AJ346" t="s">
        <v>562</v>
      </c>
      <c r="AK346" t="s">
        <v>1078</v>
      </c>
      <c r="AL346" t="s">
        <v>1587</v>
      </c>
      <c r="AM346" t="s">
        <v>80</v>
      </c>
      <c r="AN346" t="s">
        <v>1548</v>
      </c>
      <c r="AO346" t="s">
        <v>86</v>
      </c>
      <c r="AP346" t="s">
        <v>2350</v>
      </c>
    </row>
    <row r="347" spans="1:42" x14ac:dyDescent="0.25">
      <c r="A347">
        <v>241</v>
      </c>
      <c r="B347">
        <v>115</v>
      </c>
      <c r="C347" s="4">
        <v>43885</v>
      </c>
      <c r="D347">
        <v>2</v>
      </c>
      <c r="E347" t="s">
        <v>38</v>
      </c>
      <c r="F347" t="s">
        <v>49</v>
      </c>
      <c r="G347" t="s">
        <v>55</v>
      </c>
      <c r="H347" t="s">
        <v>57</v>
      </c>
      <c r="I347" s="4">
        <v>43732</v>
      </c>
      <c r="J347">
        <v>2</v>
      </c>
      <c r="K347" t="s">
        <v>60</v>
      </c>
      <c r="L347" s="4">
        <v>43615</v>
      </c>
      <c r="M347" s="4">
        <v>43830</v>
      </c>
      <c r="N347">
        <v>1</v>
      </c>
      <c r="O347" t="s">
        <v>91</v>
      </c>
      <c r="P347" t="s">
        <v>253</v>
      </c>
      <c r="Q347">
        <v>1</v>
      </c>
      <c r="R347" t="s">
        <v>563</v>
      </c>
      <c r="S347" t="s">
        <v>1123</v>
      </c>
      <c r="T347" t="s">
        <v>1646</v>
      </c>
      <c r="U347" t="s">
        <v>71</v>
      </c>
      <c r="V347" t="s">
        <v>1585</v>
      </c>
      <c r="W347">
        <v>43.9</v>
      </c>
      <c r="X347">
        <v>39.979999999999997</v>
      </c>
      <c r="Y347">
        <v>1</v>
      </c>
      <c r="Z347" t="s">
        <v>2094</v>
      </c>
      <c r="AA347" t="s">
        <v>2361</v>
      </c>
      <c r="AF347" s="4"/>
      <c r="AG347" s="4"/>
      <c r="AH347" t="s">
        <v>65</v>
      </c>
      <c r="AI347" t="s">
        <v>227</v>
      </c>
      <c r="AJ347" t="s">
        <v>389</v>
      </c>
      <c r="AK347" t="s">
        <v>951</v>
      </c>
      <c r="AL347" t="s">
        <v>1485</v>
      </c>
      <c r="AM347" t="s">
        <v>69</v>
      </c>
      <c r="AN347" t="s">
        <v>1517</v>
      </c>
      <c r="AO347" t="s">
        <v>431</v>
      </c>
      <c r="AP347" t="s">
        <v>2326</v>
      </c>
    </row>
    <row r="348" spans="1:42" x14ac:dyDescent="0.25">
      <c r="A348">
        <v>241</v>
      </c>
      <c r="B348">
        <v>115</v>
      </c>
      <c r="C348" s="4">
        <v>43885</v>
      </c>
      <c r="D348">
        <v>2</v>
      </c>
      <c r="E348" t="s">
        <v>38</v>
      </c>
      <c r="F348" t="s">
        <v>49</v>
      </c>
      <c r="G348" t="s">
        <v>55</v>
      </c>
      <c r="H348" t="s">
        <v>57</v>
      </c>
      <c r="I348" s="4">
        <v>43732</v>
      </c>
      <c r="J348">
        <v>2</v>
      </c>
      <c r="K348" t="s">
        <v>60</v>
      </c>
      <c r="L348" s="4">
        <v>43615</v>
      </c>
      <c r="M348" s="4">
        <v>43830</v>
      </c>
      <c r="N348">
        <v>1</v>
      </c>
      <c r="O348" t="s">
        <v>91</v>
      </c>
      <c r="P348" t="s">
        <v>253</v>
      </c>
      <c r="Q348">
        <v>1</v>
      </c>
      <c r="R348" t="s">
        <v>563</v>
      </c>
      <c r="S348" t="s">
        <v>1123</v>
      </c>
      <c r="T348" t="s">
        <v>1646</v>
      </c>
      <c r="U348" t="s">
        <v>71</v>
      </c>
      <c r="V348" t="s">
        <v>1585</v>
      </c>
      <c r="W348">
        <v>43.9</v>
      </c>
      <c r="X348">
        <v>39.979999999999997</v>
      </c>
      <c r="Y348">
        <v>1</v>
      </c>
      <c r="Z348" t="s">
        <v>2094</v>
      </c>
      <c r="AA348" t="s">
        <v>2361</v>
      </c>
      <c r="AF348" s="4"/>
      <c r="AG348" s="4"/>
      <c r="AH348" t="s">
        <v>65</v>
      </c>
      <c r="AI348" t="s">
        <v>227</v>
      </c>
      <c r="AJ348" t="s">
        <v>389</v>
      </c>
      <c r="AK348" t="s">
        <v>951</v>
      </c>
      <c r="AL348" t="s">
        <v>1485</v>
      </c>
      <c r="AM348" t="s">
        <v>69</v>
      </c>
      <c r="AN348" t="s">
        <v>1517</v>
      </c>
      <c r="AO348" t="s">
        <v>431</v>
      </c>
      <c r="AP348" t="s">
        <v>2326</v>
      </c>
    </row>
    <row r="349" spans="1:42" x14ac:dyDescent="0.25">
      <c r="A349">
        <v>242</v>
      </c>
      <c r="B349">
        <v>3</v>
      </c>
      <c r="C349" s="4">
        <v>43886</v>
      </c>
      <c r="D349">
        <v>5</v>
      </c>
      <c r="E349" t="s">
        <v>36</v>
      </c>
      <c r="F349" t="s">
        <v>47</v>
      </c>
      <c r="G349" t="s">
        <v>55</v>
      </c>
      <c r="H349" t="s">
        <v>58</v>
      </c>
      <c r="I349" s="4">
        <v>43717</v>
      </c>
      <c r="J349">
        <v>3</v>
      </c>
      <c r="K349" t="s">
        <v>59</v>
      </c>
      <c r="L349" s="4">
        <v>43615</v>
      </c>
      <c r="M349" s="4">
        <v>43830</v>
      </c>
      <c r="N349">
        <v>1</v>
      </c>
      <c r="O349" t="s">
        <v>84</v>
      </c>
      <c r="P349" t="s">
        <v>246</v>
      </c>
      <c r="Q349">
        <v>1</v>
      </c>
      <c r="R349" t="s">
        <v>564</v>
      </c>
      <c r="S349" t="s">
        <v>1124</v>
      </c>
      <c r="T349" t="s">
        <v>1647</v>
      </c>
      <c r="U349" t="s">
        <v>67</v>
      </c>
      <c r="V349" t="s">
        <v>1548</v>
      </c>
      <c r="W349">
        <v>839.97</v>
      </c>
      <c r="X349">
        <v>44.97</v>
      </c>
      <c r="Y349">
        <v>1</v>
      </c>
      <c r="Z349" t="s">
        <v>645</v>
      </c>
      <c r="AA349" t="s">
        <v>2347</v>
      </c>
      <c r="AF349" s="4"/>
      <c r="AG349" s="4"/>
      <c r="AH349" t="s">
        <v>84</v>
      </c>
      <c r="AI349" t="s">
        <v>246</v>
      </c>
      <c r="AJ349" t="s">
        <v>564</v>
      </c>
      <c r="AK349" t="s">
        <v>1124</v>
      </c>
      <c r="AL349" t="s">
        <v>1647</v>
      </c>
      <c r="AM349" t="s">
        <v>67</v>
      </c>
      <c r="AN349" t="s">
        <v>1548</v>
      </c>
      <c r="AO349" t="s">
        <v>645</v>
      </c>
      <c r="AP349" t="s">
        <v>2347</v>
      </c>
    </row>
    <row r="350" spans="1:42" x14ac:dyDescent="0.25">
      <c r="A350">
        <v>243</v>
      </c>
      <c r="B350">
        <v>314</v>
      </c>
      <c r="C350" s="4">
        <v>43886</v>
      </c>
      <c r="D350">
        <v>10</v>
      </c>
      <c r="E350" t="s">
        <v>42</v>
      </c>
      <c r="F350" t="s">
        <v>53</v>
      </c>
      <c r="G350" t="s">
        <v>55</v>
      </c>
      <c r="H350" t="s">
        <v>58</v>
      </c>
      <c r="I350" s="4">
        <v>43721</v>
      </c>
      <c r="J350">
        <v>2</v>
      </c>
      <c r="K350" t="s">
        <v>60</v>
      </c>
      <c r="L350" s="4">
        <v>43615</v>
      </c>
      <c r="M350" s="4">
        <v>43830</v>
      </c>
      <c r="N350">
        <v>1</v>
      </c>
      <c r="O350" t="s">
        <v>69</v>
      </c>
      <c r="P350" t="s">
        <v>231</v>
      </c>
      <c r="Q350">
        <v>1</v>
      </c>
      <c r="R350" t="s">
        <v>565</v>
      </c>
      <c r="S350" t="s">
        <v>1125</v>
      </c>
      <c r="T350" t="s">
        <v>1648</v>
      </c>
      <c r="U350" t="s">
        <v>67</v>
      </c>
      <c r="V350" t="s">
        <v>1577</v>
      </c>
      <c r="W350">
        <v>1515</v>
      </c>
      <c r="X350">
        <v>74.97</v>
      </c>
      <c r="Y350">
        <v>1</v>
      </c>
      <c r="Z350" t="s">
        <v>78</v>
      </c>
      <c r="AA350" t="s">
        <v>2330</v>
      </c>
      <c r="AF350" s="4"/>
      <c r="AG350" s="4"/>
      <c r="AH350" t="s">
        <v>69</v>
      </c>
      <c r="AI350" t="s">
        <v>231</v>
      </c>
      <c r="AJ350" t="s">
        <v>565</v>
      </c>
      <c r="AK350" t="s">
        <v>1125</v>
      </c>
      <c r="AL350" t="s">
        <v>1648</v>
      </c>
      <c r="AM350" t="s">
        <v>67</v>
      </c>
      <c r="AN350" t="s">
        <v>1577</v>
      </c>
      <c r="AO350" t="s">
        <v>78</v>
      </c>
      <c r="AP350" t="s">
        <v>2330</v>
      </c>
    </row>
    <row r="351" spans="1:42" x14ac:dyDescent="0.25">
      <c r="A351">
        <v>244</v>
      </c>
      <c r="B351">
        <v>388</v>
      </c>
      <c r="C351" s="4">
        <v>43886</v>
      </c>
      <c r="D351">
        <v>8</v>
      </c>
      <c r="E351" t="s">
        <v>43</v>
      </c>
      <c r="F351" t="s">
        <v>54</v>
      </c>
      <c r="G351" t="s">
        <v>56</v>
      </c>
      <c r="H351" t="s">
        <v>57</v>
      </c>
      <c r="I351" s="4">
        <v>43630</v>
      </c>
      <c r="J351">
        <v>1</v>
      </c>
      <c r="K351" t="s">
        <v>61</v>
      </c>
      <c r="L351" s="4">
        <v>43615</v>
      </c>
      <c r="M351" s="4">
        <v>43830</v>
      </c>
      <c r="N351">
        <v>1</v>
      </c>
      <c r="O351" t="s">
        <v>79</v>
      </c>
      <c r="P351" t="s">
        <v>241</v>
      </c>
      <c r="Q351">
        <v>1</v>
      </c>
      <c r="R351" t="s">
        <v>566</v>
      </c>
      <c r="S351" t="s">
        <v>1067</v>
      </c>
      <c r="T351" t="s">
        <v>1649</v>
      </c>
      <c r="U351" t="s">
        <v>69</v>
      </c>
      <c r="V351" t="s">
        <v>1548</v>
      </c>
      <c r="W351">
        <v>35.99</v>
      </c>
      <c r="X351">
        <v>14.99</v>
      </c>
      <c r="Y351">
        <v>1</v>
      </c>
      <c r="Z351" t="s">
        <v>65</v>
      </c>
      <c r="AA351" t="s">
        <v>2343</v>
      </c>
      <c r="AF351" s="4"/>
      <c r="AG351" s="4"/>
      <c r="AH351" t="s">
        <v>79</v>
      </c>
      <c r="AI351" t="s">
        <v>241</v>
      </c>
      <c r="AJ351" t="s">
        <v>566</v>
      </c>
      <c r="AK351" t="s">
        <v>1067</v>
      </c>
      <c r="AL351" t="s">
        <v>1649</v>
      </c>
      <c r="AM351" t="s">
        <v>69</v>
      </c>
      <c r="AN351" t="s">
        <v>1548</v>
      </c>
      <c r="AO351" t="s">
        <v>65</v>
      </c>
      <c r="AP351" t="s">
        <v>2343</v>
      </c>
    </row>
    <row r="352" spans="1:42" x14ac:dyDescent="0.25">
      <c r="A352">
        <v>245</v>
      </c>
      <c r="B352">
        <v>159</v>
      </c>
      <c r="C352" s="4">
        <v>43887</v>
      </c>
      <c r="D352">
        <v>8</v>
      </c>
      <c r="E352" t="s">
        <v>43</v>
      </c>
      <c r="F352" t="s">
        <v>54</v>
      </c>
      <c r="G352" t="s">
        <v>55</v>
      </c>
      <c r="H352" t="s">
        <v>57</v>
      </c>
      <c r="I352" s="4">
        <v>43621</v>
      </c>
      <c r="J352">
        <v>2</v>
      </c>
      <c r="K352" t="s">
        <v>60</v>
      </c>
      <c r="L352" s="4">
        <v>43615</v>
      </c>
      <c r="M352" s="4">
        <v>43830</v>
      </c>
      <c r="N352">
        <v>2</v>
      </c>
      <c r="O352" t="s">
        <v>103</v>
      </c>
      <c r="P352" t="s">
        <v>265</v>
      </c>
      <c r="Q352">
        <v>2</v>
      </c>
      <c r="R352" t="s">
        <v>567</v>
      </c>
      <c r="S352" t="s">
        <v>1126</v>
      </c>
      <c r="T352" t="s">
        <v>1650</v>
      </c>
      <c r="U352" t="s">
        <v>71</v>
      </c>
      <c r="V352" t="s">
        <v>2037</v>
      </c>
      <c r="W352">
        <v>42.98</v>
      </c>
      <c r="X352">
        <v>39.979999999999997</v>
      </c>
      <c r="Y352">
        <v>2</v>
      </c>
      <c r="Z352" t="s">
        <v>2109</v>
      </c>
      <c r="AA352" t="s">
        <v>2380</v>
      </c>
      <c r="AF352" s="4"/>
      <c r="AG352" s="4"/>
      <c r="AH352" t="s">
        <v>69</v>
      </c>
      <c r="AI352" t="s">
        <v>231</v>
      </c>
      <c r="AJ352" t="s">
        <v>520</v>
      </c>
      <c r="AK352" t="s">
        <v>1084</v>
      </c>
      <c r="AL352" t="s">
        <v>1610</v>
      </c>
      <c r="AM352" t="s">
        <v>69</v>
      </c>
      <c r="AN352" t="s">
        <v>1577</v>
      </c>
      <c r="AO352" t="s">
        <v>69</v>
      </c>
      <c r="AP352" t="s">
        <v>2360</v>
      </c>
    </row>
    <row r="353" spans="1:42" x14ac:dyDescent="0.25">
      <c r="A353">
        <v>245</v>
      </c>
      <c r="B353">
        <v>159</v>
      </c>
      <c r="C353" s="4">
        <v>43887</v>
      </c>
      <c r="D353">
        <v>8</v>
      </c>
      <c r="E353" t="s">
        <v>43</v>
      </c>
      <c r="F353" t="s">
        <v>54</v>
      </c>
      <c r="G353" t="s">
        <v>55</v>
      </c>
      <c r="H353" t="s">
        <v>57</v>
      </c>
      <c r="I353" s="4">
        <v>43621</v>
      </c>
      <c r="J353">
        <v>2</v>
      </c>
      <c r="K353" t="s">
        <v>60</v>
      </c>
      <c r="L353" s="4">
        <v>43615</v>
      </c>
      <c r="M353" s="4">
        <v>43830</v>
      </c>
      <c r="N353">
        <v>2</v>
      </c>
      <c r="O353" t="s">
        <v>103</v>
      </c>
      <c r="P353" t="s">
        <v>265</v>
      </c>
      <c r="Q353">
        <v>2</v>
      </c>
      <c r="R353" t="s">
        <v>567</v>
      </c>
      <c r="S353" t="s">
        <v>1126</v>
      </c>
      <c r="T353" t="s">
        <v>1650</v>
      </c>
      <c r="U353" t="s">
        <v>71</v>
      </c>
      <c r="V353" t="s">
        <v>2037</v>
      </c>
      <c r="W353">
        <v>42.98</v>
      </c>
      <c r="X353">
        <v>39.979999999999997</v>
      </c>
      <c r="Y353">
        <v>2</v>
      </c>
      <c r="Z353" t="s">
        <v>2109</v>
      </c>
      <c r="AA353" t="s">
        <v>2380</v>
      </c>
      <c r="AF353" s="4"/>
      <c r="AG353" s="4"/>
      <c r="AH353" t="s">
        <v>67</v>
      </c>
      <c r="AI353" t="s">
        <v>229</v>
      </c>
      <c r="AJ353" t="s">
        <v>636</v>
      </c>
      <c r="AK353" t="s">
        <v>974</v>
      </c>
      <c r="AL353" t="s">
        <v>1513</v>
      </c>
      <c r="AM353" t="s">
        <v>69</v>
      </c>
      <c r="AN353" t="s">
        <v>1548</v>
      </c>
      <c r="AO353" t="s">
        <v>455</v>
      </c>
      <c r="AP353" t="s">
        <v>2340</v>
      </c>
    </row>
    <row r="354" spans="1:42" x14ac:dyDescent="0.25">
      <c r="A354">
        <v>246</v>
      </c>
      <c r="B354">
        <v>244</v>
      </c>
      <c r="C354" s="4">
        <v>43887</v>
      </c>
      <c r="D354">
        <v>2</v>
      </c>
      <c r="E354" t="s">
        <v>38</v>
      </c>
      <c r="F354" t="s">
        <v>49</v>
      </c>
      <c r="G354" t="s">
        <v>55</v>
      </c>
      <c r="H354" t="s">
        <v>57</v>
      </c>
      <c r="I354" s="4">
        <v>43625</v>
      </c>
      <c r="J354">
        <v>2</v>
      </c>
      <c r="K354" t="s">
        <v>60</v>
      </c>
      <c r="L354" s="4">
        <v>43615</v>
      </c>
      <c r="M354" s="4">
        <v>43830</v>
      </c>
      <c r="N354">
        <v>1</v>
      </c>
      <c r="O354" t="s">
        <v>67</v>
      </c>
      <c r="P354" t="s">
        <v>229</v>
      </c>
      <c r="Q354">
        <v>1</v>
      </c>
      <c r="R354" t="s">
        <v>527</v>
      </c>
      <c r="S354" t="s">
        <v>953</v>
      </c>
      <c r="T354" t="s">
        <v>1617</v>
      </c>
      <c r="U354" t="s">
        <v>67</v>
      </c>
      <c r="V354" t="s">
        <v>1548</v>
      </c>
      <c r="W354">
        <v>92.97</v>
      </c>
      <c r="X354">
        <v>44.97</v>
      </c>
      <c r="Y354">
        <v>1</v>
      </c>
      <c r="Z354" t="s">
        <v>84</v>
      </c>
      <c r="AA354" t="s">
        <v>2366</v>
      </c>
      <c r="AF354" s="4"/>
      <c r="AG354" s="4"/>
      <c r="AH354" t="s">
        <v>67</v>
      </c>
      <c r="AI354" t="s">
        <v>229</v>
      </c>
      <c r="AJ354" t="s">
        <v>527</v>
      </c>
      <c r="AK354" t="s">
        <v>953</v>
      </c>
      <c r="AL354" t="s">
        <v>1617</v>
      </c>
      <c r="AM354" t="s">
        <v>67</v>
      </c>
      <c r="AN354" t="s">
        <v>1548</v>
      </c>
      <c r="AO354" t="s">
        <v>84</v>
      </c>
      <c r="AP354" t="s">
        <v>2366</v>
      </c>
    </row>
    <row r="355" spans="1:42" x14ac:dyDescent="0.25">
      <c r="A355">
        <v>247</v>
      </c>
      <c r="B355">
        <v>386</v>
      </c>
      <c r="C355" s="4">
        <v>43887</v>
      </c>
      <c r="D355">
        <v>4</v>
      </c>
      <c r="E355" t="s">
        <v>40</v>
      </c>
      <c r="F355" t="s">
        <v>51</v>
      </c>
      <c r="G355" t="s">
        <v>55</v>
      </c>
      <c r="H355" t="s">
        <v>58</v>
      </c>
      <c r="I355" s="4">
        <v>43645</v>
      </c>
      <c r="J355">
        <v>1</v>
      </c>
      <c r="K355" t="s">
        <v>61</v>
      </c>
      <c r="L355" s="4">
        <v>43615</v>
      </c>
      <c r="M355" s="4">
        <v>43830</v>
      </c>
      <c r="N355">
        <v>2</v>
      </c>
      <c r="O355" t="s">
        <v>135</v>
      </c>
      <c r="P355" t="s">
        <v>297</v>
      </c>
      <c r="Q355">
        <v>2</v>
      </c>
      <c r="R355" t="s">
        <v>568</v>
      </c>
      <c r="S355" t="s">
        <v>1127</v>
      </c>
      <c r="T355" t="s">
        <v>1651</v>
      </c>
      <c r="U355" t="s">
        <v>88</v>
      </c>
      <c r="V355" t="s">
        <v>2035</v>
      </c>
      <c r="W355">
        <v>230.88</v>
      </c>
      <c r="X355">
        <v>59.96</v>
      </c>
      <c r="Y355">
        <v>2</v>
      </c>
      <c r="Z355" t="s">
        <v>2149</v>
      </c>
      <c r="AA355" t="s">
        <v>2429</v>
      </c>
      <c r="AF355" s="4"/>
      <c r="AG355" s="4"/>
      <c r="AH355" t="s">
        <v>90</v>
      </c>
      <c r="AI355" t="s">
        <v>252</v>
      </c>
      <c r="AJ355" t="s">
        <v>652</v>
      </c>
      <c r="AK355" t="s">
        <v>1196</v>
      </c>
      <c r="AL355" t="s">
        <v>1720</v>
      </c>
      <c r="AM355" t="s">
        <v>80</v>
      </c>
      <c r="AN355" t="s">
        <v>1562</v>
      </c>
      <c r="AO355" t="s">
        <v>410</v>
      </c>
      <c r="AP355" t="s">
        <v>2359</v>
      </c>
    </row>
    <row r="356" spans="1:42" x14ac:dyDescent="0.25">
      <c r="A356">
        <v>247</v>
      </c>
      <c r="B356">
        <v>386</v>
      </c>
      <c r="C356" s="4">
        <v>43887</v>
      </c>
      <c r="D356">
        <v>4</v>
      </c>
      <c r="E356" t="s">
        <v>40</v>
      </c>
      <c r="F356" t="s">
        <v>51</v>
      </c>
      <c r="G356" t="s">
        <v>55</v>
      </c>
      <c r="H356" t="s">
        <v>58</v>
      </c>
      <c r="I356" s="4">
        <v>43645</v>
      </c>
      <c r="J356">
        <v>1</v>
      </c>
      <c r="K356" t="s">
        <v>61</v>
      </c>
      <c r="L356" s="4">
        <v>43615</v>
      </c>
      <c r="M356" s="4">
        <v>43830</v>
      </c>
      <c r="N356">
        <v>2</v>
      </c>
      <c r="O356" t="s">
        <v>135</v>
      </c>
      <c r="P356" t="s">
        <v>297</v>
      </c>
      <c r="Q356">
        <v>2</v>
      </c>
      <c r="R356" t="s">
        <v>568</v>
      </c>
      <c r="S356" t="s">
        <v>1127</v>
      </c>
      <c r="T356" t="s">
        <v>1651</v>
      </c>
      <c r="U356" t="s">
        <v>88</v>
      </c>
      <c r="V356" t="s">
        <v>2035</v>
      </c>
      <c r="W356">
        <v>230.88</v>
      </c>
      <c r="X356">
        <v>59.96</v>
      </c>
      <c r="Y356">
        <v>2</v>
      </c>
      <c r="Z356" t="s">
        <v>2149</v>
      </c>
      <c r="AA356" t="s">
        <v>2429</v>
      </c>
      <c r="AF356" s="4"/>
      <c r="AG356" s="4"/>
      <c r="AH356" t="s">
        <v>70</v>
      </c>
      <c r="AI356" t="s">
        <v>232</v>
      </c>
      <c r="AJ356" t="s">
        <v>411</v>
      </c>
      <c r="AK356" t="s">
        <v>973</v>
      </c>
      <c r="AL356" t="s">
        <v>1506</v>
      </c>
      <c r="AM356" t="s">
        <v>80</v>
      </c>
      <c r="AN356" t="s">
        <v>1517</v>
      </c>
      <c r="AO356" t="s">
        <v>673</v>
      </c>
      <c r="AP356" t="s">
        <v>2348</v>
      </c>
    </row>
    <row r="357" spans="1:42" x14ac:dyDescent="0.25">
      <c r="A357">
        <v>248</v>
      </c>
      <c r="B357">
        <v>19</v>
      </c>
      <c r="C357" s="4">
        <v>43888</v>
      </c>
      <c r="D357">
        <v>4</v>
      </c>
      <c r="E357" t="s">
        <v>40</v>
      </c>
      <c r="F357" t="s">
        <v>51</v>
      </c>
      <c r="G357" t="s">
        <v>55</v>
      </c>
      <c r="H357" t="s">
        <v>58</v>
      </c>
      <c r="I357" s="4">
        <v>43739</v>
      </c>
      <c r="J357">
        <v>3</v>
      </c>
      <c r="K357" t="s">
        <v>59</v>
      </c>
      <c r="L357" s="4">
        <v>43615</v>
      </c>
      <c r="M357" s="4">
        <v>43830</v>
      </c>
      <c r="N357">
        <v>1</v>
      </c>
      <c r="O357" t="s">
        <v>80</v>
      </c>
      <c r="P357" t="s">
        <v>242</v>
      </c>
      <c r="Q357">
        <v>1</v>
      </c>
      <c r="R357" t="s">
        <v>569</v>
      </c>
      <c r="S357" t="s">
        <v>1128</v>
      </c>
      <c r="T357" t="s">
        <v>1652</v>
      </c>
      <c r="U357" t="s">
        <v>69</v>
      </c>
      <c r="V357" t="s">
        <v>1548</v>
      </c>
      <c r="W357">
        <v>13.99</v>
      </c>
      <c r="X357">
        <v>14.99</v>
      </c>
      <c r="Y357">
        <v>1</v>
      </c>
      <c r="Z357" t="s">
        <v>79</v>
      </c>
      <c r="AA357" t="s">
        <v>2349</v>
      </c>
      <c r="AF357" s="4"/>
      <c r="AG357" s="4"/>
      <c r="AH357" t="s">
        <v>80</v>
      </c>
      <c r="AI357" t="s">
        <v>242</v>
      </c>
      <c r="AJ357" t="s">
        <v>569</v>
      </c>
      <c r="AK357" t="s">
        <v>1128</v>
      </c>
      <c r="AL357" t="s">
        <v>1652</v>
      </c>
      <c r="AM357" t="s">
        <v>69</v>
      </c>
      <c r="AN357" t="s">
        <v>1548</v>
      </c>
      <c r="AO357" t="s">
        <v>79</v>
      </c>
      <c r="AP357" t="s">
        <v>2349</v>
      </c>
    </row>
    <row r="358" spans="1:42" x14ac:dyDescent="0.25">
      <c r="A358">
        <v>249</v>
      </c>
      <c r="B358">
        <v>299</v>
      </c>
      <c r="C358" s="4">
        <v>43888</v>
      </c>
      <c r="D358">
        <v>3</v>
      </c>
      <c r="E358" t="s">
        <v>34</v>
      </c>
      <c r="F358" t="s">
        <v>45</v>
      </c>
      <c r="G358" t="s">
        <v>56</v>
      </c>
      <c r="H358" t="s">
        <v>58</v>
      </c>
      <c r="I358" s="4">
        <v>43567</v>
      </c>
      <c r="J358">
        <v>2</v>
      </c>
      <c r="L358" s="4"/>
      <c r="M358" s="4"/>
      <c r="N358">
        <v>1</v>
      </c>
      <c r="O358" t="s">
        <v>79</v>
      </c>
      <c r="P358" t="s">
        <v>241</v>
      </c>
      <c r="Q358">
        <v>1</v>
      </c>
      <c r="R358" t="s">
        <v>500</v>
      </c>
      <c r="S358" t="s">
        <v>1063</v>
      </c>
      <c r="T358" t="s">
        <v>1591</v>
      </c>
      <c r="U358" t="s">
        <v>67</v>
      </c>
      <c r="V358" t="s">
        <v>1548</v>
      </c>
      <c r="W358">
        <v>251.85</v>
      </c>
      <c r="X358">
        <v>44.97</v>
      </c>
      <c r="Y358">
        <v>1</v>
      </c>
      <c r="Z358" t="s">
        <v>455</v>
      </c>
      <c r="AA358" t="s">
        <v>2340</v>
      </c>
      <c r="AF358" s="4"/>
      <c r="AG358" s="4"/>
      <c r="AH358" t="s">
        <v>79</v>
      </c>
      <c r="AI358" t="s">
        <v>241</v>
      </c>
      <c r="AJ358" t="s">
        <v>500</v>
      </c>
      <c r="AK358" t="s">
        <v>1063</v>
      </c>
      <c r="AL358" t="s">
        <v>1591</v>
      </c>
      <c r="AM358" t="s">
        <v>67</v>
      </c>
      <c r="AN358" t="s">
        <v>1548</v>
      </c>
      <c r="AO358" t="s">
        <v>455</v>
      </c>
      <c r="AP358" t="s">
        <v>2340</v>
      </c>
    </row>
    <row r="359" spans="1:42" x14ac:dyDescent="0.25">
      <c r="A359">
        <v>250</v>
      </c>
      <c r="B359">
        <v>346</v>
      </c>
      <c r="C359" s="4">
        <v>43888</v>
      </c>
      <c r="D359">
        <v>2</v>
      </c>
      <c r="E359" t="s">
        <v>38</v>
      </c>
      <c r="F359" t="s">
        <v>49</v>
      </c>
      <c r="G359" t="s">
        <v>55</v>
      </c>
      <c r="H359" t="s">
        <v>58</v>
      </c>
      <c r="I359" s="4">
        <v>43682</v>
      </c>
      <c r="J359">
        <v>2</v>
      </c>
      <c r="K359" t="s">
        <v>60</v>
      </c>
      <c r="L359" s="4">
        <v>43615</v>
      </c>
      <c r="M359" s="4">
        <v>43830</v>
      </c>
      <c r="N359">
        <v>1</v>
      </c>
      <c r="O359" t="s">
        <v>79</v>
      </c>
      <c r="P359" t="s">
        <v>241</v>
      </c>
      <c r="Q359">
        <v>1</v>
      </c>
      <c r="R359" t="s">
        <v>570</v>
      </c>
      <c r="S359" t="s">
        <v>1087</v>
      </c>
      <c r="T359" t="s">
        <v>1653</v>
      </c>
      <c r="U359" t="s">
        <v>80</v>
      </c>
      <c r="V359" t="s">
        <v>1548</v>
      </c>
      <c r="W359">
        <v>27.78</v>
      </c>
      <c r="X359">
        <v>29.98</v>
      </c>
      <c r="Y359">
        <v>1</v>
      </c>
      <c r="Z359" t="s">
        <v>65</v>
      </c>
      <c r="AA359" t="s">
        <v>2343</v>
      </c>
      <c r="AF359" s="4"/>
      <c r="AG359" s="4"/>
      <c r="AH359" t="s">
        <v>79</v>
      </c>
      <c r="AI359" t="s">
        <v>241</v>
      </c>
      <c r="AJ359" t="s">
        <v>570</v>
      </c>
      <c r="AK359" t="s">
        <v>1087</v>
      </c>
      <c r="AL359" t="s">
        <v>1653</v>
      </c>
      <c r="AM359" t="s">
        <v>80</v>
      </c>
      <c r="AN359" t="s">
        <v>1548</v>
      </c>
      <c r="AO359" t="s">
        <v>65</v>
      </c>
      <c r="AP359" t="s">
        <v>2343</v>
      </c>
    </row>
    <row r="360" spans="1:42" x14ac:dyDescent="0.25">
      <c r="A360">
        <v>251</v>
      </c>
      <c r="B360">
        <v>373</v>
      </c>
      <c r="C360" s="4">
        <v>43888</v>
      </c>
      <c r="D360">
        <v>2</v>
      </c>
      <c r="E360" t="s">
        <v>38</v>
      </c>
      <c r="F360" t="s">
        <v>49</v>
      </c>
      <c r="G360" t="s">
        <v>55</v>
      </c>
      <c r="H360" t="s">
        <v>58</v>
      </c>
      <c r="I360" s="4">
        <v>43668</v>
      </c>
      <c r="J360">
        <v>3</v>
      </c>
      <c r="K360" t="s">
        <v>59</v>
      </c>
      <c r="L360" s="4">
        <v>43615</v>
      </c>
      <c r="M360" s="4">
        <v>43830</v>
      </c>
      <c r="N360">
        <v>1</v>
      </c>
      <c r="O360" t="s">
        <v>80</v>
      </c>
      <c r="P360" t="s">
        <v>242</v>
      </c>
      <c r="Q360">
        <v>1</v>
      </c>
      <c r="R360" t="s">
        <v>404</v>
      </c>
      <c r="S360" t="s">
        <v>966</v>
      </c>
      <c r="T360" t="s">
        <v>1499</v>
      </c>
      <c r="U360" t="s">
        <v>69</v>
      </c>
      <c r="V360" t="s">
        <v>1548</v>
      </c>
      <c r="W360">
        <v>21.19</v>
      </c>
      <c r="X360">
        <v>14.99</v>
      </c>
      <c r="Y360">
        <v>1</v>
      </c>
      <c r="Z360" t="s">
        <v>70</v>
      </c>
      <c r="AA360" t="s">
        <v>2341</v>
      </c>
      <c r="AF360" s="4"/>
      <c r="AG360" s="4"/>
      <c r="AH360" t="s">
        <v>80</v>
      </c>
      <c r="AI360" t="s">
        <v>242</v>
      </c>
      <c r="AJ360" t="s">
        <v>404</v>
      </c>
      <c r="AK360" t="s">
        <v>966</v>
      </c>
      <c r="AL360" t="s">
        <v>1499</v>
      </c>
      <c r="AM360" t="s">
        <v>69</v>
      </c>
      <c r="AN360" t="s">
        <v>1548</v>
      </c>
      <c r="AO360" t="s">
        <v>70</v>
      </c>
      <c r="AP360" t="s">
        <v>2341</v>
      </c>
    </row>
    <row r="361" spans="1:42" x14ac:dyDescent="0.25">
      <c r="A361">
        <v>252</v>
      </c>
      <c r="B361">
        <v>2</v>
      </c>
      <c r="C361" s="4">
        <v>43893</v>
      </c>
      <c r="D361">
        <v>10</v>
      </c>
      <c r="E361" t="s">
        <v>42</v>
      </c>
      <c r="F361" t="s">
        <v>53</v>
      </c>
      <c r="G361" t="s">
        <v>55</v>
      </c>
      <c r="H361" t="s">
        <v>57</v>
      </c>
      <c r="I361" s="4">
        <v>43739</v>
      </c>
      <c r="J361">
        <v>2</v>
      </c>
      <c r="K361" t="s">
        <v>60</v>
      </c>
      <c r="L361" s="4">
        <v>43615</v>
      </c>
      <c r="M361" s="4">
        <v>43830</v>
      </c>
      <c r="N361">
        <v>1</v>
      </c>
      <c r="O361" t="s">
        <v>79</v>
      </c>
      <c r="P361" t="s">
        <v>241</v>
      </c>
      <c r="Q361">
        <v>1</v>
      </c>
      <c r="R361" t="s">
        <v>571</v>
      </c>
      <c r="S361" t="s">
        <v>1129</v>
      </c>
      <c r="T361" t="s">
        <v>1654</v>
      </c>
      <c r="U361" t="s">
        <v>80</v>
      </c>
      <c r="V361" t="s">
        <v>1548</v>
      </c>
      <c r="W361">
        <v>58.98</v>
      </c>
      <c r="X361">
        <v>29.98</v>
      </c>
      <c r="Y361">
        <v>1</v>
      </c>
      <c r="Z361" t="s">
        <v>455</v>
      </c>
      <c r="AA361" t="s">
        <v>2340</v>
      </c>
      <c r="AF361" s="4"/>
      <c r="AG361" s="4"/>
      <c r="AH361" t="s">
        <v>79</v>
      </c>
      <c r="AI361" t="s">
        <v>241</v>
      </c>
      <c r="AJ361" t="s">
        <v>571</v>
      </c>
      <c r="AK361" t="s">
        <v>1129</v>
      </c>
      <c r="AL361" t="s">
        <v>1654</v>
      </c>
      <c r="AM361" t="s">
        <v>80</v>
      </c>
      <c r="AN361" t="s">
        <v>1548</v>
      </c>
      <c r="AO361" t="s">
        <v>455</v>
      </c>
      <c r="AP361" t="s">
        <v>2340</v>
      </c>
    </row>
    <row r="362" spans="1:42" x14ac:dyDescent="0.25">
      <c r="A362">
        <v>253</v>
      </c>
      <c r="B362">
        <v>83</v>
      </c>
      <c r="C362" s="4">
        <v>43893</v>
      </c>
      <c r="D362">
        <v>1</v>
      </c>
      <c r="E362" t="s">
        <v>39</v>
      </c>
      <c r="F362" t="s">
        <v>50</v>
      </c>
      <c r="G362" t="s">
        <v>56</v>
      </c>
      <c r="H362" t="s">
        <v>58</v>
      </c>
      <c r="I362" s="4">
        <v>43883</v>
      </c>
      <c r="J362">
        <v>6</v>
      </c>
      <c r="K362" t="s">
        <v>59</v>
      </c>
      <c r="L362" s="4">
        <v>43862</v>
      </c>
      <c r="M362" s="4">
        <v>43889</v>
      </c>
      <c r="N362">
        <v>2</v>
      </c>
      <c r="O362" t="s">
        <v>96</v>
      </c>
      <c r="P362" t="s">
        <v>258</v>
      </c>
      <c r="Q362">
        <v>2</v>
      </c>
      <c r="R362" t="s">
        <v>572</v>
      </c>
      <c r="S362" t="s">
        <v>1130</v>
      </c>
      <c r="T362" t="s">
        <v>1655</v>
      </c>
      <c r="U362" t="s">
        <v>103</v>
      </c>
      <c r="V362" t="s">
        <v>1723</v>
      </c>
      <c r="W362">
        <v>409.99</v>
      </c>
      <c r="X362">
        <v>39.96</v>
      </c>
      <c r="Y362">
        <v>2</v>
      </c>
      <c r="Z362" t="s">
        <v>2101</v>
      </c>
      <c r="AA362" t="s">
        <v>2371</v>
      </c>
      <c r="AF362" s="4"/>
      <c r="AG362" s="4"/>
      <c r="AH362" t="s">
        <v>84</v>
      </c>
      <c r="AI362" t="s">
        <v>246</v>
      </c>
      <c r="AJ362" t="s">
        <v>640</v>
      </c>
      <c r="AK362" t="s">
        <v>1187</v>
      </c>
      <c r="AL362" t="s">
        <v>1529</v>
      </c>
      <c r="AM362" t="s">
        <v>69</v>
      </c>
      <c r="AN362" t="s">
        <v>1562</v>
      </c>
      <c r="AO362" t="s">
        <v>410</v>
      </c>
      <c r="AP362" t="s">
        <v>2359</v>
      </c>
    </row>
    <row r="363" spans="1:42" x14ac:dyDescent="0.25">
      <c r="A363">
        <v>253</v>
      </c>
      <c r="B363">
        <v>83</v>
      </c>
      <c r="C363" s="4">
        <v>43893</v>
      </c>
      <c r="D363">
        <v>1</v>
      </c>
      <c r="E363" t="s">
        <v>39</v>
      </c>
      <c r="F363" t="s">
        <v>50</v>
      </c>
      <c r="G363" t="s">
        <v>56</v>
      </c>
      <c r="H363" t="s">
        <v>58</v>
      </c>
      <c r="I363" s="4">
        <v>43883</v>
      </c>
      <c r="J363">
        <v>6</v>
      </c>
      <c r="K363" t="s">
        <v>59</v>
      </c>
      <c r="L363" s="4">
        <v>43862</v>
      </c>
      <c r="M363" s="4">
        <v>43889</v>
      </c>
      <c r="N363">
        <v>2</v>
      </c>
      <c r="O363" t="s">
        <v>96</v>
      </c>
      <c r="P363" t="s">
        <v>258</v>
      </c>
      <c r="Q363">
        <v>2</v>
      </c>
      <c r="R363" t="s">
        <v>572</v>
      </c>
      <c r="S363" t="s">
        <v>1130</v>
      </c>
      <c r="T363" t="s">
        <v>1655</v>
      </c>
      <c r="U363" t="s">
        <v>103</v>
      </c>
      <c r="V363" t="s">
        <v>1723</v>
      </c>
      <c r="W363">
        <v>409.99</v>
      </c>
      <c r="X363">
        <v>39.96</v>
      </c>
      <c r="Y363">
        <v>2</v>
      </c>
      <c r="Z363" t="s">
        <v>2101</v>
      </c>
      <c r="AA363" t="s">
        <v>2371</v>
      </c>
      <c r="AF363" s="4"/>
      <c r="AG363" s="4"/>
      <c r="AH363" t="s">
        <v>79</v>
      </c>
      <c r="AI363" t="s">
        <v>241</v>
      </c>
      <c r="AJ363" t="s">
        <v>403</v>
      </c>
      <c r="AK363" t="s">
        <v>965</v>
      </c>
      <c r="AL363" t="s">
        <v>422</v>
      </c>
      <c r="AM363" t="s">
        <v>67</v>
      </c>
      <c r="AN363" t="s">
        <v>1562</v>
      </c>
      <c r="AO363" t="s">
        <v>455</v>
      </c>
      <c r="AP363" t="s">
        <v>2340</v>
      </c>
    </row>
    <row r="364" spans="1:42" x14ac:dyDescent="0.25">
      <c r="A364">
        <v>254</v>
      </c>
      <c r="B364">
        <v>345</v>
      </c>
      <c r="C364" s="4">
        <v>43893</v>
      </c>
      <c r="D364">
        <v>1</v>
      </c>
      <c r="E364" t="s">
        <v>39</v>
      </c>
      <c r="F364" t="s">
        <v>50</v>
      </c>
      <c r="G364" t="s">
        <v>55</v>
      </c>
      <c r="H364" t="s">
        <v>57</v>
      </c>
      <c r="I364" s="4">
        <v>43668</v>
      </c>
      <c r="J364">
        <v>1</v>
      </c>
      <c r="K364" t="s">
        <v>61</v>
      </c>
      <c r="L364" s="4">
        <v>43615</v>
      </c>
      <c r="M364" s="4">
        <v>43830</v>
      </c>
      <c r="N364">
        <v>1</v>
      </c>
      <c r="O364" t="s">
        <v>86</v>
      </c>
      <c r="P364" t="s">
        <v>248</v>
      </c>
      <c r="Q364">
        <v>1</v>
      </c>
      <c r="R364" t="s">
        <v>454</v>
      </c>
      <c r="S364" t="s">
        <v>1017</v>
      </c>
      <c r="T364" t="s">
        <v>1547</v>
      </c>
      <c r="U364" t="s">
        <v>69</v>
      </c>
      <c r="V364" t="s">
        <v>1548</v>
      </c>
      <c r="W364">
        <v>159.99</v>
      </c>
      <c r="X364">
        <v>14.99</v>
      </c>
      <c r="Y364">
        <v>1</v>
      </c>
      <c r="Z364" t="s">
        <v>547</v>
      </c>
      <c r="AA364" t="s">
        <v>2354</v>
      </c>
      <c r="AF364" s="4"/>
      <c r="AG364" s="4"/>
      <c r="AH364" t="s">
        <v>86</v>
      </c>
      <c r="AI364" t="s">
        <v>248</v>
      </c>
      <c r="AJ364" t="s">
        <v>454</v>
      </c>
      <c r="AK364" t="s">
        <v>1017</v>
      </c>
      <c r="AL364" t="s">
        <v>1547</v>
      </c>
      <c r="AM364" t="s">
        <v>69</v>
      </c>
      <c r="AN364" t="s">
        <v>1548</v>
      </c>
      <c r="AO364" t="s">
        <v>547</v>
      </c>
      <c r="AP364" t="s">
        <v>2354</v>
      </c>
    </row>
    <row r="365" spans="1:42" x14ac:dyDescent="0.25">
      <c r="A365">
        <v>255</v>
      </c>
      <c r="B365">
        <v>86</v>
      </c>
      <c r="C365" s="4">
        <v>43894</v>
      </c>
      <c r="D365">
        <v>2</v>
      </c>
      <c r="E365" t="s">
        <v>38</v>
      </c>
      <c r="F365" t="s">
        <v>49</v>
      </c>
      <c r="G365" t="s">
        <v>56</v>
      </c>
      <c r="H365" t="s">
        <v>57</v>
      </c>
      <c r="I365" s="4">
        <v>43878</v>
      </c>
      <c r="J365">
        <v>6</v>
      </c>
      <c r="K365" t="s">
        <v>59</v>
      </c>
      <c r="L365" s="4">
        <v>43862</v>
      </c>
      <c r="M365" s="4">
        <v>43889</v>
      </c>
      <c r="N365">
        <v>1</v>
      </c>
      <c r="O365" t="s">
        <v>67</v>
      </c>
      <c r="P365" t="s">
        <v>229</v>
      </c>
      <c r="Q365">
        <v>1</v>
      </c>
      <c r="R365" t="s">
        <v>412</v>
      </c>
      <c r="S365" t="s">
        <v>974</v>
      </c>
      <c r="T365" t="s">
        <v>1507</v>
      </c>
      <c r="U365" t="s">
        <v>69</v>
      </c>
      <c r="V365" t="s">
        <v>1548</v>
      </c>
      <c r="W365">
        <v>28.89</v>
      </c>
      <c r="X365">
        <v>14.99</v>
      </c>
      <c r="Y365">
        <v>1</v>
      </c>
      <c r="Z365" t="s">
        <v>79</v>
      </c>
      <c r="AA365" t="s">
        <v>2349</v>
      </c>
      <c r="AF365" s="4"/>
      <c r="AG365" s="4"/>
      <c r="AH365" t="s">
        <v>67</v>
      </c>
      <c r="AI365" t="s">
        <v>229</v>
      </c>
      <c r="AJ365" t="s">
        <v>412</v>
      </c>
      <c r="AK365" t="s">
        <v>974</v>
      </c>
      <c r="AL365" t="s">
        <v>1507</v>
      </c>
      <c r="AM365" t="s">
        <v>69</v>
      </c>
      <c r="AN365" t="s">
        <v>1548</v>
      </c>
      <c r="AO365" t="s">
        <v>79</v>
      </c>
      <c r="AP365" t="s">
        <v>2349</v>
      </c>
    </row>
    <row r="366" spans="1:42" x14ac:dyDescent="0.25">
      <c r="A366">
        <v>256</v>
      </c>
      <c r="B366">
        <v>452</v>
      </c>
      <c r="C366" s="4">
        <v>43894</v>
      </c>
      <c r="D366">
        <v>9</v>
      </c>
      <c r="E366" t="s">
        <v>41</v>
      </c>
      <c r="F366" t="s">
        <v>52</v>
      </c>
      <c r="G366" t="s">
        <v>55</v>
      </c>
      <c r="H366" t="s">
        <v>58</v>
      </c>
      <c r="I366" s="4">
        <v>43598</v>
      </c>
      <c r="J366">
        <v>3</v>
      </c>
      <c r="L366" s="4"/>
      <c r="M366" s="4"/>
      <c r="N366">
        <v>1</v>
      </c>
      <c r="O366" t="s">
        <v>67</v>
      </c>
      <c r="P366" t="s">
        <v>229</v>
      </c>
      <c r="Q366">
        <v>1</v>
      </c>
      <c r="R366" t="s">
        <v>573</v>
      </c>
      <c r="S366" t="s">
        <v>1131</v>
      </c>
      <c r="T366" t="s">
        <v>1517</v>
      </c>
      <c r="U366" t="s">
        <v>80</v>
      </c>
      <c r="V366" t="s">
        <v>1548</v>
      </c>
      <c r="W366">
        <v>39.979999999999997</v>
      </c>
      <c r="X366">
        <v>29.98</v>
      </c>
      <c r="Y366">
        <v>1</v>
      </c>
      <c r="Z366" t="s">
        <v>872</v>
      </c>
      <c r="AA366" t="s">
        <v>2388</v>
      </c>
      <c r="AF366" s="4"/>
      <c r="AG366" s="4"/>
      <c r="AH366" t="s">
        <v>67</v>
      </c>
      <c r="AI366" t="s">
        <v>229</v>
      </c>
      <c r="AJ366" t="s">
        <v>573</v>
      </c>
      <c r="AK366" t="s">
        <v>1131</v>
      </c>
      <c r="AL366" t="s">
        <v>1517</v>
      </c>
      <c r="AM366" t="s">
        <v>80</v>
      </c>
      <c r="AN366" t="s">
        <v>1548</v>
      </c>
      <c r="AO366" t="s">
        <v>872</v>
      </c>
      <c r="AP366" t="s">
        <v>2388</v>
      </c>
    </row>
    <row r="367" spans="1:42" x14ac:dyDescent="0.25">
      <c r="A367">
        <v>257</v>
      </c>
      <c r="B367">
        <v>13</v>
      </c>
      <c r="C367" s="4">
        <v>43895</v>
      </c>
      <c r="D367">
        <v>3</v>
      </c>
      <c r="E367" t="s">
        <v>34</v>
      </c>
      <c r="F367" t="s">
        <v>45</v>
      </c>
      <c r="G367" t="s">
        <v>56</v>
      </c>
      <c r="H367" t="s">
        <v>58</v>
      </c>
      <c r="I367" s="4">
        <v>43733</v>
      </c>
      <c r="J367">
        <v>1</v>
      </c>
      <c r="K367" t="s">
        <v>61</v>
      </c>
      <c r="L367" s="4">
        <v>43615</v>
      </c>
      <c r="M367" s="4">
        <v>43830</v>
      </c>
      <c r="N367">
        <v>2</v>
      </c>
      <c r="O367" t="s">
        <v>136</v>
      </c>
      <c r="P367" t="s">
        <v>298</v>
      </c>
      <c r="Q367">
        <v>2</v>
      </c>
      <c r="R367" t="s">
        <v>574</v>
      </c>
      <c r="S367" t="s">
        <v>1132</v>
      </c>
      <c r="T367" t="s">
        <v>1656</v>
      </c>
      <c r="U367" t="s">
        <v>88</v>
      </c>
      <c r="V367" t="s">
        <v>1869</v>
      </c>
      <c r="W367">
        <v>629.88</v>
      </c>
      <c r="X367">
        <v>59.96</v>
      </c>
      <c r="Y367">
        <v>2</v>
      </c>
      <c r="Z367" t="s">
        <v>2150</v>
      </c>
      <c r="AA367" t="s">
        <v>2430</v>
      </c>
      <c r="AF367" s="4"/>
      <c r="AG367" s="4"/>
      <c r="AH367" t="s">
        <v>67</v>
      </c>
      <c r="AI367" t="s">
        <v>229</v>
      </c>
      <c r="AJ367" t="s">
        <v>547</v>
      </c>
      <c r="AK367" t="s">
        <v>1108</v>
      </c>
      <c r="AL367" t="s">
        <v>1577</v>
      </c>
      <c r="AM367" t="s">
        <v>80</v>
      </c>
      <c r="AN367" t="s">
        <v>1548</v>
      </c>
      <c r="AO367" t="s">
        <v>455</v>
      </c>
      <c r="AP367" t="s">
        <v>2340</v>
      </c>
    </row>
    <row r="368" spans="1:42" x14ac:dyDescent="0.25">
      <c r="A368">
        <v>257</v>
      </c>
      <c r="B368">
        <v>13</v>
      </c>
      <c r="C368" s="4">
        <v>43895</v>
      </c>
      <c r="D368">
        <v>3</v>
      </c>
      <c r="E368" t="s">
        <v>34</v>
      </c>
      <c r="F368" t="s">
        <v>45</v>
      </c>
      <c r="G368" t="s">
        <v>56</v>
      </c>
      <c r="H368" t="s">
        <v>58</v>
      </c>
      <c r="I368" s="4">
        <v>43733</v>
      </c>
      <c r="J368">
        <v>1</v>
      </c>
      <c r="K368" t="s">
        <v>61</v>
      </c>
      <c r="L368" s="4">
        <v>43615</v>
      </c>
      <c r="M368" s="4">
        <v>43830</v>
      </c>
      <c r="N368">
        <v>2</v>
      </c>
      <c r="O368" t="s">
        <v>136</v>
      </c>
      <c r="P368" t="s">
        <v>298</v>
      </c>
      <c r="Q368">
        <v>2</v>
      </c>
      <c r="R368" t="s">
        <v>574</v>
      </c>
      <c r="S368" t="s">
        <v>1132</v>
      </c>
      <c r="T368" t="s">
        <v>1656</v>
      </c>
      <c r="U368" t="s">
        <v>88</v>
      </c>
      <c r="V368" t="s">
        <v>1869</v>
      </c>
      <c r="W368">
        <v>629.88</v>
      </c>
      <c r="X368">
        <v>59.96</v>
      </c>
      <c r="Y368">
        <v>2</v>
      </c>
      <c r="Z368" t="s">
        <v>2150</v>
      </c>
      <c r="AA368" t="s">
        <v>2430</v>
      </c>
      <c r="AF368" s="4"/>
      <c r="AG368" s="4"/>
      <c r="AH368" t="s">
        <v>84</v>
      </c>
      <c r="AI368" t="s">
        <v>246</v>
      </c>
      <c r="AJ368" t="s">
        <v>410</v>
      </c>
      <c r="AK368" t="s">
        <v>972</v>
      </c>
      <c r="AL368" t="s">
        <v>1505</v>
      </c>
      <c r="AM368" t="s">
        <v>80</v>
      </c>
      <c r="AN368" t="s">
        <v>1548</v>
      </c>
      <c r="AO368" t="s">
        <v>645</v>
      </c>
      <c r="AP368" t="s">
        <v>2347</v>
      </c>
    </row>
    <row r="369" spans="1:42" x14ac:dyDescent="0.25">
      <c r="A369">
        <v>258</v>
      </c>
      <c r="B369">
        <v>55</v>
      </c>
      <c r="C369" s="4">
        <v>43895</v>
      </c>
      <c r="D369">
        <v>1</v>
      </c>
      <c r="E369" t="s">
        <v>39</v>
      </c>
      <c r="F369" t="s">
        <v>50</v>
      </c>
      <c r="G369" t="s">
        <v>55</v>
      </c>
      <c r="H369" t="s">
        <v>58</v>
      </c>
      <c r="I369" s="4">
        <v>43665</v>
      </c>
      <c r="J369">
        <v>3</v>
      </c>
      <c r="K369" t="s">
        <v>59</v>
      </c>
      <c r="L369" s="4">
        <v>43615</v>
      </c>
      <c r="M369" s="4">
        <v>43830</v>
      </c>
      <c r="N369">
        <v>1</v>
      </c>
      <c r="O369" t="s">
        <v>78</v>
      </c>
      <c r="P369" t="s">
        <v>240</v>
      </c>
      <c r="Q369">
        <v>1</v>
      </c>
      <c r="R369" t="s">
        <v>79</v>
      </c>
      <c r="S369" t="s">
        <v>1080</v>
      </c>
      <c r="T369" t="s">
        <v>1606</v>
      </c>
      <c r="U369" t="s">
        <v>69</v>
      </c>
      <c r="V369" t="s">
        <v>1562</v>
      </c>
      <c r="W369">
        <v>25.99</v>
      </c>
      <c r="X369">
        <v>9.99</v>
      </c>
      <c r="Y369">
        <v>1</v>
      </c>
      <c r="Z369" t="s">
        <v>393</v>
      </c>
      <c r="AA369" t="s">
        <v>2345</v>
      </c>
      <c r="AF369" s="4"/>
      <c r="AG369" s="4"/>
      <c r="AH369" t="s">
        <v>78</v>
      </c>
      <c r="AI369" t="s">
        <v>240</v>
      </c>
      <c r="AJ369" t="s">
        <v>79</v>
      </c>
      <c r="AK369" t="s">
        <v>1080</v>
      </c>
      <c r="AL369" t="s">
        <v>1606</v>
      </c>
      <c r="AM369" t="s">
        <v>69</v>
      </c>
      <c r="AN369" t="s">
        <v>1562</v>
      </c>
      <c r="AO369" t="s">
        <v>393</v>
      </c>
      <c r="AP369" t="s">
        <v>2345</v>
      </c>
    </row>
    <row r="370" spans="1:42" x14ac:dyDescent="0.25">
      <c r="A370">
        <v>259</v>
      </c>
      <c r="B370">
        <v>83</v>
      </c>
      <c r="C370" s="4">
        <v>43895</v>
      </c>
      <c r="D370">
        <v>1</v>
      </c>
      <c r="E370" t="s">
        <v>39</v>
      </c>
      <c r="F370" t="s">
        <v>50</v>
      </c>
      <c r="G370" t="s">
        <v>56</v>
      </c>
      <c r="H370" t="s">
        <v>58</v>
      </c>
      <c r="I370" s="4">
        <v>43883</v>
      </c>
      <c r="J370">
        <v>6</v>
      </c>
      <c r="K370" t="s">
        <v>59</v>
      </c>
      <c r="L370" s="4">
        <v>43862</v>
      </c>
      <c r="M370" s="4">
        <v>43889</v>
      </c>
      <c r="N370">
        <v>1</v>
      </c>
      <c r="O370" t="s">
        <v>90</v>
      </c>
      <c r="P370" t="s">
        <v>252</v>
      </c>
      <c r="Q370">
        <v>1</v>
      </c>
      <c r="R370" t="s">
        <v>575</v>
      </c>
      <c r="S370" t="s">
        <v>1133</v>
      </c>
      <c r="T370" t="s">
        <v>1562</v>
      </c>
      <c r="U370" t="s">
        <v>80</v>
      </c>
      <c r="V370" t="s">
        <v>1659</v>
      </c>
      <c r="W370">
        <v>19.98</v>
      </c>
      <c r="X370">
        <v>9.98</v>
      </c>
      <c r="Y370">
        <v>1</v>
      </c>
      <c r="Z370" t="s">
        <v>645</v>
      </c>
      <c r="AA370" t="s">
        <v>2347</v>
      </c>
      <c r="AF370" s="4"/>
      <c r="AG370" s="4"/>
      <c r="AH370" t="s">
        <v>90</v>
      </c>
      <c r="AI370" t="s">
        <v>252</v>
      </c>
      <c r="AJ370" t="s">
        <v>575</v>
      </c>
      <c r="AK370" t="s">
        <v>1133</v>
      </c>
      <c r="AL370" t="s">
        <v>1562</v>
      </c>
      <c r="AM370" t="s">
        <v>80</v>
      </c>
      <c r="AN370" t="s">
        <v>1659</v>
      </c>
      <c r="AO370" t="s">
        <v>645</v>
      </c>
      <c r="AP370" t="s">
        <v>2347</v>
      </c>
    </row>
    <row r="371" spans="1:42" x14ac:dyDescent="0.25">
      <c r="A371">
        <v>260</v>
      </c>
      <c r="B371">
        <v>360</v>
      </c>
      <c r="C371" s="4">
        <v>43895</v>
      </c>
      <c r="D371">
        <v>2</v>
      </c>
      <c r="E371" t="s">
        <v>38</v>
      </c>
      <c r="F371" t="s">
        <v>49</v>
      </c>
      <c r="G371" t="s">
        <v>55</v>
      </c>
      <c r="H371" t="s">
        <v>57</v>
      </c>
      <c r="I371" s="4">
        <v>43608</v>
      </c>
      <c r="J371">
        <v>1</v>
      </c>
      <c r="L371" s="4"/>
      <c r="M371" s="4"/>
      <c r="N371">
        <v>1</v>
      </c>
      <c r="O371" t="s">
        <v>80</v>
      </c>
      <c r="P371" t="s">
        <v>242</v>
      </c>
      <c r="Q371">
        <v>1</v>
      </c>
      <c r="R371" t="s">
        <v>569</v>
      </c>
      <c r="S371" t="s">
        <v>1128</v>
      </c>
      <c r="T371" t="s">
        <v>1652</v>
      </c>
      <c r="U371" t="s">
        <v>80</v>
      </c>
      <c r="V371" t="s">
        <v>1548</v>
      </c>
      <c r="W371">
        <v>27.98</v>
      </c>
      <c r="X371">
        <v>29.98</v>
      </c>
      <c r="Y371">
        <v>1</v>
      </c>
      <c r="Z371" t="s">
        <v>79</v>
      </c>
      <c r="AA371" t="s">
        <v>2349</v>
      </c>
      <c r="AF371" s="4"/>
      <c r="AG371" s="4"/>
      <c r="AH371" t="s">
        <v>80</v>
      </c>
      <c r="AI371" t="s">
        <v>242</v>
      </c>
      <c r="AJ371" t="s">
        <v>569</v>
      </c>
      <c r="AK371" t="s">
        <v>1128</v>
      </c>
      <c r="AL371" t="s">
        <v>1652</v>
      </c>
      <c r="AM371" t="s">
        <v>80</v>
      </c>
      <c r="AN371" t="s">
        <v>1548</v>
      </c>
      <c r="AO371" t="s">
        <v>79</v>
      </c>
      <c r="AP371" t="s">
        <v>2349</v>
      </c>
    </row>
    <row r="372" spans="1:42" x14ac:dyDescent="0.25">
      <c r="A372">
        <v>261</v>
      </c>
      <c r="B372">
        <v>447</v>
      </c>
      <c r="C372" s="4">
        <v>43897</v>
      </c>
      <c r="D372">
        <v>4</v>
      </c>
      <c r="E372" t="s">
        <v>40</v>
      </c>
      <c r="F372" t="s">
        <v>51</v>
      </c>
      <c r="G372" t="s">
        <v>56</v>
      </c>
      <c r="H372" t="s">
        <v>58</v>
      </c>
      <c r="I372" s="4">
        <v>43723</v>
      </c>
      <c r="J372">
        <v>2</v>
      </c>
      <c r="K372" t="s">
        <v>60</v>
      </c>
      <c r="L372" s="4">
        <v>43615</v>
      </c>
      <c r="M372" s="4">
        <v>43830</v>
      </c>
      <c r="N372">
        <v>1</v>
      </c>
      <c r="O372" t="s">
        <v>88</v>
      </c>
      <c r="P372" t="s">
        <v>250</v>
      </c>
      <c r="Q372">
        <v>1</v>
      </c>
      <c r="R372" t="s">
        <v>576</v>
      </c>
      <c r="S372" t="s">
        <v>1134</v>
      </c>
      <c r="T372" t="s">
        <v>1657</v>
      </c>
      <c r="U372" t="s">
        <v>110</v>
      </c>
      <c r="V372" t="s">
        <v>1869</v>
      </c>
      <c r="W372">
        <v>187.74</v>
      </c>
      <c r="X372">
        <v>89.94</v>
      </c>
      <c r="Y372">
        <v>1</v>
      </c>
      <c r="Z372" t="s">
        <v>105</v>
      </c>
      <c r="AA372" t="s">
        <v>2346</v>
      </c>
      <c r="AF372" s="4"/>
      <c r="AG372" s="4"/>
      <c r="AH372" t="s">
        <v>80</v>
      </c>
      <c r="AI372" t="s">
        <v>242</v>
      </c>
      <c r="AJ372" t="s">
        <v>587</v>
      </c>
      <c r="AK372" t="s">
        <v>1143</v>
      </c>
      <c r="AL372" t="s">
        <v>1668</v>
      </c>
      <c r="AM372" t="s">
        <v>67</v>
      </c>
      <c r="AN372" t="s">
        <v>1548</v>
      </c>
      <c r="AO372" t="s">
        <v>79</v>
      </c>
      <c r="AP372" t="s">
        <v>2349</v>
      </c>
    </row>
    <row r="373" spans="1:42" x14ac:dyDescent="0.25">
      <c r="A373">
        <v>261</v>
      </c>
      <c r="B373">
        <v>447</v>
      </c>
      <c r="C373" s="4">
        <v>43897</v>
      </c>
      <c r="D373">
        <v>4</v>
      </c>
      <c r="E373" t="s">
        <v>40</v>
      </c>
      <c r="F373" t="s">
        <v>51</v>
      </c>
      <c r="G373" t="s">
        <v>56</v>
      </c>
      <c r="H373" t="s">
        <v>58</v>
      </c>
      <c r="I373" s="4">
        <v>43723</v>
      </c>
      <c r="J373">
        <v>2</v>
      </c>
      <c r="K373" t="s">
        <v>60</v>
      </c>
      <c r="L373" s="4">
        <v>43615</v>
      </c>
      <c r="M373" s="4">
        <v>43830</v>
      </c>
      <c r="N373">
        <v>1</v>
      </c>
      <c r="O373" t="s">
        <v>88</v>
      </c>
      <c r="P373" t="s">
        <v>250</v>
      </c>
      <c r="Q373">
        <v>1</v>
      </c>
      <c r="R373" t="s">
        <v>576</v>
      </c>
      <c r="S373" t="s">
        <v>1134</v>
      </c>
      <c r="T373" t="s">
        <v>1657</v>
      </c>
      <c r="U373" t="s">
        <v>110</v>
      </c>
      <c r="V373" t="s">
        <v>1869</v>
      </c>
      <c r="W373">
        <v>187.74</v>
      </c>
      <c r="X373">
        <v>89.94</v>
      </c>
      <c r="Y373">
        <v>1</v>
      </c>
      <c r="Z373" t="s">
        <v>105</v>
      </c>
      <c r="AA373" t="s">
        <v>2346</v>
      </c>
      <c r="AF373" s="4"/>
      <c r="AG373" s="4"/>
      <c r="AH373" t="s">
        <v>80</v>
      </c>
      <c r="AI373" t="s">
        <v>242</v>
      </c>
      <c r="AJ373" t="s">
        <v>587</v>
      </c>
      <c r="AK373" t="s">
        <v>1143</v>
      </c>
      <c r="AL373" t="s">
        <v>1668</v>
      </c>
      <c r="AM373" t="s">
        <v>67</v>
      </c>
      <c r="AN373" t="s">
        <v>1548</v>
      </c>
      <c r="AO373" t="s">
        <v>79</v>
      </c>
      <c r="AP373" t="s">
        <v>2349</v>
      </c>
    </row>
    <row r="374" spans="1:42" x14ac:dyDescent="0.25">
      <c r="A374">
        <v>262</v>
      </c>
      <c r="B374">
        <v>299</v>
      </c>
      <c r="C374" s="4">
        <v>43898</v>
      </c>
      <c r="D374">
        <v>3</v>
      </c>
      <c r="E374" t="s">
        <v>34</v>
      </c>
      <c r="F374" t="s">
        <v>45</v>
      </c>
      <c r="G374" t="s">
        <v>56</v>
      </c>
      <c r="H374" t="s">
        <v>58</v>
      </c>
      <c r="I374" s="4">
        <v>43567</v>
      </c>
      <c r="J374">
        <v>2</v>
      </c>
      <c r="L374" s="4"/>
      <c r="M374" s="4"/>
      <c r="N374">
        <v>1</v>
      </c>
      <c r="O374" t="s">
        <v>84</v>
      </c>
      <c r="P374" t="s">
        <v>246</v>
      </c>
      <c r="Q374">
        <v>1</v>
      </c>
      <c r="R374" t="s">
        <v>413</v>
      </c>
      <c r="S374" t="s">
        <v>975</v>
      </c>
      <c r="T374" t="s">
        <v>1508</v>
      </c>
      <c r="U374" t="s">
        <v>69</v>
      </c>
      <c r="V374" t="s">
        <v>1548</v>
      </c>
      <c r="W374">
        <v>10.25</v>
      </c>
      <c r="X374">
        <v>14.99</v>
      </c>
      <c r="Y374">
        <v>1</v>
      </c>
      <c r="Z374" t="s">
        <v>86</v>
      </c>
      <c r="AA374" t="s">
        <v>2350</v>
      </c>
      <c r="AF374" s="4"/>
      <c r="AG374" s="4"/>
      <c r="AH374" t="s">
        <v>84</v>
      </c>
      <c r="AI374" t="s">
        <v>246</v>
      </c>
      <c r="AJ374" t="s">
        <v>413</v>
      </c>
      <c r="AK374" t="s">
        <v>975</v>
      </c>
      <c r="AL374" t="s">
        <v>1508</v>
      </c>
      <c r="AM374" t="s">
        <v>69</v>
      </c>
      <c r="AN374" t="s">
        <v>1548</v>
      </c>
      <c r="AO374" t="s">
        <v>86</v>
      </c>
      <c r="AP374" t="s">
        <v>2350</v>
      </c>
    </row>
    <row r="375" spans="1:42" x14ac:dyDescent="0.25">
      <c r="A375">
        <v>263</v>
      </c>
      <c r="B375">
        <v>115</v>
      </c>
      <c r="C375" s="4">
        <v>43900</v>
      </c>
      <c r="D375">
        <v>2</v>
      </c>
      <c r="E375" t="s">
        <v>38</v>
      </c>
      <c r="F375" t="s">
        <v>49</v>
      </c>
      <c r="G375" t="s">
        <v>55</v>
      </c>
      <c r="H375" t="s">
        <v>57</v>
      </c>
      <c r="I375" s="4">
        <v>43732</v>
      </c>
      <c r="J375">
        <v>2</v>
      </c>
      <c r="K375" t="s">
        <v>60</v>
      </c>
      <c r="L375" s="4">
        <v>43615</v>
      </c>
      <c r="M375" s="4">
        <v>43830</v>
      </c>
      <c r="N375">
        <v>1</v>
      </c>
      <c r="O375" t="s">
        <v>82</v>
      </c>
      <c r="P375" t="s">
        <v>244</v>
      </c>
      <c r="Q375">
        <v>1</v>
      </c>
      <c r="R375" t="s">
        <v>577</v>
      </c>
      <c r="S375" t="s">
        <v>1135</v>
      </c>
      <c r="T375" t="s">
        <v>1658</v>
      </c>
      <c r="U375" t="s">
        <v>71</v>
      </c>
      <c r="V375" t="s">
        <v>2032</v>
      </c>
      <c r="W375">
        <v>75.98</v>
      </c>
      <c r="X375">
        <v>49.98</v>
      </c>
      <c r="Y375">
        <v>1</v>
      </c>
      <c r="Z375" t="s">
        <v>2151</v>
      </c>
      <c r="AA375" t="s">
        <v>2431</v>
      </c>
      <c r="AF375" s="4"/>
      <c r="AG375" s="4"/>
      <c r="AH375" t="s">
        <v>86</v>
      </c>
      <c r="AI375" t="s">
        <v>248</v>
      </c>
      <c r="AJ375" t="s">
        <v>872</v>
      </c>
      <c r="AK375" t="s">
        <v>1409</v>
      </c>
      <c r="AL375" t="s">
        <v>1924</v>
      </c>
      <c r="AM375" t="s">
        <v>69</v>
      </c>
      <c r="AN375" t="s">
        <v>1577</v>
      </c>
      <c r="AO375" t="s">
        <v>530</v>
      </c>
      <c r="AP375" t="s">
        <v>2367</v>
      </c>
    </row>
    <row r="376" spans="1:42" x14ac:dyDescent="0.25">
      <c r="A376">
        <v>263</v>
      </c>
      <c r="B376">
        <v>115</v>
      </c>
      <c r="C376" s="4">
        <v>43900</v>
      </c>
      <c r="D376">
        <v>2</v>
      </c>
      <c r="E376" t="s">
        <v>38</v>
      </c>
      <c r="F376" t="s">
        <v>49</v>
      </c>
      <c r="G376" t="s">
        <v>55</v>
      </c>
      <c r="H376" t="s">
        <v>57</v>
      </c>
      <c r="I376" s="4">
        <v>43732</v>
      </c>
      <c r="J376">
        <v>2</v>
      </c>
      <c r="K376" t="s">
        <v>60</v>
      </c>
      <c r="L376" s="4">
        <v>43615</v>
      </c>
      <c r="M376" s="4">
        <v>43830</v>
      </c>
      <c r="N376">
        <v>1</v>
      </c>
      <c r="O376" t="s">
        <v>82</v>
      </c>
      <c r="P376" t="s">
        <v>244</v>
      </c>
      <c r="Q376">
        <v>1</v>
      </c>
      <c r="R376" t="s">
        <v>577</v>
      </c>
      <c r="S376" t="s">
        <v>1135</v>
      </c>
      <c r="T376" t="s">
        <v>1658</v>
      </c>
      <c r="U376" t="s">
        <v>71</v>
      </c>
      <c r="V376" t="s">
        <v>2032</v>
      </c>
      <c r="W376">
        <v>75.98</v>
      </c>
      <c r="X376">
        <v>49.98</v>
      </c>
      <c r="Y376">
        <v>1</v>
      </c>
      <c r="Z376" t="s">
        <v>2151</v>
      </c>
      <c r="AA376" t="s">
        <v>2431</v>
      </c>
      <c r="AF376" s="4"/>
      <c r="AG376" s="4"/>
      <c r="AH376" t="s">
        <v>86</v>
      </c>
      <c r="AI376" t="s">
        <v>248</v>
      </c>
      <c r="AJ376" t="s">
        <v>872</v>
      </c>
      <c r="AK376" t="s">
        <v>1409</v>
      </c>
      <c r="AL376" t="s">
        <v>1924</v>
      </c>
      <c r="AM376" t="s">
        <v>69</v>
      </c>
      <c r="AN376" t="s">
        <v>1577</v>
      </c>
      <c r="AO376" t="s">
        <v>530</v>
      </c>
      <c r="AP376" t="s">
        <v>2367</v>
      </c>
    </row>
    <row r="377" spans="1:42" x14ac:dyDescent="0.25">
      <c r="A377">
        <v>264</v>
      </c>
      <c r="B377">
        <v>176</v>
      </c>
      <c r="C377" s="4">
        <v>43900</v>
      </c>
      <c r="D377">
        <v>3</v>
      </c>
      <c r="E377" t="s">
        <v>34</v>
      </c>
      <c r="F377" t="s">
        <v>45</v>
      </c>
      <c r="G377" t="s">
        <v>55</v>
      </c>
      <c r="H377" t="s">
        <v>58</v>
      </c>
      <c r="I377" s="4">
        <v>43639</v>
      </c>
      <c r="J377">
        <v>1</v>
      </c>
      <c r="K377" t="s">
        <v>61</v>
      </c>
      <c r="L377" s="4">
        <v>43615</v>
      </c>
      <c r="M377" s="4">
        <v>43830</v>
      </c>
      <c r="N377">
        <v>1</v>
      </c>
      <c r="O377" t="s">
        <v>78</v>
      </c>
      <c r="P377" t="s">
        <v>240</v>
      </c>
      <c r="Q377">
        <v>1</v>
      </c>
      <c r="R377" t="s">
        <v>578</v>
      </c>
      <c r="S377" t="s">
        <v>1136</v>
      </c>
      <c r="T377" t="s">
        <v>1659</v>
      </c>
      <c r="U377" t="s">
        <v>67</v>
      </c>
      <c r="V377" t="s">
        <v>1548</v>
      </c>
      <c r="W377">
        <v>14.97</v>
      </c>
      <c r="X377">
        <v>44.97</v>
      </c>
      <c r="Y377">
        <v>1</v>
      </c>
      <c r="Z377" t="s">
        <v>393</v>
      </c>
      <c r="AA377" t="s">
        <v>2345</v>
      </c>
      <c r="AF377" s="4"/>
      <c r="AG377" s="4"/>
      <c r="AH377" t="s">
        <v>78</v>
      </c>
      <c r="AI377" t="s">
        <v>240</v>
      </c>
      <c r="AJ377" t="s">
        <v>578</v>
      </c>
      <c r="AK377" t="s">
        <v>1136</v>
      </c>
      <c r="AL377" t="s">
        <v>1659</v>
      </c>
      <c r="AM377" t="s">
        <v>67</v>
      </c>
      <c r="AN377" t="s">
        <v>1548</v>
      </c>
      <c r="AO377" t="s">
        <v>393</v>
      </c>
      <c r="AP377" t="s">
        <v>2345</v>
      </c>
    </row>
    <row r="378" spans="1:42" x14ac:dyDescent="0.25">
      <c r="A378">
        <v>265</v>
      </c>
      <c r="B378">
        <v>63</v>
      </c>
      <c r="C378" s="4">
        <v>43901</v>
      </c>
      <c r="D378">
        <v>9</v>
      </c>
      <c r="E378" t="s">
        <v>41</v>
      </c>
      <c r="F378" t="s">
        <v>52</v>
      </c>
      <c r="G378" t="s">
        <v>56</v>
      </c>
      <c r="H378" t="s">
        <v>57</v>
      </c>
      <c r="I378" s="4">
        <v>43739</v>
      </c>
      <c r="J378">
        <v>2</v>
      </c>
      <c r="K378" t="s">
        <v>60</v>
      </c>
      <c r="L378" s="4">
        <v>43615</v>
      </c>
      <c r="M378" s="4">
        <v>43830</v>
      </c>
      <c r="N378">
        <v>1</v>
      </c>
      <c r="O378" t="s">
        <v>70</v>
      </c>
      <c r="P378" t="s">
        <v>232</v>
      </c>
      <c r="Q378">
        <v>1</v>
      </c>
      <c r="R378" t="s">
        <v>475</v>
      </c>
      <c r="S378" t="s">
        <v>1038</v>
      </c>
      <c r="T378" t="s">
        <v>1527</v>
      </c>
      <c r="U378" t="s">
        <v>80</v>
      </c>
      <c r="V378" t="s">
        <v>1517</v>
      </c>
      <c r="W378">
        <v>73.98</v>
      </c>
      <c r="X378">
        <v>39.979999999999997</v>
      </c>
      <c r="Y378">
        <v>1</v>
      </c>
      <c r="Z378" t="s">
        <v>673</v>
      </c>
      <c r="AA378" t="s">
        <v>2348</v>
      </c>
      <c r="AF378" s="4"/>
      <c r="AG378" s="4"/>
      <c r="AH378" t="s">
        <v>70</v>
      </c>
      <c r="AI378" t="s">
        <v>232</v>
      </c>
      <c r="AJ378" t="s">
        <v>475</v>
      </c>
      <c r="AK378" t="s">
        <v>1038</v>
      </c>
      <c r="AL378" t="s">
        <v>1527</v>
      </c>
      <c r="AM378" t="s">
        <v>80</v>
      </c>
      <c r="AN378" t="s">
        <v>1517</v>
      </c>
      <c r="AO378" t="s">
        <v>673</v>
      </c>
      <c r="AP378" t="s">
        <v>2348</v>
      </c>
    </row>
    <row r="379" spans="1:42" x14ac:dyDescent="0.25">
      <c r="A379">
        <v>266</v>
      </c>
      <c r="B379">
        <v>230</v>
      </c>
      <c r="C379" s="4">
        <v>43901</v>
      </c>
      <c r="D379">
        <v>1</v>
      </c>
      <c r="E379" t="s">
        <v>39</v>
      </c>
      <c r="F379" t="s">
        <v>50</v>
      </c>
      <c r="G379" t="s">
        <v>56</v>
      </c>
      <c r="H379" t="s">
        <v>58</v>
      </c>
      <c r="I379" s="4">
        <v>43661</v>
      </c>
      <c r="J379">
        <v>3</v>
      </c>
      <c r="K379" t="s">
        <v>59</v>
      </c>
      <c r="L379" s="4">
        <v>43615</v>
      </c>
      <c r="M379" s="4">
        <v>43830</v>
      </c>
      <c r="N379">
        <v>2</v>
      </c>
      <c r="O379" t="s">
        <v>103</v>
      </c>
      <c r="P379" t="s">
        <v>265</v>
      </c>
      <c r="Q379">
        <v>2</v>
      </c>
      <c r="R379" t="s">
        <v>579</v>
      </c>
      <c r="S379" t="s">
        <v>1137</v>
      </c>
      <c r="T379" t="s">
        <v>1660</v>
      </c>
      <c r="U379" t="s">
        <v>85</v>
      </c>
      <c r="V379" t="s">
        <v>2054</v>
      </c>
      <c r="W379">
        <v>85.97</v>
      </c>
      <c r="X379">
        <v>39.97</v>
      </c>
      <c r="Y379">
        <v>2</v>
      </c>
      <c r="Z379" t="s">
        <v>2152</v>
      </c>
      <c r="AA379" t="s">
        <v>2432</v>
      </c>
      <c r="AF379" s="4"/>
      <c r="AG379" s="4"/>
      <c r="AH379" t="s">
        <v>69</v>
      </c>
      <c r="AI379" t="s">
        <v>231</v>
      </c>
      <c r="AJ379" t="s">
        <v>878</v>
      </c>
      <c r="AK379" t="s">
        <v>1415</v>
      </c>
      <c r="AL379" t="s">
        <v>1930</v>
      </c>
      <c r="AM379" t="s">
        <v>69</v>
      </c>
      <c r="AN379" t="s">
        <v>1517</v>
      </c>
      <c r="AO379" t="s">
        <v>69</v>
      </c>
      <c r="AP379" t="s">
        <v>2360</v>
      </c>
    </row>
    <row r="380" spans="1:42" x14ac:dyDescent="0.25">
      <c r="A380">
        <v>266</v>
      </c>
      <c r="B380">
        <v>230</v>
      </c>
      <c r="C380" s="4">
        <v>43901</v>
      </c>
      <c r="D380">
        <v>1</v>
      </c>
      <c r="E380" t="s">
        <v>39</v>
      </c>
      <c r="F380" t="s">
        <v>50</v>
      </c>
      <c r="G380" t="s">
        <v>56</v>
      </c>
      <c r="H380" t="s">
        <v>58</v>
      </c>
      <c r="I380" s="4">
        <v>43661</v>
      </c>
      <c r="J380">
        <v>3</v>
      </c>
      <c r="K380" t="s">
        <v>59</v>
      </c>
      <c r="L380" s="4">
        <v>43615</v>
      </c>
      <c r="M380" s="4">
        <v>43830</v>
      </c>
      <c r="N380">
        <v>2</v>
      </c>
      <c r="O380" t="s">
        <v>103</v>
      </c>
      <c r="P380" t="s">
        <v>265</v>
      </c>
      <c r="Q380">
        <v>2</v>
      </c>
      <c r="R380" t="s">
        <v>579</v>
      </c>
      <c r="S380" t="s">
        <v>1137</v>
      </c>
      <c r="T380" t="s">
        <v>1660</v>
      </c>
      <c r="U380" t="s">
        <v>85</v>
      </c>
      <c r="V380" t="s">
        <v>2054</v>
      </c>
      <c r="W380">
        <v>85.97</v>
      </c>
      <c r="X380">
        <v>39.97</v>
      </c>
      <c r="Y380">
        <v>2</v>
      </c>
      <c r="Z380" t="s">
        <v>2152</v>
      </c>
      <c r="AA380" t="s">
        <v>2432</v>
      </c>
      <c r="AF380" s="4"/>
      <c r="AG380" s="4"/>
      <c r="AH380" t="s">
        <v>67</v>
      </c>
      <c r="AI380" t="s">
        <v>229</v>
      </c>
      <c r="AJ380" t="s">
        <v>573</v>
      </c>
      <c r="AK380" t="s">
        <v>1131</v>
      </c>
      <c r="AL380" t="s">
        <v>1517</v>
      </c>
      <c r="AM380" t="s">
        <v>80</v>
      </c>
      <c r="AN380" t="s">
        <v>1562</v>
      </c>
      <c r="AO380" t="s">
        <v>872</v>
      </c>
      <c r="AP380" t="s">
        <v>2388</v>
      </c>
    </row>
    <row r="381" spans="1:42" x14ac:dyDescent="0.25">
      <c r="A381">
        <v>267</v>
      </c>
      <c r="B381">
        <v>293</v>
      </c>
      <c r="C381" s="4">
        <v>43901</v>
      </c>
      <c r="D381">
        <v>5</v>
      </c>
      <c r="E381" t="s">
        <v>36</v>
      </c>
      <c r="F381" t="s">
        <v>47</v>
      </c>
      <c r="G381" t="s">
        <v>56</v>
      </c>
      <c r="H381" t="s">
        <v>58</v>
      </c>
      <c r="I381" s="4">
        <v>43621</v>
      </c>
      <c r="J381">
        <v>3</v>
      </c>
      <c r="K381" t="s">
        <v>59</v>
      </c>
      <c r="L381" s="4">
        <v>43615</v>
      </c>
      <c r="M381" s="4">
        <v>43830</v>
      </c>
      <c r="N381">
        <v>1</v>
      </c>
      <c r="O381" t="s">
        <v>129</v>
      </c>
      <c r="P381" t="s">
        <v>291</v>
      </c>
      <c r="Q381">
        <v>2</v>
      </c>
      <c r="R381" t="s">
        <v>580</v>
      </c>
      <c r="S381" t="s">
        <v>1138</v>
      </c>
      <c r="T381" t="s">
        <v>1661</v>
      </c>
      <c r="U381" t="s">
        <v>180</v>
      </c>
      <c r="V381" t="s">
        <v>1869</v>
      </c>
      <c r="W381">
        <v>296.97000000000003</v>
      </c>
      <c r="X381">
        <v>44.97</v>
      </c>
      <c r="Y381">
        <v>2</v>
      </c>
      <c r="Z381" t="s">
        <v>2153</v>
      </c>
      <c r="AA381" t="s">
        <v>2433</v>
      </c>
      <c r="AF381" s="4"/>
      <c r="AG381" s="4"/>
      <c r="AH381" t="s">
        <v>84</v>
      </c>
      <c r="AI381" t="s">
        <v>246</v>
      </c>
      <c r="AJ381" t="s">
        <v>438</v>
      </c>
      <c r="AK381" t="s">
        <v>1000</v>
      </c>
      <c r="AL381" t="s">
        <v>1532</v>
      </c>
      <c r="AM381" t="s">
        <v>80</v>
      </c>
      <c r="AN381" t="s">
        <v>1548</v>
      </c>
      <c r="AO381" t="s">
        <v>645</v>
      </c>
      <c r="AP381" t="s">
        <v>2347</v>
      </c>
    </row>
    <row r="382" spans="1:42" x14ac:dyDescent="0.25">
      <c r="A382">
        <v>267</v>
      </c>
      <c r="B382">
        <v>293</v>
      </c>
      <c r="C382" s="4">
        <v>43901</v>
      </c>
      <c r="D382">
        <v>5</v>
      </c>
      <c r="E382" t="s">
        <v>36</v>
      </c>
      <c r="F382" t="s">
        <v>47</v>
      </c>
      <c r="G382" t="s">
        <v>56</v>
      </c>
      <c r="H382" t="s">
        <v>58</v>
      </c>
      <c r="I382" s="4">
        <v>43621</v>
      </c>
      <c r="J382">
        <v>3</v>
      </c>
      <c r="K382" t="s">
        <v>59</v>
      </c>
      <c r="L382" s="4">
        <v>43615</v>
      </c>
      <c r="M382" s="4">
        <v>43830</v>
      </c>
      <c r="N382">
        <v>1</v>
      </c>
      <c r="O382" t="s">
        <v>129</v>
      </c>
      <c r="P382" t="s">
        <v>291</v>
      </c>
      <c r="Q382">
        <v>2</v>
      </c>
      <c r="R382" t="s">
        <v>580</v>
      </c>
      <c r="S382" t="s">
        <v>1138</v>
      </c>
      <c r="T382" t="s">
        <v>1661</v>
      </c>
      <c r="U382" t="s">
        <v>180</v>
      </c>
      <c r="V382" t="s">
        <v>1869</v>
      </c>
      <c r="W382">
        <v>296.97000000000003</v>
      </c>
      <c r="X382">
        <v>44.97</v>
      </c>
      <c r="Y382">
        <v>2</v>
      </c>
      <c r="Z382" t="s">
        <v>2153</v>
      </c>
      <c r="AA382" t="s">
        <v>2433</v>
      </c>
      <c r="AF382" s="4"/>
      <c r="AG382" s="4"/>
      <c r="AH382" t="s">
        <v>84</v>
      </c>
      <c r="AI382" t="s">
        <v>246</v>
      </c>
      <c r="AJ382" t="s">
        <v>543</v>
      </c>
      <c r="AK382" t="s">
        <v>1104</v>
      </c>
      <c r="AL382" t="s">
        <v>1631</v>
      </c>
      <c r="AM382" t="s">
        <v>69</v>
      </c>
      <c r="AN382" t="s">
        <v>1548</v>
      </c>
      <c r="AO382" t="s">
        <v>86</v>
      </c>
      <c r="AP382" t="s">
        <v>2350</v>
      </c>
    </row>
    <row r="383" spans="1:42" x14ac:dyDescent="0.25">
      <c r="A383">
        <v>268</v>
      </c>
      <c r="B383">
        <v>370</v>
      </c>
      <c r="C383" s="4">
        <v>43902</v>
      </c>
      <c r="D383">
        <v>9</v>
      </c>
      <c r="E383" t="s">
        <v>41</v>
      </c>
      <c r="F383" t="s">
        <v>52</v>
      </c>
      <c r="G383" t="s">
        <v>55</v>
      </c>
      <c r="H383" t="s">
        <v>58</v>
      </c>
      <c r="I383" s="4">
        <v>43739</v>
      </c>
      <c r="J383">
        <v>2</v>
      </c>
      <c r="K383" t="s">
        <v>60</v>
      </c>
      <c r="L383" s="4">
        <v>43615</v>
      </c>
      <c r="M383" s="4">
        <v>43830</v>
      </c>
      <c r="N383">
        <v>2</v>
      </c>
      <c r="O383" t="s">
        <v>85</v>
      </c>
      <c r="P383" t="s">
        <v>247</v>
      </c>
      <c r="Q383">
        <v>2</v>
      </c>
      <c r="R383" t="s">
        <v>581</v>
      </c>
      <c r="S383" t="s">
        <v>1139</v>
      </c>
      <c r="T383" t="s">
        <v>1662</v>
      </c>
      <c r="U383" t="s">
        <v>180</v>
      </c>
      <c r="V383" t="s">
        <v>2037</v>
      </c>
      <c r="W383">
        <v>79.89</v>
      </c>
      <c r="X383">
        <v>64.97</v>
      </c>
      <c r="Y383">
        <v>2</v>
      </c>
      <c r="Z383" t="s">
        <v>2154</v>
      </c>
      <c r="AA383" t="s">
        <v>2434</v>
      </c>
      <c r="AF383" s="4"/>
      <c r="AG383" s="4"/>
      <c r="AH383" t="s">
        <v>69</v>
      </c>
      <c r="AI383" t="s">
        <v>231</v>
      </c>
      <c r="AJ383" t="s">
        <v>393</v>
      </c>
      <c r="AK383" t="s">
        <v>955</v>
      </c>
      <c r="AL383" t="s">
        <v>1489</v>
      </c>
      <c r="AM383" t="s">
        <v>80</v>
      </c>
      <c r="AN383" t="s">
        <v>1577</v>
      </c>
      <c r="AO383" t="s">
        <v>78</v>
      </c>
      <c r="AP383" t="s">
        <v>2330</v>
      </c>
    </row>
    <row r="384" spans="1:42" x14ac:dyDescent="0.25">
      <c r="A384">
        <v>268</v>
      </c>
      <c r="B384">
        <v>370</v>
      </c>
      <c r="C384" s="4">
        <v>43902</v>
      </c>
      <c r="D384">
        <v>9</v>
      </c>
      <c r="E384" t="s">
        <v>41</v>
      </c>
      <c r="F384" t="s">
        <v>52</v>
      </c>
      <c r="G384" t="s">
        <v>55</v>
      </c>
      <c r="H384" t="s">
        <v>58</v>
      </c>
      <c r="I384" s="4">
        <v>43739</v>
      </c>
      <c r="J384">
        <v>2</v>
      </c>
      <c r="K384" t="s">
        <v>60</v>
      </c>
      <c r="L384" s="4">
        <v>43615</v>
      </c>
      <c r="M384" s="4">
        <v>43830</v>
      </c>
      <c r="N384">
        <v>2</v>
      </c>
      <c r="O384" t="s">
        <v>85</v>
      </c>
      <c r="P384" t="s">
        <v>247</v>
      </c>
      <c r="Q384">
        <v>2</v>
      </c>
      <c r="R384" t="s">
        <v>581</v>
      </c>
      <c r="S384" t="s">
        <v>1139</v>
      </c>
      <c r="T384" t="s">
        <v>1662</v>
      </c>
      <c r="U384" t="s">
        <v>180</v>
      </c>
      <c r="V384" t="s">
        <v>2037</v>
      </c>
      <c r="W384">
        <v>79.89</v>
      </c>
      <c r="X384">
        <v>64.97</v>
      </c>
      <c r="Y384">
        <v>2</v>
      </c>
      <c r="Z384" t="s">
        <v>2154</v>
      </c>
      <c r="AA384" t="s">
        <v>2434</v>
      </c>
      <c r="AF384" s="4"/>
      <c r="AG384" s="4"/>
      <c r="AH384" t="s">
        <v>80</v>
      </c>
      <c r="AI384" t="s">
        <v>242</v>
      </c>
      <c r="AJ384" t="s">
        <v>586</v>
      </c>
      <c r="AK384" t="s">
        <v>966</v>
      </c>
      <c r="AL384" t="s">
        <v>1667</v>
      </c>
      <c r="AM384" t="s">
        <v>69</v>
      </c>
      <c r="AN384" t="s">
        <v>1548</v>
      </c>
      <c r="AO384" t="s">
        <v>67</v>
      </c>
      <c r="AP384" t="s">
        <v>2373</v>
      </c>
    </row>
    <row r="385" spans="1:42" x14ac:dyDescent="0.25">
      <c r="A385">
        <v>269</v>
      </c>
      <c r="B385">
        <v>324</v>
      </c>
      <c r="C385" s="4">
        <v>43904</v>
      </c>
      <c r="D385">
        <v>1</v>
      </c>
      <c r="E385" t="s">
        <v>39</v>
      </c>
      <c r="F385" t="s">
        <v>50</v>
      </c>
      <c r="G385" t="s">
        <v>56</v>
      </c>
      <c r="H385" t="s">
        <v>58</v>
      </c>
      <c r="I385" s="4">
        <v>43669</v>
      </c>
      <c r="J385">
        <v>1</v>
      </c>
      <c r="K385" t="s">
        <v>61</v>
      </c>
      <c r="L385" s="4">
        <v>43615</v>
      </c>
      <c r="M385" s="4">
        <v>43830</v>
      </c>
      <c r="N385">
        <v>2</v>
      </c>
      <c r="O385" t="s">
        <v>137</v>
      </c>
      <c r="P385" t="s">
        <v>299</v>
      </c>
      <c r="Q385">
        <v>2</v>
      </c>
      <c r="R385" t="s">
        <v>582</v>
      </c>
      <c r="S385" t="s">
        <v>1140</v>
      </c>
      <c r="T385" t="s">
        <v>1663</v>
      </c>
      <c r="U385" t="s">
        <v>88</v>
      </c>
      <c r="V385" t="s">
        <v>1723</v>
      </c>
      <c r="W385">
        <v>343.88</v>
      </c>
      <c r="X385">
        <v>39.96</v>
      </c>
      <c r="Y385">
        <v>2</v>
      </c>
      <c r="Z385" t="s">
        <v>2155</v>
      </c>
      <c r="AA385" t="s">
        <v>2435</v>
      </c>
      <c r="AF385" s="4"/>
      <c r="AG385" s="4"/>
      <c r="AH385" t="s">
        <v>78</v>
      </c>
      <c r="AI385" t="s">
        <v>240</v>
      </c>
      <c r="AJ385" t="s">
        <v>668</v>
      </c>
      <c r="AK385" t="s">
        <v>1212</v>
      </c>
      <c r="AL385" t="s">
        <v>1735</v>
      </c>
      <c r="AM385" t="s">
        <v>80</v>
      </c>
      <c r="AN385" t="s">
        <v>1562</v>
      </c>
      <c r="AO385" t="s">
        <v>393</v>
      </c>
      <c r="AP385" t="s">
        <v>2345</v>
      </c>
    </row>
    <row r="386" spans="1:42" x14ac:dyDescent="0.25">
      <c r="A386">
        <v>269</v>
      </c>
      <c r="B386">
        <v>324</v>
      </c>
      <c r="C386" s="4">
        <v>43904</v>
      </c>
      <c r="D386">
        <v>1</v>
      </c>
      <c r="E386" t="s">
        <v>39</v>
      </c>
      <c r="F386" t="s">
        <v>50</v>
      </c>
      <c r="G386" t="s">
        <v>56</v>
      </c>
      <c r="H386" t="s">
        <v>58</v>
      </c>
      <c r="I386" s="4">
        <v>43669</v>
      </c>
      <c r="J386">
        <v>1</v>
      </c>
      <c r="K386" t="s">
        <v>61</v>
      </c>
      <c r="L386" s="4">
        <v>43615</v>
      </c>
      <c r="M386" s="4">
        <v>43830</v>
      </c>
      <c r="N386">
        <v>2</v>
      </c>
      <c r="O386" t="s">
        <v>137</v>
      </c>
      <c r="P386" t="s">
        <v>299</v>
      </c>
      <c r="Q386">
        <v>2</v>
      </c>
      <c r="R386" t="s">
        <v>582</v>
      </c>
      <c r="S386" t="s">
        <v>1140</v>
      </c>
      <c r="T386" t="s">
        <v>1663</v>
      </c>
      <c r="U386" t="s">
        <v>88</v>
      </c>
      <c r="V386" t="s">
        <v>1723</v>
      </c>
      <c r="W386">
        <v>343.88</v>
      </c>
      <c r="X386">
        <v>39.96</v>
      </c>
      <c r="Y386">
        <v>2</v>
      </c>
      <c r="Z386" t="s">
        <v>2155</v>
      </c>
      <c r="AA386" t="s">
        <v>2435</v>
      </c>
      <c r="AF386" s="4"/>
      <c r="AG386" s="4"/>
      <c r="AH386" t="s">
        <v>65</v>
      </c>
      <c r="AI386" t="s">
        <v>227</v>
      </c>
      <c r="AJ386" t="s">
        <v>389</v>
      </c>
      <c r="AK386" t="s">
        <v>951</v>
      </c>
      <c r="AL386" t="s">
        <v>1485</v>
      </c>
      <c r="AM386" t="s">
        <v>80</v>
      </c>
      <c r="AN386" t="s">
        <v>1562</v>
      </c>
      <c r="AO386" t="s">
        <v>431</v>
      </c>
      <c r="AP386" t="s">
        <v>2326</v>
      </c>
    </row>
    <row r="387" spans="1:42" x14ac:dyDescent="0.25">
      <c r="A387">
        <v>270</v>
      </c>
      <c r="B387">
        <v>440</v>
      </c>
      <c r="C387" s="4">
        <v>43904</v>
      </c>
      <c r="D387">
        <v>6</v>
      </c>
      <c r="E387" t="s">
        <v>33</v>
      </c>
      <c r="F387" t="s">
        <v>44</v>
      </c>
      <c r="G387" t="s">
        <v>55</v>
      </c>
      <c r="H387" t="s">
        <v>58</v>
      </c>
      <c r="I387" s="4">
        <v>43717</v>
      </c>
      <c r="J387">
        <v>1</v>
      </c>
      <c r="K387" t="s">
        <v>61</v>
      </c>
      <c r="L387" s="4">
        <v>43615</v>
      </c>
      <c r="M387" s="4">
        <v>43830</v>
      </c>
      <c r="N387">
        <v>1</v>
      </c>
      <c r="O387" t="s">
        <v>79</v>
      </c>
      <c r="P387" t="s">
        <v>241</v>
      </c>
      <c r="Q387">
        <v>1</v>
      </c>
      <c r="R387" t="s">
        <v>521</v>
      </c>
      <c r="S387" t="s">
        <v>1078</v>
      </c>
      <c r="T387" t="s">
        <v>1611</v>
      </c>
      <c r="U387" t="s">
        <v>67</v>
      </c>
      <c r="V387" t="s">
        <v>1548</v>
      </c>
      <c r="W387">
        <v>167.07</v>
      </c>
      <c r="X387">
        <v>44.97</v>
      </c>
      <c r="Y387">
        <v>1</v>
      </c>
      <c r="Z387" t="s">
        <v>455</v>
      </c>
      <c r="AA387" t="s">
        <v>2340</v>
      </c>
      <c r="AF387" s="4"/>
      <c r="AG387" s="4"/>
      <c r="AH387" t="s">
        <v>79</v>
      </c>
      <c r="AI387" t="s">
        <v>241</v>
      </c>
      <c r="AJ387" t="s">
        <v>521</v>
      </c>
      <c r="AK387" t="s">
        <v>1078</v>
      </c>
      <c r="AL387" t="s">
        <v>1611</v>
      </c>
      <c r="AM387" t="s">
        <v>67</v>
      </c>
      <c r="AN387" t="s">
        <v>1548</v>
      </c>
      <c r="AO387" t="s">
        <v>455</v>
      </c>
      <c r="AP387" t="s">
        <v>2340</v>
      </c>
    </row>
    <row r="388" spans="1:42" x14ac:dyDescent="0.25">
      <c r="A388">
        <v>271</v>
      </c>
      <c r="B388">
        <v>6</v>
      </c>
      <c r="C388" s="4">
        <v>43905</v>
      </c>
      <c r="D388">
        <v>9</v>
      </c>
      <c r="E388" t="s">
        <v>41</v>
      </c>
      <c r="F388" t="s">
        <v>52</v>
      </c>
      <c r="G388" t="s">
        <v>55</v>
      </c>
      <c r="H388" t="s">
        <v>57</v>
      </c>
      <c r="I388" s="4">
        <v>43739</v>
      </c>
      <c r="J388">
        <v>2</v>
      </c>
      <c r="K388" t="s">
        <v>60</v>
      </c>
      <c r="L388" s="4">
        <v>43615</v>
      </c>
      <c r="M388" s="4">
        <v>43830</v>
      </c>
      <c r="N388">
        <v>2</v>
      </c>
      <c r="O388" t="s">
        <v>138</v>
      </c>
      <c r="P388" t="s">
        <v>300</v>
      </c>
      <c r="Q388">
        <v>2</v>
      </c>
      <c r="R388" t="s">
        <v>583</v>
      </c>
      <c r="S388" t="s">
        <v>1141</v>
      </c>
      <c r="T388" t="s">
        <v>1664</v>
      </c>
      <c r="U388" t="s">
        <v>2005</v>
      </c>
      <c r="V388" t="s">
        <v>2055</v>
      </c>
      <c r="W388">
        <v>554.97</v>
      </c>
      <c r="X388">
        <v>144.93</v>
      </c>
      <c r="Y388">
        <v>2</v>
      </c>
      <c r="Z388" t="s">
        <v>2156</v>
      </c>
      <c r="AA388" t="s">
        <v>2436</v>
      </c>
      <c r="AF388" s="4"/>
      <c r="AG388" s="4"/>
      <c r="AH388" t="s">
        <v>69</v>
      </c>
      <c r="AI388" t="s">
        <v>231</v>
      </c>
      <c r="AJ388" t="s">
        <v>646</v>
      </c>
      <c r="AK388" t="s">
        <v>987</v>
      </c>
      <c r="AL388" t="s">
        <v>492</v>
      </c>
      <c r="AM388" t="s">
        <v>80</v>
      </c>
      <c r="AN388" t="s">
        <v>1577</v>
      </c>
      <c r="AO388" t="s">
        <v>69</v>
      </c>
      <c r="AP388" t="s">
        <v>2360</v>
      </c>
    </row>
    <row r="389" spans="1:42" x14ac:dyDescent="0.25">
      <c r="A389">
        <v>271</v>
      </c>
      <c r="B389">
        <v>6</v>
      </c>
      <c r="C389" s="4">
        <v>43905</v>
      </c>
      <c r="D389">
        <v>9</v>
      </c>
      <c r="E389" t="s">
        <v>41</v>
      </c>
      <c r="F389" t="s">
        <v>52</v>
      </c>
      <c r="G389" t="s">
        <v>55</v>
      </c>
      <c r="H389" t="s">
        <v>57</v>
      </c>
      <c r="I389" s="4">
        <v>43739</v>
      </c>
      <c r="J389">
        <v>2</v>
      </c>
      <c r="K389" t="s">
        <v>60</v>
      </c>
      <c r="L389" s="4">
        <v>43615</v>
      </c>
      <c r="M389" s="4">
        <v>43830</v>
      </c>
      <c r="N389">
        <v>2</v>
      </c>
      <c r="O389" t="s">
        <v>138</v>
      </c>
      <c r="P389" t="s">
        <v>300</v>
      </c>
      <c r="Q389">
        <v>2</v>
      </c>
      <c r="R389" t="s">
        <v>583</v>
      </c>
      <c r="S389" t="s">
        <v>1141</v>
      </c>
      <c r="T389" t="s">
        <v>1664</v>
      </c>
      <c r="U389" t="s">
        <v>2005</v>
      </c>
      <c r="V389" t="s">
        <v>2055</v>
      </c>
      <c r="W389">
        <v>554.97</v>
      </c>
      <c r="X389">
        <v>144.93</v>
      </c>
      <c r="Y389">
        <v>2</v>
      </c>
      <c r="Z389" t="s">
        <v>2156</v>
      </c>
      <c r="AA389" t="s">
        <v>2436</v>
      </c>
      <c r="AF389" s="4"/>
      <c r="AG389" s="4"/>
      <c r="AH389" t="s">
        <v>78</v>
      </c>
      <c r="AI389" t="s">
        <v>240</v>
      </c>
      <c r="AJ389" t="s">
        <v>578</v>
      </c>
      <c r="AK389" t="s">
        <v>1136</v>
      </c>
      <c r="AL389" t="s">
        <v>1659</v>
      </c>
      <c r="AM389" t="s">
        <v>67</v>
      </c>
      <c r="AN389" t="s">
        <v>1548</v>
      </c>
      <c r="AO389" t="s">
        <v>393</v>
      </c>
      <c r="AP389" t="s">
        <v>2345</v>
      </c>
    </row>
    <row r="390" spans="1:42" x14ac:dyDescent="0.25">
      <c r="A390">
        <v>271</v>
      </c>
      <c r="B390">
        <v>6</v>
      </c>
      <c r="C390" s="4">
        <v>43905</v>
      </c>
      <c r="D390">
        <v>9</v>
      </c>
      <c r="E390" t="s">
        <v>41</v>
      </c>
      <c r="F390" t="s">
        <v>52</v>
      </c>
      <c r="G390" t="s">
        <v>55</v>
      </c>
      <c r="H390" t="s">
        <v>57</v>
      </c>
      <c r="I390" s="4">
        <v>43739</v>
      </c>
      <c r="J390">
        <v>2</v>
      </c>
      <c r="K390" t="s">
        <v>60</v>
      </c>
      <c r="L390" s="4">
        <v>43615</v>
      </c>
      <c r="M390" s="4">
        <v>43830</v>
      </c>
      <c r="N390">
        <v>2</v>
      </c>
      <c r="O390" t="s">
        <v>138</v>
      </c>
      <c r="P390" t="s">
        <v>300</v>
      </c>
      <c r="Q390">
        <v>2</v>
      </c>
      <c r="R390" t="s">
        <v>583</v>
      </c>
      <c r="S390" t="s">
        <v>1141</v>
      </c>
      <c r="T390" t="s">
        <v>1664</v>
      </c>
      <c r="U390" t="s">
        <v>2005</v>
      </c>
      <c r="V390" t="s">
        <v>2055</v>
      </c>
      <c r="W390">
        <v>554.97</v>
      </c>
      <c r="X390">
        <v>144.93</v>
      </c>
      <c r="Y390">
        <v>2</v>
      </c>
      <c r="Z390" t="s">
        <v>2156</v>
      </c>
      <c r="AA390" t="s">
        <v>2436</v>
      </c>
      <c r="AF390" s="4"/>
      <c r="AG390" s="4"/>
      <c r="AH390" t="s">
        <v>69</v>
      </c>
      <c r="AI390" t="s">
        <v>231</v>
      </c>
      <c r="AJ390" t="s">
        <v>646</v>
      </c>
      <c r="AK390" t="s">
        <v>987</v>
      </c>
      <c r="AL390" t="s">
        <v>492</v>
      </c>
      <c r="AM390" t="s">
        <v>80</v>
      </c>
      <c r="AN390" t="s">
        <v>1577</v>
      </c>
      <c r="AO390" t="s">
        <v>69</v>
      </c>
      <c r="AP390" t="s">
        <v>2360</v>
      </c>
    </row>
    <row r="391" spans="1:42" x14ac:dyDescent="0.25">
      <c r="A391">
        <v>272</v>
      </c>
      <c r="B391">
        <v>331</v>
      </c>
      <c r="C391" s="4">
        <v>43905</v>
      </c>
      <c r="D391">
        <v>9</v>
      </c>
      <c r="E391" t="s">
        <v>41</v>
      </c>
      <c r="F391" t="s">
        <v>52</v>
      </c>
      <c r="G391" t="s">
        <v>56</v>
      </c>
      <c r="H391" t="s">
        <v>57</v>
      </c>
      <c r="I391" s="4">
        <v>43588</v>
      </c>
      <c r="J391">
        <v>1</v>
      </c>
      <c r="L391" s="4"/>
      <c r="M391" s="4"/>
      <c r="N391">
        <v>1</v>
      </c>
      <c r="O391" t="s">
        <v>86</v>
      </c>
      <c r="P391" t="s">
        <v>248</v>
      </c>
      <c r="Q391">
        <v>1</v>
      </c>
      <c r="R391" t="s">
        <v>584</v>
      </c>
      <c r="S391" t="s">
        <v>1062</v>
      </c>
      <c r="T391" t="s">
        <v>1665</v>
      </c>
      <c r="U391" t="s">
        <v>69</v>
      </c>
      <c r="V391" t="s">
        <v>1577</v>
      </c>
      <c r="W391">
        <v>61.97</v>
      </c>
      <c r="X391">
        <v>24.99</v>
      </c>
      <c r="Y391">
        <v>1</v>
      </c>
      <c r="Z391" t="s">
        <v>530</v>
      </c>
      <c r="AA391" t="s">
        <v>2367</v>
      </c>
      <c r="AF391" s="4"/>
      <c r="AG391" s="4"/>
      <c r="AH391" t="s">
        <v>86</v>
      </c>
      <c r="AI391" t="s">
        <v>248</v>
      </c>
      <c r="AJ391" t="s">
        <v>584</v>
      </c>
      <c r="AK391" t="s">
        <v>1062</v>
      </c>
      <c r="AL391" t="s">
        <v>1665</v>
      </c>
      <c r="AM391" t="s">
        <v>69</v>
      </c>
      <c r="AN391" t="s">
        <v>1577</v>
      </c>
      <c r="AO391" t="s">
        <v>530</v>
      </c>
      <c r="AP391" t="s">
        <v>2367</v>
      </c>
    </row>
    <row r="392" spans="1:42" x14ac:dyDescent="0.25">
      <c r="A392">
        <v>273</v>
      </c>
      <c r="B392">
        <v>460</v>
      </c>
      <c r="C392" s="4">
        <v>43905</v>
      </c>
      <c r="D392">
        <v>11</v>
      </c>
      <c r="E392" t="s">
        <v>37</v>
      </c>
      <c r="F392" t="s">
        <v>48</v>
      </c>
      <c r="G392" t="s">
        <v>56</v>
      </c>
      <c r="H392" t="s">
        <v>57</v>
      </c>
      <c r="I392" s="4">
        <v>43836</v>
      </c>
      <c r="J392">
        <v>4</v>
      </c>
      <c r="K392" t="s">
        <v>61</v>
      </c>
      <c r="L392" s="4">
        <v>43831</v>
      </c>
      <c r="M392" s="4">
        <v>43861</v>
      </c>
      <c r="N392">
        <v>2</v>
      </c>
      <c r="O392" t="s">
        <v>128</v>
      </c>
      <c r="P392" t="s">
        <v>290</v>
      </c>
      <c r="Q392">
        <v>2</v>
      </c>
      <c r="R392" t="s">
        <v>585</v>
      </c>
      <c r="S392" t="s">
        <v>1142</v>
      </c>
      <c r="T392" t="s">
        <v>1666</v>
      </c>
      <c r="U392" t="s">
        <v>75</v>
      </c>
      <c r="V392" t="s">
        <v>2039</v>
      </c>
      <c r="W392">
        <v>235.95</v>
      </c>
      <c r="X392">
        <v>64.95</v>
      </c>
      <c r="Y392">
        <v>2</v>
      </c>
      <c r="Z392" t="s">
        <v>2095</v>
      </c>
      <c r="AA392" t="s">
        <v>2363</v>
      </c>
      <c r="AB392">
        <v>3</v>
      </c>
      <c r="AC392" t="s">
        <v>2633</v>
      </c>
      <c r="AD392">
        <v>775</v>
      </c>
      <c r="AE392" t="s">
        <v>2637</v>
      </c>
      <c r="AF392" s="4">
        <v>43901</v>
      </c>
      <c r="AG392" s="4">
        <v>43951</v>
      </c>
      <c r="AH392" t="s">
        <v>90</v>
      </c>
      <c r="AI392" t="s">
        <v>252</v>
      </c>
      <c r="AJ392" t="s">
        <v>427</v>
      </c>
      <c r="AK392" t="s">
        <v>989</v>
      </c>
      <c r="AL392" t="s">
        <v>1522</v>
      </c>
      <c r="AM392" t="s">
        <v>80</v>
      </c>
      <c r="AN392" t="s">
        <v>1562</v>
      </c>
      <c r="AO392" t="s">
        <v>645</v>
      </c>
      <c r="AP392" t="s">
        <v>2347</v>
      </c>
    </row>
    <row r="393" spans="1:42" x14ac:dyDescent="0.25">
      <c r="A393">
        <v>273</v>
      </c>
      <c r="B393">
        <v>460</v>
      </c>
      <c r="C393" s="4">
        <v>43905</v>
      </c>
      <c r="D393">
        <v>11</v>
      </c>
      <c r="E393" t="s">
        <v>37</v>
      </c>
      <c r="F393" t="s">
        <v>48</v>
      </c>
      <c r="G393" t="s">
        <v>56</v>
      </c>
      <c r="H393" t="s">
        <v>57</v>
      </c>
      <c r="I393" s="4">
        <v>43836</v>
      </c>
      <c r="J393">
        <v>4</v>
      </c>
      <c r="K393" t="s">
        <v>61</v>
      </c>
      <c r="L393" s="4">
        <v>43831</v>
      </c>
      <c r="M393" s="4">
        <v>43861</v>
      </c>
      <c r="N393">
        <v>2</v>
      </c>
      <c r="O393" t="s">
        <v>128</v>
      </c>
      <c r="P393" t="s">
        <v>290</v>
      </c>
      <c r="Q393">
        <v>2</v>
      </c>
      <c r="R393" t="s">
        <v>585</v>
      </c>
      <c r="S393" t="s">
        <v>1142</v>
      </c>
      <c r="T393" t="s">
        <v>1666</v>
      </c>
      <c r="U393" t="s">
        <v>75</v>
      </c>
      <c r="V393" t="s">
        <v>2039</v>
      </c>
      <c r="W393">
        <v>235.95</v>
      </c>
      <c r="X393">
        <v>64.95</v>
      </c>
      <c r="Y393">
        <v>2</v>
      </c>
      <c r="Z393" t="s">
        <v>2095</v>
      </c>
      <c r="AA393" t="s">
        <v>2363</v>
      </c>
      <c r="AB393">
        <v>3</v>
      </c>
      <c r="AC393" t="s">
        <v>2633</v>
      </c>
      <c r="AD393">
        <v>775</v>
      </c>
      <c r="AE393" t="s">
        <v>2637</v>
      </c>
      <c r="AF393" s="4">
        <v>43901</v>
      </c>
      <c r="AG393" s="4">
        <v>43951</v>
      </c>
      <c r="AH393" t="s">
        <v>80</v>
      </c>
      <c r="AI393" t="s">
        <v>242</v>
      </c>
      <c r="AJ393" t="s">
        <v>507</v>
      </c>
      <c r="AK393" t="s">
        <v>1070</v>
      </c>
      <c r="AL393" t="s">
        <v>1597</v>
      </c>
      <c r="AM393" t="s">
        <v>67</v>
      </c>
      <c r="AN393" t="s">
        <v>1548</v>
      </c>
      <c r="AO393" t="s">
        <v>69</v>
      </c>
      <c r="AP393" t="s">
        <v>2360</v>
      </c>
    </row>
    <row r="394" spans="1:42" x14ac:dyDescent="0.25">
      <c r="A394">
        <v>274</v>
      </c>
      <c r="B394">
        <v>43</v>
      </c>
      <c r="C394" s="4">
        <v>43906</v>
      </c>
      <c r="D394">
        <v>2</v>
      </c>
      <c r="E394" t="s">
        <v>38</v>
      </c>
      <c r="F394" t="s">
        <v>49</v>
      </c>
      <c r="G394" t="s">
        <v>56</v>
      </c>
      <c r="H394" t="s">
        <v>58</v>
      </c>
      <c r="I394" s="4">
        <v>43700</v>
      </c>
      <c r="J394">
        <v>1</v>
      </c>
      <c r="K394" t="s">
        <v>61</v>
      </c>
      <c r="L394" s="4">
        <v>43615</v>
      </c>
      <c r="M394" s="4">
        <v>43830</v>
      </c>
      <c r="N394">
        <v>1</v>
      </c>
      <c r="O394" t="s">
        <v>80</v>
      </c>
      <c r="P394" t="s">
        <v>242</v>
      </c>
      <c r="Q394">
        <v>1</v>
      </c>
      <c r="R394" t="s">
        <v>586</v>
      </c>
      <c r="S394" t="s">
        <v>966</v>
      </c>
      <c r="T394" t="s">
        <v>1667</v>
      </c>
      <c r="U394" t="s">
        <v>80</v>
      </c>
      <c r="V394" t="s">
        <v>1548</v>
      </c>
      <c r="W394">
        <v>43.98</v>
      </c>
      <c r="X394">
        <v>29.98</v>
      </c>
      <c r="Y394">
        <v>1</v>
      </c>
      <c r="Z394" t="s">
        <v>67</v>
      </c>
      <c r="AA394" t="s">
        <v>2373</v>
      </c>
      <c r="AF394" s="4"/>
      <c r="AG394" s="4"/>
      <c r="AH394" t="s">
        <v>80</v>
      </c>
      <c r="AI394" t="s">
        <v>242</v>
      </c>
      <c r="AJ394" t="s">
        <v>586</v>
      </c>
      <c r="AK394" t="s">
        <v>966</v>
      </c>
      <c r="AL394" t="s">
        <v>1667</v>
      </c>
      <c r="AM394" t="s">
        <v>80</v>
      </c>
      <c r="AN394" t="s">
        <v>1548</v>
      </c>
      <c r="AO394" t="s">
        <v>67</v>
      </c>
      <c r="AP394" t="s">
        <v>2373</v>
      </c>
    </row>
    <row r="395" spans="1:42" x14ac:dyDescent="0.25">
      <c r="A395">
        <v>275</v>
      </c>
      <c r="B395">
        <v>451</v>
      </c>
      <c r="C395" s="4">
        <v>43907</v>
      </c>
      <c r="D395">
        <v>5</v>
      </c>
      <c r="E395" t="s">
        <v>36</v>
      </c>
      <c r="F395" t="s">
        <v>47</v>
      </c>
      <c r="G395" t="s">
        <v>56</v>
      </c>
      <c r="H395" t="s">
        <v>58</v>
      </c>
      <c r="I395" s="4">
        <v>43890</v>
      </c>
      <c r="J395">
        <v>6</v>
      </c>
      <c r="L395" s="4"/>
      <c r="M395" s="4"/>
      <c r="N395">
        <v>1</v>
      </c>
      <c r="O395" t="s">
        <v>80</v>
      </c>
      <c r="P395" t="s">
        <v>242</v>
      </c>
      <c r="Q395">
        <v>1</v>
      </c>
      <c r="R395" t="s">
        <v>587</v>
      </c>
      <c r="S395" t="s">
        <v>1143</v>
      </c>
      <c r="T395" t="s">
        <v>1668</v>
      </c>
      <c r="U395" t="s">
        <v>69</v>
      </c>
      <c r="V395" t="s">
        <v>1548</v>
      </c>
      <c r="W395">
        <v>31.29</v>
      </c>
      <c r="X395">
        <v>14.99</v>
      </c>
      <c r="Y395">
        <v>1</v>
      </c>
      <c r="Z395" t="s">
        <v>79</v>
      </c>
      <c r="AA395" t="s">
        <v>2349</v>
      </c>
      <c r="AB395">
        <v>3</v>
      </c>
      <c r="AC395" t="s">
        <v>2633</v>
      </c>
      <c r="AD395">
        <v>771</v>
      </c>
      <c r="AE395" t="s">
        <v>2637</v>
      </c>
      <c r="AF395" s="4">
        <v>43901</v>
      </c>
      <c r="AG395" s="4">
        <v>43951</v>
      </c>
      <c r="AH395" t="s">
        <v>80</v>
      </c>
      <c r="AI395" t="s">
        <v>242</v>
      </c>
      <c r="AJ395" t="s">
        <v>587</v>
      </c>
      <c r="AK395" t="s">
        <v>1143</v>
      </c>
      <c r="AL395" t="s">
        <v>1668</v>
      </c>
      <c r="AM395" t="s">
        <v>69</v>
      </c>
      <c r="AN395" t="s">
        <v>1548</v>
      </c>
      <c r="AO395" t="s">
        <v>79</v>
      </c>
      <c r="AP395" t="s">
        <v>2349</v>
      </c>
    </row>
    <row r="396" spans="1:42" x14ac:dyDescent="0.25">
      <c r="A396">
        <v>276</v>
      </c>
      <c r="B396">
        <v>488</v>
      </c>
      <c r="C396" s="4">
        <v>43907</v>
      </c>
      <c r="D396">
        <v>6</v>
      </c>
      <c r="E396" t="s">
        <v>33</v>
      </c>
      <c r="F396" t="s">
        <v>44</v>
      </c>
      <c r="G396" t="s">
        <v>56</v>
      </c>
      <c r="H396" t="s">
        <v>58</v>
      </c>
      <c r="I396" s="4">
        <v>43855</v>
      </c>
      <c r="J396">
        <v>4</v>
      </c>
      <c r="K396" t="s">
        <v>61</v>
      </c>
      <c r="L396" s="4">
        <v>43831</v>
      </c>
      <c r="M396" s="4">
        <v>43861</v>
      </c>
      <c r="N396">
        <v>2</v>
      </c>
      <c r="O396" t="s">
        <v>118</v>
      </c>
      <c r="P396" t="s">
        <v>280</v>
      </c>
      <c r="Q396">
        <v>2</v>
      </c>
      <c r="R396" t="s">
        <v>588</v>
      </c>
      <c r="S396" t="s">
        <v>1144</v>
      </c>
      <c r="T396" t="s">
        <v>1669</v>
      </c>
      <c r="U396" t="s">
        <v>85</v>
      </c>
      <c r="V396" t="s">
        <v>2039</v>
      </c>
      <c r="W396">
        <v>109.97</v>
      </c>
      <c r="X396">
        <v>39.97</v>
      </c>
      <c r="Y396">
        <v>2</v>
      </c>
      <c r="Z396" t="s">
        <v>2153</v>
      </c>
      <c r="AA396" t="s">
        <v>2433</v>
      </c>
      <c r="AF396" s="4"/>
      <c r="AG396" s="4"/>
      <c r="AH396" t="s">
        <v>90</v>
      </c>
      <c r="AI396" t="s">
        <v>252</v>
      </c>
      <c r="AJ396" t="s">
        <v>427</v>
      </c>
      <c r="AK396" t="s">
        <v>989</v>
      </c>
      <c r="AL396" t="s">
        <v>1522</v>
      </c>
      <c r="AM396" t="s">
        <v>69</v>
      </c>
      <c r="AN396" t="s">
        <v>1562</v>
      </c>
      <c r="AO396" t="s">
        <v>645</v>
      </c>
      <c r="AP396" t="s">
        <v>2347</v>
      </c>
    </row>
    <row r="397" spans="1:42" x14ac:dyDescent="0.25">
      <c r="A397">
        <v>276</v>
      </c>
      <c r="B397">
        <v>488</v>
      </c>
      <c r="C397" s="4">
        <v>43907</v>
      </c>
      <c r="D397">
        <v>6</v>
      </c>
      <c r="E397" t="s">
        <v>33</v>
      </c>
      <c r="F397" t="s">
        <v>44</v>
      </c>
      <c r="G397" t="s">
        <v>56</v>
      </c>
      <c r="H397" t="s">
        <v>58</v>
      </c>
      <c r="I397" s="4">
        <v>43855</v>
      </c>
      <c r="J397">
        <v>4</v>
      </c>
      <c r="K397" t="s">
        <v>61</v>
      </c>
      <c r="L397" s="4">
        <v>43831</v>
      </c>
      <c r="M397" s="4">
        <v>43861</v>
      </c>
      <c r="N397">
        <v>2</v>
      </c>
      <c r="O397" t="s">
        <v>118</v>
      </c>
      <c r="P397" t="s">
        <v>280</v>
      </c>
      <c r="Q397">
        <v>2</v>
      </c>
      <c r="R397" t="s">
        <v>588</v>
      </c>
      <c r="S397" t="s">
        <v>1144</v>
      </c>
      <c r="T397" t="s">
        <v>1669</v>
      </c>
      <c r="U397" t="s">
        <v>85</v>
      </c>
      <c r="V397" t="s">
        <v>2039</v>
      </c>
      <c r="W397">
        <v>109.97</v>
      </c>
      <c r="X397">
        <v>39.97</v>
      </c>
      <c r="Y397">
        <v>2</v>
      </c>
      <c r="Z397" t="s">
        <v>2153</v>
      </c>
      <c r="AA397" t="s">
        <v>2433</v>
      </c>
      <c r="AF397" s="4"/>
      <c r="AG397" s="4"/>
      <c r="AH397" t="s">
        <v>79</v>
      </c>
      <c r="AI397" t="s">
        <v>241</v>
      </c>
      <c r="AJ397" t="s">
        <v>694</v>
      </c>
      <c r="AK397" t="s">
        <v>1087</v>
      </c>
      <c r="AL397" t="s">
        <v>1652</v>
      </c>
      <c r="AM397" t="s">
        <v>80</v>
      </c>
      <c r="AN397" t="s">
        <v>1548</v>
      </c>
      <c r="AO397" t="s">
        <v>86</v>
      </c>
      <c r="AP397" t="s">
        <v>2350</v>
      </c>
    </row>
    <row r="398" spans="1:42" x14ac:dyDescent="0.25">
      <c r="A398">
        <v>277</v>
      </c>
      <c r="B398">
        <v>26</v>
      </c>
      <c r="C398" s="4">
        <v>43908</v>
      </c>
      <c r="D398">
        <v>5</v>
      </c>
      <c r="E398" t="s">
        <v>36</v>
      </c>
      <c r="F398" t="s">
        <v>47</v>
      </c>
      <c r="G398" t="s">
        <v>56</v>
      </c>
      <c r="H398" t="s">
        <v>58</v>
      </c>
      <c r="I398" s="4">
        <v>43843</v>
      </c>
      <c r="J398">
        <v>5</v>
      </c>
      <c r="K398" t="s">
        <v>60</v>
      </c>
      <c r="L398" s="4">
        <v>43831</v>
      </c>
      <c r="M398" s="4">
        <v>43921</v>
      </c>
      <c r="N398">
        <v>2</v>
      </c>
      <c r="O398" t="s">
        <v>139</v>
      </c>
      <c r="P398" t="s">
        <v>301</v>
      </c>
      <c r="Q398">
        <v>2</v>
      </c>
      <c r="R398" t="s">
        <v>589</v>
      </c>
      <c r="S398" t="s">
        <v>1145</v>
      </c>
      <c r="T398" t="s">
        <v>1670</v>
      </c>
      <c r="U398" t="s">
        <v>85</v>
      </c>
      <c r="V398" t="s">
        <v>1869</v>
      </c>
      <c r="W398">
        <v>70.89</v>
      </c>
      <c r="X398">
        <v>44.97</v>
      </c>
      <c r="Y398">
        <v>2</v>
      </c>
      <c r="Z398" t="s">
        <v>2157</v>
      </c>
      <c r="AA398" t="s">
        <v>2437</v>
      </c>
      <c r="AB398">
        <v>3</v>
      </c>
      <c r="AC398" t="s">
        <v>2633</v>
      </c>
      <c r="AD398">
        <v>504</v>
      </c>
      <c r="AE398" t="s">
        <v>2637</v>
      </c>
      <c r="AF398" s="4">
        <v>43901</v>
      </c>
      <c r="AG398" s="4">
        <v>43951</v>
      </c>
      <c r="AH398" t="s">
        <v>67</v>
      </c>
      <c r="AI398" t="s">
        <v>229</v>
      </c>
      <c r="AJ398" t="s">
        <v>478</v>
      </c>
      <c r="AK398" t="s">
        <v>1041</v>
      </c>
      <c r="AL398" t="s">
        <v>1569</v>
      </c>
      <c r="AM398" t="s">
        <v>69</v>
      </c>
      <c r="AN398" t="s">
        <v>1548</v>
      </c>
      <c r="AO398" t="s">
        <v>90</v>
      </c>
      <c r="AP398" t="s">
        <v>2328</v>
      </c>
    </row>
    <row r="399" spans="1:42" x14ac:dyDescent="0.25">
      <c r="A399">
        <v>277</v>
      </c>
      <c r="B399">
        <v>26</v>
      </c>
      <c r="C399" s="4">
        <v>43908</v>
      </c>
      <c r="D399">
        <v>5</v>
      </c>
      <c r="E399" t="s">
        <v>36</v>
      </c>
      <c r="F399" t="s">
        <v>47</v>
      </c>
      <c r="G399" t="s">
        <v>56</v>
      </c>
      <c r="H399" t="s">
        <v>58</v>
      </c>
      <c r="I399" s="4">
        <v>43843</v>
      </c>
      <c r="J399">
        <v>5</v>
      </c>
      <c r="K399" t="s">
        <v>60</v>
      </c>
      <c r="L399" s="4">
        <v>43831</v>
      </c>
      <c r="M399" s="4">
        <v>43921</v>
      </c>
      <c r="N399">
        <v>2</v>
      </c>
      <c r="O399" t="s">
        <v>139</v>
      </c>
      <c r="P399" t="s">
        <v>301</v>
      </c>
      <c r="Q399">
        <v>2</v>
      </c>
      <c r="R399" t="s">
        <v>589</v>
      </c>
      <c r="S399" t="s">
        <v>1145</v>
      </c>
      <c r="T399" t="s">
        <v>1670</v>
      </c>
      <c r="U399" t="s">
        <v>85</v>
      </c>
      <c r="V399" t="s">
        <v>1869</v>
      </c>
      <c r="W399">
        <v>70.89</v>
      </c>
      <c r="X399">
        <v>44.97</v>
      </c>
      <c r="Y399">
        <v>2</v>
      </c>
      <c r="Z399" t="s">
        <v>2157</v>
      </c>
      <c r="AA399" t="s">
        <v>2437</v>
      </c>
      <c r="AB399">
        <v>3</v>
      </c>
      <c r="AC399" t="s">
        <v>2633</v>
      </c>
      <c r="AD399">
        <v>504</v>
      </c>
      <c r="AE399" t="s">
        <v>2637</v>
      </c>
      <c r="AF399" s="4">
        <v>43901</v>
      </c>
      <c r="AG399" s="4">
        <v>43951</v>
      </c>
      <c r="AH399" t="s">
        <v>79</v>
      </c>
      <c r="AI399" t="s">
        <v>241</v>
      </c>
      <c r="AJ399" t="s">
        <v>770</v>
      </c>
      <c r="AK399" t="s">
        <v>1182</v>
      </c>
      <c r="AL399" t="s">
        <v>1614</v>
      </c>
      <c r="AM399" t="s">
        <v>80</v>
      </c>
      <c r="AN399" t="s">
        <v>1548</v>
      </c>
      <c r="AO399" t="s">
        <v>455</v>
      </c>
      <c r="AP399" t="s">
        <v>2340</v>
      </c>
    </row>
    <row r="400" spans="1:42" x14ac:dyDescent="0.25">
      <c r="A400">
        <v>278</v>
      </c>
      <c r="B400">
        <v>338</v>
      </c>
      <c r="C400" s="4">
        <v>43908</v>
      </c>
      <c r="D400">
        <v>4</v>
      </c>
      <c r="E400" t="s">
        <v>40</v>
      </c>
      <c r="F400" t="s">
        <v>51</v>
      </c>
      <c r="G400" t="s">
        <v>55</v>
      </c>
      <c r="H400" t="s">
        <v>57</v>
      </c>
      <c r="I400" s="4">
        <v>43685</v>
      </c>
      <c r="J400">
        <v>2</v>
      </c>
      <c r="K400" t="s">
        <v>60</v>
      </c>
      <c r="L400" s="4">
        <v>43615</v>
      </c>
      <c r="M400" s="4">
        <v>43830</v>
      </c>
      <c r="N400">
        <v>2</v>
      </c>
      <c r="O400" t="s">
        <v>130</v>
      </c>
      <c r="P400" t="s">
        <v>292</v>
      </c>
      <c r="Q400">
        <v>2</v>
      </c>
      <c r="R400" t="s">
        <v>590</v>
      </c>
      <c r="S400" t="s">
        <v>1146</v>
      </c>
      <c r="T400" t="s">
        <v>1671</v>
      </c>
      <c r="U400" t="s">
        <v>83</v>
      </c>
      <c r="V400" t="s">
        <v>2038</v>
      </c>
      <c r="W400">
        <v>453.95</v>
      </c>
      <c r="X400">
        <v>84.95</v>
      </c>
      <c r="Y400">
        <v>2</v>
      </c>
      <c r="Z400" t="s">
        <v>2143</v>
      </c>
      <c r="AA400" t="s">
        <v>2423</v>
      </c>
      <c r="AF400" s="4"/>
      <c r="AG400" s="4"/>
      <c r="AH400" t="s">
        <v>80</v>
      </c>
      <c r="AI400" t="s">
        <v>242</v>
      </c>
      <c r="AJ400" t="s">
        <v>912</v>
      </c>
      <c r="AK400" t="s">
        <v>984</v>
      </c>
      <c r="AL400" t="s">
        <v>1961</v>
      </c>
      <c r="AM400" t="s">
        <v>67</v>
      </c>
      <c r="AN400" t="s">
        <v>1548</v>
      </c>
      <c r="AO400" t="s">
        <v>69</v>
      </c>
      <c r="AP400" t="s">
        <v>2360</v>
      </c>
    </row>
    <row r="401" spans="1:42" x14ac:dyDescent="0.25">
      <c r="A401">
        <v>278</v>
      </c>
      <c r="B401">
        <v>338</v>
      </c>
      <c r="C401" s="4">
        <v>43908</v>
      </c>
      <c r="D401">
        <v>4</v>
      </c>
      <c r="E401" t="s">
        <v>40</v>
      </c>
      <c r="F401" t="s">
        <v>51</v>
      </c>
      <c r="G401" t="s">
        <v>55</v>
      </c>
      <c r="H401" t="s">
        <v>57</v>
      </c>
      <c r="I401" s="4">
        <v>43685</v>
      </c>
      <c r="J401">
        <v>2</v>
      </c>
      <c r="K401" t="s">
        <v>60</v>
      </c>
      <c r="L401" s="4">
        <v>43615</v>
      </c>
      <c r="M401" s="4">
        <v>43830</v>
      </c>
      <c r="N401">
        <v>2</v>
      </c>
      <c r="O401" t="s">
        <v>130</v>
      </c>
      <c r="P401" t="s">
        <v>292</v>
      </c>
      <c r="Q401">
        <v>2</v>
      </c>
      <c r="R401" t="s">
        <v>590</v>
      </c>
      <c r="S401" t="s">
        <v>1146</v>
      </c>
      <c r="T401" t="s">
        <v>1671</v>
      </c>
      <c r="U401" t="s">
        <v>83</v>
      </c>
      <c r="V401" t="s">
        <v>2038</v>
      </c>
      <c r="W401">
        <v>453.95</v>
      </c>
      <c r="X401">
        <v>84.95</v>
      </c>
      <c r="Y401">
        <v>2</v>
      </c>
      <c r="Z401" t="s">
        <v>2143</v>
      </c>
      <c r="AA401" t="s">
        <v>2423</v>
      </c>
      <c r="AF401" s="4"/>
      <c r="AG401" s="4"/>
      <c r="AH401" t="s">
        <v>65</v>
      </c>
      <c r="AI401" t="s">
        <v>227</v>
      </c>
      <c r="AJ401" t="s">
        <v>429</v>
      </c>
      <c r="AK401" t="s">
        <v>992</v>
      </c>
      <c r="AL401" t="s">
        <v>1510</v>
      </c>
      <c r="AM401" t="s">
        <v>80</v>
      </c>
      <c r="AN401" t="s">
        <v>1517</v>
      </c>
      <c r="AO401" t="s">
        <v>431</v>
      </c>
      <c r="AP401" t="s">
        <v>2326</v>
      </c>
    </row>
    <row r="402" spans="1:42" x14ac:dyDescent="0.25">
      <c r="A402">
        <v>279</v>
      </c>
      <c r="B402">
        <v>352</v>
      </c>
      <c r="C402" s="4">
        <v>43909</v>
      </c>
      <c r="D402">
        <v>2</v>
      </c>
      <c r="E402" t="s">
        <v>38</v>
      </c>
      <c r="F402" t="s">
        <v>49</v>
      </c>
      <c r="G402" t="s">
        <v>55</v>
      </c>
      <c r="H402" t="s">
        <v>58</v>
      </c>
      <c r="I402" s="4">
        <v>43686</v>
      </c>
      <c r="J402">
        <v>2</v>
      </c>
      <c r="K402" t="s">
        <v>60</v>
      </c>
      <c r="L402" s="4">
        <v>43615</v>
      </c>
      <c r="M402" s="4">
        <v>43830</v>
      </c>
      <c r="N402">
        <v>1</v>
      </c>
      <c r="O402" t="s">
        <v>70</v>
      </c>
      <c r="P402" t="s">
        <v>232</v>
      </c>
      <c r="Q402">
        <v>1</v>
      </c>
      <c r="R402" t="s">
        <v>591</v>
      </c>
      <c r="S402" t="s">
        <v>1147</v>
      </c>
      <c r="T402" t="s">
        <v>1610</v>
      </c>
      <c r="U402" t="s">
        <v>67</v>
      </c>
      <c r="V402" t="s">
        <v>1517</v>
      </c>
      <c r="W402">
        <v>38.97</v>
      </c>
      <c r="X402">
        <v>59.97</v>
      </c>
      <c r="Y402">
        <v>1</v>
      </c>
      <c r="Z402" t="s">
        <v>640</v>
      </c>
      <c r="AA402" t="s">
        <v>2393</v>
      </c>
      <c r="AF402" s="4"/>
      <c r="AG402" s="4"/>
      <c r="AH402" t="s">
        <v>70</v>
      </c>
      <c r="AI402" t="s">
        <v>232</v>
      </c>
      <c r="AJ402" t="s">
        <v>591</v>
      </c>
      <c r="AK402" t="s">
        <v>1147</v>
      </c>
      <c r="AL402" t="s">
        <v>1610</v>
      </c>
      <c r="AM402" t="s">
        <v>67</v>
      </c>
      <c r="AN402" t="s">
        <v>1517</v>
      </c>
      <c r="AO402" t="s">
        <v>640</v>
      </c>
      <c r="AP402" t="s">
        <v>2393</v>
      </c>
    </row>
    <row r="403" spans="1:42" x14ac:dyDescent="0.25">
      <c r="A403">
        <v>280</v>
      </c>
      <c r="B403">
        <v>242</v>
      </c>
      <c r="C403" s="4">
        <v>43910</v>
      </c>
      <c r="D403">
        <v>6</v>
      </c>
      <c r="E403" t="s">
        <v>33</v>
      </c>
      <c r="F403" t="s">
        <v>44</v>
      </c>
      <c r="G403" t="s">
        <v>56</v>
      </c>
      <c r="H403" t="s">
        <v>57</v>
      </c>
      <c r="I403" s="4">
        <v>43708</v>
      </c>
      <c r="J403">
        <v>2</v>
      </c>
      <c r="K403" t="s">
        <v>60</v>
      </c>
      <c r="L403" s="4">
        <v>43615</v>
      </c>
      <c r="M403" s="4">
        <v>43830</v>
      </c>
      <c r="N403">
        <v>1</v>
      </c>
      <c r="O403" t="s">
        <v>70</v>
      </c>
      <c r="P403" t="s">
        <v>232</v>
      </c>
      <c r="Q403">
        <v>1</v>
      </c>
      <c r="R403" t="s">
        <v>394</v>
      </c>
      <c r="S403" t="s">
        <v>956</v>
      </c>
      <c r="T403" t="s">
        <v>1490</v>
      </c>
      <c r="U403" t="s">
        <v>80</v>
      </c>
      <c r="V403" t="s">
        <v>1517</v>
      </c>
      <c r="W403">
        <v>17.98</v>
      </c>
      <c r="X403">
        <v>39.979999999999997</v>
      </c>
      <c r="Y403">
        <v>1</v>
      </c>
      <c r="Z403" t="s">
        <v>432</v>
      </c>
      <c r="AA403" t="s">
        <v>2331</v>
      </c>
      <c r="AF403" s="4"/>
      <c r="AG403" s="4"/>
      <c r="AH403" t="s">
        <v>70</v>
      </c>
      <c r="AI403" t="s">
        <v>232</v>
      </c>
      <c r="AJ403" t="s">
        <v>394</v>
      </c>
      <c r="AK403" t="s">
        <v>956</v>
      </c>
      <c r="AL403" t="s">
        <v>1490</v>
      </c>
      <c r="AM403" t="s">
        <v>80</v>
      </c>
      <c r="AN403" t="s">
        <v>1517</v>
      </c>
      <c r="AO403" t="s">
        <v>432</v>
      </c>
      <c r="AP403" t="s">
        <v>2331</v>
      </c>
    </row>
    <row r="404" spans="1:42" x14ac:dyDescent="0.25">
      <c r="A404">
        <v>281</v>
      </c>
      <c r="B404">
        <v>380</v>
      </c>
      <c r="C404" s="4">
        <v>43911</v>
      </c>
      <c r="D404">
        <v>2</v>
      </c>
      <c r="E404" t="s">
        <v>38</v>
      </c>
      <c r="F404" t="s">
        <v>49</v>
      </c>
      <c r="G404" t="s">
        <v>55</v>
      </c>
      <c r="H404" t="s">
        <v>57</v>
      </c>
      <c r="I404" s="4">
        <v>43599</v>
      </c>
      <c r="J404">
        <v>1</v>
      </c>
      <c r="L404" s="4"/>
      <c r="M404" s="4"/>
      <c r="N404">
        <v>2</v>
      </c>
      <c r="O404" t="s">
        <v>111</v>
      </c>
      <c r="P404" t="s">
        <v>273</v>
      </c>
      <c r="Q404">
        <v>2</v>
      </c>
      <c r="R404" t="s">
        <v>592</v>
      </c>
      <c r="S404" t="s">
        <v>1148</v>
      </c>
      <c r="T404" t="s">
        <v>1672</v>
      </c>
      <c r="U404" t="s">
        <v>85</v>
      </c>
      <c r="V404" t="s">
        <v>2030</v>
      </c>
      <c r="W404">
        <v>46.98</v>
      </c>
      <c r="X404">
        <v>49.97</v>
      </c>
      <c r="Y404">
        <v>2</v>
      </c>
      <c r="Z404" t="s">
        <v>2158</v>
      </c>
      <c r="AA404" t="s">
        <v>2438</v>
      </c>
      <c r="AF404" s="4"/>
      <c r="AG404" s="4"/>
      <c r="AH404" t="s">
        <v>70</v>
      </c>
      <c r="AI404" t="s">
        <v>232</v>
      </c>
      <c r="AJ404" t="s">
        <v>753</v>
      </c>
      <c r="AK404" t="s">
        <v>1077</v>
      </c>
      <c r="AL404" t="s">
        <v>598</v>
      </c>
      <c r="AM404" t="s">
        <v>69</v>
      </c>
      <c r="AN404" t="s">
        <v>1517</v>
      </c>
      <c r="AO404" t="s">
        <v>673</v>
      </c>
      <c r="AP404" t="s">
        <v>2348</v>
      </c>
    </row>
    <row r="405" spans="1:42" x14ac:dyDescent="0.25">
      <c r="A405">
        <v>281</v>
      </c>
      <c r="B405">
        <v>380</v>
      </c>
      <c r="C405" s="4">
        <v>43911</v>
      </c>
      <c r="D405">
        <v>2</v>
      </c>
      <c r="E405" t="s">
        <v>38</v>
      </c>
      <c r="F405" t="s">
        <v>49</v>
      </c>
      <c r="G405" t="s">
        <v>55</v>
      </c>
      <c r="H405" t="s">
        <v>57</v>
      </c>
      <c r="I405" s="4">
        <v>43599</v>
      </c>
      <c r="J405">
        <v>1</v>
      </c>
      <c r="L405" s="4"/>
      <c r="M405" s="4"/>
      <c r="N405">
        <v>2</v>
      </c>
      <c r="O405" t="s">
        <v>111</v>
      </c>
      <c r="P405" t="s">
        <v>273</v>
      </c>
      <c r="Q405">
        <v>2</v>
      </c>
      <c r="R405" t="s">
        <v>592</v>
      </c>
      <c r="S405" t="s">
        <v>1148</v>
      </c>
      <c r="T405" t="s">
        <v>1672</v>
      </c>
      <c r="U405" t="s">
        <v>85</v>
      </c>
      <c r="V405" t="s">
        <v>2030</v>
      </c>
      <c r="W405">
        <v>46.98</v>
      </c>
      <c r="X405">
        <v>49.97</v>
      </c>
      <c r="Y405">
        <v>2</v>
      </c>
      <c r="Z405" t="s">
        <v>2158</v>
      </c>
      <c r="AA405" t="s">
        <v>2438</v>
      </c>
      <c r="AF405" s="4"/>
      <c r="AG405" s="4"/>
      <c r="AH405" t="s">
        <v>78</v>
      </c>
      <c r="AI405" t="s">
        <v>240</v>
      </c>
      <c r="AJ405" t="s">
        <v>871</v>
      </c>
      <c r="AK405" t="s">
        <v>1408</v>
      </c>
      <c r="AL405" t="s">
        <v>1923</v>
      </c>
      <c r="AM405" t="s">
        <v>80</v>
      </c>
      <c r="AN405" t="s">
        <v>1548</v>
      </c>
      <c r="AO405" t="s">
        <v>393</v>
      </c>
      <c r="AP405" t="s">
        <v>2345</v>
      </c>
    </row>
    <row r="406" spans="1:42" x14ac:dyDescent="0.25">
      <c r="A406">
        <v>282</v>
      </c>
      <c r="B406">
        <v>406</v>
      </c>
      <c r="C406" s="4">
        <v>43911</v>
      </c>
      <c r="D406">
        <v>8</v>
      </c>
      <c r="E406" t="s">
        <v>43</v>
      </c>
      <c r="F406" t="s">
        <v>54</v>
      </c>
      <c r="G406" t="s">
        <v>56</v>
      </c>
      <c r="H406" t="s">
        <v>57</v>
      </c>
      <c r="I406" s="4">
        <v>43729</v>
      </c>
      <c r="J406">
        <v>3</v>
      </c>
      <c r="K406" t="s">
        <v>59</v>
      </c>
      <c r="L406" s="4">
        <v>43615</v>
      </c>
      <c r="M406" s="4">
        <v>43830</v>
      </c>
      <c r="N406">
        <v>1</v>
      </c>
      <c r="O406" t="s">
        <v>90</v>
      </c>
      <c r="P406" t="s">
        <v>252</v>
      </c>
      <c r="Q406">
        <v>1</v>
      </c>
      <c r="R406" t="s">
        <v>593</v>
      </c>
      <c r="S406" t="s">
        <v>1149</v>
      </c>
      <c r="T406" t="s">
        <v>1529</v>
      </c>
      <c r="U406" t="s">
        <v>69</v>
      </c>
      <c r="V406" t="s">
        <v>1562</v>
      </c>
      <c r="W406">
        <v>49.99</v>
      </c>
      <c r="X406">
        <v>9.99</v>
      </c>
      <c r="Y406">
        <v>1</v>
      </c>
      <c r="Z406" t="s">
        <v>410</v>
      </c>
      <c r="AA406" t="s">
        <v>2359</v>
      </c>
      <c r="AF406" s="4"/>
      <c r="AG406" s="4"/>
      <c r="AH406" t="s">
        <v>90</v>
      </c>
      <c r="AI406" t="s">
        <v>252</v>
      </c>
      <c r="AJ406" t="s">
        <v>593</v>
      </c>
      <c r="AK406" t="s">
        <v>1149</v>
      </c>
      <c r="AL406" t="s">
        <v>1529</v>
      </c>
      <c r="AM406" t="s">
        <v>69</v>
      </c>
      <c r="AN406" t="s">
        <v>1562</v>
      </c>
      <c r="AO406" t="s">
        <v>410</v>
      </c>
      <c r="AP406" t="s">
        <v>2359</v>
      </c>
    </row>
    <row r="407" spans="1:42" x14ac:dyDescent="0.25">
      <c r="A407">
        <v>283</v>
      </c>
      <c r="B407">
        <v>199</v>
      </c>
      <c r="C407" s="4">
        <v>43914</v>
      </c>
      <c r="D407">
        <v>7</v>
      </c>
      <c r="E407" t="s">
        <v>35</v>
      </c>
      <c r="F407" t="s">
        <v>46</v>
      </c>
      <c r="G407" t="s">
        <v>55</v>
      </c>
      <c r="H407" t="s">
        <v>58</v>
      </c>
      <c r="I407" s="4">
        <v>43861</v>
      </c>
      <c r="J407">
        <v>4</v>
      </c>
      <c r="K407" t="s">
        <v>61</v>
      </c>
      <c r="L407" s="4">
        <v>43831</v>
      </c>
      <c r="M407" s="4">
        <v>43861</v>
      </c>
      <c r="N407">
        <v>1</v>
      </c>
      <c r="O407" t="s">
        <v>84</v>
      </c>
      <c r="P407" t="s">
        <v>246</v>
      </c>
      <c r="Q407">
        <v>1</v>
      </c>
      <c r="R407" t="s">
        <v>549</v>
      </c>
      <c r="S407" t="s">
        <v>1110</v>
      </c>
      <c r="T407" t="s">
        <v>1635</v>
      </c>
      <c r="U407" t="s">
        <v>69</v>
      </c>
      <c r="V407" t="s">
        <v>1548</v>
      </c>
      <c r="W407">
        <v>27.99</v>
      </c>
      <c r="X407">
        <v>14.99</v>
      </c>
      <c r="Y407">
        <v>1</v>
      </c>
      <c r="Z407" t="s">
        <v>410</v>
      </c>
      <c r="AA407" t="s">
        <v>2359</v>
      </c>
      <c r="AB407">
        <v>3</v>
      </c>
      <c r="AC407" t="s">
        <v>2634</v>
      </c>
      <c r="AD407">
        <v>596</v>
      </c>
      <c r="AE407" t="s">
        <v>2637</v>
      </c>
      <c r="AF407" s="4">
        <v>43901</v>
      </c>
      <c r="AG407" s="4">
        <v>43951</v>
      </c>
      <c r="AH407" t="s">
        <v>84</v>
      </c>
      <c r="AI407" t="s">
        <v>246</v>
      </c>
      <c r="AJ407" t="s">
        <v>549</v>
      </c>
      <c r="AK407" t="s">
        <v>1110</v>
      </c>
      <c r="AL407" t="s">
        <v>1635</v>
      </c>
      <c r="AM407" t="s">
        <v>69</v>
      </c>
      <c r="AN407" t="s">
        <v>1548</v>
      </c>
      <c r="AO407" t="s">
        <v>410</v>
      </c>
      <c r="AP407" t="s">
        <v>2359</v>
      </c>
    </row>
    <row r="408" spans="1:42" x14ac:dyDescent="0.25">
      <c r="A408">
        <v>284</v>
      </c>
      <c r="B408">
        <v>218</v>
      </c>
      <c r="C408" s="4">
        <v>43914</v>
      </c>
      <c r="D408">
        <v>8</v>
      </c>
      <c r="E408" t="s">
        <v>43</v>
      </c>
      <c r="F408" t="s">
        <v>54</v>
      </c>
      <c r="G408" t="s">
        <v>55</v>
      </c>
      <c r="H408" t="s">
        <v>58</v>
      </c>
      <c r="I408" s="4">
        <v>43738</v>
      </c>
      <c r="J408">
        <v>3</v>
      </c>
      <c r="K408" t="s">
        <v>59</v>
      </c>
      <c r="L408" s="4">
        <v>43615</v>
      </c>
      <c r="M408" s="4">
        <v>43830</v>
      </c>
      <c r="N408">
        <v>1</v>
      </c>
      <c r="O408" t="s">
        <v>70</v>
      </c>
      <c r="P408" t="s">
        <v>232</v>
      </c>
      <c r="Q408">
        <v>1</v>
      </c>
      <c r="R408" t="s">
        <v>594</v>
      </c>
      <c r="S408" t="s">
        <v>1077</v>
      </c>
      <c r="T408" t="s">
        <v>519</v>
      </c>
      <c r="U408" t="s">
        <v>69</v>
      </c>
      <c r="V408" t="s">
        <v>1517</v>
      </c>
      <c r="W408">
        <v>41</v>
      </c>
      <c r="X408">
        <v>19.989999999999998</v>
      </c>
      <c r="Y408">
        <v>1</v>
      </c>
      <c r="Z408" t="s">
        <v>432</v>
      </c>
      <c r="AA408" t="s">
        <v>2331</v>
      </c>
      <c r="AF408" s="4"/>
      <c r="AG408" s="4"/>
      <c r="AH408" t="s">
        <v>70</v>
      </c>
      <c r="AI408" t="s">
        <v>232</v>
      </c>
      <c r="AJ408" t="s">
        <v>594</v>
      </c>
      <c r="AK408" t="s">
        <v>1077</v>
      </c>
      <c r="AL408" t="s">
        <v>519</v>
      </c>
      <c r="AM408" t="s">
        <v>69</v>
      </c>
      <c r="AN408" t="s">
        <v>1517</v>
      </c>
      <c r="AO408" t="s">
        <v>432</v>
      </c>
      <c r="AP408" t="s">
        <v>2331</v>
      </c>
    </row>
    <row r="409" spans="1:42" x14ac:dyDescent="0.25">
      <c r="A409">
        <v>285</v>
      </c>
      <c r="B409">
        <v>55</v>
      </c>
      <c r="C409" s="4">
        <v>43915</v>
      </c>
      <c r="D409">
        <v>1</v>
      </c>
      <c r="E409" t="s">
        <v>39</v>
      </c>
      <c r="F409" t="s">
        <v>50</v>
      </c>
      <c r="G409" t="s">
        <v>55</v>
      </c>
      <c r="H409" t="s">
        <v>58</v>
      </c>
      <c r="I409" s="4">
        <v>43665</v>
      </c>
      <c r="J409">
        <v>3</v>
      </c>
      <c r="K409" t="s">
        <v>59</v>
      </c>
      <c r="L409" s="4">
        <v>43615</v>
      </c>
      <c r="M409" s="4">
        <v>43830</v>
      </c>
      <c r="N409">
        <v>1</v>
      </c>
      <c r="O409" t="s">
        <v>67</v>
      </c>
      <c r="P409" t="s">
        <v>229</v>
      </c>
      <c r="Q409">
        <v>1</v>
      </c>
      <c r="R409" t="s">
        <v>391</v>
      </c>
      <c r="S409" t="s">
        <v>953</v>
      </c>
      <c r="T409" t="s">
        <v>1487</v>
      </c>
      <c r="U409" t="s">
        <v>80</v>
      </c>
      <c r="V409" t="s">
        <v>1562</v>
      </c>
      <c r="W409">
        <v>59.9</v>
      </c>
      <c r="X409">
        <v>19.98</v>
      </c>
      <c r="Y409">
        <v>1</v>
      </c>
      <c r="Z409" t="s">
        <v>90</v>
      </c>
      <c r="AA409" t="s">
        <v>2328</v>
      </c>
      <c r="AF409" s="4"/>
      <c r="AG409" s="4"/>
      <c r="AH409" t="s">
        <v>67</v>
      </c>
      <c r="AI409" t="s">
        <v>229</v>
      </c>
      <c r="AJ409" t="s">
        <v>391</v>
      </c>
      <c r="AK409" t="s">
        <v>953</v>
      </c>
      <c r="AL409" t="s">
        <v>1487</v>
      </c>
      <c r="AM409" t="s">
        <v>80</v>
      </c>
      <c r="AN409" t="s">
        <v>1562</v>
      </c>
      <c r="AO409" t="s">
        <v>90</v>
      </c>
      <c r="AP409" t="s">
        <v>2328</v>
      </c>
    </row>
    <row r="410" spans="1:42" x14ac:dyDescent="0.25">
      <c r="A410">
        <v>286</v>
      </c>
      <c r="B410">
        <v>65</v>
      </c>
      <c r="C410" s="4">
        <v>43915</v>
      </c>
      <c r="D410">
        <v>7</v>
      </c>
      <c r="E410" t="s">
        <v>35</v>
      </c>
      <c r="F410" t="s">
        <v>46</v>
      </c>
      <c r="G410" t="s">
        <v>56</v>
      </c>
      <c r="H410" t="s">
        <v>57</v>
      </c>
      <c r="I410" s="4">
        <v>43697</v>
      </c>
      <c r="J410">
        <v>3</v>
      </c>
      <c r="K410" t="s">
        <v>59</v>
      </c>
      <c r="L410" s="4">
        <v>43615</v>
      </c>
      <c r="M410" s="4">
        <v>43830</v>
      </c>
      <c r="N410">
        <v>1</v>
      </c>
      <c r="O410" t="s">
        <v>79</v>
      </c>
      <c r="P410" t="s">
        <v>241</v>
      </c>
      <c r="Q410">
        <v>1</v>
      </c>
      <c r="R410" t="s">
        <v>595</v>
      </c>
      <c r="S410" t="s">
        <v>1045</v>
      </c>
      <c r="T410" t="s">
        <v>578</v>
      </c>
      <c r="U410" t="s">
        <v>67</v>
      </c>
      <c r="V410" t="s">
        <v>1548</v>
      </c>
      <c r="W410">
        <v>300</v>
      </c>
      <c r="X410">
        <v>44.97</v>
      </c>
      <c r="Y410">
        <v>1</v>
      </c>
      <c r="Z410" t="s">
        <v>455</v>
      </c>
      <c r="AA410" t="s">
        <v>2340</v>
      </c>
      <c r="AF410" s="4"/>
      <c r="AG410" s="4"/>
      <c r="AH410" t="s">
        <v>79</v>
      </c>
      <c r="AI410" t="s">
        <v>241</v>
      </c>
      <c r="AJ410" t="s">
        <v>595</v>
      </c>
      <c r="AK410" t="s">
        <v>1045</v>
      </c>
      <c r="AL410" t="s">
        <v>578</v>
      </c>
      <c r="AM410" t="s">
        <v>67</v>
      </c>
      <c r="AN410" t="s">
        <v>1548</v>
      </c>
      <c r="AO410" t="s">
        <v>455</v>
      </c>
      <c r="AP410" t="s">
        <v>2340</v>
      </c>
    </row>
    <row r="411" spans="1:42" x14ac:dyDescent="0.25">
      <c r="A411">
        <v>287</v>
      </c>
      <c r="B411">
        <v>161</v>
      </c>
      <c r="C411" s="4">
        <v>43916</v>
      </c>
      <c r="D411">
        <v>7</v>
      </c>
      <c r="E411" t="s">
        <v>35</v>
      </c>
      <c r="F411" t="s">
        <v>46</v>
      </c>
      <c r="G411" t="s">
        <v>55</v>
      </c>
      <c r="H411" t="s">
        <v>57</v>
      </c>
      <c r="I411" s="4">
        <v>43732</v>
      </c>
      <c r="J411">
        <v>3</v>
      </c>
      <c r="K411" t="s">
        <v>59</v>
      </c>
      <c r="L411" s="4">
        <v>43615</v>
      </c>
      <c r="M411" s="4">
        <v>43830</v>
      </c>
      <c r="N411">
        <v>1</v>
      </c>
      <c r="O411" t="s">
        <v>90</v>
      </c>
      <c r="P411" t="s">
        <v>252</v>
      </c>
      <c r="Q411">
        <v>1</v>
      </c>
      <c r="R411" t="s">
        <v>427</v>
      </c>
      <c r="S411" t="s">
        <v>989</v>
      </c>
      <c r="T411" t="s">
        <v>1522</v>
      </c>
      <c r="U411" t="s">
        <v>69</v>
      </c>
      <c r="V411" t="s">
        <v>1562</v>
      </c>
      <c r="W411">
        <v>81.99</v>
      </c>
      <c r="X411">
        <v>9.99</v>
      </c>
      <c r="Y411">
        <v>1</v>
      </c>
      <c r="Z411" t="s">
        <v>645</v>
      </c>
      <c r="AA411" t="s">
        <v>2347</v>
      </c>
      <c r="AF411" s="4"/>
      <c r="AG411" s="4"/>
      <c r="AH411" t="s">
        <v>90</v>
      </c>
      <c r="AI411" t="s">
        <v>252</v>
      </c>
      <c r="AJ411" t="s">
        <v>427</v>
      </c>
      <c r="AK411" t="s">
        <v>989</v>
      </c>
      <c r="AL411" t="s">
        <v>1522</v>
      </c>
      <c r="AM411" t="s">
        <v>69</v>
      </c>
      <c r="AN411" t="s">
        <v>1562</v>
      </c>
      <c r="AO411" t="s">
        <v>645</v>
      </c>
      <c r="AP411" t="s">
        <v>2347</v>
      </c>
    </row>
    <row r="412" spans="1:42" x14ac:dyDescent="0.25">
      <c r="A412">
        <v>288</v>
      </c>
      <c r="B412">
        <v>172</v>
      </c>
      <c r="C412" s="4">
        <v>43917</v>
      </c>
      <c r="D412">
        <v>2</v>
      </c>
      <c r="E412" t="s">
        <v>38</v>
      </c>
      <c r="F412" t="s">
        <v>49</v>
      </c>
      <c r="G412" t="s">
        <v>56</v>
      </c>
      <c r="H412" t="s">
        <v>57</v>
      </c>
      <c r="I412" s="4">
        <v>43802</v>
      </c>
      <c r="J412">
        <v>2</v>
      </c>
      <c r="K412" t="s">
        <v>60</v>
      </c>
      <c r="L412" s="4">
        <v>43615</v>
      </c>
      <c r="M412" s="4">
        <v>43830</v>
      </c>
      <c r="N412">
        <v>2</v>
      </c>
      <c r="O412" t="s">
        <v>126</v>
      </c>
      <c r="P412" t="s">
        <v>288</v>
      </c>
      <c r="Q412">
        <v>2</v>
      </c>
      <c r="R412" t="s">
        <v>596</v>
      </c>
      <c r="S412" t="s">
        <v>1150</v>
      </c>
      <c r="T412" t="s">
        <v>1673</v>
      </c>
      <c r="U412" t="s">
        <v>180</v>
      </c>
      <c r="V412" t="s">
        <v>2042</v>
      </c>
      <c r="W412">
        <v>237.97</v>
      </c>
      <c r="X412">
        <v>39.97</v>
      </c>
      <c r="Y412">
        <v>2</v>
      </c>
      <c r="Z412" t="s">
        <v>2159</v>
      </c>
      <c r="AA412" t="s">
        <v>2439</v>
      </c>
      <c r="AF412" s="4"/>
      <c r="AG412" s="4"/>
      <c r="AH412" t="s">
        <v>78</v>
      </c>
      <c r="AI412" t="s">
        <v>240</v>
      </c>
      <c r="AJ412" t="s">
        <v>904</v>
      </c>
      <c r="AK412" t="s">
        <v>1191</v>
      </c>
      <c r="AL412" t="s">
        <v>1490</v>
      </c>
      <c r="AM412" t="s">
        <v>80</v>
      </c>
      <c r="AN412" t="s">
        <v>1548</v>
      </c>
      <c r="AO412" t="s">
        <v>469</v>
      </c>
      <c r="AP412" t="s">
        <v>2339</v>
      </c>
    </row>
    <row r="413" spans="1:42" x14ac:dyDescent="0.25">
      <c r="A413">
        <v>288</v>
      </c>
      <c r="B413">
        <v>172</v>
      </c>
      <c r="C413" s="4">
        <v>43917</v>
      </c>
      <c r="D413">
        <v>2</v>
      </c>
      <c r="E413" t="s">
        <v>38</v>
      </c>
      <c r="F413" t="s">
        <v>49</v>
      </c>
      <c r="G413" t="s">
        <v>56</v>
      </c>
      <c r="H413" t="s">
        <v>57</v>
      </c>
      <c r="I413" s="4">
        <v>43802</v>
      </c>
      <c r="J413">
        <v>2</v>
      </c>
      <c r="K413" t="s">
        <v>60</v>
      </c>
      <c r="L413" s="4">
        <v>43615</v>
      </c>
      <c r="M413" s="4">
        <v>43830</v>
      </c>
      <c r="N413">
        <v>2</v>
      </c>
      <c r="O413" t="s">
        <v>126</v>
      </c>
      <c r="P413" t="s">
        <v>288</v>
      </c>
      <c r="Q413">
        <v>2</v>
      </c>
      <c r="R413" t="s">
        <v>596</v>
      </c>
      <c r="S413" t="s">
        <v>1150</v>
      </c>
      <c r="T413" t="s">
        <v>1673</v>
      </c>
      <c r="U413" t="s">
        <v>180</v>
      </c>
      <c r="V413" t="s">
        <v>2042</v>
      </c>
      <c r="W413">
        <v>237.97</v>
      </c>
      <c r="X413">
        <v>39.97</v>
      </c>
      <c r="Y413">
        <v>2</v>
      </c>
      <c r="Z413" t="s">
        <v>2159</v>
      </c>
      <c r="AA413" t="s">
        <v>2439</v>
      </c>
      <c r="AF413" s="4"/>
      <c r="AG413" s="4"/>
      <c r="AH413" t="s">
        <v>90</v>
      </c>
      <c r="AI413" t="s">
        <v>252</v>
      </c>
      <c r="AJ413" t="s">
        <v>90</v>
      </c>
      <c r="AK413" t="s">
        <v>1040</v>
      </c>
      <c r="AL413" t="s">
        <v>1598</v>
      </c>
      <c r="AM413" t="s">
        <v>69</v>
      </c>
      <c r="AN413" t="s">
        <v>1562</v>
      </c>
      <c r="AO413" t="s">
        <v>410</v>
      </c>
      <c r="AP413" t="s">
        <v>2359</v>
      </c>
    </row>
    <row r="414" spans="1:42" x14ac:dyDescent="0.25">
      <c r="A414">
        <v>289</v>
      </c>
      <c r="B414">
        <v>1</v>
      </c>
      <c r="C414" s="4">
        <v>43918</v>
      </c>
      <c r="D414">
        <v>5</v>
      </c>
      <c r="E414" t="s">
        <v>36</v>
      </c>
      <c r="F414" t="s">
        <v>47</v>
      </c>
      <c r="G414" t="s">
        <v>56</v>
      </c>
      <c r="H414" t="s">
        <v>58</v>
      </c>
      <c r="I414" s="4">
        <v>43682</v>
      </c>
      <c r="J414">
        <v>1</v>
      </c>
      <c r="K414" t="s">
        <v>61</v>
      </c>
      <c r="L414" s="4">
        <v>43615</v>
      </c>
      <c r="M414" s="4">
        <v>43830</v>
      </c>
      <c r="N414">
        <v>1</v>
      </c>
      <c r="O414" t="s">
        <v>80</v>
      </c>
      <c r="P414" t="s">
        <v>242</v>
      </c>
      <c r="Q414">
        <v>1</v>
      </c>
      <c r="R414" t="s">
        <v>586</v>
      </c>
      <c r="S414" t="s">
        <v>966</v>
      </c>
      <c r="T414" t="s">
        <v>1667</v>
      </c>
      <c r="U414" t="s">
        <v>80</v>
      </c>
      <c r="V414" t="s">
        <v>1548</v>
      </c>
      <c r="W414">
        <v>43.98</v>
      </c>
      <c r="X414">
        <v>29.98</v>
      </c>
      <c r="Y414">
        <v>1</v>
      </c>
      <c r="Z414" t="s">
        <v>67</v>
      </c>
      <c r="AA414" t="s">
        <v>2373</v>
      </c>
      <c r="AF414" s="4"/>
      <c r="AG414" s="4"/>
      <c r="AH414" t="s">
        <v>80</v>
      </c>
      <c r="AI414" t="s">
        <v>242</v>
      </c>
      <c r="AJ414" t="s">
        <v>586</v>
      </c>
      <c r="AK414" t="s">
        <v>966</v>
      </c>
      <c r="AL414" t="s">
        <v>1667</v>
      </c>
      <c r="AM414" t="s">
        <v>80</v>
      </c>
      <c r="AN414" t="s">
        <v>1548</v>
      </c>
      <c r="AO414" t="s">
        <v>67</v>
      </c>
      <c r="AP414" t="s">
        <v>2373</v>
      </c>
    </row>
    <row r="415" spans="1:42" x14ac:dyDescent="0.25">
      <c r="A415">
        <v>290</v>
      </c>
      <c r="B415">
        <v>70</v>
      </c>
      <c r="C415" s="4">
        <v>43918</v>
      </c>
      <c r="D415">
        <v>3</v>
      </c>
      <c r="E415" t="s">
        <v>34</v>
      </c>
      <c r="F415" t="s">
        <v>45</v>
      </c>
      <c r="G415" t="s">
        <v>55</v>
      </c>
      <c r="H415" t="s">
        <v>58</v>
      </c>
      <c r="I415" s="4">
        <v>43733</v>
      </c>
      <c r="J415">
        <v>3</v>
      </c>
      <c r="K415" t="s">
        <v>59</v>
      </c>
      <c r="L415" s="4">
        <v>43615</v>
      </c>
      <c r="M415" s="4">
        <v>43830</v>
      </c>
      <c r="N415">
        <v>1</v>
      </c>
      <c r="O415" t="s">
        <v>79</v>
      </c>
      <c r="P415" t="s">
        <v>241</v>
      </c>
      <c r="Q415">
        <v>1</v>
      </c>
      <c r="R415" t="s">
        <v>481</v>
      </c>
      <c r="S415" t="s">
        <v>1045</v>
      </c>
      <c r="T415" t="s">
        <v>1573</v>
      </c>
      <c r="U415" t="s">
        <v>69</v>
      </c>
      <c r="V415" t="s">
        <v>1548</v>
      </c>
      <c r="W415">
        <v>99.95</v>
      </c>
      <c r="X415">
        <v>14.99</v>
      </c>
      <c r="Y415">
        <v>1</v>
      </c>
      <c r="Z415" t="s">
        <v>65</v>
      </c>
      <c r="AA415" t="s">
        <v>2343</v>
      </c>
      <c r="AF415" s="4"/>
      <c r="AG415" s="4"/>
      <c r="AH415" t="s">
        <v>79</v>
      </c>
      <c r="AI415" t="s">
        <v>241</v>
      </c>
      <c r="AJ415" t="s">
        <v>481</v>
      </c>
      <c r="AK415" t="s">
        <v>1045</v>
      </c>
      <c r="AL415" t="s">
        <v>1573</v>
      </c>
      <c r="AM415" t="s">
        <v>69</v>
      </c>
      <c r="AN415" t="s">
        <v>1548</v>
      </c>
      <c r="AO415" t="s">
        <v>65</v>
      </c>
      <c r="AP415" t="s">
        <v>2343</v>
      </c>
    </row>
    <row r="416" spans="1:42" x14ac:dyDescent="0.25">
      <c r="A416">
        <v>291</v>
      </c>
      <c r="B416">
        <v>322</v>
      </c>
      <c r="C416" s="4">
        <v>43919</v>
      </c>
      <c r="D416">
        <v>10</v>
      </c>
      <c r="E416" t="s">
        <v>42</v>
      </c>
      <c r="F416" t="s">
        <v>53</v>
      </c>
      <c r="G416" t="s">
        <v>56</v>
      </c>
      <c r="H416" t="s">
        <v>57</v>
      </c>
      <c r="I416" s="4">
        <v>43571</v>
      </c>
      <c r="J416">
        <v>1</v>
      </c>
      <c r="L416" s="4"/>
      <c r="M416" s="4"/>
      <c r="N416">
        <v>2</v>
      </c>
      <c r="O416" t="s">
        <v>96</v>
      </c>
      <c r="P416" t="s">
        <v>258</v>
      </c>
      <c r="Q416">
        <v>2</v>
      </c>
      <c r="R416" t="s">
        <v>597</v>
      </c>
      <c r="S416" t="s">
        <v>1151</v>
      </c>
      <c r="T416" t="s">
        <v>1674</v>
      </c>
      <c r="U416" t="s">
        <v>180</v>
      </c>
      <c r="V416" t="s">
        <v>1869</v>
      </c>
      <c r="W416">
        <v>596.97</v>
      </c>
      <c r="X416">
        <v>44.97</v>
      </c>
      <c r="Y416">
        <v>2</v>
      </c>
      <c r="Z416" t="s">
        <v>2160</v>
      </c>
      <c r="AA416" t="s">
        <v>2440</v>
      </c>
      <c r="AF416" s="4"/>
      <c r="AG416" s="4"/>
      <c r="AH416" t="s">
        <v>84</v>
      </c>
      <c r="AI416" t="s">
        <v>246</v>
      </c>
      <c r="AJ416" t="s">
        <v>564</v>
      </c>
      <c r="AK416" t="s">
        <v>1124</v>
      </c>
      <c r="AL416" t="s">
        <v>1647</v>
      </c>
      <c r="AM416" t="s">
        <v>80</v>
      </c>
      <c r="AN416" t="s">
        <v>1548</v>
      </c>
      <c r="AO416" t="s">
        <v>645</v>
      </c>
      <c r="AP416" t="s">
        <v>2347</v>
      </c>
    </row>
    <row r="417" spans="1:42" x14ac:dyDescent="0.25">
      <c r="A417">
        <v>291</v>
      </c>
      <c r="B417">
        <v>322</v>
      </c>
      <c r="C417" s="4">
        <v>43919</v>
      </c>
      <c r="D417">
        <v>10</v>
      </c>
      <c r="E417" t="s">
        <v>42</v>
      </c>
      <c r="F417" t="s">
        <v>53</v>
      </c>
      <c r="G417" t="s">
        <v>56</v>
      </c>
      <c r="H417" t="s">
        <v>57</v>
      </c>
      <c r="I417" s="4">
        <v>43571</v>
      </c>
      <c r="J417">
        <v>1</v>
      </c>
      <c r="L417" s="4"/>
      <c r="M417" s="4"/>
      <c r="N417">
        <v>2</v>
      </c>
      <c r="O417" t="s">
        <v>96</v>
      </c>
      <c r="P417" t="s">
        <v>258</v>
      </c>
      <c r="Q417">
        <v>2</v>
      </c>
      <c r="R417" t="s">
        <v>597</v>
      </c>
      <c r="S417" t="s">
        <v>1151</v>
      </c>
      <c r="T417" t="s">
        <v>1674</v>
      </c>
      <c r="U417" t="s">
        <v>180</v>
      </c>
      <c r="V417" t="s">
        <v>1869</v>
      </c>
      <c r="W417">
        <v>596.97</v>
      </c>
      <c r="X417">
        <v>44.97</v>
      </c>
      <c r="Y417">
        <v>2</v>
      </c>
      <c r="Z417" t="s">
        <v>2160</v>
      </c>
      <c r="AA417" t="s">
        <v>2440</v>
      </c>
      <c r="AF417" s="4"/>
      <c r="AG417" s="4"/>
      <c r="AH417" t="s">
        <v>79</v>
      </c>
      <c r="AI417" t="s">
        <v>241</v>
      </c>
      <c r="AJ417" t="s">
        <v>504</v>
      </c>
      <c r="AK417" t="s">
        <v>1067</v>
      </c>
      <c r="AL417" t="s">
        <v>1527</v>
      </c>
      <c r="AM417" t="s">
        <v>69</v>
      </c>
      <c r="AN417" t="s">
        <v>1548</v>
      </c>
      <c r="AO417" t="s">
        <v>455</v>
      </c>
      <c r="AP417" t="s">
        <v>2340</v>
      </c>
    </row>
    <row r="418" spans="1:42" x14ac:dyDescent="0.25">
      <c r="A418">
        <v>292</v>
      </c>
      <c r="B418">
        <v>415</v>
      </c>
      <c r="C418" s="4">
        <v>43919</v>
      </c>
      <c r="D418">
        <v>4</v>
      </c>
      <c r="E418" t="s">
        <v>40</v>
      </c>
      <c r="F418" t="s">
        <v>51</v>
      </c>
      <c r="G418" t="s">
        <v>55</v>
      </c>
      <c r="H418" t="s">
        <v>58</v>
      </c>
      <c r="I418" s="4">
        <v>43696</v>
      </c>
      <c r="J418">
        <v>1</v>
      </c>
      <c r="K418" t="s">
        <v>61</v>
      </c>
      <c r="L418" s="4">
        <v>43615</v>
      </c>
      <c r="M418" s="4">
        <v>43830</v>
      </c>
      <c r="N418">
        <v>1</v>
      </c>
      <c r="O418" t="s">
        <v>80</v>
      </c>
      <c r="P418" t="s">
        <v>242</v>
      </c>
      <c r="Q418">
        <v>1</v>
      </c>
      <c r="R418" t="s">
        <v>598</v>
      </c>
      <c r="S418" t="s">
        <v>1118</v>
      </c>
      <c r="T418" t="s">
        <v>1675</v>
      </c>
      <c r="U418" t="s">
        <v>69</v>
      </c>
      <c r="V418" t="s">
        <v>1548</v>
      </c>
      <c r="W418">
        <v>14.45</v>
      </c>
      <c r="X418">
        <v>14.99</v>
      </c>
      <c r="Y418">
        <v>1</v>
      </c>
      <c r="Z418" t="s">
        <v>70</v>
      </c>
      <c r="AA418" t="s">
        <v>2341</v>
      </c>
      <c r="AF418" s="4"/>
      <c r="AG418" s="4"/>
      <c r="AH418" t="s">
        <v>80</v>
      </c>
      <c r="AI418" t="s">
        <v>242</v>
      </c>
      <c r="AJ418" t="s">
        <v>598</v>
      </c>
      <c r="AK418" t="s">
        <v>1118</v>
      </c>
      <c r="AL418" t="s">
        <v>1675</v>
      </c>
      <c r="AM418" t="s">
        <v>69</v>
      </c>
      <c r="AN418" t="s">
        <v>1548</v>
      </c>
      <c r="AO418" t="s">
        <v>70</v>
      </c>
      <c r="AP418" t="s">
        <v>2341</v>
      </c>
    </row>
    <row r="419" spans="1:42" x14ac:dyDescent="0.25">
      <c r="A419">
        <v>293</v>
      </c>
      <c r="B419">
        <v>81</v>
      </c>
      <c r="C419" s="4">
        <v>43920</v>
      </c>
      <c r="D419">
        <v>8</v>
      </c>
      <c r="E419" t="s">
        <v>43</v>
      </c>
      <c r="F419" t="s">
        <v>54</v>
      </c>
      <c r="G419" t="s">
        <v>56</v>
      </c>
      <c r="H419" t="s">
        <v>58</v>
      </c>
      <c r="I419" s="4">
        <v>43875</v>
      </c>
      <c r="J419">
        <v>5</v>
      </c>
      <c r="K419" t="s">
        <v>60</v>
      </c>
      <c r="L419" s="4">
        <v>43831</v>
      </c>
      <c r="M419" s="4">
        <v>43921</v>
      </c>
      <c r="N419">
        <v>2</v>
      </c>
      <c r="O419" t="s">
        <v>140</v>
      </c>
      <c r="P419" t="s">
        <v>302</v>
      </c>
      <c r="Q419">
        <v>2</v>
      </c>
      <c r="R419" t="s">
        <v>599</v>
      </c>
      <c r="S419" t="s">
        <v>1152</v>
      </c>
      <c r="T419" t="s">
        <v>1676</v>
      </c>
      <c r="U419" t="s">
        <v>71</v>
      </c>
      <c r="V419" t="s">
        <v>1869</v>
      </c>
      <c r="W419">
        <v>19.48</v>
      </c>
      <c r="X419">
        <v>29.98</v>
      </c>
      <c r="Y419">
        <v>2</v>
      </c>
      <c r="Z419" t="s">
        <v>2138</v>
      </c>
      <c r="AA419" t="s">
        <v>2417</v>
      </c>
      <c r="AB419">
        <v>3</v>
      </c>
      <c r="AC419" t="s">
        <v>2634</v>
      </c>
      <c r="AD419">
        <v>533</v>
      </c>
      <c r="AE419" t="s">
        <v>2637</v>
      </c>
      <c r="AF419" s="4">
        <v>43901</v>
      </c>
      <c r="AG419" s="4">
        <v>43951</v>
      </c>
      <c r="AH419" t="s">
        <v>80</v>
      </c>
      <c r="AI419" t="s">
        <v>242</v>
      </c>
      <c r="AJ419" t="s">
        <v>84</v>
      </c>
      <c r="AK419" t="s">
        <v>990</v>
      </c>
      <c r="AL419" t="s">
        <v>1523</v>
      </c>
      <c r="AM419" t="s">
        <v>69</v>
      </c>
      <c r="AN419" t="s">
        <v>1548</v>
      </c>
      <c r="AO419" t="s">
        <v>79</v>
      </c>
      <c r="AP419" t="s">
        <v>2349</v>
      </c>
    </row>
    <row r="420" spans="1:42" x14ac:dyDescent="0.25">
      <c r="A420">
        <v>293</v>
      </c>
      <c r="B420">
        <v>81</v>
      </c>
      <c r="C420" s="4">
        <v>43920</v>
      </c>
      <c r="D420">
        <v>8</v>
      </c>
      <c r="E420" t="s">
        <v>43</v>
      </c>
      <c r="F420" t="s">
        <v>54</v>
      </c>
      <c r="G420" t="s">
        <v>56</v>
      </c>
      <c r="H420" t="s">
        <v>58</v>
      </c>
      <c r="I420" s="4">
        <v>43875</v>
      </c>
      <c r="J420">
        <v>5</v>
      </c>
      <c r="K420" t="s">
        <v>60</v>
      </c>
      <c r="L420" s="4">
        <v>43831</v>
      </c>
      <c r="M420" s="4">
        <v>43921</v>
      </c>
      <c r="N420">
        <v>2</v>
      </c>
      <c r="O420" t="s">
        <v>140</v>
      </c>
      <c r="P420" t="s">
        <v>302</v>
      </c>
      <c r="Q420">
        <v>2</v>
      </c>
      <c r="R420" t="s">
        <v>599</v>
      </c>
      <c r="S420" t="s">
        <v>1152</v>
      </c>
      <c r="T420" t="s">
        <v>1676</v>
      </c>
      <c r="U420" t="s">
        <v>71</v>
      </c>
      <c r="V420" t="s">
        <v>1869</v>
      </c>
      <c r="W420">
        <v>19.48</v>
      </c>
      <c r="X420">
        <v>29.98</v>
      </c>
      <c r="Y420">
        <v>2</v>
      </c>
      <c r="Z420" t="s">
        <v>2138</v>
      </c>
      <c r="AA420" t="s">
        <v>2417</v>
      </c>
      <c r="AB420">
        <v>3</v>
      </c>
      <c r="AC420" t="s">
        <v>2634</v>
      </c>
      <c r="AD420">
        <v>533</v>
      </c>
      <c r="AE420" t="s">
        <v>2637</v>
      </c>
      <c r="AF420" s="4">
        <v>43901</v>
      </c>
      <c r="AG420" s="4">
        <v>43951</v>
      </c>
      <c r="AH420" t="s">
        <v>78</v>
      </c>
      <c r="AI420" t="s">
        <v>240</v>
      </c>
      <c r="AJ420" t="s">
        <v>904</v>
      </c>
      <c r="AK420" t="s">
        <v>1191</v>
      </c>
      <c r="AL420" t="s">
        <v>1490</v>
      </c>
      <c r="AM420" t="s">
        <v>69</v>
      </c>
      <c r="AN420" t="s">
        <v>1548</v>
      </c>
      <c r="AO420" t="s">
        <v>469</v>
      </c>
      <c r="AP420" t="s">
        <v>2339</v>
      </c>
    </row>
    <row r="421" spans="1:42" x14ac:dyDescent="0.25">
      <c r="A421">
        <v>294</v>
      </c>
      <c r="B421">
        <v>131</v>
      </c>
      <c r="C421" s="4">
        <v>43920</v>
      </c>
      <c r="D421">
        <v>2</v>
      </c>
      <c r="E421" t="s">
        <v>38</v>
      </c>
      <c r="F421" t="s">
        <v>49</v>
      </c>
      <c r="G421" t="s">
        <v>56</v>
      </c>
      <c r="H421" t="s">
        <v>57</v>
      </c>
      <c r="I421" s="4">
        <v>43813</v>
      </c>
      <c r="J421">
        <v>1</v>
      </c>
      <c r="K421" t="s">
        <v>61</v>
      </c>
      <c r="L421" s="4">
        <v>43615</v>
      </c>
      <c r="M421" s="4">
        <v>43830</v>
      </c>
      <c r="N421">
        <v>1</v>
      </c>
      <c r="O421" t="s">
        <v>79</v>
      </c>
      <c r="P421" t="s">
        <v>241</v>
      </c>
      <c r="Q421">
        <v>1</v>
      </c>
      <c r="R421" t="s">
        <v>600</v>
      </c>
      <c r="S421" t="s">
        <v>980</v>
      </c>
      <c r="T421" t="s">
        <v>1677</v>
      </c>
      <c r="U421" t="s">
        <v>67</v>
      </c>
      <c r="V421" t="s">
        <v>1548</v>
      </c>
      <c r="W421">
        <v>86.37</v>
      </c>
      <c r="X421">
        <v>44.97</v>
      </c>
      <c r="Y421">
        <v>1</v>
      </c>
      <c r="Z421" t="s">
        <v>86</v>
      </c>
      <c r="AA421" t="s">
        <v>2350</v>
      </c>
      <c r="AF421" s="4"/>
      <c r="AG421" s="4"/>
      <c r="AH421" t="s">
        <v>79</v>
      </c>
      <c r="AI421" t="s">
        <v>241</v>
      </c>
      <c r="AJ421" t="s">
        <v>600</v>
      </c>
      <c r="AK421" t="s">
        <v>980</v>
      </c>
      <c r="AL421" t="s">
        <v>1677</v>
      </c>
      <c r="AM421" t="s">
        <v>67</v>
      </c>
      <c r="AN421" t="s">
        <v>1548</v>
      </c>
      <c r="AO421" t="s">
        <v>86</v>
      </c>
      <c r="AP421" t="s">
        <v>2350</v>
      </c>
    </row>
    <row r="422" spans="1:42" x14ac:dyDescent="0.25">
      <c r="A422">
        <v>295</v>
      </c>
      <c r="B422">
        <v>287</v>
      </c>
      <c r="C422" s="4">
        <v>43920</v>
      </c>
      <c r="D422">
        <v>8</v>
      </c>
      <c r="E422" t="s">
        <v>43</v>
      </c>
      <c r="F422" t="s">
        <v>54</v>
      </c>
      <c r="G422" t="s">
        <v>56</v>
      </c>
      <c r="H422" t="s">
        <v>58</v>
      </c>
      <c r="I422" s="4">
        <v>43632</v>
      </c>
      <c r="J422">
        <v>2</v>
      </c>
      <c r="K422" t="s">
        <v>60</v>
      </c>
      <c r="L422" s="4">
        <v>43615</v>
      </c>
      <c r="M422" s="4">
        <v>43830</v>
      </c>
      <c r="N422">
        <v>1</v>
      </c>
      <c r="O422" t="s">
        <v>105</v>
      </c>
      <c r="P422" t="s">
        <v>267</v>
      </c>
      <c r="Q422">
        <v>1</v>
      </c>
      <c r="R422" t="s">
        <v>82</v>
      </c>
      <c r="S422" t="s">
        <v>1153</v>
      </c>
      <c r="T422" t="s">
        <v>1678</v>
      </c>
      <c r="U422" t="s">
        <v>110</v>
      </c>
      <c r="V422" t="s">
        <v>1869</v>
      </c>
      <c r="W422">
        <v>389.94</v>
      </c>
      <c r="X422">
        <v>89.94</v>
      </c>
      <c r="Y422">
        <v>1</v>
      </c>
      <c r="Z422" t="s">
        <v>82</v>
      </c>
      <c r="AA422" t="s">
        <v>2409</v>
      </c>
      <c r="AF422" s="4"/>
      <c r="AG422" s="4"/>
      <c r="AH422" t="s">
        <v>79</v>
      </c>
      <c r="AI422" t="s">
        <v>241</v>
      </c>
      <c r="AJ422" t="s">
        <v>86</v>
      </c>
      <c r="AK422" t="s">
        <v>1044</v>
      </c>
      <c r="AL422" t="s">
        <v>1572</v>
      </c>
      <c r="AM422" t="s">
        <v>67</v>
      </c>
      <c r="AN422" t="s">
        <v>1548</v>
      </c>
      <c r="AO422" t="s">
        <v>86</v>
      </c>
      <c r="AP422" t="s">
        <v>2350</v>
      </c>
    </row>
    <row r="423" spans="1:42" x14ac:dyDescent="0.25">
      <c r="A423">
        <v>295</v>
      </c>
      <c r="B423">
        <v>287</v>
      </c>
      <c r="C423" s="4">
        <v>43920</v>
      </c>
      <c r="D423">
        <v>8</v>
      </c>
      <c r="E423" t="s">
        <v>43</v>
      </c>
      <c r="F423" t="s">
        <v>54</v>
      </c>
      <c r="G423" t="s">
        <v>56</v>
      </c>
      <c r="H423" t="s">
        <v>58</v>
      </c>
      <c r="I423" s="4">
        <v>43632</v>
      </c>
      <c r="J423">
        <v>2</v>
      </c>
      <c r="K423" t="s">
        <v>60</v>
      </c>
      <c r="L423" s="4">
        <v>43615</v>
      </c>
      <c r="M423" s="4">
        <v>43830</v>
      </c>
      <c r="N423">
        <v>1</v>
      </c>
      <c r="O423" t="s">
        <v>105</v>
      </c>
      <c r="P423" t="s">
        <v>267</v>
      </c>
      <c r="Q423">
        <v>1</v>
      </c>
      <c r="R423" t="s">
        <v>82</v>
      </c>
      <c r="S423" t="s">
        <v>1153</v>
      </c>
      <c r="T423" t="s">
        <v>1678</v>
      </c>
      <c r="U423" t="s">
        <v>110</v>
      </c>
      <c r="V423" t="s">
        <v>1869</v>
      </c>
      <c r="W423">
        <v>389.94</v>
      </c>
      <c r="X423">
        <v>89.94</v>
      </c>
      <c r="Y423">
        <v>1</v>
      </c>
      <c r="Z423" t="s">
        <v>82</v>
      </c>
      <c r="AA423" t="s">
        <v>2409</v>
      </c>
      <c r="AF423" s="4"/>
      <c r="AG423" s="4"/>
      <c r="AH423" t="s">
        <v>79</v>
      </c>
      <c r="AI423" t="s">
        <v>241</v>
      </c>
      <c r="AJ423" t="s">
        <v>86</v>
      </c>
      <c r="AK423" t="s">
        <v>1044</v>
      </c>
      <c r="AL423" t="s">
        <v>1572</v>
      </c>
      <c r="AM423" t="s">
        <v>67</v>
      </c>
      <c r="AN423" t="s">
        <v>1548</v>
      </c>
      <c r="AO423" t="s">
        <v>86</v>
      </c>
      <c r="AP423" t="s">
        <v>2350</v>
      </c>
    </row>
    <row r="424" spans="1:42" x14ac:dyDescent="0.25">
      <c r="A424">
        <v>296</v>
      </c>
      <c r="B424">
        <v>47</v>
      </c>
      <c r="C424" s="4">
        <v>43921</v>
      </c>
      <c r="D424">
        <v>1</v>
      </c>
      <c r="E424" t="s">
        <v>39</v>
      </c>
      <c r="F424" t="s">
        <v>50</v>
      </c>
      <c r="G424" t="s">
        <v>55</v>
      </c>
      <c r="H424" t="s">
        <v>58</v>
      </c>
      <c r="I424" s="4">
        <v>43732</v>
      </c>
      <c r="J424">
        <v>1</v>
      </c>
      <c r="K424" t="s">
        <v>61</v>
      </c>
      <c r="L424" s="4">
        <v>43615</v>
      </c>
      <c r="M424" s="4">
        <v>43830</v>
      </c>
      <c r="N424">
        <v>1</v>
      </c>
      <c r="O424" t="s">
        <v>67</v>
      </c>
      <c r="P424" t="s">
        <v>229</v>
      </c>
      <c r="Q424">
        <v>1</v>
      </c>
      <c r="R424" t="s">
        <v>391</v>
      </c>
      <c r="S424" t="s">
        <v>953</v>
      </c>
      <c r="T424" t="s">
        <v>1487</v>
      </c>
      <c r="U424" t="s">
        <v>80</v>
      </c>
      <c r="V424" t="s">
        <v>1562</v>
      </c>
      <c r="W424">
        <v>59.9</v>
      </c>
      <c r="X424">
        <v>19.98</v>
      </c>
      <c r="Y424">
        <v>1</v>
      </c>
      <c r="Z424" t="s">
        <v>90</v>
      </c>
      <c r="AA424" t="s">
        <v>2328</v>
      </c>
      <c r="AF424" s="4"/>
      <c r="AG424" s="4"/>
      <c r="AH424" t="s">
        <v>67</v>
      </c>
      <c r="AI424" t="s">
        <v>229</v>
      </c>
      <c r="AJ424" t="s">
        <v>391</v>
      </c>
      <c r="AK424" t="s">
        <v>953</v>
      </c>
      <c r="AL424" t="s">
        <v>1487</v>
      </c>
      <c r="AM424" t="s">
        <v>80</v>
      </c>
      <c r="AN424" t="s">
        <v>1562</v>
      </c>
      <c r="AO424" t="s">
        <v>90</v>
      </c>
      <c r="AP424" t="s">
        <v>2328</v>
      </c>
    </row>
    <row r="425" spans="1:42" x14ac:dyDescent="0.25">
      <c r="A425">
        <v>297</v>
      </c>
      <c r="B425">
        <v>301</v>
      </c>
      <c r="C425" s="4">
        <v>43921</v>
      </c>
      <c r="D425">
        <v>4</v>
      </c>
      <c r="E425" t="s">
        <v>40</v>
      </c>
      <c r="F425" t="s">
        <v>51</v>
      </c>
      <c r="G425" t="s">
        <v>56</v>
      </c>
      <c r="H425" t="s">
        <v>58</v>
      </c>
      <c r="I425" s="4">
        <v>43720</v>
      </c>
      <c r="J425">
        <v>3</v>
      </c>
      <c r="K425" t="s">
        <v>59</v>
      </c>
      <c r="L425" s="4">
        <v>43615</v>
      </c>
      <c r="M425" s="4">
        <v>43830</v>
      </c>
      <c r="N425">
        <v>2</v>
      </c>
      <c r="O425" t="s">
        <v>141</v>
      </c>
      <c r="P425" t="s">
        <v>303</v>
      </c>
      <c r="Q425">
        <v>2</v>
      </c>
      <c r="R425" t="s">
        <v>601</v>
      </c>
      <c r="S425" t="s">
        <v>1154</v>
      </c>
      <c r="T425" t="s">
        <v>1679</v>
      </c>
      <c r="U425" t="s">
        <v>109</v>
      </c>
      <c r="V425" t="s">
        <v>2037</v>
      </c>
      <c r="W425">
        <v>504.96</v>
      </c>
      <c r="X425">
        <v>89.96</v>
      </c>
      <c r="Y425">
        <v>2</v>
      </c>
      <c r="Z425" t="s">
        <v>2161</v>
      </c>
      <c r="AA425" t="s">
        <v>2441</v>
      </c>
      <c r="AF425" s="4"/>
      <c r="AG425" s="4"/>
      <c r="AH425" t="s">
        <v>86</v>
      </c>
      <c r="AI425" t="s">
        <v>248</v>
      </c>
      <c r="AJ425" t="s">
        <v>454</v>
      </c>
      <c r="AK425" t="s">
        <v>1017</v>
      </c>
      <c r="AL425" t="s">
        <v>1547</v>
      </c>
      <c r="AM425" t="s">
        <v>67</v>
      </c>
      <c r="AN425" t="s">
        <v>1577</v>
      </c>
      <c r="AO425" t="s">
        <v>547</v>
      </c>
      <c r="AP425" t="s">
        <v>2354</v>
      </c>
    </row>
    <row r="426" spans="1:42" x14ac:dyDescent="0.25">
      <c r="A426">
        <v>297</v>
      </c>
      <c r="B426">
        <v>301</v>
      </c>
      <c r="C426" s="4">
        <v>43921</v>
      </c>
      <c r="D426">
        <v>4</v>
      </c>
      <c r="E426" t="s">
        <v>40</v>
      </c>
      <c r="F426" t="s">
        <v>51</v>
      </c>
      <c r="G426" t="s">
        <v>56</v>
      </c>
      <c r="H426" t="s">
        <v>58</v>
      </c>
      <c r="I426" s="4">
        <v>43720</v>
      </c>
      <c r="J426">
        <v>3</v>
      </c>
      <c r="K426" t="s">
        <v>59</v>
      </c>
      <c r="L426" s="4">
        <v>43615</v>
      </c>
      <c r="M426" s="4">
        <v>43830</v>
      </c>
      <c r="N426">
        <v>2</v>
      </c>
      <c r="O426" t="s">
        <v>141</v>
      </c>
      <c r="P426" t="s">
        <v>303</v>
      </c>
      <c r="Q426">
        <v>2</v>
      </c>
      <c r="R426" t="s">
        <v>601</v>
      </c>
      <c r="S426" t="s">
        <v>1154</v>
      </c>
      <c r="T426" t="s">
        <v>1679</v>
      </c>
      <c r="U426" t="s">
        <v>109</v>
      </c>
      <c r="V426" t="s">
        <v>2037</v>
      </c>
      <c r="W426">
        <v>504.96</v>
      </c>
      <c r="X426">
        <v>89.96</v>
      </c>
      <c r="Y426">
        <v>2</v>
      </c>
      <c r="Z426" t="s">
        <v>2161</v>
      </c>
      <c r="AA426" t="s">
        <v>2441</v>
      </c>
      <c r="AF426" s="4"/>
      <c r="AG426" s="4"/>
      <c r="AH426" t="s">
        <v>67</v>
      </c>
      <c r="AI426" t="s">
        <v>229</v>
      </c>
      <c r="AJ426" t="s">
        <v>623</v>
      </c>
      <c r="AK426" t="s">
        <v>1173</v>
      </c>
      <c r="AL426" t="s">
        <v>1577</v>
      </c>
      <c r="AM426" t="s">
        <v>69</v>
      </c>
      <c r="AN426" t="s">
        <v>1548</v>
      </c>
      <c r="AO426" t="s">
        <v>79</v>
      </c>
      <c r="AP426" t="s">
        <v>2349</v>
      </c>
    </row>
    <row r="427" spans="1:42" x14ac:dyDescent="0.25">
      <c r="A427">
        <v>298</v>
      </c>
      <c r="B427">
        <v>406</v>
      </c>
      <c r="C427" s="4">
        <v>43921</v>
      </c>
      <c r="D427">
        <v>8</v>
      </c>
      <c r="E427" t="s">
        <v>43</v>
      </c>
      <c r="F427" t="s">
        <v>54</v>
      </c>
      <c r="G427" t="s">
        <v>56</v>
      </c>
      <c r="H427" t="s">
        <v>57</v>
      </c>
      <c r="I427" s="4">
        <v>43729</v>
      </c>
      <c r="J427">
        <v>3</v>
      </c>
      <c r="K427" t="s">
        <v>59</v>
      </c>
      <c r="L427" s="4">
        <v>43615</v>
      </c>
      <c r="M427" s="4">
        <v>43830</v>
      </c>
      <c r="N427">
        <v>2</v>
      </c>
      <c r="O427" t="s">
        <v>142</v>
      </c>
      <c r="P427" t="s">
        <v>304</v>
      </c>
      <c r="Q427">
        <v>2</v>
      </c>
      <c r="R427" t="s">
        <v>602</v>
      </c>
      <c r="S427" t="s">
        <v>1155</v>
      </c>
      <c r="T427" t="s">
        <v>1680</v>
      </c>
      <c r="U427" t="s">
        <v>170</v>
      </c>
      <c r="V427" t="s">
        <v>2032</v>
      </c>
      <c r="W427">
        <v>2706.97</v>
      </c>
      <c r="X427">
        <v>149.94</v>
      </c>
      <c r="Y427">
        <v>2</v>
      </c>
      <c r="Z427" t="s">
        <v>2162</v>
      </c>
      <c r="AA427" t="s">
        <v>2442</v>
      </c>
      <c r="AF427" s="4"/>
      <c r="AG427" s="4"/>
      <c r="AH427" t="s">
        <v>86</v>
      </c>
      <c r="AI427" t="s">
        <v>248</v>
      </c>
      <c r="AJ427" t="s">
        <v>584</v>
      </c>
      <c r="AK427" t="s">
        <v>1062</v>
      </c>
      <c r="AL427" t="s">
        <v>1665</v>
      </c>
      <c r="AM427" t="s">
        <v>69</v>
      </c>
      <c r="AN427" t="s">
        <v>1577</v>
      </c>
      <c r="AO427" t="s">
        <v>530</v>
      </c>
      <c r="AP427" t="s">
        <v>2367</v>
      </c>
    </row>
    <row r="428" spans="1:42" x14ac:dyDescent="0.25">
      <c r="A428">
        <v>298</v>
      </c>
      <c r="B428">
        <v>406</v>
      </c>
      <c r="C428" s="4">
        <v>43921</v>
      </c>
      <c r="D428">
        <v>8</v>
      </c>
      <c r="E428" t="s">
        <v>43</v>
      </c>
      <c r="F428" t="s">
        <v>54</v>
      </c>
      <c r="G428" t="s">
        <v>56</v>
      </c>
      <c r="H428" t="s">
        <v>57</v>
      </c>
      <c r="I428" s="4">
        <v>43729</v>
      </c>
      <c r="J428">
        <v>3</v>
      </c>
      <c r="K428" t="s">
        <v>59</v>
      </c>
      <c r="L428" s="4">
        <v>43615</v>
      </c>
      <c r="M428" s="4">
        <v>43830</v>
      </c>
      <c r="N428">
        <v>2</v>
      </c>
      <c r="O428" t="s">
        <v>142</v>
      </c>
      <c r="P428" t="s">
        <v>304</v>
      </c>
      <c r="Q428">
        <v>2</v>
      </c>
      <c r="R428" t="s">
        <v>602</v>
      </c>
      <c r="S428" t="s">
        <v>1155</v>
      </c>
      <c r="T428" t="s">
        <v>1680</v>
      </c>
      <c r="U428" t="s">
        <v>170</v>
      </c>
      <c r="V428" t="s">
        <v>2032</v>
      </c>
      <c r="W428">
        <v>2706.97</v>
      </c>
      <c r="X428">
        <v>149.94</v>
      </c>
      <c r="Y428">
        <v>2</v>
      </c>
      <c r="Z428" t="s">
        <v>2162</v>
      </c>
      <c r="AA428" t="s">
        <v>2442</v>
      </c>
      <c r="AF428" s="4"/>
      <c r="AG428" s="4"/>
      <c r="AH428" t="s">
        <v>69</v>
      </c>
      <c r="AI428" t="s">
        <v>231</v>
      </c>
      <c r="AJ428" t="s">
        <v>856</v>
      </c>
      <c r="AK428" t="s">
        <v>1393</v>
      </c>
      <c r="AL428" t="s">
        <v>1909</v>
      </c>
      <c r="AM428" t="s">
        <v>70</v>
      </c>
      <c r="AN428" t="s">
        <v>1577</v>
      </c>
      <c r="AO428" t="s">
        <v>67</v>
      </c>
      <c r="AP428" t="s">
        <v>2373</v>
      </c>
    </row>
    <row r="429" spans="1:42" x14ac:dyDescent="0.25">
      <c r="A429">
        <v>299</v>
      </c>
      <c r="B429">
        <v>433</v>
      </c>
      <c r="C429" s="4">
        <v>43922</v>
      </c>
      <c r="D429">
        <v>10</v>
      </c>
      <c r="E429" t="s">
        <v>42</v>
      </c>
      <c r="F429" t="s">
        <v>53</v>
      </c>
      <c r="G429" t="s">
        <v>55</v>
      </c>
      <c r="H429" t="s">
        <v>58</v>
      </c>
      <c r="I429" s="4">
        <v>43680</v>
      </c>
      <c r="J429">
        <v>1</v>
      </c>
      <c r="K429" t="s">
        <v>61</v>
      </c>
      <c r="L429" s="4">
        <v>43615</v>
      </c>
      <c r="M429" s="4">
        <v>43830</v>
      </c>
      <c r="N429">
        <v>2</v>
      </c>
      <c r="O429" t="s">
        <v>87</v>
      </c>
      <c r="P429" t="s">
        <v>249</v>
      </c>
      <c r="Q429">
        <v>2</v>
      </c>
      <c r="R429" t="s">
        <v>603</v>
      </c>
      <c r="S429" t="s">
        <v>1156</v>
      </c>
      <c r="T429" t="s">
        <v>1681</v>
      </c>
      <c r="U429" t="s">
        <v>103</v>
      </c>
      <c r="V429" t="s">
        <v>2038</v>
      </c>
      <c r="W429">
        <v>170.92</v>
      </c>
      <c r="X429">
        <v>74.959999999999994</v>
      </c>
      <c r="Y429">
        <v>2</v>
      </c>
      <c r="Z429" t="s">
        <v>2111</v>
      </c>
      <c r="AA429" t="s">
        <v>2382</v>
      </c>
      <c r="AF429" s="4"/>
      <c r="AG429" s="4"/>
      <c r="AH429" t="s">
        <v>79</v>
      </c>
      <c r="AI429" t="s">
        <v>241</v>
      </c>
      <c r="AJ429" t="s">
        <v>500</v>
      </c>
      <c r="AK429" t="s">
        <v>1063</v>
      </c>
      <c r="AL429" t="s">
        <v>1591</v>
      </c>
      <c r="AM429" t="s">
        <v>69</v>
      </c>
      <c r="AN429" t="s">
        <v>1548</v>
      </c>
      <c r="AO429" t="s">
        <v>455</v>
      </c>
      <c r="AP429" t="s">
        <v>2340</v>
      </c>
    </row>
    <row r="430" spans="1:42" x14ac:dyDescent="0.25">
      <c r="A430">
        <v>299</v>
      </c>
      <c r="B430">
        <v>433</v>
      </c>
      <c r="C430" s="4">
        <v>43922</v>
      </c>
      <c r="D430">
        <v>10</v>
      </c>
      <c r="E430" t="s">
        <v>42</v>
      </c>
      <c r="F430" t="s">
        <v>53</v>
      </c>
      <c r="G430" t="s">
        <v>55</v>
      </c>
      <c r="H430" t="s">
        <v>58</v>
      </c>
      <c r="I430" s="4">
        <v>43680</v>
      </c>
      <c r="J430">
        <v>1</v>
      </c>
      <c r="K430" t="s">
        <v>61</v>
      </c>
      <c r="L430" s="4">
        <v>43615</v>
      </c>
      <c r="M430" s="4">
        <v>43830</v>
      </c>
      <c r="N430">
        <v>2</v>
      </c>
      <c r="O430" t="s">
        <v>87</v>
      </c>
      <c r="P430" t="s">
        <v>249</v>
      </c>
      <c r="Q430">
        <v>2</v>
      </c>
      <c r="R430" t="s">
        <v>603</v>
      </c>
      <c r="S430" t="s">
        <v>1156</v>
      </c>
      <c r="T430" t="s">
        <v>1681</v>
      </c>
      <c r="U430" t="s">
        <v>103</v>
      </c>
      <c r="V430" t="s">
        <v>2038</v>
      </c>
      <c r="W430">
        <v>170.92</v>
      </c>
      <c r="X430">
        <v>74.959999999999994</v>
      </c>
      <c r="Y430">
        <v>2</v>
      </c>
      <c r="Z430" t="s">
        <v>2111</v>
      </c>
      <c r="AA430" t="s">
        <v>2382</v>
      </c>
      <c r="AF430" s="4"/>
      <c r="AG430" s="4"/>
      <c r="AH430" t="s">
        <v>70</v>
      </c>
      <c r="AI430" t="s">
        <v>232</v>
      </c>
      <c r="AJ430" t="s">
        <v>550</v>
      </c>
      <c r="AK430" t="s">
        <v>1111</v>
      </c>
      <c r="AL430" t="s">
        <v>1631</v>
      </c>
      <c r="AM430" t="s">
        <v>67</v>
      </c>
      <c r="AN430" t="s">
        <v>1517</v>
      </c>
      <c r="AO430" t="s">
        <v>673</v>
      </c>
      <c r="AP430" t="s">
        <v>2348</v>
      </c>
    </row>
    <row r="431" spans="1:42" x14ac:dyDescent="0.25">
      <c r="A431">
        <v>300</v>
      </c>
      <c r="B431">
        <v>398</v>
      </c>
      <c r="C431" s="4">
        <v>43923</v>
      </c>
      <c r="D431">
        <v>8</v>
      </c>
      <c r="E431" t="s">
        <v>43</v>
      </c>
      <c r="F431" t="s">
        <v>54</v>
      </c>
      <c r="G431" t="s">
        <v>56</v>
      </c>
      <c r="H431" t="s">
        <v>57</v>
      </c>
      <c r="I431" s="4">
        <v>43579</v>
      </c>
      <c r="J431">
        <v>3</v>
      </c>
      <c r="L431" s="4"/>
      <c r="M431" s="4"/>
      <c r="N431">
        <v>1</v>
      </c>
      <c r="O431" t="s">
        <v>78</v>
      </c>
      <c r="P431" t="s">
        <v>240</v>
      </c>
      <c r="Q431">
        <v>1</v>
      </c>
      <c r="R431" t="s">
        <v>604</v>
      </c>
      <c r="S431" t="s">
        <v>1136</v>
      </c>
      <c r="T431" t="s">
        <v>1682</v>
      </c>
      <c r="U431" t="s">
        <v>69</v>
      </c>
      <c r="V431" t="s">
        <v>1548</v>
      </c>
      <c r="W431">
        <v>4.75</v>
      </c>
      <c r="X431">
        <v>14.99</v>
      </c>
      <c r="Y431">
        <v>1</v>
      </c>
      <c r="Z431" t="s">
        <v>469</v>
      </c>
      <c r="AA431" t="s">
        <v>2339</v>
      </c>
      <c r="AF431" s="4"/>
      <c r="AG431" s="4"/>
      <c r="AH431" t="s">
        <v>78</v>
      </c>
      <c r="AI431" t="s">
        <v>240</v>
      </c>
      <c r="AJ431" t="s">
        <v>604</v>
      </c>
      <c r="AK431" t="s">
        <v>1136</v>
      </c>
      <c r="AL431" t="s">
        <v>1682</v>
      </c>
      <c r="AM431" t="s">
        <v>69</v>
      </c>
      <c r="AN431" t="s">
        <v>1548</v>
      </c>
      <c r="AO431" t="s">
        <v>469</v>
      </c>
      <c r="AP431" t="s">
        <v>2339</v>
      </c>
    </row>
    <row r="432" spans="1:42" x14ac:dyDescent="0.25">
      <c r="A432">
        <v>301</v>
      </c>
      <c r="B432">
        <v>67</v>
      </c>
      <c r="C432" s="4">
        <v>43924</v>
      </c>
      <c r="D432">
        <v>7</v>
      </c>
      <c r="E432" t="s">
        <v>35</v>
      </c>
      <c r="F432" t="s">
        <v>46</v>
      </c>
      <c r="G432" t="s">
        <v>56</v>
      </c>
      <c r="H432" t="s">
        <v>58</v>
      </c>
      <c r="I432" s="4">
        <v>43918</v>
      </c>
      <c r="J432">
        <v>7</v>
      </c>
      <c r="K432" t="s">
        <v>61</v>
      </c>
      <c r="L432" s="4">
        <v>43915</v>
      </c>
      <c r="M432" s="4">
        <v>44012</v>
      </c>
      <c r="N432">
        <v>1</v>
      </c>
      <c r="O432" t="s">
        <v>84</v>
      </c>
      <c r="P432" t="s">
        <v>246</v>
      </c>
      <c r="Q432">
        <v>1</v>
      </c>
      <c r="R432" t="s">
        <v>564</v>
      </c>
      <c r="S432" t="s">
        <v>1124</v>
      </c>
      <c r="T432" t="s">
        <v>1647</v>
      </c>
      <c r="U432" t="s">
        <v>69</v>
      </c>
      <c r="V432" t="s">
        <v>1548</v>
      </c>
      <c r="W432">
        <v>279.99</v>
      </c>
      <c r="X432">
        <v>14.99</v>
      </c>
      <c r="Y432">
        <v>1</v>
      </c>
      <c r="Z432" t="s">
        <v>645</v>
      </c>
      <c r="AA432" t="s">
        <v>2347</v>
      </c>
      <c r="AF432" s="4"/>
      <c r="AG432" s="4"/>
      <c r="AH432" t="s">
        <v>84</v>
      </c>
      <c r="AI432" t="s">
        <v>246</v>
      </c>
      <c r="AJ432" t="s">
        <v>564</v>
      </c>
      <c r="AK432" t="s">
        <v>1124</v>
      </c>
      <c r="AL432" t="s">
        <v>1647</v>
      </c>
      <c r="AM432" t="s">
        <v>69</v>
      </c>
      <c r="AN432" t="s">
        <v>1548</v>
      </c>
      <c r="AO432" t="s">
        <v>645</v>
      </c>
      <c r="AP432" t="s">
        <v>2347</v>
      </c>
    </row>
    <row r="433" spans="1:42" x14ac:dyDescent="0.25">
      <c r="A433">
        <v>302</v>
      </c>
      <c r="B433">
        <v>348</v>
      </c>
      <c r="C433" s="4">
        <v>43924</v>
      </c>
      <c r="D433">
        <v>9</v>
      </c>
      <c r="E433" t="s">
        <v>41</v>
      </c>
      <c r="F433" t="s">
        <v>52</v>
      </c>
      <c r="G433" t="s">
        <v>56</v>
      </c>
      <c r="H433" t="s">
        <v>57</v>
      </c>
      <c r="I433" s="4">
        <v>43602</v>
      </c>
      <c r="J433">
        <v>1</v>
      </c>
      <c r="L433" s="4"/>
      <c r="M433" s="4"/>
      <c r="N433">
        <v>1</v>
      </c>
      <c r="O433" t="s">
        <v>69</v>
      </c>
      <c r="P433" t="s">
        <v>231</v>
      </c>
      <c r="Q433">
        <v>1</v>
      </c>
      <c r="R433" t="s">
        <v>434</v>
      </c>
      <c r="S433" t="s">
        <v>991</v>
      </c>
      <c r="T433" t="s">
        <v>1524</v>
      </c>
      <c r="U433" t="s">
        <v>67</v>
      </c>
      <c r="V433" t="s">
        <v>1577</v>
      </c>
      <c r="W433">
        <v>2789.97</v>
      </c>
      <c r="X433">
        <v>74.97</v>
      </c>
      <c r="Y433">
        <v>1</v>
      </c>
      <c r="Z433" t="s">
        <v>69</v>
      </c>
      <c r="AA433" t="s">
        <v>2360</v>
      </c>
      <c r="AF433" s="4"/>
      <c r="AG433" s="4"/>
      <c r="AH433" t="s">
        <v>69</v>
      </c>
      <c r="AI433" t="s">
        <v>231</v>
      </c>
      <c r="AJ433" t="s">
        <v>434</v>
      </c>
      <c r="AK433" t="s">
        <v>991</v>
      </c>
      <c r="AL433" t="s">
        <v>1524</v>
      </c>
      <c r="AM433" t="s">
        <v>67</v>
      </c>
      <c r="AN433" t="s">
        <v>1577</v>
      </c>
      <c r="AO433" t="s">
        <v>69</v>
      </c>
      <c r="AP433" t="s">
        <v>2360</v>
      </c>
    </row>
    <row r="434" spans="1:42" x14ac:dyDescent="0.25">
      <c r="A434">
        <v>303</v>
      </c>
      <c r="B434">
        <v>235</v>
      </c>
      <c r="C434" s="4">
        <v>43925</v>
      </c>
      <c r="D434">
        <v>4</v>
      </c>
      <c r="E434" t="s">
        <v>40</v>
      </c>
      <c r="F434" t="s">
        <v>51</v>
      </c>
      <c r="G434" t="s">
        <v>56</v>
      </c>
      <c r="H434" t="s">
        <v>58</v>
      </c>
      <c r="I434" s="4">
        <v>43737</v>
      </c>
      <c r="J434">
        <v>3</v>
      </c>
      <c r="K434" t="s">
        <v>59</v>
      </c>
      <c r="L434" s="4">
        <v>43615</v>
      </c>
      <c r="M434" s="4">
        <v>43830</v>
      </c>
      <c r="N434">
        <v>2</v>
      </c>
      <c r="O434" t="s">
        <v>113</v>
      </c>
      <c r="P434" t="s">
        <v>275</v>
      </c>
      <c r="Q434">
        <v>2</v>
      </c>
      <c r="R434" t="s">
        <v>605</v>
      </c>
      <c r="S434" t="s">
        <v>1157</v>
      </c>
      <c r="T434" t="s">
        <v>1683</v>
      </c>
      <c r="U434" t="s">
        <v>85</v>
      </c>
      <c r="V434" t="s">
        <v>2030</v>
      </c>
      <c r="W434">
        <v>449.98</v>
      </c>
      <c r="X434">
        <v>49.97</v>
      </c>
      <c r="Y434">
        <v>2</v>
      </c>
      <c r="Z434" t="s">
        <v>2124</v>
      </c>
      <c r="AA434" t="s">
        <v>2399</v>
      </c>
      <c r="AF434" s="4"/>
      <c r="AG434" s="4"/>
      <c r="AH434" t="s">
        <v>65</v>
      </c>
      <c r="AI434" t="s">
        <v>227</v>
      </c>
      <c r="AJ434" t="s">
        <v>545</v>
      </c>
      <c r="AK434" t="s">
        <v>1106</v>
      </c>
      <c r="AL434" t="s">
        <v>1632</v>
      </c>
      <c r="AM434" t="s">
        <v>69</v>
      </c>
      <c r="AN434" t="s">
        <v>1517</v>
      </c>
      <c r="AO434" t="s">
        <v>431</v>
      </c>
      <c r="AP434" t="s">
        <v>2326</v>
      </c>
    </row>
    <row r="435" spans="1:42" x14ac:dyDescent="0.25">
      <c r="A435">
        <v>303</v>
      </c>
      <c r="B435">
        <v>235</v>
      </c>
      <c r="C435" s="4">
        <v>43925</v>
      </c>
      <c r="D435">
        <v>4</v>
      </c>
      <c r="E435" t="s">
        <v>40</v>
      </c>
      <c r="F435" t="s">
        <v>51</v>
      </c>
      <c r="G435" t="s">
        <v>56</v>
      </c>
      <c r="H435" t="s">
        <v>58</v>
      </c>
      <c r="I435" s="4">
        <v>43737</v>
      </c>
      <c r="J435">
        <v>3</v>
      </c>
      <c r="K435" t="s">
        <v>59</v>
      </c>
      <c r="L435" s="4">
        <v>43615</v>
      </c>
      <c r="M435" s="4">
        <v>43830</v>
      </c>
      <c r="N435">
        <v>2</v>
      </c>
      <c r="O435" t="s">
        <v>113</v>
      </c>
      <c r="P435" t="s">
        <v>275</v>
      </c>
      <c r="Q435">
        <v>2</v>
      </c>
      <c r="R435" t="s">
        <v>605</v>
      </c>
      <c r="S435" t="s">
        <v>1157</v>
      </c>
      <c r="T435" t="s">
        <v>1683</v>
      </c>
      <c r="U435" t="s">
        <v>85</v>
      </c>
      <c r="V435" t="s">
        <v>2030</v>
      </c>
      <c r="W435">
        <v>449.98</v>
      </c>
      <c r="X435">
        <v>49.97</v>
      </c>
      <c r="Y435">
        <v>2</v>
      </c>
      <c r="Z435" t="s">
        <v>2124</v>
      </c>
      <c r="AA435" t="s">
        <v>2399</v>
      </c>
      <c r="AF435" s="4"/>
      <c r="AG435" s="4"/>
      <c r="AH435" t="s">
        <v>79</v>
      </c>
      <c r="AI435" t="s">
        <v>241</v>
      </c>
      <c r="AJ435" t="s">
        <v>86</v>
      </c>
      <c r="AK435" t="s">
        <v>1044</v>
      </c>
      <c r="AL435" t="s">
        <v>1572</v>
      </c>
      <c r="AM435" t="s">
        <v>80</v>
      </c>
      <c r="AN435" t="s">
        <v>1548</v>
      </c>
      <c r="AO435" t="s">
        <v>86</v>
      </c>
      <c r="AP435" t="s">
        <v>2350</v>
      </c>
    </row>
    <row r="436" spans="1:42" x14ac:dyDescent="0.25">
      <c r="A436">
        <v>304</v>
      </c>
      <c r="B436">
        <v>288</v>
      </c>
      <c r="C436" s="4">
        <v>43926</v>
      </c>
      <c r="D436">
        <v>8</v>
      </c>
      <c r="E436" t="s">
        <v>43</v>
      </c>
      <c r="F436" t="s">
        <v>54</v>
      </c>
      <c r="G436" t="s">
        <v>56</v>
      </c>
      <c r="H436" t="s">
        <v>58</v>
      </c>
      <c r="I436" s="4">
        <v>43610</v>
      </c>
      <c r="J436">
        <v>3</v>
      </c>
      <c r="L436" s="4"/>
      <c r="M436" s="4"/>
      <c r="N436">
        <v>1</v>
      </c>
      <c r="O436" t="s">
        <v>70</v>
      </c>
      <c r="P436" t="s">
        <v>232</v>
      </c>
      <c r="Q436">
        <v>1</v>
      </c>
      <c r="R436" t="s">
        <v>512</v>
      </c>
      <c r="S436" t="s">
        <v>1075</v>
      </c>
      <c r="T436" t="s">
        <v>1602</v>
      </c>
      <c r="U436" t="s">
        <v>67</v>
      </c>
      <c r="V436" t="s">
        <v>1517</v>
      </c>
      <c r="W436">
        <v>98.88</v>
      </c>
      <c r="X436">
        <v>59.97</v>
      </c>
      <c r="Y436">
        <v>1</v>
      </c>
      <c r="Z436" t="s">
        <v>673</v>
      </c>
      <c r="AA436" t="s">
        <v>2348</v>
      </c>
      <c r="AF436" s="4"/>
      <c r="AG436" s="4"/>
      <c r="AH436" t="s">
        <v>70</v>
      </c>
      <c r="AI436" t="s">
        <v>232</v>
      </c>
      <c r="AJ436" t="s">
        <v>512</v>
      </c>
      <c r="AK436" t="s">
        <v>1075</v>
      </c>
      <c r="AL436" t="s">
        <v>1602</v>
      </c>
      <c r="AM436" t="s">
        <v>67</v>
      </c>
      <c r="AN436" t="s">
        <v>1517</v>
      </c>
      <c r="AO436" t="s">
        <v>673</v>
      </c>
      <c r="AP436" t="s">
        <v>2348</v>
      </c>
    </row>
    <row r="437" spans="1:42" x14ac:dyDescent="0.25">
      <c r="A437">
        <v>305</v>
      </c>
      <c r="B437">
        <v>293</v>
      </c>
      <c r="C437" s="4">
        <v>43926</v>
      </c>
      <c r="D437">
        <v>5</v>
      </c>
      <c r="E437" t="s">
        <v>36</v>
      </c>
      <c r="F437" t="s">
        <v>47</v>
      </c>
      <c r="G437" t="s">
        <v>56</v>
      </c>
      <c r="H437" t="s">
        <v>58</v>
      </c>
      <c r="I437" s="4">
        <v>43621</v>
      </c>
      <c r="J437">
        <v>3</v>
      </c>
      <c r="K437" t="s">
        <v>59</v>
      </c>
      <c r="L437" s="4">
        <v>43615</v>
      </c>
      <c r="M437" s="4">
        <v>43830</v>
      </c>
      <c r="N437">
        <v>2</v>
      </c>
      <c r="O437" t="s">
        <v>75</v>
      </c>
      <c r="P437" t="s">
        <v>237</v>
      </c>
      <c r="Q437">
        <v>2</v>
      </c>
      <c r="R437" t="s">
        <v>606</v>
      </c>
      <c r="S437" t="s">
        <v>1158</v>
      </c>
      <c r="T437" t="s">
        <v>1684</v>
      </c>
      <c r="U437" t="s">
        <v>85</v>
      </c>
      <c r="V437" t="s">
        <v>1869</v>
      </c>
      <c r="W437">
        <v>130.77000000000001</v>
      </c>
      <c r="X437">
        <v>44.97</v>
      </c>
      <c r="Y437">
        <v>2</v>
      </c>
      <c r="Z437" t="s">
        <v>167</v>
      </c>
      <c r="AA437" t="s">
        <v>2356</v>
      </c>
      <c r="AF437" s="4"/>
      <c r="AG437" s="4"/>
      <c r="AH437" t="s">
        <v>80</v>
      </c>
      <c r="AI437" t="s">
        <v>242</v>
      </c>
      <c r="AJ437" t="s">
        <v>696</v>
      </c>
      <c r="AK437" t="s">
        <v>1236</v>
      </c>
      <c r="AL437" t="s">
        <v>1758</v>
      </c>
      <c r="AM437" t="s">
        <v>69</v>
      </c>
      <c r="AN437" t="s">
        <v>1548</v>
      </c>
      <c r="AO437" t="s">
        <v>80</v>
      </c>
      <c r="AP437" t="s">
        <v>2357</v>
      </c>
    </row>
    <row r="438" spans="1:42" x14ac:dyDescent="0.25">
      <c r="A438">
        <v>305</v>
      </c>
      <c r="B438">
        <v>293</v>
      </c>
      <c r="C438" s="4">
        <v>43926</v>
      </c>
      <c r="D438">
        <v>5</v>
      </c>
      <c r="E438" t="s">
        <v>36</v>
      </c>
      <c r="F438" t="s">
        <v>47</v>
      </c>
      <c r="G438" t="s">
        <v>56</v>
      </c>
      <c r="H438" t="s">
        <v>58</v>
      </c>
      <c r="I438" s="4">
        <v>43621</v>
      </c>
      <c r="J438">
        <v>3</v>
      </c>
      <c r="K438" t="s">
        <v>59</v>
      </c>
      <c r="L438" s="4">
        <v>43615</v>
      </c>
      <c r="M438" s="4">
        <v>43830</v>
      </c>
      <c r="N438">
        <v>2</v>
      </c>
      <c r="O438" t="s">
        <v>75</v>
      </c>
      <c r="P438" t="s">
        <v>237</v>
      </c>
      <c r="Q438">
        <v>2</v>
      </c>
      <c r="R438" t="s">
        <v>606</v>
      </c>
      <c r="S438" t="s">
        <v>1158</v>
      </c>
      <c r="T438" t="s">
        <v>1684</v>
      </c>
      <c r="U438" t="s">
        <v>85</v>
      </c>
      <c r="V438" t="s">
        <v>1869</v>
      </c>
      <c r="W438">
        <v>130.77000000000001</v>
      </c>
      <c r="X438">
        <v>44.97</v>
      </c>
      <c r="Y438">
        <v>2</v>
      </c>
      <c r="Z438" t="s">
        <v>167</v>
      </c>
      <c r="AA438" t="s">
        <v>2356</v>
      </c>
      <c r="AF438" s="4"/>
      <c r="AG438" s="4"/>
      <c r="AH438" t="s">
        <v>67</v>
      </c>
      <c r="AI438" t="s">
        <v>229</v>
      </c>
      <c r="AJ438" t="s">
        <v>412</v>
      </c>
      <c r="AK438" t="s">
        <v>974</v>
      </c>
      <c r="AL438" t="s">
        <v>1507</v>
      </c>
      <c r="AM438" t="s">
        <v>80</v>
      </c>
      <c r="AN438" t="s">
        <v>1548</v>
      </c>
      <c r="AO438" t="s">
        <v>79</v>
      </c>
      <c r="AP438" t="s">
        <v>2349</v>
      </c>
    </row>
    <row r="439" spans="1:42" x14ac:dyDescent="0.25">
      <c r="A439">
        <v>306</v>
      </c>
      <c r="B439">
        <v>140</v>
      </c>
      <c r="C439" s="4">
        <v>43927</v>
      </c>
      <c r="D439">
        <v>3</v>
      </c>
      <c r="E439" t="s">
        <v>34</v>
      </c>
      <c r="F439" t="s">
        <v>45</v>
      </c>
      <c r="G439" t="s">
        <v>56</v>
      </c>
      <c r="H439" t="s">
        <v>57</v>
      </c>
      <c r="I439" s="4">
        <v>43800</v>
      </c>
      <c r="J439">
        <v>1</v>
      </c>
      <c r="K439" t="s">
        <v>61</v>
      </c>
      <c r="L439" s="4">
        <v>43615</v>
      </c>
      <c r="M439" s="4">
        <v>43830</v>
      </c>
      <c r="N439">
        <v>1</v>
      </c>
      <c r="O439" t="s">
        <v>84</v>
      </c>
      <c r="P439" t="s">
        <v>246</v>
      </c>
      <c r="Q439">
        <v>1</v>
      </c>
      <c r="R439" t="s">
        <v>413</v>
      </c>
      <c r="S439" t="s">
        <v>975</v>
      </c>
      <c r="T439" t="s">
        <v>1508</v>
      </c>
      <c r="U439" t="s">
        <v>80</v>
      </c>
      <c r="V439" t="s">
        <v>1548</v>
      </c>
      <c r="W439">
        <v>20.5</v>
      </c>
      <c r="X439">
        <v>29.98</v>
      </c>
      <c r="Y439">
        <v>1</v>
      </c>
      <c r="Z439" t="s">
        <v>86</v>
      </c>
      <c r="AA439" t="s">
        <v>2350</v>
      </c>
      <c r="AF439" s="4"/>
      <c r="AG439" s="4"/>
      <c r="AH439" t="s">
        <v>84</v>
      </c>
      <c r="AI439" t="s">
        <v>246</v>
      </c>
      <c r="AJ439" t="s">
        <v>413</v>
      </c>
      <c r="AK439" t="s">
        <v>975</v>
      </c>
      <c r="AL439" t="s">
        <v>1508</v>
      </c>
      <c r="AM439" t="s">
        <v>80</v>
      </c>
      <c r="AN439" t="s">
        <v>1548</v>
      </c>
      <c r="AO439" t="s">
        <v>86</v>
      </c>
      <c r="AP439" t="s">
        <v>2350</v>
      </c>
    </row>
    <row r="440" spans="1:42" x14ac:dyDescent="0.25">
      <c r="A440">
        <v>307</v>
      </c>
      <c r="B440">
        <v>90</v>
      </c>
      <c r="C440" s="4">
        <v>43928</v>
      </c>
      <c r="D440">
        <v>3</v>
      </c>
      <c r="E440" t="s">
        <v>34</v>
      </c>
      <c r="F440" t="s">
        <v>45</v>
      </c>
      <c r="G440" t="s">
        <v>55</v>
      </c>
      <c r="H440" t="s">
        <v>58</v>
      </c>
      <c r="I440" s="4">
        <v>43824</v>
      </c>
      <c r="J440">
        <v>3</v>
      </c>
      <c r="K440" t="s">
        <v>59</v>
      </c>
      <c r="L440" s="4">
        <v>43615</v>
      </c>
      <c r="M440" s="4">
        <v>43830</v>
      </c>
      <c r="N440">
        <v>1</v>
      </c>
      <c r="O440" t="s">
        <v>79</v>
      </c>
      <c r="P440" t="s">
        <v>241</v>
      </c>
      <c r="Q440">
        <v>1</v>
      </c>
      <c r="R440" t="s">
        <v>521</v>
      </c>
      <c r="S440" t="s">
        <v>1078</v>
      </c>
      <c r="T440" t="s">
        <v>1611</v>
      </c>
      <c r="U440" t="s">
        <v>69</v>
      </c>
      <c r="V440" t="s">
        <v>1548</v>
      </c>
      <c r="W440">
        <v>55.69</v>
      </c>
      <c r="X440">
        <v>14.99</v>
      </c>
      <c r="Y440">
        <v>1</v>
      </c>
      <c r="Z440" t="s">
        <v>455</v>
      </c>
      <c r="AA440" t="s">
        <v>2340</v>
      </c>
      <c r="AF440" s="4"/>
      <c r="AG440" s="4"/>
      <c r="AH440" t="s">
        <v>79</v>
      </c>
      <c r="AI440" t="s">
        <v>241</v>
      </c>
      <c r="AJ440" t="s">
        <v>521</v>
      </c>
      <c r="AK440" t="s">
        <v>1078</v>
      </c>
      <c r="AL440" t="s">
        <v>1611</v>
      </c>
      <c r="AM440" t="s">
        <v>69</v>
      </c>
      <c r="AN440" t="s">
        <v>1548</v>
      </c>
      <c r="AO440" t="s">
        <v>455</v>
      </c>
      <c r="AP440" t="s">
        <v>2340</v>
      </c>
    </row>
    <row r="441" spans="1:42" x14ac:dyDescent="0.25">
      <c r="A441">
        <v>308</v>
      </c>
      <c r="B441">
        <v>289</v>
      </c>
      <c r="C441" s="4">
        <v>43928</v>
      </c>
      <c r="D441">
        <v>3</v>
      </c>
      <c r="E441" t="s">
        <v>34</v>
      </c>
      <c r="F441" t="s">
        <v>45</v>
      </c>
      <c r="G441" t="s">
        <v>55</v>
      </c>
      <c r="H441" t="s">
        <v>58</v>
      </c>
      <c r="I441" s="4">
        <v>43728</v>
      </c>
      <c r="J441">
        <v>3</v>
      </c>
      <c r="K441" t="s">
        <v>59</v>
      </c>
      <c r="L441" s="4">
        <v>43615</v>
      </c>
      <c r="M441" s="4">
        <v>43830</v>
      </c>
      <c r="N441">
        <v>2</v>
      </c>
      <c r="O441" t="s">
        <v>143</v>
      </c>
      <c r="P441" t="s">
        <v>305</v>
      </c>
      <c r="Q441">
        <v>2</v>
      </c>
      <c r="R441" t="s">
        <v>607</v>
      </c>
      <c r="S441" t="s">
        <v>1159</v>
      </c>
      <c r="T441" t="s">
        <v>1685</v>
      </c>
      <c r="U441" t="s">
        <v>83</v>
      </c>
      <c r="V441" t="s">
        <v>2037</v>
      </c>
      <c r="W441">
        <v>531.95000000000005</v>
      </c>
      <c r="X441">
        <v>104.95</v>
      </c>
      <c r="Y441">
        <v>2</v>
      </c>
      <c r="Z441" t="s">
        <v>2163</v>
      </c>
      <c r="AA441" t="s">
        <v>2443</v>
      </c>
      <c r="AF441" s="4"/>
      <c r="AG441" s="4"/>
      <c r="AH441" t="s">
        <v>86</v>
      </c>
      <c r="AI441" t="s">
        <v>248</v>
      </c>
      <c r="AJ441" t="s">
        <v>454</v>
      </c>
      <c r="AK441" t="s">
        <v>1017</v>
      </c>
      <c r="AL441" t="s">
        <v>1547</v>
      </c>
      <c r="AM441" t="s">
        <v>67</v>
      </c>
      <c r="AN441" t="s">
        <v>1577</v>
      </c>
      <c r="AO441" t="s">
        <v>547</v>
      </c>
      <c r="AP441" t="s">
        <v>2354</v>
      </c>
    </row>
    <row r="442" spans="1:42" x14ac:dyDescent="0.25">
      <c r="A442">
        <v>308</v>
      </c>
      <c r="B442">
        <v>289</v>
      </c>
      <c r="C442" s="4">
        <v>43928</v>
      </c>
      <c r="D442">
        <v>3</v>
      </c>
      <c r="E442" t="s">
        <v>34</v>
      </c>
      <c r="F442" t="s">
        <v>45</v>
      </c>
      <c r="G442" t="s">
        <v>55</v>
      </c>
      <c r="H442" t="s">
        <v>58</v>
      </c>
      <c r="I442" s="4">
        <v>43728</v>
      </c>
      <c r="J442">
        <v>3</v>
      </c>
      <c r="K442" t="s">
        <v>59</v>
      </c>
      <c r="L442" s="4">
        <v>43615</v>
      </c>
      <c r="M442" s="4">
        <v>43830</v>
      </c>
      <c r="N442">
        <v>2</v>
      </c>
      <c r="O442" t="s">
        <v>143</v>
      </c>
      <c r="P442" t="s">
        <v>305</v>
      </c>
      <c r="Q442">
        <v>2</v>
      </c>
      <c r="R442" t="s">
        <v>607</v>
      </c>
      <c r="S442" t="s">
        <v>1159</v>
      </c>
      <c r="T442" t="s">
        <v>1685</v>
      </c>
      <c r="U442" t="s">
        <v>83</v>
      </c>
      <c r="V442" t="s">
        <v>2037</v>
      </c>
      <c r="W442">
        <v>531.95000000000005</v>
      </c>
      <c r="X442">
        <v>104.95</v>
      </c>
      <c r="Y442">
        <v>2</v>
      </c>
      <c r="Z442" t="s">
        <v>2163</v>
      </c>
      <c r="AA442" t="s">
        <v>2443</v>
      </c>
      <c r="AF442" s="4"/>
      <c r="AG442" s="4"/>
      <c r="AH442" t="s">
        <v>78</v>
      </c>
      <c r="AI442" t="s">
        <v>240</v>
      </c>
      <c r="AJ442" t="s">
        <v>79</v>
      </c>
      <c r="AK442" t="s">
        <v>1080</v>
      </c>
      <c r="AL442" t="s">
        <v>1606</v>
      </c>
      <c r="AM442" t="s">
        <v>80</v>
      </c>
      <c r="AN442" t="s">
        <v>1548</v>
      </c>
      <c r="AO442" t="s">
        <v>393</v>
      </c>
      <c r="AP442" t="s">
        <v>2345</v>
      </c>
    </row>
    <row r="443" spans="1:42" x14ac:dyDescent="0.25">
      <c r="A443">
        <v>309</v>
      </c>
      <c r="B443">
        <v>198</v>
      </c>
      <c r="C443" s="4">
        <v>43929</v>
      </c>
      <c r="D443">
        <v>9</v>
      </c>
      <c r="E443" t="s">
        <v>41</v>
      </c>
      <c r="F443" t="s">
        <v>52</v>
      </c>
      <c r="G443" t="s">
        <v>56</v>
      </c>
      <c r="H443" t="s">
        <v>58</v>
      </c>
      <c r="I443" s="4">
        <v>43861</v>
      </c>
      <c r="J443">
        <v>4</v>
      </c>
      <c r="K443" t="s">
        <v>61</v>
      </c>
      <c r="L443" s="4">
        <v>43831</v>
      </c>
      <c r="M443" s="4">
        <v>43861</v>
      </c>
      <c r="N443">
        <v>1</v>
      </c>
      <c r="O443" t="s">
        <v>79</v>
      </c>
      <c r="P443" t="s">
        <v>241</v>
      </c>
      <c r="Q443">
        <v>1</v>
      </c>
      <c r="R443" t="s">
        <v>86</v>
      </c>
      <c r="S443" t="s">
        <v>1044</v>
      </c>
      <c r="T443" t="s">
        <v>1572</v>
      </c>
      <c r="U443" t="s">
        <v>69</v>
      </c>
      <c r="V443" t="s">
        <v>1548</v>
      </c>
      <c r="W443">
        <v>64.989999999999995</v>
      </c>
      <c r="X443">
        <v>14.99</v>
      </c>
      <c r="Y443">
        <v>1</v>
      </c>
      <c r="Z443" t="s">
        <v>86</v>
      </c>
      <c r="AA443" t="s">
        <v>2350</v>
      </c>
      <c r="AB443">
        <v>3</v>
      </c>
      <c r="AC443" t="s">
        <v>2633</v>
      </c>
      <c r="AD443">
        <v>595</v>
      </c>
      <c r="AE443" t="s">
        <v>2637</v>
      </c>
      <c r="AF443" s="4">
        <v>43901</v>
      </c>
      <c r="AG443" s="4">
        <v>43951</v>
      </c>
      <c r="AH443" t="s">
        <v>79</v>
      </c>
      <c r="AI443" t="s">
        <v>241</v>
      </c>
      <c r="AJ443" t="s">
        <v>86</v>
      </c>
      <c r="AK443" t="s">
        <v>1044</v>
      </c>
      <c r="AL443" t="s">
        <v>1572</v>
      </c>
      <c r="AM443" t="s">
        <v>69</v>
      </c>
      <c r="AN443" t="s">
        <v>1548</v>
      </c>
      <c r="AO443" t="s">
        <v>86</v>
      </c>
      <c r="AP443" t="s">
        <v>2350</v>
      </c>
    </row>
    <row r="444" spans="1:42" x14ac:dyDescent="0.25">
      <c r="A444">
        <v>310</v>
      </c>
      <c r="B444">
        <v>233</v>
      </c>
      <c r="C444" s="4">
        <v>43929</v>
      </c>
      <c r="D444">
        <v>2</v>
      </c>
      <c r="E444" t="s">
        <v>38</v>
      </c>
      <c r="F444" t="s">
        <v>49</v>
      </c>
      <c r="G444" t="s">
        <v>55</v>
      </c>
      <c r="H444" t="s">
        <v>57</v>
      </c>
      <c r="I444" s="4">
        <v>43719</v>
      </c>
      <c r="J444">
        <v>3</v>
      </c>
      <c r="K444" t="s">
        <v>59</v>
      </c>
      <c r="L444" s="4">
        <v>43615</v>
      </c>
      <c r="M444" s="4">
        <v>43830</v>
      </c>
      <c r="N444">
        <v>2</v>
      </c>
      <c r="O444" t="s">
        <v>74</v>
      </c>
      <c r="P444" t="s">
        <v>236</v>
      </c>
      <c r="Q444">
        <v>2</v>
      </c>
      <c r="R444" t="s">
        <v>608</v>
      </c>
      <c r="S444" t="s">
        <v>1160</v>
      </c>
      <c r="T444" t="s">
        <v>1686</v>
      </c>
      <c r="U444" t="s">
        <v>103</v>
      </c>
      <c r="V444" t="s">
        <v>1902</v>
      </c>
      <c r="W444">
        <v>151.46</v>
      </c>
      <c r="X444">
        <v>94.96</v>
      </c>
      <c r="Y444">
        <v>2</v>
      </c>
      <c r="Z444" t="s">
        <v>2164</v>
      </c>
      <c r="AA444" t="s">
        <v>2444</v>
      </c>
      <c r="AF444" s="4"/>
      <c r="AG444" s="4"/>
      <c r="AH444" t="s">
        <v>65</v>
      </c>
      <c r="AI444" t="s">
        <v>227</v>
      </c>
      <c r="AJ444" t="s">
        <v>519</v>
      </c>
      <c r="AK444" t="s">
        <v>1083</v>
      </c>
      <c r="AL444" t="s">
        <v>1609</v>
      </c>
      <c r="AM444" t="s">
        <v>69</v>
      </c>
      <c r="AN444" t="s">
        <v>1517</v>
      </c>
      <c r="AO444" t="s">
        <v>431</v>
      </c>
      <c r="AP444" t="s">
        <v>2326</v>
      </c>
    </row>
    <row r="445" spans="1:42" x14ac:dyDescent="0.25">
      <c r="A445">
        <v>310</v>
      </c>
      <c r="B445">
        <v>233</v>
      </c>
      <c r="C445" s="4">
        <v>43929</v>
      </c>
      <c r="D445">
        <v>2</v>
      </c>
      <c r="E445" t="s">
        <v>38</v>
      </c>
      <c r="F445" t="s">
        <v>49</v>
      </c>
      <c r="G445" t="s">
        <v>55</v>
      </c>
      <c r="H445" t="s">
        <v>57</v>
      </c>
      <c r="I445" s="4">
        <v>43719</v>
      </c>
      <c r="J445">
        <v>3</v>
      </c>
      <c r="K445" t="s">
        <v>59</v>
      </c>
      <c r="L445" s="4">
        <v>43615</v>
      </c>
      <c r="M445" s="4">
        <v>43830</v>
      </c>
      <c r="N445">
        <v>2</v>
      </c>
      <c r="O445" t="s">
        <v>74</v>
      </c>
      <c r="P445" t="s">
        <v>236</v>
      </c>
      <c r="Q445">
        <v>2</v>
      </c>
      <c r="R445" t="s">
        <v>608</v>
      </c>
      <c r="S445" t="s">
        <v>1160</v>
      </c>
      <c r="T445" t="s">
        <v>1686</v>
      </c>
      <c r="U445" t="s">
        <v>103</v>
      </c>
      <c r="V445" t="s">
        <v>1902</v>
      </c>
      <c r="W445">
        <v>151.46</v>
      </c>
      <c r="X445">
        <v>94.96</v>
      </c>
      <c r="Y445">
        <v>2</v>
      </c>
      <c r="Z445" t="s">
        <v>2164</v>
      </c>
      <c r="AA445" t="s">
        <v>2444</v>
      </c>
      <c r="AF445" s="4"/>
      <c r="AG445" s="4"/>
      <c r="AH445" t="s">
        <v>69</v>
      </c>
      <c r="AI445" t="s">
        <v>231</v>
      </c>
      <c r="AJ445" t="s">
        <v>878</v>
      </c>
      <c r="AK445" t="s">
        <v>1415</v>
      </c>
      <c r="AL445" t="s">
        <v>1930</v>
      </c>
      <c r="AM445" t="s">
        <v>67</v>
      </c>
      <c r="AN445" t="s">
        <v>1577</v>
      </c>
      <c r="AO445" t="s">
        <v>69</v>
      </c>
      <c r="AP445" t="s">
        <v>2360</v>
      </c>
    </row>
    <row r="446" spans="1:42" x14ac:dyDescent="0.25">
      <c r="A446">
        <v>311</v>
      </c>
      <c r="B446">
        <v>86</v>
      </c>
      <c r="C446" s="4">
        <v>43930</v>
      </c>
      <c r="D446">
        <v>2</v>
      </c>
      <c r="E446" t="s">
        <v>38</v>
      </c>
      <c r="F446" t="s">
        <v>49</v>
      </c>
      <c r="G446" t="s">
        <v>56</v>
      </c>
      <c r="H446" t="s">
        <v>57</v>
      </c>
      <c r="I446" s="4">
        <v>43878</v>
      </c>
      <c r="J446">
        <v>6</v>
      </c>
      <c r="K446" t="s">
        <v>59</v>
      </c>
      <c r="L446" s="4">
        <v>43862</v>
      </c>
      <c r="M446" s="4">
        <v>43889</v>
      </c>
      <c r="N446">
        <v>1</v>
      </c>
      <c r="O446" t="s">
        <v>78</v>
      </c>
      <c r="P446" t="s">
        <v>240</v>
      </c>
      <c r="Q446">
        <v>1</v>
      </c>
      <c r="R446" t="s">
        <v>67</v>
      </c>
      <c r="S446" t="s">
        <v>1120</v>
      </c>
      <c r="T446" t="s">
        <v>1643</v>
      </c>
      <c r="U446" t="s">
        <v>80</v>
      </c>
      <c r="V446" t="s">
        <v>1548</v>
      </c>
      <c r="W446">
        <v>7.98</v>
      </c>
      <c r="X446">
        <v>29.98</v>
      </c>
      <c r="Y446">
        <v>1</v>
      </c>
      <c r="Z446" t="s">
        <v>469</v>
      </c>
      <c r="AA446" t="s">
        <v>2339</v>
      </c>
      <c r="AB446">
        <v>3</v>
      </c>
      <c r="AC446" t="s">
        <v>2634</v>
      </c>
      <c r="AD446">
        <v>536</v>
      </c>
      <c r="AE446" t="s">
        <v>2637</v>
      </c>
      <c r="AF446" s="4">
        <v>43901</v>
      </c>
      <c r="AG446" s="4">
        <v>43951</v>
      </c>
      <c r="AH446" t="s">
        <v>78</v>
      </c>
      <c r="AI446" t="s">
        <v>240</v>
      </c>
      <c r="AJ446" t="s">
        <v>67</v>
      </c>
      <c r="AK446" t="s">
        <v>1120</v>
      </c>
      <c r="AL446" t="s">
        <v>1643</v>
      </c>
      <c r="AM446" t="s">
        <v>80</v>
      </c>
      <c r="AN446" t="s">
        <v>1548</v>
      </c>
      <c r="AO446" t="s">
        <v>469</v>
      </c>
      <c r="AP446" t="s">
        <v>2339</v>
      </c>
    </row>
    <row r="447" spans="1:42" x14ac:dyDescent="0.25">
      <c r="A447">
        <v>312</v>
      </c>
      <c r="B447">
        <v>387</v>
      </c>
      <c r="C447" s="4">
        <v>43930</v>
      </c>
      <c r="D447">
        <v>3</v>
      </c>
      <c r="E447" t="s">
        <v>34</v>
      </c>
      <c r="F447" t="s">
        <v>45</v>
      </c>
      <c r="G447" t="s">
        <v>56</v>
      </c>
      <c r="H447" t="s">
        <v>58</v>
      </c>
      <c r="I447" s="4">
        <v>43610</v>
      </c>
      <c r="J447">
        <v>2</v>
      </c>
      <c r="L447" s="4"/>
      <c r="M447" s="4"/>
      <c r="N447">
        <v>1</v>
      </c>
      <c r="O447" t="s">
        <v>80</v>
      </c>
      <c r="P447" t="s">
        <v>242</v>
      </c>
      <c r="Q447">
        <v>1</v>
      </c>
      <c r="R447" t="s">
        <v>508</v>
      </c>
      <c r="S447" t="s">
        <v>1071</v>
      </c>
      <c r="T447" t="s">
        <v>1587</v>
      </c>
      <c r="U447" t="s">
        <v>69</v>
      </c>
      <c r="V447" t="s">
        <v>1548</v>
      </c>
      <c r="W447">
        <v>54.99</v>
      </c>
      <c r="X447">
        <v>14.99</v>
      </c>
      <c r="Y447">
        <v>1</v>
      </c>
      <c r="Z447" t="s">
        <v>79</v>
      </c>
      <c r="AA447" t="s">
        <v>2349</v>
      </c>
      <c r="AF447" s="4"/>
      <c r="AG447" s="4"/>
      <c r="AH447" t="s">
        <v>80</v>
      </c>
      <c r="AI447" t="s">
        <v>242</v>
      </c>
      <c r="AJ447" t="s">
        <v>508</v>
      </c>
      <c r="AK447" t="s">
        <v>1071</v>
      </c>
      <c r="AL447" t="s">
        <v>1587</v>
      </c>
      <c r="AM447" t="s">
        <v>69</v>
      </c>
      <c r="AN447" t="s">
        <v>1548</v>
      </c>
      <c r="AO447" t="s">
        <v>79</v>
      </c>
      <c r="AP447" t="s">
        <v>2349</v>
      </c>
    </row>
    <row r="448" spans="1:42" x14ac:dyDescent="0.25">
      <c r="A448">
        <v>313</v>
      </c>
      <c r="B448">
        <v>440</v>
      </c>
      <c r="C448" s="4">
        <v>43931</v>
      </c>
      <c r="D448">
        <v>6</v>
      </c>
      <c r="E448" t="s">
        <v>33</v>
      </c>
      <c r="F448" t="s">
        <v>44</v>
      </c>
      <c r="G448" t="s">
        <v>55</v>
      </c>
      <c r="H448" t="s">
        <v>58</v>
      </c>
      <c r="I448" s="4">
        <v>43717</v>
      </c>
      <c r="J448">
        <v>1</v>
      </c>
      <c r="K448" t="s">
        <v>61</v>
      </c>
      <c r="L448" s="4">
        <v>43615</v>
      </c>
      <c r="M448" s="4">
        <v>43830</v>
      </c>
      <c r="N448">
        <v>2</v>
      </c>
      <c r="O448" t="s">
        <v>140</v>
      </c>
      <c r="P448" t="s">
        <v>302</v>
      </c>
      <c r="Q448">
        <v>2</v>
      </c>
      <c r="R448" t="s">
        <v>609</v>
      </c>
      <c r="S448" t="s">
        <v>1161</v>
      </c>
      <c r="T448" t="s">
        <v>1687</v>
      </c>
      <c r="U448" t="s">
        <v>88</v>
      </c>
      <c r="V448" t="s">
        <v>1869</v>
      </c>
      <c r="W448">
        <v>319.95999999999998</v>
      </c>
      <c r="X448">
        <v>59.96</v>
      </c>
      <c r="Y448">
        <v>2</v>
      </c>
      <c r="Z448" t="s">
        <v>2165</v>
      </c>
      <c r="AA448" t="s">
        <v>2445</v>
      </c>
      <c r="AF448" s="4"/>
      <c r="AG448" s="4"/>
      <c r="AH448" t="s">
        <v>80</v>
      </c>
      <c r="AI448" t="s">
        <v>242</v>
      </c>
      <c r="AJ448" t="s">
        <v>469</v>
      </c>
      <c r="AK448" t="s">
        <v>1032</v>
      </c>
      <c r="AL448" t="s">
        <v>1562</v>
      </c>
      <c r="AM448" t="s">
        <v>80</v>
      </c>
      <c r="AN448" t="s">
        <v>1548</v>
      </c>
      <c r="AO448" t="s">
        <v>70</v>
      </c>
      <c r="AP448" t="s">
        <v>2341</v>
      </c>
    </row>
    <row r="449" spans="1:42" x14ac:dyDescent="0.25">
      <c r="A449">
        <v>313</v>
      </c>
      <c r="B449">
        <v>440</v>
      </c>
      <c r="C449" s="4">
        <v>43931</v>
      </c>
      <c r="D449">
        <v>6</v>
      </c>
      <c r="E449" t="s">
        <v>33</v>
      </c>
      <c r="F449" t="s">
        <v>44</v>
      </c>
      <c r="G449" t="s">
        <v>55</v>
      </c>
      <c r="H449" t="s">
        <v>58</v>
      </c>
      <c r="I449" s="4">
        <v>43717</v>
      </c>
      <c r="J449">
        <v>1</v>
      </c>
      <c r="K449" t="s">
        <v>61</v>
      </c>
      <c r="L449" s="4">
        <v>43615</v>
      </c>
      <c r="M449" s="4">
        <v>43830</v>
      </c>
      <c r="N449">
        <v>2</v>
      </c>
      <c r="O449" t="s">
        <v>140</v>
      </c>
      <c r="P449" t="s">
        <v>302</v>
      </c>
      <c r="Q449">
        <v>2</v>
      </c>
      <c r="R449" t="s">
        <v>609</v>
      </c>
      <c r="S449" t="s">
        <v>1161</v>
      </c>
      <c r="T449" t="s">
        <v>1687</v>
      </c>
      <c r="U449" t="s">
        <v>88</v>
      </c>
      <c r="V449" t="s">
        <v>1869</v>
      </c>
      <c r="W449">
        <v>319.95999999999998</v>
      </c>
      <c r="X449">
        <v>59.96</v>
      </c>
      <c r="Y449">
        <v>2</v>
      </c>
      <c r="Z449" t="s">
        <v>2165</v>
      </c>
      <c r="AA449" t="s">
        <v>2445</v>
      </c>
      <c r="AF449" s="4"/>
      <c r="AG449" s="4"/>
      <c r="AH449" t="s">
        <v>78</v>
      </c>
      <c r="AI449" t="s">
        <v>240</v>
      </c>
      <c r="AJ449" t="s">
        <v>668</v>
      </c>
      <c r="AK449" t="s">
        <v>1212</v>
      </c>
      <c r="AL449" t="s">
        <v>1735</v>
      </c>
      <c r="AM449" t="s">
        <v>80</v>
      </c>
      <c r="AN449" t="s">
        <v>1548</v>
      </c>
      <c r="AO449" t="s">
        <v>393</v>
      </c>
      <c r="AP449" t="s">
        <v>2345</v>
      </c>
    </row>
    <row r="450" spans="1:42" x14ac:dyDescent="0.25">
      <c r="A450">
        <v>314</v>
      </c>
      <c r="B450">
        <v>318</v>
      </c>
      <c r="C450" s="4">
        <v>43932</v>
      </c>
      <c r="D450">
        <v>2</v>
      </c>
      <c r="E450" t="s">
        <v>38</v>
      </c>
      <c r="F450" t="s">
        <v>49</v>
      </c>
      <c r="G450" t="s">
        <v>56</v>
      </c>
      <c r="H450" t="s">
        <v>58</v>
      </c>
      <c r="I450" s="4">
        <v>43729</v>
      </c>
      <c r="J450">
        <v>3</v>
      </c>
      <c r="K450" t="s">
        <v>59</v>
      </c>
      <c r="L450" s="4">
        <v>43615</v>
      </c>
      <c r="M450" s="4">
        <v>43830</v>
      </c>
      <c r="N450">
        <v>1</v>
      </c>
      <c r="O450" t="s">
        <v>84</v>
      </c>
      <c r="P450" t="s">
        <v>246</v>
      </c>
      <c r="Q450">
        <v>1</v>
      </c>
      <c r="R450" t="s">
        <v>549</v>
      </c>
      <c r="S450" t="s">
        <v>1110</v>
      </c>
      <c r="T450" t="s">
        <v>1635</v>
      </c>
      <c r="U450" t="s">
        <v>67</v>
      </c>
      <c r="V450" t="s">
        <v>1548</v>
      </c>
      <c r="W450">
        <v>83.97</v>
      </c>
      <c r="X450">
        <v>44.97</v>
      </c>
      <c r="Y450">
        <v>1</v>
      </c>
      <c r="Z450" t="s">
        <v>410</v>
      </c>
      <c r="AA450" t="s">
        <v>2359</v>
      </c>
      <c r="AF450" s="4"/>
      <c r="AG450" s="4"/>
      <c r="AH450" t="s">
        <v>84</v>
      </c>
      <c r="AI450" t="s">
        <v>246</v>
      </c>
      <c r="AJ450" t="s">
        <v>549</v>
      </c>
      <c r="AK450" t="s">
        <v>1110</v>
      </c>
      <c r="AL450" t="s">
        <v>1635</v>
      </c>
      <c r="AM450" t="s">
        <v>67</v>
      </c>
      <c r="AN450" t="s">
        <v>1548</v>
      </c>
      <c r="AO450" t="s">
        <v>410</v>
      </c>
      <c r="AP450" t="s">
        <v>2359</v>
      </c>
    </row>
    <row r="451" spans="1:42" x14ac:dyDescent="0.25">
      <c r="A451">
        <v>315</v>
      </c>
      <c r="B451">
        <v>488</v>
      </c>
      <c r="C451" s="4">
        <v>43932</v>
      </c>
      <c r="D451">
        <v>6</v>
      </c>
      <c r="E451" t="s">
        <v>33</v>
      </c>
      <c r="F451" t="s">
        <v>44</v>
      </c>
      <c r="G451" t="s">
        <v>56</v>
      </c>
      <c r="H451" t="s">
        <v>58</v>
      </c>
      <c r="I451" s="4">
        <v>43855</v>
      </c>
      <c r="J451">
        <v>4</v>
      </c>
      <c r="K451" t="s">
        <v>61</v>
      </c>
      <c r="L451" s="4">
        <v>43831</v>
      </c>
      <c r="M451" s="4">
        <v>43861</v>
      </c>
      <c r="N451">
        <v>1</v>
      </c>
      <c r="O451" t="s">
        <v>79</v>
      </c>
      <c r="P451" t="s">
        <v>241</v>
      </c>
      <c r="Q451">
        <v>1</v>
      </c>
      <c r="R451" t="s">
        <v>524</v>
      </c>
      <c r="S451" t="s">
        <v>1087</v>
      </c>
      <c r="T451" t="s">
        <v>1614</v>
      </c>
      <c r="U451" t="s">
        <v>80</v>
      </c>
      <c r="V451" t="s">
        <v>1548</v>
      </c>
      <c r="W451">
        <v>27.9</v>
      </c>
      <c r="X451">
        <v>29.98</v>
      </c>
      <c r="Y451">
        <v>1</v>
      </c>
      <c r="Z451" t="s">
        <v>455</v>
      </c>
      <c r="AA451" t="s">
        <v>2340</v>
      </c>
      <c r="AB451">
        <v>3</v>
      </c>
      <c r="AC451" t="s">
        <v>2634</v>
      </c>
      <c r="AD451">
        <v>786</v>
      </c>
      <c r="AE451" t="s">
        <v>2637</v>
      </c>
      <c r="AF451" s="4">
        <v>43901</v>
      </c>
      <c r="AG451" s="4">
        <v>43951</v>
      </c>
      <c r="AH451" t="s">
        <v>79</v>
      </c>
      <c r="AI451" t="s">
        <v>241</v>
      </c>
      <c r="AJ451" t="s">
        <v>524</v>
      </c>
      <c r="AK451" t="s">
        <v>1087</v>
      </c>
      <c r="AL451" t="s">
        <v>1614</v>
      </c>
      <c r="AM451" t="s">
        <v>80</v>
      </c>
      <c r="AN451" t="s">
        <v>1548</v>
      </c>
      <c r="AO451" t="s">
        <v>455</v>
      </c>
      <c r="AP451" t="s">
        <v>2340</v>
      </c>
    </row>
    <row r="452" spans="1:42" x14ac:dyDescent="0.25">
      <c r="A452">
        <v>316</v>
      </c>
      <c r="B452">
        <v>245</v>
      </c>
      <c r="C452" s="4">
        <v>43933</v>
      </c>
      <c r="D452">
        <v>2</v>
      </c>
      <c r="E452" t="s">
        <v>38</v>
      </c>
      <c r="F452" t="s">
        <v>49</v>
      </c>
      <c r="G452" t="s">
        <v>56</v>
      </c>
      <c r="H452" t="s">
        <v>57</v>
      </c>
      <c r="I452" s="4">
        <v>43666</v>
      </c>
      <c r="J452">
        <v>3</v>
      </c>
      <c r="K452" t="s">
        <v>59</v>
      </c>
      <c r="L452" s="4">
        <v>43615</v>
      </c>
      <c r="M452" s="4">
        <v>43830</v>
      </c>
      <c r="N452">
        <v>1</v>
      </c>
      <c r="O452" t="s">
        <v>78</v>
      </c>
      <c r="P452" t="s">
        <v>240</v>
      </c>
      <c r="Q452">
        <v>1</v>
      </c>
      <c r="R452" t="s">
        <v>610</v>
      </c>
      <c r="S452" t="s">
        <v>1162</v>
      </c>
      <c r="T452" t="s">
        <v>67</v>
      </c>
      <c r="U452" t="s">
        <v>80</v>
      </c>
      <c r="V452" t="s">
        <v>1548</v>
      </c>
      <c r="W452">
        <v>6</v>
      </c>
      <c r="X452">
        <v>29.98</v>
      </c>
      <c r="Y452">
        <v>1</v>
      </c>
      <c r="Z452" t="s">
        <v>393</v>
      </c>
      <c r="AA452" t="s">
        <v>2345</v>
      </c>
      <c r="AF452" s="4"/>
      <c r="AG452" s="4"/>
      <c r="AH452" t="s">
        <v>78</v>
      </c>
      <c r="AI452" t="s">
        <v>240</v>
      </c>
      <c r="AJ452" t="s">
        <v>610</v>
      </c>
      <c r="AK452" t="s">
        <v>1162</v>
      </c>
      <c r="AL452" t="s">
        <v>67</v>
      </c>
      <c r="AM452" t="s">
        <v>80</v>
      </c>
      <c r="AN452" t="s">
        <v>1548</v>
      </c>
      <c r="AO452" t="s">
        <v>393</v>
      </c>
      <c r="AP452" t="s">
        <v>2345</v>
      </c>
    </row>
    <row r="453" spans="1:42" x14ac:dyDescent="0.25">
      <c r="A453">
        <v>317</v>
      </c>
      <c r="B453">
        <v>308</v>
      </c>
      <c r="C453" s="4">
        <v>43933</v>
      </c>
      <c r="D453">
        <v>11</v>
      </c>
      <c r="E453" t="s">
        <v>37</v>
      </c>
      <c r="F453" t="s">
        <v>48</v>
      </c>
      <c r="G453" t="s">
        <v>55</v>
      </c>
      <c r="H453" t="s">
        <v>57</v>
      </c>
      <c r="I453" s="4">
        <v>43689</v>
      </c>
      <c r="J453">
        <v>3</v>
      </c>
      <c r="K453" t="s">
        <v>59</v>
      </c>
      <c r="L453" s="4">
        <v>43615</v>
      </c>
      <c r="M453" s="4">
        <v>43830</v>
      </c>
      <c r="N453">
        <v>2</v>
      </c>
      <c r="O453" t="s">
        <v>118</v>
      </c>
      <c r="P453" t="s">
        <v>280</v>
      </c>
      <c r="Q453">
        <v>2</v>
      </c>
      <c r="R453" t="s">
        <v>611</v>
      </c>
      <c r="S453" t="s">
        <v>1144</v>
      </c>
      <c r="T453" t="s">
        <v>1688</v>
      </c>
      <c r="U453" t="s">
        <v>83</v>
      </c>
      <c r="V453" t="s">
        <v>2039</v>
      </c>
      <c r="W453">
        <v>264.89999999999998</v>
      </c>
      <c r="X453">
        <v>59.95</v>
      </c>
      <c r="Y453">
        <v>2</v>
      </c>
      <c r="Z453" t="s">
        <v>2101</v>
      </c>
      <c r="AA453" t="s">
        <v>2371</v>
      </c>
      <c r="AF453" s="4"/>
      <c r="AG453" s="4"/>
      <c r="AH453" t="s">
        <v>90</v>
      </c>
      <c r="AI453" t="s">
        <v>252</v>
      </c>
      <c r="AJ453" t="s">
        <v>669</v>
      </c>
      <c r="AK453" t="s">
        <v>989</v>
      </c>
      <c r="AL453" t="s">
        <v>626</v>
      </c>
      <c r="AM453" t="s">
        <v>67</v>
      </c>
      <c r="AN453" t="s">
        <v>1562</v>
      </c>
      <c r="AO453" t="s">
        <v>410</v>
      </c>
      <c r="AP453" t="s">
        <v>2359</v>
      </c>
    </row>
    <row r="454" spans="1:42" x14ac:dyDescent="0.25">
      <c r="A454">
        <v>317</v>
      </c>
      <c r="B454">
        <v>308</v>
      </c>
      <c r="C454" s="4">
        <v>43933</v>
      </c>
      <c r="D454">
        <v>11</v>
      </c>
      <c r="E454" t="s">
        <v>37</v>
      </c>
      <c r="F454" t="s">
        <v>48</v>
      </c>
      <c r="G454" t="s">
        <v>55</v>
      </c>
      <c r="H454" t="s">
        <v>57</v>
      </c>
      <c r="I454" s="4">
        <v>43689</v>
      </c>
      <c r="J454">
        <v>3</v>
      </c>
      <c r="K454" t="s">
        <v>59</v>
      </c>
      <c r="L454" s="4">
        <v>43615</v>
      </c>
      <c r="M454" s="4">
        <v>43830</v>
      </c>
      <c r="N454">
        <v>2</v>
      </c>
      <c r="O454" t="s">
        <v>118</v>
      </c>
      <c r="P454" t="s">
        <v>280</v>
      </c>
      <c r="Q454">
        <v>2</v>
      </c>
      <c r="R454" t="s">
        <v>611</v>
      </c>
      <c r="S454" t="s">
        <v>1144</v>
      </c>
      <c r="T454" t="s">
        <v>1688</v>
      </c>
      <c r="U454" t="s">
        <v>83</v>
      </c>
      <c r="V454" t="s">
        <v>2039</v>
      </c>
      <c r="W454">
        <v>264.89999999999998</v>
      </c>
      <c r="X454">
        <v>59.95</v>
      </c>
      <c r="Y454">
        <v>2</v>
      </c>
      <c r="Z454" t="s">
        <v>2101</v>
      </c>
      <c r="AA454" t="s">
        <v>2371</v>
      </c>
      <c r="AF454" s="4"/>
      <c r="AG454" s="4"/>
      <c r="AH454" t="s">
        <v>79</v>
      </c>
      <c r="AI454" t="s">
        <v>241</v>
      </c>
      <c r="AJ454" t="s">
        <v>524</v>
      </c>
      <c r="AK454" t="s">
        <v>1087</v>
      </c>
      <c r="AL454" t="s">
        <v>1614</v>
      </c>
      <c r="AM454" t="s">
        <v>80</v>
      </c>
      <c r="AN454" t="s">
        <v>1548</v>
      </c>
      <c r="AO454" t="s">
        <v>455</v>
      </c>
      <c r="AP454" t="s">
        <v>2340</v>
      </c>
    </row>
    <row r="455" spans="1:42" x14ac:dyDescent="0.25">
      <c r="A455">
        <v>318</v>
      </c>
      <c r="B455">
        <v>97</v>
      </c>
      <c r="C455" s="4">
        <v>43935</v>
      </c>
      <c r="D455">
        <v>4</v>
      </c>
      <c r="E455" t="s">
        <v>40</v>
      </c>
      <c r="F455" t="s">
        <v>51</v>
      </c>
      <c r="G455" t="s">
        <v>56</v>
      </c>
      <c r="H455" t="s">
        <v>57</v>
      </c>
      <c r="I455" s="4">
        <v>43874</v>
      </c>
      <c r="J455">
        <v>6</v>
      </c>
      <c r="K455" t="s">
        <v>59</v>
      </c>
      <c r="L455" s="4">
        <v>43862</v>
      </c>
      <c r="M455" s="4">
        <v>43889</v>
      </c>
      <c r="N455">
        <v>1</v>
      </c>
      <c r="O455" t="s">
        <v>79</v>
      </c>
      <c r="P455" t="s">
        <v>241</v>
      </c>
      <c r="Q455">
        <v>1</v>
      </c>
      <c r="R455" t="s">
        <v>406</v>
      </c>
      <c r="S455" t="s">
        <v>968</v>
      </c>
      <c r="T455" t="s">
        <v>1501</v>
      </c>
      <c r="U455" t="s">
        <v>80</v>
      </c>
      <c r="V455" t="s">
        <v>1548</v>
      </c>
      <c r="W455">
        <v>173.9</v>
      </c>
      <c r="X455">
        <v>29.98</v>
      </c>
      <c r="Y455">
        <v>1</v>
      </c>
      <c r="Z455" t="s">
        <v>65</v>
      </c>
      <c r="AA455" t="s">
        <v>2343</v>
      </c>
      <c r="AB455">
        <v>3</v>
      </c>
      <c r="AC455" t="s">
        <v>2633</v>
      </c>
      <c r="AD455">
        <v>541</v>
      </c>
      <c r="AE455" t="s">
        <v>2637</v>
      </c>
      <c r="AF455" s="4">
        <v>43901</v>
      </c>
      <c r="AG455" s="4">
        <v>43951</v>
      </c>
      <c r="AH455" t="s">
        <v>79</v>
      </c>
      <c r="AI455" t="s">
        <v>241</v>
      </c>
      <c r="AJ455" t="s">
        <v>406</v>
      </c>
      <c r="AK455" t="s">
        <v>968</v>
      </c>
      <c r="AL455" t="s">
        <v>1501</v>
      </c>
      <c r="AM455" t="s">
        <v>80</v>
      </c>
      <c r="AN455" t="s">
        <v>1548</v>
      </c>
      <c r="AO455" t="s">
        <v>65</v>
      </c>
      <c r="AP455" t="s">
        <v>2343</v>
      </c>
    </row>
    <row r="456" spans="1:42" x14ac:dyDescent="0.25">
      <c r="A456">
        <v>319</v>
      </c>
      <c r="B456">
        <v>275</v>
      </c>
      <c r="C456" s="4">
        <v>43935</v>
      </c>
      <c r="D456">
        <v>5</v>
      </c>
      <c r="E456" t="s">
        <v>36</v>
      </c>
      <c r="F456" t="s">
        <v>47</v>
      </c>
      <c r="G456" t="s">
        <v>55</v>
      </c>
      <c r="H456" t="s">
        <v>58</v>
      </c>
      <c r="I456" s="4">
        <v>43820</v>
      </c>
      <c r="J456">
        <v>2</v>
      </c>
      <c r="K456" t="s">
        <v>60</v>
      </c>
      <c r="L456" s="4">
        <v>43615</v>
      </c>
      <c r="M456" s="4">
        <v>43830</v>
      </c>
      <c r="N456">
        <v>2</v>
      </c>
      <c r="O456" t="s">
        <v>77</v>
      </c>
      <c r="P456" t="s">
        <v>239</v>
      </c>
      <c r="Q456">
        <v>2</v>
      </c>
      <c r="R456" t="s">
        <v>612</v>
      </c>
      <c r="S456" t="s">
        <v>1163</v>
      </c>
      <c r="T456" t="s">
        <v>1689</v>
      </c>
      <c r="U456" t="s">
        <v>88</v>
      </c>
      <c r="V456" t="s">
        <v>2030</v>
      </c>
      <c r="W456">
        <v>83.8</v>
      </c>
      <c r="X456">
        <v>69.959999999999994</v>
      </c>
      <c r="Y456">
        <v>2</v>
      </c>
      <c r="Z456" t="s">
        <v>2166</v>
      </c>
      <c r="AA456" t="s">
        <v>2446</v>
      </c>
      <c r="AF456" s="4"/>
      <c r="AG456" s="4"/>
      <c r="AH456" t="s">
        <v>70</v>
      </c>
      <c r="AI456" t="s">
        <v>232</v>
      </c>
      <c r="AJ456" t="s">
        <v>638</v>
      </c>
      <c r="AK456" t="s">
        <v>1185</v>
      </c>
      <c r="AL456" t="s">
        <v>1709</v>
      </c>
      <c r="AM456" t="s">
        <v>80</v>
      </c>
      <c r="AN456" t="s">
        <v>1517</v>
      </c>
      <c r="AO456" t="s">
        <v>640</v>
      </c>
      <c r="AP456" t="s">
        <v>2393</v>
      </c>
    </row>
    <row r="457" spans="1:42" x14ac:dyDescent="0.25">
      <c r="A457">
        <v>319</v>
      </c>
      <c r="B457">
        <v>275</v>
      </c>
      <c r="C457" s="4">
        <v>43935</v>
      </c>
      <c r="D457">
        <v>5</v>
      </c>
      <c r="E457" t="s">
        <v>36</v>
      </c>
      <c r="F457" t="s">
        <v>47</v>
      </c>
      <c r="G457" t="s">
        <v>55</v>
      </c>
      <c r="H457" t="s">
        <v>58</v>
      </c>
      <c r="I457" s="4">
        <v>43820</v>
      </c>
      <c r="J457">
        <v>2</v>
      </c>
      <c r="K457" t="s">
        <v>60</v>
      </c>
      <c r="L457" s="4">
        <v>43615</v>
      </c>
      <c r="M457" s="4">
        <v>43830</v>
      </c>
      <c r="N457">
        <v>2</v>
      </c>
      <c r="O457" t="s">
        <v>77</v>
      </c>
      <c r="P457" t="s">
        <v>239</v>
      </c>
      <c r="Q457">
        <v>2</v>
      </c>
      <c r="R457" t="s">
        <v>612</v>
      </c>
      <c r="S457" t="s">
        <v>1163</v>
      </c>
      <c r="T457" t="s">
        <v>1689</v>
      </c>
      <c r="U457" t="s">
        <v>88</v>
      </c>
      <c r="V457" t="s">
        <v>2030</v>
      </c>
      <c r="W457">
        <v>83.8</v>
      </c>
      <c r="X457">
        <v>69.959999999999994</v>
      </c>
      <c r="Y457">
        <v>2</v>
      </c>
      <c r="Z457" t="s">
        <v>2166</v>
      </c>
      <c r="AA457" t="s">
        <v>2446</v>
      </c>
      <c r="AF457" s="4"/>
      <c r="AG457" s="4"/>
      <c r="AH457" t="s">
        <v>67</v>
      </c>
      <c r="AI457" t="s">
        <v>229</v>
      </c>
      <c r="AJ457" t="s">
        <v>476</v>
      </c>
      <c r="AK457" t="s">
        <v>1031</v>
      </c>
      <c r="AL457" t="s">
        <v>1487</v>
      </c>
      <c r="AM457" t="s">
        <v>80</v>
      </c>
      <c r="AN457" t="s">
        <v>1548</v>
      </c>
      <c r="AO457" t="s">
        <v>872</v>
      </c>
      <c r="AP457" t="s">
        <v>2388</v>
      </c>
    </row>
    <row r="458" spans="1:42" x14ac:dyDescent="0.25">
      <c r="A458">
        <v>320</v>
      </c>
      <c r="B458">
        <v>297</v>
      </c>
      <c r="C458" s="4">
        <v>43936</v>
      </c>
      <c r="D458">
        <v>3</v>
      </c>
      <c r="E458" t="s">
        <v>34</v>
      </c>
      <c r="F458" t="s">
        <v>45</v>
      </c>
      <c r="G458" t="s">
        <v>55</v>
      </c>
      <c r="H458" t="s">
        <v>58</v>
      </c>
      <c r="I458" s="4">
        <v>43628</v>
      </c>
      <c r="J458">
        <v>3</v>
      </c>
      <c r="K458" t="s">
        <v>59</v>
      </c>
      <c r="L458" s="4">
        <v>43615</v>
      </c>
      <c r="M458" s="4">
        <v>43830</v>
      </c>
      <c r="N458">
        <v>2</v>
      </c>
      <c r="O458" t="s">
        <v>77</v>
      </c>
      <c r="P458" t="s">
        <v>239</v>
      </c>
      <c r="Q458">
        <v>2</v>
      </c>
      <c r="R458" t="s">
        <v>613</v>
      </c>
      <c r="S458" t="s">
        <v>1164</v>
      </c>
      <c r="T458" t="s">
        <v>1690</v>
      </c>
      <c r="U458" t="s">
        <v>103</v>
      </c>
      <c r="V458" t="s">
        <v>2030</v>
      </c>
      <c r="W458">
        <v>109.97</v>
      </c>
      <c r="X458">
        <v>64.959999999999994</v>
      </c>
      <c r="Y458">
        <v>2</v>
      </c>
      <c r="Z458" t="s">
        <v>2167</v>
      </c>
      <c r="AA458" t="s">
        <v>2447</v>
      </c>
      <c r="AF458" s="4"/>
      <c r="AG458" s="4"/>
      <c r="AH458" t="s">
        <v>70</v>
      </c>
      <c r="AI458" t="s">
        <v>232</v>
      </c>
      <c r="AJ458" t="s">
        <v>753</v>
      </c>
      <c r="AK458" t="s">
        <v>1077</v>
      </c>
      <c r="AL458" t="s">
        <v>598</v>
      </c>
      <c r="AM458" t="s">
        <v>69</v>
      </c>
      <c r="AN458" t="s">
        <v>1517</v>
      </c>
      <c r="AO458" t="s">
        <v>673</v>
      </c>
      <c r="AP458" t="s">
        <v>2348</v>
      </c>
    </row>
    <row r="459" spans="1:42" x14ac:dyDescent="0.25">
      <c r="A459">
        <v>320</v>
      </c>
      <c r="B459">
        <v>297</v>
      </c>
      <c r="C459" s="4">
        <v>43936</v>
      </c>
      <c r="D459">
        <v>3</v>
      </c>
      <c r="E459" t="s">
        <v>34</v>
      </c>
      <c r="F459" t="s">
        <v>45</v>
      </c>
      <c r="G459" t="s">
        <v>55</v>
      </c>
      <c r="H459" t="s">
        <v>58</v>
      </c>
      <c r="I459" s="4">
        <v>43628</v>
      </c>
      <c r="J459">
        <v>3</v>
      </c>
      <c r="K459" t="s">
        <v>59</v>
      </c>
      <c r="L459" s="4">
        <v>43615</v>
      </c>
      <c r="M459" s="4">
        <v>43830</v>
      </c>
      <c r="N459">
        <v>2</v>
      </c>
      <c r="O459" t="s">
        <v>77</v>
      </c>
      <c r="P459" t="s">
        <v>239</v>
      </c>
      <c r="Q459">
        <v>2</v>
      </c>
      <c r="R459" t="s">
        <v>613</v>
      </c>
      <c r="S459" t="s">
        <v>1164</v>
      </c>
      <c r="T459" t="s">
        <v>1690</v>
      </c>
      <c r="U459" t="s">
        <v>103</v>
      </c>
      <c r="V459" t="s">
        <v>2030</v>
      </c>
      <c r="W459">
        <v>109.97</v>
      </c>
      <c r="X459">
        <v>64.959999999999994</v>
      </c>
      <c r="Y459">
        <v>2</v>
      </c>
      <c r="Z459" t="s">
        <v>2167</v>
      </c>
      <c r="AA459" t="s">
        <v>2447</v>
      </c>
      <c r="AF459" s="4"/>
      <c r="AG459" s="4"/>
      <c r="AH459" t="s">
        <v>67</v>
      </c>
      <c r="AI459" t="s">
        <v>229</v>
      </c>
      <c r="AJ459" t="s">
        <v>677</v>
      </c>
      <c r="AK459" t="s">
        <v>978</v>
      </c>
      <c r="AL459" t="s">
        <v>1577</v>
      </c>
      <c r="AM459" t="s">
        <v>67</v>
      </c>
      <c r="AN459" t="s">
        <v>1548</v>
      </c>
      <c r="AO459" t="s">
        <v>455</v>
      </c>
      <c r="AP459" t="s">
        <v>2340</v>
      </c>
    </row>
    <row r="460" spans="1:42" x14ac:dyDescent="0.25">
      <c r="A460">
        <v>321</v>
      </c>
      <c r="B460">
        <v>486</v>
      </c>
      <c r="C460" s="4">
        <v>43937</v>
      </c>
      <c r="D460">
        <v>11</v>
      </c>
      <c r="E460" t="s">
        <v>37</v>
      </c>
      <c r="F460" t="s">
        <v>48</v>
      </c>
      <c r="G460" t="s">
        <v>55</v>
      </c>
      <c r="H460" t="s">
        <v>58</v>
      </c>
      <c r="I460" s="4">
        <v>43893</v>
      </c>
      <c r="J460">
        <v>15</v>
      </c>
      <c r="K460" t="s">
        <v>62</v>
      </c>
      <c r="L460" s="4">
        <v>43615</v>
      </c>
      <c r="M460" s="4">
        <v>44413</v>
      </c>
      <c r="N460">
        <v>2</v>
      </c>
      <c r="O460" t="s">
        <v>144</v>
      </c>
      <c r="P460" t="s">
        <v>306</v>
      </c>
      <c r="Q460">
        <v>2</v>
      </c>
      <c r="R460" t="s">
        <v>614</v>
      </c>
      <c r="S460" t="s">
        <v>1165</v>
      </c>
      <c r="T460" t="s">
        <v>1691</v>
      </c>
      <c r="U460" t="s">
        <v>180</v>
      </c>
      <c r="V460" t="s">
        <v>1869</v>
      </c>
      <c r="W460">
        <v>408.87</v>
      </c>
      <c r="X460">
        <v>44.97</v>
      </c>
      <c r="Y460">
        <v>2</v>
      </c>
      <c r="Z460" t="s">
        <v>188</v>
      </c>
      <c r="AA460" t="s">
        <v>2448</v>
      </c>
      <c r="AB460">
        <v>3</v>
      </c>
      <c r="AC460" t="s">
        <v>2634</v>
      </c>
      <c r="AD460">
        <v>785</v>
      </c>
      <c r="AE460" t="s">
        <v>2637</v>
      </c>
      <c r="AF460" s="4">
        <v>43901</v>
      </c>
      <c r="AG460" s="4">
        <v>43951</v>
      </c>
      <c r="AH460" t="s">
        <v>84</v>
      </c>
      <c r="AI460" t="s">
        <v>246</v>
      </c>
      <c r="AJ460" t="s">
        <v>824</v>
      </c>
      <c r="AK460" t="s">
        <v>1361</v>
      </c>
      <c r="AL460" t="s">
        <v>1877</v>
      </c>
      <c r="AM460" t="s">
        <v>80</v>
      </c>
      <c r="AN460" t="s">
        <v>1548</v>
      </c>
      <c r="AO460" t="s">
        <v>86</v>
      </c>
      <c r="AP460" t="s">
        <v>2350</v>
      </c>
    </row>
    <row r="461" spans="1:42" x14ac:dyDescent="0.25">
      <c r="A461">
        <v>321</v>
      </c>
      <c r="B461">
        <v>486</v>
      </c>
      <c r="C461" s="4">
        <v>43937</v>
      </c>
      <c r="D461">
        <v>11</v>
      </c>
      <c r="E461" t="s">
        <v>37</v>
      </c>
      <c r="F461" t="s">
        <v>48</v>
      </c>
      <c r="G461" t="s">
        <v>55</v>
      </c>
      <c r="H461" t="s">
        <v>58</v>
      </c>
      <c r="I461" s="4">
        <v>43893</v>
      </c>
      <c r="J461">
        <v>15</v>
      </c>
      <c r="K461" t="s">
        <v>62</v>
      </c>
      <c r="L461" s="4">
        <v>43615</v>
      </c>
      <c r="M461" s="4">
        <v>44413</v>
      </c>
      <c r="N461">
        <v>2</v>
      </c>
      <c r="O461" t="s">
        <v>144</v>
      </c>
      <c r="P461" t="s">
        <v>306</v>
      </c>
      <c r="Q461">
        <v>2</v>
      </c>
      <c r="R461" t="s">
        <v>614</v>
      </c>
      <c r="S461" t="s">
        <v>1165</v>
      </c>
      <c r="T461" t="s">
        <v>1691</v>
      </c>
      <c r="U461" t="s">
        <v>180</v>
      </c>
      <c r="V461" t="s">
        <v>1869</v>
      </c>
      <c r="W461">
        <v>408.87</v>
      </c>
      <c r="X461">
        <v>44.97</v>
      </c>
      <c r="Y461">
        <v>2</v>
      </c>
      <c r="Z461" t="s">
        <v>188</v>
      </c>
      <c r="AA461" t="s">
        <v>2448</v>
      </c>
      <c r="AB461">
        <v>3</v>
      </c>
      <c r="AC461" t="s">
        <v>2634</v>
      </c>
      <c r="AD461">
        <v>785</v>
      </c>
      <c r="AE461" t="s">
        <v>2637</v>
      </c>
      <c r="AF461" s="4">
        <v>43901</v>
      </c>
      <c r="AG461" s="4">
        <v>43951</v>
      </c>
      <c r="AH461" t="s">
        <v>67</v>
      </c>
      <c r="AI461" t="s">
        <v>229</v>
      </c>
      <c r="AJ461" t="s">
        <v>412</v>
      </c>
      <c r="AK461" t="s">
        <v>974</v>
      </c>
      <c r="AL461" t="s">
        <v>1507</v>
      </c>
      <c r="AM461" t="s">
        <v>69</v>
      </c>
      <c r="AN461" t="s">
        <v>1548</v>
      </c>
      <c r="AO461" t="s">
        <v>79</v>
      </c>
      <c r="AP461" t="s">
        <v>2349</v>
      </c>
    </row>
    <row r="462" spans="1:42" x14ac:dyDescent="0.25">
      <c r="A462">
        <v>322</v>
      </c>
      <c r="B462">
        <v>7</v>
      </c>
      <c r="C462" s="4">
        <v>43938</v>
      </c>
      <c r="D462">
        <v>3</v>
      </c>
      <c r="E462" t="s">
        <v>34</v>
      </c>
      <c r="F462" t="s">
        <v>45</v>
      </c>
      <c r="G462" t="s">
        <v>55</v>
      </c>
      <c r="H462" t="s">
        <v>57</v>
      </c>
      <c r="I462" s="4">
        <v>43876</v>
      </c>
      <c r="J462">
        <v>6</v>
      </c>
      <c r="K462" t="s">
        <v>59</v>
      </c>
      <c r="L462" s="4">
        <v>43862</v>
      </c>
      <c r="M462" s="4">
        <v>43889</v>
      </c>
      <c r="N462">
        <v>1</v>
      </c>
      <c r="O462" t="s">
        <v>65</v>
      </c>
      <c r="P462" t="s">
        <v>227</v>
      </c>
      <c r="Q462">
        <v>1</v>
      </c>
      <c r="R462" t="s">
        <v>519</v>
      </c>
      <c r="S462" t="s">
        <v>1083</v>
      </c>
      <c r="T462" t="s">
        <v>1609</v>
      </c>
      <c r="U462" t="s">
        <v>69</v>
      </c>
      <c r="V462" t="s">
        <v>1517</v>
      </c>
      <c r="W462">
        <v>13.49</v>
      </c>
      <c r="X462">
        <v>19.989999999999998</v>
      </c>
      <c r="Y462">
        <v>1</v>
      </c>
      <c r="Z462" t="s">
        <v>431</v>
      </c>
      <c r="AA462" t="s">
        <v>2326</v>
      </c>
      <c r="AB462">
        <v>3</v>
      </c>
      <c r="AC462" t="s">
        <v>2634</v>
      </c>
      <c r="AD462">
        <v>493</v>
      </c>
      <c r="AE462" t="s">
        <v>2637</v>
      </c>
      <c r="AF462" s="4">
        <v>43901</v>
      </c>
      <c r="AG462" s="4">
        <v>43951</v>
      </c>
      <c r="AH462" t="s">
        <v>65</v>
      </c>
      <c r="AI462" t="s">
        <v>227</v>
      </c>
      <c r="AJ462" t="s">
        <v>519</v>
      </c>
      <c r="AK462" t="s">
        <v>1083</v>
      </c>
      <c r="AL462" t="s">
        <v>1609</v>
      </c>
      <c r="AM462" t="s">
        <v>69</v>
      </c>
      <c r="AN462" t="s">
        <v>1517</v>
      </c>
      <c r="AO462" t="s">
        <v>431</v>
      </c>
      <c r="AP462" t="s">
        <v>2326</v>
      </c>
    </row>
    <row r="463" spans="1:42" x14ac:dyDescent="0.25">
      <c r="A463">
        <v>323</v>
      </c>
      <c r="B463">
        <v>29</v>
      </c>
      <c r="C463" s="4">
        <v>43938</v>
      </c>
      <c r="D463">
        <v>1</v>
      </c>
      <c r="E463" t="s">
        <v>39</v>
      </c>
      <c r="F463" t="s">
        <v>50</v>
      </c>
      <c r="G463" t="s">
        <v>55</v>
      </c>
      <c r="H463" t="s">
        <v>58</v>
      </c>
      <c r="I463" s="4">
        <v>43870</v>
      </c>
      <c r="J463">
        <v>6</v>
      </c>
      <c r="K463" t="s">
        <v>59</v>
      </c>
      <c r="L463" s="4">
        <v>43862</v>
      </c>
      <c r="M463" s="4">
        <v>43889</v>
      </c>
      <c r="N463">
        <v>2</v>
      </c>
      <c r="O463" t="s">
        <v>118</v>
      </c>
      <c r="P463" t="s">
        <v>280</v>
      </c>
      <c r="Q463">
        <v>2</v>
      </c>
      <c r="R463" t="s">
        <v>615</v>
      </c>
      <c r="S463" t="s">
        <v>1166</v>
      </c>
      <c r="T463" t="s">
        <v>1692</v>
      </c>
      <c r="U463" t="s">
        <v>85</v>
      </c>
      <c r="V463" t="s">
        <v>2048</v>
      </c>
      <c r="W463">
        <v>62.77</v>
      </c>
      <c r="X463">
        <v>24.97</v>
      </c>
      <c r="Y463">
        <v>2</v>
      </c>
      <c r="Z463" t="s">
        <v>2168</v>
      </c>
      <c r="AA463" t="s">
        <v>2449</v>
      </c>
      <c r="AB463">
        <v>3</v>
      </c>
      <c r="AC463" t="s">
        <v>2633</v>
      </c>
      <c r="AD463">
        <v>506</v>
      </c>
      <c r="AE463" t="s">
        <v>2637</v>
      </c>
      <c r="AF463" s="4">
        <v>43901</v>
      </c>
      <c r="AG463" s="4">
        <v>43951</v>
      </c>
      <c r="AH463" t="s">
        <v>90</v>
      </c>
      <c r="AI463" t="s">
        <v>252</v>
      </c>
      <c r="AJ463" t="s">
        <v>431</v>
      </c>
      <c r="AK463" t="s">
        <v>994</v>
      </c>
      <c r="AL463" t="s">
        <v>1526</v>
      </c>
      <c r="AM463" t="s">
        <v>69</v>
      </c>
      <c r="AN463" t="s">
        <v>1659</v>
      </c>
      <c r="AO463" t="s">
        <v>410</v>
      </c>
      <c r="AP463" t="s">
        <v>2359</v>
      </c>
    </row>
    <row r="464" spans="1:42" x14ac:dyDescent="0.25">
      <c r="A464">
        <v>323</v>
      </c>
      <c r="B464">
        <v>29</v>
      </c>
      <c r="C464" s="4">
        <v>43938</v>
      </c>
      <c r="D464">
        <v>1</v>
      </c>
      <c r="E464" t="s">
        <v>39</v>
      </c>
      <c r="F464" t="s">
        <v>50</v>
      </c>
      <c r="G464" t="s">
        <v>55</v>
      </c>
      <c r="H464" t="s">
        <v>58</v>
      </c>
      <c r="I464" s="4">
        <v>43870</v>
      </c>
      <c r="J464">
        <v>6</v>
      </c>
      <c r="K464" t="s">
        <v>59</v>
      </c>
      <c r="L464" s="4">
        <v>43862</v>
      </c>
      <c r="M464" s="4">
        <v>43889</v>
      </c>
      <c r="N464">
        <v>2</v>
      </c>
      <c r="O464" t="s">
        <v>118</v>
      </c>
      <c r="P464" t="s">
        <v>280</v>
      </c>
      <c r="Q464">
        <v>2</v>
      </c>
      <c r="R464" t="s">
        <v>615</v>
      </c>
      <c r="S464" t="s">
        <v>1166</v>
      </c>
      <c r="T464" t="s">
        <v>1692</v>
      </c>
      <c r="U464" t="s">
        <v>85</v>
      </c>
      <c r="V464" t="s">
        <v>2048</v>
      </c>
      <c r="W464">
        <v>62.77</v>
      </c>
      <c r="X464">
        <v>24.97</v>
      </c>
      <c r="Y464">
        <v>2</v>
      </c>
      <c r="Z464" t="s">
        <v>2168</v>
      </c>
      <c r="AA464" t="s">
        <v>2449</v>
      </c>
      <c r="AB464">
        <v>3</v>
      </c>
      <c r="AC464" t="s">
        <v>2633</v>
      </c>
      <c r="AD464">
        <v>506</v>
      </c>
      <c r="AE464" t="s">
        <v>2637</v>
      </c>
      <c r="AF464" s="4">
        <v>43901</v>
      </c>
      <c r="AG464" s="4">
        <v>43951</v>
      </c>
      <c r="AH464" t="s">
        <v>79</v>
      </c>
      <c r="AI464" t="s">
        <v>241</v>
      </c>
      <c r="AJ464" t="s">
        <v>570</v>
      </c>
      <c r="AK464" t="s">
        <v>1087</v>
      </c>
      <c r="AL464" t="s">
        <v>1653</v>
      </c>
      <c r="AM464" t="s">
        <v>80</v>
      </c>
      <c r="AN464" t="s">
        <v>1562</v>
      </c>
      <c r="AO464" t="s">
        <v>65</v>
      </c>
      <c r="AP464" t="s">
        <v>2343</v>
      </c>
    </row>
    <row r="465" spans="1:42" x14ac:dyDescent="0.25">
      <c r="A465">
        <v>324</v>
      </c>
      <c r="B465">
        <v>344</v>
      </c>
      <c r="C465" s="4">
        <v>43938</v>
      </c>
      <c r="D465">
        <v>4</v>
      </c>
      <c r="E465" t="s">
        <v>40</v>
      </c>
      <c r="F465" t="s">
        <v>51</v>
      </c>
      <c r="G465" t="s">
        <v>56</v>
      </c>
      <c r="H465" t="s">
        <v>58</v>
      </c>
      <c r="I465" s="4">
        <v>43722</v>
      </c>
      <c r="J465">
        <v>2</v>
      </c>
      <c r="K465" t="s">
        <v>60</v>
      </c>
      <c r="L465" s="4">
        <v>43615</v>
      </c>
      <c r="M465" s="4">
        <v>43830</v>
      </c>
      <c r="N465">
        <v>2</v>
      </c>
      <c r="O465" t="s">
        <v>144</v>
      </c>
      <c r="P465" t="s">
        <v>306</v>
      </c>
      <c r="Q465">
        <v>2</v>
      </c>
      <c r="R465" t="s">
        <v>616</v>
      </c>
      <c r="S465" t="s">
        <v>1167</v>
      </c>
      <c r="T465" t="s">
        <v>1693</v>
      </c>
      <c r="U465" t="s">
        <v>110</v>
      </c>
      <c r="V465" t="s">
        <v>1869</v>
      </c>
      <c r="W465">
        <v>929.94</v>
      </c>
      <c r="X465">
        <v>89.94</v>
      </c>
      <c r="Y465">
        <v>2</v>
      </c>
      <c r="Z465" t="s">
        <v>2160</v>
      </c>
      <c r="AA465" t="s">
        <v>2440</v>
      </c>
      <c r="AF465" s="4"/>
      <c r="AG465" s="4"/>
      <c r="AH465" t="s">
        <v>84</v>
      </c>
      <c r="AI465" t="s">
        <v>246</v>
      </c>
      <c r="AJ465" t="s">
        <v>564</v>
      </c>
      <c r="AK465" t="s">
        <v>1124</v>
      </c>
      <c r="AL465" t="s">
        <v>1647</v>
      </c>
      <c r="AM465" t="s">
        <v>67</v>
      </c>
      <c r="AN465" t="s">
        <v>1548</v>
      </c>
      <c r="AO465" t="s">
        <v>645</v>
      </c>
      <c r="AP465" t="s">
        <v>2347</v>
      </c>
    </row>
    <row r="466" spans="1:42" x14ac:dyDescent="0.25">
      <c r="A466">
        <v>324</v>
      </c>
      <c r="B466">
        <v>344</v>
      </c>
      <c r="C466" s="4">
        <v>43938</v>
      </c>
      <c r="D466">
        <v>4</v>
      </c>
      <c r="E466" t="s">
        <v>40</v>
      </c>
      <c r="F466" t="s">
        <v>51</v>
      </c>
      <c r="G466" t="s">
        <v>56</v>
      </c>
      <c r="H466" t="s">
        <v>58</v>
      </c>
      <c r="I466" s="4">
        <v>43722</v>
      </c>
      <c r="J466">
        <v>2</v>
      </c>
      <c r="K466" t="s">
        <v>60</v>
      </c>
      <c r="L466" s="4">
        <v>43615</v>
      </c>
      <c r="M466" s="4">
        <v>43830</v>
      </c>
      <c r="N466">
        <v>2</v>
      </c>
      <c r="O466" t="s">
        <v>144</v>
      </c>
      <c r="P466" t="s">
        <v>306</v>
      </c>
      <c r="Q466">
        <v>2</v>
      </c>
      <c r="R466" t="s">
        <v>616</v>
      </c>
      <c r="S466" t="s">
        <v>1167</v>
      </c>
      <c r="T466" t="s">
        <v>1693</v>
      </c>
      <c r="U466" t="s">
        <v>110</v>
      </c>
      <c r="V466" t="s">
        <v>1869</v>
      </c>
      <c r="W466">
        <v>929.94</v>
      </c>
      <c r="X466">
        <v>89.94</v>
      </c>
      <c r="Y466">
        <v>2</v>
      </c>
      <c r="Z466" t="s">
        <v>2160</v>
      </c>
      <c r="AA466" t="s">
        <v>2440</v>
      </c>
      <c r="AF466" s="4"/>
      <c r="AG466" s="4"/>
      <c r="AH466" t="s">
        <v>67</v>
      </c>
      <c r="AI466" t="s">
        <v>229</v>
      </c>
      <c r="AJ466" t="s">
        <v>636</v>
      </c>
      <c r="AK466" t="s">
        <v>974</v>
      </c>
      <c r="AL466" t="s">
        <v>1513</v>
      </c>
      <c r="AM466" t="s">
        <v>67</v>
      </c>
      <c r="AN466" t="s">
        <v>1548</v>
      </c>
      <c r="AO466" t="s">
        <v>455</v>
      </c>
      <c r="AP466" t="s">
        <v>2340</v>
      </c>
    </row>
    <row r="467" spans="1:42" x14ac:dyDescent="0.25">
      <c r="A467">
        <v>325</v>
      </c>
      <c r="B467">
        <v>150</v>
      </c>
      <c r="C467" s="4">
        <v>43939</v>
      </c>
      <c r="D467">
        <v>2</v>
      </c>
      <c r="E467" t="s">
        <v>38</v>
      </c>
      <c r="F467" t="s">
        <v>49</v>
      </c>
      <c r="G467" t="s">
        <v>56</v>
      </c>
      <c r="H467" t="s">
        <v>58</v>
      </c>
      <c r="I467" s="4">
        <v>43939</v>
      </c>
      <c r="J467">
        <v>7</v>
      </c>
      <c r="K467" t="s">
        <v>61</v>
      </c>
      <c r="L467" s="4">
        <v>43915</v>
      </c>
      <c r="M467" s="4">
        <v>44012</v>
      </c>
      <c r="N467">
        <v>1</v>
      </c>
      <c r="O467" t="s">
        <v>79</v>
      </c>
      <c r="P467" t="s">
        <v>241</v>
      </c>
      <c r="Q467">
        <v>1</v>
      </c>
      <c r="R467" t="s">
        <v>617</v>
      </c>
      <c r="S467" t="s">
        <v>1168</v>
      </c>
      <c r="T467" t="s">
        <v>1614</v>
      </c>
      <c r="U467" t="s">
        <v>80</v>
      </c>
      <c r="V467" t="s">
        <v>1548</v>
      </c>
      <c r="W467">
        <v>27.9</v>
      </c>
      <c r="X467">
        <v>29.98</v>
      </c>
      <c r="Y467">
        <v>1</v>
      </c>
      <c r="Z467" t="s">
        <v>86</v>
      </c>
      <c r="AA467" t="s">
        <v>2350</v>
      </c>
      <c r="AF467" s="4"/>
      <c r="AG467" s="4"/>
      <c r="AH467" t="s">
        <v>79</v>
      </c>
      <c r="AI467" t="s">
        <v>241</v>
      </c>
      <c r="AJ467" t="s">
        <v>617</v>
      </c>
      <c r="AK467" t="s">
        <v>1168</v>
      </c>
      <c r="AL467" t="s">
        <v>1614</v>
      </c>
      <c r="AM467" t="s">
        <v>80</v>
      </c>
      <c r="AN467" t="s">
        <v>1548</v>
      </c>
      <c r="AO467" t="s">
        <v>86</v>
      </c>
      <c r="AP467" t="s">
        <v>2350</v>
      </c>
    </row>
    <row r="468" spans="1:42" x14ac:dyDescent="0.25">
      <c r="A468">
        <v>326</v>
      </c>
      <c r="B468">
        <v>166</v>
      </c>
      <c r="C468" s="4">
        <v>43939</v>
      </c>
      <c r="D468">
        <v>4</v>
      </c>
      <c r="E468" t="s">
        <v>40</v>
      </c>
      <c r="F468" t="s">
        <v>51</v>
      </c>
      <c r="G468" t="s">
        <v>56</v>
      </c>
      <c r="H468" t="s">
        <v>57</v>
      </c>
      <c r="I468" s="4">
        <v>43668</v>
      </c>
      <c r="J468">
        <v>1</v>
      </c>
      <c r="K468" t="s">
        <v>61</v>
      </c>
      <c r="L468" s="4">
        <v>43615</v>
      </c>
      <c r="M468" s="4">
        <v>43830</v>
      </c>
      <c r="N468">
        <v>1</v>
      </c>
      <c r="O468" t="s">
        <v>67</v>
      </c>
      <c r="P468" t="s">
        <v>229</v>
      </c>
      <c r="Q468">
        <v>1</v>
      </c>
      <c r="R468" t="s">
        <v>547</v>
      </c>
      <c r="S468" t="s">
        <v>1108</v>
      </c>
      <c r="T468" t="s">
        <v>1577</v>
      </c>
      <c r="U468" t="s">
        <v>69</v>
      </c>
      <c r="V468" t="s">
        <v>1548</v>
      </c>
      <c r="W468">
        <v>24.99</v>
      </c>
      <c r="X468">
        <v>14.99</v>
      </c>
      <c r="Y468">
        <v>1</v>
      </c>
      <c r="Z468" t="s">
        <v>455</v>
      </c>
      <c r="AA468" t="s">
        <v>2340</v>
      </c>
      <c r="AF468" s="4"/>
      <c r="AG468" s="4"/>
      <c r="AH468" t="s">
        <v>67</v>
      </c>
      <c r="AI468" t="s">
        <v>229</v>
      </c>
      <c r="AJ468" t="s">
        <v>547</v>
      </c>
      <c r="AK468" t="s">
        <v>1108</v>
      </c>
      <c r="AL468" t="s">
        <v>1577</v>
      </c>
      <c r="AM468" t="s">
        <v>69</v>
      </c>
      <c r="AN468" t="s">
        <v>1548</v>
      </c>
      <c r="AO468" t="s">
        <v>455</v>
      </c>
      <c r="AP468" t="s">
        <v>2340</v>
      </c>
    </row>
    <row r="469" spans="1:42" x14ac:dyDescent="0.25">
      <c r="A469">
        <v>327</v>
      </c>
      <c r="B469">
        <v>358</v>
      </c>
      <c r="C469" s="4">
        <v>43939</v>
      </c>
      <c r="D469">
        <v>7</v>
      </c>
      <c r="E469" t="s">
        <v>35</v>
      </c>
      <c r="F469" t="s">
        <v>46</v>
      </c>
      <c r="G469" t="s">
        <v>56</v>
      </c>
      <c r="H469" t="s">
        <v>57</v>
      </c>
      <c r="I469" s="4">
        <v>43654</v>
      </c>
      <c r="J469">
        <v>3</v>
      </c>
      <c r="K469" t="s">
        <v>59</v>
      </c>
      <c r="L469" s="4">
        <v>43615</v>
      </c>
      <c r="M469" s="4">
        <v>43830</v>
      </c>
      <c r="N469">
        <v>2</v>
      </c>
      <c r="O469" t="s">
        <v>145</v>
      </c>
      <c r="P469" t="s">
        <v>307</v>
      </c>
      <c r="Q469">
        <v>2</v>
      </c>
      <c r="R469" t="s">
        <v>618</v>
      </c>
      <c r="S469" t="s">
        <v>1169</v>
      </c>
      <c r="T469" t="s">
        <v>1694</v>
      </c>
      <c r="U469" t="s">
        <v>71</v>
      </c>
      <c r="V469" t="s">
        <v>1869</v>
      </c>
      <c r="W469">
        <v>96.14</v>
      </c>
      <c r="X469">
        <v>29.98</v>
      </c>
      <c r="Y469">
        <v>2</v>
      </c>
      <c r="Z469" t="s">
        <v>2169</v>
      </c>
      <c r="AA469" t="s">
        <v>2450</v>
      </c>
      <c r="AF469" s="4"/>
      <c r="AG469" s="4"/>
      <c r="AH469" t="s">
        <v>78</v>
      </c>
      <c r="AI469" t="s">
        <v>240</v>
      </c>
      <c r="AJ469" t="s">
        <v>644</v>
      </c>
      <c r="AK469" t="s">
        <v>1191</v>
      </c>
      <c r="AL469" t="s">
        <v>1714</v>
      </c>
      <c r="AM469" t="s">
        <v>69</v>
      </c>
      <c r="AN469" t="s">
        <v>1548</v>
      </c>
      <c r="AO469" t="s">
        <v>393</v>
      </c>
      <c r="AP469" t="s">
        <v>2345</v>
      </c>
    </row>
    <row r="470" spans="1:42" x14ac:dyDescent="0.25">
      <c r="A470">
        <v>327</v>
      </c>
      <c r="B470">
        <v>358</v>
      </c>
      <c r="C470" s="4">
        <v>43939</v>
      </c>
      <c r="D470">
        <v>7</v>
      </c>
      <c r="E470" t="s">
        <v>35</v>
      </c>
      <c r="F470" t="s">
        <v>46</v>
      </c>
      <c r="G470" t="s">
        <v>56</v>
      </c>
      <c r="H470" t="s">
        <v>57</v>
      </c>
      <c r="I470" s="4">
        <v>43654</v>
      </c>
      <c r="J470">
        <v>3</v>
      </c>
      <c r="K470" t="s">
        <v>59</v>
      </c>
      <c r="L470" s="4">
        <v>43615</v>
      </c>
      <c r="M470" s="4">
        <v>43830</v>
      </c>
      <c r="N470">
        <v>2</v>
      </c>
      <c r="O470" t="s">
        <v>145</v>
      </c>
      <c r="P470" t="s">
        <v>307</v>
      </c>
      <c r="Q470">
        <v>2</v>
      </c>
      <c r="R470" t="s">
        <v>618</v>
      </c>
      <c r="S470" t="s">
        <v>1169</v>
      </c>
      <c r="T470" t="s">
        <v>1694</v>
      </c>
      <c r="U470" t="s">
        <v>71</v>
      </c>
      <c r="V470" t="s">
        <v>1869</v>
      </c>
      <c r="W470">
        <v>96.14</v>
      </c>
      <c r="X470">
        <v>29.98</v>
      </c>
      <c r="Y470">
        <v>2</v>
      </c>
      <c r="Z470" t="s">
        <v>2169</v>
      </c>
      <c r="AA470" t="s">
        <v>2450</v>
      </c>
      <c r="AF470" s="4"/>
      <c r="AG470" s="4"/>
      <c r="AH470" t="s">
        <v>79</v>
      </c>
      <c r="AI470" t="s">
        <v>241</v>
      </c>
      <c r="AJ470" t="s">
        <v>406</v>
      </c>
      <c r="AK470" t="s">
        <v>968</v>
      </c>
      <c r="AL470" t="s">
        <v>1501</v>
      </c>
      <c r="AM470" t="s">
        <v>69</v>
      </c>
      <c r="AN470" t="s">
        <v>1548</v>
      </c>
      <c r="AO470" t="s">
        <v>65</v>
      </c>
      <c r="AP470" t="s">
        <v>2343</v>
      </c>
    </row>
    <row r="471" spans="1:42" x14ac:dyDescent="0.25">
      <c r="A471">
        <v>328</v>
      </c>
      <c r="B471">
        <v>186</v>
      </c>
      <c r="C471" s="4">
        <v>43941</v>
      </c>
      <c r="D471">
        <v>5</v>
      </c>
      <c r="E471" t="s">
        <v>36</v>
      </c>
      <c r="F471" t="s">
        <v>47</v>
      </c>
      <c r="G471" t="s">
        <v>56</v>
      </c>
      <c r="H471" t="s">
        <v>58</v>
      </c>
      <c r="I471" s="4">
        <v>43817</v>
      </c>
      <c r="J471">
        <v>2</v>
      </c>
      <c r="K471" t="s">
        <v>60</v>
      </c>
      <c r="L471" s="4">
        <v>43615</v>
      </c>
      <c r="M471" s="4">
        <v>43830</v>
      </c>
      <c r="N471">
        <v>1</v>
      </c>
      <c r="O471" t="s">
        <v>80</v>
      </c>
      <c r="P471" t="s">
        <v>242</v>
      </c>
      <c r="Q471">
        <v>1</v>
      </c>
      <c r="R471" t="s">
        <v>619</v>
      </c>
      <c r="S471" t="s">
        <v>1016</v>
      </c>
      <c r="T471" t="s">
        <v>1695</v>
      </c>
      <c r="U471" t="s">
        <v>67</v>
      </c>
      <c r="V471" t="s">
        <v>1548</v>
      </c>
      <c r="W471">
        <v>185.97</v>
      </c>
      <c r="X471">
        <v>44.97</v>
      </c>
      <c r="Y471">
        <v>1</v>
      </c>
      <c r="Z471" t="s">
        <v>70</v>
      </c>
      <c r="AA471" t="s">
        <v>2341</v>
      </c>
      <c r="AF471" s="4"/>
      <c r="AG471" s="4"/>
      <c r="AH471" t="s">
        <v>80</v>
      </c>
      <c r="AI471" t="s">
        <v>242</v>
      </c>
      <c r="AJ471" t="s">
        <v>619</v>
      </c>
      <c r="AK471" t="s">
        <v>1016</v>
      </c>
      <c r="AL471" t="s">
        <v>1695</v>
      </c>
      <c r="AM471" t="s">
        <v>67</v>
      </c>
      <c r="AN471" t="s">
        <v>1548</v>
      </c>
      <c r="AO471" t="s">
        <v>70</v>
      </c>
      <c r="AP471" t="s">
        <v>2341</v>
      </c>
    </row>
    <row r="472" spans="1:42" x14ac:dyDescent="0.25">
      <c r="A472">
        <v>329</v>
      </c>
      <c r="B472">
        <v>204</v>
      </c>
      <c r="C472" s="4">
        <v>43941</v>
      </c>
      <c r="D472">
        <v>3</v>
      </c>
      <c r="E472" t="s">
        <v>34</v>
      </c>
      <c r="F472" t="s">
        <v>45</v>
      </c>
      <c r="G472" t="s">
        <v>55</v>
      </c>
      <c r="H472" t="s">
        <v>57</v>
      </c>
      <c r="I472" s="4">
        <v>43906</v>
      </c>
      <c r="J472">
        <v>15</v>
      </c>
      <c r="K472" t="s">
        <v>62</v>
      </c>
      <c r="L472" s="4">
        <v>43615</v>
      </c>
      <c r="M472" s="4">
        <v>44413</v>
      </c>
      <c r="N472">
        <v>1</v>
      </c>
      <c r="O472" t="s">
        <v>80</v>
      </c>
      <c r="P472" t="s">
        <v>242</v>
      </c>
      <c r="Q472">
        <v>1</v>
      </c>
      <c r="R472" t="s">
        <v>620</v>
      </c>
      <c r="S472" t="s">
        <v>1170</v>
      </c>
      <c r="T472" t="s">
        <v>1696</v>
      </c>
      <c r="U472" t="s">
        <v>67</v>
      </c>
      <c r="V472" t="s">
        <v>1548</v>
      </c>
      <c r="W472">
        <v>362.97</v>
      </c>
      <c r="X472">
        <v>44.97</v>
      </c>
      <c r="Y472">
        <v>1</v>
      </c>
      <c r="Z472" t="s">
        <v>79</v>
      </c>
      <c r="AA472" t="s">
        <v>2349</v>
      </c>
      <c r="AF472" s="4"/>
      <c r="AG472" s="4"/>
      <c r="AH472" t="s">
        <v>80</v>
      </c>
      <c r="AI472" t="s">
        <v>242</v>
      </c>
      <c r="AJ472" t="s">
        <v>620</v>
      </c>
      <c r="AK472" t="s">
        <v>1170</v>
      </c>
      <c r="AL472" t="s">
        <v>1696</v>
      </c>
      <c r="AM472" t="s">
        <v>67</v>
      </c>
      <c r="AN472" t="s">
        <v>1548</v>
      </c>
      <c r="AO472" t="s">
        <v>79</v>
      </c>
      <c r="AP472" t="s">
        <v>2349</v>
      </c>
    </row>
    <row r="473" spans="1:42" x14ac:dyDescent="0.25">
      <c r="A473">
        <v>330</v>
      </c>
      <c r="B473">
        <v>218</v>
      </c>
      <c r="C473" s="4">
        <v>43941</v>
      </c>
      <c r="D473">
        <v>8</v>
      </c>
      <c r="E473" t="s">
        <v>43</v>
      </c>
      <c r="F473" t="s">
        <v>54</v>
      </c>
      <c r="G473" t="s">
        <v>55</v>
      </c>
      <c r="H473" t="s">
        <v>58</v>
      </c>
      <c r="I473" s="4">
        <v>43738</v>
      </c>
      <c r="J473">
        <v>3</v>
      </c>
      <c r="K473" t="s">
        <v>59</v>
      </c>
      <c r="L473" s="4">
        <v>43615</v>
      </c>
      <c r="M473" s="4">
        <v>43830</v>
      </c>
      <c r="N473">
        <v>1</v>
      </c>
      <c r="O473" t="s">
        <v>79</v>
      </c>
      <c r="P473" t="s">
        <v>241</v>
      </c>
      <c r="Q473">
        <v>1</v>
      </c>
      <c r="R473" t="s">
        <v>515</v>
      </c>
      <c r="S473" t="s">
        <v>1078</v>
      </c>
      <c r="T473" t="s">
        <v>1587</v>
      </c>
      <c r="U473" t="s">
        <v>67</v>
      </c>
      <c r="V473" t="s">
        <v>1548</v>
      </c>
      <c r="W473">
        <v>164.97</v>
      </c>
      <c r="X473">
        <v>44.97</v>
      </c>
      <c r="Y473">
        <v>1</v>
      </c>
      <c r="Z473" t="s">
        <v>86</v>
      </c>
      <c r="AA473" t="s">
        <v>2350</v>
      </c>
      <c r="AF473" s="4"/>
      <c r="AG473" s="4"/>
      <c r="AH473" t="s">
        <v>79</v>
      </c>
      <c r="AI473" t="s">
        <v>241</v>
      </c>
      <c r="AJ473" t="s">
        <v>515</v>
      </c>
      <c r="AK473" t="s">
        <v>1078</v>
      </c>
      <c r="AL473" t="s">
        <v>1587</v>
      </c>
      <c r="AM473" t="s">
        <v>67</v>
      </c>
      <c r="AN473" t="s">
        <v>1548</v>
      </c>
      <c r="AO473" t="s">
        <v>86</v>
      </c>
      <c r="AP473" t="s">
        <v>2350</v>
      </c>
    </row>
    <row r="474" spans="1:42" x14ac:dyDescent="0.25">
      <c r="A474">
        <v>331</v>
      </c>
      <c r="B474">
        <v>263</v>
      </c>
      <c r="C474" s="4">
        <v>43941</v>
      </c>
      <c r="D474">
        <v>2</v>
      </c>
      <c r="E474" t="s">
        <v>38</v>
      </c>
      <c r="F474" t="s">
        <v>49</v>
      </c>
      <c r="G474" t="s">
        <v>56</v>
      </c>
      <c r="H474" t="s">
        <v>57</v>
      </c>
      <c r="I474" s="4">
        <v>43734</v>
      </c>
      <c r="J474">
        <v>2</v>
      </c>
      <c r="K474" t="s">
        <v>60</v>
      </c>
      <c r="L474" s="4">
        <v>43615</v>
      </c>
      <c r="M474" s="4">
        <v>43830</v>
      </c>
      <c r="N474">
        <v>1</v>
      </c>
      <c r="O474" t="s">
        <v>105</v>
      </c>
      <c r="P474" t="s">
        <v>267</v>
      </c>
      <c r="Q474">
        <v>1</v>
      </c>
      <c r="R474" t="s">
        <v>621</v>
      </c>
      <c r="S474" t="s">
        <v>1171</v>
      </c>
      <c r="T474" t="s">
        <v>1697</v>
      </c>
      <c r="U474" t="s">
        <v>71</v>
      </c>
      <c r="V474" t="s">
        <v>1869</v>
      </c>
      <c r="W474">
        <v>27.9</v>
      </c>
      <c r="X474">
        <v>29.98</v>
      </c>
      <c r="Y474">
        <v>1</v>
      </c>
      <c r="Z474" t="s">
        <v>2120</v>
      </c>
      <c r="AA474" t="s">
        <v>2394</v>
      </c>
      <c r="AF474" s="4"/>
      <c r="AG474" s="4"/>
      <c r="AH474" t="s">
        <v>79</v>
      </c>
      <c r="AI474" t="s">
        <v>241</v>
      </c>
      <c r="AJ474" t="s">
        <v>770</v>
      </c>
      <c r="AK474" t="s">
        <v>1182</v>
      </c>
      <c r="AL474" t="s">
        <v>1614</v>
      </c>
      <c r="AM474" t="s">
        <v>69</v>
      </c>
      <c r="AN474" t="s">
        <v>1548</v>
      </c>
      <c r="AO474" t="s">
        <v>455</v>
      </c>
      <c r="AP474" t="s">
        <v>2340</v>
      </c>
    </row>
    <row r="475" spans="1:42" x14ac:dyDescent="0.25">
      <c r="A475">
        <v>331</v>
      </c>
      <c r="B475">
        <v>263</v>
      </c>
      <c r="C475" s="4">
        <v>43941</v>
      </c>
      <c r="D475">
        <v>2</v>
      </c>
      <c r="E475" t="s">
        <v>38</v>
      </c>
      <c r="F475" t="s">
        <v>49</v>
      </c>
      <c r="G475" t="s">
        <v>56</v>
      </c>
      <c r="H475" t="s">
        <v>57</v>
      </c>
      <c r="I475" s="4">
        <v>43734</v>
      </c>
      <c r="J475">
        <v>2</v>
      </c>
      <c r="K475" t="s">
        <v>60</v>
      </c>
      <c r="L475" s="4">
        <v>43615</v>
      </c>
      <c r="M475" s="4">
        <v>43830</v>
      </c>
      <c r="N475">
        <v>1</v>
      </c>
      <c r="O475" t="s">
        <v>105</v>
      </c>
      <c r="P475" t="s">
        <v>267</v>
      </c>
      <c r="Q475">
        <v>1</v>
      </c>
      <c r="R475" t="s">
        <v>621</v>
      </c>
      <c r="S475" t="s">
        <v>1171</v>
      </c>
      <c r="T475" t="s">
        <v>1697</v>
      </c>
      <c r="U475" t="s">
        <v>71</v>
      </c>
      <c r="V475" t="s">
        <v>1869</v>
      </c>
      <c r="W475">
        <v>27.9</v>
      </c>
      <c r="X475">
        <v>29.98</v>
      </c>
      <c r="Y475">
        <v>1</v>
      </c>
      <c r="Z475" t="s">
        <v>2120</v>
      </c>
      <c r="AA475" t="s">
        <v>2394</v>
      </c>
      <c r="AF475" s="4"/>
      <c r="AG475" s="4"/>
      <c r="AH475" t="s">
        <v>79</v>
      </c>
      <c r="AI475" t="s">
        <v>241</v>
      </c>
      <c r="AJ475" t="s">
        <v>770</v>
      </c>
      <c r="AK475" t="s">
        <v>1182</v>
      </c>
      <c r="AL475" t="s">
        <v>1614</v>
      </c>
      <c r="AM475" t="s">
        <v>69</v>
      </c>
      <c r="AN475" t="s">
        <v>1548</v>
      </c>
      <c r="AO475" t="s">
        <v>455</v>
      </c>
      <c r="AP475" t="s">
        <v>2340</v>
      </c>
    </row>
    <row r="476" spans="1:42" x14ac:dyDescent="0.25">
      <c r="A476">
        <v>332</v>
      </c>
      <c r="B476">
        <v>116</v>
      </c>
      <c r="C476" s="4">
        <v>43942</v>
      </c>
      <c r="D476">
        <v>7</v>
      </c>
      <c r="E476" t="s">
        <v>35</v>
      </c>
      <c r="F476" t="s">
        <v>46</v>
      </c>
      <c r="G476" t="s">
        <v>55</v>
      </c>
      <c r="H476" t="s">
        <v>57</v>
      </c>
      <c r="I476" s="4">
        <v>43662</v>
      </c>
      <c r="J476">
        <v>2</v>
      </c>
      <c r="K476" t="s">
        <v>60</v>
      </c>
      <c r="L476" s="4">
        <v>43615</v>
      </c>
      <c r="M476" s="4">
        <v>43830</v>
      </c>
      <c r="N476">
        <v>3</v>
      </c>
      <c r="O476" t="s">
        <v>146</v>
      </c>
      <c r="P476" t="s">
        <v>308</v>
      </c>
      <c r="Q476">
        <v>3</v>
      </c>
      <c r="R476" t="s">
        <v>622</v>
      </c>
      <c r="S476" t="s">
        <v>1172</v>
      </c>
      <c r="T476" t="s">
        <v>1698</v>
      </c>
      <c r="U476" t="s">
        <v>1998</v>
      </c>
      <c r="V476" t="s">
        <v>2056</v>
      </c>
      <c r="W476">
        <v>305.45</v>
      </c>
      <c r="X476">
        <v>64.95</v>
      </c>
      <c r="Y476">
        <v>3</v>
      </c>
      <c r="Z476" t="s">
        <v>2170</v>
      </c>
      <c r="AA476" t="s">
        <v>2451</v>
      </c>
      <c r="AF476" s="4"/>
      <c r="AG476" s="4"/>
      <c r="AH476" t="s">
        <v>67</v>
      </c>
      <c r="AI476" t="s">
        <v>229</v>
      </c>
      <c r="AJ476" t="s">
        <v>476</v>
      </c>
      <c r="AK476" t="s">
        <v>1031</v>
      </c>
      <c r="AL476" t="s">
        <v>1487</v>
      </c>
      <c r="AM476" t="s">
        <v>69</v>
      </c>
      <c r="AN476" t="s">
        <v>1548</v>
      </c>
      <c r="AO476" t="s">
        <v>872</v>
      </c>
      <c r="AP476" t="s">
        <v>2388</v>
      </c>
    </row>
    <row r="477" spans="1:42" x14ac:dyDescent="0.25">
      <c r="A477">
        <v>332</v>
      </c>
      <c r="B477">
        <v>116</v>
      </c>
      <c r="C477" s="4">
        <v>43942</v>
      </c>
      <c r="D477">
        <v>7</v>
      </c>
      <c r="E477" t="s">
        <v>35</v>
      </c>
      <c r="F477" t="s">
        <v>46</v>
      </c>
      <c r="G477" t="s">
        <v>55</v>
      </c>
      <c r="H477" t="s">
        <v>57</v>
      </c>
      <c r="I477" s="4">
        <v>43662</v>
      </c>
      <c r="J477">
        <v>2</v>
      </c>
      <c r="K477" t="s">
        <v>60</v>
      </c>
      <c r="L477" s="4">
        <v>43615</v>
      </c>
      <c r="M477" s="4">
        <v>43830</v>
      </c>
      <c r="N477">
        <v>3</v>
      </c>
      <c r="O477" t="s">
        <v>146</v>
      </c>
      <c r="P477" t="s">
        <v>308</v>
      </c>
      <c r="Q477">
        <v>3</v>
      </c>
      <c r="R477" t="s">
        <v>622</v>
      </c>
      <c r="S477" t="s">
        <v>1172</v>
      </c>
      <c r="T477" t="s">
        <v>1698</v>
      </c>
      <c r="U477" t="s">
        <v>1998</v>
      </c>
      <c r="V477" t="s">
        <v>2056</v>
      </c>
      <c r="W477">
        <v>305.45</v>
      </c>
      <c r="X477">
        <v>64.95</v>
      </c>
      <c r="Y477">
        <v>3</v>
      </c>
      <c r="Z477" t="s">
        <v>2170</v>
      </c>
      <c r="AA477" t="s">
        <v>2451</v>
      </c>
      <c r="AF477" s="4"/>
      <c r="AG477" s="4"/>
      <c r="AH477" t="s">
        <v>80</v>
      </c>
      <c r="AI477" t="s">
        <v>242</v>
      </c>
      <c r="AJ477" t="s">
        <v>709</v>
      </c>
      <c r="AK477" t="s">
        <v>1250</v>
      </c>
      <c r="AL477" t="s">
        <v>425</v>
      </c>
      <c r="AM477" t="s">
        <v>80</v>
      </c>
      <c r="AN477" t="s">
        <v>1548</v>
      </c>
      <c r="AO477" t="s">
        <v>79</v>
      </c>
      <c r="AP477" t="s">
        <v>2349</v>
      </c>
    </row>
    <row r="478" spans="1:42" x14ac:dyDescent="0.25">
      <c r="A478">
        <v>332</v>
      </c>
      <c r="B478">
        <v>116</v>
      </c>
      <c r="C478" s="4">
        <v>43942</v>
      </c>
      <c r="D478">
        <v>7</v>
      </c>
      <c r="E478" t="s">
        <v>35</v>
      </c>
      <c r="F478" t="s">
        <v>46</v>
      </c>
      <c r="G478" t="s">
        <v>55</v>
      </c>
      <c r="H478" t="s">
        <v>57</v>
      </c>
      <c r="I478" s="4">
        <v>43662</v>
      </c>
      <c r="J478">
        <v>2</v>
      </c>
      <c r="K478" t="s">
        <v>60</v>
      </c>
      <c r="L478" s="4">
        <v>43615</v>
      </c>
      <c r="M478" s="4">
        <v>43830</v>
      </c>
      <c r="N478">
        <v>3</v>
      </c>
      <c r="O478" t="s">
        <v>146</v>
      </c>
      <c r="P478" t="s">
        <v>308</v>
      </c>
      <c r="Q478">
        <v>3</v>
      </c>
      <c r="R478" t="s">
        <v>622</v>
      </c>
      <c r="S478" t="s">
        <v>1172</v>
      </c>
      <c r="T478" t="s">
        <v>1698</v>
      </c>
      <c r="U478" t="s">
        <v>1998</v>
      </c>
      <c r="V478" t="s">
        <v>2056</v>
      </c>
      <c r="W478">
        <v>305.45</v>
      </c>
      <c r="X478">
        <v>64.95</v>
      </c>
      <c r="Y478">
        <v>3</v>
      </c>
      <c r="Z478" t="s">
        <v>2170</v>
      </c>
      <c r="AA478" t="s">
        <v>2451</v>
      </c>
      <c r="AF478" s="4"/>
      <c r="AG478" s="4"/>
      <c r="AH478" t="s">
        <v>90</v>
      </c>
      <c r="AI478" t="s">
        <v>252</v>
      </c>
      <c r="AJ478" t="s">
        <v>497</v>
      </c>
      <c r="AK478" t="s">
        <v>1060</v>
      </c>
      <c r="AL478" t="s">
        <v>1589</v>
      </c>
      <c r="AM478" t="s">
        <v>80</v>
      </c>
      <c r="AN478" t="s">
        <v>1562</v>
      </c>
      <c r="AO478" t="s">
        <v>410</v>
      </c>
      <c r="AP478" t="s">
        <v>2359</v>
      </c>
    </row>
    <row r="479" spans="1:42" x14ac:dyDescent="0.25">
      <c r="A479">
        <v>333</v>
      </c>
      <c r="B479">
        <v>187</v>
      </c>
      <c r="C479" s="4">
        <v>43942</v>
      </c>
      <c r="D479">
        <v>7</v>
      </c>
      <c r="E479" t="s">
        <v>35</v>
      </c>
      <c r="F479" t="s">
        <v>46</v>
      </c>
      <c r="G479" t="s">
        <v>56</v>
      </c>
      <c r="H479" t="s">
        <v>58</v>
      </c>
      <c r="I479" s="4">
        <v>43926</v>
      </c>
      <c r="J479">
        <v>7</v>
      </c>
      <c r="K479" t="s">
        <v>61</v>
      </c>
      <c r="L479" s="4">
        <v>43915</v>
      </c>
      <c r="M479" s="4">
        <v>44012</v>
      </c>
      <c r="N479">
        <v>1</v>
      </c>
      <c r="O479" t="s">
        <v>70</v>
      </c>
      <c r="P479" t="s">
        <v>232</v>
      </c>
      <c r="Q479">
        <v>1</v>
      </c>
      <c r="R479" t="s">
        <v>484</v>
      </c>
      <c r="S479" t="s">
        <v>1038</v>
      </c>
      <c r="T479" t="s">
        <v>1576</v>
      </c>
      <c r="U479" t="s">
        <v>80</v>
      </c>
      <c r="V479" t="s">
        <v>1517</v>
      </c>
      <c r="W479">
        <v>71.94</v>
      </c>
      <c r="X479">
        <v>39.979999999999997</v>
      </c>
      <c r="Y479">
        <v>1</v>
      </c>
      <c r="Z479" t="s">
        <v>640</v>
      </c>
      <c r="AA479" t="s">
        <v>2393</v>
      </c>
      <c r="AF479" s="4"/>
      <c r="AG479" s="4"/>
      <c r="AH479" t="s">
        <v>70</v>
      </c>
      <c r="AI479" t="s">
        <v>232</v>
      </c>
      <c r="AJ479" t="s">
        <v>484</v>
      </c>
      <c r="AK479" t="s">
        <v>1038</v>
      </c>
      <c r="AL479" t="s">
        <v>1576</v>
      </c>
      <c r="AM479" t="s">
        <v>80</v>
      </c>
      <c r="AN479" t="s">
        <v>1517</v>
      </c>
      <c r="AO479" t="s">
        <v>640</v>
      </c>
      <c r="AP479" t="s">
        <v>2393</v>
      </c>
    </row>
    <row r="480" spans="1:42" x14ac:dyDescent="0.25">
      <c r="A480">
        <v>334</v>
      </c>
      <c r="B480">
        <v>282</v>
      </c>
      <c r="C480" s="4">
        <v>43942</v>
      </c>
      <c r="D480">
        <v>9</v>
      </c>
      <c r="E480" t="s">
        <v>41</v>
      </c>
      <c r="F480" t="s">
        <v>52</v>
      </c>
      <c r="G480" t="s">
        <v>55</v>
      </c>
      <c r="H480" t="s">
        <v>58</v>
      </c>
      <c r="I480" s="4">
        <v>43550</v>
      </c>
      <c r="J480">
        <v>2</v>
      </c>
      <c r="L480" s="4"/>
      <c r="M480" s="4"/>
      <c r="N480">
        <v>1</v>
      </c>
      <c r="O480" t="s">
        <v>67</v>
      </c>
      <c r="P480" t="s">
        <v>229</v>
      </c>
      <c r="Q480">
        <v>1</v>
      </c>
      <c r="R480" t="s">
        <v>623</v>
      </c>
      <c r="S480" t="s">
        <v>1173</v>
      </c>
      <c r="T480" t="s">
        <v>1577</v>
      </c>
      <c r="U480" t="s">
        <v>80</v>
      </c>
      <c r="V480" t="s">
        <v>1548</v>
      </c>
      <c r="W480">
        <v>49.98</v>
      </c>
      <c r="X480">
        <v>29.98</v>
      </c>
      <c r="Y480">
        <v>1</v>
      </c>
      <c r="Z480" t="s">
        <v>79</v>
      </c>
      <c r="AA480" t="s">
        <v>2349</v>
      </c>
      <c r="AF480" s="4"/>
      <c r="AG480" s="4"/>
      <c r="AH480" t="s">
        <v>67</v>
      </c>
      <c r="AI480" t="s">
        <v>229</v>
      </c>
      <c r="AJ480" t="s">
        <v>623</v>
      </c>
      <c r="AK480" t="s">
        <v>1173</v>
      </c>
      <c r="AL480" t="s">
        <v>1577</v>
      </c>
      <c r="AM480" t="s">
        <v>80</v>
      </c>
      <c r="AN480" t="s">
        <v>1548</v>
      </c>
      <c r="AO480" t="s">
        <v>79</v>
      </c>
      <c r="AP480" t="s">
        <v>2349</v>
      </c>
    </row>
    <row r="481" spans="1:42" x14ac:dyDescent="0.25">
      <c r="A481">
        <v>335</v>
      </c>
      <c r="B481">
        <v>382</v>
      </c>
      <c r="C481" s="4">
        <v>43942</v>
      </c>
      <c r="D481">
        <v>5</v>
      </c>
      <c r="E481" t="s">
        <v>36</v>
      </c>
      <c r="F481" t="s">
        <v>47</v>
      </c>
      <c r="G481" t="s">
        <v>55</v>
      </c>
      <c r="H481" t="s">
        <v>57</v>
      </c>
      <c r="I481" s="4">
        <v>43711</v>
      </c>
      <c r="J481">
        <v>2</v>
      </c>
      <c r="K481" t="s">
        <v>60</v>
      </c>
      <c r="L481" s="4">
        <v>43615</v>
      </c>
      <c r="M481" s="4">
        <v>43830</v>
      </c>
      <c r="N481">
        <v>2</v>
      </c>
      <c r="O481" t="s">
        <v>116</v>
      </c>
      <c r="P481" t="s">
        <v>278</v>
      </c>
      <c r="Q481">
        <v>2</v>
      </c>
      <c r="R481" t="s">
        <v>624</v>
      </c>
      <c r="S481" t="s">
        <v>1174</v>
      </c>
      <c r="T481" t="s">
        <v>1699</v>
      </c>
      <c r="U481" t="s">
        <v>88</v>
      </c>
      <c r="V481" t="s">
        <v>2042</v>
      </c>
      <c r="W481">
        <v>97.88</v>
      </c>
      <c r="X481">
        <v>49.96</v>
      </c>
      <c r="Y481">
        <v>2</v>
      </c>
      <c r="Z481" t="s">
        <v>2171</v>
      </c>
      <c r="AA481" t="s">
        <v>2452</v>
      </c>
      <c r="AF481" s="4"/>
      <c r="AG481" s="4"/>
      <c r="AH481" t="s">
        <v>67</v>
      </c>
      <c r="AI481" t="s">
        <v>229</v>
      </c>
      <c r="AJ481" t="s">
        <v>498</v>
      </c>
      <c r="AK481" t="s">
        <v>1061</v>
      </c>
      <c r="AL481" t="s">
        <v>1513</v>
      </c>
      <c r="AM481" t="s">
        <v>80</v>
      </c>
      <c r="AN481" t="s">
        <v>1548</v>
      </c>
      <c r="AO481" t="s">
        <v>652</v>
      </c>
      <c r="AP481" t="s">
        <v>2352</v>
      </c>
    </row>
    <row r="482" spans="1:42" x14ac:dyDescent="0.25">
      <c r="A482">
        <v>335</v>
      </c>
      <c r="B482">
        <v>382</v>
      </c>
      <c r="C482" s="4">
        <v>43942</v>
      </c>
      <c r="D482">
        <v>5</v>
      </c>
      <c r="E482" t="s">
        <v>36</v>
      </c>
      <c r="F482" t="s">
        <v>47</v>
      </c>
      <c r="G482" t="s">
        <v>55</v>
      </c>
      <c r="H482" t="s">
        <v>57</v>
      </c>
      <c r="I482" s="4">
        <v>43711</v>
      </c>
      <c r="J482">
        <v>2</v>
      </c>
      <c r="K482" t="s">
        <v>60</v>
      </c>
      <c r="L482" s="4">
        <v>43615</v>
      </c>
      <c r="M482" s="4">
        <v>43830</v>
      </c>
      <c r="N482">
        <v>2</v>
      </c>
      <c r="O482" t="s">
        <v>116</v>
      </c>
      <c r="P482" t="s">
        <v>278</v>
      </c>
      <c r="Q482">
        <v>2</v>
      </c>
      <c r="R482" t="s">
        <v>624</v>
      </c>
      <c r="S482" t="s">
        <v>1174</v>
      </c>
      <c r="T482" t="s">
        <v>1699</v>
      </c>
      <c r="U482" t="s">
        <v>88</v>
      </c>
      <c r="V482" t="s">
        <v>2042</v>
      </c>
      <c r="W482">
        <v>97.88</v>
      </c>
      <c r="X482">
        <v>49.96</v>
      </c>
      <c r="Y482">
        <v>2</v>
      </c>
      <c r="Z482" t="s">
        <v>2171</v>
      </c>
      <c r="AA482" t="s">
        <v>2452</v>
      </c>
      <c r="AF482" s="4"/>
      <c r="AG482" s="4"/>
      <c r="AH482" t="s">
        <v>90</v>
      </c>
      <c r="AI482" t="s">
        <v>252</v>
      </c>
      <c r="AJ482" t="s">
        <v>489</v>
      </c>
      <c r="AK482" t="s">
        <v>1052</v>
      </c>
      <c r="AL482" t="s">
        <v>1581</v>
      </c>
      <c r="AM482" t="s">
        <v>80</v>
      </c>
      <c r="AN482" t="s">
        <v>1562</v>
      </c>
      <c r="AO482" t="s">
        <v>410</v>
      </c>
      <c r="AP482" t="s">
        <v>2359</v>
      </c>
    </row>
    <row r="483" spans="1:42" x14ac:dyDescent="0.25">
      <c r="A483">
        <v>336</v>
      </c>
      <c r="B483">
        <v>183</v>
      </c>
      <c r="C483" s="4">
        <v>43943</v>
      </c>
      <c r="D483">
        <v>1</v>
      </c>
      <c r="E483" t="s">
        <v>39</v>
      </c>
      <c r="F483" t="s">
        <v>50</v>
      </c>
      <c r="G483" t="s">
        <v>56</v>
      </c>
      <c r="H483" t="s">
        <v>58</v>
      </c>
      <c r="I483" s="4">
        <v>43597</v>
      </c>
      <c r="J483">
        <v>3</v>
      </c>
      <c r="L483" s="4"/>
      <c r="M483" s="4"/>
      <c r="N483">
        <v>1</v>
      </c>
      <c r="O483" t="s">
        <v>79</v>
      </c>
      <c r="P483" t="s">
        <v>241</v>
      </c>
      <c r="Q483">
        <v>1</v>
      </c>
      <c r="R483" t="s">
        <v>463</v>
      </c>
      <c r="S483" t="s">
        <v>1026</v>
      </c>
      <c r="T483" t="s">
        <v>1556</v>
      </c>
      <c r="U483" t="s">
        <v>67</v>
      </c>
      <c r="V483" t="s">
        <v>1562</v>
      </c>
      <c r="W483">
        <v>64.47</v>
      </c>
      <c r="X483">
        <v>29.97</v>
      </c>
      <c r="Y483">
        <v>1</v>
      </c>
      <c r="Z483" t="s">
        <v>455</v>
      </c>
      <c r="AA483" t="s">
        <v>2340</v>
      </c>
      <c r="AF483" s="4"/>
      <c r="AG483" s="4"/>
      <c r="AH483" t="s">
        <v>79</v>
      </c>
      <c r="AI483" t="s">
        <v>241</v>
      </c>
      <c r="AJ483" t="s">
        <v>463</v>
      </c>
      <c r="AK483" t="s">
        <v>1026</v>
      </c>
      <c r="AL483" t="s">
        <v>1556</v>
      </c>
      <c r="AM483" t="s">
        <v>67</v>
      </c>
      <c r="AN483" t="s">
        <v>1562</v>
      </c>
      <c r="AO483" t="s">
        <v>455</v>
      </c>
      <c r="AP483" t="s">
        <v>2340</v>
      </c>
    </row>
    <row r="484" spans="1:42" x14ac:dyDescent="0.25">
      <c r="A484">
        <v>337</v>
      </c>
      <c r="B484">
        <v>199</v>
      </c>
      <c r="C484" s="4">
        <v>43945</v>
      </c>
      <c r="D484">
        <v>7</v>
      </c>
      <c r="E484" t="s">
        <v>35</v>
      </c>
      <c r="F484" t="s">
        <v>46</v>
      </c>
      <c r="G484" t="s">
        <v>55</v>
      </c>
      <c r="H484" t="s">
        <v>58</v>
      </c>
      <c r="I484" s="4">
        <v>43861</v>
      </c>
      <c r="J484">
        <v>4</v>
      </c>
      <c r="K484" t="s">
        <v>61</v>
      </c>
      <c r="L484" s="4">
        <v>43831</v>
      </c>
      <c r="M484" s="4">
        <v>43861</v>
      </c>
      <c r="N484">
        <v>1</v>
      </c>
      <c r="O484" t="s">
        <v>70</v>
      </c>
      <c r="P484" t="s">
        <v>232</v>
      </c>
      <c r="Q484">
        <v>1</v>
      </c>
      <c r="R484" t="s">
        <v>550</v>
      </c>
      <c r="S484" t="s">
        <v>1111</v>
      </c>
      <c r="T484" t="s">
        <v>1631</v>
      </c>
      <c r="U484" t="s">
        <v>69</v>
      </c>
      <c r="V484" t="s">
        <v>1517</v>
      </c>
      <c r="W484">
        <v>28.99</v>
      </c>
      <c r="X484">
        <v>19.989999999999998</v>
      </c>
      <c r="Y484">
        <v>1</v>
      </c>
      <c r="Z484" t="s">
        <v>673</v>
      </c>
      <c r="AA484" t="s">
        <v>2348</v>
      </c>
      <c r="AF484" s="4"/>
      <c r="AG484" s="4"/>
      <c r="AH484" t="s">
        <v>70</v>
      </c>
      <c r="AI484" t="s">
        <v>232</v>
      </c>
      <c r="AJ484" t="s">
        <v>550</v>
      </c>
      <c r="AK484" t="s">
        <v>1111</v>
      </c>
      <c r="AL484" t="s">
        <v>1631</v>
      </c>
      <c r="AM484" t="s">
        <v>69</v>
      </c>
      <c r="AN484" t="s">
        <v>1517</v>
      </c>
      <c r="AO484" t="s">
        <v>673</v>
      </c>
      <c r="AP484" t="s">
        <v>2348</v>
      </c>
    </row>
    <row r="485" spans="1:42" x14ac:dyDescent="0.25">
      <c r="A485">
        <v>338</v>
      </c>
      <c r="B485">
        <v>276</v>
      </c>
      <c r="C485" s="4">
        <v>43945</v>
      </c>
      <c r="D485">
        <v>1</v>
      </c>
      <c r="E485" t="s">
        <v>39</v>
      </c>
      <c r="F485" t="s">
        <v>50</v>
      </c>
      <c r="G485" t="s">
        <v>55</v>
      </c>
      <c r="H485" t="s">
        <v>58</v>
      </c>
      <c r="I485" s="4">
        <v>43704</v>
      </c>
      <c r="J485">
        <v>2</v>
      </c>
      <c r="K485" t="s">
        <v>60</v>
      </c>
      <c r="L485" s="4">
        <v>43615</v>
      </c>
      <c r="M485" s="4">
        <v>43830</v>
      </c>
      <c r="N485">
        <v>1</v>
      </c>
      <c r="O485" t="s">
        <v>79</v>
      </c>
      <c r="P485" t="s">
        <v>241</v>
      </c>
      <c r="Q485">
        <v>1</v>
      </c>
      <c r="R485" t="s">
        <v>595</v>
      </c>
      <c r="S485" t="s">
        <v>1045</v>
      </c>
      <c r="T485" t="s">
        <v>578</v>
      </c>
      <c r="U485" t="s">
        <v>67</v>
      </c>
      <c r="V485" t="s">
        <v>1562</v>
      </c>
      <c r="W485">
        <v>300</v>
      </c>
      <c r="X485">
        <v>29.97</v>
      </c>
      <c r="Y485">
        <v>1</v>
      </c>
      <c r="Z485" t="s">
        <v>455</v>
      </c>
      <c r="AA485" t="s">
        <v>2340</v>
      </c>
      <c r="AF485" s="4"/>
      <c r="AG485" s="4"/>
      <c r="AH485" t="s">
        <v>79</v>
      </c>
      <c r="AI485" t="s">
        <v>241</v>
      </c>
      <c r="AJ485" t="s">
        <v>595</v>
      </c>
      <c r="AK485" t="s">
        <v>1045</v>
      </c>
      <c r="AL485" t="s">
        <v>578</v>
      </c>
      <c r="AM485" t="s">
        <v>67</v>
      </c>
      <c r="AN485" t="s">
        <v>1562</v>
      </c>
      <c r="AO485" t="s">
        <v>455</v>
      </c>
      <c r="AP485" t="s">
        <v>2340</v>
      </c>
    </row>
    <row r="486" spans="1:42" x14ac:dyDescent="0.25">
      <c r="A486">
        <v>339</v>
      </c>
      <c r="B486">
        <v>361</v>
      </c>
      <c r="C486" s="4">
        <v>43945</v>
      </c>
      <c r="D486">
        <v>7</v>
      </c>
      <c r="E486" t="s">
        <v>35</v>
      </c>
      <c r="F486" t="s">
        <v>46</v>
      </c>
      <c r="G486" t="s">
        <v>55</v>
      </c>
      <c r="H486" t="s">
        <v>58</v>
      </c>
      <c r="I486" s="4">
        <v>43632</v>
      </c>
      <c r="J486">
        <v>1</v>
      </c>
      <c r="K486" t="s">
        <v>61</v>
      </c>
      <c r="L486" s="4">
        <v>43615</v>
      </c>
      <c r="M486" s="4">
        <v>43830</v>
      </c>
      <c r="N486">
        <v>1</v>
      </c>
      <c r="O486" t="s">
        <v>67</v>
      </c>
      <c r="P486" t="s">
        <v>229</v>
      </c>
      <c r="Q486">
        <v>1</v>
      </c>
      <c r="R486" t="s">
        <v>547</v>
      </c>
      <c r="S486" t="s">
        <v>1108</v>
      </c>
      <c r="T486" t="s">
        <v>1577</v>
      </c>
      <c r="U486" t="s">
        <v>67</v>
      </c>
      <c r="V486" t="s">
        <v>1548</v>
      </c>
      <c r="W486">
        <v>74.97</v>
      </c>
      <c r="X486">
        <v>44.97</v>
      </c>
      <c r="Y486">
        <v>1</v>
      </c>
      <c r="Z486" t="s">
        <v>455</v>
      </c>
      <c r="AA486" t="s">
        <v>2340</v>
      </c>
      <c r="AF486" s="4"/>
      <c r="AG486" s="4"/>
      <c r="AH486" t="s">
        <v>67</v>
      </c>
      <c r="AI486" t="s">
        <v>229</v>
      </c>
      <c r="AJ486" t="s">
        <v>547</v>
      </c>
      <c r="AK486" t="s">
        <v>1108</v>
      </c>
      <c r="AL486" t="s">
        <v>1577</v>
      </c>
      <c r="AM486" t="s">
        <v>67</v>
      </c>
      <c r="AN486" t="s">
        <v>1548</v>
      </c>
      <c r="AO486" t="s">
        <v>455</v>
      </c>
      <c r="AP486" t="s">
        <v>2340</v>
      </c>
    </row>
    <row r="487" spans="1:42" x14ac:dyDescent="0.25">
      <c r="A487">
        <v>340</v>
      </c>
      <c r="B487">
        <v>82</v>
      </c>
      <c r="C487" s="4">
        <v>43947</v>
      </c>
      <c r="D487">
        <v>9</v>
      </c>
      <c r="E487" t="s">
        <v>41</v>
      </c>
      <c r="F487" t="s">
        <v>52</v>
      </c>
      <c r="G487" t="s">
        <v>55</v>
      </c>
      <c r="H487" t="s">
        <v>57</v>
      </c>
      <c r="I487" s="4">
        <v>43862</v>
      </c>
      <c r="J487">
        <v>6</v>
      </c>
      <c r="K487" t="s">
        <v>59</v>
      </c>
      <c r="L487" s="4">
        <v>43862</v>
      </c>
      <c r="M487" s="4">
        <v>43889</v>
      </c>
      <c r="N487">
        <v>1</v>
      </c>
      <c r="O487" t="s">
        <v>147</v>
      </c>
      <c r="P487" t="s">
        <v>309</v>
      </c>
      <c r="Q487">
        <v>2</v>
      </c>
      <c r="R487" t="s">
        <v>625</v>
      </c>
      <c r="S487" t="s">
        <v>1175</v>
      </c>
      <c r="T487" t="s">
        <v>1700</v>
      </c>
      <c r="U487" t="s">
        <v>2008</v>
      </c>
      <c r="V487" t="s">
        <v>2050</v>
      </c>
      <c r="W487">
        <v>139.94</v>
      </c>
      <c r="X487">
        <v>59.94</v>
      </c>
      <c r="Y487">
        <v>2</v>
      </c>
      <c r="Z487" t="s">
        <v>2172</v>
      </c>
      <c r="AA487" t="s">
        <v>2453</v>
      </c>
      <c r="AB487">
        <v>3</v>
      </c>
      <c r="AC487" t="s">
        <v>2634</v>
      </c>
      <c r="AD487">
        <v>534</v>
      </c>
      <c r="AE487" t="s">
        <v>2637</v>
      </c>
      <c r="AF487" s="4">
        <v>43901</v>
      </c>
      <c r="AG487" s="4">
        <v>43951</v>
      </c>
      <c r="AH487" t="s">
        <v>90</v>
      </c>
      <c r="AI487" t="s">
        <v>252</v>
      </c>
      <c r="AJ487" t="s">
        <v>593</v>
      </c>
      <c r="AK487" t="s">
        <v>1149</v>
      </c>
      <c r="AL487" t="s">
        <v>1529</v>
      </c>
      <c r="AM487" t="s">
        <v>69</v>
      </c>
      <c r="AN487" t="s">
        <v>1562</v>
      </c>
      <c r="AO487" t="s">
        <v>410</v>
      </c>
      <c r="AP487" t="s">
        <v>2359</v>
      </c>
    </row>
    <row r="488" spans="1:42" x14ac:dyDescent="0.25">
      <c r="A488">
        <v>340</v>
      </c>
      <c r="B488">
        <v>82</v>
      </c>
      <c r="C488" s="4">
        <v>43947</v>
      </c>
      <c r="D488">
        <v>9</v>
      </c>
      <c r="E488" t="s">
        <v>41</v>
      </c>
      <c r="F488" t="s">
        <v>52</v>
      </c>
      <c r="G488" t="s">
        <v>55</v>
      </c>
      <c r="H488" t="s">
        <v>57</v>
      </c>
      <c r="I488" s="4">
        <v>43862</v>
      </c>
      <c r="J488">
        <v>6</v>
      </c>
      <c r="K488" t="s">
        <v>59</v>
      </c>
      <c r="L488" s="4">
        <v>43862</v>
      </c>
      <c r="M488" s="4">
        <v>43889</v>
      </c>
      <c r="N488">
        <v>1</v>
      </c>
      <c r="O488" t="s">
        <v>147</v>
      </c>
      <c r="P488" t="s">
        <v>309</v>
      </c>
      <c r="Q488">
        <v>2</v>
      </c>
      <c r="R488" t="s">
        <v>625</v>
      </c>
      <c r="S488" t="s">
        <v>1175</v>
      </c>
      <c r="T488" t="s">
        <v>1700</v>
      </c>
      <c r="U488" t="s">
        <v>2008</v>
      </c>
      <c r="V488" t="s">
        <v>2050</v>
      </c>
      <c r="W488">
        <v>139.94</v>
      </c>
      <c r="X488">
        <v>59.94</v>
      </c>
      <c r="Y488">
        <v>2</v>
      </c>
      <c r="Z488" t="s">
        <v>2172</v>
      </c>
      <c r="AA488" t="s">
        <v>2453</v>
      </c>
      <c r="AB488">
        <v>3</v>
      </c>
      <c r="AC488" t="s">
        <v>2634</v>
      </c>
      <c r="AD488">
        <v>534</v>
      </c>
      <c r="AE488" t="s">
        <v>2637</v>
      </c>
      <c r="AF488" s="4">
        <v>43901</v>
      </c>
      <c r="AG488" s="4">
        <v>43951</v>
      </c>
      <c r="AH488" t="s">
        <v>90</v>
      </c>
      <c r="AI488" t="s">
        <v>252</v>
      </c>
      <c r="AJ488" t="s">
        <v>575</v>
      </c>
      <c r="AK488" t="s">
        <v>1133</v>
      </c>
      <c r="AL488" t="s">
        <v>1562</v>
      </c>
      <c r="AM488" t="s">
        <v>80</v>
      </c>
      <c r="AN488" t="s">
        <v>1562</v>
      </c>
      <c r="AO488" t="s">
        <v>645</v>
      </c>
      <c r="AP488" t="s">
        <v>2347</v>
      </c>
    </row>
    <row r="489" spans="1:42" x14ac:dyDescent="0.25">
      <c r="A489">
        <v>340</v>
      </c>
      <c r="B489">
        <v>82</v>
      </c>
      <c r="C489" s="4">
        <v>43947</v>
      </c>
      <c r="D489">
        <v>9</v>
      </c>
      <c r="E489" t="s">
        <v>41</v>
      </c>
      <c r="F489" t="s">
        <v>52</v>
      </c>
      <c r="G489" t="s">
        <v>55</v>
      </c>
      <c r="H489" t="s">
        <v>57</v>
      </c>
      <c r="I489" s="4">
        <v>43862</v>
      </c>
      <c r="J489">
        <v>6</v>
      </c>
      <c r="K489" t="s">
        <v>59</v>
      </c>
      <c r="L489" s="4">
        <v>43862</v>
      </c>
      <c r="M489" s="4">
        <v>43889</v>
      </c>
      <c r="N489">
        <v>1</v>
      </c>
      <c r="O489" t="s">
        <v>147</v>
      </c>
      <c r="P489" t="s">
        <v>309</v>
      </c>
      <c r="Q489">
        <v>2</v>
      </c>
      <c r="R489" t="s">
        <v>625</v>
      </c>
      <c r="S489" t="s">
        <v>1175</v>
      </c>
      <c r="T489" t="s">
        <v>1700</v>
      </c>
      <c r="U489" t="s">
        <v>2008</v>
      </c>
      <c r="V489" t="s">
        <v>2050</v>
      </c>
      <c r="W489">
        <v>139.94</v>
      </c>
      <c r="X489">
        <v>59.94</v>
      </c>
      <c r="Y489">
        <v>2</v>
      </c>
      <c r="Z489" t="s">
        <v>2172</v>
      </c>
      <c r="AA489" t="s">
        <v>2453</v>
      </c>
      <c r="AB489">
        <v>3</v>
      </c>
      <c r="AC489" t="s">
        <v>2634</v>
      </c>
      <c r="AD489">
        <v>534</v>
      </c>
      <c r="AE489" t="s">
        <v>2637</v>
      </c>
      <c r="AF489" s="4">
        <v>43901</v>
      </c>
      <c r="AG489" s="4">
        <v>43951</v>
      </c>
      <c r="AH489" t="s">
        <v>90</v>
      </c>
      <c r="AI489" t="s">
        <v>252</v>
      </c>
      <c r="AJ489" t="s">
        <v>575</v>
      </c>
      <c r="AK489" t="s">
        <v>1133</v>
      </c>
      <c r="AL489" t="s">
        <v>1562</v>
      </c>
      <c r="AM489" t="s">
        <v>80</v>
      </c>
      <c r="AN489" t="s">
        <v>1562</v>
      </c>
      <c r="AO489" t="s">
        <v>645</v>
      </c>
      <c r="AP489" t="s">
        <v>2347</v>
      </c>
    </row>
    <row r="490" spans="1:42" x14ac:dyDescent="0.25">
      <c r="A490">
        <v>340</v>
      </c>
      <c r="B490">
        <v>82</v>
      </c>
      <c r="C490" s="4">
        <v>43947</v>
      </c>
      <c r="D490">
        <v>9</v>
      </c>
      <c r="E490" t="s">
        <v>41</v>
      </c>
      <c r="F490" t="s">
        <v>52</v>
      </c>
      <c r="G490" t="s">
        <v>55</v>
      </c>
      <c r="H490" t="s">
        <v>57</v>
      </c>
      <c r="I490" s="4">
        <v>43862</v>
      </c>
      <c r="J490">
        <v>6</v>
      </c>
      <c r="K490" t="s">
        <v>59</v>
      </c>
      <c r="L490" s="4">
        <v>43862</v>
      </c>
      <c r="M490" s="4">
        <v>43889</v>
      </c>
      <c r="N490">
        <v>1</v>
      </c>
      <c r="O490" t="s">
        <v>147</v>
      </c>
      <c r="P490" t="s">
        <v>309</v>
      </c>
      <c r="Q490">
        <v>2</v>
      </c>
      <c r="R490" t="s">
        <v>625</v>
      </c>
      <c r="S490" t="s">
        <v>1175</v>
      </c>
      <c r="T490" t="s">
        <v>1700</v>
      </c>
      <c r="U490" t="s">
        <v>2008</v>
      </c>
      <c r="V490" t="s">
        <v>2050</v>
      </c>
      <c r="W490">
        <v>139.94</v>
      </c>
      <c r="X490">
        <v>59.94</v>
      </c>
      <c r="Y490">
        <v>2</v>
      </c>
      <c r="Z490" t="s">
        <v>2172</v>
      </c>
      <c r="AA490" t="s">
        <v>2453</v>
      </c>
      <c r="AB490">
        <v>3</v>
      </c>
      <c r="AC490" t="s">
        <v>2634</v>
      </c>
      <c r="AD490">
        <v>534</v>
      </c>
      <c r="AE490" t="s">
        <v>2637</v>
      </c>
      <c r="AF490" s="4">
        <v>43901</v>
      </c>
      <c r="AG490" s="4">
        <v>43951</v>
      </c>
      <c r="AH490" t="s">
        <v>90</v>
      </c>
      <c r="AI490" t="s">
        <v>252</v>
      </c>
      <c r="AJ490" t="s">
        <v>593</v>
      </c>
      <c r="AK490" t="s">
        <v>1149</v>
      </c>
      <c r="AL490" t="s">
        <v>1529</v>
      </c>
      <c r="AM490" t="s">
        <v>69</v>
      </c>
      <c r="AN490" t="s">
        <v>1562</v>
      </c>
      <c r="AO490" t="s">
        <v>410</v>
      </c>
      <c r="AP490" t="s">
        <v>2359</v>
      </c>
    </row>
    <row r="491" spans="1:42" x14ac:dyDescent="0.25">
      <c r="A491">
        <v>341</v>
      </c>
      <c r="B491">
        <v>405</v>
      </c>
      <c r="C491" s="4">
        <v>43947</v>
      </c>
      <c r="D491">
        <v>8</v>
      </c>
      <c r="E491" t="s">
        <v>43</v>
      </c>
      <c r="F491" t="s">
        <v>54</v>
      </c>
      <c r="G491" t="s">
        <v>56</v>
      </c>
      <c r="H491" t="s">
        <v>57</v>
      </c>
      <c r="I491" s="4">
        <v>43687</v>
      </c>
      <c r="J491">
        <v>3</v>
      </c>
      <c r="K491" t="s">
        <v>59</v>
      </c>
      <c r="L491" s="4">
        <v>43615</v>
      </c>
      <c r="M491" s="4">
        <v>43830</v>
      </c>
      <c r="N491">
        <v>1</v>
      </c>
      <c r="O491" t="s">
        <v>67</v>
      </c>
      <c r="P491" t="s">
        <v>229</v>
      </c>
      <c r="Q491">
        <v>1</v>
      </c>
      <c r="R491" t="s">
        <v>626</v>
      </c>
      <c r="S491" t="s">
        <v>1176</v>
      </c>
      <c r="T491" t="s">
        <v>1701</v>
      </c>
      <c r="U491" t="s">
        <v>80</v>
      </c>
      <c r="V491" t="s">
        <v>1548</v>
      </c>
      <c r="W491">
        <v>21.98</v>
      </c>
      <c r="X491">
        <v>29.98</v>
      </c>
      <c r="Y491">
        <v>1</v>
      </c>
      <c r="Z491" t="s">
        <v>90</v>
      </c>
      <c r="AA491" t="s">
        <v>2328</v>
      </c>
      <c r="AF491" s="4"/>
      <c r="AG491" s="4"/>
      <c r="AH491" t="s">
        <v>67</v>
      </c>
      <c r="AI491" t="s">
        <v>229</v>
      </c>
      <c r="AJ491" t="s">
        <v>626</v>
      </c>
      <c r="AK491" t="s">
        <v>1176</v>
      </c>
      <c r="AL491" t="s">
        <v>1701</v>
      </c>
      <c r="AM491" t="s">
        <v>80</v>
      </c>
      <c r="AN491" t="s">
        <v>1548</v>
      </c>
      <c r="AO491" t="s">
        <v>90</v>
      </c>
      <c r="AP491" t="s">
        <v>2328</v>
      </c>
    </row>
    <row r="492" spans="1:42" x14ac:dyDescent="0.25">
      <c r="A492">
        <v>342</v>
      </c>
      <c r="B492">
        <v>163</v>
      </c>
      <c r="C492" s="4">
        <v>43948</v>
      </c>
      <c r="D492">
        <v>7</v>
      </c>
      <c r="E492" t="s">
        <v>35</v>
      </c>
      <c r="F492" t="s">
        <v>46</v>
      </c>
      <c r="G492" t="s">
        <v>55</v>
      </c>
      <c r="H492" t="s">
        <v>58</v>
      </c>
      <c r="I492" s="4">
        <v>43848</v>
      </c>
      <c r="J492">
        <v>15</v>
      </c>
      <c r="K492" t="s">
        <v>62</v>
      </c>
      <c r="L492" s="4">
        <v>43615</v>
      </c>
      <c r="M492" s="4">
        <v>44413</v>
      </c>
      <c r="N492">
        <v>1</v>
      </c>
      <c r="O492" t="s">
        <v>79</v>
      </c>
      <c r="P492" t="s">
        <v>241</v>
      </c>
      <c r="Q492">
        <v>1</v>
      </c>
      <c r="R492" t="s">
        <v>617</v>
      </c>
      <c r="S492" t="s">
        <v>1168</v>
      </c>
      <c r="T492" t="s">
        <v>1614</v>
      </c>
      <c r="U492" t="s">
        <v>69</v>
      </c>
      <c r="V492" t="s">
        <v>1548</v>
      </c>
      <c r="W492">
        <v>13.95</v>
      </c>
      <c r="X492">
        <v>14.99</v>
      </c>
      <c r="Y492">
        <v>1</v>
      </c>
      <c r="Z492" t="s">
        <v>86</v>
      </c>
      <c r="AA492" t="s">
        <v>2350</v>
      </c>
      <c r="AB492">
        <v>3</v>
      </c>
      <c r="AC492" t="s">
        <v>2634</v>
      </c>
      <c r="AD492">
        <v>576</v>
      </c>
      <c r="AE492" t="s">
        <v>2637</v>
      </c>
      <c r="AF492" s="4">
        <v>43901</v>
      </c>
      <c r="AG492" s="4">
        <v>43951</v>
      </c>
      <c r="AH492" t="s">
        <v>79</v>
      </c>
      <c r="AI492" t="s">
        <v>241</v>
      </c>
      <c r="AJ492" t="s">
        <v>617</v>
      </c>
      <c r="AK492" t="s">
        <v>1168</v>
      </c>
      <c r="AL492" t="s">
        <v>1614</v>
      </c>
      <c r="AM492" t="s">
        <v>69</v>
      </c>
      <c r="AN492" t="s">
        <v>1548</v>
      </c>
      <c r="AO492" t="s">
        <v>86</v>
      </c>
      <c r="AP492" t="s">
        <v>2350</v>
      </c>
    </row>
    <row r="493" spans="1:42" x14ac:dyDescent="0.25">
      <c r="A493">
        <v>343</v>
      </c>
      <c r="B493">
        <v>438</v>
      </c>
      <c r="C493" s="4">
        <v>43949</v>
      </c>
      <c r="D493">
        <v>3</v>
      </c>
      <c r="E493" t="s">
        <v>34</v>
      </c>
      <c r="F493" t="s">
        <v>45</v>
      </c>
      <c r="G493" t="s">
        <v>56</v>
      </c>
      <c r="H493" t="s">
        <v>58</v>
      </c>
      <c r="I493" s="4">
        <v>43583</v>
      </c>
      <c r="J493">
        <v>2</v>
      </c>
      <c r="L493" s="4"/>
      <c r="M493" s="4"/>
      <c r="N493">
        <v>1</v>
      </c>
      <c r="O493" t="s">
        <v>67</v>
      </c>
      <c r="P493" t="s">
        <v>229</v>
      </c>
      <c r="Q493">
        <v>1</v>
      </c>
      <c r="R493" t="s">
        <v>573</v>
      </c>
      <c r="S493" t="s">
        <v>1131</v>
      </c>
      <c r="T493" t="s">
        <v>1517</v>
      </c>
      <c r="U493" t="s">
        <v>67</v>
      </c>
      <c r="V493" t="s">
        <v>1548</v>
      </c>
      <c r="W493">
        <v>59.97</v>
      </c>
      <c r="X493">
        <v>44.97</v>
      </c>
      <c r="Y493">
        <v>1</v>
      </c>
      <c r="Z493" t="s">
        <v>872</v>
      </c>
      <c r="AA493" t="s">
        <v>2388</v>
      </c>
      <c r="AF493" s="4"/>
      <c r="AG493" s="4"/>
      <c r="AH493" t="s">
        <v>67</v>
      </c>
      <c r="AI493" t="s">
        <v>229</v>
      </c>
      <c r="AJ493" t="s">
        <v>573</v>
      </c>
      <c r="AK493" t="s">
        <v>1131</v>
      </c>
      <c r="AL493" t="s">
        <v>1517</v>
      </c>
      <c r="AM493" t="s">
        <v>67</v>
      </c>
      <c r="AN493" t="s">
        <v>1548</v>
      </c>
      <c r="AO493" t="s">
        <v>872</v>
      </c>
      <c r="AP493" t="s">
        <v>2388</v>
      </c>
    </row>
    <row r="494" spans="1:42" x14ac:dyDescent="0.25">
      <c r="A494">
        <v>344</v>
      </c>
      <c r="B494">
        <v>112</v>
      </c>
      <c r="C494" s="4">
        <v>43950</v>
      </c>
      <c r="D494">
        <v>1</v>
      </c>
      <c r="E494" t="s">
        <v>39</v>
      </c>
      <c r="F494" t="s">
        <v>50</v>
      </c>
      <c r="G494" t="s">
        <v>55</v>
      </c>
      <c r="H494" t="s">
        <v>57</v>
      </c>
      <c r="I494" s="4">
        <v>43909</v>
      </c>
      <c r="J494">
        <v>15</v>
      </c>
      <c r="K494" t="s">
        <v>62</v>
      </c>
      <c r="L494" s="4">
        <v>43615</v>
      </c>
      <c r="M494" s="4">
        <v>44413</v>
      </c>
      <c r="N494">
        <v>2</v>
      </c>
      <c r="O494" t="s">
        <v>148</v>
      </c>
      <c r="P494" t="s">
        <v>310</v>
      </c>
      <c r="Q494">
        <v>2</v>
      </c>
      <c r="R494" t="s">
        <v>627</v>
      </c>
      <c r="S494" t="s">
        <v>1177</v>
      </c>
      <c r="T494" t="s">
        <v>1702</v>
      </c>
      <c r="U494" t="s">
        <v>2010</v>
      </c>
      <c r="V494" t="s">
        <v>2050</v>
      </c>
      <c r="W494">
        <v>113.94</v>
      </c>
      <c r="X494">
        <v>59.94</v>
      </c>
      <c r="Y494">
        <v>2</v>
      </c>
      <c r="Z494" t="s">
        <v>2173</v>
      </c>
      <c r="AA494" t="s">
        <v>2454</v>
      </c>
      <c r="AF494" s="4"/>
      <c r="AG494" s="4"/>
      <c r="AH494" t="s">
        <v>65</v>
      </c>
      <c r="AI494" t="s">
        <v>227</v>
      </c>
      <c r="AJ494" t="s">
        <v>519</v>
      </c>
      <c r="AK494" t="s">
        <v>1083</v>
      </c>
      <c r="AL494" t="s">
        <v>1609</v>
      </c>
      <c r="AM494" t="s">
        <v>80</v>
      </c>
      <c r="AN494" t="s">
        <v>1562</v>
      </c>
      <c r="AO494" t="s">
        <v>431</v>
      </c>
      <c r="AP494" t="s">
        <v>2326</v>
      </c>
    </row>
    <row r="495" spans="1:42" x14ac:dyDescent="0.25">
      <c r="A495">
        <v>344</v>
      </c>
      <c r="B495">
        <v>112</v>
      </c>
      <c r="C495" s="4">
        <v>43950</v>
      </c>
      <c r="D495">
        <v>1</v>
      </c>
      <c r="E495" t="s">
        <v>39</v>
      </c>
      <c r="F495" t="s">
        <v>50</v>
      </c>
      <c r="G495" t="s">
        <v>55</v>
      </c>
      <c r="H495" t="s">
        <v>57</v>
      </c>
      <c r="I495" s="4">
        <v>43909</v>
      </c>
      <c r="J495">
        <v>15</v>
      </c>
      <c r="K495" t="s">
        <v>62</v>
      </c>
      <c r="L495" s="4">
        <v>43615</v>
      </c>
      <c r="M495" s="4">
        <v>44413</v>
      </c>
      <c r="N495">
        <v>2</v>
      </c>
      <c r="O495" t="s">
        <v>148</v>
      </c>
      <c r="P495" t="s">
        <v>310</v>
      </c>
      <c r="Q495">
        <v>2</v>
      </c>
      <c r="R495" t="s">
        <v>627</v>
      </c>
      <c r="S495" t="s">
        <v>1177</v>
      </c>
      <c r="T495" t="s">
        <v>1702</v>
      </c>
      <c r="U495" t="s">
        <v>2010</v>
      </c>
      <c r="V495" t="s">
        <v>2050</v>
      </c>
      <c r="W495">
        <v>113.94</v>
      </c>
      <c r="X495">
        <v>59.94</v>
      </c>
      <c r="Y495">
        <v>2</v>
      </c>
      <c r="Z495" t="s">
        <v>2173</v>
      </c>
      <c r="AA495" t="s">
        <v>2454</v>
      </c>
      <c r="AF495" s="4"/>
      <c r="AG495" s="4"/>
      <c r="AH495" t="s">
        <v>65</v>
      </c>
      <c r="AI495" t="s">
        <v>227</v>
      </c>
      <c r="AJ495" t="s">
        <v>519</v>
      </c>
      <c r="AK495" t="s">
        <v>1083</v>
      </c>
      <c r="AL495" t="s">
        <v>1609</v>
      </c>
      <c r="AM495" t="s">
        <v>80</v>
      </c>
      <c r="AN495" t="s">
        <v>1562</v>
      </c>
      <c r="AO495" t="s">
        <v>431</v>
      </c>
      <c r="AP495" t="s">
        <v>2326</v>
      </c>
    </row>
    <row r="496" spans="1:42" x14ac:dyDescent="0.25">
      <c r="A496">
        <v>344</v>
      </c>
      <c r="B496">
        <v>112</v>
      </c>
      <c r="C496" s="4">
        <v>43950</v>
      </c>
      <c r="D496">
        <v>1</v>
      </c>
      <c r="E496" t="s">
        <v>39</v>
      </c>
      <c r="F496" t="s">
        <v>50</v>
      </c>
      <c r="G496" t="s">
        <v>55</v>
      </c>
      <c r="H496" t="s">
        <v>57</v>
      </c>
      <c r="I496" s="4">
        <v>43909</v>
      </c>
      <c r="J496">
        <v>15</v>
      </c>
      <c r="K496" t="s">
        <v>62</v>
      </c>
      <c r="L496" s="4">
        <v>43615</v>
      </c>
      <c r="M496" s="4">
        <v>44413</v>
      </c>
      <c r="N496">
        <v>2</v>
      </c>
      <c r="O496" t="s">
        <v>148</v>
      </c>
      <c r="P496" t="s">
        <v>310</v>
      </c>
      <c r="Q496">
        <v>2</v>
      </c>
      <c r="R496" t="s">
        <v>627</v>
      </c>
      <c r="S496" t="s">
        <v>1177</v>
      </c>
      <c r="T496" t="s">
        <v>1702</v>
      </c>
      <c r="U496" t="s">
        <v>2010</v>
      </c>
      <c r="V496" t="s">
        <v>2050</v>
      </c>
      <c r="W496">
        <v>113.94</v>
      </c>
      <c r="X496">
        <v>59.94</v>
      </c>
      <c r="Y496">
        <v>2</v>
      </c>
      <c r="Z496" t="s">
        <v>2173</v>
      </c>
      <c r="AA496" t="s">
        <v>2454</v>
      </c>
      <c r="AF496" s="4"/>
      <c r="AG496" s="4"/>
      <c r="AH496" t="s">
        <v>67</v>
      </c>
      <c r="AI496" t="s">
        <v>229</v>
      </c>
      <c r="AJ496" t="s">
        <v>557</v>
      </c>
      <c r="AK496" t="s">
        <v>1030</v>
      </c>
      <c r="AL496" t="s">
        <v>1513</v>
      </c>
      <c r="AM496" t="s">
        <v>69</v>
      </c>
      <c r="AN496" t="s">
        <v>1562</v>
      </c>
      <c r="AO496" t="s">
        <v>652</v>
      </c>
      <c r="AP496" t="s">
        <v>2352</v>
      </c>
    </row>
    <row r="497" spans="1:42" x14ac:dyDescent="0.25">
      <c r="A497">
        <v>344</v>
      </c>
      <c r="B497">
        <v>112</v>
      </c>
      <c r="C497" s="4">
        <v>43950</v>
      </c>
      <c r="D497">
        <v>1</v>
      </c>
      <c r="E497" t="s">
        <v>39</v>
      </c>
      <c r="F497" t="s">
        <v>50</v>
      </c>
      <c r="G497" t="s">
        <v>55</v>
      </c>
      <c r="H497" t="s">
        <v>57</v>
      </c>
      <c r="I497" s="4">
        <v>43909</v>
      </c>
      <c r="J497">
        <v>15</v>
      </c>
      <c r="K497" t="s">
        <v>62</v>
      </c>
      <c r="L497" s="4">
        <v>43615</v>
      </c>
      <c r="M497" s="4">
        <v>44413</v>
      </c>
      <c r="N497">
        <v>2</v>
      </c>
      <c r="O497" t="s">
        <v>148</v>
      </c>
      <c r="P497" t="s">
        <v>310</v>
      </c>
      <c r="Q497">
        <v>2</v>
      </c>
      <c r="R497" t="s">
        <v>627</v>
      </c>
      <c r="S497" t="s">
        <v>1177</v>
      </c>
      <c r="T497" t="s">
        <v>1702</v>
      </c>
      <c r="U497" t="s">
        <v>2010</v>
      </c>
      <c r="V497" t="s">
        <v>2050</v>
      </c>
      <c r="W497">
        <v>113.94</v>
      </c>
      <c r="X497">
        <v>59.94</v>
      </c>
      <c r="Y497">
        <v>2</v>
      </c>
      <c r="Z497" t="s">
        <v>2173</v>
      </c>
      <c r="AA497" t="s">
        <v>2454</v>
      </c>
      <c r="AF497" s="4"/>
      <c r="AG497" s="4"/>
      <c r="AH497" t="s">
        <v>67</v>
      </c>
      <c r="AI497" t="s">
        <v>229</v>
      </c>
      <c r="AJ497" t="s">
        <v>557</v>
      </c>
      <c r="AK497" t="s">
        <v>1030</v>
      </c>
      <c r="AL497" t="s">
        <v>1513</v>
      </c>
      <c r="AM497" t="s">
        <v>69</v>
      </c>
      <c r="AN497" t="s">
        <v>1562</v>
      </c>
      <c r="AO497" t="s">
        <v>652</v>
      </c>
      <c r="AP497" t="s">
        <v>2352</v>
      </c>
    </row>
    <row r="498" spans="1:42" x14ac:dyDescent="0.25">
      <c r="A498">
        <v>345</v>
      </c>
      <c r="B498">
        <v>222</v>
      </c>
      <c r="C498" s="4">
        <v>43950</v>
      </c>
      <c r="D498">
        <v>9</v>
      </c>
      <c r="E498" t="s">
        <v>41</v>
      </c>
      <c r="F498" t="s">
        <v>52</v>
      </c>
      <c r="G498" t="s">
        <v>55</v>
      </c>
      <c r="H498" t="s">
        <v>57</v>
      </c>
      <c r="I498" s="4">
        <v>43729</v>
      </c>
      <c r="J498">
        <v>1</v>
      </c>
      <c r="K498" t="s">
        <v>61</v>
      </c>
      <c r="L498" s="4">
        <v>43615</v>
      </c>
      <c r="M498" s="4">
        <v>43830</v>
      </c>
      <c r="N498">
        <v>1</v>
      </c>
      <c r="O498" t="s">
        <v>70</v>
      </c>
      <c r="P498" t="s">
        <v>232</v>
      </c>
      <c r="Q498">
        <v>1</v>
      </c>
      <c r="R498" t="s">
        <v>628</v>
      </c>
      <c r="S498" t="s">
        <v>1178</v>
      </c>
      <c r="T498" t="s">
        <v>1501</v>
      </c>
      <c r="U498" t="s">
        <v>80</v>
      </c>
      <c r="V498" t="s">
        <v>1517</v>
      </c>
      <c r="W498">
        <v>173.9</v>
      </c>
      <c r="X498">
        <v>39.979999999999997</v>
      </c>
      <c r="Y498">
        <v>1</v>
      </c>
      <c r="Z498" t="s">
        <v>640</v>
      </c>
      <c r="AA498" t="s">
        <v>2393</v>
      </c>
      <c r="AF498" s="4"/>
      <c r="AG498" s="4"/>
      <c r="AH498" t="s">
        <v>70</v>
      </c>
      <c r="AI498" t="s">
        <v>232</v>
      </c>
      <c r="AJ498" t="s">
        <v>628</v>
      </c>
      <c r="AK498" t="s">
        <v>1178</v>
      </c>
      <c r="AL498" t="s">
        <v>1501</v>
      </c>
      <c r="AM498" t="s">
        <v>80</v>
      </c>
      <c r="AN498" t="s">
        <v>1517</v>
      </c>
      <c r="AO498" t="s">
        <v>640</v>
      </c>
      <c r="AP498" t="s">
        <v>2393</v>
      </c>
    </row>
    <row r="499" spans="1:42" x14ac:dyDescent="0.25">
      <c r="A499">
        <v>346</v>
      </c>
      <c r="B499">
        <v>299</v>
      </c>
      <c r="C499" s="4">
        <v>43950</v>
      </c>
      <c r="D499">
        <v>3</v>
      </c>
      <c r="E499" t="s">
        <v>34</v>
      </c>
      <c r="F499" t="s">
        <v>45</v>
      </c>
      <c r="G499" t="s">
        <v>56</v>
      </c>
      <c r="H499" t="s">
        <v>58</v>
      </c>
      <c r="I499" s="4">
        <v>43567</v>
      </c>
      <c r="J499">
        <v>2</v>
      </c>
      <c r="L499" s="4"/>
      <c r="M499" s="4"/>
      <c r="N499">
        <v>1</v>
      </c>
      <c r="O499" t="s">
        <v>69</v>
      </c>
      <c r="P499" t="s">
        <v>231</v>
      </c>
      <c r="Q499">
        <v>1</v>
      </c>
      <c r="R499" t="s">
        <v>393</v>
      </c>
      <c r="S499" t="s">
        <v>955</v>
      </c>
      <c r="T499" t="s">
        <v>1489</v>
      </c>
      <c r="U499" t="s">
        <v>67</v>
      </c>
      <c r="V499" t="s">
        <v>1577</v>
      </c>
      <c r="W499">
        <v>86.85</v>
      </c>
      <c r="X499">
        <v>74.97</v>
      </c>
      <c r="Y499">
        <v>1</v>
      </c>
      <c r="Z499" t="s">
        <v>78</v>
      </c>
      <c r="AA499" t="s">
        <v>2330</v>
      </c>
      <c r="AF499" s="4"/>
      <c r="AG499" s="4"/>
      <c r="AH499" t="s">
        <v>69</v>
      </c>
      <c r="AI499" t="s">
        <v>231</v>
      </c>
      <c r="AJ499" t="s">
        <v>393</v>
      </c>
      <c r="AK499" t="s">
        <v>955</v>
      </c>
      <c r="AL499" t="s">
        <v>1489</v>
      </c>
      <c r="AM499" t="s">
        <v>67</v>
      </c>
      <c r="AN499" t="s">
        <v>1577</v>
      </c>
      <c r="AO499" t="s">
        <v>78</v>
      </c>
      <c r="AP499" t="s">
        <v>2330</v>
      </c>
    </row>
    <row r="500" spans="1:42" x14ac:dyDescent="0.25">
      <c r="A500">
        <v>347</v>
      </c>
      <c r="B500">
        <v>332</v>
      </c>
      <c r="C500" s="4">
        <v>43950</v>
      </c>
      <c r="D500">
        <v>3</v>
      </c>
      <c r="E500" t="s">
        <v>34</v>
      </c>
      <c r="F500" t="s">
        <v>45</v>
      </c>
      <c r="G500" t="s">
        <v>55</v>
      </c>
      <c r="H500" t="s">
        <v>58</v>
      </c>
      <c r="I500" s="4">
        <v>43646</v>
      </c>
      <c r="J500">
        <v>2</v>
      </c>
      <c r="K500" t="s">
        <v>60</v>
      </c>
      <c r="L500" s="4">
        <v>43615</v>
      </c>
      <c r="M500" s="4">
        <v>43830</v>
      </c>
      <c r="N500">
        <v>1</v>
      </c>
      <c r="O500" t="s">
        <v>79</v>
      </c>
      <c r="P500" t="s">
        <v>241</v>
      </c>
      <c r="Q500">
        <v>1</v>
      </c>
      <c r="R500" t="s">
        <v>629</v>
      </c>
      <c r="S500" t="s">
        <v>965</v>
      </c>
      <c r="T500" t="s">
        <v>1703</v>
      </c>
      <c r="U500" t="s">
        <v>69</v>
      </c>
      <c r="V500" t="s">
        <v>1548</v>
      </c>
      <c r="W500">
        <v>119.95</v>
      </c>
      <c r="X500">
        <v>14.99</v>
      </c>
      <c r="Y500">
        <v>1</v>
      </c>
      <c r="Z500" t="s">
        <v>86</v>
      </c>
      <c r="AA500" t="s">
        <v>2350</v>
      </c>
      <c r="AF500" s="4"/>
      <c r="AG500" s="4"/>
      <c r="AH500" t="s">
        <v>79</v>
      </c>
      <c r="AI500" t="s">
        <v>241</v>
      </c>
      <c r="AJ500" t="s">
        <v>629</v>
      </c>
      <c r="AK500" t="s">
        <v>965</v>
      </c>
      <c r="AL500" t="s">
        <v>1703</v>
      </c>
      <c r="AM500" t="s">
        <v>69</v>
      </c>
      <c r="AN500" t="s">
        <v>1548</v>
      </c>
      <c r="AO500" t="s">
        <v>86</v>
      </c>
      <c r="AP500" t="s">
        <v>2350</v>
      </c>
    </row>
    <row r="501" spans="1:42" x14ac:dyDescent="0.25">
      <c r="A501">
        <v>348</v>
      </c>
      <c r="B501">
        <v>442</v>
      </c>
      <c r="C501" s="4">
        <v>43950</v>
      </c>
      <c r="D501">
        <v>2</v>
      </c>
      <c r="E501" t="s">
        <v>38</v>
      </c>
      <c r="F501" t="s">
        <v>49</v>
      </c>
      <c r="G501" t="s">
        <v>55</v>
      </c>
      <c r="H501" t="s">
        <v>58</v>
      </c>
      <c r="I501" s="4">
        <v>43739</v>
      </c>
      <c r="J501">
        <v>1</v>
      </c>
      <c r="K501" t="s">
        <v>61</v>
      </c>
      <c r="L501" s="4">
        <v>43615</v>
      </c>
      <c r="M501" s="4">
        <v>43830</v>
      </c>
      <c r="N501">
        <v>1</v>
      </c>
      <c r="O501" t="s">
        <v>79</v>
      </c>
      <c r="P501" t="s">
        <v>241</v>
      </c>
      <c r="Q501">
        <v>1</v>
      </c>
      <c r="R501" t="s">
        <v>423</v>
      </c>
      <c r="S501" t="s">
        <v>985</v>
      </c>
      <c r="T501" t="s">
        <v>1518</v>
      </c>
      <c r="U501" t="s">
        <v>67</v>
      </c>
      <c r="V501" t="s">
        <v>1548</v>
      </c>
      <c r="W501">
        <v>128.63999999999999</v>
      </c>
      <c r="X501">
        <v>44.97</v>
      </c>
      <c r="Y501">
        <v>1</v>
      </c>
      <c r="Z501" t="s">
        <v>455</v>
      </c>
      <c r="AA501" t="s">
        <v>2340</v>
      </c>
      <c r="AF501" s="4"/>
      <c r="AG501" s="4"/>
      <c r="AH501" t="s">
        <v>79</v>
      </c>
      <c r="AI501" t="s">
        <v>241</v>
      </c>
      <c r="AJ501" t="s">
        <v>423</v>
      </c>
      <c r="AK501" t="s">
        <v>985</v>
      </c>
      <c r="AL501" t="s">
        <v>1518</v>
      </c>
      <c r="AM501" t="s">
        <v>67</v>
      </c>
      <c r="AN501" t="s">
        <v>1548</v>
      </c>
      <c r="AO501" t="s">
        <v>455</v>
      </c>
      <c r="AP501" t="s">
        <v>2340</v>
      </c>
    </row>
    <row r="502" spans="1:42" x14ac:dyDescent="0.25">
      <c r="A502">
        <v>349</v>
      </c>
      <c r="B502">
        <v>168</v>
      </c>
      <c r="C502" s="4">
        <v>43951</v>
      </c>
      <c r="D502">
        <v>5</v>
      </c>
      <c r="E502" t="s">
        <v>36</v>
      </c>
      <c r="F502" t="s">
        <v>47</v>
      </c>
      <c r="G502" t="s">
        <v>56</v>
      </c>
      <c r="H502" t="s">
        <v>57</v>
      </c>
      <c r="I502" s="4">
        <v>43941</v>
      </c>
      <c r="J502">
        <v>7</v>
      </c>
      <c r="K502" t="s">
        <v>61</v>
      </c>
      <c r="L502" s="4">
        <v>43915</v>
      </c>
      <c r="M502" s="4">
        <v>44012</v>
      </c>
      <c r="N502">
        <v>2</v>
      </c>
      <c r="O502" t="s">
        <v>145</v>
      </c>
      <c r="P502" t="s">
        <v>307</v>
      </c>
      <c r="Q502">
        <v>2</v>
      </c>
      <c r="R502" t="s">
        <v>630</v>
      </c>
      <c r="S502" t="s">
        <v>1179</v>
      </c>
      <c r="T502" t="s">
        <v>1704</v>
      </c>
      <c r="U502" t="s">
        <v>75</v>
      </c>
      <c r="V502" t="s">
        <v>1869</v>
      </c>
      <c r="W502">
        <v>369.83</v>
      </c>
      <c r="X502">
        <v>74.95</v>
      </c>
      <c r="Y502">
        <v>2</v>
      </c>
      <c r="Z502" t="s">
        <v>2174</v>
      </c>
      <c r="AA502" t="s">
        <v>2455</v>
      </c>
      <c r="AF502" s="4"/>
      <c r="AG502" s="4"/>
      <c r="AH502" t="s">
        <v>78</v>
      </c>
      <c r="AI502" t="s">
        <v>240</v>
      </c>
      <c r="AJ502" t="s">
        <v>578</v>
      </c>
      <c r="AK502" t="s">
        <v>1136</v>
      </c>
      <c r="AL502" t="s">
        <v>1659</v>
      </c>
      <c r="AM502" t="s">
        <v>80</v>
      </c>
      <c r="AN502" t="s">
        <v>1548</v>
      </c>
      <c r="AO502" t="s">
        <v>393</v>
      </c>
      <c r="AP502" t="s">
        <v>2345</v>
      </c>
    </row>
    <row r="503" spans="1:42" x14ac:dyDescent="0.25">
      <c r="A503">
        <v>349</v>
      </c>
      <c r="B503">
        <v>168</v>
      </c>
      <c r="C503" s="4">
        <v>43951</v>
      </c>
      <c r="D503">
        <v>5</v>
      </c>
      <c r="E503" t="s">
        <v>36</v>
      </c>
      <c r="F503" t="s">
        <v>47</v>
      </c>
      <c r="G503" t="s">
        <v>56</v>
      </c>
      <c r="H503" t="s">
        <v>57</v>
      </c>
      <c r="I503" s="4">
        <v>43941</v>
      </c>
      <c r="J503">
        <v>7</v>
      </c>
      <c r="K503" t="s">
        <v>61</v>
      </c>
      <c r="L503" s="4">
        <v>43915</v>
      </c>
      <c r="M503" s="4">
        <v>44012</v>
      </c>
      <c r="N503">
        <v>2</v>
      </c>
      <c r="O503" t="s">
        <v>145</v>
      </c>
      <c r="P503" t="s">
        <v>307</v>
      </c>
      <c r="Q503">
        <v>2</v>
      </c>
      <c r="R503" t="s">
        <v>630</v>
      </c>
      <c r="S503" t="s">
        <v>1179</v>
      </c>
      <c r="T503" t="s">
        <v>1704</v>
      </c>
      <c r="U503" t="s">
        <v>75</v>
      </c>
      <c r="V503" t="s">
        <v>1869</v>
      </c>
      <c r="W503">
        <v>369.83</v>
      </c>
      <c r="X503">
        <v>74.95</v>
      </c>
      <c r="Y503">
        <v>2</v>
      </c>
      <c r="Z503" t="s">
        <v>2174</v>
      </c>
      <c r="AA503" t="s">
        <v>2455</v>
      </c>
      <c r="AF503" s="4"/>
      <c r="AG503" s="4"/>
      <c r="AH503" t="s">
        <v>79</v>
      </c>
      <c r="AI503" t="s">
        <v>241</v>
      </c>
      <c r="AJ503" t="s">
        <v>629</v>
      </c>
      <c r="AK503" t="s">
        <v>965</v>
      </c>
      <c r="AL503" t="s">
        <v>1703</v>
      </c>
      <c r="AM503" t="s">
        <v>67</v>
      </c>
      <c r="AN503" t="s">
        <v>1548</v>
      </c>
      <c r="AO503" t="s">
        <v>86</v>
      </c>
      <c r="AP503" t="s">
        <v>2350</v>
      </c>
    </row>
    <row r="504" spans="1:42" x14ac:dyDescent="0.25">
      <c r="A504">
        <v>350</v>
      </c>
      <c r="B504">
        <v>213</v>
      </c>
      <c r="C504" s="4">
        <v>43951</v>
      </c>
      <c r="D504">
        <v>2</v>
      </c>
      <c r="E504" t="s">
        <v>38</v>
      </c>
      <c r="F504" t="s">
        <v>49</v>
      </c>
      <c r="G504" t="s">
        <v>55</v>
      </c>
      <c r="H504" t="s">
        <v>57</v>
      </c>
      <c r="I504" s="4">
        <v>43672</v>
      </c>
      <c r="J504">
        <v>2</v>
      </c>
      <c r="K504" t="s">
        <v>60</v>
      </c>
      <c r="L504" s="4">
        <v>43615</v>
      </c>
      <c r="M504" s="4">
        <v>43830</v>
      </c>
      <c r="N504">
        <v>3</v>
      </c>
      <c r="O504" t="s">
        <v>149</v>
      </c>
      <c r="P504" t="s">
        <v>311</v>
      </c>
      <c r="Q504">
        <v>3</v>
      </c>
      <c r="R504" t="s">
        <v>631</v>
      </c>
      <c r="S504" t="s">
        <v>1180</v>
      </c>
      <c r="T504" t="s">
        <v>1705</v>
      </c>
      <c r="U504" t="s">
        <v>1997</v>
      </c>
      <c r="V504" t="s">
        <v>2033</v>
      </c>
      <c r="W504">
        <v>275.56</v>
      </c>
      <c r="X504">
        <v>59.95</v>
      </c>
      <c r="Y504">
        <v>3</v>
      </c>
      <c r="Z504" t="s">
        <v>2175</v>
      </c>
      <c r="AA504" t="s">
        <v>2456</v>
      </c>
      <c r="AF504" s="4"/>
      <c r="AG504" s="4"/>
      <c r="AH504" t="s">
        <v>78</v>
      </c>
      <c r="AI504" t="s">
        <v>240</v>
      </c>
      <c r="AJ504" t="s">
        <v>79</v>
      </c>
      <c r="AK504" t="s">
        <v>1080</v>
      </c>
      <c r="AL504" t="s">
        <v>1606</v>
      </c>
      <c r="AM504" t="s">
        <v>69</v>
      </c>
      <c r="AN504" t="s">
        <v>1548</v>
      </c>
      <c r="AO504" t="s">
        <v>393</v>
      </c>
      <c r="AP504" t="s">
        <v>2345</v>
      </c>
    </row>
    <row r="505" spans="1:42" x14ac:dyDescent="0.25">
      <c r="A505">
        <v>350</v>
      </c>
      <c r="B505">
        <v>213</v>
      </c>
      <c r="C505" s="4">
        <v>43951</v>
      </c>
      <c r="D505">
        <v>2</v>
      </c>
      <c r="E505" t="s">
        <v>38</v>
      </c>
      <c r="F505" t="s">
        <v>49</v>
      </c>
      <c r="G505" t="s">
        <v>55</v>
      </c>
      <c r="H505" t="s">
        <v>57</v>
      </c>
      <c r="I505" s="4">
        <v>43672</v>
      </c>
      <c r="J505">
        <v>2</v>
      </c>
      <c r="K505" t="s">
        <v>60</v>
      </c>
      <c r="L505" s="4">
        <v>43615</v>
      </c>
      <c r="M505" s="4">
        <v>43830</v>
      </c>
      <c r="N505">
        <v>3</v>
      </c>
      <c r="O505" t="s">
        <v>149</v>
      </c>
      <c r="P505" t="s">
        <v>311</v>
      </c>
      <c r="Q505">
        <v>3</v>
      </c>
      <c r="R505" t="s">
        <v>631</v>
      </c>
      <c r="S505" t="s">
        <v>1180</v>
      </c>
      <c r="T505" t="s">
        <v>1705</v>
      </c>
      <c r="U505" t="s">
        <v>1997</v>
      </c>
      <c r="V505" t="s">
        <v>2033</v>
      </c>
      <c r="W505">
        <v>275.56</v>
      </c>
      <c r="X505">
        <v>59.95</v>
      </c>
      <c r="Y505">
        <v>3</v>
      </c>
      <c r="Z505" t="s">
        <v>2175</v>
      </c>
      <c r="AA505" t="s">
        <v>2456</v>
      </c>
      <c r="AF505" s="4"/>
      <c r="AG505" s="4"/>
      <c r="AH505" t="s">
        <v>90</v>
      </c>
      <c r="AI505" t="s">
        <v>252</v>
      </c>
      <c r="AJ505" t="s">
        <v>449</v>
      </c>
      <c r="AK505" t="s">
        <v>1011</v>
      </c>
      <c r="AL505" t="s">
        <v>1541</v>
      </c>
      <c r="AM505" t="s">
        <v>67</v>
      </c>
      <c r="AN505" t="s">
        <v>1562</v>
      </c>
      <c r="AO505" t="s">
        <v>410</v>
      </c>
      <c r="AP505" t="s">
        <v>2359</v>
      </c>
    </row>
    <row r="506" spans="1:42" x14ac:dyDescent="0.25">
      <c r="A506">
        <v>350</v>
      </c>
      <c r="B506">
        <v>213</v>
      </c>
      <c r="C506" s="4">
        <v>43951</v>
      </c>
      <c r="D506">
        <v>2</v>
      </c>
      <c r="E506" t="s">
        <v>38</v>
      </c>
      <c r="F506" t="s">
        <v>49</v>
      </c>
      <c r="G506" t="s">
        <v>55</v>
      </c>
      <c r="H506" t="s">
        <v>57</v>
      </c>
      <c r="I506" s="4">
        <v>43672</v>
      </c>
      <c r="J506">
        <v>2</v>
      </c>
      <c r="K506" t="s">
        <v>60</v>
      </c>
      <c r="L506" s="4">
        <v>43615</v>
      </c>
      <c r="M506" s="4">
        <v>43830</v>
      </c>
      <c r="N506">
        <v>3</v>
      </c>
      <c r="O506" t="s">
        <v>149</v>
      </c>
      <c r="P506" t="s">
        <v>311</v>
      </c>
      <c r="Q506">
        <v>3</v>
      </c>
      <c r="R506" t="s">
        <v>631</v>
      </c>
      <c r="S506" t="s">
        <v>1180</v>
      </c>
      <c r="T506" t="s">
        <v>1705</v>
      </c>
      <c r="U506" t="s">
        <v>1997</v>
      </c>
      <c r="V506" t="s">
        <v>2033</v>
      </c>
      <c r="W506">
        <v>275.56</v>
      </c>
      <c r="X506">
        <v>59.95</v>
      </c>
      <c r="Y506">
        <v>3</v>
      </c>
      <c r="Z506" t="s">
        <v>2175</v>
      </c>
      <c r="AA506" t="s">
        <v>2456</v>
      </c>
      <c r="AF506" s="4"/>
      <c r="AG506" s="4"/>
      <c r="AH506" t="s">
        <v>79</v>
      </c>
      <c r="AI506" t="s">
        <v>241</v>
      </c>
      <c r="AJ506" t="s">
        <v>403</v>
      </c>
      <c r="AK506" t="s">
        <v>965</v>
      </c>
      <c r="AL506" t="s">
        <v>422</v>
      </c>
      <c r="AM506" t="s">
        <v>69</v>
      </c>
      <c r="AN506" t="s">
        <v>1548</v>
      </c>
      <c r="AO506" t="s">
        <v>455</v>
      </c>
      <c r="AP506" t="s">
        <v>2340</v>
      </c>
    </row>
    <row r="507" spans="1:42" x14ac:dyDescent="0.25">
      <c r="A507">
        <v>351</v>
      </c>
      <c r="B507">
        <v>277</v>
      </c>
      <c r="C507" s="4">
        <v>43951</v>
      </c>
      <c r="D507">
        <v>8</v>
      </c>
      <c r="E507" t="s">
        <v>43</v>
      </c>
      <c r="F507" t="s">
        <v>54</v>
      </c>
      <c r="G507" t="s">
        <v>55</v>
      </c>
      <c r="H507" t="s">
        <v>58</v>
      </c>
      <c r="I507" s="4">
        <v>43856</v>
      </c>
      <c r="J507">
        <v>4</v>
      </c>
      <c r="K507" t="s">
        <v>61</v>
      </c>
      <c r="L507" s="4">
        <v>43831</v>
      </c>
      <c r="M507" s="4">
        <v>43861</v>
      </c>
      <c r="N507">
        <v>2</v>
      </c>
      <c r="O507" t="s">
        <v>150</v>
      </c>
      <c r="P507" t="s">
        <v>312</v>
      </c>
      <c r="Q507">
        <v>2</v>
      </c>
      <c r="R507" t="s">
        <v>632</v>
      </c>
      <c r="S507" t="s">
        <v>1181</v>
      </c>
      <c r="T507" t="s">
        <v>1706</v>
      </c>
      <c r="U507" t="s">
        <v>2011</v>
      </c>
      <c r="V507" t="s">
        <v>2057</v>
      </c>
      <c r="W507">
        <v>711.92</v>
      </c>
      <c r="X507">
        <v>119.92</v>
      </c>
      <c r="Y507">
        <v>2</v>
      </c>
      <c r="Z507" t="s">
        <v>2176</v>
      </c>
      <c r="AA507" t="s">
        <v>2457</v>
      </c>
      <c r="AB507">
        <v>3</v>
      </c>
      <c r="AC507" t="s">
        <v>2634</v>
      </c>
      <c r="AD507">
        <v>642</v>
      </c>
      <c r="AE507" t="s">
        <v>2637</v>
      </c>
      <c r="AF507" s="4">
        <v>43901</v>
      </c>
      <c r="AG507" s="4">
        <v>43951</v>
      </c>
      <c r="AH507" t="s">
        <v>84</v>
      </c>
      <c r="AI507" t="s">
        <v>246</v>
      </c>
      <c r="AJ507" t="s">
        <v>549</v>
      </c>
      <c r="AK507" t="s">
        <v>1110</v>
      </c>
      <c r="AL507" t="s">
        <v>1635</v>
      </c>
      <c r="AM507" t="s">
        <v>80</v>
      </c>
      <c r="AN507" t="s">
        <v>1548</v>
      </c>
      <c r="AO507" t="s">
        <v>410</v>
      </c>
      <c r="AP507" t="s">
        <v>2359</v>
      </c>
    </row>
    <row r="508" spans="1:42" x14ac:dyDescent="0.25">
      <c r="A508">
        <v>351</v>
      </c>
      <c r="B508">
        <v>277</v>
      </c>
      <c r="C508" s="4">
        <v>43951</v>
      </c>
      <c r="D508">
        <v>8</v>
      </c>
      <c r="E508" t="s">
        <v>43</v>
      </c>
      <c r="F508" t="s">
        <v>54</v>
      </c>
      <c r="G508" t="s">
        <v>55</v>
      </c>
      <c r="H508" t="s">
        <v>58</v>
      </c>
      <c r="I508" s="4">
        <v>43856</v>
      </c>
      <c r="J508">
        <v>4</v>
      </c>
      <c r="K508" t="s">
        <v>61</v>
      </c>
      <c r="L508" s="4">
        <v>43831</v>
      </c>
      <c r="M508" s="4">
        <v>43861</v>
      </c>
      <c r="N508">
        <v>2</v>
      </c>
      <c r="O508" t="s">
        <v>150</v>
      </c>
      <c r="P508" t="s">
        <v>312</v>
      </c>
      <c r="Q508">
        <v>2</v>
      </c>
      <c r="R508" t="s">
        <v>632</v>
      </c>
      <c r="S508" t="s">
        <v>1181</v>
      </c>
      <c r="T508" t="s">
        <v>1706</v>
      </c>
      <c r="U508" t="s">
        <v>2011</v>
      </c>
      <c r="V508" t="s">
        <v>2057</v>
      </c>
      <c r="W508">
        <v>711.92</v>
      </c>
      <c r="X508">
        <v>119.92</v>
      </c>
      <c r="Y508">
        <v>2</v>
      </c>
      <c r="Z508" t="s">
        <v>2176</v>
      </c>
      <c r="AA508" t="s">
        <v>2457</v>
      </c>
      <c r="AB508">
        <v>3</v>
      </c>
      <c r="AC508" t="s">
        <v>2634</v>
      </c>
      <c r="AD508">
        <v>642</v>
      </c>
      <c r="AE508" t="s">
        <v>2637</v>
      </c>
      <c r="AF508" s="4">
        <v>43901</v>
      </c>
      <c r="AG508" s="4">
        <v>43951</v>
      </c>
      <c r="AH508" t="s">
        <v>78</v>
      </c>
      <c r="AI508" t="s">
        <v>240</v>
      </c>
      <c r="AJ508" t="s">
        <v>668</v>
      </c>
      <c r="AK508" t="s">
        <v>1212</v>
      </c>
      <c r="AL508" t="s">
        <v>1735</v>
      </c>
      <c r="AM508" t="s">
        <v>80</v>
      </c>
      <c r="AN508" t="s">
        <v>1548</v>
      </c>
      <c r="AO508" t="s">
        <v>393</v>
      </c>
      <c r="AP508" t="s">
        <v>2345</v>
      </c>
    </row>
    <row r="509" spans="1:42" x14ac:dyDescent="0.25">
      <c r="A509">
        <v>351</v>
      </c>
      <c r="B509">
        <v>277</v>
      </c>
      <c r="C509" s="4">
        <v>43951</v>
      </c>
      <c r="D509">
        <v>8</v>
      </c>
      <c r="E509" t="s">
        <v>43</v>
      </c>
      <c r="F509" t="s">
        <v>54</v>
      </c>
      <c r="G509" t="s">
        <v>55</v>
      </c>
      <c r="H509" t="s">
        <v>58</v>
      </c>
      <c r="I509" s="4">
        <v>43856</v>
      </c>
      <c r="J509">
        <v>4</v>
      </c>
      <c r="K509" t="s">
        <v>61</v>
      </c>
      <c r="L509" s="4">
        <v>43831</v>
      </c>
      <c r="M509" s="4">
        <v>43861</v>
      </c>
      <c r="N509">
        <v>2</v>
      </c>
      <c r="O509" t="s">
        <v>150</v>
      </c>
      <c r="P509" t="s">
        <v>312</v>
      </c>
      <c r="Q509">
        <v>2</v>
      </c>
      <c r="R509" t="s">
        <v>632</v>
      </c>
      <c r="S509" t="s">
        <v>1181</v>
      </c>
      <c r="T509" t="s">
        <v>1706</v>
      </c>
      <c r="U509" t="s">
        <v>2011</v>
      </c>
      <c r="V509" t="s">
        <v>2057</v>
      </c>
      <c r="W509">
        <v>711.92</v>
      </c>
      <c r="X509">
        <v>119.92</v>
      </c>
      <c r="Y509">
        <v>2</v>
      </c>
      <c r="Z509" t="s">
        <v>2176</v>
      </c>
      <c r="AA509" t="s">
        <v>2457</v>
      </c>
      <c r="AB509">
        <v>3</v>
      </c>
      <c r="AC509" t="s">
        <v>2634</v>
      </c>
      <c r="AD509">
        <v>642</v>
      </c>
      <c r="AE509" t="s">
        <v>2637</v>
      </c>
      <c r="AF509" s="4">
        <v>43901</v>
      </c>
      <c r="AG509" s="4">
        <v>43951</v>
      </c>
      <c r="AH509" t="s">
        <v>78</v>
      </c>
      <c r="AI509" t="s">
        <v>240</v>
      </c>
      <c r="AJ509" t="s">
        <v>668</v>
      </c>
      <c r="AK509" t="s">
        <v>1212</v>
      </c>
      <c r="AL509" t="s">
        <v>1735</v>
      </c>
      <c r="AM509" t="s">
        <v>80</v>
      </c>
      <c r="AN509" t="s">
        <v>1548</v>
      </c>
      <c r="AO509" t="s">
        <v>393</v>
      </c>
      <c r="AP509" t="s">
        <v>2345</v>
      </c>
    </row>
    <row r="510" spans="1:42" x14ac:dyDescent="0.25">
      <c r="A510">
        <v>351</v>
      </c>
      <c r="B510">
        <v>277</v>
      </c>
      <c r="C510" s="4">
        <v>43951</v>
      </c>
      <c r="D510">
        <v>8</v>
      </c>
      <c r="E510" t="s">
        <v>43</v>
      </c>
      <c r="F510" t="s">
        <v>54</v>
      </c>
      <c r="G510" t="s">
        <v>55</v>
      </c>
      <c r="H510" t="s">
        <v>58</v>
      </c>
      <c r="I510" s="4">
        <v>43856</v>
      </c>
      <c r="J510">
        <v>4</v>
      </c>
      <c r="K510" t="s">
        <v>61</v>
      </c>
      <c r="L510" s="4">
        <v>43831</v>
      </c>
      <c r="M510" s="4">
        <v>43861</v>
      </c>
      <c r="N510">
        <v>2</v>
      </c>
      <c r="O510" t="s">
        <v>150</v>
      </c>
      <c r="P510" t="s">
        <v>312</v>
      </c>
      <c r="Q510">
        <v>2</v>
      </c>
      <c r="R510" t="s">
        <v>632</v>
      </c>
      <c r="S510" t="s">
        <v>1181</v>
      </c>
      <c r="T510" t="s">
        <v>1706</v>
      </c>
      <c r="U510" t="s">
        <v>2011</v>
      </c>
      <c r="V510" t="s">
        <v>2057</v>
      </c>
      <c r="W510">
        <v>711.92</v>
      </c>
      <c r="X510">
        <v>119.92</v>
      </c>
      <c r="Y510">
        <v>2</v>
      </c>
      <c r="Z510" t="s">
        <v>2176</v>
      </c>
      <c r="AA510" t="s">
        <v>2457</v>
      </c>
      <c r="AB510">
        <v>3</v>
      </c>
      <c r="AC510" t="s">
        <v>2634</v>
      </c>
      <c r="AD510">
        <v>642</v>
      </c>
      <c r="AE510" t="s">
        <v>2637</v>
      </c>
      <c r="AF510" s="4">
        <v>43901</v>
      </c>
      <c r="AG510" s="4">
        <v>43951</v>
      </c>
      <c r="AH510" t="s">
        <v>84</v>
      </c>
      <c r="AI510" t="s">
        <v>246</v>
      </c>
      <c r="AJ510" t="s">
        <v>549</v>
      </c>
      <c r="AK510" t="s">
        <v>1110</v>
      </c>
      <c r="AL510" t="s">
        <v>1635</v>
      </c>
      <c r="AM510" t="s">
        <v>80</v>
      </c>
      <c r="AN510" t="s">
        <v>1548</v>
      </c>
      <c r="AO510" t="s">
        <v>410</v>
      </c>
      <c r="AP510" t="s">
        <v>2359</v>
      </c>
    </row>
    <row r="511" spans="1:42" x14ac:dyDescent="0.25">
      <c r="A511">
        <v>352</v>
      </c>
      <c r="B511">
        <v>113</v>
      </c>
      <c r="C511" s="4">
        <v>43952</v>
      </c>
      <c r="D511">
        <v>11</v>
      </c>
      <c r="E511" t="s">
        <v>37</v>
      </c>
      <c r="F511" t="s">
        <v>48</v>
      </c>
      <c r="G511" t="s">
        <v>55</v>
      </c>
      <c r="H511" t="s">
        <v>58</v>
      </c>
      <c r="I511" s="4">
        <v>43844</v>
      </c>
      <c r="J511">
        <v>4</v>
      </c>
      <c r="K511" t="s">
        <v>61</v>
      </c>
      <c r="L511" s="4">
        <v>43831</v>
      </c>
      <c r="M511" s="4">
        <v>43861</v>
      </c>
      <c r="N511">
        <v>1</v>
      </c>
      <c r="O511" t="s">
        <v>80</v>
      </c>
      <c r="P511" t="s">
        <v>242</v>
      </c>
      <c r="Q511">
        <v>1</v>
      </c>
      <c r="R511" t="s">
        <v>587</v>
      </c>
      <c r="S511" t="s">
        <v>1143</v>
      </c>
      <c r="T511" t="s">
        <v>1668</v>
      </c>
      <c r="U511" t="s">
        <v>80</v>
      </c>
      <c r="V511" t="s">
        <v>1548</v>
      </c>
      <c r="W511">
        <v>62.58</v>
      </c>
      <c r="X511">
        <v>29.98</v>
      </c>
      <c r="Y511">
        <v>1</v>
      </c>
      <c r="Z511" t="s">
        <v>79</v>
      </c>
      <c r="AA511" t="s">
        <v>2349</v>
      </c>
      <c r="AF511" s="4"/>
      <c r="AG511" s="4"/>
      <c r="AH511" t="s">
        <v>80</v>
      </c>
      <c r="AI511" t="s">
        <v>242</v>
      </c>
      <c r="AJ511" t="s">
        <v>587</v>
      </c>
      <c r="AK511" t="s">
        <v>1143</v>
      </c>
      <c r="AL511" t="s">
        <v>1668</v>
      </c>
      <c r="AM511" t="s">
        <v>80</v>
      </c>
      <c r="AN511" t="s">
        <v>1548</v>
      </c>
      <c r="AO511" t="s">
        <v>79</v>
      </c>
      <c r="AP511" t="s">
        <v>2349</v>
      </c>
    </row>
    <row r="512" spans="1:42" x14ac:dyDescent="0.25">
      <c r="A512">
        <v>353</v>
      </c>
      <c r="B512">
        <v>65</v>
      </c>
      <c r="C512" s="4">
        <v>43953</v>
      </c>
      <c r="D512">
        <v>7</v>
      </c>
      <c r="E512" t="s">
        <v>35</v>
      </c>
      <c r="F512" t="s">
        <v>46</v>
      </c>
      <c r="G512" t="s">
        <v>56</v>
      </c>
      <c r="H512" t="s">
        <v>57</v>
      </c>
      <c r="I512" s="4">
        <v>43697</v>
      </c>
      <c r="J512">
        <v>3</v>
      </c>
      <c r="K512" t="s">
        <v>59</v>
      </c>
      <c r="L512" s="4">
        <v>43615</v>
      </c>
      <c r="M512" s="4">
        <v>43830</v>
      </c>
      <c r="N512">
        <v>1</v>
      </c>
      <c r="O512" t="s">
        <v>86</v>
      </c>
      <c r="P512" t="s">
        <v>248</v>
      </c>
      <c r="Q512">
        <v>1</v>
      </c>
      <c r="R512" t="s">
        <v>633</v>
      </c>
      <c r="S512" t="s">
        <v>1017</v>
      </c>
      <c r="T512" t="s">
        <v>1547</v>
      </c>
      <c r="U512" t="s">
        <v>69</v>
      </c>
      <c r="V512" t="s">
        <v>1577</v>
      </c>
      <c r="W512">
        <v>159.99</v>
      </c>
      <c r="X512">
        <v>24.99</v>
      </c>
      <c r="Y512">
        <v>1</v>
      </c>
      <c r="Z512" t="s">
        <v>547</v>
      </c>
      <c r="AA512" t="s">
        <v>2354</v>
      </c>
      <c r="AF512" s="4"/>
      <c r="AG512" s="4"/>
      <c r="AH512" t="s">
        <v>86</v>
      </c>
      <c r="AI512" t="s">
        <v>248</v>
      </c>
      <c r="AJ512" t="s">
        <v>633</v>
      </c>
      <c r="AK512" t="s">
        <v>1017</v>
      </c>
      <c r="AL512" t="s">
        <v>1547</v>
      </c>
      <c r="AM512" t="s">
        <v>69</v>
      </c>
      <c r="AN512" t="s">
        <v>1577</v>
      </c>
      <c r="AO512" t="s">
        <v>547</v>
      </c>
      <c r="AP512" t="s">
        <v>2354</v>
      </c>
    </row>
    <row r="513" spans="1:42" x14ac:dyDescent="0.25">
      <c r="A513">
        <v>354</v>
      </c>
      <c r="B513">
        <v>316</v>
      </c>
      <c r="C513" s="4">
        <v>43953</v>
      </c>
      <c r="D513">
        <v>6</v>
      </c>
      <c r="E513" t="s">
        <v>33</v>
      </c>
      <c r="F513" t="s">
        <v>44</v>
      </c>
      <c r="G513" t="s">
        <v>55</v>
      </c>
      <c r="H513" t="s">
        <v>58</v>
      </c>
      <c r="I513" s="4">
        <v>43559</v>
      </c>
      <c r="J513">
        <v>2</v>
      </c>
      <c r="L513" s="4"/>
      <c r="M513" s="4"/>
      <c r="N513">
        <v>1</v>
      </c>
      <c r="O513" t="s">
        <v>79</v>
      </c>
      <c r="P513" t="s">
        <v>241</v>
      </c>
      <c r="Q513">
        <v>1</v>
      </c>
      <c r="R513" t="s">
        <v>481</v>
      </c>
      <c r="S513" t="s">
        <v>1045</v>
      </c>
      <c r="T513" t="s">
        <v>1573</v>
      </c>
      <c r="U513" t="s">
        <v>67</v>
      </c>
      <c r="V513" t="s">
        <v>1548</v>
      </c>
      <c r="W513">
        <v>299.85000000000002</v>
      </c>
      <c r="X513">
        <v>44.97</v>
      </c>
      <c r="Y513">
        <v>1</v>
      </c>
      <c r="Z513" t="s">
        <v>65</v>
      </c>
      <c r="AA513" t="s">
        <v>2343</v>
      </c>
      <c r="AF513" s="4"/>
      <c r="AG513" s="4"/>
      <c r="AH513" t="s">
        <v>79</v>
      </c>
      <c r="AI513" t="s">
        <v>241</v>
      </c>
      <c r="AJ513" t="s">
        <v>481</v>
      </c>
      <c r="AK513" t="s">
        <v>1045</v>
      </c>
      <c r="AL513" t="s">
        <v>1573</v>
      </c>
      <c r="AM513" t="s">
        <v>67</v>
      </c>
      <c r="AN513" t="s">
        <v>1548</v>
      </c>
      <c r="AO513" t="s">
        <v>65</v>
      </c>
      <c r="AP513" t="s">
        <v>2343</v>
      </c>
    </row>
    <row r="514" spans="1:42" x14ac:dyDescent="0.25">
      <c r="A514">
        <v>355</v>
      </c>
      <c r="B514">
        <v>12</v>
      </c>
      <c r="C514" s="4">
        <v>43954</v>
      </c>
      <c r="D514">
        <v>11</v>
      </c>
      <c r="E514" t="s">
        <v>37</v>
      </c>
      <c r="F514" t="s">
        <v>48</v>
      </c>
      <c r="G514" t="s">
        <v>55</v>
      </c>
      <c r="H514" t="s">
        <v>58</v>
      </c>
      <c r="I514" s="4">
        <v>43713</v>
      </c>
      <c r="J514">
        <v>1</v>
      </c>
      <c r="K514" t="s">
        <v>61</v>
      </c>
      <c r="L514" s="4">
        <v>43615</v>
      </c>
      <c r="M514" s="4">
        <v>43830</v>
      </c>
      <c r="N514">
        <v>1</v>
      </c>
      <c r="O514" t="s">
        <v>79</v>
      </c>
      <c r="P514" t="s">
        <v>241</v>
      </c>
      <c r="Q514">
        <v>1</v>
      </c>
      <c r="R514" t="s">
        <v>634</v>
      </c>
      <c r="S514" t="s">
        <v>1182</v>
      </c>
      <c r="T514" t="s">
        <v>1614</v>
      </c>
      <c r="U514" t="s">
        <v>67</v>
      </c>
      <c r="V514" t="s">
        <v>1548</v>
      </c>
      <c r="W514">
        <v>41.85</v>
      </c>
      <c r="X514">
        <v>44.97</v>
      </c>
      <c r="Y514">
        <v>1</v>
      </c>
      <c r="Z514" t="s">
        <v>455</v>
      </c>
      <c r="AA514" t="s">
        <v>2340</v>
      </c>
      <c r="AF514" s="4"/>
      <c r="AG514" s="4"/>
      <c r="AH514" t="s">
        <v>79</v>
      </c>
      <c r="AI514" t="s">
        <v>241</v>
      </c>
      <c r="AJ514" t="s">
        <v>634</v>
      </c>
      <c r="AK514" t="s">
        <v>1182</v>
      </c>
      <c r="AL514" t="s">
        <v>1614</v>
      </c>
      <c r="AM514" t="s">
        <v>67</v>
      </c>
      <c r="AN514" t="s">
        <v>1548</v>
      </c>
      <c r="AO514" t="s">
        <v>455</v>
      </c>
      <c r="AP514" t="s">
        <v>2340</v>
      </c>
    </row>
    <row r="515" spans="1:42" x14ac:dyDescent="0.25">
      <c r="A515">
        <v>356</v>
      </c>
      <c r="B515">
        <v>331</v>
      </c>
      <c r="C515" s="4">
        <v>43954</v>
      </c>
      <c r="D515">
        <v>9</v>
      </c>
      <c r="E515" t="s">
        <v>41</v>
      </c>
      <c r="F515" t="s">
        <v>52</v>
      </c>
      <c r="G515" t="s">
        <v>56</v>
      </c>
      <c r="H515" t="s">
        <v>57</v>
      </c>
      <c r="I515" s="4">
        <v>43588</v>
      </c>
      <c r="J515">
        <v>1</v>
      </c>
      <c r="L515" s="4"/>
      <c r="M515" s="4"/>
      <c r="N515">
        <v>1</v>
      </c>
      <c r="O515" t="s">
        <v>70</v>
      </c>
      <c r="P515" t="s">
        <v>232</v>
      </c>
      <c r="Q515">
        <v>1</v>
      </c>
      <c r="R515" t="s">
        <v>635</v>
      </c>
      <c r="S515" t="s">
        <v>1183</v>
      </c>
      <c r="T515" t="s">
        <v>1707</v>
      </c>
      <c r="U515" t="s">
        <v>80</v>
      </c>
      <c r="V515" t="s">
        <v>1517</v>
      </c>
      <c r="W515">
        <v>45.98</v>
      </c>
      <c r="X515">
        <v>39.979999999999997</v>
      </c>
      <c r="Y515">
        <v>1</v>
      </c>
      <c r="Z515" t="s">
        <v>673</v>
      </c>
      <c r="AA515" t="s">
        <v>2348</v>
      </c>
      <c r="AF515" s="4"/>
      <c r="AG515" s="4"/>
      <c r="AH515" t="s">
        <v>70</v>
      </c>
      <c r="AI515" t="s">
        <v>232</v>
      </c>
      <c r="AJ515" t="s">
        <v>635</v>
      </c>
      <c r="AK515" t="s">
        <v>1183</v>
      </c>
      <c r="AL515" t="s">
        <v>1707</v>
      </c>
      <c r="AM515" t="s">
        <v>80</v>
      </c>
      <c r="AN515" t="s">
        <v>1517</v>
      </c>
      <c r="AO515" t="s">
        <v>673</v>
      </c>
      <c r="AP515" t="s">
        <v>2348</v>
      </c>
    </row>
    <row r="516" spans="1:42" x14ac:dyDescent="0.25">
      <c r="A516">
        <v>357</v>
      </c>
      <c r="B516">
        <v>480</v>
      </c>
      <c r="C516" s="4">
        <v>43954</v>
      </c>
      <c r="D516">
        <v>11</v>
      </c>
      <c r="E516" t="s">
        <v>37</v>
      </c>
      <c r="F516" t="s">
        <v>48</v>
      </c>
      <c r="G516" t="s">
        <v>55</v>
      </c>
      <c r="H516" t="s">
        <v>57</v>
      </c>
      <c r="I516" s="4">
        <v>43838</v>
      </c>
      <c r="J516">
        <v>4</v>
      </c>
      <c r="K516" t="s">
        <v>61</v>
      </c>
      <c r="L516" s="4">
        <v>43831</v>
      </c>
      <c r="M516" s="4">
        <v>43861</v>
      </c>
      <c r="N516">
        <v>1</v>
      </c>
      <c r="O516" t="s">
        <v>67</v>
      </c>
      <c r="P516" t="s">
        <v>229</v>
      </c>
      <c r="Q516">
        <v>1</v>
      </c>
      <c r="R516" t="s">
        <v>636</v>
      </c>
      <c r="S516" t="s">
        <v>974</v>
      </c>
      <c r="T516" t="s">
        <v>1513</v>
      </c>
      <c r="U516" t="s">
        <v>69</v>
      </c>
      <c r="V516" t="s">
        <v>1548</v>
      </c>
      <c r="W516">
        <v>29.99</v>
      </c>
      <c r="X516">
        <v>14.99</v>
      </c>
      <c r="Y516">
        <v>1</v>
      </c>
      <c r="Z516" t="s">
        <v>455</v>
      </c>
      <c r="AA516" t="s">
        <v>2340</v>
      </c>
      <c r="AF516" s="4"/>
      <c r="AG516" s="4"/>
      <c r="AH516" t="s">
        <v>67</v>
      </c>
      <c r="AI516" t="s">
        <v>229</v>
      </c>
      <c r="AJ516" t="s">
        <v>636</v>
      </c>
      <c r="AK516" t="s">
        <v>974</v>
      </c>
      <c r="AL516" t="s">
        <v>1513</v>
      </c>
      <c r="AM516" t="s">
        <v>69</v>
      </c>
      <c r="AN516" t="s">
        <v>1548</v>
      </c>
      <c r="AO516" t="s">
        <v>455</v>
      </c>
      <c r="AP516" t="s">
        <v>2340</v>
      </c>
    </row>
    <row r="517" spans="1:42" x14ac:dyDescent="0.25">
      <c r="A517">
        <v>358</v>
      </c>
      <c r="B517">
        <v>129</v>
      </c>
      <c r="C517" s="4">
        <v>43957</v>
      </c>
      <c r="D517">
        <v>2</v>
      </c>
      <c r="E517" t="s">
        <v>38</v>
      </c>
      <c r="F517" t="s">
        <v>49</v>
      </c>
      <c r="G517" t="s">
        <v>56</v>
      </c>
      <c r="H517" t="s">
        <v>58</v>
      </c>
      <c r="I517" s="4">
        <v>43622</v>
      </c>
      <c r="J517">
        <v>3</v>
      </c>
      <c r="K517" t="s">
        <v>59</v>
      </c>
      <c r="L517" s="4">
        <v>43615</v>
      </c>
      <c r="M517" s="4">
        <v>43830</v>
      </c>
      <c r="N517">
        <v>1</v>
      </c>
      <c r="O517" t="s">
        <v>80</v>
      </c>
      <c r="P517" t="s">
        <v>242</v>
      </c>
      <c r="Q517">
        <v>1</v>
      </c>
      <c r="R517" t="s">
        <v>455</v>
      </c>
      <c r="S517" t="s">
        <v>1018</v>
      </c>
      <c r="T517" t="s">
        <v>1548</v>
      </c>
      <c r="U517" t="s">
        <v>69</v>
      </c>
      <c r="V517" t="s">
        <v>1548</v>
      </c>
      <c r="W517">
        <v>14.99</v>
      </c>
      <c r="X517">
        <v>14.99</v>
      </c>
      <c r="Y517">
        <v>1</v>
      </c>
      <c r="Z517" t="s">
        <v>70</v>
      </c>
      <c r="AA517" t="s">
        <v>2341</v>
      </c>
      <c r="AF517" s="4"/>
      <c r="AG517" s="4"/>
      <c r="AH517" t="s">
        <v>80</v>
      </c>
      <c r="AI517" t="s">
        <v>242</v>
      </c>
      <c r="AJ517" t="s">
        <v>455</v>
      </c>
      <c r="AK517" t="s">
        <v>1018</v>
      </c>
      <c r="AL517" t="s">
        <v>1548</v>
      </c>
      <c r="AM517" t="s">
        <v>69</v>
      </c>
      <c r="AN517" t="s">
        <v>1548</v>
      </c>
      <c r="AO517" t="s">
        <v>70</v>
      </c>
      <c r="AP517" t="s">
        <v>2341</v>
      </c>
    </row>
    <row r="518" spans="1:42" x14ac:dyDescent="0.25">
      <c r="A518">
        <v>359</v>
      </c>
      <c r="B518">
        <v>338</v>
      </c>
      <c r="C518" s="4">
        <v>43957</v>
      </c>
      <c r="D518">
        <v>4</v>
      </c>
      <c r="E518" t="s">
        <v>40</v>
      </c>
      <c r="F518" t="s">
        <v>51</v>
      </c>
      <c r="G518" t="s">
        <v>55</v>
      </c>
      <c r="H518" t="s">
        <v>57</v>
      </c>
      <c r="I518" s="4">
        <v>43685</v>
      </c>
      <c r="J518">
        <v>2</v>
      </c>
      <c r="K518" t="s">
        <v>60</v>
      </c>
      <c r="L518" s="4">
        <v>43615</v>
      </c>
      <c r="M518" s="4">
        <v>43830</v>
      </c>
      <c r="N518">
        <v>1</v>
      </c>
      <c r="O518" t="s">
        <v>80</v>
      </c>
      <c r="P518" t="s">
        <v>242</v>
      </c>
      <c r="Q518">
        <v>1</v>
      </c>
      <c r="R518" t="s">
        <v>569</v>
      </c>
      <c r="S518" t="s">
        <v>1128</v>
      </c>
      <c r="T518" t="s">
        <v>1652</v>
      </c>
      <c r="U518" t="s">
        <v>67</v>
      </c>
      <c r="V518" t="s">
        <v>1548</v>
      </c>
      <c r="W518">
        <v>41.97</v>
      </c>
      <c r="X518">
        <v>44.97</v>
      </c>
      <c r="Y518">
        <v>1</v>
      </c>
      <c r="Z518" t="s">
        <v>79</v>
      </c>
      <c r="AA518" t="s">
        <v>2349</v>
      </c>
      <c r="AF518" s="4"/>
      <c r="AG518" s="4"/>
      <c r="AH518" t="s">
        <v>80</v>
      </c>
      <c r="AI518" t="s">
        <v>242</v>
      </c>
      <c r="AJ518" t="s">
        <v>569</v>
      </c>
      <c r="AK518" t="s">
        <v>1128</v>
      </c>
      <c r="AL518" t="s">
        <v>1652</v>
      </c>
      <c r="AM518" t="s">
        <v>67</v>
      </c>
      <c r="AN518" t="s">
        <v>1548</v>
      </c>
      <c r="AO518" t="s">
        <v>79</v>
      </c>
      <c r="AP518" t="s">
        <v>2349</v>
      </c>
    </row>
    <row r="519" spans="1:42" x14ac:dyDescent="0.25">
      <c r="A519">
        <v>360</v>
      </c>
      <c r="B519">
        <v>108</v>
      </c>
      <c r="C519" s="4">
        <v>43958</v>
      </c>
      <c r="D519">
        <v>4</v>
      </c>
      <c r="E519" t="s">
        <v>40</v>
      </c>
      <c r="F519" t="s">
        <v>51</v>
      </c>
      <c r="G519" t="s">
        <v>56</v>
      </c>
      <c r="H519" t="s">
        <v>58</v>
      </c>
      <c r="I519" s="4">
        <v>43916</v>
      </c>
      <c r="J519">
        <v>7</v>
      </c>
      <c r="K519" t="s">
        <v>61</v>
      </c>
      <c r="L519" s="4">
        <v>43915</v>
      </c>
      <c r="M519" s="4">
        <v>44012</v>
      </c>
      <c r="N519">
        <v>1</v>
      </c>
      <c r="O519" t="s">
        <v>65</v>
      </c>
      <c r="P519" t="s">
        <v>227</v>
      </c>
      <c r="Q519">
        <v>1</v>
      </c>
      <c r="R519" t="s">
        <v>435</v>
      </c>
      <c r="S519" t="s">
        <v>997</v>
      </c>
      <c r="T519" t="s">
        <v>1529</v>
      </c>
      <c r="U519" t="s">
        <v>67</v>
      </c>
      <c r="V519" t="s">
        <v>1517</v>
      </c>
      <c r="W519">
        <v>149.97</v>
      </c>
      <c r="X519">
        <v>59.97</v>
      </c>
      <c r="Y519">
        <v>1</v>
      </c>
      <c r="Z519" t="s">
        <v>431</v>
      </c>
      <c r="AA519" t="s">
        <v>2326</v>
      </c>
      <c r="AF519" s="4"/>
      <c r="AG519" s="4"/>
      <c r="AH519" t="s">
        <v>65</v>
      </c>
      <c r="AI519" t="s">
        <v>227</v>
      </c>
      <c r="AJ519" t="s">
        <v>435</v>
      </c>
      <c r="AK519" t="s">
        <v>997</v>
      </c>
      <c r="AL519" t="s">
        <v>1529</v>
      </c>
      <c r="AM519" t="s">
        <v>67</v>
      </c>
      <c r="AN519" t="s">
        <v>1517</v>
      </c>
      <c r="AO519" t="s">
        <v>431</v>
      </c>
      <c r="AP519" t="s">
        <v>2326</v>
      </c>
    </row>
    <row r="520" spans="1:42" x14ac:dyDescent="0.25">
      <c r="A520">
        <v>361</v>
      </c>
      <c r="B520">
        <v>251</v>
      </c>
      <c r="C520" s="4">
        <v>43958</v>
      </c>
      <c r="D520">
        <v>10</v>
      </c>
      <c r="E520" t="s">
        <v>42</v>
      </c>
      <c r="F520" t="s">
        <v>53</v>
      </c>
      <c r="G520" t="s">
        <v>56</v>
      </c>
      <c r="H520" t="s">
        <v>58</v>
      </c>
      <c r="I520" s="4">
        <v>43704</v>
      </c>
      <c r="J520">
        <v>2</v>
      </c>
      <c r="K520" t="s">
        <v>60</v>
      </c>
      <c r="L520" s="4">
        <v>43615</v>
      </c>
      <c r="M520" s="4">
        <v>43830</v>
      </c>
      <c r="N520">
        <v>2</v>
      </c>
      <c r="O520" t="s">
        <v>139</v>
      </c>
      <c r="P520" t="s">
        <v>301</v>
      </c>
      <c r="Q520">
        <v>2</v>
      </c>
      <c r="R520" t="s">
        <v>637</v>
      </c>
      <c r="S520" t="s">
        <v>1184</v>
      </c>
      <c r="T520" t="s">
        <v>1708</v>
      </c>
      <c r="U520" t="s">
        <v>83</v>
      </c>
      <c r="V520" t="s">
        <v>1869</v>
      </c>
      <c r="W520">
        <v>201.35</v>
      </c>
      <c r="X520">
        <v>74.95</v>
      </c>
      <c r="Y520">
        <v>1</v>
      </c>
      <c r="Z520" t="s">
        <v>2120</v>
      </c>
      <c r="AA520" t="s">
        <v>2394</v>
      </c>
      <c r="AF520" s="4"/>
      <c r="AG520" s="4"/>
      <c r="AH520" t="s">
        <v>67</v>
      </c>
      <c r="AI520" t="s">
        <v>229</v>
      </c>
      <c r="AJ520" t="s">
        <v>636</v>
      </c>
      <c r="AK520" t="s">
        <v>974</v>
      </c>
      <c r="AL520" t="s">
        <v>1513</v>
      </c>
      <c r="AM520" t="s">
        <v>67</v>
      </c>
      <c r="AN520" t="s">
        <v>1548</v>
      </c>
      <c r="AO520" t="s">
        <v>455</v>
      </c>
      <c r="AP520" t="s">
        <v>2340</v>
      </c>
    </row>
    <row r="521" spans="1:42" x14ac:dyDescent="0.25">
      <c r="A521">
        <v>361</v>
      </c>
      <c r="B521">
        <v>251</v>
      </c>
      <c r="C521" s="4">
        <v>43958</v>
      </c>
      <c r="D521">
        <v>10</v>
      </c>
      <c r="E521" t="s">
        <v>42</v>
      </c>
      <c r="F521" t="s">
        <v>53</v>
      </c>
      <c r="G521" t="s">
        <v>56</v>
      </c>
      <c r="H521" t="s">
        <v>58</v>
      </c>
      <c r="I521" s="4">
        <v>43704</v>
      </c>
      <c r="J521">
        <v>2</v>
      </c>
      <c r="K521" t="s">
        <v>60</v>
      </c>
      <c r="L521" s="4">
        <v>43615</v>
      </c>
      <c r="M521" s="4">
        <v>43830</v>
      </c>
      <c r="N521">
        <v>2</v>
      </c>
      <c r="O521" t="s">
        <v>139</v>
      </c>
      <c r="P521" t="s">
        <v>301</v>
      </c>
      <c r="Q521">
        <v>2</v>
      </c>
      <c r="R521" t="s">
        <v>637</v>
      </c>
      <c r="S521" t="s">
        <v>1184</v>
      </c>
      <c r="T521" t="s">
        <v>1708</v>
      </c>
      <c r="U521" t="s">
        <v>83</v>
      </c>
      <c r="V521" t="s">
        <v>1869</v>
      </c>
      <c r="W521">
        <v>201.35</v>
      </c>
      <c r="X521">
        <v>74.95</v>
      </c>
      <c r="Y521">
        <v>1</v>
      </c>
      <c r="Z521" t="s">
        <v>2120</v>
      </c>
      <c r="AA521" t="s">
        <v>2394</v>
      </c>
      <c r="AF521" s="4"/>
      <c r="AG521" s="4"/>
      <c r="AH521" t="s">
        <v>79</v>
      </c>
      <c r="AI521" t="s">
        <v>241</v>
      </c>
      <c r="AJ521" t="s">
        <v>521</v>
      </c>
      <c r="AK521" t="s">
        <v>1078</v>
      </c>
      <c r="AL521" t="s">
        <v>1611</v>
      </c>
      <c r="AM521" t="s">
        <v>80</v>
      </c>
      <c r="AN521" t="s">
        <v>1548</v>
      </c>
      <c r="AO521" t="s">
        <v>455</v>
      </c>
      <c r="AP521" t="s">
        <v>2340</v>
      </c>
    </row>
    <row r="522" spans="1:42" x14ac:dyDescent="0.25">
      <c r="A522">
        <v>362</v>
      </c>
      <c r="B522">
        <v>288</v>
      </c>
      <c r="C522" s="4">
        <v>43959</v>
      </c>
      <c r="D522">
        <v>8</v>
      </c>
      <c r="E522" t="s">
        <v>43</v>
      </c>
      <c r="F522" t="s">
        <v>54</v>
      </c>
      <c r="G522" t="s">
        <v>56</v>
      </c>
      <c r="H522" t="s">
        <v>58</v>
      </c>
      <c r="I522" s="4">
        <v>43610</v>
      </c>
      <c r="J522">
        <v>3</v>
      </c>
      <c r="L522" s="4"/>
      <c r="M522" s="4"/>
      <c r="N522">
        <v>1</v>
      </c>
      <c r="O522" t="s">
        <v>70</v>
      </c>
      <c r="P522" t="s">
        <v>232</v>
      </c>
      <c r="Q522">
        <v>1</v>
      </c>
      <c r="R522" t="s">
        <v>638</v>
      </c>
      <c r="S522" t="s">
        <v>1185</v>
      </c>
      <c r="T522" t="s">
        <v>1709</v>
      </c>
      <c r="U522" t="s">
        <v>80</v>
      </c>
      <c r="V522" t="s">
        <v>1517</v>
      </c>
      <c r="W522">
        <v>23.9</v>
      </c>
      <c r="X522">
        <v>39.979999999999997</v>
      </c>
      <c r="Y522">
        <v>1</v>
      </c>
      <c r="Z522" t="s">
        <v>640</v>
      </c>
      <c r="AA522" t="s">
        <v>2393</v>
      </c>
      <c r="AF522" s="4"/>
      <c r="AG522" s="4"/>
      <c r="AH522" t="s">
        <v>70</v>
      </c>
      <c r="AI522" t="s">
        <v>232</v>
      </c>
      <c r="AJ522" t="s">
        <v>638</v>
      </c>
      <c r="AK522" t="s">
        <v>1185</v>
      </c>
      <c r="AL522" t="s">
        <v>1709</v>
      </c>
      <c r="AM522" t="s">
        <v>80</v>
      </c>
      <c r="AN522" t="s">
        <v>1517</v>
      </c>
      <c r="AO522" t="s">
        <v>640</v>
      </c>
      <c r="AP522" t="s">
        <v>2393</v>
      </c>
    </row>
    <row r="523" spans="1:42" x14ac:dyDescent="0.25">
      <c r="A523">
        <v>363</v>
      </c>
      <c r="B523">
        <v>340</v>
      </c>
      <c r="C523" s="4">
        <v>43959</v>
      </c>
      <c r="D523">
        <v>7</v>
      </c>
      <c r="E523" t="s">
        <v>35</v>
      </c>
      <c r="F523" t="s">
        <v>46</v>
      </c>
      <c r="G523" t="s">
        <v>55</v>
      </c>
      <c r="H523" t="s">
        <v>58</v>
      </c>
      <c r="I523" s="4">
        <v>43671</v>
      </c>
      <c r="J523">
        <v>2</v>
      </c>
      <c r="K523" t="s">
        <v>60</v>
      </c>
      <c r="L523" s="4">
        <v>43615</v>
      </c>
      <c r="M523" s="4">
        <v>43830</v>
      </c>
      <c r="N523">
        <v>2</v>
      </c>
      <c r="O523" t="s">
        <v>144</v>
      </c>
      <c r="P523" t="s">
        <v>306</v>
      </c>
      <c r="Q523">
        <v>2</v>
      </c>
      <c r="R523" t="s">
        <v>639</v>
      </c>
      <c r="S523" t="s">
        <v>1186</v>
      </c>
      <c r="T523" t="s">
        <v>1710</v>
      </c>
      <c r="U523" t="s">
        <v>71</v>
      </c>
      <c r="V523" t="s">
        <v>1869</v>
      </c>
      <c r="W523">
        <v>127.98</v>
      </c>
      <c r="X523">
        <v>29.98</v>
      </c>
      <c r="Y523">
        <v>2</v>
      </c>
      <c r="Z523" t="s">
        <v>2093</v>
      </c>
      <c r="AA523" t="s">
        <v>2358</v>
      </c>
      <c r="AF523" s="4"/>
      <c r="AG523" s="4"/>
      <c r="AH523" t="s">
        <v>84</v>
      </c>
      <c r="AI523" t="s">
        <v>246</v>
      </c>
      <c r="AJ523" t="s">
        <v>714</v>
      </c>
      <c r="AK523" t="s">
        <v>1255</v>
      </c>
      <c r="AL523" t="s">
        <v>1773</v>
      </c>
      <c r="AM523" t="s">
        <v>69</v>
      </c>
      <c r="AN523" t="s">
        <v>1548</v>
      </c>
      <c r="AO523" t="s">
        <v>410</v>
      </c>
      <c r="AP523" t="s">
        <v>2359</v>
      </c>
    </row>
    <row r="524" spans="1:42" x14ac:dyDescent="0.25">
      <c r="A524">
        <v>363</v>
      </c>
      <c r="B524">
        <v>340</v>
      </c>
      <c r="C524" s="4">
        <v>43959</v>
      </c>
      <c r="D524">
        <v>7</v>
      </c>
      <c r="E524" t="s">
        <v>35</v>
      </c>
      <c r="F524" t="s">
        <v>46</v>
      </c>
      <c r="G524" t="s">
        <v>55</v>
      </c>
      <c r="H524" t="s">
        <v>58</v>
      </c>
      <c r="I524" s="4">
        <v>43671</v>
      </c>
      <c r="J524">
        <v>2</v>
      </c>
      <c r="K524" t="s">
        <v>60</v>
      </c>
      <c r="L524" s="4">
        <v>43615</v>
      </c>
      <c r="M524" s="4">
        <v>43830</v>
      </c>
      <c r="N524">
        <v>2</v>
      </c>
      <c r="O524" t="s">
        <v>144</v>
      </c>
      <c r="P524" t="s">
        <v>306</v>
      </c>
      <c r="Q524">
        <v>2</v>
      </c>
      <c r="R524" t="s">
        <v>639</v>
      </c>
      <c r="S524" t="s">
        <v>1186</v>
      </c>
      <c r="T524" t="s">
        <v>1710</v>
      </c>
      <c r="U524" t="s">
        <v>71</v>
      </c>
      <c r="V524" t="s">
        <v>1869</v>
      </c>
      <c r="W524">
        <v>127.98</v>
      </c>
      <c r="X524">
        <v>29.98</v>
      </c>
      <c r="Y524">
        <v>2</v>
      </c>
      <c r="Z524" t="s">
        <v>2093</v>
      </c>
      <c r="AA524" t="s">
        <v>2358</v>
      </c>
      <c r="AF524" s="4"/>
      <c r="AG524" s="4"/>
      <c r="AH524" t="s">
        <v>67</v>
      </c>
      <c r="AI524" t="s">
        <v>229</v>
      </c>
      <c r="AJ524" t="s">
        <v>478</v>
      </c>
      <c r="AK524" t="s">
        <v>1041</v>
      </c>
      <c r="AL524" t="s">
        <v>1569</v>
      </c>
      <c r="AM524" t="s">
        <v>69</v>
      </c>
      <c r="AN524" t="s">
        <v>1548</v>
      </c>
      <c r="AO524" t="s">
        <v>90</v>
      </c>
      <c r="AP524" t="s">
        <v>2328</v>
      </c>
    </row>
    <row r="525" spans="1:42" x14ac:dyDescent="0.25">
      <c r="A525">
        <v>364</v>
      </c>
      <c r="B525">
        <v>341</v>
      </c>
      <c r="C525" s="4">
        <v>43959</v>
      </c>
      <c r="D525">
        <v>7</v>
      </c>
      <c r="E525" t="s">
        <v>35</v>
      </c>
      <c r="F525" t="s">
        <v>46</v>
      </c>
      <c r="G525" t="s">
        <v>55</v>
      </c>
      <c r="H525" t="s">
        <v>57</v>
      </c>
      <c r="I525" s="4">
        <v>43575</v>
      </c>
      <c r="J525">
        <v>3</v>
      </c>
      <c r="L525" s="4"/>
      <c r="M525" s="4"/>
      <c r="N525">
        <v>1</v>
      </c>
      <c r="O525" t="s">
        <v>84</v>
      </c>
      <c r="P525" t="s">
        <v>246</v>
      </c>
      <c r="Q525">
        <v>1</v>
      </c>
      <c r="R525" t="s">
        <v>640</v>
      </c>
      <c r="S525" t="s">
        <v>1187</v>
      </c>
      <c r="T525" t="s">
        <v>1529</v>
      </c>
      <c r="U525" t="s">
        <v>80</v>
      </c>
      <c r="V525" t="s">
        <v>1548</v>
      </c>
      <c r="W525">
        <v>99.98</v>
      </c>
      <c r="X525">
        <v>29.98</v>
      </c>
      <c r="Y525">
        <v>1</v>
      </c>
      <c r="Z525" t="s">
        <v>410</v>
      </c>
      <c r="AA525" t="s">
        <v>2359</v>
      </c>
      <c r="AF525" s="4"/>
      <c r="AG525" s="4"/>
      <c r="AH525" t="s">
        <v>84</v>
      </c>
      <c r="AI525" t="s">
        <v>246</v>
      </c>
      <c r="AJ525" t="s">
        <v>640</v>
      </c>
      <c r="AK525" t="s">
        <v>1187</v>
      </c>
      <c r="AL525" t="s">
        <v>1529</v>
      </c>
      <c r="AM525" t="s">
        <v>80</v>
      </c>
      <c r="AN525" t="s">
        <v>1548</v>
      </c>
      <c r="AO525" t="s">
        <v>410</v>
      </c>
      <c r="AP525" t="s">
        <v>2359</v>
      </c>
    </row>
    <row r="526" spans="1:42" x14ac:dyDescent="0.25">
      <c r="A526">
        <v>365</v>
      </c>
      <c r="B526">
        <v>90</v>
      </c>
      <c r="C526" s="4">
        <v>43960</v>
      </c>
      <c r="D526">
        <v>3</v>
      </c>
      <c r="E526" t="s">
        <v>34</v>
      </c>
      <c r="F526" t="s">
        <v>45</v>
      </c>
      <c r="G526" t="s">
        <v>55</v>
      </c>
      <c r="H526" t="s">
        <v>58</v>
      </c>
      <c r="I526" s="4">
        <v>43824</v>
      </c>
      <c r="J526">
        <v>3</v>
      </c>
      <c r="K526" t="s">
        <v>59</v>
      </c>
      <c r="L526" s="4">
        <v>43615</v>
      </c>
      <c r="M526" s="4">
        <v>43830</v>
      </c>
      <c r="N526">
        <v>2</v>
      </c>
      <c r="O526" t="s">
        <v>151</v>
      </c>
      <c r="P526" t="s">
        <v>313</v>
      </c>
      <c r="Q526">
        <v>2</v>
      </c>
      <c r="R526" t="s">
        <v>641</v>
      </c>
      <c r="S526" t="s">
        <v>1188</v>
      </c>
      <c r="T526" t="s">
        <v>1711</v>
      </c>
      <c r="U526" t="s">
        <v>85</v>
      </c>
      <c r="V526" t="s">
        <v>1869</v>
      </c>
      <c r="W526">
        <v>231.97</v>
      </c>
      <c r="X526">
        <v>44.97</v>
      </c>
      <c r="Y526">
        <v>2</v>
      </c>
      <c r="Z526" t="s">
        <v>2177</v>
      </c>
      <c r="AA526" t="s">
        <v>2458</v>
      </c>
      <c r="AF526" s="4"/>
      <c r="AG526" s="4"/>
      <c r="AH526" t="s">
        <v>80</v>
      </c>
      <c r="AI526" t="s">
        <v>242</v>
      </c>
      <c r="AJ526" t="s">
        <v>619</v>
      </c>
      <c r="AK526" t="s">
        <v>1016</v>
      </c>
      <c r="AL526" t="s">
        <v>1695</v>
      </c>
      <c r="AM526" t="s">
        <v>69</v>
      </c>
      <c r="AN526" t="s">
        <v>1548</v>
      </c>
      <c r="AO526" t="s">
        <v>70</v>
      </c>
      <c r="AP526" t="s">
        <v>2341</v>
      </c>
    </row>
    <row r="527" spans="1:42" x14ac:dyDescent="0.25">
      <c r="A527">
        <v>365</v>
      </c>
      <c r="B527">
        <v>90</v>
      </c>
      <c r="C527" s="4">
        <v>43960</v>
      </c>
      <c r="D527">
        <v>3</v>
      </c>
      <c r="E527" t="s">
        <v>34</v>
      </c>
      <c r="F527" t="s">
        <v>45</v>
      </c>
      <c r="G527" t="s">
        <v>55</v>
      </c>
      <c r="H527" t="s">
        <v>58</v>
      </c>
      <c r="I527" s="4">
        <v>43824</v>
      </c>
      <c r="J527">
        <v>3</v>
      </c>
      <c r="K527" t="s">
        <v>59</v>
      </c>
      <c r="L527" s="4">
        <v>43615</v>
      </c>
      <c r="M527" s="4">
        <v>43830</v>
      </c>
      <c r="N527">
        <v>2</v>
      </c>
      <c r="O527" t="s">
        <v>151</v>
      </c>
      <c r="P527" t="s">
        <v>313</v>
      </c>
      <c r="Q527">
        <v>2</v>
      </c>
      <c r="R527" t="s">
        <v>641</v>
      </c>
      <c r="S527" t="s">
        <v>1188</v>
      </c>
      <c r="T527" t="s">
        <v>1711</v>
      </c>
      <c r="U527" t="s">
        <v>85</v>
      </c>
      <c r="V527" t="s">
        <v>1869</v>
      </c>
      <c r="W527">
        <v>231.97</v>
      </c>
      <c r="X527">
        <v>44.97</v>
      </c>
      <c r="Y527">
        <v>2</v>
      </c>
      <c r="Z527" t="s">
        <v>2177</v>
      </c>
      <c r="AA527" t="s">
        <v>2458</v>
      </c>
      <c r="AF527" s="4"/>
      <c r="AG527" s="4"/>
      <c r="AH527" t="s">
        <v>84</v>
      </c>
      <c r="AI527" t="s">
        <v>246</v>
      </c>
      <c r="AJ527" t="s">
        <v>714</v>
      </c>
      <c r="AK527" t="s">
        <v>1255</v>
      </c>
      <c r="AL527" t="s">
        <v>1773</v>
      </c>
      <c r="AM527" t="s">
        <v>80</v>
      </c>
      <c r="AN527" t="s">
        <v>1548</v>
      </c>
      <c r="AO527" t="s">
        <v>410</v>
      </c>
      <c r="AP527" t="s">
        <v>2359</v>
      </c>
    </row>
    <row r="528" spans="1:42" x14ac:dyDescent="0.25">
      <c r="A528">
        <v>366</v>
      </c>
      <c r="B528">
        <v>50</v>
      </c>
      <c r="C528" s="4">
        <v>43961</v>
      </c>
      <c r="D528">
        <v>4</v>
      </c>
      <c r="E528" t="s">
        <v>40</v>
      </c>
      <c r="F528" t="s">
        <v>51</v>
      </c>
      <c r="G528" t="s">
        <v>56</v>
      </c>
      <c r="H528" t="s">
        <v>58</v>
      </c>
      <c r="I528" s="4">
        <v>43857</v>
      </c>
      <c r="J528">
        <v>6</v>
      </c>
      <c r="L528" s="4"/>
      <c r="M528" s="4"/>
      <c r="N528">
        <v>1</v>
      </c>
      <c r="O528" t="s">
        <v>78</v>
      </c>
      <c r="P528" t="s">
        <v>240</v>
      </c>
      <c r="Q528">
        <v>1</v>
      </c>
      <c r="R528" t="s">
        <v>67</v>
      </c>
      <c r="S528" t="s">
        <v>1120</v>
      </c>
      <c r="T528" t="s">
        <v>1643</v>
      </c>
      <c r="U528" t="s">
        <v>80</v>
      </c>
      <c r="V528" t="s">
        <v>1548</v>
      </c>
      <c r="W528">
        <v>7.98</v>
      </c>
      <c r="X528">
        <v>29.98</v>
      </c>
      <c r="Y528">
        <v>1</v>
      </c>
      <c r="Z528" t="s">
        <v>469</v>
      </c>
      <c r="AA528" t="s">
        <v>2339</v>
      </c>
      <c r="AF528" s="4"/>
      <c r="AG528" s="4"/>
      <c r="AH528" t="s">
        <v>78</v>
      </c>
      <c r="AI528" t="s">
        <v>240</v>
      </c>
      <c r="AJ528" t="s">
        <v>67</v>
      </c>
      <c r="AK528" t="s">
        <v>1120</v>
      </c>
      <c r="AL528" t="s">
        <v>1643</v>
      </c>
      <c r="AM528" t="s">
        <v>80</v>
      </c>
      <c r="AN528" t="s">
        <v>1548</v>
      </c>
      <c r="AO528" t="s">
        <v>469</v>
      </c>
      <c r="AP528" t="s">
        <v>2339</v>
      </c>
    </row>
    <row r="529" spans="1:42" x14ac:dyDescent="0.25">
      <c r="A529">
        <v>367</v>
      </c>
      <c r="B529">
        <v>102</v>
      </c>
      <c r="C529" s="4">
        <v>43962</v>
      </c>
      <c r="D529">
        <v>10</v>
      </c>
      <c r="E529" t="s">
        <v>42</v>
      </c>
      <c r="F529" t="s">
        <v>53</v>
      </c>
      <c r="G529" t="s">
        <v>55</v>
      </c>
      <c r="H529" t="s">
        <v>57</v>
      </c>
      <c r="I529" s="4">
        <v>43709</v>
      </c>
      <c r="J529">
        <v>3</v>
      </c>
      <c r="K529" t="s">
        <v>59</v>
      </c>
      <c r="L529" s="4">
        <v>43615</v>
      </c>
      <c r="M529" s="4">
        <v>43830</v>
      </c>
      <c r="N529">
        <v>2</v>
      </c>
      <c r="O529" t="s">
        <v>152</v>
      </c>
      <c r="P529" t="s">
        <v>314</v>
      </c>
      <c r="Q529">
        <v>2</v>
      </c>
      <c r="R529" t="s">
        <v>642</v>
      </c>
      <c r="S529" t="s">
        <v>1189</v>
      </c>
      <c r="T529" t="s">
        <v>1712</v>
      </c>
      <c r="U529" t="s">
        <v>110</v>
      </c>
      <c r="V529" t="s">
        <v>2037</v>
      </c>
      <c r="W529">
        <v>1847.85</v>
      </c>
      <c r="X529">
        <v>119.94</v>
      </c>
      <c r="Y529">
        <v>2</v>
      </c>
      <c r="Z529" t="s">
        <v>193</v>
      </c>
      <c r="AA529" t="s">
        <v>2459</v>
      </c>
      <c r="AF529" s="4"/>
      <c r="AG529" s="4"/>
      <c r="AH529" t="s">
        <v>69</v>
      </c>
      <c r="AI529" t="s">
        <v>231</v>
      </c>
      <c r="AJ529" t="s">
        <v>856</v>
      </c>
      <c r="AK529" t="s">
        <v>1393</v>
      </c>
      <c r="AL529" t="s">
        <v>1909</v>
      </c>
      <c r="AM529" t="s">
        <v>67</v>
      </c>
      <c r="AN529" t="s">
        <v>1577</v>
      </c>
      <c r="AO529" t="s">
        <v>67</v>
      </c>
      <c r="AP529" t="s">
        <v>2373</v>
      </c>
    </row>
    <row r="530" spans="1:42" x14ac:dyDescent="0.25">
      <c r="A530">
        <v>367</v>
      </c>
      <c r="B530">
        <v>102</v>
      </c>
      <c r="C530" s="4">
        <v>43962</v>
      </c>
      <c r="D530">
        <v>10</v>
      </c>
      <c r="E530" t="s">
        <v>42</v>
      </c>
      <c r="F530" t="s">
        <v>53</v>
      </c>
      <c r="G530" t="s">
        <v>55</v>
      </c>
      <c r="H530" t="s">
        <v>57</v>
      </c>
      <c r="I530" s="4">
        <v>43709</v>
      </c>
      <c r="J530">
        <v>3</v>
      </c>
      <c r="K530" t="s">
        <v>59</v>
      </c>
      <c r="L530" s="4">
        <v>43615</v>
      </c>
      <c r="M530" s="4">
        <v>43830</v>
      </c>
      <c r="N530">
        <v>2</v>
      </c>
      <c r="O530" t="s">
        <v>152</v>
      </c>
      <c r="P530" t="s">
        <v>314</v>
      </c>
      <c r="Q530">
        <v>2</v>
      </c>
      <c r="R530" t="s">
        <v>642</v>
      </c>
      <c r="S530" t="s">
        <v>1189</v>
      </c>
      <c r="T530" t="s">
        <v>1712</v>
      </c>
      <c r="U530" t="s">
        <v>110</v>
      </c>
      <c r="V530" t="s">
        <v>2037</v>
      </c>
      <c r="W530">
        <v>1847.85</v>
      </c>
      <c r="X530">
        <v>119.94</v>
      </c>
      <c r="Y530">
        <v>2</v>
      </c>
      <c r="Z530" t="s">
        <v>193</v>
      </c>
      <c r="AA530" t="s">
        <v>2459</v>
      </c>
      <c r="AF530" s="4"/>
      <c r="AG530" s="4"/>
      <c r="AH530" t="s">
        <v>79</v>
      </c>
      <c r="AI530" t="s">
        <v>241</v>
      </c>
      <c r="AJ530" t="s">
        <v>406</v>
      </c>
      <c r="AK530" t="s">
        <v>968</v>
      </c>
      <c r="AL530" t="s">
        <v>1501</v>
      </c>
      <c r="AM530" t="s">
        <v>67</v>
      </c>
      <c r="AN530" t="s">
        <v>1548</v>
      </c>
      <c r="AO530" t="s">
        <v>65</v>
      </c>
      <c r="AP530" t="s">
        <v>2343</v>
      </c>
    </row>
    <row r="531" spans="1:42" x14ac:dyDescent="0.25">
      <c r="A531">
        <v>368</v>
      </c>
      <c r="B531">
        <v>480</v>
      </c>
      <c r="C531" s="4">
        <v>43962</v>
      </c>
      <c r="D531">
        <v>11</v>
      </c>
      <c r="E531" t="s">
        <v>37</v>
      </c>
      <c r="F531" t="s">
        <v>48</v>
      </c>
      <c r="G531" t="s">
        <v>55</v>
      </c>
      <c r="H531" t="s">
        <v>57</v>
      </c>
      <c r="I531" s="4">
        <v>43838</v>
      </c>
      <c r="J531">
        <v>4</v>
      </c>
      <c r="K531" t="s">
        <v>61</v>
      </c>
      <c r="L531" s="4">
        <v>43831</v>
      </c>
      <c r="M531" s="4">
        <v>43861</v>
      </c>
      <c r="N531">
        <v>2</v>
      </c>
      <c r="O531" t="s">
        <v>151</v>
      </c>
      <c r="P531" t="s">
        <v>313</v>
      </c>
      <c r="Q531">
        <v>2</v>
      </c>
      <c r="R531" t="s">
        <v>643</v>
      </c>
      <c r="S531" t="s">
        <v>1190</v>
      </c>
      <c r="T531" t="s">
        <v>1713</v>
      </c>
      <c r="U531" t="s">
        <v>88</v>
      </c>
      <c r="V531" t="s">
        <v>1869</v>
      </c>
      <c r="W531">
        <v>303.98</v>
      </c>
      <c r="X531">
        <v>59.96</v>
      </c>
      <c r="Y531">
        <v>2</v>
      </c>
      <c r="Z531" t="s">
        <v>2128</v>
      </c>
      <c r="AA531" t="s">
        <v>2403</v>
      </c>
      <c r="AF531" s="4"/>
      <c r="AG531" s="4"/>
      <c r="AH531" t="s">
        <v>80</v>
      </c>
      <c r="AI531" t="s">
        <v>242</v>
      </c>
      <c r="AJ531" t="s">
        <v>709</v>
      </c>
      <c r="AK531" t="s">
        <v>1250</v>
      </c>
      <c r="AL531" t="s">
        <v>425</v>
      </c>
      <c r="AM531" t="s">
        <v>80</v>
      </c>
      <c r="AN531" t="s">
        <v>1548</v>
      </c>
      <c r="AO531" t="s">
        <v>79</v>
      </c>
      <c r="AP531" t="s">
        <v>2349</v>
      </c>
    </row>
    <row r="532" spans="1:42" x14ac:dyDescent="0.25">
      <c r="A532">
        <v>368</v>
      </c>
      <c r="B532">
        <v>480</v>
      </c>
      <c r="C532" s="4">
        <v>43962</v>
      </c>
      <c r="D532">
        <v>11</v>
      </c>
      <c r="E532" t="s">
        <v>37</v>
      </c>
      <c r="F532" t="s">
        <v>48</v>
      </c>
      <c r="G532" t="s">
        <v>55</v>
      </c>
      <c r="H532" t="s">
        <v>57</v>
      </c>
      <c r="I532" s="4">
        <v>43838</v>
      </c>
      <c r="J532">
        <v>4</v>
      </c>
      <c r="K532" t="s">
        <v>61</v>
      </c>
      <c r="L532" s="4">
        <v>43831</v>
      </c>
      <c r="M532" s="4">
        <v>43861</v>
      </c>
      <c r="N532">
        <v>2</v>
      </c>
      <c r="O532" t="s">
        <v>151</v>
      </c>
      <c r="P532" t="s">
        <v>313</v>
      </c>
      <c r="Q532">
        <v>2</v>
      </c>
      <c r="R532" t="s">
        <v>643</v>
      </c>
      <c r="S532" t="s">
        <v>1190</v>
      </c>
      <c r="T532" t="s">
        <v>1713</v>
      </c>
      <c r="U532" t="s">
        <v>88</v>
      </c>
      <c r="V532" t="s">
        <v>1869</v>
      </c>
      <c r="W532">
        <v>303.98</v>
      </c>
      <c r="X532">
        <v>59.96</v>
      </c>
      <c r="Y532">
        <v>2</v>
      </c>
      <c r="Z532" t="s">
        <v>2128</v>
      </c>
      <c r="AA532" t="s">
        <v>2403</v>
      </c>
      <c r="AF532" s="4"/>
      <c r="AG532" s="4"/>
      <c r="AH532" t="s">
        <v>84</v>
      </c>
      <c r="AI532" t="s">
        <v>246</v>
      </c>
      <c r="AJ532" t="s">
        <v>687</v>
      </c>
      <c r="AK532" t="s">
        <v>1104</v>
      </c>
      <c r="AL532" t="s">
        <v>1750</v>
      </c>
      <c r="AM532" t="s">
        <v>80</v>
      </c>
      <c r="AN532" t="s">
        <v>1548</v>
      </c>
      <c r="AO532" t="s">
        <v>410</v>
      </c>
      <c r="AP532" t="s">
        <v>2359</v>
      </c>
    </row>
    <row r="533" spans="1:42" x14ac:dyDescent="0.25">
      <c r="A533">
        <v>369</v>
      </c>
      <c r="B533">
        <v>85</v>
      </c>
      <c r="C533" s="4">
        <v>43963</v>
      </c>
      <c r="D533">
        <v>2</v>
      </c>
      <c r="E533" t="s">
        <v>38</v>
      </c>
      <c r="F533" t="s">
        <v>49</v>
      </c>
      <c r="G533" t="s">
        <v>56</v>
      </c>
      <c r="H533" t="s">
        <v>58</v>
      </c>
      <c r="I533" s="4">
        <v>43906</v>
      </c>
      <c r="J533">
        <v>5</v>
      </c>
      <c r="K533" t="s">
        <v>60</v>
      </c>
      <c r="L533" s="4">
        <v>43831</v>
      </c>
      <c r="M533" s="4">
        <v>43921</v>
      </c>
      <c r="N533">
        <v>1</v>
      </c>
      <c r="O533" t="s">
        <v>78</v>
      </c>
      <c r="P533" t="s">
        <v>240</v>
      </c>
      <c r="Q533">
        <v>1</v>
      </c>
      <c r="R533" t="s">
        <v>644</v>
      </c>
      <c r="S533" t="s">
        <v>1191</v>
      </c>
      <c r="T533" t="s">
        <v>1714</v>
      </c>
      <c r="U533" t="s">
        <v>67</v>
      </c>
      <c r="V533" t="s">
        <v>1548</v>
      </c>
      <c r="W533">
        <v>27.57</v>
      </c>
      <c r="X533">
        <v>44.97</v>
      </c>
      <c r="Y533">
        <v>1</v>
      </c>
      <c r="Z533" t="s">
        <v>393</v>
      </c>
      <c r="AA533" t="s">
        <v>2345</v>
      </c>
      <c r="AF533" s="4"/>
      <c r="AG533" s="4"/>
      <c r="AH533" t="s">
        <v>78</v>
      </c>
      <c r="AI533" t="s">
        <v>240</v>
      </c>
      <c r="AJ533" t="s">
        <v>644</v>
      </c>
      <c r="AK533" t="s">
        <v>1191</v>
      </c>
      <c r="AL533" t="s">
        <v>1714</v>
      </c>
      <c r="AM533" t="s">
        <v>67</v>
      </c>
      <c r="AN533" t="s">
        <v>1548</v>
      </c>
      <c r="AO533" t="s">
        <v>393</v>
      </c>
      <c r="AP533" t="s">
        <v>2345</v>
      </c>
    </row>
    <row r="534" spans="1:42" x14ac:dyDescent="0.25">
      <c r="A534">
        <v>370</v>
      </c>
      <c r="B534">
        <v>302</v>
      </c>
      <c r="C534" s="4">
        <v>43963</v>
      </c>
      <c r="D534">
        <v>2</v>
      </c>
      <c r="E534" t="s">
        <v>38</v>
      </c>
      <c r="F534" t="s">
        <v>49</v>
      </c>
      <c r="G534" t="s">
        <v>55</v>
      </c>
      <c r="H534" t="s">
        <v>58</v>
      </c>
      <c r="I534" s="4">
        <v>43610</v>
      </c>
      <c r="J534">
        <v>2</v>
      </c>
      <c r="L534" s="4"/>
      <c r="M534" s="4"/>
      <c r="N534">
        <v>1</v>
      </c>
      <c r="O534" t="s">
        <v>70</v>
      </c>
      <c r="P534" t="s">
        <v>232</v>
      </c>
      <c r="Q534">
        <v>1</v>
      </c>
      <c r="R534" t="s">
        <v>645</v>
      </c>
      <c r="S534" t="s">
        <v>1111</v>
      </c>
      <c r="T534" t="s">
        <v>1715</v>
      </c>
      <c r="U534" t="s">
        <v>80</v>
      </c>
      <c r="V534" t="s">
        <v>1517</v>
      </c>
      <c r="W534">
        <v>55</v>
      </c>
      <c r="X534">
        <v>39.979999999999997</v>
      </c>
      <c r="Y534">
        <v>1</v>
      </c>
      <c r="Z534" t="s">
        <v>432</v>
      </c>
      <c r="AA534" t="s">
        <v>2331</v>
      </c>
      <c r="AF534" s="4"/>
      <c r="AG534" s="4"/>
      <c r="AH534" t="s">
        <v>70</v>
      </c>
      <c r="AI534" t="s">
        <v>232</v>
      </c>
      <c r="AJ534" t="s">
        <v>645</v>
      </c>
      <c r="AK534" t="s">
        <v>1111</v>
      </c>
      <c r="AL534" t="s">
        <v>1715</v>
      </c>
      <c r="AM534" t="s">
        <v>80</v>
      </c>
      <c r="AN534" t="s">
        <v>1517</v>
      </c>
      <c r="AO534" t="s">
        <v>432</v>
      </c>
      <c r="AP534" t="s">
        <v>2331</v>
      </c>
    </row>
    <row r="535" spans="1:42" x14ac:dyDescent="0.25">
      <c r="A535">
        <v>371</v>
      </c>
      <c r="B535">
        <v>168</v>
      </c>
      <c r="C535" s="4">
        <v>43964</v>
      </c>
      <c r="D535">
        <v>5</v>
      </c>
      <c r="E535" t="s">
        <v>36</v>
      </c>
      <c r="F535" t="s">
        <v>47</v>
      </c>
      <c r="G535" t="s">
        <v>56</v>
      </c>
      <c r="H535" t="s">
        <v>57</v>
      </c>
      <c r="I535" s="4">
        <v>43941</v>
      </c>
      <c r="J535">
        <v>7</v>
      </c>
      <c r="K535" t="s">
        <v>61</v>
      </c>
      <c r="L535" s="4">
        <v>43915</v>
      </c>
      <c r="M535" s="4">
        <v>44012</v>
      </c>
      <c r="N535">
        <v>1</v>
      </c>
      <c r="O535" t="s">
        <v>69</v>
      </c>
      <c r="P535" t="s">
        <v>231</v>
      </c>
      <c r="Q535">
        <v>1</v>
      </c>
      <c r="R535" t="s">
        <v>646</v>
      </c>
      <c r="S535" t="s">
        <v>987</v>
      </c>
      <c r="T535" t="s">
        <v>492</v>
      </c>
      <c r="U535" t="s">
        <v>69</v>
      </c>
      <c r="V535" t="s">
        <v>1577</v>
      </c>
      <c r="W535">
        <v>135</v>
      </c>
      <c r="X535">
        <v>24.99</v>
      </c>
      <c r="Y535">
        <v>1</v>
      </c>
      <c r="Z535" t="s">
        <v>69</v>
      </c>
      <c r="AA535" t="s">
        <v>2360</v>
      </c>
      <c r="AF535" s="4"/>
      <c r="AG535" s="4"/>
      <c r="AH535" t="s">
        <v>69</v>
      </c>
      <c r="AI535" t="s">
        <v>231</v>
      </c>
      <c r="AJ535" t="s">
        <v>646</v>
      </c>
      <c r="AK535" t="s">
        <v>987</v>
      </c>
      <c r="AL535" t="s">
        <v>492</v>
      </c>
      <c r="AM535" t="s">
        <v>69</v>
      </c>
      <c r="AN535" t="s">
        <v>1577</v>
      </c>
      <c r="AO535" t="s">
        <v>69</v>
      </c>
      <c r="AP535" t="s">
        <v>2360</v>
      </c>
    </row>
    <row r="536" spans="1:42" x14ac:dyDescent="0.25">
      <c r="A536">
        <v>372</v>
      </c>
      <c r="B536">
        <v>20</v>
      </c>
      <c r="C536" s="4">
        <v>43965</v>
      </c>
      <c r="D536">
        <v>4</v>
      </c>
      <c r="E536" t="s">
        <v>40</v>
      </c>
      <c r="F536" t="s">
        <v>51</v>
      </c>
      <c r="G536" t="s">
        <v>55</v>
      </c>
      <c r="H536" t="s">
        <v>57</v>
      </c>
      <c r="I536" s="4">
        <v>43734</v>
      </c>
      <c r="J536">
        <v>2</v>
      </c>
      <c r="K536" t="s">
        <v>60</v>
      </c>
      <c r="L536" s="4">
        <v>43615</v>
      </c>
      <c r="M536" s="4">
        <v>43830</v>
      </c>
      <c r="N536">
        <v>1</v>
      </c>
      <c r="O536" t="s">
        <v>90</v>
      </c>
      <c r="P536" t="s">
        <v>252</v>
      </c>
      <c r="Q536">
        <v>1</v>
      </c>
      <c r="R536" t="s">
        <v>647</v>
      </c>
      <c r="S536" t="s">
        <v>1094</v>
      </c>
      <c r="T536" t="s">
        <v>1610</v>
      </c>
      <c r="U536" t="s">
        <v>69</v>
      </c>
      <c r="V536" t="s">
        <v>1562</v>
      </c>
      <c r="W536">
        <v>12.99</v>
      </c>
      <c r="X536">
        <v>9.99</v>
      </c>
      <c r="Y536">
        <v>1</v>
      </c>
      <c r="Z536" t="s">
        <v>410</v>
      </c>
      <c r="AA536" t="s">
        <v>2359</v>
      </c>
      <c r="AF536" s="4"/>
      <c r="AG536" s="4"/>
      <c r="AH536" t="s">
        <v>90</v>
      </c>
      <c r="AI536" t="s">
        <v>252</v>
      </c>
      <c r="AJ536" t="s">
        <v>647</v>
      </c>
      <c r="AK536" t="s">
        <v>1094</v>
      </c>
      <c r="AL536" t="s">
        <v>1610</v>
      </c>
      <c r="AM536" t="s">
        <v>69</v>
      </c>
      <c r="AN536" t="s">
        <v>1562</v>
      </c>
      <c r="AO536" t="s">
        <v>410</v>
      </c>
      <c r="AP536" t="s">
        <v>2359</v>
      </c>
    </row>
    <row r="537" spans="1:42" x14ac:dyDescent="0.25">
      <c r="A537">
        <v>373</v>
      </c>
      <c r="B537">
        <v>384</v>
      </c>
      <c r="C537" s="4">
        <v>43965</v>
      </c>
      <c r="D537">
        <v>7</v>
      </c>
      <c r="E537" t="s">
        <v>35</v>
      </c>
      <c r="F537" t="s">
        <v>46</v>
      </c>
      <c r="G537" t="s">
        <v>56</v>
      </c>
      <c r="H537" t="s">
        <v>57</v>
      </c>
      <c r="I537" s="4">
        <v>43655</v>
      </c>
      <c r="J537">
        <v>1</v>
      </c>
      <c r="K537" t="s">
        <v>61</v>
      </c>
      <c r="L537" s="4">
        <v>43615</v>
      </c>
      <c r="M537" s="4">
        <v>43830</v>
      </c>
      <c r="N537">
        <v>3</v>
      </c>
      <c r="O537" t="s">
        <v>153</v>
      </c>
      <c r="P537" t="s">
        <v>315</v>
      </c>
      <c r="Q537">
        <v>3</v>
      </c>
      <c r="R537" t="s">
        <v>648</v>
      </c>
      <c r="S537" t="s">
        <v>1192</v>
      </c>
      <c r="T537" t="s">
        <v>1716</v>
      </c>
      <c r="U537" t="s">
        <v>2000</v>
      </c>
      <c r="V537" t="s">
        <v>2046</v>
      </c>
      <c r="W537">
        <v>573.86</v>
      </c>
      <c r="X537">
        <v>84.94</v>
      </c>
      <c r="Y537">
        <v>3</v>
      </c>
      <c r="Z537" t="s">
        <v>2178</v>
      </c>
      <c r="AA537" t="s">
        <v>2460</v>
      </c>
      <c r="AF537" s="4"/>
      <c r="AG537" s="4"/>
      <c r="AH537" t="s">
        <v>90</v>
      </c>
      <c r="AI537" t="s">
        <v>252</v>
      </c>
      <c r="AJ537" t="s">
        <v>501</v>
      </c>
      <c r="AK537" t="s">
        <v>1064</v>
      </c>
      <c r="AL537" t="s">
        <v>1592</v>
      </c>
      <c r="AM537" t="s">
        <v>67</v>
      </c>
      <c r="AN537" t="s">
        <v>1562</v>
      </c>
      <c r="AO537" t="s">
        <v>410</v>
      </c>
      <c r="AP537" t="s">
        <v>2359</v>
      </c>
    </row>
    <row r="538" spans="1:42" x14ac:dyDescent="0.25">
      <c r="A538">
        <v>373</v>
      </c>
      <c r="B538">
        <v>384</v>
      </c>
      <c r="C538" s="4">
        <v>43965</v>
      </c>
      <c r="D538">
        <v>7</v>
      </c>
      <c r="E538" t="s">
        <v>35</v>
      </c>
      <c r="F538" t="s">
        <v>46</v>
      </c>
      <c r="G538" t="s">
        <v>56</v>
      </c>
      <c r="H538" t="s">
        <v>57</v>
      </c>
      <c r="I538" s="4">
        <v>43655</v>
      </c>
      <c r="J538">
        <v>1</v>
      </c>
      <c r="K538" t="s">
        <v>61</v>
      </c>
      <c r="L538" s="4">
        <v>43615</v>
      </c>
      <c r="M538" s="4">
        <v>43830</v>
      </c>
      <c r="N538">
        <v>3</v>
      </c>
      <c r="O538" t="s">
        <v>153</v>
      </c>
      <c r="P538" t="s">
        <v>315</v>
      </c>
      <c r="Q538">
        <v>3</v>
      </c>
      <c r="R538" t="s">
        <v>648</v>
      </c>
      <c r="S538" t="s">
        <v>1192</v>
      </c>
      <c r="T538" t="s">
        <v>1716</v>
      </c>
      <c r="U538" t="s">
        <v>2000</v>
      </c>
      <c r="V538" t="s">
        <v>2046</v>
      </c>
      <c r="W538">
        <v>573.86</v>
      </c>
      <c r="X538">
        <v>84.94</v>
      </c>
      <c r="Y538">
        <v>3</v>
      </c>
      <c r="Z538" t="s">
        <v>2178</v>
      </c>
      <c r="AA538" t="s">
        <v>2460</v>
      </c>
      <c r="AF538" s="4"/>
      <c r="AG538" s="4"/>
      <c r="AH538" t="s">
        <v>69</v>
      </c>
      <c r="AI538" t="s">
        <v>231</v>
      </c>
      <c r="AJ538" t="s">
        <v>856</v>
      </c>
      <c r="AK538" t="s">
        <v>1393</v>
      </c>
      <c r="AL538" t="s">
        <v>1909</v>
      </c>
      <c r="AM538" t="s">
        <v>69</v>
      </c>
      <c r="AN538" t="s">
        <v>1577</v>
      </c>
      <c r="AO538" t="s">
        <v>67</v>
      </c>
      <c r="AP538" t="s">
        <v>2373</v>
      </c>
    </row>
    <row r="539" spans="1:42" x14ac:dyDescent="0.25">
      <c r="A539">
        <v>373</v>
      </c>
      <c r="B539">
        <v>384</v>
      </c>
      <c r="C539" s="4">
        <v>43965</v>
      </c>
      <c r="D539">
        <v>7</v>
      </c>
      <c r="E539" t="s">
        <v>35</v>
      </c>
      <c r="F539" t="s">
        <v>46</v>
      </c>
      <c r="G539" t="s">
        <v>56</v>
      </c>
      <c r="H539" t="s">
        <v>57</v>
      </c>
      <c r="I539" s="4">
        <v>43655</v>
      </c>
      <c r="J539">
        <v>1</v>
      </c>
      <c r="K539" t="s">
        <v>61</v>
      </c>
      <c r="L539" s="4">
        <v>43615</v>
      </c>
      <c r="M539" s="4">
        <v>43830</v>
      </c>
      <c r="N539">
        <v>3</v>
      </c>
      <c r="O539" t="s">
        <v>153</v>
      </c>
      <c r="P539" t="s">
        <v>315</v>
      </c>
      <c r="Q539">
        <v>3</v>
      </c>
      <c r="R539" t="s">
        <v>648</v>
      </c>
      <c r="S539" t="s">
        <v>1192</v>
      </c>
      <c r="T539" t="s">
        <v>1716</v>
      </c>
      <c r="U539" t="s">
        <v>2000</v>
      </c>
      <c r="V539" t="s">
        <v>2046</v>
      </c>
      <c r="W539">
        <v>573.86</v>
      </c>
      <c r="X539">
        <v>84.94</v>
      </c>
      <c r="Y539">
        <v>3</v>
      </c>
      <c r="Z539" t="s">
        <v>2178</v>
      </c>
      <c r="AA539" t="s">
        <v>2460</v>
      </c>
      <c r="AF539" s="4"/>
      <c r="AG539" s="4"/>
      <c r="AH539" t="s">
        <v>78</v>
      </c>
      <c r="AI539" t="s">
        <v>240</v>
      </c>
      <c r="AJ539" t="s">
        <v>904</v>
      </c>
      <c r="AK539" t="s">
        <v>1191</v>
      </c>
      <c r="AL539" t="s">
        <v>1490</v>
      </c>
      <c r="AM539" t="s">
        <v>80</v>
      </c>
      <c r="AN539" t="s">
        <v>1548</v>
      </c>
      <c r="AO539" t="s">
        <v>469</v>
      </c>
      <c r="AP539" t="s">
        <v>2339</v>
      </c>
    </row>
    <row r="540" spans="1:42" x14ac:dyDescent="0.25">
      <c r="A540">
        <v>374</v>
      </c>
      <c r="B540">
        <v>225</v>
      </c>
      <c r="C540" s="4">
        <v>43966</v>
      </c>
      <c r="D540">
        <v>10</v>
      </c>
      <c r="E540" t="s">
        <v>42</v>
      </c>
      <c r="F540" t="s">
        <v>53</v>
      </c>
      <c r="G540" t="s">
        <v>56</v>
      </c>
      <c r="H540" t="s">
        <v>57</v>
      </c>
      <c r="I540" s="4">
        <v>43736</v>
      </c>
      <c r="J540">
        <v>2</v>
      </c>
      <c r="K540" t="s">
        <v>60</v>
      </c>
      <c r="L540" s="4">
        <v>43615</v>
      </c>
      <c r="M540" s="4">
        <v>43830</v>
      </c>
      <c r="N540">
        <v>1</v>
      </c>
      <c r="O540" t="s">
        <v>69</v>
      </c>
      <c r="P540" t="s">
        <v>231</v>
      </c>
      <c r="Q540">
        <v>1</v>
      </c>
      <c r="R540" t="s">
        <v>565</v>
      </c>
      <c r="S540" t="s">
        <v>1125</v>
      </c>
      <c r="T540" t="s">
        <v>1648</v>
      </c>
      <c r="U540" t="s">
        <v>80</v>
      </c>
      <c r="V540" t="s">
        <v>1577</v>
      </c>
      <c r="W540">
        <v>1010</v>
      </c>
      <c r="X540">
        <v>49.98</v>
      </c>
      <c r="Y540">
        <v>1</v>
      </c>
      <c r="Z540" t="s">
        <v>78</v>
      </c>
      <c r="AA540" t="s">
        <v>2330</v>
      </c>
      <c r="AF540" s="4"/>
      <c r="AG540" s="4"/>
      <c r="AH540" t="s">
        <v>69</v>
      </c>
      <c r="AI540" t="s">
        <v>231</v>
      </c>
      <c r="AJ540" t="s">
        <v>565</v>
      </c>
      <c r="AK540" t="s">
        <v>1125</v>
      </c>
      <c r="AL540" t="s">
        <v>1648</v>
      </c>
      <c r="AM540" t="s">
        <v>80</v>
      </c>
      <c r="AN540" t="s">
        <v>1577</v>
      </c>
      <c r="AO540" t="s">
        <v>78</v>
      </c>
      <c r="AP540" t="s">
        <v>2330</v>
      </c>
    </row>
    <row r="541" spans="1:42" x14ac:dyDescent="0.25">
      <c r="A541">
        <v>375</v>
      </c>
      <c r="B541">
        <v>303</v>
      </c>
      <c r="C541" s="4">
        <v>43966</v>
      </c>
      <c r="D541">
        <v>1</v>
      </c>
      <c r="E541" t="s">
        <v>39</v>
      </c>
      <c r="F541" t="s">
        <v>50</v>
      </c>
      <c r="G541" t="s">
        <v>56</v>
      </c>
      <c r="H541" t="s">
        <v>58</v>
      </c>
      <c r="I541" s="4">
        <v>43714</v>
      </c>
      <c r="J541">
        <v>1</v>
      </c>
      <c r="K541" t="s">
        <v>61</v>
      </c>
      <c r="L541" s="4">
        <v>43615</v>
      </c>
      <c r="M541" s="4">
        <v>43830</v>
      </c>
      <c r="N541">
        <v>1</v>
      </c>
      <c r="O541" t="s">
        <v>80</v>
      </c>
      <c r="P541" t="s">
        <v>242</v>
      </c>
      <c r="Q541">
        <v>1</v>
      </c>
      <c r="R541" t="s">
        <v>649</v>
      </c>
      <c r="S541" t="s">
        <v>1193</v>
      </c>
      <c r="T541" t="s">
        <v>1717</v>
      </c>
      <c r="U541" t="s">
        <v>67</v>
      </c>
      <c r="V541" t="s">
        <v>1562</v>
      </c>
      <c r="W541">
        <v>98.85</v>
      </c>
      <c r="X541">
        <v>29.97</v>
      </c>
      <c r="Y541">
        <v>1</v>
      </c>
      <c r="Z541" t="s">
        <v>70</v>
      </c>
      <c r="AA541" t="s">
        <v>2341</v>
      </c>
      <c r="AF541" s="4"/>
      <c r="AG541" s="4"/>
      <c r="AH541" t="s">
        <v>80</v>
      </c>
      <c r="AI541" t="s">
        <v>242</v>
      </c>
      <c r="AJ541" t="s">
        <v>649</v>
      </c>
      <c r="AK541" t="s">
        <v>1193</v>
      </c>
      <c r="AL541" t="s">
        <v>1717</v>
      </c>
      <c r="AM541" t="s">
        <v>67</v>
      </c>
      <c r="AN541" t="s">
        <v>1562</v>
      </c>
      <c r="AO541" t="s">
        <v>70</v>
      </c>
      <c r="AP541" t="s">
        <v>2341</v>
      </c>
    </row>
    <row r="542" spans="1:42" x14ac:dyDescent="0.25">
      <c r="A542">
        <v>376</v>
      </c>
      <c r="B542">
        <v>349</v>
      </c>
      <c r="C542" s="4">
        <v>43966</v>
      </c>
      <c r="D542">
        <v>1</v>
      </c>
      <c r="E542" t="s">
        <v>39</v>
      </c>
      <c r="F542" t="s">
        <v>50</v>
      </c>
      <c r="G542" t="s">
        <v>55</v>
      </c>
      <c r="H542" t="s">
        <v>57</v>
      </c>
      <c r="I542" s="4">
        <v>43494</v>
      </c>
      <c r="J542">
        <v>1</v>
      </c>
      <c r="L542" s="4"/>
      <c r="M542" s="4"/>
      <c r="N542">
        <v>1</v>
      </c>
      <c r="O542" t="s">
        <v>154</v>
      </c>
      <c r="P542" t="s">
        <v>316</v>
      </c>
      <c r="Q542">
        <v>3</v>
      </c>
      <c r="R542" t="s">
        <v>650</v>
      </c>
      <c r="S542" t="s">
        <v>1194</v>
      </c>
      <c r="T542" t="s">
        <v>1718</v>
      </c>
      <c r="U542" t="s">
        <v>2012</v>
      </c>
      <c r="V542" t="s">
        <v>2058</v>
      </c>
      <c r="W542">
        <v>239.52</v>
      </c>
      <c r="X542">
        <v>39.96</v>
      </c>
      <c r="Y542">
        <v>3</v>
      </c>
      <c r="Z542" t="s">
        <v>2179</v>
      </c>
      <c r="AA542" t="s">
        <v>2461</v>
      </c>
      <c r="AF542" s="4"/>
      <c r="AG542" s="4"/>
      <c r="AH542" t="s">
        <v>80</v>
      </c>
      <c r="AI542" t="s">
        <v>242</v>
      </c>
      <c r="AJ542" t="s">
        <v>691</v>
      </c>
      <c r="AK542" t="s">
        <v>1232</v>
      </c>
      <c r="AL542" t="s">
        <v>1754</v>
      </c>
      <c r="AM542" t="s">
        <v>69</v>
      </c>
      <c r="AN542" t="s">
        <v>1562</v>
      </c>
      <c r="AO542" t="s">
        <v>67</v>
      </c>
      <c r="AP542" t="s">
        <v>2373</v>
      </c>
    </row>
    <row r="543" spans="1:42" x14ac:dyDescent="0.25">
      <c r="A543">
        <v>376</v>
      </c>
      <c r="B543">
        <v>349</v>
      </c>
      <c r="C543" s="4">
        <v>43966</v>
      </c>
      <c r="D543">
        <v>1</v>
      </c>
      <c r="E543" t="s">
        <v>39</v>
      </c>
      <c r="F543" t="s">
        <v>50</v>
      </c>
      <c r="G543" t="s">
        <v>55</v>
      </c>
      <c r="H543" t="s">
        <v>57</v>
      </c>
      <c r="I543" s="4">
        <v>43494</v>
      </c>
      <c r="J543">
        <v>1</v>
      </c>
      <c r="L543" s="4"/>
      <c r="M543" s="4"/>
      <c r="N543">
        <v>1</v>
      </c>
      <c r="O543" t="s">
        <v>154</v>
      </c>
      <c r="P543" t="s">
        <v>316</v>
      </c>
      <c r="Q543">
        <v>3</v>
      </c>
      <c r="R543" t="s">
        <v>650</v>
      </c>
      <c r="S543" t="s">
        <v>1194</v>
      </c>
      <c r="T543" t="s">
        <v>1718</v>
      </c>
      <c r="U543" t="s">
        <v>2012</v>
      </c>
      <c r="V543" t="s">
        <v>2058</v>
      </c>
      <c r="W543">
        <v>239.52</v>
      </c>
      <c r="X543">
        <v>39.96</v>
      </c>
      <c r="Y543">
        <v>3</v>
      </c>
      <c r="Z543" t="s">
        <v>2179</v>
      </c>
      <c r="AA543" t="s">
        <v>2461</v>
      </c>
      <c r="AF543" s="4"/>
      <c r="AG543" s="4"/>
      <c r="AH543" t="s">
        <v>80</v>
      </c>
      <c r="AI543" t="s">
        <v>242</v>
      </c>
      <c r="AJ543" t="s">
        <v>912</v>
      </c>
      <c r="AK543" t="s">
        <v>984</v>
      </c>
      <c r="AL543" t="s">
        <v>1961</v>
      </c>
      <c r="AM543" t="s">
        <v>69</v>
      </c>
      <c r="AN543" t="s">
        <v>1562</v>
      </c>
      <c r="AO543" t="s">
        <v>69</v>
      </c>
      <c r="AP543" t="s">
        <v>2360</v>
      </c>
    </row>
    <row r="544" spans="1:42" x14ac:dyDescent="0.25">
      <c r="A544">
        <v>376</v>
      </c>
      <c r="B544">
        <v>349</v>
      </c>
      <c r="C544" s="4">
        <v>43966</v>
      </c>
      <c r="D544">
        <v>1</v>
      </c>
      <c r="E544" t="s">
        <v>39</v>
      </c>
      <c r="F544" t="s">
        <v>50</v>
      </c>
      <c r="G544" t="s">
        <v>55</v>
      </c>
      <c r="H544" t="s">
        <v>57</v>
      </c>
      <c r="I544" s="4">
        <v>43494</v>
      </c>
      <c r="J544">
        <v>1</v>
      </c>
      <c r="L544" s="4"/>
      <c r="M544" s="4"/>
      <c r="N544">
        <v>1</v>
      </c>
      <c r="O544" t="s">
        <v>154</v>
      </c>
      <c r="P544" t="s">
        <v>316</v>
      </c>
      <c r="Q544">
        <v>3</v>
      </c>
      <c r="R544" t="s">
        <v>650</v>
      </c>
      <c r="S544" t="s">
        <v>1194</v>
      </c>
      <c r="T544" t="s">
        <v>1718</v>
      </c>
      <c r="U544" t="s">
        <v>2012</v>
      </c>
      <c r="V544" t="s">
        <v>2058</v>
      </c>
      <c r="W544">
        <v>239.52</v>
      </c>
      <c r="X544">
        <v>39.96</v>
      </c>
      <c r="Y544">
        <v>3</v>
      </c>
      <c r="Z544" t="s">
        <v>2179</v>
      </c>
      <c r="AA544" t="s">
        <v>2461</v>
      </c>
      <c r="AF544" s="4"/>
      <c r="AG544" s="4"/>
      <c r="AH544" t="s">
        <v>80</v>
      </c>
      <c r="AI544" t="s">
        <v>242</v>
      </c>
      <c r="AJ544" t="s">
        <v>587</v>
      </c>
      <c r="AK544" t="s">
        <v>1143</v>
      </c>
      <c r="AL544" t="s">
        <v>1668</v>
      </c>
      <c r="AM544" t="s">
        <v>80</v>
      </c>
      <c r="AN544" t="s">
        <v>1562</v>
      </c>
      <c r="AO544" t="s">
        <v>79</v>
      </c>
      <c r="AP544" t="s">
        <v>2349</v>
      </c>
    </row>
    <row r="545" spans="1:42" x14ac:dyDescent="0.25">
      <c r="A545">
        <v>377</v>
      </c>
      <c r="B545">
        <v>361</v>
      </c>
      <c r="C545" s="4">
        <v>43966</v>
      </c>
      <c r="D545">
        <v>7</v>
      </c>
      <c r="E545" t="s">
        <v>35</v>
      </c>
      <c r="F545" t="s">
        <v>46</v>
      </c>
      <c r="G545" t="s">
        <v>55</v>
      </c>
      <c r="H545" t="s">
        <v>58</v>
      </c>
      <c r="I545" s="4">
        <v>43632</v>
      </c>
      <c r="J545">
        <v>1</v>
      </c>
      <c r="K545" t="s">
        <v>61</v>
      </c>
      <c r="L545" s="4">
        <v>43615</v>
      </c>
      <c r="M545" s="4">
        <v>43830</v>
      </c>
      <c r="N545">
        <v>1</v>
      </c>
      <c r="O545" t="s">
        <v>108</v>
      </c>
      <c r="P545" t="s">
        <v>270</v>
      </c>
      <c r="Q545">
        <v>2</v>
      </c>
      <c r="R545" t="s">
        <v>651</v>
      </c>
      <c r="S545" t="s">
        <v>1195</v>
      </c>
      <c r="T545" t="s">
        <v>1719</v>
      </c>
      <c r="U545" t="s">
        <v>83</v>
      </c>
      <c r="V545" t="s">
        <v>1723</v>
      </c>
      <c r="W545">
        <v>252.4</v>
      </c>
      <c r="X545">
        <v>49.95</v>
      </c>
      <c r="Y545">
        <v>2</v>
      </c>
      <c r="Z545" t="s">
        <v>2180</v>
      </c>
      <c r="AA545" t="s">
        <v>2462</v>
      </c>
      <c r="AF545" s="4"/>
      <c r="AG545" s="4"/>
      <c r="AH545" t="s">
        <v>90</v>
      </c>
      <c r="AI545" t="s">
        <v>252</v>
      </c>
      <c r="AJ545" t="s">
        <v>907</v>
      </c>
      <c r="AK545" t="s">
        <v>1443</v>
      </c>
      <c r="AL545" t="s">
        <v>1956</v>
      </c>
      <c r="AM545" t="s">
        <v>67</v>
      </c>
      <c r="AN545" t="s">
        <v>1562</v>
      </c>
      <c r="AO545" t="s">
        <v>645</v>
      </c>
      <c r="AP545" t="s">
        <v>2347</v>
      </c>
    </row>
    <row r="546" spans="1:42" x14ac:dyDescent="0.25">
      <c r="A546">
        <v>377</v>
      </c>
      <c r="B546">
        <v>361</v>
      </c>
      <c r="C546" s="4">
        <v>43966</v>
      </c>
      <c r="D546">
        <v>7</v>
      </c>
      <c r="E546" t="s">
        <v>35</v>
      </c>
      <c r="F546" t="s">
        <v>46</v>
      </c>
      <c r="G546" t="s">
        <v>55</v>
      </c>
      <c r="H546" t="s">
        <v>58</v>
      </c>
      <c r="I546" s="4">
        <v>43632</v>
      </c>
      <c r="J546">
        <v>1</v>
      </c>
      <c r="K546" t="s">
        <v>61</v>
      </c>
      <c r="L546" s="4">
        <v>43615</v>
      </c>
      <c r="M546" s="4">
        <v>43830</v>
      </c>
      <c r="N546">
        <v>1</v>
      </c>
      <c r="O546" t="s">
        <v>108</v>
      </c>
      <c r="P546" t="s">
        <v>270</v>
      </c>
      <c r="Q546">
        <v>2</v>
      </c>
      <c r="R546" t="s">
        <v>651</v>
      </c>
      <c r="S546" t="s">
        <v>1195</v>
      </c>
      <c r="T546" t="s">
        <v>1719</v>
      </c>
      <c r="U546" t="s">
        <v>83</v>
      </c>
      <c r="V546" t="s">
        <v>1723</v>
      </c>
      <c r="W546">
        <v>252.4</v>
      </c>
      <c r="X546">
        <v>49.95</v>
      </c>
      <c r="Y546">
        <v>2</v>
      </c>
      <c r="Z546" t="s">
        <v>2180</v>
      </c>
      <c r="AA546" t="s">
        <v>2462</v>
      </c>
      <c r="AF546" s="4"/>
      <c r="AG546" s="4"/>
      <c r="AH546" t="s">
        <v>90</v>
      </c>
      <c r="AI546" t="s">
        <v>252</v>
      </c>
      <c r="AJ546" t="s">
        <v>503</v>
      </c>
      <c r="AK546" t="s">
        <v>1066</v>
      </c>
      <c r="AL546" t="s">
        <v>1594</v>
      </c>
      <c r="AM546" t="s">
        <v>80</v>
      </c>
      <c r="AN546" t="s">
        <v>1562</v>
      </c>
      <c r="AO546" t="s">
        <v>410</v>
      </c>
      <c r="AP546" t="s">
        <v>2359</v>
      </c>
    </row>
    <row r="547" spans="1:42" x14ac:dyDescent="0.25">
      <c r="A547">
        <v>378</v>
      </c>
      <c r="B547">
        <v>202</v>
      </c>
      <c r="C547" s="4">
        <v>43967</v>
      </c>
      <c r="D547">
        <v>11</v>
      </c>
      <c r="E547" t="s">
        <v>37</v>
      </c>
      <c r="F547" t="s">
        <v>48</v>
      </c>
      <c r="G547" t="s">
        <v>55</v>
      </c>
      <c r="H547" t="s">
        <v>57</v>
      </c>
      <c r="I547" s="4">
        <v>43615</v>
      </c>
      <c r="J547">
        <v>2</v>
      </c>
      <c r="K547" t="s">
        <v>60</v>
      </c>
      <c r="L547" s="4">
        <v>43615</v>
      </c>
      <c r="M547" s="4">
        <v>43830</v>
      </c>
      <c r="N547">
        <v>1</v>
      </c>
      <c r="O547" t="s">
        <v>67</v>
      </c>
      <c r="P547" t="s">
        <v>229</v>
      </c>
      <c r="Q547">
        <v>1</v>
      </c>
      <c r="R547" t="s">
        <v>467</v>
      </c>
      <c r="S547" t="s">
        <v>1030</v>
      </c>
      <c r="T547" t="s">
        <v>1560</v>
      </c>
      <c r="U547" t="s">
        <v>80</v>
      </c>
      <c r="V547" t="s">
        <v>1548</v>
      </c>
      <c r="W547">
        <v>59.74</v>
      </c>
      <c r="X547">
        <v>29.98</v>
      </c>
      <c r="Y547">
        <v>1</v>
      </c>
      <c r="Z547" t="s">
        <v>84</v>
      </c>
      <c r="AA547" t="s">
        <v>2366</v>
      </c>
      <c r="AF547" s="4"/>
      <c r="AG547" s="4"/>
      <c r="AH547" t="s">
        <v>67</v>
      </c>
      <c r="AI547" t="s">
        <v>229</v>
      </c>
      <c r="AJ547" t="s">
        <v>467</v>
      </c>
      <c r="AK547" t="s">
        <v>1030</v>
      </c>
      <c r="AL547" t="s">
        <v>1560</v>
      </c>
      <c r="AM547" t="s">
        <v>80</v>
      </c>
      <c r="AN547" t="s">
        <v>1548</v>
      </c>
      <c r="AO547" t="s">
        <v>84</v>
      </c>
      <c r="AP547" t="s">
        <v>2366</v>
      </c>
    </row>
    <row r="548" spans="1:42" x14ac:dyDescent="0.25">
      <c r="A548">
        <v>379</v>
      </c>
      <c r="B548">
        <v>369</v>
      </c>
      <c r="C548" s="4">
        <v>43969</v>
      </c>
      <c r="D548">
        <v>2</v>
      </c>
      <c r="E548" t="s">
        <v>38</v>
      </c>
      <c r="F548" t="s">
        <v>49</v>
      </c>
      <c r="G548" t="s">
        <v>56</v>
      </c>
      <c r="H548" t="s">
        <v>57</v>
      </c>
      <c r="I548" s="4">
        <v>43590</v>
      </c>
      <c r="J548">
        <v>3</v>
      </c>
      <c r="L548" s="4"/>
      <c r="M548" s="4"/>
      <c r="N548">
        <v>1</v>
      </c>
      <c r="O548" t="s">
        <v>84</v>
      </c>
      <c r="P548" t="s">
        <v>246</v>
      </c>
      <c r="Q548">
        <v>1</v>
      </c>
      <c r="R548" t="s">
        <v>549</v>
      </c>
      <c r="S548" t="s">
        <v>1110</v>
      </c>
      <c r="T548" t="s">
        <v>1635</v>
      </c>
      <c r="U548" t="s">
        <v>69</v>
      </c>
      <c r="V548" t="s">
        <v>1548</v>
      </c>
      <c r="W548">
        <v>27.99</v>
      </c>
      <c r="X548">
        <v>14.99</v>
      </c>
      <c r="Y548">
        <v>1</v>
      </c>
      <c r="Z548" t="s">
        <v>410</v>
      </c>
      <c r="AA548" t="s">
        <v>2359</v>
      </c>
      <c r="AF548" s="4"/>
      <c r="AG548" s="4"/>
      <c r="AH548" t="s">
        <v>84</v>
      </c>
      <c r="AI548" t="s">
        <v>246</v>
      </c>
      <c r="AJ548" t="s">
        <v>549</v>
      </c>
      <c r="AK548" t="s">
        <v>1110</v>
      </c>
      <c r="AL548" t="s">
        <v>1635</v>
      </c>
      <c r="AM548" t="s">
        <v>69</v>
      </c>
      <c r="AN548" t="s">
        <v>1548</v>
      </c>
      <c r="AO548" t="s">
        <v>410</v>
      </c>
      <c r="AP548" t="s">
        <v>2359</v>
      </c>
    </row>
    <row r="549" spans="1:42" x14ac:dyDescent="0.25">
      <c r="A549">
        <v>380</v>
      </c>
      <c r="B549">
        <v>213</v>
      </c>
      <c r="C549" s="4">
        <v>43970</v>
      </c>
      <c r="D549">
        <v>2</v>
      </c>
      <c r="E549" t="s">
        <v>38</v>
      </c>
      <c r="F549" t="s">
        <v>49</v>
      </c>
      <c r="G549" t="s">
        <v>55</v>
      </c>
      <c r="H549" t="s">
        <v>57</v>
      </c>
      <c r="I549" s="4">
        <v>43672</v>
      </c>
      <c r="J549">
        <v>2</v>
      </c>
      <c r="K549" t="s">
        <v>60</v>
      </c>
      <c r="L549" s="4">
        <v>43615</v>
      </c>
      <c r="M549" s="4">
        <v>43830</v>
      </c>
      <c r="N549">
        <v>1</v>
      </c>
      <c r="O549" t="s">
        <v>90</v>
      </c>
      <c r="P549" t="s">
        <v>252</v>
      </c>
      <c r="Q549">
        <v>1</v>
      </c>
      <c r="R549" t="s">
        <v>652</v>
      </c>
      <c r="S549" t="s">
        <v>1196</v>
      </c>
      <c r="T549" t="s">
        <v>1720</v>
      </c>
      <c r="U549" t="s">
        <v>67</v>
      </c>
      <c r="V549" t="s">
        <v>1562</v>
      </c>
      <c r="W549">
        <v>58.47</v>
      </c>
      <c r="X549">
        <v>29.97</v>
      </c>
      <c r="Y549">
        <v>1</v>
      </c>
      <c r="Z549" t="s">
        <v>410</v>
      </c>
      <c r="AA549" t="s">
        <v>2359</v>
      </c>
      <c r="AF549" s="4"/>
      <c r="AG549" s="4"/>
      <c r="AH549" t="s">
        <v>90</v>
      </c>
      <c r="AI549" t="s">
        <v>252</v>
      </c>
      <c r="AJ549" t="s">
        <v>652</v>
      </c>
      <c r="AK549" t="s">
        <v>1196</v>
      </c>
      <c r="AL549" t="s">
        <v>1720</v>
      </c>
      <c r="AM549" t="s">
        <v>67</v>
      </c>
      <c r="AN549" t="s">
        <v>1562</v>
      </c>
      <c r="AO549" t="s">
        <v>410</v>
      </c>
      <c r="AP549" t="s">
        <v>2359</v>
      </c>
    </row>
    <row r="550" spans="1:42" x14ac:dyDescent="0.25">
      <c r="A550">
        <v>381</v>
      </c>
      <c r="B550">
        <v>391</v>
      </c>
      <c r="C550" s="4">
        <v>43970</v>
      </c>
      <c r="D550">
        <v>4</v>
      </c>
      <c r="E550" t="s">
        <v>40</v>
      </c>
      <c r="F550" t="s">
        <v>51</v>
      </c>
      <c r="G550" t="s">
        <v>55</v>
      </c>
      <c r="H550" t="s">
        <v>58</v>
      </c>
      <c r="I550" s="4">
        <v>43689</v>
      </c>
      <c r="J550">
        <v>2</v>
      </c>
      <c r="K550" t="s">
        <v>60</v>
      </c>
      <c r="L550" s="4">
        <v>43615</v>
      </c>
      <c r="M550" s="4">
        <v>43830</v>
      </c>
      <c r="N550">
        <v>1</v>
      </c>
      <c r="O550" t="s">
        <v>86</v>
      </c>
      <c r="P550" t="s">
        <v>248</v>
      </c>
      <c r="Q550">
        <v>1</v>
      </c>
      <c r="R550" t="s">
        <v>653</v>
      </c>
      <c r="S550" t="s">
        <v>1197</v>
      </c>
      <c r="T550" t="s">
        <v>1721</v>
      </c>
      <c r="U550" t="s">
        <v>67</v>
      </c>
      <c r="V550" t="s">
        <v>1577</v>
      </c>
      <c r="W550">
        <v>997.47</v>
      </c>
      <c r="X550">
        <v>74.97</v>
      </c>
      <c r="Y550">
        <v>1</v>
      </c>
      <c r="Z550" t="s">
        <v>549</v>
      </c>
      <c r="AA550" t="s">
        <v>2362</v>
      </c>
      <c r="AF550" s="4"/>
      <c r="AG550" s="4"/>
      <c r="AH550" t="s">
        <v>86</v>
      </c>
      <c r="AI550" t="s">
        <v>248</v>
      </c>
      <c r="AJ550" t="s">
        <v>653</v>
      </c>
      <c r="AK550" t="s">
        <v>1197</v>
      </c>
      <c r="AL550" t="s">
        <v>1721</v>
      </c>
      <c r="AM550" t="s">
        <v>67</v>
      </c>
      <c r="AN550" t="s">
        <v>1577</v>
      </c>
      <c r="AO550" t="s">
        <v>549</v>
      </c>
      <c r="AP550" t="s">
        <v>2362</v>
      </c>
    </row>
    <row r="551" spans="1:42" x14ac:dyDescent="0.25">
      <c r="A551">
        <v>382</v>
      </c>
      <c r="B551">
        <v>423</v>
      </c>
      <c r="C551" s="4">
        <v>43970</v>
      </c>
      <c r="D551">
        <v>3</v>
      </c>
      <c r="E551" t="s">
        <v>34</v>
      </c>
      <c r="F551" t="s">
        <v>45</v>
      </c>
      <c r="G551" t="s">
        <v>56</v>
      </c>
      <c r="H551" t="s">
        <v>58</v>
      </c>
      <c r="I551" s="4">
        <v>43732</v>
      </c>
      <c r="J551">
        <v>2</v>
      </c>
      <c r="K551" t="s">
        <v>60</v>
      </c>
      <c r="L551" s="4">
        <v>43615</v>
      </c>
      <c r="M551" s="4">
        <v>43830</v>
      </c>
      <c r="N551">
        <v>3</v>
      </c>
      <c r="O551" t="s">
        <v>155</v>
      </c>
      <c r="P551" t="s">
        <v>317</v>
      </c>
      <c r="Q551">
        <v>3</v>
      </c>
      <c r="R551" t="s">
        <v>654</v>
      </c>
      <c r="S551" t="s">
        <v>1198</v>
      </c>
      <c r="T551" t="s">
        <v>1722</v>
      </c>
      <c r="U551" t="s">
        <v>2013</v>
      </c>
      <c r="V551" t="s">
        <v>2041</v>
      </c>
      <c r="W551">
        <v>219.44</v>
      </c>
      <c r="X551">
        <v>89.94</v>
      </c>
      <c r="Y551">
        <v>3</v>
      </c>
      <c r="Z551" t="s">
        <v>2181</v>
      </c>
      <c r="AA551" t="s">
        <v>2463</v>
      </c>
      <c r="AF551" s="4"/>
      <c r="AG551" s="4"/>
      <c r="AH551" t="s">
        <v>79</v>
      </c>
      <c r="AI551" t="s">
        <v>241</v>
      </c>
      <c r="AJ551" t="s">
        <v>515</v>
      </c>
      <c r="AK551" t="s">
        <v>1078</v>
      </c>
      <c r="AL551" t="s">
        <v>1587</v>
      </c>
      <c r="AM551" t="s">
        <v>80</v>
      </c>
      <c r="AN551" t="s">
        <v>1548</v>
      </c>
      <c r="AO551" t="s">
        <v>86</v>
      </c>
      <c r="AP551" t="s">
        <v>2350</v>
      </c>
    </row>
    <row r="552" spans="1:42" x14ac:dyDescent="0.25">
      <c r="A552">
        <v>382</v>
      </c>
      <c r="B552">
        <v>423</v>
      </c>
      <c r="C552" s="4">
        <v>43970</v>
      </c>
      <c r="D552">
        <v>3</v>
      </c>
      <c r="E552" t="s">
        <v>34</v>
      </c>
      <c r="F552" t="s">
        <v>45</v>
      </c>
      <c r="G552" t="s">
        <v>56</v>
      </c>
      <c r="H552" t="s">
        <v>58</v>
      </c>
      <c r="I552" s="4">
        <v>43732</v>
      </c>
      <c r="J552">
        <v>2</v>
      </c>
      <c r="K552" t="s">
        <v>60</v>
      </c>
      <c r="L552" s="4">
        <v>43615</v>
      </c>
      <c r="M552" s="4">
        <v>43830</v>
      </c>
      <c r="N552">
        <v>3</v>
      </c>
      <c r="O552" t="s">
        <v>155</v>
      </c>
      <c r="P552" t="s">
        <v>317</v>
      </c>
      <c r="Q552">
        <v>3</v>
      </c>
      <c r="R552" t="s">
        <v>654</v>
      </c>
      <c r="S552" t="s">
        <v>1198</v>
      </c>
      <c r="T552" t="s">
        <v>1722</v>
      </c>
      <c r="U552" t="s">
        <v>2013</v>
      </c>
      <c r="V552" t="s">
        <v>2041</v>
      </c>
      <c r="W552">
        <v>219.44</v>
      </c>
      <c r="X552">
        <v>89.94</v>
      </c>
      <c r="Y552">
        <v>3</v>
      </c>
      <c r="Z552" t="s">
        <v>2181</v>
      </c>
      <c r="AA552" t="s">
        <v>2463</v>
      </c>
      <c r="AF552" s="4"/>
      <c r="AG552" s="4"/>
      <c r="AH552" t="s">
        <v>80</v>
      </c>
      <c r="AI552" t="s">
        <v>242</v>
      </c>
      <c r="AJ552" t="s">
        <v>84</v>
      </c>
      <c r="AK552" t="s">
        <v>990</v>
      </c>
      <c r="AL552" t="s">
        <v>1523</v>
      </c>
      <c r="AM552" t="s">
        <v>69</v>
      </c>
      <c r="AN552" t="s">
        <v>1548</v>
      </c>
      <c r="AO552" t="s">
        <v>79</v>
      </c>
      <c r="AP552" t="s">
        <v>2349</v>
      </c>
    </row>
    <row r="553" spans="1:42" x14ac:dyDescent="0.25">
      <c r="A553">
        <v>382</v>
      </c>
      <c r="B553">
        <v>423</v>
      </c>
      <c r="C553" s="4">
        <v>43970</v>
      </c>
      <c r="D553">
        <v>3</v>
      </c>
      <c r="E553" t="s">
        <v>34</v>
      </c>
      <c r="F553" t="s">
        <v>45</v>
      </c>
      <c r="G553" t="s">
        <v>56</v>
      </c>
      <c r="H553" t="s">
        <v>58</v>
      </c>
      <c r="I553" s="4">
        <v>43732</v>
      </c>
      <c r="J553">
        <v>2</v>
      </c>
      <c r="K553" t="s">
        <v>60</v>
      </c>
      <c r="L553" s="4">
        <v>43615</v>
      </c>
      <c r="M553" s="4">
        <v>43830</v>
      </c>
      <c r="N553">
        <v>3</v>
      </c>
      <c r="O553" t="s">
        <v>155</v>
      </c>
      <c r="P553" t="s">
        <v>317</v>
      </c>
      <c r="Q553">
        <v>3</v>
      </c>
      <c r="R553" t="s">
        <v>654</v>
      </c>
      <c r="S553" t="s">
        <v>1198</v>
      </c>
      <c r="T553" t="s">
        <v>1722</v>
      </c>
      <c r="U553" t="s">
        <v>2013</v>
      </c>
      <c r="V553" t="s">
        <v>2041</v>
      </c>
      <c r="W553">
        <v>219.44</v>
      </c>
      <c r="X553">
        <v>89.94</v>
      </c>
      <c r="Y553">
        <v>3</v>
      </c>
      <c r="Z553" t="s">
        <v>2181</v>
      </c>
      <c r="AA553" t="s">
        <v>2463</v>
      </c>
      <c r="AF553" s="4"/>
      <c r="AG553" s="4"/>
      <c r="AH553" t="s">
        <v>67</v>
      </c>
      <c r="AI553" t="s">
        <v>229</v>
      </c>
      <c r="AJ553" t="s">
        <v>468</v>
      </c>
      <c r="AK553" t="s">
        <v>1031</v>
      </c>
      <c r="AL553" t="s">
        <v>1561</v>
      </c>
      <c r="AM553" t="s">
        <v>67</v>
      </c>
      <c r="AN553" t="s">
        <v>1548</v>
      </c>
      <c r="AO553" t="s">
        <v>90</v>
      </c>
      <c r="AP553" t="s">
        <v>2328</v>
      </c>
    </row>
    <row r="554" spans="1:42" x14ac:dyDescent="0.25">
      <c r="A554">
        <v>383</v>
      </c>
      <c r="B554">
        <v>13</v>
      </c>
      <c r="C554" s="4">
        <v>43972</v>
      </c>
      <c r="D554">
        <v>3</v>
      </c>
      <c r="E554" t="s">
        <v>34</v>
      </c>
      <c r="F554" t="s">
        <v>45</v>
      </c>
      <c r="G554" t="s">
        <v>56</v>
      </c>
      <c r="H554" t="s">
        <v>58</v>
      </c>
      <c r="I554" s="4">
        <v>43733</v>
      </c>
      <c r="J554">
        <v>1</v>
      </c>
      <c r="K554" t="s">
        <v>61</v>
      </c>
      <c r="L554" s="4">
        <v>43615</v>
      </c>
      <c r="M554" s="4">
        <v>43830</v>
      </c>
      <c r="N554">
        <v>1</v>
      </c>
      <c r="O554" t="s">
        <v>67</v>
      </c>
      <c r="P554" t="s">
        <v>229</v>
      </c>
      <c r="Q554">
        <v>1</v>
      </c>
      <c r="R554" t="s">
        <v>544</v>
      </c>
      <c r="S554" t="s">
        <v>1105</v>
      </c>
      <c r="T554" t="s">
        <v>824</v>
      </c>
      <c r="U554" t="s">
        <v>80</v>
      </c>
      <c r="V554" t="s">
        <v>1548</v>
      </c>
      <c r="W554">
        <v>50</v>
      </c>
      <c r="X554">
        <v>29.98</v>
      </c>
      <c r="Y554">
        <v>1</v>
      </c>
      <c r="Z554" t="s">
        <v>90</v>
      </c>
      <c r="AA554" t="s">
        <v>2328</v>
      </c>
      <c r="AF554" s="4"/>
      <c r="AG554" s="4"/>
      <c r="AH554" t="s">
        <v>67</v>
      </c>
      <c r="AI554" t="s">
        <v>229</v>
      </c>
      <c r="AJ554" t="s">
        <v>544</v>
      </c>
      <c r="AK554" t="s">
        <v>1105</v>
      </c>
      <c r="AL554" t="s">
        <v>824</v>
      </c>
      <c r="AM554" t="s">
        <v>80</v>
      </c>
      <c r="AN554" t="s">
        <v>1548</v>
      </c>
      <c r="AO554" t="s">
        <v>90</v>
      </c>
      <c r="AP554" t="s">
        <v>2328</v>
      </c>
    </row>
    <row r="555" spans="1:42" x14ac:dyDescent="0.25">
      <c r="A555">
        <v>384</v>
      </c>
      <c r="B555">
        <v>36</v>
      </c>
      <c r="C555" s="4">
        <v>43972</v>
      </c>
      <c r="D555">
        <v>3</v>
      </c>
      <c r="E555" t="s">
        <v>34</v>
      </c>
      <c r="F555" t="s">
        <v>45</v>
      </c>
      <c r="G555" t="s">
        <v>56</v>
      </c>
      <c r="H555" t="s">
        <v>57</v>
      </c>
      <c r="I555" s="4">
        <v>43960</v>
      </c>
      <c r="J555">
        <v>9</v>
      </c>
      <c r="K555" t="s">
        <v>59</v>
      </c>
      <c r="L555" s="4">
        <v>43952</v>
      </c>
      <c r="M555" s="4">
        <v>44075</v>
      </c>
      <c r="N555">
        <v>1</v>
      </c>
      <c r="O555" t="s">
        <v>108</v>
      </c>
      <c r="P555" t="s">
        <v>270</v>
      </c>
      <c r="Q555">
        <v>1</v>
      </c>
      <c r="R555" t="s">
        <v>655</v>
      </c>
      <c r="S555" t="s">
        <v>1199</v>
      </c>
      <c r="T555" t="s">
        <v>1723</v>
      </c>
      <c r="U555" t="s">
        <v>88</v>
      </c>
      <c r="V555" t="s">
        <v>1723</v>
      </c>
      <c r="W555">
        <v>39.96</v>
      </c>
      <c r="X555">
        <v>39.96</v>
      </c>
      <c r="Y555">
        <v>1</v>
      </c>
      <c r="Z555" t="s">
        <v>2182</v>
      </c>
      <c r="AA555" t="s">
        <v>2464</v>
      </c>
      <c r="AF555" s="4"/>
      <c r="AG555" s="4"/>
      <c r="AH555" t="s">
        <v>90</v>
      </c>
      <c r="AI555" t="s">
        <v>252</v>
      </c>
      <c r="AJ555" t="s">
        <v>575</v>
      </c>
      <c r="AK555" t="s">
        <v>1133</v>
      </c>
      <c r="AL555" t="s">
        <v>1562</v>
      </c>
      <c r="AM555" t="s">
        <v>80</v>
      </c>
      <c r="AN555" t="s">
        <v>1562</v>
      </c>
      <c r="AO555" t="s">
        <v>645</v>
      </c>
      <c r="AP555" t="s">
        <v>2347</v>
      </c>
    </row>
    <row r="556" spans="1:42" x14ac:dyDescent="0.25">
      <c r="A556">
        <v>384</v>
      </c>
      <c r="B556">
        <v>36</v>
      </c>
      <c r="C556" s="4">
        <v>43972</v>
      </c>
      <c r="D556">
        <v>3</v>
      </c>
      <c r="E556" t="s">
        <v>34</v>
      </c>
      <c r="F556" t="s">
        <v>45</v>
      </c>
      <c r="G556" t="s">
        <v>56</v>
      </c>
      <c r="H556" t="s">
        <v>57</v>
      </c>
      <c r="I556" s="4">
        <v>43960</v>
      </c>
      <c r="J556">
        <v>9</v>
      </c>
      <c r="K556" t="s">
        <v>59</v>
      </c>
      <c r="L556" s="4">
        <v>43952</v>
      </c>
      <c r="M556" s="4">
        <v>44075</v>
      </c>
      <c r="N556">
        <v>1</v>
      </c>
      <c r="O556" t="s">
        <v>108</v>
      </c>
      <c r="P556" t="s">
        <v>270</v>
      </c>
      <c r="Q556">
        <v>1</v>
      </c>
      <c r="R556" t="s">
        <v>655</v>
      </c>
      <c r="S556" t="s">
        <v>1199</v>
      </c>
      <c r="T556" t="s">
        <v>1723</v>
      </c>
      <c r="U556" t="s">
        <v>88</v>
      </c>
      <c r="V556" t="s">
        <v>1723</v>
      </c>
      <c r="W556">
        <v>39.96</v>
      </c>
      <c r="X556">
        <v>39.96</v>
      </c>
      <c r="Y556">
        <v>1</v>
      </c>
      <c r="Z556" t="s">
        <v>2182</v>
      </c>
      <c r="AA556" t="s">
        <v>2464</v>
      </c>
      <c r="AF556" s="4"/>
      <c r="AG556" s="4"/>
      <c r="AH556" t="s">
        <v>90</v>
      </c>
      <c r="AI556" t="s">
        <v>252</v>
      </c>
      <c r="AJ556" t="s">
        <v>575</v>
      </c>
      <c r="AK556" t="s">
        <v>1133</v>
      </c>
      <c r="AL556" t="s">
        <v>1562</v>
      </c>
      <c r="AM556" t="s">
        <v>80</v>
      </c>
      <c r="AN556" t="s">
        <v>1562</v>
      </c>
      <c r="AO556" t="s">
        <v>645</v>
      </c>
      <c r="AP556" t="s">
        <v>2347</v>
      </c>
    </row>
    <row r="557" spans="1:42" x14ac:dyDescent="0.25">
      <c r="A557">
        <v>385</v>
      </c>
      <c r="B557">
        <v>297</v>
      </c>
      <c r="C557" s="4">
        <v>43973</v>
      </c>
      <c r="D557">
        <v>3</v>
      </c>
      <c r="E557" t="s">
        <v>34</v>
      </c>
      <c r="F557" t="s">
        <v>45</v>
      </c>
      <c r="G557" t="s">
        <v>55</v>
      </c>
      <c r="H557" t="s">
        <v>58</v>
      </c>
      <c r="I557" s="4">
        <v>43628</v>
      </c>
      <c r="J557">
        <v>3</v>
      </c>
      <c r="K557" t="s">
        <v>59</v>
      </c>
      <c r="L557" s="4">
        <v>43615</v>
      </c>
      <c r="M557" s="4">
        <v>43830</v>
      </c>
      <c r="N557">
        <v>1</v>
      </c>
      <c r="O557" t="s">
        <v>65</v>
      </c>
      <c r="P557" t="s">
        <v>227</v>
      </c>
      <c r="Q557">
        <v>1</v>
      </c>
      <c r="R557" t="s">
        <v>389</v>
      </c>
      <c r="S557" t="s">
        <v>951</v>
      </c>
      <c r="T557" t="s">
        <v>1485</v>
      </c>
      <c r="U557" t="s">
        <v>69</v>
      </c>
      <c r="V557" t="s">
        <v>1517</v>
      </c>
      <c r="W557">
        <v>21.95</v>
      </c>
      <c r="X557">
        <v>19.989999999999998</v>
      </c>
      <c r="Y557">
        <v>1</v>
      </c>
      <c r="Z557" t="s">
        <v>431</v>
      </c>
      <c r="AA557" t="s">
        <v>2326</v>
      </c>
      <c r="AF557" s="4"/>
      <c r="AG557" s="4"/>
      <c r="AH557" t="s">
        <v>65</v>
      </c>
      <c r="AI557" t="s">
        <v>227</v>
      </c>
      <c r="AJ557" t="s">
        <v>389</v>
      </c>
      <c r="AK557" t="s">
        <v>951</v>
      </c>
      <c r="AL557" t="s">
        <v>1485</v>
      </c>
      <c r="AM557" t="s">
        <v>69</v>
      </c>
      <c r="AN557" t="s">
        <v>1517</v>
      </c>
      <c r="AO557" t="s">
        <v>431</v>
      </c>
      <c r="AP557" t="s">
        <v>2326</v>
      </c>
    </row>
    <row r="558" spans="1:42" x14ac:dyDescent="0.25">
      <c r="A558">
        <v>386</v>
      </c>
      <c r="B558">
        <v>364</v>
      </c>
      <c r="C558" s="4">
        <v>43975</v>
      </c>
      <c r="D558">
        <v>9</v>
      </c>
      <c r="E558" t="s">
        <v>41</v>
      </c>
      <c r="F558" t="s">
        <v>52</v>
      </c>
      <c r="G558" t="s">
        <v>55</v>
      </c>
      <c r="H558" t="s">
        <v>58</v>
      </c>
      <c r="I558" s="4">
        <v>43577</v>
      </c>
      <c r="J558">
        <v>2</v>
      </c>
      <c r="L558" s="4"/>
      <c r="M558" s="4"/>
      <c r="N558">
        <v>2</v>
      </c>
      <c r="O558" t="s">
        <v>156</v>
      </c>
      <c r="P558" t="s">
        <v>318</v>
      </c>
      <c r="Q558">
        <v>2</v>
      </c>
      <c r="R558" t="s">
        <v>656</v>
      </c>
      <c r="S558" t="s">
        <v>1200</v>
      </c>
      <c r="T558" t="s">
        <v>1724</v>
      </c>
      <c r="U558" t="s">
        <v>110</v>
      </c>
      <c r="V558" t="s">
        <v>2037</v>
      </c>
      <c r="W558">
        <v>350.88</v>
      </c>
      <c r="X558">
        <v>119.94</v>
      </c>
      <c r="Y558">
        <v>2</v>
      </c>
      <c r="Z558" t="s">
        <v>2183</v>
      </c>
      <c r="AA558" t="s">
        <v>2465</v>
      </c>
      <c r="AF558" s="4"/>
      <c r="AG558" s="4"/>
      <c r="AH558" t="s">
        <v>86</v>
      </c>
      <c r="AI558" t="s">
        <v>248</v>
      </c>
      <c r="AJ558" t="s">
        <v>584</v>
      </c>
      <c r="AK558" t="s">
        <v>1062</v>
      </c>
      <c r="AL558" t="s">
        <v>1665</v>
      </c>
      <c r="AM558" t="s">
        <v>67</v>
      </c>
      <c r="AN558" t="s">
        <v>1577</v>
      </c>
      <c r="AO558" t="s">
        <v>530</v>
      </c>
      <c r="AP558" t="s">
        <v>2367</v>
      </c>
    </row>
    <row r="559" spans="1:42" x14ac:dyDescent="0.25">
      <c r="A559">
        <v>386</v>
      </c>
      <c r="B559">
        <v>364</v>
      </c>
      <c r="C559" s="4">
        <v>43975</v>
      </c>
      <c r="D559">
        <v>9</v>
      </c>
      <c r="E559" t="s">
        <v>41</v>
      </c>
      <c r="F559" t="s">
        <v>52</v>
      </c>
      <c r="G559" t="s">
        <v>55</v>
      </c>
      <c r="H559" t="s">
        <v>58</v>
      </c>
      <c r="I559" s="4">
        <v>43577</v>
      </c>
      <c r="J559">
        <v>2</v>
      </c>
      <c r="L559" s="4"/>
      <c r="M559" s="4"/>
      <c r="N559">
        <v>2</v>
      </c>
      <c r="O559" t="s">
        <v>156</v>
      </c>
      <c r="P559" t="s">
        <v>318</v>
      </c>
      <c r="Q559">
        <v>2</v>
      </c>
      <c r="R559" t="s">
        <v>656</v>
      </c>
      <c r="S559" t="s">
        <v>1200</v>
      </c>
      <c r="T559" t="s">
        <v>1724</v>
      </c>
      <c r="U559" t="s">
        <v>110</v>
      </c>
      <c r="V559" t="s">
        <v>2037</v>
      </c>
      <c r="W559">
        <v>350.88</v>
      </c>
      <c r="X559">
        <v>119.94</v>
      </c>
      <c r="Y559">
        <v>2</v>
      </c>
      <c r="Z559" t="s">
        <v>2183</v>
      </c>
      <c r="AA559" t="s">
        <v>2465</v>
      </c>
      <c r="AF559" s="4"/>
      <c r="AG559" s="4"/>
      <c r="AH559" t="s">
        <v>80</v>
      </c>
      <c r="AI559" t="s">
        <v>242</v>
      </c>
      <c r="AJ559" t="s">
        <v>508</v>
      </c>
      <c r="AK559" t="s">
        <v>1071</v>
      </c>
      <c r="AL559" t="s">
        <v>1587</v>
      </c>
      <c r="AM559" t="s">
        <v>67</v>
      </c>
      <c r="AN559" t="s">
        <v>1548</v>
      </c>
      <c r="AO559" t="s">
        <v>79</v>
      </c>
      <c r="AP559" t="s">
        <v>2349</v>
      </c>
    </row>
    <row r="560" spans="1:42" x14ac:dyDescent="0.25">
      <c r="A560">
        <v>387</v>
      </c>
      <c r="B560">
        <v>475</v>
      </c>
      <c r="C560" s="4">
        <v>43975</v>
      </c>
      <c r="D560">
        <v>4</v>
      </c>
      <c r="E560" t="s">
        <v>40</v>
      </c>
      <c r="F560" t="s">
        <v>51</v>
      </c>
      <c r="G560" t="s">
        <v>56</v>
      </c>
      <c r="H560" t="s">
        <v>57</v>
      </c>
      <c r="I560" s="4">
        <v>43970</v>
      </c>
      <c r="J560">
        <v>9</v>
      </c>
      <c r="K560" t="s">
        <v>59</v>
      </c>
      <c r="L560" s="4">
        <v>43952</v>
      </c>
      <c r="M560" s="4">
        <v>44075</v>
      </c>
      <c r="N560">
        <v>1</v>
      </c>
      <c r="O560" t="s">
        <v>69</v>
      </c>
      <c r="P560" t="s">
        <v>231</v>
      </c>
      <c r="Q560">
        <v>1</v>
      </c>
      <c r="R560" t="s">
        <v>531</v>
      </c>
      <c r="S560" t="s">
        <v>1093</v>
      </c>
      <c r="T560" t="s">
        <v>1620</v>
      </c>
      <c r="U560" t="s">
        <v>69</v>
      </c>
      <c r="V560" t="s">
        <v>1577</v>
      </c>
      <c r="W560">
        <v>89.99</v>
      </c>
      <c r="X560">
        <v>24.99</v>
      </c>
      <c r="Y560">
        <v>1</v>
      </c>
      <c r="Z560" t="s">
        <v>67</v>
      </c>
      <c r="AA560" t="s">
        <v>2373</v>
      </c>
      <c r="AF560" s="4"/>
      <c r="AG560" s="4"/>
      <c r="AH560" t="s">
        <v>69</v>
      </c>
      <c r="AI560" t="s">
        <v>231</v>
      </c>
      <c r="AJ560" t="s">
        <v>531</v>
      </c>
      <c r="AK560" t="s">
        <v>1093</v>
      </c>
      <c r="AL560" t="s">
        <v>1620</v>
      </c>
      <c r="AM560" t="s">
        <v>69</v>
      </c>
      <c r="AN560" t="s">
        <v>1577</v>
      </c>
      <c r="AO560" t="s">
        <v>67</v>
      </c>
      <c r="AP560" t="s">
        <v>2373</v>
      </c>
    </row>
    <row r="561" spans="1:42" x14ac:dyDescent="0.25">
      <c r="A561">
        <v>388</v>
      </c>
      <c r="B561">
        <v>274</v>
      </c>
      <c r="C561" s="4">
        <v>43976</v>
      </c>
      <c r="D561">
        <v>10</v>
      </c>
      <c r="E561" t="s">
        <v>42</v>
      </c>
      <c r="F561" t="s">
        <v>53</v>
      </c>
      <c r="G561" t="s">
        <v>55</v>
      </c>
      <c r="H561" t="s">
        <v>57</v>
      </c>
      <c r="I561" s="4">
        <v>43679</v>
      </c>
      <c r="J561">
        <v>2</v>
      </c>
      <c r="K561" t="s">
        <v>60</v>
      </c>
      <c r="L561" s="4">
        <v>43615</v>
      </c>
      <c r="M561" s="4">
        <v>43830</v>
      </c>
      <c r="N561">
        <v>2</v>
      </c>
      <c r="O561" t="s">
        <v>157</v>
      </c>
      <c r="P561" t="s">
        <v>319</v>
      </c>
      <c r="Q561">
        <v>2</v>
      </c>
      <c r="R561" t="s">
        <v>657</v>
      </c>
      <c r="S561" t="s">
        <v>1201</v>
      </c>
      <c r="T561" t="s">
        <v>1725</v>
      </c>
      <c r="U561" t="s">
        <v>75</v>
      </c>
      <c r="V561" t="s">
        <v>2042</v>
      </c>
      <c r="W561">
        <v>371.55</v>
      </c>
      <c r="X561">
        <v>59.95</v>
      </c>
      <c r="Y561">
        <v>2</v>
      </c>
      <c r="Z561" t="s">
        <v>2128</v>
      </c>
      <c r="AA561" t="s">
        <v>2403</v>
      </c>
      <c r="AF561" s="4"/>
      <c r="AG561" s="4"/>
      <c r="AH561" t="s">
        <v>80</v>
      </c>
      <c r="AI561" t="s">
        <v>242</v>
      </c>
      <c r="AJ561" t="s">
        <v>620</v>
      </c>
      <c r="AK561" t="s">
        <v>1170</v>
      </c>
      <c r="AL561" t="s">
        <v>1696</v>
      </c>
      <c r="AM561" t="s">
        <v>80</v>
      </c>
      <c r="AN561" t="s">
        <v>1548</v>
      </c>
      <c r="AO561" t="s">
        <v>79</v>
      </c>
      <c r="AP561" t="s">
        <v>2349</v>
      </c>
    </row>
    <row r="562" spans="1:42" x14ac:dyDescent="0.25">
      <c r="A562">
        <v>388</v>
      </c>
      <c r="B562">
        <v>274</v>
      </c>
      <c r="C562" s="4">
        <v>43976</v>
      </c>
      <c r="D562">
        <v>10</v>
      </c>
      <c r="E562" t="s">
        <v>42</v>
      </c>
      <c r="F562" t="s">
        <v>53</v>
      </c>
      <c r="G562" t="s">
        <v>55</v>
      </c>
      <c r="H562" t="s">
        <v>57</v>
      </c>
      <c r="I562" s="4">
        <v>43679</v>
      </c>
      <c r="J562">
        <v>2</v>
      </c>
      <c r="K562" t="s">
        <v>60</v>
      </c>
      <c r="L562" s="4">
        <v>43615</v>
      </c>
      <c r="M562" s="4">
        <v>43830</v>
      </c>
      <c r="N562">
        <v>2</v>
      </c>
      <c r="O562" t="s">
        <v>157</v>
      </c>
      <c r="P562" t="s">
        <v>319</v>
      </c>
      <c r="Q562">
        <v>2</v>
      </c>
      <c r="R562" t="s">
        <v>657</v>
      </c>
      <c r="S562" t="s">
        <v>1201</v>
      </c>
      <c r="T562" t="s">
        <v>1725</v>
      </c>
      <c r="U562" t="s">
        <v>75</v>
      </c>
      <c r="V562" t="s">
        <v>2042</v>
      </c>
      <c r="W562">
        <v>371.55</v>
      </c>
      <c r="X562">
        <v>59.95</v>
      </c>
      <c r="Y562">
        <v>2</v>
      </c>
      <c r="Z562" t="s">
        <v>2128</v>
      </c>
      <c r="AA562" t="s">
        <v>2403</v>
      </c>
      <c r="AF562" s="4"/>
      <c r="AG562" s="4"/>
      <c r="AH562" t="s">
        <v>90</v>
      </c>
      <c r="AI562" t="s">
        <v>252</v>
      </c>
      <c r="AJ562" t="s">
        <v>449</v>
      </c>
      <c r="AK562" t="s">
        <v>1011</v>
      </c>
      <c r="AL562" t="s">
        <v>1541</v>
      </c>
      <c r="AM562" t="s">
        <v>67</v>
      </c>
      <c r="AN562" t="s">
        <v>1562</v>
      </c>
      <c r="AO562" t="s">
        <v>410</v>
      </c>
      <c r="AP562" t="s">
        <v>2359</v>
      </c>
    </row>
    <row r="563" spans="1:42" x14ac:dyDescent="0.25">
      <c r="A563">
        <v>389</v>
      </c>
      <c r="B563">
        <v>340</v>
      </c>
      <c r="C563" s="4">
        <v>43976</v>
      </c>
      <c r="D563">
        <v>7</v>
      </c>
      <c r="E563" t="s">
        <v>35</v>
      </c>
      <c r="F563" t="s">
        <v>46</v>
      </c>
      <c r="G563" t="s">
        <v>55</v>
      </c>
      <c r="H563" t="s">
        <v>58</v>
      </c>
      <c r="I563" s="4">
        <v>43671</v>
      </c>
      <c r="J563">
        <v>2</v>
      </c>
      <c r="K563" t="s">
        <v>60</v>
      </c>
      <c r="L563" s="4">
        <v>43615</v>
      </c>
      <c r="M563" s="4">
        <v>43830</v>
      </c>
      <c r="N563">
        <v>1</v>
      </c>
      <c r="O563" t="s">
        <v>90</v>
      </c>
      <c r="P563" t="s">
        <v>252</v>
      </c>
      <c r="Q563">
        <v>1</v>
      </c>
      <c r="R563" t="s">
        <v>501</v>
      </c>
      <c r="S563" t="s">
        <v>1064</v>
      </c>
      <c r="T563" t="s">
        <v>1592</v>
      </c>
      <c r="U563" t="s">
        <v>80</v>
      </c>
      <c r="V563" t="s">
        <v>1562</v>
      </c>
      <c r="W563">
        <v>17.920000000000002</v>
      </c>
      <c r="X563">
        <v>19.98</v>
      </c>
      <c r="Y563">
        <v>1</v>
      </c>
      <c r="Z563" t="s">
        <v>410</v>
      </c>
      <c r="AA563" t="s">
        <v>2359</v>
      </c>
      <c r="AF563" s="4"/>
      <c r="AG563" s="4"/>
      <c r="AH563" t="s">
        <v>90</v>
      </c>
      <c r="AI563" t="s">
        <v>252</v>
      </c>
      <c r="AJ563" t="s">
        <v>501</v>
      </c>
      <c r="AK563" t="s">
        <v>1064</v>
      </c>
      <c r="AL563" t="s">
        <v>1592</v>
      </c>
      <c r="AM563" t="s">
        <v>80</v>
      </c>
      <c r="AN563" t="s">
        <v>1562</v>
      </c>
      <c r="AO563" t="s">
        <v>410</v>
      </c>
      <c r="AP563" t="s">
        <v>2359</v>
      </c>
    </row>
    <row r="564" spans="1:42" x14ac:dyDescent="0.25">
      <c r="A564">
        <v>390</v>
      </c>
      <c r="B564">
        <v>52</v>
      </c>
      <c r="C564" s="4">
        <v>43977</v>
      </c>
      <c r="D564">
        <v>11</v>
      </c>
      <c r="E564" t="s">
        <v>37</v>
      </c>
      <c r="F564" t="s">
        <v>48</v>
      </c>
      <c r="G564" t="s">
        <v>55</v>
      </c>
      <c r="H564" t="s">
        <v>57</v>
      </c>
      <c r="I564" s="4">
        <v>43864</v>
      </c>
      <c r="J564">
        <v>5</v>
      </c>
      <c r="K564" t="s">
        <v>60</v>
      </c>
      <c r="L564" s="4">
        <v>43831</v>
      </c>
      <c r="M564" s="4">
        <v>43921</v>
      </c>
      <c r="N564">
        <v>2</v>
      </c>
      <c r="O564" t="s">
        <v>75</v>
      </c>
      <c r="P564" t="s">
        <v>237</v>
      </c>
      <c r="Q564">
        <v>2</v>
      </c>
      <c r="R564" t="s">
        <v>658</v>
      </c>
      <c r="S564" t="s">
        <v>1202</v>
      </c>
      <c r="T564" t="s">
        <v>1726</v>
      </c>
      <c r="U564" t="s">
        <v>85</v>
      </c>
      <c r="V564" t="s">
        <v>1869</v>
      </c>
      <c r="W564">
        <v>50.47</v>
      </c>
      <c r="X564">
        <v>44.97</v>
      </c>
      <c r="Y564">
        <v>2</v>
      </c>
      <c r="Z564" t="s">
        <v>2184</v>
      </c>
      <c r="AA564" t="s">
        <v>2466</v>
      </c>
      <c r="AF564" s="4"/>
      <c r="AG564" s="4"/>
      <c r="AH564" t="s">
        <v>80</v>
      </c>
      <c r="AI564" t="s">
        <v>242</v>
      </c>
      <c r="AJ564" t="s">
        <v>84</v>
      </c>
      <c r="AK564" t="s">
        <v>990</v>
      </c>
      <c r="AL564" t="s">
        <v>1523</v>
      </c>
      <c r="AM564" t="s">
        <v>69</v>
      </c>
      <c r="AN564" t="s">
        <v>1548</v>
      </c>
      <c r="AO564" t="s">
        <v>79</v>
      </c>
      <c r="AP564" t="s">
        <v>2349</v>
      </c>
    </row>
    <row r="565" spans="1:42" x14ac:dyDescent="0.25">
      <c r="A565">
        <v>390</v>
      </c>
      <c r="B565">
        <v>52</v>
      </c>
      <c r="C565" s="4">
        <v>43977</v>
      </c>
      <c r="D565">
        <v>11</v>
      </c>
      <c r="E565" t="s">
        <v>37</v>
      </c>
      <c r="F565" t="s">
        <v>48</v>
      </c>
      <c r="G565" t="s">
        <v>55</v>
      </c>
      <c r="H565" t="s">
        <v>57</v>
      </c>
      <c r="I565" s="4">
        <v>43864</v>
      </c>
      <c r="J565">
        <v>5</v>
      </c>
      <c r="K565" t="s">
        <v>60</v>
      </c>
      <c r="L565" s="4">
        <v>43831</v>
      </c>
      <c r="M565" s="4">
        <v>43921</v>
      </c>
      <c r="N565">
        <v>2</v>
      </c>
      <c r="O565" t="s">
        <v>75</v>
      </c>
      <c r="P565" t="s">
        <v>237</v>
      </c>
      <c r="Q565">
        <v>2</v>
      </c>
      <c r="R565" t="s">
        <v>658</v>
      </c>
      <c r="S565" t="s">
        <v>1202</v>
      </c>
      <c r="T565" t="s">
        <v>1726</v>
      </c>
      <c r="U565" t="s">
        <v>85</v>
      </c>
      <c r="V565" t="s">
        <v>1869</v>
      </c>
      <c r="W565">
        <v>50.47</v>
      </c>
      <c r="X565">
        <v>44.97</v>
      </c>
      <c r="Y565">
        <v>2</v>
      </c>
      <c r="Z565" t="s">
        <v>2184</v>
      </c>
      <c r="AA565" t="s">
        <v>2466</v>
      </c>
      <c r="AF565" s="4"/>
      <c r="AG565" s="4"/>
      <c r="AH565" t="s">
        <v>67</v>
      </c>
      <c r="AI565" t="s">
        <v>229</v>
      </c>
      <c r="AJ565" t="s">
        <v>573</v>
      </c>
      <c r="AK565" t="s">
        <v>1131</v>
      </c>
      <c r="AL565" t="s">
        <v>1517</v>
      </c>
      <c r="AM565" t="s">
        <v>80</v>
      </c>
      <c r="AN565" t="s">
        <v>1548</v>
      </c>
      <c r="AO565" t="s">
        <v>872</v>
      </c>
      <c r="AP565" t="s">
        <v>2388</v>
      </c>
    </row>
    <row r="566" spans="1:42" x14ac:dyDescent="0.25">
      <c r="A566">
        <v>391</v>
      </c>
      <c r="B566">
        <v>79</v>
      </c>
      <c r="C566" s="4">
        <v>43977</v>
      </c>
      <c r="D566">
        <v>7</v>
      </c>
      <c r="E566" t="s">
        <v>35</v>
      </c>
      <c r="F566" t="s">
        <v>46</v>
      </c>
      <c r="G566" t="s">
        <v>56</v>
      </c>
      <c r="H566" t="s">
        <v>58</v>
      </c>
      <c r="I566" s="4">
        <v>43735</v>
      </c>
      <c r="J566">
        <v>3</v>
      </c>
      <c r="K566" t="s">
        <v>59</v>
      </c>
      <c r="L566" s="4">
        <v>43615</v>
      </c>
      <c r="M566" s="4">
        <v>43830</v>
      </c>
      <c r="N566">
        <v>2</v>
      </c>
      <c r="O566" t="s">
        <v>66</v>
      </c>
      <c r="P566" t="s">
        <v>228</v>
      </c>
      <c r="Q566">
        <v>2</v>
      </c>
      <c r="R566" t="s">
        <v>659</v>
      </c>
      <c r="S566" t="s">
        <v>1203</v>
      </c>
      <c r="T566" t="s">
        <v>1727</v>
      </c>
      <c r="U566" t="s">
        <v>109</v>
      </c>
      <c r="V566" t="s">
        <v>2030</v>
      </c>
      <c r="W566">
        <v>137.44999999999999</v>
      </c>
      <c r="X566">
        <v>74.959999999999994</v>
      </c>
      <c r="Y566">
        <v>2</v>
      </c>
      <c r="Z566" t="s">
        <v>2185</v>
      </c>
      <c r="AA566" t="s">
        <v>2467</v>
      </c>
      <c r="AF566" s="4"/>
      <c r="AG566" s="4"/>
      <c r="AH566" t="s">
        <v>70</v>
      </c>
      <c r="AI566" t="s">
        <v>232</v>
      </c>
      <c r="AJ566" t="s">
        <v>594</v>
      </c>
      <c r="AK566" t="s">
        <v>1077</v>
      </c>
      <c r="AL566" t="s">
        <v>519</v>
      </c>
      <c r="AM566" t="s">
        <v>67</v>
      </c>
      <c r="AN566" t="s">
        <v>1517</v>
      </c>
      <c r="AO566" t="s">
        <v>432</v>
      </c>
      <c r="AP566" t="s">
        <v>2331</v>
      </c>
    </row>
    <row r="567" spans="1:42" x14ac:dyDescent="0.25">
      <c r="A567">
        <v>391</v>
      </c>
      <c r="B567">
        <v>79</v>
      </c>
      <c r="C567" s="4">
        <v>43977</v>
      </c>
      <c r="D567">
        <v>7</v>
      </c>
      <c r="E567" t="s">
        <v>35</v>
      </c>
      <c r="F567" t="s">
        <v>46</v>
      </c>
      <c r="G567" t="s">
        <v>56</v>
      </c>
      <c r="H567" t="s">
        <v>58</v>
      </c>
      <c r="I567" s="4">
        <v>43735</v>
      </c>
      <c r="J567">
        <v>3</v>
      </c>
      <c r="K567" t="s">
        <v>59</v>
      </c>
      <c r="L567" s="4">
        <v>43615</v>
      </c>
      <c r="M567" s="4">
        <v>43830</v>
      </c>
      <c r="N567">
        <v>2</v>
      </c>
      <c r="O567" t="s">
        <v>66</v>
      </c>
      <c r="P567" t="s">
        <v>228</v>
      </c>
      <c r="Q567">
        <v>2</v>
      </c>
      <c r="R567" t="s">
        <v>659</v>
      </c>
      <c r="S567" t="s">
        <v>1203</v>
      </c>
      <c r="T567" t="s">
        <v>1727</v>
      </c>
      <c r="U567" t="s">
        <v>109</v>
      </c>
      <c r="V567" t="s">
        <v>2030</v>
      </c>
      <c r="W567">
        <v>137.44999999999999</v>
      </c>
      <c r="X567">
        <v>74.959999999999994</v>
      </c>
      <c r="Y567">
        <v>2</v>
      </c>
      <c r="Z567" t="s">
        <v>2185</v>
      </c>
      <c r="AA567" t="s">
        <v>2467</v>
      </c>
      <c r="AF567" s="4"/>
      <c r="AG567" s="4"/>
      <c r="AH567" t="s">
        <v>80</v>
      </c>
      <c r="AI567" t="s">
        <v>242</v>
      </c>
      <c r="AJ567" t="s">
        <v>598</v>
      </c>
      <c r="AK567" t="s">
        <v>1118</v>
      </c>
      <c r="AL567" t="s">
        <v>1675</v>
      </c>
      <c r="AM567" t="s">
        <v>69</v>
      </c>
      <c r="AN567" t="s">
        <v>1548</v>
      </c>
      <c r="AO567" t="s">
        <v>70</v>
      </c>
      <c r="AP567" t="s">
        <v>2341</v>
      </c>
    </row>
    <row r="568" spans="1:42" x14ac:dyDescent="0.25">
      <c r="A568">
        <v>392</v>
      </c>
      <c r="B568">
        <v>429</v>
      </c>
      <c r="C568" s="4">
        <v>43977</v>
      </c>
      <c r="D568">
        <v>9</v>
      </c>
      <c r="E568" t="s">
        <v>41</v>
      </c>
      <c r="F568" t="s">
        <v>52</v>
      </c>
      <c r="G568" t="s">
        <v>55</v>
      </c>
      <c r="H568" t="s">
        <v>58</v>
      </c>
      <c r="I568" s="4">
        <v>43808</v>
      </c>
      <c r="J568">
        <v>3</v>
      </c>
      <c r="K568" t="s">
        <v>59</v>
      </c>
      <c r="L568" s="4">
        <v>43615</v>
      </c>
      <c r="M568" s="4">
        <v>43830</v>
      </c>
      <c r="N568">
        <v>1</v>
      </c>
      <c r="O568" t="s">
        <v>67</v>
      </c>
      <c r="P568" t="s">
        <v>229</v>
      </c>
      <c r="Q568">
        <v>1</v>
      </c>
      <c r="R568" t="s">
        <v>445</v>
      </c>
      <c r="S568" t="s">
        <v>1007</v>
      </c>
      <c r="T568" t="s">
        <v>1533</v>
      </c>
      <c r="U568" t="s">
        <v>80</v>
      </c>
      <c r="V568" t="s">
        <v>1548</v>
      </c>
      <c r="W568">
        <v>119.98</v>
      </c>
      <c r="X568">
        <v>29.98</v>
      </c>
      <c r="Y568">
        <v>1</v>
      </c>
      <c r="Z568" t="s">
        <v>79</v>
      </c>
      <c r="AA568" t="s">
        <v>2349</v>
      </c>
      <c r="AF568" s="4"/>
      <c r="AG568" s="4"/>
      <c r="AH568" t="s">
        <v>67</v>
      </c>
      <c r="AI568" t="s">
        <v>229</v>
      </c>
      <c r="AJ568" t="s">
        <v>445</v>
      </c>
      <c r="AK568" t="s">
        <v>1007</v>
      </c>
      <c r="AL568" t="s">
        <v>1533</v>
      </c>
      <c r="AM568" t="s">
        <v>80</v>
      </c>
      <c r="AN568" t="s">
        <v>1548</v>
      </c>
      <c r="AO568" t="s">
        <v>79</v>
      </c>
      <c r="AP568" t="s">
        <v>2349</v>
      </c>
    </row>
    <row r="569" spans="1:42" x14ac:dyDescent="0.25">
      <c r="A569">
        <v>393</v>
      </c>
      <c r="B569">
        <v>94</v>
      </c>
      <c r="C569" s="4">
        <v>43978</v>
      </c>
      <c r="D569">
        <v>10</v>
      </c>
      <c r="E569" t="s">
        <v>42</v>
      </c>
      <c r="F569" t="s">
        <v>53</v>
      </c>
      <c r="G569" t="s">
        <v>56</v>
      </c>
      <c r="H569" t="s">
        <v>57</v>
      </c>
      <c r="I569" s="4">
        <v>43844</v>
      </c>
      <c r="J569">
        <v>15</v>
      </c>
      <c r="K569" t="s">
        <v>62</v>
      </c>
      <c r="L569" s="4">
        <v>43615</v>
      </c>
      <c r="M569" s="4">
        <v>44413</v>
      </c>
      <c r="N569">
        <v>1</v>
      </c>
      <c r="O569" t="s">
        <v>110</v>
      </c>
      <c r="P569" t="s">
        <v>272</v>
      </c>
      <c r="Q569">
        <v>1</v>
      </c>
      <c r="R569" t="s">
        <v>660</v>
      </c>
      <c r="S569" t="s">
        <v>1204</v>
      </c>
      <c r="T569" t="s">
        <v>1728</v>
      </c>
      <c r="U569" t="s">
        <v>88</v>
      </c>
      <c r="V569" t="s">
        <v>1869</v>
      </c>
      <c r="W569">
        <v>83.96</v>
      </c>
      <c r="X569">
        <v>59.96</v>
      </c>
      <c r="Y569">
        <v>1</v>
      </c>
      <c r="Z569" t="s">
        <v>577</v>
      </c>
      <c r="AA569" t="s">
        <v>2468</v>
      </c>
      <c r="AF569" s="4"/>
      <c r="AG569" s="4"/>
      <c r="AH569" t="s">
        <v>67</v>
      </c>
      <c r="AI569" t="s">
        <v>229</v>
      </c>
      <c r="AJ569" t="s">
        <v>847</v>
      </c>
      <c r="AK569" t="s">
        <v>1384</v>
      </c>
      <c r="AL569" t="s">
        <v>1900</v>
      </c>
      <c r="AM569" t="s">
        <v>80</v>
      </c>
      <c r="AN569" t="s">
        <v>1548</v>
      </c>
      <c r="AO569" t="s">
        <v>872</v>
      </c>
      <c r="AP569" t="s">
        <v>2388</v>
      </c>
    </row>
    <row r="570" spans="1:42" x14ac:dyDescent="0.25">
      <c r="A570">
        <v>393</v>
      </c>
      <c r="B570">
        <v>94</v>
      </c>
      <c r="C570" s="4">
        <v>43978</v>
      </c>
      <c r="D570">
        <v>10</v>
      </c>
      <c r="E570" t="s">
        <v>42</v>
      </c>
      <c r="F570" t="s">
        <v>53</v>
      </c>
      <c r="G570" t="s">
        <v>56</v>
      </c>
      <c r="H570" t="s">
        <v>57</v>
      </c>
      <c r="I570" s="4">
        <v>43844</v>
      </c>
      <c r="J570">
        <v>15</v>
      </c>
      <c r="K570" t="s">
        <v>62</v>
      </c>
      <c r="L570" s="4">
        <v>43615</v>
      </c>
      <c r="M570" s="4">
        <v>44413</v>
      </c>
      <c r="N570">
        <v>1</v>
      </c>
      <c r="O570" t="s">
        <v>110</v>
      </c>
      <c r="P570" t="s">
        <v>272</v>
      </c>
      <c r="Q570">
        <v>1</v>
      </c>
      <c r="R570" t="s">
        <v>660</v>
      </c>
      <c r="S570" t="s">
        <v>1204</v>
      </c>
      <c r="T570" t="s">
        <v>1728</v>
      </c>
      <c r="U570" t="s">
        <v>88</v>
      </c>
      <c r="V570" t="s">
        <v>1869</v>
      </c>
      <c r="W570">
        <v>83.96</v>
      </c>
      <c r="X570">
        <v>59.96</v>
      </c>
      <c r="Y570">
        <v>1</v>
      </c>
      <c r="Z570" t="s">
        <v>577</v>
      </c>
      <c r="AA570" t="s">
        <v>2468</v>
      </c>
      <c r="AF570" s="4"/>
      <c r="AG570" s="4"/>
      <c r="AH570" t="s">
        <v>67</v>
      </c>
      <c r="AI570" t="s">
        <v>229</v>
      </c>
      <c r="AJ570" t="s">
        <v>847</v>
      </c>
      <c r="AK570" t="s">
        <v>1384</v>
      </c>
      <c r="AL570" t="s">
        <v>1900</v>
      </c>
      <c r="AM570" t="s">
        <v>80</v>
      </c>
      <c r="AN570" t="s">
        <v>1548</v>
      </c>
      <c r="AO570" t="s">
        <v>872</v>
      </c>
      <c r="AP570" t="s">
        <v>2388</v>
      </c>
    </row>
    <row r="571" spans="1:42" x14ac:dyDescent="0.25">
      <c r="A571">
        <v>394</v>
      </c>
      <c r="B571">
        <v>61</v>
      </c>
      <c r="C571" s="4">
        <v>43979</v>
      </c>
      <c r="D571">
        <v>7</v>
      </c>
      <c r="E571" t="s">
        <v>35</v>
      </c>
      <c r="F571" t="s">
        <v>46</v>
      </c>
      <c r="G571" t="s">
        <v>56</v>
      </c>
      <c r="H571" t="s">
        <v>57</v>
      </c>
      <c r="I571" s="4">
        <v>43703</v>
      </c>
      <c r="J571">
        <v>2</v>
      </c>
      <c r="K571" t="s">
        <v>60</v>
      </c>
      <c r="L571" s="4">
        <v>43615</v>
      </c>
      <c r="M571" s="4">
        <v>43830</v>
      </c>
      <c r="N571">
        <v>1</v>
      </c>
      <c r="O571" t="s">
        <v>86</v>
      </c>
      <c r="P571" t="s">
        <v>248</v>
      </c>
      <c r="Q571">
        <v>1</v>
      </c>
      <c r="R571" t="s">
        <v>441</v>
      </c>
      <c r="S571" t="s">
        <v>1003</v>
      </c>
      <c r="T571" t="s">
        <v>1535</v>
      </c>
      <c r="U571" t="s">
        <v>69</v>
      </c>
      <c r="V571" t="s">
        <v>1577</v>
      </c>
      <c r="W571">
        <v>43.99</v>
      </c>
      <c r="X571">
        <v>24.99</v>
      </c>
      <c r="Y571">
        <v>1</v>
      </c>
      <c r="Z571" t="s">
        <v>530</v>
      </c>
      <c r="AA571" t="s">
        <v>2367</v>
      </c>
      <c r="AF571" s="4"/>
      <c r="AG571" s="4"/>
      <c r="AH571" t="s">
        <v>86</v>
      </c>
      <c r="AI571" t="s">
        <v>248</v>
      </c>
      <c r="AJ571" t="s">
        <v>441</v>
      </c>
      <c r="AK571" t="s">
        <v>2640</v>
      </c>
      <c r="AL571" t="s">
        <v>1535</v>
      </c>
      <c r="AM571" t="s">
        <v>69</v>
      </c>
      <c r="AN571" t="s">
        <v>1577</v>
      </c>
      <c r="AO571" t="s">
        <v>530</v>
      </c>
      <c r="AP571" t="s">
        <v>2367</v>
      </c>
    </row>
    <row r="572" spans="1:42" x14ac:dyDescent="0.25">
      <c r="A572">
        <v>395</v>
      </c>
      <c r="B572">
        <v>127</v>
      </c>
      <c r="C572" s="4">
        <v>43979</v>
      </c>
      <c r="D572">
        <v>5</v>
      </c>
      <c r="E572" t="s">
        <v>36</v>
      </c>
      <c r="F572" t="s">
        <v>47</v>
      </c>
      <c r="G572" t="s">
        <v>55</v>
      </c>
      <c r="H572" t="s">
        <v>58</v>
      </c>
      <c r="I572" s="4">
        <v>43587</v>
      </c>
      <c r="J572">
        <v>2</v>
      </c>
      <c r="L572" s="4"/>
      <c r="M572" s="4"/>
      <c r="N572">
        <v>1</v>
      </c>
      <c r="O572" t="s">
        <v>86</v>
      </c>
      <c r="P572" t="s">
        <v>248</v>
      </c>
      <c r="Q572">
        <v>1</v>
      </c>
      <c r="R572" t="s">
        <v>441</v>
      </c>
      <c r="S572" t="s">
        <v>1003</v>
      </c>
      <c r="T572" t="s">
        <v>1535</v>
      </c>
      <c r="U572" t="s">
        <v>69</v>
      </c>
      <c r="V572" t="s">
        <v>1577</v>
      </c>
      <c r="W572">
        <v>43.99</v>
      </c>
      <c r="X572">
        <v>24.99</v>
      </c>
      <c r="Y572">
        <v>1</v>
      </c>
      <c r="Z572" t="s">
        <v>530</v>
      </c>
      <c r="AA572" t="s">
        <v>2367</v>
      </c>
      <c r="AF572" s="4"/>
      <c r="AG572" s="4"/>
      <c r="AH572" t="s">
        <v>86</v>
      </c>
      <c r="AI572" t="s">
        <v>248</v>
      </c>
      <c r="AJ572" t="s">
        <v>441</v>
      </c>
      <c r="AK572" t="s">
        <v>2640</v>
      </c>
      <c r="AL572" t="s">
        <v>1535</v>
      </c>
      <c r="AM572" t="s">
        <v>69</v>
      </c>
      <c r="AN572" t="s">
        <v>1577</v>
      </c>
      <c r="AO572" t="s">
        <v>530</v>
      </c>
      <c r="AP572" t="s">
        <v>2367</v>
      </c>
    </row>
    <row r="573" spans="1:42" x14ac:dyDescent="0.25">
      <c r="A573">
        <v>396</v>
      </c>
      <c r="B573">
        <v>227</v>
      </c>
      <c r="C573" s="4">
        <v>43980</v>
      </c>
      <c r="D573">
        <v>10</v>
      </c>
      <c r="E573" t="s">
        <v>42</v>
      </c>
      <c r="F573" t="s">
        <v>53</v>
      </c>
      <c r="G573" t="s">
        <v>56</v>
      </c>
      <c r="H573" t="s">
        <v>57</v>
      </c>
      <c r="I573" s="4">
        <v>43613</v>
      </c>
      <c r="J573">
        <v>2</v>
      </c>
      <c r="L573" s="4"/>
      <c r="M573" s="4"/>
      <c r="N573">
        <v>1</v>
      </c>
      <c r="O573" t="s">
        <v>70</v>
      </c>
      <c r="P573" t="s">
        <v>232</v>
      </c>
      <c r="Q573">
        <v>1</v>
      </c>
      <c r="R573" t="s">
        <v>440</v>
      </c>
      <c r="S573" t="s">
        <v>1002</v>
      </c>
      <c r="T573" t="s">
        <v>1534</v>
      </c>
      <c r="U573" t="s">
        <v>80</v>
      </c>
      <c r="V573" t="s">
        <v>1517</v>
      </c>
      <c r="W573">
        <v>45.9</v>
      </c>
      <c r="X573">
        <v>39.979999999999997</v>
      </c>
      <c r="Y573">
        <v>1</v>
      </c>
      <c r="Z573" t="s">
        <v>432</v>
      </c>
      <c r="AA573" t="s">
        <v>2331</v>
      </c>
      <c r="AF573" s="4"/>
      <c r="AG573" s="4"/>
      <c r="AH573" t="s">
        <v>70</v>
      </c>
      <c r="AI573" t="s">
        <v>232</v>
      </c>
      <c r="AJ573" t="s">
        <v>440</v>
      </c>
      <c r="AK573" t="s">
        <v>1002</v>
      </c>
      <c r="AL573" t="s">
        <v>1534</v>
      </c>
      <c r="AM573" t="s">
        <v>80</v>
      </c>
      <c r="AN573" t="s">
        <v>1517</v>
      </c>
      <c r="AO573" t="s">
        <v>432</v>
      </c>
      <c r="AP573" t="s">
        <v>2331</v>
      </c>
    </row>
    <row r="574" spans="1:42" x14ac:dyDescent="0.25">
      <c r="A574">
        <v>397</v>
      </c>
      <c r="B574">
        <v>233</v>
      </c>
      <c r="C574" s="4">
        <v>43980</v>
      </c>
      <c r="D574">
        <v>2</v>
      </c>
      <c r="E574" t="s">
        <v>38</v>
      </c>
      <c r="F574" t="s">
        <v>49</v>
      </c>
      <c r="G574" t="s">
        <v>55</v>
      </c>
      <c r="H574" t="s">
        <v>57</v>
      </c>
      <c r="I574" s="4">
        <v>43719</v>
      </c>
      <c r="J574">
        <v>3</v>
      </c>
      <c r="K574" t="s">
        <v>59</v>
      </c>
      <c r="L574" s="4">
        <v>43615</v>
      </c>
      <c r="M574" s="4">
        <v>43830</v>
      </c>
      <c r="N574">
        <v>1</v>
      </c>
      <c r="O574" t="s">
        <v>79</v>
      </c>
      <c r="P574" t="s">
        <v>241</v>
      </c>
      <c r="Q574">
        <v>1</v>
      </c>
      <c r="R574" t="s">
        <v>515</v>
      </c>
      <c r="S574" t="s">
        <v>1078</v>
      </c>
      <c r="T574" t="s">
        <v>1587</v>
      </c>
      <c r="U574" t="s">
        <v>67</v>
      </c>
      <c r="V574" t="s">
        <v>1548</v>
      </c>
      <c r="W574">
        <v>164.97</v>
      </c>
      <c r="X574">
        <v>44.97</v>
      </c>
      <c r="Y574">
        <v>1</v>
      </c>
      <c r="Z574" t="s">
        <v>86</v>
      </c>
      <c r="AA574" t="s">
        <v>2350</v>
      </c>
      <c r="AF574" s="4"/>
      <c r="AG574" s="4"/>
      <c r="AH574" t="s">
        <v>79</v>
      </c>
      <c r="AI574" t="s">
        <v>241</v>
      </c>
      <c r="AJ574" t="s">
        <v>515</v>
      </c>
      <c r="AK574" t="s">
        <v>1078</v>
      </c>
      <c r="AL574" t="s">
        <v>1587</v>
      </c>
      <c r="AM574" t="s">
        <v>67</v>
      </c>
      <c r="AN574" t="s">
        <v>1548</v>
      </c>
      <c r="AO574" t="s">
        <v>86</v>
      </c>
      <c r="AP574" t="s">
        <v>2350</v>
      </c>
    </row>
    <row r="575" spans="1:42" x14ac:dyDescent="0.25">
      <c r="A575">
        <v>398</v>
      </c>
      <c r="B575">
        <v>195</v>
      </c>
      <c r="C575" s="4">
        <v>43981</v>
      </c>
      <c r="D575">
        <v>4</v>
      </c>
      <c r="E575" t="s">
        <v>40</v>
      </c>
      <c r="F575" t="s">
        <v>51</v>
      </c>
      <c r="G575" t="s">
        <v>56</v>
      </c>
      <c r="H575" t="s">
        <v>58</v>
      </c>
      <c r="I575" s="4">
        <v>43920</v>
      </c>
      <c r="J575">
        <v>7</v>
      </c>
      <c r="K575" t="s">
        <v>61</v>
      </c>
      <c r="L575" s="4">
        <v>43915</v>
      </c>
      <c r="M575" s="4">
        <v>44012</v>
      </c>
      <c r="N575">
        <v>1</v>
      </c>
      <c r="O575" t="s">
        <v>84</v>
      </c>
      <c r="P575" t="s">
        <v>246</v>
      </c>
      <c r="Q575">
        <v>1</v>
      </c>
      <c r="R575" t="s">
        <v>549</v>
      </c>
      <c r="S575" t="s">
        <v>1110</v>
      </c>
      <c r="T575" t="s">
        <v>1635</v>
      </c>
      <c r="U575" t="s">
        <v>67</v>
      </c>
      <c r="V575" t="s">
        <v>1548</v>
      </c>
      <c r="W575">
        <v>83.97</v>
      </c>
      <c r="X575">
        <v>44.97</v>
      </c>
      <c r="Y575">
        <v>1</v>
      </c>
      <c r="Z575" t="s">
        <v>410</v>
      </c>
      <c r="AA575" t="s">
        <v>2359</v>
      </c>
      <c r="AF575" s="4"/>
      <c r="AG575" s="4"/>
      <c r="AH575" t="s">
        <v>84</v>
      </c>
      <c r="AI575" t="s">
        <v>246</v>
      </c>
      <c r="AJ575" t="s">
        <v>549</v>
      </c>
      <c r="AK575" t="s">
        <v>1110</v>
      </c>
      <c r="AL575" t="s">
        <v>1635</v>
      </c>
      <c r="AM575" t="s">
        <v>67</v>
      </c>
      <c r="AN575" t="s">
        <v>1548</v>
      </c>
      <c r="AO575" t="s">
        <v>410</v>
      </c>
      <c r="AP575" t="s">
        <v>2359</v>
      </c>
    </row>
    <row r="576" spans="1:42" x14ac:dyDescent="0.25">
      <c r="A576">
        <v>399</v>
      </c>
      <c r="B576">
        <v>374</v>
      </c>
      <c r="C576" s="4">
        <v>43981</v>
      </c>
      <c r="D576">
        <v>8</v>
      </c>
      <c r="E576" t="s">
        <v>43</v>
      </c>
      <c r="F576" t="s">
        <v>54</v>
      </c>
      <c r="G576" t="s">
        <v>55</v>
      </c>
      <c r="H576" t="s">
        <v>57</v>
      </c>
      <c r="I576" s="4">
        <v>43696</v>
      </c>
      <c r="J576">
        <v>3</v>
      </c>
      <c r="K576" t="s">
        <v>59</v>
      </c>
      <c r="L576" s="4">
        <v>43615</v>
      </c>
      <c r="M576" s="4">
        <v>43830</v>
      </c>
      <c r="N576">
        <v>2</v>
      </c>
      <c r="O576" t="s">
        <v>63</v>
      </c>
      <c r="P576" t="s">
        <v>225</v>
      </c>
      <c r="Q576">
        <v>2</v>
      </c>
      <c r="R576" t="s">
        <v>661</v>
      </c>
      <c r="S576" t="s">
        <v>1205</v>
      </c>
      <c r="T576" t="s">
        <v>1729</v>
      </c>
      <c r="U576" t="s">
        <v>88</v>
      </c>
      <c r="V576" t="s">
        <v>2030</v>
      </c>
      <c r="W576">
        <v>191.08</v>
      </c>
      <c r="X576">
        <v>69.959999999999994</v>
      </c>
      <c r="Y576">
        <v>2</v>
      </c>
      <c r="Z576" t="s">
        <v>2167</v>
      </c>
      <c r="AA576" t="s">
        <v>2447</v>
      </c>
      <c r="AF576" s="4"/>
      <c r="AG576" s="4"/>
      <c r="AH576" t="s">
        <v>70</v>
      </c>
      <c r="AI576" t="s">
        <v>232</v>
      </c>
      <c r="AJ576" t="s">
        <v>728</v>
      </c>
      <c r="AK576" t="s">
        <v>1178</v>
      </c>
      <c r="AL576" t="s">
        <v>1787</v>
      </c>
      <c r="AM576" t="s">
        <v>80</v>
      </c>
      <c r="AN576" t="s">
        <v>1517</v>
      </c>
      <c r="AO576" t="s">
        <v>673</v>
      </c>
      <c r="AP576" t="s">
        <v>2348</v>
      </c>
    </row>
    <row r="577" spans="1:42" x14ac:dyDescent="0.25">
      <c r="A577">
        <v>399</v>
      </c>
      <c r="B577">
        <v>374</v>
      </c>
      <c r="C577" s="4">
        <v>43981</v>
      </c>
      <c r="D577">
        <v>8</v>
      </c>
      <c r="E577" t="s">
        <v>43</v>
      </c>
      <c r="F577" t="s">
        <v>54</v>
      </c>
      <c r="G577" t="s">
        <v>55</v>
      </c>
      <c r="H577" t="s">
        <v>57</v>
      </c>
      <c r="I577" s="4">
        <v>43696</v>
      </c>
      <c r="J577">
        <v>3</v>
      </c>
      <c r="K577" t="s">
        <v>59</v>
      </c>
      <c r="L577" s="4">
        <v>43615</v>
      </c>
      <c r="M577" s="4">
        <v>43830</v>
      </c>
      <c r="N577">
        <v>2</v>
      </c>
      <c r="O577" t="s">
        <v>63</v>
      </c>
      <c r="P577" t="s">
        <v>225</v>
      </c>
      <c r="Q577">
        <v>2</v>
      </c>
      <c r="R577" t="s">
        <v>661</v>
      </c>
      <c r="S577" t="s">
        <v>1205</v>
      </c>
      <c r="T577" t="s">
        <v>1729</v>
      </c>
      <c r="U577" t="s">
        <v>88</v>
      </c>
      <c r="V577" t="s">
        <v>2030</v>
      </c>
      <c r="W577">
        <v>191.08</v>
      </c>
      <c r="X577">
        <v>69.959999999999994</v>
      </c>
      <c r="Y577">
        <v>2</v>
      </c>
      <c r="Z577" t="s">
        <v>2167</v>
      </c>
      <c r="AA577" t="s">
        <v>2447</v>
      </c>
      <c r="AF577" s="4"/>
      <c r="AG577" s="4"/>
      <c r="AH577" t="s">
        <v>79</v>
      </c>
      <c r="AI577" t="s">
        <v>241</v>
      </c>
      <c r="AJ577" t="s">
        <v>634</v>
      </c>
      <c r="AK577" t="s">
        <v>1182</v>
      </c>
      <c r="AL577" t="s">
        <v>1614</v>
      </c>
      <c r="AM577" t="s">
        <v>80</v>
      </c>
      <c r="AN577" t="s">
        <v>1548</v>
      </c>
      <c r="AO577" t="s">
        <v>455</v>
      </c>
      <c r="AP577" t="s">
        <v>2340</v>
      </c>
    </row>
    <row r="578" spans="1:42" x14ac:dyDescent="0.25">
      <c r="A578">
        <v>400</v>
      </c>
      <c r="B578">
        <v>440</v>
      </c>
      <c r="C578" s="4">
        <v>43981</v>
      </c>
      <c r="D578">
        <v>6</v>
      </c>
      <c r="E578" t="s">
        <v>33</v>
      </c>
      <c r="F578" t="s">
        <v>44</v>
      </c>
      <c r="G578" t="s">
        <v>55</v>
      </c>
      <c r="H578" t="s">
        <v>58</v>
      </c>
      <c r="I578" s="4">
        <v>43717</v>
      </c>
      <c r="J578">
        <v>1</v>
      </c>
      <c r="K578" t="s">
        <v>61</v>
      </c>
      <c r="L578" s="4">
        <v>43615</v>
      </c>
      <c r="M578" s="4">
        <v>43830</v>
      </c>
      <c r="N578">
        <v>3</v>
      </c>
      <c r="O578" t="s">
        <v>158</v>
      </c>
      <c r="P578" t="s">
        <v>320</v>
      </c>
      <c r="Q578">
        <v>3</v>
      </c>
      <c r="R578" t="s">
        <v>662</v>
      </c>
      <c r="S578" t="s">
        <v>1206</v>
      </c>
      <c r="T578" t="s">
        <v>1730</v>
      </c>
      <c r="U578" t="s">
        <v>1997</v>
      </c>
      <c r="V578" t="s">
        <v>2041</v>
      </c>
      <c r="W578">
        <v>229.87</v>
      </c>
      <c r="X578">
        <v>74.95</v>
      </c>
      <c r="Y578">
        <v>3</v>
      </c>
      <c r="Z578" t="s">
        <v>2186</v>
      </c>
      <c r="AA578" t="s">
        <v>2469</v>
      </c>
      <c r="AF578" s="4"/>
      <c r="AG578" s="4"/>
      <c r="AH578" t="s">
        <v>67</v>
      </c>
      <c r="AI578" t="s">
        <v>229</v>
      </c>
      <c r="AJ578" t="s">
        <v>391</v>
      </c>
      <c r="AK578" t="s">
        <v>953</v>
      </c>
      <c r="AL578" t="s">
        <v>1487</v>
      </c>
      <c r="AM578" t="s">
        <v>69</v>
      </c>
      <c r="AN578" t="s">
        <v>1548</v>
      </c>
      <c r="AO578" t="s">
        <v>90</v>
      </c>
      <c r="AP578" t="s">
        <v>2328</v>
      </c>
    </row>
    <row r="579" spans="1:42" x14ac:dyDescent="0.25">
      <c r="A579">
        <v>400</v>
      </c>
      <c r="B579">
        <v>440</v>
      </c>
      <c r="C579" s="4">
        <v>43981</v>
      </c>
      <c r="D579">
        <v>6</v>
      </c>
      <c r="E579" t="s">
        <v>33</v>
      </c>
      <c r="F579" t="s">
        <v>44</v>
      </c>
      <c r="G579" t="s">
        <v>55</v>
      </c>
      <c r="H579" t="s">
        <v>58</v>
      </c>
      <c r="I579" s="4">
        <v>43717</v>
      </c>
      <c r="J579">
        <v>1</v>
      </c>
      <c r="K579" t="s">
        <v>61</v>
      </c>
      <c r="L579" s="4">
        <v>43615</v>
      </c>
      <c r="M579" s="4">
        <v>43830</v>
      </c>
      <c r="N579">
        <v>3</v>
      </c>
      <c r="O579" t="s">
        <v>158</v>
      </c>
      <c r="P579" t="s">
        <v>320</v>
      </c>
      <c r="Q579">
        <v>3</v>
      </c>
      <c r="R579" t="s">
        <v>662</v>
      </c>
      <c r="S579" t="s">
        <v>1206</v>
      </c>
      <c r="T579" t="s">
        <v>1730</v>
      </c>
      <c r="U579" t="s">
        <v>1997</v>
      </c>
      <c r="V579" t="s">
        <v>2041</v>
      </c>
      <c r="W579">
        <v>229.87</v>
      </c>
      <c r="X579">
        <v>74.95</v>
      </c>
      <c r="Y579">
        <v>3</v>
      </c>
      <c r="Z579" t="s">
        <v>2186</v>
      </c>
      <c r="AA579" t="s">
        <v>2469</v>
      </c>
      <c r="AF579" s="4"/>
      <c r="AG579" s="4"/>
      <c r="AH579" t="s">
        <v>80</v>
      </c>
      <c r="AI579" t="s">
        <v>242</v>
      </c>
      <c r="AJ579" t="s">
        <v>619</v>
      </c>
      <c r="AK579" t="s">
        <v>1016</v>
      </c>
      <c r="AL579" t="s">
        <v>1695</v>
      </c>
      <c r="AM579" t="s">
        <v>67</v>
      </c>
      <c r="AN579" t="s">
        <v>1548</v>
      </c>
      <c r="AO579" t="s">
        <v>70</v>
      </c>
      <c r="AP579" t="s">
        <v>2341</v>
      </c>
    </row>
    <row r="580" spans="1:42" x14ac:dyDescent="0.25">
      <c r="A580">
        <v>400</v>
      </c>
      <c r="B580">
        <v>440</v>
      </c>
      <c r="C580" s="4">
        <v>43981</v>
      </c>
      <c r="D580">
        <v>6</v>
      </c>
      <c r="E580" t="s">
        <v>33</v>
      </c>
      <c r="F580" t="s">
        <v>44</v>
      </c>
      <c r="G580" t="s">
        <v>55</v>
      </c>
      <c r="H580" t="s">
        <v>58</v>
      </c>
      <c r="I580" s="4">
        <v>43717</v>
      </c>
      <c r="J580">
        <v>1</v>
      </c>
      <c r="K580" t="s">
        <v>61</v>
      </c>
      <c r="L580" s="4">
        <v>43615</v>
      </c>
      <c r="M580" s="4">
        <v>43830</v>
      </c>
      <c r="N580">
        <v>3</v>
      </c>
      <c r="O580" t="s">
        <v>158</v>
      </c>
      <c r="P580" t="s">
        <v>320</v>
      </c>
      <c r="Q580">
        <v>3</v>
      </c>
      <c r="R580" t="s">
        <v>662</v>
      </c>
      <c r="S580" t="s">
        <v>1206</v>
      </c>
      <c r="T580" t="s">
        <v>1730</v>
      </c>
      <c r="U580" t="s">
        <v>1997</v>
      </c>
      <c r="V580" t="s">
        <v>2041</v>
      </c>
      <c r="W580">
        <v>229.87</v>
      </c>
      <c r="X580">
        <v>74.95</v>
      </c>
      <c r="Y580">
        <v>3</v>
      </c>
      <c r="Z580" t="s">
        <v>2186</v>
      </c>
      <c r="AA580" t="s">
        <v>2469</v>
      </c>
      <c r="AF580" s="4"/>
      <c r="AG580" s="4"/>
      <c r="AH580" t="s">
        <v>79</v>
      </c>
      <c r="AI580" t="s">
        <v>241</v>
      </c>
      <c r="AJ580" t="s">
        <v>770</v>
      </c>
      <c r="AK580" t="s">
        <v>1182</v>
      </c>
      <c r="AL580" t="s">
        <v>1614</v>
      </c>
      <c r="AM580" t="s">
        <v>69</v>
      </c>
      <c r="AN580" t="s">
        <v>1548</v>
      </c>
      <c r="AO580" t="s">
        <v>455</v>
      </c>
      <c r="AP580" t="s">
        <v>2340</v>
      </c>
    </row>
    <row r="581" spans="1:42" x14ac:dyDescent="0.25">
      <c r="A581">
        <v>401</v>
      </c>
      <c r="B581">
        <v>440</v>
      </c>
      <c r="C581" s="4">
        <v>43981</v>
      </c>
      <c r="D581">
        <v>6</v>
      </c>
      <c r="E581" t="s">
        <v>33</v>
      </c>
      <c r="F581" t="s">
        <v>44</v>
      </c>
      <c r="G581" t="s">
        <v>55</v>
      </c>
      <c r="H581" t="s">
        <v>58</v>
      </c>
      <c r="I581" s="4">
        <v>43717</v>
      </c>
      <c r="J581">
        <v>1</v>
      </c>
      <c r="K581" t="s">
        <v>61</v>
      </c>
      <c r="L581" s="4">
        <v>43615</v>
      </c>
      <c r="M581" s="4">
        <v>43830</v>
      </c>
      <c r="N581">
        <v>2</v>
      </c>
      <c r="O581" t="s">
        <v>139</v>
      </c>
      <c r="P581" t="s">
        <v>301</v>
      </c>
      <c r="Q581">
        <v>2</v>
      </c>
      <c r="R581" t="s">
        <v>663</v>
      </c>
      <c r="S581" t="s">
        <v>1207</v>
      </c>
      <c r="T581" t="s">
        <v>1731</v>
      </c>
      <c r="U581" t="s">
        <v>75</v>
      </c>
      <c r="V581" t="s">
        <v>1869</v>
      </c>
      <c r="W581">
        <v>214.95</v>
      </c>
      <c r="X581">
        <v>74.95</v>
      </c>
      <c r="Y581">
        <v>2</v>
      </c>
      <c r="Z581" t="s">
        <v>2187</v>
      </c>
      <c r="AA581" t="s">
        <v>2470</v>
      </c>
      <c r="AF581" s="4"/>
      <c r="AG581" s="4"/>
      <c r="AH581" t="s">
        <v>67</v>
      </c>
      <c r="AI581" t="s">
        <v>229</v>
      </c>
      <c r="AJ581" t="s">
        <v>677</v>
      </c>
      <c r="AK581" t="s">
        <v>978</v>
      </c>
      <c r="AL581" t="s">
        <v>1577</v>
      </c>
      <c r="AM581" t="s">
        <v>80</v>
      </c>
      <c r="AN581" t="s">
        <v>1548</v>
      </c>
      <c r="AO581" t="s">
        <v>455</v>
      </c>
      <c r="AP581" t="s">
        <v>2340</v>
      </c>
    </row>
    <row r="582" spans="1:42" x14ac:dyDescent="0.25">
      <c r="A582">
        <v>401</v>
      </c>
      <c r="B582">
        <v>440</v>
      </c>
      <c r="C582" s="4">
        <v>43981</v>
      </c>
      <c r="D582">
        <v>6</v>
      </c>
      <c r="E582" t="s">
        <v>33</v>
      </c>
      <c r="F582" t="s">
        <v>44</v>
      </c>
      <c r="G582" t="s">
        <v>55</v>
      </c>
      <c r="H582" t="s">
        <v>58</v>
      </c>
      <c r="I582" s="4">
        <v>43717</v>
      </c>
      <c r="J582">
        <v>1</v>
      </c>
      <c r="K582" t="s">
        <v>61</v>
      </c>
      <c r="L582" s="4">
        <v>43615</v>
      </c>
      <c r="M582" s="4">
        <v>43830</v>
      </c>
      <c r="N582">
        <v>2</v>
      </c>
      <c r="O582" t="s">
        <v>139</v>
      </c>
      <c r="P582" t="s">
        <v>301</v>
      </c>
      <c r="Q582">
        <v>2</v>
      </c>
      <c r="R582" t="s">
        <v>663</v>
      </c>
      <c r="S582" t="s">
        <v>1207</v>
      </c>
      <c r="T582" t="s">
        <v>1731</v>
      </c>
      <c r="U582" t="s">
        <v>75</v>
      </c>
      <c r="V582" t="s">
        <v>1869</v>
      </c>
      <c r="W582">
        <v>214.95</v>
      </c>
      <c r="X582">
        <v>74.95</v>
      </c>
      <c r="Y582">
        <v>2</v>
      </c>
      <c r="Z582" t="s">
        <v>2187</v>
      </c>
      <c r="AA582" t="s">
        <v>2470</v>
      </c>
      <c r="AF582" s="4"/>
      <c r="AG582" s="4"/>
      <c r="AH582" t="s">
        <v>79</v>
      </c>
      <c r="AI582" t="s">
        <v>241</v>
      </c>
      <c r="AJ582" t="s">
        <v>562</v>
      </c>
      <c r="AK582" t="s">
        <v>1078</v>
      </c>
      <c r="AL582" t="s">
        <v>1587</v>
      </c>
      <c r="AM582" t="s">
        <v>67</v>
      </c>
      <c r="AN582" t="s">
        <v>1548</v>
      </c>
      <c r="AO582" t="s">
        <v>86</v>
      </c>
      <c r="AP582" t="s">
        <v>2350</v>
      </c>
    </row>
    <row r="583" spans="1:42" x14ac:dyDescent="0.25">
      <c r="A583">
        <v>402</v>
      </c>
      <c r="B583">
        <v>376</v>
      </c>
      <c r="C583" s="4">
        <v>43982</v>
      </c>
      <c r="D583">
        <v>2</v>
      </c>
      <c r="E583" t="s">
        <v>38</v>
      </c>
      <c r="F583" t="s">
        <v>49</v>
      </c>
      <c r="G583" t="s">
        <v>56</v>
      </c>
      <c r="H583" t="s">
        <v>58</v>
      </c>
      <c r="I583" s="4">
        <v>43687</v>
      </c>
      <c r="J583">
        <v>2</v>
      </c>
      <c r="K583" t="s">
        <v>60</v>
      </c>
      <c r="L583" s="4">
        <v>43615</v>
      </c>
      <c r="M583" s="4">
        <v>43830</v>
      </c>
      <c r="N583">
        <v>1</v>
      </c>
      <c r="O583" t="s">
        <v>86</v>
      </c>
      <c r="P583" t="s">
        <v>248</v>
      </c>
      <c r="Q583">
        <v>1</v>
      </c>
      <c r="R583" t="s">
        <v>513</v>
      </c>
      <c r="S583" t="s">
        <v>1076</v>
      </c>
      <c r="T583" t="s">
        <v>1603</v>
      </c>
      <c r="U583" t="s">
        <v>80</v>
      </c>
      <c r="V583" t="s">
        <v>1577</v>
      </c>
      <c r="W583">
        <v>45.36</v>
      </c>
      <c r="X583">
        <v>49.98</v>
      </c>
      <c r="Y583">
        <v>1</v>
      </c>
      <c r="Z583" t="s">
        <v>549</v>
      </c>
      <c r="AA583" t="s">
        <v>2362</v>
      </c>
      <c r="AF583" s="4"/>
      <c r="AG583" s="4"/>
      <c r="AH583" t="s">
        <v>86</v>
      </c>
      <c r="AI583" t="s">
        <v>248</v>
      </c>
      <c r="AJ583" t="s">
        <v>513</v>
      </c>
      <c r="AK583" t="s">
        <v>1076</v>
      </c>
      <c r="AL583" t="s">
        <v>1603</v>
      </c>
      <c r="AM583" t="s">
        <v>80</v>
      </c>
      <c r="AN583" t="s">
        <v>1577</v>
      </c>
      <c r="AO583" t="s">
        <v>549</v>
      </c>
      <c r="AP583" t="s">
        <v>2362</v>
      </c>
    </row>
    <row r="584" spans="1:42" x14ac:dyDescent="0.25">
      <c r="A584">
        <v>403</v>
      </c>
      <c r="B584">
        <v>470</v>
      </c>
      <c r="C584" s="4">
        <v>43982</v>
      </c>
      <c r="D584">
        <v>3</v>
      </c>
      <c r="E584" t="s">
        <v>34</v>
      </c>
      <c r="F584" t="s">
        <v>45</v>
      </c>
      <c r="G584" t="s">
        <v>55</v>
      </c>
      <c r="H584" t="s">
        <v>58</v>
      </c>
      <c r="I584" s="4">
        <v>43831</v>
      </c>
      <c r="J584">
        <v>5</v>
      </c>
      <c r="K584" t="s">
        <v>60</v>
      </c>
      <c r="L584" s="4">
        <v>43831</v>
      </c>
      <c r="M584" s="4">
        <v>43921</v>
      </c>
      <c r="N584">
        <v>1</v>
      </c>
      <c r="O584" t="s">
        <v>79</v>
      </c>
      <c r="P584" t="s">
        <v>241</v>
      </c>
      <c r="Q584">
        <v>1</v>
      </c>
      <c r="R584" t="s">
        <v>562</v>
      </c>
      <c r="S584" t="s">
        <v>1078</v>
      </c>
      <c r="T584" t="s">
        <v>1587</v>
      </c>
      <c r="U584" t="s">
        <v>69</v>
      </c>
      <c r="V584" t="s">
        <v>1548</v>
      </c>
      <c r="W584">
        <v>54.99</v>
      </c>
      <c r="X584">
        <v>14.99</v>
      </c>
      <c r="Y584">
        <v>1</v>
      </c>
      <c r="Z584" t="s">
        <v>86</v>
      </c>
      <c r="AA584" t="s">
        <v>2350</v>
      </c>
      <c r="AF584" s="4"/>
      <c r="AG584" s="4"/>
      <c r="AH584" t="s">
        <v>79</v>
      </c>
      <c r="AI584" t="s">
        <v>241</v>
      </c>
      <c r="AJ584" t="s">
        <v>562</v>
      </c>
      <c r="AK584" t="s">
        <v>1078</v>
      </c>
      <c r="AL584" t="s">
        <v>1587</v>
      </c>
      <c r="AM584" t="s">
        <v>69</v>
      </c>
      <c r="AN584" t="s">
        <v>1548</v>
      </c>
      <c r="AO584" t="s">
        <v>86</v>
      </c>
      <c r="AP584" t="s">
        <v>2350</v>
      </c>
    </row>
    <row r="585" spans="1:42" x14ac:dyDescent="0.25">
      <c r="A585">
        <v>404</v>
      </c>
      <c r="B585">
        <v>34</v>
      </c>
      <c r="C585" s="4">
        <v>43984</v>
      </c>
      <c r="D585">
        <v>4</v>
      </c>
      <c r="E585" t="s">
        <v>40</v>
      </c>
      <c r="F585" t="s">
        <v>51</v>
      </c>
      <c r="G585" t="s">
        <v>56</v>
      </c>
      <c r="H585" t="s">
        <v>58</v>
      </c>
      <c r="I585" s="4">
        <v>43930</v>
      </c>
      <c r="J585">
        <v>7</v>
      </c>
      <c r="K585" t="s">
        <v>61</v>
      </c>
      <c r="L585" s="4">
        <v>43915</v>
      </c>
      <c r="M585" s="4">
        <v>44012</v>
      </c>
      <c r="N585">
        <v>1</v>
      </c>
      <c r="O585" t="s">
        <v>105</v>
      </c>
      <c r="P585" t="s">
        <v>267</v>
      </c>
      <c r="Q585">
        <v>2</v>
      </c>
      <c r="R585" t="s">
        <v>664</v>
      </c>
      <c r="S585" t="s">
        <v>1208</v>
      </c>
      <c r="T585" t="s">
        <v>1732</v>
      </c>
      <c r="U585" t="s">
        <v>110</v>
      </c>
      <c r="V585" t="s">
        <v>1869</v>
      </c>
      <c r="W585">
        <v>236.82</v>
      </c>
      <c r="X585">
        <v>89.94</v>
      </c>
      <c r="Y585">
        <v>1</v>
      </c>
      <c r="Z585" t="s">
        <v>82</v>
      </c>
      <c r="AA585" t="s">
        <v>2409</v>
      </c>
      <c r="AF585" s="4"/>
      <c r="AG585" s="4"/>
      <c r="AH585" t="s">
        <v>79</v>
      </c>
      <c r="AI585" t="s">
        <v>241</v>
      </c>
      <c r="AJ585" t="s">
        <v>617</v>
      </c>
      <c r="AK585" t="s">
        <v>1168</v>
      </c>
      <c r="AL585" t="s">
        <v>1614</v>
      </c>
      <c r="AM585" t="s">
        <v>67</v>
      </c>
      <c r="AN585" t="s">
        <v>1548</v>
      </c>
      <c r="AO585" t="s">
        <v>86</v>
      </c>
      <c r="AP585" t="s">
        <v>2350</v>
      </c>
    </row>
    <row r="586" spans="1:42" x14ac:dyDescent="0.25">
      <c r="A586">
        <v>404</v>
      </c>
      <c r="B586">
        <v>34</v>
      </c>
      <c r="C586" s="4">
        <v>43984</v>
      </c>
      <c r="D586">
        <v>4</v>
      </c>
      <c r="E586" t="s">
        <v>40</v>
      </c>
      <c r="F586" t="s">
        <v>51</v>
      </c>
      <c r="G586" t="s">
        <v>56</v>
      </c>
      <c r="H586" t="s">
        <v>58</v>
      </c>
      <c r="I586" s="4">
        <v>43930</v>
      </c>
      <c r="J586">
        <v>7</v>
      </c>
      <c r="K586" t="s">
        <v>61</v>
      </c>
      <c r="L586" s="4">
        <v>43915</v>
      </c>
      <c r="M586" s="4">
        <v>44012</v>
      </c>
      <c r="N586">
        <v>1</v>
      </c>
      <c r="O586" t="s">
        <v>105</v>
      </c>
      <c r="P586" t="s">
        <v>267</v>
      </c>
      <c r="Q586">
        <v>2</v>
      </c>
      <c r="R586" t="s">
        <v>664</v>
      </c>
      <c r="S586" t="s">
        <v>1208</v>
      </c>
      <c r="T586" t="s">
        <v>1732</v>
      </c>
      <c r="U586" t="s">
        <v>110</v>
      </c>
      <c r="V586" t="s">
        <v>1869</v>
      </c>
      <c r="W586">
        <v>236.82</v>
      </c>
      <c r="X586">
        <v>89.94</v>
      </c>
      <c r="Y586">
        <v>1</v>
      </c>
      <c r="Z586" t="s">
        <v>82</v>
      </c>
      <c r="AA586" t="s">
        <v>2409</v>
      </c>
      <c r="AF586" s="4"/>
      <c r="AG586" s="4"/>
      <c r="AH586" t="s">
        <v>79</v>
      </c>
      <c r="AI586" t="s">
        <v>241</v>
      </c>
      <c r="AJ586" t="s">
        <v>86</v>
      </c>
      <c r="AK586" t="s">
        <v>1044</v>
      </c>
      <c r="AL586" t="s">
        <v>1572</v>
      </c>
      <c r="AM586" t="s">
        <v>67</v>
      </c>
      <c r="AN586" t="s">
        <v>1548</v>
      </c>
      <c r="AO586" t="s">
        <v>86</v>
      </c>
      <c r="AP586" t="s">
        <v>2350</v>
      </c>
    </row>
    <row r="587" spans="1:42" x14ac:dyDescent="0.25">
      <c r="A587">
        <v>405</v>
      </c>
      <c r="B587">
        <v>45</v>
      </c>
      <c r="C587" s="4">
        <v>43984</v>
      </c>
      <c r="D587">
        <v>1</v>
      </c>
      <c r="E587" t="s">
        <v>39</v>
      </c>
      <c r="F587" t="s">
        <v>50</v>
      </c>
      <c r="G587" t="s">
        <v>56</v>
      </c>
      <c r="H587" t="s">
        <v>58</v>
      </c>
      <c r="I587" s="4">
        <v>43720</v>
      </c>
      <c r="J587">
        <v>1</v>
      </c>
      <c r="K587" t="s">
        <v>61</v>
      </c>
      <c r="L587" s="4">
        <v>43615</v>
      </c>
      <c r="M587" s="4">
        <v>43830</v>
      </c>
      <c r="N587">
        <v>1</v>
      </c>
      <c r="O587" t="s">
        <v>79</v>
      </c>
      <c r="P587" t="s">
        <v>241</v>
      </c>
      <c r="Q587">
        <v>1</v>
      </c>
      <c r="R587" t="s">
        <v>629</v>
      </c>
      <c r="S587" t="s">
        <v>965</v>
      </c>
      <c r="T587" t="s">
        <v>1703</v>
      </c>
      <c r="U587" t="s">
        <v>69</v>
      </c>
      <c r="V587" t="s">
        <v>1562</v>
      </c>
      <c r="W587">
        <v>119.95</v>
      </c>
      <c r="X587">
        <v>9.99</v>
      </c>
      <c r="Y587">
        <v>1</v>
      </c>
      <c r="Z587" t="s">
        <v>86</v>
      </c>
      <c r="AA587" t="s">
        <v>2350</v>
      </c>
      <c r="AF587" s="4"/>
      <c r="AG587" s="4"/>
      <c r="AH587" t="s">
        <v>79</v>
      </c>
      <c r="AI587" t="s">
        <v>241</v>
      </c>
      <c r="AJ587" t="s">
        <v>629</v>
      </c>
      <c r="AK587" t="s">
        <v>965</v>
      </c>
      <c r="AL587" t="s">
        <v>1703</v>
      </c>
      <c r="AM587" t="s">
        <v>69</v>
      </c>
      <c r="AN587" t="s">
        <v>1562</v>
      </c>
      <c r="AO587" t="s">
        <v>86</v>
      </c>
      <c r="AP587" t="s">
        <v>2350</v>
      </c>
    </row>
    <row r="588" spans="1:42" x14ac:dyDescent="0.25">
      <c r="A588">
        <v>406</v>
      </c>
      <c r="B588">
        <v>118</v>
      </c>
      <c r="C588" s="4">
        <v>43986</v>
      </c>
      <c r="D588">
        <v>6</v>
      </c>
      <c r="E588" t="s">
        <v>33</v>
      </c>
      <c r="F588" t="s">
        <v>44</v>
      </c>
      <c r="G588" t="s">
        <v>55</v>
      </c>
      <c r="H588" t="s">
        <v>58</v>
      </c>
      <c r="I588" s="4">
        <v>43959</v>
      </c>
      <c r="J588">
        <v>9</v>
      </c>
      <c r="K588" t="s">
        <v>59</v>
      </c>
      <c r="L588" s="4">
        <v>43952</v>
      </c>
      <c r="M588" s="4">
        <v>44075</v>
      </c>
      <c r="N588">
        <v>1</v>
      </c>
      <c r="O588" t="s">
        <v>80</v>
      </c>
      <c r="P588" t="s">
        <v>242</v>
      </c>
      <c r="Q588">
        <v>1</v>
      </c>
      <c r="R588" t="s">
        <v>665</v>
      </c>
      <c r="S588" t="s">
        <v>1209</v>
      </c>
      <c r="T588" t="s">
        <v>1652</v>
      </c>
      <c r="U588" t="s">
        <v>69</v>
      </c>
      <c r="V588" t="s">
        <v>1548</v>
      </c>
      <c r="W588">
        <v>13.99</v>
      </c>
      <c r="X588">
        <v>14.99</v>
      </c>
      <c r="Y588">
        <v>1</v>
      </c>
      <c r="Z588" t="s">
        <v>79</v>
      </c>
      <c r="AA588" t="s">
        <v>2349</v>
      </c>
      <c r="AB588">
        <v>4</v>
      </c>
      <c r="AC588" t="s">
        <v>2633</v>
      </c>
      <c r="AD588">
        <v>870</v>
      </c>
      <c r="AE588" t="s">
        <v>2638</v>
      </c>
      <c r="AF588" s="4">
        <v>43983</v>
      </c>
      <c r="AG588" s="4">
        <v>44027</v>
      </c>
      <c r="AH588" t="s">
        <v>80</v>
      </c>
      <c r="AI588" t="s">
        <v>242</v>
      </c>
      <c r="AJ588" t="s">
        <v>665</v>
      </c>
      <c r="AK588" t="s">
        <v>1209</v>
      </c>
      <c r="AL588" t="s">
        <v>1652</v>
      </c>
      <c r="AM588" t="s">
        <v>69</v>
      </c>
      <c r="AN588" t="s">
        <v>1548</v>
      </c>
      <c r="AO588" t="s">
        <v>79</v>
      </c>
      <c r="AP588" t="s">
        <v>2349</v>
      </c>
    </row>
    <row r="589" spans="1:42" x14ac:dyDescent="0.25">
      <c r="A589">
        <v>407</v>
      </c>
      <c r="B589">
        <v>131</v>
      </c>
      <c r="C589" s="4">
        <v>43986</v>
      </c>
      <c r="D589">
        <v>2</v>
      </c>
      <c r="E589" t="s">
        <v>38</v>
      </c>
      <c r="F589" t="s">
        <v>49</v>
      </c>
      <c r="G589" t="s">
        <v>56</v>
      </c>
      <c r="H589" t="s">
        <v>57</v>
      </c>
      <c r="I589" s="4">
        <v>43813</v>
      </c>
      <c r="J589">
        <v>1</v>
      </c>
      <c r="K589" t="s">
        <v>61</v>
      </c>
      <c r="L589" s="4">
        <v>43615</v>
      </c>
      <c r="M589" s="4">
        <v>43830</v>
      </c>
      <c r="N589">
        <v>1</v>
      </c>
      <c r="O589" t="s">
        <v>67</v>
      </c>
      <c r="P589" t="s">
        <v>229</v>
      </c>
      <c r="Q589">
        <v>1</v>
      </c>
      <c r="R589" t="s">
        <v>476</v>
      </c>
      <c r="S589" t="s">
        <v>1031</v>
      </c>
      <c r="T589" t="s">
        <v>1487</v>
      </c>
      <c r="U589" t="s">
        <v>69</v>
      </c>
      <c r="V589" t="s">
        <v>1548</v>
      </c>
      <c r="W589">
        <v>29.95</v>
      </c>
      <c r="X589">
        <v>14.99</v>
      </c>
      <c r="Y589">
        <v>1</v>
      </c>
      <c r="Z589" t="s">
        <v>872</v>
      </c>
      <c r="AA589" t="s">
        <v>2388</v>
      </c>
      <c r="AF589" s="4"/>
      <c r="AG589" s="4"/>
      <c r="AH589" t="s">
        <v>67</v>
      </c>
      <c r="AI589" t="s">
        <v>229</v>
      </c>
      <c r="AJ589" t="s">
        <v>476</v>
      </c>
      <c r="AK589" t="s">
        <v>1031</v>
      </c>
      <c r="AL589" t="s">
        <v>1487</v>
      </c>
      <c r="AM589" t="s">
        <v>69</v>
      </c>
      <c r="AN589" t="s">
        <v>1548</v>
      </c>
      <c r="AO589" t="s">
        <v>872</v>
      </c>
      <c r="AP589" t="s">
        <v>2388</v>
      </c>
    </row>
    <row r="590" spans="1:42" x14ac:dyDescent="0.25">
      <c r="A590">
        <v>408</v>
      </c>
      <c r="B590">
        <v>351</v>
      </c>
      <c r="C590" s="4">
        <v>43986</v>
      </c>
      <c r="D590">
        <v>9</v>
      </c>
      <c r="E590" t="s">
        <v>41</v>
      </c>
      <c r="F590" t="s">
        <v>52</v>
      </c>
      <c r="G590" t="s">
        <v>56</v>
      </c>
      <c r="H590" t="s">
        <v>57</v>
      </c>
      <c r="I590" s="4">
        <v>43808</v>
      </c>
      <c r="J590">
        <v>3</v>
      </c>
      <c r="K590" t="s">
        <v>59</v>
      </c>
      <c r="L590" s="4">
        <v>43615</v>
      </c>
      <c r="M590" s="4">
        <v>43830</v>
      </c>
      <c r="N590">
        <v>1</v>
      </c>
      <c r="O590" t="s">
        <v>80</v>
      </c>
      <c r="P590" t="s">
        <v>242</v>
      </c>
      <c r="Q590">
        <v>1</v>
      </c>
      <c r="R590" t="s">
        <v>455</v>
      </c>
      <c r="S590" t="s">
        <v>1018</v>
      </c>
      <c r="T590" t="s">
        <v>1548</v>
      </c>
      <c r="U590" t="s">
        <v>80</v>
      </c>
      <c r="V590" t="s">
        <v>1548</v>
      </c>
      <c r="W590">
        <v>29.98</v>
      </c>
      <c r="X590">
        <v>29.98</v>
      </c>
      <c r="Y590">
        <v>1</v>
      </c>
      <c r="Z590" t="s">
        <v>70</v>
      </c>
      <c r="AA590" t="s">
        <v>2341</v>
      </c>
      <c r="AF590" s="4"/>
      <c r="AG590" s="4"/>
      <c r="AH590" t="s">
        <v>80</v>
      </c>
      <c r="AI590" t="s">
        <v>242</v>
      </c>
      <c r="AJ590" t="s">
        <v>455</v>
      </c>
      <c r="AK590" t="s">
        <v>1018</v>
      </c>
      <c r="AL590" t="s">
        <v>1548</v>
      </c>
      <c r="AM590" t="s">
        <v>80</v>
      </c>
      <c r="AN590" t="s">
        <v>1548</v>
      </c>
      <c r="AO590" t="s">
        <v>70</v>
      </c>
      <c r="AP590" t="s">
        <v>2341</v>
      </c>
    </row>
    <row r="591" spans="1:42" x14ac:dyDescent="0.25">
      <c r="A591">
        <v>409</v>
      </c>
      <c r="B591">
        <v>352</v>
      </c>
      <c r="C591" s="4">
        <v>43986</v>
      </c>
      <c r="D591">
        <v>2</v>
      </c>
      <c r="E591" t="s">
        <v>38</v>
      </c>
      <c r="F591" t="s">
        <v>49</v>
      </c>
      <c r="G591" t="s">
        <v>55</v>
      </c>
      <c r="H591" t="s">
        <v>58</v>
      </c>
      <c r="I591" s="4">
        <v>43686</v>
      </c>
      <c r="J591">
        <v>2</v>
      </c>
      <c r="K591" t="s">
        <v>60</v>
      </c>
      <c r="L591" s="4">
        <v>43615</v>
      </c>
      <c r="M591" s="4">
        <v>43830</v>
      </c>
      <c r="N591">
        <v>1</v>
      </c>
      <c r="O591" t="s">
        <v>70</v>
      </c>
      <c r="P591" t="s">
        <v>232</v>
      </c>
      <c r="Q591">
        <v>1</v>
      </c>
      <c r="R591" t="s">
        <v>635</v>
      </c>
      <c r="S591" t="s">
        <v>1183</v>
      </c>
      <c r="T591" t="s">
        <v>1707</v>
      </c>
      <c r="U591" t="s">
        <v>80</v>
      </c>
      <c r="V591" t="s">
        <v>1517</v>
      </c>
      <c r="W591">
        <v>45.98</v>
      </c>
      <c r="X591">
        <v>39.979999999999997</v>
      </c>
      <c r="Y591">
        <v>1</v>
      </c>
      <c r="Z591" t="s">
        <v>673</v>
      </c>
      <c r="AA591" t="s">
        <v>2348</v>
      </c>
      <c r="AF591" s="4"/>
      <c r="AG591" s="4"/>
      <c r="AH591" t="s">
        <v>70</v>
      </c>
      <c r="AI591" t="s">
        <v>232</v>
      </c>
      <c r="AJ591" t="s">
        <v>635</v>
      </c>
      <c r="AK591" t="s">
        <v>1183</v>
      </c>
      <c r="AL591" t="s">
        <v>1707</v>
      </c>
      <c r="AM591" t="s">
        <v>80</v>
      </c>
      <c r="AN591" t="s">
        <v>1517</v>
      </c>
      <c r="AO591" t="s">
        <v>673</v>
      </c>
      <c r="AP591" t="s">
        <v>2348</v>
      </c>
    </row>
    <row r="592" spans="1:42" x14ac:dyDescent="0.25">
      <c r="A592">
        <v>410</v>
      </c>
      <c r="B592">
        <v>100</v>
      </c>
      <c r="C592" s="4">
        <v>43987</v>
      </c>
      <c r="D592">
        <v>4</v>
      </c>
      <c r="E592" t="s">
        <v>40</v>
      </c>
      <c r="F592" t="s">
        <v>51</v>
      </c>
      <c r="G592" t="s">
        <v>55</v>
      </c>
      <c r="H592" t="s">
        <v>57</v>
      </c>
      <c r="I592" s="4">
        <v>43692</v>
      </c>
      <c r="J592">
        <v>3</v>
      </c>
      <c r="K592" t="s">
        <v>59</v>
      </c>
      <c r="L592" s="4">
        <v>43615</v>
      </c>
      <c r="M592" s="4">
        <v>43830</v>
      </c>
      <c r="N592">
        <v>1</v>
      </c>
      <c r="O592" t="s">
        <v>159</v>
      </c>
      <c r="P592" t="s">
        <v>321</v>
      </c>
      <c r="Q592">
        <v>2</v>
      </c>
      <c r="R592" t="s">
        <v>666</v>
      </c>
      <c r="S592" t="s">
        <v>1210</v>
      </c>
      <c r="T592" t="s">
        <v>1733</v>
      </c>
      <c r="U592" t="s">
        <v>75</v>
      </c>
      <c r="V592" t="s">
        <v>1585</v>
      </c>
      <c r="W592">
        <v>338.87</v>
      </c>
      <c r="X592">
        <v>99.95</v>
      </c>
      <c r="Y592">
        <v>2</v>
      </c>
      <c r="Z592" t="s">
        <v>2188</v>
      </c>
      <c r="AA592" t="s">
        <v>2471</v>
      </c>
      <c r="AF592" s="4"/>
      <c r="AG592" s="4"/>
      <c r="AH592" t="s">
        <v>70</v>
      </c>
      <c r="AI592" t="s">
        <v>232</v>
      </c>
      <c r="AJ592" t="s">
        <v>628</v>
      </c>
      <c r="AK592" t="s">
        <v>1178</v>
      </c>
      <c r="AL592" t="s">
        <v>1501</v>
      </c>
      <c r="AM592" t="s">
        <v>80</v>
      </c>
      <c r="AN592" t="s">
        <v>1517</v>
      </c>
      <c r="AO592" t="s">
        <v>640</v>
      </c>
      <c r="AP592" t="s">
        <v>2393</v>
      </c>
    </row>
    <row r="593" spans="1:42" x14ac:dyDescent="0.25">
      <c r="A593">
        <v>410</v>
      </c>
      <c r="B593">
        <v>100</v>
      </c>
      <c r="C593" s="4">
        <v>43987</v>
      </c>
      <c r="D593">
        <v>4</v>
      </c>
      <c r="E593" t="s">
        <v>40</v>
      </c>
      <c r="F593" t="s">
        <v>51</v>
      </c>
      <c r="G593" t="s">
        <v>55</v>
      </c>
      <c r="H593" t="s">
        <v>57</v>
      </c>
      <c r="I593" s="4">
        <v>43692</v>
      </c>
      <c r="J593">
        <v>3</v>
      </c>
      <c r="K593" t="s">
        <v>59</v>
      </c>
      <c r="L593" s="4">
        <v>43615</v>
      </c>
      <c r="M593" s="4">
        <v>43830</v>
      </c>
      <c r="N593">
        <v>1</v>
      </c>
      <c r="O593" t="s">
        <v>159</v>
      </c>
      <c r="P593" t="s">
        <v>321</v>
      </c>
      <c r="Q593">
        <v>2</v>
      </c>
      <c r="R593" t="s">
        <v>666</v>
      </c>
      <c r="S593" t="s">
        <v>1210</v>
      </c>
      <c r="T593" t="s">
        <v>1733</v>
      </c>
      <c r="U593" t="s">
        <v>75</v>
      </c>
      <c r="V593" t="s">
        <v>1585</v>
      </c>
      <c r="W593">
        <v>338.87</v>
      </c>
      <c r="X593">
        <v>99.95</v>
      </c>
      <c r="Y593">
        <v>2</v>
      </c>
      <c r="Z593" t="s">
        <v>2188</v>
      </c>
      <c r="AA593" t="s">
        <v>2471</v>
      </c>
      <c r="AF593" s="4"/>
      <c r="AG593" s="4"/>
      <c r="AH593" t="s">
        <v>70</v>
      </c>
      <c r="AI593" t="s">
        <v>232</v>
      </c>
      <c r="AJ593" t="s">
        <v>495</v>
      </c>
      <c r="AK593" t="s">
        <v>1058</v>
      </c>
      <c r="AL593" t="s">
        <v>1587</v>
      </c>
      <c r="AM593" t="s">
        <v>67</v>
      </c>
      <c r="AN593" t="s">
        <v>1517</v>
      </c>
      <c r="AO593" t="s">
        <v>673</v>
      </c>
      <c r="AP593" t="s">
        <v>2348</v>
      </c>
    </row>
    <row r="594" spans="1:42" x14ac:dyDescent="0.25">
      <c r="A594">
        <v>411</v>
      </c>
      <c r="B594">
        <v>160</v>
      </c>
      <c r="C594" s="4">
        <v>43987</v>
      </c>
      <c r="D594">
        <v>1</v>
      </c>
      <c r="E594" t="s">
        <v>39</v>
      </c>
      <c r="F594" t="s">
        <v>50</v>
      </c>
      <c r="G594" t="s">
        <v>56</v>
      </c>
      <c r="H594" t="s">
        <v>58</v>
      </c>
      <c r="I594" s="4">
        <v>43834</v>
      </c>
      <c r="J594">
        <v>15</v>
      </c>
      <c r="K594" t="s">
        <v>62</v>
      </c>
      <c r="L594" s="4">
        <v>43615</v>
      </c>
      <c r="M594" s="4">
        <v>44413</v>
      </c>
      <c r="N594">
        <v>2</v>
      </c>
      <c r="O594" t="s">
        <v>77</v>
      </c>
      <c r="P594" t="s">
        <v>239</v>
      </c>
      <c r="Q594">
        <v>2</v>
      </c>
      <c r="R594" t="s">
        <v>667</v>
      </c>
      <c r="S594" t="s">
        <v>1211</v>
      </c>
      <c r="T594" t="s">
        <v>1734</v>
      </c>
      <c r="U594" t="s">
        <v>88</v>
      </c>
      <c r="V594" t="s">
        <v>2042</v>
      </c>
      <c r="W594">
        <v>63.88</v>
      </c>
      <c r="X594">
        <v>49.96</v>
      </c>
      <c r="Y594">
        <v>2</v>
      </c>
      <c r="Z594" t="s">
        <v>2189</v>
      </c>
      <c r="AA594" t="s">
        <v>2472</v>
      </c>
      <c r="AF594" s="4"/>
      <c r="AG594" s="4"/>
      <c r="AH594" t="s">
        <v>70</v>
      </c>
      <c r="AI594" t="s">
        <v>232</v>
      </c>
      <c r="AJ594" t="s">
        <v>638</v>
      </c>
      <c r="AK594" t="s">
        <v>1185</v>
      </c>
      <c r="AL594" t="s">
        <v>1709</v>
      </c>
      <c r="AM594" t="s">
        <v>80</v>
      </c>
      <c r="AN594" t="s">
        <v>1548</v>
      </c>
      <c r="AO594" t="s">
        <v>640</v>
      </c>
      <c r="AP594" t="s">
        <v>2393</v>
      </c>
    </row>
    <row r="595" spans="1:42" x14ac:dyDescent="0.25">
      <c r="A595">
        <v>411</v>
      </c>
      <c r="B595">
        <v>160</v>
      </c>
      <c r="C595" s="4">
        <v>43987</v>
      </c>
      <c r="D595">
        <v>1</v>
      </c>
      <c r="E595" t="s">
        <v>39</v>
      </c>
      <c r="F595" t="s">
        <v>50</v>
      </c>
      <c r="G595" t="s">
        <v>56</v>
      </c>
      <c r="H595" t="s">
        <v>58</v>
      </c>
      <c r="I595" s="4">
        <v>43834</v>
      </c>
      <c r="J595">
        <v>15</v>
      </c>
      <c r="K595" t="s">
        <v>62</v>
      </c>
      <c r="L595" s="4">
        <v>43615</v>
      </c>
      <c r="M595" s="4">
        <v>44413</v>
      </c>
      <c r="N595">
        <v>2</v>
      </c>
      <c r="O595" t="s">
        <v>77</v>
      </c>
      <c r="P595" t="s">
        <v>239</v>
      </c>
      <c r="Q595">
        <v>2</v>
      </c>
      <c r="R595" t="s">
        <v>667</v>
      </c>
      <c r="S595" t="s">
        <v>1211</v>
      </c>
      <c r="T595" t="s">
        <v>1734</v>
      </c>
      <c r="U595" t="s">
        <v>88</v>
      </c>
      <c r="V595" t="s">
        <v>2042</v>
      </c>
      <c r="W595">
        <v>63.88</v>
      </c>
      <c r="X595">
        <v>49.96</v>
      </c>
      <c r="Y595">
        <v>2</v>
      </c>
      <c r="Z595" t="s">
        <v>2189</v>
      </c>
      <c r="AA595" t="s">
        <v>2472</v>
      </c>
      <c r="AF595" s="4"/>
      <c r="AG595" s="4"/>
      <c r="AH595" t="s">
        <v>67</v>
      </c>
      <c r="AI595" t="s">
        <v>229</v>
      </c>
      <c r="AJ595" t="s">
        <v>710</v>
      </c>
      <c r="AK595" t="s">
        <v>1251</v>
      </c>
      <c r="AL595" t="s">
        <v>1517</v>
      </c>
      <c r="AM595" t="s">
        <v>80</v>
      </c>
      <c r="AN595" t="s">
        <v>1562</v>
      </c>
      <c r="AO595" t="s">
        <v>90</v>
      </c>
      <c r="AP595" t="s">
        <v>2328</v>
      </c>
    </row>
    <row r="596" spans="1:42" x14ac:dyDescent="0.25">
      <c r="A596">
        <v>412</v>
      </c>
      <c r="B596">
        <v>333</v>
      </c>
      <c r="C596" s="4">
        <v>43988</v>
      </c>
      <c r="D596">
        <v>3</v>
      </c>
      <c r="E596" t="s">
        <v>34</v>
      </c>
      <c r="F596" t="s">
        <v>45</v>
      </c>
      <c r="G596" t="s">
        <v>55</v>
      </c>
      <c r="H596" t="s">
        <v>57</v>
      </c>
      <c r="I596" s="4">
        <v>43652</v>
      </c>
      <c r="J596">
        <v>2</v>
      </c>
      <c r="K596" t="s">
        <v>60</v>
      </c>
      <c r="L596" s="4">
        <v>43615</v>
      </c>
      <c r="M596" s="4">
        <v>43830</v>
      </c>
      <c r="N596">
        <v>1</v>
      </c>
      <c r="O596" t="s">
        <v>78</v>
      </c>
      <c r="P596" t="s">
        <v>240</v>
      </c>
      <c r="Q596">
        <v>1</v>
      </c>
      <c r="R596" t="s">
        <v>668</v>
      </c>
      <c r="S596" t="s">
        <v>1212</v>
      </c>
      <c r="T596" t="s">
        <v>1735</v>
      </c>
      <c r="U596" t="s">
        <v>69</v>
      </c>
      <c r="V596" t="s">
        <v>1548</v>
      </c>
      <c r="W596">
        <v>149.99</v>
      </c>
      <c r="X596">
        <v>14.99</v>
      </c>
      <c r="Y596">
        <v>1</v>
      </c>
      <c r="Z596" t="s">
        <v>393</v>
      </c>
      <c r="AA596" t="s">
        <v>2345</v>
      </c>
      <c r="AF596" s="4"/>
      <c r="AG596" s="4"/>
      <c r="AH596" t="s">
        <v>78</v>
      </c>
      <c r="AI596" t="s">
        <v>240</v>
      </c>
      <c r="AJ596" t="s">
        <v>668</v>
      </c>
      <c r="AK596" t="s">
        <v>1212</v>
      </c>
      <c r="AL596" t="s">
        <v>1735</v>
      </c>
      <c r="AM596" t="s">
        <v>69</v>
      </c>
      <c r="AN596" t="s">
        <v>1548</v>
      </c>
      <c r="AO596" t="s">
        <v>393</v>
      </c>
      <c r="AP596" t="s">
        <v>2345</v>
      </c>
    </row>
    <row r="597" spans="1:42" x14ac:dyDescent="0.25">
      <c r="A597">
        <v>413</v>
      </c>
      <c r="B597">
        <v>482</v>
      </c>
      <c r="C597" s="4">
        <v>43988</v>
      </c>
      <c r="D597">
        <v>1</v>
      </c>
      <c r="E597" t="s">
        <v>39</v>
      </c>
      <c r="F597" t="s">
        <v>50</v>
      </c>
      <c r="G597" t="s">
        <v>55</v>
      </c>
      <c r="H597" t="s">
        <v>58</v>
      </c>
      <c r="I597" s="4">
        <v>43928</v>
      </c>
      <c r="J597">
        <v>7</v>
      </c>
      <c r="K597" t="s">
        <v>61</v>
      </c>
      <c r="L597" s="4">
        <v>43915</v>
      </c>
      <c r="M597" s="4">
        <v>44012</v>
      </c>
      <c r="N597">
        <v>1</v>
      </c>
      <c r="O597" t="s">
        <v>90</v>
      </c>
      <c r="P597" t="s">
        <v>252</v>
      </c>
      <c r="Q597">
        <v>1</v>
      </c>
      <c r="R597" t="s">
        <v>669</v>
      </c>
      <c r="S597" t="s">
        <v>989</v>
      </c>
      <c r="T597" t="s">
        <v>626</v>
      </c>
      <c r="U597" t="s">
        <v>67</v>
      </c>
      <c r="V597" t="s">
        <v>1659</v>
      </c>
      <c r="W597">
        <v>237</v>
      </c>
      <c r="X597">
        <v>14.97</v>
      </c>
      <c r="Y597">
        <v>1</v>
      </c>
      <c r="Z597" t="s">
        <v>410</v>
      </c>
      <c r="AA597" t="s">
        <v>2359</v>
      </c>
      <c r="AB597">
        <v>4</v>
      </c>
      <c r="AC597" t="s">
        <v>2634</v>
      </c>
      <c r="AD597">
        <v>1132</v>
      </c>
      <c r="AE597" t="s">
        <v>2638</v>
      </c>
      <c r="AF597" s="4">
        <v>43983</v>
      </c>
      <c r="AG597" s="4">
        <v>44027</v>
      </c>
      <c r="AH597" t="s">
        <v>90</v>
      </c>
      <c r="AI597" t="s">
        <v>252</v>
      </c>
      <c r="AJ597" t="s">
        <v>669</v>
      </c>
      <c r="AK597" t="s">
        <v>989</v>
      </c>
      <c r="AL597" t="s">
        <v>626</v>
      </c>
      <c r="AM597" t="s">
        <v>67</v>
      </c>
      <c r="AN597" t="s">
        <v>1659</v>
      </c>
      <c r="AO597" t="s">
        <v>410</v>
      </c>
      <c r="AP597" t="s">
        <v>2359</v>
      </c>
    </row>
    <row r="598" spans="1:42" x14ac:dyDescent="0.25">
      <c r="A598">
        <v>414</v>
      </c>
      <c r="B598">
        <v>87</v>
      </c>
      <c r="C598" s="4">
        <v>43989</v>
      </c>
      <c r="D598">
        <v>7</v>
      </c>
      <c r="E598" t="s">
        <v>35</v>
      </c>
      <c r="F598" t="s">
        <v>46</v>
      </c>
      <c r="G598" t="s">
        <v>55</v>
      </c>
      <c r="H598" t="s">
        <v>57</v>
      </c>
      <c r="I598" s="4">
        <v>43834</v>
      </c>
      <c r="J598">
        <v>15</v>
      </c>
      <c r="K598" t="s">
        <v>62</v>
      </c>
      <c r="L598" s="4">
        <v>43615</v>
      </c>
      <c r="M598" s="4">
        <v>44413</v>
      </c>
      <c r="N598">
        <v>2</v>
      </c>
      <c r="O598" t="s">
        <v>87</v>
      </c>
      <c r="P598" t="s">
        <v>249</v>
      </c>
      <c r="Q598">
        <v>2</v>
      </c>
      <c r="R598" t="s">
        <v>670</v>
      </c>
      <c r="S598" t="s">
        <v>1213</v>
      </c>
      <c r="T598" t="s">
        <v>1736</v>
      </c>
      <c r="U598" t="s">
        <v>83</v>
      </c>
      <c r="V598" t="s">
        <v>2038</v>
      </c>
      <c r="W598">
        <v>533.9</v>
      </c>
      <c r="X598">
        <v>84.95</v>
      </c>
      <c r="Y598">
        <v>2</v>
      </c>
      <c r="Z598" t="s">
        <v>2190</v>
      </c>
      <c r="AA598" t="s">
        <v>2473</v>
      </c>
      <c r="AF598" s="4"/>
      <c r="AG598" s="4"/>
      <c r="AH598" t="s">
        <v>79</v>
      </c>
      <c r="AI598" t="s">
        <v>241</v>
      </c>
      <c r="AJ598" t="s">
        <v>403</v>
      </c>
      <c r="AK598" t="s">
        <v>965</v>
      </c>
      <c r="AL598" t="s">
        <v>422</v>
      </c>
      <c r="AM598" t="s">
        <v>67</v>
      </c>
      <c r="AN598" t="s">
        <v>1548</v>
      </c>
      <c r="AO598" t="s">
        <v>455</v>
      </c>
      <c r="AP598" t="s">
        <v>2340</v>
      </c>
    </row>
    <row r="599" spans="1:42" x14ac:dyDescent="0.25">
      <c r="A599">
        <v>414</v>
      </c>
      <c r="B599">
        <v>87</v>
      </c>
      <c r="C599" s="4">
        <v>43989</v>
      </c>
      <c r="D599">
        <v>7</v>
      </c>
      <c r="E599" t="s">
        <v>35</v>
      </c>
      <c r="F599" t="s">
        <v>46</v>
      </c>
      <c r="G599" t="s">
        <v>55</v>
      </c>
      <c r="H599" t="s">
        <v>57</v>
      </c>
      <c r="I599" s="4">
        <v>43834</v>
      </c>
      <c r="J599">
        <v>15</v>
      </c>
      <c r="K599" t="s">
        <v>62</v>
      </c>
      <c r="L599" s="4">
        <v>43615</v>
      </c>
      <c r="M599" s="4">
        <v>44413</v>
      </c>
      <c r="N599">
        <v>2</v>
      </c>
      <c r="O599" t="s">
        <v>87</v>
      </c>
      <c r="P599" t="s">
        <v>249</v>
      </c>
      <c r="Q599">
        <v>2</v>
      </c>
      <c r="R599" t="s">
        <v>670</v>
      </c>
      <c r="S599" t="s">
        <v>1213</v>
      </c>
      <c r="T599" t="s">
        <v>1736</v>
      </c>
      <c r="U599" t="s">
        <v>83</v>
      </c>
      <c r="V599" t="s">
        <v>2038</v>
      </c>
      <c r="W599">
        <v>533.9</v>
      </c>
      <c r="X599">
        <v>84.95</v>
      </c>
      <c r="Y599">
        <v>2</v>
      </c>
      <c r="Z599" t="s">
        <v>2190</v>
      </c>
      <c r="AA599" t="s">
        <v>2473</v>
      </c>
      <c r="AF599" s="4"/>
      <c r="AG599" s="4"/>
      <c r="AH599" t="s">
        <v>70</v>
      </c>
      <c r="AI599" t="s">
        <v>232</v>
      </c>
      <c r="AJ599" t="s">
        <v>628</v>
      </c>
      <c r="AK599" t="s">
        <v>1178</v>
      </c>
      <c r="AL599" t="s">
        <v>1501</v>
      </c>
      <c r="AM599" t="s">
        <v>80</v>
      </c>
      <c r="AN599" t="s">
        <v>1517</v>
      </c>
      <c r="AO599" t="s">
        <v>640</v>
      </c>
      <c r="AP599" t="s">
        <v>2393</v>
      </c>
    </row>
    <row r="600" spans="1:42" x14ac:dyDescent="0.25">
      <c r="A600">
        <v>415</v>
      </c>
      <c r="B600">
        <v>490</v>
      </c>
      <c r="C600" s="4">
        <v>43989</v>
      </c>
      <c r="D600">
        <v>5</v>
      </c>
      <c r="E600" t="s">
        <v>36</v>
      </c>
      <c r="F600" t="s">
        <v>47</v>
      </c>
      <c r="G600" t="s">
        <v>55</v>
      </c>
      <c r="H600" t="s">
        <v>58</v>
      </c>
      <c r="I600" s="4">
        <v>43836</v>
      </c>
      <c r="J600">
        <v>15</v>
      </c>
      <c r="K600" t="s">
        <v>62</v>
      </c>
      <c r="L600" s="4">
        <v>43615</v>
      </c>
      <c r="M600" s="4">
        <v>44413</v>
      </c>
      <c r="N600">
        <v>1</v>
      </c>
      <c r="O600" t="s">
        <v>90</v>
      </c>
      <c r="P600" t="s">
        <v>252</v>
      </c>
      <c r="Q600">
        <v>1</v>
      </c>
      <c r="R600" t="s">
        <v>489</v>
      </c>
      <c r="S600" t="s">
        <v>1052</v>
      </c>
      <c r="T600" t="s">
        <v>1581</v>
      </c>
      <c r="U600" t="s">
        <v>80</v>
      </c>
      <c r="V600" t="s">
        <v>1562</v>
      </c>
      <c r="W600">
        <v>37.9</v>
      </c>
      <c r="X600">
        <v>19.98</v>
      </c>
      <c r="Y600">
        <v>1</v>
      </c>
      <c r="Z600" t="s">
        <v>410</v>
      </c>
      <c r="AA600" t="s">
        <v>2359</v>
      </c>
      <c r="AF600" s="4"/>
      <c r="AG600" s="4"/>
      <c r="AH600" t="s">
        <v>90</v>
      </c>
      <c r="AI600" t="s">
        <v>252</v>
      </c>
      <c r="AJ600" t="s">
        <v>489</v>
      </c>
      <c r="AK600" t="s">
        <v>1052</v>
      </c>
      <c r="AL600" t="s">
        <v>1581</v>
      </c>
      <c r="AM600" t="s">
        <v>80</v>
      </c>
      <c r="AN600" t="s">
        <v>1562</v>
      </c>
      <c r="AO600" t="s">
        <v>410</v>
      </c>
      <c r="AP600" t="s">
        <v>2359</v>
      </c>
    </row>
    <row r="601" spans="1:42" x14ac:dyDescent="0.25">
      <c r="A601">
        <v>416</v>
      </c>
      <c r="B601">
        <v>97</v>
      </c>
      <c r="C601" s="4">
        <v>43990</v>
      </c>
      <c r="D601">
        <v>4</v>
      </c>
      <c r="E601" t="s">
        <v>40</v>
      </c>
      <c r="F601" t="s">
        <v>51</v>
      </c>
      <c r="G601" t="s">
        <v>56</v>
      </c>
      <c r="H601" t="s">
        <v>57</v>
      </c>
      <c r="I601" s="4">
        <v>43874</v>
      </c>
      <c r="J601">
        <v>6</v>
      </c>
      <c r="K601" t="s">
        <v>59</v>
      </c>
      <c r="L601" s="4">
        <v>43862</v>
      </c>
      <c r="M601" s="4">
        <v>43889</v>
      </c>
      <c r="N601">
        <v>1</v>
      </c>
      <c r="O601" t="s">
        <v>78</v>
      </c>
      <c r="P601" t="s">
        <v>240</v>
      </c>
      <c r="Q601">
        <v>1</v>
      </c>
      <c r="R601" t="s">
        <v>67</v>
      </c>
      <c r="S601" t="s">
        <v>1120</v>
      </c>
      <c r="T601" t="s">
        <v>1643</v>
      </c>
      <c r="U601" t="s">
        <v>80</v>
      </c>
      <c r="V601" t="s">
        <v>1548</v>
      </c>
      <c r="W601">
        <v>7.98</v>
      </c>
      <c r="X601">
        <v>29.98</v>
      </c>
      <c r="Y601">
        <v>1</v>
      </c>
      <c r="Z601" t="s">
        <v>469</v>
      </c>
      <c r="AA601" t="s">
        <v>2339</v>
      </c>
      <c r="AF601" s="4"/>
      <c r="AG601" s="4"/>
      <c r="AH601" t="s">
        <v>78</v>
      </c>
      <c r="AI601" t="s">
        <v>240</v>
      </c>
      <c r="AJ601" t="s">
        <v>67</v>
      </c>
      <c r="AK601" t="s">
        <v>1120</v>
      </c>
      <c r="AL601" t="s">
        <v>1643</v>
      </c>
      <c r="AM601" t="s">
        <v>80</v>
      </c>
      <c r="AN601" t="s">
        <v>1548</v>
      </c>
      <c r="AO601" t="s">
        <v>469</v>
      </c>
      <c r="AP601" t="s">
        <v>2339</v>
      </c>
    </row>
    <row r="602" spans="1:42" x14ac:dyDescent="0.25">
      <c r="A602">
        <v>417</v>
      </c>
      <c r="B602">
        <v>64</v>
      </c>
      <c r="C602" s="4">
        <v>43993</v>
      </c>
      <c r="D602">
        <v>7</v>
      </c>
      <c r="E602" t="s">
        <v>35</v>
      </c>
      <c r="F602" t="s">
        <v>46</v>
      </c>
      <c r="G602" t="s">
        <v>55</v>
      </c>
      <c r="H602" t="s">
        <v>58</v>
      </c>
      <c r="I602" s="4">
        <v>43687</v>
      </c>
      <c r="J602">
        <v>1</v>
      </c>
      <c r="K602" t="s">
        <v>61</v>
      </c>
      <c r="L602" s="4">
        <v>43615</v>
      </c>
      <c r="M602" s="4">
        <v>43830</v>
      </c>
      <c r="N602">
        <v>2</v>
      </c>
      <c r="O602" t="s">
        <v>160</v>
      </c>
      <c r="P602" t="s">
        <v>322</v>
      </c>
      <c r="Q602">
        <v>3</v>
      </c>
      <c r="R602" t="s">
        <v>671</v>
      </c>
      <c r="S602" t="s">
        <v>1214</v>
      </c>
      <c r="T602" t="s">
        <v>1737</v>
      </c>
      <c r="U602" t="s">
        <v>2014</v>
      </c>
      <c r="V602" t="s">
        <v>2051</v>
      </c>
      <c r="W602">
        <v>2234.92</v>
      </c>
      <c r="X602">
        <v>169.92</v>
      </c>
      <c r="Y602">
        <v>2</v>
      </c>
      <c r="Z602" t="s">
        <v>2191</v>
      </c>
      <c r="AA602" t="s">
        <v>2474</v>
      </c>
      <c r="AF602" s="4"/>
      <c r="AG602" s="4"/>
      <c r="AH602" t="s">
        <v>79</v>
      </c>
      <c r="AI602" t="s">
        <v>241</v>
      </c>
      <c r="AJ602" t="s">
        <v>86</v>
      </c>
      <c r="AK602" t="s">
        <v>1044</v>
      </c>
      <c r="AL602" t="s">
        <v>1572</v>
      </c>
      <c r="AM602" t="s">
        <v>67</v>
      </c>
      <c r="AN602" t="s">
        <v>1548</v>
      </c>
      <c r="AO602" t="s">
        <v>86</v>
      </c>
      <c r="AP602" t="s">
        <v>2350</v>
      </c>
    </row>
    <row r="603" spans="1:42" x14ac:dyDescent="0.25">
      <c r="A603">
        <v>417</v>
      </c>
      <c r="B603">
        <v>64</v>
      </c>
      <c r="C603" s="4">
        <v>43993</v>
      </c>
      <c r="D603">
        <v>7</v>
      </c>
      <c r="E603" t="s">
        <v>35</v>
      </c>
      <c r="F603" t="s">
        <v>46</v>
      </c>
      <c r="G603" t="s">
        <v>55</v>
      </c>
      <c r="H603" t="s">
        <v>58</v>
      </c>
      <c r="I603" s="4">
        <v>43687</v>
      </c>
      <c r="J603">
        <v>1</v>
      </c>
      <c r="K603" t="s">
        <v>61</v>
      </c>
      <c r="L603" s="4">
        <v>43615</v>
      </c>
      <c r="M603" s="4">
        <v>43830</v>
      </c>
      <c r="N603">
        <v>2</v>
      </c>
      <c r="O603" t="s">
        <v>160</v>
      </c>
      <c r="P603" t="s">
        <v>322</v>
      </c>
      <c r="Q603">
        <v>3</v>
      </c>
      <c r="R603" t="s">
        <v>671</v>
      </c>
      <c r="S603" t="s">
        <v>1214</v>
      </c>
      <c r="T603" t="s">
        <v>1737</v>
      </c>
      <c r="U603" t="s">
        <v>2014</v>
      </c>
      <c r="V603" t="s">
        <v>2051</v>
      </c>
      <c r="W603">
        <v>2234.92</v>
      </c>
      <c r="X603">
        <v>169.92</v>
      </c>
      <c r="Y603">
        <v>2</v>
      </c>
      <c r="Z603" t="s">
        <v>2191</v>
      </c>
      <c r="AA603" t="s">
        <v>2474</v>
      </c>
      <c r="AF603" s="4"/>
      <c r="AG603" s="4"/>
      <c r="AH603" t="s">
        <v>69</v>
      </c>
      <c r="AI603" t="s">
        <v>231</v>
      </c>
      <c r="AJ603" t="s">
        <v>434</v>
      </c>
      <c r="AK603" t="s">
        <v>991</v>
      </c>
      <c r="AL603" t="s">
        <v>1524</v>
      </c>
      <c r="AM603" t="s">
        <v>80</v>
      </c>
      <c r="AN603" t="s">
        <v>1577</v>
      </c>
      <c r="AO603" t="s">
        <v>69</v>
      </c>
      <c r="AP603" t="s">
        <v>2360</v>
      </c>
    </row>
    <row r="604" spans="1:42" x14ac:dyDescent="0.25">
      <c r="A604">
        <v>417</v>
      </c>
      <c r="B604">
        <v>64</v>
      </c>
      <c r="C604" s="4">
        <v>43993</v>
      </c>
      <c r="D604">
        <v>7</v>
      </c>
      <c r="E604" t="s">
        <v>35</v>
      </c>
      <c r="F604" t="s">
        <v>46</v>
      </c>
      <c r="G604" t="s">
        <v>55</v>
      </c>
      <c r="H604" t="s">
        <v>58</v>
      </c>
      <c r="I604" s="4">
        <v>43687</v>
      </c>
      <c r="J604">
        <v>1</v>
      </c>
      <c r="K604" t="s">
        <v>61</v>
      </c>
      <c r="L604" s="4">
        <v>43615</v>
      </c>
      <c r="M604" s="4">
        <v>43830</v>
      </c>
      <c r="N604">
        <v>2</v>
      </c>
      <c r="O604" t="s">
        <v>160</v>
      </c>
      <c r="P604" t="s">
        <v>322</v>
      </c>
      <c r="Q604">
        <v>3</v>
      </c>
      <c r="R604" t="s">
        <v>671</v>
      </c>
      <c r="S604" t="s">
        <v>1214</v>
      </c>
      <c r="T604" t="s">
        <v>1737</v>
      </c>
      <c r="U604" t="s">
        <v>2014</v>
      </c>
      <c r="V604" t="s">
        <v>2051</v>
      </c>
      <c r="W604">
        <v>2234.92</v>
      </c>
      <c r="X604">
        <v>169.92</v>
      </c>
      <c r="Y604">
        <v>2</v>
      </c>
      <c r="Z604" t="s">
        <v>2191</v>
      </c>
      <c r="AA604" t="s">
        <v>2474</v>
      </c>
      <c r="AF604" s="4"/>
      <c r="AG604" s="4"/>
      <c r="AH604" t="s">
        <v>69</v>
      </c>
      <c r="AI604" t="s">
        <v>231</v>
      </c>
      <c r="AJ604" t="s">
        <v>78</v>
      </c>
      <c r="AK604" t="s">
        <v>1238</v>
      </c>
      <c r="AL604" t="s">
        <v>1533</v>
      </c>
      <c r="AM604" t="s">
        <v>67</v>
      </c>
      <c r="AN604" t="s">
        <v>1577</v>
      </c>
      <c r="AO604" t="s">
        <v>69</v>
      </c>
      <c r="AP604" t="s">
        <v>2360</v>
      </c>
    </row>
    <row r="605" spans="1:42" x14ac:dyDescent="0.25">
      <c r="A605">
        <v>418</v>
      </c>
      <c r="B605">
        <v>470</v>
      </c>
      <c r="C605" s="4">
        <v>43993</v>
      </c>
      <c r="D605">
        <v>3</v>
      </c>
      <c r="E605" t="s">
        <v>34</v>
      </c>
      <c r="F605" t="s">
        <v>45</v>
      </c>
      <c r="G605" t="s">
        <v>55</v>
      </c>
      <c r="H605" t="s">
        <v>58</v>
      </c>
      <c r="I605" s="4">
        <v>43831</v>
      </c>
      <c r="J605">
        <v>5</v>
      </c>
      <c r="K605" t="s">
        <v>60</v>
      </c>
      <c r="L605" s="4">
        <v>43831</v>
      </c>
      <c r="M605" s="4">
        <v>43921</v>
      </c>
      <c r="N605">
        <v>2</v>
      </c>
      <c r="O605" t="s">
        <v>161</v>
      </c>
      <c r="P605" t="s">
        <v>323</v>
      </c>
      <c r="Q605">
        <v>2</v>
      </c>
      <c r="R605" t="s">
        <v>672</v>
      </c>
      <c r="S605" t="s">
        <v>1215</v>
      </c>
      <c r="T605" t="s">
        <v>1738</v>
      </c>
      <c r="U605" t="s">
        <v>85</v>
      </c>
      <c r="V605" t="s">
        <v>2038</v>
      </c>
      <c r="W605">
        <v>426.97</v>
      </c>
      <c r="X605">
        <v>54.97</v>
      </c>
      <c r="Y605">
        <v>2</v>
      </c>
      <c r="Z605" t="s">
        <v>2192</v>
      </c>
      <c r="AA605" t="s">
        <v>2475</v>
      </c>
      <c r="AF605" s="4"/>
      <c r="AG605" s="4"/>
      <c r="AH605" t="s">
        <v>84</v>
      </c>
      <c r="AI605" t="s">
        <v>246</v>
      </c>
      <c r="AJ605" t="s">
        <v>687</v>
      </c>
      <c r="AK605" t="s">
        <v>1104</v>
      </c>
      <c r="AL605" t="s">
        <v>1750</v>
      </c>
      <c r="AM605" t="s">
        <v>69</v>
      </c>
      <c r="AN605" t="s">
        <v>1548</v>
      </c>
      <c r="AO605" t="s">
        <v>410</v>
      </c>
      <c r="AP605" t="s">
        <v>2359</v>
      </c>
    </row>
    <row r="606" spans="1:42" x14ac:dyDescent="0.25">
      <c r="A606">
        <v>418</v>
      </c>
      <c r="B606">
        <v>470</v>
      </c>
      <c r="C606" s="4">
        <v>43993</v>
      </c>
      <c r="D606">
        <v>3</v>
      </c>
      <c r="E606" t="s">
        <v>34</v>
      </c>
      <c r="F606" t="s">
        <v>45</v>
      </c>
      <c r="G606" t="s">
        <v>55</v>
      </c>
      <c r="H606" t="s">
        <v>58</v>
      </c>
      <c r="I606" s="4">
        <v>43831</v>
      </c>
      <c r="J606">
        <v>5</v>
      </c>
      <c r="K606" t="s">
        <v>60</v>
      </c>
      <c r="L606" s="4">
        <v>43831</v>
      </c>
      <c r="M606" s="4">
        <v>43921</v>
      </c>
      <c r="N606">
        <v>2</v>
      </c>
      <c r="O606" t="s">
        <v>161</v>
      </c>
      <c r="P606" t="s">
        <v>323</v>
      </c>
      <c r="Q606">
        <v>2</v>
      </c>
      <c r="R606" t="s">
        <v>672</v>
      </c>
      <c r="S606" t="s">
        <v>1215</v>
      </c>
      <c r="T606" t="s">
        <v>1738</v>
      </c>
      <c r="U606" t="s">
        <v>85</v>
      </c>
      <c r="V606" t="s">
        <v>2038</v>
      </c>
      <c r="W606">
        <v>426.97</v>
      </c>
      <c r="X606">
        <v>54.97</v>
      </c>
      <c r="Y606">
        <v>2</v>
      </c>
      <c r="Z606" t="s">
        <v>2192</v>
      </c>
      <c r="AA606" t="s">
        <v>2475</v>
      </c>
      <c r="AF606" s="4"/>
      <c r="AG606" s="4"/>
      <c r="AH606" t="s">
        <v>65</v>
      </c>
      <c r="AI606" t="s">
        <v>227</v>
      </c>
      <c r="AJ606" t="s">
        <v>415</v>
      </c>
      <c r="AK606" t="s">
        <v>977</v>
      </c>
      <c r="AL606" t="s">
        <v>1510</v>
      </c>
      <c r="AM606" t="s">
        <v>80</v>
      </c>
      <c r="AN606" t="s">
        <v>1517</v>
      </c>
      <c r="AO606" t="s">
        <v>431</v>
      </c>
      <c r="AP606" t="s">
        <v>2326</v>
      </c>
    </row>
    <row r="607" spans="1:42" x14ac:dyDescent="0.25">
      <c r="A607">
        <v>419</v>
      </c>
      <c r="B607">
        <v>108</v>
      </c>
      <c r="C607" s="4">
        <v>43994</v>
      </c>
      <c r="D607">
        <v>4</v>
      </c>
      <c r="E607" t="s">
        <v>40</v>
      </c>
      <c r="F607" t="s">
        <v>51</v>
      </c>
      <c r="G607" t="s">
        <v>56</v>
      </c>
      <c r="H607" t="s">
        <v>58</v>
      </c>
      <c r="I607" s="4">
        <v>43916</v>
      </c>
      <c r="J607">
        <v>7</v>
      </c>
      <c r="K607" t="s">
        <v>61</v>
      </c>
      <c r="L607" s="4">
        <v>43915</v>
      </c>
      <c r="M607" s="4">
        <v>44012</v>
      </c>
      <c r="N607">
        <v>1</v>
      </c>
      <c r="O607" t="s">
        <v>90</v>
      </c>
      <c r="P607" t="s">
        <v>252</v>
      </c>
      <c r="Q607">
        <v>1</v>
      </c>
      <c r="R607" t="s">
        <v>427</v>
      </c>
      <c r="S607" t="s">
        <v>989</v>
      </c>
      <c r="T607" t="s">
        <v>1522</v>
      </c>
      <c r="U607" t="s">
        <v>80</v>
      </c>
      <c r="V607" t="s">
        <v>1562</v>
      </c>
      <c r="W607">
        <v>163.98</v>
      </c>
      <c r="X607">
        <v>19.98</v>
      </c>
      <c r="Y607">
        <v>1</v>
      </c>
      <c r="Z607" t="s">
        <v>645</v>
      </c>
      <c r="AA607" t="s">
        <v>2347</v>
      </c>
      <c r="AB607">
        <v>4</v>
      </c>
      <c r="AC607" t="s">
        <v>2634</v>
      </c>
      <c r="AD607">
        <v>862</v>
      </c>
      <c r="AE607" t="s">
        <v>2638</v>
      </c>
      <c r="AF607" s="4">
        <v>43983</v>
      </c>
      <c r="AG607" s="4">
        <v>44027</v>
      </c>
      <c r="AH607" t="s">
        <v>90</v>
      </c>
      <c r="AI607" t="s">
        <v>252</v>
      </c>
      <c r="AJ607" t="s">
        <v>427</v>
      </c>
      <c r="AK607" t="s">
        <v>989</v>
      </c>
      <c r="AL607" t="s">
        <v>1522</v>
      </c>
      <c r="AM607" t="s">
        <v>80</v>
      </c>
      <c r="AN607" t="s">
        <v>1562</v>
      </c>
      <c r="AO607" t="s">
        <v>645</v>
      </c>
      <c r="AP607" t="s">
        <v>2347</v>
      </c>
    </row>
    <row r="608" spans="1:42" x14ac:dyDescent="0.25">
      <c r="A608">
        <v>420</v>
      </c>
      <c r="B608">
        <v>154</v>
      </c>
      <c r="C608" s="4">
        <v>43994</v>
      </c>
      <c r="D608">
        <v>2</v>
      </c>
      <c r="E608" t="s">
        <v>38</v>
      </c>
      <c r="F608" t="s">
        <v>49</v>
      </c>
      <c r="G608" t="s">
        <v>56</v>
      </c>
      <c r="H608" t="s">
        <v>57</v>
      </c>
      <c r="I608" s="4">
        <v>43710</v>
      </c>
      <c r="J608">
        <v>2</v>
      </c>
      <c r="K608" t="s">
        <v>60</v>
      </c>
      <c r="L608" s="4">
        <v>43615</v>
      </c>
      <c r="M608" s="4">
        <v>43830</v>
      </c>
      <c r="N608">
        <v>1</v>
      </c>
      <c r="O608" t="s">
        <v>70</v>
      </c>
      <c r="P608" t="s">
        <v>232</v>
      </c>
      <c r="Q608">
        <v>1</v>
      </c>
      <c r="R608" t="s">
        <v>484</v>
      </c>
      <c r="S608" t="s">
        <v>1038</v>
      </c>
      <c r="T608" t="s">
        <v>1576</v>
      </c>
      <c r="U608" t="s">
        <v>67</v>
      </c>
      <c r="V608" t="s">
        <v>1517</v>
      </c>
      <c r="W608">
        <v>107.91</v>
      </c>
      <c r="X608">
        <v>59.97</v>
      </c>
      <c r="Y608">
        <v>1</v>
      </c>
      <c r="Z608" t="s">
        <v>640</v>
      </c>
      <c r="AA608" t="s">
        <v>2393</v>
      </c>
      <c r="AF608" s="4"/>
      <c r="AG608" s="4"/>
      <c r="AH608" t="s">
        <v>70</v>
      </c>
      <c r="AI608" t="s">
        <v>232</v>
      </c>
      <c r="AJ608" t="s">
        <v>484</v>
      </c>
      <c r="AK608" t="s">
        <v>1038</v>
      </c>
      <c r="AL608" t="s">
        <v>1576</v>
      </c>
      <c r="AM608" t="s">
        <v>67</v>
      </c>
      <c r="AN608" t="s">
        <v>1517</v>
      </c>
      <c r="AO608" t="s">
        <v>640</v>
      </c>
      <c r="AP608" t="s">
        <v>2393</v>
      </c>
    </row>
    <row r="609" spans="1:42" x14ac:dyDescent="0.25">
      <c r="A609">
        <v>421</v>
      </c>
      <c r="B609">
        <v>356</v>
      </c>
      <c r="C609" s="4">
        <v>43994</v>
      </c>
      <c r="D609">
        <v>4</v>
      </c>
      <c r="E609" t="s">
        <v>40</v>
      </c>
      <c r="F609" t="s">
        <v>51</v>
      </c>
      <c r="G609" t="s">
        <v>56</v>
      </c>
      <c r="H609" t="s">
        <v>58</v>
      </c>
      <c r="I609" s="4">
        <v>43725</v>
      </c>
      <c r="J609">
        <v>3</v>
      </c>
      <c r="K609" t="s">
        <v>59</v>
      </c>
      <c r="L609" s="4">
        <v>43615</v>
      </c>
      <c r="M609" s="4">
        <v>43830</v>
      </c>
      <c r="N609">
        <v>1</v>
      </c>
      <c r="O609" t="s">
        <v>70</v>
      </c>
      <c r="P609" t="s">
        <v>232</v>
      </c>
      <c r="Q609">
        <v>1</v>
      </c>
      <c r="R609" t="s">
        <v>673</v>
      </c>
      <c r="S609" t="s">
        <v>1216</v>
      </c>
      <c r="T609" t="s">
        <v>1652</v>
      </c>
      <c r="U609" t="s">
        <v>69</v>
      </c>
      <c r="V609" t="s">
        <v>1517</v>
      </c>
      <c r="W609">
        <v>13.99</v>
      </c>
      <c r="X609">
        <v>19.989999999999998</v>
      </c>
      <c r="Y609">
        <v>1</v>
      </c>
      <c r="Z609" t="s">
        <v>432</v>
      </c>
      <c r="AA609" t="s">
        <v>2331</v>
      </c>
      <c r="AF609" s="4"/>
      <c r="AG609" s="4"/>
      <c r="AH609" t="s">
        <v>70</v>
      </c>
      <c r="AI609" t="s">
        <v>232</v>
      </c>
      <c r="AJ609" t="s">
        <v>673</v>
      </c>
      <c r="AK609" t="s">
        <v>1216</v>
      </c>
      <c r="AL609" t="s">
        <v>1652</v>
      </c>
      <c r="AM609" t="s">
        <v>69</v>
      </c>
      <c r="AN609" t="s">
        <v>1517</v>
      </c>
      <c r="AO609" t="s">
        <v>432</v>
      </c>
      <c r="AP609" t="s">
        <v>2331</v>
      </c>
    </row>
    <row r="610" spans="1:42" x14ac:dyDescent="0.25">
      <c r="A610">
        <v>422</v>
      </c>
      <c r="B610">
        <v>118</v>
      </c>
      <c r="C610" s="4">
        <v>43995</v>
      </c>
      <c r="D610">
        <v>6</v>
      </c>
      <c r="E610" t="s">
        <v>33</v>
      </c>
      <c r="F610" t="s">
        <v>44</v>
      </c>
      <c r="G610" t="s">
        <v>55</v>
      </c>
      <c r="H610" t="s">
        <v>58</v>
      </c>
      <c r="I610" s="4">
        <v>43959</v>
      </c>
      <c r="J610">
        <v>9</v>
      </c>
      <c r="K610" t="s">
        <v>59</v>
      </c>
      <c r="L610" s="4">
        <v>43952</v>
      </c>
      <c r="M610" s="4">
        <v>44075</v>
      </c>
      <c r="N610">
        <v>2</v>
      </c>
      <c r="O610" t="s">
        <v>162</v>
      </c>
      <c r="P610" t="s">
        <v>324</v>
      </c>
      <c r="Q610">
        <v>2</v>
      </c>
      <c r="R610" t="s">
        <v>674</v>
      </c>
      <c r="S610" t="s">
        <v>1217</v>
      </c>
      <c r="T610" t="s">
        <v>1739</v>
      </c>
      <c r="U610" t="s">
        <v>103</v>
      </c>
      <c r="V610" t="s">
        <v>2039</v>
      </c>
      <c r="W610">
        <v>61.16</v>
      </c>
      <c r="X610">
        <v>54.96</v>
      </c>
      <c r="Y610">
        <v>2</v>
      </c>
      <c r="Z610" t="s">
        <v>2193</v>
      </c>
      <c r="AA610" t="s">
        <v>2476</v>
      </c>
      <c r="AF610" s="4"/>
      <c r="AG610" s="4"/>
      <c r="AH610" t="s">
        <v>90</v>
      </c>
      <c r="AI610" t="s">
        <v>252</v>
      </c>
      <c r="AJ610" t="s">
        <v>449</v>
      </c>
      <c r="AK610" t="s">
        <v>1011</v>
      </c>
      <c r="AL610" t="s">
        <v>1541</v>
      </c>
      <c r="AM610" t="s">
        <v>69</v>
      </c>
      <c r="AN610" t="s">
        <v>1562</v>
      </c>
      <c r="AO610" t="s">
        <v>410</v>
      </c>
      <c r="AP610" t="s">
        <v>2359</v>
      </c>
    </row>
    <row r="611" spans="1:42" x14ac:dyDescent="0.25">
      <c r="A611">
        <v>422</v>
      </c>
      <c r="B611">
        <v>118</v>
      </c>
      <c r="C611" s="4">
        <v>43995</v>
      </c>
      <c r="D611">
        <v>6</v>
      </c>
      <c r="E611" t="s">
        <v>33</v>
      </c>
      <c r="F611" t="s">
        <v>44</v>
      </c>
      <c r="G611" t="s">
        <v>55</v>
      </c>
      <c r="H611" t="s">
        <v>58</v>
      </c>
      <c r="I611" s="4">
        <v>43959</v>
      </c>
      <c r="J611">
        <v>9</v>
      </c>
      <c r="K611" t="s">
        <v>59</v>
      </c>
      <c r="L611" s="4">
        <v>43952</v>
      </c>
      <c r="M611" s="4">
        <v>44075</v>
      </c>
      <c r="N611">
        <v>2</v>
      </c>
      <c r="O611" t="s">
        <v>162</v>
      </c>
      <c r="P611" t="s">
        <v>324</v>
      </c>
      <c r="Q611">
        <v>2</v>
      </c>
      <c r="R611" t="s">
        <v>674</v>
      </c>
      <c r="S611" t="s">
        <v>1217</v>
      </c>
      <c r="T611" t="s">
        <v>1739</v>
      </c>
      <c r="U611" t="s">
        <v>103</v>
      </c>
      <c r="V611" t="s">
        <v>2039</v>
      </c>
      <c r="W611">
        <v>61.16</v>
      </c>
      <c r="X611">
        <v>54.96</v>
      </c>
      <c r="Y611">
        <v>2</v>
      </c>
      <c r="Z611" t="s">
        <v>2193</v>
      </c>
      <c r="AA611" t="s">
        <v>2476</v>
      </c>
      <c r="AF611" s="4"/>
      <c r="AG611" s="4"/>
      <c r="AH611" t="s">
        <v>78</v>
      </c>
      <c r="AI611" t="s">
        <v>240</v>
      </c>
      <c r="AJ611" t="s">
        <v>871</v>
      </c>
      <c r="AK611" t="s">
        <v>1408</v>
      </c>
      <c r="AL611" t="s">
        <v>1923</v>
      </c>
      <c r="AM611" t="s">
        <v>67</v>
      </c>
      <c r="AN611" t="s">
        <v>1548</v>
      </c>
      <c r="AO611" t="s">
        <v>393</v>
      </c>
      <c r="AP611" t="s">
        <v>2345</v>
      </c>
    </row>
    <row r="612" spans="1:42" x14ac:dyDescent="0.25">
      <c r="A612">
        <v>423</v>
      </c>
      <c r="B612">
        <v>350</v>
      </c>
      <c r="C612" s="4">
        <v>43995</v>
      </c>
      <c r="D612">
        <v>11</v>
      </c>
      <c r="E612" t="s">
        <v>37</v>
      </c>
      <c r="F612" t="s">
        <v>48</v>
      </c>
      <c r="G612" t="s">
        <v>56</v>
      </c>
      <c r="H612" t="s">
        <v>57</v>
      </c>
      <c r="I612" s="4">
        <v>43565</v>
      </c>
      <c r="J612">
        <v>2</v>
      </c>
      <c r="L612" s="4"/>
      <c r="M612" s="4"/>
      <c r="N612">
        <v>1</v>
      </c>
      <c r="O612" t="s">
        <v>80</v>
      </c>
      <c r="P612" t="s">
        <v>242</v>
      </c>
      <c r="Q612">
        <v>1</v>
      </c>
      <c r="R612" t="s">
        <v>455</v>
      </c>
      <c r="S612" t="s">
        <v>1018</v>
      </c>
      <c r="T612" t="s">
        <v>1548</v>
      </c>
      <c r="U612" t="s">
        <v>69</v>
      </c>
      <c r="V612" t="s">
        <v>1548</v>
      </c>
      <c r="W612">
        <v>14.99</v>
      </c>
      <c r="X612">
        <v>14.99</v>
      </c>
      <c r="Y612">
        <v>1</v>
      </c>
      <c r="Z612" t="s">
        <v>70</v>
      </c>
      <c r="AA612" t="s">
        <v>2341</v>
      </c>
      <c r="AF612" s="4"/>
      <c r="AG612" s="4"/>
      <c r="AH612" t="s">
        <v>80</v>
      </c>
      <c r="AI612" t="s">
        <v>242</v>
      </c>
      <c r="AJ612" t="s">
        <v>455</v>
      </c>
      <c r="AK612" t="s">
        <v>1018</v>
      </c>
      <c r="AL612" t="s">
        <v>1548</v>
      </c>
      <c r="AM612" t="s">
        <v>69</v>
      </c>
      <c r="AN612" t="s">
        <v>1548</v>
      </c>
      <c r="AO612" t="s">
        <v>70</v>
      </c>
      <c r="AP612" t="s">
        <v>2341</v>
      </c>
    </row>
    <row r="613" spans="1:42" x14ac:dyDescent="0.25">
      <c r="A613">
        <v>424</v>
      </c>
      <c r="B613">
        <v>447</v>
      </c>
      <c r="C613" s="4">
        <v>43995</v>
      </c>
      <c r="D613">
        <v>4</v>
      </c>
      <c r="E613" t="s">
        <v>40</v>
      </c>
      <c r="F613" t="s">
        <v>51</v>
      </c>
      <c r="G613" t="s">
        <v>56</v>
      </c>
      <c r="H613" t="s">
        <v>58</v>
      </c>
      <c r="I613" s="4">
        <v>43723</v>
      </c>
      <c r="J613">
        <v>2</v>
      </c>
      <c r="K613" t="s">
        <v>60</v>
      </c>
      <c r="L613" s="4">
        <v>43615</v>
      </c>
      <c r="M613" s="4">
        <v>43830</v>
      </c>
      <c r="N613">
        <v>1</v>
      </c>
      <c r="O613" t="s">
        <v>88</v>
      </c>
      <c r="P613" t="s">
        <v>250</v>
      </c>
      <c r="Q613">
        <v>1</v>
      </c>
      <c r="R613" t="s">
        <v>675</v>
      </c>
      <c r="S613" t="s">
        <v>1218</v>
      </c>
      <c r="T613" t="s">
        <v>1740</v>
      </c>
      <c r="U613" t="s">
        <v>110</v>
      </c>
      <c r="V613" t="s">
        <v>1869</v>
      </c>
      <c r="W613">
        <v>131.94</v>
      </c>
      <c r="X613">
        <v>89.94</v>
      </c>
      <c r="Y613">
        <v>1</v>
      </c>
      <c r="Z613" t="s">
        <v>110</v>
      </c>
      <c r="AA613" t="s">
        <v>2410</v>
      </c>
      <c r="AF613" s="4"/>
      <c r="AG613" s="4"/>
      <c r="AH613" t="s">
        <v>80</v>
      </c>
      <c r="AI613" t="s">
        <v>242</v>
      </c>
      <c r="AJ613" t="s">
        <v>586</v>
      </c>
      <c r="AK613" t="s">
        <v>966</v>
      </c>
      <c r="AL613" t="s">
        <v>1667</v>
      </c>
      <c r="AM613" t="s">
        <v>67</v>
      </c>
      <c r="AN613" t="s">
        <v>1548</v>
      </c>
      <c r="AO613" t="s">
        <v>67</v>
      </c>
      <c r="AP613" t="s">
        <v>2373</v>
      </c>
    </row>
    <row r="614" spans="1:42" x14ac:dyDescent="0.25">
      <c r="A614">
        <v>424</v>
      </c>
      <c r="B614">
        <v>447</v>
      </c>
      <c r="C614" s="4">
        <v>43995</v>
      </c>
      <c r="D614">
        <v>4</v>
      </c>
      <c r="E614" t="s">
        <v>40</v>
      </c>
      <c r="F614" t="s">
        <v>51</v>
      </c>
      <c r="G614" t="s">
        <v>56</v>
      </c>
      <c r="H614" t="s">
        <v>58</v>
      </c>
      <c r="I614" s="4">
        <v>43723</v>
      </c>
      <c r="J614">
        <v>2</v>
      </c>
      <c r="K614" t="s">
        <v>60</v>
      </c>
      <c r="L614" s="4">
        <v>43615</v>
      </c>
      <c r="M614" s="4">
        <v>43830</v>
      </c>
      <c r="N614">
        <v>1</v>
      </c>
      <c r="O614" t="s">
        <v>88</v>
      </c>
      <c r="P614" t="s">
        <v>250</v>
      </c>
      <c r="Q614">
        <v>1</v>
      </c>
      <c r="R614" t="s">
        <v>675</v>
      </c>
      <c r="S614" t="s">
        <v>1218</v>
      </c>
      <c r="T614" t="s">
        <v>1740</v>
      </c>
      <c r="U614" t="s">
        <v>110</v>
      </c>
      <c r="V614" t="s">
        <v>1869</v>
      </c>
      <c r="W614">
        <v>131.94</v>
      </c>
      <c r="X614">
        <v>89.94</v>
      </c>
      <c r="Y614">
        <v>1</v>
      </c>
      <c r="Z614" t="s">
        <v>110</v>
      </c>
      <c r="AA614" t="s">
        <v>2410</v>
      </c>
      <c r="AF614" s="4"/>
      <c r="AG614" s="4"/>
      <c r="AH614" t="s">
        <v>80</v>
      </c>
      <c r="AI614" t="s">
        <v>242</v>
      </c>
      <c r="AJ614" t="s">
        <v>586</v>
      </c>
      <c r="AK614" t="s">
        <v>966</v>
      </c>
      <c r="AL614" t="s">
        <v>1667</v>
      </c>
      <c r="AM614" t="s">
        <v>67</v>
      </c>
      <c r="AN614" t="s">
        <v>1548</v>
      </c>
      <c r="AO614" t="s">
        <v>67</v>
      </c>
      <c r="AP614" t="s">
        <v>2373</v>
      </c>
    </row>
    <row r="615" spans="1:42" x14ac:dyDescent="0.25">
      <c r="A615">
        <v>425</v>
      </c>
      <c r="B615">
        <v>473</v>
      </c>
      <c r="C615" s="4">
        <v>43995</v>
      </c>
      <c r="D615">
        <v>2</v>
      </c>
      <c r="E615" t="s">
        <v>38</v>
      </c>
      <c r="F615" t="s">
        <v>49</v>
      </c>
      <c r="G615" t="s">
        <v>56</v>
      </c>
      <c r="H615" t="s">
        <v>58</v>
      </c>
      <c r="I615" s="4">
        <v>43833</v>
      </c>
      <c r="J615">
        <v>15</v>
      </c>
      <c r="K615" t="s">
        <v>62</v>
      </c>
      <c r="L615" s="4">
        <v>43615</v>
      </c>
      <c r="M615" s="4">
        <v>44413</v>
      </c>
      <c r="N615">
        <v>1</v>
      </c>
      <c r="O615" t="s">
        <v>86</v>
      </c>
      <c r="P615" t="s">
        <v>248</v>
      </c>
      <c r="Q615">
        <v>1</v>
      </c>
      <c r="R615" t="s">
        <v>454</v>
      </c>
      <c r="S615" t="s">
        <v>1017</v>
      </c>
      <c r="T615" t="s">
        <v>1547</v>
      </c>
      <c r="U615" t="s">
        <v>69</v>
      </c>
      <c r="V615" t="s">
        <v>1577</v>
      </c>
      <c r="W615">
        <v>159.99</v>
      </c>
      <c r="X615">
        <v>24.99</v>
      </c>
      <c r="Y615">
        <v>1</v>
      </c>
      <c r="Z615" t="s">
        <v>547</v>
      </c>
      <c r="AA615" t="s">
        <v>2354</v>
      </c>
      <c r="AF615" s="4"/>
      <c r="AG615" s="4"/>
      <c r="AH615" t="s">
        <v>86</v>
      </c>
      <c r="AI615" t="s">
        <v>248</v>
      </c>
      <c r="AJ615" t="s">
        <v>454</v>
      </c>
      <c r="AK615" t="s">
        <v>1017</v>
      </c>
      <c r="AL615" t="s">
        <v>1547</v>
      </c>
      <c r="AM615" t="s">
        <v>69</v>
      </c>
      <c r="AN615" t="s">
        <v>1577</v>
      </c>
      <c r="AO615" t="s">
        <v>547</v>
      </c>
      <c r="AP615" t="s">
        <v>2354</v>
      </c>
    </row>
    <row r="616" spans="1:42" x14ac:dyDescent="0.25">
      <c r="A616">
        <v>426</v>
      </c>
      <c r="B616">
        <v>76</v>
      </c>
      <c r="C616" s="4">
        <v>43996</v>
      </c>
      <c r="D616">
        <v>5</v>
      </c>
      <c r="E616" t="s">
        <v>36</v>
      </c>
      <c r="F616" t="s">
        <v>47</v>
      </c>
      <c r="G616" t="s">
        <v>55</v>
      </c>
      <c r="H616" t="s">
        <v>57</v>
      </c>
      <c r="I616" s="4">
        <v>43881</v>
      </c>
      <c r="J616">
        <v>5</v>
      </c>
      <c r="K616" t="s">
        <v>60</v>
      </c>
      <c r="L616" s="4">
        <v>43831</v>
      </c>
      <c r="M616" s="4">
        <v>43921</v>
      </c>
      <c r="N616">
        <v>1</v>
      </c>
      <c r="O616" t="s">
        <v>69</v>
      </c>
      <c r="P616" t="s">
        <v>231</v>
      </c>
      <c r="Q616">
        <v>1</v>
      </c>
      <c r="R616" t="s">
        <v>646</v>
      </c>
      <c r="S616" t="s">
        <v>987</v>
      </c>
      <c r="T616" t="s">
        <v>492</v>
      </c>
      <c r="U616" t="s">
        <v>80</v>
      </c>
      <c r="V616" t="s">
        <v>1577</v>
      </c>
      <c r="W616">
        <v>270</v>
      </c>
      <c r="X616">
        <v>49.98</v>
      </c>
      <c r="Y616">
        <v>1</v>
      </c>
      <c r="Z616" t="s">
        <v>69</v>
      </c>
      <c r="AA616" t="s">
        <v>2360</v>
      </c>
      <c r="AF616" s="4"/>
      <c r="AG616" s="4"/>
      <c r="AH616" t="s">
        <v>69</v>
      </c>
      <c r="AI616" t="s">
        <v>231</v>
      </c>
      <c r="AJ616" t="s">
        <v>646</v>
      </c>
      <c r="AK616" t="s">
        <v>987</v>
      </c>
      <c r="AL616" t="s">
        <v>492</v>
      </c>
      <c r="AM616" t="s">
        <v>80</v>
      </c>
      <c r="AN616" t="s">
        <v>1577</v>
      </c>
      <c r="AO616" t="s">
        <v>69</v>
      </c>
      <c r="AP616" t="s">
        <v>2360</v>
      </c>
    </row>
    <row r="617" spans="1:42" x14ac:dyDescent="0.25">
      <c r="A617">
        <v>427</v>
      </c>
      <c r="B617">
        <v>356</v>
      </c>
      <c r="C617" s="4">
        <v>43997</v>
      </c>
      <c r="D617">
        <v>4</v>
      </c>
      <c r="E617" t="s">
        <v>40</v>
      </c>
      <c r="F617" t="s">
        <v>51</v>
      </c>
      <c r="G617" t="s">
        <v>56</v>
      </c>
      <c r="H617" t="s">
        <v>58</v>
      </c>
      <c r="I617" s="4">
        <v>43725</v>
      </c>
      <c r="J617">
        <v>3</v>
      </c>
      <c r="K617" t="s">
        <v>59</v>
      </c>
      <c r="L617" s="4">
        <v>43615</v>
      </c>
      <c r="M617" s="4">
        <v>43830</v>
      </c>
      <c r="N617">
        <v>1</v>
      </c>
      <c r="O617" t="s">
        <v>69</v>
      </c>
      <c r="P617" t="s">
        <v>231</v>
      </c>
      <c r="Q617">
        <v>1</v>
      </c>
      <c r="R617" t="s">
        <v>492</v>
      </c>
      <c r="S617" t="s">
        <v>1055</v>
      </c>
      <c r="T617" t="s">
        <v>1584</v>
      </c>
      <c r="U617" t="s">
        <v>67</v>
      </c>
      <c r="V617" t="s">
        <v>1577</v>
      </c>
      <c r="W617">
        <v>1721.97</v>
      </c>
      <c r="X617">
        <v>74.97</v>
      </c>
      <c r="Y617">
        <v>1</v>
      </c>
      <c r="Z617" t="s">
        <v>78</v>
      </c>
      <c r="AA617" t="s">
        <v>2330</v>
      </c>
      <c r="AF617" s="4"/>
      <c r="AG617" s="4"/>
      <c r="AH617" t="s">
        <v>69</v>
      </c>
      <c r="AI617" t="s">
        <v>231</v>
      </c>
      <c r="AJ617" t="s">
        <v>492</v>
      </c>
      <c r="AK617" t="s">
        <v>1055</v>
      </c>
      <c r="AL617" t="s">
        <v>1584</v>
      </c>
      <c r="AM617" t="s">
        <v>67</v>
      </c>
      <c r="AN617" t="s">
        <v>1577</v>
      </c>
      <c r="AO617" t="s">
        <v>78</v>
      </c>
      <c r="AP617" t="s">
        <v>2330</v>
      </c>
    </row>
    <row r="618" spans="1:42" x14ac:dyDescent="0.25">
      <c r="A618">
        <v>428</v>
      </c>
      <c r="B618">
        <v>394</v>
      </c>
      <c r="C618" s="4">
        <v>43997</v>
      </c>
      <c r="D618">
        <v>7</v>
      </c>
      <c r="E618" t="s">
        <v>35</v>
      </c>
      <c r="F618" t="s">
        <v>46</v>
      </c>
      <c r="G618" t="s">
        <v>56</v>
      </c>
      <c r="H618" t="s">
        <v>58</v>
      </c>
      <c r="I618" s="4">
        <v>43678</v>
      </c>
      <c r="J618">
        <v>2</v>
      </c>
      <c r="K618" t="s">
        <v>60</v>
      </c>
      <c r="L618" s="4">
        <v>43615</v>
      </c>
      <c r="M618" s="4">
        <v>43830</v>
      </c>
      <c r="N618">
        <v>2</v>
      </c>
      <c r="O618" t="s">
        <v>121</v>
      </c>
      <c r="P618" t="s">
        <v>283</v>
      </c>
      <c r="Q618">
        <v>2</v>
      </c>
      <c r="R618" t="s">
        <v>676</v>
      </c>
      <c r="S618" t="s">
        <v>1219</v>
      </c>
      <c r="T618" t="s">
        <v>1741</v>
      </c>
      <c r="U618" t="s">
        <v>103</v>
      </c>
      <c r="V618" t="s">
        <v>1869</v>
      </c>
      <c r="W618">
        <v>218.8</v>
      </c>
      <c r="X618">
        <v>59.96</v>
      </c>
      <c r="Y618">
        <v>2</v>
      </c>
      <c r="Z618" t="s">
        <v>115</v>
      </c>
      <c r="AA618" t="s">
        <v>2477</v>
      </c>
      <c r="AF618" s="4"/>
      <c r="AG618" s="4"/>
      <c r="AH618" t="s">
        <v>79</v>
      </c>
      <c r="AI618" t="s">
        <v>241</v>
      </c>
      <c r="AJ618" t="s">
        <v>629</v>
      </c>
      <c r="AK618" t="s">
        <v>965</v>
      </c>
      <c r="AL618" t="s">
        <v>1703</v>
      </c>
      <c r="AM618" t="s">
        <v>69</v>
      </c>
      <c r="AN618" t="s">
        <v>1548</v>
      </c>
      <c r="AO618" t="s">
        <v>86</v>
      </c>
      <c r="AP618" t="s">
        <v>2350</v>
      </c>
    </row>
    <row r="619" spans="1:42" x14ac:dyDescent="0.25">
      <c r="A619">
        <v>428</v>
      </c>
      <c r="B619">
        <v>394</v>
      </c>
      <c r="C619" s="4">
        <v>43997</v>
      </c>
      <c r="D619">
        <v>7</v>
      </c>
      <c r="E619" t="s">
        <v>35</v>
      </c>
      <c r="F619" t="s">
        <v>46</v>
      </c>
      <c r="G619" t="s">
        <v>56</v>
      </c>
      <c r="H619" t="s">
        <v>58</v>
      </c>
      <c r="I619" s="4">
        <v>43678</v>
      </c>
      <c r="J619">
        <v>2</v>
      </c>
      <c r="K619" t="s">
        <v>60</v>
      </c>
      <c r="L619" s="4">
        <v>43615</v>
      </c>
      <c r="M619" s="4">
        <v>43830</v>
      </c>
      <c r="N619">
        <v>2</v>
      </c>
      <c r="O619" t="s">
        <v>121</v>
      </c>
      <c r="P619" t="s">
        <v>283</v>
      </c>
      <c r="Q619">
        <v>2</v>
      </c>
      <c r="R619" t="s">
        <v>676</v>
      </c>
      <c r="S619" t="s">
        <v>1219</v>
      </c>
      <c r="T619" t="s">
        <v>1741</v>
      </c>
      <c r="U619" t="s">
        <v>103</v>
      </c>
      <c r="V619" t="s">
        <v>1869</v>
      </c>
      <c r="W619">
        <v>218.8</v>
      </c>
      <c r="X619">
        <v>59.96</v>
      </c>
      <c r="Y619">
        <v>2</v>
      </c>
      <c r="Z619" t="s">
        <v>115</v>
      </c>
      <c r="AA619" t="s">
        <v>2477</v>
      </c>
      <c r="AF619" s="4"/>
      <c r="AG619" s="4"/>
      <c r="AH619" t="s">
        <v>80</v>
      </c>
      <c r="AI619" t="s">
        <v>242</v>
      </c>
      <c r="AJ619" t="s">
        <v>649</v>
      </c>
      <c r="AK619" t="s">
        <v>1193</v>
      </c>
      <c r="AL619" t="s">
        <v>1717</v>
      </c>
      <c r="AM619" t="s">
        <v>67</v>
      </c>
      <c r="AN619" t="s">
        <v>1548</v>
      </c>
      <c r="AO619" t="s">
        <v>70</v>
      </c>
      <c r="AP619" t="s">
        <v>2341</v>
      </c>
    </row>
    <row r="620" spans="1:42" x14ac:dyDescent="0.25">
      <c r="A620">
        <v>429</v>
      </c>
      <c r="B620">
        <v>40</v>
      </c>
      <c r="C620" s="4">
        <v>44000</v>
      </c>
      <c r="D620">
        <v>2</v>
      </c>
      <c r="E620" t="s">
        <v>38</v>
      </c>
      <c r="F620" t="s">
        <v>49</v>
      </c>
      <c r="G620" t="s">
        <v>55</v>
      </c>
      <c r="H620" t="s">
        <v>58</v>
      </c>
      <c r="I620" s="4">
        <v>43675</v>
      </c>
      <c r="J620">
        <v>2</v>
      </c>
      <c r="K620" t="s">
        <v>60</v>
      </c>
      <c r="L620" s="4">
        <v>43615</v>
      </c>
      <c r="M620" s="4">
        <v>43830</v>
      </c>
      <c r="N620">
        <v>1</v>
      </c>
      <c r="O620" t="s">
        <v>86</v>
      </c>
      <c r="P620" t="s">
        <v>248</v>
      </c>
      <c r="Q620">
        <v>1</v>
      </c>
      <c r="R620" t="s">
        <v>499</v>
      </c>
      <c r="S620" t="s">
        <v>1062</v>
      </c>
      <c r="T620" t="s">
        <v>1590</v>
      </c>
      <c r="U620" t="s">
        <v>69</v>
      </c>
      <c r="V620" t="s">
        <v>1577</v>
      </c>
      <c r="W620">
        <v>61.89</v>
      </c>
      <c r="X620">
        <v>24.99</v>
      </c>
      <c r="Y620">
        <v>1</v>
      </c>
      <c r="Z620" t="s">
        <v>549</v>
      </c>
      <c r="AA620" t="s">
        <v>2362</v>
      </c>
      <c r="AF620" s="4"/>
      <c r="AG620" s="4"/>
      <c r="AH620" t="s">
        <v>86</v>
      </c>
      <c r="AI620" t="s">
        <v>248</v>
      </c>
      <c r="AJ620" t="s">
        <v>499</v>
      </c>
      <c r="AK620" t="s">
        <v>1062</v>
      </c>
      <c r="AL620" t="s">
        <v>1590</v>
      </c>
      <c r="AM620" t="s">
        <v>69</v>
      </c>
      <c r="AN620" t="s">
        <v>1577</v>
      </c>
      <c r="AO620" t="s">
        <v>549</v>
      </c>
      <c r="AP620" t="s">
        <v>2362</v>
      </c>
    </row>
    <row r="621" spans="1:42" x14ac:dyDescent="0.25">
      <c r="A621">
        <v>430</v>
      </c>
      <c r="B621">
        <v>334</v>
      </c>
      <c r="C621" s="4">
        <v>44000</v>
      </c>
      <c r="D621">
        <v>5</v>
      </c>
      <c r="E621" t="s">
        <v>36</v>
      </c>
      <c r="F621" t="s">
        <v>47</v>
      </c>
      <c r="G621" t="s">
        <v>55</v>
      </c>
      <c r="H621" t="s">
        <v>57</v>
      </c>
      <c r="I621" s="4">
        <v>43851</v>
      </c>
      <c r="J621">
        <v>15</v>
      </c>
      <c r="K621" t="s">
        <v>62</v>
      </c>
      <c r="L621" s="4">
        <v>43615</v>
      </c>
      <c r="M621" s="4">
        <v>44413</v>
      </c>
      <c r="N621">
        <v>1</v>
      </c>
      <c r="O621" t="s">
        <v>90</v>
      </c>
      <c r="P621" t="s">
        <v>252</v>
      </c>
      <c r="Q621">
        <v>1</v>
      </c>
      <c r="R621" t="s">
        <v>501</v>
      </c>
      <c r="S621" t="s">
        <v>1064</v>
      </c>
      <c r="T621" t="s">
        <v>1592</v>
      </c>
      <c r="U621" t="s">
        <v>67</v>
      </c>
      <c r="V621" t="s">
        <v>1562</v>
      </c>
      <c r="W621">
        <v>26.88</v>
      </c>
      <c r="X621">
        <v>29.97</v>
      </c>
      <c r="Y621">
        <v>1</v>
      </c>
      <c r="Z621" t="s">
        <v>410</v>
      </c>
      <c r="AA621" t="s">
        <v>2359</v>
      </c>
      <c r="AF621" s="4"/>
      <c r="AG621" s="4"/>
      <c r="AH621" t="s">
        <v>90</v>
      </c>
      <c r="AI621" t="s">
        <v>252</v>
      </c>
      <c r="AJ621" t="s">
        <v>501</v>
      </c>
      <c r="AK621" t="s">
        <v>1064</v>
      </c>
      <c r="AL621" t="s">
        <v>1592</v>
      </c>
      <c r="AM621" t="s">
        <v>67</v>
      </c>
      <c r="AN621" t="s">
        <v>1562</v>
      </c>
      <c r="AO621" t="s">
        <v>410</v>
      </c>
      <c r="AP621" t="s">
        <v>2359</v>
      </c>
    </row>
    <row r="622" spans="1:42" x14ac:dyDescent="0.25">
      <c r="A622">
        <v>431</v>
      </c>
      <c r="B622">
        <v>34</v>
      </c>
      <c r="C622" s="4">
        <v>44001</v>
      </c>
      <c r="D622">
        <v>4</v>
      </c>
      <c r="E622" t="s">
        <v>40</v>
      </c>
      <c r="F622" t="s">
        <v>51</v>
      </c>
      <c r="G622" t="s">
        <v>56</v>
      </c>
      <c r="H622" t="s">
        <v>58</v>
      </c>
      <c r="I622" s="4">
        <v>43930</v>
      </c>
      <c r="J622">
        <v>7</v>
      </c>
      <c r="K622" t="s">
        <v>61</v>
      </c>
      <c r="L622" s="4">
        <v>43915</v>
      </c>
      <c r="M622" s="4">
        <v>44012</v>
      </c>
      <c r="N622">
        <v>1</v>
      </c>
      <c r="O622" t="s">
        <v>67</v>
      </c>
      <c r="P622" t="s">
        <v>229</v>
      </c>
      <c r="Q622">
        <v>1</v>
      </c>
      <c r="R622" t="s">
        <v>677</v>
      </c>
      <c r="S622" t="s">
        <v>978</v>
      </c>
      <c r="T622" t="s">
        <v>1577</v>
      </c>
      <c r="U622" t="s">
        <v>67</v>
      </c>
      <c r="V622" t="s">
        <v>1548</v>
      </c>
      <c r="W622">
        <v>74.97</v>
      </c>
      <c r="X622">
        <v>44.97</v>
      </c>
      <c r="Y622">
        <v>1</v>
      </c>
      <c r="Z622" t="s">
        <v>455</v>
      </c>
      <c r="AA622" t="s">
        <v>2340</v>
      </c>
      <c r="AB622">
        <v>4</v>
      </c>
      <c r="AC622" t="s">
        <v>2634</v>
      </c>
      <c r="AD622">
        <v>812</v>
      </c>
      <c r="AE622" t="s">
        <v>2638</v>
      </c>
      <c r="AF622" s="4">
        <v>43983</v>
      </c>
      <c r="AG622" s="4">
        <v>44027</v>
      </c>
      <c r="AH622" t="s">
        <v>67</v>
      </c>
      <c r="AI622" t="s">
        <v>229</v>
      </c>
      <c r="AJ622" t="s">
        <v>677</v>
      </c>
      <c r="AK622" t="s">
        <v>978</v>
      </c>
      <c r="AL622" t="s">
        <v>1577</v>
      </c>
      <c r="AM622" t="s">
        <v>67</v>
      </c>
      <c r="AN622" t="s">
        <v>1548</v>
      </c>
      <c r="AO622" t="s">
        <v>455</v>
      </c>
      <c r="AP622" t="s">
        <v>2340</v>
      </c>
    </row>
    <row r="623" spans="1:42" x14ac:dyDescent="0.25">
      <c r="A623">
        <v>432</v>
      </c>
      <c r="B623">
        <v>55</v>
      </c>
      <c r="C623" s="4">
        <v>44001</v>
      </c>
      <c r="D623">
        <v>1</v>
      </c>
      <c r="E623" t="s">
        <v>39</v>
      </c>
      <c r="F623" t="s">
        <v>50</v>
      </c>
      <c r="G623" t="s">
        <v>55</v>
      </c>
      <c r="H623" t="s">
        <v>58</v>
      </c>
      <c r="I623" s="4">
        <v>43665</v>
      </c>
      <c r="J623">
        <v>3</v>
      </c>
      <c r="K623" t="s">
        <v>59</v>
      </c>
      <c r="L623" s="4">
        <v>43615</v>
      </c>
      <c r="M623" s="4">
        <v>43830</v>
      </c>
      <c r="N623">
        <v>1</v>
      </c>
      <c r="O623" t="s">
        <v>78</v>
      </c>
      <c r="P623" t="s">
        <v>240</v>
      </c>
      <c r="Q623">
        <v>1</v>
      </c>
      <c r="R623" t="s">
        <v>604</v>
      </c>
      <c r="S623" t="s">
        <v>1136</v>
      </c>
      <c r="T623" t="s">
        <v>1682</v>
      </c>
      <c r="U623" t="s">
        <v>80</v>
      </c>
      <c r="V623" t="s">
        <v>1562</v>
      </c>
      <c r="W623">
        <v>9.5</v>
      </c>
      <c r="X623">
        <v>19.98</v>
      </c>
      <c r="Y623">
        <v>1</v>
      </c>
      <c r="Z623" t="s">
        <v>469</v>
      </c>
      <c r="AA623" t="s">
        <v>2339</v>
      </c>
      <c r="AF623" s="4"/>
      <c r="AG623" s="4"/>
      <c r="AH623" t="s">
        <v>78</v>
      </c>
      <c r="AI623" t="s">
        <v>240</v>
      </c>
      <c r="AJ623" t="s">
        <v>604</v>
      </c>
      <c r="AK623" t="s">
        <v>1136</v>
      </c>
      <c r="AL623" t="s">
        <v>1682</v>
      </c>
      <c r="AM623" t="s">
        <v>80</v>
      </c>
      <c r="AN623" t="s">
        <v>1562</v>
      </c>
      <c r="AO623" t="s">
        <v>469</v>
      </c>
      <c r="AP623" t="s">
        <v>2339</v>
      </c>
    </row>
    <row r="624" spans="1:42" x14ac:dyDescent="0.25">
      <c r="A624">
        <v>433</v>
      </c>
      <c r="B624">
        <v>87</v>
      </c>
      <c r="C624" s="4">
        <v>44001</v>
      </c>
      <c r="D624">
        <v>7</v>
      </c>
      <c r="E624" t="s">
        <v>35</v>
      </c>
      <c r="F624" t="s">
        <v>46</v>
      </c>
      <c r="G624" t="s">
        <v>55</v>
      </c>
      <c r="H624" t="s">
        <v>57</v>
      </c>
      <c r="I624" s="4">
        <v>43834</v>
      </c>
      <c r="J624">
        <v>15</v>
      </c>
      <c r="K624" t="s">
        <v>62</v>
      </c>
      <c r="L624" s="4">
        <v>43615</v>
      </c>
      <c r="M624" s="4">
        <v>44413</v>
      </c>
      <c r="N624">
        <v>1</v>
      </c>
      <c r="O624" t="s">
        <v>80</v>
      </c>
      <c r="P624" t="s">
        <v>242</v>
      </c>
      <c r="Q624">
        <v>1</v>
      </c>
      <c r="R624" t="s">
        <v>453</v>
      </c>
      <c r="S624" t="s">
        <v>1016</v>
      </c>
      <c r="T624" t="s">
        <v>1546</v>
      </c>
      <c r="U624" t="s">
        <v>69</v>
      </c>
      <c r="V624" t="s">
        <v>1548</v>
      </c>
      <c r="W624">
        <v>58.75</v>
      </c>
      <c r="X624">
        <v>14.99</v>
      </c>
      <c r="Y624">
        <v>1</v>
      </c>
      <c r="Z624" t="s">
        <v>67</v>
      </c>
      <c r="AA624" t="s">
        <v>2373</v>
      </c>
      <c r="AF624" s="4"/>
      <c r="AG624" s="4"/>
      <c r="AH624" t="s">
        <v>80</v>
      </c>
      <c r="AI624" t="s">
        <v>242</v>
      </c>
      <c r="AJ624" t="s">
        <v>453</v>
      </c>
      <c r="AK624" t="s">
        <v>1016</v>
      </c>
      <c r="AL624" t="s">
        <v>1546</v>
      </c>
      <c r="AM624" t="s">
        <v>69</v>
      </c>
      <c r="AN624" t="s">
        <v>1548</v>
      </c>
      <c r="AO624" t="s">
        <v>67</v>
      </c>
      <c r="AP624" t="s">
        <v>2373</v>
      </c>
    </row>
    <row r="625" spans="1:42" x14ac:dyDescent="0.25">
      <c r="A625">
        <v>434</v>
      </c>
      <c r="B625">
        <v>99</v>
      </c>
      <c r="C625" s="4">
        <v>44001</v>
      </c>
      <c r="D625">
        <v>3</v>
      </c>
      <c r="E625" t="s">
        <v>34</v>
      </c>
      <c r="F625" t="s">
        <v>45</v>
      </c>
      <c r="G625" t="s">
        <v>56</v>
      </c>
      <c r="H625" t="s">
        <v>58</v>
      </c>
      <c r="I625" s="4">
        <v>43888</v>
      </c>
      <c r="J625">
        <v>5</v>
      </c>
      <c r="K625" t="s">
        <v>60</v>
      </c>
      <c r="L625" s="4">
        <v>43831</v>
      </c>
      <c r="M625" s="4">
        <v>43921</v>
      </c>
      <c r="N625">
        <v>2</v>
      </c>
      <c r="O625" t="s">
        <v>87</v>
      </c>
      <c r="P625" t="s">
        <v>249</v>
      </c>
      <c r="Q625">
        <v>2</v>
      </c>
      <c r="R625" t="s">
        <v>678</v>
      </c>
      <c r="S625" t="s">
        <v>1220</v>
      </c>
      <c r="T625" t="s">
        <v>1742</v>
      </c>
      <c r="U625" t="s">
        <v>85</v>
      </c>
      <c r="V625" t="s">
        <v>2038</v>
      </c>
      <c r="W625">
        <v>117.93</v>
      </c>
      <c r="X625">
        <v>54.97</v>
      </c>
      <c r="Y625">
        <v>2</v>
      </c>
      <c r="Z625" t="s">
        <v>2092</v>
      </c>
      <c r="AA625" t="s">
        <v>2355</v>
      </c>
      <c r="AF625" s="4"/>
      <c r="AG625" s="4"/>
      <c r="AH625" t="s">
        <v>79</v>
      </c>
      <c r="AI625" t="s">
        <v>241</v>
      </c>
      <c r="AJ625" t="s">
        <v>481</v>
      </c>
      <c r="AK625" t="s">
        <v>1045</v>
      </c>
      <c r="AL625" t="s">
        <v>1573</v>
      </c>
      <c r="AM625" t="s">
        <v>69</v>
      </c>
      <c r="AN625" t="s">
        <v>1548</v>
      </c>
      <c r="AO625" t="s">
        <v>65</v>
      </c>
      <c r="AP625" t="s">
        <v>2343</v>
      </c>
    </row>
    <row r="626" spans="1:42" x14ac:dyDescent="0.25">
      <c r="A626">
        <v>434</v>
      </c>
      <c r="B626">
        <v>99</v>
      </c>
      <c r="C626" s="4">
        <v>44001</v>
      </c>
      <c r="D626">
        <v>3</v>
      </c>
      <c r="E626" t="s">
        <v>34</v>
      </c>
      <c r="F626" t="s">
        <v>45</v>
      </c>
      <c r="G626" t="s">
        <v>56</v>
      </c>
      <c r="H626" t="s">
        <v>58</v>
      </c>
      <c r="I626" s="4">
        <v>43888</v>
      </c>
      <c r="J626">
        <v>5</v>
      </c>
      <c r="K626" t="s">
        <v>60</v>
      </c>
      <c r="L626" s="4">
        <v>43831</v>
      </c>
      <c r="M626" s="4">
        <v>43921</v>
      </c>
      <c r="N626">
        <v>2</v>
      </c>
      <c r="O626" t="s">
        <v>87</v>
      </c>
      <c r="P626" t="s">
        <v>249</v>
      </c>
      <c r="Q626">
        <v>2</v>
      </c>
      <c r="R626" t="s">
        <v>678</v>
      </c>
      <c r="S626" t="s">
        <v>1220</v>
      </c>
      <c r="T626" t="s">
        <v>1742</v>
      </c>
      <c r="U626" t="s">
        <v>85</v>
      </c>
      <c r="V626" t="s">
        <v>2038</v>
      </c>
      <c r="W626">
        <v>117.93</v>
      </c>
      <c r="X626">
        <v>54.97</v>
      </c>
      <c r="Y626">
        <v>2</v>
      </c>
      <c r="Z626" t="s">
        <v>2092</v>
      </c>
      <c r="AA626" t="s">
        <v>2355</v>
      </c>
      <c r="AF626" s="4"/>
      <c r="AG626" s="4"/>
      <c r="AH626" t="s">
        <v>70</v>
      </c>
      <c r="AI626" t="s">
        <v>232</v>
      </c>
      <c r="AJ626" t="s">
        <v>394</v>
      </c>
      <c r="AK626" t="s">
        <v>956</v>
      </c>
      <c r="AL626" t="s">
        <v>1490</v>
      </c>
      <c r="AM626" t="s">
        <v>80</v>
      </c>
      <c r="AN626" t="s">
        <v>1517</v>
      </c>
      <c r="AO626" t="s">
        <v>432</v>
      </c>
      <c r="AP626" t="s">
        <v>2331</v>
      </c>
    </row>
    <row r="627" spans="1:42" x14ac:dyDescent="0.25">
      <c r="A627">
        <v>435</v>
      </c>
      <c r="B627">
        <v>361</v>
      </c>
      <c r="C627" s="4">
        <v>44002</v>
      </c>
      <c r="D627">
        <v>7</v>
      </c>
      <c r="E627" t="s">
        <v>35</v>
      </c>
      <c r="F627" t="s">
        <v>46</v>
      </c>
      <c r="G627" t="s">
        <v>55</v>
      </c>
      <c r="H627" t="s">
        <v>58</v>
      </c>
      <c r="I627" s="4">
        <v>43632</v>
      </c>
      <c r="J627">
        <v>1</v>
      </c>
      <c r="K627" t="s">
        <v>61</v>
      </c>
      <c r="L627" s="4">
        <v>43615</v>
      </c>
      <c r="M627" s="4">
        <v>43830</v>
      </c>
      <c r="N627">
        <v>2</v>
      </c>
      <c r="O627" t="s">
        <v>81</v>
      </c>
      <c r="P627" t="s">
        <v>243</v>
      </c>
      <c r="Q627">
        <v>2</v>
      </c>
      <c r="R627" t="s">
        <v>679</v>
      </c>
      <c r="S627" t="s">
        <v>1221</v>
      </c>
      <c r="T627" t="s">
        <v>1743</v>
      </c>
      <c r="U627" t="s">
        <v>85</v>
      </c>
      <c r="V627" t="s">
        <v>1869</v>
      </c>
      <c r="W627">
        <v>56.49</v>
      </c>
      <c r="X627">
        <v>44.97</v>
      </c>
      <c r="Y627">
        <v>2</v>
      </c>
      <c r="Z627" t="s">
        <v>204</v>
      </c>
      <c r="AA627" t="s">
        <v>2478</v>
      </c>
      <c r="AF627" s="4"/>
      <c r="AG627" s="4"/>
      <c r="AH627" t="s">
        <v>79</v>
      </c>
      <c r="AI627" t="s">
        <v>241</v>
      </c>
      <c r="AJ627" t="s">
        <v>566</v>
      </c>
      <c r="AK627" t="s">
        <v>1067</v>
      </c>
      <c r="AL627" t="s">
        <v>1649</v>
      </c>
      <c r="AM627" t="s">
        <v>69</v>
      </c>
      <c r="AN627" t="s">
        <v>1548</v>
      </c>
      <c r="AO627" t="s">
        <v>65</v>
      </c>
      <c r="AP627" t="s">
        <v>2343</v>
      </c>
    </row>
    <row r="628" spans="1:42" x14ac:dyDescent="0.25">
      <c r="A628">
        <v>435</v>
      </c>
      <c r="B628">
        <v>361</v>
      </c>
      <c r="C628" s="4">
        <v>44002</v>
      </c>
      <c r="D628">
        <v>7</v>
      </c>
      <c r="E628" t="s">
        <v>35</v>
      </c>
      <c r="F628" t="s">
        <v>46</v>
      </c>
      <c r="G628" t="s">
        <v>55</v>
      </c>
      <c r="H628" t="s">
        <v>58</v>
      </c>
      <c r="I628" s="4">
        <v>43632</v>
      </c>
      <c r="J628">
        <v>1</v>
      </c>
      <c r="K628" t="s">
        <v>61</v>
      </c>
      <c r="L628" s="4">
        <v>43615</v>
      </c>
      <c r="M628" s="4">
        <v>43830</v>
      </c>
      <c r="N628">
        <v>2</v>
      </c>
      <c r="O628" t="s">
        <v>81</v>
      </c>
      <c r="P628" t="s">
        <v>243</v>
      </c>
      <c r="Q628">
        <v>2</v>
      </c>
      <c r="R628" t="s">
        <v>679</v>
      </c>
      <c r="S628" t="s">
        <v>1221</v>
      </c>
      <c r="T628" t="s">
        <v>1743</v>
      </c>
      <c r="U628" t="s">
        <v>85</v>
      </c>
      <c r="V628" t="s">
        <v>1869</v>
      </c>
      <c r="W628">
        <v>56.49</v>
      </c>
      <c r="X628">
        <v>44.97</v>
      </c>
      <c r="Y628">
        <v>2</v>
      </c>
      <c r="Z628" t="s">
        <v>204</v>
      </c>
      <c r="AA628" t="s">
        <v>2478</v>
      </c>
      <c r="AF628" s="4"/>
      <c r="AG628" s="4"/>
      <c r="AH628" t="s">
        <v>84</v>
      </c>
      <c r="AI628" t="s">
        <v>246</v>
      </c>
      <c r="AJ628" t="s">
        <v>413</v>
      </c>
      <c r="AK628" t="s">
        <v>975</v>
      </c>
      <c r="AL628" t="s">
        <v>1508</v>
      </c>
      <c r="AM628" t="s">
        <v>80</v>
      </c>
      <c r="AN628" t="s">
        <v>1548</v>
      </c>
      <c r="AO628" t="s">
        <v>86</v>
      </c>
      <c r="AP628" t="s">
        <v>2350</v>
      </c>
    </row>
    <row r="629" spans="1:42" x14ac:dyDescent="0.25">
      <c r="A629">
        <v>436</v>
      </c>
      <c r="B629">
        <v>250</v>
      </c>
      <c r="C629" s="4">
        <v>44003</v>
      </c>
      <c r="D629">
        <v>7</v>
      </c>
      <c r="E629" t="s">
        <v>35</v>
      </c>
      <c r="F629" t="s">
        <v>46</v>
      </c>
      <c r="G629" t="s">
        <v>56</v>
      </c>
      <c r="H629" t="s">
        <v>57</v>
      </c>
      <c r="I629" s="4">
        <v>43850</v>
      </c>
      <c r="J629">
        <v>5</v>
      </c>
      <c r="K629" t="s">
        <v>60</v>
      </c>
      <c r="L629" s="4">
        <v>43831</v>
      </c>
      <c r="M629" s="4">
        <v>43921</v>
      </c>
      <c r="N629">
        <v>1</v>
      </c>
      <c r="O629" t="s">
        <v>67</v>
      </c>
      <c r="P629" t="s">
        <v>229</v>
      </c>
      <c r="Q629">
        <v>1</v>
      </c>
      <c r="R629" t="s">
        <v>527</v>
      </c>
      <c r="S629" t="s">
        <v>953</v>
      </c>
      <c r="T629" t="s">
        <v>1617</v>
      </c>
      <c r="U629" t="s">
        <v>80</v>
      </c>
      <c r="V629" t="s">
        <v>1548</v>
      </c>
      <c r="W629">
        <v>61.98</v>
      </c>
      <c r="X629">
        <v>29.98</v>
      </c>
      <c r="Y629">
        <v>1</v>
      </c>
      <c r="Z629" t="s">
        <v>84</v>
      </c>
      <c r="AA629" t="s">
        <v>2366</v>
      </c>
      <c r="AF629" s="4"/>
      <c r="AG629" s="4"/>
      <c r="AH629" t="s">
        <v>67</v>
      </c>
      <c r="AI629" t="s">
        <v>229</v>
      </c>
      <c r="AJ629" t="s">
        <v>527</v>
      </c>
      <c r="AK629" t="s">
        <v>953</v>
      </c>
      <c r="AL629" t="s">
        <v>1617</v>
      </c>
      <c r="AM629" t="s">
        <v>80</v>
      </c>
      <c r="AN629" t="s">
        <v>1548</v>
      </c>
      <c r="AO629" t="s">
        <v>84</v>
      </c>
      <c r="AP629" t="s">
        <v>2366</v>
      </c>
    </row>
    <row r="630" spans="1:42" x14ac:dyDescent="0.25">
      <c r="A630">
        <v>437</v>
      </c>
      <c r="B630">
        <v>84</v>
      </c>
      <c r="C630" s="4">
        <v>44004</v>
      </c>
      <c r="D630">
        <v>1</v>
      </c>
      <c r="E630" t="s">
        <v>39</v>
      </c>
      <c r="F630" t="s">
        <v>50</v>
      </c>
      <c r="G630" t="s">
        <v>56</v>
      </c>
      <c r="H630" t="s">
        <v>58</v>
      </c>
      <c r="I630" s="4">
        <v>43903</v>
      </c>
      <c r="J630">
        <v>15</v>
      </c>
      <c r="K630" t="s">
        <v>62</v>
      </c>
      <c r="L630" s="4">
        <v>43615</v>
      </c>
      <c r="M630" s="4">
        <v>44413</v>
      </c>
      <c r="N630">
        <v>2</v>
      </c>
      <c r="O630" t="s">
        <v>125</v>
      </c>
      <c r="P630" t="s">
        <v>287</v>
      </c>
      <c r="Q630">
        <v>2</v>
      </c>
      <c r="R630" t="s">
        <v>680</v>
      </c>
      <c r="S630" t="s">
        <v>1222</v>
      </c>
      <c r="T630" t="s">
        <v>1744</v>
      </c>
      <c r="U630" t="s">
        <v>103</v>
      </c>
      <c r="V630" t="s">
        <v>2035</v>
      </c>
      <c r="W630">
        <v>2825.96</v>
      </c>
      <c r="X630">
        <v>69.959999999999994</v>
      </c>
      <c r="Y630">
        <v>2</v>
      </c>
      <c r="Z630" t="s">
        <v>74</v>
      </c>
      <c r="AA630" t="s">
        <v>2479</v>
      </c>
      <c r="AB630">
        <v>4</v>
      </c>
      <c r="AC630" t="s">
        <v>2633</v>
      </c>
      <c r="AD630">
        <v>846</v>
      </c>
      <c r="AE630" t="s">
        <v>2638</v>
      </c>
      <c r="AF630" s="4">
        <v>43983</v>
      </c>
      <c r="AG630" s="4">
        <v>44027</v>
      </c>
      <c r="AH630" t="s">
        <v>79</v>
      </c>
      <c r="AI630" t="s">
        <v>241</v>
      </c>
      <c r="AJ630" t="s">
        <v>566</v>
      </c>
      <c r="AK630" t="s">
        <v>1067</v>
      </c>
      <c r="AL630" t="s">
        <v>1649</v>
      </c>
      <c r="AM630" t="s">
        <v>69</v>
      </c>
      <c r="AN630" t="s">
        <v>1562</v>
      </c>
      <c r="AO630" t="s">
        <v>65</v>
      </c>
      <c r="AP630" t="s">
        <v>2343</v>
      </c>
    </row>
    <row r="631" spans="1:42" x14ac:dyDescent="0.25">
      <c r="A631">
        <v>437</v>
      </c>
      <c r="B631">
        <v>84</v>
      </c>
      <c r="C631" s="4">
        <v>44004</v>
      </c>
      <c r="D631">
        <v>1</v>
      </c>
      <c r="E631" t="s">
        <v>39</v>
      </c>
      <c r="F631" t="s">
        <v>50</v>
      </c>
      <c r="G631" t="s">
        <v>56</v>
      </c>
      <c r="H631" t="s">
        <v>58</v>
      </c>
      <c r="I631" s="4">
        <v>43903</v>
      </c>
      <c r="J631">
        <v>15</v>
      </c>
      <c r="K631" t="s">
        <v>62</v>
      </c>
      <c r="L631" s="4">
        <v>43615</v>
      </c>
      <c r="M631" s="4">
        <v>44413</v>
      </c>
      <c r="N631">
        <v>2</v>
      </c>
      <c r="O631" t="s">
        <v>125</v>
      </c>
      <c r="P631" t="s">
        <v>287</v>
      </c>
      <c r="Q631">
        <v>2</v>
      </c>
      <c r="R631" t="s">
        <v>680</v>
      </c>
      <c r="S631" t="s">
        <v>1222</v>
      </c>
      <c r="T631" t="s">
        <v>1744</v>
      </c>
      <c r="U631" t="s">
        <v>103</v>
      </c>
      <c r="V631" t="s">
        <v>2035</v>
      </c>
      <c r="W631">
        <v>2825.96</v>
      </c>
      <c r="X631">
        <v>69.959999999999994</v>
      </c>
      <c r="Y631">
        <v>2</v>
      </c>
      <c r="Z631" t="s">
        <v>74</v>
      </c>
      <c r="AA631" t="s">
        <v>2479</v>
      </c>
      <c r="AB631">
        <v>4</v>
      </c>
      <c r="AC631" t="s">
        <v>2633</v>
      </c>
      <c r="AD631">
        <v>846</v>
      </c>
      <c r="AE631" t="s">
        <v>2638</v>
      </c>
      <c r="AF631" s="4">
        <v>43983</v>
      </c>
      <c r="AG631" s="4">
        <v>44027</v>
      </c>
      <c r="AH631" t="s">
        <v>69</v>
      </c>
      <c r="AI631" t="s">
        <v>231</v>
      </c>
      <c r="AJ631" t="s">
        <v>428</v>
      </c>
      <c r="AK631" t="s">
        <v>991</v>
      </c>
      <c r="AL631" t="s">
        <v>1524</v>
      </c>
      <c r="AM631" t="s">
        <v>67</v>
      </c>
      <c r="AN631" t="s">
        <v>1517</v>
      </c>
      <c r="AO631" t="s">
        <v>69</v>
      </c>
      <c r="AP631" t="s">
        <v>2360</v>
      </c>
    </row>
    <row r="632" spans="1:42" x14ac:dyDescent="0.25">
      <c r="A632">
        <v>438</v>
      </c>
      <c r="B632">
        <v>423</v>
      </c>
      <c r="C632" s="4">
        <v>44005</v>
      </c>
      <c r="D632">
        <v>3</v>
      </c>
      <c r="E632" t="s">
        <v>34</v>
      </c>
      <c r="F632" t="s">
        <v>45</v>
      </c>
      <c r="G632" t="s">
        <v>56</v>
      </c>
      <c r="H632" t="s">
        <v>58</v>
      </c>
      <c r="I632" s="4">
        <v>43732</v>
      </c>
      <c r="J632">
        <v>2</v>
      </c>
      <c r="K632" t="s">
        <v>60</v>
      </c>
      <c r="L632" s="4">
        <v>43615</v>
      </c>
      <c r="M632" s="4">
        <v>43830</v>
      </c>
      <c r="N632">
        <v>1</v>
      </c>
      <c r="O632" t="s">
        <v>90</v>
      </c>
      <c r="P632" t="s">
        <v>252</v>
      </c>
      <c r="Q632">
        <v>1</v>
      </c>
      <c r="R632" t="s">
        <v>444</v>
      </c>
      <c r="S632" t="s">
        <v>1006</v>
      </c>
      <c r="T632" t="s">
        <v>1537</v>
      </c>
      <c r="U632" t="s">
        <v>80</v>
      </c>
      <c r="V632" t="s">
        <v>1562</v>
      </c>
      <c r="W632">
        <v>31.94</v>
      </c>
      <c r="X632">
        <v>19.98</v>
      </c>
      <c r="Y632">
        <v>1</v>
      </c>
      <c r="Z632" t="s">
        <v>645</v>
      </c>
      <c r="AA632" t="s">
        <v>2347</v>
      </c>
      <c r="AF632" s="4"/>
      <c r="AG632" s="4"/>
      <c r="AH632" t="s">
        <v>90</v>
      </c>
      <c r="AI632" t="s">
        <v>252</v>
      </c>
      <c r="AJ632" t="s">
        <v>444</v>
      </c>
      <c r="AK632" t="s">
        <v>1006</v>
      </c>
      <c r="AL632" t="s">
        <v>1537</v>
      </c>
      <c r="AM632" t="s">
        <v>80</v>
      </c>
      <c r="AN632" t="s">
        <v>1562</v>
      </c>
      <c r="AO632" t="s">
        <v>645</v>
      </c>
      <c r="AP632" t="s">
        <v>2347</v>
      </c>
    </row>
    <row r="633" spans="1:42" x14ac:dyDescent="0.25">
      <c r="A633">
        <v>439</v>
      </c>
      <c r="B633">
        <v>82</v>
      </c>
      <c r="C633" s="4">
        <v>44006</v>
      </c>
      <c r="D633">
        <v>9</v>
      </c>
      <c r="E633" t="s">
        <v>41</v>
      </c>
      <c r="F633" t="s">
        <v>52</v>
      </c>
      <c r="G633" t="s">
        <v>55</v>
      </c>
      <c r="H633" t="s">
        <v>57</v>
      </c>
      <c r="I633" s="4">
        <v>43862</v>
      </c>
      <c r="J633">
        <v>6</v>
      </c>
      <c r="K633" t="s">
        <v>59</v>
      </c>
      <c r="L633" s="4">
        <v>43862</v>
      </c>
      <c r="M633" s="4">
        <v>43889</v>
      </c>
      <c r="N633">
        <v>2</v>
      </c>
      <c r="O633" t="s">
        <v>163</v>
      </c>
      <c r="P633" t="s">
        <v>325</v>
      </c>
      <c r="Q633">
        <v>2</v>
      </c>
      <c r="R633" t="s">
        <v>681</v>
      </c>
      <c r="S633" t="s">
        <v>1223</v>
      </c>
      <c r="T633" t="s">
        <v>1745</v>
      </c>
      <c r="U633" t="s">
        <v>2015</v>
      </c>
      <c r="V633" t="s">
        <v>2057</v>
      </c>
      <c r="W633">
        <v>83.9</v>
      </c>
      <c r="X633">
        <v>149.9</v>
      </c>
      <c r="Y633">
        <v>2</v>
      </c>
      <c r="Z633" t="s">
        <v>2194</v>
      </c>
      <c r="AA633" t="s">
        <v>2480</v>
      </c>
      <c r="AF633" s="4"/>
      <c r="AG633" s="4"/>
      <c r="AH633" t="s">
        <v>78</v>
      </c>
      <c r="AI633" t="s">
        <v>240</v>
      </c>
      <c r="AJ633" t="s">
        <v>67</v>
      </c>
      <c r="AK633" t="s">
        <v>1120</v>
      </c>
      <c r="AL633" t="s">
        <v>1643</v>
      </c>
      <c r="AM633" t="s">
        <v>67</v>
      </c>
      <c r="AN633" t="s">
        <v>1548</v>
      </c>
      <c r="AO633" t="s">
        <v>469</v>
      </c>
      <c r="AP633" t="s">
        <v>2339</v>
      </c>
    </row>
    <row r="634" spans="1:42" x14ac:dyDescent="0.25">
      <c r="A634">
        <v>439</v>
      </c>
      <c r="B634">
        <v>82</v>
      </c>
      <c r="C634" s="4">
        <v>44006</v>
      </c>
      <c r="D634">
        <v>9</v>
      </c>
      <c r="E634" t="s">
        <v>41</v>
      </c>
      <c r="F634" t="s">
        <v>52</v>
      </c>
      <c r="G634" t="s">
        <v>55</v>
      </c>
      <c r="H634" t="s">
        <v>57</v>
      </c>
      <c r="I634" s="4">
        <v>43862</v>
      </c>
      <c r="J634">
        <v>6</v>
      </c>
      <c r="K634" t="s">
        <v>59</v>
      </c>
      <c r="L634" s="4">
        <v>43862</v>
      </c>
      <c r="M634" s="4">
        <v>43889</v>
      </c>
      <c r="N634">
        <v>2</v>
      </c>
      <c r="O634" t="s">
        <v>163</v>
      </c>
      <c r="P634" t="s">
        <v>325</v>
      </c>
      <c r="Q634">
        <v>2</v>
      </c>
      <c r="R634" t="s">
        <v>681</v>
      </c>
      <c r="S634" t="s">
        <v>1223</v>
      </c>
      <c r="T634" t="s">
        <v>1745</v>
      </c>
      <c r="U634" t="s">
        <v>2015</v>
      </c>
      <c r="V634" t="s">
        <v>2057</v>
      </c>
      <c r="W634">
        <v>83.9</v>
      </c>
      <c r="X634">
        <v>149.9</v>
      </c>
      <c r="Y634">
        <v>2</v>
      </c>
      <c r="Z634" t="s">
        <v>2194</v>
      </c>
      <c r="AA634" t="s">
        <v>2480</v>
      </c>
      <c r="AF634" s="4"/>
      <c r="AG634" s="4"/>
      <c r="AH634" t="s">
        <v>78</v>
      </c>
      <c r="AI634" t="s">
        <v>240</v>
      </c>
      <c r="AJ634" t="s">
        <v>67</v>
      </c>
      <c r="AK634" t="s">
        <v>1120</v>
      </c>
      <c r="AL634" t="s">
        <v>1643</v>
      </c>
      <c r="AM634" t="s">
        <v>67</v>
      </c>
      <c r="AN634" t="s">
        <v>1548</v>
      </c>
      <c r="AO634" t="s">
        <v>469</v>
      </c>
      <c r="AP634" t="s">
        <v>2339</v>
      </c>
    </row>
    <row r="635" spans="1:42" x14ac:dyDescent="0.25">
      <c r="A635">
        <v>439</v>
      </c>
      <c r="B635">
        <v>82</v>
      </c>
      <c r="C635" s="4">
        <v>44006</v>
      </c>
      <c r="D635">
        <v>9</v>
      </c>
      <c r="E635" t="s">
        <v>41</v>
      </c>
      <c r="F635" t="s">
        <v>52</v>
      </c>
      <c r="G635" t="s">
        <v>55</v>
      </c>
      <c r="H635" t="s">
        <v>57</v>
      </c>
      <c r="I635" s="4">
        <v>43862</v>
      </c>
      <c r="J635">
        <v>6</v>
      </c>
      <c r="K635" t="s">
        <v>59</v>
      </c>
      <c r="L635" s="4">
        <v>43862</v>
      </c>
      <c r="M635" s="4">
        <v>43889</v>
      </c>
      <c r="N635">
        <v>2</v>
      </c>
      <c r="O635" t="s">
        <v>163</v>
      </c>
      <c r="P635" t="s">
        <v>325</v>
      </c>
      <c r="Q635">
        <v>2</v>
      </c>
      <c r="R635" t="s">
        <v>681</v>
      </c>
      <c r="S635" t="s">
        <v>1223</v>
      </c>
      <c r="T635" t="s">
        <v>1745</v>
      </c>
      <c r="U635" t="s">
        <v>2015</v>
      </c>
      <c r="V635" t="s">
        <v>2057</v>
      </c>
      <c r="W635">
        <v>83.9</v>
      </c>
      <c r="X635">
        <v>149.9</v>
      </c>
      <c r="Y635">
        <v>2</v>
      </c>
      <c r="Z635" t="s">
        <v>2194</v>
      </c>
      <c r="AA635" t="s">
        <v>2480</v>
      </c>
      <c r="AF635" s="4"/>
      <c r="AG635" s="4"/>
      <c r="AH635" t="s">
        <v>80</v>
      </c>
      <c r="AI635" t="s">
        <v>242</v>
      </c>
      <c r="AJ635" t="s">
        <v>558</v>
      </c>
      <c r="AK635" t="s">
        <v>1118</v>
      </c>
      <c r="AL635" t="s">
        <v>1548</v>
      </c>
      <c r="AM635" t="s">
        <v>80</v>
      </c>
      <c r="AN635" t="s">
        <v>1548</v>
      </c>
      <c r="AO635" t="s">
        <v>79</v>
      </c>
      <c r="AP635" t="s">
        <v>2349</v>
      </c>
    </row>
    <row r="636" spans="1:42" x14ac:dyDescent="0.25">
      <c r="A636">
        <v>439</v>
      </c>
      <c r="B636">
        <v>82</v>
      </c>
      <c r="C636" s="4">
        <v>44006</v>
      </c>
      <c r="D636">
        <v>9</v>
      </c>
      <c r="E636" t="s">
        <v>41</v>
      </c>
      <c r="F636" t="s">
        <v>52</v>
      </c>
      <c r="G636" t="s">
        <v>55</v>
      </c>
      <c r="H636" t="s">
        <v>57</v>
      </c>
      <c r="I636" s="4">
        <v>43862</v>
      </c>
      <c r="J636">
        <v>6</v>
      </c>
      <c r="K636" t="s">
        <v>59</v>
      </c>
      <c r="L636" s="4">
        <v>43862</v>
      </c>
      <c r="M636" s="4">
        <v>43889</v>
      </c>
      <c r="N636">
        <v>2</v>
      </c>
      <c r="O636" t="s">
        <v>163</v>
      </c>
      <c r="P636" t="s">
        <v>325</v>
      </c>
      <c r="Q636">
        <v>2</v>
      </c>
      <c r="R636" t="s">
        <v>681</v>
      </c>
      <c r="S636" t="s">
        <v>1223</v>
      </c>
      <c r="T636" t="s">
        <v>1745</v>
      </c>
      <c r="U636" t="s">
        <v>2015</v>
      </c>
      <c r="V636" t="s">
        <v>2057</v>
      </c>
      <c r="W636">
        <v>83.9</v>
      </c>
      <c r="X636">
        <v>149.9</v>
      </c>
      <c r="Y636">
        <v>2</v>
      </c>
      <c r="Z636" t="s">
        <v>2194</v>
      </c>
      <c r="AA636" t="s">
        <v>2480</v>
      </c>
      <c r="AF636" s="4"/>
      <c r="AG636" s="4"/>
      <c r="AH636" t="s">
        <v>80</v>
      </c>
      <c r="AI636" t="s">
        <v>242</v>
      </c>
      <c r="AJ636" t="s">
        <v>558</v>
      </c>
      <c r="AK636" t="s">
        <v>1118</v>
      </c>
      <c r="AL636" t="s">
        <v>1548</v>
      </c>
      <c r="AM636" t="s">
        <v>80</v>
      </c>
      <c r="AN636" t="s">
        <v>1548</v>
      </c>
      <c r="AO636" t="s">
        <v>79</v>
      </c>
      <c r="AP636" t="s">
        <v>2349</v>
      </c>
    </row>
    <row r="637" spans="1:42" x14ac:dyDescent="0.25">
      <c r="A637">
        <v>440</v>
      </c>
      <c r="B637">
        <v>387</v>
      </c>
      <c r="C637" s="4">
        <v>44006</v>
      </c>
      <c r="D637">
        <v>3</v>
      </c>
      <c r="E637" t="s">
        <v>34</v>
      </c>
      <c r="F637" t="s">
        <v>45</v>
      </c>
      <c r="G637" t="s">
        <v>56</v>
      </c>
      <c r="H637" t="s">
        <v>58</v>
      </c>
      <c r="I637" s="4">
        <v>43610</v>
      </c>
      <c r="J637">
        <v>2</v>
      </c>
      <c r="L637" s="4"/>
      <c r="M637" s="4"/>
      <c r="N637">
        <v>1</v>
      </c>
      <c r="O637" t="s">
        <v>79</v>
      </c>
      <c r="P637" t="s">
        <v>241</v>
      </c>
      <c r="Q637">
        <v>1</v>
      </c>
      <c r="R637" t="s">
        <v>403</v>
      </c>
      <c r="S637" t="s">
        <v>965</v>
      </c>
      <c r="T637" t="s">
        <v>422</v>
      </c>
      <c r="U637" t="s">
        <v>80</v>
      </c>
      <c r="V637" t="s">
        <v>1548</v>
      </c>
      <c r="W637">
        <v>240</v>
      </c>
      <c r="X637">
        <v>29.98</v>
      </c>
      <c r="Y637">
        <v>1</v>
      </c>
      <c r="Z637" t="s">
        <v>455</v>
      </c>
      <c r="AA637" t="s">
        <v>2340</v>
      </c>
      <c r="AF637" s="4"/>
      <c r="AG637" s="4"/>
      <c r="AH637" t="s">
        <v>79</v>
      </c>
      <c r="AI637" t="s">
        <v>241</v>
      </c>
      <c r="AJ637" t="s">
        <v>403</v>
      </c>
      <c r="AK637" t="s">
        <v>965</v>
      </c>
      <c r="AL637" t="s">
        <v>422</v>
      </c>
      <c r="AM637" t="s">
        <v>80</v>
      </c>
      <c r="AN637" t="s">
        <v>1548</v>
      </c>
      <c r="AO637" t="s">
        <v>455</v>
      </c>
      <c r="AP637" t="s">
        <v>2340</v>
      </c>
    </row>
    <row r="638" spans="1:42" x14ac:dyDescent="0.25">
      <c r="A638">
        <v>441</v>
      </c>
      <c r="B638">
        <v>154</v>
      </c>
      <c r="C638" s="4">
        <v>44008</v>
      </c>
      <c r="D638">
        <v>2</v>
      </c>
      <c r="E638" t="s">
        <v>38</v>
      </c>
      <c r="F638" t="s">
        <v>49</v>
      </c>
      <c r="G638" t="s">
        <v>56</v>
      </c>
      <c r="H638" t="s">
        <v>57</v>
      </c>
      <c r="I638" s="4">
        <v>43710</v>
      </c>
      <c r="J638">
        <v>2</v>
      </c>
      <c r="K638" t="s">
        <v>60</v>
      </c>
      <c r="L638" s="4">
        <v>43615</v>
      </c>
      <c r="M638" s="4">
        <v>43830</v>
      </c>
      <c r="N638">
        <v>1</v>
      </c>
      <c r="O638" t="s">
        <v>78</v>
      </c>
      <c r="P638" t="s">
        <v>240</v>
      </c>
      <c r="Q638">
        <v>1</v>
      </c>
      <c r="R638" t="s">
        <v>79</v>
      </c>
      <c r="S638" t="s">
        <v>1080</v>
      </c>
      <c r="T638" t="s">
        <v>1606</v>
      </c>
      <c r="U638" t="s">
        <v>80</v>
      </c>
      <c r="V638" t="s">
        <v>1548</v>
      </c>
      <c r="W638">
        <v>51.98</v>
      </c>
      <c r="X638">
        <v>29.98</v>
      </c>
      <c r="Y638">
        <v>1</v>
      </c>
      <c r="Z638" t="s">
        <v>393</v>
      </c>
      <c r="AA638" t="s">
        <v>2345</v>
      </c>
      <c r="AF638" s="4"/>
      <c r="AG638" s="4"/>
      <c r="AH638" t="s">
        <v>78</v>
      </c>
      <c r="AI638" t="s">
        <v>240</v>
      </c>
      <c r="AJ638" t="s">
        <v>79</v>
      </c>
      <c r="AK638" t="s">
        <v>1080</v>
      </c>
      <c r="AL638" t="s">
        <v>1606</v>
      </c>
      <c r="AM638" t="s">
        <v>80</v>
      </c>
      <c r="AN638" t="s">
        <v>1548</v>
      </c>
      <c r="AO638" t="s">
        <v>393</v>
      </c>
      <c r="AP638" t="s">
        <v>2345</v>
      </c>
    </row>
    <row r="639" spans="1:42" x14ac:dyDescent="0.25">
      <c r="A639">
        <v>442</v>
      </c>
      <c r="B639">
        <v>172</v>
      </c>
      <c r="C639" s="4">
        <v>44008</v>
      </c>
      <c r="D639">
        <v>2</v>
      </c>
      <c r="E639" t="s">
        <v>38</v>
      </c>
      <c r="F639" t="s">
        <v>49</v>
      </c>
      <c r="G639" t="s">
        <v>56</v>
      </c>
      <c r="H639" t="s">
        <v>57</v>
      </c>
      <c r="I639" s="4">
        <v>43802</v>
      </c>
      <c r="J639">
        <v>2</v>
      </c>
      <c r="K639" t="s">
        <v>60</v>
      </c>
      <c r="L639" s="4">
        <v>43615</v>
      </c>
      <c r="M639" s="4">
        <v>43830</v>
      </c>
      <c r="N639">
        <v>1</v>
      </c>
      <c r="O639" t="s">
        <v>70</v>
      </c>
      <c r="P639" t="s">
        <v>232</v>
      </c>
      <c r="Q639">
        <v>1</v>
      </c>
      <c r="R639" t="s">
        <v>475</v>
      </c>
      <c r="S639" t="s">
        <v>1038</v>
      </c>
      <c r="T639" t="s">
        <v>1527</v>
      </c>
      <c r="U639" t="s">
        <v>80</v>
      </c>
      <c r="V639" t="s">
        <v>1517</v>
      </c>
      <c r="W639">
        <v>73.98</v>
      </c>
      <c r="X639">
        <v>39.979999999999997</v>
      </c>
      <c r="Y639">
        <v>1</v>
      </c>
      <c r="Z639" t="s">
        <v>673</v>
      </c>
      <c r="AA639" t="s">
        <v>2348</v>
      </c>
      <c r="AF639" s="4"/>
      <c r="AG639" s="4"/>
      <c r="AH639" t="s">
        <v>70</v>
      </c>
      <c r="AI639" t="s">
        <v>232</v>
      </c>
      <c r="AJ639" t="s">
        <v>475</v>
      </c>
      <c r="AK639" t="s">
        <v>1038</v>
      </c>
      <c r="AL639" t="s">
        <v>1527</v>
      </c>
      <c r="AM639" t="s">
        <v>80</v>
      </c>
      <c r="AN639" t="s">
        <v>1517</v>
      </c>
      <c r="AO639" t="s">
        <v>673</v>
      </c>
      <c r="AP639" t="s">
        <v>2348</v>
      </c>
    </row>
    <row r="640" spans="1:42" x14ac:dyDescent="0.25">
      <c r="A640">
        <v>443</v>
      </c>
      <c r="B640">
        <v>228</v>
      </c>
      <c r="C640" s="4">
        <v>44008</v>
      </c>
      <c r="D640">
        <v>6</v>
      </c>
      <c r="E640" t="s">
        <v>33</v>
      </c>
      <c r="F640" t="s">
        <v>44</v>
      </c>
      <c r="G640" t="s">
        <v>56</v>
      </c>
      <c r="H640" t="s">
        <v>58</v>
      </c>
      <c r="I640" s="4">
        <v>43938</v>
      </c>
      <c r="J640">
        <v>7</v>
      </c>
      <c r="K640" t="s">
        <v>61</v>
      </c>
      <c r="L640" s="4">
        <v>43915</v>
      </c>
      <c r="M640" s="4">
        <v>44012</v>
      </c>
      <c r="N640">
        <v>1</v>
      </c>
      <c r="O640" t="s">
        <v>159</v>
      </c>
      <c r="P640" t="s">
        <v>321</v>
      </c>
      <c r="Q640">
        <v>2</v>
      </c>
      <c r="R640" t="s">
        <v>682</v>
      </c>
      <c r="S640" t="s">
        <v>1224</v>
      </c>
      <c r="T640" t="s">
        <v>1746</v>
      </c>
      <c r="U640" t="s">
        <v>83</v>
      </c>
      <c r="V640" t="s">
        <v>1585</v>
      </c>
      <c r="W640">
        <v>164.9</v>
      </c>
      <c r="X640">
        <v>99.95</v>
      </c>
      <c r="Y640">
        <v>2</v>
      </c>
      <c r="Z640" t="s">
        <v>2195</v>
      </c>
      <c r="AA640" t="s">
        <v>2481</v>
      </c>
      <c r="AB640">
        <v>4</v>
      </c>
      <c r="AC640" t="s">
        <v>2633</v>
      </c>
      <c r="AD640">
        <v>943</v>
      </c>
      <c r="AE640" t="s">
        <v>2638</v>
      </c>
      <c r="AF640" s="4">
        <v>43983</v>
      </c>
      <c r="AG640" s="4">
        <v>44027</v>
      </c>
      <c r="AH640" t="s">
        <v>70</v>
      </c>
      <c r="AI640" t="s">
        <v>232</v>
      </c>
      <c r="AJ640" t="s">
        <v>753</v>
      </c>
      <c r="AK640" t="s">
        <v>1077</v>
      </c>
      <c r="AL640" t="s">
        <v>598</v>
      </c>
      <c r="AM640" t="s">
        <v>67</v>
      </c>
      <c r="AN640" t="s">
        <v>1517</v>
      </c>
      <c r="AO640" t="s">
        <v>673</v>
      </c>
      <c r="AP640" t="s">
        <v>2348</v>
      </c>
    </row>
    <row r="641" spans="1:42" x14ac:dyDescent="0.25">
      <c r="A641">
        <v>443</v>
      </c>
      <c r="B641">
        <v>228</v>
      </c>
      <c r="C641" s="4">
        <v>44008</v>
      </c>
      <c r="D641">
        <v>6</v>
      </c>
      <c r="E641" t="s">
        <v>33</v>
      </c>
      <c r="F641" t="s">
        <v>44</v>
      </c>
      <c r="G641" t="s">
        <v>56</v>
      </c>
      <c r="H641" t="s">
        <v>58</v>
      </c>
      <c r="I641" s="4">
        <v>43938</v>
      </c>
      <c r="J641">
        <v>7</v>
      </c>
      <c r="K641" t="s">
        <v>61</v>
      </c>
      <c r="L641" s="4">
        <v>43915</v>
      </c>
      <c r="M641" s="4">
        <v>44012</v>
      </c>
      <c r="N641">
        <v>1</v>
      </c>
      <c r="O641" t="s">
        <v>159</v>
      </c>
      <c r="P641" t="s">
        <v>321</v>
      </c>
      <c r="Q641">
        <v>2</v>
      </c>
      <c r="R641" t="s">
        <v>682</v>
      </c>
      <c r="S641" t="s">
        <v>1224</v>
      </c>
      <c r="T641" t="s">
        <v>1746</v>
      </c>
      <c r="U641" t="s">
        <v>83</v>
      </c>
      <c r="V641" t="s">
        <v>1585</v>
      </c>
      <c r="W641">
        <v>164.9</v>
      </c>
      <c r="X641">
        <v>99.95</v>
      </c>
      <c r="Y641">
        <v>2</v>
      </c>
      <c r="Z641" t="s">
        <v>2195</v>
      </c>
      <c r="AA641" t="s">
        <v>2481</v>
      </c>
      <c r="AB641">
        <v>4</v>
      </c>
      <c r="AC641" t="s">
        <v>2633</v>
      </c>
      <c r="AD641">
        <v>943</v>
      </c>
      <c r="AE641" t="s">
        <v>2638</v>
      </c>
      <c r="AF641" s="4">
        <v>43983</v>
      </c>
      <c r="AG641" s="4">
        <v>44027</v>
      </c>
      <c r="AH641" t="s">
        <v>70</v>
      </c>
      <c r="AI641" t="s">
        <v>232</v>
      </c>
      <c r="AJ641" t="s">
        <v>727</v>
      </c>
      <c r="AK641" t="s">
        <v>1270</v>
      </c>
      <c r="AL641" t="s">
        <v>1487</v>
      </c>
      <c r="AM641" t="s">
        <v>80</v>
      </c>
      <c r="AN641" t="s">
        <v>1517</v>
      </c>
      <c r="AO641" t="s">
        <v>432</v>
      </c>
      <c r="AP641" t="s">
        <v>2331</v>
      </c>
    </row>
    <row r="642" spans="1:42" x14ac:dyDescent="0.25">
      <c r="A642">
        <v>444</v>
      </c>
      <c r="B642">
        <v>168</v>
      </c>
      <c r="C642" s="4">
        <v>44009</v>
      </c>
      <c r="D642">
        <v>5</v>
      </c>
      <c r="E642" t="s">
        <v>36</v>
      </c>
      <c r="F642" t="s">
        <v>47</v>
      </c>
      <c r="G642" t="s">
        <v>56</v>
      </c>
      <c r="H642" t="s">
        <v>57</v>
      </c>
      <c r="I642" s="4">
        <v>43941</v>
      </c>
      <c r="J642">
        <v>7</v>
      </c>
      <c r="K642" t="s">
        <v>61</v>
      </c>
      <c r="L642" s="4">
        <v>43915</v>
      </c>
      <c r="M642" s="4">
        <v>44012</v>
      </c>
      <c r="N642">
        <v>2</v>
      </c>
      <c r="O642" t="s">
        <v>77</v>
      </c>
      <c r="P642" t="s">
        <v>239</v>
      </c>
      <c r="Q642">
        <v>2</v>
      </c>
      <c r="R642" t="s">
        <v>683</v>
      </c>
      <c r="S642" t="s">
        <v>1225</v>
      </c>
      <c r="T642" t="s">
        <v>1747</v>
      </c>
      <c r="U642" t="s">
        <v>110</v>
      </c>
      <c r="V642" t="s">
        <v>2030</v>
      </c>
      <c r="W642">
        <v>155.97</v>
      </c>
      <c r="X642">
        <v>104.94</v>
      </c>
      <c r="Y642">
        <v>2</v>
      </c>
      <c r="Z642" t="s">
        <v>2196</v>
      </c>
      <c r="AA642" t="s">
        <v>2482</v>
      </c>
      <c r="AB642">
        <v>4</v>
      </c>
      <c r="AC642" t="s">
        <v>2633</v>
      </c>
      <c r="AD642">
        <v>904</v>
      </c>
      <c r="AE642" t="s">
        <v>2638</v>
      </c>
      <c r="AF642" s="4">
        <v>43983</v>
      </c>
      <c r="AG642" s="4">
        <v>44027</v>
      </c>
      <c r="AH642" t="s">
        <v>70</v>
      </c>
      <c r="AI642" t="s">
        <v>232</v>
      </c>
      <c r="AJ642" t="s">
        <v>594</v>
      </c>
      <c r="AK642" t="s">
        <v>1077</v>
      </c>
      <c r="AL642" t="s">
        <v>519</v>
      </c>
      <c r="AM642" t="s">
        <v>67</v>
      </c>
      <c r="AN642" t="s">
        <v>1517</v>
      </c>
      <c r="AO642" t="s">
        <v>432</v>
      </c>
      <c r="AP642" t="s">
        <v>2331</v>
      </c>
    </row>
    <row r="643" spans="1:42" x14ac:dyDescent="0.25">
      <c r="A643">
        <v>444</v>
      </c>
      <c r="B643">
        <v>168</v>
      </c>
      <c r="C643" s="4">
        <v>44009</v>
      </c>
      <c r="D643">
        <v>5</v>
      </c>
      <c r="E643" t="s">
        <v>36</v>
      </c>
      <c r="F643" t="s">
        <v>47</v>
      </c>
      <c r="G643" t="s">
        <v>56</v>
      </c>
      <c r="H643" t="s">
        <v>57</v>
      </c>
      <c r="I643" s="4">
        <v>43941</v>
      </c>
      <c r="J643">
        <v>7</v>
      </c>
      <c r="K643" t="s">
        <v>61</v>
      </c>
      <c r="L643" s="4">
        <v>43915</v>
      </c>
      <c r="M643" s="4">
        <v>44012</v>
      </c>
      <c r="N643">
        <v>2</v>
      </c>
      <c r="O643" t="s">
        <v>77</v>
      </c>
      <c r="P643" t="s">
        <v>239</v>
      </c>
      <c r="Q643">
        <v>2</v>
      </c>
      <c r="R643" t="s">
        <v>683</v>
      </c>
      <c r="S643" t="s">
        <v>1225</v>
      </c>
      <c r="T643" t="s">
        <v>1747</v>
      </c>
      <c r="U643" t="s">
        <v>110</v>
      </c>
      <c r="V643" t="s">
        <v>2030</v>
      </c>
      <c r="W643">
        <v>155.97</v>
      </c>
      <c r="X643">
        <v>104.94</v>
      </c>
      <c r="Y643">
        <v>2</v>
      </c>
      <c r="Z643" t="s">
        <v>2196</v>
      </c>
      <c r="AA643" t="s">
        <v>2482</v>
      </c>
      <c r="AB643">
        <v>4</v>
      </c>
      <c r="AC643" t="s">
        <v>2633</v>
      </c>
      <c r="AD643">
        <v>904</v>
      </c>
      <c r="AE643" t="s">
        <v>2638</v>
      </c>
      <c r="AF643" s="4">
        <v>43983</v>
      </c>
      <c r="AG643" s="4">
        <v>44027</v>
      </c>
      <c r="AH643" t="s">
        <v>67</v>
      </c>
      <c r="AI643" t="s">
        <v>229</v>
      </c>
      <c r="AJ643" t="s">
        <v>626</v>
      </c>
      <c r="AK643" t="s">
        <v>1176</v>
      </c>
      <c r="AL643" t="s">
        <v>1701</v>
      </c>
      <c r="AM643" t="s">
        <v>67</v>
      </c>
      <c r="AN643" t="s">
        <v>1548</v>
      </c>
      <c r="AO643" t="s">
        <v>90</v>
      </c>
      <c r="AP643" t="s">
        <v>2328</v>
      </c>
    </row>
    <row r="644" spans="1:42" x14ac:dyDescent="0.25">
      <c r="A644">
        <v>445</v>
      </c>
      <c r="B644">
        <v>153</v>
      </c>
      <c r="C644" s="4">
        <v>44010</v>
      </c>
      <c r="D644">
        <v>10</v>
      </c>
      <c r="E644" t="s">
        <v>42</v>
      </c>
      <c r="F644" t="s">
        <v>53</v>
      </c>
      <c r="G644" t="s">
        <v>56</v>
      </c>
      <c r="H644" t="s">
        <v>57</v>
      </c>
      <c r="I644" s="4">
        <v>43739</v>
      </c>
      <c r="J644">
        <v>3</v>
      </c>
      <c r="K644" t="s">
        <v>59</v>
      </c>
      <c r="L644" s="4">
        <v>43615</v>
      </c>
      <c r="M644" s="4">
        <v>43830</v>
      </c>
      <c r="N644">
        <v>2</v>
      </c>
      <c r="O644" t="s">
        <v>164</v>
      </c>
      <c r="P644" t="s">
        <v>326</v>
      </c>
      <c r="Q644">
        <v>2</v>
      </c>
      <c r="R644" t="s">
        <v>684</v>
      </c>
      <c r="S644" t="s">
        <v>1226</v>
      </c>
      <c r="T644" t="s">
        <v>1748</v>
      </c>
      <c r="U644" t="s">
        <v>85</v>
      </c>
      <c r="V644" t="s">
        <v>2042</v>
      </c>
      <c r="W644">
        <v>276.37</v>
      </c>
      <c r="X644">
        <v>34.97</v>
      </c>
      <c r="Y644">
        <v>2</v>
      </c>
      <c r="Z644" t="s">
        <v>405</v>
      </c>
      <c r="AA644" t="s">
        <v>2483</v>
      </c>
      <c r="AF644" s="4"/>
      <c r="AG644" s="4"/>
      <c r="AH644" t="s">
        <v>84</v>
      </c>
      <c r="AI644" t="s">
        <v>246</v>
      </c>
      <c r="AJ644" t="s">
        <v>824</v>
      </c>
      <c r="AK644" t="s">
        <v>1361</v>
      </c>
      <c r="AL644" t="s">
        <v>1877</v>
      </c>
      <c r="AM644" t="s">
        <v>69</v>
      </c>
      <c r="AN644" t="s">
        <v>1548</v>
      </c>
      <c r="AO644" t="s">
        <v>86</v>
      </c>
      <c r="AP644" t="s">
        <v>2350</v>
      </c>
    </row>
    <row r="645" spans="1:42" x14ac:dyDescent="0.25">
      <c r="A645">
        <v>445</v>
      </c>
      <c r="B645">
        <v>153</v>
      </c>
      <c r="C645" s="4">
        <v>44010</v>
      </c>
      <c r="D645">
        <v>10</v>
      </c>
      <c r="E645" t="s">
        <v>42</v>
      </c>
      <c r="F645" t="s">
        <v>53</v>
      </c>
      <c r="G645" t="s">
        <v>56</v>
      </c>
      <c r="H645" t="s">
        <v>57</v>
      </c>
      <c r="I645" s="4">
        <v>43739</v>
      </c>
      <c r="J645">
        <v>3</v>
      </c>
      <c r="K645" t="s">
        <v>59</v>
      </c>
      <c r="L645" s="4">
        <v>43615</v>
      </c>
      <c r="M645" s="4">
        <v>43830</v>
      </c>
      <c r="N645">
        <v>2</v>
      </c>
      <c r="O645" t="s">
        <v>164</v>
      </c>
      <c r="P645" t="s">
        <v>326</v>
      </c>
      <c r="Q645">
        <v>2</v>
      </c>
      <c r="R645" t="s">
        <v>684</v>
      </c>
      <c r="S645" t="s">
        <v>1226</v>
      </c>
      <c r="T645" t="s">
        <v>1748</v>
      </c>
      <c r="U645" t="s">
        <v>85</v>
      </c>
      <c r="V645" t="s">
        <v>2042</v>
      </c>
      <c r="W645">
        <v>276.37</v>
      </c>
      <c r="X645">
        <v>34.97</v>
      </c>
      <c r="Y645">
        <v>2</v>
      </c>
      <c r="Z645" t="s">
        <v>405</v>
      </c>
      <c r="AA645" t="s">
        <v>2483</v>
      </c>
      <c r="AF645" s="4"/>
      <c r="AG645" s="4"/>
      <c r="AH645" t="s">
        <v>90</v>
      </c>
      <c r="AI645" t="s">
        <v>252</v>
      </c>
      <c r="AJ645" t="s">
        <v>449</v>
      </c>
      <c r="AK645" t="s">
        <v>1011</v>
      </c>
      <c r="AL645" t="s">
        <v>1541</v>
      </c>
      <c r="AM645" t="s">
        <v>80</v>
      </c>
      <c r="AN645" t="s">
        <v>1562</v>
      </c>
      <c r="AO645" t="s">
        <v>410</v>
      </c>
      <c r="AP645" t="s">
        <v>2359</v>
      </c>
    </row>
    <row r="646" spans="1:42" x14ac:dyDescent="0.25">
      <c r="A646">
        <v>446</v>
      </c>
      <c r="B646">
        <v>456</v>
      </c>
      <c r="C646" s="4">
        <v>44010</v>
      </c>
      <c r="D646">
        <v>1</v>
      </c>
      <c r="E646" t="s">
        <v>39</v>
      </c>
      <c r="F646" t="s">
        <v>50</v>
      </c>
      <c r="G646" t="s">
        <v>56</v>
      </c>
      <c r="H646" t="s">
        <v>57</v>
      </c>
      <c r="I646" s="4">
        <v>43933</v>
      </c>
      <c r="J646">
        <v>7</v>
      </c>
      <c r="K646" t="s">
        <v>61</v>
      </c>
      <c r="L646" s="4">
        <v>43915</v>
      </c>
      <c r="M646" s="4">
        <v>44012</v>
      </c>
      <c r="N646">
        <v>1</v>
      </c>
      <c r="O646" t="s">
        <v>65</v>
      </c>
      <c r="P646" t="s">
        <v>227</v>
      </c>
      <c r="Q646">
        <v>1</v>
      </c>
      <c r="R646" t="s">
        <v>685</v>
      </c>
      <c r="S646" t="s">
        <v>1227</v>
      </c>
      <c r="T646" t="s">
        <v>418</v>
      </c>
      <c r="U646" t="s">
        <v>80</v>
      </c>
      <c r="V646" t="s">
        <v>1562</v>
      </c>
      <c r="W646">
        <v>100</v>
      </c>
      <c r="X646">
        <v>19.98</v>
      </c>
      <c r="Y646">
        <v>1</v>
      </c>
      <c r="Z646" t="s">
        <v>431</v>
      </c>
      <c r="AA646" t="s">
        <v>2326</v>
      </c>
      <c r="AB646">
        <v>4</v>
      </c>
      <c r="AC646" t="s">
        <v>2633</v>
      </c>
      <c r="AD646">
        <v>1117</v>
      </c>
      <c r="AE646" t="s">
        <v>2638</v>
      </c>
      <c r="AF646" s="4">
        <v>43983</v>
      </c>
      <c r="AG646" s="4">
        <v>44027</v>
      </c>
      <c r="AH646" t="s">
        <v>65</v>
      </c>
      <c r="AI646" t="s">
        <v>227</v>
      </c>
      <c r="AJ646" t="s">
        <v>685</v>
      </c>
      <c r="AK646" t="s">
        <v>1227</v>
      </c>
      <c r="AL646" t="s">
        <v>418</v>
      </c>
      <c r="AM646" t="s">
        <v>80</v>
      </c>
      <c r="AN646" t="s">
        <v>1562</v>
      </c>
      <c r="AO646" t="s">
        <v>431</v>
      </c>
      <c r="AP646" t="s">
        <v>2326</v>
      </c>
    </row>
    <row r="647" spans="1:42" x14ac:dyDescent="0.25">
      <c r="A647">
        <v>447</v>
      </c>
      <c r="B647">
        <v>158</v>
      </c>
      <c r="C647" s="4">
        <v>44011</v>
      </c>
      <c r="D647">
        <v>8</v>
      </c>
      <c r="E647" t="s">
        <v>43</v>
      </c>
      <c r="F647" t="s">
        <v>54</v>
      </c>
      <c r="G647" t="s">
        <v>55</v>
      </c>
      <c r="H647" t="s">
        <v>57</v>
      </c>
      <c r="I647" s="4">
        <v>43947</v>
      </c>
      <c r="J647">
        <v>7</v>
      </c>
      <c r="K647" t="s">
        <v>61</v>
      </c>
      <c r="L647" s="4">
        <v>43915</v>
      </c>
      <c r="M647" s="4">
        <v>44012</v>
      </c>
      <c r="N647">
        <v>1</v>
      </c>
      <c r="O647" t="s">
        <v>86</v>
      </c>
      <c r="P647" t="s">
        <v>248</v>
      </c>
      <c r="Q647">
        <v>1</v>
      </c>
      <c r="R647" t="s">
        <v>419</v>
      </c>
      <c r="S647" t="s">
        <v>981</v>
      </c>
      <c r="T647" t="s">
        <v>1514</v>
      </c>
      <c r="U647" t="s">
        <v>69</v>
      </c>
      <c r="V647" t="s">
        <v>1577</v>
      </c>
      <c r="W647">
        <v>57.95</v>
      </c>
      <c r="X647">
        <v>24.99</v>
      </c>
      <c r="Y647">
        <v>1</v>
      </c>
      <c r="Z647" t="s">
        <v>547</v>
      </c>
      <c r="AA647" t="s">
        <v>2354</v>
      </c>
      <c r="AB647">
        <v>4</v>
      </c>
      <c r="AC647" t="s">
        <v>2634</v>
      </c>
      <c r="AD647">
        <v>895</v>
      </c>
      <c r="AE647" t="s">
        <v>2638</v>
      </c>
      <c r="AF647" s="4">
        <v>43983</v>
      </c>
      <c r="AG647" s="4">
        <v>44027</v>
      </c>
      <c r="AH647" t="s">
        <v>86</v>
      </c>
      <c r="AI647" t="s">
        <v>248</v>
      </c>
      <c r="AJ647" t="s">
        <v>419</v>
      </c>
      <c r="AK647" t="s">
        <v>981</v>
      </c>
      <c r="AL647" t="s">
        <v>1514</v>
      </c>
      <c r="AM647" t="s">
        <v>69</v>
      </c>
      <c r="AN647" t="s">
        <v>1577</v>
      </c>
      <c r="AO647" t="s">
        <v>547</v>
      </c>
      <c r="AP647" t="s">
        <v>2354</v>
      </c>
    </row>
    <row r="648" spans="1:42" x14ac:dyDescent="0.25">
      <c r="A648">
        <v>448</v>
      </c>
      <c r="B648">
        <v>167</v>
      </c>
      <c r="C648" s="4">
        <v>44011</v>
      </c>
      <c r="D648">
        <v>5</v>
      </c>
      <c r="E648" t="s">
        <v>36</v>
      </c>
      <c r="F648" t="s">
        <v>47</v>
      </c>
      <c r="G648" t="s">
        <v>55</v>
      </c>
      <c r="H648" t="s">
        <v>58</v>
      </c>
      <c r="I648" s="4">
        <v>43899</v>
      </c>
      <c r="J648">
        <v>5</v>
      </c>
      <c r="K648" t="s">
        <v>60</v>
      </c>
      <c r="L648" s="4">
        <v>43831</v>
      </c>
      <c r="M648" s="4">
        <v>43921</v>
      </c>
      <c r="N648">
        <v>2</v>
      </c>
      <c r="O648" t="s">
        <v>94</v>
      </c>
      <c r="P648" t="s">
        <v>256</v>
      </c>
      <c r="Q648">
        <v>2</v>
      </c>
      <c r="R648" t="s">
        <v>686</v>
      </c>
      <c r="S648" t="s">
        <v>1228</v>
      </c>
      <c r="T648" t="s">
        <v>1749</v>
      </c>
      <c r="U648" t="s">
        <v>109</v>
      </c>
      <c r="V648" t="s">
        <v>1902</v>
      </c>
      <c r="W648">
        <v>270.95999999999998</v>
      </c>
      <c r="X648">
        <v>84.96</v>
      </c>
      <c r="Y648">
        <v>2</v>
      </c>
      <c r="Z648" t="s">
        <v>2197</v>
      </c>
      <c r="AA648" t="s">
        <v>2484</v>
      </c>
      <c r="AF648" s="4"/>
      <c r="AG648" s="4"/>
      <c r="AH648" t="s">
        <v>70</v>
      </c>
      <c r="AI648" t="s">
        <v>232</v>
      </c>
      <c r="AJ648" t="s">
        <v>475</v>
      </c>
      <c r="AK648" t="s">
        <v>1038</v>
      </c>
      <c r="AL648" t="s">
        <v>1527</v>
      </c>
      <c r="AM648" t="s">
        <v>67</v>
      </c>
      <c r="AN648" t="s">
        <v>1517</v>
      </c>
      <c r="AO648" t="s">
        <v>673</v>
      </c>
      <c r="AP648" t="s">
        <v>2348</v>
      </c>
    </row>
    <row r="649" spans="1:42" x14ac:dyDescent="0.25">
      <c r="A649">
        <v>448</v>
      </c>
      <c r="B649">
        <v>167</v>
      </c>
      <c r="C649" s="4">
        <v>44011</v>
      </c>
      <c r="D649">
        <v>5</v>
      </c>
      <c r="E649" t="s">
        <v>36</v>
      </c>
      <c r="F649" t="s">
        <v>47</v>
      </c>
      <c r="G649" t="s">
        <v>55</v>
      </c>
      <c r="H649" t="s">
        <v>58</v>
      </c>
      <c r="I649" s="4">
        <v>43899</v>
      </c>
      <c r="J649">
        <v>5</v>
      </c>
      <c r="K649" t="s">
        <v>60</v>
      </c>
      <c r="L649" s="4">
        <v>43831</v>
      </c>
      <c r="M649" s="4">
        <v>43921</v>
      </c>
      <c r="N649">
        <v>2</v>
      </c>
      <c r="O649" t="s">
        <v>94</v>
      </c>
      <c r="P649" t="s">
        <v>256</v>
      </c>
      <c r="Q649">
        <v>2</v>
      </c>
      <c r="R649" t="s">
        <v>686</v>
      </c>
      <c r="S649" t="s">
        <v>1228</v>
      </c>
      <c r="T649" t="s">
        <v>1749</v>
      </c>
      <c r="U649" t="s">
        <v>109</v>
      </c>
      <c r="V649" t="s">
        <v>1902</v>
      </c>
      <c r="W649">
        <v>270.95999999999998</v>
      </c>
      <c r="X649">
        <v>84.96</v>
      </c>
      <c r="Y649">
        <v>2</v>
      </c>
      <c r="Z649" t="s">
        <v>2197</v>
      </c>
      <c r="AA649" t="s">
        <v>2484</v>
      </c>
      <c r="AF649" s="4"/>
      <c r="AG649" s="4"/>
      <c r="AH649" t="s">
        <v>86</v>
      </c>
      <c r="AI649" t="s">
        <v>248</v>
      </c>
      <c r="AJ649" t="s">
        <v>633</v>
      </c>
      <c r="AK649" t="s">
        <v>1017</v>
      </c>
      <c r="AL649" t="s">
        <v>1547</v>
      </c>
      <c r="AM649" t="s">
        <v>69</v>
      </c>
      <c r="AN649" t="s">
        <v>1577</v>
      </c>
      <c r="AO649" t="s">
        <v>547</v>
      </c>
      <c r="AP649" t="s">
        <v>2354</v>
      </c>
    </row>
    <row r="650" spans="1:42" x14ac:dyDescent="0.25">
      <c r="A650">
        <v>449</v>
      </c>
      <c r="B650">
        <v>268</v>
      </c>
      <c r="C650" s="4">
        <v>44011</v>
      </c>
      <c r="D650">
        <v>3</v>
      </c>
      <c r="E650" t="s">
        <v>34</v>
      </c>
      <c r="F650" t="s">
        <v>45</v>
      </c>
      <c r="G650" t="s">
        <v>56</v>
      </c>
      <c r="H650" t="s">
        <v>58</v>
      </c>
      <c r="I650" s="4">
        <v>43694</v>
      </c>
      <c r="J650">
        <v>2</v>
      </c>
      <c r="K650" t="s">
        <v>60</v>
      </c>
      <c r="L650" s="4">
        <v>43615</v>
      </c>
      <c r="M650" s="4">
        <v>43830</v>
      </c>
      <c r="N650">
        <v>1</v>
      </c>
      <c r="O650" t="s">
        <v>84</v>
      </c>
      <c r="P650" t="s">
        <v>246</v>
      </c>
      <c r="Q650">
        <v>1</v>
      </c>
      <c r="R650" t="s">
        <v>687</v>
      </c>
      <c r="S650" t="s">
        <v>1104</v>
      </c>
      <c r="T650" t="s">
        <v>1750</v>
      </c>
      <c r="U650" t="s">
        <v>80</v>
      </c>
      <c r="V650" t="s">
        <v>1548</v>
      </c>
      <c r="W650">
        <v>53.98</v>
      </c>
      <c r="X650">
        <v>29.98</v>
      </c>
      <c r="Y650">
        <v>1</v>
      </c>
      <c r="Z650" t="s">
        <v>410</v>
      </c>
      <c r="AA650" t="s">
        <v>2359</v>
      </c>
      <c r="AF650" s="4"/>
      <c r="AG650" s="4"/>
      <c r="AH650" t="s">
        <v>84</v>
      </c>
      <c r="AI650" t="s">
        <v>246</v>
      </c>
      <c r="AJ650" t="s">
        <v>687</v>
      </c>
      <c r="AK650" t="s">
        <v>1104</v>
      </c>
      <c r="AL650" t="s">
        <v>1750</v>
      </c>
      <c r="AM650" t="s">
        <v>80</v>
      </c>
      <c r="AN650" t="s">
        <v>1548</v>
      </c>
      <c r="AO650" t="s">
        <v>410</v>
      </c>
      <c r="AP650" t="s">
        <v>2359</v>
      </c>
    </row>
    <row r="651" spans="1:42" x14ac:dyDescent="0.25">
      <c r="A651">
        <v>450</v>
      </c>
      <c r="B651">
        <v>200</v>
      </c>
      <c r="C651" s="4">
        <v>44012</v>
      </c>
      <c r="D651">
        <v>10</v>
      </c>
      <c r="E651" t="s">
        <v>42</v>
      </c>
      <c r="F651" t="s">
        <v>53</v>
      </c>
      <c r="G651" t="s">
        <v>55</v>
      </c>
      <c r="H651" t="s">
        <v>58</v>
      </c>
      <c r="I651" s="4">
        <v>44011</v>
      </c>
      <c r="J651">
        <v>8</v>
      </c>
      <c r="K651" t="s">
        <v>60</v>
      </c>
      <c r="L651" s="4">
        <v>44000</v>
      </c>
      <c r="M651" s="4">
        <v>44073</v>
      </c>
      <c r="N651">
        <v>1</v>
      </c>
      <c r="O651" t="s">
        <v>82</v>
      </c>
      <c r="P651" t="s">
        <v>244</v>
      </c>
      <c r="Q651">
        <v>1</v>
      </c>
      <c r="R651" t="s">
        <v>688</v>
      </c>
      <c r="S651" t="s">
        <v>1229</v>
      </c>
      <c r="T651" t="s">
        <v>1751</v>
      </c>
      <c r="U651" t="s">
        <v>110</v>
      </c>
      <c r="V651" t="s">
        <v>2032</v>
      </c>
      <c r="W651">
        <v>263.94</v>
      </c>
      <c r="X651">
        <v>149.94</v>
      </c>
      <c r="Y651">
        <v>1</v>
      </c>
      <c r="Z651" t="s">
        <v>2151</v>
      </c>
      <c r="AA651" t="s">
        <v>2431</v>
      </c>
      <c r="AF651" s="4"/>
      <c r="AG651" s="4"/>
      <c r="AH651" t="s">
        <v>86</v>
      </c>
      <c r="AI651" t="s">
        <v>248</v>
      </c>
      <c r="AJ651" t="s">
        <v>441</v>
      </c>
      <c r="AK651" t="s">
        <v>2640</v>
      </c>
      <c r="AL651" t="s">
        <v>1535</v>
      </c>
      <c r="AM651" t="s">
        <v>67</v>
      </c>
      <c r="AN651" t="s">
        <v>1577</v>
      </c>
      <c r="AO651" t="s">
        <v>530</v>
      </c>
      <c r="AP651" t="s">
        <v>2367</v>
      </c>
    </row>
    <row r="652" spans="1:42" x14ac:dyDescent="0.25">
      <c r="A652">
        <v>450</v>
      </c>
      <c r="B652">
        <v>200</v>
      </c>
      <c r="C652" s="4">
        <v>44012</v>
      </c>
      <c r="D652">
        <v>10</v>
      </c>
      <c r="E652" t="s">
        <v>42</v>
      </c>
      <c r="F652" t="s">
        <v>53</v>
      </c>
      <c r="G652" t="s">
        <v>55</v>
      </c>
      <c r="H652" t="s">
        <v>58</v>
      </c>
      <c r="I652" s="4">
        <v>44011</v>
      </c>
      <c r="J652">
        <v>8</v>
      </c>
      <c r="K652" t="s">
        <v>60</v>
      </c>
      <c r="L652" s="4">
        <v>44000</v>
      </c>
      <c r="M652" s="4">
        <v>44073</v>
      </c>
      <c r="N652">
        <v>1</v>
      </c>
      <c r="O652" t="s">
        <v>82</v>
      </c>
      <c r="P652" t="s">
        <v>244</v>
      </c>
      <c r="Q652">
        <v>1</v>
      </c>
      <c r="R652" t="s">
        <v>688</v>
      </c>
      <c r="S652" t="s">
        <v>1229</v>
      </c>
      <c r="T652" t="s">
        <v>1751</v>
      </c>
      <c r="U652" t="s">
        <v>110</v>
      </c>
      <c r="V652" t="s">
        <v>2032</v>
      </c>
      <c r="W652">
        <v>263.94</v>
      </c>
      <c r="X652">
        <v>149.94</v>
      </c>
      <c r="Y652">
        <v>1</v>
      </c>
      <c r="Z652" t="s">
        <v>2151</v>
      </c>
      <c r="AA652" t="s">
        <v>2431</v>
      </c>
      <c r="AF652" s="4"/>
      <c r="AG652" s="4"/>
      <c r="AH652" t="s">
        <v>86</v>
      </c>
      <c r="AI652" t="s">
        <v>248</v>
      </c>
      <c r="AJ652" t="s">
        <v>441</v>
      </c>
      <c r="AK652" t="s">
        <v>2641</v>
      </c>
      <c r="AL652" t="s">
        <v>1535</v>
      </c>
      <c r="AM652" t="s">
        <v>67</v>
      </c>
      <c r="AN652" t="s">
        <v>1577</v>
      </c>
      <c r="AO652" t="s">
        <v>530</v>
      </c>
      <c r="AP652" t="s">
        <v>2367</v>
      </c>
    </row>
    <row r="653" spans="1:42" x14ac:dyDescent="0.25">
      <c r="A653">
        <v>451</v>
      </c>
      <c r="B653">
        <v>381</v>
      </c>
      <c r="C653" s="4">
        <v>44012</v>
      </c>
      <c r="D653">
        <v>4</v>
      </c>
      <c r="E653" t="s">
        <v>40</v>
      </c>
      <c r="F653" t="s">
        <v>51</v>
      </c>
      <c r="G653" t="s">
        <v>55</v>
      </c>
      <c r="H653" t="s">
        <v>58</v>
      </c>
      <c r="I653" s="4">
        <v>43653</v>
      </c>
      <c r="J653">
        <v>2</v>
      </c>
      <c r="K653" t="s">
        <v>60</v>
      </c>
      <c r="L653" s="4">
        <v>43615</v>
      </c>
      <c r="M653" s="4">
        <v>43830</v>
      </c>
      <c r="N653">
        <v>2</v>
      </c>
      <c r="O653" t="s">
        <v>104</v>
      </c>
      <c r="P653" t="s">
        <v>266</v>
      </c>
      <c r="Q653">
        <v>2</v>
      </c>
      <c r="R653" t="s">
        <v>689</v>
      </c>
      <c r="S653" t="s">
        <v>1230</v>
      </c>
      <c r="T653" t="s">
        <v>1752</v>
      </c>
      <c r="U653" t="s">
        <v>71</v>
      </c>
      <c r="V653" t="s">
        <v>2031</v>
      </c>
      <c r="W653">
        <v>134.96</v>
      </c>
      <c r="X653">
        <v>39.979999999999997</v>
      </c>
      <c r="Y653">
        <v>2</v>
      </c>
      <c r="Z653" t="s">
        <v>2198</v>
      </c>
      <c r="AA653" t="s">
        <v>2485</v>
      </c>
      <c r="AF653" s="4"/>
      <c r="AG653" s="4"/>
      <c r="AH653" t="s">
        <v>80</v>
      </c>
      <c r="AI653" t="s">
        <v>242</v>
      </c>
      <c r="AJ653" t="s">
        <v>696</v>
      </c>
      <c r="AK653" t="s">
        <v>1236</v>
      </c>
      <c r="AL653" t="s">
        <v>1758</v>
      </c>
      <c r="AM653" t="s">
        <v>69</v>
      </c>
      <c r="AN653" t="s">
        <v>1548</v>
      </c>
      <c r="AO653" t="s">
        <v>80</v>
      </c>
      <c r="AP653" t="s">
        <v>2357</v>
      </c>
    </row>
    <row r="654" spans="1:42" x14ac:dyDescent="0.25">
      <c r="A654">
        <v>451</v>
      </c>
      <c r="B654">
        <v>381</v>
      </c>
      <c r="C654" s="4">
        <v>44012</v>
      </c>
      <c r="D654">
        <v>4</v>
      </c>
      <c r="E654" t="s">
        <v>40</v>
      </c>
      <c r="F654" t="s">
        <v>51</v>
      </c>
      <c r="G654" t="s">
        <v>55</v>
      </c>
      <c r="H654" t="s">
        <v>58</v>
      </c>
      <c r="I654" s="4">
        <v>43653</v>
      </c>
      <c r="J654">
        <v>2</v>
      </c>
      <c r="K654" t="s">
        <v>60</v>
      </c>
      <c r="L654" s="4">
        <v>43615</v>
      </c>
      <c r="M654" s="4">
        <v>43830</v>
      </c>
      <c r="N654">
        <v>2</v>
      </c>
      <c r="O654" t="s">
        <v>104</v>
      </c>
      <c r="P654" t="s">
        <v>266</v>
      </c>
      <c r="Q654">
        <v>2</v>
      </c>
      <c r="R654" t="s">
        <v>689</v>
      </c>
      <c r="S654" t="s">
        <v>1230</v>
      </c>
      <c r="T654" t="s">
        <v>1752</v>
      </c>
      <c r="U654" t="s">
        <v>71</v>
      </c>
      <c r="V654" t="s">
        <v>2031</v>
      </c>
      <c r="W654">
        <v>134.96</v>
      </c>
      <c r="X654">
        <v>39.979999999999997</v>
      </c>
      <c r="Y654">
        <v>2</v>
      </c>
      <c r="Z654" t="s">
        <v>2198</v>
      </c>
      <c r="AA654" t="s">
        <v>2485</v>
      </c>
      <c r="AF654" s="4"/>
      <c r="AG654" s="4"/>
      <c r="AH654" t="s">
        <v>86</v>
      </c>
      <c r="AI654" t="s">
        <v>248</v>
      </c>
      <c r="AJ654" t="s">
        <v>584</v>
      </c>
      <c r="AK654" t="s">
        <v>1062</v>
      </c>
      <c r="AL654" t="s">
        <v>1665</v>
      </c>
      <c r="AM654" t="s">
        <v>69</v>
      </c>
      <c r="AN654" t="s">
        <v>1577</v>
      </c>
      <c r="AO654" t="s">
        <v>530</v>
      </c>
      <c r="AP654" t="s">
        <v>2367</v>
      </c>
    </row>
    <row r="655" spans="1:42" x14ac:dyDescent="0.25">
      <c r="A655">
        <v>452</v>
      </c>
      <c r="B655">
        <v>399</v>
      </c>
      <c r="C655" s="4">
        <v>44012</v>
      </c>
      <c r="D655">
        <v>10</v>
      </c>
      <c r="E655" t="s">
        <v>42</v>
      </c>
      <c r="F655" t="s">
        <v>53</v>
      </c>
      <c r="G655" t="s">
        <v>56</v>
      </c>
      <c r="H655" t="s">
        <v>58</v>
      </c>
      <c r="I655" s="4">
        <v>43735</v>
      </c>
      <c r="J655">
        <v>1</v>
      </c>
      <c r="K655" t="s">
        <v>61</v>
      </c>
      <c r="L655" s="4">
        <v>43615</v>
      </c>
      <c r="M655" s="4">
        <v>43830</v>
      </c>
      <c r="N655">
        <v>1</v>
      </c>
      <c r="O655" t="s">
        <v>84</v>
      </c>
      <c r="P655" t="s">
        <v>246</v>
      </c>
      <c r="Q655">
        <v>1</v>
      </c>
      <c r="R655" t="s">
        <v>410</v>
      </c>
      <c r="S655" t="s">
        <v>972</v>
      </c>
      <c r="T655" t="s">
        <v>1505</v>
      </c>
      <c r="U655" t="s">
        <v>67</v>
      </c>
      <c r="V655" t="s">
        <v>1548</v>
      </c>
      <c r="W655">
        <v>869.85</v>
      </c>
      <c r="X655">
        <v>44.97</v>
      </c>
      <c r="Y655">
        <v>1</v>
      </c>
      <c r="Z655" t="s">
        <v>645</v>
      </c>
      <c r="AA655" t="s">
        <v>2347</v>
      </c>
      <c r="AF655" s="4"/>
      <c r="AG655" s="4"/>
      <c r="AH655" t="s">
        <v>84</v>
      </c>
      <c r="AI655" t="s">
        <v>246</v>
      </c>
      <c r="AJ655" t="s">
        <v>410</v>
      </c>
      <c r="AK655" t="s">
        <v>972</v>
      </c>
      <c r="AL655" t="s">
        <v>1505</v>
      </c>
      <c r="AM655" t="s">
        <v>67</v>
      </c>
      <c r="AN655" t="s">
        <v>1548</v>
      </c>
      <c r="AO655" t="s">
        <v>645</v>
      </c>
      <c r="AP655" t="s">
        <v>2347</v>
      </c>
    </row>
    <row r="656" spans="1:42" x14ac:dyDescent="0.25">
      <c r="A656">
        <v>453</v>
      </c>
      <c r="B656">
        <v>453</v>
      </c>
      <c r="C656" s="4">
        <v>44012</v>
      </c>
      <c r="D656">
        <v>9</v>
      </c>
      <c r="E656" t="s">
        <v>41</v>
      </c>
      <c r="F656" t="s">
        <v>52</v>
      </c>
      <c r="G656" t="s">
        <v>55</v>
      </c>
      <c r="H656" t="s">
        <v>58</v>
      </c>
      <c r="I656" s="4">
        <v>43937</v>
      </c>
      <c r="J656">
        <v>7</v>
      </c>
      <c r="K656" t="s">
        <v>61</v>
      </c>
      <c r="L656" s="4">
        <v>43915</v>
      </c>
      <c r="M656" s="4">
        <v>44012</v>
      </c>
      <c r="N656">
        <v>2</v>
      </c>
      <c r="O656" t="s">
        <v>165</v>
      </c>
      <c r="P656" t="s">
        <v>327</v>
      </c>
      <c r="Q656">
        <v>2</v>
      </c>
      <c r="R656" t="s">
        <v>690</v>
      </c>
      <c r="S656" t="s">
        <v>1231</v>
      </c>
      <c r="T656" t="s">
        <v>1753</v>
      </c>
      <c r="U656" t="s">
        <v>71</v>
      </c>
      <c r="V656" t="s">
        <v>2040</v>
      </c>
      <c r="W656">
        <v>71.92</v>
      </c>
      <c r="X656">
        <v>34.979999999999997</v>
      </c>
      <c r="Y656">
        <v>2</v>
      </c>
      <c r="Z656" t="s">
        <v>2199</v>
      </c>
      <c r="AA656" t="s">
        <v>2486</v>
      </c>
      <c r="AB656">
        <v>4</v>
      </c>
      <c r="AC656" t="s">
        <v>2633</v>
      </c>
      <c r="AD656">
        <v>1115</v>
      </c>
      <c r="AE656" t="s">
        <v>2638</v>
      </c>
      <c r="AF656" s="4">
        <v>43983</v>
      </c>
      <c r="AG656" s="4">
        <v>44027</v>
      </c>
      <c r="AH656" t="s">
        <v>86</v>
      </c>
      <c r="AI656" t="s">
        <v>248</v>
      </c>
      <c r="AJ656" t="s">
        <v>584</v>
      </c>
      <c r="AK656" t="s">
        <v>1062</v>
      </c>
      <c r="AL656" t="s">
        <v>1665</v>
      </c>
      <c r="AM656" t="s">
        <v>69</v>
      </c>
      <c r="AN656" t="s">
        <v>1577</v>
      </c>
      <c r="AO656" t="s">
        <v>530</v>
      </c>
      <c r="AP656" t="s">
        <v>2367</v>
      </c>
    </row>
    <row r="657" spans="1:42" x14ac:dyDescent="0.25">
      <c r="A657">
        <v>453</v>
      </c>
      <c r="B657">
        <v>453</v>
      </c>
      <c r="C657" s="4">
        <v>44012</v>
      </c>
      <c r="D657">
        <v>9</v>
      </c>
      <c r="E657" t="s">
        <v>41</v>
      </c>
      <c r="F657" t="s">
        <v>52</v>
      </c>
      <c r="G657" t="s">
        <v>55</v>
      </c>
      <c r="H657" t="s">
        <v>58</v>
      </c>
      <c r="I657" s="4">
        <v>43937</v>
      </c>
      <c r="J657">
        <v>7</v>
      </c>
      <c r="K657" t="s">
        <v>61</v>
      </c>
      <c r="L657" s="4">
        <v>43915</v>
      </c>
      <c r="M657" s="4">
        <v>44012</v>
      </c>
      <c r="N657">
        <v>2</v>
      </c>
      <c r="O657" t="s">
        <v>165</v>
      </c>
      <c r="P657" t="s">
        <v>327</v>
      </c>
      <c r="Q657">
        <v>2</v>
      </c>
      <c r="R657" t="s">
        <v>690</v>
      </c>
      <c r="S657" t="s">
        <v>1231</v>
      </c>
      <c r="T657" t="s">
        <v>1753</v>
      </c>
      <c r="U657" t="s">
        <v>71</v>
      </c>
      <c r="V657" t="s">
        <v>2040</v>
      </c>
      <c r="W657">
        <v>71.92</v>
      </c>
      <c r="X657">
        <v>34.979999999999997</v>
      </c>
      <c r="Y657">
        <v>2</v>
      </c>
      <c r="Z657" t="s">
        <v>2199</v>
      </c>
      <c r="AA657" t="s">
        <v>2486</v>
      </c>
      <c r="AB657">
        <v>4</v>
      </c>
      <c r="AC657" t="s">
        <v>2633</v>
      </c>
      <c r="AD657">
        <v>1115</v>
      </c>
      <c r="AE657" t="s">
        <v>2638</v>
      </c>
      <c r="AF657" s="4">
        <v>43983</v>
      </c>
      <c r="AG657" s="4">
        <v>44027</v>
      </c>
      <c r="AH657" t="s">
        <v>90</v>
      </c>
      <c r="AI657" t="s">
        <v>252</v>
      </c>
      <c r="AJ657" t="s">
        <v>503</v>
      </c>
      <c r="AK657" t="s">
        <v>1066</v>
      </c>
      <c r="AL657" t="s">
        <v>1594</v>
      </c>
      <c r="AM657" t="s">
        <v>69</v>
      </c>
      <c r="AN657" t="s">
        <v>1562</v>
      </c>
      <c r="AO657" t="s">
        <v>410</v>
      </c>
      <c r="AP657" t="s">
        <v>2359</v>
      </c>
    </row>
    <row r="658" spans="1:42" x14ac:dyDescent="0.25">
      <c r="A658">
        <v>454</v>
      </c>
      <c r="B658">
        <v>8</v>
      </c>
      <c r="C658" s="4">
        <v>44013</v>
      </c>
      <c r="D658">
        <v>2</v>
      </c>
      <c r="E658" t="s">
        <v>38</v>
      </c>
      <c r="F658" t="s">
        <v>49</v>
      </c>
      <c r="G658" t="s">
        <v>55</v>
      </c>
      <c r="H658" t="s">
        <v>57</v>
      </c>
      <c r="I658" s="4">
        <v>43667</v>
      </c>
      <c r="J658">
        <v>2</v>
      </c>
      <c r="K658" t="s">
        <v>60</v>
      </c>
      <c r="L658" s="4">
        <v>43615</v>
      </c>
      <c r="M658" s="4">
        <v>43830</v>
      </c>
      <c r="N658">
        <v>1</v>
      </c>
      <c r="O658" t="s">
        <v>67</v>
      </c>
      <c r="P658" t="s">
        <v>229</v>
      </c>
      <c r="Q658">
        <v>1</v>
      </c>
      <c r="R658" t="s">
        <v>636</v>
      </c>
      <c r="S658" t="s">
        <v>974</v>
      </c>
      <c r="T658" t="s">
        <v>1513</v>
      </c>
      <c r="U658" t="s">
        <v>67</v>
      </c>
      <c r="V658" t="s">
        <v>1548</v>
      </c>
      <c r="W658">
        <v>89.97</v>
      </c>
      <c r="X658">
        <v>44.97</v>
      </c>
      <c r="Y658">
        <v>1</v>
      </c>
      <c r="Z658" t="s">
        <v>455</v>
      </c>
      <c r="AA658" t="s">
        <v>2340</v>
      </c>
      <c r="AF658" s="4"/>
      <c r="AG658" s="4"/>
      <c r="AH658" t="s">
        <v>67</v>
      </c>
      <c r="AI658" t="s">
        <v>229</v>
      </c>
      <c r="AJ658" t="s">
        <v>636</v>
      </c>
      <c r="AK658" t="s">
        <v>974</v>
      </c>
      <c r="AL658" t="s">
        <v>1513</v>
      </c>
      <c r="AM658" t="s">
        <v>67</v>
      </c>
      <c r="AN658" t="s">
        <v>1548</v>
      </c>
      <c r="AO658" t="s">
        <v>455</v>
      </c>
      <c r="AP658" t="s">
        <v>2340</v>
      </c>
    </row>
    <row r="659" spans="1:42" x14ac:dyDescent="0.25">
      <c r="A659">
        <v>455</v>
      </c>
      <c r="B659">
        <v>450</v>
      </c>
      <c r="C659" s="4">
        <v>44013</v>
      </c>
      <c r="D659">
        <v>8</v>
      </c>
      <c r="E659" t="s">
        <v>43</v>
      </c>
      <c r="F659" t="s">
        <v>54</v>
      </c>
      <c r="G659" t="s">
        <v>55</v>
      </c>
      <c r="H659" t="s">
        <v>57</v>
      </c>
      <c r="I659" s="4">
        <v>43668</v>
      </c>
      <c r="J659">
        <v>3</v>
      </c>
      <c r="K659" t="s">
        <v>59</v>
      </c>
      <c r="L659" s="4">
        <v>43615</v>
      </c>
      <c r="M659" s="4">
        <v>43830</v>
      </c>
      <c r="N659">
        <v>1</v>
      </c>
      <c r="O659" t="s">
        <v>69</v>
      </c>
      <c r="P659" t="s">
        <v>231</v>
      </c>
      <c r="Q659">
        <v>1</v>
      </c>
      <c r="R659" t="s">
        <v>531</v>
      </c>
      <c r="S659" t="s">
        <v>1093</v>
      </c>
      <c r="T659" t="s">
        <v>1620</v>
      </c>
      <c r="U659" t="s">
        <v>69</v>
      </c>
      <c r="V659" t="s">
        <v>1577</v>
      </c>
      <c r="W659">
        <v>89.99</v>
      </c>
      <c r="X659">
        <v>24.99</v>
      </c>
      <c r="Y659">
        <v>1</v>
      </c>
      <c r="Z659" t="s">
        <v>67</v>
      </c>
      <c r="AA659" t="s">
        <v>2373</v>
      </c>
      <c r="AF659" s="4"/>
      <c r="AG659" s="4"/>
      <c r="AH659" t="s">
        <v>69</v>
      </c>
      <c r="AI659" t="s">
        <v>231</v>
      </c>
      <c r="AJ659" t="s">
        <v>531</v>
      </c>
      <c r="AK659" t="s">
        <v>1093</v>
      </c>
      <c r="AL659" t="s">
        <v>1620</v>
      </c>
      <c r="AM659" t="s">
        <v>69</v>
      </c>
      <c r="AN659" t="s">
        <v>1577</v>
      </c>
      <c r="AO659" t="s">
        <v>67</v>
      </c>
      <c r="AP659" t="s">
        <v>2373</v>
      </c>
    </row>
    <row r="660" spans="1:42" x14ac:dyDescent="0.25">
      <c r="A660">
        <v>456</v>
      </c>
      <c r="B660">
        <v>158</v>
      </c>
      <c r="C660" s="4">
        <v>44014</v>
      </c>
      <c r="D660">
        <v>8</v>
      </c>
      <c r="E660" t="s">
        <v>43</v>
      </c>
      <c r="F660" t="s">
        <v>54</v>
      </c>
      <c r="G660" t="s">
        <v>55</v>
      </c>
      <c r="H660" t="s">
        <v>57</v>
      </c>
      <c r="I660" s="4">
        <v>43947</v>
      </c>
      <c r="J660">
        <v>7</v>
      </c>
      <c r="K660" t="s">
        <v>61</v>
      </c>
      <c r="L660" s="4">
        <v>43915</v>
      </c>
      <c r="M660" s="4">
        <v>44012</v>
      </c>
      <c r="N660">
        <v>1</v>
      </c>
      <c r="O660" t="s">
        <v>80</v>
      </c>
      <c r="P660" t="s">
        <v>242</v>
      </c>
      <c r="Q660">
        <v>1</v>
      </c>
      <c r="R660" t="s">
        <v>691</v>
      </c>
      <c r="S660" t="s">
        <v>1232</v>
      </c>
      <c r="T660" t="s">
        <v>1754</v>
      </c>
      <c r="U660" t="s">
        <v>67</v>
      </c>
      <c r="V660" t="s">
        <v>1548</v>
      </c>
      <c r="W660">
        <v>476.85</v>
      </c>
      <c r="X660">
        <v>44.97</v>
      </c>
      <c r="Y660">
        <v>1</v>
      </c>
      <c r="Z660" t="s">
        <v>67</v>
      </c>
      <c r="AA660" t="s">
        <v>2373</v>
      </c>
      <c r="AF660" s="4"/>
      <c r="AG660" s="4"/>
      <c r="AH660" t="s">
        <v>80</v>
      </c>
      <c r="AI660" t="s">
        <v>242</v>
      </c>
      <c r="AJ660" t="s">
        <v>691</v>
      </c>
      <c r="AK660" t="s">
        <v>1232</v>
      </c>
      <c r="AL660" t="s">
        <v>1754</v>
      </c>
      <c r="AM660" t="s">
        <v>67</v>
      </c>
      <c r="AN660" t="s">
        <v>1548</v>
      </c>
      <c r="AO660" t="s">
        <v>67</v>
      </c>
      <c r="AP660" t="s">
        <v>2373</v>
      </c>
    </row>
    <row r="661" spans="1:42" x14ac:dyDescent="0.25">
      <c r="A661">
        <v>457</v>
      </c>
      <c r="B661">
        <v>214</v>
      </c>
      <c r="C661" s="4">
        <v>44014</v>
      </c>
      <c r="D661">
        <v>6</v>
      </c>
      <c r="E661" t="s">
        <v>33</v>
      </c>
      <c r="F661" t="s">
        <v>44</v>
      </c>
      <c r="G661" t="s">
        <v>55</v>
      </c>
      <c r="H661" t="s">
        <v>57</v>
      </c>
      <c r="I661" s="4">
        <v>43631</v>
      </c>
      <c r="J661">
        <v>3</v>
      </c>
      <c r="K661" t="s">
        <v>59</v>
      </c>
      <c r="L661" s="4">
        <v>43615</v>
      </c>
      <c r="M661" s="4">
        <v>43830</v>
      </c>
      <c r="N661">
        <v>2</v>
      </c>
      <c r="O661" t="s">
        <v>81</v>
      </c>
      <c r="P661" t="s">
        <v>243</v>
      </c>
      <c r="Q661">
        <v>2</v>
      </c>
      <c r="R661" t="s">
        <v>692</v>
      </c>
      <c r="S661" t="s">
        <v>1233</v>
      </c>
      <c r="T661" t="s">
        <v>1755</v>
      </c>
      <c r="U661" t="s">
        <v>110</v>
      </c>
      <c r="V661" t="s">
        <v>1869</v>
      </c>
      <c r="W661">
        <v>821.82</v>
      </c>
      <c r="X661">
        <v>89.94</v>
      </c>
      <c r="Y661">
        <v>2</v>
      </c>
      <c r="Z661" t="s">
        <v>2187</v>
      </c>
      <c r="AA661" t="s">
        <v>2470</v>
      </c>
      <c r="AF661" s="4"/>
      <c r="AG661" s="4"/>
      <c r="AH661" t="s">
        <v>79</v>
      </c>
      <c r="AI661" t="s">
        <v>241</v>
      </c>
      <c r="AJ661" t="s">
        <v>500</v>
      </c>
      <c r="AK661" t="s">
        <v>1063</v>
      </c>
      <c r="AL661" t="s">
        <v>1591</v>
      </c>
      <c r="AM661" t="s">
        <v>67</v>
      </c>
      <c r="AN661" t="s">
        <v>1548</v>
      </c>
      <c r="AO661" t="s">
        <v>455</v>
      </c>
      <c r="AP661" t="s">
        <v>2340</v>
      </c>
    </row>
    <row r="662" spans="1:42" x14ac:dyDescent="0.25">
      <c r="A662">
        <v>457</v>
      </c>
      <c r="B662">
        <v>214</v>
      </c>
      <c r="C662" s="4">
        <v>44014</v>
      </c>
      <c r="D662">
        <v>6</v>
      </c>
      <c r="E662" t="s">
        <v>33</v>
      </c>
      <c r="F662" t="s">
        <v>44</v>
      </c>
      <c r="G662" t="s">
        <v>55</v>
      </c>
      <c r="H662" t="s">
        <v>57</v>
      </c>
      <c r="I662" s="4">
        <v>43631</v>
      </c>
      <c r="J662">
        <v>3</v>
      </c>
      <c r="K662" t="s">
        <v>59</v>
      </c>
      <c r="L662" s="4">
        <v>43615</v>
      </c>
      <c r="M662" s="4">
        <v>43830</v>
      </c>
      <c r="N662">
        <v>2</v>
      </c>
      <c r="O662" t="s">
        <v>81</v>
      </c>
      <c r="P662" t="s">
        <v>243</v>
      </c>
      <c r="Q662">
        <v>2</v>
      </c>
      <c r="R662" t="s">
        <v>692</v>
      </c>
      <c r="S662" t="s">
        <v>1233</v>
      </c>
      <c r="T662" t="s">
        <v>1755</v>
      </c>
      <c r="U662" t="s">
        <v>110</v>
      </c>
      <c r="V662" t="s">
        <v>1869</v>
      </c>
      <c r="W662">
        <v>821.82</v>
      </c>
      <c r="X662">
        <v>89.94</v>
      </c>
      <c r="Y662">
        <v>2</v>
      </c>
      <c r="Z662" t="s">
        <v>2187</v>
      </c>
      <c r="AA662" t="s">
        <v>2470</v>
      </c>
      <c r="AF662" s="4"/>
      <c r="AG662" s="4"/>
      <c r="AH662" t="s">
        <v>84</v>
      </c>
      <c r="AI662" t="s">
        <v>246</v>
      </c>
      <c r="AJ662" t="s">
        <v>824</v>
      </c>
      <c r="AK662" t="s">
        <v>1361</v>
      </c>
      <c r="AL662" t="s">
        <v>1877</v>
      </c>
      <c r="AM662" t="s">
        <v>67</v>
      </c>
      <c r="AN662" t="s">
        <v>1548</v>
      </c>
      <c r="AO662" t="s">
        <v>86</v>
      </c>
      <c r="AP662" t="s">
        <v>2350</v>
      </c>
    </row>
    <row r="663" spans="1:42" x14ac:dyDescent="0.25">
      <c r="A663">
        <v>458</v>
      </c>
      <c r="B663">
        <v>370</v>
      </c>
      <c r="C663" s="4">
        <v>44014</v>
      </c>
      <c r="D663">
        <v>9</v>
      </c>
      <c r="E663" t="s">
        <v>41</v>
      </c>
      <c r="F663" t="s">
        <v>52</v>
      </c>
      <c r="G663" t="s">
        <v>55</v>
      </c>
      <c r="H663" t="s">
        <v>58</v>
      </c>
      <c r="I663" s="4">
        <v>43739</v>
      </c>
      <c r="J663">
        <v>2</v>
      </c>
      <c r="K663" t="s">
        <v>60</v>
      </c>
      <c r="L663" s="4">
        <v>43615</v>
      </c>
      <c r="M663" s="4">
        <v>43830</v>
      </c>
      <c r="N663">
        <v>1</v>
      </c>
      <c r="O663" t="s">
        <v>79</v>
      </c>
      <c r="P663" t="s">
        <v>241</v>
      </c>
      <c r="Q663">
        <v>1</v>
      </c>
      <c r="R663" t="s">
        <v>403</v>
      </c>
      <c r="S663" t="s">
        <v>965</v>
      </c>
      <c r="T663" t="s">
        <v>422</v>
      </c>
      <c r="U663" t="s">
        <v>80</v>
      </c>
      <c r="V663" t="s">
        <v>1548</v>
      </c>
      <c r="W663">
        <v>240</v>
      </c>
      <c r="X663">
        <v>29.98</v>
      </c>
      <c r="Y663">
        <v>1</v>
      </c>
      <c r="Z663" t="s">
        <v>455</v>
      </c>
      <c r="AA663" t="s">
        <v>2340</v>
      </c>
      <c r="AF663" s="4"/>
      <c r="AG663" s="4"/>
      <c r="AH663" t="s">
        <v>79</v>
      </c>
      <c r="AI663" t="s">
        <v>241</v>
      </c>
      <c r="AJ663" t="s">
        <v>403</v>
      </c>
      <c r="AK663" t="s">
        <v>965</v>
      </c>
      <c r="AL663" t="s">
        <v>422</v>
      </c>
      <c r="AM663" t="s">
        <v>80</v>
      </c>
      <c r="AN663" t="s">
        <v>1548</v>
      </c>
      <c r="AO663" t="s">
        <v>455</v>
      </c>
      <c r="AP663" t="s">
        <v>2340</v>
      </c>
    </row>
    <row r="664" spans="1:42" x14ac:dyDescent="0.25">
      <c r="A664">
        <v>459</v>
      </c>
      <c r="B664">
        <v>119</v>
      </c>
      <c r="C664" s="4">
        <v>44015</v>
      </c>
      <c r="D664">
        <v>6</v>
      </c>
      <c r="E664" t="s">
        <v>33</v>
      </c>
      <c r="F664" t="s">
        <v>44</v>
      </c>
      <c r="G664" t="s">
        <v>56</v>
      </c>
      <c r="H664" t="s">
        <v>57</v>
      </c>
      <c r="I664" s="4">
        <v>43957</v>
      </c>
      <c r="J664">
        <v>7</v>
      </c>
      <c r="K664" t="s">
        <v>61</v>
      </c>
      <c r="L664" s="4">
        <v>43915</v>
      </c>
      <c r="M664" s="4">
        <v>44012</v>
      </c>
      <c r="N664">
        <v>1</v>
      </c>
      <c r="O664" t="s">
        <v>86</v>
      </c>
      <c r="P664" t="s">
        <v>248</v>
      </c>
      <c r="Q664">
        <v>1</v>
      </c>
      <c r="R664" t="s">
        <v>513</v>
      </c>
      <c r="S664" t="s">
        <v>1076</v>
      </c>
      <c r="T664" t="s">
        <v>1603</v>
      </c>
      <c r="U664" t="s">
        <v>80</v>
      </c>
      <c r="V664" t="s">
        <v>1577</v>
      </c>
      <c r="W664">
        <v>45.36</v>
      </c>
      <c r="X664">
        <v>49.98</v>
      </c>
      <c r="Y664">
        <v>1</v>
      </c>
      <c r="Z664" t="s">
        <v>549</v>
      </c>
      <c r="AA664" t="s">
        <v>2362</v>
      </c>
      <c r="AB664">
        <v>4</v>
      </c>
      <c r="AC664" t="s">
        <v>2634</v>
      </c>
      <c r="AD664">
        <v>871</v>
      </c>
      <c r="AE664" t="s">
        <v>2638</v>
      </c>
      <c r="AF664" s="4">
        <v>43983</v>
      </c>
      <c r="AG664" s="4">
        <v>44027</v>
      </c>
      <c r="AH664" t="s">
        <v>86</v>
      </c>
      <c r="AI664" t="s">
        <v>248</v>
      </c>
      <c r="AJ664" t="s">
        <v>513</v>
      </c>
      <c r="AK664" t="s">
        <v>1076</v>
      </c>
      <c r="AL664" t="s">
        <v>1603</v>
      </c>
      <c r="AM664" t="s">
        <v>80</v>
      </c>
      <c r="AN664" t="s">
        <v>1577</v>
      </c>
      <c r="AO664" t="s">
        <v>549</v>
      </c>
      <c r="AP664" t="s">
        <v>2362</v>
      </c>
    </row>
    <row r="665" spans="1:42" x14ac:dyDescent="0.25">
      <c r="A665">
        <v>460</v>
      </c>
      <c r="B665">
        <v>447</v>
      </c>
      <c r="C665" s="4">
        <v>44015</v>
      </c>
      <c r="D665">
        <v>4</v>
      </c>
      <c r="E665" t="s">
        <v>40</v>
      </c>
      <c r="F665" t="s">
        <v>51</v>
      </c>
      <c r="G665" t="s">
        <v>56</v>
      </c>
      <c r="H665" t="s">
        <v>58</v>
      </c>
      <c r="I665" s="4">
        <v>43723</v>
      </c>
      <c r="J665">
        <v>2</v>
      </c>
      <c r="K665" t="s">
        <v>60</v>
      </c>
      <c r="L665" s="4">
        <v>43615</v>
      </c>
      <c r="M665" s="4">
        <v>43830</v>
      </c>
      <c r="N665">
        <v>3</v>
      </c>
      <c r="O665" t="s">
        <v>166</v>
      </c>
      <c r="P665" t="s">
        <v>328</v>
      </c>
      <c r="Q665">
        <v>3</v>
      </c>
      <c r="R665" t="s">
        <v>693</v>
      </c>
      <c r="S665" t="s">
        <v>1234</v>
      </c>
      <c r="T665" t="s">
        <v>1756</v>
      </c>
      <c r="U665" t="s">
        <v>2016</v>
      </c>
      <c r="V665" t="s">
        <v>2059</v>
      </c>
      <c r="W665">
        <v>643.91999999999996</v>
      </c>
      <c r="X665">
        <v>149.88</v>
      </c>
      <c r="Y665">
        <v>3</v>
      </c>
      <c r="Z665" t="s">
        <v>2200</v>
      </c>
      <c r="AA665" t="s">
        <v>2487</v>
      </c>
      <c r="AF665" s="4"/>
      <c r="AG665" s="4"/>
      <c r="AH665" t="s">
        <v>78</v>
      </c>
      <c r="AI665" t="s">
        <v>240</v>
      </c>
      <c r="AJ665" t="s">
        <v>610</v>
      </c>
      <c r="AK665" t="s">
        <v>1162</v>
      </c>
      <c r="AL665" t="s">
        <v>67</v>
      </c>
      <c r="AM665" t="s">
        <v>80</v>
      </c>
      <c r="AN665" t="s">
        <v>1548</v>
      </c>
      <c r="AO665" t="s">
        <v>393</v>
      </c>
      <c r="AP665" t="s">
        <v>2345</v>
      </c>
    </row>
    <row r="666" spans="1:42" x14ac:dyDescent="0.25">
      <c r="A666">
        <v>460</v>
      </c>
      <c r="B666">
        <v>447</v>
      </c>
      <c r="C666" s="4">
        <v>44015</v>
      </c>
      <c r="D666">
        <v>4</v>
      </c>
      <c r="E666" t="s">
        <v>40</v>
      </c>
      <c r="F666" t="s">
        <v>51</v>
      </c>
      <c r="G666" t="s">
        <v>56</v>
      </c>
      <c r="H666" t="s">
        <v>58</v>
      </c>
      <c r="I666" s="4">
        <v>43723</v>
      </c>
      <c r="J666">
        <v>2</v>
      </c>
      <c r="K666" t="s">
        <v>60</v>
      </c>
      <c r="L666" s="4">
        <v>43615</v>
      </c>
      <c r="M666" s="4">
        <v>43830</v>
      </c>
      <c r="N666">
        <v>3</v>
      </c>
      <c r="O666" t="s">
        <v>166</v>
      </c>
      <c r="P666" t="s">
        <v>328</v>
      </c>
      <c r="Q666">
        <v>3</v>
      </c>
      <c r="R666" t="s">
        <v>693</v>
      </c>
      <c r="S666" t="s">
        <v>1234</v>
      </c>
      <c r="T666" t="s">
        <v>1756</v>
      </c>
      <c r="U666" t="s">
        <v>2016</v>
      </c>
      <c r="V666" t="s">
        <v>2059</v>
      </c>
      <c r="W666">
        <v>643.91999999999996</v>
      </c>
      <c r="X666">
        <v>149.88</v>
      </c>
      <c r="Y666">
        <v>3</v>
      </c>
      <c r="Z666" t="s">
        <v>2200</v>
      </c>
      <c r="AA666" t="s">
        <v>2487</v>
      </c>
      <c r="AF666" s="4"/>
      <c r="AG666" s="4"/>
      <c r="AH666" t="s">
        <v>90</v>
      </c>
      <c r="AI666" t="s">
        <v>252</v>
      </c>
      <c r="AJ666" t="s">
        <v>69</v>
      </c>
      <c r="AK666" t="s">
        <v>1015</v>
      </c>
      <c r="AL666" t="s">
        <v>1545</v>
      </c>
      <c r="AM666" t="s">
        <v>67</v>
      </c>
      <c r="AN666" t="s">
        <v>1562</v>
      </c>
      <c r="AO666" t="s">
        <v>645</v>
      </c>
      <c r="AP666" t="s">
        <v>2347</v>
      </c>
    </row>
    <row r="667" spans="1:42" x14ac:dyDescent="0.25">
      <c r="A667">
        <v>460</v>
      </c>
      <c r="B667">
        <v>447</v>
      </c>
      <c r="C667" s="4">
        <v>44015</v>
      </c>
      <c r="D667">
        <v>4</v>
      </c>
      <c r="E667" t="s">
        <v>40</v>
      </c>
      <c r="F667" t="s">
        <v>51</v>
      </c>
      <c r="G667" t="s">
        <v>56</v>
      </c>
      <c r="H667" t="s">
        <v>58</v>
      </c>
      <c r="I667" s="4">
        <v>43723</v>
      </c>
      <c r="J667">
        <v>2</v>
      </c>
      <c r="K667" t="s">
        <v>60</v>
      </c>
      <c r="L667" s="4">
        <v>43615</v>
      </c>
      <c r="M667" s="4">
        <v>43830</v>
      </c>
      <c r="N667">
        <v>3</v>
      </c>
      <c r="O667" t="s">
        <v>166</v>
      </c>
      <c r="P667" t="s">
        <v>328</v>
      </c>
      <c r="Q667">
        <v>3</v>
      </c>
      <c r="R667" t="s">
        <v>693</v>
      </c>
      <c r="S667" t="s">
        <v>1234</v>
      </c>
      <c r="T667" t="s">
        <v>1756</v>
      </c>
      <c r="U667" t="s">
        <v>2016</v>
      </c>
      <c r="V667" t="s">
        <v>2059</v>
      </c>
      <c r="W667">
        <v>643.91999999999996</v>
      </c>
      <c r="X667">
        <v>149.88</v>
      </c>
      <c r="Y667">
        <v>3</v>
      </c>
      <c r="Z667" t="s">
        <v>2200</v>
      </c>
      <c r="AA667" t="s">
        <v>2487</v>
      </c>
      <c r="AF667" s="4"/>
      <c r="AG667" s="4"/>
      <c r="AH667" t="s">
        <v>90</v>
      </c>
      <c r="AI667" t="s">
        <v>252</v>
      </c>
      <c r="AJ667" t="s">
        <v>69</v>
      </c>
      <c r="AK667" t="s">
        <v>1015</v>
      </c>
      <c r="AL667" t="s">
        <v>1545</v>
      </c>
      <c r="AM667" t="s">
        <v>67</v>
      </c>
      <c r="AN667" t="s">
        <v>1562</v>
      </c>
      <c r="AO667" t="s">
        <v>645</v>
      </c>
      <c r="AP667" t="s">
        <v>2347</v>
      </c>
    </row>
    <row r="668" spans="1:42" x14ac:dyDescent="0.25">
      <c r="A668">
        <v>460</v>
      </c>
      <c r="B668">
        <v>447</v>
      </c>
      <c r="C668" s="4">
        <v>44015</v>
      </c>
      <c r="D668">
        <v>4</v>
      </c>
      <c r="E668" t="s">
        <v>40</v>
      </c>
      <c r="F668" t="s">
        <v>51</v>
      </c>
      <c r="G668" t="s">
        <v>56</v>
      </c>
      <c r="H668" t="s">
        <v>58</v>
      </c>
      <c r="I668" s="4">
        <v>43723</v>
      </c>
      <c r="J668">
        <v>2</v>
      </c>
      <c r="K668" t="s">
        <v>60</v>
      </c>
      <c r="L668" s="4">
        <v>43615</v>
      </c>
      <c r="M668" s="4">
        <v>43830</v>
      </c>
      <c r="N668">
        <v>3</v>
      </c>
      <c r="O668" t="s">
        <v>166</v>
      </c>
      <c r="P668" t="s">
        <v>328</v>
      </c>
      <c r="Q668">
        <v>3</v>
      </c>
      <c r="R668" t="s">
        <v>693</v>
      </c>
      <c r="S668" t="s">
        <v>1234</v>
      </c>
      <c r="T668" t="s">
        <v>1756</v>
      </c>
      <c r="U668" t="s">
        <v>2016</v>
      </c>
      <c r="V668" t="s">
        <v>2059</v>
      </c>
      <c r="W668">
        <v>643.91999999999996</v>
      </c>
      <c r="X668">
        <v>149.88</v>
      </c>
      <c r="Y668">
        <v>3</v>
      </c>
      <c r="Z668" t="s">
        <v>2200</v>
      </c>
      <c r="AA668" t="s">
        <v>2487</v>
      </c>
      <c r="AF668" s="4"/>
      <c r="AG668" s="4"/>
      <c r="AH668" t="s">
        <v>67</v>
      </c>
      <c r="AI668" t="s">
        <v>229</v>
      </c>
      <c r="AJ668" t="s">
        <v>527</v>
      </c>
      <c r="AK668" t="s">
        <v>953</v>
      </c>
      <c r="AL668" t="s">
        <v>1617</v>
      </c>
      <c r="AM668" t="s">
        <v>69</v>
      </c>
      <c r="AN668" t="s">
        <v>1548</v>
      </c>
      <c r="AO668" t="s">
        <v>84</v>
      </c>
      <c r="AP668" t="s">
        <v>2366</v>
      </c>
    </row>
    <row r="669" spans="1:42" x14ac:dyDescent="0.25">
      <c r="A669">
        <v>460</v>
      </c>
      <c r="B669">
        <v>447</v>
      </c>
      <c r="C669" s="4">
        <v>44015</v>
      </c>
      <c r="D669">
        <v>4</v>
      </c>
      <c r="E669" t="s">
        <v>40</v>
      </c>
      <c r="F669" t="s">
        <v>51</v>
      </c>
      <c r="G669" t="s">
        <v>56</v>
      </c>
      <c r="H669" t="s">
        <v>58</v>
      </c>
      <c r="I669" s="4">
        <v>43723</v>
      </c>
      <c r="J669">
        <v>2</v>
      </c>
      <c r="K669" t="s">
        <v>60</v>
      </c>
      <c r="L669" s="4">
        <v>43615</v>
      </c>
      <c r="M669" s="4">
        <v>43830</v>
      </c>
      <c r="N669">
        <v>3</v>
      </c>
      <c r="O669" t="s">
        <v>166</v>
      </c>
      <c r="P669" t="s">
        <v>328</v>
      </c>
      <c r="Q669">
        <v>3</v>
      </c>
      <c r="R669" t="s">
        <v>693</v>
      </c>
      <c r="S669" t="s">
        <v>1234</v>
      </c>
      <c r="T669" t="s">
        <v>1756</v>
      </c>
      <c r="U669" t="s">
        <v>2016</v>
      </c>
      <c r="V669" t="s">
        <v>2059</v>
      </c>
      <c r="W669">
        <v>643.91999999999996</v>
      </c>
      <c r="X669">
        <v>149.88</v>
      </c>
      <c r="Y669">
        <v>3</v>
      </c>
      <c r="Z669" t="s">
        <v>2200</v>
      </c>
      <c r="AA669" t="s">
        <v>2487</v>
      </c>
      <c r="AF669" s="4"/>
      <c r="AG669" s="4"/>
      <c r="AH669" t="s">
        <v>78</v>
      </c>
      <c r="AI669" t="s">
        <v>240</v>
      </c>
      <c r="AJ669" t="s">
        <v>610</v>
      </c>
      <c r="AK669" t="s">
        <v>1162</v>
      </c>
      <c r="AL669" t="s">
        <v>67</v>
      </c>
      <c r="AM669" t="s">
        <v>80</v>
      </c>
      <c r="AN669" t="s">
        <v>1548</v>
      </c>
      <c r="AO669" t="s">
        <v>393</v>
      </c>
      <c r="AP669" t="s">
        <v>2345</v>
      </c>
    </row>
    <row r="670" spans="1:42" x14ac:dyDescent="0.25">
      <c r="A670">
        <v>460</v>
      </c>
      <c r="B670">
        <v>447</v>
      </c>
      <c r="C670" s="4">
        <v>44015</v>
      </c>
      <c r="D670">
        <v>4</v>
      </c>
      <c r="E670" t="s">
        <v>40</v>
      </c>
      <c r="F670" t="s">
        <v>51</v>
      </c>
      <c r="G670" t="s">
        <v>56</v>
      </c>
      <c r="H670" t="s">
        <v>58</v>
      </c>
      <c r="I670" s="4">
        <v>43723</v>
      </c>
      <c r="J670">
        <v>2</v>
      </c>
      <c r="K670" t="s">
        <v>60</v>
      </c>
      <c r="L670" s="4">
        <v>43615</v>
      </c>
      <c r="M670" s="4">
        <v>43830</v>
      </c>
      <c r="N670">
        <v>3</v>
      </c>
      <c r="O670" t="s">
        <v>166</v>
      </c>
      <c r="P670" t="s">
        <v>328</v>
      </c>
      <c r="Q670">
        <v>3</v>
      </c>
      <c r="R670" t="s">
        <v>693</v>
      </c>
      <c r="S670" t="s">
        <v>1234</v>
      </c>
      <c r="T670" t="s">
        <v>1756</v>
      </c>
      <c r="U670" t="s">
        <v>2016</v>
      </c>
      <c r="V670" t="s">
        <v>2059</v>
      </c>
      <c r="W670">
        <v>643.91999999999996</v>
      </c>
      <c r="X670">
        <v>149.88</v>
      </c>
      <c r="Y670">
        <v>3</v>
      </c>
      <c r="Z670" t="s">
        <v>2200</v>
      </c>
      <c r="AA670" t="s">
        <v>2487</v>
      </c>
      <c r="AF670" s="4"/>
      <c r="AG670" s="4"/>
      <c r="AH670" t="s">
        <v>67</v>
      </c>
      <c r="AI670" t="s">
        <v>229</v>
      </c>
      <c r="AJ670" t="s">
        <v>527</v>
      </c>
      <c r="AK670" t="s">
        <v>953</v>
      </c>
      <c r="AL670" t="s">
        <v>1617</v>
      </c>
      <c r="AM670" t="s">
        <v>69</v>
      </c>
      <c r="AN670" t="s">
        <v>1548</v>
      </c>
      <c r="AO670" t="s">
        <v>84</v>
      </c>
      <c r="AP670" t="s">
        <v>2366</v>
      </c>
    </row>
    <row r="671" spans="1:42" x14ac:dyDescent="0.25">
      <c r="A671">
        <v>461</v>
      </c>
      <c r="B671">
        <v>47</v>
      </c>
      <c r="C671" s="4">
        <v>44016</v>
      </c>
      <c r="D671">
        <v>1</v>
      </c>
      <c r="E671" t="s">
        <v>39</v>
      </c>
      <c r="F671" t="s">
        <v>50</v>
      </c>
      <c r="G671" t="s">
        <v>55</v>
      </c>
      <c r="H671" t="s">
        <v>58</v>
      </c>
      <c r="I671" s="4">
        <v>43732</v>
      </c>
      <c r="J671">
        <v>1</v>
      </c>
      <c r="K671" t="s">
        <v>61</v>
      </c>
      <c r="L671" s="4">
        <v>43615</v>
      </c>
      <c r="M671" s="4">
        <v>43830</v>
      </c>
      <c r="N671">
        <v>1</v>
      </c>
      <c r="O671" t="s">
        <v>84</v>
      </c>
      <c r="P671" t="s">
        <v>246</v>
      </c>
      <c r="Q671">
        <v>1</v>
      </c>
      <c r="R671" t="s">
        <v>640</v>
      </c>
      <c r="S671" t="s">
        <v>1187</v>
      </c>
      <c r="T671" t="s">
        <v>1529</v>
      </c>
      <c r="U671" t="s">
        <v>69</v>
      </c>
      <c r="V671" t="s">
        <v>1562</v>
      </c>
      <c r="W671">
        <v>49.99</v>
      </c>
      <c r="X671">
        <v>9.99</v>
      </c>
      <c r="Y671">
        <v>1</v>
      </c>
      <c r="Z671" t="s">
        <v>410</v>
      </c>
      <c r="AA671" t="s">
        <v>2359</v>
      </c>
      <c r="AF671" s="4"/>
      <c r="AG671" s="4"/>
      <c r="AH671" t="s">
        <v>84</v>
      </c>
      <c r="AI671" t="s">
        <v>246</v>
      </c>
      <c r="AJ671" t="s">
        <v>640</v>
      </c>
      <c r="AK671" t="s">
        <v>1187</v>
      </c>
      <c r="AL671" t="s">
        <v>1529</v>
      </c>
      <c r="AM671" t="s">
        <v>69</v>
      </c>
      <c r="AN671" t="s">
        <v>1562</v>
      </c>
      <c r="AO671" t="s">
        <v>410</v>
      </c>
      <c r="AP671" t="s">
        <v>2359</v>
      </c>
    </row>
    <row r="672" spans="1:42" x14ac:dyDescent="0.25">
      <c r="A672">
        <v>462</v>
      </c>
      <c r="B672">
        <v>134</v>
      </c>
      <c r="C672" s="4">
        <v>44016</v>
      </c>
      <c r="D672">
        <v>1</v>
      </c>
      <c r="E672" t="s">
        <v>39</v>
      </c>
      <c r="F672" t="s">
        <v>50</v>
      </c>
      <c r="G672" t="s">
        <v>56</v>
      </c>
      <c r="H672" t="s">
        <v>57</v>
      </c>
      <c r="I672" s="4">
        <v>43940</v>
      </c>
      <c r="J672">
        <v>7</v>
      </c>
      <c r="K672" t="s">
        <v>61</v>
      </c>
      <c r="L672" s="4">
        <v>43915</v>
      </c>
      <c r="M672" s="4">
        <v>44012</v>
      </c>
      <c r="N672">
        <v>1</v>
      </c>
      <c r="O672" t="s">
        <v>79</v>
      </c>
      <c r="P672" t="s">
        <v>241</v>
      </c>
      <c r="Q672">
        <v>1</v>
      </c>
      <c r="R672" t="s">
        <v>694</v>
      </c>
      <c r="S672" t="s">
        <v>1087</v>
      </c>
      <c r="T672" t="s">
        <v>1652</v>
      </c>
      <c r="U672" t="s">
        <v>80</v>
      </c>
      <c r="V672" t="s">
        <v>1562</v>
      </c>
      <c r="W672">
        <v>27.98</v>
      </c>
      <c r="X672">
        <v>19.98</v>
      </c>
      <c r="Y672">
        <v>1</v>
      </c>
      <c r="Z672" t="s">
        <v>86</v>
      </c>
      <c r="AA672" t="s">
        <v>2350</v>
      </c>
      <c r="AB672">
        <v>4</v>
      </c>
      <c r="AC672" t="s">
        <v>2633</v>
      </c>
      <c r="AD672">
        <v>879</v>
      </c>
      <c r="AE672" t="s">
        <v>2638</v>
      </c>
      <c r="AF672" s="4">
        <v>43983</v>
      </c>
      <c r="AG672" s="4">
        <v>44027</v>
      </c>
      <c r="AH672" t="s">
        <v>79</v>
      </c>
      <c r="AI672" t="s">
        <v>241</v>
      </c>
      <c r="AJ672" t="s">
        <v>694</v>
      </c>
      <c r="AK672" t="s">
        <v>1087</v>
      </c>
      <c r="AL672" t="s">
        <v>1652</v>
      </c>
      <c r="AM672" t="s">
        <v>80</v>
      </c>
      <c r="AN672" t="s">
        <v>1562</v>
      </c>
      <c r="AO672" t="s">
        <v>86</v>
      </c>
      <c r="AP672" t="s">
        <v>2350</v>
      </c>
    </row>
    <row r="673" spans="1:42" x14ac:dyDescent="0.25">
      <c r="A673">
        <v>463</v>
      </c>
      <c r="B673">
        <v>233</v>
      </c>
      <c r="C673" s="4">
        <v>44016</v>
      </c>
      <c r="D673">
        <v>2</v>
      </c>
      <c r="E673" t="s">
        <v>38</v>
      </c>
      <c r="F673" t="s">
        <v>49</v>
      </c>
      <c r="G673" t="s">
        <v>55</v>
      </c>
      <c r="H673" t="s">
        <v>57</v>
      </c>
      <c r="I673" s="4">
        <v>43719</v>
      </c>
      <c r="J673">
        <v>3</v>
      </c>
      <c r="K673" t="s">
        <v>59</v>
      </c>
      <c r="L673" s="4">
        <v>43615</v>
      </c>
      <c r="M673" s="4">
        <v>43830</v>
      </c>
      <c r="N673">
        <v>1</v>
      </c>
      <c r="O673" t="s">
        <v>79</v>
      </c>
      <c r="P673" t="s">
        <v>241</v>
      </c>
      <c r="Q673">
        <v>1</v>
      </c>
      <c r="R673" t="s">
        <v>500</v>
      </c>
      <c r="S673" t="s">
        <v>1063</v>
      </c>
      <c r="T673" t="s">
        <v>1591</v>
      </c>
      <c r="U673" t="s">
        <v>67</v>
      </c>
      <c r="V673" t="s">
        <v>1548</v>
      </c>
      <c r="W673">
        <v>251.85</v>
      </c>
      <c r="X673">
        <v>44.97</v>
      </c>
      <c r="Y673">
        <v>1</v>
      </c>
      <c r="Z673" t="s">
        <v>455</v>
      </c>
      <c r="AA673" t="s">
        <v>2340</v>
      </c>
      <c r="AF673" s="4"/>
      <c r="AG673" s="4"/>
      <c r="AH673" t="s">
        <v>79</v>
      </c>
      <c r="AI673" t="s">
        <v>241</v>
      </c>
      <c r="AJ673" t="s">
        <v>500</v>
      </c>
      <c r="AK673" t="s">
        <v>1063</v>
      </c>
      <c r="AL673" t="s">
        <v>1591</v>
      </c>
      <c r="AM673" t="s">
        <v>67</v>
      </c>
      <c r="AN673" t="s">
        <v>1548</v>
      </c>
      <c r="AO673" t="s">
        <v>455</v>
      </c>
      <c r="AP673" t="s">
        <v>2340</v>
      </c>
    </row>
    <row r="674" spans="1:42" x14ac:dyDescent="0.25">
      <c r="A674">
        <v>464</v>
      </c>
      <c r="B674">
        <v>388</v>
      </c>
      <c r="C674" s="4">
        <v>44016</v>
      </c>
      <c r="D674">
        <v>8</v>
      </c>
      <c r="E674" t="s">
        <v>43</v>
      </c>
      <c r="F674" t="s">
        <v>54</v>
      </c>
      <c r="G674" t="s">
        <v>56</v>
      </c>
      <c r="H674" t="s">
        <v>57</v>
      </c>
      <c r="I674" s="4">
        <v>43630</v>
      </c>
      <c r="J674">
        <v>1</v>
      </c>
      <c r="K674" t="s">
        <v>61</v>
      </c>
      <c r="L674" s="4">
        <v>43615</v>
      </c>
      <c r="M674" s="4">
        <v>43830</v>
      </c>
      <c r="N674">
        <v>1</v>
      </c>
      <c r="O674" t="s">
        <v>65</v>
      </c>
      <c r="P674" t="s">
        <v>227</v>
      </c>
      <c r="Q674">
        <v>1</v>
      </c>
      <c r="R674" t="s">
        <v>545</v>
      </c>
      <c r="S674" t="s">
        <v>1106</v>
      </c>
      <c r="T674" t="s">
        <v>1632</v>
      </c>
      <c r="U674" t="s">
        <v>67</v>
      </c>
      <c r="V674" t="s">
        <v>1517</v>
      </c>
      <c r="W674">
        <v>960</v>
      </c>
      <c r="X674">
        <v>59.97</v>
      </c>
      <c r="Y674">
        <v>1</v>
      </c>
      <c r="Z674" t="s">
        <v>431</v>
      </c>
      <c r="AA674" t="s">
        <v>2326</v>
      </c>
      <c r="AF674" s="4"/>
      <c r="AG674" s="4"/>
      <c r="AH674" t="s">
        <v>65</v>
      </c>
      <c r="AI674" t="s">
        <v>227</v>
      </c>
      <c r="AJ674" t="s">
        <v>545</v>
      </c>
      <c r="AK674" t="s">
        <v>1106</v>
      </c>
      <c r="AL674" t="s">
        <v>1632</v>
      </c>
      <c r="AM674" t="s">
        <v>67</v>
      </c>
      <c r="AN674" t="s">
        <v>1517</v>
      </c>
      <c r="AO674" t="s">
        <v>431</v>
      </c>
      <c r="AP674" t="s">
        <v>2326</v>
      </c>
    </row>
    <row r="675" spans="1:42" x14ac:dyDescent="0.25">
      <c r="A675">
        <v>465</v>
      </c>
      <c r="B675">
        <v>117</v>
      </c>
      <c r="C675" s="4">
        <v>44018</v>
      </c>
      <c r="D675">
        <v>1</v>
      </c>
      <c r="E675" t="s">
        <v>39</v>
      </c>
      <c r="F675" t="s">
        <v>50</v>
      </c>
      <c r="G675" t="s">
        <v>56</v>
      </c>
      <c r="H675" t="s">
        <v>57</v>
      </c>
      <c r="I675" s="4">
        <v>43689</v>
      </c>
      <c r="J675">
        <v>3</v>
      </c>
      <c r="K675" t="s">
        <v>59</v>
      </c>
      <c r="L675" s="4">
        <v>43615</v>
      </c>
      <c r="M675" s="4">
        <v>43830</v>
      </c>
      <c r="N675">
        <v>2</v>
      </c>
      <c r="O675" t="s">
        <v>145</v>
      </c>
      <c r="P675" t="s">
        <v>307</v>
      </c>
      <c r="Q675">
        <v>2</v>
      </c>
      <c r="R675" t="s">
        <v>695</v>
      </c>
      <c r="S675" t="s">
        <v>1235</v>
      </c>
      <c r="T675" t="s">
        <v>1757</v>
      </c>
      <c r="U675" t="s">
        <v>71</v>
      </c>
      <c r="V675" t="s">
        <v>1723</v>
      </c>
      <c r="W675">
        <v>43.89</v>
      </c>
      <c r="X675">
        <v>19.98</v>
      </c>
      <c r="Y675">
        <v>2</v>
      </c>
      <c r="Z675" t="s">
        <v>2201</v>
      </c>
      <c r="AA675" t="s">
        <v>2488</v>
      </c>
      <c r="AF675" s="4"/>
      <c r="AG675" s="4"/>
      <c r="AH675" t="s">
        <v>78</v>
      </c>
      <c r="AI675" t="s">
        <v>240</v>
      </c>
      <c r="AJ675" t="s">
        <v>408</v>
      </c>
      <c r="AK675" t="s">
        <v>970</v>
      </c>
      <c r="AL675" t="s">
        <v>1503</v>
      </c>
      <c r="AM675" t="s">
        <v>69</v>
      </c>
      <c r="AN675" t="s">
        <v>1562</v>
      </c>
      <c r="AO675" t="s">
        <v>393</v>
      </c>
      <c r="AP675" t="s">
        <v>2345</v>
      </c>
    </row>
    <row r="676" spans="1:42" x14ac:dyDescent="0.25">
      <c r="A676">
        <v>465</v>
      </c>
      <c r="B676">
        <v>117</v>
      </c>
      <c r="C676" s="4">
        <v>44018</v>
      </c>
      <c r="D676">
        <v>1</v>
      </c>
      <c r="E676" t="s">
        <v>39</v>
      </c>
      <c r="F676" t="s">
        <v>50</v>
      </c>
      <c r="G676" t="s">
        <v>56</v>
      </c>
      <c r="H676" t="s">
        <v>57</v>
      </c>
      <c r="I676" s="4">
        <v>43689</v>
      </c>
      <c r="J676">
        <v>3</v>
      </c>
      <c r="K676" t="s">
        <v>59</v>
      </c>
      <c r="L676" s="4">
        <v>43615</v>
      </c>
      <c r="M676" s="4">
        <v>43830</v>
      </c>
      <c r="N676">
        <v>2</v>
      </c>
      <c r="O676" t="s">
        <v>145</v>
      </c>
      <c r="P676" t="s">
        <v>307</v>
      </c>
      <c r="Q676">
        <v>2</v>
      </c>
      <c r="R676" t="s">
        <v>695</v>
      </c>
      <c r="S676" t="s">
        <v>1235</v>
      </c>
      <c r="T676" t="s">
        <v>1757</v>
      </c>
      <c r="U676" t="s">
        <v>71</v>
      </c>
      <c r="V676" t="s">
        <v>1723</v>
      </c>
      <c r="W676">
        <v>43.89</v>
      </c>
      <c r="X676">
        <v>19.98</v>
      </c>
      <c r="Y676">
        <v>2</v>
      </c>
      <c r="Z676" t="s">
        <v>2201</v>
      </c>
      <c r="AA676" t="s">
        <v>2488</v>
      </c>
      <c r="AF676" s="4"/>
      <c r="AG676" s="4"/>
      <c r="AH676" t="s">
        <v>79</v>
      </c>
      <c r="AI676" t="s">
        <v>241</v>
      </c>
      <c r="AJ676" t="s">
        <v>770</v>
      </c>
      <c r="AK676" t="s">
        <v>1182</v>
      </c>
      <c r="AL676" t="s">
        <v>1614</v>
      </c>
      <c r="AM676" t="s">
        <v>69</v>
      </c>
      <c r="AN676" t="s">
        <v>1562</v>
      </c>
      <c r="AO676" t="s">
        <v>455</v>
      </c>
      <c r="AP676" t="s">
        <v>2340</v>
      </c>
    </row>
    <row r="677" spans="1:42" x14ac:dyDescent="0.25">
      <c r="A677">
        <v>466</v>
      </c>
      <c r="B677">
        <v>147</v>
      </c>
      <c r="C677" s="4">
        <v>44019</v>
      </c>
      <c r="D677">
        <v>10</v>
      </c>
      <c r="E677" t="s">
        <v>42</v>
      </c>
      <c r="F677" t="s">
        <v>53</v>
      </c>
      <c r="G677" t="s">
        <v>55</v>
      </c>
      <c r="H677" t="s">
        <v>57</v>
      </c>
      <c r="I677" s="4">
        <v>43632</v>
      </c>
      <c r="J677">
        <v>2</v>
      </c>
      <c r="K677" t="s">
        <v>60</v>
      </c>
      <c r="L677" s="4">
        <v>43615</v>
      </c>
      <c r="M677" s="4">
        <v>43830</v>
      </c>
      <c r="N677">
        <v>1</v>
      </c>
      <c r="O677" t="s">
        <v>86</v>
      </c>
      <c r="P677" t="s">
        <v>248</v>
      </c>
      <c r="Q677">
        <v>1</v>
      </c>
      <c r="R677" t="s">
        <v>633</v>
      </c>
      <c r="S677" t="s">
        <v>1017</v>
      </c>
      <c r="T677" t="s">
        <v>1547</v>
      </c>
      <c r="U677" t="s">
        <v>80</v>
      </c>
      <c r="V677" t="s">
        <v>1577</v>
      </c>
      <c r="W677">
        <v>319.98</v>
      </c>
      <c r="X677">
        <v>49.98</v>
      </c>
      <c r="Y677">
        <v>1</v>
      </c>
      <c r="Z677" t="s">
        <v>547</v>
      </c>
      <c r="AA677" t="s">
        <v>2354</v>
      </c>
      <c r="AF677" s="4"/>
      <c r="AG677" s="4"/>
      <c r="AH677" t="s">
        <v>86</v>
      </c>
      <c r="AI677" t="s">
        <v>248</v>
      </c>
      <c r="AJ677" t="s">
        <v>633</v>
      </c>
      <c r="AK677" t="s">
        <v>1017</v>
      </c>
      <c r="AL677" t="s">
        <v>1547</v>
      </c>
      <c r="AM677" t="s">
        <v>80</v>
      </c>
      <c r="AN677" t="s">
        <v>1577</v>
      </c>
      <c r="AO677" t="s">
        <v>547</v>
      </c>
      <c r="AP677" t="s">
        <v>2354</v>
      </c>
    </row>
    <row r="678" spans="1:42" x14ac:dyDescent="0.25">
      <c r="A678">
        <v>467</v>
      </c>
      <c r="B678">
        <v>191</v>
      </c>
      <c r="C678" s="4">
        <v>44020</v>
      </c>
      <c r="D678">
        <v>11</v>
      </c>
      <c r="E678" t="s">
        <v>37</v>
      </c>
      <c r="F678" t="s">
        <v>48</v>
      </c>
      <c r="G678" t="s">
        <v>56</v>
      </c>
      <c r="H678" t="s">
        <v>58</v>
      </c>
      <c r="I678" s="4">
        <v>43712</v>
      </c>
      <c r="J678">
        <v>3</v>
      </c>
      <c r="K678" t="s">
        <v>59</v>
      </c>
      <c r="L678" s="4">
        <v>43615</v>
      </c>
      <c r="M678" s="4">
        <v>43830</v>
      </c>
      <c r="N678">
        <v>1</v>
      </c>
      <c r="O678" t="s">
        <v>80</v>
      </c>
      <c r="P678" t="s">
        <v>242</v>
      </c>
      <c r="Q678">
        <v>1</v>
      </c>
      <c r="R678" t="s">
        <v>404</v>
      </c>
      <c r="S678" t="s">
        <v>966</v>
      </c>
      <c r="T678" t="s">
        <v>1499</v>
      </c>
      <c r="U678" t="s">
        <v>69</v>
      </c>
      <c r="V678" t="s">
        <v>1548</v>
      </c>
      <c r="W678">
        <v>21.19</v>
      </c>
      <c r="X678">
        <v>14.99</v>
      </c>
      <c r="Y678">
        <v>1</v>
      </c>
      <c r="Z678" t="s">
        <v>70</v>
      </c>
      <c r="AA678" t="s">
        <v>2341</v>
      </c>
      <c r="AF678" s="4"/>
      <c r="AG678" s="4"/>
      <c r="AH678" t="s">
        <v>80</v>
      </c>
      <c r="AI678" t="s">
        <v>242</v>
      </c>
      <c r="AJ678" t="s">
        <v>404</v>
      </c>
      <c r="AK678" t="s">
        <v>966</v>
      </c>
      <c r="AL678" t="s">
        <v>1499</v>
      </c>
      <c r="AM678" t="s">
        <v>69</v>
      </c>
      <c r="AN678" t="s">
        <v>1548</v>
      </c>
      <c r="AO678" t="s">
        <v>70</v>
      </c>
      <c r="AP678" t="s">
        <v>2341</v>
      </c>
    </row>
    <row r="679" spans="1:42" x14ac:dyDescent="0.25">
      <c r="A679">
        <v>468</v>
      </c>
      <c r="B679">
        <v>384</v>
      </c>
      <c r="C679" s="4">
        <v>44020</v>
      </c>
      <c r="D679">
        <v>7</v>
      </c>
      <c r="E679" t="s">
        <v>35</v>
      </c>
      <c r="F679" t="s">
        <v>46</v>
      </c>
      <c r="G679" t="s">
        <v>56</v>
      </c>
      <c r="H679" t="s">
        <v>57</v>
      </c>
      <c r="I679" s="4">
        <v>43655</v>
      </c>
      <c r="J679">
        <v>1</v>
      </c>
      <c r="K679" t="s">
        <v>61</v>
      </c>
      <c r="L679" s="4">
        <v>43615</v>
      </c>
      <c r="M679" s="4">
        <v>43830</v>
      </c>
      <c r="N679">
        <v>1</v>
      </c>
      <c r="O679" t="s">
        <v>80</v>
      </c>
      <c r="P679" t="s">
        <v>242</v>
      </c>
      <c r="Q679">
        <v>1</v>
      </c>
      <c r="R679" t="s">
        <v>696</v>
      </c>
      <c r="S679" t="s">
        <v>1236</v>
      </c>
      <c r="T679" t="s">
        <v>1758</v>
      </c>
      <c r="U679" t="s">
        <v>67</v>
      </c>
      <c r="V679" t="s">
        <v>1548</v>
      </c>
      <c r="W679">
        <v>218.97</v>
      </c>
      <c r="X679">
        <v>44.97</v>
      </c>
      <c r="Y679">
        <v>1</v>
      </c>
      <c r="Z679" t="s">
        <v>80</v>
      </c>
      <c r="AA679" t="s">
        <v>2357</v>
      </c>
      <c r="AF679" s="4"/>
      <c r="AG679" s="4"/>
      <c r="AH679" t="s">
        <v>80</v>
      </c>
      <c r="AI679" t="s">
        <v>242</v>
      </c>
      <c r="AJ679" t="s">
        <v>696</v>
      </c>
      <c r="AK679" t="s">
        <v>1236</v>
      </c>
      <c r="AL679" t="s">
        <v>1758</v>
      </c>
      <c r="AM679" t="s">
        <v>67</v>
      </c>
      <c r="AN679" t="s">
        <v>1548</v>
      </c>
      <c r="AO679" t="s">
        <v>80</v>
      </c>
      <c r="AP679" t="s">
        <v>2357</v>
      </c>
    </row>
    <row r="680" spans="1:42" x14ac:dyDescent="0.25">
      <c r="A680">
        <v>469</v>
      </c>
      <c r="B680">
        <v>424</v>
      </c>
      <c r="C680" s="4">
        <v>44020</v>
      </c>
      <c r="D680">
        <v>1</v>
      </c>
      <c r="E680" t="s">
        <v>39</v>
      </c>
      <c r="F680" t="s">
        <v>50</v>
      </c>
      <c r="G680" t="s">
        <v>55</v>
      </c>
      <c r="H680" t="s">
        <v>57</v>
      </c>
      <c r="I680" s="4">
        <v>43872</v>
      </c>
      <c r="J680">
        <v>6</v>
      </c>
      <c r="K680" t="s">
        <v>59</v>
      </c>
      <c r="L680" s="4">
        <v>43862</v>
      </c>
      <c r="M680" s="4">
        <v>43889</v>
      </c>
      <c r="N680">
        <v>1</v>
      </c>
      <c r="O680" t="s">
        <v>67</v>
      </c>
      <c r="P680" t="s">
        <v>229</v>
      </c>
      <c r="Q680">
        <v>1</v>
      </c>
      <c r="R680" t="s">
        <v>416</v>
      </c>
      <c r="S680" t="s">
        <v>978</v>
      </c>
      <c r="T680" t="s">
        <v>1511</v>
      </c>
      <c r="U680" t="s">
        <v>80</v>
      </c>
      <c r="V680" t="s">
        <v>1562</v>
      </c>
      <c r="W680">
        <v>47.9</v>
      </c>
      <c r="X680">
        <v>19.98</v>
      </c>
      <c r="Y680">
        <v>1</v>
      </c>
      <c r="Z680" t="s">
        <v>652</v>
      </c>
      <c r="AA680" t="s">
        <v>2352</v>
      </c>
      <c r="AF680" s="4"/>
      <c r="AG680" s="4"/>
      <c r="AH680" t="s">
        <v>67</v>
      </c>
      <c r="AI680" t="s">
        <v>229</v>
      </c>
      <c r="AJ680" t="s">
        <v>416</v>
      </c>
      <c r="AK680" t="s">
        <v>978</v>
      </c>
      <c r="AL680" t="s">
        <v>1511</v>
      </c>
      <c r="AM680" t="s">
        <v>80</v>
      </c>
      <c r="AN680" t="s">
        <v>1562</v>
      </c>
      <c r="AO680" t="s">
        <v>652</v>
      </c>
      <c r="AP680" t="s">
        <v>2352</v>
      </c>
    </row>
    <row r="681" spans="1:42" x14ac:dyDescent="0.25">
      <c r="A681">
        <v>470</v>
      </c>
      <c r="B681">
        <v>466</v>
      </c>
      <c r="C681" s="4">
        <v>44020</v>
      </c>
      <c r="D681">
        <v>3</v>
      </c>
      <c r="E681" t="s">
        <v>34</v>
      </c>
      <c r="F681" t="s">
        <v>45</v>
      </c>
      <c r="G681" t="s">
        <v>56</v>
      </c>
      <c r="H681" t="s">
        <v>57</v>
      </c>
      <c r="I681" s="4">
        <v>43970</v>
      </c>
      <c r="J681">
        <v>7</v>
      </c>
      <c r="K681" t="s">
        <v>61</v>
      </c>
      <c r="L681" s="4">
        <v>43915</v>
      </c>
      <c r="M681" s="4">
        <v>44012</v>
      </c>
      <c r="N681">
        <v>1</v>
      </c>
      <c r="O681" t="s">
        <v>80</v>
      </c>
      <c r="P681" t="s">
        <v>242</v>
      </c>
      <c r="Q681">
        <v>1</v>
      </c>
      <c r="R681" t="s">
        <v>569</v>
      </c>
      <c r="S681" t="s">
        <v>1128</v>
      </c>
      <c r="T681" t="s">
        <v>1652</v>
      </c>
      <c r="U681" t="s">
        <v>80</v>
      </c>
      <c r="V681" t="s">
        <v>1548</v>
      </c>
      <c r="W681">
        <v>27.98</v>
      </c>
      <c r="X681">
        <v>29.98</v>
      </c>
      <c r="Y681">
        <v>1</v>
      </c>
      <c r="Z681" t="s">
        <v>79</v>
      </c>
      <c r="AA681" t="s">
        <v>2349</v>
      </c>
      <c r="AB681">
        <v>4</v>
      </c>
      <c r="AC681" t="s">
        <v>2634</v>
      </c>
      <c r="AD681">
        <v>1122</v>
      </c>
      <c r="AE681" t="s">
        <v>2638</v>
      </c>
      <c r="AF681" s="4">
        <v>43983</v>
      </c>
      <c r="AG681" s="4">
        <v>44027</v>
      </c>
      <c r="AH681" t="s">
        <v>80</v>
      </c>
      <c r="AI681" t="s">
        <v>242</v>
      </c>
      <c r="AJ681" t="s">
        <v>569</v>
      </c>
      <c r="AK681" t="s">
        <v>1128</v>
      </c>
      <c r="AL681" t="s">
        <v>1652</v>
      </c>
      <c r="AM681" t="s">
        <v>80</v>
      </c>
      <c r="AN681" t="s">
        <v>1548</v>
      </c>
      <c r="AO681" t="s">
        <v>79</v>
      </c>
      <c r="AP681" t="s">
        <v>2349</v>
      </c>
    </row>
    <row r="682" spans="1:42" x14ac:dyDescent="0.25">
      <c r="A682">
        <v>471</v>
      </c>
      <c r="B682">
        <v>57</v>
      </c>
      <c r="C682" s="4">
        <v>44022</v>
      </c>
      <c r="D682">
        <v>8</v>
      </c>
      <c r="E682" t="s">
        <v>43</v>
      </c>
      <c r="F682" t="s">
        <v>54</v>
      </c>
      <c r="G682" t="s">
        <v>55</v>
      </c>
      <c r="H682" t="s">
        <v>57</v>
      </c>
      <c r="I682" s="4">
        <v>43995</v>
      </c>
      <c r="J682">
        <v>9</v>
      </c>
      <c r="K682" t="s">
        <v>59</v>
      </c>
      <c r="L682" s="4">
        <v>43952</v>
      </c>
      <c r="M682" s="4">
        <v>44075</v>
      </c>
      <c r="N682">
        <v>1</v>
      </c>
      <c r="O682" t="s">
        <v>79</v>
      </c>
      <c r="P682" t="s">
        <v>241</v>
      </c>
      <c r="Q682">
        <v>1</v>
      </c>
      <c r="R682" t="s">
        <v>463</v>
      </c>
      <c r="S682" t="s">
        <v>1026</v>
      </c>
      <c r="T682" t="s">
        <v>1556</v>
      </c>
      <c r="U682" t="s">
        <v>67</v>
      </c>
      <c r="V682" t="s">
        <v>1548</v>
      </c>
      <c r="W682">
        <v>64.47</v>
      </c>
      <c r="X682">
        <v>44.97</v>
      </c>
      <c r="Y682">
        <v>1</v>
      </c>
      <c r="Z682" t="s">
        <v>455</v>
      </c>
      <c r="AA682" t="s">
        <v>2340</v>
      </c>
      <c r="AF682" s="4"/>
      <c r="AG682" s="4"/>
      <c r="AH682" t="s">
        <v>79</v>
      </c>
      <c r="AI682" t="s">
        <v>241</v>
      </c>
      <c r="AJ682" t="s">
        <v>463</v>
      </c>
      <c r="AK682" t="s">
        <v>1026</v>
      </c>
      <c r="AL682" t="s">
        <v>1556</v>
      </c>
      <c r="AM682" t="s">
        <v>67</v>
      </c>
      <c r="AN682" t="s">
        <v>1548</v>
      </c>
      <c r="AO682" t="s">
        <v>455</v>
      </c>
      <c r="AP682" t="s">
        <v>2340</v>
      </c>
    </row>
    <row r="683" spans="1:42" x14ac:dyDescent="0.25">
      <c r="A683">
        <v>472</v>
      </c>
      <c r="B683">
        <v>206</v>
      </c>
      <c r="C683" s="4">
        <v>44022</v>
      </c>
      <c r="D683">
        <v>1</v>
      </c>
      <c r="E683" t="s">
        <v>39</v>
      </c>
      <c r="F683" t="s">
        <v>50</v>
      </c>
      <c r="G683" t="s">
        <v>56</v>
      </c>
      <c r="H683" t="s">
        <v>58</v>
      </c>
      <c r="I683" s="4">
        <v>43957</v>
      </c>
      <c r="J683">
        <v>7</v>
      </c>
      <c r="K683" t="s">
        <v>61</v>
      </c>
      <c r="L683" s="4">
        <v>43915</v>
      </c>
      <c r="M683" s="4">
        <v>44012</v>
      </c>
      <c r="N683">
        <v>1</v>
      </c>
      <c r="O683" t="s">
        <v>67</v>
      </c>
      <c r="P683" t="s">
        <v>229</v>
      </c>
      <c r="Q683">
        <v>1</v>
      </c>
      <c r="R683" t="s">
        <v>498</v>
      </c>
      <c r="S683" t="s">
        <v>1061</v>
      </c>
      <c r="T683" t="s">
        <v>1513</v>
      </c>
      <c r="U683" t="s">
        <v>67</v>
      </c>
      <c r="V683" t="s">
        <v>1562</v>
      </c>
      <c r="W683">
        <v>89.97</v>
      </c>
      <c r="X683">
        <v>29.97</v>
      </c>
      <c r="Y683">
        <v>1</v>
      </c>
      <c r="Z683" t="s">
        <v>652</v>
      </c>
      <c r="AA683" t="s">
        <v>2352</v>
      </c>
      <c r="AB683">
        <v>4</v>
      </c>
      <c r="AC683" t="s">
        <v>2633</v>
      </c>
      <c r="AD683">
        <v>929</v>
      </c>
      <c r="AE683" t="s">
        <v>2638</v>
      </c>
      <c r="AF683" s="4">
        <v>43983</v>
      </c>
      <c r="AG683" s="4">
        <v>44027</v>
      </c>
      <c r="AH683" t="s">
        <v>67</v>
      </c>
      <c r="AI683" t="s">
        <v>229</v>
      </c>
      <c r="AJ683" t="s">
        <v>498</v>
      </c>
      <c r="AK683" t="s">
        <v>1061</v>
      </c>
      <c r="AL683" t="s">
        <v>1513</v>
      </c>
      <c r="AM683" t="s">
        <v>67</v>
      </c>
      <c r="AN683" t="s">
        <v>1562</v>
      </c>
      <c r="AO683" t="s">
        <v>652</v>
      </c>
      <c r="AP683" t="s">
        <v>2352</v>
      </c>
    </row>
    <row r="684" spans="1:42" x14ac:dyDescent="0.25">
      <c r="A684">
        <v>473</v>
      </c>
      <c r="B684">
        <v>307</v>
      </c>
      <c r="C684" s="4">
        <v>44022</v>
      </c>
      <c r="D684">
        <v>11</v>
      </c>
      <c r="E684" t="s">
        <v>37</v>
      </c>
      <c r="F684" t="s">
        <v>48</v>
      </c>
      <c r="G684" t="s">
        <v>56</v>
      </c>
      <c r="H684" t="s">
        <v>57</v>
      </c>
      <c r="I684" s="4">
        <v>43701</v>
      </c>
      <c r="J684">
        <v>2</v>
      </c>
      <c r="K684" t="s">
        <v>60</v>
      </c>
      <c r="L684" s="4">
        <v>43615</v>
      </c>
      <c r="M684" s="4">
        <v>43830</v>
      </c>
      <c r="N684">
        <v>1</v>
      </c>
      <c r="O684" t="s">
        <v>78</v>
      </c>
      <c r="P684" t="s">
        <v>240</v>
      </c>
      <c r="Q684">
        <v>1</v>
      </c>
      <c r="R684" t="s">
        <v>668</v>
      </c>
      <c r="S684" t="s">
        <v>1212</v>
      </c>
      <c r="T684" t="s">
        <v>1735</v>
      </c>
      <c r="U684" t="s">
        <v>69</v>
      </c>
      <c r="V684" t="s">
        <v>1548</v>
      </c>
      <c r="W684">
        <v>149.99</v>
      </c>
      <c r="X684">
        <v>14.99</v>
      </c>
      <c r="Y684">
        <v>1</v>
      </c>
      <c r="Z684" t="s">
        <v>393</v>
      </c>
      <c r="AA684" t="s">
        <v>2345</v>
      </c>
      <c r="AF684" s="4"/>
      <c r="AG684" s="4"/>
      <c r="AH684" t="s">
        <v>78</v>
      </c>
      <c r="AI684" t="s">
        <v>240</v>
      </c>
      <c r="AJ684" t="s">
        <v>668</v>
      </c>
      <c r="AK684" t="s">
        <v>1212</v>
      </c>
      <c r="AL684" t="s">
        <v>1735</v>
      </c>
      <c r="AM684" t="s">
        <v>69</v>
      </c>
      <c r="AN684" t="s">
        <v>1548</v>
      </c>
      <c r="AO684" t="s">
        <v>393</v>
      </c>
      <c r="AP684" t="s">
        <v>2345</v>
      </c>
    </row>
    <row r="685" spans="1:42" x14ac:dyDescent="0.25">
      <c r="A685">
        <v>474</v>
      </c>
      <c r="B685">
        <v>17</v>
      </c>
      <c r="C685" s="4">
        <v>44023</v>
      </c>
      <c r="D685">
        <v>11</v>
      </c>
      <c r="E685" t="s">
        <v>37</v>
      </c>
      <c r="F685" t="s">
        <v>48</v>
      </c>
      <c r="G685" t="s">
        <v>55</v>
      </c>
      <c r="H685" t="s">
        <v>58</v>
      </c>
      <c r="I685" s="4">
        <v>43739</v>
      </c>
      <c r="J685">
        <v>3</v>
      </c>
      <c r="K685" t="s">
        <v>59</v>
      </c>
      <c r="L685" s="4">
        <v>43615</v>
      </c>
      <c r="M685" s="4">
        <v>43830</v>
      </c>
      <c r="N685">
        <v>1</v>
      </c>
      <c r="O685" t="s">
        <v>84</v>
      </c>
      <c r="P685" t="s">
        <v>246</v>
      </c>
      <c r="Q685">
        <v>1</v>
      </c>
      <c r="R685" t="s">
        <v>413</v>
      </c>
      <c r="S685" t="s">
        <v>975</v>
      </c>
      <c r="T685" t="s">
        <v>1508</v>
      </c>
      <c r="U685" t="s">
        <v>69</v>
      </c>
      <c r="V685" t="s">
        <v>1548</v>
      </c>
      <c r="W685">
        <v>10.25</v>
      </c>
      <c r="X685">
        <v>14.99</v>
      </c>
      <c r="Y685">
        <v>1</v>
      </c>
      <c r="Z685" t="s">
        <v>86</v>
      </c>
      <c r="AA685" t="s">
        <v>2350</v>
      </c>
      <c r="AF685" s="4"/>
      <c r="AG685" s="4"/>
      <c r="AH685" t="s">
        <v>84</v>
      </c>
      <c r="AI685" t="s">
        <v>246</v>
      </c>
      <c r="AJ685" t="s">
        <v>413</v>
      </c>
      <c r="AK685" t="s">
        <v>975</v>
      </c>
      <c r="AL685" t="s">
        <v>1508</v>
      </c>
      <c r="AM685" t="s">
        <v>69</v>
      </c>
      <c r="AN685" t="s">
        <v>1548</v>
      </c>
      <c r="AO685" t="s">
        <v>86</v>
      </c>
      <c r="AP685" t="s">
        <v>2350</v>
      </c>
    </row>
    <row r="686" spans="1:42" x14ac:dyDescent="0.25">
      <c r="A686">
        <v>475</v>
      </c>
      <c r="B686">
        <v>182</v>
      </c>
      <c r="C686" s="4">
        <v>44023</v>
      </c>
      <c r="D686">
        <v>7</v>
      </c>
      <c r="E686" t="s">
        <v>35</v>
      </c>
      <c r="F686" t="s">
        <v>46</v>
      </c>
      <c r="G686" t="s">
        <v>55</v>
      </c>
      <c r="H686" t="s">
        <v>58</v>
      </c>
      <c r="I686" s="4">
        <v>43991</v>
      </c>
      <c r="J686">
        <v>7</v>
      </c>
      <c r="K686" t="s">
        <v>61</v>
      </c>
      <c r="L686" s="4">
        <v>43915</v>
      </c>
      <c r="M686" s="4">
        <v>44012</v>
      </c>
      <c r="N686">
        <v>2</v>
      </c>
      <c r="O686" t="s">
        <v>167</v>
      </c>
      <c r="P686" t="s">
        <v>329</v>
      </c>
      <c r="Q686">
        <v>2</v>
      </c>
      <c r="R686" t="s">
        <v>697</v>
      </c>
      <c r="S686" t="s">
        <v>1237</v>
      </c>
      <c r="T686" t="s">
        <v>1759</v>
      </c>
      <c r="U686" t="s">
        <v>109</v>
      </c>
      <c r="V686" t="s">
        <v>1869</v>
      </c>
      <c r="W686">
        <v>234.96</v>
      </c>
      <c r="X686">
        <v>59.96</v>
      </c>
      <c r="Y686">
        <v>2</v>
      </c>
      <c r="Z686" t="s">
        <v>68</v>
      </c>
      <c r="AA686" t="s">
        <v>2489</v>
      </c>
      <c r="AF686" s="4"/>
      <c r="AG686" s="4"/>
      <c r="AH686" t="s">
        <v>80</v>
      </c>
      <c r="AI686" t="s">
        <v>242</v>
      </c>
      <c r="AJ686" t="s">
        <v>486</v>
      </c>
      <c r="AK686" t="s">
        <v>1049</v>
      </c>
      <c r="AL686" t="s">
        <v>1533</v>
      </c>
      <c r="AM686" t="s">
        <v>67</v>
      </c>
      <c r="AN686" t="s">
        <v>1548</v>
      </c>
      <c r="AO686" t="s">
        <v>79</v>
      </c>
      <c r="AP686" t="s">
        <v>2349</v>
      </c>
    </row>
    <row r="687" spans="1:42" x14ac:dyDescent="0.25">
      <c r="A687">
        <v>475</v>
      </c>
      <c r="B687">
        <v>182</v>
      </c>
      <c r="C687" s="4">
        <v>44023</v>
      </c>
      <c r="D687">
        <v>7</v>
      </c>
      <c r="E687" t="s">
        <v>35</v>
      </c>
      <c r="F687" t="s">
        <v>46</v>
      </c>
      <c r="G687" t="s">
        <v>55</v>
      </c>
      <c r="H687" t="s">
        <v>58</v>
      </c>
      <c r="I687" s="4">
        <v>43991</v>
      </c>
      <c r="J687">
        <v>7</v>
      </c>
      <c r="K687" t="s">
        <v>61</v>
      </c>
      <c r="L687" s="4">
        <v>43915</v>
      </c>
      <c r="M687" s="4">
        <v>44012</v>
      </c>
      <c r="N687">
        <v>2</v>
      </c>
      <c r="O687" t="s">
        <v>167</v>
      </c>
      <c r="P687" t="s">
        <v>329</v>
      </c>
      <c r="Q687">
        <v>2</v>
      </c>
      <c r="R687" t="s">
        <v>697</v>
      </c>
      <c r="S687" t="s">
        <v>1237</v>
      </c>
      <c r="T687" t="s">
        <v>1759</v>
      </c>
      <c r="U687" t="s">
        <v>109</v>
      </c>
      <c r="V687" t="s">
        <v>1869</v>
      </c>
      <c r="W687">
        <v>234.96</v>
      </c>
      <c r="X687">
        <v>59.96</v>
      </c>
      <c r="Y687">
        <v>2</v>
      </c>
      <c r="Z687" t="s">
        <v>68</v>
      </c>
      <c r="AA687" t="s">
        <v>2489</v>
      </c>
      <c r="AF687" s="4"/>
      <c r="AG687" s="4"/>
      <c r="AH687" t="s">
        <v>79</v>
      </c>
      <c r="AI687" t="s">
        <v>241</v>
      </c>
      <c r="AJ687" t="s">
        <v>515</v>
      </c>
      <c r="AK687" t="s">
        <v>1078</v>
      </c>
      <c r="AL687" t="s">
        <v>1587</v>
      </c>
      <c r="AM687" t="s">
        <v>69</v>
      </c>
      <c r="AN687" t="s">
        <v>1548</v>
      </c>
      <c r="AO687" t="s">
        <v>86</v>
      </c>
      <c r="AP687" t="s">
        <v>2350</v>
      </c>
    </row>
    <row r="688" spans="1:42" x14ac:dyDescent="0.25">
      <c r="A688">
        <v>476</v>
      </c>
      <c r="B688">
        <v>372</v>
      </c>
      <c r="C688" s="4">
        <v>44023</v>
      </c>
      <c r="D688">
        <v>2</v>
      </c>
      <c r="E688" t="s">
        <v>38</v>
      </c>
      <c r="F688" t="s">
        <v>49</v>
      </c>
      <c r="G688" t="s">
        <v>56</v>
      </c>
      <c r="H688" t="s">
        <v>57</v>
      </c>
      <c r="I688" s="4">
        <v>43591</v>
      </c>
      <c r="J688">
        <v>2</v>
      </c>
      <c r="L688" s="4"/>
      <c r="M688" s="4"/>
      <c r="N688">
        <v>1</v>
      </c>
      <c r="O688" t="s">
        <v>69</v>
      </c>
      <c r="P688" t="s">
        <v>231</v>
      </c>
      <c r="Q688">
        <v>1</v>
      </c>
      <c r="R688" t="s">
        <v>78</v>
      </c>
      <c r="S688" t="s">
        <v>1238</v>
      </c>
      <c r="T688" t="s">
        <v>1533</v>
      </c>
      <c r="U688" t="s">
        <v>69</v>
      </c>
      <c r="V688" t="s">
        <v>1577</v>
      </c>
      <c r="W688">
        <v>59.99</v>
      </c>
      <c r="X688">
        <v>24.99</v>
      </c>
      <c r="Y688">
        <v>1</v>
      </c>
      <c r="Z688" t="s">
        <v>69</v>
      </c>
      <c r="AA688" t="s">
        <v>2360</v>
      </c>
      <c r="AF688" s="4"/>
      <c r="AG688" s="4"/>
      <c r="AH688" t="s">
        <v>69</v>
      </c>
      <c r="AI688" t="s">
        <v>231</v>
      </c>
      <c r="AJ688" t="s">
        <v>78</v>
      </c>
      <c r="AK688" t="s">
        <v>1238</v>
      </c>
      <c r="AL688" t="s">
        <v>1533</v>
      </c>
      <c r="AM688" t="s">
        <v>69</v>
      </c>
      <c r="AN688" t="s">
        <v>1577</v>
      </c>
      <c r="AO688" t="s">
        <v>69</v>
      </c>
      <c r="AP688" t="s">
        <v>2360</v>
      </c>
    </row>
    <row r="689" spans="1:42" x14ac:dyDescent="0.25">
      <c r="A689">
        <v>477</v>
      </c>
      <c r="B689">
        <v>140</v>
      </c>
      <c r="C689" s="4">
        <v>44024</v>
      </c>
      <c r="D689">
        <v>3</v>
      </c>
      <c r="E689" t="s">
        <v>34</v>
      </c>
      <c r="F689" t="s">
        <v>45</v>
      </c>
      <c r="G689" t="s">
        <v>56</v>
      </c>
      <c r="H689" t="s">
        <v>57</v>
      </c>
      <c r="I689" s="4">
        <v>43800</v>
      </c>
      <c r="J689">
        <v>1</v>
      </c>
      <c r="K689" t="s">
        <v>61</v>
      </c>
      <c r="L689" s="4">
        <v>43615</v>
      </c>
      <c r="M689" s="4">
        <v>43830</v>
      </c>
      <c r="N689">
        <v>1</v>
      </c>
      <c r="O689" t="s">
        <v>67</v>
      </c>
      <c r="P689" t="s">
        <v>229</v>
      </c>
      <c r="Q689">
        <v>1</v>
      </c>
      <c r="R689" t="s">
        <v>677</v>
      </c>
      <c r="S689" t="s">
        <v>978</v>
      </c>
      <c r="T689" t="s">
        <v>1577</v>
      </c>
      <c r="U689" t="s">
        <v>69</v>
      </c>
      <c r="V689" t="s">
        <v>1548</v>
      </c>
      <c r="W689">
        <v>24.99</v>
      </c>
      <c r="X689">
        <v>14.99</v>
      </c>
      <c r="Y689">
        <v>1</v>
      </c>
      <c r="Z689" t="s">
        <v>455</v>
      </c>
      <c r="AA689" t="s">
        <v>2340</v>
      </c>
      <c r="AF689" s="4"/>
      <c r="AG689" s="4"/>
      <c r="AH689" t="s">
        <v>67</v>
      </c>
      <c r="AI689" t="s">
        <v>229</v>
      </c>
      <c r="AJ689" t="s">
        <v>677</v>
      </c>
      <c r="AK689" t="s">
        <v>978</v>
      </c>
      <c r="AL689" t="s">
        <v>1577</v>
      </c>
      <c r="AM689" t="s">
        <v>69</v>
      </c>
      <c r="AN689" t="s">
        <v>1548</v>
      </c>
      <c r="AO689" t="s">
        <v>455</v>
      </c>
      <c r="AP689" t="s">
        <v>2340</v>
      </c>
    </row>
    <row r="690" spans="1:42" x14ac:dyDescent="0.25">
      <c r="A690">
        <v>478</v>
      </c>
      <c r="B690">
        <v>98</v>
      </c>
      <c r="C690" s="4">
        <v>44025</v>
      </c>
      <c r="D690">
        <v>3</v>
      </c>
      <c r="E690" t="s">
        <v>34</v>
      </c>
      <c r="F690" t="s">
        <v>45</v>
      </c>
      <c r="G690" t="s">
        <v>55</v>
      </c>
      <c r="H690" t="s">
        <v>58</v>
      </c>
      <c r="I690" s="4">
        <v>43912</v>
      </c>
      <c r="J690">
        <v>5</v>
      </c>
      <c r="K690" t="s">
        <v>60</v>
      </c>
      <c r="L690" s="4">
        <v>43831</v>
      </c>
      <c r="M690" s="4">
        <v>43921</v>
      </c>
      <c r="N690">
        <v>2</v>
      </c>
      <c r="O690" t="s">
        <v>168</v>
      </c>
      <c r="P690" t="s">
        <v>330</v>
      </c>
      <c r="Q690">
        <v>3</v>
      </c>
      <c r="R690" t="s">
        <v>698</v>
      </c>
      <c r="S690" t="s">
        <v>1239</v>
      </c>
      <c r="T690" t="s">
        <v>1760</v>
      </c>
      <c r="U690" t="s">
        <v>2013</v>
      </c>
      <c r="V690" t="s">
        <v>2060</v>
      </c>
      <c r="W690">
        <v>592.96</v>
      </c>
      <c r="X690">
        <v>109.94</v>
      </c>
      <c r="Y690">
        <v>3</v>
      </c>
      <c r="Z690" t="s">
        <v>2202</v>
      </c>
      <c r="AA690" t="s">
        <v>2490</v>
      </c>
      <c r="AB690">
        <v>4</v>
      </c>
      <c r="AC690" t="s">
        <v>2633</v>
      </c>
      <c r="AD690">
        <v>856</v>
      </c>
      <c r="AE690" t="s">
        <v>2638</v>
      </c>
      <c r="AF690" s="4">
        <v>43983</v>
      </c>
      <c r="AG690" s="4">
        <v>44027</v>
      </c>
      <c r="AH690" t="s">
        <v>69</v>
      </c>
      <c r="AI690" t="s">
        <v>231</v>
      </c>
      <c r="AJ690" t="s">
        <v>776</v>
      </c>
      <c r="AK690" t="s">
        <v>1314</v>
      </c>
      <c r="AL690" t="s">
        <v>1831</v>
      </c>
      <c r="AM690" t="s">
        <v>80</v>
      </c>
      <c r="AN690" t="s">
        <v>1577</v>
      </c>
      <c r="AO690" t="s">
        <v>78</v>
      </c>
      <c r="AP690" t="s">
        <v>2330</v>
      </c>
    </row>
    <row r="691" spans="1:42" x14ac:dyDescent="0.25">
      <c r="A691">
        <v>478</v>
      </c>
      <c r="B691">
        <v>98</v>
      </c>
      <c r="C691" s="4">
        <v>44025</v>
      </c>
      <c r="D691">
        <v>3</v>
      </c>
      <c r="E691" t="s">
        <v>34</v>
      </c>
      <c r="F691" t="s">
        <v>45</v>
      </c>
      <c r="G691" t="s">
        <v>55</v>
      </c>
      <c r="H691" t="s">
        <v>58</v>
      </c>
      <c r="I691" s="4">
        <v>43912</v>
      </c>
      <c r="J691">
        <v>5</v>
      </c>
      <c r="K691" t="s">
        <v>60</v>
      </c>
      <c r="L691" s="4">
        <v>43831</v>
      </c>
      <c r="M691" s="4">
        <v>43921</v>
      </c>
      <c r="N691">
        <v>2</v>
      </c>
      <c r="O691" t="s">
        <v>168</v>
      </c>
      <c r="P691" t="s">
        <v>330</v>
      </c>
      <c r="Q691">
        <v>3</v>
      </c>
      <c r="R691" t="s">
        <v>698</v>
      </c>
      <c r="S691" t="s">
        <v>1239</v>
      </c>
      <c r="T691" t="s">
        <v>1760</v>
      </c>
      <c r="U691" t="s">
        <v>2013</v>
      </c>
      <c r="V691" t="s">
        <v>2060</v>
      </c>
      <c r="W691">
        <v>592.96</v>
      </c>
      <c r="X691">
        <v>109.94</v>
      </c>
      <c r="Y691">
        <v>3</v>
      </c>
      <c r="Z691" t="s">
        <v>2202</v>
      </c>
      <c r="AA691" t="s">
        <v>2490</v>
      </c>
      <c r="AB691">
        <v>4</v>
      </c>
      <c r="AC691" t="s">
        <v>2633</v>
      </c>
      <c r="AD691">
        <v>856</v>
      </c>
      <c r="AE691" t="s">
        <v>2638</v>
      </c>
      <c r="AF691" s="4">
        <v>43983</v>
      </c>
      <c r="AG691" s="4">
        <v>44027</v>
      </c>
      <c r="AH691" t="s">
        <v>67</v>
      </c>
      <c r="AI691" t="s">
        <v>229</v>
      </c>
      <c r="AJ691" t="s">
        <v>557</v>
      </c>
      <c r="AK691" t="s">
        <v>1030</v>
      </c>
      <c r="AL691" t="s">
        <v>1513</v>
      </c>
      <c r="AM691" t="s">
        <v>69</v>
      </c>
      <c r="AN691" t="s">
        <v>1548</v>
      </c>
      <c r="AO691" t="s">
        <v>652</v>
      </c>
      <c r="AP691" t="s">
        <v>2352</v>
      </c>
    </row>
    <row r="692" spans="1:42" x14ac:dyDescent="0.25">
      <c r="A692">
        <v>478</v>
      </c>
      <c r="B692">
        <v>98</v>
      </c>
      <c r="C692" s="4">
        <v>44025</v>
      </c>
      <c r="D692">
        <v>3</v>
      </c>
      <c r="E692" t="s">
        <v>34</v>
      </c>
      <c r="F692" t="s">
        <v>45</v>
      </c>
      <c r="G692" t="s">
        <v>55</v>
      </c>
      <c r="H692" t="s">
        <v>58</v>
      </c>
      <c r="I692" s="4">
        <v>43912</v>
      </c>
      <c r="J692">
        <v>5</v>
      </c>
      <c r="K692" t="s">
        <v>60</v>
      </c>
      <c r="L692" s="4">
        <v>43831</v>
      </c>
      <c r="M692" s="4">
        <v>43921</v>
      </c>
      <c r="N692">
        <v>2</v>
      </c>
      <c r="O692" t="s">
        <v>168</v>
      </c>
      <c r="P692" t="s">
        <v>330</v>
      </c>
      <c r="Q692">
        <v>3</v>
      </c>
      <c r="R692" t="s">
        <v>698</v>
      </c>
      <c r="S692" t="s">
        <v>1239</v>
      </c>
      <c r="T692" t="s">
        <v>1760</v>
      </c>
      <c r="U692" t="s">
        <v>2013</v>
      </c>
      <c r="V692" t="s">
        <v>2060</v>
      </c>
      <c r="W692">
        <v>592.96</v>
      </c>
      <c r="X692">
        <v>109.94</v>
      </c>
      <c r="Y692">
        <v>3</v>
      </c>
      <c r="Z692" t="s">
        <v>2202</v>
      </c>
      <c r="AA692" t="s">
        <v>2490</v>
      </c>
      <c r="AB692">
        <v>4</v>
      </c>
      <c r="AC692" t="s">
        <v>2633</v>
      </c>
      <c r="AD692">
        <v>856</v>
      </c>
      <c r="AE692" t="s">
        <v>2638</v>
      </c>
      <c r="AF692" s="4">
        <v>43983</v>
      </c>
      <c r="AG692" s="4">
        <v>44027</v>
      </c>
      <c r="AH692" t="s">
        <v>67</v>
      </c>
      <c r="AI692" t="s">
        <v>229</v>
      </c>
      <c r="AJ692" t="s">
        <v>527</v>
      </c>
      <c r="AK692" t="s">
        <v>953</v>
      </c>
      <c r="AL692" t="s">
        <v>1617</v>
      </c>
      <c r="AM692" t="s">
        <v>67</v>
      </c>
      <c r="AN692" t="s">
        <v>1548</v>
      </c>
      <c r="AO692" t="s">
        <v>84</v>
      </c>
      <c r="AP692" t="s">
        <v>2366</v>
      </c>
    </row>
    <row r="693" spans="1:42" x14ac:dyDescent="0.25">
      <c r="A693">
        <v>479</v>
      </c>
      <c r="B693">
        <v>278</v>
      </c>
      <c r="C693" s="4">
        <v>44025</v>
      </c>
      <c r="D693">
        <v>9</v>
      </c>
      <c r="E693" t="s">
        <v>41</v>
      </c>
      <c r="F693" t="s">
        <v>52</v>
      </c>
      <c r="G693" t="s">
        <v>55</v>
      </c>
      <c r="H693" t="s">
        <v>57</v>
      </c>
      <c r="I693" s="4">
        <v>43541</v>
      </c>
      <c r="J693">
        <v>2</v>
      </c>
      <c r="L693" s="4"/>
      <c r="M693" s="4"/>
      <c r="N693">
        <v>1</v>
      </c>
      <c r="O693" t="s">
        <v>67</v>
      </c>
      <c r="P693" t="s">
        <v>229</v>
      </c>
      <c r="Q693">
        <v>1</v>
      </c>
      <c r="R693" t="s">
        <v>626</v>
      </c>
      <c r="S693" t="s">
        <v>1176</v>
      </c>
      <c r="T693" t="s">
        <v>1701</v>
      </c>
      <c r="U693" t="s">
        <v>67</v>
      </c>
      <c r="V693" t="s">
        <v>1548</v>
      </c>
      <c r="W693">
        <v>32.97</v>
      </c>
      <c r="X693">
        <v>44.97</v>
      </c>
      <c r="Y693">
        <v>1</v>
      </c>
      <c r="Z693" t="s">
        <v>90</v>
      </c>
      <c r="AA693" t="s">
        <v>2328</v>
      </c>
      <c r="AF693" s="4"/>
      <c r="AG693" s="4"/>
      <c r="AH693" t="s">
        <v>67</v>
      </c>
      <c r="AI693" t="s">
        <v>229</v>
      </c>
      <c r="AJ693" t="s">
        <v>626</v>
      </c>
      <c r="AK693" t="s">
        <v>1176</v>
      </c>
      <c r="AL693" t="s">
        <v>1701</v>
      </c>
      <c r="AM693" t="s">
        <v>67</v>
      </c>
      <c r="AN693" t="s">
        <v>1548</v>
      </c>
      <c r="AO693" t="s">
        <v>90</v>
      </c>
      <c r="AP693" t="s">
        <v>2328</v>
      </c>
    </row>
    <row r="694" spans="1:42" x14ac:dyDescent="0.25">
      <c r="A694">
        <v>480</v>
      </c>
      <c r="B694">
        <v>71</v>
      </c>
      <c r="C694" s="4">
        <v>44027</v>
      </c>
      <c r="D694">
        <v>2</v>
      </c>
      <c r="E694" t="s">
        <v>38</v>
      </c>
      <c r="F694" t="s">
        <v>49</v>
      </c>
      <c r="G694" t="s">
        <v>56</v>
      </c>
      <c r="H694" t="s">
        <v>58</v>
      </c>
      <c r="I694" s="4">
        <v>43802</v>
      </c>
      <c r="J694">
        <v>3</v>
      </c>
      <c r="K694" t="s">
        <v>59</v>
      </c>
      <c r="L694" s="4">
        <v>43615</v>
      </c>
      <c r="M694" s="4">
        <v>43830</v>
      </c>
      <c r="N694">
        <v>2</v>
      </c>
      <c r="O694" t="s">
        <v>87</v>
      </c>
      <c r="P694" t="s">
        <v>249</v>
      </c>
      <c r="Q694">
        <v>2</v>
      </c>
      <c r="R694" t="s">
        <v>699</v>
      </c>
      <c r="S694" t="s">
        <v>1240</v>
      </c>
      <c r="T694" t="s">
        <v>1761</v>
      </c>
      <c r="U694" t="s">
        <v>75</v>
      </c>
      <c r="V694" t="s">
        <v>2038</v>
      </c>
      <c r="W694">
        <v>290.95</v>
      </c>
      <c r="X694">
        <v>89.95</v>
      </c>
      <c r="Y694">
        <v>2</v>
      </c>
      <c r="Z694" t="s">
        <v>2203</v>
      </c>
      <c r="AA694" t="s">
        <v>2491</v>
      </c>
      <c r="AF694" s="4"/>
      <c r="AG694" s="4"/>
      <c r="AH694" t="s">
        <v>79</v>
      </c>
      <c r="AI694" t="s">
        <v>241</v>
      </c>
      <c r="AJ694" t="s">
        <v>530</v>
      </c>
      <c r="AK694" t="s">
        <v>1092</v>
      </c>
      <c r="AL694" t="s">
        <v>1619</v>
      </c>
      <c r="AM694" t="s">
        <v>80</v>
      </c>
      <c r="AN694" t="s">
        <v>1548</v>
      </c>
      <c r="AO694" t="s">
        <v>65</v>
      </c>
      <c r="AP694" t="s">
        <v>2343</v>
      </c>
    </row>
    <row r="695" spans="1:42" x14ac:dyDescent="0.25">
      <c r="A695">
        <v>480</v>
      </c>
      <c r="B695">
        <v>71</v>
      </c>
      <c r="C695" s="4">
        <v>44027</v>
      </c>
      <c r="D695">
        <v>2</v>
      </c>
      <c r="E695" t="s">
        <v>38</v>
      </c>
      <c r="F695" t="s">
        <v>49</v>
      </c>
      <c r="G695" t="s">
        <v>56</v>
      </c>
      <c r="H695" t="s">
        <v>58</v>
      </c>
      <c r="I695" s="4">
        <v>43802</v>
      </c>
      <c r="J695">
        <v>3</v>
      </c>
      <c r="K695" t="s">
        <v>59</v>
      </c>
      <c r="L695" s="4">
        <v>43615</v>
      </c>
      <c r="M695" s="4">
        <v>43830</v>
      </c>
      <c r="N695">
        <v>2</v>
      </c>
      <c r="O695" t="s">
        <v>87</v>
      </c>
      <c r="P695" t="s">
        <v>249</v>
      </c>
      <c r="Q695">
        <v>2</v>
      </c>
      <c r="R695" t="s">
        <v>699</v>
      </c>
      <c r="S695" t="s">
        <v>1240</v>
      </c>
      <c r="T695" t="s">
        <v>1761</v>
      </c>
      <c r="U695" t="s">
        <v>75</v>
      </c>
      <c r="V695" t="s">
        <v>2038</v>
      </c>
      <c r="W695">
        <v>290.95</v>
      </c>
      <c r="X695">
        <v>89.95</v>
      </c>
      <c r="Y695">
        <v>2</v>
      </c>
      <c r="Z695" t="s">
        <v>2203</v>
      </c>
      <c r="AA695" t="s">
        <v>2491</v>
      </c>
      <c r="AF695" s="4"/>
      <c r="AG695" s="4"/>
      <c r="AH695" t="s">
        <v>70</v>
      </c>
      <c r="AI695" t="s">
        <v>232</v>
      </c>
      <c r="AJ695" t="s">
        <v>495</v>
      </c>
      <c r="AK695" t="s">
        <v>1058</v>
      </c>
      <c r="AL695" t="s">
        <v>1587</v>
      </c>
      <c r="AM695" t="s">
        <v>67</v>
      </c>
      <c r="AN695" t="s">
        <v>1517</v>
      </c>
      <c r="AO695" t="s">
        <v>673</v>
      </c>
      <c r="AP695" t="s">
        <v>2348</v>
      </c>
    </row>
    <row r="696" spans="1:42" x14ac:dyDescent="0.25">
      <c r="A696">
        <v>481</v>
      </c>
      <c r="B696">
        <v>196</v>
      </c>
      <c r="C696" s="4">
        <v>44027</v>
      </c>
      <c r="D696">
        <v>10</v>
      </c>
      <c r="E696" t="s">
        <v>42</v>
      </c>
      <c r="F696" t="s">
        <v>53</v>
      </c>
      <c r="G696" t="s">
        <v>55</v>
      </c>
      <c r="H696" t="s">
        <v>57</v>
      </c>
      <c r="I696" s="4">
        <v>43935</v>
      </c>
      <c r="J696">
        <v>7</v>
      </c>
      <c r="K696" t="s">
        <v>61</v>
      </c>
      <c r="L696" s="4">
        <v>43915</v>
      </c>
      <c r="M696" s="4">
        <v>44012</v>
      </c>
      <c r="N696">
        <v>2</v>
      </c>
      <c r="O696" t="s">
        <v>136</v>
      </c>
      <c r="P696" t="s">
        <v>298</v>
      </c>
      <c r="Q696">
        <v>2</v>
      </c>
      <c r="R696" t="s">
        <v>700</v>
      </c>
      <c r="S696" t="s">
        <v>1241</v>
      </c>
      <c r="T696" t="s">
        <v>1762</v>
      </c>
      <c r="U696" t="s">
        <v>88</v>
      </c>
      <c r="V696" t="s">
        <v>1869</v>
      </c>
      <c r="W696">
        <v>121.96</v>
      </c>
      <c r="X696">
        <v>59.96</v>
      </c>
      <c r="Y696">
        <v>2</v>
      </c>
      <c r="Z696" t="s">
        <v>2204</v>
      </c>
      <c r="AA696" t="s">
        <v>2492</v>
      </c>
      <c r="AB696">
        <v>4</v>
      </c>
      <c r="AC696" t="s">
        <v>2634</v>
      </c>
      <c r="AD696">
        <v>922</v>
      </c>
      <c r="AE696" t="s">
        <v>2638</v>
      </c>
      <c r="AF696" s="4">
        <v>43983</v>
      </c>
      <c r="AG696" s="4">
        <v>44027</v>
      </c>
      <c r="AH696" t="s">
        <v>67</v>
      </c>
      <c r="AI696" t="s">
        <v>229</v>
      </c>
      <c r="AJ696" t="s">
        <v>468</v>
      </c>
      <c r="AK696" t="s">
        <v>1031</v>
      </c>
      <c r="AL696" t="s">
        <v>1561</v>
      </c>
      <c r="AM696" t="s">
        <v>80</v>
      </c>
      <c r="AN696" t="s">
        <v>1548</v>
      </c>
      <c r="AO696" t="s">
        <v>90</v>
      </c>
      <c r="AP696" t="s">
        <v>2328</v>
      </c>
    </row>
    <row r="697" spans="1:42" x14ac:dyDescent="0.25">
      <c r="A697">
        <v>481</v>
      </c>
      <c r="B697">
        <v>196</v>
      </c>
      <c r="C697" s="4">
        <v>44027</v>
      </c>
      <c r="D697">
        <v>10</v>
      </c>
      <c r="E697" t="s">
        <v>42</v>
      </c>
      <c r="F697" t="s">
        <v>53</v>
      </c>
      <c r="G697" t="s">
        <v>55</v>
      </c>
      <c r="H697" t="s">
        <v>57</v>
      </c>
      <c r="I697" s="4">
        <v>43935</v>
      </c>
      <c r="J697">
        <v>7</v>
      </c>
      <c r="K697" t="s">
        <v>61</v>
      </c>
      <c r="L697" s="4">
        <v>43915</v>
      </c>
      <c r="M697" s="4">
        <v>44012</v>
      </c>
      <c r="N697">
        <v>2</v>
      </c>
      <c r="O697" t="s">
        <v>136</v>
      </c>
      <c r="P697" t="s">
        <v>298</v>
      </c>
      <c r="Q697">
        <v>2</v>
      </c>
      <c r="R697" t="s">
        <v>700</v>
      </c>
      <c r="S697" t="s">
        <v>1241</v>
      </c>
      <c r="T697" t="s">
        <v>1762</v>
      </c>
      <c r="U697" t="s">
        <v>88</v>
      </c>
      <c r="V697" t="s">
        <v>1869</v>
      </c>
      <c r="W697">
        <v>121.96</v>
      </c>
      <c r="X697">
        <v>59.96</v>
      </c>
      <c r="Y697">
        <v>2</v>
      </c>
      <c r="Z697" t="s">
        <v>2204</v>
      </c>
      <c r="AA697" t="s">
        <v>2492</v>
      </c>
      <c r="AB697">
        <v>4</v>
      </c>
      <c r="AC697" t="s">
        <v>2634</v>
      </c>
      <c r="AD697">
        <v>922</v>
      </c>
      <c r="AE697" t="s">
        <v>2638</v>
      </c>
      <c r="AF697" s="4">
        <v>43983</v>
      </c>
      <c r="AG697" s="4">
        <v>44027</v>
      </c>
      <c r="AH697" t="s">
        <v>84</v>
      </c>
      <c r="AI697" t="s">
        <v>246</v>
      </c>
      <c r="AJ697" t="s">
        <v>549</v>
      </c>
      <c r="AK697" t="s">
        <v>1110</v>
      </c>
      <c r="AL697" t="s">
        <v>1635</v>
      </c>
      <c r="AM697" t="s">
        <v>80</v>
      </c>
      <c r="AN697" t="s">
        <v>1548</v>
      </c>
      <c r="AO697" t="s">
        <v>410</v>
      </c>
      <c r="AP697" t="s">
        <v>2359</v>
      </c>
    </row>
    <row r="698" spans="1:42" x14ac:dyDescent="0.25">
      <c r="A698">
        <v>482</v>
      </c>
      <c r="B698">
        <v>341</v>
      </c>
      <c r="C698" s="4">
        <v>44027</v>
      </c>
      <c r="D698">
        <v>7</v>
      </c>
      <c r="E698" t="s">
        <v>35</v>
      </c>
      <c r="F698" t="s">
        <v>46</v>
      </c>
      <c r="G698" t="s">
        <v>55</v>
      </c>
      <c r="H698" t="s">
        <v>57</v>
      </c>
      <c r="I698" s="4">
        <v>43575</v>
      </c>
      <c r="J698">
        <v>3</v>
      </c>
      <c r="L698" s="4"/>
      <c r="M698" s="4"/>
      <c r="N698">
        <v>1</v>
      </c>
      <c r="O698" t="s">
        <v>70</v>
      </c>
      <c r="P698" t="s">
        <v>232</v>
      </c>
      <c r="Q698">
        <v>1</v>
      </c>
      <c r="R698" t="s">
        <v>440</v>
      </c>
      <c r="S698" t="s">
        <v>1002</v>
      </c>
      <c r="T698" t="s">
        <v>1534</v>
      </c>
      <c r="U698" t="s">
        <v>69</v>
      </c>
      <c r="V698" t="s">
        <v>1517</v>
      </c>
      <c r="W698">
        <v>22.95</v>
      </c>
      <c r="X698">
        <v>19.989999999999998</v>
      </c>
      <c r="Y698">
        <v>1</v>
      </c>
      <c r="Z698" t="s">
        <v>432</v>
      </c>
      <c r="AA698" t="s">
        <v>2331</v>
      </c>
      <c r="AF698" s="4"/>
      <c r="AG698" s="4"/>
      <c r="AH698" t="s">
        <v>70</v>
      </c>
      <c r="AI698" t="s">
        <v>232</v>
      </c>
      <c r="AJ698" t="s">
        <v>440</v>
      </c>
      <c r="AK698" t="s">
        <v>1002</v>
      </c>
      <c r="AL698" t="s">
        <v>1534</v>
      </c>
      <c r="AM698" t="s">
        <v>69</v>
      </c>
      <c r="AN698" t="s">
        <v>1517</v>
      </c>
      <c r="AO698" t="s">
        <v>432</v>
      </c>
      <c r="AP698" t="s">
        <v>2331</v>
      </c>
    </row>
    <row r="699" spans="1:42" x14ac:dyDescent="0.25">
      <c r="A699">
        <v>483</v>
      </c>
      <c r="B699">
        <v>379</v>
      </c>
      <c r="C699" s="4">
        <v>44028</v>
      </c>
      <c r="D699">
        <v>11</v>
      </c>
      <c r="E699" t="s">
        <v>37</v>
      </c>
      <c r="F699" t="s">
        <v>48</v>
      </c>
      <c r="G699" t="s">
        <v>56</v>
      </c>
      <c r="H699" t="s">
        <v>58</v>
      </c>
      <c r="I699" s="4">
        <v>43849</v>
      </c>
      <c r="J699">
        <v>5</v>
      </c>
      <c r="K699" t="s">
        <v>60</v>
      </c>
      <c r="L699" s="4">
        <v>43831</v>
      </c>
      <c r="M699" s="4">
        <v>43921</v>
      </c>
      <c r="N699">
        <v>1</v>
      </c>
      <c r="O699" t="s">
        <v>69</v>
      </c>
      <c r="P699" t="s">
        <v>231</v>
      </c>
      <c r="Q699">
        <v>1</v>
      </c>
      <c r="R699" t="s">
        <v>425</v>
      </c>
      <c r="S699" t="s">
        <v>987</v>
      </c>
      <c r="T699" t="s">
        <v>1520</v>
      </c>
      <c r="U699" t="s">
        <v>67</v>
      </c>
      <c r="V699" t="s">
        <v>1577</v>
      </c>
      <c r="W699">
        <v>398.97</v>
      </c>
      <c r="X699">
        <v>74.97</v>
      </c>
      <c r="Y699">
        <v>1</v>
      </c>
      <c r="Z699" t="s">
        <v>78</v>
      </c>
      <c r="AA699" t="s">
        <v>2330</v>
      </c>
      <c r="AF699" s="4"/>
      <c r="AG699" s="4"/>
      <c r="AH699" t="s">
        <v>69</v>
      </c>
      <c r="AI699" t="s">
        <v>231</v>
      </c>
      <c r="AJ699" t="s">
        <v>425</v>
      </c>
      <c r="AK699" t="s">
        <v>987</v>
      </c>
      <c r="AL699" t="s">
        <v>1520</v>
      </c>
      <c r="AM699" t="s">
        <v>67</v>
      </c>
      <c r="AN699" t="s">
        <v>1577</v>
      </c>
      <c r="AO699" t="s">
        <v>78</v>
      </c>
      <c r="AP699" t="s">
        <v>2330</v>
      </c>
    </row>
    <row r="700" spans="1:42" x14ac:dyDescent="0.25">
      <c r="A700">
        <v>484</v>
      </c>
      <c r="B700">
        <v>228</v>
      </c>
      <c r="C700" s="4">
        <v>44029</v>
      </c>
      <c r="D700">
        <v>6</v>
      </c>
      <c r="E700" t="s">
        <v>33</v>
      </c>
      <c r="F700" t="s">
        <v>44</v>
      </c>
      <c r="G700" t="s">
        <v>56</v>
      </c>
      <c r="H700" t="s">
        <v>58</v>
      </c>
      <c r="I700" s="4">
        <v>43938</v>
      </c>
      <c r="J700">
        <v>7</v>
      </c>
      <c r="K700" t="s">
        <v>61</v>
      </c>
      <c r="L700" s="4">
        <v>43915</v>
      </c>
      <c r="M700" s="4">
        <v>44012</v>
      </c>
      <c r="N700">
        <v>2</v>
      </c>
      <c r="O700" t="s">
        <v>83</v>
      </c>
      <c r="P700" t="s">
        <v>245</v>
      </c>
      <c r="Q700">
        <v>2</v>
      </c>
      <c r="R700" t="s">
        <v>701</v>
      </c>
      <c r="S700" t="s">
        <v>1242</v>
      </c>
      <c r="T700" t="s">
        <v>1763</v>
      </c>
      <c r="U700" t="s">
        <v>103</v>
      </c>
      <c r="V700" t="s">
        <v>1869</v>
      </c>
      <c r="W700">
        <v>205.96</v>
      </c>
      <c r="X700">
        <v>59.96</v>
      </c>
      <c r="Y700">
        <v>2</v>
      </c>
      <c r="Z700" t="s">
        <v>2205</v>
      </c>
      <c r="AA700" t="s">
        <v>2493</v>
      </c>
      <c r="AF700" s="4"/>
      <c r="AG700" s="4"/>
      <c r="AH700" t="s">
        <v>67</v>
      </c>
      <c r="AI700" t="s">
        <v>229</v>
      </c>
      <c r="AJ700" t="s">
        <v>573</v>
      </c>
      <c r="AK700" t="s">
        <v>1131</v>
      </c>
      <c r="AL700" t="s">
        <v>1517</v>
      </c>
      <c r="AM700" t="s">
        <v>69</v>
      </c>
      <c r="AN700" t="s">
        <v>1548</v>
      </c>
      <c r="AO700" t="s">
        <v>872</v>
      </c>
      <c r="AP700" t="s">
        <v>2388</v>
      </c>
    </row>
    <row r="701" spans="1:42" x14ac:dyDescent="0.25">
      <c r="A701">
        <v>484</v>
      </c>
      <c r="B701">
        <v>228</v>
      </c>
      <c r="C701" s="4">
        <v>44029</v>
      </c>
      <c r="D701">
        <v>6</v>
      </c>
      <c r="E701" t="s">
        <v>33</v>
      </c>
      <c r="F701" t="s">
        <v>44</v>
      </c>
      <c r="G701" t="s">
        <v>56</v>
      </c>
      <c r="H701" t="s">
        <v>58</v>
      </c>
      <c r="I701" s="4">
        <v>43938</v>
      </c>
      <c r="J701">
        <v>7</v>
      </c>
      <c r="K701" t="s">
        <v>61</v>
      </c>
      <c r="L701" s="4">
        <v>43915</v>
      </c>
      <c r="M701" s="4">
        <v>44012</v>
      </c>
      <c r="N701">
        <v>2</v>
      </c>
      <c r="O701" t="s">
        <v>83</v>
      </c>
      <c r="P701" t="s">
        <v>245</v>
      </c>
      <c r="Q701">
        <v>2</v>
      </c>
      <c r="R701" t="s">
        <v>701</v>
      </c>
      <c r="S701" t="s">
        <v>1242</v>
      </c>
      <c r="T701" t="s">
        <v>1763</v>
      </c>
      <c r="U701" t="s">
        <v>103</v>
      </c>
      <c r="V701" t="s">
        <v>1869</v>
      </c>
      <c r="W701">
        <v>205.96</v>
      </c>
      <c r="X701">
        <v>59.96</v>
      </c>
      <c r="Y701">
        <v>2</v>
      </c>
      <c r="Z701" t="s">
        <v>2205</v>
      </c>
      <c r="AA701" t="s">
        <v>2493</v>
      </c>
      <c r="AF701" s="4"/>
      <c r="AG701" s="4"/>
      <c r="AH701" t="s">
        <v>80</v>
      </c>
      <c r="AI701" t="s">
        <v>242</v>
      </c>
      <c r="AJ701" t="s">
        <v>619</v>
      </c>
      <c r="AK701" t="s">
        <v>1016</v>
      </c>
      <c r="AL701" t="s">
        <v>1695</v>
      </c>
      <c r="AM701" t="s">
        <v>67</v>
      </c>
      <c r="AN701" t="s">
        <v>1548</v>
      </c>
      <c r="AO701" t="s">
        <v>70</v>
      </c>
      <c r="AP701" t="s">
        <v>2341</v>
      </c>
    </row>
    <row r="702" spans="1:42" x14ac:dyDescent="0.25">
      <c r="A702">
        <v>485</v>
      </c>
      <c r="B702">
        <v>350</v>
      </c>
      <c r="C702" s="4">
        <v>44029</v>
      </c>
      <c r="D702">
        <v>11</v>
      </c>
      <c r="E702" t="s">
        <v>37</v>
      </c>
      <c r="F702" t="s">
        <v>48</v>
      </c>
      <c r="G702" t="s">
        <v>56</v>
      </c>
      <c r="H702" t="s">
        <v>57</v>
      </c>
      <c r="I702" s="4">
        <v>43565</v>
      </c>
      <c r="J702">
        <v>2</v>
      </c>
      <c r="L702" s="4"/>
      <c r="M702" s="4"/>
      <c r="N702">
        <v>1</v>
      </c>
      <c r="O702" t="s">
        <v>90</v>
      </c>
      <c r="P702" t="s">
        <v>252</v>
      </c>
      <c r="Q702">
        <v>1</v>
      </c>
      <c r="R702" t="s">
        <v>70</v>
      </c>
      <c r="S702" t="s">
        <v>1040</v>
      </c>
      <c r="T702" t="s">
        <v>1568</v>
      </c>
      <c r="U702" t="s">
        <v>69</v>
      </c>
      <c r="V702" t="s">
        <v>1562</v>
      </c>
      <c r="W702">
        <v>198.99</v>
      </c>
      <c r="X702">
        <v>9.99</v>
      </c>
      <c r="Y702">
        <v>1</v>
      </c>
      <c r="Z702" t="s">
        <v>645</v>
      </c>
      <c r="AA702" t="s">
        <v>2347</v>
      </c>
      <c r="AF702" s="4"/>
      <c r="AG702" s="4"/>
      <c r="AH702" t="s">
        <v>90</v>
      </c>
      <c r="AI702" t="s">
        <v>252</v>
      </c>
      <c r="AJ702" t="s">
        <v>70</v>
      </c>
      <c r="AK702" t="s">
        <v>1040</v>
      </c>
      <c r="AL702" t="s">
        <v>1568</v>
      </c>
      <c r="AM702" t="s">
        <v>69</v>
      </c>
      <c r="AN702" t="s">
        <v>1562</v>
      </c>
      <c r="AO702" t="s">
        <v>645</v>
      </c>
      <c r="AP702" t="s">
        <v>2347</v>
      </c>
    </row>
    <row r="703" spans="1:42" x14ac:dyDescent="0.25">
      <c r="A703">
        <v>486</v>
      </c>
      <c r="B703">
        <v>467</v>
      </c>
      <c r="C703" s="4">
        <v>44029</v>
      </c>
      <c r="D703">
        <v>1</v>
      </c>
      <c r="E703" t="s">
        <v>39</v>
      </c>
      <c r="F703" t="s">
        <v>50</v>
      </c>
      <c r="G703" t="s">
        <v>55</v>
      </c>
      <c r="H703" t="s">
        <v>58</v>
      </c>
      <c r="I703" s="4">
        <v>43693</v>
      </c>
      <c r="J703">
        <v>2</v>
      </c>
      <c r="K703" t="s">
        <v>60</v>
      </c>
      <c r="L703" s="4">
        <v>43615</v>
      </c>
      <c r="M703" s="4">
        <v>43830</v>
      </c>
      <c r="N703">
        <v>2</v>
      </c>
      <c r="O703" t="s">
        <v>125</v>
      </c>
      <c r="P703" t="s">
        <v>287</v>
      </c>
      <c r="Q703">
        <v>2</v>
      </c>
      <c r="R703" t="s">
        <v>702</v>
      </c>
      <c r="S703" t="s">
        <v>1243</v>
      </c>
      <c r="T703" t="s">
        <v>1764</v>
      </c>
      <c r="U703" t="s">
        <v>109</v>
      </c>
      <c r="V703" t="s">
        <v>2035</v>
      </c>
      <c r="W703">
        <v>276.97000000000003</v>
      </c>
      <c r="X703">
        <v>49.96</v>
      </c>
      <c r="Y703">
        <v>2</v>
      </c>
      <c r="Z703" t="s">
        <v>143</v>
      </c>
      <c r="AA703" t="s">
        <v>2418</v>
      </c>
      <c r="AF703" s="4"/>
      <c r="AG703" s="4"/>
      <c r="AH703" t="s">
        <v>79</v>
      </c>
      <c r="AI703" t="s">
        <v>241</v>
      </c>
      <c r="AJ703" t="s">
        <v>694</v>
      </c>
      <c r="AK703" t="s">
        <v>1087</v>
      </c>
      <c r="AL703" t="s">
        <v>1652</v>
      </c>
      <c r="AM703" t="s">
        <v>67</v>
      </c>
      <c r="AN703" t="s">
        <v>1562</v>
      </c>
      <c r="AO703" t="s">
        <v>86</v>
      </c>
      <c r="AP703" t="s">
        <v>2350</v>
      </c>
    </row>
    <row r="704" spans="1:42" x14ac:dyDescent="0.25">
      <c r="A704">
        <v>486</v>
      </c>
      <c r="B704">
        <v>467</v>
      </c>
      <c r="C704" s="4">
        <v>44029</v>
      </c>
      <c r="D704">
        <v>1</v>
      </c>
      <c r="E704" t="s">
        <v>39</v>
      </c>
      <c r="F704" t="s">
        <v>50</v>
      </c>
      <c r="G704" t="s">
        <v>55</v>
      </c>
      <c r="H704" t="s">
        <v>58</v>
      </c>
      <c r="I704" s="4">
        <v>43693</v>
      </c>
      <c r="J704">
        <v>2</v>
      </c>
      <c r="K704" t="s">
        <v>60</v>
      </c>
      <c r="L704" s="4">
        <v>43615</v>
      </c>
      <c r="M704" s="4">
        <v>43830</v>
      </c>
      <c r="N704">
        <v>2</v>
      </c>
      <c r="O704" t="s">
        <v>125</v>
      </c>
      <c r="P704" t="s">
        <v>287</v>
      </c>
      <c r="Q704">
        <v>2</v>
      </c>
      <c r="R704" t="s">
        <v>702</v>
      </c>
      <c r="S704" t="s">
        <v>1243</v>
      </c>
      <c r="T704" t="s">
        <v>1764</v>
      </c>
      <c r="U704" t="s">
        <v>109</v>
      </c>
      <c r="V704" t="s">
        <v>2035</v>
      </c>
      <c r="W704">
        <v>276.97000000000003</v>
      </c>
      <c r="X704">
        <v>49.96</v>
      </c>
      <c r="Y704">
        <v>2</v>
      </c>
      <c r="Z704" t="s">
        <v>143</v>
      </c>
      <c r="AA704" t="s">
        <v>2418</v>
      </c>
      <c r="AF704" s="4"/>
      <c r="AG704" s="4"/>
      <c r="AH704" t="s">
        <v>69</v>
      </c>
      <c r="AI704" t="s">
        <v>231</v>
      </c>
      <c r="AJ704" t="s">
        <v>776</v>
      </c>
      <c r="AK704" t="s">
        <v>1314</v>
      </c>
      <c r="AL704" t="s">
        <v>1831</v>
      </c>
      <c r="AM704" t="s">
        <v>69</v>
      </c>
      <c r="AN704" t="s">
        <v>1517</v>
      </c>
      <c r="AO704" t="s">
        <v>78</v>
      </c>
      <c r="AP704" t="s">
        <v>2330</v>
      </c>
    </row>
    <row r="705" spans="1:42" x14ac:dyDescent="0.25">
      <c r="A705">
        <v>487</v>
      </c>
      <c r="B705">
        <v>235</v>
      </c>
      <c r="C705" s="4">
        <v>44030</v>
      </c>
      <c r="D705">
        <v>4</v>
      </c>
      <c r="E705" t="s">
        <v>40</v>
      </c>
      <c r="F705" t="s">
        <v>51</v>
      </c>
      <c r="G705" t="s">
        <v>56</v>
      </c>
      <c r="H705" t="s">
        <v>58</v>
      </c>
      <c r="I705" s="4">
        <v>43737</v>
      </c>
      <c r="J705">
        <v>3</v>
      </c>
      <c r="K705" t="s">
        <v>59</v>
      </c>
      <c r="L705" s="4">
        <v>43615</v>
      </c>
      <c r="M705" s="4">
        <v>43830</v>
      </c>
      <c r="N705">
        <v>1</v>
      </c>
      <c r="O705" t="s">
        <v>67</v>
      </c>
      <c r="P705" t="s">
        <v>229</v>
      </c>
      <c r="Q705">
        <v>1</v>
      </c>
      <c r="R705" t="s">
        <v>636</v>
      </c>
      <c r="S705" t="s">
        <v>974</v>
      </c>
      <c r="T705" t="s">
        <v>1513</v>
      </c>
      <c r="U705" t="s">
        <v>80</v>
      </c>
      <c r="V705" t="s">
        <v>1548</v>
      </c>
      <c r="W705">
        <v>59.98</v>
      </c>
      <c r="X705">
        <v>29.98</v>
      </c>
      <c r="Y705">
        <v>1</v>
      </c>
      <c r="Z705" t="s">
        <v>455</v>
      </c>
      <c r="AA705" t="s">
        <v>2340</v>
      </c>
      <c r="AF705" s="4"/>
      <c r="AG705" s="4"/>
      <c r="AH705" t="s">
        <v>67</v>
      </c>
      <c r="AI705" t="s">
        <v>229</v>
      </c>
      <c r="AJ705" t="s">
        <v>636</v>
      </c>
      <c r="AK705" t="s">
        <v>974</v>
      </c>
      <c r="AL705" t="s">
        <v>1513</v>
      </c>
      <c r="AM705" t="s">
        <v>80</v>
      </c>
      <c r="AN705" t="s">
        <v>1548</v>
      </c>
      <c r="AO705" t="s">
        <v>455</v>
      </c>
      <c r="AP705" t="s">
        <v>2340</v>
      </c>
    </row>
    <row r="706" spans="1:42" x14ac:dyDescent="0.25">
      <c r="A706">
        <v>488</v>
      </c>
      <c r="B706">
        <v>156</v>
      </c>
      <c r="C706" s="4">
        <v>44031</v>
      </c>
      <c r="D706">
        <v>8</v>
      </c>
      <c r="E706" t="s">
        <v>43</v>
      </c>
      <c r="F706" t="s">
        <v>54</v>
      </c>
      <c r="G706" t="s">
        <v>55</v>
      </c>
      <c r="H706" t="s">
        <v>58</v>
      </c>
      <c r="I706" s="4">
        <v>43738</v>
      </c>
      <c r="J706">
        <v>1</v>
      </c>
      <c r="K706" t="s">
        <v>61</v>
      </c>
      <c r="L706" s="4">
        <v>43615</v>
      </c>
      <c r="M706" s="4">
        <v>43830</v>
      </c>
      <c r="N706">
        <v>2</v>
      </c>
      <c r="O706" t="s">
        <v>83</v>
      </c>
      <c r="P706" t="s">
        <v>245</v>
      </c>
      <c r="Q706">
        <v>2</v>
      </c>
      <c r="R706" t="s">
        <v>703</v>
      </c>
      <c r="S706" t="s">
        <v>1244</v>
      </c>
      <c r="T706" t="s">
        <v>1765</v>
      </c>
      <c r="U706" t="s">
        <v>71</v>
      </c>
      <c r="V706" t="s">
        <v>1869</v>
      </c>
      <c r="W706">
        <v>149.99</v>
      </c>
      <c r="X706">
        <v>29.98</v>
      </c>
      <c r="Y706">
        <v>2</v>
      </c>
      <c r="Z706" t="s">
        <v>118</v>
      </c>
      <c r="AA706" t="s">
        <v>2494</v>
      </c>
      <c r="AF706" s="4"/>
      <c r="AG706" s="4"/>
      <c r="AH706" t="s">
        <v>67</v>
      </c>
      <c r="AI706" t="s">
        <v>229</v>
      </c>
      <c r="AJ706" t="s">
        <v>485</v>
      </c>
      <c r="AK706" t="s">
        <v>1048</v>
      </c>
      <c r="AL706" t="s">
        <v>1577</v>
      </c>
      <c r="AM706" t="s">
        <v>69</v>
      </c>
      <c r="AN706" t="s">
        <v>1548</v>
      </c>
      <c r="AO706" t="s">
        <v>90</v>
      </c>
      <c r="AP706" t="s">
        <v>2328</v>
      </c>
    </row>
    <row r="707" spans="1:42" x14ac:dyDescent="0.25">
      <c r="A707">
        <v>488</v>
      </c>
      <c r="B707">
        <v>156</v>
      </c>
      <c r="C707" s="4">
        <v>44031</v>
      </c>
      <c r="D707">
        <v>8</v>
      </c>
      <c r="E707" t="s">
        <v>43</v>
      </c>
      <c r="F707" t="s">
        <v>54</v>
      </c>
      <c r="G707" t="s">
        <v>55</v>
      </c>
      <c r="H707" t="s">
        <v>58</v>
      </c>
      <c r="I707" s="4">
        <v>43738</v>
      </c>
      <c r="J707">
        <v>1</v>
      </c>
      <c r="K707" t="s">
        <v>61</v>
      </c>
      <c r="L707" s="4">
        <v>43615</v>
      </c>
      <c r="M707" s="4">
        <v>43830</v>
      </c>
      <c r="N707">
        <v>2</v>
      </c>
      <c r="O707" t="s">
        <v>83</v>
      </c>
      <c r="P707" t="s">
        <v>245</v>
      </c>
      <c r="Q707">
        <v>2</v>
      </c>
      <c r="R707" t="s">
        <v>703</v>
      </c>
      <c r="S707" t="s">
        <v>1244</v>
      </c>
      <c r="T707" t="s">
        <v>1765</v>
      </c>
      <c r="U707" t="s">
        <v>71</v>
      </c>
      <c r="V707" t="s">
        <v>1869</v>
      </c>
      <c r="W707">
        <v>149.99</v>
      </c>
      <c r="X707">
        <v>29.98</v>
      </c>
      <c r="Y707">
        <v>2</v>
      </c>
      <c r="Z707" t="s">
        <v>118</v>
      </c>
      <c r="AA707" t="s">
        <v>2494</v>
      </c>
      <c r="AF707" s="4"/>
      <c r="AG707" s="4"/>
      <c r="AH707" t="s">
        <v>80</v>
      </c>
      <c r="AI707" t="s">
        <v>242</v>
      </c>
      <c r="AJ707" t="s">
        <v>709</v>
      </c>
      <c r="AK707" t="s">
        <v>1250</v>
      </c>
      <c r="AL707" t="s">
        <v>425</v>
      </c>
      <c r="AM707" t="s">
        <v>69</v>
      </c>
      <c r="AN707" t="s">
        <v>1548</v>
      </c>
      <c r="AO707" t="s">
        <v>79</v>
      </c>
      <c r="AP707" t="s">
        <v>2349</v>
      </c>
    </row>
    <row r="708" spans="1:42" x14ac:dyDescent="0.25">
      <c r="A708">
        <v>489</v>
      </c>
      <c r="B708">
        <v>263</v>
      </c>
      <c r="C708" s="4">
        <v>44031</v>
      </c>
      <c r="D708">
        <v>2</v>
      </c>
      <c r="E708" t="s">
        <v>38</v>
      </c>
      <c r="F708" t="s">
        <v>49</v>
      </c>
      <c r="G708" t="s">
        <v>56</v>
      </c>
      <c r="H708" t="s">
        <v>57</v>
      </c>
      <c r="I708" s="4">
        <v>43734</v>
      </c>
      <c r="J708">
        <v>2</v>
      </c>
      <c r="K708" t="s">
        <v>60</v>
      </c>
      <c r="L708" s="4">
        <v>43615</v>
      </c>
      <c r="M708" s="4">
        <v>43830</v>
      </c>
      <c r="N708">
        <v>1</v>
      </c>
      <c r="O708" t="s">
        <v>110</v>
      </c>
      <c r="P708" t="s">
        <v>272</v>
      </c>
      <c r="Q708">
        <v>1</v>
      </c>
      <c r="R708" t="s">
        <v>704</v>
      </c>
      <c r="S708" t="s">
        <v>1245</v>
      </c>
      <c r="T708" t="s">
        <v>1585</v>
      </c>
      <c r="U708" t="s">
        <v>71</v>
      </c>
      <c r="V708" t="s">
        <v>1869</v>
      </c>
      <c r="W708">
        <v>39.979999999999997</v>
      </c>
      <c r="X708">
        <v>29.98</v>
      </c>
      <c r="Y708">
        <v>1</v>
      </c>
      <c r="Z708" t="s">
        <v>577</v>
      </c>
      <c r="AA708" t="s">
        <v>2468</v>
      </c>
      <c r="AF708" s="4"/>
      <c r="AG708" s="4"/>
      <c r="AH708" t="s">
        <v>67</v>
      </c>
      <c r="AI708" t="s">
        <v>229</v>
      </c>
      <c r="AJ708" t="s">
        <v>573</v>
      </c>
      <c r="AK708" t="s">
        <v>1131</v>
      </c>
      <c r="AL708" t="s">
        <v>1517</v>
      </c>
      <c r="AM708" t="s">
        <v>69</v>
      </c>
      <c r="AN708" t="s">
        <v>1548</v>
      </c>
      <c r="AO708" t="s">
        <v>872</v>
      </c>
      <c r="AP708" t="s">
        <v>2388</v>
      </c>
    </row>
    <row r="709" spans="1:42" x14ac:dyDescent="0.25">
      <c r="A709">
        <v>489</v>
      </c>
      <c r="B709">
        <v>263</v>
      </c>
      <c r="C709" s="4">
        <v>44031</v>
      </c>
      <c r="D709">
        <v>2</v>
      </c>
      <c r="E709" t="s">
        <v>38</v>
      </c>
      <c r="F709" t="s">
        <v>49</v>
      </c>
      <c r="G709" t="s">
        <v>56</v>
      </c>
      <c r="H709" t="s">
        <v>57</v>
      </c>
      <c r="I709" s="4">
        <v>43734</v>
      </c>
      <c r="J709">
        <v>2</v>
      </c>
      <c r="K709" t="s">
        <v>60</v>
      </c>
      <c r="L709" s="4">
        <v>43615</v>
      </c>
      <c r="M709" s="4">
        <v>43830</v>
      </c>
      <c r="N709">
        <v>1</v>
      </c>
      <c r="O709" t="s">
        <v>110</v>
      </c>
      <c r="P709" t="s">
        <v>272</v>
      </c>
      <c r="Q709">
        <v>1</v>
      </c>
      <c r="R709" t="s">
        <v>704</v>
      </c>
      <c r="S709" t="s">
        <v>1245</v>
      </c>
      <c r="T709" t="s">
        <v>1585</v>
      </c>
      <c r="U709" t="s">
        <v>71</v>
      </c>
      <c r="V709" t="s">
        <v>1869</v>
      </c>
      <c r="W709">
        <v>39.979999999999997</v>
      </c>
      <c r="X709">
        <v>29.98</v>
      </c>
      <c r="Y709">
        <v>1</v>
      </c>
      <c r="Z709" t="s">
        <v>577</v>
      </c>
      <c r="AA709" t="s">
        <v>2468</v>
      </c>
      <c r="AF709" s="4"/>
      <c r="AG709" s="4"/>
      <c r="AH709" t="s">
        <v>67</v>
      </c>
      <c r="AI709" t="s">
        <v>229</v>
      </c>
      <c r="AJ709" t="s">
        <v>573</v>
      </c>
      <c r="AK709" t="s">
        <v>1131</v>
      </c>
      <c r="AL709" t="s">
        <v>1517</v>
      </c>
      <c r="AM709" t="s">
        <v>69</v>
      </c>
      <c r="AN709" t="s">
        <v>1548</v>
      </c>
      <c r="AO709" t="s">
        <v>872</v>
      </c>
      <c r="AP709" t="s">
        <v>2388</v>
      </c>
    </row>
    <row r="710" spans="1:42" x14ac:dyDescent="0.25">
      <c r="A710">
        <v>490</v>
      </c>
      <c r="B710">
        <v>450</v>
      </c>
      <c r="C710" s="4">
        <v>44031</v>
      </c>
      <c r="D710">
        <v>8</v>
      </c>
      <c r="E710" t="s">
        <v>43</v>
      </c>
      <c r="F710" t="s">
        <v>54</v>
      </c>
      <c r="G710" t="s">
        <v>55</v>
      </c>
      <c r="H710" t="s">
        <v>57</v>
      </c>
      <c r="I710" s="4">
        <v>43668</v>
      </c>
      <c r="J710">
        <v>3</v>
      </c>
      <c r="K710" t="s">
        <v>59</v>
      </c>
      <c r="L710" s="4">
        <v>43615</v>
      </c>
      <c r="M710" s="4">
        <v>43830</v>
      </c>
      <c r="N710">
        <v>1</v>
      </c>
      <c r="O710" t="s">
        <v>80</v>
      </c>
      <c r="P710" t="s">
        <v>242</v>
      </c>
      <c r="Q710">
        <v>1</v>
      </c>
      <c r="R710" t="s">
        <v>586</v>
      </c>
      <c r="S710" t="s">
        <v>966</v>
      </c>
      <c r="T710" t="s">
        <v>1667</v>
      </c>
      <c r="U710" t="s">
        <v>80</v>
      </c>
      <c r="V710" t="s">
        <v>1548</v>
      </c>
      <c r="W710">
        <v>43.98</v>
      </c>
      <c r="X710">
        <v>29.98</v>
      </c>
      <c r="Y710">
        <v>1</v>
      </c>
      <c r="Z710" t="s">
        <v>67</v>
      </c>
      <c r="AA710" t="s">
        <v>2373</v>
      </c>
      <c r="AF710" s="4"/>
      <c r="AG710" s="4"/>
      <c r="AH710" t="s">
        <v>80</v>
      </c>
      <c r="AI710" t="s">
        <v>242</v>
      </c>
      <c r="AJ710" t="s">
        <v>586</v>
      </c>
      <c r="AK710" t="s">
        <v>966</v>
      </c>
      <c r="AL710" t="s">
        <v>1667</v>
      </c>
      <c r="AM710" t="s">
        <v>80</v>
      </c>
      <c r="AN710" t="s">
        <v>1548</v>
      </c>
      <c r="AO710" t="s">
        <v>67</v>
      </c>
      <c r="AP710" t="s">
        <v>2373</v>
      </c>
    </row>
    <row r="711" spans="1:42" x14ac:dyDescent="0.25">
      <c r="A711">
        <v>491</v>
      </c>
      <c r="B711">
        <v>153</v>
      </c>
      <c r="C711" s="4">
        <v>44032</v>
      </c>
      <c r="D711">
        <v>10</v>
      </c>
      <c r="E711" t="s">
        <v>42</v>
      </c>
      <c r="F711" t="s">
        <v>53</v>
      </c>
      <c r="G711" t="s">
        <v>56</v>
      </c>
      <c r="H711" t="s">
        <v>57</v>
      </c>
      <c r="I711" s="4">
        <v>43739</v>
      </c>
      <c r="J711">
        <v>3</v>
      </c>
      <c r="K711" t="s">
        <v>59</v>
      </c>
      <c r="L711" s="4">
        <v>43615</v>
      </c>
      <c r="M711" s="4">
        <v>43830</v>
      </c>
      <c r="N711">
        <v>1</v>
      </c>
      <c r="O711" t="s">
        <v>69</v>
      </c>
      <c r="P711" t="s">
        <v>231</v>
      </c>
      <c r="Q711">
        <v>1</v>
      </c>
      <c r="R711" t="s">
        <v>393</v>
      </c>
      <c r="S711" t="s">
        <v>955</v>
      </c>
      <c r="T711" t="s">
        <v>1489</v>
      </c>
      <c r="U711" t="s">
        <v>69</v>
      </c>
      <c r="V711" t="s">
        <v>1577</v>
      </c>
      <c r="W711">
        <v>28.95</v>
      </c>
      <c r="X711">
        <v>24.99</v>
      </c>
      <c r="Y711">
        <v>1</v>
      </c>
      <c r="Z711" t="s">
        <v>78</v>
      </c>
      <c r="AA711" t="s">
        <v>2330</v>
      </c>
      <c r="AF711" s="4"/>
      <c r="AG711" s="4"/>
      <c r="AH711" t="s">
        <v>69</v>
      </c>
      <c r="AI711" t="s">
        <v>231</v>
      </c>
      <c r="AJ711" t="s">
        <v>393</v>
      </c>
      <c r="AK711" t="s">
        <v>955</v>
      </c>
      <c r="AL711" t="s">
        <v>1489</v>
      </c>
      <c r="AM711" t="s">
        <v>69</v>
      </c>
      <c r="AN711" t="s">
        <v>1577</v>
      </c>
      <c r="AO711" t="s">
        <v>78</v>
      </c>
      <c r="AP711" t="s">
        <v>2330</v>
      </c>
    </row>
    <row r="712" spans="1:42" x14ac:dyDescent="0.25">
      <c r="A712">
        <v>492</v>
      </c>
      <c r="B712">
        <v>430</v>
      </c>
      <c r="C712" s="4">
        <v>44032</v>
      </c>
      <c r="D712">
        <v>11</v>
      </c>
      <c r="E712" t="s">
        <v>37</v>
      </c>
      <c r="F712" t="s">
        <v>48</v>
      </c>
      <c r="G712" t="s">
        <v>55</v>
      </c>
      <c r="H712" t="s">
        <v>58</v>
      </c>
      <c r="I712" s="4">
        <v>43546</v>
      </c>
      <c r="J712">
        <v>3</v>
      </c>
      <c r="L712" s="4"/>
      <c r="M712" s="4"/>
      <c r="N712">
        <v>1</v>
      </c>
      <c r="O712" t="s">
        <v>90</v>
      </c>
      <c r="P712" t="s">
        <v>252</v>
      </c>
      <c r="Q712">
        <v>1</v>
      </c>
      <c r="R712" t="s">
        <v>532</v>
      </c>
      <c r="S712" t="s">
        <v>1094</v>
      </c>
      <c r="T712" t="s">
        <v>1562</v>
      </c>
      <c r="U712" t="s">
        <v>67</v>
      </c>
      <c r="V712" t="s">
        <v>1562</v>
      </c>
      <c r="W712">
        <v>29.97</v>
      </c>
      <c r="X712">
        <v>29.97</v>
      </c>
      <c r="Y712">
        <v>1</v>
      </c>
      <c r="Z712" t="s">
        <v>645</v>
      </c>
      <c r="AA712" t="s">
        <v>2347</v>
      </c>
      <c r="AF712" s="4"/>
      <c r="AG712" s="4"/>
      <c r="AH712" t="s">
        <v>90</v>
      </c>
      <c r="AI712" t="s">
        <v>252</v>
      </c>
      <c r="AJ712" t="s">
        <v>532</v>
      </c>
      <c r="AK712" t="s">
        <v>1094</v>
      </c>
      <c r="AL712" t="s">
        <v>1562</v>
      </c>
      <c r="AM712" t="s">
        <v>67</v>
      </c>
      <c r="AN712" t="s">
        <v>1562</v>
      </c>
      <c r="AO712" t="s">
        <v>645</v>
      </c>
      <c r="AP712" t="s">
        <v>2347</v>
      </c>
    </row>
    <row r="713" spans="1:42" x14ac:dyDescent="0.25">
      <c r="A713">
        <v>493</v>
      </c>
      <c r="B713">
        <v>96</v>
      </c>
      <c r="C713" s="4">
        <v>44034</v>
      </c>
      <c r="D713">
        <v>5</v>
      </c>
      <c r="E713" t="s">
        <v>36</v>
      </c>
      <c r="F713" t="s">
        <v>47</v>
      </c>
      <c r="G713" t="s">
        <v>55</v>
      </c>
      <c r="H713" t="s">
        <v>57</v>
      </c>
      <c r="I713" s="4">
        <v>43907</v>
      </c>
      <c r="J713">
        <v>5</v>
      </c>
      <c r="K713" t="s">
        <v>60</v>
      </c>
      <c r="L713" s="4">
        <v>43831</v>
      </c>
      <c r="M713" s="4">
        <v>43921</v>
      </c>
      <c r="N713">
        <v>1</v>
      </c>
      <c r="O713" t="s">
        <v>99</v>
      </c>
      <c r="P713" t="s">
        <v>261</v>
      </c>
      <c r="Q713">
        <v>1</v>
      </c>
      <c r="R713" t="s">
        <v>457</v>
      </c>
      <c r="S713" t="s">
        <v>1020</v>
      </c>
      <c r="T713" t="s">
        <v>1550</v>
      </c>
      <c r="U713" t="s">
        <v>71</v>
      </c>
      <c r="V713" t="s">
        <v>1869</v>
      </c>
      <c r="W713">
        <v>9.98</v>
      </c>
      <c r="X713">
        <v>29.98</v>
      </c>
      <c r="Y713">
        <v>1</v>
      </c>
      <c r="Z713" t="s">
        <v>2104</v>
      </c>
      <c r="AA713" t="s">
        <v>2375</v>
      </c>
      <c r="AF713" s="4"/>
      <c r="AG713" s="4"/>
      <c r="AH713" t="s">
        <v>78</v>
      </c>
      <c r="AI713" t="s">
        <v>240</v>
      </c>
      <c r="AJ713" t="s">
        <v>578</v>
      </c>
      <c r="AK713" t="s">
        <v>1136</v>
      </c>
      <c r="AL713" t="s">
        <v>1659</v>
      </c>
      <c r="AM713" t="s">
        <v>69</v>
      </c>
      <c r="AN713" t="s">
        <v>1548</v>
      </c>
      <c r="AO713" t="s">
        <v>393</v>
      </c>
      <c r="AP713" t="s">
        <v>2345</v>
      </c>
    </row>
    <row r="714" spans="1:42" x14ac:dyDescent="0.25">
      <c r="A714">
        <v>493</v>
      </c>
      <c r="B714">
        <v>96</v>
      </c>
      <c r="C714" s="4">
        <v>44034</v>
      </c>
      <c r="D714">
        <v>5</v>
      </c>
      <c r="E714" t="s">
        <v>36</v>
      </c>
      <c r="F714" t="s">
        <v>47</v>
      </c>
      <c r="G714" t="s">
        <v>55</v>
      </c>
      <c r="H714" t="s">
        <v>57</v>
      </c>
      <c r="I714" s="4">
        <v>43907</v>
      </c>
      <c r="J714">
        <v>5</v>
      </c>
      <c r="K714" t="s">
        <v>60</v>
      </c>
      <c r="L714" s="4">
        <v>43831</v>
      </c>
      <c r="M714" s="4">
        <v>43921</v>
      </c>
      <c r="N714">
        <v>1</v>
      </c>
      <c r="O714" t="s">
        <v>99</v>
      </c>
      <c r="P714" t="s">
        <v>261</v>
      </c>
      <c r="Q714">
        <v>1</v>
      </c>
      <c r="R714" t="s">
        <v>457</v>
      </c>
      <c r="S714" t="s">
        <v>1020</v>
      </c>
      <c r="T714" t="s">
        <v>1550</v>
      </c>
      <c r="U714" t="s">
        <v>71</v>
      </c>
      <c r="V714" t="s">
        <v>1869</v>
      </c>
      <c r="W714">
        <v>9.98</v>
      </c>
      <c r="X714">
        <v>29.98</v>
      </c>
      <c r="Y714">
        <v>1</v>
      </c>
      <c r="Z714" t="s">
        <v>2104</v>
      </c>
      <c r="AA714" t="s">
        <v>2375</v>
      </c>
      <c r="AF714" s="4"/>
      <c r="AG714" s="4"/>
      <c r="AH714" t="s">
        <v>78</v>
      </c>
      <c r="AI714" t="s">
        <v>240</v>
      </c>
      <c r="AJ714" t="s">
        <v>578</v>
      </c>
      <c r="AK714" t="s">
        <v>1136</v>
      </c>
      <c r="AL714" t="s">
        <v>1659</v>
      </c>
      <c r="AM714" t="s">
        <v>69</v>
      </c>
      <c r="AN714" t="s">
        <v>1548</v>
      </c>
      <c r="AO714" t="s">
        <v>393</v>
      </c>
      <c r="AP714" t="s">
        <v>2345</v>
      </c>
    </row>
    <row r="715" spans="1:42" x14ac:dyDescent="0.25">
      <c r="A715">
        <v>494</v>
      </c>
      <c r="B715">
        <v>350</v>
      </c>
      <c r="C715" s="4">
        <v>44034</v>
      </c>
      <c r="D715">
        <v>11</v>
      </c>
      <c r="E715" t="s">
        <v>37</v>
      </c>
      <c r="F715" t="s">
        <v>48</v>
      </c>
      <c r="G715" t="s">
        <v>56</v>
      </c>
      <c r="H715" t="s">
        <v>57</v>
      </c>
      <c r="I715" s="4">
        <v>43565</v>
      </c>
      <c r="J715">
        <v>2</v>
      </c>
      <c r="L715" s="4"/>
      <c r="M715" s="4"/>
      <c r="N715">
        <v>1</v>
      </c>
      <c r="O715" t="s">
        <v>65</v>
      </c>
      <c r="P715" t="s">
        <v>227</v>
      </c>
      <c r="Q715">
        <v>1</v>
      </c>
      <c r="R715" t="s">
        <v>685</v>
      </c>
      <c r="S715" t="s">
        <v>1227</v>
      </c>
      <c r="T715" t="s">
        <v>418</v>
      </c>
      <c r="U715" t="s">
        <v>69</v>
      </c>
      <c r="V715" t="s">
        <v>1517</v>
      </c>
      <c r="W715">
        <v>50</v>
      </c>
      <c r="X715">
        <v>19.989999999999998</v>
      </c>
      <c r="Y715">
        <v>1</v>
      </c>
      <c r="Z715" t="s">
        <v>431</v>
      </c>
      <c r="AA715" t="s">
        <v>2326</v>
      </c>
      <c r="AF715" s="4"/>
      <c r="AG715" s="4"/>
      <c r="AH715" t="s">
        <v>65</v>
      </c>
      <c r="AI715" t="s">
        <v>227</v>
      </c>
      <c r="AJ715" t="s">
        <v>685</v>
      </c>
      <c r="AK715" t="s">
        <v>1227</v>
      </c>
      <c r="AL715" t="s">
        <v>418</v>
      </c>
      <c r="AM715" t="s">
        <v>69</v>
      </c>
      <c r="AN715" t="s">
        <v>1517</v>
      </c>
      <c r="AO715" t="s">
        <v>431</v>
      </c>
      <c r="AP715" t="s">
        <v>2326</v>
      </c>
    </row>
    <row r="716" spans="1:42" x14ac:dyDescent="0.25">
      <c r="A716">
        <v>495</v>
      </c>
      <c r="B716">
        <v>92</v>
      </c>
      <c r="C716" s="4">
        <v>44035</v>
      </c>
      <c r="D716">
        <v>4</v>
      </c>
      <c r="E716" t="s">
        <v>40</v>
      </c>
      <c r="F716" t="s">
        <v>51</v>
      </c>
      <c r="G716" t="s">
        <v>55</v>
      </c>
      <c r="H716" t="s">
        <v>58</v>
      </c>
      <c r="I716" s="4">
        <v>43922</v>
      </c>
      <c r="J716">
        <v>7</v>
      </c>
      <c r="K716" t="s">
        <v>61</v>
      </c>
      <c r="L716" s="4">
        <v>43915</v>
      </c>
      <c r="M716" s="4">
        <v>44012</v>
      </c>
      <c r="N716">
        <v>4</v>
      </c>
      <c r="O716" t="s">
        <v>169</v>
      </c>
      <c r="P716" t="s">
        <v>331</v>
      </c>
      <c r="Q716">
        <v>4</v>
      </c>
      <c r="R716" t="s">
        <v>705</v>
      </c>
      <c r="S716" t="s">
        <v>1246</v>
      </c>
      <c r="T716" t="s">
        <v>1766</v>
      </c>
      <c r="U716" t="s">
        <v>2017</v>
      </c>
      <c r="V716" t="s">
        <v>2057</v>
      </c>
      <c r="W716">
        <v>1010.88</v>
      </c>
      <c r="X716">
        <v>119.92</v>
      </c>
      <c r="Y716">
        <v>4</v>
      </c>
      <c r="Z716" t="s">
        <v>2206</v>
      </c>
      <c r="AA716" t="s">
        <v>2495</v>
      </c>
      <c r="AF716" s="4"/>
      <c r="AG716" s="4"/>
      <c r="AH716" t="s">
        <v>67</v>
      </c>
      <c r="AI716" t="s">
        <v>229</v>
      </c>
      <c r="AJ716" t="s">
        <v>498</v>
      </c>
      <c r="AK716" t="s">
        <v>1061</v>
      </c>
      <c r="AL716" t="s">
        <v>1513</v>
      </c>
      <c r="AM716" t="s">
        <v>69</v>
      </c>
      <c r="AN716" t="s">
        <v>1548</v>
      </c>
      <c r="AO716" t="s">
        <v>652</v>
      </c>
      <c r="AP716" t="s">
        <v>2352</v>
      </c>
    </row>
    <row r="717" spans="1:42" x14ac:dyDescent="0.25">
      <c r="A717">
        <v>495</v>
      </c>
      <c r="B717">
        <v>92</v>
      </c>
      <c r="C717" s="4">
        <v>44035</v>
      </c>
      <c r="D717">
        <v>4</v>
      </c>
      <c r="E717" t="s">
        <v>40</v>
      </c>
      <c r="F717" t="s">
        <v>51</v>
      </c>
      <c r="G717" t="s">
        <v>55</v>
      </c>
      <c r="H717" t="s">
        <v>58</v>
      </c>
      <c r="I717" s="4">
        <v>43922</v>
      </c>
      <c r="J717">
        <v>7</v>
      </c>
      <c r="K717" t="s">
        <v>61</v>
      </c>
      <c r="L717" s="4">
        <v>43915</v>
      </c>
      <c r="M717" s="4">
        <v>44012</v>
      </c>
      <c r="N717">
        <v>4</v>
      </c>
      <c r="O717" t="s">
        <v>169</v>
      </c>
      <c r="P717" t="s">
        <v>331</v>
      </c>
      <c r="Q717">
        <v>4</v>
      </c>
      <c r="R717" t="s">
        <v>705</v>
      </c>
      <c r="S717" t="s">
        <v>1246</v>
      </c>
      <c r="T717" t="s">
        <v>1766</v>
      </c>
      <c r="U717" t="s">
        <v>2017</v>
      </c>
      <c r="V717" t="s">
        <v>2057</v>
      </c>
      <c r="W717">
        <v>1010.88</v>
      </c>
      <c r="X717">
        <v>119.92</v>
      </c>
      <c r="Y717">
        <v>4</v>
      </c>
      <c r="Z717" t="s">
        <v>2206</v>
      </c>
      <c r="AA717" t="s">
        <v>2495</v>
      </c>
      <c r="AF717" s="4"/>
      <c r="AG717" s="4"/>
      <c r="AH717" t="s">
        <v>84</v>
      </c>
      <c r="AI717" t="s">
        <v>246</v>
      </c>
      <c r="AJ717" t="s">
        <v>564</v>
      </c>
      <c r="AK717" t="s">
        <v>1124</v>
      </c>
      <c r="AL717" t="s">
        <v>1647</v>
      </c>
      <c r="AM717" t="s">
        <v>67</v>
      </c>
      <c r="AN717" t="s">
        <v>1548</v>
      </c>
      <c r="AO717" t="s">
        <v>645</v>
      </c>
      <c r="AP717" t="s">
        <v>2347</v>
      </c>
    </row>
    <row r="718" spans="1:42" x14ac:dyDescent="0.25">
      <c r="A718">
        <v>495</v>
      </c>
      <c r="B718">
        <v>92</v>
      </c>
      <c r="C718" s="4">
        <v>44035</v>
      </c>
      <c r="D718">
        <v>4</v>
      </c>
      <c r="E718" t="s">
        <v>40</v>
      </c>
      <c r="F718" t="s">
        <v>51</v>
      </c>
      <c r="G718" t="s">
        <v>55</v>
      </c>
      <c r="H718" t="s">
        <v>58</v>
      </c>
      <c r="I718" s="4">
        <v>43922</v>
      </c>
      <c r="J718">
        <v>7</v>
      </c>
      <c r="K718" t="s">
        <v>61</v>
      </c>
      <c r="L718" s="4">
        <v>43915</v>
      </c>
      <c r="M718" s="4">
        <v>44012</v>
      </c>
      <c r="N718">
        <v>4</v>
      </c>
      <c r="O718" t="s">
        <v>169</v>
      </c>
      <c r="P718" t="s">
        <v>331</v>
      </c>
      <c r="Q718">
        <v>4</v>
      </c>
      <c r="R718" t="s">
        <v>705</v>
      </c>
      <c r="S718" t="s">
        <v>1246</v>
      </c>
      <c r="T718" t="s">
        <v>1766</v>
      </c>
      <c r="U718" t="s">
        <v>2017</v>
      </c>
      <c r="V718" t="s">
        <v>2057</v>
      </c>
      <c r="W718">
        <v>1010.88</v>
      </c>
      <c r="X718">
        <v>119.92</v>
      </c>
      <c r="Y718">
        <v>4</v>
      </c>
      <c r="Z718" t="s">
        <v>2206</v>
      </c>
      <c r="AA718" t="s">
        <v>2495</v>
      </c>
      <c r="AF718" s="4"/>
      <c r="AG718" s="4"/>
      <c r="AH718" t="s">
        <v>80</v>
      </c>
      <c r="AI718" t="s">
        <v>242</v>
      </c>
      <c r="AJ718" t="s">
        <v>649</v>
      </c>
      <c r="AK718" t="s">
        <v>1193</v>
      </c>
      <c r="AL718" t="s">
        <v>1717</v>
      </c>
      <c r="AM718" t="s">
        <v>69</v>
      </c>
      <c r="AN718" t="s">
        <v>1548</v>
      </c>
      <c r="AO718" t="s">
        <v>70</v>
      </c>
      <c r="AP718" t="s">
        <v>2341</v>
      </c>
    </row>
    <row r="719" spans="1:42" x14ac:dyDescent="0.25">
      <c r="A719">
        <v>495</v>
      </c>
      <c r="B719">
        <v>92</v>
      </c>
      <c r="C719" s="4">
        <v>44035</v>
      </c>
      <c r="D719">
        <v>4</v>
      </c>
      <c r="E719" t="s">
        <v>40</v>
      </c>
      <c r="F719" t="s">
        <v>51</v>
      </c>
      <c r="G719" t="s">
        <v>55</v>
      </c>
      <c r="H719" t="s">
        <v>58</v>
      </c>
      <c r="I719" s="4">
        <v>43922</v>
      </c>
      <c r="J719">
        <v>7</v>
      </c>
      <c r="K719" t="s">
        <v>61</v>
      </c>
      <c r="L719" s="4">
        <v>43915</v>
      </c>
      <c r="M719" s="4">
        <v>44012</v>
      </c>
      <c r="N719">
        <v>4</v>
      </c>
      <c r="O719" t="s">
        <v>169</v>
      </c>
      <c r="P719" t="s">
        <v>331</v>
      </c>
      <c r="Q719">
        <v>4</v>
      </c>
      <c r="R719" t="s">
        <v>705</v>
      </c>
      <c r="S719" t="s">
        <v>1246</v>
      </c>
      <c r="T719" t="s">
        <v>1766</v>
      </c>
      <c r="U719" t="s">
        <v>2017</v>
      </c>
      <c r="V719" t="s">
        <v>2057</v>
      </c>
      <c r="W719">
        <v>1010.88</v>
      </c>
      <c r="X719">
        <v>119.92</v>
      </c>
      <c r="Y719">
        <v>4</v>
      </c>
      <c r="Z719" t="s">
        <v>2206</v>
      </c>
      <c r="AA719" t="s">
        <v>2495</v>
      </c>
      <c r="AF719" s="4"/>
      <c r="AG719" s="4"/>
      <c r="AH719" t="s">
        <v>79</v>
      </c>
      <c r="AI719" t="s">
        <v>241</v>
      </c>
      <c r="AJ719" t="s">
        <v>566</v>
      </c>
      <c r="AK719" t="s">
        <v>1067</v>
      </c>
      <c r="AL719" t="s">
        <v>1649</v>
      </c>
      <c r="AM719" t="s">
        <v>67</v>
      </c>
      <c r="AN719" t="s">
        <v>1548</v>
      </c>
      <c r="AO719" t="s">
        <v>65</v>
      </c>
      <c r="AP719" t="s">
        <v>2343</v>
      </c>
    </row>
    <row r="720" spans="1:42" x14ac:dyDescent="0.25">
      <c r="A720">
        <v>496</v>
      </c>
      <c r="B720">
        <v>165</v>
      </c>
      <c r="C720" s="4">
        <v>44035</v>
      </c>
      <c r="D720">
        <v>4</v>
      </c>
      <c r="E720" t="s">
        <v>40</v>
      </c>
      <c r="F720" t="s">
        <v>51</v>
      </c>
      <c r="G720" t="s">
        <v>56</v>
      </c>
      <c r="H720" t="s">
        <v>58</v>
      </c>
      <c r="I720" s="4">
        <v>43699</v>
      </c>
      <c r="J720">
        <v>2</v>
      </c>
      <c r="K720" t="s">
        <v>60</v>
      </c>
      <c r="L720" s="4">
        <v>43615</v>
      </c>
      <c r="M720" s="4">
        <v>43830</v>
      </c>
      <c r="N720">
        <v>1</v>
      </c>
      <c r="O720" t="s">
        <v>79</v>
      </c>
      <c r="P720" t="s">
        <v>241</v>
      </c>
      <c r="Q720">
        <v>1</v>
      </c>
      <c r="R720" t="s">
        <v>541</v>
      </c>
      <c r="S720" t="s">
        <v>968</v>
      </c>
      <c r="T720" t="s">
        <v>1629</v>
      </c>
      <c r="U720" t="s">
        <v>69</v>
      </c>
      <c r="V720" t="s">
        <v>1548</v>
      </c>
      <c r="W720">
        <v>86.9</v>
      </c>
      <c r="X720">
        <v>14.99</v>
      </c>
      <c r="Y720">
        <v>1</v>
      </c>
      <c r="Z720" t="s">
        <v>86</v>
      </c>
      <c r="AA720" t="s">
        <v>2350</v>
      </c>
      <c r="AF720" s="4"/>
      <c r="AG720" s="4"/>
      <c r="AH720" t="s">
        <v>79</v>
      </c>
      <c r="AI720" t="s">
        <v>241</v>
      </c>
      <c r="AJ720" t="s">
        <v>541</v>
      </c>
      <c r="AK720" t="s">
        <v>968</v>
      </c>
      <c r="AL720" t="s">
        <v>1629</v>
      </c>
      <c r="AM720" t="s">
        <v>69</v>
      </c>
      <c r="AN720" t="s">
        <v>1548</v>
      </c>
      <c r="AO720" t="s">
        <v>86</v>
      </c>
      <c r="AP720" t="s">
        <v>2350</v>
      </c>
    </row>
    <row r="721" spans="1:42" x14ac:dyDescent="0.25">
      <c r="A721">
        <v>497</v>
      </c>
      <c r="B721">
        <v>271</v>
      </c>
      <c r="C721" s="4">
        <v>44035</v>
      </c>
      <c r="D721">
        <v>10</v>
      </c>
      <c r="E721" t="s">
        <v>42</v>
      </c>
      <c r="F721" t="s">
        <v>53</v>
      </c>
      <c r="G721" t="s">
        <v>56</v>
      </c>
      <c r="H721" t="s">
        <v>57</v>
      </c>
      <c r="I721" s="4">
        <v>43712</v>
      </c>
      <c r="J721">
        <v>2</v>
      </c>
      <c r="K721" t="s">
        <v>60</v>
      </c>
      <c r="L721" s="4">
        <v>43615</v>
      </c>
      <c r="M721" s="4">
        <v>43830</v>
      </c>
      <c r="N721">
        <v>2</v>
      </c>
      <c r="O721" t="s">
        <v>170</v>
      </c>
      <c r="P721" t="s">
        <v>332</v>
      </c>
      <c r="Q721">
        <v>2</v>
      </c>
      <c r="R721" t="s">
        <v>706</v>
      </c>
      <c r="S721" t="s">
        <v>1247</v>
      </c>
      <c r="T721" t="s">
        <v>1767</v>
      </c>
      <c r="U721" t="s">
        <v>180</v>
      </c>
      <c r="V721" t="s">
        <v>2047</v>
      </c>
      <c r="W721">
        <v>1070.99</v>
      </c>
      <c r="X721">
        <v>69.97</v>
      </c>
      <c r="Y721">
        <v>2</v>
      </c>
      <c r="Z721" t="s">
        <v>2207</v>
      </c>
      <c r="AA721" t="s">
        <v>2496</v>
      </c>
      <c r="AF721" s="4"/>
      <c r="AG721" s="4"/>
      <c r="AH721" t="s">
        <v>69</v>
      </c>
      <c r="AI721" t="s">
        <v>231</v>
      </c>
      <c r="AJ721" t="s">
        <v>856</v>
      </c>
      <c r="AK721" t="s">
        <v>1393</v>
      </c>
      <c r="AL721" t="s">
        <v>1909</v>
      </c>
      <c r="AM721" t="s">
        <v>80</v>
      </c>
      <c r="AN721" t="s">
        <v>1577</v>
      </c>
      <c r="AO721" t="s">
        <v>67</v>
      </c>
      <c r="AP721" t="s">
        <v>2373</v>
      </c>
    </row>
    <row r="722" spans="1:42" x14ac:dyDescent="0.25">
      <c r="A722">
        <v>497</v>
      </c>
      <c r="B722">
        <v>271</v>
      </c>
      <c r="C722" s="4">
        <v>44035</v>
      </c>
      <c r="D722">
        <v>10</v>
      </c>
      <c r="E722" t="s">
        <v>42</v>
      </c>
      <c r="F722" t="s">
        <v>53</v>
      </c>
      <c r="G722" t="s">
        <v>56</v>
      </c>
      <c r="H722" t="s">
        <v>57</v>
      </c>
      <c r="I722" s="4">
        <v>43712</v>
      </c>
      <c r="J722">
        <v>2</v>
      </c>
      <c r="K722" t="s">
        <v>60</v>
      </c>
      <c r="L722" s="4">
        <v>43615</v>
      </c>
      <c r="M722" s="4">
        <v>43830</v>
      </c>
      <c r="N722">
        <v>2</v>
      </c>
      <c r="O722" t="s">
        <v>170</v>
      </c>
      <c r="P722" t="s">
        <v>332</v>
      </c>
      <c r="Q722">
        <v>2</v>
      </c>
      <c r="R722" t="s">
        <v>706</v>
      </c>
      <c r="S722" t="s">
        <v>1247</v>
      </c>
      <c r="T722" t="s">
        <v>1767</v>
      </c>
      <c r="U722" t="s">
        <v>180</v>
      </c>
      <c r="V722" t="s">
        <v>2047</v>
      </c>
      <c r="W722">
        <v>1070.99</v>
      </c>
      <c r="X722">
        <v>69.97</v>
      </c>
      <c r="Y722">
        <v>2</v>
      </c>
      <c r="Z722" t="s">
        <v>2207</v>
      </c>
      <c r="AA722" t="s">
        <v>2496</v>
      </c>
      <c r="AF722" s="4"/>
      <c r="AG722" s="4"/>
      <c r="AH722" t="s">
        <v>70</v>
      </c>
      <c r="AI722" t="s">
        <v>232</v>
      </c>
      <c r="AJ722" t="s">
        <v>591</v>
      </c>
      <c r="AK722" t="s">
        <v>1147</v>
      </c>
      <c r="AL722" t="s">
        <v>1610</v>
      </c>
      <c r="AM722" t="s">
        <v>69</v>
      </c>
      <c r="AN722" t="s">
        <v>1517</v>
      </c>
      <c r="AO722" t="s">
        <v>640</v>
      </c>
      <c r="AP722" t="s">
        <v>2393</v>
      </c>
    </row>
    <row r="723" spans="1:42" x14ac:dyDescent="0.25">
      <c r="A723">
        <v>498</v>
      </c>
      <c r="B723">
        <v>427</v>
      </c>
      <c r="C723" s="4">
        <v>44035</v>
      </c>
      <c r="D723">
        <v>11</v>
      </c>
      <c r="E723" t="s">
        <v>37</v>
      </c>
      <c r="F723" t="s">
        <v>48</v>
      </c>
      <c r="G723" t="s">
        <v>56</v>
      </c>
      <c r="H723" t="s">
        <v>58</v>
      </c>
      <c r="I723" s="4">
        <v>43621</v>
      </c>
      <c r="J723">
        <v>2</v>
      </c>
      <c r="K723" t="s">
        <v>60</v>
      </c>
      <c r="L723" s="4">
        <v>43615</v>
      </c>
      <c r="M723" s="4">
        <v>43830</v>
      </c>
      <c r="N723">
        <v>2</v>
      </c>
      <c r="O723" t="s">
        <v>107</v>
      </c>
      <c r="P723" t="s">
        <v>269</v>
      </c>
      <c r="Q723">
        <v>2</v>
      </c>
      <c r="R723" t="s">
        <v>707</v>
      </c>
      <c r="S723" t="s">
        <v>1248</v>
      </c>
      <c r="T723" t="s">
        <v>1768</v>
      </c>
      <c r="U723" t="s">
        <v>109</v>
      </c>
      <c r="V723" t="s">
        <v>2030</v>
      </c>
      <c r="W723">
        <v>171.96</v>
      </c>
      <c r="X723">
        <v>74.959999999999994</v>
      </c>
      <c r="Y723">
        <v>2</v>
      </c>
      <c r="Z723" t="s">
        <v>2208</v>
      </c>
      <c r="AA723" t="s">
        <v>2497</v>
      </c>
      <c r="AF723" s="4"/>
      <c r="AG723" s="4"/>
      <c r="AH723" t="s">
        <v>65</v>
      </c>
      <c r="AI723" t="s">
        <v>227</v>
      </c>
      <c r="AJ723" t="s">
        <v>435</v>
      </c>
      <c r="AK723" t="s">
        <v>997</v>
      </c>
      <c r="AL723" t="s">
        <v>1529</v>
      </c>
      <c r="AM723" t="s">
        <v>67</v>
      </c>
      <c r="AN723" t="s">
        <v>1517</v>
      </c>
      <c r="AO723" t="s">
        <v>431</v>
      </c>
      <c r="AP723" t="s">
        <v>2326</v>
      </c>
    </row>
    <row r="724" spans="1:42" x14ac:dyDescent="0.25">
      <c r="A724">
        <v>498</v>
      </c>
      <c r="B724">
        <v>427</v>
      </c>
      <c r="C724" s="4">
        <v>44035</v>
      </c>
      <c r="D724">
        <v>11</v>
      </c>
      <c r="E724" t="s">
        <v>37</v>
      </c>
      <c r="F724" t="s">
        <v>48</v>
      </c>
      <c r="G724" t="s">
        <v>56</v>
      </c>
      <c r="H724" t="s">
        <v>58</v>
      </c>
      <c r="I724" s="4">
        <v>43621</v>
      </c>
      <c r="J724">
        <v>2</v>
      </c>
      <c r="K724" t="s">
        <v>60</v>
      </c>
      <c r="L724" s="4">
        <v>43615</v>
      </c>
      <c r="M724" s="4">
        <v>43830</v>
      </c>
      <c r="N724">
        <v>2</v>
      </c>
      <c r="O724" t="s">
        <v>107</v>
      </c>
      <c r="P724" t="s">
        <v>269</v>
      </c>
      <c r="Q724">
        <v>2</v>
      </c>
      <c r="R724" t="s">
        <v>707</v>
      </c>
      <c r="S724" t="s">
        <v>1248</v>
      </c>
      <c r="T724" t="s">
        <v>1768</v>
      </c>
      <c r="U724" t="s">
        <v>109</v>
      </c>
      <c r="V724" t="s">
        <v>2030</v>
      </c>
      <c r="W724">
        <v>171.96</v>
      </c>
      <c r="X724">
        <v>74.959999999999994</v>
      </c>
      <c r="Y724">
        <v>2</v>
      </c>
      <c r="Z724" t="s">
        <v>2208</v>
      </c>
      <c r="AA724" t="s">
        <v>2497</v>
      </c>
      <c r="AF724" s="4"/>
      <c r="AG724" s="4"/>
      <c r="AH724" t="s">
        <v>80</v>
      </c>
      <c r="AI724" t="s">
        <v>242</v>
      </c>
      <c r="AJ724" t="s">
        <v>586</v>
      </c>
      <c r="AK724" t="s">
        <v>966</v>
      </c>
      <c r="AL724" t="s">
        <v>1667</v>
      </c>
      <c r="AM724" t="s">
        <v>69</v>
      </c>
      <c r="AN724" t="s">
        <v>1548</v>
      </c>
      <c r="AO724" t="s">
        <v>67</v>
      </c>
      <c r="AP724" t="s">
        <v>2373</v>
      </c>
    </row>
    <row r="725" spans="1:42" x14ac:dyDescent="0.25">
      <c r="A725">
        <v>499</v>
      </c>
      <c r="B725">
        <v>16</v>
      </c>
      <c r="C725" s="4">
        <v>44036</v>
      </c>
      <c r="D725">
        <v>2</v>
      </c>
      <c r="E725" t="s">
        <v>38</v>
      </c>
      <c r="F725" t="s">
        <v>49</v>
      </c>
      <c r="G725" t="s">
        <v>55</v>
      </c>
      <c r="H725" t="s">
        <v>57</v>
      </c>
      <c r="I725" s="4">
        <v>44009</v>
      </c>
      <c r="J725">
        <v>8</v>
      </c>
      <c r="K725" t="s">
        <v>60</v>
      </c>
      <c r="L725" s="4">
        <v>44000</v>
      </c>
      <c r="M725" s="4">
        <v>44073</v>
      </c>
      <c r="N725">
        <v>1</v>
      </c>
      <c r="O725" t="s">
        <v>70</v>
      </c>
      <c r="P725" t="s">
        <v>232</v>
      </c>
      <c r="Q725">
        <v>1</v>
      </c>
      <c r="R725" t="s">
        <v>550</v>
      </c>
      <c r="S725" t="s">
        <v>1111</v>
      </c>
      <c r="T725" t="s">
        <v>1631</v>
      </c>
      <c r="U725" t="s">
        <v>80</v>
      </c>
      <c r="V725" t="s">
        <v>1517</v>
      </c>
      <c r="W725">
        <v>57.98</v>
      </c>
      <c r="X725">
        <v>39.979999999999997</v>
      </c>
      <c r="Y725">
        <v>1</v>
      </c>
      <c r="Z725" t="s">
        <v>673</v>
      </c>
      <c r="AA725" t="s">
        <v>2348</v>
      </c>
      <c r="AF725" s="4"/>
      <c r="AG725" s="4"/>
      <c r="AH725" t="s">
        <v>70</v>
      </c>
      <c r="AI725" t="s">
        <v>232</v>
      </c>
      <c r="AJ725" t="s">
        <v>550</v>
      </c>
      <c r="AK725" t="s">
        <v>1111</v>
      </c>
      <c r="AL725" t="s">
        <v>1631</v>
      </c>
      <c r="AM725" t="s">
        <v>80</v>
      </c>
      <c r="AN725" t="s">
        <v>1517</v>
      </c>
      <c r="AO725" t="s">
        <v>673</v>
      </c>
      <c r="AP725" t="s">
        <v>2348</v>
      </c>
    </row>
    <row r="726" spans="1:42" x14ac:dyDescent="0.25">
      <c r="A726">
        <v>500</v>
      </c>
      <c r="B726">
        <v>139</v>
      </c>
      <c r="C726" s="4">
        <v>44036</v>
      </c>
      <c r="D726">
        <v>11</v>
      </c>
      <c r="E726" t="s">
        <v>37</v>
      </c>
      <c r="F726" t="s">
        <v>48</v>
      </c>
      <c r="G726" t="s">
        <v>56</v>
      </c>
      <c r="H726" t="s">
        <v>58</v>
      </c>
      <c r="I726" s="4">
        <v>43982</v>
      </c>
      <c r="J726">
        <v>9</v>
      </c>
      <c r="K726" t="s">
        <v>59</v>
      </c>
      <c r="L726" s="4">
        <v>43952</v>
      </c>
      <c r="M726" s="4">
        <v>44075</v>
      </c>
      <c r="N726">
        <v>2</v>
      </c>
      <c r="O726" t="s">
        <v>171</v>
      </c>
      <c r="P726" t="s">
        <v>333</v>
      </c>
      <c r="Q726">
        <v>2</v>
      </c>
      <c r="R726" t="s">
        <v>708</v>
      </c>
      <c r="S726" t="s">
        <v>1249</v>
      </c>
      <c r="T726" t="s">
        <v>1769</v>
      </c>
      <c r="U726" t="s">
        <v>88</v>
      </c>
      <c r="V726" t="s">
        <v>2039</v>
      </c>
      <c r="W726">
        <v>567.96</v>
      </c>
      <c r="X726">
        <v>49.96</v>
      </c>
      <c r="Y726">
        <v>2</v>
      </c>
      <c r="Z726" t="s">
        <v>2180</v>
      </c>
      <c r="AA726" t="s">
        <v>2462</v>
      </c>
      <c r="AF726" s="4"/>
      <c r="AG726" s="4"/>
      <c r="AH726" t="s">
        <v>90</v>
      </c>
      <c r="AI726" t="s">
        <v>252</v>
      </c>
      <c r="AJ726" t="s">
        <v>70</v>
      </c>
      <c r="AK726" t="s">
        <v>1040</v>
      </c>
      <c r="AL726" t="s">
        <v>1568</v>
      </c>
      <c r="AM726" t="s">
        <v>80</v>
      </c>
      <c r="AN726" t="s">
        <v>1562</v>
      </c>
      <c r="AO726" t="s">
        <v>645</v>
      </c>
      <c r="AP726" t="s">
        <v>2347</v>
      </c>
    </row>
    <row r="727" spans="1:42" x14ac:dyDescent="0.25">
      <c r="A727">
        <v>500</v>
      </c>
      <c r="B727">
        <v>139</v>
      </c>
      <c r="C727" s="4">
        <v>44036</v>
      </c>
      <c r="D727">
        <v>11</v>
      </c>
      <c r="E727" t="s">
        <v>37</v>
      </c>
      <c r="F727" t="s">
        <v>48</v>
      </c>
      <c r="G727" t="s">
        <v>56</v>
      </c>
      <c r="H727" t="s">
        <v>58</v>
      </c>
      <c r="I727" s="4">
        <v>43982</v>
      </c>
      <c r="J727">
        <v>9</v>
      </c>
      <c r="K727" t="s">
        <v>59</v>
      </c>
      <c r="L727" s="4">
        <v>43952</v>
      </c>
      <c r="M727" s="4">
        <v>44075</v>
      </c>
      <c r="N727">
        <v>2</v>
      </c>
      <c r="O727" t="s">
        <v>171</v>
      </c>
      <c r="P727" t="s">
        <v>333</v>
      </c>
      <c r="Q727">
        <v>2</v>
      </c>
      <c r="R727" t="s">
        <v>708</v>
      </c>
      <c r="S727" t="s">
        <v>1249</v>
      </c>
      <c r="T727" t="s">
        <v>1769</v>
      </c>
      <c r="U727" t="s">
        <v>88</v>
      </c>
      <c r="V727" t="s">
        <v>2039</v>
      </c>
      <c r="W727">
        <v>567.96</v>
      </c>
      <c r="X727">
        <v>49.96</v>
      </c>
      <c r="Y727">
        <v>2</v>
      </c>
      <c r="Z727" t="s">
        <v>2180</v>
      </c>
      <c r="AA727" t="s">
        <v>2462</v>
      </c>
      <c r="AF727" s="4"/>
      <c r="AG727" s="4"/>
      <c r="AH727" t="s">
        <v>84</v>
      </c>
      <c r="AI727" t="s">
        <v>246</v>
      </c>
      <c r="AJ727" t="s">
        <v>714</v>
      </c>
      <c r="AK727" t="s">
        <v>1255</v>
      </c>
      <c r="AL727" t="s">
        <v>1773</v>
      </c>
      <c r="AM727" t="s">
        <v>80</v>
      </c>
      <c r="AN727" t="s">
        <v>1548</v>
      </c>
      <c r="AO727" t="s">
        <v>410</v>
      </c>
      <c r="AP727" t="s">
        <v>2359</v>
      </c>
    </row>
    <row r="728" spans="1:42" x14ac:dyDescent="0.25">
      <c r="A728">
        <v>501</v>
      </c>
      <c r="B728">
        <v>262</v>
      </c>
      <c r="C728" s="4">
        <v>44036</v>
      </c>
      <c r="D728">
        <v>11</v>
      </c>
      <c r="E728" t="s">
        <v>37</v>
      </c>
      <c r="F728" t="s">
        <v>48</v>
      </c>
      <c r="G728" t="s">
        <v>56</v>
      </c>
      <c r="H728" t="s">
        <v>58</v>
      </c>
      <c r="I728" s="4">
        <v>43929</v>
      </c>
      <c r="J728">
        <v>7</v>
      </c>
      <c r="K728" t="s">
        <v>61</v>
      </c>
      <c r="L728" s="4">
        <v>43915</v>
      </c>
      <c r="M728" s="4">
        <v>44012</v>
      </c>
      <c r="N728">
        <v>1</v>
      </c>
      <c r="O728" t="s">
        <v>80</v>
      </c>
      <c r="P728" t="s">
        <v>242</v>
      </c>
      <c r="Q728">
        <v>1</v>
      </c>
      <c r="R728" t="s">
        <v>548</v>
      </c>
      <c r="S728" t="s">
        <v>1109</v>
      </c>
      <c r="T728" t="s">
        <v>1634</v>
      </c>
      <c r="U728" t="s">
        <v>80</v>
      </c>
      <c r="V728" t="s">
        <v>1548</v>
      </c>
      <c r="W728">
        <v>55.96</v>
      </c>
      <c r="X728">
        <v>29.98</v>
      </c>
      <c r="Y728">
        <v>1</v>
      </c>
      <c r="Z728" t="s">
        <v>67</v>
      </c>
      <c r="AA728" t="s">
        <v>2373</v>
      </c>
      <c r="AF728" s="4"/>
      <c r="AG728" s="4"/>
      <c r="AH728" t="s">
        <v>80</v>
      </c>
      <c r="AI728" t="s">
        <v>242</v>
      </c>
      <c r="AJ728" t="s">
        <v>548</v>
      </c>
      <c r="AK728" t="s">
        <v>1109</v>
      </c>
      <c r="AL728" t="s">
        <v>1634</v>
      </c>
      <c r="AM728" t="s">
        <v>80</v>
      </c>
      <c r="AN728" t="s">
        <v>1548</v>
      </c>
      <c r="AO728" t="s">
        <v>67</v>
      </c>
      <c r="AP728" t="s">
        <v>2373</v>
      </c>
    </row>
    <row r="729" spans="1:42" x14ac:dyDescent="0.25">
      <c r="A729">
        <v>502</v>
      </c>
      <c r="B729">
        <v>364</v>
      </c>
      <c r="C729" s="4">
        <v>44036</v>
      </c>
      <c r="D729">
        <v>9</v>
      </c>
      <c r="E729" t="s">
        <v>41</v>
      </c>
      <c r="F729" t="s">
        <v>52</v>
      </c>
      <c r="G729" t="s">
        <v>55</v>
      </c>
      <c r="H729" t="s">
        <v>58</v>
      </c>
      <c r="I729" s="4">
        <v>43577</v>
      </c>
      <c r="J729">
        <v>2</v>
      </c>
      <c r="L729" s="4"/>
      <c r="M729" s="4"/>
      <c r="N729">
        <v>1</v>
      </c>
      <c r="O729" t="s">
        <v>80</v>
      </c>
      <c r="P729" t="s">
        <v>242</v>
      </c>
      <c r="Q729">
        <v>1</v>
      </c>
      <c r="R729" t="s">
        <v>709</v>
      </c>
      <c r="S729" t="s">
        <v>1250</v>
      </c>
      <c r="T729" t="s">
        <v>425</v>
      </c>
      <c r="U729" t="s">
        <v>69</v>
      </c>
      <c r="V729" t="s">
        <v>1548</v>
      </c>
      <c r="W729">
        <v>125</v>
      </c>
      <c r="X729">
        <v>14.99</v>
      </c>
      <c r="Y729">
        <v>1</v>
      </c>
      <c r="Z729" t="s">
        <v>79</v>
      </c>
      <c r="AA729" t="s">
        <v>2349</v>
      </c>
      <c r="AF729" s="4"/>
      <c r="AG729" s="4"/>
      <c r="AH729" t="s">
        <v>80</v>
      </c>
      <c r="AI729" t="s">
        <v>242</v>
      </c>
      <c r="AJ729" t="s">
        <v>709</v>
      </c>
      <c r="AK729" t="s">
        <v>1250</v>
      </c>
      <c r="AL729" t="s">
        <v>425</v>
      </c>
      <c r="AM729" t="s">
        <v>69</v>
      </c>
      <c r="AN729" t="s">
        <v>1548</v>
      </c>
      <c r="AO729" t="s">
        <v>79</v>
      </c>
      <c r="AP729" t="s">
        <v>2349</v>
      </c>
    </row>
    <row r="730" spans="1:42" x14ac:dyDescent="0.25">
      <c r="A730">
        <v>503</v>
      </c>
      <c r="B730">
        <v>113</v>
      </c>
      <c r="C730" s="4">
        <v>44037</v>
      </c>
      <c r="D730">
        <v>11</v>
      </c>
      <c r="E730" t="s">
        <v>37</v>
      </c>
      <c r="F730" t="s">
        <v>48</v>
      </c>
      <c r="G730" t="s">
        <v>55</v>
      </c>
      <c r="H730" t="s">
        <v>58</v>
      </c>
      <c r="I730" s="4">
        <v>43844</v>
      </c>
      <c r="J730">
        <v>4</v>
      </c>
      <c r="K730" t="s">
        <v>61</v>
      </c>
      <c r="L730" s="4">
        <v>43831</v>
      </c>
      <c r="M730" s="4">
        <v>43861</v>
      </c>
      <c r="N730">
        <v>1</v>
      </c>
      <c r="O730" t="s">
        <v>80</v>
      </c>
      <c r="P730" t="s">
        <v>242</v>
      </c>
      <c r="Q730">
        <v>1</v>
      </c>
      <c r="R730" t="s">
        <v>649</v>
      </c>
      <c r="S730" t="s">
        <v>1193</v>
      </c>
      <c r="T730" t="s">
        <v>1717</v>
      </c>
      <c r="U730" t="s">
        <v>80</v>
      </c>
      <c r="V730" t="s">
        <v>1548</v>
      </c>
      <c r="W730">
        <v>65.900000000000006</v>
      </c>
      <c r="X730">
        <v>29.98</v>
      </c>
      <c r="Y730">
        <v>1</v>
      </c>
      <c r="Z730" t="s">
        <v>70</v>
      </c>
      <c r="AA730" t="s">
        <v>2341</v>
      </c>
      <c r="AF730" s="4"/>
      <c r="AG730" s="4"/>
      <c r="AH730" t="s">
        <v>80</v>
      </c>
      <c r="AI730" t="s">
        <v>242</v>
      </c>
      <c r="AJ730" t="s">
        <v>649</v>
      </c>
      <c r="AK730" t="s">
        <v>1193</v>
      </c>
      <c r="AL730" t="s">
        <v>1717</v>
      </c>
      <c r="AM730" t="s">
        <v>80</v>
      </c>
      <c r="AN730" t="s">
        <v>1548</v>
      </c>
      <c r="AO730" t="s">
        <v>70</v>
      </c>
      <c r="AP730" t="s">
        <v>2341</v>
      </c>
    </row>
    <row r="731" spans="1:42" x14ac:dyDescent="0.25">
      <c r="A731">
        <v>504</v>
      </c>
      <c r="B731">
        <v>233</v>
      </c>
      <c r="C731" s="4">
        <v>44037</v>
      </c>
      <c r="D731">
        <v>2</v>
      </c>
      <c r="E731" t="s">
        <v>38</v>
      </c>
      <c r="F731" t="s">
        <v>49</v>
      </c>
      <c r="G731" t="s">
        <v>55</v>
      </c>
      <c r="H731" t="s">
        <v>57</v>
      </c>
      <c r="I731" s="4">
        <v>43719</v>
      </c>
      <c r="J731">
        <v>3</v>
      </c>
      <c r="K731" t="s">
        <v>59</v>
      </c>
      <c r="L731" s="4">
        <v>43615</v>
      </c>
      <c r="M731" s="4">
        <v>43830</v>
      </c>
      <c r="N731">
        <v>1</v>
      </c>
      <c r="O731" t="s">
        <v>67</v>
      </c>
      <c r="P731" t="s">
        <v>229</v>
      </c>
      <c r="Q731">
        <v>1</v>
      </c>
      <c r="R731" t="s">
        <v>468</v>
      </c>
      <c r="S731" t="s">
        <v>1031</v>
      </c>
      <c r="T731" t="s">
        <v>1561</v>
      </c>
      <c r="U731" t="s">
        <v>67</v>
      </c>
      <c r="V731" t="s">
        <v>1548</v>
      </c>
      <c r="W731">
        <v>98.97</v>
      </c>
      <c r="X731">
        <v>44.97</v>
      </c>
      <c r="Y731">
        <v>1</v>
      </c>
      <c r="Z731" t="s">
        <v>90</v>
      </c>
      <c r="AA731" t="s">
        <v>2328</v>
      </c>
      <c r="AF731" s="4"/>
      <c r="AG731" s="4"/>
      <c r="AH731" t="s">
        <v>67</v>
      </c>
      <c r="AI731" t="s">
        <v>229</v>
      </c>
      <c r="AJ731" t="s">
        <v>468</v>
      </c>
      <c r="AK731" t="s">
        <v>1031</v>
      </c>
      <c r="AL731" t="s">
        <v>1561</v>
      </c>
      <c r="AM731" t="s">
        <v>67</v>
      </c>
      <c r="AN731" t="s">
        <v>1548</v>
      </c>
      <c r="AO731" t="s">
        <v>90</v>
      </c>
      <c r="AP731" t="s">
        <v>2328</v>
      </c>
    </row>
    <row r="732" spans="1:42" x14ac:dyDescent="0.25">
      <c r="A732">
        <v>505</v>
      </c>
      <c r="B732">
        <v>321</v>
      </c>
      <c r="C732" s="4">
        <v>44037</v>
      </c>
      <c r="D732">
        <v>9</v>
      </c>
      <c r="E732" t="s">
        <v>41</v>
      </c>
      <c r="F732" t="s">
        <v>52</v>
      </c>
      <c r="G732" t="s">
        <v>55</v>
      </c>
      <c r="H732" t="s">
        <v>57</v>
      </c>
      <c r="I732" s="4">
        <v>43737</v>
      </c>
      <c r="J732">
        <v>3</v>
      </c>
      <c r="K732" t="s">
        <v>59</v>
      </c>
      <c r="L732" s="4">
        <v>43615</v>
      </c>
      <c r="M732" s="4">
        <v>43830</v>
      </c>
      <c r="N732">
        <v>1</v>
      </c>
      <c r="O732" t="s">
        <v>79</v>
      </c>
      <c r="P732" t="s">
        <v>241</v>
      </c>
      <c r="Q732">
        <v>1</v>
      </c>
      <c r="R732" t="s">
        <v>541</v>
      </c>
      <c r="S732" t="s">
        <v>968</v>
      </c>
      <c r="T732" t="s">
        <v>1629</v>
      </c>
      <c r="U732" t="s">
        <v>69</v>
      </c>
      <c r="V732" t="s">
        <v>1548</v>
      </c>
      <c r="W732">
        <v>86.9</v>
      </c>
      <c r="X732">
        <v>14.99</v>
      </c>
      <c r="Y732">
        <v>1</v>
      </c>
      <c r="Z732" t="s">
        <v>86</v>
      </c>
      <c r="AA732" t="s">
        <v>2350</v>
      </c>
      <c r="AF732" s="4"/>
      <c r="AG732" s="4"/>
      <c r="AH732" t="s">
        <v>79</v>
      </c>
      <c r="AI732" t="s">
        <v>241</v>
      </c>
      <c r="AJ732" t="s">
        <v>541</v>
      </c>
      <c r="AK732" t="s">
        <v>968</v>
      </c>
      <c r="AL732" t="s">
        <v>1629</v>
      </c>
      <c r="AM732" t="s">
        <v>69</v>
      </c>
      <c r="AN732" t="s">
        <v>1548</v>
      </c>
      <c r="AO732" t="s">
        <v>86</v>
      </c>
      <c r="AP732" t="s">
        <v>2350</v>
      </c>
    </row>
    <row r="733" spans="1:42" x14ac:dyDescent="0.25">
      <c r="A733">
        <v>506</v>
      </c>
      <c r="B733">
        <v>408</v>
      </c>
      <c r="C733" s="4">
        <v>44037</v>
      </c>
      <c r="D733">
        <v>9</v>
      </c>
      <c r="E733" t="s">
        <v>41</v>
      </c>
      <c r="F733" t="s">
        <v>52</v>
      </c>
      <c r="G733" t="s">
        <v>55</v>
      </c>
      <c r="H733" t="s">
        <v>57</v>
      </c>
      <c r="I733" s="4">
        <v>43674</v>
      </c>
      <c r="J733">
        <v>3</v>
      </c>
      <c r="K733" t="s">
        <v>59</v>
      </c>
      <c r="L733" s="4">
        <v>43615</v>
      </c>
      <c r="M733" s="4">
        <v>43830</v>
      </c>
      <c r="N733">
        <v>1</v>
      </c>
      <c r="O733" t="s">
        <v>67</v>
      </c>
      <c r="P733" t="s">
        <v>229</v>
      </c>
      <c r="Q733">
        <v>1</v>
      </c>
      <c r="R733" t="s">
        <v>710</v>
      </c>
      <c r="S733" t="s">
        <v>1251</v>
      </c>
      <c r="T733" t="s">
        <v>1517</v>
      </c>
      <c r="U733" t="s">
        <v>67</v>
      </c>
      <c r="V733" t="s">
        <v>1548</v>
      </c>
      <c r="W733">
        <v>59.97</v>
      </c>
      <c r="X733">
        <v>44.97</v>
      </c>
      <c r="Y733">
        <v>1</v>
      </c>
      <c r="Z733" t="s">
        <v>90</v>
      </c>
      <c r="AA733" t="s">
        <v>2328</v>
      </c>
      <c r="AF733" s="4"/>
      <c r="AG733" s="4"/>
      <c r="AH733" t="s">
        <v>67</v>
      </c>
      <c r="AI733" t="s">
        <v>229</v>
      </c>
      <c r="AJ733" t="s">
        <v>710</v>
      </c>
      <c r="AK733" t="s">
        <v>1251</v>
      </c>
      <c r="AL733" t="s">
        <v>1517</v>
      </c>
      <c r="AM733" t="s">
        <v>67</v>
      </c>
      <c r="AN733" t="s">
        <v>1548</v>
      </c>
      <c r="AO733" t="s">
        <v>90</v>
      </c>
      <c r="AP733" t="s">
        <v>2328</v>
      </c>
    </row>
    <row r="734" spans="1:42" x14ac:dyDescent="0.25">
      <c r="A734">
        <v>507</v>
      </c>
      <c r="B734">
        <v>452</v>
      </c>
      <c r="C734" s="4">
        <v>44038</v>
      </c>
      <c r="D734">
        <v>9</v>
      </c>
      <c r="E734" t="s">
        <v>41</v>
      </c>
      <c r="F734" t="s">
        <v>52</v>
      </c>
      <c r="G734" t="s">
        <v>55</v>
      </c>
      <c r="H734" t="s">
        <v>58</v>
      </c>
      <c r="I734" s="4">
        <v>43598</v>
      </c>
      <c r="J734">
        <v>3</v>
      </c>
      <c r="L734" s="4"/>
      <c r="M734" s="4"/>
      <c r="N734">
        <v>1</v>
      </c>
      <c r="O734" t="s">
        <v>67</v>
      </c>
      <c r="P734" t="s">
        <v>229</v>
      </c>
      <c r="Q734">
        <v>1</v>
      </c>
      <c r="R734" t="s">
        <v>557</v>
      </c>
      <c r="S734" t="s">
        <v>1030</v>
      </c>
      <c r="T734" t="s">
        <v>1513</v>
      </c>
      <c r="U734" t="s">
        <v>69</v>
      </c>
      <c r="V734" t="s">
        <v>1548</v>
      </c>
      <c r="W734">
        <v>29.99</v>
      </c>
      <c r="X734">
        <v>14.99</v>
      </c>
      <c r="Y734">
        <v>1</v>
      </c>
      <c r="Z734" t="s">
        <v>652</v>
      </c>
      <c r="AA734" t="s">
        <v>2352</v>
      </c>
      <c r="AF734" s="4"/>
      <c r="AG734" s="4"/>
      <c r="AH734" t="s">
        <v>67</v>
      </c>
      <c r="AI734" t="s">
        <v>229</v>
      </c>
      <c r="AJ734" t="s">
        <v>557</v>
      </c>
      <c r="AK734" t="s">
        <v>1030</v>
      </c>
      <c r="AL734" t="s">
        <v>1513</v>
      </c>
      <c r="AM734" t="s">
        <v>69</v>
      </c>
      <c r="AN734" t="s">
        <v>1548</v>
      </c>
      <c r="AO734" t="s">
        <v>652</v>
      </c>
      <c r="AP734" t="s">
        <v>2352</v>
      </c>
    </row>
    <row r="735" spans="1:42" x14ac:dyDescent="0.25">
      <c r="A735">
        <v>508</v>
      </c>
      <c r="B735">
        <v>54</v>
      </c>
      <c r="C735" s="4">
        <v>44040</v>
      </c>
      <c r="D735">
        <v>11</v>
      </c>
      <c r="E735" t="s">
        <v>37</v>
      </c>
      <c r="F735" t="s">
        <v>48</v>
      </c>
      <c r="G735" t="s">
        <v>56</v>
      </c>
      <c r="H735" t="s">
        <v>57</v>
      </c>
      <c r="I735" s="4">
        <v>43891</v>
      </c>
      <c r="J735">
        <v>5</v>
      </c>
      <c r="K735" t="s">
        <v>60</v>
      </c>
      <c r="L735" s="4">
        <v>43831</v>
      </c>
      <c r="M735" s="4">
        <v>43921</v>
      </c>
      <c r="N735">
        <v>1</v>
      </c>
      <c r="O735" t="s">
        <v>80</v>
      </c>
      <c r="P735" t="s">
        <v>242</v>
      </c>
      <c r="Q735">
        <v>1</v>
      </c>
      <c r="R735" t="s">
        <v>709</v>
      </c>
      <c r="S735" t="s">
        <v>1250</v>
      </c>
      <c r="T735" t="s">
        <v>425</v>
      </c>
      <c r="U735" t="s">
        <v>69</v>
      </c>
      <c r="V735" t="s">
        <v>1548</v>
      </c>
      <c r="W735">
        <v>125</v>
      </c>
      <c r="X735">
        <v>14.99</v>
      </c>
      <c r="Y735">
        <v>1</v>
      </c>
      <c r="Z735" t="s">
        <v>79</v>
      </c>
      <c r="AA735" t="s">
        <v>2349</v>
      </c>
      <c r="AF735" s="4"/>
      <c r="AG735" s="4"/>
      <c r="AH735" t="s">
        <v>80</v>
      </c>
      <c r="AI735" t="s">
        <v>242</v>
      </c>
      <c r="AJ735" t="s">
        <v>709</v>
      </c>
      <c r="AK735" t="s">
        <v>1250</v>
      </c>
      <c r="AL735" t="s">
        <v>425</v>
      </c>
      <c r="AM735" t="s">
        <v>69</v>
      </c>
      <c r="AN735" t="s">
        <v>1548</v>
      </c>
      <c r="AO735" t="s">
        <v>79</v>
      </c>
      <c r="AP735" t="s">
        <v>2349</v>
      </c>
    </row>
    <row r="736" spans="1:42" x14ac:dyDescent="0.25">
      <c r="A736">
        <v>509</v>
      </c>
      <c r="B736">
        <v>127</v>
      </c>
      <c r="C736" s="4">
        <v>44040</v>
      </c>
      <c r="D736">
        <v>5</v>
      </c>
      <c r="E736" t="s">
        <v>36</v>
      </c>
      <c r="F736" t="s">
        <v>47</v>
      </c>
      <c r="G736" t="s">
        <v>55</v>
      </c>
      <c r="H736" t="s">
        <v>58</v>
      </c>
      <c r="I736" s="4">
        <v>43587</v>
      </c>
      <c r="J736">
        <v>2</v>
      </c>
      <c r="L736" s="4"/>
      <c r="M736" s="4"/>
      <c r="N736">
        <v>1</v>
      </c>
      <c r="O736" t="s">
        <v>80</v>
      </c>
      <c r="P736" t="s">
        <v>242</v>
      </c>
      <c r="Q736">
        <v>1</v>
      </c>
      <c r="R736" t="s">
        <v>569</v>
      </c>
      <c r="S736" t="s">
        <v>1128</v>
      </c>
      <c r="T736" t="s">
        <v>1652</v>
      </c>
      <c r="U736" t="s">
        <v>69</v>
      </c>
      <c r="V736" t="s">
        <v>1548</v>
      </c>
      <c r="W736">
        <v>13.99</v>
      </c>
      <c r="X736">
        <v>14.99</v>
      </c>
      <c r="Y736">
        <v>1</v>
      </c>
      <c r="Z736" t="s">
        <v>79</v>
      </c>
      <c r="AA736" t="s">
        <v>2349</v>
      </c>
      <c r="AF736" s="4"/>
      <c r="AG736" s="4"/>
      <c r="AH736" t="s">
        <v>80</v>
      </c>
      <c r="AI736" t="s">
        <v>242</v>
      </c>
      <c r="AJ736" t="s">
        <v>569</v>
      </c>
      <c r="AK736" t="s">
        <v>1128</v>
      </c>
      <c r="AL736" t="s">
        <v>1652</v>
      </c>
      <c r="AM736" t="s">
        <v>69</v>
      </c>
      <c r="AN736" t="s">
        <v>1548</v>
      </c>
      <c r="AO736" t="s">
        <v>79</v>
      </c>
      <c r="AP736" t="s">
        <v>2349</v>
      </c>
    </row>
    <row r="737" spans="1:42" x14ac:dyDescent="0.25">
      <c r="A737">
        <v>510</v>
      </c>
      <c r="B737">
        <v>309</v>
      </c>
      <c r="C737" s="4">
        <v>44041</v>
      </c>
      <c r="D737">
        <v>10</v>
      </c>
      <c r="E737" t="s">
        <v>42</v>
      </c>
      <c r="F737" t="s">
        <v>53</v>
      </c>
      <c r="G737" t="s">
        <v>55</v>
      </c>
      <c r="H737" t="s">
        <v>58</v>
      </c>
      <c r="I737" s="4">
        <v>43830</v>
      </c>
      <c r="J737">
        <v>15</v>
      </c>
      <c r="K737" t="s">
        <v>62</v>
      </c>
      <c r="L737" s="4">
        <v>43615</v>
      </c>
      <c r="M737" s="4">
        <v>44413</v>
      </c>
      <c r="N737">
        <v>2</v>
      </c>
      <c r="O737" t="s">
        <v>172</v>
      </c>
      <c r="P737" t="s">
        <v>334</v>
      </c>
      <c r="Q737">
        <v>2</v>
      </c>
      <c r="R737" t="s">
        <v>711</v>
      </c>
      <c r="S737" t="s">
        <v>1252</v>
      </c>
      <c r="T737" t="s">
        <v>1770</v>
      </c>
      <c r="U737" t="s">
        <v>180</v>
      </c>
      <c r="V737" t="s">
        <v>2031</v>
      </c>
      <c r="W737">
        <v>274.97000000000003</v>
      </c>
      <c r="X737">
        <v>54.97</v>
      </c>
      <c r="Y737">
        <v>2</v>
      </c>
      <c r="Z737" t="s">
        <v>2095</v>
      </c>
      <c r="AA737" t="s">
        <v>2363</v>
      </c>
      <c r="AF737" s="4"/>
      <c r="AG737" s="4"/>
      <c r="AH737" t="s">
        <v>84</v>
      </c>
      <c r="AI737" t="s">
        <v>246</v>
      </c>
      <c r="AJ737" t="s">
        <v>438</v>
      </c>
      <c r="AK737" t="s">
        <v>1000</v>
      </c>
      <c r="AL737" t="s">
        <v>1532</v>
      </c>
      <c r="AM737" t="s">
        <v>80</v>
      </c>
      <c r="AN737" t="s">
        <v>1548</v>
      </c>
      <c r="AO737" t="s">
        <v>645</v>
      </c>
      <c r="AP737" t="s">
        <v>2347</v>
      </c>
    </row>
    <row r="738" spans="1:42" x14ac:dyDescent="0.25">
      <c r="A738">
        <v>510</v>
      </c>
      <c r="B738">
        <v>309</v>
      </c>
      <c r="C738" s="4">
        <v>44041</v>
      </c>
      <c r="D738">
        <v>10</v>
      </c>
      <c r="E738" t="s">
        <v>42</v>
      </c>
      <c r="F738" t="s">
        <v>53</v>
      </c>
      <c r="G738" t="s">
        <v>55</v>
      </c>
      <c r="H738" t="s">
        <v>58</v>
      </c>
      <c r="I738" s="4">
        <v>43830</v>
      </c>
      <c r="J738">
        <v>15</v>
      </c>
      <c r="K738" t="s">
        <v>62</v>
      </c>
      <c r="L738" s="4">
        <v>43615</v>
      </c>
      <c r="M738" s="4">
        <v>44413</v>
      </c>
      <c r="N738">
        <v>2</v>
      </c>
      <c r="O738" t="s">
        <v>172</v>
      </c>
      <c r="P738" t="s">
        <v>334</v>
      </c>
      <c r="Q738">
        <v>2</v>
      </c>
      <c r="R738" t="s">
        <v>711</v>
      </c>
      <c r="S738" t="s">
        <v>1252</v>
      </c>
      <c r="T738" t="s">
        <v>1770</v>
      </c>
      <c r="U738" t="s">
        <v>180</v>
      </c>
      <c r="V738" t="s">
        <v>2031</v>
      </c>
      <c r="W738">
        <v>274.97000000000003</v>
      </c>
      <c r="X738">
        <v>54.97</v>
      </c>
      <c r="Y738">
        <v>2</v>
      </c>
      <c r="Z738" t="s">
        <v>2095</v>
      </c>
      <c r="AA738" t="s">
        <v>2363</v>
      </c>
      <c r="AF738" s="4"/>
      <c r="AG738" s="4"/>
      <c r="AH738" t="s">
        <v>69</v>
      </c>
      <c r="AI738" t="s">
        <v>231</v>
      </c>
      <c r="AJ738" t="s">
        <v>448</v>
      </c>
      <c r="AK738" t="s">
        <v>1010</v>
      </c>
      <c r="AL738" t="s">
        <v>1540</v>
      </c>
      <c r="AM738" t="s">
        <v>69</v>
      </c>
      <c r="AN738" t="s">
        <v>1577</v>
      </c>
      <c r="AO738" t="s">
        <v>69</v>
      </c>
      <c r="AP738" t="s">
        <v>2360</v>
      </c>
    </row>
    <row r="739" spans="1:42" x14ac:dyDescent="0.25">
      <c r="A739">
        <v>511</v>
      </c>
      <c r="B739">
        <v>317</v>
      </c>
      <c r="C739" s="4">
        <v>44041</v>
      </c>
      <c r="D739">
        <v>7</v>
      </c>
      <c r="E739" t="s">
        <v>35</v>
      </c>
      <c r="F739" t="s">
        <v>46</v>
      </c>
      <c r="G739" t="s">
        <v>55</v>
      </c>
      <c r="H739" t="s">
        <v>58</v>
      </c>
      <c r="I739" s="4">
        <v>43623</v>
      </c>
      <c r="J739">
        <v>3</v>
      </c>
      <c r="K739" t="s">
        <v>59</v>
      </c>
      <c r="L739" s="4">
        <v>43615</v>
      </c>
      <c r="M739" s="4">
        <v>43830</v>
      </c>
      <c r="N739">
        <v>1</v>
      </c>
      <c r="O739" t="s">
        <v>86</v>
      </c>
      <c r="P739" t="s">
        <v>248</v>
      </c>
      <c r="Q739">
        <v>1</v>
      </c>
      <c r="R739" t="s">
        <v>432</v>
      </c>
      <c r="S739" t="s">
        <v>995</v>
      </c>
      <c r="T739" t="s">
        <v>1527</v>
      </c>
      <c r="U739" t="s">
        <v>80</v>
      </c>
      <c r="V739" t="s">
        <v>1577</v>
      </c>
      <c r="W739">
        <v>73.98</v>
      </c>
      <c r="X739">
        <v>49.98</v>
      </c>
      <c r="Y739">
        <v>1</v>
      </c>
      <c r="Z739" t="s">
        <v>549</v>
      </c>
      <c r="AA739" t="s">
        <v>2362</v>
      </c>
      <c r="AF739" s="4"/>
      <c r="AG739" s="4"/>
      <c r="AH739" t="s">
        <v>86</v>
      </c>
      <c r="AI739" t="s">
        <v>248</v>
      </c>
      <c r="AJ739" t="s">
        <v>432</v>
      </c>
      <c r="AK739" t="s">
        <v>995</v>
      </c>
      <c r="AL739" t="s">
        <v>1527</v>
      </c>
      <c r="AM739" t="s">
        <v>80</v>
      </c>
      <c r="AN739" t="s">
        <v>1577</v>
      </c>
      <c r="AO739" t="s">
        <v>549</v>
      </c>
      <c r="AP739" t="s">
        <v>2362</v>
      </c>
    </row>
    <row r="740" spans="1:42" x14ac:dyDescent="0.25">
      <c r="A740">
        <v>512</v>
      </c>
      <c r="B740">
        <v>381</v>
      </c>
      <c r="C740" s="4">
        <v>44041</v>
      </c>
      <c r="D740">
        <v>4</v>
      </c>
      <c r="E740" t="s">
        <v>40</v>
      </c>
      <c r="F740" t="s">
        <v>51</v>
      </c>
      <c r="G740" t="s">
        <v>55</v>
      </c>
      <c r="H740" t="s">
        <v>58</v>
      </c>
      <c r="I740" s="4">
        <v>43653</v>
      </c>
      <c r="J740">
        <v>2</v>
      </c>
      <c r="K740" t="s">
        <v>60</v>
      </c>
      <c r="L740" s="4">
        <v>43615</v>
      </c>
      <c r="M740" s="4">
        <v>43830</v>
      </c>
      <c r="N740">
        <v>1</v>
      </c>
      <c r="O740" t="s">
        <v>78</v>
      </c>
      <c r="P740" t="s">
        <v>240</v>
      </c>
      <c r="Q740">
        <v>1</v>
      </c>
      <c r="R740" t="s">
        <v>67</v>
      </c>
      <c r="S740" t="s">
        <v>1120</v>
      </c>
      <c r="T740" t="s">
        <v>1643</v>
      </c>
      <c r="U740" t="s">
        <v>69</v>
      </c>
      <c r="V740" t="s">
        <v>1548</v>
      </c>
      <c r="W740">
        <v>3.99</v>
      </c>
      <c r="X740">
        <v>14.99</v>
      </c>
      <c r="Y740">
        <v>1</v>
      </c>
      <c r="Z740" t="s">
        <v>469</v>
      </c>
      <c r="AA740" t="s">
        <v>2339</v>
      </c>
      <c r="AF740" s="4"/>
      <c r="AG740" s="4"/>
      <c r="AH740" t="s">
        <v>78</v>
      </c>
      <c r="AI740" t="s">
        <v>240</v>
      </c>
      <c r="AJ740" t="s">
        <v>67</v>
      </c>
      <c r="AK740" t="s">
        <v>1120</v>
      </c>
      <c r="AL740" t="s">
        <v>1643</v>
      </c>
      <c r="AM740" t="s">
        <v>69</v>
      </c>
      <c r="AN740" t="s">
        <v>1548</v>
      </c>
      <c r="AO740" t="s">
        <v>469</v>
      </c>
      <c r="AP740" t="s">
        <v>2339</v>
      </c>
    </row>
    <row r="741" spans="1:42" x14ac:dyDescent="0.25">
      <c r="A741">
        <v>513</v>
      </c>
      <c r="B741">
        <v>275</v>
      </c>
      <c r="C741" s="4">
        <v>44042</v>
      </c>
      <c r="D741">
        <v>5</v>
      </c>
      <c r="E741" t="s">
        <v>36</v>
      </c>
      <c r="F741" t="s">
        <v>47</v>
      </c>
      <c r="G741" t="s">
        <v>55</v>
      </c>
      <c r="H741" t="s">
        <v>58</v>
      </c>
      <c r="I741" s="4">
        <v>43820</v>
      </c>
      <c r="J741">
        <v>2</v>
      </c>
      <c r="K741" t="s">
        <v>60</v>
      </c>
      <c r="L741" s="4">
        <v>43615</v>
      </c>
      <c r="M741" s="4">
        <v>43830</v>
      </c>
      <c r="N741">
        <v>1</v>
      </c>
      <c r="O741" t="s">
        <v>65</v>
      </c>
      <c r="P741" t="s">
        <v>227</v>
      </c>
      <c r="Q741">
        <v>1</v>
      </c>
      <c r="R741" t="s">
        <v>545</v>
      </c>
      <c r="S741" t="s">
        <v>1106</v>
      </c>
      <c r="T741" t="s">
        <v>1632</v>
      </c>
      <c r="U741" t="s">
        <v>80</v>
      </c>
      <c r="V741" t="s">
        <v>1517</v>
      </c>
      <c r="W741">
        <v>640</v>
      </c>
      <c r="X741">
        <v>39.979999999999997</v>
      </c>
      <c r="Y741">
        <v>1</v>
      </c>
      <c r="Z741" t="s">
        <v>431</v>
      </c>
      <c r="AA741" t="s">
        <v>2326</v>
      </c>
      <c r="AF741" s="4"/>
      <c r="AG741" s="4"/>
      <c r="AH741" t="s">
        <v>65</v>
      </c>
      <c r="AI741" t="s">
        <v>227</v>
      </c>
      <c r="AJ741" t="s">
        <v>545</v>
      </c>
      <c r="AK741" t="s">
        <v>1106</v>
      </c>
      <c r="AL741" t="s">
        <v>1632</v>
      </c>
      <c r="AM741" t="s">
        <v>80</v>
      </c>
      <c r="AN741" t="s">
        <v>1517</v>
      </c>
      <c r="AO741" t="s">
        <v>431</v>
      </c>
      <c r="AP741" t="s">
        <v>2326</v>
      </c>
    </row>
    <row r="742" spans="1:42" x14ac:dyDescent="0.25">
      <c r="A742">
        <v>514</v>
      </c>
      <c r="B742">
        <v>371</v>
      </c>
      <c r="C742" s="4">
        <v>44042</v>
      </c>
      <c r="D742">
        <v>1</v>
      </c>
      <c r="E742" t="s">
        <v>39</v>
      </c>
      <c r="F742" t="s">
        <v>50</v>
      </c>
      <c r="G742" t="s">
        <v>56</v>
      </c>
      <c r="H742" t="s">
        <v>57</v>
      </c>
      <c r="I742" s="4">
        <v>43827</v>
      </c>
      <c r="J742">
        <v>1</v>
      </c>
      <c r="K742" t="s">
        <v>61</v>
      </c>
      <c r="L742" s="4">
        <v>43615</v>
      </c>
      <c r="M742" s="4">
        <v>43830</v>
      </c>
      <c r="N742">
        <v>1</v>
      </c>
      <c r="O742" t="s">
        <v>69</v>
      </c>
      <c r="P742" t="s">
        <v>231</v>
      </c>
      <c r="Q742">
        <v>1</v>
      </c>
      <c r="R742" t="s">
        <v>393</v>
      </c>
      <c r="S742" t="s">
        <v>955</v>
      </c>
      <c r="T742" t="s">
        <v>1489</v>
      </c>
      <c r="U742" t="s">
        <v>67</v>
      </c>
      <c r="V742" t="s">
        <v>1517</v>
      </c>
      <c r="W742">
        <v>86.85</v>
      </c>
      <c r="X742">
        <v>59.97</v>
      </c>
      <c r="Y742">
        <v>1</v>
      </c>
      <c r="Z742" t="s">
        <v>78</v>
      </c>
      <c r="AA742" t="s">
        <v>2330</v>
      </c>
      <c r="AF742" s="4"/>
      <c r="AG742" s="4"/>
      <c r="AH742" t="s">
        <v>69</v>
      </c>
      <c r="AI742" t="s">
        <v>231</v>
      </c>
      <c r="AJ742" t="s">
        <v>393</v>
      </c>
      <c r="AK742" t="s">
        <v>955</v>
      </c>
      <c r="AL742" t="s">
        <v>1489</v>
      </c>
      <c r="AM742" t="s">
        <v>67</v>
      </c>
      <c r="AN742" t="s">
        <v>1517</v>
      </c>
      <c r="AO742" t="s">
        <v>78</v>
      </c>
      <c r="AP742" t="s">
        <v>2330</v>
      </c>
    </row>
    <row r="743" spans="1:42" x14ac:dyDescent="0.25">
      <c r="A743">
        <v>515</v>
      </c>
      <c r="B743">
        <v>362</v>
      </c>
      <c r="C743" s="4">
        <v>44043</v>
      </c>
      <c r="D743">
        <v>9</v>
      </c>
      <c r="E743" t="s">
        <v>41</v>
      </c>
      <c r="F743" t="s">
        <v>52</v>
      </c>
      <c r="G743" t="s">
        <v>56</v>
      </c>
      <c r="H743" t="s">
        <v>57</v>
      </c>
      <c r="I743" s="4">
        <v>43718</v>
      </c>
      <c r="J743">
        <v>2</v>
      </c>
      <c r="K743" t="s">
        <v>60</v>
      </c>
      <c r="L743" s="4">
        <v>43615</v>
      </c>
      <c r="M743" s="4">
        <v>43830</v>
      </c>
      <c r="N743">
        <v>1</v>
      </c>
      <c r="O743" t="s">
        <v>79</v>
      </c>
      <c r="P743" t="s">
        <v>241</v>
      </c>
      <c r="Q743">
        <v>1</v>
      </c>
      <c r="R743" t="s">
        <v>403</v>
      </c>
      <c r="S743" t="s">
        <v>965</v>
      </c>
      <c r="T743" t="s">
        <v>422</v>
      </c>
      <c r="U743" t="s">
        <v>67</v>
      </c>
      <c r="V743" t="s">
        <v>1548</v>
      </c>
      <c r="W743">
        <v>360</v>
      </c>
      <c r="X743">
        <v>44.97</v>
      </c>
      <c r="Y743">
        <v>1</v>
      </c>
      <c r="Z743" t="s">
        <v>455</v>
      </c>
      <c r="AA743" t="s">
        <v>2340</v>
      </c>
      <c r="AF743" s="4"/>
      <c r="AG743" s="4"/>
      <c r="AH743" t="s">
        <v>79</v>
      </c>
      <c r="AI743" t="s">
        <v>241</v>
      </c>
      <c r="AJ743" t="s">
        <v>403</v>
      </c>
      <c r="AK743" t="s">
        <v>965</v>
      </c>
      <c r="AL743" t="s">
        <v>422</v>
      </c>
      <c r="AM743" t="s">
        <v>67</v>
      </c>
      <c r="AN743" t="s">
        <v>1548</v>
      </c>
      <c r="AO743" t="s">
        <v>455</v>
      </c>
      <c r="AP743" t="s">
        <v>2340</v>
      </c>
    </row>
    <row r="744" spans="1:42" x14ac:dyDescent="0.25">
      <c r="A744">
        <v>516</v>
      </c>
      <c r="B744">
        <v>404</v>
      </c>
      <c r="C744" s="4">
        <v>44044</v>
      </c>
      <c r="D744">
        <v>7</v>
      </c>
      <c r="E744" t="s">
        <v>35</v>
      </c>
      <c r="F744" t="s">
        <v>46</v>
      </c>
      <c r="G744" t="s">
        <v>55</v>
      </c>
      <c r="H744" t="s">
        <v>58</v>
      </c>
      <c r="I744" s="4">
        <v>43699</v>
      </c>
      <c r="J744">
        <v>2</v>
      </c>
      <c r="K744" t="s">
        <v>60</v>
      </c>
      <c r="L744" s="4">
        <v>43615</v>
      </c>
      <c r="M744" s="4">
        <v>43830</v>
      </c>
      <c r="N744">
        <v>1</v>
      </c>
      <c r="O744" t="s">
        <v>86</v>
      </c>
      <c r="P744" t="s">
        <v>248</v>
      </c>
      <c r="Q744">
        <v>1</v>
      </c>
      <c r="R744" t="s">
        <v>584</v>
      </c>
      <c r="S744" t="s">
        <v>1062</v>
      </c>
      <c r="T744" t="s">
        <v>1665</v>
      </c>
      <c r="U744" t="s">
        <v>80</v>
      </c>
      <c r="V744" t="s">
        <v>1577</v>
      </c>
      <c r="W744">
        <v>123.94</v>
      </c>
      <c r="X744">
        <v>49.98</v>
      </c>
      <c r="Y744">
        <v>1</v>
      </c>
      <c r="Z744" t="s">
        <v>530</v>
      </c>
      <c r="AA744" t="s">
        <v>2367</v>
      </c>
      <c r="AF744" s="4"/>
      <c r="AG744" s="4"/>
      <c r="AH744" t="s">
        <v>86</v>
      </c>
      <c r="AI744" t="s">
        <v>248</v>
      </c>
      <c r="AJ744" t="s">
        <v>584</v>
      </c>
      <c r="AK744" t="s">
        <v>1062</v>
      </c>
      <c r="AL744" t="s">
        <v>1665</v>
      </c>
      <c r="AM744" t="s">
        <v>80</v>
      </c>
      <c r="AN744" t="s">
        <v>1577</v>
      </c>
      <c r="AO744" t="s">
        <v>530</v>
      </c>
      <c r="AP744" t="s">
        <v>2367</v>
      </c>
    </row>
    <row r="745" spans="1:42" x14ac:dyDescent="0.25">
      <c r="A745">
        <v>517</v>
      </c>
      <c r="B745">
        <v>466</v>
      </c>
      <c r="C745" s="4">
        <v>44044</v>
      </c>
      <c r="D745">
        <v>3</v>
      </c>
      <c r="E745" t="s">
        <v>34</v>
      </c>
      <c r="F745" t="s">
        <v>45</v>
      </c>
      <c r="G745" t="s">
        <v>56</v>
      </c>
      <c r="H745" t="s">
        <v>57</v>
      </c>
      <c r="I745" s="4">
        <v>43970</v>
      </c>
      <c r="J745">
        <v>7</v>
      </c>
      <c r="K745" t="s">
        <v>61</v>
      </c>
      <c r="L745" s="4">
        <v>43915</v>
      </c>
      <c r="M745" s="4">
        <v>44012</v>
      </c>
      <c r="N745">
        <v>2</v>
      </c>
      <c r="O745" t="s">
        <v>173</v>
      </c>
      <c r="P745" t="s">
        <v>335</v>
      </c>
      <c r="Q745">
        <v>2</v>
      </c>
      <c r="R745" t="s">
        <v>712</v>
      </c>
      <c r="S745" t="s">
        <v>1253</v>
      </c>
      <c r="T745" t="s">
        <v>1771</v>
      </c>
      <c r="U745" t="s">
        <v>75</v>
      </c>
      <c r="V745" t="s">
        <v>2031</v>
      </c>
      <c r="W745">
        <v>161.94999999999999</v>
      </c>
      <c r="X745">
        <v>104.95</v>
      </c>
      <c r="Y745">
        <v>2</v>
      </c>
      <c r="Z745" t="s">
        <v>2209</v>
      </c>
      <c r="AA745" t="s">
        <v>2498</v>
      </c>
      <c r="AF745" s="4"/>
      <c r="AG745" s="4"/>
      <c r="AH745" t="s">
        <v>78</v>
      </c>
      <c r="AI745" t="s">
        <v>240</v>
      </c>
      <c r="AJ745" t="s">
        <v>904</v>
      </c>
      <c r="AK745" t="s">
        <v>1191</v>
      </c>
      <c r="AL745" t="s">
        <v>1490</v>
      </c>
      <c r="AM745" t="s">
        <v>80</v>
      </c>
      <c r="AN745" t="s">
        <v>1548</v>
      </c>
      <c r="AO745" t="s">
        <v>469</v>
      </c>
      <c r="AP745" t="s">
        <v>2339</v>
      </c>
    </row>
    <row r="746" spans="1:42" x14ac:dyDescent="0.25">
      <c r="A746">
        <v>517</v>
      </c>
      <c r="B746">
        <v>466</v>
      </c>
      <c r="C746" s="4">
        <v>44044</v>
      </c>
      <c r="D746">
        <v>3</v>
      </c>
      <c r="E746" t="s">
        <v>34</v>
      </c>
      <c r="F746" t="s">
        <v>45</v>
      </c>
      <c r="G746" t="s">
        <v>56</v>
      </c>
      <c r="H746" t="s">
        <v>57</v>
      </c>
      <c r="I746" s="4">
        <v>43970</v>
      </c>
      <c r="J746">
        <v>7</v>
      </c>
      <c r="K746" t="s">
        <v>61</v>
      </c>
      <c r="L746" s="4">
        <v>43915</v>
      </c>
      <c r="M746" s="4">
        <v>44012</v>
      </c>
      <c r="N746">
        <v>2</v>
      </c>
      <c r="O746" t="s">
        <v>173</v>
      </c>
      <c r="P746" t="s">
        <v>335</v>
      </c>
      <c r="Q746">
        <v>2</v>
      </c>
      <c r="R746" t="s">
        <v>712</v>
      </c>
      <c r="S746" t="s">
        <v>1253</v>
      </c>
      <c r="T746" t="s">
        <v>1771</v>
      </c>
      <c r="U746" t="s">
        <v>75</v>
      </c>
      <c r="V746" t="s">
        <v>2031</v>
      </c>
      <c r="W746">
        <v>161.94999999999999</v>
      </c>
      <c r="X746">
        <v>104.95</v>
      </c>
      <c r="Y746">
        <v>2</v>
      </c>
      <c r="Z746" t="s">
        <v>2209</v>
      </c>
      <c r="AA746" t="s">
        <v>2498</v>
      </c>
      <c r="AF746" s="4"/>
      <c r="AG746" s="4"/>
      <c r="AH746" t="s">
        <v>69</v>
      </c>
      <c r="AI746" t="s">
        <v>231</v>
      </c>
      <c r="AJ746" t="s">
        <v>720</v>
      </c>
      <c r="AK746" t="s">
        <v>1262</v>
      </c>
      <c r="AL746" t="s">
        <v>1780</v>
      </c>
      <c r="AM746" t="s">
        <v>67</v>
      </c>
      <c r="AN746" t="s">
        <v>1577</v>
      </c>
      <c r="AO746" t="s">
        <v>67</v>
      </c>
      <c r="AP746" t="s">
        <v>2373</v>
      </c>
    </row>
    <row r="747" spans="1:42" x14ac:dyDescent="0.25">
      <c r="A747">
        <v>518</v>
      </c>
      <c r="B747">
        <v>330</v>
      </c>
      <c r="C747" s="4">
        <v>44045</v>
      </c>
      <c r="D747">
        <v>10</v>
      </c>
      <c r="E747" t="s">
        <v>42</v>
      </c>
      <c r="F747" t="s">
        <v>53</v>
      </c>
      <c r="G747" t="s">
        <v>55</v>
      </c>
      <c r="H747" t="s">
        <v>57</v>
      </c>
      <c r="I747" s="4">
        <v>43890</v>
      </c>
      <c r="J747">
        <v>5</v>
      </c>
      <c r="K747" t="s">
        <v>60</v>
      </c>
      <c r="L747" s="4">
        <v>43831</v>
      </c>
      <c r="M747" s="4">
        <v>43921</v>
      </c>
      <c r="N747">
        <v>1</v>
      </c>
      <c r="O747" t="s">
        <v>80</v>
      </c>
      <c r="P747" t="s">
        <v>242</v>
      </c>
      <c r="Q747">
        <v>1</v>
      </c>
      <c r="R747" t="s">
        <v>84</v>
      </c>
      <c r="S747" t="s">
        <v>990</v>
      </c>
      <c r="T747" t="s">
        <v>1523</v>
      </c>
      <c r="U747" t="s">
        <v>80</v>
      </c>
      <c r="V747" t="s">
        <v>1548</v>
      </c>
      <c r="W747">
        <v>20.98</v>
      </c>
      <c r="X747">
        <v>29.98</v>
      </c>
      <c r="Y747">
        <v>1</v>
      </c>
      <c r="Z747" t="s">
        <v>79</v>
      </c>
      <c r="AA747" t="s">
        <v>2349</v>
      </c>
      <c r="AF747" s="4"/>
      <c r="AG747" s="4"/>
      <c r="AH747" t="s">
        <v>80</v>
      </c>
      <c r="AI747" t="s">
        <v>242</v>
      </c>
      <c r="AJ747" t="s">
        <v>84</v>
      </c>
      <c r="AK747" t="s">
        <v>990</v>
      </c>
      <c r="AL747" t="s">
        <v>1523</v>
      </c>
      <c r="AM747" t="s">
        <v>80</v>
      </c>
      <c r="AN747" t="s">
        <v>1548</v>
      </c>
      <c r="AO747" t="s">
        <v>79</v>
      </c>
      <c r="AP747" t="s">
        <v>2349</v>
      </c>
    </row>
    <row r="748" spans="1:42" x14ac:dyDescent="0.25">
      <c r="A748">
        <v>519</v>
      </c>
      <c r="B748">
        <v>33</v>
      </c>
      <c r="C748" s="4">
        <v>44046</v>
      </c>
      <c r="D748">
        <v>3</v>
      </c>
      <c r="E748" t="s">
        <v>34</v>
      </c>
      <c r="F748" t="s">
        <v>45</v>
      </c>
      <c r="G748" t="s">
        <v>55</v>
      </c>
      <c r="H748" t="s">
        <v>57</v>
      </c>
      <c r="I748" s="4">
        <v>43882</v>
      </c>
      <c r="J748">
        <v>5</v>
      </c>
      <c r="K748" t="s">
        <v>60</v>
      </c>
      <c r="L748" s="4">
        <v>43831</v>
      </c>
      <c r="M748" s="4">
        <v>43921</v>
      </c>
      <c r="N748">
        <v>1</v>
      </c>
      <c r="O748" t="s">
        <v>69</v>
      </c>
      <c r="P748" t="s">
        <v>231</v>
      </c>
      <c r="Q748">
        <v>1</v>
      </c>
      <c r="R748" t="s">
        <v>428</v>
      </c>
      <c r="S748" t="s">
        <v>991</v>
      </c>
      <c r="T748" t="s">
        <v>1524</v>
      </c>
      <c r="U748" t="s">
        <v>69</v>
      </c>
      <c r="V748" t="s">
        <v>1577</v>
      </c>
      <c r="W748">
        <v>929.99</v>
      </c>
      <c r="X748">
        <v>24.99</v>
      </c>
      <c r="Y748">
        <v>1</v>
      </c>
      <c r="Z748" t="s">
        <v>69</v>
      </c>
      <c r="AA748" t="s">
        <v>2360</v>
      </c>
      <c r="AF748" s="4"/>
      <c r="AG748" s="4"/>
      <c r="AH748" t="s">
        <v>69</v>
      </c>
      <c r="AI748" t="s">
        <v>231</v>
      </c>
      <c r="AJ748" t="s">
        <v>428</v>
      </c>
      <c r="AK748" t="s">
        <v>991</v>
      </c>
      <c r="AL748" t="s">
        <v>1524</v>
      </c>
      <c r="AM748" t="s">
        <v>69</v>
      </c>
      <c r="AN748" t="s">
        <v>1577</v>
      </c>
      <c r="AO748" t="s">
        <v>69</v>
      </c>
      <c r="AP748" t="s">
        <v>2360</v>
      </c>
    </row>
    <row r="749" spans="1:42" x14ac:dyDescent="0.25">
      <c r="A749">
        <v>520</v>
      </c>
      <c r="B749">
        <v>122</v>
      </c>
      <c r="C749" s="4">
        <v>44046</v>
      </c>
      <c r="D749">
        <v>3</v>
      </c>
      <c r="E749" t="s">
        <v>34</v>
      </c>
      <c r="F749" t="s">
        <v>45</v>
      </c>
      <c r="G749" t="s">
        <v>55</v>
      </c>
      <c r="H749" t="s">
        <v>57</v>
      </c>
      <c r="I749" s="4">
        <v>43708</v>
      </c>
      <c r="J749">
        <v>1</v>
      </c>
      <c r="K749" t="s">
        <v>61</v>
      </c>
      <c r="L749" s="4">
        <v>43615</v>
      </c>
      <c r="M749" s="4">
        <v>43830</v>
      </c>
      <c r="N749">
        <v>1</v>
      </c>
      <c r="O749" t="s">
        <v>65</v>
      </c>
      <c r="P749" t="s">
        <v>227</v>
      </c>
      <c r="Q749">
        <v>1</v>
      </c>
      <c r="R749" t="s">
        <v>435</v>
      </c>
      <c r="S749" t="s">
        <v>997</v>
      </c>
      <c r="T749" t="s">
        <v>1529</v>
      </c>
      <c r="U749" t="s">
        <v>80</v>
      </c>
      <c r="V749" t="s">
        <v>1517</v>
      </c>
      <c r="W749">
        <v>99.98</v>
      </c>
      <c r="X749">
        <v>39.979999999999997</v>
      </c>
      <c r="Y749">
        <v>1</v>
      </c>
      <c r="Z749" t="s">
        <v>431</v>
      </c>
      <c r="AA749" t="s">
        <v>2326</v>
      </c>
      <c r="AF749" s="4"/>
      <c r="AG749" s="4"/>
      <c r="AH749" t="s">
        <v>65</v>
      </c>
      <c r="AI749" t="s">
        <v>227</v>
      </c>
      <c r="AJ749" t="s">
        <v>435</v>
      </c>
      <c r="AK749" t="s">
        <v>997</v>
      </c>
      <c r="AL749" t="s">
        <v>1529</v>
      </c>
      <c r="AM749" t="s">
        <v>80</v>
      </c>
      <c r="AN749" t="s">
        <v>1517</v>
      </c>
      <c r="AO749" t="s">
        <v>431</v>
      </c>
      <c r="AP749" t="s">
        <v>2326</v>
      </c>
    </row>
    <row r="750" spans="1:42" x14ac:dyDescent="0.25">
      <c r="A750">
        <v>521</v>
      </c>
      <c r="B750">
        <v>436</v>
      </c>
      <c r="C750" s="4">
        <v>44046</v>
      </c>
      <c r="D750">
        <v>5</v>
      </c>
      <c r="E750" t="s">
        <v>36</v>
      </c>
      <c r="F750" t="s">
        <v>47</v>
      </c>
      <c r="G750" t="s">
        <v>56</v>
      </c>
      <c r="H750" t="s">
        <v>57</v>
      </c>
      <c r="I750" s="4">
        <v>43568</v>
      </c>
      <c r="J750">
        <v>1</v>
      </c>
      <c r="L750" s="4"/>
      <c r="M750" s="4"/>
      <c r="N750">
        <v>2</v>
      </c>
      <c r="O750" t="s">
        <v>157</v>
      </c>
      <c r="P750" t="s">
        <v>319</v>
      </c>
      <c r="Q750">
        <v>2</v>
      </c>
      <c r="R750" t="s">
        <v>713</v>
      </c>
      <c r="S750" t="s">
        <v>1254</v>
      </c>
      <c r="T750" t="s">
        <v>1772</v>
      </c>
      <c r="U750" t="s">
        <v>85</v>
      </c>
      <c r="V750" t="s">
        <v>2042</v>
      </c>
      <c r="W750">
        <v>275.49</v>
      </c>
      <c r="X750">
        <v>34.97</v>
      </c>
      <c r="Y750">
        <v>2</v>
      </c>
      <c r="Z750" t="s">
        <v>2128</v>
      </c>
      <c r="AA750" t="s">
        <v>2403</v>
      </c>
      <c r="AF750" s="4"/>
      <c r="AG750" s="4"/>
      <c r="AH750" t="s">
        <v>80</v>
      </c>
      <c r="AI750" t="s">
        <v>242</v>
      </c>
      <c r="AJ750" t="s">
        <v>509</v>
      </c>
      <c r="AK750" t="s">
        <v>1072</v>
      </c>
      <c r="AL750" t="s">
        <v>1599</v>
      </c>
      <c r="AM750" t="s">
        <v>69</v>
      </c>
      <c r="AN750" t="s">
        <v>1548</v>
      </c>
      <c r="AO750" t="s">
        <v>79</v>
      </c>
      <c r="AP750" t="s">
        <v>2349</v>
      </c>
    </row>
    <row r="751" spans="1:42" x14ac:dyDescent="0.25">
      <c r="A751">
        <v>521</v>
      </c>
      <c r="B751">
        <v>436</v>
      </c>
      <c r="C751" s="4">
        <v>44046</v>
      </c>
      <c r="D751">
        <v>5</v>
      </c>
      <c r="E751" t="s">
        <v>36</v>
      </c>
      <c r="F751" t="s">
        <v>47</v>
      </c>
      <c r="G751" t="s">
        <v>56</v>
      </c>
      <c r="H751" t="s">
        <v>57</v>
      </c>
      <c r="I751" s="4">
        <v>43568</v>
      </c>
      <c r="J751">
        <v>1</v>
      </c>
      <c r="L751" s="4"/>
      <c r="M751" s="4"/>
      <c r="N751">
        <v>2</v>
      </c>
      <c r="O751" t="s">
        <v>157</v>
      </c>
      <c r="P751" t="s">
        <v>319</v>
      </c>
      <c r="Q751">
        <v>2</v>
      </c>
      <c r="R751" t="s">
        <v>713</v>
      </c>
      <c r="S751" t="s">
        <v>1254</v>
      </c>
      <c r="T751" t="s">
        <v>1772</v>
      </c>
      <c r="U751" t="s">
        <v>85</v>
      </c>
      <c r="V751" t="s">
        <v>2042</v>
      </c>
      <c r="W751">
        <v>275.49</v>
      </c>
      <c r="X751">
        <v>34.97</v>
      </c>
      <c r="Y751">
        <v>2</v>
      </c>
      <c r="Z751" t="s">
        <v>2128</v>
      </c>
      <c r="AA751" t="s">
        <v>2403</v>
      </c>
      <c r="AF751" s="4"/>
      <c r="AG751" s="4"/>
      <c r="AH751" t="s">
        <v>90</v>
      </c>
      <c r="AI751" t="s">
        <v>252</v>
      </c>
      <c r="AJ751" t="s">
        <v>497</v>
      </c>
      <c r="AK751" t="s">
        <v>1060</v>
      </c>
      <c r="AL751" t="s">
        <v>1589</v>
      </c>
      <c r="AM751" t="s">
        <v>80</v>
      </c>
      <c r="AN751" t="s">
        <v>1562</v>
      </c>
      <c r="AO751" t="s">
        <v>410</v>
      </c>
      <c r="AP751" t="s">
        <v>2359</v>
      </c>
    </row>
    <row r="752" spans="1:42" x14ac:dyDescent="0.25">
      <c r="A752">
        <v>522</v>
      </c>
      <c r="B752">
        <v>6</v>
      </c>
      <c r="C752" s="4">
        <v>44047</v>
      </c>
      <c r="D752">
        <v>9</v>
      </c>
      <c r="E752" t="s">
        <v>41</v>
      </c>
      <c r="F752" t="s">
        <v>52</v>
      </c>
      <c r="G752" t="s">
        <v>55</v>
      </c>
      <c r="H752" t="s">
        <v>57</v>
      </c>
      <c r="I752" s="4">
        <v>43739</v>
      </c>
      <c r="J752">
        <v>2</v>
      </c>
      <c r="K752" t="s">
        <v>60</v>
      </c>
      <c r="L752" s="4">
        <v>43615</v>
      </c>
      <c r="M752" s="4">
        <v>43830</v>
      </c>
      <c r="N752">
        <v>1</v>
      </c>
      <c r="O752" t="s">
        <v>90</v>
      </c>
      <c r="P752" t="s">
        <v>252</v>
      </c>
      <c r="Q752">
        <v>1</v>
      </c>
      <c r="R752" t="s">
        <v>647</v>
      </c>
      <c r="S752" t="s">
        <v>1094</v>
      </c>
      <c r="T752" t="s">
        <v>1610</v>
      </c>
      <c r="U752" t="s">
        <v>67</v>
      </c>
      <c r="V752" t="s">
        <v>1562</v>
      </c>
      <c r="W752">
        <v>38.97</v>
      </c>
      <c r="X752">
        <v>29.97</v>
      </c>
      <c r="Y752">
        <v>1</v>
      </c>
      <c r="Z752" t="s">
        <v>410</v>
      </c>
      <c r="AA752" t="s">
        <v>2359</v>
      </c>
      <c r="AF752" s="4"/>
      <c r="AG752" s="4"/>
      <c r="AH752" t="s">
        <v>90</v>
      </c>
      <c r="AI752" t="s">
        <v>252</v>
      </c>
      <c r="AJ752" t="s">
        <v>647</v>
      </c>
      <c r="AK752" t="s">
        <v>1094</v>
      </c>
      <c r="AL752" t="s">
        <v>1610</v>
      </c>
      <c r="AM752" t="s">
        <v>67</v>
      </c>
      <c r="AN752" t="s">
        <v>1562</v>
      </c>
      <c r="AO752" t="s">
        <v>410</v>
      </c>
      <c r="AP752" t="s">
        <v>2359</v>
      </c>
    </row>
    <row r="753" spans="1:42" x14ac:dyDescent="0.25">
      <c r="A753">
        <v>523</v>
      </c>
      <c r="B753">
        <v>257</v>
      </c>
      <c r="C753" s="4">
        <v>44047</v>
      </c>
      <c r="D753">
        <v>2</v>
      </c>
      <c r="E753" t="s">
        <v>38</v>
      </c>
      <c r="F753" t="s">
        <v>49</v>
      </c>
      <c r="G753" t="s">
        <v>56</v>
      </c>
      <c r="H753" t="s">
        <v>57</v>
      </c>
      <c r="I753" s="4">
        <v>43662</v>
      </c>
      <c r="J753">
        <v>2</v>
      </c>
      <c r="K753" t="s">
        <v>60</v>
      </c>
      <c r="L753" s="4">
        <v>43615</v>
      </c>
      <c r="M753" s="4">
        <v>43830</v>
      </c>
      <c r="N753">
        <v>1</v>
      </c>
      <c r="O753" t="s">
        <v>90</v>
      </c>
      <c r="P753" t="s">
        <v>252</v>
      </c>
      <c r="Q753">
        <v>1</v>
      </c>
      <c r="R753" t="s">
        <v>90</v>
      </c>
      <c r="S753" t="s">
        <v>1040</v>
      </c>
      <c r="T753" t="s">
        <v>1598</v>
      </c>
      <c r="U753" t="s">
        <v>69</v>
      </c>
      <c r="V753" t="s">
        <v>1562</v>
      </c>
      <c r="W753">
        <v>219.99</v>
      </c>
      <c r="X753">
        <v>9.99</v>
      </c>
      <c r="Y753">
        <v>1</v>
      </c>
      <c r="Z753" t="s">
        <v>410</v>
      </c>
      <c r="AA753" t="s">
        <v>2359</v>
      </c>
      <c r="AF753" s="4"/>
      <c r="AG753" s="4"/>
      <c r="AH753" t="s">
        <v>90</v>
      </c>
      <c r="AI753" t="s">
        <v>252</v>
      </c>
      <c r="AJ753" t="s">
        <v>90</v>
      </c>
      <c r="AK753" t="s">
        <v>1040</v>
      </c>
      <c r="AL753" t="s">
        <v>1598</v>
      </c>
      <c r="AM753" t="s">
        <v>69</v>
      </c>
      <c r="AN753" t="s">
        <v>1562</v>
      </c>
      <c r="AO753" t="s">
        <v>410</v>
      </c>
      <c r="AP753" t="s">
        <v>2359</v>
      </c>
    </row>
    <row r="754" spans="1:42" x14ac:dyDescent="0.25">
      <c r="A754">
        <v>524</v>
      </c>
      <c r="B754">
        <v>257</v>
      </c>
      <c r="C754" s="4">
        <v>44048</v>
      </c>
      <c r="D754">
        <v>2</v>
      </c>
      <c r="E754" t="s">
        <v>38</v>
      </c>
      <c r="F754" t="s">
        <v>49</v>
      </c>
      <c r="G754" t="s">
        <v>56</v>
      </c>
      <c r="H754" t="s">
        <v>57</v>
      </c>
      <c r="I754" s="4">
        <v>43662</v>
      </c>
      <c r="J754">
        <v>2</v>
      </c>
      <c r="K754" t="s">
        <v>60</v>
      </c>
      <c r="L754" s="4">
        <v>43615</v>
      </c>
      <c r="M754" s="4">
        <v>43830</v>
      </c>
      <c r="N754">
        <v>1</v>
      </c>
      <c r="O754" t="s">
        <v>67</v>
      </c>
      <c r="P754" t="s">
        <v>229</v>
      </c>
      <c r="Q754">
        <v>1</v>
      </c>
      <c r="R754" t="s">
        <v>478</v>
      </c>
      <c r="S754" t="s">
        <v>1041</v>
      </c>
      <c r="T754" t="s">
        <v>1569</v>
      </c>
      <c r="U754" t="s">
        <v>80</v>
      </c>
      <c r="V754" t="s">
        <v>1548</v>
      </c>
      <c r="W754">
        <v>85.98</v>
      </c>
      <c r="X754">
        <v>29.98</v>
      </c>
      <c r="Y754">
        <v>1</v>
      </c>
      <c r="Z754" t="s">
        <v>90</v>
      </c>
      <c r="AA754" t="s">
        <v>2328</v>
      </c>
      <c r="AF754" s="4"/>
      <c r="AG754" s="4"/>
      <c r="AH754" t="s">
        <v>67</v>
      </c>
      <c r="AI754" t="s">
        <v>229</v>
      </c>
      <c r="AJ754" t="s">
        <v>478</v>
      </c>
      <c r="AK754" t="s">
        <v>1041</v>
      </c>
      <c r="AL754" t="s">
        <v>1569</v>
      </c>
      <c r="AM754" t="s">
        <v>80</v>
      </c>
      <c r="AN754" t="s">
        <v>1548</v>
      </c>
      <c r="AO754" t="s">
        <v>90</v>
      </c>
      <c r="AP754" t="s">
        <v>2328</v>
      </c>
    </row>
    <row r="755" spans="1:42" x14ac:dyDescent="0.25">
      <c r="A755">
        <v>525</v>
      </c>
      <c r="B755">
        <v>402</v>
      </c>
      <c r="C755" s="4">
        <v>44048</v>
      </c>
      <c r="D755">
        <v>10</v>
      </c>
      <c r="E755" t="s">
        <v>42</v>
      </c>
      <c r="F755" t="s">
        <v>53</v>
      </c>
      <c r="G755" t="s">
        <v>56</v>
      </c>
      <c r="H755" t="s">
        <v>57</v>
      </c>
      <c r="I755" s="4">
        <v>43883</v>
      </c>
      <c r="J755">
        <v>5</v>
      </c>
      <c r="K755" t="s">
        <v>60</v>
      </c>
      <c r="L755" s="4">
        <v>43831</v>
      </c>
      <c r="M755" s="4">
        <v>43921</v>
      </c>
      <c r="N755">
        <v>1</v>
      </c>
      <c r="O755" t="s">
        <v>79</v>
      </c>
      <c r="P755" t="s">
        <v>241</v>
      </c>
      <c r="Q755">
        <v>1</v>
      </c>
      <c r="R755" t="s">
        <v>86</v>
      </c>
      <c r="S755" t="s">
        <v>1044</v>
      </c>
      <c r="T755" t="s">
        <v>1572</v>
      </c>
      <c r="U755" t="s">
        <v>67</v>
      </c>
      <c r="V755" t="s">
        <v>1548</v>
      </c>
      <c r="W755">
        <v>194.97</v>
      </c>
      <c r="X755">
        <v>44.97</v>
      </c>
      <c r="Y755">
        <v>1</v>
      </c>
      <c r="Z755" t="s">
        <v>86</v>
      </c>
      <c r="AA755" t="s">
        <v>2350</v>
      </c>
      <c r="AF755" s="4"/>
      <c r="AG755" s="4"/>
      <c r="AH755" t="s">
        <v>79</v>
      </c>
      <c r="AI755" t="s">
        <v>241</v>
      </c>
      <c r="AJ755" t="s">
        <v>86</v>
      </c>
      <c r="AK755" t="s">
        <v>1044</v>
      </c>
      <c r="AL755" t="s">
        <v>1572</v>
      </c>
      <c r="AM755" t="s">
        <v>67</v>
      </c>
      <c r="AN755" t="s">
        <v>1548</v>
      </c>
      <c r="AO755" t="s">
        <v>86</v>
      </c>
      <c r="AP755" t="s">
        <v>2350</v>
      </c>
    </row>
    <row r="756" spans="1:42" x14ac:dyDescent="0.25">
      <c r="A756">
        <v>526</v>
      </c>
      <c r="B756">
        <v>73</v>
      </c>
      <c r="C756" s="4">
        <v>44049</v>
      </c>
      <c r="D756">
        <v>11</v>
      </c>
      <c r="E756" t="s">
        <v>37</v>
      </c>
      <c r="F756" t="s">
        <v>48</v>
      </c>
      <c r="G756" t="s">
        <v>56</v>
      </c>
      <c r="H756" t="s">
        <v>58</v>
      </c>
      <c r="I756" s="4">
        <v>43916</v>
      </c>
      <c r="J756">
        <v>7</v>
      </c>
      <c r="K756" t="s">
        <v>61</v>
      </c>
      <c r="L756" s="4">
        <v>43915</v>
      </c>
      <c r="M756" s="4">
        <v>44012</v>
      </c>
      <c r="N756">
        <v>1</v>
      </c>
      <c r="O756" t="s">
        <v>84</v>
      </c>
      <c r="P756" t="s">
        <v>246</v>
      </c>
      <c r="Q756">
        <v>1</v>
      </c>
      <c r="R756" t="s">
        <v>714</v>
      </c>
      <c r="S756" t="s">
        <v>1255</v>
      </c>
      <c r="T756" t="s">
        <v>1773</v>
      </c>
      <c r="U756" t="s">
        <v>80</v>
      </c>
      <c r="V756" t="s">
        <v>1548</v>
      </c>
      <c r="W756">
        <v>169.98</v>
      </c>
      <c r="X756">
        <v>29.98</v>
      </c>
      <c r="Y756">
        <v>1</v>
      </c>
      <c r="Z756" t="s">
        <v>410</v>
      </c>
      <c r="AA756" t="s">
        <v>2359</v>
      </c>
      <c r="AF756" s="4"/>
      <c r="AG756" s="4"/>
      <c r="AH756" t="s">
        <v>84</v>
      </c>
      <c r="AI756" t="s">
        <v>246</v>
      </c>
      <c r="AJ756" t="s">
        <v>714</v>
      </c>
      <c r="AK756" t="s">
        <v>1255</v>
      </c>
      <c r="AL756" t="s">
        <v>1773</v>
      </c>
      <c r="AM756" t="s">
        <v>80</v>
      </c>
      <c r="AN756" t="s">
        <v>1548</v>
      </c>
      <c r="AO756" t="s">
        <v>410</v>
      </c>
      <c r="AP756" t="s">
        <v>2359</v>
      </c>
    </row>
    <row r="757" spans="1:42" x14ac:dyDescent="0.25">
      <c r="A757">
        <v>527</v>
      </c>
      <c r="B757">
        <v>264</v>
      </c>
      <c r="C757" s="4">
        <v>44049</v>
      </c>
      <c r="D757">
        <v>3</v>
      </c>
      <c r="E757" t="s">
        <v>34</v>
      </c>
      <c r="F757" t="s">
        <v>45</v>
      </c>
      <c r="G757" t="s">
        <v>55</v>
      </c>
      <c r="H757" t="s">
        <v>58</v>
      </c>
      <c r="I757" s="4">
        <v>43667</v>
      </c>
      <c r="J757">
        <v>2</v>
      </c>
      <c r="K757" t="s">
        <v>60</v>
      </c>
      <c r="L757" s="4">
        <v>43615</v>
      </c>
      <c r="M757" s="4">
        <v>43830</v>
      </c>
      <c r="N757">
        <v>2</v>
      </c>
      <c r="O757" t="s">
        <v>152</v>
      </c>
      <c r="P757" t="s">
        <v>314</v>
      </c>
      <c r="Q757">
        <v>2</v>
      </c>
      <c r="R757" t="s">
        <v>715</v>
      </c>
      <c r="S757" t="s">
        <v>1256</v>
      </c>
      <c r="T757" t="s">
        <v>1774</v>
      </c>
      <c r="U757" t="s">
        <v>88</v>
      </c>
      <c r="V757" t="s">
        <v>2037</v>
      </c>
      <c r="W757">
        <v>670</v>
      </c>
      <c r="X757">
        <v>79.959999999999994</v>
      </c>
      <c r="Y757">
        <v>2</v>
      </c>
      <c r="Z757" t="s">
        <v>2210</v>
      </c>
      <c r="AA757" t="s">
        <v>2499</v>
      </c>
      <c r="AF757" s="4"/>
      <c r="AG757" s="4"/>
      <c r="AH757" t="s">
        <v>69</v>
      </c>
      <c r="AI757" t="s">
        <v>231</v>
      </c>
      <c r="AJ757" t="s">
        <v>776</v>
      </c>
      <c r="AK757" t="s">
        <v>1314</v>
      </c>
      <c r="AL757" t="s">
        <v>1831</v>
      </c>
      <c r="AM757" t="s">
        <v>80</v>
      </c>
      <c r="AN757" t="s">
        <v>1577</v>
      </c>
      <c r="AO757" t="s">
        <v>78</v>
      </c>
      <c r="AP757" t="s">
        <v>2330</v>
      </c>
    </row>
    <row r="758" spans="1:42" x14ac:dyDescent="0.25">
      <c r="A758">
        <v>527</v>
      </c>
      <c r="B758">
        <v>264</v>
      </c>
      <c r="C758" s="4">
        <v>44049</v>
      </c>
      <c r="D758">
        <v>3</v>
      </c>
      <c r="E758" t="s">
        <v>34</v>
      </c>
      <c r="F758" t="s">
        <v>45</v>
      </c>
      <c r="G758" t="s">
        <v>55</v>
      </c>
      <c r="H758" t="s">
        <v>58</v>
      </c>
      <c r="I758" s="4">
        <v>43667</v>
      </c>
      <c r="J758">
        <v>2</v>
      </c>
      <c r="K758" t="s">
        <v>60</v>
      </c>
      <c r="L758" s="4">
        <v>43615</v>
      </c>
      <c r="M758" s="4">
        <v>43830</v>
      </c>
      <c r="N758">
        <v>2</v>
      </c>
      <c r="O758" t="s">
        <v>152</v>
      </c>
      <c r="P758" t="s">
        <v>314</v>
      </c>
      <c r="Q758">
        <v>2</v>
      </c>
      <c r="R758" t="s">
        <v>715</v>
      </c>
      <c r="S758" t="s">
        <v>1256</v>
      </c>
      <c r="T758" t="s">
        <v>1774</v>
      </c>
      <c r="U758" t="s">
        <v>88</v>
      </c>
      <c r="V758" t="s">
        <v>2037</v>
      </c>
      <c r="W758">
        <v>670</v>
      </c>
      <c r="X758">
        <v>79.959999999999994</v>
      </c>
      <c r="Y758">
        <v>2</v>
      </c>
      <c r="Z758" t="s">
        <v>2210</v>
      </c>
      <c r="AA758" t="s">
        <v>2499</v>
      </c>
      <c r="AF758" s="4"/>
      <c r="AG758" s="4"/>
      <c r="AH758" t="s">
        <v>79</v>
      </c>
      <c r="AI758" t="s">
        <v>241</v>
      </c>
      <c r="AJ758" t="s">
        <v>595</v>
      </c>
      <c r="AK758" t="s">
        <v>1045</v>
      </c>
      <c r="AL758" t="s">
        <v>578</v>
      </c>
      <c r="AM758" t="s">
        <v>80</v>
      </c>
      <c r="AN758" t="s">
        <v>1548</v>
      </c>
      <c r="AO758" t="s">
        <v>455</v>
      </c>
      <c r="AP758" t="s">
        <v>2340</v>
      </c>
    </row>
    <row r="759" spans="1:42" x14ac:dyDescent="0.25">
      <c r="A759">
        <v>528</v>
      </c>
      <c r="B759">
        <v>298</v>
      </c>
      <c r="C759" s="4">
        <v>44049</v>
      </c>
      <c r="D759">
        <v>4</v>
      </c>
      <c r="E759" t="s">
        <v>40</v>
      </c>
      <c r="F759" t="s">
        <v>51</v>
      </c>
      <c r="G759" t="s">
        <v>55</v>
      </c>
      <c r="H759" t="s">
        <v>57</v>
      </c>
      <c r="I759" s="4">
        <v>43734</v>
      </c>
      <c r="J759">
        <v>1</v>
      </c>
      <c r="K759" t="s">
        <v>61</v>
      </c>
      <c r="L759" s="4">
        <v>43615</v>
      </c>
      <c r="M759" s="4">
        <v>43830</v>
      </c>
      <c r="N759">
        <v>2</v>
      </c>
      <c r="O759" t="s">
        <v>142</v>
      </c>
      <c r="P759" t="s">
        <v>304</v>
      </c>
      <c r="Q759">
        <v>2</v>
      </c>
      <c r="R759" t="s">
        <v>716</v>
      </c>
      <c r="S759" t="s">
        <v>1257</v>
      </c>
      <c r="T759" t="s">
        <v>1775</v>
      </c>
      <c r="U759" t="s">
        <v>110</v>
      </c>
      <c r="V759" t="s">
        <v>2032</v>
      </c>
      <c r="W759">
        <v>317.82</v>
      </c>
      <c r="X759">
        <v>149.94</v>
      </c>
      <c r="Y759">
        <v>2</v>
      </c>
      <c r="Z759" t="s">
        <v>2211</v>
      </c>
      <c r="AA759" t="s">
        <v>2500</v>
      </c>
      <c r="AF759" s="4"/>
      <c r="AG759" s="4"/>
      <c r="AH759" t="s">
        <v>86</v>
      </c>
      <c r="AI759" t="s">
        <v>248</v>
      </c>
      <c r="AJ759" t="s">
        <v>419</v>
      </c>
      <c r="AK759" t="s">
        <v>981</v>
      </c>
      <c r="AL759" t="s">
        <v>1514</v>
      </c>
      <c r="AM759" t="s">
        <v>67</v>
      </c>
      <c r="AN759" t="s">
        <v>1577</v>
      </c>
      <c r="AO759" t="s">
        <v>547</v>
      </c>
      <c r="AP759" t="s">
        <v>2354</v>
      </c>
    </row>
    <row r="760" spans="1:42" x14ac:dyDescent="0.25">
      <c r="A760">
        <v>528</v>
      </c>
      <c r="B760">
        <v>298</v>
      </c>
      <c r="C760" s="4">
        <v>44049</v>
      </c>
      <c r="D760">
        <v>4</v>
      </c>
      <c r="E760" t="s">
        <v>40</v>
      </c>
      <c r="F760" t="s">
        <v>51</v>
      </c>
      <c r="G760" t="s">
        <v>55</v>
      </c>
      <c r="H760" t="s">
        <v>57</v>
      </c>
      <c r="I760" s="4">
        <v>43734</v>
      </c>
      <c r="J760">
        <v>1</v>
      </c>
      <c r="K760" t="s">
        <v>61</v>
      </c>
      <c r="L760" s="4">
        <v>43615</v>
      </c>
      <c r="M760" s="4">
        <v>43830</v>
      </c>
      <c r="N760">
        <v>2</v>
      </c>
      <c r="O760" t="s">
        <v>142</v>
      </c>
      <c r="P760" t="s">
        <v>304</v>
      </c>
      <c r="Q760">
        <v>2</v>
      </c>
      <c r="R760" t="s">
        <v>716</v>
      </c>
      <c r="S760" t="s">
        <v>1257</v>
      </c>
      <c r="T760" t="s">
        <v>1775</v>
      </c>
      <c r="U760" t="s">
        <v>110</v>
      </c>
      <c r="V760" t="s">
        <v>2032</v>
      </c>
      <c r="W760">
        <v>317.82</v>
      </c>
      <c r="X760">
        <v>149.94</v>
      </c>
      <c r="Y760">
        <v>2</v>
      </c>
      <c r="Z760" t="s">
        <v>2211</v>
      </c>
      <c r="AA760" t="s">
        <v>2500</v>
      </c>
      <c r="AF760" s="4"/>
      <c r="AG760" s="4"/>
      <c r="AH760" t="s">
        <v>69</v>
      </c>
      <c r="AI760" t="s">
        <v>231</v>
      </c>
      <c r="AJ760" t="s">
        <v>720</v>
      </c>
      <c r="AK760" t="s">
        <v>1262</v>
      </c>
      <c r="AL760" t="s">
        <v>1780</v>
      </c>
      <c r="AM760" t="s">
        <v>67</v>
      </c>
      <c r="AN760" t="s">
        <v>1577</v>
      </c>
      <c r="AO760" t="s">
        <v>67</v>
      </c>
      <c r="AP760" t="s">
        <v>2373</v>
      </c>
    </row>
    <row r="761" spans="1:42" x14ac:dyDescent="0.25">
      <c r="A761">
        <v>529</v>
      </c>
      <c r="B761">
        <v>366</v>
      </c>
      <c r="C761" s="4">
        <v>44049</v>
      </c>
      <c r="D761">
        <v>10</v>
      </c>
      <c r="E761" t="s">
        <v>42</v>
      </c>
      <c r="F761" t="s">
        <v>53</v>
      </c>
      <c r="G761" t="s">
        <v>56</v>
      </c>
      <c r="H761" t="s">
        <v>57</v>
      </c>
      <c r="I761" s="4">
        <v>43890</v>
      </c>
      <c r="J761">
        <v>5</v>
      </c>
      <c r="K761" t="s">
        <v>60</v>
      </c>
      <c r="L761" s="4">
        <v>43831</v>
      </c>
      <c r="M761" s="4">
        <v>43921</v>
      </c>
      <c r="N761">
        <v>1</v>
      </c>
      <c r="O761" t="s">
        <v>80</v>
      </c>
      <c r="P761" t="s">
        <v>242</v>
      </c>
      <c r="Q761">
        <v>1</v>
      </c>
      <c r="R761" t="s">
        <v>709</v>
      </c>
      <c r="S761" t="s">
        <v>1250</v>
      </c>
      <c r="T761" t="s">
        <v>425</v>
      </c>
      <c r="U761" t="s">
        <v>80</v>
      </c>
      <c r="V761" t="s">
        <v>1548</v>
      </c>
      <c r="W761">
        <v>250</v>
      </c>
      <c r="X761">
        <v>29.98</v>
      </c>
      <c r="Y761">
        <v>1</v>
      </c>
      <c r="Z761" t="s">
        <v>79</v>
      </c>
      <c r="AA761" t="s">
        <v>2349</v>
      </c>
      <c r="AF761" s="4"/>
      <c r="AG761" s="4"/>
      <c r="AH761" t="s">
        <v>80</v>
      </c>
      <c r="AI761" t="s">
        <v>242</v>
      </c>
      <c r="AJ761" t="s">
        <v>709</v>
      </c>
      <c r="AK761" t="s">
        <v>1250</v>
      </c>
      <c r="AL761" t="s">
        <v>425</v>
      </c>
      <c r="AM761" t="s">
        <v>80</v>
      </c>
      <c r="AN761" t="s">
        <v>1548</v>
      </c>
      <c r="AO761" t="s">
        <v>79</v>
      </c>
      <c r="AP761" t="s">
        <v>2349</v>
      </c>
    </row>
    <row r="762" spans="1:42" x14ac:dyDescent="0.25">
      <c r="A762">
        <v>530</v>
      </c>
      <c r="B762">
        <v>257</v>
      </c>
      <c r="C762" s="4">
        <v>44050</v>
      </c>
      <c r="D762">
        <v>2</v>
      </c>
      <c r="E762" t="s">
        <v>38</v>
      </c>
      <c r="F762" t="s">
        <v>49</v>
      </c>
      <c r="G762" t="s">
        <v>56</v>
      </c>
      <c r="H762" t="s">
        <v>57</v>
      </c>
      <c r="I762" s="4">
        <v>43662</v>
      </c>
      <c r="J762">
        <v>2</v>
      </c>
      <c r="K762" t="s">
        <v>60</v>
      </c>
      <c r="L762" s="4">
        <v>43615</v>
      </c>
      <c r="M762" s="4">
        <v>43830</v>
      </c>
      <c r="N762">
        <v>1</v>
      </c>
      <c r="O762" t="s">
        <v>105</v>
      </c>
      <c r="P762" t="s">
        <v>267</v>
      </c>
      <c r="Q762">
        <v>2</v>
      </c>
      <c r="R762" t="s">
        <v>717</v>
      </c>
      <c r="S762" t="s">
        <v>1258</v>
      </c>
      <c r="T762" t="s">
        <v>1776</v>
      </c>
      <c r="U762" t="s">
        <v>75</v>
      </c>
      <c r="V762" t="s">
        <v>1869</v>
      </c>
      <c r="W762">
        <v>254.95</v>
      </c>
      <c r="X762">
        <v>74.95</v>
      </c>
      <c r="Y762">
        <v>2</v>
      </c>
      <c r="Z762" t="s">
        <v>204</v>
      </c>
      <c r="AA762" t="s">
        <v>2478</v>
      </c>
      <c r="AF762" s="4"/>
      <c r="AG762" s="4"/>
      <c r="AH762" t="s">
        <v>79</v>
      </c>
      <c r="AI762" t="s">
        <v>241</v>
      </c>
      <c r="AJ762" t="s">
        <v>472</v>
      </c>
      <c r="AK762" t="s">
        <v>1035</v>
      </c>
      <c r="AL762" t="s">
        <v>1513</v>
      </c>
      <c r="AM762" t="s">
        <v>80</v>
      </c>
      <c r="AN762" t="s">
        <v>1548</v>
      </c>
      <c r="AO762" t="s">
        <v>65</v>
      </c>
      <c r="AP762" t="s">
        <v>2343</v>
      </c>
    </row>
    <row r="763" spans="1:42" x14ac:dyDescent="0.25">
      <c r="A763">
        <v>530</v>
      </c>
      <c r="B763">
        <v>257</v>
      </c>
      <c r="C763" s="4">
        <v>44050</v>
      </c>
      <c r="D763">
        <v>2</v>
      </c>
      <c r="E763" t="s">
        <v>38</v>
      </c>
      <c r="F763" t="s">
        <v>49</v>
      </c>
      <c r="G763" t="s">
        <v>56</v>
      </c>
      <c r="H763" t="s">
        <v>57</v>
      </c>
      <c r="I763" s="4">
        <v>43662</v>
      </c>
      <c r="J763">
        <v>2</v>
      </c>
      <c r="K763" t="s">
        <v>60</v>
      </c>
      <c r="L763" s="4">
        <v>43615</v>
      </c>
      <c r="M763" s="4">
        <v>43830</v>
      </c>
      <c r="N763">
        <v>1</v>
      </c>
      <c r="O763" t="s">
        <v>105</v>
      </c>
      <c r="P763" t="s">
        <v>267</v>
      </c>
      <c r="Q763">
        <v>2</v>
      </c>
      <c r="R763" t="s">
        <v>717</v>
      </c>
      <c r="S763" t="s">
        <v>1258</v>
      </c>
      <c r="T763" t="s">
        <v>1776</v>
      </c>
      <c r="U763" t="s">
        <v>75</v>
      </c>
      <c r="V763" t="s">
        <v>1869</v>
      </c>
      <c r="W763">
        <v>254.95</v>
      </c>
      <c r="X763">
        <v>74.95</v>
      </c>
      <c r="Y763">
        <v>2</v>
      </c>
      <c r="Z763" t="s">
        <v>204</v>
      </c>
      <c r="AA763" t="s">
        <v>2478</v>
      </c>
      <c r="AF763" s="4"/>
      <c r="AG763" s="4"/>
      <c r="AH763" t="s">
        <v>79</v>
      </c>
      <c r="AI763" t="s">
        <v>241</v>
      </c>
      <c r="AJ763" t="s">
        <v>86</v>
      </c>
      <c r="AK763" t="s">
        <v>1044</v>
      </c>
      <c r="AL763" t="s">
        <v>1572</v>
      </c>
      <c r="AM763" t="s">
        <v>67</v>
      </c>
      <c r="AN763" t="s">
        <v>1548</v>
      </c>
      <c r="AO763" t="s">
        <v>86</v>
      </c>
      <c r="AP763" t="s">
        <v>2350</v>
      </c>
    </row>
    <row r="764" spans="1:42" x14ac:dyDescent="0.25">
      <c r="A764">
        <v>531</v>
      </c>
      <c r="B764">
        <v>359</v>
      </c>
      <c r="C764" s="4">
        <v>44050</v>
      </c>
      <c r="D764">
        <v>4</v>
      </c>
      <c r="E764" t="s">
        <v>40</v>
      </c>
      <c r="F764" t="s">
        <v>51</v>
      </c>
      <c r="G764" t="s">
        <v>56</v>
      </c>
      <c r="H764" t="s">
        <v>58</v>
      </c>
      <c r="I764" s="4">
        <v>43619</v>
      </c>
      <c r="J764">
        <v>3</v>
      </c>
      <c r="K764" t="s">
        <v>59</v>
      </c>
      <c r="L764" s="4">
        <v>43615</v>
      </c>
      <c r="M764" s="4">
        <v>43830</v>
      </c>
      <c r="N764">
        <v>1</v>
      </c>
      <c r="O764" t="s">
        <v>80</v>
      </c>
      <c r="P764" t="s">
        <v>242</v>
      </c>
      <c r="Q764">
        <v>1</v>
      </c>
      <c r="R764" t="s">
        <v>696</v>
      </c>
      <c r="S764" t="s">
        <v>1236</v>
      </c>
      <c r="T764" t="s">
        <v>1758</v>
      </c>
      <c r="U764" t="s">
        <v>69</v>
      </c>
      <c r="V764" t="s">
        <v>1548</v>
      </c>
      <c r="W764">
        <v>72.989999999999995</v>
      </c>
      <c r="X764">
        <v>14.99</v>
      </c>
      <c r="Y764">
        <v>1</v>
      </c>
      <c r="Z764" t="s">
        <v>80</v>
      </c>
      <c r="AA764" t="s">
        <v>2357</v>
      </c>
      <c r="AF764" s="4"/>
      <c r="AG764" s="4"/>
      <c r="AH764" t="s">
        <v>80</v>
      </c>
      <c r="AI764" t="s">
        <v>242</v>
      </c>
      <c r="AJ764" t="s">
        <v>696</v>
      </c>
      <c r="AK764" t="s">
        <v>1236</v>
      </c>
      <c r="AL764" t="s">
        <v>1758</v>
      </c>
      <c r="AM764" t="s">
        <v>69</v>
      </c>
      <c r="AN764" t="s">
        <v>1548</v>
      </c>
      <c r="AO764" t="s">
        <v>80</v>
      </c>
      <c r="AP764" t="s">
        <v>2357</v>
      </c>
    </row>
    <row r="765" spans="1:42" x14ac:dyDescent="0.25">
      <c r="A765">
        <v>532</v>
      </c>
      <c r="B765">
        <v>46</v>
      </c>
      <c r="C765" s="4">
        <v>44051</v>
      </c>
      <c r="D765">
        <v>3</v>
      </c>
      <c r="E765" t="s">
        <v>34</v>
      </c>
      <c r="F765" t="s">
        <v>45</v>
      </c>
      <c r="G765" t="s">
        <v>55</v>
      </c>
      <c r="H765" t="s">
        <v>58</v>
      </c>
      <c r="I765" s="4">
        <v>43892</v>
      </c>
      <c r="J765">
        <v>15</v>
      </c>
      <c r="K765" t="s">
        <v>62</v>
      </c>
      <c r="L765" s="4">
        <v>43615</v>
      </c>
      <c r="M765" s="4">
        <v>44413</v>
      </c>
      <c r="N765">
        <v>1</v>
      </c>
      <c r="O765" t="s">
        <v>88</v>
      </c>
      <c r="P765" t="s">
        <v>250</v>
      </c>
      <c r="Q765">
        <v>1</v>
      </c>
      <c r="R765" t="s">
        <v>129</v>
      </c>
      <c r="S765" t="s">
        <v>1259</v>
      </c>
      <c r="T765" t="s">
        <v>1777</v>
      </c>
      <c r="U765" t="s">
        <v>88</v>
      </c>
      <c r="V765" t="s">
        <v>1869</v>
      </c>
      <c r="W765">
        <v>41.96</v>
      </c>
      <c r="X765">
        <v>59.96</v>
      </c>
      <c r="Y765">
        <v>1</v>
      </c>
      <c r="Z765" t="s">
        <v>105</v>
      </c>
      <c r="AA765" t="s">
        <v>2346</v>
      </c>
      <c r="AF765" s="4"/>
      <c r="AG765" s="4"/>
      <c r="AH765" t="s">
        <v>80</v>
      </c>
      <c r="AI765" t="s">
        <v>242</v>
      </c>
      <c r="AJ765" t="s">
        <v>84</v>
      </c>
      <c r="AK765" t="s">
        <v>990</v>
      </c>
      <c r="AL765" t="s">
        <v>1523</v>
      </c>
      <c r="AM765" t="s">
        <v>80</v>
      </c>
      <c r="AN765" t="s">
        <v>1548</v>
      </c>
      <c r="AO765" t="s">
        <v>79</v>
      </c>
      <c r="AP765" t="s">
        <v>2349</v>
      </c>
    </row>
    <row r="766" spans="1:42" x14ac:dyDescent="0.25">
      <c r="A766">
        <v>532</v>
      </c>
      <c r="B766">
        <v>46</v>
      </c>
      <c r="C766" s="4">
        <v>44051</v>
      </c>
      <c r="D766">
        <v>3</v>
      </c>
      <c r="E766" t="s">
        <v>34</v>
      </c>
      <c r="F766" t="s">
        <v>45</v>
      </c>
      <c r="G766" t="s">
        <v>55</v>
      </c>
      <c r="H766" t="s">
        <v>58</v>
      </c>
      <c r="I766" s="4">
        <v>43892</v>
      </c>
      <c r="J766">
        <v>15</v>
      </c>
      <c r="K766" t="s">
        <v>62</v>
      </c>
      <c r="L766" s="4">
        <v>43615</v>
      </c>
      <c r="M766" s="4">
        <v>44413</v>
      </c>
      <c r="N766">
        <v>1</v>
      </c>
      <c r="O766" t="s">
        <v>88</v>
      </c>
      <c r="P766" t="s">
        <v>250</v>
      </c>
      <c r="Q766">
        <v>1</v>
      </c>
      <c r="R766" t="s">
        <v>129</v>
      </c>
      <c r="S766" t="s">
        <v>1259</v>
      </c>
      <c r="T766" t="s">
        <v>1777</v>
      </c>
      <c r="U766" t="s">
        <v>88</v>
      </c>
      <c r="V766" t="s">
        <v>1869</v>
      </c>
      <c r="W766">
        <v>41.96</v>
      </c>
      <c r="X766">
        <v>59.96</v>
      </c>
      <c r="Y766">
        <v>1</v>
      </c>
      <c r="Z766" t="s">
        <v>105</v>
      </c>
      <c r="AA766" t="s">
        <v>2346</v>
      </c>
      <c r="AF766" s="4"/>
      <c r="AG766" s="4"/>
      <c r="AH766" t="s">
        <v>80</v>
      </c>
      <c r="AI766" t="s">
        <v>242</v>
      </c>
      <c r="AJ766" t="s">
        <v>84</v>
      </c>
      <c r="AK766" t="s">
        <v>990</v>
      </c>
      <c r="AL766" t="s">
        <v>1523</v>
      </c>
      <c r="AM766" t="s">
        <v>80</v>
      </c>
      <c r="AN766" t="s">
        <v>1548</v>
      </c>
      <c r="AO766" t="s">
        <v>79</v>
      </c>
      <c r="AP766" t="s">
        <v>2349</v>
      </c>
    </row>
    <row r="767" spans="1:42" x14ac:dyDescent="0.25">
      <c r="A767">
        <v>533</v>
      </c>
      <c r="B767">
        <v>54</v>
      </c>
      <c r="C767" s="4">
        <v>44051</v>
      </c>
      <c r="D767">
        <v>11</v>
      </c>
      <c r="E767" t="s">
        <v>37</v>
      </c>
      <c r="F767" t="s">
        <v>48</v>
      </c>
      <c r="G767" t="s">
        <v>56</v>
      </c>
      <c r="H767" t="s">
        <v>57</v>
      </c>
      <c r="I767" s="4">
        <v>43891</v>
      </c>
      <c r="J767">
        <v>5</v>
      </c>
      <c r="K767" t="s">
        <v>60</v>
      </c>
      <c r="L767" s="4">
        <v>43831</v>
      </c>
      <c r="M767" s="4">
        <v>43921</v>
      </c>
      <c r="N767">
        <v>3</v>
      </c>
      <c r="O767" t="s">
        <v>174</v>
      </c>
      <c r="P767" t="s">
        <v>336</v>
      </c>
      <c r="Q767">
        <v>3</v>
      </c>
      <c r="R767" t="s">
        <v>718</v>
      </c>
      <c r="S767" t="s">
        <v>1260</v>
      </c>
      <c r="T767" t="s">
        <v>1778</v>
      </c>
      <c r="U767" t="s">
        <v>2013</v>
      </c>
      <c r="V767" t="s">
        <v>2061</v>
      </c>
      <c r="W767">
        <v>473.08</v>
      </c>
      <c r="X767">
        <v>99.94</v>
      </c>
      <c r="Y767">
        <v>3</v>
      </c>
      <c r="Z767" t="s">
        <v>2212</v>
      </c>
      <c r="AA767" t="s">
        <v>2501</v>
      </c>
      <c r="AF767" s="4"/>
      <c r="AG767" s="4"/>
      <c r="AH767" t="s">
        <v>79</v>
      </c>
      <c r="AI767" t="s">
        <v>241</v>
      </c>
      <c r="AJ767" t="s">
        <v>542</v>
      </c>
      <c r="AK767" t="s">
        <v>1103</v>
      </c>
      <c r="AL767" t="s">
        <v>1630</v>
      </c>
      <c r="AM767" t="s">
        <v>80</v>
      </c>
      <c r="AN767" t="s">
        <v>1548</v>
      </c>
      <c r="AO767" t="s">
        <v>86</v>
      </c>
      <c r="AP767" t="s">
        <v>2350</v>
      </c>
    </row>
    <row r="768" spans="1:42" x14ac:dyDescent="0.25">
      <c r="A768">
        <v>533</v>
      </c>
      <c r="B768">
        <v>54</v>
      </c>
      <c r="C768" s="4">
        <v>44051</v>
      </c>
      <c r="D768">
        <v>11</v>
      </c>
      <c r="E768" t="s">
        <v>37</v>
      </c>
      <c r="F768" t="s">
        <v>48</v>
      </c>
      <c r="G768" t="s">
        <v>56</v>
      </c>
      <c r="H768" t="s">
        <v>57</v>
      </c>
      <c r="I768" s="4">
        <v>43891</v>
      </c>
      <c r="J768">
        <v>5</v>
      </c>
      <c r="K768" t="s">
        <v>60</v>
      </c>
      <c r="L768" s="4">
        <v>43831</v>
      </c>
      <c r="M768" s="4">
        <v>43921</v>
      </c>
      <c r="N768">
        <v>3</v>
      </c>
      <c r="O768" t="s">
        <v>174</v>
      </c>
      <c r="P768" t="s">
        <v>336</v>
      </c>
      <c r="Q768">
        <v>3</v>
      </c>
      <c r="R768" t="s">
        <v>718</v>
      </c>
      <c r="S768" t="s">
        <v>1260</v>
      </c>
      <c r="T768" t="s">
        <v>1778</v>
      </c>
      <c r="U768" t="s">
        <v>2013</v>
      </c>
      <c r="V768" t="s">
        <v>2061</v>
      </c>
      <c r="W768">
        <v>473.08</v>
      </c>
      <c r="X768">
        <v>99.94</v>
      </c>
      <c r="Y768">
        <v>3</v>
      </c>
      <c r="Z768" t="s">
        <v>2212</v>
      </c>
      <c r="AA768" t="s">
        <v>2501</v>
      </c>
      <c r="AF768" s="4"/>
      <c r="AG768" s="4"/>
      <c r="AH768" t="s">
        <v>86</v>
      </c>
      <c r="AI768" t="s">
        <v>248</v>
      </c>
      <c r="AJ768" t="s">
        <v>584</v>
      </c>
      <c r="AK768" t="s">
        <v>1062</v>
      </c>
      <c r="AL768" t="s">
        <v>1665</v>
      </c>
      <c r="AM768" t="s">
        <v>69</v>
      </c>
      <c r="AN768" t="s">
        <v>1577</v>
      </c>
      <c r="AO768" t="s">
        <v>530</v>
      </c>
      <c r="AP768" t="s">
        <v>2367</v>
      </c>
    </row>
    <row r="769" spans="1:42" x14ac:dyDescent="0.25">
      <c r="A769">
        <v>533</v>
      </c>
      <c r="B769">
        <v>54</v>
      </c>
      <c r="C769" s="4">
        <v>44051</v>
      </c>
      <c r="D769">
        <v>11</v>
      </c>
      <c r="E769" t="s">
        <v>37</v>
      </c>
      <c r="F769" t="s">
        <v>48</v>
      </c>
      <c r="G769" t="s">
        <v>56</v>
      </c>
      <c r="H769" t="s">
        <v>57</v>
      </c>
      <c r="I769" s="4">
        <v>43891</v>
      </c>
      <c r="J769">
        <v>5</v>
      </c>
      <c r="K769" t="s">
        <v>60</v>
      </c>
      <c r="L769" s="4">
        <v>43831</v>
      </c>
      <c r="M769" s="4">
        <v>43921</v>
      </c>
      <c r="N769">
        <v>3</v>
      </c>
      <c r="O769" t="s">
        <v>174</v>
      </c>
      <c r="P769" t="s">
        <v>336</v>
      </c>
      <c r="Q769">
        <v>3</v>
      </c>
      <c r="R769" t="s">
        <v>718</v>
      </c>
      <c r="S769" t="s">
        <v>1260</v>
      </c>
      <c r="T769" t="s">
        <v>1778</v>
      </c>
      <c r="U769" t="s">
        <v>2013</v>
      </c>
      <c r="V769" t="s">
        <v>2061</v>
      </c>
      <c r="W769">
        <v>473.08</v>
      </c>
      <c r="X769">
        <v>99.94</v>
      </c>
      <c r="Y769">
        <v>3</v>
      </c>
      <c r="Z769" t="s">
        <v>2212</v>
      </c>
      <c r="AA769" t="s">
        <v>2501</v>
      </c>
      <c r="AF769" s="4"/>
      <c r="AG769" s="4"/>
      <c r="AH769" t="s">
        <v>84</v>
      </c>
      <c r="AI769" t="s">
        <v>246</v>
      </c>
      <c r="AJ769" t="s">
        <v>438</v>
      </c>
      <c r="AK769" t="s">
        <v>1000</v>
      </c>
      <c r="AL769" t="s">
        <v>1532</v>
      </c>
      <c r="AM769" t="s">
        <v>67</v>
      </c>
      <c r="AN769" t="s">
        <v>1548</v>
      </c>
      <c r="AO769" t="s">
        <v>645</v>
      </c>
      <c r="AP769" t="s">
        <v>2347</v>
      </c>
    </row>
    <row r="770" spans="1:42" x14ac:dyDescent="0.25">
      <c r="A770">
        <v>534</v>
      </c>
      <c r="B770">
        <v>378</v>
      </c>
      <c r="C770" s="4">
        <v>44051</v>
      </c>
      <c r="D770">
        <v>4</v>
      </c>
      <c r="E770" t="s">
        <v>40</v>
      </c>
      <c r="F770" t="s">
        <v>51</v>
      </c>
      <c r="G770" t="s">
        <v>56</v>
      </c>
      <c r="H770" t="s">
        <v>57</v>
      </c>
      <c r="I770" s="4">
        <v>43537</v>
      </c>
      <c r="J770">
        <v>2</v>
      </c>
      <c r="L770" s="4"/>
      <c r="M770" s="4"/>
      <c r="N770">
        <v>1</v>
      </c>
      <c r="O770" t="s">
        <v>80</v>
      </c>
      <c r="P770" t="s">
        <v>242</v>
      </c>
      <c r="Q770">
        <v>1</v>
      </c>
      <c r="R770" t="s">
        <v>709</v>
      </c>
      <c r="S770" t="s">
        <v>1250</v>
      </c>
      <c r="T770" t="s">
        <v>425</v>
      </c>
      <c r="U770" t="s">
        <v>80</v>
      </c>
      <c r="V770" t="s">
        <v>1548</v>
      </c>
      <c r="W770">
        <v>250</v>
      </c>
      <c r="X770">
        <v>29.98</v>
      </c>
      <c r="Y770">
        <v>1</v>
      </c>
      <c r="Z770" t="s">
        <v>79</v>
      </c>
      <c r="AA770" t="s">
        <v>2349</v>
      </c>
      <c r="AF770" s="4"/>
      <c r="AG770" s="4"/>
      <c r="AH770" t="s">
        <v>80</v>
      </c>
      <c r="AI770" t="s">
        <v>242</v>
      </c>
      <c r="AJ770" t="s">
        <v>709</v>
      </c>
      <c r="AK770" t="s">
        <v>1250</v>
      </c>
      <c r="AL770" t="s">
        <v>425</v>
      </c>
      <c r="AM770" t="s">
        <v>80</v>
      </c>
      <c r="AN770" t="s">
        <v>1548</v>
      </c>
      <c r="AO770" t="s">
        <v>79</v>
      </c>
      <c r="AP770" t="s">
        <v>2349</v>
      </c>
    </row>
    <row r="771" spans="1:42" x14ac:dyDescent="0.25">
      <c r="A771">
        <v>535</v>
      </c>
      <c r="B771">
        <v>157</v>
      </c>
      <c r="C771" s="4">
        <v>44052</v>
      </c>
      <c r="D771">
        <v>11</v>
      </c>
      <c r="E771" t="s">
        <v>37</v>
      </c>
      <c r="F771" t="s">
        <v>48</v>
      </c>
      <c r="G771" t="s">
        <v>56</v>
      </c>
      <c r="H771" t="s">
        <v>58</v>
      </c>
      <c r="I771" s="4">
        <v>43937</v>
      </c>
      <c r="J771">
        <v>7</v>
      </c>
      <c r="K771" t="s">
        <v>61</v>
      </c>
      <c r="L771" s="4">
        <v>43915</v>
      </c>
      <c r="M771" s="4">
        <v>44012</v>
      </c>
      <c r="N771">
        <v>1</v>
      </c>
      <c r="O771" t="s">
        <v>80</v>
      </c>
      <c r="P771" t="s">
        <v>242</v>
      </c>
      <c r="Q771">
        <v>1</v>
      </c>
      <c r="R771" t="s">
        <v>558</v>
      </c>
      <c r="S771" t="s">
        <v>1118</v>
      </c>
      <c r="T771" t="s">
        <v>1548</v>
      </c>
      <c r="U771" t="s">
        <v>80</v>
      </c>
      <c r="V771" t="s">
        <v>1548</v>
      </c>
      <c r="W771">
        <v>29.98</v>
      </c>
      <c r="X771">
        <v>29.98</v>
      </c>
      <c r="Y771">
        <v>1</v>
      </c>
      <c r="Z771" t="s">
        <v>79</v>
      </c>
      <c r="AA771" t="s">
        <v>2349</v>
      </c>
      <c r="AF771" s="4"/>
      <c r="AG771" s="4"/>
      <c r="AH771" t="s">
        <v>80</v>
      </c>
      <c r="AI771" t="s">
        <v>242</v>
      </c>
      <c r="AJ771" t="s">
        <v>558</v>
      </c>
      <c r="AK771" t="s">
        <v>1118</v>
      </c>
      <c r="AL771" t="s">
        <v>1548</v>
      </c>
      <c r="AM771" t="s">
        <v>80</v>
      </c>
      <c r="AN771" t="s">
        <v>1548</v>
      </c>
      <c r="AO771" t="s">
        <v>79</v>
      </c>
      <c r="AP771" t="s">
        <v>2349</v>
      </c>
    </row>
    <row r="772" spans="1:42" x14ac:dyDescent="0.25">
      <c r="A772">
        <v>536</v>
      </c>
      <c r="B772">
        <v>448</v>
      </c>
      <c r="C772" s="4">
        <v>44052</v>
      </c>
      <c r="D772">
        <v>8</v>
      </c>
      <c r="E772" t="s">
        <v>43</v>
      </c>
      <c r="F772" t="s">
        <v>54</v>
      </c>
      <c r="G772" t="s">
        <v>55</v>
      </c>
      <c r="H772" t="s">
        <v>57</v>
      </c>
      <c r="I772" s="4">
        <v>43823</v>
      </c>
      <c r="J772">
        <v>2</v>
      </c>
      <c r="K772" t="s">
        <v>60</v>
      </c>
      <c r="L772" s="4">
        <v>43615</v>
      </c>
      <c r="M772" s="4">
        <v>43830</v>
      </c>
      <c r="N772">
        <v>1</v>
      </c>
      <c r="O772" t="s">
        <v>70</v>
      </c>
      <c r="P772" t="s">
        <v>232</v>
      </c>
      <c r="Q772">
        <v>1</v>
      </c>
      <c r="R772" t="s">
        <v>719</v>
      </c>
      <c r="S772" t="s">
        <v>1261</v>
      </c>
      <c r="T772" t="s">
        <v>1779</v>
      </c>
      <c r="U772" t="s">
        <v>80</v>
      </c>
      <c r="V772" t="s">
        <v>1517</v>
      </c>
      <c r="W772">
        <v>191.98</v>
      </c>
      <c r="X772">
        <v>39.979999999999997</v>
      </c>
      <c r="Y772">
        <v>1</v>
      </c>
      <c r="Z772" t="s">
        <v>432</v>
      </c>
      <c r="AA772" t="s">
        <v>2331</v>
      </c>
      <c r="AF772" s="4"/>
      <c r="AG772" s="4"/>
      <c r="AH772" t="s">
        <v>70</v>
      </c>
      <c r="AI772" t="s">
        <v>232</v>
      </c>
      <c r="AJ772" t="s">
        <v>719</v>
      </c>
      <c r="AK772" t="s">
        <v>1261</v>
      </c>
      <c r="AL772" t="s">
        <v>1779</v>
      </c>
      <c r="AM772" t="s">
        <v>80</v>
      </c>
      <c r="AN772" t="s">
        <v>1517</v>
      </c>
      <c r="AO772" t="s">
        <v>432</v>
      </c>
      <c r="AP772" t="s">
        <v>2331</v>
      </c>
    </row>
    <row r="773" spans="1:42" x14ac:dyDescent="0.25">
      <c r="A773">
        <v>537</v>
      </c>
      <c r="B773">
        <v>42</v>
      </c>
      <c r="C773" s="4">
        <v>44053</v>
      </c>
      <c r="D773">
        <v>5</v>
      </c>
      <c r="E773" t="s">
        <v>36</v>
      </c>
      <c r="F773" t="s">
        <v>47</v>
      </c>
      <c r="G773" t="s">
        <v>56</v>
      </c>
      <c r="H773" t="s">
        <v>58</v>
      </c>
      <c r="I773" s="4">
        <v>43722</v>
      </c>
      <c r="J773">
        <v>2</v>
      </c>
      <c r="K773" t="s">
        <v>60</v>
      </c>
      <c r="L773" s="4">
        <v>43615</v>
      </c>
      <c r="M773" s="4">
        <v>43830</v>
      </c>
      <c r="N773">
        <v>1</v>
      </c>
      <c r="O773" t="s">
        <v>69</v>
      </c>
      <c r="P773" t="s">
        <v>231</v>
      </c>
      <c r="Q773">
        <v>1</v>
      </c>
      <c r="R773" t="s">
        <v>720</v>
      </c>
      <c r="S773" t="s">
        <v>1262</v>
      </c>
      <c r="T773" t="s">
        <v>1780</v>
      </c>
      <c r="U773" t="s">
        <v>67</v>
      </c>
      <c r="V773" t="s">
        <v>1577</v>
      </c>
      <c r="W773">
        <v>143.97</v>
      </c>
      <c r="X773">
        <v>74.97</v>
      </c>
      <c r="Y773">
        <v>1</v>
      </c>
      <c r="Z773" t="s">
        <v>67</v>
      </c>
      <c r="AA773" t="s">
        <v>2373</v>
      </c>
      <c r="AF773" s="4"/>
      <c r="AG773" s="4"/>
      <c r="AH773" t="s">
        <v>69</v>
      </c>
      <c r="AI773" t="s">
        <v>231</v>
      </c>
      <c r="AJ773" t="s">
        <v>720</v>
      </c>
      <c r="AK773" t="s">
        <v>1262</v>
      </c>
      <c r="AL773" t="s">
        <v>1780</v>
      </c>
      <c r="AM773" t="s">
        <v>67</v>
      </c>
      <c r="AN773" t="s">
        <v>1577</v>
      </c>
      <c r="AO773" t="s">
        <v>67</v>
      </c>
      <c r="AP773" t="s">
        <v>2373</v>
      </c>
    </row>
    <row r="774" spans="1:42" x14ac:dyDescent="0.25">
      <c r="A774">
        <v>538</v>
      </c>
      <c r="B774">
        <v>36</v>
      </c>
      <c r="C774" s="4">
        <v>44054</v>
      </c>
      <c r="D774">
        <v>3</v>
      </c>
      <c r="E774" t="s">
        <v>34</v>
      </c>
      <c r="F774" t="s">
        <v>45</v>
      </c>
      <c r="G774" t="s">
        <v>56</v>
      </c>
      <c r="H774" t="s">
        <v>57</v>
      </c>
      <c r="I774" s="4">
        <v>43960</v>
      </c>
      <c r="J774">
        <v>9</v>
      </c>
      <c r="K774" t="s">
        <v>59</v>
      </c>
      <c r="L774" s="4">
        <v>43952</v>
      </c>
      <c r="M774" s="4">
        <v>44075</v>
      </c>
      <c r="N774">
        <v>2</v>
      </c>
      <c r="O774" t="s">
        <v>175</v>
      </c>
      <c r="P774" t="s">
        <v>337</v>
      </c>
      <c r="Q774">
        <v>3</v>
      </c>
      <c r="R774" t="s">
        <v>721</v>
      </c>
      <c r="S774" t="s">
        <v>1263</v>
      </c>
      <c r="T774" t="s">
        <v>1781</v>
      </c>
      <c r="U774" t="s">
        <v>2018</v>
      </c>
      <c r="V774" t="s">
        <v>2062</v>
      </c>
      <c r="W774">
        <v>3125.66</v>
      </c>
      <c r="X774">
        <v>219.88</v>
      </c>
      <c r="Y774">
        <v>1</v>
      </c>
      <c r="Z774" t="s">
        <v>2213</v>
      </c>
      <c r="AA774" t="s">
        <v>2502</v>
      </c>
      <c r="AF774" s="4"/>
      <c r="AG774" s="4"/>
      <c r="AH774" t="s">
        <v>80</v>
      </c>
      <c r="AI774" t="s">
        <v>242</v>
      </c>
      <c r="AJ774" t="s">
        <v>548</v>
      </c>
      <c r="AK774" t="s">
        <v>1109</v>
      </c>
      <c r="AL774" t="s">
        <v>1634</v>
      </c>
      <c r="AM774" t="s">
        <v>69</v>
      </c>
      <c r="AN774" t="s">
        <v>1548</v>
      </c>
      <c r="AO774" t="s">
        <v>67</v>
      </c>
      <c r="AP774" t="s">
        <v>2373</v>
      </c>
    </row>
    <row r="775" spans="1:42" x14ac:dyDescent="0.25">
      <c r="A775">
        <v>538</v>
      </c>
      <c r="B775">
        <v>36</v>
      </c>
      <c r="C775" s="4">
        <v>44054</v>
      </c>
      <c r="D775">
        <v>3</v>
      </c>
      <c r="E775" t="s">
        <v>34</v>
      </c>
      <c r="F775" t="s">
        <v>45</v>
      </c>
      <c r="G775" t="s">
        <v>56</v>
      </c>
      <c r="H775" t="s">
        <v>57</v>
      </c>
      <c r="I775" s="4">
        <v>43960</v>
      </c>
      <c r="J775">
        <v>9</v>
      </c>
      <c r="K775" t="s">
        <v>59</v>
      </c>
      <c r="L775" s="4">
        <v>43952</v>
      </c>
      <c r="M775" s="4">
        <v>44075</v>
      </c>
      <c r="N775">
        <v>2</v>
      </c>
      <c r="O775" t="s">
        <v>175</v>
      </c>
      <c r="P775" t="s">
        <v>337</v>
      </c>
      <c r="Q775">
        <v>3</v>
      </c>
      <c r="R775" t="s">
        <v>721</v>
      </c>
      <c r="S775" t="s">
        <v>1263</v>
      </c>
      <c r="T775" t="s">
        <v>1781</v>
      </c>
      <c r="U775" t="s">
        <v>2018</v>
      </c>
      <c r="V775" t="s">
        <v>2062</v>
      </c>
      <c r="W775">
        <v>3125.66</v>
      </c>
      <c r="X775">
        <v>219.88</v>
      </c>
      <c r="Y775">
        <v>1</v>
      </c>
      <c r="Z775" t="s">
        <v>2213</v>
      </c>
      <c r="AA775" t="s">
        <v>2502</v>
      </c>
      <c r="AF775" s="4"/>
      <c r="AG775" s="4"/>
      <c r="AH775" t="s">
        <v>80</v>
      </c>
      <c r="AI775" t="s">
        <v>242</v>
      </c>
      <c r="AJ775" t="s">
        <v>548</v>
      </c>
      <c r="AK775" t="s">
        <v>1109</v>
      </c>
      <c r="AL775" t="s">
        <v>1634</v>
      </c>
      <c r="AM775" t="s">
        <v>69</v>
      </c>
      <c r="AN775" t="s">
        <v>1548</v>
      </c>
      <c r="AO775" t="s">
        <v>67</v>
      </c>
      <c r="AP775" t="s">
        <v>2373</v>
      </c>
    </row>
    <row r="776" spans="1:42" x14ac:dyDescent="0.25">
      <c r="A776">
        <v>538</v>
      </c>
      <c r="B776">
        <v>36</v>
      </c>
      <c r="C776" s="4">
        <v>44054</v>
      </c>
      <c r="D776">
        <v>3</v>
      </c>
      <c r="E776" t="s">
        <v>34</v>
      </c>
      <c r="F776" t="s">
        <v>45</v>
      </c>
      <c r="G776" t="s">
        <v>56</v>
      </c>
      <c r="H776" t="s">
        <v>57</v>
      </c>
      <c r="I776" s="4">
        <v>43960</v>
      </c>
      <c r="J776">
        <v>9</v>
      </c>
      <c r="K776" t="s">
        <v>59</v>
      </c>
      <c r="L776" s="4">
        <v>43952</v>
      </c>
      <c r="M776" s="4">
        <v>44075</v>
      </c>
      <c r="N776">
        <v>2</v>
      </c>
      <c r="O776" t="s">
        <v>175</v>
      </c>
      <c r="P776" t="s">
        <v>337</v>
      </c>
      <c r="Q776">
        <v>3</v>
      </c>
      <c r="R776" t="s">
        <v>721</v>
      </c>
      <c r="S776" t="s">
        <v>1263</v>
      </c>
      <c r="T776" t="s">
        <v>1781</v>
      </c>
      <c r="U776" t="s">
        <v>2018</v>
      </c>
      <c r="V776" t="s">
        <v>2062</v>
      </c>
      <c r="W776">
        <v>3125.66</v>
      </c>
      <c r="X776">
        <v>219.88</v>
      </c>
      <c r="Y776">
        <v>1</v>
      </c>
      <c r="Z776" t="s">
        <v>2213</v>
      </c>
      <c r="AA776" t="s">
        <v>2502</v>
      </c>
      <c r="AF776" s="4"/>
      <c r="AG776" s="4"/>
      <c r="AH776" t="s">
        <v>80</v>
      </c>
      <c r="AI776" t="s">
        <v>242</v>
      </c>
      <c r="AJ776" t="s">
        <v>691</v>
      </c>
      <c r="AK776" t="s">
        <v>1232</v>
      </c>
      <c r="AL776" t="s">
        <v>1754</v>
      </c>
      <c r="AM776" t="s">
        <v>67</v>
      </c>
      <c r="AN776" t="s">
        <v>1548</v>
      </c>
      <c r="AO776" t="s">
        <v>67</v>
      </c>
      <c r="AP776" t="s">
        <v>2373</v>
      </c>
    </row>
    <row r="777" spans="1:42" x14ac:dyDescent="0.25">
      <c r="A777">
        <v>538</v>
      </c>
      <c r="B777">
        <v>36</v>
      </c>
      <c r="C777" s="4">
        <v>44054</v>
      </c>
      <c r="D777">
        <v>3</v>
      </c>
      <c r="E777" t="s">
        <v>34</v>
      </c>
      <c r="F777" t="s">
        <v>45</v>
      </c>
      <c r="G777" t="s">
        <v>56</v>
      </c>
      <c r="H777" t="s">
        <v>57</v>
      </c>
      <c r="I777" s="4">
        <v>43960</v>
      </c>
      <c r="J777">
        <v>9</v>
      </c>
      <c r="K777" t="s">
        <v>59</v>
      </c>
      <c r="L777" s="4">
        <v>43952</v>
      </c>
      <c r="M777" s="4">
        <v>44075</v>
      </c>
      <c r="N777">
        <v>2</v>
      </c>
      <c r="O777" t="s">
        <v>175</v>
      </c>
      <c r="P777" t="s">
        <v>337</v>
      </c>
      <c r="Q777">
        <v>3</v>
      </c>
      <c r="R777" t="s">
        <v>721</v>
      </c>
      <c r="S777" t="s">
        <v>1263</v>
      </c>
      <c r="T777" t="s">
        <v>1781</v>
      </c>
      <c r="U777" t="s">
        <v>2018</v>
      </c>
      <c r="V777" t="s">
        <v>2062</v>
      </c>
      <c r="W777">
        <v>3125.66</v>
      </c>
      <c r="X777">
        <v>219.88</v>
      </c>
      <c r="Y777">
        <v>1</v>
      </c>
      <c r="Z777" t="s">
        <v>2213</v>
      </c>
      <c r="AA777" t="s">
        <v>2502</v>
      </c>
      <c r="AF777" s="4"/>
      <c r="AG777" s="4"/>
      <c r="AH777" t="s">
        <v>80</v>
      </c>
      <c r="AI777" t="s">
        <v>242</v>
      </c>
      <c r="AJ777" t="s">
        <v>691</v>
      </c>
      <c r="AK777" t="s">
        <v>1232</v>
      </c>
      <c r="AL777" t="s">
        <v>1754</v>
      </c>
      <c r="AM777" t="s">
        <v>67</v>
      </c>
      <c r="AN777" t="s">
        <v>1548</v>
      </c>
      <c r="AO777" t="s">
        <v>67</v>
      </c>
      <c r="AP777" t="s">
        <v>2373</v>
      </c>
    </row>
    <row r="778" spans="1:42" x14ac:dyDescent="0.25">
      <c r="A778">
        <v>538</v>
      </c>
      <c r="B778">
        <v>36</v>
      </c>
      <c r="C778" s="4">
        <v>44054</v>
      </c>
      <c r="D778">
        <v>3</v>
      </c>
      <c r="E778" t="s">
        <v>34</v>
      </c>
      <c r="F778" t="s">
        <v>45</v>
      </c>
      <c r="G778" t="s">
        <v>56</v>
      </c>
      <c r="H778" t="s">
        <v>57</v>
      </c>
      <c r="I778" s="4">
        <v>43960</v>
      </c>
      <c r="J778">
        <v>9</v>
      </c>
      <c r="K778" t="s">
        <v>59</v>
      </c>
      <c r="L778" s="4">
        <v>43952</v>
      </c>
      <c r="M778" s="4">
        <v>44075</v>
      </c>
      <c r="N778">
        <v>2</v>
      </c>
      <c r="O778" t="s">
        <v>175</v>
      </c>
      <c r="P778" t="s">
        <v>337</v>
      </c>
      <c r="Q778">
        <v>3</v>
      </c>
      <c r="R778" t="s">
        <v>721</v>
      </c>
      <c r="S778" t="s">
        <v>1263</v>
      </c>
      <c r="T778" t="s">
        <v>1781</v>
      </c>
      <c r="U778" t="s">
        <v>2018</v>
      </c>
      <c r="V778" t="s">
        <v>2062</v>
      </c>
      <c r="W778">
        <v>3125.66</v>
      </c>
      <c r="X778">
        <v>219.88</v>
      </c>
      <c r="Y778">
        <v>1</v>
      </c>
      <c r="Z778" t="s">
        <v>2213</v>
      </c>
      <c r="AA778" t="s">
        <v>2502</v>
      </c>
      <c r="AF778" s="4"/>
      <c r="AG778" s="4"/>
      <c r="AH778" t="s">
        <v>69</v>
      </c>
      <c r="AI778" t="s">
        <v>231</v>
      </c>
      <c r="AJ778" t="s">
        <v>856</v>
      </c>
      <c r="AK778" t="s">
        <v>1393</v>
      </c>
      <c r="AL778" t="s">
        <v>1909</v>
      </c>
      <c r="AM778" t="s">
        <v>80</v>
      </c>
      <c r="AN778" t="s">
        <v>1577</v>
      </c>
      <c r="AO778" t="s">
        <v>67</v>
      </c>
      <c r="AP778" t="s">
        <v>2373</v>
      </c>
    </row>
    <row r="779" spans="1:42" x14ac:dyDescent="0.25">
      <c r="A779">
        <v>538</v>
      </c>
      <c r="B779">
        <v>36</v>
      </c>
      <c r="C779" s="4">
        <v>44054</v>
      </c>
      <c r="D779">
        <v>3</v>
      </c>
      <c r="E779" t="s">
        <v>34</v>
      </c>
      <c r="F779" t="s">
        <v>45</v>
      </c>
      <c r="G779" t="s">
        <v>56</v>
      </c>
      <c r="H779" t="s">
        <v>57</v>
      </c>
      <c r="I779" s="4">
        <v>43960</v>
      </c>
      <c r="J779">
        <v>9</v>
      </c>
      <c r="K779" t="s">
        <v>59</v>
      </c>
      <c r="L779" s="4">
        <v>43952</v>
      </c>
      <c r="M779" s="4">
        <v>44075</v>
      </c>
      <c r="N779">
        <v>2</v>
      </c>
      <c r="O779" t="s">
        <v>175</v>
      </c>
      <c r="P779" t="s">
        <v>337</v>
      </c>
      <c r="Q779">
        <v>3</v>
      </c>
      <c r="R779" t="s">
        <v>721</v>
      </c>
      <c r="S779" t="s">
        <v>1263</v>
      </c>
      <c r="T779" t="s">
        <v>1781</v>
      </c>
      <c r="U779" t="s">
        <v>2018</v>
      </c>
      <c r="V779" t="s">
        <v>2062</v>
      </c>
      <c r="W779">
        <v>3125.66</v>
      </c>
      <c r="X779">
        <v>219.88</v>
      </c>
      <c r="Y779">
        <v>1</v>
      </c>
      <c r="Z779" t="s">
        <v>2213</v>
      </c>
      <c r="AA779" t="s">
        <v>2502</v>
      </c>
      <c r="AF779" s="4"/>
      <c r="AG779" s="4"/>
      <c r="AH779" t="s">
        <v>69</v>
      </c>
      <c r="AI779" t="s">
        <v>231</v>
      </c>
      <c r="AJ779" t="s">
        <v>856</v>
      </c>
      <c r="AK779" t="s">
        <v>1393</v>
      </c>
      <c r="AL779" t="s">
        <v>1909</v>
      </c>
      <c r="AM779" t="s">
        <v>80</v>
      </c>
      <c r="AN779" t="s">
        <v>1577</v>
      </c>
      <c r="AO779" t="s">
        <v>67</v>
      </c>
      <c r="AP779" t="s">
        <v>2373</v>
      </c>
    </row>
    <row r="780" spans="1:42" x14ac:dyDescent="0.25">
      <c r="A780">
        <v>539</v>
      </c>
      <c r="B780">
        <v>95</v>
      </c>
      <c r="C780" s="4">
        <v>44054</v>
      </c>
      <c r="D780">
        <v>4</v>
      </c>
      <c r="E780" t="s">
        <v>40</v>
      </c>
      <c r="F780" t="s">
        <v>51</v>
      </c>
      <c r="G780" t="s">
        <v>56</v>
      </c>
      <c r="H780" t="s">
        <v>58</v>
      </c>
      <c r="I780" s="4">
        <v>43876</v>
      </c>
      <c r="J780">
        <v>6</v>
      </c>
      <c r="K780" t="s">
        <v>59</v>
      </c>
      <c r="L780" s="4">
        <v>43862</v>
      </c>
      <c r="M780" s="4">
        <v>43889</v>
      </c>
      <c r="N780">
        <v>2</v>
      </c>
      <c r="O780" t="s">
        <v>124</v>
      </c>
      <c r="P780" t="s">
        <v>286</v>
      </c>
      <c r="Q780">
        <v>2</v>
      </c>
      <c r="R780" t="s">
        <v>722</v>
      </c>
      <c r="S780" t="s">
        <v>1264</v>
      </c>
      <c r="T780" t="s">
        <v>1782</v>
      </c>
      <c r="U780" t="s">
        <v>103</v>
      </c>
      <c r="V780" t="s">
        <v>1869</v>
      </c>
      <c r="W780">
        <v>22.96</v>
      </c>
      <c r="X780">
        <v>59.96</v>
      </c>
      <c r="Y780">
        <v>2</v>
      </c>
      <c r="Z780" t="s">
        <v>2214</v>
      </c>
      <c r="AA780" t="s">
        <v>2503</v>
      </c>
      <c r="AF780" s="4"/>
      <c r="AG780" s="4"/>
      <c r="AH780" t="s">
        <v>67</v>
      </c>
      <c r="AI780" t="s">
        <v>229</v>
      </c>
      <c r="AJ780" t="s">
        <v>626</v>
      </c>
      <c r="AK780" t="s">
        <v>1176</v>
      </c>
      <c r="AL780" t="s">
        <v>1701</v>
      </c>
      <c r="AM780" t="s">
        <v>69</v>
      </c>
      <c r="AN780" t="s">
        <v>1548</v>
      </c>
      <c r="AO780" t="s">
        <v>90</v>
      </c>
      <c r="AP780" t="s">
        <v>2328</v>
      </c>
    </row>
    <row r="781" spans="1:42" x14ac:dyDescent="0.25">
      <c r="A781">
        <v>539</v>
      </c>
      <c r="B781">
        <v>95</v>
      </c>
      <c r="C781" s="4">
        <v>44054</v>
      </c>
      <c r="D781">
        <v>4</v>
      </c>
      <c r="E781" t="s">
        <v>40</v>
      </c>
      <c r="F781" t="s">
        <v>51</v>
      </c>
      <c r="G781" t="s">
        <v>56</v>
      </c>
      <c r="H781" t="s">
        <v>58</v>
      </c>
      <c r="I781" s="4">
        <v>43876</v>
      </c>
      <c r="J781">
        <v>6</v>
      </c>
      <c r="K781" t="s">
        <v>59</v>
      </c>
      <c r="L781" s="4">
        <v>43862</v>
      </c>
      <c r="M781" s="4">
        <v>43889</v>
      </c>
      <c r="N781">
        <v>2</v>
      </c>
      <c r="O781" t="s">
        <v>124</v>
      </c>
      <c r="P781" t="s">
        <v>286</v>
      </c>
      <c r="Q781">
        <v>2</v>
      </c>
      <c r="R781" t="s">
        <v>722</v>
      </c>
      <c r="S781" t="s">
        <v>1264</v>
      </c>
      <c r="T781" t="s">
        <v>1782</v>
      </c>
      <c r="U781" t="s">
        <v>103</v>
      </c>
      <c r="V781" t="s">
        <v>1869</v>
      </c>
      <c r="W781">
        <v>22.96</v>
      </c>
      <c r="X781">
        <v>59.96</v>
      </c>
      <c r="Y781">
        <v>2</v>
      </c>
      <c r="Z781" t="s">
        <v>2214</v>
      </c>
      <c r="AA781" t="s">
        <v>2503</v>
      </c>
      <c r="AF781" s="4"/>
      <c r="AG781" s="4"/>
      <c r="AH781" t="s">
        <v>78</v>
      </c>
      <c r="AI781" t="s">
        <v>240</v>
      </c>
      <c r="AJ781" t="s">
        <v>67</v>
      </c>
      <c r="AK781" t="s">
        <v>1120</v>
      </c>
      <c r="AL781" t="s">
        <v>1643</v>
      </c>
      <c r="AM781" t="s">
        <v>67</v>
      </c>
      <c r="AN781" t="s">
        <v>1548</v>
      </c>
      <c r="AO781" t="s">
        <v>469</v>
      </c>
      <c r="AP781" t="s">
        <v>2339</v>
      </c>
    </row>
    <row r="782" spans="1:42" x14ac:dyDescent="0.25">
      <c r="A782">
        <v>540</v>
      </c>
      <c r="B782">
        <v>2</v>
      </c>
      <c r="C782" s="4">
        <v>44055</v>
      </c>
      <c r="D782">
        <v>10</v>
      </c>
      <c r="E782" t="s">
        <v>42</v>
      </c>
      <c r="F782" t="s">
        <v>53</v>
      </c>
      <c r="G782" t="s">
        <v>55</v>
      </c>
      <c r="H782" t="s">
        <v>57</v>
      </c>
      <c r="I782" s="4">
        <v>43739</v>
      </c>
      <c r="J782">
        <v>2</v>
      </c>
      <c r="K782" t="s">
        <v>60</v>
      </c>
      <c r="L782" s="4">
        <v>43615</v>
      </c>
      <c r="M782" s="4">
        <v>43830</v>
      </c>
      <c r="N782">
        <v>2</v>
      </c>
      <c r="O782" t="s">
        <v>176</v>
      </c>
      <c r="P782" t="s">
        <v>338</v>
      </c>
      <c r="Q782">
        <v>2</v>
      </c>
      <c r="R782" t="s">
        <v>723</v>
      </c>
      <c r="S782" t="s">
        <v>1265</v>
      </c>
      <c r="T782" t="s">
        <v>1783</v>
      </c>
      <c r="U782" t="s">
        <v>103</v>
      </c>
      <c r="V782" t="s">
        <v>2037</v>
      </c>
      <c r="W782">
        <v>1769.96</v>
      </c>
      <c r="X782">
        <v>69.959999999999994</v>
      </c>
      <c r="Y782">
        <v>2</v>
      </c>
      <c r="Z782" t="s">
        <v>2215</v>
      </c>
      <c r="AA782" t="s">
        <v>2504</v>
      </c>
      <c r="AF782" s="4"/>
      <c r="AG782" s="4"/>
      <c r="AH782" t="s">
        <v>69</v>
      </c>
      <c r="AI782" t="s">
        <v>231</v>
      </c>
      <c r="AJ782" t="s">
        <v>434</v>
      </c>
      <c r="AK782" t="s">
        <v>991</v>
      </c>
      <c r="AL782" t="s">
        <v>1524</v>
      </c>
      <c r="AM782" t="s">
        <v>69</v>
      </c>
      <c r="AN782" t="s">
        <v>1577</v>
      </c>
      <c r="AO782" t="s">
        <v>69</v>
      </c>
      <c r="AP782" t="s">
        <v>2360</v>
      </c>
    </row>
    <row r="783" spans="1:42" x14ac:dyDescent="0.25">
      <c r="A783">
        <v>540</v>
      </c>
      <c r="B783">
        <v>2</v>
      </c>
      <c r="C783" s="4">
        <v>44055</v>
      </c>
      <c r="D783">
        <v>10</v>
      </c>
      <c r="E783" t="s">
        <v>42</v>
      </c>
      <c r="F783" t="s">
        <v>53</v>
      </c>
      <c r="G783" t="s">
        <v>55</v>
      </c>
      <c r="H783" t="s">
        <v>57</v>
      </c>
      <c r="I783" s="4">
        <v>43739</v>
      </c>
      <c r="J783">
        <v>2</v>
      </c>
      <c r="K783" t="s">
        <v>60</v>
      </c>
      <c r="L783" s="4">
        <v>43615</v>
      </c>
      <c r="M783" s="4">
        <v>43830</v>
      </c>
      <c r="N783">
        <v>2</v>
      </c>
      <c r="O783" t="s">
        <v>176</v>
      </c>
      <c r="P783" t="s">
        <v>338</v>
      </c>
      <c r="Q783">
        <v>2</v>
      </c>
      <c r="R783" t="s">
        <v>723</v>
      </c>
      <c r="S783" t="s">
        <v>1265</v>
      </c>
      <c r="T783" t="s">
        <v>1783</v>
      </c>
      <c r="U783" t="s">
        <v>103</v>
      </c>
      <c r="V783" t="s">
        <v>2037</v>
      </c>
      <c r="W783">
        <v>1769.96</v>
      </c>
      <c r="X783">
        <v>69.959999999999994</v>
      </c>
      <c r="Y783">
        <v>2</v>
      </c>
      <c r="Z783" t="s">
        <v>2215</v>
      </c>
      <c r="AA783" t="s">
        <v>2504</v>
      </c>
      <c r="AF783" s="4"/>
      <c r="AG783" s="4"/>
      <c r="AH783" t="s">
        <v>84</v>
      </c>
      <c r="AI783" t="s">
        <v>246</v>
      </c>
      <c r="AJ783" t="s">
        <v>564</v>
      </c>
      <c r="AK783" t="s">
        <v>1124</v>
      </c>
      <c r="AL783" t="s">
        <v>1647</v>
      </c>
      <c r="AM783" t="s">
        <v>67</v>
      </c>
      <c r="AN783" t="s">
        <v>1548</v>
      </c>
      <c r="AO783" t="s">
        <v>645</v>
      </c>
      <c r="AP783" t="s">
        <v>2347</v>
      </c>
    </row>
    <row r="784" spans="1:42" x14ac:dyDescent="0.25">
      <c r="A784">
        <v>541</v>
      </c>
      <c r="B784">
        <v>307</v>
      </c>
      <c r="C784" s="4">
        <v>44055</v>
      </c>
      <c r="D784">
        <v>11</v>
      </c>
      <c r="E784" t="s">
        <v>37</v>
      </c>
      <c r="F784" t="s">
        <v>48</v>
      </c>
      <c r="G784" t="s">
        <v>56</v>
      </c>
      <c r="H784" t="s">
        <v>57</v>
      </c>
      <c r="I784" s="4">
        <v>43701</v>
      </c>
      <c r="J784">
        <v>2</v>
      </c>
      <c r="K784" t="s">
        <v>60</v>
      </c>
      <c r="L784" s="4">
        <v>43615</v>
      </c>
      <c r="M784" s="4">
        <v>43830</v>
      </c>
      <c r="N784">
        <v>1</v>
      </c>
      <c r="O784" t="s">
        <v>79</v>
      </c>
      <c r="P784" t="s">
        <v>241</v>
      </c>
      <c r="Q784">
        <v>1</v>
      </c>
      <c r="R784" t="s">
        <v>541</v>
      </c>
      <c r="S784" t="s">
        <v>968</v>
      </c>
      <c r="T784" t="s">
        <v>1629</v>
      </c>
      <c r="U784" t="s">
        <v>80</v>
      </c>
      <c r="V784" t="s">
        <v>1548</v>
      </c>
      <c r="W784">
        <v>173.8</v>
      </c>
      <c r="X784">
        <v>29.98</v>
      </c>
      <c r="Y784">
        <v>1</v>
      </c>
      <c r="Z784" t="s">
        <v>86</v>
      </c>
      <c r="AA784" t="s">
        <v>2350</v>
      </c>
      <c r="AF784" s="4"/>
      <c r="AG784" s="4"/>
      <c r="AH784" t="s">
        <v>79</v>
      </c>
      <c r="AI784" t="s">
        <v>241</v>
      </c>
      <c r="AJ784" t="s">
        <v>541</v>
      </c>
      <c r="AK784" t="s">
        <v>968</v>
      </c>
      <c r="AL784" t="s">
        <v>1629</v>
      </c>
      <c r="AM784" t="s">
        <v>80</v>
      </c>
      <c r="AN784" t="s">
        <v>1548</v>
      </c>
      <c r="AO784" t="s">
        <v>86</v>
      </c>
      <c r="AP784" t="s">
        <v>2350</v>
      </c>
    </row>
    <row r="785" spans="1:42" x14ac:dyDescent="0.25">
      <c r="A785">
        <v>542</v>
      </c>
      <c r="B785">
        <v>119</v>
      </c>
      <c r="C785" s="4">
        <v>44056</v>
      </c>
      <c r="D785">
        <v>6</v>
      </c>
      <c r="E785" t="s">
        <v>33</v>
      </c>
      <c r="F785" t="s">
        <v>44</v>
      </c>
      <c r="G785" t="s">
        <v>56</v>
      </c>
      <c r="H785" t="s">
        <v>57</v>
      </c>
      <c r="I785" s="4">
        <v>43957</v>
      </c>
      <c r="J785">
        <v>7</v>
      </c>
      <c r="K785" t="s">
        <v>61</v>
      </c>
      <c r="L785" s="4">
        <v>43915</v>
      </c>
      <c r="M785" s="4">
        <v>44012</v>
      </c>
      <c r="N785">
        <v>2</v>
      </c>
      <c r="O785" t="s">
        <v>157</v>
      </c>
      <c r="P785" t="s">
        <v>319</v>
      </c>
      <c r="Q785">
        <v>2</v>
      </c>
      <c r="R785" t="s">
        <v>724</v>
      </c>
      <c r="S785" t="s">
        <v>1266</v>
      </c>
      <c r="T785" t="s">
        <v>1784</v>
      </c>
      <c r="U785" t="s">
        <v>109</v>
      </c>
      <c r="V785" t="s">
        <v>2042</v>
      </c>
      <c r="W785">
        <v>292.86</v>
      </c>
      <c r="X785">
        <v>54.96</v>
      </c>
      <c r="Y785">
        <v>2</v>
      </c>
      <c r="Z785" t="s">
        <v>2216</v>
      </c>
      <c r="AA785" t="s">
        <v>2505</v>
      </c>
      <c r="AF785" s="4"/>
      <c r="AG785" s="4"/>
      <c r="AH785" t="s">
        <v>80</v>
      </c>
      <c r="AI785" t="s">
        <v>242</v>
      </c>
      <c r="AJ785" t="s">
        <v>587</v>
      </c>
      <c r="AK785" t="s">
        <v>1143</v>
      </c>
      <c r="AL785" t="s">
        <v>1668</v>
      </c>
      <c r="AM785" t="s">
        <v>67</v>
      </c>
      <c r="AN785" t="s">
        <v>1548</v>
      </c>
      <c r="AO785" t="s">
        <v>79</v>
      </c>
      <c r="AP785" t="s">
        <v>2349</v>
      </c>
    </row>
    <row r="786" spans="1:42" x14ac:dyDescent="0.25">
      <c r="A786">
        <v>542</v>
      </c>
      <c r="B786">
        <v>119</v>
      </c>
      <c r="C786" s="4">
        <v>44056</v>
      </c>
      <c r="D786">
        <v>6</v>
      </c>
      <c r="E786" t="s">
        <v>33</v>
      </c>
      <c r="F786" t="s">
        <v>44</v>
      </c>
      <c r="G786" t="s">
        <v>56</v>
      </c>
      <c r="H786" t="s">
        <v>57</v>
      </c>
      <c r="I786" s="4">
        <v>43957</v>
      </c>
      <c r="J786">
        <v>7</v>
      </c>
      <c r="K786" t="s">
        <v>61</v>
      </c>
      <c r="L786" s="4">
        <v>43915</v>
      </c>
      <c r="M786" s="4">
        <v>44012</v>
      </c>
      <c r="N786">
        <v>2</v>
      </c>
      <c r="O786" t="s">
        <v>157</v>
      </c>
      <c r="P786" t="s">
        <v>319</v>
      </c>
      <c r="Q786">
        <v>2</v>
      </c>
      <c r="R786" t="s">
        <v>724</v>
      </c>
      <c r="S786" t="s">
        <v>1266</v>
      </c>
      <c r="T786" t="s">
        <v>1784</v>
      </c>
      <c r="U786" t="s">
        <v>109</v>
      </c>
      <c r="V786" t="s">
        <v>2042</v>
      </c>
      <c r="W786">
        <v>292.86</v>
      </c>
      <c r="X786">
        <v>54.96</v>
      </c>
      <c r="Y786">
        <v>2</v>
      </c>
      <c r="Z786" t="s">
        <v>2216</v>
      </c>
      <c r="AA786" t="s">
        <v>2505</v>
      </c>
      <c r="AF786" s="4"/>
      <c r="AG786" s="4"/>
      <c r="AH786" t="s">
        <v>90</v>
      </c>
      <c r="AI786" t="s">
        <v>252</v>
      </c>
      <c r="AJ786" t="s">
        <v>70</v>
      </c>
      <c r="AK786" t="s">
        <v>1040</v>
      </c>
      <c r="AL786" t="s">
        <v>1568</v>
      </c>
      <c r="AM786" t="s">
        <v>69</v>
      </c>
      <c r="AN786" t="s">
        <v>1562</v>
      </c>
      <c r="AO786" t="s">
        <v>645</v>
      </c>
      <c r="AP786" t="s">
        <v>2347</v>
      </c>
    </row>
    <row r="787" spans="1:42" x14ac:dyDescent="0.25">
      <c r="A787">
        <v>543</v>
      </c>
      <c r="B787">
        <v>176</v>
      </c>
      <c r="C787" s="4">
        <v>44056</v>
      </c>
      <c r="D787">
        <v>3</v>
      </c>
      <c r="E787" t="s">
        <v>34</v>
      </c>
      <c r="F787" t="s">
        <v>45</v>
      </c>
      <c r="G787" t="s">
        <v>55</v>
      </c>
      <c r="H787" t="s">
        <v>58</v>
      </c>
      <c r="I787" s="4">
        <v>43639</v>
      </c>
      <c r="J787">
        <v>1</v>
      </c>
      <c r="K787" t="s">
        <v>61</v>
      </c>
      <c r="L787" s="4">
        <v>43615</v>
      </c>
      <c r="M787" s="4">
        <v>43830</v>
      </c>
      <c r="N787">
        <v>1</v>
      </c>
      <c r="O787" t="s">
        <v>67</v>
      </c>
      <c r="P787" t="s">
        <v>229</v>
      </c>
      <c r="Q787">
        <v>1</v>
      </c>
      <c r="R787" t="s">
        <v>498</v>
      </c>
      <c r="S787" t="s">
        <v>1061</v>
      </c>
      <c r="T787" t="s">
        <v>1513</v>
      </c>
      <c r="U787" t="s">
        <v>80</v>
      </c>
      <c r="V787" t="s">
        <v>1548</v>
      </c>
      <c r="W787">
        <v>59.98</v>
      </c>
      <c r="X787">
        <v>29.98</v>
      </c>
      <c r="Y787">
        <v>1</v>
      </c>
      <c r="Z787" t="s">
        <v>652</v>
      </c>
      <c r="AA787" t="s">
        <v>2352</v>
      </c>
      <c r="AF787" s="4"/>
      <c r="AG787" s="4"/>
      <c r="AH787" t="s">
        <v>67</v>
      </c>
      <c r="AI787" t="s">
        <v>229</v>
      </c>
      <c r="AJ787" t="s">
        <v>498</v>
      </c>
      <c r="AK787" t="s">
        <v>1061</v>
      </c>
      <c r="AL787" t="s">
        <v>1513</v>
      </c>
      <c r="AM787" t="s">
        <v>80</v>
      </c>
      <c r="AN787" t="s">
        <v>1548</v>
      </c>
      <c r="AO787" t="s">
        <v>652</v>
      </c>
      <c r="AP787" t="s">
        <v>2352</v>
      </c>
    </row>
    <row r="788" spans="1:42" x14ac:dyDescent="0.25">
      <c r="A788">
        <v>544</v>
      </c>
      <c r="B788">
        <v>247</v>
      </c>
      <c r="C788" s="4">
        <v>44056</v>
      </c>
      <c r="D788">
        <v>7</v>
      </c>
      <c r="E788" t="s">
        <v>35</v>
      </c>
      <c r="F788" t="s">
        <v>46</v>
      </c>
      <c r="G788" t="s">
        <v>56</v>
      </c>
      <c r="H788" t="s">
        <v>57</v>
      </c>
      <c r="I788" s="4">
        <v>43476</v>
      </c>
      <c r="J788">
        <v>2</v>
      </c>
      <c r="L788" s="4"/>
      <c r="M788" s="4"/>
      <c r="N788">
        <v>1</v>
      </c>
      <c r="O788" t="s">
        <v>70</v>
      </c>
      <c r="P788" t="s">
        <v>232</v>
      </c>
      <c r="Q788">
        <v>1</v>
      </c>
      <c r="R788" t="s">
        <v>550</v>
      </c>
      <c r="S788" t="s">
        <v>1111</v>
      </c>
      <c r="T788" t="s">
        <v>1631</v>
      </c>
      <c r="U788" t="s">
        <v>67</v>
      </c>
      <c r="V788" t="s">
        <v>1517</v>
      </c>
      <c r="W788">
        <v>86.97</v>
      </c>
      <c r="X788">
        <v>59.97</v>
      </c>
      <c r="Y788">
        <v>1</v>
      </c>
      <c r="Z788" t="s">
        <v>673</v>
      </c>
      <c r="AA788" t="s">
        <v>2348</v>
      </c>
      <c r="AF788" s="4"/>
      <c r="AG788" s="4"/>
      <c r="AH788" t="s">
        <v>70</v>
      </c>
      <c r="AI788" t="s">
        <v>232</v>
      </c>
      <c r="AJ788" t="s">
        <v>550</v>
      </c>
      <c r="AK788" t="s">
        <v>1111</v>
      </c>
      <c r="AL788" t="s">
        <v>1631</v>
      </c>
      <c r="AM788" t="s">
        <v>67</v>
      </c>
      <c r="AN788" t="s">
        <v>1517</v>
      </c>
      <c r="AO788" t="s">
        <v>673</v>
      </c>
      <c r="AP788" t="s">
        <v>2348</v>
      </c>
    </row>
    <row r="789" spans="1:42" x14ac:dyDescent="0.25">
      <c r="A789">
        <v>545</v>
      </c>
      <c r="B789">
        <v>250</v>
      </c>
      <c r="C789" s="4">
        <v>44056</v>
      </c>
      <c r="D789">
        <v>7</v>
      </c>
      <c r="E789" t="s">
        <v>35</v>
      </c>
      <c r="F789" t="s">
        <v>46</v>
      </c>
      <c r="G789" t="s">
        <v>56</v>
      </c>
      <c r="H789" t="s">
        <v>57</v>
      </c>
      <c r="I789" s="4">
        <v>43850</v>
      </c>
      <c r="J789">
        <v>5</v>
      </c>
      <c r="K789" t="s">
        <v>60</v>
      </c>
      <c r="L789" s="4">
        <v>43831</v>
      </c>
      <c r="M789" s="4">
        <v>43921</v>
      </c>
      <c r="N789">
        <v>1</v>
      </c>
      <c r="O789" t="s">
        <v>67</v>
      </c>
      <c r="P789" t="s">
        <v>229</v>
      </c>
      <c r="Q789">
        <v>1</v>
      </c>
      <c r="R789" t="s">
        <v>439</v>
      </c>
      <c r="S789" t="s">
        <v>1001</v>
      </c>
      <c r="T789" t="s">
        <v>1533</v>
      </c>
      <c r="U789" t="s">
        <v>80</v>
      </c>
      <c r="V789" t="s">
        <v>1548</v>
      </c>
      <c r="W789">
        <v>119.98</v>
      </c>
      <c r="X789">
        <v>29.98</v>
      </c>
      <c r="Y789">
        <v>1</v>
      </c>
      <c r="Z789" t="s">
        <v>84</v>
      </c>
      <c r="AA789" t="s">
        <v>2366</v>
      </c>
      <c r="AF789" s="4"/>
      <c r="AG789" s="4"/>
      <c r="AH789" t="s">
        <v>67</v>
      </c>
      <c r="AI789" t="s">
        <v>229</v>
      </c>
      <c r="AJ789" t="s">
        <v>439</v>
      </c>
      <c r="AK789" t="s">
        <v>1001</v>
      </c>
      <c r="AL789" t="s">
        <v>1533</v>
      </c>
      <c r="AM789" t="s">
        <v>80</v>
      </c>
      <c r="AN789" t="s">
        <v>1548</v>
      </c>
      <c r="AO789" t="s">
        <v>84</v>
      </c>
      <c r="AP789" t="s">
        <v>2366</v>
      </c>
    </row>
    <row r="790" spans="1:42" x14ac:dyDescent="0.25">
      <c r="A790">
        <v>546</v>
      </c>
      <c r="B790">
        <v>100</v>
      </c>
      <c r="C790" s="4">
        <v>44057</v>
      </c>
      <c r="D790">
        <v>4</v>
      </c>
      <c r="E790" t="s">
        <v>40</v>
      </c>
      <c r="F790" t="s">
        <v>51</v>
      </c>
      <c r="G790" t="s">
        <v>55</v>
      </c>
      <c r="H790" t="s">
        <v>57</v>
      </c>
      <c r="I790" s="4">
        <v>43692</v>
      </c>
      <c r="J790">
        <v>3</v>
      </c>
      <c r="K790" t="s">
        <v>59</v>
      </c>
      <c r="L790" s="4">
        <v>43615</v>
      </c>
      <c r="M790" s="4">
        <v>43830</v>
      </c>
      <c r="N790">
        <v>2</v>
      </c>
      <c r="O790" t="s">
        <v>121</v>
      </c>
      <c r="P790" t="s">
        <v>283</v>
      </c>
      <c r="Q790">
        <v>2</v>
      </c>
      <c r="R790" t="s">
        <v>529</v>
      </c>
      <c r="S790" t="s">
        <v>1091</v>
      </c>
      <c r="T790" t="s">
        <v>1618</v>
      </c>
      <c r="U790" t="s">
        <v>88</v>
      </c>
      <c r="V790" t="s">
        <v>1869</v>
      </c>
      <c r="W790">
        <v>229.88</v>
      </c>
      <c r="X790">
        <v>59.96</v>
      </c>
      <c r="Y790">
        <v>2</v>
      </c>
      <c r="Z790" t="s">
        <v>107</v>
      </c>
      <c r="AA790" t="s">
        <v>2412</v>
      </c>
      <c r="AF790" s="4"/>
      <c r="AG790" s="4"/>
      <c r="AH790" t="s">
        <v>79</v>
      </c>
      <c r="AI790" t="s">
        <v>241</v>
      </c>
      <c r="AJ790" t="s">
        <v>481</v>
      </c>
      <c r="AK790" t="s">
        <v>1045</v>
      </c>
      <c r="AL790" t="s">
        <v>1573</v>
      </c>
      <c r="AM790" t="s">
        <v>80</v>
      </c>
      <c r="AN790" t="s">
        <v>1548</v>
      </c>
      <c r="AO790" t="s">
        <v>65</v>
      </c>
      <c r="AP790" t="s">
        <v>2343</v>
      </c>
    </row>
    <row r="791" spans="1:42" x14ac:dyDescent="0.25">
      <c r="A791">
        <v>546</v>
      </c>
      <c r="B791">
        <v>100</v>
      </c>
      <c r="C791" s="4">
        <v>44057</v>
      </c>
      <c r="D791">
        <v>4</v>
      </c>
      <c r="E791" t="s">
        <v>40</v>
      </c>
      <c r="F791" t="s">
        <v>51</v>
      </c>
      <c r="G791" t="s">
        <v>55</v>
      </c>
      <c r="H791" t="s">
        <v>57</v>
      </c>
      <c r="I791" s="4">
        <v>43692</v>
      </c>
      <c r="J791">
        <v>3</v>
      </c>
      <c r="K791" t="s">
        <v>59</v>
      </c>
      <c r="L791" s="4">
        <v>43615</v>
      </c>
      <c r="M791" s="4">
        <v>43830</v>
      </c>
      <c r="N791">
        <v>2</v>
      </c>
      <c r="O791" t="s">
        <v>121</v>
      </c>
      <c r="P791" t="s">
        <v>283</v>
      </c>
      <c r="Q791">
        <v>2</v>
      </c>
      <c r="R791" t="s">
        <v>529</v>
      </c>
      <c r="S791" t="s">
        <v>1091</v>
      </c>
      <c r="T791" t="s">
        <v>1618</v>
      </c>
      <c r="U791" t="s">
        <v>88</v>
      </c>
      <c r="V791" t="s">
        <v>1869</v>
      </c>
      <c r="W791">
        <v>229.88</v>
      </c>
      <c r="X791">
        <v>59.96</v>
      </c>
      <c r="Y791">
        <v>2</v>
      </c>
      <c r="Z791" t="s">
        <v>107</v>
      </c>
      <c r="AA791" t="s">
        <v>2412</v>
      </c>
      <c r="AF791" s="4"/>
      <c r="AG791" s="4"/>
      <c r="AH791" t="s">
        <v>80</v>
      </c>
      <c r="AI791" t="s">
        <v>242</v>
      </c>
      <c r="AJ791" t="s">
        <v>65</v>
      </c>
      <c r="AK791" t="s">
        <v>1267</v>
      </c>
      <c r="AL791" t="s">
        <v>1548</v>
      </c>
      <c r="AM791" t="s">
        <v>80</v>
      </c>
      <c r="AN791" t="s">
        <v>1548</v>
      </c>
      <c r="AO791" t="s">
        <v>80</v>
      </c>
      <c r="AP791" t="s">
        <v>2357</v>
      </c>
    </row>
    <row r="792" spans="1:42" x14ac:dyDescent="0.25">
      <c r="A792">
        <v>547</v>
      </c>
      <c r="B792">
        <v>359</v>
      </c>
      <c r="C792" s="4">
        <v>44057</v>
      </c>
      <c r="D792">
        <v>4</v>
      </c>
      <c r="E792" t="s">
        <v>40</v>
      </c>
      <c r="F792" t="s">
        <v>51</v>
      </c>
      <c r="G792" t="s">
        <v>56</v>
      </c>
      <c r="H792" t="s">
        <v>58</v>
      </c>
      <c r="I792" s="4">
        <v>43619</v>
      </c>
      <c r="J792">
        <v>3</v>
      </c>
      <c r="K792" t="s">
        <v>59</v>
      </c>
      <c r="L792" s="4">
        <v>43615</v>
      </c>
      <c r="M792" s="4">
        <v>43830</v>
      </c>
      <c r="N792">
        <v>1</v>
      </c>
      <c r="O792" t="s">
        <v>65</v>
      </c>
      <c r="P792" t="s">
        <v>227</v>
      </c>
      <c r="Q792">
        <v>1</v>
      </c>
      <c r="R792" t="s">
        <v>389</v>
      </c>
      <c r="S792" t="s">
        <v>951</v>
      </c>
      <c r="T792" t="s">
        <v>1485</v>
      </c>
      <c r="U792" t="s">
        <v>67</v>
      </c>
      <c r="V792" t="s">
        <v>1517</v>
      </c>
      <c r="W792">
        <v>65.849999999999994</v>
      </c>
      <c r="X792">
        <v>59.97</v>
      </c>
      <c r="Y792">
        <v>1</v>
      </c>
      <c r="Z792" t="s">
        <v>431</v>
      </c>
      <c r="AA792" t="s">
        <v>2326</v>
      </c>
      <c r="AF792" s="4"/>
      <c r="AG792" s="4"/>
      <c r="AH792" t="s">
        <v>65</v>
      </c>
      <c r="AI792" t="s">
        <v>227</v>
      </c>
      <c r="AJ792" t="s">
        <v>389</v>
      </c>
      <c r="AK792" t="s">
        <v>951</v>
      </c>
      <c r="AL792" t="s">
        <v>1485</v>
      </c>
      <c r="AM792" t="s">
        <v>67</v>
      </c>
      <c r="AN792" t="s">
        <v>1517</v>
      </c>
      <c r="AO792" t="s">
        <v>431</v>
      </c>
      <c r="AP792" t="s">
        <v>2326</v>
      </c>
    </row>
    <row r="793" spans="1:42" x14ac:dyDescent="0.25">
      <c r="A793">
        <v>548</v>
      </c>
      <c r="B793">
        <v>22</v>
      </c>
      <c r="C793" s="4">
        <v>44058</v>
      </c>
      <c r="D793">
        <v>2</v>
      </c>
      <c r="E793" t="s">
        <v>38</v>
      </c>
      <c r="F793" t="s">
        <v>49</v>
      </c>
      <c r="G793" t="s">
        <v>56</v>
      </c>
      <c r="H793" t="s">
        <v>57</v>
      </c>
      <c r="I793" s="4">
        <v>43967</v>
      </c>
      <c r="J793">
        <v>9</v>
      </c>
      <c r="K793" t="s">
        <v>59</v>
      </c>
      <c r="L793" s="4">
        <v>43952</v>
      </c>
      <c r="M793" s="4">
        <v>44075</v>
      </c>
      <c r="N793">
        <v>1</v>
      </c>
      <c r="O793" t="s">
        <v>90</v>
      </c>
      <c r="P793" t="s">
        <v>252</v>
      </c>
      <c r="Q793">
        <v>1</v>
      </c>
      <c r="R793" t="s">
        <v>69</v>
      </c>
      <c r="S793" t="s">
        <v>1015</v>
      </c>
      <c r="T793" t="s">
        <v>1545</v>
      </c>
      <c r="U793" t="s">
        <v>67</v>
      </c>
      <c r="V793" t="s">
        <v>1562</v>
      </c>
      <c r="W793">
        <v>284.97000000000003</v>
      </c>
      <c r="X793">
        <v>29.97</v>
      </c>
      <c r="Y793">
        <v>1</v>
      </c>
      <c r="Z793" t="s">
        <v>645</v>
      </c>
      <c r="AA793" t="s">
        <v>2347</v>
      </c>
      <c r="AF793" s="4"/>
      <c r="AG793" s="4"/>
      <c r="AH793" t="s">
        <v>90</v>
      </c>
      <c r="AI793" t="s">
        <v>252</v>
      </c>
      <c r="AJ793" t="s">
        <v>69</v>
      </c>
      <c r="AK793" t="s">
        <v>1015</v>
      </c>
      <c r="AL793" t="s">
        <v>1545</v>
      </c>
      <c r="AM793" t="s">
        <v>67</v>
      </c>
      <c r="AN793" t="s">
        <v>1562</v>
      </c>
      <c r="AO793" t="s">
        <v>645</v>
      </c>
      <c r="AP793" t="s">
        <v>2347</v>
      </c>
    </row>
    <row r="794" spans="1:42" x14ac:dyDescent="0.25">
      <c r="A794">
        <v>549</v>
      </c>
      <c r="B794">
        <v>25</v>
      </c>
      <c r="C794" s="4">
        <v>44058</v>
      </c>
      <c r="D794">
        <v>5</v>
      </c>
      <c r="E794" t="s">
        <v>36</v>
      </c>
      <c r="F794" t="s">
        <v>47</v>
      </c>
      <c r="G794" t="s">
        <v>55</v>
      </c>
      <c r="H794" t="s">
        <v>58</v>
      </c>
      <c r="I794" s="4">
        <v>44021</v>
      </c>
      <c r="J794">
        <v>9</v>
      </c>
      <c r="K794" t="s">
        <v>59</v>
      </c>
      <c r="L794" s="4">
        <v>43952</v>
      </c>
      <c r="M794" s="4">
        <v>44075</v>
      </c>
      <c r="N794">
        <v>1</v>
      </c>
      <c r="O794" t="s">
        <v>69</v>
      </c>
      <c r="P794" t="s">
        <v>231</v>
      </c>
      <c r="Q794">
        <v>1</v>
      </c>
      <c r="R794" t="s">
        <v>78</v>
      </c>
      <c r="S794" t="s">
        <v>1238</v>
      </c>
      <c r="T794" t="s">
        <v>1533</v>
      </c>
      <c r="U794" t="s">
        <v>69</v>
      </c>
      <c r="V794" t="s">
        <v>1577</v>
      </c>
      <c r="W794">
        <v>59.99</v>
      </c>
      <c r="X794">
        <v>24.99</v>
      </c>
      <c r="Y794">
        <v>1</v>
      </c>
      <c r="Z794" t="s">
        <v>69</v>
      </c>
      <c r="AA794" t="s">
        <v>2360</v>
      </c>
      <c r="AF794" s="4"/>
      <c r="AG794" s="4"/>
      <c r="AH794" t="s">
        <v>69</v>
      </c>
      <c r="AI794" t="s">
        <v>231</v>
      </c>
      <c r="AJ794" t="s">
        <v>78</v>
      </c>
      <c r="AK794" t="s">
        <v>1238</v>
      </c>
      <c r="AL794" t="s">
        <v>1533</v>
      </c>
      <c r="AM794" t="s">
        <v>69</v>
      </c>
      <c r="AN794" t="s">
        <v>1577</v>
      </c>
      <c r="AO794" t="s">
        <v>69</v>
      </c>
      <c r="AP794" t="s">
        <v>2360</v>
      </c>
    </row>
    <row r="795" spans="1:42" x14ac:dyDescent="0.25">
      <c r="A795">
        <v>550</v>
      </c>
      <c r="B795">
        <v>120</v>
      </c>
      <c r="C795" s="4">
        <v>44058</v>
      </c>
      <c r="D795">
        <v>10</v>
      </c>
      <c r="E795" t="s">
        <v>42</v>
      </c>
      <c r="F795" t="s">
        <v>53</v>
      </c>
      <c r="G795" t="s">
        <v>56</v>
      </c>
      <c r="H795" t="s">
        <v>57</v>
      </c>
      <c r="I795" s="4">
        <v>43932</v>
      </c>
      <c r="J795">
        <v>7</v>
      </c>
      <c r="K795" t="s">
        <v>61</v>
      </c>
      <c r="L795" s="4">
        <v>43915</v>
      </c>
      <c r="M795" s="4">
        <v>44012</v>
      </c>
      <c r="N795">
        <v>1</v>
      </c>
      <c r="O795" t="s">
        <v>90</v>
      </c>
      <c r="P795" t="s">
        <v>252</v>
      </c>
      <c r="Q795">
        <v>1</v>
      </c>
      <c r="R795" t="s">
        <v>80</v>
      </c>
      <c r="S795" t="s">
        <v>1015</v>
      </c>
      <c r="T795" t="s">
        <v>1578</v>
      </c>
      <c r="U795" t="s">
        <v>69</v>
      </c>
      <c r="V795" t="s">
        <v>1562</v>
      </c>
      <c r="W795">
        <v>99.99</v>
      </c>
      <c r="X795">
        <v>9.99</v>
      </c>
      <c r="Y795">
        <v>1</v>
      </c>
      <c r="Z795" t="s">
        <v>410</v>
      </c>
      <c r="AA795" t="s">
        <v>2359</v>
      </c>
      <c r="AF795" s="4"/>
      <c r="AG795" s="4"/>
      <c r="AH795" t="s">
        <v>90</v>
      </c>
      <c r="AI795" t="s">
        <v>252</v>
      </c>
      <c r="AJ795" t="s">
        <v>80</v>
      </c>
      <c r="AK795" t="s">
        <v>1015</v>
      </c>
      <c r="AL795" t="s">
        <v>1578</v>
      </c>
      <c r="AM795" t="s">
        <v>69</v>
      </c>
      <c r="AN795" t="s">
        <v>1562</v>
      </c>
      <c r="AO795" t="s">
        <v>410</v>
      </c>
      <c r="AP795" t="s">
        <v>2359</v>
      </c>
    </row>
    <row r="796" spans="1:42" x14ac:dyDescent="0.25">
      <c r="A796">
        <v>551</v>
      </c>
      <c r="B796">
        <v>143</v>
      </c>
      <c r="C796" s="4">
        <v>44058</v>
      </c>
      <c r="D796">
        <v>9</v>
      </c>
      <c r="E796" t="s">
        <v>41</v>
      </c>
      <c r="F796" t="s">
        <v>52</v>
      </c>
      <c r="G796" t="s">
        <v>56</v>
      </c>
      <c r="H796" t="s">
        <v>58</v>
      </c>
      <c r="I796" s="4">
        <v>43825</v>
      </c>
      <c r="J796">
        <v>3</v>
      </c>
      <c r="K796" t="s">
        <v>59</v>
      </c>
      <c r="L796" s="4">
        <v>43615</v>
      </c>
      <c r="M796" s="4">
        <v>43830</v>
      </c>
      <c r="N796">
        <v>1</v>
      </c>
      <c r="O796" t="s">
        <v>80</v>
      </c>
      <c r="P796" t="s">
        <v>242</v>
      </c>
      <c r="Q796">
        <v>1</v>
      </c>
      <c r="R796" t="s">
        <v>65</v>
      </c>
      <c r="S796" t="s">
        <v>1267</v>
      </c>
      <c r="T796" t="s">
        <v>1548</v>
      </c>
      <c r="U796" t="s">
        <v>67</v>
      </c>
      <c r="V796" t="s">
        <v>1548</v>
      </c>
      <c r="W796">
        <v>44.97</v>
      </c>
      <c r="X796">
        <v>44.97</v>
      </c>
      <c r="Y796">
        <v>1</v>
      </c>
      <c r="Z796" t="s">
        <v>80</v>
      </c>
      <c r="AA796" t="s">
        <v>2357</v>
      </c>
      <c r="AF796" s="4"/>
      <c r="AG796" s="4"/>
      <c r="AH796" t="s">
        <v>80</v>
      </c>
      <c r="AI796" t="s">
        <v>242</v>
      </c>
      <c r="AJ796" t="s">
        <v>65</v>
      </c>
      <c r="AK796" t="s">
        <v>1267</v>
      </c>
      <c r="AL796" t="s">
        <v>1548</v>
      </c>
      <c r="AM796" t="s">
        <v>67</v>
      </c>
      <c r="AN796" t="s">
        <v>1548</v>
      </c>
      <c r="AO796" t="s">
        <v>80</v>
      </c>
      <c r="AP796" t="s">
        <v>2357</v>
      </c>
    </row>
    <row r="797" spans="1:42" x14ac:dyDescent="0.25">
      <c r="A797">
        <v>552</v>
      </c>
      <c r="B797">
        <v>227</v>
      </c>
      <c r="C797" s="4">
        <v>44059</v>
      </c>
      <c r="D797">
        <v>10</v>
      </c>
      <c r="E797" t="s">
        <v>42</v>
      </c>
      <c r="F797" t="s">
        <v>53</v>
      </c>
      <c r="G797" t="s">
        <v>56</v>
      </c>
      <c r="H797" t="s">
        <v>57</v>
      </c>
      <c r="I797" s="4">
        <v>43613</v>
      </c>
      <c r="J797">
        <v>2</v>
      </c>
      <c r="L797" s="4"/>
      <c r="M797" s="4"/>
      <c r="N797">
        <v>2</v>
      </c>
      <c r="O797" t="s">
        <v>177</v>
      </c>
      <c r="P797" t="s">
        <v>339</v>
      </c>
      <c r="Q797">
        <v>2</v>
      </c>
      <c r="R797" t="s">
        <v>725</v>
      </c>
      <c r="S797" t="s">
        <v>1268</v>
      </c>
      <c r="T797" t="s">
        <v>1785</v>
      </c>
      <c r="U797" t="s">
        <v>180</v>
      </c>
      <c r="V797" t="s">
        <v>2030</v>
      </c>
      <c r="W797">
        <v>189.93</v>
      </c>
      <c r="X797">
        <v>54.97</v>
      </c>
      <c r="Y797">
        <v>2</v>
      </c>
      <c r="Z797" t="s">
        <v>2217</v>
      </c>
      <c r="AA797" t="s">
        <v>2506</v>
      </c>
      <c r="AF797" s="4"/>
      <c r="AG797" s="4"/>
      <c r="AH797" t="s">
        <v>65</v>
      </c>
      <c r="AI797" t="s">
        <v>227</v>
      </c>
      <c r="AJ797" t="s">
        <v>802</v>
      </c>
      <c r="AK797" t="s">
        <v>1340</v>
      </c>
      <c r="AL797" t="s">
        <v>1856</v>
      </c>
      <c r="AM797" t="s">
        <v>80</v>
      </c>
      <c r="AN797" t="s">
        <v>1517</v>
      </c>
      <c r="AO797" t="s">
        <v>431</v>
      </c>
      <c r="AP797" t="s">
        <v>2326</v>
      </c>
    </row>
    <row r="798" spans="1:42" x14ac:dyDescent="0.25">
      <c r="A798">
        <v>552</v>
      </c>
      <c r="B798">
        <v>227</v>
      </c>
      <c r="C798" s="4">
        <v>44059</v>
      </c>
      <c r="D798">
        <v>10</v>
      </c>
      <c r="E798" t="s">
        <v>42</v>
      </c>
      <c r="F798" t="s">
        <v>53</v>
      </c>
      <c r="G798" t="s">
        <v>56</v>
      </c>
      <c r="H798" t="s">
        <v>57</v>
      </c>
      <c r="I798" s="4">
        <v>43613</v>
      </c>
      <c r="J798">
        <v>2</v>
      </c>
      <c r="L798" s="4"/>
      <c r="M798" s="4"/>
      <c r="N798">
        <v>2</v>
      </c>
      <c r="O798" t="s">
        <v>177</v>
      </c>
      <c r="P798" t="s">
        <v>339</v>
      </c>
      <c r="Q798">
        <v>2</v>
      </c>
      <c r="R798" t="s">
        <v>725</v>
      </c>
      <c r="S798" t="s">
        <v>1268</v>
      </c>
      <c r="T798" t="s">
        <v>1785</v>
      </c>
      <c r="U798" t="s">
        <v>180</v>
      </c>
      <c r="V798" t="s">
        <v>2030</v>
      </c>
      <c r="W798">
        <v>189.93</v>
      </c>
      <c r="X798">
        <v>54.97</v>
      </c>
      <c r="Y798">
        <v>2</v>
      </c>
      <c r="Z798" t="s">
        <v>2217</v>
      </c>
      <c r="AA798" t="s">
        <v>2506</v>
      </c>
      <c r="AF798" s="4"/>
      <c r="AG798" s="4"/>
      <c r="AH798" t="s">
        <v>67</v>
      </c>
      <c r="AI798" t="s">
        <v>229</v>
      </c>
      <c r="AJ798" t="s">
        <v>391</v>
      </c>
      <c r="AK798" t="s">
        <v>953</v>
      </c>
      <c r="AL798" t="s">
        <v>1487</v>
      </c>
      <c r="AM798" t="s">
        <v>69</v>
      </c>
      <c r="AN798" t="s">
        <v>1548</v>
      </c>
      <c r="AO798" t="s">
        <v>90</v>
      </c>
      <c r="AP798" t="s">
        <v>2328</v>
      </c>
    </row>
    <row r="799" spans="1:42" x14ac:dyDescent="0.25">
      <c r="A799">
        <v>553</v>
      </c>
      <c r="B799">
        <v>453</v>
      </c>
      <c r="C799" s="4">
        <v>44059</v>
      </c>
      <c r="D799">
        <v>9</v>
      </c>
      <c r="E799" t="s">
        <v>41</v>
      </c>
      <c r="F799" t="s">
        <v>52</v>
      </c>
      <c r="G799" t="s">
        <v>55</v>
      </c>
      <c r="H799" t="s">
        <v>58</v>
      </c>
      <c r="I799" s="4">
        <v>43937</v>
      </c>
      <c r="J799">
        <v>7</v>
      </c>
      <c r="K799" t="s">
        <v>61</v>
      </c>
      <c r="L799" s="4">
        <v>43915</v>
      </c>
      <c r="M799" s="4">
        <v>44012</v>
      </c>
      <c r="N799">
        <v>1</v>
      </c>
      <c r="O799" t="s">
        <v>80</v>
      </c>
      <c r="P799" t="s">
        <v>242</v>
      </c>
      <c r="Q799">
        <v>1</v>
      </c>
      <c r="R799" t="s">
        <v>509</v>
      </c>
      <c r="S799" t="s">
        <v>1072</v>
      </c>
      <c r="T799" t="s">
        <v>1599</v>
      </c>
      <c r="U799" t="s">
        <v>69</v>
      </c>
      <c r="V799" t="s">
        <v>1548</v>
      </c>
      <c r="W799">
        <v>249.99</v>
      </c>
      <c r="X799">
        <v>14.99</v>
      </c>
      <c r="Y799">
        <v>1</v>
      </c>
      <c r="Z799" t="s">
        <v>79</v>
      </c>
      <c r="AA799" t="s">
        <v>2349</v>
      </c>
      <c r="AF799" s="4"/>
      <c r="AG799" s="4"/>
      <c r="AH799" t="s">
        <v>80</v>
      </c>
      <c r="AI799" t="s">
        <v>242</v>
      </c>
      <c r="AJ799" t="s">
        <v>509</v>
      </c>
      <c r="AK799" t="s">
        <v>1072</v>
      </c>
      <c r="AL799" t="s">
        <v>1599</v>
      </c>
      <c r="AM799" t="s">
        <v>69</v>
      </c>
      <c r="AN799" t="s">
        <v>1548</v>
      </c>
      <c r="AO799" t="s">
        <v>79</v>
      </c>
      <c r="AP799" t="s">
        <v>2349</v>
      </c>
    </row>
    <row r="800" spans="1:42" x14ac:dyDescent="0.25">
      <c r="A800">
        <v>554</v>
      </c>
      <c r="B800">
        <v>490</v>
      </c>
      <c r="C800" s="4">
        <v>44059</v>
      </c>
      <c r="D800">
        <v>5</v>
      </c>
      <c r="E800" t="s">
        <v>36</v>
      </c>
      <c r="F800" t="s">
        <v>47</v>
      </c>
      <c r="G800" t="s">
        <v>55</v>
      </c>
      <c r="H800" t="s">
        <v>58</v>
      </c>
      <c r="I800" s="4">
        <v>43836</v>
      </c>
      <c r="J800">
        <v>15</v>
      </c>
      <c r="K800" t="s">
        <v>62</v>
      </c>
      <c r="L800" s="4">
        <v>43615</v>
      </c>
      <c r="M800" s="4">
        <v>44413</v>
      </c>
      <c r="N800">
        <v>1</v>
      </c>
      <c r="O800" t="s">
        <v>90</v>
      </c>
      <c r="P800" t="s">
        <v>252</v>
      </c>
      <c r="Q800">
        <v>1</v>
      </c>
      <c r="R800" t="s">
        <v>497</v>
      </c>
      <c r="S800" t="s">
        <v>1060</v>
      </c>
      <c r="T800" t="s">
        <v>1589</v>
      </c>
      <c r="U800" t="s">
        <v>80</v>
      </c>
      <c r="V800" t="s">
        <v>1562</v>
      </c>
      <c r="W800">
        <v>25.5</v>
      </c>
      <c r="X800">
        <v>19.98</v>
      </c>
      <c r="Y800">
        <v>1</v>
      </c>
      <c r="Z800" t="s">
        <v>410</v>
      </c>
      <c r="AA800" t="s">
        <v>2359</v>
      </c>
      <c r="AF800" s="4"/>
      <c r="AG800" s="4"/>
      <c r="AH800" t="s">
        <v>90</v>
      </c>
      <c r="AI800" t="s">
        <v>252</v>
      </c>
      <c r="AJ800" t="s">
        <v>497</v>
      </c>
      <c r="AK800" t="s">
        <v>1060</v>
      </c>
      <c r="AL800" t="s">
        <v>1589</v>
      </c>
      <c r="AM800" t="s">
        <v>80</v>
      </c>
      <c r="AN800" t="s">
        <v>1562</v>
      </c>
      <c r="AO800" t="s">
        <v>410</v>
      </c>
      <c r="AP800" t="s">
        <v>2359</v>
      </c>
    </row>
    <row r="801" spans="1:42" x14ac:dyDescent="0.25">
      <c r="A801">
        <v>555</v>
      </c>
      <c r="B801">
        <v>39</v>
      </c>
      <c r="C801" s="4">
        <v>44060</v>
      </c>
      <c r="D801">
        <v>3</v>
      </c>
      <c r="E801" t="s">
        <v>34</v>
      </c>
      <c r="F801" t="s">
        <v>45</v>
      </c>
      <c r="G801" t="s">
        <v>55</v>
      </c>
      <c r="H801" t="s">
        <v>57</v>
      </c>
      <c r="I801" s="4">
        <v>43898</v>
      </c>
      <c r="J801">
        <v>15</v>
      </c>
      <c r="K801" t="s">
        <v>62</v>
      </c>
      <c r="L801" s="4">
        <v>43615</v>
      </c>
      <c r="M801" s="4">
        <v>44413</v>
      </c>
      <c r="N801">
        <v>2</v>
      </c>
      <c r="O801" t="s">
        <v>164</v>
      </c>
      <c r="P801" t="s">
        <v>326</v>
      </c>
      <c r="Q801">
        <v>2</v>
      </c>
      <c r="R801" t="s">
        <v>726</v>
      </c>
      <c r="S801" t="s">
        <v>1269</v>
      </c>
      <c r="T801" t="s">
        <v>1786</v>
      </c>
      <c r="U801" t="s">
        <v>121</v>
      </c>
      <c r="V801" t="s">
        <v>2042</v>
      </c>
      <c r="W801">
        <v>127.94</v>
      </c>
      <c r="X801">
        <v>79.94</v>
      </c>
      <c r="Y801">
        <v>2</v>
      </c>
      <c r="Z801" t="s">
        <v>2218</v>
      </c>
      <c r="AA801" t="s">
        <v>2507</v>
      </c>
      <c r="AF801" s="4"/>
      <c r="AG801" s="4"/>
      <c r="AH801" t="s">
        <v>84</v>
      </c>
      <c r="AI801" t="s">
        <v>246</v>
      </c>
      <c r="AJ801" t="s">
        <v>687</v>
      </c>
      <c r="AK801" t="s">
        <v>1104</v>
      </c>
      <c r="AL801" t="s">
        <v>1750</v>
      </c>
      <c r="AM801" t="s">
        <v>79</v>
      </c>
      <c r="AN801" t="s">
        <v>1548</v>
      </c>
      <c r="AO801" t="s">
        <v>410</v>
      </c>
      <c r="AP801" t="s">
        <v>2359</v>
      </c>
    </row>
    <row r="802" spans="1:42" x14ac:dyDescent="0.25">
      <c r="A802">
        <v>555</v>
      </c>
      <c r="B802">
        <v>39</v>
      </c>
      <c r="C802" s="4">
        <v>44060</v>
      </c>
      <c r="D802">
        <v>3</v>
      </c>
      <c r="E802" t="s">
        <v>34</v>
      </c>
      <c r="F802" t="s">
        <v>45</v>
      </c>
      <c r="G802" t="s">
        <v>55</v>
      </c>
      <c r="H802" t="s">
        <v>57</v>
      </c>
      <c r="I802" s="4">
        <v>43898</v>
      </c>
      <c r="J802">
        <v>15</v>
      </c>
      <c r="K802" t="s">
        <v>62</v>
      </c>
      <c r="L802" s="4">
        <v>43615</v>
      </c>
      <c r="M802" s="4">
        <v>44413</v>
      </c>
      <c r="N802">
        <v>2</v>
      </c>
      <c r="O802" t="s">
        <v>164</v>
      </c>
      <c r="P802" t="s">
        <v>326</v>
      </c>
      <c r="Q802">
        <v>2</v>
      </c>
      <c r="R802" t="s">
        <v>726</v>
      </c>
      <c r="S802" t="s">
        <v>1269</v>
      </c>
      <c r="T802" t="s">
        <v>1786</v>
      </c>
      <c r="U802" t="s">
        <v>121</v>
      </c>
      <c r="V802" t="s">
        <v>2042</v>
      </c>
      <c r="W802">
        <v>127.94</v>
      </c>
      <c r="X802">
        <v>79.94</v>
      </c>
      <c r="Y802">
        <v>2</v>
      </c>
      <c r="Z802" t="s">
        <v>2218</v>
      </c>
      <c r="AA802" t="s">
        <v>2507</v>
      </c>
      <c r="AF802" s="4"/>
      <c r="AG802" s="4"/>
      <c r="AH802" t="s">
        <v>90</v>
      </c>
      <c r="AI802" t="s">
        <v>252</v>
      </c>
      <c r="AJ802" t="s">
        <v>575</v>
      </c>
      <c r="AK802" t="s">
        <v>1133</v>
      </c>
      <c r="AL802" t="s">
        <v>1562</v>
      </c>
      <c r="AM802" t="s">
        <v>80</v>
      </c>
      <c r="AN802" t="s">
        <v>1562</v>
      </c>
      <c r="AO802" t="s">
        <v>645</v>
      </c>
      <c r="AP802" t="s">
        <v>2347</v>
      </c>
    </row>
    <row r="803" spans="1:42" x14ac:dyDescent="0.25">
      <c r="A803">
        <v>556</v>
      </c>
      <c r="B803">
        <v>230</v>
      </c>
      <c r="C803" s="4">
        <v>44060</v>
      </c>
      <c r="D803">
        <v>1</v>
      </c>
      <c r="E803" t="s">
        <v>39</v>
      </c>
      <c r="F803" t="s">
        <v>50</v>
      </c>
      <c r="G803" t="s">
        <v>56</v>
      </c>
      <c r="H803" t="s">
        <v>58</v>
      </c>
      <c r="I803" s="4">
        <v>43661</v>
      </c>
      <c r="J803">
        <v>3</v>
      </c>
      <c r="K803" t="s">
        <v>59</v>
      </c>
      <c r="L803" s="4">
        <v>43615</v>
      </c>
      <c r="M803" s="4">
        <v>43830</v>
      </c>
      <c r="N803">
        <v>1</v>
      </c>
      <c r="O803" t="s">
        <v>70</v>
      </c>
      <c r="P803" t="s">
        <v>232</v>
      </c>
      <c r="Q803">
        <v>1</v>
      </c>
      <c r="R803" t="s">
        <v>727</v>
      </c>
      <c r="S803" t="s">
        <v>1270</v>
      </c>
      <c r="T803" t="s">
        <v>1487</v>
      </c>
      <c r="U803" t="s">
        <v>80</v>
      </c>
      <c r="V803" t="s">
        <v>1548</v>
      </c>
      <c r="W803">
        <v>59.9</v>
      </c>
      <c r="X803">
        <v>29.98</v>
      </c>
      <c r="Y803">
        <v>1</v>
      </c>
      <c r="Z803" t="s">
        <v>432</v>
      </c>
      <c r="AA803" t="s">
        <v>2331</v>
      </c>
      <c r="AF803" s="4"/>
      <c r="AG803" s="4"/>
      <c r="AH803" t="s">
        <v>70</v>
      </c>
      <c r="AI803" t="s">
        <v>232</v>
      </c>
      <c r="AJ803" t="s">
        <v>727</v>
      </c>
      <c r="AK803" t="s">
        <v>1270</v>
      </c>
      <c r="AL803" t="s">
        <v>1487</v>
      </c>
      <c r="AM803" t="s">
        <v>80</v>
      </c>
      <c r="AN803" t="s">
        <v>1548</v>
      </c>
      <c r="AO803" t="s">
        <v>432</v>
      </c>
      <c r="AP803" t="s">
        <v>2331</v>
      </c>
    </row>
    <row r="804" spans="1:42" x14ac:dyDescent="0.25">
      <c r="A804">
        <v>557</v>
      </c>
      <c r="B804">
        <v>264</v>
      </c>
      <c r="C804" s="4">
        <v>44060</v>
      </c>
      <c r="D804">
        <v>3</v>
      </c>
      <c r="E804" t="s">
        <v>34</v>
      </c>
      <c r="F804" t="s">
        <v>45</v>
      </c>
      <c r="G804" t="s">
        <v>55</v>
      </c>
      <c r="H804" t="s">
        <v>58</v>
      </c>
      <c r="I804" s="4">
        <v>43667</v>
      </c>
      <c r="J804">
        <v>2</v>
      </c>
      <c r="K804" t="s">
        <v>60</v>
      </c>
      <c r="L804" s="4">
        <v>43615</v>
      </c>
      <c r="M804" s="4">
        <v>43830</v>
      </c>
      <c r="N804">
        <v>1</v>
      </c>
      <c r="O804" t="s">
        <v>70</v>
      </c>
      <c r="P804" t="s">
        <v>232</v>
      </c>
      <c r="Q804">
        <v>1</v>
      </c>
      <c r="R804" t="s">
        <v>728</v>
      </c>
      <c r="S804" t="s">
        <v>1178</v>
      </c>
      <c r="T804" t="s">
        <v>1787</v>
      </c>
      <c r="U804" t="s">
        <v>69</v>
      </c>
      <c r="V804" t="s">
        <v>1517</v>
      </c>
      <c r="W804">
        <v>81.59</v>
      </c>
      <c r="X804">
        <v>19.989999999999998</v>
      </c>
      <c r="Y804">
        <v>1</v>
      </c>
      <c r="Z804" t="s">
        <v>673</v>
      </c>
      <c r="AA804" t="s">
        <v>2348</v>
      </c>
      <c r="AF804" s="4"/>
      <c r="AG804" s="4"/>
      <c r="AH804" t="s">
        <v>70</v>
      </c>
      <c r="AI804" t="s">
        <v>232</v>
      </c>
      <c r="AJ804" t="s">
        <v>728</v>
      </c>
      <c r="AK804" t="s">
        <v>1178</v>
      </c>
      <c r="AL804" t="s">
        <v>1787</v>
      </c>
      <c r="AM804" t="s">
        <v>69</v>
      </c>
      <c r="AN804" t="s">
        <v>1517</v>
      </c>
      <c r="AO804" t="s">
        <v>673</v>
      </c>
      <c r="AP804" t="s">
        <v>2348</v>
      </c>
    </row>
    <row r="805" spans="1:42" x14ac:dyDescent="0.25">
      <c r="A805">
        <v>558</v>
      </c>
      <c r="B805">
        <v>339</v>
      </c>
      <c r="C805" s="4">
        <v>44060</v>
      </c>
      <c r="D805">
        <v>7</v>
      </c>
      <c r="E805" t="s">
        <v>35</v>
      </c>
      <c r="F805" t="s">
        <v>46</v>
      </c>
      <c r="G805" t="s">
        <v>55</v>
      </c>
      <c r="H805" t="s">
        <v>57</v>
      </c>
      <c r="I805" s="4">
        <v>43677</v>
      </c>
      <c r="J805">
        <v>3</v>
      </c>
      <c r="K805" t="s">
        <v>59</v>
      </c>
      <c r="L805" s="4">
        <v>43615</v>
      </c>
      <c r="M805" s="4">
        <v>43830</v>
      </c>
      <c r="N805">
        <v>2</v>
      </c>
      <c r="O805" t="s">
        <v>178</v>
      </c>
      <c r="P805" t="s">
        <v>340</v>
      </c>
      <c r="Q805">
        <v>2</v>
      </c>
      <c r="R805" t="s">
        <v>729</v>
      </c>
      <c r="S805" t="s">
        <v>1271</v>
      </c>
      <c r="T805" t="s">
        <v>1788</v>
      </c>
      <c r="U805" t="s">
        <v>207</v>
      </c>
      <c r="V805" t="s">
        <v>2063</v>
      </c>
      <c r="W805">
        <v>1055.3599999999999</v>
      </c>
      <c r="X805">
        <v>99.96</v>
      </c>
      <c r="Y805">
        <v>2</v>
      </c>
      <c r="Z805" t="s">
        <v>2219</v>
      </c>
      <c r="AA805" t="s">
        <v>2508</v>
      </c>
      <c r="AF805" s="4"/>
      <c r="AG805" s="4"/>
      <c r="AH805" t="s">
        <v>69</v>
      </c>
      <c r="AI805" t="s">
        <v>231</v>
      </c>
      <c r="AJ805" t="s">
        <v>565</v>
      </c>
      <c r="AK805" t="s">
        <v>1125</v>
      </c>
      <c r="AL805" t="s">
        <v>1648</v>
      </c>
      <c r="AM805" t="s">
        <v>69</v>
      </c>
      <c r="AN805" t="s">
        <v>1577</v>
      </c>
      <c r="AO805" t="s">
        <v>78</v>
      </c>
      <c r="AP805" t="s">
        <v>2330</v>
      </c>
    </row>
    <row r="806" spans="1:42" x14ac:dyDescent="0.25">
      <c r="A806">
        <v>558</v>
      </c>
      <c r="B806">
        <v>339</v>
      </c>
      <c r="C806" s="4">
        <v>44060</v>
      </c>
      <c r="D806">
        <v>7</v>
      </c>
      <c r="E806" t="s">
        <v>35</v>
      </c>
      <c r="F806" t="s">
        <v>46</v>
      </c>
      <c r="G806" t="s">
        <v>55</v>
      </c>
      <c r="H806" t="s">
        <v>57</v>
      </c>
      <c r="I806" s="4">
        <v>43677</v>
      </c>
      <c r="J806">
        <v>3</v>
      </c>
      <c r="K806" t="s">
        <v>59</v>
      </c>
      <c r="L806" s="4">
        <v>43615</v>
      </c>
      <c r="M806" s="4">
        <v>43830</v>
      </c>
      <c r="N806">
        <v>2</v>
      </c>
      <c r="O806" t="s">
        <v>178</v>
      </c>
      <c r="P806" t="s">
        <v>340</v>
      </c>
      <c r="Q806">
        <v>2</v>
      </c>
      <c r="R806" t="s">
        <v>729</v>
      </c>
      <c r="S806" t="s">
        <v>1271</v>
      </c>
      <c r="T806" t="s">
        <v>1788</v>
      </c>
      <c r="U806" t="s">
        <v>207</v>
      </c>
      <c r="V806" t="s">
        <v>2063</v>
      </c>
      <c r="W806">
        <v>1055.3599999999999</v>
      </c>
      <c r="X806">
        <v>99.96</v>
      </c>
      <c r="Y806">
        <v>2</v>
      </c>
      <c r="Z806" t="s">
        <v>2219</v>
      </c>
      <c r="AA806" t="s">
        <v>2508</v>
      </c>
      <c r="AF806" s="4"/>
      <c r="AG806" s="4"/>
      <c r="AH806" t="s">
        <v>86</v>
      </c>
      <c r="AI806" t="s">
        <v>248</v>
      </c>
      <c r="AJ806" t="s">
        <v>513</v>
      </c>
      <c r="AK806" t="s">
        <v>1076</v>
      </c>
      <c r="AL806" t="s">
        <v>1603</v>
      </c>
      <c r="AM806" t="s">
        <v>69</v>
      </c>
      <c r="AN806" t="s">
        <v>1577</v>
      </c>
      <c r="AO806" t="s">
        <v>549</v>
      </c>
      <c r="AP806" t="s">
        <v>2362</v>
      </c>
    </row>
    <row r="807" spans="1:42" x14ac:dyDescent="0.25">
      <c r="A807">
        <v>558</v>
      </c>
      <c r="B807">
        <v>339</v>
      </c>
      <c r="C807" s="4">
        <v>44060</v>
      </c>
      <c r="D807">
        <v>7</v>
      </c>
      <c r="E807" t="s">
        <v>35</v>
      </c>
      <c r="F807" t="s">
        <v>46</v>
      </c>
      <c r="G807" t="s">
        <v>55</v>
      </c>
      <c r="H807" t="s">
        <v>57</v>
      </c>
      <c r="I807" s="4">
        <v>43677</v>
      </c>
      <c r="J807">
        <v>3</v>
      </c>
      <c r="K807" t="s">
        <v>59</v>
      </c>
      <c r="L807" s="4">
        <v>43615</v>
      </c>
      <c r="M807" s="4">
        <v>43830</v>
      </c>
      <c r="N807">
        <v>2</v>
      </c>
      <c r="O807" t="s">
        <v>178</v>
      </c>
      <c r="P807" t="s">
        <v>340</v>
      </c>
      <c r="Q807">
        <v>2</v>
      </c>
      <c r="R807" t="s">
        <v>729</v>
      </c>
      <c r="S807" t="s">
        <v>1271</v>
      </c>
      <c r="T807" t="s">
        <v>1788</v>
      </c>
      <c r="U807" t="s">
        <v>207</v>
      </c>
      <c r="V807" t="s">
        <v>2063</v>
      </c>
      <c r="W807">
        <v>1055.3599999999999</v>
      </c>
      <c r="X807">
        <v>99.96</v>
      </c>
      <c r="Y807">
        <v>2</v>
      </c>
      <c r="Z807" t="s">
        <v>2219</v>
      </c>
      <c r="AA807" t="s">
        <v>2508</v>
      </c>
      <c r="AF807" s="4"/>
      <c r="AG807" s="4"/>
      <c r="AH807" t="s">
        <v>69</v>
      </c>
      <c r="AI807" t="s">
        <v>231</v>
      </c>
      <c r="AJ807" t="s">
        <v>565</v>
      </c>
      <c r="AK807" t="s">
        <v>1125</v>
      </c>
      <c r="AL807" t="s">
        <v>1648</v>
      </c>
      <c r="AM807" t="s">
        <v>69</v>
      </c>
      <c r="AN807" t="s">
        <v>1577</v>
      </c>
      <c r="AO807" t="s">
        <v>78</v>
      </c>
      <c r="AP807" t="s">
        <v>2330</v>
      </c>
    </row>
    <row r="808" spans="1:42" x14ac:dyDescent="0.25">
      <c r="A808">
        <v>558</v>
      </c>
      <c r="B808">
        <v>339</v>
      </c>
      <c r="C808" s="4">
        <v>44060</v>
      </c>
      <c r="D808">
        <v>7</v>
      </c>
      <c r="E808" t="s">
        <v>35</v>
      </c>
      <c r="F808" t="s">
        <v>46</v>
      </c>
      <c r="G808" t="s">
        <v>55</v>
      </c>
      <c r="H808" t="s">
        <v>57</v>
      </c>
      <c r="I808" s="4">
        <v>43677</v>
      </c>
      <c r="J808">
        <v>3</v>
      </c>
      <c r="K808" t="s">
        <v>59</v>
      </c>
      <c r="L808" s="4">
        <v>43615</v>
      </c>
      <c r="M808" s="4">
        <v>43830</v>
      </c>
      <c r="N808">
        <v>2</v>
      </c>
      <c r="O808" t="s">
        <v>178</v>
      </c>
      <c r="P808" t="s">
        <v>340</v>
      </c>
      <c r="Q808">
        <v>2</v>
      </c>
      <c r="R808" t="s">
        <v>729</v>
      </c>
      <c r="S808" t="s">
        <v>1271</v>
      </c>
      <c r="T808" t="s">
        <v>1788</v>
      </c>
      <c r="U808" t="s">
        <v>207</v>
      </c>
      <c r="V808" t="s">
        <v>2063</v>
      </c>
      <c r="W808">
        <v>1055.3599999999999</v>
      </c>
      <c r="X808">
        <v>99.96</v>
      </c>
      <c r="Y808">
        <v>2</v>
      </c>
      <c r="Z808" t="s">
        <v>2219</v>
      </c>
      <c r="AA808" t="s">
        <v>2508</v>
      </c>
      <c r="AF808" s="4"/>
      <c r="AG808" s="4"/>
      <c r="AH808" t="s">
        <v>86</v>
      </c>
      <c r="AI808" t="s">
        <v>248</v>
      </c>
      <c r="AJ808" t="s">
        <v>513</v>
      </c>
      <c r="AK808" t="s">
        <v>1076</v>
      </c>
      <c r="AL808" t="s">
        <v>1603</v>
      </c>
      <c r="AM808" t="s">
        <v>69</v>
      </c>
      <c r="AN808" t="s">
        <v>1577</v>
      </c>
      <c r="AO808" t="s">
        <v>549</v>
      </c>
      <c r="AP808" t="s">
        <v>2362</v>
      </c>
    </row>
    <row r="809" spans="1:42" x14ac:dyDescent="0.25">
      <c r="A809">
        <v>559</v>
      </c>
      <c r="B809">
        <v>452</v>
      </c>
      <c r="C809" s="4">
        <v>44060</v>
      </c>
      <c r="D809">
        <v>9</v>
      </c>
      <c r="E809" t="s">
        <v>41</v>
      </c>
      <c r="F809" t="s">
        <v>52</v>
      </c>
      <c r="G809" t="s">
        <v>55</v>
      </c>
      <c r="H809" t="s">
        <v>58</v>
      </c>
      <c r="I809" s="4">
        <v>43598</v>
      </c>
      <c r="J809">
        <v>3</v>
      </c>
      <c r="L809" s="4"/>
      <c r="M809" s="4"/>
      <c r="N809">
        <v>1</v>
      </c>
      <c r="O809" t="s">
        <v>78</v>
      </c>
      <c r="P809" t="s">
        <v>240</v>
      </c>
      <c r="Q809">
        <v>1</v>
      </c>
      <c r="R809" t="s">
        <v>578</v>
      </c>
      <c r="S809" t="s">
        <v>1136</v>
      </c>
      <c r="T809" t="s">
        <v>1659</v>
      </c>
      <c r="U809" t="s">
        <v>67</v>
      </c>
      <c r="V809" t="s">
        <v>1548</v>
      </c>
      <c r="W809">
        <v>14.97</v>
      </c>
      <c r="X809">
        <v>44.97</v>
      </c>
      <c r="Y809">
        <v>1</v>
      </c>
      <c r="Z809" t="s">
        <v>393</v>
      </c>
      <c r="AA809" t="s">
        <v>2345</v>
      </c>
      <c r="AF809" s="4"/>
      <c r="AG809" s="4"/>
      <c r="AH809" t="s">
        <v>78</v>
      </c>
      <c r="AI809" t="s">
        <v>240</v>
      </c>
      <c r="AJ809" t="s">
        <v>578</v>
      </c>
      <c r="AK809" t="s">
        <v>1136</v>
      </c>
      <c r="AL809" t="s">
        <v>1659</v>
      </c>
      <c r="AM809" t="s">
        <v>67</v>
      </c>
      <c r="AN809" t="s">
        <v>1548</v>
      </c>
      <c r="AO809" t="s">
        <v>393</v>
      </c>
      <c r="AP809" t="s">
        <v>2345</v>
      </c>
    </row>
    <row r="810" spans="1:42" x14ac:dyDescent="0.25">
      <c r="A810">
        <v>560</v>
      </c>
      <c r="B810">
        <v>416</v>
      </c>
      <c r="C810" s="4">
        <v>44061</v>
      </c>
      <c r="D810">
        <v>10</v>
      </c>
      <c r="E810" t="s">
        <v>42</v>
      </c>
      <c r="F810" t="s">
        <v>53</v>
      </c>
      <c r="G810" t="s">
        <v>56</v>
      </c>
      <c r="H810" t="s">
        <v>58</v>
      </c>
      <c r="I810" s="4">
        <v>43652</v>
      </c>
      <c r="J810">
        <v>2</v>
      </c>
      <c r="K810" t="s">
        <v>60</v>
      </c>
      <c r="L810" s="4">
        <v>43615</v>
      </c>
      <c r="M810" s="4">
        <v>43830</v>
      </c>
      <c r="N810">
        <v>2</v>
      </c>
      <c r="O810" t="s">
        <v>124</v>
      </c>
      <c r="P810" t="s">
        <v>286</v>
      </c>
      <c r="Q810">
        <v>2</v>
      </c>
      <c r="R810" t="s">
        <v>730</v>
      </c>
      <c r="S810" t="s">
        <v>1272</v>
      </c>
      <c r="T810" t="s">
        <v>1789</v>
      </c>
      <c r="U810" t="s">
        <v>180</v>
      </c>
      <c r="V810" t="s">
        <v>1869</v>
      </c>
      <c r="W810">
        <v>144.97</v>
      </c>
      <c r="X810">
        <v>44.97</v>
      </c>
      <c r="Y810">
        <v>2</v>
      </c>
      <c r="Z810" t="s">
        <v>2214</v>
      </c>
      <c r="AA810" t="s">
        <v>2503</v>
      </c>
      <c r="AF810" s="4"/>
      <c r="AG810" s="4"/>
      <c r="AH810" t="s">
        <v>67</v>
      </c>
      <c r="AI810" t="s">
        <v>229</v>
      </c>
      <c r="AJ810" t="s">
        <v>468</v>
      </c>
      <c r="AK810" t="s">
        <v>1031</v>
      </c>
      <c r="AL810" t="s">
        <v>1561</v>
      </c>
      <c r="AM810" t="s">
        <v>80</v>
      </c>
      <c r="AN810" t="s">
        <v>1548</v>
      </c>
      <c r="AO810" t="s">
        <v>90</v>
      </c>
      <c r="AP810" t="s">
        <v>2328</v>
      </c>
    </row>
    <row r="811" spans="1:42" x14ac:dyDescent="0.25">
      <c r="A811">
        <v>560</v>
      </c>
      <c r="B811">
        <v>416</v>
      </c>
      <c r="C811" s="4">
        <v>44061</v>
      </c>
      <c r="D811">
        <v>10</v>
      </c>
      <c r="E811" t="s">
        <v>42</v>
      </c>
      <c r="F811" t="s">
        <v>53</v>
      </c>
      <c r="G811" t="s">
        <v>56</v>
      </c>
      <c r="H811" t="s">
        <v>58</v>
      </c>
      <c r="I811" s="4">
        <v>43652</v>
      </c>
      <c r="J811">
        <v>2</v>
      </c>
      <c r="K811" t="s">
        <v>60</v>
      </c>
      <c r="L811" s="4">
        <v>43615</v>
      </c>
      <c r="M811" s="4">
        <v>43830</v>
      </c>
      <c r="N811">
        <v>2</v>
      </c>
      <c r="O811" t="s">
        <v>124</v>
      </c>
      <c r="P811" t="s">
        <v>286</v>
      </c>
      <c r="Q811">
        <v>2</v>
      </c>
      <c r="R811" t="s">
        <v>730</v>
      </c>
      <c r="S811" t="s">
        <v>1272</v>
      </c>
      <c r="T811" t="s">
        <v>1789</v>
      </c>
      <c r="U811" t="s">
        <v>180</v>
      </c>
      <c r="V811" t="s">
        <v>1869</v>
      </c>
      <c r="W811">
        <v>144.97</v>
      </c>
      <c r="X811">
        <v>44.97</v>
      </c>
      <c r="Y811">
        <v>2</v>
      </c>
      <c r="Z811" t="s">
        <v>2214</v>
      </c>
      <c r="AA811" t="s">
        <v>2503</v>
      </c>
      <c r="AF811" s="4"/>
      <c r="AG811" s="4"/>
      <c r="AH811" t="s">
        <v>78</v>
      </c>
      <c r="AI811" t="s">
        <v>240</v>
      </c>
      <c r="AJ811" t="s">
        <v>402</v>
      </c>
      <c r="AK811" t="s">
        <v>964</v>
      </c>
      <c r="AL811" t="s">
        <v>1498</v>
      </c>
      <c r="AM811" t="s">
        <v>69</v>
      </c>
      <c r="AN811" t="s">
        <v>1548</v>
      </c>
      <c r="AO811" t="s">
        <v>469</v>
      </c>
      <c r="AP811" t="s">
        <v>2339</v>
      </c>
    </row>
    <row r="812" spans="1:42" x14ac:dyDescent="0.25">
      <c r="A812">
        <v>561</v>
      </c>
      <c r="B812">
        <v>271</v>
      </c>
      <c r="C812" s="4">
        <v>44062</v>
      </c>
      <c r="D812">
        <v>10</v>
      </c>
      <c r="E812" t="s">
        <v>42</v>
      </c>
      <c r="F812" t="s">
        <v>53</v>
      </c>
      <c r="G812" t="s">
        <v>56</v>
      </c>
      <c r="H812" t="s">
        <v>57</v>
      </c>
      <c r="I812" s="4">
        <v>43712</v>
      </c>
      <c r="J812">
        <v>2</v>
      </c>
      <c r="K812" t="s">
        <v>60</v>
      </c>
      <c r="L812" s="4">
        <v>43615</v>
      </c>
      <c r="M812" s="4">
        <v>43830</v>
      </c>
      <c r="N812">
        <v>2</v>
      </c>
      <c r="O812" t="s">
        <v>111</v>
      </c>
      <c r="P812" t="s">
        <v>273</v>
      </c>
      <c r="Q812">
        <v>2</v>
      </c>
      <c r="R812" t="s">
        <v>731</v>
      </c>
      <c r="S812" t="s">
        <v>1273</v>
      </c>
      <c r="T812" t="s">
        <v>1790</v>
      </c>
      <c r="U812" t="s">
        <v>103</v>
      </c>
      <c r="V812" t="s">
        <v>2030</v>
      </c>
      <c r="W812">
        <v>124.82</v>
      </c>
      <c r="X812">
        <v>64.959999999999994</v>
      </c>
      <c r="Y812">
        <v>2</v>
      </c>
      <c r="Z812" t="s">
        <v>2158</v>
      </c>
      <c r="AA812" t="s">
        <v>2438</v>
      </c>
      <c r="AF812" s="4"/>
      <c r="AG812" s="4"/>
      <c r="AH812" t="s">
        <v>70</v>
      </c>
      <c r="AI812" t="s">
        <v>232</v>
      </c>
      <c r="AJ812" t="s">
        <v>753</v>
      </c>
      <c r="AK812" t="s">
        <v>1077</v>
      </c>
      <c r="AL812" t="s">
        <v>598</v>
      </c>
      <c r="AM812" t="s">
        <v>69</v>
      </c>
      <c r="AN812" t="s">
        <v>1517</v>
      </c>
      <c r="AO812" t="s">
        <v>673</v>
      </c>
      <c r="AP812" t="s">
        <v>2348</v>
      </c>
    </row>
    <row r="813" spans="1:42" x14ac:dyDescent="0.25">
      <c r="A813">
        <v>561</v>
      </c>
      <c r="B813">
        <v>271</v>
      </c>
      <c r="C813" s="4">
        <v>44062</v>
      </c>
      <c r="D813">
        <v>10</v>
      </c>
      <c r="E813" t="s">
        <v>42</v>
      </c>
      <c r="F813" t="s">
        <v>53</v>
      </c>
      <c r="G813" t="s">
        <v>56</v>
      </c>
      <c r="H813" t="s">
        <v>57</v>
      </c>
      <c r="I813" s="4">
        <v>43712</v>
      </c>
      <c r="J813">
        <v>2</v>
      </c>
      <c r="K813" t="s">
        <v>60</v>
      </c>
      <c r="L813" s="4">
        <v>43615</v>
      </c>
      <c r="M813" s="4">
        <v>43830</v>
      </c>
      <c r="N813">
        <v>2</v>
      </c>
      <c r="O813" t="s">
        <v>111</v>
      </c>
      <c r="P813" t="s">
        <v>273</v>
      </c>
      <c r="Q813">
        <v>2</v>
      </c>
      <c r="R813" t="s">
        <v>731</v>
      </c>
      <c r="S813" t="s">
        <v>1273</v>
      </c>
      <c r="T813" t="s">
        <v>1790</v>
      </c>
      <c r="U813" t="s">
        <v>103</v>
      </c>
      <c r="V813" t="s">
        <v>2030</v>
      </c>
      <c r="W813">
        <v>124.82</v>
      </c>
      <c r="X813">
        <v>64.959999999999994</v>
      </c>
      <c r="Y813">
        <v>2</v>
      </c>
      <c r="Z813" t="s">
        <v>2158</v>
      </c>
      <c r="AA813" t="s">
        <v>2438</v>
      </c>
      <c r="AF813" s="4"/>
      <c r="AG813" s="4"/>
      <c r="AH813" t="s">
        <v>78</v>
      </c>
      <c r="AI813" t="s">
        <v>240</v>
      </c>
      <c r="AJ813" t="s">
        <v>408</v>
      </c>
      <c r="AK813" t="s">
        <v>970</v>
      </c>
      <c r="AL813" t="s">
        <v>1503</v>
      </c>
      <c r="AM813" t="s">
        <v>67</v>
      </c>
      <c r="AN813" t="s">
        <v>1548</v>
      </c>
      <c r="AO813" t="s">
        <v>393</v>
      </c>
      <c r="AP813" t="s">
        <v>2345</v>
      </c>
    </row>
    <row r="814" spans="1:42" x14ac:dyDescent="0.25">
      <c r="A814">
        <v>562</v>
      </c>
      <c r="B814">
        <v>194</v>
      </c>
      <c r="C814" s="4">
        <v>44063</v>
      </c>
      <c r="D814">
        <v>3</v>
      </c>
      <c r="E814" t="s">
        <v>34</v>
      </c>
      <c r="F814" t="s">
        <v>45</v>
      </c>
      <c r="G814" t="s">
        <v>55</v>
      </c>
      <c r="H814" t="s">
        <v>57</v>
      </c>
      <c r="I814" s="4">
        <v>43702</v>
      </c>
      <c r="J814">
        <v>3</v>
      </c>
      <c r="K814" t="s">
        <v>59</v>
      </c>
      <c r="L814" s="4">
        <v>43615</v>
      </c>
      <c r="M814" s="4">
        <v>43830</v>
      </c>
      <c r="N814">
        <v>1</v>
      </c>
      <c r="O814" t="s">
        <v>90</v>
      </c>
      <c r="P814" t="s">
        <v>252</v>
      </c>
      <c r="Q814">
        <v>1</v>
      </c>
      <c r="R814" t="s">
        <v>449</v>
      </c>
      <c r="S814" t="s">
        <v>1011</v>
      </c>
      <c r="T814" t="s">
        <v>1541</v>
      </c>
      <c r="U814" t="s">
        <v>69</v>
      </c>
      <c r="V814" t="s">
        <v>1562</v>
      </c>
      <c r="W814">
        <v>43.19</v>
      </c>
      <c r="X814">
        <v>9.99</v>
      </c>
      <c r="Y814">
        <v>1</v>
      </c>
      <c r="Z814" t="s">
        <v>410</v>
      </c>
      <c r="AA814" t="s">
        <v>2359</v>
      </c>
      <c r="AF814" s="4"/>
      <c r="AG814" s="4"/>
      <c r="AH814" t="s">
        <v>90</v>
      </c>
      <c r="AI814" t="s">
        <v>252</v>
      </c>
      <c r="AJ814" t="s">
        <v>449</v>
      </c>
      <c r="AK814" t="s">
        <v>1011</v>
      </c>
      <c r="AL814" t="s">
        <v>1541</v>
      </c>
      <c r="AM814" t="s">
        <v>69</v>
      </c>
      <c r="AN814" t="s">
        <v>1562</v>
      </c>
      <c r="AO814" t="s">
        <v>410</v>
      </c>
      <c r="AP814" t="s">
        <v>2359</v>
      </c>
    </row>
    <row r="815" spans="1:42" x14ac:dyDescent="0.25">
      <c r="A815">
        <v>563</v>
      </c>
      <c r="B815">
        <v>402</v>
      </c>
      <c r="C815" s="4">
        <v>44064</v>
      </c>
      <c r="D815">
        <v>10</v>
      </c>
      <c r="E815" t="s">
        <v>42</v>
      </c>
      <c r="F815" t="s">
        <v>53</v>
      </c>
      <c r="G815" t="s">
        <v>56</v>
      </c>
      <c r="H815" t="s">
        <v>57</v>
      </c>
      <c r="I815" s="4">
        <v>43883</v>
      </c>
      <c r="J815">
        <v>5</v>
      </c>
      <c r="K815" t="s">
        <v>60</v>
      </c>
      <c r="L815" s="4">
        <v>43831</v>
      </c>
      <c r="M815" s="4">
        <v>43921</v>
      </c>
      <c r="N815">
        <v>2</v>
      </c>
      <c r="O815" t="s">
        <v>114</v>
      </c>
      <c r="P815" t="s">
        <v>276</v>
      </c>
      <c r="Q815">
        <v>2</v>
      </c>
      <c r="R815" t="s">
        <v>732</v>
      </c>
      <c r="S815" t="s">
        <v>1274</v>
      </c>
      <c r="T815" t="s">
        <v>1791</v>
      </c>
      <c r="U815" t="s">
        <v>83</v>
      </c>
      <c r="V815" t="s">
        <v>2031</v>
      </c>
      <c r="W815">
        <v>328.95</v>
      </c>
      <c r="X815">
        <v>94.95</v>
      </c>
      <c r="Y815">
        <v>2</v>
      </c>
      <c r="Z815" t="s">
        <v>2220</v>
      </c>
      <c r="AA815" t="s">
        <v>2509</v>
      </c>
      <c r="AF815" s="4"/>
      <c r="AG815" s="4"/>
      <c r="AH815" t="s">
        <v>84</v>
      </c>
      <c r="AI815" t="s">
        <v>246</v>
      </c>
      <c r="AJ815" t="s">
        <v>714</v>
      </c>
      <c r="AK815" t="s">
        <v>1255</v>
      </c>
      <c r="AL815" t="s">
        <v>1773</v>
      </c>
      <c r="AM815" t="s">
        <v>67</v>
      </c>
      <c r="AN815" t="s">
        <v>1548</v>
      </c>
      <c r="AO815" t="s">
        <v>410</v>
      </c>
      <c r="AP815" t="s">
        <v>2359</v>
      </c>
    </row>
    <row r="816" spans="1:42" x14ac:dyDescent="0.25">
      <c r="A816">
        <v>563</v>
      </c>
      <c r="B816">
        <v>402</v>
      </c>
      <c r="C816" s="4">
        <v>44064</v>
      </c>
      <c r="D816">
        <v>10</v>
      </c>
      <c r="E816" t="s">
        <v>42</v>
      </c>
      <c r="F816" t="s">
        <v>53</v>
      </c>
      <c r="G816" t="s">
        <v>56</v>
      </c>
      <c r="H816" t="s">
        <v>57</v>
      </c>
      <c r="I816" s="4">
        <v>43883</v>
      </c>
      <c r="J816">
        <v>5</v>
      </c>
      <c r="K816" t="s">
        <v>60</v>
      </c>
      <c r="L816" s="4">
        <v>43831</v>
      </c>
      <c r="M816" s="4">
        <v>43921</v>
      </c>
      <c r="N816">
        <v>2</v>
      </c>
      <c r="O816" t="s">
        <v>114</v>
      </c>
      <c r="P816" t="s">
        <v>276</v>
      </c>
      <c r="Q816">
        <v>2</v>
      </c>
      <c r="R816" t="s">
        <v>732</v>
      </c>
      <c r="S816" t="s">
        <v>1274</v>
      </c>
      <c r="T816" t="s">
        <v>1791</v>
      </c>
      <c r="U816" t="s">
        <v>83</v>
      </c>
      <c r="V816" t="s">
        <v>2031</v>
      </c>
      <c r="W816">
        <v>328.95</v>
      </c>
      <c r="X816">
        <v>94.95</v>
      </c>
      <c r="Y816">
        <v>2</v>
      </c>
      <c r="Z816" t="s">
        <v>2220</v>
      </c>
      <c r="AA816" t="s">
        <v>2509</v>
      </c>
      <c r="AF816" s="4"/>
      <c r="AG816" s="4"/>
      <c r="AH816" t="s">
        <v>86</v>
      </c>
      <c r="AI816" t="s">
        <v>248</v>
      </c>
      <c r="AJ816" t="s">
        <v>432</v>
      </c>
      <c r="AK816" t="s">
        <v>995</v>
      </c>
      <c r="AL816" t="s">
        <v>1527</v>
      </c>
      <c r="AM816" t="s">
        <v>80</v>
      </c>
      <c r="AN816" t="s">
        <v>1577</v>
      </c>
      <c r="AO816" t="s">
        <v>549</v>
      </c>
      <c r="AP816" t="s">
        <v>2362</v>
      </c>
    </row>
    <row r="817" spans="1:42" x14ac:dyDescent="0.25">
      <c r="A817">
        <v>564</v>
      </c>
      <c r="B817">
        <v>168</v>
      </c>
      <c r="C817" s="4">
        <v>44066</v>
      </c>
      <c r="D817">
        <v>5</v>
      </c>
      <c r="E817" t="s">
        <v>36</v>
      </c>
      <c r="F817" t="s">
        <v>47</v>
      </c>
      <c r="G817" t="s">
        <v>56</v>
      </c>
      <c r="H817" t="s">
        <v>57</v>
      </c>
      <c r="I817" s="4">
        <v>43941</v>
      </c>
      <c r="J817">
        <v>7</v>
      </c>
      <c r="K817" t="s">
        <v>61</v>
      </c>
      <c r="L817" s="4">
        <v>43915</v>
      </c>
      <c r="M817" s="4">
        <v>44012</v>
      </c>
      <c r="N817">
        <v>1</v>
      </c>
      <c r="O817" t="s">
        <v>86</v>
      </c>
      <c r="P817" t="s">
        <v>248</v>
      </c>
      <c r="Q817">
        <v>1</v>
      </c>
      <c r="R817" t="s">
        <v>653</v>
      </c>
      <c r="S817" t="s">
        <v>1197</v>
      </c>
      <c r="T817" t="s">
        <v>1721</v>
      </c>
      <c r="U817" t="s">
        <v>69</v>
      </c>
      <c r="V817" t="s">
        <v>1577</v>
      </c>
      <c r="W817">
        <v>332.49</v>
      </c>
      <c r="X817">
        <v>24.99</v>
      </c>
      <c r="Y817">
        <v>1</v>
      </c>
      <c r="Z817" t="s">
        <v>549</v>
      </c>
      <c r="AA817" t="s">
        <v>2362</v>
      </c>
      <c r="AF817" s="4"/>
      <c r="AG817" s="4"/>
      <c r="AH817" t="s">
        <v>86</v>
      </c>
      <c r="AI817" t="s">
        <v>248</v>
      </c>
      <c r="AJ817" t="s">
        <v>653</v>
      </c>
      <c r="AK817" t="s">
        <v>1197</v>
      </c>
      <c r="AL817" t="s">
        <v>1721</v>
      </c>
      <c r="AM817" t="s">
        <v>69</v>
      </c>
      <c r="AN817" t="s">
        <v>1577</v>
      </c>
      <c r="AO817" t="s">
        <v>549</v>
      </c>
      <c r="AP817" t="s">
        <v>2362</v>
      </c>
    </row>
    <row r="818" spans="1:42" x14ac:dyDescent="0.25">
      <c r="A818">
        <v>565</v>
      </c>
      <c r="B818">
        <v>69</v>
      </c>
      <c r="C818" s="4">
        <v>44067</v>
      </c>
      <c r="D818">
        <v>1</v>
      </c>
      <c r="E818" t="s">
        <v>39</v>
      </c>
      <c r="F818" t="s">
        <v>50</v>
      </c>
      <c r="G818" t="s">
        <v>55</v>
      </c>
      <c r="H818" t="s">
        <v>57</v>
      </c>
      <c r="I818" s="4">
        <v>43918</v>
      </c>
      <c r="J818">
        <v>7</v>
      </c>
      <c r="K818" t="s">
        <v>61</v>
      </c>
      <c r="L818" s="4">
        <v>43915</v>
      </c>
      <c r="M818" s="4">
        <v>44012</v>
      </c>
      <c r="N818">
        <v>2</v>
      </c>
      <c r="O818" t="s">
        <v>124</v>
      </c>
      <c r="P818" t="s">
        <v>286</v>
      </c>
      <c r="Q818">
        <v>2</v>
      </c>
      <c r="R818" t="s">
        <v>733</v>
      </c>
      <c r="S818" t="s">
        <v>1275</v>
      </c>
      <c r="T818" t="s">
        <v>1792</v>
      </c>
      <c r="U818" t="s">
        <v>88</v>
      </c>
      <c r="V818" t="s">
        <v>1723</v>
      </c>
      <c r="W818">
        <v>179.86</v>
      </c>
      <c r="X818">
        <v>39.96</v>
      </c>
      <c r="Y818">
        <v>2</v>
      </c>
      <c r="Z818" t="s">
        <v>2221</v>
      </c>
      <c r="AA818" t="s">
        <v>2510</v>
      </c>
      <c r="AF818" s="4"/>
      <c r="AG818" s="4"/>
      <c r="AH818" t="s">
        <v>67</v>
      </c>
      <c r="AI818" t="s">
        <v>229</v>
      </c>
      <c r="AJ818" t="s">
        <v>439</v>
      </c>
      <c r="AK818" t="s">
        <v>1001</v>
      </c>
      <c r="AL818" t="s">
        <v>1533</v>
      </c>
      <c r="AM818" t="s">
        <v>80</v>
      </c>
      <c r="AN818" t="s">
        <v>1562</v>
      </c>
      <c r="AO818" t="s">
        <v>84</v>
      </c>
      <c r="AP818" t="s">
        <v>2366</v>
      </c>
    </row>
    <row r="819" spans="1:42" x14ac:dyDescent="0.25">
      <c r="A819">
        <v>565</v>
      </c>
      <c r="B819">
        <v>69</v>
      </c>
      <c r="C819" s="4">
        <v>44067</v>
      </c>
      <c r="D819">
        <v>1</v>
      </c>
      <c r="E819" t="s">
        <v>39</v>
      </c>
      <c r="F819" t="s">
        <v>50</v>
      </c>
      <c r="G819" t="s">
        <v>55</v>
      </c>
      <c r="H819" t="s">
        <v>57</v>
      </c>
      <c r="I819" s="4">
        <v>43918</v>
      </c>
      <c r="J819">
        <v>7</v>
      </c>
      <c r="K819" t="s">
        <v>61</v>
      </c>
      <c r="L819" s="4">
        <v>43915</v>
      </c>
      <c r="M819" s="4">
        <v>44012</v>
      </c>
      <c r="N819">
        <v>2</v>
      </c>
      <c r="O819" t="s">
        <v>124</v>
      </c>
      <c r="P819" t="s">
        <v>286</v>
      </c>
      <c r="Q819">
        <v>2</v>
      </c>
      <c r="R819" t="s">
        <v>733</v>
      </c>
      <c r="S819" t="s">
        <v>1275</v>
      </c>
      <c r="T819" t="s">
        <v>1792</v>
      </c>
      <c r="U819" t="s">
        <v>88</v>
      </c>
      <c r="V819" t="s">
        <v>1723</v>
      </c>
      <c r="W819">
        <v>179.86</v>
      </c>
      <c r="X819">
        <v>39.96</v>
      </c>
      <c r="Y819">
        <v>2</v>
      </c>
      <c r="Z819" t="s">
        <v>2221</v>
      </c>
      <c r="AA819" t="s">
        <v>2510</v>
      </c>
      <c r="AF819" s="4"/>
      <c r="AG819" s="4"/>
      <c r="AH819" t="s">
        <v>78</v>
      </c>
      <c r="AI819" t="s">
        <v>240</v>
      </c>
      <c r="AJ819" t="s">
        <v>408</v>
      </c>
      <c r="AK819" t="s">
        <v>970</v>
      </c>
      <c r="AL819" t="s">
        <v>1503</v>
      </c>
      <c r="AM819" t="s">
        <v>80</v>
      </c>
      <c r="AN819" t="s">
        <v>1562</v>
      </c>
      <c r="AO819" t="s">
        <v>393</v>
      </c>
      <c r="AP819" t="s">
        <v>2345</v>
      </c>
    </row>
    <row r="820" spans="1:42" x14ac:dyDescent="0.25">
      <c r="A820">
        <v>566</v>
      </c>
      <c r="B820">
        <v>383</v>
      </c>
      <c r="C820" s="4">
        <v>44067</v>
      </c>
      <c r="D820">
        <v>11</v>
      </c>
      <c r="E820" t="s">
        <v>37</v>
      </c>
      <c r="F820" t="s">
        <v>48</v>
      </c>
      <c r="G820" t="s">
        <v>56</v>
      </c>
      <c r="H820" t="s">
        <v>57</v>
      </c>
      <c r="I820" s="4">
        <v>43616</v>
      </c>
      <c r="J820">
        <v>2</v>
      </c>
      <c r="K820" t="s">
        <v>60</v>
      </c>
      <c r="L820" s="4">
        <v>43615</v>
      </c>
      <c r="M820" s="4">
        <v>43830</v>
      </c>
      <c r="N820">
        <v>2</v>
      </c>
      <c r="O820" t="s">
        <v>179</v>
      </c>
      <c r="P820" t="s">
        <v>341</v>
      </c>
      <c r="Q820">
        <v>2</v>
      </c>
      <c r="R820" t="s">
        <v>734</v>
      </c>
      <c r="S820" t="s">
        <v>1276</v>
      </c>
      <c r="T820" t="s">
        <v>1793</v>
      </c>
      <c r="U820" t="s">
        <v>110</v>
      </c>
      <c r="V820" t="s">
        <v>1869</v>
      </c>
      <c r="W820">
        <v>287.94</v>
      </c>
      <c r="X820">
        <v>89.94</v>
      </c>
      <c r="Y820">
        <v>2</v>
      </c>
      <c r="Z820" t="s">
        <v>113</v>
      </c>
      <c r="AA820" t="s">
        <v>2511</v>
      </c>
      <c r="AF820" s="4"/>
      <c r="AG820" s="4"/>
      <c r="AH820" t="s">
        <v>79</v>
      </c>
      <c r="AI820" t="s">
        <v>241</v>
      </c>
      <c r="AJ820" t="s">
        <v>566</v>
      </c>
      <c r="AK820" t="s">
        <v>1067</v>
      </c>
      <c r="AL820" t="s">
        <v>1649</v>
      </c>
      <c r="AM820" t="s">
        <v>67</v>
      </c>
      <c r="AN820" t="s">
        <v>1548</v>
      </c>
      <c r="AO820" t="s">
        <v>65</v>
      </c>
      <c r="AP820" t="s">
        <v>2343</v>
      </c>
    </row>
    <row r="821" spans="1:42" x14ac:dyDescent="0.25">
      <c r="A821">
        <v>566</v>
      </c>
      <c r="B821">
        <v>383</v>
      </c>
      <c r="C821" s="4">
        <v>44067</v>
      </c>
      <c r="D821">
        <v>11</v>
      </c>
      <c r="E821" t="s">
        <v>37</v>
      </c>
      <c r="F821" t="s">
        <v>48</v>
      </c>
      <c r="G821" t="s">
        <v>56</v>
      </c>
      <c r="H821" t="s">
        <v>57</v>
      </c>
      <c r="I821" s="4">
        <v>43616</v>
      </c>
      <c r="J821">
        <v>2</v>
      </c>
      <c r="K821" t="s">
        <v>60</v>
      </c>
      <c r="L821" s="4">
        <v>43615</v>
      </c>
      <c r="M821" s="4">
        <v>43830</v>
      </c>
      <c r="N821">
        <v>2</v>
      </c>
      <c r="O821" t="s">
        <v>179</v>
      </c>
      <c r="P821" t="s">
        <v>341</v>
      </c>
      <c r="Q821">
        <v>2</v>
      </c>
      <c r="R821" t="s">
        <v>734</v>
      </c>
      <c r="S821" t="s">
        <v>1276</v>
      </c>
      <c r="T821" t="s">
        <v>1793</v>
      </c>
      <c r="U821" t="s">
        <v>110</v>
      </c>
      <c r="V821" t="s">
        <v>1869</v>
      </c>
      <c r="W821">
        <v>287.94</v>
      </c>
      <c r="X821">
        <v>89.94</v>
      </c>
      <c r="Y821">
        <v>2</v>
      </c>
      <c r="Z821" t="s">
        <v>113</v>
      </c>
      <c r="AA821" t="s">
        <v>2511</v>
      </c>
      <c r="AF821" s="4"/>
      <c r="AG821" s="4"/>
      <c r="AH821" t="s">
        <v>67</v>
      </c>
      <c r="AI821" t="s">
        <v>229</v>
      </c>
      <c r="AJ821" t="s">
        <v>445</v>
      </c>
      <c r="AK821" t="s">
        <v>1007</v>
      </c>
      <c r="AL821" t="s">
        <v>1533</v>
      </c>
      <c r="AM821" t="s">
        <v>67</v>
      </c>
      <c r="AN821" t="s">
        <v>1548</v>
      </c>
      <c r="AO821" t="s">
        <v>79</v>
      </c>
      <c r="AP821" t="s">
        <v>2349</v>
      </c>
    </row>
    <row r="822" spans="1:42" x14ac:dyDescent="0.25">
      <c r="A822">
        <v>567</v>
      </c>
      <c r="B822">
        <v>446</v>
      </c>
      <c r="C822" s="4">
        <v>44067</v>
      </c>
      <c r="D822">
        <v>7</v>
      </c>
      <c r="E822" t="s">
        <v>35</v>
      </c>
      <c r="F822" t="s">
        <v>46</v>
      </c>
      <c r="G822" t="s">
        <v>55</v>
      </c>
      <c r="H822" t="s">
        <v>57</v>
      </c>
      <c r="I822" s="4">
        <v>44051</v>
      </c>
      <c r="J822">
        <v>9</v>
      </c>
      <c r="K822" t="s">
        <v>59</v>
      </c>
      <c r="L822" s="4">
        <v>43952</v>
      </c>
      <c r="M822" s="4">
        <v>44075</v>
      </c>
      <c r="N822">
        <v>2</v>
      </c>
      <c r="O822" t="s">
        <v>180</v>
      </c>
      <c r="P822" t="s">
        <v>342</v>
      </c>
      <c r="Q822">
        <v>2</v>
      </c>
      <c r="R822" t="s">
        <v>735</v>
      </c>
      <c r="S822" t="s">
        <v>1277</v>
      </c>
      <c r="T822" t="s">
        <v>1794</v>
      </c>
      <c r="U822" t="s">
        <v>88</v>
      </c>
      <c r="V822" t="s">
        <v>2031</v>
      </c>
      <c r="W822">
        <v>305.98</v>
      </c>
      <c r="X822">
        <v>79.959999999999994</v>
      </c>
      <c r="Y822">
        <v>1</v>
      </c>
      <c r="Z822" t="s">
        <v>71</v>
      </c>
      <c r="AA822" t="s">
        <v>2512</v>
      </c>
      <c r="AF822" s="4"/>
      <c r="AG822" s="4"/>
      <c r="AH822" t="s">
        <v>80</v>
      </c>
      <c r="AI822" t="s">
        <v>242</v>
      </c>
      <c r="AJ822" t="s">
        <v>912</v>
      </c>
      <c r="AK822" t="s">
        <v>984</v>
      </c>
      <c r="AL822" t="s">
        <v>1961</v>
      </c>
      <c r="AM822" t="s">
        <v>80</v>
      </c>
      <c r="AN822" t="s">
        <v>1548</v>
      </c>
      <c r="AO822" t="s">
        <v>69</v>
      </c>
      <c r="AP822" t="s">
        <v>2360</v>
      </c>
    </row>
    <row r="823" spans="1:42" x14ac:dyDescent="0.25">
      <c r="A823">
        <v>567</v>
      </c>
      <c r="B823">
        <v>446</v>
      </c>
      <c r="C823" s="4">
        <v>44067</v>
      </c>
      <c r="D823">
        <v>7</v>
      </c>
      <c r="E823" t="s">
        <v>35</v>
      </c>
      <c r="F823" t="s">
        <v>46</v>
      </c>
      <c r="G823" t="s">
        <v>55</v>
      </c>
      <c r="H823" t="s">
        <v>57</v>
      </c>
      <c r="I823" s="4">
        <v>44051</v>
      </c>
      <c r="J823">
        <v>9</v>
      </c>
      <c r="K823" t="s">
        <v>59</v>
      </c>
      <c r="L823" s="4">
        <v>43952</v>
      </c>
      <c r="M823" s="4">
        <v>44075</v>
      </c>
      <c r="N823">
        <v>2</v>
      </c>
      <c r="O823" t="s">
        <v>180</v>
      </c>
      <c r="P823" t="s">
        <v>342</v>
      </c>
      <c r="Q823">
        <v>2</v>
      </c>
      <c r="R823" t="s">
        <v>735</v>
      </c>
      <c r="S823" t="s">
        <v>1277</v>
      </c>
      <c r="T823" t="s">
        <v>1794</v>
      </c>
      <c r="U823" t="s">
        <v>88</v>
      </c>
      <c r="V823" t="s">
        <v>2031</v>
      </c>
      <c r="W823">
        <v>305.98</v>
      </c>
      <c r="X823">
        <v>79.959999999999994</v>
      </c>
      <c r="Y823">
        <v>1</v>
      </c>
      <c r="Z823" t="s">
        <v>71</v>
      </c>
      <c r="AA823" t="s">
        <v>2512</v>
      </c>
      <c r="AF823" s="4"/>
      <c r="AG823" s="4"/>
      <c r="AH823" t="s">
        <v>69</v>
      </c>
      <c r="AI823" t="s">
        <v>231</v>
      </c>
      <c r="AJ823" t="s">
        <v>646</v>
      </c>
      <c r="AK823" t="s">
        <v>987</v>
      </c>
      <c r="AL823" t="s">
        <v>492</v>
      </c>
      <c r="AM823" t="s">
        <v>80</v>
      </c>
      <c r="AN823" t="s">
        <v>1577</v>
      </c>
      <c r="AO823" t="s">
        <v>69</v>
      </c>
      <c r="AP823" t="s">
        <v>2360</v>
      </c>
    </row>
    <row r="824" spans="1:42" x14ac:dyDescent="0.25">
      <c r="A824">
        <v>568</v>
      </c>
      <c r="B824">
        <v>459</v>
      </c>
      <c r="C824" s="4">
        <v>44068</v>
      </c>
      <c r="D824">
        <v>3</v>
      </c>
      <c r="E824" t="s">
        <v>34</v>
      </c>
      <c r="F824" t="s">
        <v>45</v>
      </c>
      <c r="G824" t="s">
        <v>55</v>
      </c>
      <c r="H824" t="s">
        <v>58</v>
      </c>
      <c r="I824" s="4">
        <v>43645</v>
      </c>
      <c r="J824">
        <v>2</v>
      </c>
      <c r="K824" t="s">
        <v>60</v>
      </c>
      <c r="L824" s="4">
        <v>43615</v>
      </c>
      <c r="M824" s="4">
        <v>43830</v>
      </c>
      <c r="N824">
        <v>1</v>
      </c>
      <c r="O824" t="s">
        <v>79</v>
      </c>
      <c r="P824" t="s">
        <v>241</v>
      </c>
      <c r="Q824">
        <v>1</v>
      </c>
      <c r="R824" t="s">
        <v>504</v>
      </c>
      <c r="S824" t="s">
        <v>1067</v>
      </c>
      <c r="T824" t="s">
        <v>1527</v>
      </c>
      <c r="U824" t="s">
        <v>69</v>
      </c>
      <c r="V824" t="s">
        <v>1548</v>
      </c>
      <c r="W824">
        <v>36.99</v>
      </c>
      <c r="X824">
        <v>14.99</v>
      </c>
      <c r="Y824">
        <v>1</v>
      </c>
      <c r="Z824" t="s">
        <v>455</v>
      </c>
      <c r="AA824" t="s">
        <v>2340</v>
      </c>
      <c r="AF824" s="4"/>
      <c r="AG824" s="4"/>
      <c r="AH824" t="s">
        <v>79</v>
      </c>
      <c r="AI824" t="s">
        <v>241</v>
      </c>
      <c r="AJ824" t="s">
        <v>504</v>
      </c>
      <c r="AK824" t="s">
        <v>1067</v>
      </c>
      <c r="AL824" t="s">
        <v>1527</v>
      </c>
      <c r="AM824" t="s">
        <v>69</v>
      </c>
      <c r="AN824" t="s">
        <v>1548</v>
      </c>
      <c r="AO824" t="s">
        <v>455</v>
      </c>
      <c r="AP824" t="s">
        <v>2340</v>
      </c>
    </row>
    <row r="825" spans="1:42" x14ac:dyDescent="0.25">
      <c r="A825">
        <v>569</v>
      </c>
      <c r="B825">
        <v>29</v>
      </c>
      <c r="C825" s="4">
        <v>44069</v>
      </c>
      <c r="D825">
        <v>1</v>
      </c>
      <c r="E825" t="s">
        <v>39</v>
      </c>
      <c r="F825" t="s">
        <v>50</v>
      </c>
      <c r="G825" t="s">
        <v>55</v>
      </c>
      <c r="H825" t="s">
        <v>58</v>
      </c>
      <c r="I825" s="4">
        <v>43870</v>
      </c>
      <c r="J825">
        <v>6</v>
      </c>
      <c r="K825" t="s">
        <v>59</v>
      </c>
      <c r="L825" s="4">
        <v>43862</v>
      </c>
      <c r="M825" s="4">
        <v>43889</v>
      </c>
      <c r="N825">
        <v>2</v>
      </c>
      <c r="O825" t="s">
        <v>109</v>
      </c>
      <c r="P825" t="s">
        <v>271</v>
      </c>
      <c r="Q825">
        <v>2</v>
      </c>
      <c r="R825" t="s">
        <v>736</v>
      </c>
      <c r="S825" t="s">
        <v>1278</v>
      </c>
      <c r="T825" t="s">
        <v>1795</v>
      </c>
      <c r="U825" t="s">
        <v>75</v>
      </c>
      <c r="V825" t="s">
        <v>2035</v>
      </c>
      <c r="W825">
        <v>1761.95</v>
      </c>
      <c r="X825">
        <v>79.95</v>
      </c>
      <c r="Y825">
        <v>2</v>
      </c>
      <c r="Z825" t="s">
        <v>162</v>
      </c>
      <c r="AA825" t="s">
        <v>2513</v>
      </c>
      <c r="AF825" s="4"/>
      <c r="AG825" s="4"/>
      <c r="AH825" t="s">
        <v>67</v>
      </c>
      <c r="AI825" t="s">
        <v>229</v>
      </c>
      <c r="AJ825" t="s">
        <v>710</v>
      </c>
      <c r="AK825" t="s">
        <v>1251</v>
      </c>
      <c r="AL825" t="s">
        <v>1517</v>
      </c>
      <c r="AM825" t="s">
        <v>80</v>
      </c>
      <c r="AN825" t="s">
        <v>1562</v>
      </c>
      <c r="AO825" t="s">
        <v>90</v>
      </c>
      <c r="AP825" t="s">
        <v>2328</v>
      </c>
    </row>
    <row r="826" spans="1:42" x14ac:dyDescent="0.25">
      <c r="A826">
        <v>569</v>
      </c>
      <c r="B826">
        <v>29</v>
      </c>
      <c r="C826" s="4">
        <v>44069</v>
      </c>
      <c r="D826">
        <v>1</v>
      </c>
      <c r="E826" t="s">
        <v>39</v>
      </c>
      <c r="F826" t="s">
        <v>50</v>
      </c>
      <c r="G826" t="s">
        <v>55</v>
      </c>
      <c r="H826" t="s">
        <v>58</v>
      </c>
      <c r="I826" s="4">
        <v>43870</v>
      </c>
      <c r="J826">
        <v>6</v>
      </c>
      <c r="K826" t="s">
        <v>59</v>
      </c>
      <c r="L826" s="4">
        <v>43862</v>
      </c>
      <c r="M826" s="4">
        <v>43889</v>
      </c>
      <c r="N826">
        <v>2</v>
      </c>
      <c r="O826" t="s">
        <v>109</v>
      </c>
      <c r="P826" t="s">
        <v>271</v>
      </c>
      <c r="Q826">
        <v>2</v>
      </c>
      <c r="R826" t="s">
        <v>736</v>
      </c>
      <c r="S826" t="s">
        <v>1278</v>
      </c>
      <c r="T826" t="s">
        <v>1795</v>
      </c>
      <c r="U826" t="s">
        <v>75</v>
      </c>
      <c r="V826" t="s">
        <v>2035</v>
      </c>
      <c r="W826">
        <v>1761.95</v>
      </c>
      <c r="X826">
        <v>79.95</v>
      </c>
      <c r="Y826">
        <v>2</v>
      </c>
      <c r="Z826" t="s">
        <v>162</v>
      </c>
      <c r="AA826" t="s">
        <v>2513</v>
      </c>
      <c r="AF826" s="4"/>
      <c r="AG826" s="4"/>
      <c r="AH826" t="s">
        <v>69</v>
      </c>
      <c r="AI826" t="s">
        <v>231</v>
      </c>
      <c r="AJ826" t="s">
        <v>492</v>
      </c>
      <c r="AK826" t="s">
        <v>1055</v>
      </c>
      <c r="AL826" t="s">
        <v>1584</v>
      </c>
      <c r="AM826" t="s">
        <v>67</v>
      </c>
      <c r="AN826" t="s">
        <v>1517</v>
      </c>
      <c r="AO826" t="s">
        <v>78</v>
      </c>
      <c r="AP826" t="s">
        <v>2330</v>
      </c>
    </row>
    <row r="827" spans="1:42" x14ac:dyDescent="0.25">
      <c r="A827">
        <v>570</v>
      </c>
      <c r="B827">
        <v>141</v>
      </c>
      <c r="C827" s="4">
        <v>44069</v>
      </c>
      <c r="D827">
        <v>4</v>
      </c>
      <c r="E827" t="s">
        <v>40</v>
      </c>
      <c r="F827" t="s">
        <v>51</v>
      </c>
      <c r="G827" t="s">
        <v>56</v>
      </c>
      <c r="H827" t="s">
        <v>58</v>
      </c>
      <c r="I827" s="4">
        <v>43634</v>
      </c>
      <c r="J827">
        <v>3</v>
      </c>
      <c r="K827" t="s">
        <v>59</v>
      </c>
      <c r="L827" s="4">
        <v>43615</v>
      </c>
      <c r="M827" s="4">
        <v>43830</v>
      </c>
      <c r="N827">
        <v>1</v>
      </c>
      <c r="O827" t="s">
        <v>70</v>
      </c>
      <c r="P827" t="s">
        <v>232</v>
      </c>
      <c r="Q827">
        <v>1</v>
      </c>
      <c r="R827" t="s">
        <v>737</v>
      </c>
      <c r="S827" t="s">
        <v>1185</v>
      </c>
      <c r="T827" t="s">
        <v>1652</v>
      </c>
      <c r="U827" t="s">
        <v>67</v>
      </c>
      <c r="V827" t="s">
        <v>1517</v>
      </c>
      <c r="W827">
        <v>41.97</v>
      </c>
      <c r="X827">
        <v>59.97</v>
      </c>
      <c r="Y827">
        <v>1</v>
      </c>
      <c r="Z827" t="s">
        <v>432</v>
      </c>
      <c r="AA827" t="s">
        <v>2331</v>
      </c>
      <c r="AF827" s="4"/>
      <c r="AG827" s="4"/>
      <c r="AH827" t="s">
        <v>70</v>
      </c>
      <c r="AI827" t="s">
        <v>232</v>
      </c>
      <c r="AJ827" t="s">
        <v>737</v>
      </c>
      <c r="AK827" t="s">
        <v>1185</v>
      </c>
      <c r="AL827" t="s">
        <v>1652</v>
      </c>
      <c r="AM827" t="s">
        <v>67</v>
      </c>
      <c r="AN827" t="s">
        <v>1517</v>
      </c>
      <c r="AO827" t="s">
        <v>432</v>
      </c>
      <c r="AP827" t="s">
        <v>2331</v>
      </c>
    </row>
    <row r="828" spans="1:42" x14ac:dyDescent="0.25">
      <c r="A828">
        <v>571</v>
      </c>
      <c r="B828">
        <v>346</v>
      </c>
      <c r="C828" s="4">
        <v>44069</v>
      </c>
      <c r="D828">
        <v>2</v>
      </c>
      <c r="E828" t="s">
        <v>38</v>
      </c>
      <c r="F828" t="s">
        <v>49</v>
      </c>
      <c r="G828" t="s">
        <v>55</v>
      </c>
      <c r="H828" t="s">
        <v>58</v>
      </c>
      <c r="I828" s="4">
        <v>43682</v>
      </c>
      <c r="J828">
        <v>2</v>
      </c>
      <c r="K828" t="s">
        <v>60</v>
      </c>
      <c r="L828" s="4">
        <v>43615</v>
      </c>
      <c r="M828" s="4">
        <v>43830</v>
      </c>
      <c r="N828">
        <v>1</v>
      </c>
      <c r="O828" t="s">
        <v>80</v>
      </c>
      <c r="P828" t="s">
        <v>242</v>
      </c>
      <c r="Q828">
        <v>1</v>
      </c>
      <c r="R828" t="s">
        <v>558</v>
      </c>
      <c r="S828" t="s">
        <v>1118</v>
      </c>
      <c r="T828" t="s">
        <v>1548</v>
      </c>
      <c r="U828" t="s">
        <v>69</v>
      </c>
      <c r="V828" t="s">
        <v>1548</v>
      </c>
      <c r="W828">
        <v>14.99</v>
      </c>
      <c r="X828">
        <v>14.99</v>
      </c>
      <c r="Y828">
        <v>1</v>
      </c>
      <c r="Z828" t="s">
        <v>79</v>
      </c>
      <c r="AA828" t="s">
        <v>2349</v>
      </c>
      <c r="AF828" s="4"/>
      <c r="AG828" s="4"/>
      <c r="AH828" t="s">
        <v>80</v>
      </c>
      <c r="AI828" t="s">
        <v>242</v>
      </c>
      <c r="AJ828" t="s">
        <v>558</v>
      </c>
      <c r="AK828" t="s">
        <v>1118</v>
      </c>
      <c r="AL828" t="s">
        <v>1548</v>
      </c>
      <c r="AM828" t="s">
        <v>69</v>
      </c>
      <c r="AN828" t="s">
        <v>1548</v>
      </c>
      <c r="AO828" t="s">
        <v>79</v>
      </c>
      <c r="AP828" t="s">
        <v>2349</v>
      </c>
    </row>
    <row r="829" spans="1:42" x14ac:dyDescent="0.25">
      <c r="A829">
        <v>572</v>
      </c>
      <c r="B829">
        <v>393</v>
      </c>
      <c r="C829" s="4">
        <v>44069</v>
      </c>
      <c r="D829">
        <v>4</v>
      </c>
      <c r="E829" t="s">
        <v>40</v>
      </c>
      <c r="F829" t="s">
        <v>51</v>
      </c>
      <c r="G829" t="s">
        <v>55</v>
      </c>
      <c r="H829" t="s">
        <v>58</v>
      </c>
      <c r="I829" s="4">
        <v>43599</v>
      </c>
      <c r="J829">
        <v>3</v>
      </c>
      <c r="L829" s="4"/>
      <c r="M829" s="4"/>
      <c r="N829">
        <v>2</v>
      </c>
      <c r="O829" t="s">
        <v>77</v>
      </c>
      <c r="P829" t="s">
        <v>239</v>
      </c>
      <c r="Q829">
        <v>2</v>
      </c>
      <c r="R829" t="s">
        <v>738</v>
      </c>
      <c r="S829" t="s">
        <v>1279</v>
      </c>
      <c r="T829" t="s">
        <v>1796</v>
      </c>
      <c r="U829" t="s">
        <v>180</v>
      </c>
      <c r="V829" t="s">
        <v>2030</v>
      </c>
      <c r="W829">
        <v>81.93</v>
      </c>
      <c r="X829">
        <v>54.97</v>
      </c>
      <c r="Y829">
        <v>2</v>
      </c>
      <c r="Z829" t="s">
        <v>2222</v>
      </c>
      <c r="AA829" t="s">
        <v>2514</v>
      </c>
      <c r="AF829" s="4"/>
      <c r="AG829" s="4"/>
      <c r="AH829" t="s">
        <v>70</v>
      </c>
      <c r="AI829" t="s">
        <v>232</v>
      </c>
      <c r="AJ829" t="s">
        <v>550</v>
      </c>
      <c r="AK829" t="s">
        <v>1111</v>
      </c>
      <c r="AL829" t="s">
        <v>1631</v>
      </c>
      <c r="AM829" t="s">
        <v>80</v>
      </c>
      <c r="AN829" t="s">
        <v>1517</v>
      </c>
      <c r="AO829" t="s">
        <v>673</v>
      </c>
      <c r="AP829" t="s">
        <v>2348</v>
      </c>
    </row>
    <row r="830" spans="1:42" x14ac:dyDescent="0.25">
      <c r="A830">
        <v>572</v>
      </c>
      <c r="B830">
        <v>393</v>
      </c>
      <c r="C830" s="4">
        <v>44069</v>
      </c>
      <c r="D830">
        <v>4</v>
      </c>
      <c r="E830" t="s">
        <v>40</v>
      </c>
      <c r="F830" t="s">
        <v>51</v>
      </c>
      <c r="G830" t="s">
        <v>55</v>
      </c>
      <c r="H830" t="s">
        <v>58</v>
      </c>
      <c r="I830" s="4">
        <v>43599</v>
      </c>
      <c r="J830">
        <v>3</v>
      </c>
      <c r="L830" s="4"/>
      <c r="M830" s="4"/>
      <c r="N830">
        <v>2</v>
      </c>
      <c r="O830" t="s">
        <v>77</v>
      </c>
      <c r="P830" t="s">
        <v>239</v>
      </c>
      <c r="Q830">
        <v>2</v>
      </c>
      <c r="R830" t="s">
        <v>738</v>
      </c>
      <c r="S830" t="s">
        <v>1279</v>
      </c>
      <c r="T830" t="s">
        <v>1796</v>
      </c>
      <c r="U830" t="s">
        <v>180</v>
      </c>
      <c r="V830" t="s">
        <v>2030</v>
      </c>
      <c r="W830">
        <v>81.93</v>
      </c>
      <c r="X830">
        <v>54.97</v>
      </c>
      <c r="Y830">
        <v>2</v>
      </c>
      <c r="Z830" t="s">
        <v>2222</v>
      </c>
      <c r="AA830" t="s">
        <v>2514</v>
      </c>
      <c r="AF830" s="4"/>
      <c r="AG830" s="4"/>
      <c r="AH830" t="s">
        <v>67</v>
      </c>
      <c r="AI830" t="s">
        <v>229</v>
      </c>
      <c r="AJ830" t="s">
        <v>416</v>
      </c>
      <c r="AK830" t="s">
        <v>978</v>
      </c>
      <c r="AL830" t="s">
        <v>1511</v>
      </c>
      <c r="AM830" t="s">
        <v>69</v>
      </c>
      <c r="AN830" t="s">
        <v>1548</v>
      </c>
      <c r="AO830" t="s">
        <v>652</v>
      </c>
      <c r="AP830" t="s">
        <v>2352</v>
      </c>
    </row>
    <row r="831" spans="1:42" x14ac:dyDescent="0.25">
      <c r="A831">
        <v>573</v>
      </c>
      <c r="B831">
        <v>40</v>
      </c>
      <c r="C831" s="4">
        <v>44070</v>
      </c>
      <c r="D831">
        <v>2</v>
      </c>
      <c r="E831" t="s">
        <v>38</v>
      </c>
      <c r="F831" t="s">
        <v>49</v>
      </c>
      <c r="G831" t="s">
        <v>55</v>
      </c>
      <c r="H831" t="s">
        <v>58</v>
      </c>
      <c r="I831" s="4">
        <v>43675</v>
      </c>
      <c r="J831">
        <v>2</v>
      </c>
      <c r="K831" t="s">
        <v>60</v>
      </c>
      <c r="L831" s="4">
        <v>43615</v>
      </c>
      <c r="M831" s="4">
        <v>43830</v>
      </c>
      <c r="N831">
        <v>2</v>
      </c>
      <c r="O831" t="s">
        <v>87</v>
      </c>
      <c r="P831" t="s">
        <v>249</v>
      </c>
      <c r="Q831">
        <v>2</v>
      </c>
      <c r="R831" t="s">
        <v>739</v>
      </c>
      <c r="S831" t="s">
        <v>1280</v>
      </c>
      <c r="T831" t="s">
        <v>1797</v>
      </c>
      <c r="U831" t="s">
        <v>109</v>
      </c>
      <c r="V831" t="s">
        <v>2038</v>
      </c>
      <c r="W831">
        <v>112.92</v>
      </c>
      <c r="X831">
        <v>64.959999999999994</v>
      </c>
      <c r="Y831">
        <v>2</v>
      </c>
      <c r="Z831" t="s">
        <v>2092</v>
      </c>
      <c r="AA831" t="s">
        <v>2355</v>
      </c>
      <c r="AF831" s="4"/>
      <c r="AG831" s="4"/>
      <c r="AH831" t="s">
        <v>79</v>
      </c>
      <c r="AI831" t="s">
        <v>241</v>
      </c>
      <c r="AJ831" t="s">
        <v>472</v>
      </c>
      <c r="AK831" t="s">
        <v>1035</v>
      </c>
      <c r="AL831" t="s">
        <v>1513</v>
      </c>
      <c r="AM831" t="s">
        <v>67</v>
      </c>
      <c r="AN831" t="s">
        <v>1548</v>
      </c>
      <c r="AO831" t="s">
        <v>65</v>
      </c>
      <c r="AP831" t="s">
        <v>2343</v>
      </c>
    </row>
    <row r="832" spans="1:42" x14ac:dyDescent="0.25">
      <c r="A832">
        <v>573</v>
      </c>
      <c r="B832">
        <v>40</v>
      </c>
      <c r="C832" s="4">
        <v>44070</v>
      </c>
      <c r="D832">
        <v>2</v>
      </c>
      <c r="E832" t="s">
        <v>38</v>
      </c>
      <c r="F832" t="s">
        <v>49</v>
      </c>
      <c r="G832" t="s">
        <v>55</v>
      </c>
      <c r="H832" t="s">
        <v>58</v>
      </c>
      <c r="I832" s="4">
        <v>43675</v>
      </c>
      <c r="J832">
        <v>2</v>
      </c>
      <c r="K832" t="s">
        <v>60</v>
      </c>
      <c r="L832" s="4">
        <v>43615</v>
      </c>
      <c r="M832" s="4">
        <v>43830</v>
      </c>
      <c r="N832">
        <v>2</v>
      </c>
      <c r="O832" t="s">
        <v>87</v>
      </c>
      <c r="P832" t="s">
        <v>249</v>
      </c>
      <c r="Q832">
        <v>2</v>
      </c>
      <c r="R832" t="s">
        <v>739</v>
      </c>
      <c r="S832" t="s">
        <v>1280</v>
      </c>
      <c r="T832" t="s">
        <v>1797</v>
      </c>
      <c r="U832" t="s">
        <v>109</v>
      </c>
      <c r="V832" t="s">
        <v>2038</v>
      </c>
      <c r="W832">
        <v>112.92</v>
      </c>
      <c r="X832">
        <v>64.959999999999994</v>
      </c>
      <c r="Y832">
        <v>2</v>
      </c>
      <c r="Z832" t="s">
        <v>2092</v>
      </c>
      <c r="AA832" t="s">
        <v>2355</v>
      </c>
      <c r="AF832" s="4"/>
      <c r="AG832" s="4"/>
      <c r="AH832" t="s">
        <v>70</v>
      </c>
      <c r="AI832" t="s">
        <v>232</v>
      </c>
      <c r="AJ832" t="s">
        <v>440</v>
      </c>
      <c r="AK832" t="s">
        <v>1002</v>
      </c>
      <c r="AL832" t="s">
        <v>1534</v>
      </c>
      <c r="AM832" t="s">
        <v>69</v>
      </c>
      <c r="AN832" t="s">
        <v>1517</v>
      </c>
      <c r="AO832" t="s">
        <v>432</v>
      </c>
      <c r="AP832" t="s">
        <v>2331</v>
      </c>
    </row>
    <row r="833" spans="1:42" x14ac:dyDescent="0.25">
      <c r="A833">
        <v>574</v>
      </c>
      <c r="B833">
        <v>291</v>
      </c>
      <c r="C833" s="4">
        <v>44071</v>
      </c>
      <c r="D833">
        <v>9</v>
      </c>
      <c r="E833" t="s">
        <v>41</v>
      </c>
      <c r="F833" t="s">
        <v>52</v>
      </c>
      <c r="G833" t="s">
        <v>56</v>
      </c>
      <c r="H833" t="s">
        <v>58</v>
      </c>
      <c r="I833" s="4">
        <v>43943</v>
      </c>
      <c r="J833">
        <v>7</v>
      </c>
      <c r="K833" t="s">
        <v>61</v>
      </c>
      <c r="L833" s="4">
        <v>43915</v>
      </c>
      <c r="M833" s="4">
        <v>44012</v>
      </c>
      <c r="N833">
        <v>1</v>
      </c>
      <c r="O833" t="s">
        <v>69</v>
      </c>
      <c r="P833" t="s">
        <v>231</v>
      </c>
      <c r="Q833">
        <v>1</v>
      </c>
      <c r="R833" t="s">
        <v>78</v>
      </c>
      <c r="S833" t="s">
        <v>1238</v>
      </c>
      <c r="T833" t="s">
        <v>1533</v>
      </c>
      <c r="U833" t="s">
        <v>69</v>
      </c>
      <c r="V833" t="s">
        <v>1577</v>
      </c>
      <c r="W833">
        <v>59.99</v>
      </c>
      <c r="X833">
        <v>24.99</v>
      </c>
      <c r="Y833">
        <v>1</v>
      </c>
      <c r="Z833" t="s">
        <v>69</v>
      </c>
      <c r="AA833" t="s">
        <v>2360</v>
      </c>
      <c r="AF833" s="4"/>
      <c r="AG833" s="4"/>
      <c r="AH833" t="s">
        <v>69</v>
      </c>
      <c r="AI833" t="s">
        <v>231</v>
      </c>
      <c r="AJ833" t="s">
        <v>78</v>
      </c>
      <c r="AK833" t="s">
        <v>1238</v>
      </c>
      <c r="AL833" t="s">
        <v>1533</v>
      </c>
      <c r="AM833" t="s">
        <v>69</v>
      </c>
      <c r="AN833" t="s">
        <v>1577</v>
      </c>
      <c r="AO833" t="s">
        <v>69</v>
      </c>
      <c r="AP833" t="s">
        <v>2360</v>
      </c>
    </row>
    <row r="834" spans="1:42" x14ac:dyDescent="0.25">
      <c r="A834">
        <v>575</v>
      </c>
      <c r="B834">
        <v>5</v>
      </c>
      <c r="C834" s="4">
        <v>44072</v>
      </c>
      <c r="D834">
        <v>7</v>
      </c>
      <c r="E834" t="s">
        <v>35</v>
      </c>
      <c r="F834" t="s">
        <v>46</v>
      </c>
      <c r="G834" t="s">
        <v>56</v>
      </c>
      <c r="H834" t="s">
        <v>57</v>
      </c>
      <c r="I834" s="4">
        <v>43724</v>
      </c>
      <c r="J834">
        <v>2</v>
      </c>
      <c r="K834" t="s">
        <v>60</v>
      </c>
      <c r="L834" s="4">
        <v>43615</v>
      </c>
      <c r="M834" s="4">
        <v>43830</v>
      </c>
      <c r="N834">
        <v>2</v>
      </c>
      <c r="O834" t="s">
        <v>179</v>
      </c>
      <c r="P834" t="s">
        <v>341</v>
      </c>
      <c r="Q834">
        <v>2</v>
      </c>
      <c r="R834" t="s">
        <v>740</v>
      </c>
      <c r="S834" t="s">
        <v>1281</v>
      </c>
      <c r="T834" t="s">
        <v>1798</v>
      </c>
      <c r="U834" t="s">
        <v>103</v>
      </c>
      <c r="V834" t="s">
        <v>1869</v>
      </c>
      <c r="W834">
        <v>96.46</v>
      </c>
      <c r="X834">
        <v>59.96</v>
      </c>
      <c r="Y834">
        <v>2</v>
      </c>
      <c r="Z834" t="s">
        <v>2223</v>
      </c>
      <c r="AA834" t="s">
        <v>2515</v>
      </c>
      <c r="AF834" s="4"/>
      <c r="AG834" s="4"/>
      <c r="AH834" t="s">
        <v>79</v>
      </c>
      <c r="AI834" t="s">
        <v>241</v>
      </c>
      <c r="AJ834" t="s">
        <v>463</v>
      </c>
      <c r="AK834" t="s">
        <v>1026</v>
      </c>
      <c r="AL834" t="s">
        <v>1556</v>
      </c>
      <c r="AM834" t="s">
        <v>69</v>
      </c>
      <c r="AN834" t="s">
        <v>1548</v>
      </c>
      <c r="AO834" t="s">
        <v>455</v>
      </c>
      <c r="AP834" t="s">
        <v>2340</v>
      </c>
    </row>
    <row r="835" spans="1:42" x14ac:dyDescent="0.25">
      <c r="A835">
        <v>575</v>
      </c>
      <c r="B835">
        <v>5</v>
      </c>
      <c r="C835" s="4">
        <v>44072</v>
      </c>
      <c r="D835">
        <v>7</v>
      </c>
      <c r="E835" t="s">
        <v>35</v>
      </c>
      <c r="F835" t="s">
        <v>46</v>
      </c>
      <c r="G835" t="s">
        <v>56</v>
      </c>
      <c r="H835" t="s">
        <v>57</v>
      </c>
      <c r="I835" s="4">
        <v>43724</v>
      </c>
      <c r="J835">
        <v>2</v>
      </c>
      <c r="K835" t="s">
        <v>60</v>
      </c>
      <c r="L835" s="4">
        <v>43615</v>
      </c>
      <c r="M835" s="4">
        <v>43830</v>
      </c>
      <c r="N835">
        <v>2</v>
      </c>
      <c r="O835" t="s">
        <v>179</v>
      </c>
      <c r="P835" t="s">
        <v>341</v>
      </c>
      <c r="Q835">
        <v>2</v>
      </c>
      <c r="R835" t="s">
        <v>740</v>
      </c>
      <c r="S835" t="s">
        <v>1281</v>
      </c>
      <c r="T835" t="s">
        <v>1798</v>
      </c>
      <c r="U835" t="s">
        <v>103</v>
      </c>
      <c r="V835" t="s">
        <v>1869</v>
      </c>
      <c r="W835">
        <v>96.46</v>
      </c>
      <c r="X835">
        <v>59.96</v>
      </c>
      <c r="Y835">
        <v>2</v>
      </c>
      <c r="Z835" t="s">
        <v>2223</v>
      </c>
      <c r="AA835" t="s">
        <v>2515</v>
      </c>
      <c r="AF835" s="4"/>
      <c r="AG835" s="4"/>
      <c r="AH835" t="s">
        <v>67</v>
      </c>
      <c r="AI835" t="s">
        <v>229</v>
      </c>
      <c r="AJ835" t="s">
        <v>485</v>
      </c>
      <c r="AK835" t="s">
        <v>1048</v>
      </c>
      <c r="AL835" t="s">
        <v>1577</v>
      </c>
      <c r="AM835" t="s">
        <v>67</v>
      </c>
      <c r="AN835" t="s">
        <v>1548</v>
      </c>
      <c r="AO835" t="s">
        <v>90</v>
      </c>
      <c r="AP835" t="s">
        <v>2328</v>
      </c>
    </row>
    <row r="836" spans="1:42" x14ac:dyDescent="0.25">
      <c r="A836">
        <v>576</v>
      </c>
      <c r="B836">
        <v>449</v>
      </c>
      <c r="C836" s="4">
        <v>44072</v>
      </c>
      <c r="D836">
        <v>9</v>
      </c>
      <c r="E836" t="s">
        <v>41</v>
      </c>
      <c r="F836" t="s">
        <v>52</v>
      </c>
      <c r="G836" t="s">
        <v>56</v>
      </c>
      <c r="H836" t="s">
        <v>57</v>
      </c>
      <c r="I836" s="4">
        <v>43681</v>
      </c>
      <c r="J836">
        <v>3</v>
      </c>
      <c r="K836" t="s">
        <v>59</v>
      </c>
      <c r="L836" s="4">
        <v>43615</v>
      </c>
      <c r="M836" s="4">
        <v>43830</v>
      </c>
      <c r="N836">
        <v>1</v>
      </c>
      <c r="O836" t="s">
        <v>90</v>
      </c>
      <c r="P836" t="s">
        <v>252</v>
      </c>
      <c r="Q836">
        <v>1</v>
      </c>
      <c r="R836" t="s">
        <v>427</v>
      </c>
      <c r="S836" t="s">
        <v>989</v>
      </c>
      <c r="T836" t="s">
        <v>1522</v>
      </c>
      <c r="U836" t="s">
        <v>80</v>
      </c>
      <c r="V836" t="s">
        <v>1562</v>
      </c>
      <c r="W836">
        <v>163.98</v>
      </c>
      <c r="X836">
        <v>19.98</v>
      </c>
      <c r="Y836">
        <v>1</v>
      </c>
      <c r="Z836" t="s">
        <v>645</v>
      </c>
      <c r="AA836" t="s">
        <v>2347</v>
      </c>
      <c r="AF836" s="4"/>
      <c r="AG836" s="4"/>
      <c r="AH836" t="s">
        <v>90</v>
      </c>
      <c r="AI836" t="s">
        <v>252</v>
      </c>
      <c r="AJ836" t="s">
        <v>427</v>
      </c>
      <c r="AK836" t="s">
        <v>989</v>
      </c>
      <c r="AL836" t="s">
        <v>1522</v>
      </c>
      <c r="AM836" t="s">
        <v>80</v>
      </c>
      <c r="AN836" t="s">
        <v>1562</v>
      </c>
      <c r="AO836" t="s">
        <v>645</v>
      </c>
      <c r="AP836" t="s">
        <v>2347</v>
      </c>
    </row>
    <row r="837" spans="1:42" x14ac:dyDescent="0.25">
      <c r="A837">
        <v>577</v>
      </c>
      <c r="B837">
        <v>31</v>
      </c>
      <c r="C837" s="4">
        <v>44073</v>
      </c>
      <c r="D837">
        <v>11</v>
      </c>
      <c r="E837" t="s">
        <v>37</v>
      </c>
      <c r="F837" t="s">
        <v>48</v>
      </c>
      <c r="G837" t="s">
        <v>56</v>
      </c>
      <c r="H837" t="s">
        <v>57</v>
      </c>
      <c r="I837" s="4">
        <v>44053</v>
      </c>
      <c r="J837">
        <v>9</v>
      </c>
      <c r="K837" t="s">
        <v>59</v>
      </c>
      <c r="L837" s="4">
        <v>43952</v>
      </c>
      <c r="M837" s="4">
        <v>44075</v>
      </c>
      <c r="N837">
        <v>2</v>
      </c>
      <c r="O837" t="s">
        <v>63</v>
      </c>
      <c r="P837" t="s">
        <v>225</v>
      </c>
      <c r="Q837">
        <v>2</v>
      </c>
      <c r="R837" t="s">
        <v>741</v>
      </c>
      <c r="S837" t="s">
        <v>1282</v>
      </c>
      <c r="T837" t="s">
        <v>1799</v>
      </c>
      <c r="U837" t="s">
        <v>75</v>
      </c>
      <c r="V837" t="s">
        <v>2030</v>
      </c>
      <c r="W837">
        <v>73.61</v>
      </c>
      <c r="X837">
        <v>84.95</v>
      </c>
      <c r="Y837">
        <v>2</v>
      </c>
      <c r="Z837" t="s">
        <v>2080</v>
      </c>
      <c r="AA837" t="s">
        <v>2324</v>
      </c>
      <c r="AF837" s="4"/>
      <c r="AG837" s="4"/>
      <c r="AH837" t="s">
        <v>70</v>
      </c>
      <c r="AI837" t="s">
        <v>232</v>
      </c>
      <c r="AJ837" t="s">
        <v>727</v>
      </c>
      <c r="AK837" t="s">
        <v>1270</v>
      </c>
      <c r="AL837" t="s">
        <v>1487</v>
      </c>
      <c r="AM837" t="s">
        <v>80</v>
      </c>
      <c r="AN837" t="s">
        <v>1517</v>
      </c>
      <c r="AO837" t="s">
        <v>432</v>
      </c>
      <c r="AP837" t="s">
        <v>2331</v>
      </c>
    </row>
    <row r="838" spans="1:42" x14ac:dyDescent="0.25">
      <c r="A838">
        <v>577</v>
      </c>
      <c r="B838">
        <v>31</v>
      </c>
      <c r="C838" s="4">
        <v>44073</v>
      </c>
      <c r="D838">
        <v>11</v>
      </c>
      <c r="E838" t="s">
        <v>37</v>
      </c>
      <c r="F838" t="s">
        <v>48</v>
      </c>
      <c r="G838" t="s">
        <v>56</v>
      </c>
      <c r="H838" t="s">
        <v>57</v>
      </c>
      <c r="I838" s="4">
        <v>44053</v>
      </c>
      <c r="J838">
        <v>9</v>
      </c>
      <c r="K838" t="s">
        <v>59</v>
      </c>
      <c r="L838" s="4">
        <v>43952</v>
      </c>
      <c r="M838" s="4">
        <v>44075</v>
      </c>
      <c r="N838">
        <v>2</v>
      </c>
      <c r="O838" t="s">
        <v>63</v>
      </c>
      <c r="P838" t="s">
        <v>225</v>
      </c>
      <c r="Q838">
        <v>2</v>
      </c>
      <c r="R838" t="s">
        <v>741</v>
      </c>
      <c r="S838" t="s">
        <v>1282</v>
      </c>
      <c r="T838" t="s">
        <v>1799</v>
      </c>
      <c r="U838" t="s">
        <v>75</v>
      </c>
      <c r="V838" t="s">
        <v>2030</v>
      </c>
      <c r="W838">
        <v>73.61</v>
      </c>
      <c r="X838">
        <v>84.95</v>
      </c>
      <c r="Y838">
        <v>2</v>
      </c>
      <c r="Z838" t="s">
        <v>2080</v>
      </c>
      <c r="AA838" t="s">
        <v>2324</v>
      </c>
      <c r="AF838" s="4"/>
      <c r="AG838" s="4"/>
      <c r="AH838" t="s">
        <v>79</v>
      </c>
      <c r="AI838" t="s">
        <v>241</v>
      </c>
      <c r="AJ838" t="s">
        <v>542</v>
      </c>
      <c r="AK838" t="s">
        <v>1103</v>
      </c>
      <c r="AL838" t="s">
        <v>1630</v>
      </c>
      <c r="AM838" t="s">
        <v>67</v>
      </c>
      <c r="AN838" t="s">
        <v>1548</v>
      </c>
      <c r="AO838" t="s">
        <v>86</v>
      </c>
      <c r="AP838" t="s">
        <v>2350</v>
      </c>
    </row>
    <row r="839" spans="1:42" x14ac:dyDescent="0.25">
      <c r="A839">
        <v>578</v>
      </c>
      <c r="B839">
        <v>42</v>
      </c>
      <c r="C839" s="4">
        <v>44074</v>
      </c>
      <c r="D839">
        <v>5</v>
      </c>
      <c r="E839" t="s">
        <v>36</v>
      </c>
      <c r="F839" t="s">
        <v>47</v>
      </c>
      <c r="G839" t="s">
        <v>56</v>
      </c>
      <c r="H839" t="s">
        <v>58</v>
      </c>
      <c r="I839" s="4">
        <v>43722</v>
      </c>
      <c r="J839">
        <v>2</v>
      </c>
      <c r="K839" t="s">
        <v>60</v>
      </c>
      <c r="L839" s="4">
        <v>43615</v>
      </c>
      <c r="M839" s="4">
        <v>43830</v>
      </c>
      <c r="N839">
        <v>1</v>
      </c>
      <c r="O839" t="s">
        <v>65</v>
      </c>
      <c r="P839" t="s">
        <v>227</v>
      </c>
      <c r="Q839">
        <v>1</v>
      </c>
      <c r="R839" t="s">
        <v>429</v>
      </c>
      <c r="S839" t="s">
        <v>992</v>
      </c>
      <c r="T839" t="s">
        <v>1510</v>
      </c>
      <c r="U839" t="s">
        <v>67</v>
      </c>
      <c r="V839" t="s">
        <v>1517</v>
      </c>
      <c r="W839">
        <v>599.97</v>
      </c>
      <c r="X839">
        <v>59.97</v>
      </c>
      <c r="Y839">
        <v>1</v>
      </c>
      <c r="Z839" t="s">
        <v>431</v>
      </c>
      <c r="AA839" t="s">
        <v>2326</v>
      </c>
      <c r="AF839" s="4"/>
      <c r="AG839" s="4"/>
      <c r="AH839" t="s">
        <v>65</v>
      </c>
      <c r="AI839" t="s">
        <v>227</v>
      </c>
      <c r="AJ839" t="s">
        <v>429</v>
      </c>
      <c r="AK839" t="s">
        <v>992</v>
      </c>
      <c r="AL839" t="s">
        <v>1510</v>
      </c>
      <c r="AM839" t="s">
        <v>67</v>
      </c>
      <c r="AN839" t="s">
        <v>1517</v>
      </c>
      <c r="AO839" t="s">
        <v>431</v>
      </c>
      <c r="AP839" t="s">
        <v>2326</v>
      </c>
    </row>
    <row r="840" spans="1:42" x14ac:dyDescent="0.25">
      <c r="A840">
        <v>579</v>
      </c>
      <c r="B840">
        <v>47</v>
      </c>
      <c r="C840" s="4">
        <v>44074</v>
      </c>
      <c r="D840">
        <v>1</v>
      </c>
      <c r="E840" t="s">
        <v>39</v>
      </c>
      <c r="F840" t="s">
        <v>50</v>
      </c>
      <c r="G840" t="s">
        <v>55</v>
      </c>
      <c r="H840" t="s">
        <v>58</v>
      </c>
      <c r="I840" s="4">
        <v>43732</v>
      </c>
      <c r="J840">
        <v>1</v>
      </c>
      <c r="K840" t="s">
        <v>61</v>
      </c>
      <c r="L840" s="4">
        <v>43615</v>
      </c>
      <c r="M840" s="4">
        <v>43830</v>
      </c>
      <c r="N840">
        <v>1</v>
      </c>
      <c r="O840" t="s">
        <v>79</v>
      </c>
      <c r="P840" t="s">
        <v>241</v>
      </c>
      <c r="Q840">
        <v>1</v>
      </c>
      <c r="R840" t="s">
        <v>634</v>
      </c>
      <c r="S840" t="s">
        <v>1182</v>
      </c>
      <c r="T840" t="s">
        <v>1614</v>
      </c>
      <c r="U840" t="s">
        <v>80</v>
      </c>
      <c r="V840" t="s">
        <v>1562</v>
      </c>
      <c r="W840">
        <v>27.9</v>
      </c>
      <c r="X840">
        <v>19.98</v>
      </c>
      <c r="Y840">
        <v>1</v>
      </c>
      <c r="Z840" t="s">
        <v>455</v>
      </c>
      <c r="AA840" t="s">
        <v>2340</v>
      </c>
      <c r="AF840" s="4"/>
      <c r="AG840" s="4"/>
      <c r="AH840" t="s">
        <v>79</v>
      </c>
      <c r="AI840" t="s">
        <v>241</v>
      </c>
      <c r="AJ840" t="s">
        <v>634</v>
      </c>
      <c r="AK840" t="s">
        <v>1182</v>
      </c>
      <c r="AL840" t="s">
        <v>1614</v>
      </c>
      <c r="AM840" t="s">
        <v>80</v>
      </c>
      <c r="AN840" t="s">
        <v>1562</v>
      </c>
      <c r="AO840" t="s">
        <v>455</v>
      </c>
      <c r="AP840" t="s">
        <v>2340</v>
      </c>
    </row>
    <row r="841" spans="1:42" x14ac:dyDescent="0.25">
      <c r="A841">
        <v>580</v>
      </c>
      <c r="B841">
        <v>60</v>
      </c>
      <c r="C841" s="4">
        <v>44074</v>
      </c>
      <c r="D841">
        <v>4</v>
      </c>
      <c r="E841" t="s">
        <v>40</v>
      </c>
      <c r="F841" t="s">
        <v>51</v>
      </c>
      <c r="G841" t="s">
        <v>55</v>
      </c>
      <c r="H841" t="s">
        <v>57</v>
      </c>
      <c r="I841" s="4">
        <v>43713</v>
      </c>
      <c r="J841">
        <v>3</v>
      </c>
      <c r="K841" t="s">
        <v>59</v>
      </c>
      <c r="L841" s="4">
        <v>43615</v>
      </c>
      <c r="M841" s="4">
        <v>43830</v>
      </c>
      <c r="N841">
        <v>1</v>
      </c>
      <c r="O841" t="s">
        <v>90</v>
      </c>
      <c r="P841" t="s">
        <v>252</v>
      </c>
      <c r="Q841">
        <v>1</v>
      </c>
      <c r="R841" t="s">
        <v>532</v>
      </c>
      <c r="S841" t="s">
        <v>1094</v>
      </c>
      <c r="T841" t="s">
        <v>1562</v>
      </c>
      <c r="U841" t="s">
        <v>80</v>
      </c>
      <c r="V841" t="s">
        <v>1562</v>
      </c>
      <c r="W841">
        <v>19.98</v>
      </c>
      <c r="X841">
        <v>19.98</v>
      </c>
      <c r="Y841">
        <v>1</v>
      </c>
      <c r="Z841" t="s">
        <v>645</v>
      </c>
      <c r="AA841" t="s">
        <v>2347</v>
      </c>
      <c r="AF841" s="4"/>
      <c r="AG841" s="4"/>
      <c r="AH841" t="s">
        <v>90</v>
      </c>
      <c r="AI841" t="s">
        <v>252</v>
      </c>
      <c r="AJ841" t="s">
        <v>532</v>
      </c>
      <c r="AK841" t="s">
        <v>1094</v>
      </c>
      <c r="AL841" t="s">
        <v>1562</v>
      </c>
      <c r="AM841" t="s">
        <v>80</v>
      </c>
      <c r="AN841" t="s">
        <v>1562</v>
      </c>
      <c r="AO841" t="s">
        <v>645</v>
      </c>
      <c r="AP841" t="s">
        <v>2347</v>
      </c>
    </row>
    <row r="842" spans="1:42" x14ac:dyDescent="0.25">
      <c r="A842">
        <v>581</v>
      </c>
      <c r="B842">
        <v>420</v>
      </c>
      <c r="C842" s="4">
        <v>44074</v>
      </c>
      <c r="D842">
        <v>2</v>
      </c>
      <c r="E842" t="s">
        <v>38</v>
      </c>
      <c r="F842" t="s">
        <v>49</v>
      </c>
      <c r="G842" t="s">
        <v>55</v>
      </c>
      <c r="H842" t="s">
        <v>57</v>
      </c>
      <c r="I842" s="4">
        <v>43632</v>
      </c>
      <c r="J842">
        <v>3</v>
      </c>
      <c r="K842" t="s">
        <v>59</v>
      </c>
      <c r="L842" s="4">
        <v>43615</v>
      </c>
      <c r="M842" s="4">
        <v>43830</v>
      </c>
      <c r="N842">
        <v>2</v>
      </c>
      <c r="O842" t="s">
        <v>117</v>
      </c>
      <c r="P842" t="s">
        <v>279</v>
      </c>
      <c r="Q842">
        <v>2</v>
      </c>
      <c r="R842" t="s">
        <v>742</v>
      </c>
      <c r="S842" t="s">
        <v>1283</v>
      </c>
      <c r="T842" t="s">
        <v>1800</v>
      </c>
      <c r="U842" t="s">
        <v>110</v>
      </c>
      <c r="V842" t="s">
        <v>2042</v>
      </c>
      <c r="W842">
        <v>236.88</v>
      </c>
      <c r="X842">
        <v>74.94</v>
      </c>
      <c r="Y842">
        <v>2</v>
      </c>
      <c r="Z842" t="s">
        <v>2224</v>
      </c>
      <c r="AA842" t="s">
        <v>2516</v>
      </c>
      <c r="AF842" s="4"/>
      <c r="AG842" s="4"/>
      <c r="AH842" t="s">
        <v>79</v>
      </c>
      <c r="AI842" t="s">
        <v>241</v>
      </c>
      <c r="AJ842" t="s">
        <v>530</v>
      </c>
      <c r="AK842" t="s">
        <v>1092</v>
      </c>
      <c r="AL842" t="s">
        <v>1619</v>
      </c>
      <c r="AM842" t="s">
        <v>67</v>
      </c>
      <c r="AN842" t="s">
        <v>1548</v>
      </c>
      <c r="AO842" t="s">
        <v>65</v>
      </c>
      <c r="AP842" t="s">
        <v>2343</v>
      </c>
    </row>
    <row r="843" spans="1:42" x14ac:dyDescent="0.25">
      <c r="A843">
        <v>581</v>
      </c>
      <c r="B843">
        <v>420</v>
      </c>
      <c r="C843" s="4">
        <v>44074</v>
      </c>
      <c r="D843">
        <v>2</v>
      </c>
      <c r="E843" t="s">
        <v>38</v>
      </c>
      <c r="F843" t="s">
        <v>49</v>
      </c>
      <c r="G843" t="s">
        <v>55</v>
      </c>
      <c r="H843" t="s">
        <v>57</v>
      </c>
      <c r="I843" s="4">
        <v>43632</v>
      </c>
      <c r="J843">
        <v>3</v>
      </c>
      <c r="K843" t="s">
        <v>59</v>
      </c>
      <c r="L843" s="4">
        <v>43615</v>
      </c>
      <c r="M843" s="4">
        <v>43830</v>
      </c>
      <c r="N843">
        <v>2</v>
      </c>
      <c r="O843" t="s">
        <v>117</v>
      </c>
      <c r="P843" t="s">
        <v>279</v>
      </c>
      <c r="Q843">
        <v>2</v>
      </c>
      <c r="R843" t="s">
        <v>742</v>
      </c>
      <c r="S843" t="s">
        <v>1283</v>
      </c>
      <c r="T843" t="s">
        <v>1800</v>
      </c>
      <c r="U843" t="s">
        <v>110</v>
      </c>
      <c r="V843" t="s">
        <v>2042</v>
      </c>
      <c r="W843">
        <v>236.88</v>
      </c>
      <c r="X843">
        <v>74.94</v>
      </c>
      <c r="Y843">
        <v>2</v>
      </c>
      <c r="Z843" t="s">
        <v>2224</v>
      </c>
      <c r="AA843" t="s">
        <v>2516</v>
      </c>
      <c r="AF843" s="4"/>
      <c r="AG843" s="4"/>
      <c r="AH843" t="s">
        <v>90</v>
      </c>
      <c r="AI843" t="s">
        <v>252</v>
      </c>
      <c r="AJ843" t="s">
        <v>444</v>
      </c>
      <c r="AK843" t="s">
        <v>1006</v>
      </c>
      <c r="AL843" t="s">
        <v>1537</v>
      </c>
      <c r="AM843" t="s">
        <v>67</v>
      </c>
      <c r="AN843" t="s">
        <v>1562</v>
      </c>
      <c r="AO843" t="s">
        <v>645</v>
      </c>
      <c r="AP843" t="s">
        <v>2347</v>
      </c>
    </row>
    <row r="844" spans="1:42" x14ac:dyDescent="0.25">
      <c r="A844">
        <v>582</v>
      </c>
      <c r="B844">
        <v>109</v>
      </c>
      <c r="C844" s="4">
        <v>44075</v>
      </c>
      <c r="D844">
        <v>6</v>
      </c>
      <c r="E844" t="s">
        <v>33</v>
      </c>
      <c r="F844" t="s">
        <v>44</v>
      </c>
      <c r="G844" t="s">
        <v>56</v>
      </c>
      <c r="H844" t="s">
        <v>57</v>
      </c>
      <c r="I844" s="4">
        <v>43721</v>
      </c>
      <c r="J844">
        <v>3</v>
      </c>
      <c r="K844" t="s">
        <v>59</v>
      </c>
      <c r="L844" s="4">
        <v>43615</v>
      </c>
      <c r="M844" s="4">
        <v>43830</v>
      </c>
      <c r="N844">
        <v>1</v>
      </c>
      <c r="O844" t="s">
        <v>67</v>
      </c>
      <c r="P844" t="s">
        <v>229</v>
      </c>
      <c r="Q844">
        <v>1</v>
      </c>
      <c r="R844" t="s">
        <v>445</v>
      </c>
      <c r="S844" t="s">
        <v>1007</v>
      </c>
      <c r="T844" t="s">
        <v>1533</v>
      </c>
      <c r="U844" t="s">
        <v>67</v>
      </c>
      <c r="V844" t="s">
        <v>1548</v>
      </c>
      <c r="W844">
        <v>179.97</v>
      </c>
      <c r="X844">
        <v>44.97</v>
      </c>
      <c r="Y844">
        <v>1</v>
      </c>
      <c r="Z844" t="s">
        <v>79</v>
      </c>
      <c r="AA844" t="s">
        <v>2349</v>
      </c>
      <c r="AF844" s="4"/>
      <c r="AG844" s="4"/>
      <c r="AH844" t="s">
        <v>67</v>
      </c>
      <c r="AI844" t="s">
        <v>229</v>
      </c>
      <c r="AJ844" t="s">
        <v>445</v>
      </c>
      <c r="AK844" t="s">
        <v>1007</v>
      </c>
      <c r="AL844" t="s">
        <v>1533</v>
      </c>
      <c r="AM844" t="s">
        <v>67</v>
      </c>
      <c r="AN844" t="s">
        <v>1548</v>
      </c>
      <c r="AO844" t="s">
        <v>79</v>
      </c>
      <c r="AP844" t="s">
        <v>2349</v>
      </c>
    </row>
    <row r="845" spans="1:42" x14ac:dyDescent="0.25">
      <c r="A845">
        <v>583</v>
      </c>
      <c r="B845">
        <v>289</v>
      </c>
      <c r="C845" s="4">
        <v>44075</v>
      </c>
      <c r="D845">
        <v>3</v>
      </c>
      <c r="E845" t="s">
        <v>34</v>
      </c>
      <c r="F845" t="s">
        <v>45</v>
      </c>
      <c r="G845" t="s">
        <v>55</v>
      </c>
      <c r="H845" t="s">
        <v>58</v>
      </c>
      <c r="I845" s="4">
        <v>43728</v>
      </c>
      <c r="J845">
        <v>3</v>
      </c>
      <c r="K845" t="s">
        <v>59</v>
      </c>
      <c r="L845" s="4">
        <v>43615</v>
      </c>
      <c r="M845" s="4">
        <v>43830</v>
      </c>
      <c r="N845">
        <v>1</v>
      </c>
      <c r="O845" t="s">
        <v>80</v>
      </c>
      <c r="P845" t="s">
        <v>242</v>
      </c>
      <c r="Q845">
        <v>1</v>
      </c>
      <c r="R845" t="s">
        <v>455</v>
      </c>
      <c r="S845" t="s">
        <v>1018</v>
      </c>
      <c r="T845" t="s">
        <v>1548</v>
      </c>
      <c r="U845" t="s">
        <v>80</v>
      </c>
      <c r="V845" t="s">
        <v>1548</v>
      </c>
      <c r="W845">
        <v>29.98</v>
      </c>
      <c r="X845">
        <v>29.98</v>
      </c>
      <c r="Y845">
        <v>1</v>
      </c>
      <c r="Z845" t="s">
        <v>70</v>
      </c>
      <c r="AA845" t="s">
        <v>2341</v>
      </c>
      <c r="AF845" s="4"/>
      <c r="AG845" s="4"/>
      <c r="AH845" t="s">
        <v>80</v>
      </c>
      <c r="AI845" t="s">
        <v>242</v>
      </c>
      <c r="AJ845" t="s">
        <v>455</v>
      </c>
      <c r="AK845" t="s">
        <v>1018</v>
      </c>
      <c r="AL845" t="s">
        <v>1548</v>
      </c>
      <c r="AM845" t="s">
        <v>80</v>
      </c>
      <c r="AN845" t="s">
        <v>1548</v>
      </c>
      <c r="AO845" t="s">
        <v>70</v>
      </c>
      <c r="AP845" t="s">
        <v>2341</v>
      </c>
    </row>
    <row r="846" spans="1:42" x14ac:dyDescent="0.25">
      <c r="A846">
        <v>584</v>
      </c>
      <c r="B846">
        <v>209</v>
      </c>
      <c r="C846" s="4">
        <v>44076</v>
      </c>
      <c r="D846">
        <v>1</v>
      </c>
      <c r="E846" t="s">
        <v>39</v>
      </c>
      <c r="F846" t="s">
        <v>50</v>
      </c>
      <c r="G846" t="s">
        <v>55</v>
      </c>
      <c r="H846" t="s">
        <v>58</v>
      </c>
      <c r="I846" s="4">
        <v>44032</v>
      </c>
      <c r="J846">
        <v>8</v>
      </c>
      <c r="K846" t="s">
        <v>60</v>
      </c>
      <c r="L846" s="4">
        <v>44000</v>
      </c>
      <c r="M846" s="4">
        <v>44073</v>
      </c>
      <c r="N846">
        <v>1</v>
      </c>
      <c r="O846" t="s">
        <v>67</v>
      </c>
      <c r="P846" t="s">
        <v>229</v>
      </c>
      <c r="Q846">
        <v>1</v>
      </c>
      <c r="R846" t="s">
        <v>439</v>
      </c>
      <c r="S846" t="s">
        <v>1001</v>
      </c>
      <c r="T846" t="s">
        <v>1533</v>
      </c>
      <c r="U846" t="s">
        <v>67</v>
      </c>
      <c r="V846" t="s">
        <v>1562</v>
      </c>
      <c r="W846">
        <v>179.97</v>
      </c>
      <c r="X846">
        <v>29.97</v>
      </c>
      <c r="Y846">
        <v>1</v>
      </c>
      <c r="Z846" t="s">
        <v>84</v>
      </c>
      <c r="AA846" t="s">
        <v>2366</v>
      </c>
      <c r="AF846" s="4"/>
      <c r="AG846" s="4"/>
      <c r="AH846" t="s">
        <v>67</v>
      </c>
      <c r="AI846" t="s">
        <v>229</v>
      </c>
      <c r="AJ846" t="s">
        <v>439</v>
      </c>
      <c r="AK846" t="s">
        <v>1001</v>
      </c>
      <c r="AL846" t="s">
        <v>1533</v>
      </c>
      <c r="AM846" t="s">
        <v>67</v>
      </c>
      <c r="AN846" t="s">
        <v>1562</v>
      </c>
      <c r="AO846" t="s">
        <v>84</v>
      </c>
      <c r="AP846" t="s">
        <v>2366</v>
      </c>
    </row>
    <row r="847" spans="1:42" x14ac:dyDescent="0.25">
      <c r="A847">
        <v>585</v>
      </c>
      <c r="B847">
        <v>242</v>
      </c>
      <c r="C847" s="4">
        <v>44076</v>
      </c>
      <c r="D847">
        <v>6</v>
      </c>
      <c r="E847" t="s">
        <v>33</v>
      </c>
      <c r="F847" t="s">
        <v>44</v>
      </c>
      <c r="G847" t="s">
        <v>56</v>
      </c>
      <c r="H847" t="s">
        <v>57</v>
      </c>
      <c r="I847" s="4">
        <v>43708</v>
      </c>
      <c r="J847">
        <v>2</v>
      </c>
      <c r="K847" t="s">
        <v>60</v>
      </c>
      <c r="L847" s="4">
        <v>43615</v>
      </c>
      <c r="M847" s="4">
        <v>43830</v>
      </c>
      <c r="N847">
        <v>1</v>
      </c>
      <c r="O847" t="s">
        <v>84</v>
      </c>
      <c r="P847" t="s">
        <v>246</v>
      </c>
      <c r="Q847">
        <v>1</v>
      </c>
      <c r="R847" t="s">
        <v>743</v>
      </c>
      <c r="S847" t="s">
        <v>1284</v>
      </c>
      <c r="T847" t="s">
        <v>1533</v>
      </c>
      <c r="U847" t="s">
        <v>67</v>
      </c>
      <c r="V847" t="s">
        <v>1548</v>
      </c>
      <c r="W847">
        <v>179.97</v>
      </c>
      <c r="X847">
        <v>44.97</v>
      </c>
      <c r="Y847">
        <v>1</v>
      </c>
      <c r="Z847" t="s">
        <v>645</v>
      </c>
      <c r="AA847" t="s">
        <v>2347</v>
      </c>
      <c r="AF847" s="4"/>
      <c r="AG847" s="4"/>
      <c r="AH847" t="s">
        <v>84</v>
      </c>
      <c r="AI847" t="s">
        <v>246</v>
      </c>
      <c r="AJ847" t="s">
        <v>743</v>
      </c>
      <c r="AK847" t="s">
        <v>1284</v>
      </c>
      <c r="AL847" t="s">
        <v>1533</v>
      </c>
      <c r="AM847" t="s">
        <v>67</v>
      </c>
      <c r="AN847" t="s">
        <v>1548</v>
      </c>
      <c r="AO847" t="s">
        <v>645</v>
      </c>
      <c r="AP847" t="s">
        <v>2347</v>
      </c>
    </row>
    <row r="848" spans="1:42" x14ac:dyDescent="0.25">
      <c r="A848">
        <v>586</v>
      </c>
      <c r="B848">
        <v>385</v>
      </c>
      <c r="C848" s="4">
        <v>44077</v>
      </c>
      <c r="D848">
        <v>6</v>
      </c>
      <c r="E848" t="s">
        <v>33</v>
      </c>
      <c r="F848" t="s">
        <v>44</v>
      </c>
      <c r="G848" t="s">
        <v>56</v>
      </c>
      <c r="H848" t="s">
        <v>57</v>
      </c>
      <c r="I848" s="4">
        <v>43553</v>
      </c>
      <c r="J848">
        <v>1</v>
      </c>
      <c r="L848" s="4"/>
      <c r="M848" s="4"/>
      <c r="N848">
        <v>1</v>
      </c>
      <c r="O848" t="s">
        <v>67</v>
      </c>
      <c r="P848" t="s">
        <v>229</v>
      </c>
      <c r="Q848">
        <v>1</v>
      </c>
      <c r="R848" t="s">
        <v>744</v>
      </c>
      <c r="S848" t="s">
        <v>1001</v>
      </c>
      <c r="T848" t="s">
        <v>1801</v>
      </c>
      <c r="U848" t="s">
        <v>67</v>
      </c>
      <c r="V848" t="s">
        <v>1548</v>
      </c>
      <c r="W848">
        <v>176.91</v>
      </c>
      <c r="X848">
        <v>44.97</v>
      </c>
      <c r="Y848">
        <v>1</v>
      </c>
      <c r="Z848" t="s">
        <v>652</v>
      </c>
      <c r="AA848" t="s">
        <v>2352</v>
      </c>
      <c r="AF848" s="4"/>
      <c r="AG848" s="4"/>
      <c r="AH848" t="s">
        <v>67</v>
      </c>
      <c r="AI848" t="s">
        <v>229</v>
      </c>
      <c r="AJ848" t="s">
        <v>744</v>
      </c>
      <c r="AK848" t="s">
        <v>1001</v>
      </c>
      <c r="AL848" t="s">
        <v>1801</v>
      </c>
      <c r="AM848" t="s">
        <v>67</v>
      </c>
      <c r="AN848" t="s">
        <v>1548</v>
      </c>
      <c r="AO848" t="s">
        <v>652</v>
      </c>
      <c r="AP848" t="s">
        <v>2352</v>
      </c>
    </row>
    <row r="849" spans="1:42" x14ac:dyDescent="0.25">
      <c r="A849">
        <v>587</v>
      </c>
      <c r="B849">
        <v>390</v>
      </c>
      <c r="C849" s="4">
        <v>44077</v>
      </c>
      <c r="D849">
        <v>11</v>
      </c>
      <c r="E849" t="s">
        <v>37</v>
      </c>
      <c r="F849" t="s">
        <v>48</v>
      </c>
      <c r="G849" t="s">
        <v>55</v>
      </c>
      <c r="H849" t="s">
        <v>58</v>
      </c>
      <c r="I849" s="4">
        <v>43641</v>
      </c>
      <c r="J849">
        <v>2</v>
      </c>
      <c r="K849" t="s">
        <v>60</v>
      </c>
      <c r="L849" s="4">
        <v>43615</v>
      </c>
      <c r="M849" s="4">
        <v>43830</v>
      </c>
      <c r="N849">
        <v>1</v>
      </c>
      <c r="O849" t="s">
        <v>80</v>
      </c>
      <c r="P849" t="s">
        <v>242</v>
      </c>
      <c r="Q849">
        <v>1</v>
      </c>
      <c r="R849" t="s">
        <v>598</v>
      </c>
      <c r="S849" t="s">
        <v>1118</v>
      </c>
      <c r="T849" t="s">
        <v>1675</v>
      </c>
      <c r="U849" t="s">
        <v>67</v>
      </c>
      <c r="V849" t="s">
        <v>1548</v>
      </c>
      <c r="W849">
        <v>43.35</v>
      </c>
      <c r="X849">
        <v>44.97</v>
      </c>
      <c r="Y849">
        <v>1</v>
      </c>
      <c r="Z849" t="s">
        <v>70</v>
      </c>
      <c r="AA849" t="s">
        <v>2341</v>
      </c>
      <c r="AF849" s="4"/>
      <c r="AG849" s="4"/>
      <c r="AH849" t="s">
        <v>80</v>
      </c>
      <c r="AI849" t="s">
        <v>242</v>
      </c>
      <c r="AJ849" t="s">
        <v>598</v>
      </c>
      <c r="AK849" t="s">
        <v>1118</v>
      </c>
      <c r="AL849" t="s">
        <v>1675</v>
      </c>
      <c r="AM849" t="s">
        <v>67</v>
      </c>
      <c r="AN849" t="s">
        <v>1548</v>
      </c>
      <c r="AO849" t="s">
        <v>70</v>
      </c>
      <c r="AP849" t="s">
        <v>2341</v>
      </c>
    </row>
    <row r="850" spans="1:42" x14ac:dyDescent="0.25">
      <c r="A850">
        <v>588</v>
      </c>
      <c r="B850">
        <v>90</v>
      </c>
      <c r="C850" s="4">
        <v>44078</v>
      </c>
      <c r="D850">
        <v>3</v>
      </c>
      <c r="E850" t="s">
        <v>34</v>
      </c>
      <c r="F850" t="s">
        <v>45</v>
      </c>
      <c r="G850" t="s">
        <v>55</v>
      </c>
      <c r="H850" t="s">
        <v>58</v>
      </c>
      <c r="I850" s="4">
        <v>43824</v>
      </c>
      <c r="J850">
        <v>3</v>
      </c>
      <c r="K850" t="s">
        <v>59</v>
      </c>
      <c r="L850" s="4">
        <v>43615</v>
      </c>
      <c r="M850" s="4">
        <v>43830</v>
      </c>
      <c r="N850">
        <v>2</v>
      </c>
      <c r="O850" t="s">
        <v>181</v>
      </c>
      <c r="P850" t="s">
        <v>343</v>
      </c>
      <c r="Q850">
        <v>2</v>
      </c>
      <c r="R850" t="s">
        <v>745</v>
      </c>
      <c r="S850" t="s">
        <v>1285</v>
      </c>
      <c r="T850" t="s">
        <v>1802</v>
      </c>
      <c r="U850" t="s">
        <v>109</v>
      </c>
      <c r="V850" t="s">
        <v>1902</v>
      </c>
      <c r="W850">
        <v>197.9</v>
      </c>
      <c r="X850">
        <v>84.96</v>
      </c>
      <c r="Y850">
        <v>2</v>
      </c>
      <c r="Z850" t="s">
        <v>2225</v>
      </c>
      <c r="AA850" t="s">
        <v>2517</v>
      </c>
      <c r="AF850" s="4"/>
      <c r="AG850" s="4"/>
      <c r="AH850" t="s">
        <v>70</v>
      </c>
      <c r="AI850" t="s">
        <v>232</v>
      </c>
      <c r="AJ850" t="s">
        <v>484</v>
      </c>
      <c r="AK850" t="s">
        <v>1038</v>
      </c>
      <c r="AL850" t="s">
        <v>1576</v>
      </c>
      <c r="AM850" t="s">
        <v>67</v>
      </c>
      <c r="AN850" t="s">
        <v>1517</v>
      </c>
      <c r="AO850" t="s">
        <v>640</v>
      </c>
      <c r="AP850" t="s">
        <v>2393</v>
      </c>
    </row>
    <row r="851" spans="1:42" x14ac:dyDescent="0.25">
      <c r="A851">
        <v>588</v>
      </c>
      <c r="B851">
        <v>90</v>
      </c>
      <c r="C851" s="4">
        <v>44078</v>
      </c>
      <c r="D851">
        <v>3</v>
      </c>
      <c r="E851" t="s">
        <v>34</v>
      </c>
      <c r="F851" t="s">
        <v>45</v>
      </c>
      <c r="G851" t="s">
        <v>55</v>
      </c>
      <c r="H851" t="s">
        <v>58</v>
      </c>
      <c r="I851" s="4">
        <v>43824</v>
      </c>
      <c r="J851">
        <v>3</v>
      </c>
      <c r="K851" t="s">
        <v>59</v>
      </c>
      <c r="L851" s="4">
        <v>43615</v>
      </c>
      <c r="M851" s="4">
        <v>43830</v>
      </c>
      <c r="N851">
        <v>2</v>
      </c>
      <c r="O851" t="s">
        <v>181</v>
      </c>
      <c r="P851" t="s">
        <v>343</v>
      </c>
      <c r="Q851">
        <v>2</v>
      </c>
      <c r="R851" t="s">
        <v>745</v>
      </c>
      <c r="S851" t="s">
        <v>1285</v>
      </c>
      <c r="T851" t="s">
        <v>1802</v>
      </c>
      <c r="U851" t="s">
        <v>109</v>
      </c>
      <c r="V851" t="s">
        <v>1902</v>
      </c>
      <c r="W851">
        <v>197.9</v>
      </c>
      <c r="X851">
        <v>84.96</v>
      </c>
      <c r="Y851">
        <v>2</v>
      </c>
      <c r="Z851" t="s">
        <v>2225</v>
      </c>
      <c r="AA851" t="s">
        <v>2517</v>
      </c>
      <c r="AF851" s="4"/>
      <c r="AG851" s="4"/>
      <c r="AH851" t="s">
        <v>69</v>
      </c>
      <c r="AI851" t="s">
        <v>231</v>
      </c>
      <c r="AJ851" t="s">
        <v>531</v>
      </c>
      <c r="AK851" t="s">
        <v>1093</v>
      </c>
      <c r="AL851" t="s">
        <v>1620</v>
      </c>
      <c r="AM851" t="s">
        <v>69</v>
      </c>
      <c r="AN851" t="s">
        <v>1577</v>
      </c>
      <c r="AO851" t="s">
        <v>67</v>
      </c>
      <c r="AP851" t="s">
        <v>2373</v>
      </c>
    </row>
    <row r="852" spans="1:42" x14ac:dyDescent="0.25">
      <c r="A852">
        <v>589</v>
      </c>
      <c r="B852">
        <v>118</v>
      </c>
      <c r="C852" s="4">
        <v>44078</v>
      </c>
      <c r="D852">
        <v>6</v>
      </c>
      <c r="E852" t="s">
        <v>33</v>
      </c>
      <c r="F852" t="s">
        <v>44</v>
      </c>
      <c r="G852" t="s">
        <v>55</v>
      </c>
      <c r="H852" t="s">
        <v>58</v>
      </c>
      <c r="I852" s="4">
        <v>43959</v>
      </c>
      <c r="J852">
        <v>9</v>
      </c>
      <c r="K852" t="s">
        <v>59</v>
      </c>
      <c r="L852" s="4">
        <v>43952</v>
      </c>
      <c r="M852" s="4">
        <v>44075</v>
      </c>
      <c r="N852">
        <v>1</v>
      </c>
      <c r="O852" t="s">
        <v>78</v>
      </c>
      <c r="P852" t="s">
        <v>240</v>
      </c>
      <c r="Q852">
        <v>1</v>
      </c>
      <c r="R852" t="s">
        <v>578</v>
      </c>
      <c r="S852" t="s">
        <v>1136</v>
      </c>
      <c r="T852" t="s">
        <v>1659</v>
      </c>
      <c r="U852" t="s">
        <v>80</v>
      </c>
      <c r="V852" t="s">
        <v>1548</v>
      </c>
      <c r="W852">
        <v>9.98</v>
      </c>
      <c r="X852">
        <v>29.98</v>
      </c>
      <c r="Y852">
        <v>1</v>
      </c>
      <c r="Z852" t="s">
        <v>393</v>
      </c>
      <c r="AA852" t="s">
        <v>2345</v>
      </c>
      <c r="AF852" s="4"/>
      <c r="AG852" s="4"/>
      <c r="AH852" t="s">
        <v>78</v>
      </c>
      <c r="AI852" t="s">
        <v>240</v>
      </c>
      <c r="AJ852" t="s">
        <v>578</v>
      </c>
      <c r="AK852" t="s">
        <v>1136</v>
      </c>
      <c r="AL852" t="s">
        <v>1659</v>
      </c>
      <c r="AM852" t="s">
        <v>80</v>
      </c>
      <c r="AN852" t="s">
        <v>1548</v>
      </c>
      <c r="AO852" t="s">
        <v>393</v>
      </c>
      <c r="AP852" t="s">
        <v>2345</v>
      </c>
    </row>
    <row r="853" spans="1:42" x14ac:dyDescent="0.25">
      <c r="A853">
        <v>590</v>
      </c>
      <c r="B853">
        <v>279</v>
      </c>
      <c r="C853" s="4">
        <v>44078</v>
      </c>
      <c r="D853">
        <v>7</v>
      </c>
      <c r="E853" t="s">
        <v>35</v>
      </c>
      <c r="F853" t="s">
        <v>46</v>
      </c>
      <c r="G853" t="s">
        <v>55</v>
      </c>
      <c r="H853" t="s">
        <v>57</v>
      </c>
      <c r="I853" s="4">
        <v>43900</v>
      </c>
      <c r="J853">
        <v>5</v>
      </c>
      <c r="K853" t="s">
        <v>60</v>
      </c>
      <c r="L853" s="4">
        <v>43831</v>
      </c>
      <c r="M853" s="4">
        <v>43921</v>
      </c>
      <c r="N853">
        <v>1</v>
      </c>
      <c r="O853" t="s">
        <v>79</v>
      </c>
      <c r="P853" t="s">
        <v>241</v>
      </c>
      <c r="Q853">
        <v>1</v>
      </c>
      <c r="R853" t="s">
        <v>500</v>
      </c>
      <c r="S853" t="s">
        <v>1063</v>
      </c>
      <c r="T853" t="s">
        <v>1591</v>
      </c>
      <c r="U853" t="s">
        <v>80</v>
      </c>
      <c r="V853" t="s">
        <v>1548</v>
      </c>
      <c r="W853">
        <v>167.9</v>
      </c>
      <c r="X853">
        <v>29.98</v>
      </c>
      <c r="Y853">
        <v>1</v>
      </c>
      <c r="Z853" t="s">
        <v>455</v>
      </c>
      <c r="AA853" t="s">
        <v>2340</v>
      </c>
      <c r="AF853" s="4"/>
      <c r="AG853" s="4"/>
      <c r="AH853" t="s">
        <v>79</v>
      </c>
      <c r="AI853" t="s">
        <v>241</v>
      </c>
      <c r="AJ853" t="s">
        <v>500</v>
      </c>
      <c r="AK853" t="s">
        <v>1063</v>
      </c>
      <c r="AL853" t="s">
        <v>1591</v>
      </c>
      <c r="AM853" t="s">
        <v>80</v>
      </c>
      <c r="AN853" t="s">
        <v>1548</v>
      </c>
      <c r="AO853" t="s">
        <v>455</v>
      </c>
      <c r="AP853" t="s">
        <v>2340</v>
      </c>
    </row>
    <row r="854" spans="1:42" x14ac:dyDescent="0.25">
      <c r="A854">
        <v>591</v>
      </c>
      <c r="B854">
        <v>376</v>
      </c>
      <c r="C854" s="4">
        <v>44078</v>
      </c>
      <c r="D854">
        <v>2</v>
      </c>
      <c r="E854" t="s">
        <v>38</v>
      </c>
      <c r="F854" t="s">
        <v>49</v>
      </c>
      <c r="G854" t="s">
        <v>56</v>
      </c>
      <c r="H854" t="s">
        <v>58</v>
      </c>
      <c r="I854" s="4">
        <v>43687</v>
      </c>
      <c r="J854">
        <v>2</v>
      </c>
      <c r="K854" t="s">
        <v>60</v>
      </c>
      <c r="L854" s="4">
        <v>43615</v>
      </c>
      <c r="M854" s="4">
        <v>43830</v>
      </c>
      <c r="N854">
        <v>1</v>
      </c>
      <c r="O854" t="s">
        <v>90</v>
      </c>
      <c r="P854" t="s">
        <v>252</v>
      </c>
      <c r="Q854">
        <v>1</v>
      </c>
      <c r="R854" t="s">
        <v>593</v>
      </c>
      <c r="S854" t="s">
        <v>1149</v>
      </c>
      <c r="T854" t="s">
        <v>1529</v>
      </c>
      <c r="U854" t="s">
        <v>69</v>
      </c>
      <c r="V854" t="s">
        <v>1562</v>
      </c>
      <c r="W854">
        <v>49.99</v>
      </c>
      <c r="X854">
        <v>9.99</v>
      </c>
      <c r="Y854">
        <v>1</v>
      </c>
      <c r="Z854" t="s">
        <v>410</v>
      </c>
      <c r="AA854" t="s">
        <v>2359</v>
      </c>
      <c r="AF854" s="4"/>
      <c r="AG854" s="4"/>
      <c r="AH854" t="s">
        <v>90</v>
      </c>
      <c r="AI854" t="s">
        <v>252</v>
      </c>
      <c r="AJ854" t="s">
        <v>593</v>
      </c>
      <c r="AK854" t="s">
        <v>1149</v>
      </c>
      <c r="AL854" t="s">
        <v>1529</v>
      </c>
      <c r="AM854" t="s">
        <v>69</v>
      </c>
      <c r="AN854" t="s">
        <v>1562</v>
      </c>
      <c r="AO854" t="s">
        <v>410</v>
      </c>
      <c r="AP854" t="s">
        <v>2359</v>
      </c>
    </row>
    <row r="855" spans="1:42" x14ac:dyDescent="0.25">
      <c r="A855">
        <v>592</v>
      </c>
      <c r="B855">
        <v>388</v>
      </c>
      <c r="C855" s="4">
        <v>44078</v>
      </c>
      <c r="D855">
        <v>8</v>
      </c>
      <c r="E855" t="s">
        <v>43</v>
      </c>
      <c r="F855" t="s">
        <v>54</v>
      </c>
      <c r="G855" t="s">
        <v>56</v>
      </c>
      <c r="H855" t="s">
        <v>57</v>
      </c>
      <c r="I855" s="4">
        <v>43630</v>
      </c>
      <c r="J855">
        <v>1</v>
      </c>
      <c r="K855" t="s">
        <v>61</v>
      </c>
      <c r="L855" s="4">
        <v>43615</v>
      </c>
      <c r="M855" s="4">
        <v>43830</v>
      </c>
      <c r="N855">
        <v>1</v>
      </c>
      <c r="O855" t="s">
        <v>67</v>
      </c>
      <c r="P855" t="s">
        <v>229</v>
      </c>
      <c r="Q855">
        <v>1</v>
      </c>
      <c r="R855" t="s">
        <v>468</v>
      </c>
      <c r="S855" t="s">
        <v>1031</v>
      </c>
      <c r="T855" t="s">
        <v>1561</v>
      </c>
      <c r="U855" t="s">
        <v>67</v>
      </c>
      <c r="V855" t="s">
        <v>1548</v>
      </c>
      <c r="W855">
        <v>98.97</v>
      </c>
      <c r="X855">
        <v>44.97</v>
      </c>
      <c r="Y855">
        <v>1</v>
      </c>
      <c r="Z855" t="s">
        <v>90</v>
      </c>
      <c r="AA855" t="s">
        <v>2328</v>
      </c>
      <c r="AF855" s="4"/>
      <c r="AG855" s="4"/>
      <c r="AH855" t="s">
        <v>67</v>
      </c>
      <c r="AI855" t="s">
        <v>229</v>
      </c>
      <c r="AJ855" t="s">
        <v>468</v>
      </c>
      <c r="AK855" t="s">
        <v>1031</v>
      </c>
      <c r="AL855" t="s">
        <v>1561</v>
      </c>
      <c r="AM855" t="s">
        <v>67</v>
      </c>
      <c r="AN855" t="s">
        <v>1548</v>
      </c>
      <c r="AO855" t="s">
        <v>90</v>
      </c>
      <c r="AP855" t="s">
        <v>2328</v>
      </c>
    </row>
    <row r="856" spans="1:42" x14ac:dyDescent="0.25">
      <c r="A856">
        <v>593</v>
      </c>
      <c r="B856">
        <v>119</v>
      </c>
      <c r="C856" s="4">
        <v>44079</v>
      </c>
      <c r="D856">
        <v>6</v>
      </c>
      <c r="E856" t="s">
        <v>33</v>
      </c>
      <c r="F856" t="s">
        <v>44</v>
      </c>
      <c r="G856" t="s">
        <v>56</v>
      </c>
      <c r="H856" t="s">
        <v>57</v>
      </c>
      <c r="I856" s="4">
        <v>43957</v>
      </c>
      <c r="J856">
        <v>7</v>
      </c>
      <c r="K856" t="s">
        <v>61</v>
      </c>
      <c r="L856" s="4">
        <v>43915</v>
      </c>
      <c r="M856" s="4">
        <v>44012</v>
      </c>
      <c r="N856">
        <v>1</v>
      </c>
      <c r="O856" t="s">
        <v>80</v>
      </c>
      <c r="P856" t="s">
        <v>242</v>
      </c>
      <c r="Q856">
        <v>1</v>
      </c>
      <c r="R856" t="s">
        <v>696</v>
      </c>
      <c r="S856" t="s">
        <v>1236</v>
      </c>
      <c r="T856" t="s">
        <v>1758</v>
      </c>
      <c r="U856" t="s">
        <v>69</v>
      </c>
      <c r="V856" t="s">
        <v>1548</v>
      </c>
      <c r="W856">
        <v>72.989999999999995</v>
      </c>
      <c r="X856">
        <v>14.99</v>
      </c>
      <c r="Y856">
        <v>1</v>
      </c>
      <c r="Z856" t="s">
        <v>80</v>
      </c>
      <c r="AA856" t="s">
        <v>2357</v>
      </c>
      <c r="AF856" s="4"/>
      <c r="AG856" s="4"/>
      <c r="AH856" t="s">
        <v>80</v>
      </c>
      <c r="AI856" t="s">
        <v>242</v>
      </c>
      <c r="AJ856" t="s">
        <v>696</v>
      </c>
      <c r="AK856" t="s">
        <v>1236</v>
      </c>
      <c r="AL856" t="s">
        <v>1758</v>
      </c>
      <c r="AM856" t="s">
        <v>69</v>
      </c>
      <c r="AN856" t="s">
        <v>1548</v>
      </c>
      <c r="AO856" t="s">
        <v>80</v>
      </c>
      <c r="AP856" t="s">
        <v>2357</v>
      </c>
    </row>
    <row r="857" spans="1:42" x14ac:dyDescent="0.25">
      <c r="A857">
        <v>594</v>
      </c>
      <c r="B857">
        <v>159</v>
      </c>
      <c r="C857" s="4">
        <v>44079</v>
      </c>
      <c r="D857">
        <v>8</v>
      </c>
      <c r="E857" t="s">
        <v>43</v>
      </c>
      <c r="F857" t="s">
        <v>54</v>
      </c>
      <c r="G857" t="s">
        <v>55</v>
      </c>
      <c r="H857" t="s">
        <v>57</v>
      </c>
      <c r="I857" s="4">
        <v>43621</v>
      </c>
      <c r="J857">
        <v>2</v>
      </c>
      <c r="K857" t="s">
        <v>60</v>
      </c>
      <c r="L857" s="4">
        <v>43615</v>
      </c>
      <c r="M857" s="4">
        <v>43830</v>
      </c>
      <c r="N857">
        <v>1</v>
      </c>
      <c r="O857" t="s">
        <v>79</v>
      </c>
      <c r="P857" t="s">
        <v>241</v>
      </c>
      <c r="Q857">
        <v>1</v>
      </c>
      <c r="R857" t="s">
        <v>562</v>
      </c>
      <c r="S857" t="s">
        <v>1078</v>
      </c>
      <c r="T857" t="s">
        <v>1587</v>
      </c>
      <c r="U857" t="s">
        <v>67</v>
      </c>
      <c r="V857" t="s">
        <v>1548</v>
      </c>
      <c r="W857">
        <v>164.97</v>
      </c>
      <c r="X857">
        <v>44.97</v>
      </c>
      <c r="Y857">
        <v>1</v>
      </c>
      <c r="Z857" t="s">
        <v>86</v>
      </c>
      <c r="AA857" t="s">
        <v>2350</v>
      </c>
      <c r="AF857" s="4"/>
      <c r="AG857" s="4"/>
      <c r="AH857" t="s">
        <v>79</v>
      </c>
      <c r="AI857" t="s">
        <v>241</v>
      </c>
      <c r="AJ857" t="s">
        <v>562</v>
      </c>
      <c r="AK857" t="s">
        <v>1078</v>
      </c>
      <c r="AL857" t="s">
        <v>1587</v>
      </c>
      <c r="AM857" t="s">
        <v>67</v>
      </c>
      <c r="AN857" t="s">
        <v>1548</v>
      </c>
      <c r="AO857" t="s">
        <v>86</v>
      </c>
      <c r="AP857" t="s">
        <v>2350</v>
      </c>
    </row>
    <row r="858" spans="1:42" x14ac:dyDescent="0.25">
      <c r="A858">
        <v>595</v>
      </c>
      <c r="B858">
        <v>347</v>
      </c>
      <c r="C858" s="4">
        <v>44080</v>
      </c>
      <c r="D858">
        <v>1</v>
      </c>
      <c r="E858" t="s">
        <v>39</v>
      </c>
      <c r="F858" t="s">
        <v>50</v>
      </c>
      <c r="G858" t="s">
        <v>56</v>
      </c>
      <c r="H858" t="s">
        <v>58</v>
      </c>
      <c r="I858" s="4">
        <v>43835</v>
      </c>
      <c r="J858">
        <v>4</v>
      </c>
      <c r="K858" t="s">
        <v>61</v>
      </c>
      <c r="L858" s="4">
        <v>43831</v>
      </c>
      <c r="M858" s="4">
        <v>43861</v>
      </c>
      <c r="N858">
        <v>2</v>
      </c>
      <c r="O858" t="s">
        <v>115</v>
      </c>
      <c r="P858" t="s">
        <v>277</v>
      </c>
      <c r="Q858">
        <v>2</v>
      </c>
      <c r="R858" t="s">
        <v>746</v>
      </c>
      <c r="S858" t="s">
        <v>1286</v>
      </c>
      <c r="T858" t="s">
        <v>1803</v>
      </c>
      <c r="U858" t="s">
        <v>83</v>
      </c>
      <c r="V858" t="s">
        <v>1869</v>
      </c>
      <c r="W858">
        <v>1171.3699999999999</v>
      </c>
      <c r="X858">
        <v>74.95</v>
      </c>
      <c r="Y858">
        <v>2</v>
      </c>
      <c r="Z858" t="s">
        <v>2226</v>
      </c>
      <c r="AA858" t="s">
        <v>2518</v>
      </c>
      <c r="AF858" s="4"/>
      <c r="AG858" s="4"/>
      <c r="AH858" t="s">
        <v>86</v>
      </c>
      <c r="AI858" t="s">
        <v>248</v>
      </c>
      <c r="AJ858" t="s">
        <v>653</v>
      </c>
      <c r="AK858" t="s">
        <v>1197</v>
      </c>
      <c r="AL858" t="s">
        <v>1721</v>
      </c>
      <c r="AM858" t="s">
        <v>67</v>
      </c>
      <c r="AN858" t="s">
        <v>1548</v>
      </c>
      <c r="AO858" t="s">
        <v>549</v>
      </c>
      <c r="AP858" t="s">
        <v>2362</v>
      </c>
    </row>
    <row r="859" spans="1:42" x14ac:dyDescent="0.25">
      <c r="A859">
        <v>595</v>
      </c>
      <c r="B859">
        <v>347</v>
      </c>
      <c r="C859" s="4">
        <v>44080</v>
      </c>
      <c r="D859">
        <v>1</v>
      </c>
      <c r="E859" t="s">
        <v>39</v>
      </c>
      <c r="F859" t="s">
        <v>50</v>
      </c>
      <c r="G859" t="s">
        <v>56</v>
      </c>
      <c r="H859" t="s">
        <v>58</v>
      </c>
      <c r="I859" s="4">
        <v>43835</v>
      </c>
      <c r="J859">
        <v>4</v>
      </c>
      <c r="K859" t="s">
        <v>61</v>
      </c>
      <c r="L859" s="4">
        <v>43831</v>
      </c>
      <c r="M859" s="4">
        <v>43861</v>
      </c>
      <c r="N859">
        <v>2</v>
      </c>
      <c r="O859" t="s">
        <v>115</v>
      </c>
      <c r="P859" t="s">
        <v>277</v>
      </c>
      <c r="Q859">
        <v>2</v>
      </c>
      <c r="R859" t="s">
        <v>746</v>
      </c>
      <c r="S859" t="s">
        <v>1286</v>
      </c>
      <c r="T859" t="s">
        <v>1803</v>
      </c>
      <c r="U859" t="s">
        <v>83</v>
      </c>
      <c r="V859" t="s">
        <v>1869</v>
      </c>
      <c r="W859">
        <v>1171.3699999999999</v>
      </c>
      <c r="X859">
        <v>74.95</v>
      </c>
      <c r="Y859">
        <v>2</v>
      </c>
      <c r="Z859" t="s">
        <v>2226</v>
      </c>
      <c r="AA859" t="s">
        <v>2518</v>
      </c>
      <c r="AF859" s="4"/>
      <c r="AG859" s="4"/>
      <c r="AH859" t="s">
        <v>70</v>
      </c>
      <c r="AI859" t="s">
        <v>232</v>
      </c>
      <c r="AJ859" t="s">
        <v>628</v>
      </c>
      <c r="AK859" t="s">
        <v>1178</v>
      </c>
      <c r="AL859" t="s">
        <v>1501</v>
      </c>
      <c r="AM859" t="s">
        <v>80</v>
      </c>
      <c r="AN859" t="s">
        <v>1548</v>
      </c>
      <c r="AO859" t="s">
        <v>640</v>
      </c>
      <c r="AP859" t="s">
        <v>2393</v>
      </c>
    </row>
    <row r="860" spans="1:42" x14ac:dyDescent="0.25">
      <c r="A860">
        <v>596</v>
      </c>
      <c r="B860">
        <v>173</v>
      </c>
      <c r="C860" s="4">
        <v>44081</v>
      </c>
      <c r="D860">
        <v>5</v>
      </c>
      <c r="E860" t="s">
        <v>36</v>
      </c>
      <c r="F860" t="s">
        <v>47</v>
      </c>
      <c r="G860" t="s">
        <v>55</v>
      </c>
      <c r="H860" t="s">
        <v>58</v>
      </c>
      <c r="I860" s="4">
        <v>44028</v>
      </c>
      <c r="J860">
        <v>9</v>
      </c>
      <c r="K860" t="s">
        <v>59</v>
      </c>
      <c r="L860" s="4">
        <v>43952</v>
      </c>
      <c r="M860" s="4">
        <v>44075</v>
      </c>
      <c r="N860">
        <v>1</v>
      </c>
      <c r="O860" t="s">
        <v>80</v>
      </c>
      <c r="P860" t="s">
        <v>242</v>
      </c>
      <c r="Q860">
        <v>1</v>
      </c>
      <c r="R860" t="s">
        <v>84</v>
      </c>
      <c r="S860" t="s">
        <v>990</v>
      </c>
      <c r="T860" t="s">
        <v>1523</v>
      </c>
      <c r="U860" t="s">
        <v>67</v>
      </c>
      <c r="V860" t="s">
        <v>1548</v>
      </c>
      <c r="W860">
        <v>31.47</v>
      </c>
      <c r="X860">
        <v>44.97</v>
      </c>
      <c r="Y860">
        <v>1</v>
      </c>
      <c r="Z860" t="s">
        <v>79</v>
      </c>
      <c r="AA860" t="s">
        <v>2349</v>
      </c>
      <c r="AF860" s="4"/>
      <c r="AG860" s="4"/>
      <c r="AH860" t="s">
        <v>80</v>
      </c>
      <c r="AI860" t="s">
        <v>242</v>
      </c>
      <c r="AJ860" t="s">
        <v>84</v>
      </c>
      <c r="AK860" t="s">
        <v>990</v>
      </c>
      <c r="AL860" t="s">
        <v>1523</v>
      </c>
      <c r="AM860" t="s">
        <v>67</v>
      </c>
      <c r="AN860" t="s">
        <v>1548</v>
      </c>
      <c r="AO860" t="s">
        <v>79</v>
      </c>
      <c r="AP860" t="s">
        <v>2349</v>
      </c>
    </row>
    <row r="861" spans="1:42" x14ac:dyDescent="0.25">
      <c r="A861">
        <v>597</v>
      </c>
      <c r="B861">
        <v>181</v>
      </c>
      <c r="C861" s="4">
        <v>44081</v>
      </c>
      <c r="D861">
        <v>2</v>
      </c>
      <c r="E861" t="s">
        <v>38</v>
      </c>
      <c r="F861" t="s">
        <v>49</v>
      </c>
      <c r="G861" t="s">
        <v>56</v>
      </c>
      <c r="H861" t="s">
        <v>57</v>
      </c>
      <c r="I861" s="4">
        <v>43629</v>
      </c>
      <c r="J861">
        <v>3</v>
      </c>
      <c r="K861" t="s">
        <v>59</v>
      </c>
      <c r="L861" s="4">
        <v>43615</v>
      </c>
      <c r="M861" s="4">
        <v>43830</v>
      </c>
      <c r="N861">
        <v>1</v>
      </c>
      <c r="O861" t="s">
        <v>84</v>
      </c>
      <c r="P861" t="s">
        <v>246</v>
      </c>
      <c r="Q861">
        <v>1</v>
      </c>
      <c r="R861" t="s">
        <v>743</v>
      </c>
      <c r="S861" t="s">
        <v>1284</v>
      </c>
      <c r="T861" t="s">
        <v>1533</v>
      </c>
      <c r="U861" t="s">
        <v>67</v>
      </c>
      <c r="V861" t="s">
        <v>1548</v>
      </c>
      <c r="W861">
        <v>179.97</v>
      </c>
      <c r="X861">
        <v>44.97</v>
      </c>
      <c r="Y861">
        <v>1</v>
      </c>
      <c r="Z861" t="s">
        <v>645</v>
      </c>
      <c r="AA861" t="s">
        <v>2347</v>
      </c>
      <c r="AF861" s="4"/>
      <c r="AG861" s="4"/>
      <c r="AH861" t="s">
        <v>84</v>
      </c>
      <c r="AI861" t="s">
        <v>246</v>
      </c>
      <c r="AJ861" t="s">
        <v>743</v>
      </c>
      <c r="AK861" t="s">
        <v>1284</v>
      </c>
      <c r="AL861" t="s">
        <v>1533</v>
      </c>
      <c r="AM861" t="s">
        <v>67</v>
      </c>
      <c r="AN861" t="s">
        <v>1548</v>
      </c>
      <c r="AO861" t="s">
        <v>645</v>
      </c>
      <c r="AP861" t="s">
        <v>2347</v>
      </c>
    </row>
    <row r="862" spans="1:42" x14ac:dyDescent="0.25">
      <c r="A862">
        <v>598</v>
      </c>
      <c r="B862">
        <v>126</v>
      </c>
      <c r="C862" s="4">
        <v>44082</v>
      </c>
      <c r="D862">
        <v>10</v>
      </c>
      <c r="E862" t="s">
        <v>42</v>
      </c>
      <c r="F862" t="s">
        <v>53</v>
      </c>
      <c r="G862" t="s">
        <v>56</v>
      </c>
      <c r="H862" t="s">
        <v>57</v>
      </c>
      <c r="I862" s="4">
        <v>43975</v>
      </c>
      <c r="J862">
        <v>9</v>
      </c>
      <c r="K862" t="s">
        <v>59</v>
      </c>
      <c r="L862" s="4">
        <v>43952</v>
      </c>
      <c r="M862" s="4">
        <v>44075</v>
      </c>
      <c r="N862">
        <v>1</v>
      </c>
      <c r="O862" t="s">
        <v>86</v>
      </c>
      <c r="P862" t="s">
        <v>248</v>
      </c>
      <c r="Q862">
        <v>1</v>
      </c>
      <c r="R862" t="s">
        <v>441</v>
      </c>
      <c r="S862" t="s">
        <v>1003</v>
      </c>
      <c r="T862" t="s">
        <v>1535</v>
      </c>
      <c r="U862" t="s">
        <v>80</v>
      </c>
      <c r="V862" t="s">
        <v>1577</v>
      </c>
      <c r="W862">
        <v>87.98</v>
      </c>
      <c r="X862">
        <v>49.98</v>
      </c>
      <c r="Y862">
        <v>1</v>
      </c>
      <c r="Z862" t="s">
        <v>530</v>
      </c>
      <c r="AA862" t="s">
        <v>2367</v>
      </c>
      <c r="AF862" s="4"/>
      <c r="AG862" s="4"/>
      <c r="AH862" t="s">
        <v>86</v>
      </c>
      <c r="AI862" t="s">
        <v>248</v>
      </c>
      <c r="AJ862" t="s">
        <v>441</v>
      </c>
      <c r="AK862" t="s">
        <v>2640</v>
      </c>
      <c r="AL862" t="s">
        <v>1535</v>
      </c>
      <c r="AM862" t="s">
        <v>80</v>
      </c>
      <c r="AN862" t="s">
        <v>1577</v>
      </c>
      <c r="AO862" t="s">
        <v>530</v>
      </c>
      <c r="AP862" t="s">
        <v>2367</v>
      </c>
    </row>
    <row r="863" spans="1:42" x14ac:dyDescent="0.25">
      <c r="A863">
        <v>599</v>
      </c>
      <c r="B863">
        <v>457</v>
      </c>
      <c r="C863" s="4">
        <v>44082</v>
      </c>
      <c r="D863">
        <v>5</v>
      </c>
      <c r="E863" t="s">
        <v>36</v>
      </c>
      <c r="F863" t="s">
        <v>47</v>
      </c>
      <c r="G863" t="s">
        <v>56</v>
      </c>
      <c r="H863" t="s">
        <v>57</v>
      </c>
      <c r="I863" s="4">
        <v>43945</v>
      </c>
      <c r="J863">
        <v>7</v>
      </c>
      <c r="K863" t="s">
        <v>61</v>
      </c>
      <c r="L863" s="4">
        <v>43915</v>
      </c>
      <c r="M863" s="4">
        <v>44012</v>
      </c>
      <c r="N863">
        <v>2</v>
      </c>
      <c r="O863" t="s">
        <v>167</v>
      </c>
      <c r="P863" t="s">
        <v>329</v>
      </c>
      <c r="Q863">
        <v>2</v>
      </c>
      <c r="R863" t="s">
        <v>747</v>
      </c>
      <c r="S863" t="s">
        <v>1287</v>
      </c>
      <c r="T863" t="s">
        <v>1804</v>
      </c>
      <c r="U863" t="s">
        <v>103</v>
      </c>
      <c r="V863" t="s">
        <v>1869</v>
      </c>
      <c r="W863">
        <v>262.33999999999997</v>
      </c>
      <c r="X863">
        <v>59.96</v>
      </c>
      <c r="Y863">
        <v>2</v>
      </c>
      <c r="Z863" t="s">
        <v>2227</v>
      </c>
      <c r="AA863" t="s">
        <v>2519</v>
      </c>
      <c r="AF863" s="4"/>
      <c r="AG863" s="4"/>
      <c r="AH863" t="s">
        <v>80</v>
      </c>
      <c r="AI863" t="s">
        <v>242</v>
      </c>
      <c r="AJ863" t="s">
        <v>84</v>
      </c>
      <c r="AK863" t="s">
        <v>990</v>
      </c>
      <c r="AL863" t="s">
        <v>1523</v>
      </c>
      <c r="AM863" t="s">
        <v>69</v>
      </c>
      <c r="AN863" t="s">
        <v>1548</v>
      </c>
      <c r="AO863" t="s">
        <v>79</v>
      </c>
      <c r="AP863" t="s">
        <v>2349</v>
      </c>
    </row>
    <row r="864" spans="1:42" x14ac:dyDescent="0.25">
      <c r="A864">
        <v>599</v>
      </c>
      <c r="B864">
        <v>457</v>
      </c>
      <c r="C864" s="4">
        <v>44082</v>
      </c>
      <c r="D864">
        <v>5</v>
      </c>
      <c r="E864" t="s">
        <v>36</v>
      </c>
      <c r="F864" t="s">
        <v>47</v>
      </c>
      <c r="G864" t="s">
        <v>56</v>
      </c>
      <c r="H864" t="s">
        <v>57</v>
      </c>
      <c r="I864" s="4">
        <v>43945</v>
      </c>
      <c r="J864">
        <v>7</v>
      </c>
      <c r="K864" t="s">
        <v>61</v>
      </c>
      <c r="L864" s="4">
        <v>43915</v>
      </c>
      <c r="M864" s="4">
        <v>44012</v>
      </c>
      <c r="N864">
        <v>2</v>
      </c>
      <c r="O864" t="s">
        <v>167</v>
      </c>
      <c r="P864" t="s">
        <v>329</v>
      </c>
      <c r="Q864">
        <v>2</v>
      </c>
      <c r="R864" t="s">
        <v>747</v>
      </c>
      <c r="S864" t="s">
        <v>1287</v>
      </c>
      <c r="T864" t="s">
        <v>1804</v>
      </c>
      <c r="U864" t="s">
        <v>103</v>
      </c>
      <c r="V864" t="s">
        <v>1869</v>
      </c>
      <c r="W864">
        <v>262.33999999999997</v>
      </c>
      <c r="X864">
        <v>59.96</v>
      </c>
      <c r="Y864">
        <v>2</v>
      </c>
      <c r="Z864" t="s">
        <v>2227</v>
      </c>
      <c r="AA864" t="s">
        <v>2519</v>
      </c>
      <c r="AF864" s="4"/>
      <c r="AG864" s="4"/>
      <c r="AH864" t="s">
        <v>79</v>
      </c>
      <c r="AI864" t="s">
        <v>241</v>
      </c>
      <c r="AJ864" t="s">
        <v>500</v>
      </c>
      <c r="AK864" t="s">
        <v>1063</v>
      </c>
      <c r="AL864" t="s">
        <v>1591</v>
      </c>
      <c r="AM864" t="s">
        <v>67</v>
      </c>
      <c r="AN864" t="s">
        <v>1548</v>
      </c>
      <c r="AO864" t="s">
        <v>455</v>
      </c>
      <c r="AP864" t="s">
        <v>2340</v>
      </c>
    </row>
    <row r="865" spans="1:42" x14ac:dyDescent="0.25">
      <c r="A865">
        <v>600</v>
      </c>
      <c r="B865">
        <v>55</v>
      </c>
      <c r="C865" s="4">
        <v>44083</v>
      </c>
      <c r="D865">
        <v>1</v>
      </c>
      <c r="E865" t="s">
        <v>39</v>
      </c>
      <c r="F865" t="s">
        <v>50</v>
      </c>
      <c r="G865" t="s">
        <v>55</v>
      </c>
      <c r="H865" t="s">
        <v>58</v>
      </c>
      <c r="I865" s="4">
        <v>43665</v>
      </c>
      <c r="J865">
        <v>3</v>
      </c>
      <c r="K865" t="s">
        <v>59</v>
      </c>
      <c r="L865" s="4">
        <v>43615</v>
      </c>
      <c r="M865" s="4">
        <v>43830</v>
      </c>
      <c r="N865">
        <v>2</v>
      </c>
      <c r="O865" t="s">
        <v>83</v>
      </c>
      <c r="P865" t="s">
        <v>245</v>
      </c>
      <c r="Q865">
        <v>2</v>
      </c>
      <c r="R865" t="s">
        <v>748</v>
      </c>
      <c r="S865" t="s">
        <v>1288</v>
      </c>
      <c r="T865" t="s">
        <v>1805</v>
      </c>
      <c r="U865" t="s">
        <v>88</v>
      </c>
      <c r="V865" t="s">
        <v>1723</v>
      </c>
      <c r="W865">
        <v>369.98</v>
      </c>
      <c r="X865">
        <v>39.96</v>
      </c>
      <c r="Y865">
        <v>1</v>
      </c>
      <c r="Z865" t="s">
        <v>105</v>
      </c>
      <c r="AA865" t="s">
        <v>2346</v>
      </c>
      <c r="AF865" s="4"/>
      <c r="AG865" s="4"/>
      <c r="AH865" t="s">
        <v>67</v>
      </c>
      <c r="AI865" t="s">
        <v>229</v>
      </c>
      <c r="AJ865" t="s">
        <v>445</v>
      </c>
      <c r="AK865" t="s">
        <v>1007</v>
      </c>
      <c r="AL865" t="s">
        <v>1533</v>
      </c>
      <c r="AM865" t="s">
        <v>80</v>
      </c>
      <c r="AN865" t="s">
        <v>1562</v>
      </c>
      <c r="AO865" t="s">
        <v>79</v>
      </c>
      <c r="AP865" t="s">
        <v>2349</v>
      </c>
    </row>
    <row r="866" spans="1:42" x14ac:dyDescent="0.25">
      <c r="A866">
        <v>600</v>
      </c>
      <c r="B866">
        <v>55</v>
      </c>
      <c r="C866" s="4">
        <v>44083</v>
      </c>
      <c r="D866">
        <v>1</v>
      </c>
      <c r="E866" t="s">
        <v>39</v>
      </c>
      <c r="F866" t="s">
        <v>50</v>
      </c>
      <c r="G866" t="s">
        <v>55</v>
      </c>
      <c r="H866" t="s">
        <v>58</v>
      </c>
      <c r="I866" s="4">
        <v>43665</v>
      </c>
      <c r="J866">
        <v>3</v>
      </c>
      <c r="K866" t="s">
        <v>59</v>
      </c>
      <c r="L866" s="4">
        <v>43615</v>
      </c>
      <c r="M866" s="4">
        <v>43830</v>
      </c>
      <c r="N866">
        <v>2</v>
      </c>
      <c r="O866" t="s">
        <v>83</v>
      </c>
      <c r="P866" t="s">
        <v>245</v>
      </c>
      <c r="Q866">
        <v>2</v>
      </c>
      <c r="R866" t="s">
        <v>748</v>
      </c>
      <c r="S866" t="s">
        <v>1288</v>
      </c>
      <c r="T866" t="s">
        <v>1805</v>
      </c>
      <c r="U866" t="s">
        <v>88</v>
      </c>
      <c r="V866" t="s">
        <v>1723</v>
      </c>
      <c r="W866">
        <v>369.98</v>
      </c>
      <c r="X866">
        <v>39.96</v>
      </c>
      <c r="Y866">
        <v>1</v>
      </c>
      <c r="Z866" t="s">
        <v>105</v>
      </c>
      <c r="AA866" t="s">
        <v>2346</v>
      </c>
      <c r="AF866" s="4"/>
      <c r="AG866" s="4"/>
      <c r="AH866" t="s">
        <v>80</v>
      </c>
      <c r="AI866" t="s">
        <v>242</v>
      </c>
      <c r="AJ866" t="s">
        <v>709</v>
      </c>
      <c r="AK866" t="s">
        <v>1250</v>
      </c>
      <c r="AL866" t="s">
        <v>425</v>
      </c>
      <c r="AM866" t="s">
        <v>80</v>
      </c>
      <c r="AN866" t="s">
        <v>1562</v>
      </c>
      <c r="AO866" t="s">
        <v>79</v>
      </c>
      <c r="AP866" t="s">
        <v>2349</v>
      </c>
    </row>
    <row r="867" spans="1:42" x14ac:dyDescent="0.25">
      <c r="A867">
        <v>601</v>
      </c>
      <c r="B867">
        <v>115</v>
      </c>
      <c r="C867" s="4">
        <v>44083</v>
      </c>
      <c r="D867">
        <v>2</v>
      </c>
      <c r="E867" t="s">
        <v>38</v>
      </c>
      <c r="F867" t="s">
        <v>49</v>
      </c>
      <c r="G867" t="s">
        <v>55</v>
      </c>
      <c r="H867" t="s">
        <v>57</v>
      </c>
      <c r="I867" s="4">
        <v>43732</v>
      </c>
      <c r="J867">
        <v>2</v>
      </c>
      <c r="K867" t="s">
        <v>60</v>
      </c>
      <c r="L867" s="4">
        <v>43615</v>
      </c>
      <c r="M867" s="4">
        <v>43830</v>
      </c>
      <c r="N867">
        <v>1</v>
      </c>
      <c r="O867" t="s">
        <v>88</v>
      </c>
      <c r="P867" t="s">
        <v>250</v>
      </c>
      <c r="Q867">
        <v>1</v>
      </c>
      <c r="R867" t="s">
        <v>749</v>
      </c>
      <c r="S867" t="s">
        <v>1289</v>
      </c>
      <c r="T867" t="s">
        <v>1806</v>
      </c>
      <c r="U867" t="s">
        <v>71</v>
      </c>
      <c r="V867" t="s">
        <v>1869</v>
      </c>
      <c r="W867">
        <v>117.5</v>
      </c>
      <c r="X867">
        <v>29.98</v>
      </c>
      <c r="Y867">
        <v>1</v>
      </c>
      <c r="Z867" t="s">
        <v>110</v>
      </c>
      <c r="AA867" t="s">
        <v>2410</v>
      </c>
      <c r="AF867" s="4"/>
      <c r="AG867" s="4"/>
      <c r="AH867" t="s">
        <v>80</v>
      </c>
      <c r="AI867" t="s">
        <v>242</v>
      </c>
      <c r="AJ867" t="s">
        <v>453</v>
      </c>
      <c r="AK867" t="s">
        <v>1016</v>
      </c>
      <c r="AL867" t="s">
        <v>1546</v>
      </c>
      <c r="AM867" t="s">
        <v>69</v>
      </c>
      <c r="AN867" t="s">
        <v>1548</v>
      </c>
      <c r="AO867" t="s">
        <v>67</v>
      </c>
      <c r="AP867" t="s">
        <v>2373</v>
      </c>
    </row>
    <row r="868" spans="1:42" x14ac:dyDescent="0.25">
      <c r="A868">
        <v>601</v>
      </c>
      <c r="B868">
        <v>115</v>
      </c>
      <c r="C868" s="4">
        <v>44083</v>
      </c>
      <c r="D868">
        <v>2</v>
      </c>
      <c r="E868" t="s">
        <v>38</v>
      </c>
      <c r="F868" t="s">
        <v>49</v>
      </c>
      <c r="G868" t="s">
        <v>55</v>
      </c>
      <c r="H868" t="s">
        <v>57</v>
      </c>
      <c r="I868" s="4">
        <v>43732</v>
      </c>
      <c r="J868">
        <v>2</v>
      </c>
      <c r="K868" t="s">
        <v>60</v>
      </c>
      <c r="L868" s="4">
        <v>43615</v>
      </c>
      <c r="M868" s="4">
        <v>43830</v>
      </c>
      <c r="N868">
        <v>1</v>
      </c>
      <c r="O868" t="s">
        <v>88</v>
      </c>
      <c r="P868" t="s">
        <v>250</v>
      </c>
      <c r="Q868">
        <v>1</v>
      </c>
      <c r="R868" t="s">
        <v>749</v>
      </c>
      <c r="S868" t="s">
        <v>1289</v>
      </c>
      <c r="T868" t="s">
        <v>1806</v>
      </c>
      <c r="U868" t="s">
        <v>71</v>
      </c>
      <c r="V868" t="s">
        <v>1869</v>
      </c>
      <c r="W868">
        <v>117.5</v>
      </c>
      <c r="X868">
        <v>29.98</v>
      </c>
      <c r="Y868">
        <v>1</v>
      </c>
      <c r="Z868" t="s">
        <v>110</v>
      </c>
      <c r="AA868" t="s">
        <v>2410</v>
      </c>
      <c r="AF868" s="4"/>
      <c r="AG868" s="4"/>
      <c r="AH868" t="s">
        <v>80</v>
      </c>
      <c r="AI868" t="s">
        <v>242</v>
      </c>
      <c r="AJ868" t="s">
        <v>453</v>
      </c>
      <c r="AK868" t="s">
        <v>1016</v>
      </c>
      <c r="AL868" t="s">
        <v>1546</v>
      </c>
      <c r="AM868" t="s">
        <v>69</v>
      </c>
      <c r="AN868" t="s">
        <v>1548</v>
      </c>
      <c r="AO868" t="s">
        <v>67</v>
      </c>
      <c r="AP868" t="s">
        <v>2373</v>
      </c>
    </row>
    <row r="869" spans="1:42" x14ac:dyDescent="0.25">
      <c r="A869">
        <v>602</v>
      </c>
      <c r="B869">
        <v>200</v>
      </c>
      <c r="C869" s="4">
        <v>44083</v>
      </c>
      <c r="D869">
        <v>10</v>
      </c>
      <c r="E869" t="s">
        <v>42</v>
      </c>
      <c r="F869" t="s">
        <v>53</v>
      </c>
      <c r="G869" t="s">
        <v>55</v>
      </c>
      <c r="H869" t="s">
        <v>58</v>
      </c>
      <c r="I869" s="4">
        <v>44011</v>
      </c>
      <c r="J869">
        <v>8</v>
      </c>
      <c r="K869" t="s">
        <v>60</v>
      </c>
      <c r="L869" s="4">
        <v>44000</v>
      </c>
      <c r="M869" s="4">
        <v>44073</v>
      </c>
      <c r="N869">
        <v>1</v>
      </c>
      <c r="O869" t="s">
        <v>71</v>
      </c>
      <c r="P869" t="s">
        <v>233</v>
      </c>
      <c r="Q869">
        <v>1</v>
      </c>
      <c r="R869" t="s">
        <v>750</v>
      </c>
      <c r="S869" t="s">
        <v>1290</v>
      </c>
      <c r="T869" t="s">
        <v>1807</v>
      </c>
      <c r="U869" t="s">
        <v>71</v>
      </c>
      <c r="V869" t="s">
        <v>2032</v>
      </c>
      <c r="W869">
        <v>270</v>
      </c>
      <c r="X869">
        <v>49.98</v>
      </c>
      <c r="Y869">
        <v>1</v>
      </c>
      <c r="Z869" t="s">
        <v>71</v>
      </c>
      <c r="AA869" t="s">
        <v>2512</v>
      </c>
      <c r="AF869" s="4"/>
      <c r="AG869" s="4"/>
      <c r="AH869" t="s">
        <v>69</v>
      </c>
      <c r="AI869" t="s">
        <v>231</v>
      </c>
      <c r="AJ869" t="s">
        <v>646</v>
      </c>
      <c r="AK869" t="s">
        <v>987</v>
      </c>
      <c r="AL869" t="s">
        <v>492</v>
      </c>
      <c r="AM869" t="s">
        <v>69</v>
      </c>
      <c r="AN869" t="s">
        <v>1577</v>
      </c>
      <c r="AO869" t="s">
        <v>69</v>
      </c>
      <c r="AP869" t="s">
        <v>2360</v>
      </c>
    </row>
    <row r="870" spans="1:42" x14ac:dyDescent="0.25">
      <c r="A870">
        <v>602</v>
      </c>
      <c r="B870">
        <v>200</v>
      </c>
      <c r="C870" s="4">
        <v>44083</v>
      </c>
      <c r="D870">
        <v>10</v>
      </c>
      <c r="E870" t="s">
        <v>42</v>
      </c>
      <c r="F870" t="s">
        <v>53</v>
      </c>
      <c r="G870" t="s">
        <v>55</v>
      </c>
      <c r="H870" t="s">
        <v>58</v>
      </c>
      <c r="I870" s="4">
        <v>44011</v>
      </c>
      <c r="J870">
        <v>8</v>
      </c>
      <c r="K870" t="s">
        <v>60</v>
      </c>
      <c r="L870" s="4">
        <v>44000</v>
      </c>
      <c r="M870" s="4">
        <v>44073</v>
      </c>
      <c r="N870">
        <v>1</v>
      </c>
      <c r="O870" t="s">
        <v>71</v>
      </c>
      <c r="P870" t="s">
        <v>233</v>
      </c>
      <c r="Q870">
        <v>1</v>
      </c>
      <c r="R870" t="s">
        <v>750</v>
      </c>
      <c r="S870" t="s">
        <v>1290</v>
      </c>
      <c r="T870" t="s">
        <v>1807</v>
      </c>
      <c r="U870" t="s">
        <v>71</v>
      </c>
      <c r="V870" t="s">
        <v>2032</v>
      </c>
      <c r="W870">
        <v>270</v>
      </c>
      <c r="X870">
        <v>49.98</v>
      </c>
      <c r="Y870">
        <v>1</v>
      </c>
      <c r="Z870" t="s">
        <v>71</v>
      </c>
      <c r="AA870" t="s">
        <v>2512</v>
      </c>
      <c r="AF870" s="4"/>
      <c r="AG870" s="4"/>
      <c r="AH870" t="s">
        <v>69</v>
      </c>
      <c r="AI870" t="s">
        <v>231</v>
      </c>
      <c r="AJ870" t="s">
        <v>646</v>
      </c>
      <c r="AK870" t="s">
        <v>987</v>
      </c>
      <c r="AL870" t="s">
        <v>492</v>
      </c>
      <c r="AM870" t="s">
        <v>69</v>
      </c>
      <c r="AN870" t="s">
        <v>1577</v>
      </c>
      <c r="AO870" t="s">
        <v>69</v>
      </c>
      <c r="AP870" t="s">
        <v>2360</v>
      </c>
    </row>
    <row r="871" spans="1:42" x14ac:dyDescent="0.25">
      <c r="A871">
        <v>603</v>
      </c>
      <c r="B871">
        <v>211</v>
      </c>
      <c r="C871" s="4">
        <v>44084</v>
      </c>
      <c r="D871">
        <v>8</v>
      </c>
      <c r="E871" t="s">
        <v>43</v>
      </c>
      <c r="F871" t="s">
        <v>54</v>
      </c>
      <c r="G871" t="s">
        <v>55</v>
      </c>
      <c r="H871" t="s">
        <v>57</v>
      </c>
      <c r="I871" s="4">
        <v>44058</v>
      </c>
      <c r="J871">
        <v>8</v>
      </c>
      <c r="K871" t="s">
        <v>60</v>
      </c>
      <c r="L871" s="4">
        <v>44000</v>
      </c>
      <c r="M871" s="4">
        <v>44073</v>
      </c>
      <c r="N871">
        <v>1</v>
      </c>
      <c r="O871" t="s">
        <v>65</v>
      </c>
      <c r="P871" t="s">
        <v>227</v>
      </c>
      <c r="Q871">
        <v>1</v>
      </c>
      <c r="R871" t="s">
        <v>519</v>
      </c>
      <c r="S871" t="s">
        <v>1083</v>
      </c>
      <c r="T871" t="s">
        <v>1609</v>
      </c>
      <c r="U871" t="s">
        <v>69</v>
      </c>
      <c r="V871" t="s">
        <v>1517</v>
      </c>
      <c r="W871">
        <v>13.49</v>
      </c>
      <c r="X871">
        <v>19.989999999999998</v>
      </c>
      <c r="Y871">
        <v>1</v>
      </c>
      <c r="Z871" t="s">
        <v>431</v>
      </c>
      <c r="AA871" t="s">
        <v>2326</v>
      </c>
      <c r="AF871" s="4"/>
      <c r="AG871" s="4"/>
      <c r="AH871" t="s">
        <v>65</v>
      </c>
      <c r="AI871" t="s">
        <v>227</v>
      </c>
      <c r="AJ871" t="s">
        <v>519</v>
      </c>
      <c r="AK871" t="s">
        <v>1083</v>
      </c>
      <c r="AL871" t="s">
        <v>1609</v>
      </c>
      <c r="AM871" t="s">
        <v>69</v>
      </c>
      <c r="AN871" t="s">
        <v>1517</v>
      </c>
      <c r="AO871" t="s">
        <v>431</v>
      </c>
      <c r="AP871" t="s">
        <v>2326</v>
      </c>
    </row>
    <row r="872" spans="1:42" x14ac:dyDescent="0.25">
      <c r="A872">
        <v>604</v>
      </c>
      <c r="B872">
        <v>43</v>
      </c>
      <c r="C872" s="4">
        <v>44085</v>
      </c>
      <c r="D872">
        <v>2</v>
      </c>
      <c r="E872" t="s">
        <v>38</v>
      </c>
      <c r="F872" t="s">
        <v>49</v>
      </c>
      <c r="G872" t="s">
        <v>56</v>
      </c>
      <c r="H872" t="s">
        <v>58</v>
      </c>
      <c r="I872" s="4">
        <v>43700</v>
      </c>
      <c r="J872">
        <v>1</v>
      </c>
      <c r="K872" t="s">
        <v>61</v>
      </c>
      <c r="L872" s="4">
        <v>43615</v>
      </c>
      <c r="M872" s="4">
        <v>43830</v>
      </c>
      <c r="N872">
        <v>1</v>
      </c>
      <c r="O872" t="s">
        <v>70</v>
      </c>
      <c r="P872" t="s">
        <v>232</v>
      </c>
      <c r="Q872">
        <v>1</v>
      </c>
      <c r="R872" t="s">
        <v>719</v>
      </c>
      <c r="S872" t="s">
        <v>1261</v>
      </c>
      <c r="T872" t="s">
        <v>1779</v>
      </c>
      <c r="U872" t="s">
        <v>69</v>
      </c>
      <c r="V872" t="s">
        <v>1517</v>
      </c>
      <c r="W872">
        <v>95.99</v>
      </c>
      <c r="X872">
        <v>19.989999999999998</v>
      </c>
      <c r="Y872">
        <v>1</v>
      </c>
      <c r="Z872" t="s">
        <v>432</v>
      </c>
      <c r="AA872" t="s">
        <v>2331</v>
      </c>
      <c r="AF872" s="4"/>
      <c r="AG872" s="4"/>
      <c r="AH872" t="s">
        <v>70</v>
      </c>
      <c r="AI872" t="s">
        <v>232</v>
      </c>
      <c r="AJ872" t="s">
        <v>719</v>
      </c>
      <c r="AK872" t="s">
        <v>1261</v>
      </c>
      <c r="AL872" t="s">
        <v>1779</v>
      </c>
      <c r="AM872" t="s">
        <v>69</v>
      </c>
      <c r="AN872" t="s">
        <v>1517</v>
      </c>
      <c r="AO872" t="s">
        <v>432</v>
      </c>
      <c r="AP872" t="s">
        <v>2331</v>
      </c>
    </row>
    <row r="873" spans="1:42" x14ac:dyDescent="0.25">
      <c r="A873">
        <v>605</v>
      </c>
      <c r="B873">
        <v>99</v>
      </c>
      <c r="C873" s="4">
        <v>44085</v>
      </c>
      <c r="D873">
        <v>3</v>
      </c>
      <c r="E873" t="s">
        <v>34</v>
      </c>
      <c r="F873" t="s">
        <v>45</v>
      </c>
      <c r="G873" t="s">
        <v>56</v>
      </c>
      <c r="H873" t="s">
        <v>58</v>
      </c>
      <c r="I873" s="4">
        <v>43888</v>
      </c>
      <c r="J873">
        <v>5</v>
      </c>
      <c r="K873" t="s">
        <v>60</v>
      </c>
      <c r="L873" s="4">
        <v>43831</v>
      </c>
      <c r="M873" s="4">
        <v>43921</v>
      </c>
      <c r="N873">
        <v>1</v>
      </c>
      <c r="O873" t="s">
        <v>70</v>
      </c>
      <c r="P873" t="s">
        <v>232</v>
      </c>
      <c r="Q873">
        <v>1</v>
      </c>
      <c r="R873" t="s">
        <v>411</v>
      </c>
      <c r="S873" t="s">
        <v>973</v>
      </c>
      <c r="T873" t="s">
        <v>1506</v>
      </c>
      <c r="U873" t="s">
        <v>67</v>
      </c>
      <c r="V873" t="s">
        <v>1517</v>
      </c>
      <c r="W873">
        <v>287.85000000000002</v>
      </c>
      <c r="X873">
        <v>59.97</v>
      </c>
      <c r="Y873">
        <v>1</v>
      </c>
      <c r="Z873" t="s">
        <v>673</v>
      </c>
      <c r="AA873" t="s">
        <v>2348</v>
      </c>
      <c r="AF873" s="4"/>
      <c r="AG873" s="4"/>
      <c r="AH873" t="s">
        <v>70</v>
      </c>
      <c r="AI873" t="s">
        <v>232</v>
      </c>
      <c r="AJ873" t="s">
        <v>411</v>
      </c>
      <c r="AK873" t="s">
        <v>973</v>
      </c>
      <c r="AL873" t="s">
        <v>1506</v>
      </c>
      <c r="AM873" t="s">
        <v>67</v>
      </c>
      <c r="AN873" t="s">
        <v>1517</v>
      </c>
      <c r="AO873" t="s">
        <v>673</v>
      </c>
      <c r="AP873" t="s">
        <v>2348</v>
      </c>
    </row>
    <row r="874" spans="1:42" x14ac:dyDescent="0.25">
      <c r="A874">
        <v>606</v>
      </c>
      <c r="B874">
        <v>321</v>
      </c>
      <c r="C874" s="4">
        <v>44085</v>
      </c>
      <c r="D874">
        <v>9</v>
      </c>
      <c r="E874" t="s">
        <v>41</v>
      </c>
      <c r="F874" t="s">
        <v>52</v>
      </c>
      <c r="G874" t="s">
        <v>55</v>
      </c>
      <c r="H874" t="s">
        <v>57</v>
      </c>
      <c r="I874" s="4">
        <v>43737</v>
      </c>
      <c r="J874">
        <v>3</v>
      </c>
      <c r="K874" t="s">
        <v>59</v>
      </c>
      <c r="L874" s="4">
        <v>43615</v>
      </c>
      <c r="M874" s="4">
        <v>43830</v>
      </c>
      <c r="N874">
        <v>1</v>
      </c>
      <c r="O874" t="s">
        <v>65</v>
      </c>
      <c r="P874" t="s">
        <v>227</v>
      </c>
      <c r="Q874">
        <v>1</v>
      </c>
      <c r="R874" t="s">
        <v>685</v>
      </c>
      <c r="S874" t="s">
        <v>1227</v>
      </c>
      <c r="T874" t="s">
        <v>418</v>
      </c>
      <c r="U874" t="s">
        <v>80</v>
      </c>
      <c r="V874" t="s">
        <v>1517</v>
      </c>
      <c r="W874">
        <v>100</v>
      </c>
      <c r="X874">
        <v>39.979999999999997</v>
      </c>
      <c r="Y874">
        <v>1</v>
      </c>
      <c r="Z874" t="s">
        <v>431</v>
      </c>
      <c r="AA874" t="s">
        <v>2326</v>
      </c>
      <c r="AF874" s="4"/>
      <c r="AG874" s="4"/>
      <c r="AH874" t="s">
        <v>65</v>
      </c>
      <c r="AI874" t="s">
        <v>227</v>
      </c>
      <c r="AJ874" t="s">
        <v>685</v>
      </c>
      <c r="AK874" t="s">
        <v>1227</v>
      </c>
      <c r="AL874" t="s">
        <v>418</v>
      </c>
      <c r="AM874" t="s">
        <v>80</v>
      </c>
      <c r="AN874" t="s">
        <v>1517</v>
      </c>
      <c r="AO874" t="s">
        <v>431</v>
      </c>
      <c r="AP874" t="s">
        <v>2326</v>
      </c>
    </row>
    <row r="875" spans="1:42" x14ac:dyDescent="0.25">
      <c r="A875">
        <v>607</v>
      </c>
      <c r="B875">
        <v>400</v>
      </c>
      <c r="C875" s="4">
        <v>44085</v>
      </c>
      <c r="D875">
        <v>8</v>
      </c>
      <c r="E875" t="s">
        <v>43</v>
      </c>
      <c r="F875" t="s">
        <v>54</v>
      </c>
      <c r="G875" t="s">
        <v>56</v>
      </c>
      <c r="H875" t="s">
        <v>58</v>
      </c>
      <c r="I875" s="4">
        <v>43622</v>
      </c>
      <c r="J875">
        <v>2</v>
      </c>
      <c r="K875" t="s">
        <v>60</v>
      </c>
      <c r="L875" s="4">
        <v>43615</v>
      </c>
      <c r="M875" s="4">
        <v>43830</v>
      </c>
      <c r="N875">
        <v>1</v>
      </c>
      <c r="O875" t="s">
        <v>67</v>
      </c>
      <c r="P875" t="s">
        <v>229</v>
      </c>
      <c r="Q875">
        <v>1</v>
      </c>
      <c r="R875" t="s">
        <v>412</v>
      </c>
      <c r="S875" t="s">
        <v>974</v>
      </c>
      <c r="T875" t="s">
        <v>1507</v>
      </c>
      <c r="U875" t="s">
        <v>80</v>
      </c>
      <c r="V875" t="s">
        <v>1548</v>
      </c>
      <c r="W875">
        <v>57.78</v>
      </c>
      <c r="X875">
        <v>29.98</v>
      </c>
      <c r="Y875">
        <v>1</v>
      </c>
      <c r="Z875" t="s">
        <v>79</v>
      </c>
      <c r="AA875" t="s">
        <v>2349</v>
      </c>
      <c r="AF875" s="4"/>
      <c r="AG875" s="4"/>
      <c r="AH875" t="s">
        <v>67</v>
      </c>
      <c r="AI875" t="s">
        <v>229</v>
      </c>
      <c r="AJ875" t="s">
        <v>412</v>
      </c>
      <c r="AK875" t="s">
        <v>974</v>
      </c>
      <c r="AL875" t="s">
        <v>1507</v>
      </c>
      <c r="AM875" t="s">
        <v>80</v>
      </c>
      <c r="AN875" t="s">
        <v>1548</v>
      </c>
      <c r="AO875" t="s">
        <v>79</v>
      </c>
      <c r="AP875" t="s">
        <v>2349</v>
      </c>
    </row>
    <row r="876" spans="1:42" x14ac:dyDescent="0.25">
      <c r="A876">
        <v>608</v>
      </c>
      <c r="B876">
        <v>222</v>
      </c>
      <c r="C876" s="4">
        <v>44086</v>
      </c>
      <c r="D876">
        <v>9</v>
      </c>
      <c r="E876" t="s">
        <v>41</v>
      </c>
      <c r="F876" t="s">
        <v>52</v>
      </c>
      <c r="G876" t="s">
        <v>55</v>
      </c>
      <c r="H876" t="s">
        <v>57</v>
      </c>
      <c r="I876" s="4">
        <v>43729</v>
      </c>
      <c r="J876">
        <v>1</v>
      </c>
      <c r="K876" t="s">
        <v>61</v>
      </c>
      <c r="L876" s="4">
        <v>43615</v>
      </c>
      <c r="M876" s="4">
        <v>43830</v>
      </c>
      <c r="N876">
        <v>1</v>
      </c>
      <c r="O876" t="s">
        <v>69</v>
      </c>
      <c r="P876" t="s">
        <v>231</v>
      </c>
      <c r="Q876">
        <v>1</v>
      </c>
      <c r="R876" t="s">
        <v>393</v>
      </c>
      <c r="S876" t="s">
        <v>955</v>
      </c>
      <c r="T876" t="s">
        <v>1489</v>
      </c>
      <c r="U876" t="s">
        <v>80</v>
      </c>
      <c r="V876" t="s">
        <v>1577</v>
      </c>
      <c r="W876">
        <v>57.9</v>
      </c>
      <c r="X876">
        <v>49.98</v>
      </c>
      <c r="Y876">
        <v>1</v>
      </c>
      <c r="Z876" t="s">
        <v>78</v>
      </c>
      <c r="AA876" t="s">
        <v>2330</v>
      </c>
      <c r="AF876" s="4"/>
      <c r="AG876" s="4"/>
      <c r="AH876" t="s">
        <v>69</v>
      </c>
      <c r="AI876" t="s">
        <v>231</v>
      </c>
      <c r="AJ876" t="s">
        <v>393</v>
      </c>
      <c r="AK876" t="s">
        <v>955</v>
      </c>
      <c r="AL876" t="s">
        <v>1489</v>
      </c>
      <c r="AM876" t="s">
        <v>80</v>
      </c>
      <c r="AN876" t="s">
        <v>1577</v>
      </c>
      <c r="AO876" t="s">
        <v>78</v>
      </c>
      <c r="AP876" t="s">
        <v>2330</v>
      </c>
    </row>
    <row r="877" spans="1:42" x14ac:dyDescent="0.25">
      <c r="A877">
        <v>609</v>
      </c>
      <c r="B877">
        <v>384</v>
      </c>
      <c r="C877" s="4">
        <v>44086</v>
      </c>
      <c r="D877">
        <v>7</v>
      </c>
      <c r="E877" t="s">
        <v>35</v>
      </c>
      <c r="F877" t="s">
        <v>46</v>
      </c>
      <c r="G877" t="s">
        <v>56</v>
      </c>
      <c r="H877" t="s">
        <v>57</v>
      </c>
      <c r="I877" s="4">
        <v>43655</v>
      </c>
      <c r="J877">
        <v>1</v>
      </c>
      <c r="K877" t="s">
        <v>61</v>
      </c>
      <c r="L877" s="4">
        <v>43615</v>
      </c>
      <c r="M877" s="4">
        <v>43830</v>
      </c>
      <c r="N877">
        <v>1</v>
      </c>
      <c r="O877" t="s">
        <v>80</v>
      </c>
      <c r="P877" t="s">
        <v>242</v>
      </c>
      <c r="Q877">
        <v>1</v>
      </c>
      <c r="R877" t="s">
        <v>587</v>
      </c>
      <c r="S877" t="s">
        <v>1143</v>
      </c>
      <c r="T877" t="s">
        <v>1668</v>
      </c>
      <c r="U877" t="s">
        <v>80</v>
      </c>
      <c r="V877" t="s">
        <v>1548</v>
      </c>
      <c r="W877">
        <v>62.58</v>
      </c>
      <c r="X877">
        <v>29.98</v>
      </c>
      <c r="Y877">
        <v>1</v>
      </c>
      <c r="Z877" t="s">
        <v>79</v>
      </c>
      <c r="AA877" t="s">
        <v>2349</v>
      </c>
      <c r="AF877" s="4"/>
      <c r="AG877" s="4"/>
      <c r="AH877" t="s">
        <v>80</v>
      </c>
      <c r="AI877" t="s">
        <v>242</v>
      </c>
      <c r="AJ877" t="s">
        <v>587</v>
      </c>
      <c r="AK877" t="s">
        <v>1143</v>
      </c>
      <c r="AL877" t="s">
        <v>1668</v>
      </c>
      <c r="AM877" t="s">
        <v>80</v>
      </c>
      <c r="AN877" t="s">
        <v>1548</v>
      </c>
      <c r="AO877" t="s">
        <v>79</v>
      </c>
      <c r="AP877" t="s">
        <v>2349</v>
      </c>
    </row>
    <row r="878" spans="1:42" x14ac:dyDescent="0.25">
      <c r="A878">
        <v>610</v>
      </c>
      <c r="B878">
        <v>402</v>
      </c>
      <c r="C878" s="4">
        <v>44086</v>
      </c>
      <c r="D878">
        <v>10</v>
      </c>
      <c r="E878" t="s">
        <v>42</v>
      </c>
      <c r="F878" t="s">
        <v>53</v>
      </c>
      <c r="G878" t="s">
        <v>56</v>
      </c>
      <c r="H878" t="s">
        <v>57</v>
      </c>
      <c r="I878" s="4">
        <v>43883</v>
      </c>
      <c r="J878">
        <v>5</v>
      </c>
      <c r="K878" t="s">
        <v>60</v>
      </c>
      <c r="L878" s="4">
        <v>43831</v>
      </c>
      <c r="M878" s="4">
        <v>43921</v>
      </c>
      <c r="N878">
        <v>1</v>
      </c>
      <c r="O878" t="s">
        <v>90</v>
      </c>
      <c r="P878" t="s">
        <v>252</v>
      </c>
      <c r="Q878">
        <v>1</v>
      </c>
      <c r="R878" t="s">
        <v>90</v>
      </c>
      <c r="S878" t="s">
        <v>1040</v>
      </c>
      <c r="T878" t="s">
        <v>1598</v>
      </c>
      <c r="U878" t="s">
        <v>69</v>
      </c>
      <c r="V878" t="s">
        <v>1562</v>
      </c>
      <c r="W878">
        <v>219.99</v>
      </c>
      <c r="X878">
        <v>9.99</v>
      </c>
      <c r="Y878">
        <v>1</v>
      </c>
      <c r="Z878" t="s">
        <v>410</v>
      </c>
      <c r="AA878" t="s">
        <v>2359</v>
      </c>
      <c r="AF878" s="4"/>
      <c r="AG878" s="4"/>
      <c r="AH878" t="s">
        <v>90</v>
      </c>
      <c r="AI878" t="s">
        <v>252</v>
      </c>
      <c r="AJ878" t="s">
        <v>90</v>
      </c>
      <c r="AK878" t="s">
        <v>1040</v>
      </c>
      <c r="AL878" t="s">
        <v>1598</v>
      </c>
      <c r="AM878" t="s">
        <v>69</v>
      </c>
      <c r="AN878" t="s">
        <v>1562</v>
      </c>
      <c r="AO878" t="s">
        <v>410</v>
      </c>
      <c r="AP878" t="s">
        <v>2359</v>
      </c>
    </row>
    <row r="879" spans="1:42" x14ac:dyDescent="0.25">
      <c r="A879">
        <v>611</v>
      </c>
      <c r="B879">
        <v>97</v>
      </c>
      <c r="C879" s="4">
        <v>44087</v>
      </c>
      <c r="D879">
        <v>4</v>
      </c>
      <c r="E879" t="s">
        <v>40</v>
      </c>
      <c r="F879" t="s">
        <v>51</v>
      </c>
      <c r="G879" t="s">
        <v>56</v>
      </c>
      <c r="H879" t="s">
        <v>57</v>
      </c>
      <c r="I879" s="4">
        <v>43874</v>
      </c>
      <c r="J879">
        <v>6</v>
      </c>
      <c r="K879" t="s">
        <v>59</v>
      </c>
      <c r="L879" s="4">
        <v>43862</v>
      </c>
      <c r="M879" s="4">
        <v>43889</v>
      </c>
      <c r="N879">
        <v>1</v>
      </c>
      <c r="O879" t="s">
        <v>79</v>
      </c>
      <c r="P879" t="s">
        <v>241</v>
      </c>
      <c r="Q879">
        <v>1</v>
      </c>
      <c r="R879" t="s">
        <v>515</v>
      </c>
      <c r="S879" t="s">
        <v>1078</v>
      </c>
      <c r="T879" t="s">
        <v>1587</v>
      </c>
      <c r="U879" t="s">
        <v>67</v>
      </c>
      <c r="V879" t="s">
        <v>1548</v>
      </c>
      <c r="W879">
        <v>164.97</v>
      </c>
      <c r="X879">
        <v>44.97</v>
      </c>
      <c r="Y879">
        <v>1</v>
      </c>
      <c r="Z879" t="s">
        <v>86</v>
      </c>
      <c r="AA879" t="s">
        <v>2350</v>
      </c>
      <c r="AF879" s="4"/>
      <c r="AG879" s="4"/>
      <c r="AH879" t="s">
        <v>79</v>
      </c>
      <c r="AI879" t="s">
        <v>241</v>
      </c>
      <c r="AJ879" t="s">
        <v>515</v>
      </c>
      <c r="AK879" t="s">
        <v>1078</v>
      </c>
      <c r="AL879" t="s">
        <v>1587</v>
      </c>
      <c r="AM879" t="s">
        <v>67</v>
      </c>
      <c r="AN879" t="s">
        <v>1548</v>
      </c>
      <c r="AO879" t="s">
        <v>86</v>
      </c>
      <c r="AP879" t="s">
        <v>2350</v>
      </c>
    </row>
    <row r="880" spans="1:42" x14ac:dyDescent="0.25">
      <c r="A880">
        <v>612</v>
      </c>
      <c r="B880">
        <v>176</v>
      </c>
      <c r="C880" s="4">
        <v>44088</v>
      </c>
      <c r="D880">
        <v>3</v>
      </c>
      <c r="E880" t="s">
        <v>34</v>
      </c>
      <c r="F880" t="s">
        <v>45</v>
      </c>
      <c r="G880" t="s">
        <v>55</v>
      </c>
      <c r="H880" t="s">
        <v>58</v>
      </c>
      <c r="I880" s="4">
        <v>43639</v>
      </c>
      <c r="J880">
        <v>1</v>
      </c>
      <c r="K880" t="s">
        <v>61</v>
      </c>
      <c r="L880" s="4">
        <v>43615</v>
      </c>
      <c r="M880" s="4">
        <v>43830</v>
      </c>
      <c r="N880">
        <v>2</v>
      </c>
      <c r="O880" t="s">
        <v>118</v>
      </c>
      <c r="P880" t="s">
        <v>280</v>
      </c>
      <c r="Q880">
        <v>2</v>
      </c>
      <c r="R880" t="s">
        <v>751</v>
      </c>
      <c r="S880" t="s">
        <v>1291</v>
      </c>
      <c r="T880" t="s">
        <v>1808</v>
      </c>
      <c r="U880" t="s">
        <v>71</v>
      </c>
      <c r="V880" t="s">
        <v>2039</v>
      </c>
      <c r="W880">
        <v>63.94</v>
      </c>
      <c r="X880">
        <v>24.98</v>
      </c>
      <c r="Y880">
        <v>2</v>
      </c>
      <c r="Z880" t="s">
        <v>2101</v>
      </c>
      <c r="AA880" t="s">
        <v>2371</v>
      </c>
      <c r="AF880" s="4"/>
      <c r="AG880" s="4"/>
      <c r="AH880" t="s">
        <v>90</v>
      </c>
      <c r="AI880" t="s">
        <v>252</v>
      </c>
      <c r="AJ880" t="s">
        <v>593</v>
      </c>
      <c r="AK880" t="s">
        <v>1149</v>
      </c>
      <c r="AL880" t="s">
        <v>1529</v>
      </c>
      <c r="AM880" t="s">
        <v>69</v>
      </c>
      <c r="AN880" t="s">
        <v>1562</v>
      </c>
      <c r="AO880" t="s">
        <v>410</v>
      </c>
      <c r="AP880" t="s">
        <v>2359</v>
      </c>
    </row>
    <row r="881" spans="1:42" x14ac:dyDescent="0.25">
      <c r="A881">
        <v>612</v>
      </c>
      <c r="B881">
        <v>176</v>
      </c>
      <c r="C881" s="4">
        <v>44088</v>
      </c>
      <c r="D881">
        <v>3</v>
      </c>
      <c r="E881" t="s">
        <v>34</v>
      </c>
      <c r="F881" t="s">
        <v>45</v>
      </c>
      <c r="G881" t="s">
        <v>55</v>
      </c>
      <c r="H881" t="s">
        <v>58</v>
      </c>
      <c r="I881" s="4">
        <v>43639</v>
      </c>
      <c r="J881">
        <v>1</v>
      </c>
      <c r="K881" t="s">
        <v>61</v>
      </c>
      <c r="L881" s="4">
        <v>43615</v>
      </c>
      <c r="M881" s="4">
        <v>43830</v>
      </c>
      <c r="N881">
        <v>2</v>
      </c>
      <c r="O881" t="s">
        <v>118</v>
      </c>
      <c r="P881" t="s">
        <v>280</v>
      </c>
      <c r="Q881">
        <v>2</v>
      </c>
      <c r="R881" t="s">
        <v>751</v>
      </c>
      <c r="S881" t="s">
        <v>1291</v>
      </c>
      <c r="T881" t="s">
        <v>1808</v>
      </c>
      <c r="U881" t="s">
        <v>71</v>
      </c>
      <c r="V881" t="s">
        <v>2039</v>
      </c>
      <c r="W881">
        <v>63.94</v>
      </c>
      <c r="X881">
        <v>24.98</v>
      </c>
      <c r="Y881">
        <v>2</v>
      </c>
      <c r="Z881" t="s">
        <v>2101</v>
      </c>
      <c r="AA881" t="s">
        <v>2371</v>
      </c>
      <c r="AF881" s="4"/>
      <c r="AG881" s="4"/>
      <c r="AH881" t="s">
        <v>79</v>
      </c>
      <c r="AI881" t="s">
        <v>241</v>
      </c>
      <c r="AJ881" t="s">
        <v>634</v>
      </c>
      <c r="AK881" t="s">
        <v>1182</v>
      </c>
      <c r="AL881" t="s">
        <v>1614</v>
      </c>
      <c r="AM881" t="s">
        <v>69</v>
      </c>
      <c r="AN881" t="s">
        <v>1548</v>
      </c>
      <c r="AO881" t="s">
        <v>455</v>
      </c>
      <c r="AP881" t="s">
        <v>2340</v>
      </c>
    </row>
    <row r="882" spans="1:42" x14ac:dyDescent="0.25">
      <c r="A882">
        <v>613</v>
      </c>
      <c r="B882">
        <v>242</v>
      </c>
      <c r="C882" s="4">
        <v>44088</v>
      </c>
      <c r="D882">
        <v>6</v>
      </c>
      <c r="E882" t="s">
        <v>33</v>
      </c>
      <c r="F882" t="s">
        <v>44</v>
      </c>
      <c r="G882" t="s">
        <v>56</v>
      </c>
      <c r="H882" t="s">
        <v>57</v>
      </c>
      <c r="I882" s="4">
        <v>43708</v>
      </c>
      <c r="J882">
        <v>2</v>
      </c>
      <c r="K882" t="s">
        <v>60</v>
      </c>
      <c r="L882" s="4">
        <v>43615</v>
      </c>
      <c r="M882" s="4">
        <v>43830</v>
      </c>
      <c r="N882">
        <v>3</v>
      </c>
      <c r="O882" t="s">
        <v>182</v>
      </c>
      <c r="P882" t="s">
        <v>344</v>
      </c>
      <c r="Q882">
        <v>3</v>
      </c>
      <c r="R882" t="s">
        <v>752</v>
      </c>
      <c r="S882" t="s">
        <v>1292</v>
      </c>
      <c r="T882" t="s">
        <v>1809</v>
      </c>
      <c r="U882" t="s">
        <v>2007</v>
      </c>
      <c r="V882" t="s">
        <v>2033</v>
      </c>
      <c r="W882">
        <v>136.91999999999999</v>
      </c>
      <c r="X882">
        <v>54.96</v>
      </c>
      <c r="Y882">
        <v>3</v>
      </c>
      <c r="Z882" t="s">
        <v>2228</v>
      </c>
      <c r="AA882" t="s">
        <v>2520</v>
      </c>
      <c r="AF882" s="4"/>
      <c r="AG882" s="4"/>
      <c r="AH882" t="s">
        <v>79</v>
      </c>
      <c r="AI882" t="s">
        <v>241</v>
      </c>
      <c r="AJ882" t="s">
        <v>566</v>
      </c>
      <c r="AK882" t="s">
        <v>1067</v>
      </c>
      <c r="AL882" t="s">
        <v>1649</v>
      </c>
      <c r="AM882" t="s">
        <v>80</v>
      </c>
      <c r="AN882" t="s">
        <v>1548</v>
      </c>
      <c r="AO882" t="s">
        <v>65</v>
      </c>
      <c r="AP882" t="s">
        <v>2343</v>
      </c>
    </row>
    <row r="883" spans="1:42" x14ac:dyDescent="0.25">
      <c r="A883">
        <v>613</v>
      </c>
      <c r="B883">
        <v>242</v>
      </c>
      <c r="C883" s="4">
        <v>44088</v>
      </c>
      <c r="D883">
        <v>6</v>
      </c>
      <c r="E883" t="s">
        <v>33</v>
      </c>
      <c r="F883" t="s">
        <v>44</v>
      </c>
      <c r="G883" t="s">
        <v>56</v>
      </c>
      <c r="H883" t="s">
        <v>57</v>
      </c>
      <c r="I883" s="4">
        <v>43708</v>
      </c>
      <c r="J883">
        <v>2</v>
      </c>
      <c r="K883" t="s">
        <v>60</v>
      </c>
      <c r="L883" s="4">
        <v>43615</v>
      </c>
      <c r="M883" s="4">
        <v>43830</v>
      </c>
      <c r="N883">
        <v>3</v>
      </c>
      <c r="O883" t="s">
        <v>182</v>
      </c>
      <c r="P883" t="s">
        <v>344</v>
      </c>
      <c r="Q883">
        <v>3</v>
      </c>
      <c r="R883" t="s">
        <v>752</v>
      </c>
      <c r="S883" t="s">
        <v>1292</v>
      </c>
      <c r="T883" t="s">
        <v>1809</v>
      </c>
      <c r="U883" t="s">
        <v>2007</v>
      </c>
      <c r="V883" t="s">
        <v>2033</v>
      </c>
      <c r="W883">
        <v>136.91999999999999</v>
      </c>
      <c r="X883">
        <v>54.96</v>
      </c>
      <c r="Y883">
        <v>3</v>
      </c>
      <c r="Z883" t="s">
        <v>2228</v>
      </c>
      <c r="AA883" t="s">
        <v>2520</v>
      </c>
      <c r="AF883" s="4"/>
      <c r="AG883" s="4"/>
      <c r="AH883" t="s">
        <v>90</v>
      </c>
      <c r="AI883" t="s">
        <v>252</v>
      </c>
      <c r="AJ883" t="s">
        <v>431</v>
      </c>
      <c r="AK883" t="s">
        <v>994</v>
      </c>
      <c r="AL883" t="s">
        <v>1526</v>
      </c>
      <c r="AM883" t="s">
        <v>69</v>
      </c>
      <c r="AN883" t="s">
        <v>1562</v>
      </c>
      <c r="AO883" t="s">
        <v>410</v>
      </c>
      <c r="AP883" t="s">
        <v>2359</v>
      </c>
    </row>
    <row r="884" spans="1:42" x14ac:dyDescent="0.25">
      <c r="A884">
        <v>613</v>
      </c>
      <c r="B884">
        <v>242</v>
      </c>
      <c r="C884" s="4">
        <v>44088</v>
      </c>
      <c r="D884">
        <v>6</v>
      </c>
      <c r="E884" t="s">
        <v>33</v>
      </c>
      <c r="F884" t="s">
        <v>44</v>
      </c>
      <c r="G884" t="s">
        <v>56</v>
      </c>
      <c r="H884" t="s">
        <v>57</v>
      </c>
      <c r="I884" s="4">
        <v>43708</v>
      </c>
      <c r="J884">
        <v>2</v>
      </c>
      <c r="K884" t="s">
        <v>60</v>
      </c>
      <c r="L884" s="4">
        <v>43615</v>
      </c>
      <c r="M884" s="4">
        <v>43830</v>
      </c>
      <c r="N884">
        <v>3</v>
      </c>
      <c r="O884" t="s">
        <v>182</v>
      </c>
      <c r="P884" t="s">
        <v>344</v>
      </c>
      <c r="Q884">
        <v>3</v>
      </c>
      <c r="R884" t="s">
        <v>752</v>
      </c>
      <c r="S884" t="s">
        <v>1292</v>
      </c>
      <c r="T884" t="s">
        <v>1809</v>
      </c>
      <c r="U884" t="s">
        <v>2007</v>
      </c>
      <c r="V884" t="s">
        <v>2033</v>
      </c>
      <c r="W884">
        <v>136.91999999999999</v>
      </c>
      <c r="X884">
        <v>54.96</v>
      </c>
      <c r="Y884">
        <v>3</v>
      </c>
      <c r="Z884" t="s">
        <v>2228</v>
      </c>
      <c r="AA884" t="s">
        <v>2520</v>
      </c>
      <c r="AF884" s="4"/>
      <c r="AG884" s="4"/>
      <c r="AH884" t="s">
        <v>67</v>
      </c>
      <c r="AI884" t="s">
        <v>229</v>
      </c>
      <c r="AJ884" t="s">
        <v>391</v>
      </c>
      <c r="AK884" t="s">
        <v>953</v>
      </c>
      <c r="AL884" t="s">
        <v>1487</v>
      </c>
      <c r="AM884" t="s">
        <v>69</v>
      </c>
      <c r="AN884" t="s">
        <v>1548</v>
      </c>
      <c r="AO884" t="s">
        <v>90</v>
      </c>
      <c r="AP884" t="s">
        <v>2328</v>
      </c>
    </row>
    <row r="885" spans="1:42" x14ac:dyDescent="0.25">
      <c r="A885">
        <v>614</v>
      </c>
      <c r="B885">
        <v>352</v>
      </c>
      <c r="C885" s="4">
        <v>44088</v>
      </c>
      <c r="D885">
        <v>2</v>
      </c>
      <c r="E885" t="s">
        <v>38</v>
      </c>
      <c r="F885" t="s">
        <v>49</v>
      </c>
      <c r="G885" t="s">
        <v>55</v>
      </c>
      <c r="H885" t="s">
        <v>58</v>
      </c>
      <c r="I885" s="4">
        <v>43686</v>
      </c>
      <c r="J885">
        <v>2</v>
      </c>
      <c r="K885" t="s">
        <v>60</v>
      </c>
      <c r="L885" s="4">
        <v>43615</v>
      </c>
      <c r="M885" s="4">
        <v>43830</v>
      </c>
      <c r="N885">
        <v>1</v>
      </c>
      <c r="O885" t="s">
        <v>65</v>
      </c>
      <c r="P885" t="s">
        <v>227</v>
      </c>
      <c r="Q885">
        <v>1</v>
      </c>
      <c r="R885" t="s">
        <v>519</v>
      </c>
      <c r="S885" t="s">
        <v>1083</v>
      </c>
      <c r="T885" t="s">
        <v>1609</v>
      </c>
      <c r="U885" t="s">
        <v>69</v>
      </c>
      <c r="V885" t="s">
        <v>1517</v>
      </c>
      <c r="W885">
        <v>13.49</v>
      </c>
      <c r="X885">
        <v>19.989999999999998</v>
      </c>
      <c r="Y885">
        <v>1</v>
      </c>
      <c r="Z885" t="s">
        <v>431</v>
      </c>
      <c r="AA885" t="s">
        <v>2326</v>
      </c>
      <c r="AF885" s="4"/>
      <c r="AG885" s="4"/>
      <c r="AH885" t="s">
        <v>65</v>
      </c>
      <c r="AI885" t="s">
        <v>227</v>
      </c>
      <c r="AJ885" t="s">
        <v>519</v>
      </c>
      <c r="AK885" t="s">
        <v>1083</v>
      </c>
      <c r="AL885" t="s">
        <v>1609</v>
      </c>
      <c r="AM885" t="s">
        <v>69</v>
      </c>
      <c r="AN885" t="s">
        <v>1517</v>
      </c>
      <c r="AO885" t="s">
        <v>431</v>
      </c>
      <c r="AP885" t="s">
        <v>2326</v>
      </c>
    </row>
    <row r="886" spans="1:42" x14ac:dyDescent="0.25">
      <c r="A886">
        <v>615</v>
      </c>
      <c r="B886">
        <v>266</v>
      </c>
      <c r="C886" s="4">
        <v>44089</v>
      </c>
      <c r="D886">
        <v>10</v>
      </c>
      <c r="E886" t="s">
        <v>42</v>
      </c>
      <c r="F886" t="s">
        <v>53</v>
      </c>
      <c r="G886" t="s">
        <v>55</v>
      </c>
      <c r="H886" t="s">
        <v>57</v>
      </c>
      <c r="I886" s="4">
        <v>43673</v>
      </c>
      <c r="J886">
        <v>2</v>
      </c>
      <c r="K886" t="s">
        <v>60</v>
      </c>
      <c r="L886" s="4">
        <v>43615</v>
      </c>
      <c r="M886" s="4">
        <v>43830</v>
      </c>
      <c r="N886">
        <v>1</v>
      </c>
      <c r="O886" t="s">
        <v>70</v>
      </c>
      <c r="P886" t="s">
        <v>232</v>
      </c>
      <c r="Q886">
        <v>1</v>
      </c>
      <c r="R886" t="s">
        <v>753</v>
      </c>
      <c r="S886" t="s">
        <v>1077</v>
      </c>
      <c r="T886" t="s">
        <v>598</v>
      </c>
      <c r="U886" t="s">
        <v>80</v>
      </c>
      <c r="V886" t="s">
        <v>1517</v>
      </c>
      <c r="W886">
        <v>70</v>
      </c>
      <c r="X886">
        <v>39.979999999999997</v>
      </c>
      <c r="Y886">
        <v>1</v>
      </c>
      <c r="Z886" t="s">
        <v>673</v>
      </c>
      <c r="AA886" t="s">
        <v>2348</v>
      </c>
      <c r="AF886" s="4"/>
      <c r="AG886" s="4"/>
      <c r="AH886" t="s">
        <v>70</v>
      </c>
      <c r="AI886" t="s">
        <v>232</v>
      </c>
      <c r="AJ886" t="s">
        <v>753</v>
      </c>
      <c r="AK886" t="s">
        <v>1077</v>
      </c>
      <c r="AL886" t="s">
        <v>598</v>
      </c>
      <c r="AM886" t="s">
        <v>80</v>
      </c>
      <c r="AN886" t="s">
        <v>1517</v>
      </c>
      <c r="AO886" t="s">
        <v>673</v>
      </c>
      <c r="AP886" t="s">
        <v>2348</v>
      </c>
    </row>
    <row r="887" spans="1:42" x14ac:dyDescent="0.25">
      <c r="A887">
        <v>616</v>
      </c>
      <c r="B887">
        <v>227</v>
      </c>
      <c r="C887" s="4">
        <v>44094</v>
      </c>
      <c r="D887">
        <v>10</v>
      </c>
      <c r="E887" t="s">
        <v>42</v>
      </c>
      <c r="F887" t="s">
        <v>53</v>
      </c>
      <c r="G887" t="s">
        <v>56</v>
      </c>
      <c r="H887" t="s">
        <v>57</v>
      </c>
      <c r="I887" s="4">
        <v>43613</v>
      </c>
      <c r="J887">
        <v>2</v>
      </c>
      <c r="L887" s="4"/>
      <c r="M887" s="4"/>
      <c r="N887">
        <v>1</v>
      </c>
      <c r="O887" t="s">
        <v>86</v>
      </c>
      <c r="P887" t="s">
        <v>248</v>
      </c>
      <c r="Q887">
        <v>1</v>
      </c>
      <c r="R887" t="s">
        <v>419</v>
      </c>
      <c r="S887" t="s">
        <v>981</v>
      </c>
      <c r="T887" t="s">
        <v>1514</v>
      </c>
      <c r="U887" t="s">
        <v>67</v>
      </c>
      <c r="V887" t="s">
        <v>1577</v>
      </c>
      <c r="W887">
        <v>173.85</v>
      </c>
      <c r="X887">
        <v>74.97</v>
      </c>
      <c r="Y887">
        <v>1</v>
      </c>
      <c r="Z887" t="s">
        <v>547</v>
      </c>
      <c r="AA887" t="s">
        <v>2354</v>
      </c>
      <c r="AF887" s="4"/>
      <c r="AG887" s="4"/>
      <c r="AH887" t="s">
        <v>86</v>
      </c>
      <c r="AI887" t="s">
        <v>248</v>
      </c>
      <c r="AJ887" t="s">
        <v>419</v>
      </c>
      <c r="AK887" t="s">
        <v>981</v>
      </c>
      <c r="AL887" t="s">
        <v>1514</v>
      </c>
      <c r="AM887" t="s">
        <v>67</v>
      </c>
      <c r="AN887" t="s">
        <v>1577</v>
      </c>
      <c r="AO887" t="s">
        <v>547</v>
      </c>
      <c r="AP887" t="s">
        <v>2354</v>
      </c>
    </row>
    <row r="888" spans="1:42" x14ac:dyDescent="0.25">
      <c r="A888">
        <v>617</v>
      </c>
      <c r="B888">
        <v>441</v>
      </c>
      <c r="C888" s="4">
        <v>44094</v>
      </c>
      <c r="D888">
        <v>5</v>
      </c>
      <c r="E888" t="s">
        <v>36</v>
      </c>
      <c r="F888" t="s">
        <v>47</v>
      </c>
      <c r="G888" t="s">
        <v>55</v>
      </c>
      <c r="H888" t="s">
        <v>57</v>
      </c>
      <c r="I888" s="4">
        <v>43541</v>
      </c>
      <c r="J888">
        <v>2</v>
      </c>
      <c r="L888" s="4"/>
      <c r="M888" s="4"/>
      <c r="N888">
        <v>1</v>
      </c>
      <c r="O888" t="s">
        <v>80</v>
      </c>
      <c r="P888" t="s">
        <v>242</v>
      </c>
      <c r="Q888">
        <v>1</v>
      </c>
      <c r="R888" t="s">
        <v>486</v>
      </c>
      <c r="S888" t="s">
        <v>1049</v>
      </c>
      <c r="T888" t="s">
        <v>1533</v>
      </c>
      <c r="U888" t="s">
        <v>67</v>
      </c>
      <c r="V888" t="s">
        <v>1548</v>
      </c>
      <c r="W888">
        <v>179.97</v>
      </c>
      <c r="X888">
        <v>44.97</v>
      </c>
      <c r="Y888">
        <v>1</v>
      </c>
      <c r="Z888" t="s">
        <v>79</v>
      </c>
      <c r="AA888" t="s">
        <v>2349</v>
      </c>
      <c r="AF888" s="4"/>
      <c r="AG888" s="4"/>
      <c r="AH888" t="s">
        <v>80</v>
      </c>
      <c r="AI888" t="s">
        <v>242</v>
      </c>
      <c r="AJ888" t="s">
        <v>486</v>
      </c>
      <c r="AK888" t="s">
        <v>1049</v>
      </c>
      <c r="AL888" t="s">
        <v>1533</v>
      </c>
      <c r="AM888" t="s">
        <v>67</v>
      </c>
      <c r="AN888" t="s">
        <v>1548</v>
      </c>
      <c r="AO888" t="s">
        <v>79</v>
      </c>
      <c r="AP888" t="s">
        <v>2349</v>
      </c>
    </row>
    <row r="889" spans="1:42" x14ac:dyDescent="0.25">
      <c r="A889">
        <v>618</v>
      </c>
      <c r="B889">
        <v>125</v>
      </c>
      <c r="C889" s="4">
        <v>44096</v>
      </c>
      <c r="D889">
        <v>2</v>
      </c>
      <c r="E889" t="s">
        <v>38</v>
      </c>
      <c r="F889" t="s">
        <v>49</v>
      </c>
      <c r="G889" t="s">
        <v>55</v>
      </c>
      <c r="H889" t="s">
        <v>58</v>
      </c>
      <c r="I889" s="4">
        <v>44031</v>
      </c>
      <c r="J889">
        <v>8</v>
      </c>
      <c r="K889" t="s">
        <v>60</v>
      </c>
      <c r="L889" s="4">
        <v>44000</v>
      </c>
      <c r="M889" s="4">
        <v>44073</v>
      </c>
      <c r="N889">
        <v>1</v>
      </c>
      <c r="O889" t="s">
        <v>86</v>
      </c>
      <c r="P889" t="s">
        <v>248</v>
      </c>
      <c r="Q889">
        <v>1</v>
      </c>
      <c r="R889" t="s">
        <v>419</v>
      </c>
      <c r="S889" t="s">
        <v>981</v>
      </c>
      <c r="T889" t="s">
        <v>1514</v>
      </c>
      <c r="U889" t="s">
        <v>69</v>
      </c>
      <c r="V889" t="s">
        <v>1577</v>
      </c>
      <c r="W889">
        <v>57.95</v>
      </c>
      <c r="X889">
        <v>24.99</v>
      </c>
      <c r="Y889">
        <v>1</v>
      </c>
      <c r="Z889" t="s">
        <v>547</v>
      </c>
      <c r="AA889" t="s">
        <v>2354</v>
      </c>
      <c r="AF889" s="4"/>
      <c r="AG889" s="4"/>
      <c r="AH889" t="s">
        <v>86</v>
      </c>
      <c r="AI889" t="s">
        <v>248</v>
      </c>
      <c r="AJ889" t="s">
        <v>419</v>
      </c>
      <c r="AK889" t="s">
        <v>981</v>
      </c>
      <c r="AL889" t="s">
        <v>1514</v>
      </c>
      <c r="AM889" t="s">
        <v>69</v>
      </c>
      <c r="AN889" t="s">
        <v>1577</v>
      </c>
      <c r="AO889" t="s">
        <v>547</v>
      </c>
      <c r="AP889" t="s">
        <v>2354</v>
      </c>
    </row>
    <row r="890" spans="1:42" x14ac:dyDescent="0.25">
      <c r="A890">
        <v>619</v>
      </c>
      <c r="B890">
        <v>329</v>
      </c>
      <c r="C890" s="4">
        <v>44096</v>
      </c>
      <c r="D890">
        <v>7</v>
      </c>
      <c r="E890" t="s">
        <v>35</v>
      </c>
      <c r="F890" t="s">
        <v>46</v>
      </c>
      <c r="G890" t="s">
        <v>56</v>
      </c>
      <c r="H890" t="s">
        <v>58</v>
      </c>
      <c r="I890" s="4">
        <v>43863</v>
      </c>
      <c r="J890">
        <v>6</v>
      </c>
      <c r="K890" t="s">
        <v>59</v>
      </c>
      <c r="L890" s="4">
        <v>43862</v>
      </c>
      <c r="M890" s="4">
        <v>43889</v>
      </c>
      <c r="N890">
        <v>2</v>
      </c>
      <c r="O890" t="s">
        <v>124</v>
      </c>
      <c r="P890" t="s">
        <v>286</v>
      </c>
      <c r="Q890">
        <v>2</v>
      </c>
      <c r="R890" t="s">
        <v>754</v>
      </c>
      <c r="S890" t="s">
        <v>1293</v>
      </c>
      <c r="T890" t="s">
        <v>1810</v>
      </c>
      <c r="U890" t="s">
        <v>110</v>
      </c>
      <c r="V890" t="s">
        <v>1869</v>
      </c>
      <c r="W890">
        <v>629.94000000000005</v>
      </c>
      <c r="X890">
        <v>89.94</v>
      </c>
      <c r="Y890">
        <v>2</v>
      </c>
      <c r="Z890" t="s">
        <v>2221</v>
      </c>
      <c r="AA890" t="s">
        <v>2510</v>
      </c>
      <c r="AF890" s="4"/>
      <c r="AG890" s="4"/>
      <c r="AH890" t="s">
        <v>67</v>
      </c>
      <c r="AI890" t="s">
        <v>229</v>
      </c>
      <c r="AJ890" t="s">
        <v>439</v>
      </c>
      <c r="AK890" t="s">
        <v>1001</v>
      </c>
      <c r="AL890" t="s">
        <v>1533</v>
      </c>
      <c r="AM890" t="s">
        <v>67</v>
      </c>
      <c r="AN890" t="s">
        <v>1548</v>
      </c>
      <c r="AO890" t="s">
        <v>84</v>
      </c>
      <c r="AP890" t="s">
        <v>2366</v>
      </c>
    </row>
    <row r="891" spans="1:42" x14ac:dyDescent="0.25">
      <c r="A891">
        <v>619</v>
      </c>
      <c r="B891">
        <v>329</v>
      </c>
      <c r="C891" s="4">
        <v>44096</v>
      </c>
      <c r="D891">
        <v>7</v>
      </c>
      <c r="E891" t="s">
        <v>35</v>
      </c>
      <c r="F891" t="s">
        <v>46</v>
      </c>
      <c r="G891" t="s">
        <v>56</v>
      </c>
      <c r="H891" t="s">
        <v>58</v>
      </c>
      <c r="I891" s="4">
        <v>43863</v>
      </c>
      <c r="J891">
        <v>6</v>
      </c>
      <c r="K891" t="s">
        <v>59</v>
      </c>
      <c r="L891" s="4">
        <v>43862</v>
      </c>
      <c r="M891" s="4">
        <v>43889</v>
      </c>
      <c r="N891">
        <v>2</v>
      </c>
      <c r="O891" t="s">
        <v>124</v>
      </c>
      <c r="P891" t="s">
        <v>286</v>
      </c>
      <c r="Q891">
        <v>2</v>
      </c>
      <c r="R891" t="s">
        <v>754</v>
      </c>
      <c r="S891" t="s">
        <v>1293</v>
      </c>
      <c r="T891" t="s">
        <v>1810</v>
      </c>
      <c r="U891" t="s">
        <v>110</v>
      </c>
      <c r="V891" t="s">
        <v>1869</v>
      </c>
      <c r="W891">
        <v>629.94000000000005</v>
      </c>
      <c r="X891">
        <v>89.94</v>
      </c>
      <c r="Y891">
        <v>2</v>
      </c>
      <c r="Z891" t="s">
        <v>2221</v>
      </c>
      <c r="AA891" t="s">
        <v>2510</v>
      </c>
      <c r="AF891" s="4"/>
      <c r="AG891" s="4"/>
      <c r="AH891" t="s">
        <v>78</v>
      </c>
      <c r="AI891" t="s">
        <v>240</v>
      </c>
      <c r="AJ891" t="s">
        <v>668</v>
      </c>
      <c r="AK891" t="s">
        <v>1212</v>
      </c>
      <c r="AL891" t="s">
        <v>1735</v>
      </c>
      <c r="AM891" t="s">
        <v>67</v>
      </c>
      <c r="AN891" t="s">
        <v>1548</v>
      </c>
      <c r="AO891" t="s">
        <v>393</v>
      </c>
      <c r="AP891" t="s">
        <v>2345</v>
      </c>
    </row>
    <row r="892" spans="1:42" x14ac:dyDescent="0.25">
      <c r="A892">
        <v>620</v>
      </c>
      <c r="B892">
        <v>439</v>
      </c>
      <c r="C892" s="4">
        <v>44096</v>
      </c>
      <c r="D892">
        <v>6</v>
      </c>
      <c r="E892" t="s">
        <v>33</v>
      </c>
      <c r="F892" t="s">
        <v>44</v>
      </c>
      <c r="G892" t="s">
        <v>55</v>
      </c>
      <c r="H892" t="s">
        <v>58</v>
      </c>
      <c r="I892" s="4">
        <v>43931</v>
      </c>
      <c r="J892">
        <v>7</v>
      </c>
      <c r="K892" t="s">
        <v>61</v>
      </c>
      <c r="L892" s="4">
        <v>43915</v>
      </c>
      <c r="M892" s="4">
        <v>44012</v>
      </c>
      <c r="N892">
        <v>1</v>
      </c>
      <c r="O892" t="s">
        <v>80</v>
      </c>
      <c r="P892" t="s">
        <v>242</v>
      </c>
      <c r="Q892">
        <v>1</v>
      </c>
      <c r="R892" t="s">
        <v>587</v>
      </c>
      <c r="S892" t="s">
        <v>1143</v>
      </c>
      <c r="T892" t="s">
        <v>1668</v>
      </c>
      <c r="U892" t="s">
        <v>67</v>
      </c>
      <c r="V892" t="s">
        <v>1548</v>
      </c>
      <c r="W892">
        <v>93.87</v>
      </c>
      <c r="X892">
        <v>44.97</v>
      </c>
      <c r="Y892">
        <v>1</v>
      </c>
      <c r="Z892" t="s">
        <v>79</v>
      </c>
      <c r="AA892" t="s">
        <v>2349</v>
      </c>
      <c r="AF892" s="4"/>
      <c r="AG892" s="4"/>
      <c r="AH892" t="s">
        <v>80</v>
      </c>
      <c r="AI892" t="s">
        <v>242</v>
      </c>
      <c r="AJ892" t="s">
        <v>587</v>
      </c>
      <c r="AK892" t="s">
        <v>1143</v>
      </c>
      <c r="AL892" t="s">
        <v>1668</v>
      </c>
      <c r="AM892" t="s">
        <v>67</v>
      </c>
      <c r="AN892" t="s">
        <v>1548</v>
      </c>
      <c r="AO892" t="s">
        <v>79</v>
      </c>
      <c r="AP892" t="s">
        <v>2349</v>
      </c>
    </row>
    <row r="893" spans="1:42" x14ac:dyDescent="0.25">
      <c r="A893">
        <v>621</v>
      </c>
      <c r="B893">
        <v>316</v>
      </c>
      <c r="C893" s="4">
        <v>44097</v>
      </c>
      <c r="D893">
        <v>6</v>
      </c>
      <c r="E893" t="s">
        <v>33</v>
      </c>
      <c r="F893" t="s">
        <v>44</v>
      </c>
      <c r="G893" t="s">
        <v>55</v>
      </c>
      <c r="H893" t="s">
        <v>58</v>
      </c>
      <c r="I893" s="4">
        <v>43559</v>
      </c>
      <c r="J893">
        <v>2</v>
      </c>
      <c r="L893" s="4"/>
      <c r="M893" s="4"/>
      <c r="N893">
        <v>2</v>
      </c>
      <c r="O893" t="s">
        <v>181</v>
      </c>
      <c r="P893" t="s">
        <v>343</v>
      </c>
      <c r="Q893">
        <v>2</v>
      </c>
      <c r="R893" t="s">
        <v>755</v>
      </c>
      <c r="S893" t="s">
        <v>1294</v>
      </c>
      <c r="T893" t="s">
        <v>1811</v>
      </c>
      <c r="U893" t="s">
        <v>75</v>
      </c>
      <c r="V893" t="s">
        <v>1902</v>
      </c>
      <c r="W893">
        <v>596.9</v>
      </c>
      <c r="X893">
        <v>114.95</v>
      </c>
      <c r="Y893">
        <v>2</v>
      </c>
      <c r="Z893" t="s">
        <v>2229</v>
      </c>
      <c r="AA893" t="s">
        <v>2521</v>
      </c>
      <c r="AF893" s="4"/>
      <c r="AG893" s="4"/>
      <c r="AH893" t="s">
        <v>70</v>
      </c>
      <c r="AI893" t="s">
        <v>232</v>
      </c>
      <c r="AJ893" t="s">
        <v>411</v>
      </c>
      <c r="AK893" t="s">
        <v>973</v>
      </c>
      <c r="AL893" t="s">
        <v>1506</v>
      </c>
      <c r="AM893" t="s">
        <v>80</v>
      </c>
      <c r="AN893" t="s">
        <v>1517</v>
      </c>
      <c r="AO893" t="s">
        <v>673</v>
      </c>
      <c r="AP893" t="s">
        <v>2348</v>
      </c>
    </row>
    <row r="894" spans="1:42" x14ac:dyDescent="0.25">
      <c r="A894">
        <v>621</v>
      </c>
      <c r="B894">
        <v>316</v>
      </c>
      <c r="C894" s="4">
        <v>44097</v>
      </c>
      <c r="D894">
        <v>6</v>
      </c>
      <c r="E894" t="s">
        <v>33</v>
      </c>
      <c r="F894" t="s">
        <v>44</v>
      </c>
      <c r="G894" t="s">
        <v>55</v>
      </c>
      <c r="H894" t="s">
        <v>58</v>
      </c>
      <c r="I894" s="4">
        <v>43559</v>
      </c>
      <c r="J894">
        <v>2</v>
      </c>
      <c r="L894" s="4"/>
      <c r="M894" s="4"/>
      <c r="N894">
        <v>2</v>
      </c>
      <c r="O894" t="s">
        <v>181</v>
      </c>
      <c r="P894" t="s">
        <v>343</v>
      </c>
      <c r="Q894">
        <v>2</v>
      </c>
      <c r="R894" t="s">
        <v>755</v>
      </c>
      <c r="S894" t="s">
        <v>1294</v>
      </c>
      <c r="T894" t="s">
        <v>1811</v>
      </c>
      <c r="U894" t="s">
        <v>75</v>
      </c>
      <c r="V894" t="s">
        <v>1902</v>
      </c>
      <c r="W894">
        <v>596.9</v>
      </c>
      <c r="X894">
        <v>114.95</v>
      </c>
      <c r="Y894">
        <v>2</v>
      </c>
      <c r="Z894" t="s">
        <v>2229</v>
      </c>
      <c r="AA894" t="s">
        <v>2521</v>
      </c>
      <c r="AF894" s="4"/>
      <c r="AG894" s="4"/>
      <c r="AH894" t="s">
        <v>69</v>
      </c>
      <c r="AI894" t="s">
        <v>231</v>
      </c>
      <c r="AJ894" t="s">
        <v>646</v>
      </c>
      <c r="AK894" t="s">
        <v>987</v>
      </c>
      <c r="AL894" t="s">
        <v>492</v>
      </c>
      <c r="AM894" t="s">
        <v>67</v>
      </c>
      <c r="AN894" t="s">
        <v>1577</v>
      </c>
      <c r="AO894" t="s">
        <v>69</v>
      </c>
      <c r="AP894" t="s">
        <v>2360</v>
      </c>
    </row>
    <row r="895" spans="1:42" x14ac:dyDescent="0.25">
      <c r="A895">
        <v>622</v>
      </c>
      <c r="B895">
        <v>456</v>
      </c>
      <c r="C895" s="4">
        <v>44097</v>
      </c>
      <c r="D895">
        <v>1</v>
      </c>
      <c r="E895" t="s">
        <v>39</v>
      </c>
      <c r="F895" t="s">
        <v>50</v>
      </c>
      <c r="G895" t="s">
        <v>56</v>
      </c>
      <c r="H895" t="s">
        <v>57</v>
      </c>
      <c r="I895" s="4">
        <v>43933</v>
      </c>
      <c r="J895">
        <v>7</v>
      </c>
      <c r="K895" t="s">
        <v>61</v>
      </c>
      <c r="L895" s="4">
        <v>43915</v>
      </c>
      <c r="M895" s="4">
        <v>44012</v>
      </c>
      <c r="N895">
        <v>1</v>
      </c>
      <c r="O895" t="s">
        <v>108</v>
      </c>
      <c r="P895" t="s">
        <v>270</v>
      </c>
      <c r="Q895">
        <v>2</v>
      </c>
      <c r="R895" t="s">
        <v>756</v>
      </c>
      <c r="S895" t="s">
        <v>1295</v>
      </c>
      <c r="T895" t="s">
        <v>1812</v>
      </c>
      <c r="U895" t="s">
        <v>85</v>
      </c>
      <c r="V895" t="s">
        <v>1550</v>
      </c>
      <c r="W895">
        <v>35.869999999999997</v>
      </c>
      <c r="X895">
        <v>14.97</v>
      </c>
      <c r="Y895">
        <v>2</v>
      </c>
      <c r="Z895" t="s">
        <v>2180</v>
      </c>
      <c r="AA895" t="s">
        <v>2462</v>
      </c>
      <c r="AF895" s="4"/>
      <c r="AG895" s="4"/>
      <c r="AH895" t="s">
        <v>90</v>
      </c>
      <c r="AI895" t="s">
        <v>252</v>
      </c>
      <c r="AJ895" t="s">
        <v>444</v>
      </c>
      <c r="AK895" t="s">
        <v>1006</v>
      </c>
      <c r="AL895" t="s">
        <v>1537</v>
      </c>
      <c r="AM895" t="s">
        <v>69</v>
      </c>
      <c r="AN895" t="s">
        <v>1659</v>
      </c>
      <c r="AO895" t="s">
        <v>645</v>
      </c>
      <c r="AP895" t="s">
        <v>2347</v>
      </c>
    </row>
    <row r="896" spans="1:42" x14ac:dyDescent="0.25">
      <c r="A896">
        <v>622</v>
      </c>
      <c r="B896">
        <v>456</v>
      </c>
      <c r="C896" s="4">
        <v>44097</v>
      </c>
      <c r="D896">
        <v>1</v>
      </c>
      <c r="E896" t="s">
        <v>39</v>
      </c>
      <c r="F896" t="s">
        <v>50</v>
      </c>
      <c r="G896" t="s">
        <v>56</v>
      </c>
      <c r="H896" t="s">
        <v>57</v>
      </c>
      <c r="I896" s="4">
        <v>43933</v>
      </c>
      <c r="J896">
        <v>7</v>
      </c>
      <c r="K896" t="s">
        <v>61</v>
      </c>
      <c r="L896" s="4">
        <v>43915</v>
      </c>
      <c r="M896" s="4">
        <v>44012</v>
      </c>
      <c r="N896">
        <v>1</v>
      </c>
      <c r="O896" t="s">
        <v>108</v>
      </c>
      <c r="P896" t="s">
        <v>270</v>
      </c>
      <c r="Q896">
        <v>2</v>
      </c>
      <c r="R896" t="s">
        <v>756</v>
      </c>
      <c r="S896" t="s">
        <v>1295</v>
      </c>
      <c r="T896" t="s">
        <v>1812</v>
      </c>
      <c r="U896" t="s">
        <v>85</v>
      </c>
      <c r="V896" t="s">
        <v>1550</v>
      </c>
      <c r="W896">
        <v>35.869999999999997</v>
      </c>
      <c r="X896">
        <v>14.97</v>
      </c>
      <c r="Y896">
        <v>2</v>
      </c>
      <c r="Z896" t="s">
        <v>2180</v>
      </c>
      <c r="AA896" t="s">
        <v>2462</v>
      </c>
      <c r="AF896" s="4"/>
      <c r="AG896" s="4"/>
      <c r="AH896" t="s">
        <v>90</v>
      </c>
      <c r="AI896" t="s">
        <v>252</v>
      </c>
      <c r="AJ896" t="s">
        <v>503</v>
      </c>
      <c r="AK896" t="s">
        <v>1066</v>
      </c>
      <c r="AL896" t="s">
        <v>1594</v>
      </c>
      <c r="AM896" t="s">
        <v>80</v>
      </c>
      <c r="AN896" t="s">
        <v>1659</v>
      </c>
      <c r="AO896" t="s">
        <v>410</v>
      </c>
      <c r="AP896" t="s">
        <v>2359</v>
      </c>
    </row>
    <row r="897" spans="1:42" x14ac:dyDescent="0.25">
      <c r="A897">
        <v>623</v>
      </c>
      <c r="B897">
        <v>179</v>
      </c>
      <c r="C897" s="4">
        <v>44098</v>
      </c>
      <c r="D897">
        <v>11</v>
      </c>
      <c r="E897" t="s">
        <v>37</v>
      </c>
      <c r="F897" t="s">
        <v>48</v>
      </c>
      <c r="G897" t="s">
        <v>56</v>
      </c>
      <c r="H897" t="s">
        <v>57</v>
      </c>
      <c r="I897" s="4">
        <v>43706</v>
      </c>
      <c r="J897">
        <v>3</v>
      </c>
      <c r="K897" t="s">
        <v>59</v>
      </c>
      <c r="L897" s="4">
        <v>43615</v>
      </c>
      <c r="M897" s="4">
        <v>43830</v>
      </c>
      <c r="N897">
        <v>1</v>
      </c>
      <c r="O897" t="s">
        <v>79</v>
      </c>
      <c r="P897" t="s">
        <v>241</v>
      </c>
      <c r="Q897">
        <v>1</v>
      </c>
      <c r="R897" t="s">
        <v>566</v>
      </c>
      <c r="S897" t="s">
        <v>1067</v>
      </c>
      <c r="T897" t="s">
        <v>1649</v>
      </c>
      <c r="U897" t="s">
        <v>80</v>
      </c>
      <c r="V897" t="s">
        <v>1548</v>
      </c>
      <c r="W897">
        <v>71.98</v>
      </c>
      <c r="X897">
        <v>29.98</v>
      </c>
      <c r="Y897">
        <v>1</v>
      </c>
      <c r="Z897" t="s">
        <v>65</v>
      </c>
      <c r="AA897" t="s">
        <v>2343</v>
      </c>
      <c r="AF897" s="4"/>
      <c r="AG897" s="4"/>
      <c r="AH897" t="s">
        <v>79</v>
      </c>
      <c r="AI897" t="s">
        <v>241</v>
      </c>
      <c r="AJ897" t="s">
        <v>566</v>
      </c>
      <c r="AK897" t="s">
        <v>1067</v>
      </c>
      <c r="AL897" t="s">
        <v>1649</v>
      </c>
      <c r="AM897" t="s">
        <v>80</v>
      </c>
      <c r="AN897" t="s">
        <v>1548</v>
      </c>
      <c r="AO897" t="s">
        <v>65</v>
      </c>
      <c r="AP897" t="s">
        <v>2343</v>
      </c>
    </row>
    <row r="898" spans="1:42" x14ac:dyDescent="0.25">
      <c r="A898">
        <v>624</v>
      </c>
      <c r="B898">
        <v>411</v>
      </c>
      <c r="C898" s="4">
        <v>44099</v>
      </c>
      <c r="D898">
        <v>5</v>
      </c>
      <c r="E898" t="s">
        <v>36</v>
      </c>
      <c r="F898" t="s">
        <v>47</v>
      </c>
      <c r="G898" t="s">
        <v>55</v>
      </c>
      <c r="H898" t="s">
        <v>58</v>
      </c>
      <c r="I898" s="4">
        <v>43586</v>
      </c>
      <c r="J898">
        <v>2</v>
      </c>
      <c r="L898" s="4"/>
      <c r="M898" s="4"/>
      <c r="N898">
        <v>1</v>
      </c>
      <c r="O898" t="s">
        <v>84</v>
      </c>
      <c r="P898" t="s">
        <v>246</v>
      </c>
      <c r="Q898">
        <v>1</v>
      </c>
      <c r="R898" t="s">
        <v>687</v>
      </c>
      <c r="S898" t="s">
        <v>1104</v>
      </c>
      <c r="T898" t="s">
        <v>1750</v>
      </c>
      <c r="U898" t="s">
        <v>67</v>
      </c>
      <c r="V898" t="s">
        <v>1548</v>
      </c>
      <c r="W898">
        <v>80.97</v>
      </c>
      <c r="X898">
        <v>44.97</v>
      </c>
      <c r="Y898">
        <v>1</v>
      </c>
      <c r="Z898" t="s">
        <v>410</v>
      </c>
      <c r="AA898" t="s">
        <v>2359</v>
      </c>
      <c r="AF898" s="4"/>
      <c r="AG898" s="4"/>
      <c r="AH898" t="s">
        <v>84</v>
      </c>
      <c r="AI898" t="s">
        <v>246</v>
      </c>
      <c r="AJ898" t="s">
        <v>687</v>
      </c>
      <c r="AK898" t="s">
        <v>1104</v>
      </c>
      <c r="AL898" t="s">
        <v>1750</v>
      </c>
      <c r="AM898" t="s">
        <v>67</v>
      </c>
      <c r="AN898" t="s">
        <v>1548</v>
      </c>
      <c r="AO898" t="s">
        <v>410</v>
      </c>
      <c r="AP898" t="s">
        <v>2359</v>
      </c>
    </row>
    <row r="899" spans="1:42" x14ac:dyDescent="0.25">
      <c r="A899">
        <v>625</v>
      </c>
      <c r="B899">
        <v>385</v>
      </c>
      <c r="C899" s="4">
        <v>44100</v>
      </c>
      <c r="D899">
        <v>6</v>
      </c>
      <c r="E899" t="s">
        <v>33</v>
      </c>
      <c r="F899" t="s">
        <v>44</v>
      </c>
      <c r="G899" t="s">
        <v>56</v>
      </c>
      <c r="H899" t="s">
        <v>57</v>
      </c>
      <c r="I899" s="4">
        <v>43553</v>
      </c>
      <c r="J899">
        <v>1</v>
      </c>
      <c r="L899" s="4"/>
      <c r="M899" s="4"/>
      <c r="N899">
        <v>1</v>
      </c>
      <c r="O899" t="s">
        <v>86</v>
      </c>
      <c r="P899" t="s">
        <v>248</v>
      </c>
      <c r="Q899">
        <v>1</v>
      </c>
      <c r="R899" t="s">
        <v>432</v>
      </c>
      <c r="S899" t="s">
        <v>995</v>
      </c>
      <c r="T899" t="s">
        <v>1527</v>
      </c>
      <c r="U899" t="s">
        <v>69</v>
      </c>
      <c r="V899" t="s">
        <v>1577</v>
      </c>
      <c r="W899">
        <v>36.99</v>
      </c>
      <c r="X899">
        <v>24.99</v>
      </c>
      <c r="Y899">
        <v>1</v>
      </c>
      <c r="Z899" t="s">
        <v>549</v>
      </c>
      <c r="AA899" t="s">
        <v>2362</v>
      </c>
      <c r="AF899" s="4"/>
      <c r="AG899" s="4"/>
      <c r="AH899" t="s">
        <v>86</v>
      </c>
      <c r="AI899" t="s">
        <v>248</v>
      </c>
      <c r="AJ899" t="s">
        <v>432</v>
      </c>
      <c r="AK899" t="s">
        <v>995</v>
      </c>
      <c r="AL899" t="s">
        <v>1527</v>
      </c>
      <c r="AM899" t="s">
        <v>69</v>
      </c>
      <c r="AN899" t="s">
        <v>1577</v>
      </c>
      <c r="AO899" t="s">
        <v>549</v>
      </c>
      <c r="AP899" t="s">
        <v>2362</v>
      </c>
    </row>
    <row r="900" spans="1:42" x14ac:dyDescent="0.25">
      <c r="A900">
        <v>626</v>
      </c>
      <c r="B900">
        <v>455</v>
      </c>
      <c r="C900" s="4">
        <v>44100</v>
      </c>
      <c r="D900">
        <v>10</v>
      </c>
      <c r="E900" t="s">
        <v>42</v>
      </c>
      <c r="F900" t="s">
        <v>53</v>
      </c>
      <c r="G900" t="s">
        <v>55</v>
      </c>
      <c r="H900" t="s">
        <v>57</v>
      </c>
      <c r="I900" s="4">
        <v>43736</v>
      </c>
      <c r="J900">
        <v>3</v>
      </c>
      <c r="K900" t="s">
        <v>59</v>
      </c>
      <c r="L900" s="4">
        <v>43615</v>
      </c>
      <c r="M900" s="4">
        <v>43830</v>
      </c>
      <c r="N900">
        <v>2</v>
      </c>
      <c r="O900" t="s">
        <v>183</v>
      </c>
      <c r="P900" t="s">
        <v>345</v>
      </c>
      <c r="Q900">
        <v>2</v>
      </c>
      <c r="R900" t="s">
        <v>757</v>
      </c>
      <c r="S900" t="s">
        <v>1296</v>
      </c>
      <c r="T900" t="s">
        <v>1813</v>
      </c>
      <c r="U900" t="s">
        <v>85</v>
      </c>
      <c r="V900" t="s">
        <v>2038</v>
      </c>
      <c r="W900">
        <v>188.18</v>
      </c>
      <c r="X900">
        <v>54.97</v>
      </c>
      <c r="Y900">
        <v>2</v>
      </c>
      <c r="Z900" t="s">
        <v>2230</v>
      </c>
      <c r="AA900" t="s">
        <v>2522</v>
      </c>
      <c r="AF900" s="4"/>
      <c r="AG900" s="4"/>
      <c r="AH900" t="s">
        <v>67</v>
      </c>
      <c r="AI900" t="s">
        <v>229</v>
      </c>
      <c r="AJ900" t="s">
        <v>544</v>
      </c>
      <c r="AK900" t="s">
        <v>1105</v>
      </c>
      <c r="AL900" t="s">
        <v>824</v>
      </c>
      <c r="AM900" t="s">
        <v>69</v>
      </c>
      <c r="AN900" t="s">
        <v>1548</v>
      </c>
      <c r="AO900" t="s">
        <v>90</v>
      </c>
      <c r="AP900" t="s">
        <v>2328</v>
      </c>
    </row>
    <row r="901" spans="1:42" x14ac:dyDescent="0.25">
      <c r="A901">
        <v>626</v>
      </c>
      <c r="B901">
        <v>455</v>
      </c>
      <c r="C901" s="4">
        <v>44100</v>
      </c>
      <c r="D901">
        <v>10</v>
      </c>
      <c r="E901" t="s">
        <v>42</v>
      </c>
      <c r="F901" t="s">
        <v>53</v>
      </c>
      <c r="G901" t="s">
        <v>55</v>
      </c>
      <c r="H901" t="s">
        <v>57</v>
      </c>
      <c r="I901" s="4">
        <v>43736</v>
      </c>
      <c r="J901">
        <v>3</v>
      </c>
      <c r="K901" t="s">
        <v>59</v>
      </c>
      <c r="L901" s="4">
        <v>43615</v>
      </c>
      <c r="M901" s="4">
        <v>43830</v>
      </c>
      <c r="N901">
        <v>2</v>
      </c>
      <c r="O901" t="s">
        <v>183</v>
      </c>
      <c r="P901" t="s">
        <v>345</v>
      </c>
      <c r="Q901">
        <v>2</v>
      </c>
      <c r="R901" t="s">
        <v>757</v>
      </c>
      <c r="S901" t="s">
        <v>1296</v>
      </c>
      <c r="T901" t="s">
        <v>1813</v>
      </c>
      <c r="U901" t="s">
        <v>85</v>
      </c>
      <c r="V901" t="s">
        <v>2038</v>
      </c>
      <c r="W901">
        <v>188.18</v>
      </c>
      <c r="X901">
        <v>54.97</v>
      </c>
      <c r="Y901">
        <v>2</v>
      </c>
      <c r="Z901" t="s">
        <v>2230</v>
      </c>
      <c r="AA901" t="s">
        <v>2522</v>
      </c>
      <c r="AF901" s="4"/>
      <c r="AG901" s="4"/>
      <c r="AH901" t="s">
        <v>70</v>
      </c>
      <c r="AI901" t="s">
        <v>232</v>
      </c>
      <c r="AJ901" t="s">
        <v>728</v>
      </c>
      <c r="AK901" t="s">
        <v>1178</v>
      </c>
      <c r="AL901" t="s">
        <v>1787</v>
      </c>
      <c r="AM901" t="s">
        <v>80</v>
      </c>
      <c r="AN901" t="s">
        <v>1517</v>
      </c>
      <c r="AO901" t="s">
        <v>673</v>
      </c>
      <c r="AP901" t="s">
        <v>2348</v>
      </c>
    </row>
    <row r="902" spans="1:42" x14ac:dyDescent="0.25">
      <c r="A902">
        <v>627</v>
      </c>
      <c r="B902">
        <v>485</v>
      </c>
      <c r="C902" s="4">
        <v>44100</v>
      </c>
      <c r="D902">
        <v>7</v>
      </c>
      <c r="E902" t="s">
        <v>35</v>
      </c>
      <c r="F902" t="s">
        <v>46</v>
      </c>
      <c r="G902" t="s">
        <v>56</v>
      </c>
      <c r="H902" t="s">
        <v>58</v>
      </c>
      <c r="I902" s="4">
        <v>44066</v>
      </c>
      <c r="J902">
        <v>9</v>
      </c>
      <c r="K902" t="s">
        <v>59</v>
      </c>
      <c r="L902" s="4">
        <v>43952</v>
      </c>
      <c r="M902" s="4">
        <v>44075</v>
      </c>
      <c r="N902">
        <v>1</v>
      </c>
      <c r="O902" t="s">
        <v>79</v>
      </c>
      <c r="P902" t="s">
        <v>241</v>
      </c>
      <c r="Q902">
        <v>1</v>
      </c>
      <c r="R902" t="s">
        <v>86</v>
      </c>
      <c r="S902" t="s">
        <v>1044</v>
      </c>
      <c r="T902" t="s">
        <v>1572</v>
      </c>
      <c r="U902" t="s">
        <v>69</v>
      </c>
      <c r="V902" t="s">
        <v>1548</v>
      </c>
      <c r="W902">
        <v>64.989999999999995</v>
      </c>
      <c r="X902">
        <v>14.99</v>
      </c>
      <c r="Y902">
        <v>1</v>
      </c>
      <c r="Z902" t="s">
        <v>86</v>
      </c>
      <c r="AA902" t="s">
        <v>2350</v>
      </c>
      <c r="AF902" s="4"/>
      <c r="AG902" s="4"/>
      <c r="AH902" t="s">
        <v>79</v>
      </c>
      <c r="AI902" t="s">
        <v>241</v>
      </c>
      <c r="AJ902" t="s">
        <v>86</v>
      </c>
      <c r="AK902" t="s">
        <v>1044</v>
      </c>
      <c r="AL902" t="s">
        <v>1572</v>
      </c>
      <c r="AM902" t="s">
        <v>69</v>
      </c>
      <c r="AN902" t="s">
        <v>1548</v>
      </c>
      <c r="AO902" t="s">
        <v>86</v>
      </c>
      <c r="AP902" t="s">
        <v>2350</v>
      </c>
    </row>
    <row r="903" spans="1:42" x14ac:dyDescent="0.25">
      <c r="A903">
        <v>628</v>
      </c>
      <c r="B903">
        <v>45</v>
      </c>
      <c r="C903" s="4">
        <v>44101</v>
      </c>
      <c r="D903">
        <v>1</v>
      </c>
      <c r="E903" t="s">
        <v>39</v>
      </c>
      <c r="F903" t="s">
        <v>50</v>
      </c>
      <c r="G903" t="s">
        <v>56</v>
      </c>
      <c r="H903" t="s">
        <v>58</v>
      </c>
      <c r="I903" s="4">
        <v>43720</v>
      </c>
      <c r="J903">
        <v>1</v>
      </c>
      <c r="K903" t="s">
        <v>61</v>
      </c>
      <c r="L903" s="4">
        <v>43615</v>
      </c>
      <c r="M903" s="4">
        <v>43830</v>
      </c>
      <c r="N903">
        <v>2</v>
      </c>
      <c r="O903" t="s">
        <v>63</v>
      </c>
      <c r="P903" t="s">
        <v>225</v>
      </c>
      <c r="Q903">
        <v>2</v>
      </c>
      <c r="R903" t="s">
        <v>758</v>
      </c>
      <c r="S903" t="s">
        <v>1297</v>
      </c>
      <c r="T903" t="s">
        <v>1814</v>
      </c>
      <c r="U903" t="s">
        <v>85</v>
      </c>
      <c r="V903" t="s">
        <v>2042</v>
      </c>
      <c r="W903">
        <v>50.89</v>
      </c>
      <c r="X903">
        <v>34.97</v>
      </c>
      <c r="Y903">
        <v>2</v>
      </c>
      <c r="Z903" t="s">
        <v>2167</v>
      </c>
      <c r="AA903" t="s">
        <v>2447</v>
      </c>
      <c r="AF903" s="4"/>
      <c r="AG903" s="4"/>
      <c r="AH903" t="s">
        <v>70</v>
      </c>
      <c r="AI903" t="s">
        <v>232</v>
      </c>
      <c r="AJ903" t="s">
        <v>635</v>
      </c>
      <c r="AK903" t="s">
        <v>1183</v>
      </c>
      <c r="AL903" t="s">
        <v>1707</v>
      </c>
      <c r="AM903" t="s">
        <v>69</v>
      </c>
      <c r="AN903" t="s">
        <v>1548</v>
      </c>
      <c r="AO903" t="s">
        <v>673</v>
      </c>
      <c r="AP903" t="s">
        <v>2348</v>
      </c>
    </row>
    <row r="904" spans="1:42" x14ac:dyDescent="0.25">
      <c r="A904">
        <v>628</v>
      </c>
      <c r="B904">
        <v>45</v>
      </c>
      <c r="C904" s="4">
        <v>44101</v>
      </c>
      <c r="D904">
        <v>1</v>
      </c>
      <c r="E904" t="s">
        <v>39</v>
      </c>
      <c r="F904" t="s">
        <v>50</v>
      </c>
      <c r="G904" t="s">
        <v>56</v>
      </c>
      <c r="H904" t="s">
        <v>58</v>
      </c>
      <c r="I904" s="4">
        <v>43720</v>
      </c>
      <c r="J904">
        <v>1</v>
      </c>
      <c r="K904" t="s">
        <v>61</v>
      </c>
      <c r="L904" s="4">
        <v>43615</v>
      </c>
      <c r="M904" s="4">
        <v>43830</v>
      </c>
      <c r="N904">
        <v>2</v>
      </c>
      <c r="O904" t="s">
        <v>63</v>
      </c>
      <c r="P904" t="s">
        <v>225</v>
      </c>
      <c r="Q904">
        <v>2</v>
      </c>
      <c r="R904" t="s">
        <v>758</v>
      </c>
      <c r="S904" t="s">
        <v>1297</v>
      </c>
      <c r="T904" t="s">
        <v>1814</v>
      </c>
      <c r="U904" t="s">
        <v>85</v>
      </c>
      <c r="V904" t="s">
        <v>2042</v>
      </c>
      <c r="W904">
        <v>50.89</v>
      </c>
      <c r="X904">
        <v>34.97</v>
      </c>
      <c r="Y904">
        <v>2</v>
      </c>
      <c r="Z904" t="s">
        <v>2167</v>
      </c>
      <c r="AA904" t="s">
        <v>2447</v>
      </c>
      <c r="AF904" s="4"/>
      <c r="AG904" s="4"/>
      <c r="AH904" t="s">
        <v>79</v>
      </c>
      <c r="AI904" t="s">
        <v>241</v>
      </c>
      <c r="AJ904" t="s">
        <v>634</v>
      </c>
      <c r="AK904" t="s">
        <v>1182</v>
      </c>
      <c r="AL904" t="s">
        <v>1614</v>
      </c>
      <c r="AM904" t="s">
        <v>80</v>
      </c>
      <c r="AN904" t="s">
        <v>1562</v>
      </c>
      <c r="AO904" t="s">
        <v>455</v>
      </c>
      <c r="AP904" t="s">
        <v>2340</v>
      </c>
    </row>
    <row r="905" spans="1:42" x14ac:dyDescent="0.25">
      <c r="A905">
        <v>629</v>
      </c>
      <c r="B905">
        <v>460</v>
      </c>
      <c r="C905" s="4">
        <v>44101</v>
      </c>
      <c r="D905">
        <v>11</v>
      </c>
      <c r="E905" t="s">
        <v>37</v>
      </c>
      <c r="F905" t="s">
        <v>48</v>
      </c>
      <c r="G905" t="s">
        <v>56</v>
      </c>
      <c r="H905" t="s">
        <v>57</v>
      </c>
      <c r="I905" s="4">
        <v>43836</v>
      </c>
      <c r="J905">
        <v>4</v>
      </c>
      <c r="K905" t="s">
        <v>61</v>
      </c>
      <c r="L905" s="4">
        <v>43831</v>
      </c>
      <c r="M905" s="4">
        <v>43861</v>
      </c>
      <c r="N905">
        <v>2</v>
      </c>
      <c r="O905" t="s">
        <v>64</v>
      </c>
      <c r="P905" t="s">
        <v>226</v>
      </c>
      <c r="Q905">
        <v>2</v>
      </c>
      <c r="R905" t="s">
        <v>759</v>
      </c>
      <c r="S905" t="s">
        <v>1298</v>
      </c>
      <c r="T905" t="s">
        <v>1815</v>
      </c>
      <c r="U905" t="s">
        <v>103</v>
      </c>
      <c r="V905" t="s">
        <v>2030</v>
      </c>
      <c r="W905">
        <v>265.95999999999998</v>
      </c>
      <c r="X905">
        <v>64.959999999999994</v>
      </c>
      <c r="Y905">
        <v>2</v>
      </c>
      <c r="Z905" t="s">
        <v>2231</v>
      </c>
      <c r="AA905" t="s">
        <v>2523</v>
      </c>
      <c r="AF905" s="4"/>
      <c r="AG905" s="4"/>
      <c r="AH905" t="s">
        <v>70</v>
      </c>
      <c r="AI905" t="s">
        <v>232</v>
      </c>
      <c r="AJ905" t="s">
        <v>865</v>
      </c>
      <c r="AK905" t="s">
        <v>1402</v>
      </c>
      <c r="AL905" t="s">
        <v>1859</v>
      </c>
      <c r="AM905" t="s">
        <v>69</v>
      </c>
      <c r="AN905" t="s">
        <v>1517</v>
      </c>
      <c r="AO905" t="s">
        <v>640</v>
      </c>
      <c r="AP905" t="s">
        <v>2393</v>
      </c>
    </row>
    <row r="906" spans="1:42" x14ac:dyDescent="0.25">
      <c r="A906">
        <v>629</v>
      </c>
      <c r="B906">
        <v>460</v>
      </c>
      <c r="C906" s="4">
        <v>44101</v>
      </c>
      <c r="D906">
        <v>11</v>
      </c>
      <c r="E906" t="s">
        <v>37</v>
      </c>
      <c r="F906" t="s">
        <v>48</v>
      </c>
      <c r="G906" t="s">
        <v>56</v>
      </c>
      <c r="H906" t="s">
        <v>57</v>
      </c>
      <c r="I906" s="4">
        <v>43836</v>
      </c>
      <c r="J906">
        <v>4</v>
      </c>
      <c r="K906" t="s">
        <v>61</v>
      </c>
      <c r="L906" s="4">
        <v>43831</v>
      </c>
      <c r="M906" s="4">
        <v>43861</v>
      </c>
      <c r="N906">
        <v>2</v>
      </c>
      <c r="O906" t="s">
        <v>64</v>
      </c>
      <c r="P906" t="s">
        <v>226</v>
      </c>
      <c r="Q906">
        <v>2</v>
      </c>
      <c r="R906" t="s">
        <v>759</v>
      </c>
      <c r="S906" t="s">
        <v>1298</v>
      </c>
      <c r="T906" t="s">
        <v>1815</v>
      </c>
      <c r="U906" t="s">
        <v>103</v>
      </c>
      <c r="V906" t="s">
        <v>2030</v>
      </c>
      <c r="W906">
        <v>265.95999999999998</v>
      </c>
      <c r="X906">
        <v>64.959999999999994</v>
      </c>
      <c r="Y906">
        <v>2</v>
      </c>
      <c r="Z906" t="s">
        <v>2231</v>
      </c>
      <c r="AA906" t="s">
        <v>2523</v>
      </c>
      <c r="AF906" s="4"/>
      <c r="AG906" s="4"/>
      <c r="AH906" t="s">
        <v>84</v>
      </c>
      <c r="AI906" t="s">
        <v>246</v>
      </c>
      <c r="AJ906" t="s">
        <v>426</v>
      </c>
      <c r="AK906" t="s">
        <v>988</v>
      </c>
      <c r="AL906" t="s">
        <v>1521</v>
      </c>
      <c r="AM906" t="s">
        <v>67</v>
      </c>
      <c r="AN906" t="s">
        <v>1548</v>
      </c>
      <c r="AO906" t="s">
        <v>410</v>
      </c>
      <c r="AP906" t="s">
        <v>2359</v>
      </c>
    </row>
    <row r="907" spans="1:42" x14ac:dyDescent="0.25">
      <c r="A907">
        <v>630</v>
      </c>
      <c r="B907">
        <v>483</v>
      </c>
      <c r="C907" s="4">
        <v>44101</v>
      </c>
      <c r="D907">
        <v>11</v>
      </c>
      <c r="E907" t="s">
        <v>37</v>
      </c>
      <c r="F907" t="s">
        <v>48</v>
      </c>
      <c r="G907" t="s">
        <v>56</v>
      </c>
      <c r="H907" t="s">
        <v>57</v>
      </c>
      <c r="I907" s="4">
        <v>44084</v>
      </c>
      <c r="J907">
        <v>10</v>
      </c>
      <c r="K907" t="s">
        <v>61</v>
      </c>
      <c r="L907" s="4">
        <v>44055</v>
      </c>
      <c r="M907" s="4">
        <v>44196</v>
      </c>
      <c r="N907">
        <v>1</v>
      </c>
      <c r="O907" t="s">
        <v>65</v>
      </c>
      <c r="P907" t="s">
        <v>227</v>
      </c>
      <c r="Q907">
        <v>1</v>
      </c>
      <c r="R907" t="s">
        <v>545</v>
      </c>
      <c r="S907" t="s">
        <v>1106</v>
      </c>
      <c r="T907" t="s">
        <v>1632</v>
      </c>
      <c r="U907" t="s">
        <v>67</v>
      </c>
      <c r="V907" t="s">
        <v>1517</v>
      </c>
      <c r="W907">
        <v>960</v>
      </c>
      <c r="X907">
        <v>59.97</v>
      </c>
      <c r="Y907">
        <v>1</v>
      </c>
      <c r="Z907" t="s">
        <v>431</v>
      </c>
      <c r="AA907" t="s">
        <v>2326</v>
      </c>
      <c r="AF907" s="4"/>
      <c r="AG907" s="4"/>
      <c r="AH907" t="s">
        <v>65</v>
      </c>
      <c r="AI907" t="s">
        <v>227</v>
      </c>
      <c r="AJ907" t="s">
        <v>545</v>
      </c>
      <c r="AK907" t="s">
        <v>1106</v>
      </c>
      <c r="AL907" t="s">
        <v>1632</v>
      </c>
      <c r="AM907" t="s">
        <v>67</v>
      </c>
      <c r="AN907" t="s">
        <v>1517</v>
      </c>
      <c r="AO907" t="s">
        <v>431</v>
      </c>
      <c r="AP907" t="s">
        <v>2326</v>
      </c>
    </row>
    <row r="908" spans="1:42" x14ac:dyDescent="0.25">
      <c r="A908">
        <v>631</v>
      </c>
      <c r="B908">
        <v>251</v>
      </c>
      <c r="C908" s="4">
        <v>44102</v>
      </c>
      <c r="D908">
        <v>10</v>
      </c>
      <c r="E908" t="s">
        <v>42</v>
      </c>
      <c r="F908" t="s">
        <v>53</v>
      </c>
      <c r="G908" t="s">
        <v>56</v>
      </c>
      <c r="H908" t="s">
        <v>58</v>
      </c>
      <c r="I908" s="4">
        <v>43704</v>
      </c>
      <c r="J908">
        <v>2</v>
      </c>
      <c r="K908" t="s">
        <v>60</v>
      </c>
      <c r="L908" s="4">
        <v>43615</v>
      </c>
      <c r="M908" s="4">
        <v>43830</v>
      </c>
      <c r="N908">
        <v>1</v>
      </c>
      <c r="O908" t="s">
        <v>70</v>
      </c>
      <c r="P908" t="s">
        <v>232</v>
      </c>
      <c r="Q908">
        <v>1</v>
      </c>
      <c r="R908" t="s">
        <v>719</v>
      </c>
      <c r="S908" t="s">
        <v>1261</v>
      </c>
      <c r="T908" t="s">
        <v>1779</v>
      </c>
      <c r="U908" t="s">
        <v>69</v>
      </c>
      <c r="V908" t="s">
        <v>1517</v>
      </c>
      <c r="W908">
        <v>95.99</v>
      </c>
      <c r="X908">
        <v>19.989999999999998</v>
      </c>
      <c r="Y908">
        <v>1</v>
      </c>
      <c r="Z908" t="s">
        <v>432</v>
      </c>
      <c r="AA908" t="s">
        <v>2331</v>
      </c>
      <c r="AF908" s="4"/>
      <c r="AG908" s="4"/>
      <c r="AH908" t="s">
        <v>70</v>
      </c>
      <c r="AI908" t="s">
        <v>232</v>
      </c>
      <c r="AJ908" t="s">
        <v>719</v>
      </c>
      <c r="AK908" t="s">
        <v>1261</v>
      </c>
      <c r="AL908" t="s">
        <v>1779</v>
      </c>
      <c r="AM908" t="s">
        <v>69</v>
      </c>
      <c r="AN908" t="s">
        <v>1517</v>
      </c>
      <c r="AO908" t="s">
        <v>432</v>
      </c>
      <c r="AP908" t="s">
        <v>2331</v>
      </c>
    </row>
    <row r="909" spans="1:42" x14ac:dyDescent="0.25">
      <c r="A909">
        <v>632</v>
      </c>
      <c r="B909">
        <v>421</v>
      </c>
      <c r="C909" s="4">
        <v>44103</v>
      </c>
      <c r="D909">
        <v>10</v>
      </c>
      <c r="E909" t="s">
        <v>42</v>
      </c>
      <c r="F909" t="s">
        <v>53</v>
      </c>
      <c r="G909" t="s">
        <v>56</v>
      </c>
      <c r="H909" t="s">
        <v>58</v>
      </c>
      <c r="I909" s="4">
        <v>43926</v>
      </c>
      <c r="J909">
        <v>7</v>
      </c>
      <c r="K909" t="s">
        <v>61</v>
      </c>
      <c r="L909" s="4">
        <v>43915</v>
      </c>
      <c r="M909" s="4">
        <v>44012</v>
      </c>
      <c r="N909">
        <v>1</v>
      </c>
      <c r="O909" t="s">
        <v>67</v>
      </c>
      <c r="P909" t="s">
        <v>229</v>
      </c>
      <c r="Q909">
        <v>1</v>
      </c>
      <c r="R909" t="s">
        <v>626</v>
      </c>
      <c r="S909" t="s">
        <v>1176</v>
      </c>
      <c r="T909" t="s">
        <v>1701</v>
      </c>
      <c r="U909" t="s">
        <v>80</v>
      </c>
      <c r="V909" t="s">
        <v>1548</v>
      </c>
      <c r="W909">
        <v>21.98</v>
      </c>
      <c r="X909">
        <v>29.98</v>
      </c>
      <c r="Y909">
        <v>1</v>
      </c>
      <c r="Z909" t="s">
        <v>90</v>
      </c>
      <c r="AA909" t="s">
        <v>2328</v>
      </c>
      <c r="AF909" s="4"/>
      <c r="AG909" s="4"/>
      <c r="AH909" t="s">
        <v>67</v>
      </c>
      <c r="AI909" t="s">
        <v>229</v>
      </c>
      <c r="AJ909" t="s">
        <v>626</v>
      </c>
      <c r="AK909" t="s">
        <v>1176</v>
      </c>
      <c r="AL909" t="s">
        <v>1701</v>
      </c>
      <c r="AM909" t="s">
        <v>80</v>
      </c>
      <c r="AN909" t="s">
        <v>1548</v>
      </c>
      <c r="AO909" t="s">
        <v>90</v>
      </c>
      <c r="AP909" t="s">
        <v>2328</v>
      </c>
    </row>
    <row r="910" spans="1:42" x14ac:dyDescent="0.25">
      <c r="A910">
        <v>633</v>
      </c>
      <c r="B910">
        <v>11</v>
      </c>
      <c r="C910" s="4">
        <v>44104</v>
      </c>
      <c r="D910">
        <v>1</v>
      </c>
      <c r="E910" t="s">
        <v>39</v>
      </c>
      <c r="F910" t="s">
        <v>50</v>
      </c>
      <c r="G910" t="s">
        <v>56</v>
      </c>
      <c r="H910" t="s">
        <v>57</v>
      </c>
      <c r="I910" s="4">
        <v>43957</v>
      </c>
      <c r="J910">
        <v>9</v>
      </c>
      <c r="K910" t="s">
        <v>59</v>
      </c>
      <c r="L910" s="4">
        <v>43952</v>
      </c>
      <c r="M910" s="4">
        <v>44075</v>
      </c>
      <c r="N910">
        <v>1</v>
      </c>
      <c r="O910" t="s">
        <v>79</v>
      </c>
      <c r="P910" t="s">
        <v>241</v>
      </c>
      <c r="Q910">
        <v>1</v>
      </c>
      <c r="R910" t="s">
        <v>629</v>
      </c>
      <c r="S910" t="s">
        <v>965</v>
      </c>
      <c r="T910" t="s">
        <v>1703</v>
      </c>
      <c r="U910" t="s">
        <v>69</v>
      </c>
      <c r="V910" t="s">
        <v>1562</v>
      </c>
      <c r="W910">
        <v>119.95</v>
      </c>
      <c r="X910">
        <v>9.99</v>
      </c>
      <c r="Y910">
        <v>1</v>
      </c>
      <c r="Z910" t="s">
        <v>86</v>
      </c>
      <c r="AA910" t="s">
        <v>2350</v>
      </c>
      <c r="AF910" s="4"/>
      <c r="AG910" s="4"/>
      <c r="AH910" t="s">
        <v>79</v>
      </c>
      <c r="AI910" t="s">
        <v>241</v>
      </c>
      <c r="AJ910" t="s">
        <v>629</v>
      </c>
      <c r="AK910" t="s">
        <v>965</v>
      </c>
      <c r="AL910" t="s">
        <v>1703</v>
      </c>
      <c r="AM910" t="s">
        <v>69</v>
      </c>
      <c r="AN910" t="s">
        <v>1562</v>
      </c>
      <c r="AO910" t="s">
        <v>86</v>
      </c>
      <c r="AP910" t="s">
        <v>2350</v>
      </c>
    </row>
    <row r="911" spans="1:42" x14ac:dyDescent="0.25">
      <c r="A911">
        <v>634</v>
      </c>
      <c r="B911">
        <v>125</v>
      </c>
      <c r="C911" s="4">
        <v>44104</v>
      </c>
      <c r="D911">
        <v>2</v>
      </c>
      <c r="E911" t="s">
        <v>38</v>
      </c>
      <c r="F911" t="s">
        <v>49</v>
      </c>
      <c r="G911" t="s">
        <v>55</v>
      </c>
      <c r="H911" t="s">
        <v>58</v>
      </c>
      <c r="I911" s="4">
        <v>44031</v>
      </c>
      <c r="J911">
        <v>8</v>
      </c>
      <c r="K911" t="s">
        <v>60</v>
      </c>
      <c r="L911" s="4">
        <v>44000</v>
      </c>
      <c r="M911" s="4">
        <v>44073</v>
      </c>
      <c r="N911">
        <v>1</v>
      </c>
      <c r="O911" t="s">
        <v>80</v>
      </c>
      <c r="P911" t="s">
        <v>242</v>
      </c>
      <c r="Q911">
        <v>1</v>
      </c>
      <c r="R911" t="s">
        <v>558</v>
      </c>
      <c r="S911" t="s">
        <v>1118</v>
      </c>
      <c r="T911" t="s">
        <v>1548</v>
      </c>
      <c r="U911" t="s">
        <v>67</v>
      </c>
      <c r="V911" t="s">
        <v>1548</v>
      </c>
      <c r="W911">
        <v>44.97</v>
      </c>
      <c r="X911">
        <v>44.97</v>
      </c>
      <c r="Y911">
        <v>1</v>
      </c>
      <c r="Z911" t="s">
        <v>79</v>
      </c>
      <c r="AA911" t="s">
        <v>2349</v>
      </c>
      <c r="AF911" s="4"/>
      <c r="AG911" s="4"/>
      <c r="AH911" t="s">
        <v>80</v>
      </c>
      <c r="AI911" t="s">
        <v>242</v>
      </c>
      <c r="AJ911" t="s">
        <v>558</v>
      </c>
      <c r="AK911" t="s">
        <v>1118</v>
      </c>
      <c r="AL911" t="s">
        <v>1548</v>
      </c>
      <c r="AM911" t="s">
        <v>67</v>
      </c>
      <c r="AN911" t="s">
        <v>1548</v>
      </c>
      <c r="AO911" t="s">
        <v>79</v>
      </c>
      <c r="AP911" t="s">
        <v>2349</v>
      </c>
    </row>
    <row r="912" spans="1:42" x14ac:dyDescent="0.25">
      <c r="A912">
        <v>635</v>
      </c>
      <c r="B912">
        <v>118</v>
      </c>
      <c r="C912" s="4">
        <v>44105</v>
      </c>
      <c r="D912">
        <v>6</v>
      </c>
      <c r="E912" t="s">
        <v>33</v>
      </c>
      <c r="F912" t="s">
        <v>44</v>
      </c>
      <c r="G912" t="s">
        <v>55</v>
      </c>
      <c r="H912" t="s">
        <v>58</v>
      </c>
      <c r="I912" s="4">
        <v>43959</v>
      </c>
      <c r="J912">
        <v>9</v>
      </c>
      <c r="K912" t="s">
        <v>59</v>
      </c>
      <c r="L912" s="4">
        <v>43952</v>
      </c>
      <c r="M912" s="4">
        <v>44075</v>
      </c>
      <c r="N912">
        <v>3</v>
      </c>
      <c r="O912" t="s">
        <v>184</v>
      </c>
      <c r="P912" t="s">
        <v>346</v>
      </c>
      <c r="Q912">
        <v>3</v>
      </c>
      <c r="R912" t="s">
        <v>760</v>
      </c>
      <c r="S912" t="s">
        <v>1299</v>
      </c>
      <c r="T912" t="s">
        <v>1816</v>
      </c>
      <c r="U912" t="s">
        <v>2019</v>
      </c>
      <c r="V912" t="s">
        <v>2044</v>
      </c>
      <c r="W912">
        <v>626.34</v>
      </c>
      <c r="X912">
        <v>84.94</v>
      </c>
      <c r="Y912">
        <v>3</v>
      </c>
      <c r="Z912" t="s">
        <v>2232</v>
      </c>
      <c r="AA912" t="s">
        <v>2524</v>
      </c>
      <c r="AF912" s="4"/>
      <c r="AG912" s="4"/>
      <c r="AH912" t="s">
        <v>90</v>
      </c>
      <c r="AI912" t="s">
        <v>252</v>
      </c>
      <c r="AJ912" t="s">
        <v>69</v>
      </c>
      <c r="AK912" t="s">
        <v>1015</v>
      </c>
      <c r="AL912" t="s">
        <v>1545</v>
      </c>
      <c r="AM912" t="s">
        <v>69</v>
      </c>
      <c r="AN912" t="s">
        <v>1562</v>
      </c>
      <c r="AO912" t="s">
        <v>645</v>
      </c>
      <c r="AP912" t="s">
        <v>2347</v>
      </c>
    </row>
    <row r="913" spans="1:42" x14ac:dyDescent="0.25">
      <c r="A913">
        <v>635</v>
      </c>
      <c r="B913">
        <v>118</v>
      </c>
      <c r="C913" s="4">
        <v>44105</v>
      </c>
      <c r="D913">
        <v>6</v>
      </c>
      <c r="E913" t="s">
        <v>33</v>
      </c>
      <c r="F913" t="s">
        <v>44</v>
      </c>
      <c r="G913" t="s">
        <v>55</v>
      </c>
      <c r="H913" t="s">
        <v>58</v>
      </c>
      <c r="I913" s="4">
        <v>43959</v>
      </c>
      <c r="J913">
        <v>9</v>
      </c>
      <c r="K913" t="s">
        <v>59</v>
      </c>
      <c r="L913" s="4">
        <v>43952</v>
      </c>
      <c r="M913" s="4">
        <v>44075</v>
      </c>
      <c r="N913">
        <v>3</v>
      </c>
      <c r="O913" t="s">
        <v>184</v>
      </c>
      <c r="P913" t="s">
        <v>346</v>
      </c>
      <c r="Q913">
        <v>3</v>
      </c>
      <c r="R913" t="s">
        <v>760</v>
      </c>
      <c r="S913" t="s">
        <v>1299</v>
      </c>
      <c r="T913" t="s">
        <v>1816</v>
      </c>
      <c r="U913" t="s">
        <v>2019</v>
      </c>
      <c r="V913" t="s">
        <v>2044</v>
      </c>
      <c r="W913">
        <v>626.34</v>
      </c>
      <c r="X913">
        <v>84.94</v>
      </c>
      <c r="Y913">
        <v>3</v>
      </c>
      <c r="Z913" t="s">
        <v>2232</v>
      </c>
      <c r="AA913" t="s">
        <v>2524</v>
      </c>
      <c r="AF913" s="4"/>
      <c r="AG913" s="4"/>
      <c r="AH913" t="s">
        <v>67</v>
      </c>
      <c r="AI913" t="s">
        <v>229</v>
      </c>
      <c r="AJ913" t="s">
        <v>805</v>
      </c>
      <c r="AK913" t="s">
        <v>1342</v>
      </c>
      <c r="AL913" t="s">
        <v>1859</v>
      </c>
      <c r="AM913" t="s">
        <v>67</v>
      </c>
      <c r="AN913" t="s">
        <v>1548</v>
      </c>
      <c r="AO913" t="s">
        <v>872</v>
      </c>
      <c r="AP913" t="s">
        <v>2388</v>
      </c>
    </row>
    <row r="914" spans="1:42" x14ac:dyDescent="0.25">
      <c r="A914">
        <v>635</v>
      </c>
      <c r="B914">
        <v>118</v>
      </c>
      <c r="C914" s="4">
        <v>44105</v>
      </c>
      <c r="D914">
        <v>6</v>
      </c>
      <c r="E914" t="s">
        <v>33</v>
      </c>
      <c r="F914" t="s">
        <v>44</v>
      </c>
      <c r="G914" t="s">
        <v>55</v>
      </c>
      <c r="H914" t="s">
        <v>58</v>
      </c>
      <c r="I914" s="4">
        <v>43959</v>
      </c>
      <c r="J914">
        <v>9</v>
      </c>
      <c r="K914" t="s">
        <v>59</v>
      </c>
      <c r="L914" s="4">
        <v>43952</v>
      </c>
      <c r="M914" s="4">
        <v>44075</v>
      </c>
      <c r="N914">
        <v>3</v>
      </c>
      <c r="O914" t="s">
        <v>184</v>
      </c>
      <c r="P914" t="s">
        <v>346</v>
      </c>
      <c r="Q914">
        <v>3</v>
      </c>
      <c r="R914" t="s">
        <v>760</v>
      </c>
      <c r="S914" t="s">
        <v>1299</v>
      </c>
      <c r="T914" t="s">
        <v>1816</v>
      </c>
      <c r="U914" t="s">
        <v>2019</v>
      </c>
      <c r="V914" t="s">
        <v>2044</v>
      </c>
      <c r="W914">
        <v>626.34</v>
      </c>
      <c r="X914">
        <v>84.94</v>
      </c>
      <c r="Y914">
        <v>3</v>
      </c>
      <c r="Z914" t="s">
        <v>2232</v>
      </c>
      <c r="AA914" t="s">
        <v>2524</v>
      </c>
      <c r="AF914" s="4"/>
      <c r="AG914" s="4"/>
      <c r="AH914" t="s">
        <v>79</v>
      </c>
      <c r="AI914" t="s">
        <v>241</v>
      </c>
      <c r="AJ914" t="s">
        <v>521</v>
      </c>
      <c r="AK914" t="s">
        <v>1078</v>
      </c>
      <c r="AL914" t="s">
        <v>1611</v>
      </c>
      <c r="AM914" t="s">
        <v>80</v>
      </c>
      <c r="AN914" t="s">
        <v>1548</v>
      </c>
      <c r="AO914" t="s">
        <v>455</v>
      </c>
      <c r="AP914" t="s">
        <v>2340</v>
      </c>
    </row>
    <row r="915" spans="1:42" x14ac:dyDescent="0.25">
      <c r="A915">
        <v>636</v>
      </c>
      <c r="B915">
        <v>180</v>
      </c>
      <c r="C915" s="4">
        <v>44105</v>
      </c>
      <c r="D915">
        <v>6</v>
      </c>
      <c r="E915" t="s">
        <v>33</v>
      </c>
      <c r="F915" t="s">
        <v>44</v>
      </c>
      <c r="G915" t="s">
        <v>55</v>
      </c>
      <c r="H915" t="s">
        <v>58</v>
      </c>
      <c r="I915" s="4">
        <v>43656</v>
      </c>
      <c r="J915">
        <v>2</v>
      </c>
      <c r="K915" t="s">
        <v>60</v>
      </c>
      <c r="L915" s="4">
        <v>43615</v>
      </c>
      <c r="M915" s="4">
        <v>43830</v>
      </c>
      <c r="N915">
        <v>2</v>
      </c>
      <c r="O915" t="s">
        <v>104</v>
      </c>
      <c r="P915" t="s">
        <v>266</v>
      </c>
      <c r="Q915">
        <v>2</v>
      </c>
      <c r="R915" t="s">
        <v>761</v>
      </c>
      <c r="S915" t="s">
        <v>1300</v>
      </c>
      <c r="T915" t="s">
        <v>1817</v>
      </c>
      <c r="U915" t="s">
        <v>109</v>
      </c>
      <c r="V915" t="s">
        <v>2031</v>
      </c>
      <c r="W915">
        <v>243.92</v>
      </c>
      <c r="X915">
        <v>69.959999999999994</v>
      </c>
      <c r="Y915">
        <v>2</v>
      </c>
      <c r="Z915" t="s">
        <v>2233</v>
      </c>
      <c r="AA915" t="s">
        <v>2525</v>
      </c>
      <c r="AF915" s="4"/>
      <c r="AG915" s="4"/>
      <c r="AH915" t="s">
        <v>80</v>
      </c>
      <c r="AI915" t="s">
        <v>242</v>
      </c>
      <c r="AJ915" t="s">
        <v>619</v>
      </c>
      <c r="AK915" t="s">
        <v>1016</v>
      </c>
      <c r="AL915" t="s">
        <v>1695</v>
      </c>
      <c r="AM915" t="s">
        <v>67</v>
      </c>
      <c r="AN915" t="s">
        <v>1548</v>
      </c>
      <c r="AO915" t="s">
        <v>70</v>
      </c>
      <c r="AP915" t="s">
        <v>2341</v>
      </c>
    </row>
    <row r="916" spans="1:42" x14ac:dyDescent="0.25">
      <c r="A916">
        <v>636</v>
      </c>
      <c r="B916">
        <v>180</v>
      </c>
      <c r="C916" s="4">
        <v>44105</v>
      </c>
      <c r="D916">
        <v>6</v>
      </c>
      <c r="E916" t="s">
        <v>33</v>
      </c>
      <c r="F916" t="s">
        <v>44</v>
      </c>
      <c r="G916" t="s">
        <v>55</v>
      </c>
      <c r="H916" t="s">
        <v>58</v>
      </c>
      <c r="I916" s="4">
        <v>43656</v>
      </c>
      <c r="J916">
        <v>2</v>
      </c>
      <c r="K916" t="s">
        <v>60</v>
      </c>
      <c r="L916" s="4">
        <v>43615</v>
      </c>
      <c r="M916" s="4">
        <v>43830</v>
      </c>
      <c r="N916">
        <v>2</v>
      </c>
      <c r="O916" t="s">
        <v>104</v>
      </c>
      <c r="P916" t="s">
        <v>266</v>
      </c>
      <c r="Q916">
        <v>2</v>
      </c>
      <c r="R916" t="s">
        <v>761</v>
      </c>
      <c r="S916" t="s">
        <v>1300</v>
      </c>
      <c r="T916" t="s">
        <v>1817</v>
      </c>
      <c r="U916" t="s">
        <v>109</v>
      </c>
      <c r="V916" t="s">
        <v>2031</v>
      </c>
      <c r="W916">
        <v>243.92</v>
      </c>
      <c r="X916">
        <v>69.959999999999994</v>
      </c>
      <c r="Y916">
        <v>2</v>
      </c>
      <c r="Z916" t="s">
        <v>2233</v>
      </c>
      <c r="AA916" t="s">
        <v>2525</v>
      </c>
      <c r="AF916" s="4"/>
      <c r="AG916" s="4"/>
      <c r="AH916" t="s">
        <v>86</v>
      </c>
      <c r="AI916" t="s">
        <v>248</v>
      </c>
      <c r="AJ916" t="s">
        <v>419</v>
      </c>
      <c r="AK916" t="s">
        <v>981</v>
      </c>
      <c r="AL916" t="s">
        <v>1514</v>
      </c>
      <c r="AM916" t="s">
        <v>69</v>
      </c>
      <c r="AN916" t="s">
        <v>1577</v>
      </c>
      <c r="AO916" t="s">
        <v>547</v>
      </c>
      <c r="AP916" t="s">
        <v>2354</v>
      </c>
    </row>
    <row r="917" spans="1:42" x14ac:dyDescent="0.25">
      <c r="A917">
        <v>637</v>
      </c>
      <c r="B917">
        <v>311</v>
      </c>
      <c r="C917" s="4">
        <v>44105</v>
      </c>
      <c r="D917">
        <v>7</v>
      </c>
      <c r="E917" t="s">
        <v>35</v>
      </c>
      <c r="F917" t="s">
        <v>46</v>
      </c>
      <c r="G917" t="s">
        <v>56</v>
      </c>
      <c r="H917" t="s">
        <v>57</v>
      </c>
      <c r="I917" s="4">
        <v>43961</v>
      </c>
      <c r="J917">
        <v>9</v>
      </c>
      <c r="K917" t="s">
        <v>59</v>
      </c>
      <c r="L917" s="4">
        <v>43952</v>
      </c>
      <c r="M917" s="4">
        <v>44075</v>
      </c>
      <c r="N917">
        <v>2</v>
      </c>
      <c r="O917" t="s">
        <v>66</v>
      </c>
      <c r="P917" t="s">
        <v>228</v>
      </c>
      <c r="Q917">
        <v>2</v>
      </c>
      <c r="R917" t="s">
        <v>762</v>
      </c>
      <c r="S917" t="s">
        <v>1301</v>
      </c>
      <c r="T917" t="s">
        <v>1818</v>
      </c>
      <c r="U917" t="s">
        <v>88</v>
      </c>
      <c r="V917" t="s">
        <v>2030</v>
      </c>
      <c r="W917">
        <v>311.98</v>
      </c>
      <c r="X917">
        <v>69.959999999999994</v>
      </c>
      <c r="Y917">
        <v>2</v>
      </c>
      <c r="Z917" t="s">
        <v>2082</v>
      </c>
      <c r="AA917" t="s">
        <v>2327</v>
      </c>
      <c r="AF917" s="4"/>
      <c r="AG917" s="4"/>
      <c r="AH917" t="s">
        <v>70</v>
      </c>
      <c r="AI917" t="s">
        <v>232</v>
      </c>
      <c r="AJ917" t="s">
        <v>753</v>
      </c>
      <c r="AK917" t="s">
        <v>1077</v>
      </c>
      <c r="AL917" t="s">
        <v>598</v>
      </c>
      <c r="AM917" t="s">
        <v>80</v>
      </c>
      <c r="AN917" t="s">
        <v>1517</v>
      </c>
      <c r="AO917" t="s">
        <v>673</v>
      </c>
      <c r="AP917" t="s">
        <v>2348</v>
      </c>
    </row>
    <row r="918" spans="1:42" x14ac:dyDescent="0.25">
      <c r="A918">
        <v>637</v>
      </c>
      <c r="B918">
        <v>311</v>
      </c>
      <c r="C918" s="4">
        <v>44105</v>
      </c>
      <c r="D918">
        <v>7</v>
      </c>
      <c r="E918" t="s">
        <v>35</v>
      </c>
      <c r="F918" t="s">
        <v>46</v>
      </c>
      <c r="G918" t="s">
        <v>56</v>
      </c>
      <c r="H918" t="s">
        <v>57</v>
      </c>
      <c r="I918" s="4">
        <v>43961</v>
      </c>
      <c r="J918">
        <v>9</v>
      </c>
      <c r="K918" t="s">
        <v>59</v>
      </c>
      <c r="L918" s="4">
        <v>43952</v>
      </c>
      <c r="M918" s="4">
        <v>44075</v>
      </c>
      <c r="N918">
        <v>2</v>
      </c>
      <c r="O918" t="s">
        <v>66</v>
      </c>
      <c r="P918" t="s">
        <v>228</v>
      </c>
      <c r="Q918">
        <v>2</v>
      </c>
      <c r="R918" t="s">
        <v>762</v>
      </c>
      <c r="S918" t="s">
        <v>1301</v>
      </c>
      <c r="T918" t="s">
        <v>1818</v>
      </c>
      <c r="U918" t="s">
        <v>88</v>
      </c>
      <c r="V918" t="s">
        <v>2030</v>
      </c>
      <c r="W918">
        <v>311.98</v>
      </c>
      <c r="X918">
        <v>69.959999999999994</v>
      </c>
      <c r="Y918">
        <v>2</v>
      </c>
      <c r="Z918" t="s">
        <v>2082</v>
      </c>
      <c r="AA918" t="s">
        <v>2327</v>
      </c>
      <c r="AF918" s="4"/>
      <c r="AG918" s="4"/>
      <c r="AH918" t="s">
        <v>80</v>
      </c>
      <c r="AI918" t="s">
        <v>242</v>
      </c>
      <c r="AJ918" t="s">
        <v>620</v>
      </c>
      <c r="AK918" t="s">
        <v>1170</v>
      </c>
      <c r="AL918" t="s">
        <v>1696</v>
      </c>
      <c r="AM918" t="s">
        <v>80</v>
      </c>
      <c r="AN918" t="s">
        <v>1548</v>
      </c>
      <c r="AO918" t="s">
        <v>79</v>
      </c>
      <c r="AP918" t="s">
        <v>2349</v>
      </c>
    </row>
    <row r="919" spans="1:42" x14ac:dyDescent="0.25">
      <c r="A919">
        <v>638</v>
      </c>
      <c r="B919">
        <v>60</v>
      </c>
      <c r="C919" s="4">
        <v>44106</v>
      </c>
      <c r="D919">
        <v>4</v>
      </c>
      <c r="E919" t="s">
        <v>40</v>
      </c>
      <c r="F919" t="s">
        <v>51</v>
      </c>
      <c r="G919" t="s">
        <v>55</v>
      </c>
      <c r="H919" t="s">
        <v>57</v>
      </c>
      <c r="I919" s="4">
        <v>43713</v>
      </c>
      <c r="J919">
        <v>3</v>
      </c>
      <c r="K919" t="s">
        <v>59</v>
      </c>
      <c r="L919" s="4">
        <v>43615</v>
      </c>
      <c r="M919" s="4">
        <v>43830</v>
      </c>
      <c r="N919">
        <v>2</v>
      </c>
      <c r="O919" t="s">
        <v>66</v>
      </c>
      <c r="P919" t="s">
        <v>228</v>
      </c>
      <c r="Q919">
        <v>2</v>
      </c>
      <c r="R919" t="s">
        <v>763</v>
      </c>
      <c r="S919" t="s">
        <v>1302</v>
      </c>
      <c r="T919" t="s">
        <v>1819</v>
      </c>
      <c r="U919" t="s">
        <v>88</v>
      </c>
      <c r="V919" t="s">
        <v>2030</v>
      </c>
      <c r="W919">
        <v>37.96</v>
      </c>
      <c r="X919">
        <v>69.959999999999994</v>
      </c>
      <c r="Y919">
        <v>2</v>
      </c>
      <c r="Z919" t="s">
        <v>2185</v>
      </c>
      <c r="AA919" t="s">
        <v>2467</v>
      </c>
      <c r="AF919" s="4"/>
      <c r="AG919" s="4"/>
      <c r="AH919" t="s">
        <v>70</v>
      </c>
      <c r="AI919" t="s">
        <v>232</v>
      </c>
      <c r="AJ919" t="s">
        <v>394</v>
      </c>
      <c r="AK919" t="s">
        <v>956</v>
      </c>
      <c r="AL919" t="s">
        <v>1490</v>
      </c>
      <c r="AM919" t="s">
        <v>80</v>
      </c>
      <c r="AN919" t="s">
        <v>1517</v>
      </c>
      <c r="AO919" t="s">
        <v>432</v>
      </c>
      <c r="AP919" t="s">
        <v>2331</v>
      </c>
    </row>
    <row r="920" spans="1:42" x14ac:dyDescent="0.25">
      <c r="A920">
        <v>638</v>
      </c>
      <c r="B920">
        <v>60</v>
      </c>
      <c r="C920" s="4">
        <v>44106</v>
      </c>
      <c r="D920">
        <v>4</v>
      </c>
      <c r="E920" t="s">
        <v>40</v>
      </c>
      <c r="F920" t="s">
        <v>51</v>
      </c>
      <c r="G920" t="s">
        <v>55</v>
      </c>
      <c r="H920" t="s">
        <v>57</v>
      </c>
      <c r="I920" s="4">
        <v>43713</v>
      </c>
      <c r="J920">
        <v>3</v>
      </c>
      <c r="K920" t="s">
        <v>59</v>
      </c>
      <c r="L920" s="4">
        <v>43615</v>
      </c>
      <c r="M920" s="4">
        <v>43830</v>
      </c>
      <c r="N920">
        <v>2</v>
      </c>
      <c r="O920" t="s">
        <v>66</v>
      </c>
      <c r="P920" t="s">
        <v>228</v>
      </c>
      <c r="Q920">
        <v>2</v>
      </c>
      <c r="R920" t="s">
        <v>763</v>
      </c>
      <c r="S920" t="s">
        <v>1302</v>
      </c>
      <c r="T920" t="s">
        <v>1819</v>
      </c>
      <c r="U920" t="s">
        <v>88</v>
      </c>
      <c r="V920" t="s">
        <v>2030</v>
      </c>
      <c r="W920">
        <v>37.96</v>
      </c>
      <c r="X920">
        <v>69.959999999999994</v>
      </c>
      <c r="Y920">
        <v>2</v>
      </c>
      <c r="Z920" t="s">
        <v>2185</v>
      </c>
      <c r="AA920" t="s">
        <v>2467</v>
      </c>
      <c r="AF920" s="4"/>
      <c r="AG920" s="4"/>
      <c r="AH920" t="s">
        <v>80</v>
      </c>
      <c r="AI920" t="s">
        <v>242</v>
      </c>
      <c r="AJ920" t="s">
        <v>469</v>
      </c>
      <c r="AK920" t="s">
        <v>1032</v>
      </c>
      <c r="AL920" t="s">
        <v>1562</v>
      </c>
      <c r="AM920" t="s">
        <v>80</v>
      </c>
      <c r="AN920" t="s">
        <v>1548</v>
      </c>
      <c r="AO920" t="s">
        <v>70</v>
      </c>
      <c r="AP920" t="s">
        <v>2341</v>
      </c>
    </row>
    <row r="921" spans="1:42" x14ac:dyDescent="0.25">
      <c r="A921">
        <v>639</v>
      </c>
      <c r="B921">
        <v>96</v>
      </c>
      <c r="C921" s="4">
        <v>44106</v>
      </c>
      <c r="D921">
        <v>5</v>
      </c>
      <c r="E921" t="s">
        <v>36</v>
      </c>
      <c r="F921" t="s">
        <v>47</v>
      </c>
      <c r="G921" t="s">
        <v>55</v>
      </c>
      <c r="H921" t="s">
        <v>57</v>
      </c>
      <c r="I921" s="4">
        <v>43907</v>
      </c>
      <c r="J921">
        <v>5</v>
      </c>
      <c r="K921" t="s">
        <v>60</v>
      </c>
      <c r="L921" s="4">
        <v>43831</v>
      </c>
      <c r="M921" s="4">
        <v>43921</v>
      </c>
      <c r="N921">
        <v>1</v>
      </c>
      <c r="O921" t="s">
        <v>159</v>
      </c>
      <c r="P921" t="s">
        <v>321</v>
      </c>
      <c r="Q921">
        <v>1</v>
      </c>
      <c r="R921" t="s">
        <v>764</v>
      </c>
      <c r="S921" t="s">
        <v>1303</v>
      </c>
      <c r="T921" t="s">
        <v>1820</v>
      </c>
      <c r="U921" t="s">
        <v>88</v>
      </c>
      <c r="V921" t="s">
        <v>1585</v>
      </c>
      <c r="W921">
        <v>51.96</v>
      </c>
      <c r="X921">
        <v>79.959999999999994</v>
      </c>
      <c r="Y921">
        <v>1</v>
      </c>
      <c r="Z921" t="s">
        <v>552</v>
      </c>
      <c r="AA921" t="s">
        <v>2526</v>
      </c>
      <c r="AF921" s="4"/>
      <c r="AG921" s="4"/>
      <c r="AH921" t="s">
        <v>70</v>
      </c>
      <c r="AI921" t="s">
        <v>232</v>
      </c>
      <c r="AJ921" t="s">
        <v>591</v>
      </c>
      <c r="AK921" t="s">
        <v>1147</v>
      </c>
      <c r="AL921" t="s">
        <v>1610</v>
      </c>
      <c r="AM921" t="s">
        <v>80</v>
      </c>
      <c r="AN921" t="s">
        <v>1517</v>
      </c>
      <c r="AO921" t="s">
        <v>640</v>
      </c>
      <c r="AP921" t="s">
        <v>2393</v>
      </c>
    </row>
    <row r="922" spans="1:42" x14ac:dyDescent="0.25">
      <c r="A922">
        <v>639</v>
      </c>
      <c r="B922">
        <v>96</v>
      </c>
      <c r="C922" s="4">
        <v>44106</v>
      </c>
      <c r="D922">
        <v>5</v>
      </c>
      <c r="E922" t="s">
        <v>36</v>
      </c>
      <c r="F922" t="s">
        <v>47</v>
      </c>
      <c r="G922" t="s">
        <v>55</v>
      </c>
      <c r="H922" t="s">
        <v>57</v>
      </c>
      <c r="I922" s="4">
        <v>43907</v>
      </c>
      <c r="J922">
        <v>5</v>
      </c>
      <c r="K922" t="s">
        <v>60</v>
      </c>
      <c r="L922" s="4">
        <v>43831</v>
      </c>
      <c r="M922" s="4">
        <v>43921</v>
      </c>
      <c r="N922">
        <v>1</v>
      </c>
      <c r="O922" t="s">
        <v>159</v>
      </c>
      <c r="P922" t="s">
        <v>321</v>
      </c>
      <c r="Q922">
        <v>1</v>
      </c>
      <c r="R922" t="s">
        <v>764</v>
      </c>
      <c r="S922" t="s">
        <v>1303</v>
      </c>
      <c r="T922" t="s">
        <v>1820</v>
      </c>
      <c r="U922" t="s">
        <v>88</v>
      </c>
      <c r="V922" t="s">
        <v>1585</v>
      </c>
      <c r="W922">
        <v>51.96</v>
      </c>
      <c r="X922">
        <v>79.959999999999994</v>
      </c>
      <c r="Y922">
        <v>1</v>
      </c>
      <c r="Z922" t="s">
        <v>552</v>
      </c>
      <c r="AA922" t="s">
        <v>2526</v>
      </c>
      <c r="AF922" s="4"/>
      <c r="AG922" s="4"/>
      <c r="AH922" t="s">
        <v>70</v>
      </c>
      <c r="AI922" t="s">
        <v>232</v>
      </c>
      <c r="AJ922" t="s">
        <v>591</v>
      </c>
      <c r="AK922" t="s">
        <v>1147</v>
      </c>
      <c r="AL922" t="s">
        <v>1610</v>
      </c>
      <c r="AM922" t="s">
        <v>80</v>
      </c>
      <c r="AN922" t="s">
        <v>1517</v>
      </c>
      <c r="AO922" t="s">
        <v>640</v>
      </c>
      <c r="AP922" t="s">
        <v>2393</v>
      </c>
    </row>
    <row r="923" spans="1:42" x14ac:dyDescent="0.25">
      <c r="A923">
        <v>640</v>
      </c>
      <c r="B923">
        <v>184</v>
      </c>
      <c r="C923" s="4">
        <v>44107</v>
      </c>
      <c r="D923">
        <v>3</v>
      </c>
      <c r="E923" t="s">
        <v>34</v>
      </c>
      <c r="F923" t="s">
        <v>45</v>
      </c>
      <c r="G923" t="s">
        <v>55</v>
      </c>
      <c r="H923" t="s">
        <v>58</v>
      </c>
      <c r="I923" s="4">
        <v>43725</v>
      </c>
      <c r="J923">
        <v>3</v>
      </c>
      <c r="K923" t="s">
        <v>59</v>
      </c>
      <c r="L923" s="4">
        <v>43615</v>
      </c>
      <c r="M923" s="4">
        <v>43830</v>
      </c>
      <c r="N923">
        <v>2</v>
      </c>
      <c r="O923" t="s">
        <v>87</v>
      </c>
      <c r="P923" t="s">
        <v>249</v>
      </c>
      <c r="Q923">
        <v>2</v>
      </c>
      <c r="R923" t="s">
        <v>765</v>
      </c>
      <c r="S923" t="s">
        <v>1304</v>
      </c>
      <c r="T923" t="s">
        <v>1821</v>
      </c>
      <c r="U923" t="s">
        <v>110</v>
      </c>
      <c r="V923" t="s">
        <v>2038</v>
      </c>
      <c r="W923">
        <v>496.62</v>
      </c>
      <c r="X923">
        <v>104.94</v>
      </c>
      <c r="Y923">
        <v>2</v>
      </c>
      <c r="Z923" t="s">
        <v>2111</v>
      </c>
      <c r="AA923" t="s">
        <v>2382</v>
      </c>
      <c r="AF923" s="4"/>
      <c r="AG923" s="4"/>
      <c r="AH923" t="s">
        <v>79</v>
      </c>
      <c r="AI923" t="s">
        <v>241</v>
      </c>
      <c r="AJ923" t="s">
        <v>500</v>
      </c>
      <c r="AK923" t="s">
        <v>1063</v>
      </c>
      <c r="AL923" t="s">
        <v>1591</v>
      </c>
      <c r="AM923" t="s">
        <v>67</v>
      </c>
      <c r="AN923" t="s">
        <v>1548</v>
      </c>
      <c r="AO923" t="s">
        <v>455</v>
      </c>
      <c r="AP923" t="s">
        <v>2340</v>
      </c>
    </row>
    <row r="924" spans="1:42" x14ac:dyDescent="0.25">
      <c r="A924">
        <v>640</v>
      </c>
      <c r="B924">
        <v>184</v>
      </c>
      <c r="C924" s="4">
        <v>44107</v>
      </c>
      <c r="D924">
        <v>3</v>
      </c>
      <c r="E924" t="s">
        <v>34</v>
      </c>
      <c r="F924" t="s">
        <v>45</v>
      </c>
      <c r="G924" t="s">
        <v>55</v>
      </c>
      <c r="H924" t="s">
        <v>58</v>
      </c>
      <c r="I924" s="4">
        <v>43725</v>
      </c>
      <c r="J924">
        <v>3</v>
      </c>
      <c r="K924" t="s">
        <v>59</v>
      </c>
      <c r="L924" s="4">
        <v>43615</v>
      </c>
      <c r="M924" s="4">
        <v>43830</v>
      </c>
      <c r="N924">
        <v>2</v>
      </c>
      <c r="O924" t="s">
        <v>87</v>
      </c>
      <c r="P924" t="s">
        <v>249</v>
      </c>
      <c r="Q924">
        <v>2</v>
      </c>
      <c r="R924" t="s">
        <v>765</v>
      </c>
      <c r="S924" t="s">
        <v>1304</v>
      </c>
      <c r="T924" t="s">
        <v>1821</v>
      </c>
      <c r="U924" t="s">
        <v>110</v>
      </c>
      <c r="V924" t="s">
        <v>2038</v>
      </c>
      <c r="W924">
        <v>496.62</v>
      </c>
      <c r="X924">
        <v>104.94</v>
      </c>
      <c r="Y924">
        <v>2</v>
      </c>
      <c r="Z924" t="s">
        <v>2111</v>
      </c>
      <c r="AA924" t="s">
        <v>2382</v>
      </c>
      <c r="AF924" s="4"/>
      <c r="AG924" s="4"/>
      <c r="AH924" t="s">
        <v>70</v>
      </c>
      <c r="AI924" t="s">
        <v>232</v>
      </c>
      <c r="AJ924" t="s">
        <v>728</v>
      </c>
      <c r="AK924" t="s">
        <v>1178</v>
      </c>
      <c r="AL924" t="s">
        <v>1787</v>
      </c>
      <c r="AM924" t="s">
        <v>67</v>
      </c>
      <c r="AN924" t="s">
        <v>1517</v>
      </c>
      <c r="AO924" t="s">
        <v>673</v>
      </c>
      <c r="AP924" t="s">
        <v>2348</v>
      </c>
    </row>
    <row r="925" spans="1:42" x14ac:dyDescent="0.25">
      <c r="A925">
        <v>641</v>
      </c>
      <c r="B925">
        <v>446</v>
      </c>
      <c r="C925" s="4">
        <v>44108</v>
      </c>
      <c r="D925">
        <v>7</v>
      </c>
      <c r="E925" t="s">
        <v>35</v>
      </c>
      <c r="F925" t="s">
        <v>46</v>
      </c>
      <c r="G925" t="s">
        <v>55</v>
      </c>
      <c r="H925" t="s">
        <v>57</v>
      </c>
      <c r="I925" s="4">
        <v>44051</v>
      </c>
      <c r="J925">
        <v>9</v>
      </c>
      <c r="K925" t="s">
        <v>59</v>
      </c>
      <c r="L925" s="4">
        <v>43952</v>
      </c>
      <c r="M925" s="4">
        <v>44075</v>
      </c>
      <c r="N925">
        <v>2</v>
      </c>
      <c r="O925" t="s">
        <v>183</v>
      </c>
      <c r="P925" t="s">
        <v>345</v>
      </c>
      <c r="Q925">
        <v>2</v>
      </c>
      <c r="R925" t="s">
        <v>766</v>
      </c>
      <c r="S925" t="s">
        <v>1305</v>
      </c>
      <c r="T925" t="s">
        <v>1822</v>
      </c>
      <c r="U925" t="s">
        <v>88</v>
      </c>
      <c r="V925" t="s">
        <v>2038</v>
      </c>
      <c r="W925">
        <v>193.96</v>
      </c>
      <c r="X925">
        <v>69.959999999999994</v>
      </c>
      <c r="Y925">
        <v>2</v>
      </c>
      <c r="Z925" t="s">
        <v>2234</v>
      </c>
      <c r="AA925" t="s">
        <v>2527</v>
      </c>
      <c r="AF925" s="4"/>
      <c r="AG925" s="4"/>
      <c r="AH925" t="s">
        <v>67</v>
      </c>
      <c r="AI925" t="s">
        <v>229</v>
      </c>
      <c r="AJ925" t="s">
        <v>445</v>
      </c>
      <c r="AK925" t="s">
        <v>1007</v>
      </c>
      <c r="AL925" t="s">
        <v>1533</v>
      </c>
      <c r="AM925" t="s">
        <v>80</v>
      </c>
      <c r="AN925" t="s">
        <v>1548</v>
      </c>
      <c r="AO925" t="s">
        <v>79</v>
      </c>
      <c r="AP925" t="s">
        <v>2349</v>
      </c>
    </row>
    <row r="926" spans="1:42" x14ac:dyDescent="0.25">
      <c r="A926">
        <v>641</v>
      </c>
      <c r="B926">
        <v>446</v>
      </c>
      <c r="C926" s="4">
        <v>44108</v>
      </c>
      <c r="D926">
        <v>7</v>
      </c>
      <c r="E926" t="s">
        <v>35</v>
      </c>
      <c r="F926" t="s">
        <v>46</v>
      </c>
      <c r="G926" t="s">
        <v>55</v>
      </c>
      <c r="H926" t="s">
        <v>57</v>
      </c>
      <c r="I926" s="4">
        <v>44051</v>
      </c>
      <c r="J926">
        <v>9</v>
      </c>
      <c r="K926" t="s">
        <v>59</v>
      </c>
      <c r="L926" s="4">
        <v>43952</v>
      </c>
      <c r="M926" s="4">
        <v>44075</v>
      </c>
      <c r="N926">
        <v>2</v>
      </c>
      <c r="O926" t="s">
        <v>183</v>
      </c>
      <c r="P926" t="s">
        <v>345</v>
      </c>
      <c r="Q926">
        <v>2</v>
      </c>
      <c r="R926" t="s">
        <v>766</v>
      </c>
      <c r="S926" t="s">
        <v>1305</v>
      </c>
      <c r="T926" t="s">
        <v>1822</v>
      </c>
      <c r="U926" t="s">
        <v>88</v>
      </c>
      <c r="V926" t="s">
        <v>2038</v>
      </c>
      <c r="W926">
        <v>193.96</v>
      </c>
      <c r="X926">
        <v>69.959999999999994</v>
      </c>
      <c r="Y926">
        <v>2</v>
      </c>
      <c r="Z926" t="s">
        <v>2234</v>
      </c>
      <c r="AA926" t="s">
        <v>2527</v>
      </c>
      <c r="AF926" s="4"/>
      <c r="AG926" s="4"/>
      <c r="AH926" t="s">
        <v>70</v>
      </c>
      <c r="AI926" t="s">
        <v>232</v>
      </c>
      <c r="AJ926" t="s">
        <v>475</v>
      </c>
      <c r="AK926" t="s">
        <v>1038</v>
      </c>
      <c r="AL926" t="s">
        <v>1527</v>
      </c>
      <c r="AM926" t="s">
        <v>80</v>
      </c>
      <c r="AN926" t="s">
        <v>1517</v>
      </c>
      <c r="AO926" t="s">
        <v>673</v>
      </c>
      <c r="AP926" t="s">
        <v>2348</v>
      </c>
    </row>
    <row r="927" spans="1:42" x14ac:dyDescent="0.25">
      <c r="A927">
        <v>642</v>
      </c>
      <c r="B927">
        <v>184</v>
      </c>
      <c r="C927" s="4">
        <v>44109</v>
      </c>
      <c r="D927">
        <v>3</v>
      </c>
      <c r="E927" t="s">
        <v>34</v>
      </c>
      <c r="F927" t="s">
        <v>45</v>
      </c>
      <c r="G927" t="s">
        <v>55</v>
      </c>
      <c r="H927" t="s">
        <v>58</v>
      </c>
      <c r="I927" s="4">
        <v>43725</v>
      </c>
      <c r="J927">
        <v>3</v>
      </c>
      <c r="K927" t="s">
        <v>59</v>
      </c>
      <c r="L927" s="4">
        <v>43615</v>
      </c>
      <c r="M927" s="4">
        <v>43830</v>
      </c>
      <c r="N927">
        <v>1</v>
      </c>
      <c r="O927" t="s">
        <v>80</v>
      </c>
      <c r="P927" t="s">
        <v>242</v>
      </c>
      <c r="Q927">
        <v>1</v>
      </c>
      <c r="R927" t="s">
        <v>548</v>
      </c>
      <c r="S927" t="s">
        <v>1109</v>
      </c>
      <c r="T927" t="s">
        <v>1634</v>
      </c>
      <c r="U927" t="s">
        <v>67</v>
      </c>
      <c r="V927" t="s">
        <v>1548</v>
      </c>
      <c r="W927">
        <v>83.94</v>
      </c>
      <c r="X927">
        <v>44.97</v>
      </c>
      <c r="Y927">
        <v>1</v>
      </c>
      <c r="Z927" t="s">
        <v>67</v>
      </c>
      <c r="AA927" t="s">
        <v>2373</v>
      </c>
      <c r="AF927" s="4"/>
      <c r="AG927" s="4"/>
      <c r="AH927" t="s">
        <v>80</v>
      </c>
      <c r="AI927" t="s">
        <v>242</v>
      </c>
      <c r="AJ927" t="s">
        <v>548</v>
      </c>
      <c r="AK927" t="s">
        <v>1109</v>
      </c>
      <c r="AL927" t="s">
        <v>1634</v>
      </c>
      <c r="AM927" t="s">
        <v>67</v>
      </c>
      <c r="AN927" t="s">
        <v>1548</v>
      </c>
      <c r="AO927" t="s">
        <v>67</v>
      </c>
      <c r="AP927" t="s">
        <v>2373</v>
      </c>
    </row>
    <row r="928" spans="1:42" x14ac:dyDescent="0.25">
      <c r="A928">
        <v>643</v>
      </c>
      <c r="B928">
        <v>221</v>
      </c>
      <c r="C928" s="4">
        <v>44109</v>
      </c>
      <c r="D928">
        <v>2</v>
      </c>
      <c r="E928" t="s">
        <v>38</v>
      </c>
      <c r="F928" t="s">
        <v>49</v>
      </c>
      <c r="G928" t="s">
        <v>55</v>
      </c>
      <c r="H928" t="s">
        <v>58</v>
      </c>
      <c r="I928" s="4">
        <v>43710</v>
      </c>
      <c r="J928">
        <v>1</v>
      </c>
      <c r="K928" t="s">
        <v>61</v>
      </c>
      <c r="L928" s="4">
        <v>43615</v>
      </c>
      <c r="M928" s="4">
        <v>43830</v>
      </c>
      <c r="N928">
        <v>1</v>
      </c>
      <c r="O928" t="s">
        <v>78</v>
      </c>
      <c r="P928" t="s">
        <v>240</v>
      </c>
      <c r="Q928">
        <v>1</v>
      </c>
      <c r="R928" t="s">
        <v>610</v>
      </c>
      <c r="S928" t="s">
        <v>1162</v>
      </c>
      <c r="T928" t="s">
        <v>67</v>
      </c>
      <c r="U928" t="s">
        <v>80</v>
      </c>
      <c r="V928" t="s">
        <v>1548</v>
      </c>
      <c r="W928">
        <v>6</v>
      </c>
      <c r="X928">
        <v>29.98</v>
      </c>
      <c r="Y928">
        <v>1</v>
      </c>
      <c r="Z928" t="s">
        <v>393</v>
      </c>
      <c r="AA928" t="s">
        <v>2345</v>
      </c>
      <c r="AF928" s="4"/>
      <c r="AG928" s="4"/>
      <c r="AH928" t="s">
        <v>78</v>
      </c>
      <c r="AI928" t="s">
        <v>240</v>
      </c>
      <c r="AJ928" t="s">
        <v>610</v>
      </c>
      <c r="AK928" t="s">
        <v>1162</v>
      </c>
      <c r="AL928" t="s">
        <v>67</v>
      </c>
      <c r="AM928" t="s">
        <v>80</v>
      </c>
      <c r="AN928" t="s">
        <v>1548</v>
      </c>
      <c r="AO928" t="s">
        <v>393</v>
      </c>
      <c r="AP928" t="s">
        <v>2345</v>
      </c>
    </row>
    <row r="929" spans="1:42" x14ac:dyDescent="0.25">
      <c r="A929">
        <v>644</v>
      </c>
      <c r="B929">
        <v>412</v>
      </c>
      <c r="C929" s="4">
        <v>44111</v>
      </c>
      <c r="D929">
        <v>8</v>
      </c>
      <c r="E929" t="s">
        <v>43</v>
      </c>
      <c r="F929" t="s">
        <v>54</v>
      </c>
      <c r="G929" t="s">
        <v>56</v>
      </c>
      <c r="H929" t="s">
        <v>57</v>
      </c>
      <c r="I929" s="4">
        <v>43867</v>
      </c>
      <c r="J929">
        <v>6</v>
      </c>
      <c r="K929" t="s">
        <v>59</v>
      </c>
      <c r="L929" s="4">
        <v>43862</v>
      </c>
      <c r="M929" s="4">
        <v>43889</v>
      </c>
      <c r="N929">
        <v>1</v>
      </c>
      <c r="O929" t="s">
        <v>90</v>
      </c>
      <c r="P929" t="s">
        <v>252</v>
      </c>
      <c r="Q929">
        <v>1</v>
      </c>
      <c r="R929" t="s">
        <v>647</v>
      </c>
      <c r="S929" t="s">
        <v>1094</v>
      </c>
      <c r="T929" t="s">
        <v>1610</v>
      </c>
      <c r="U929" t="s">
        <v>80</v>
      </c>
      <c r="V929" t="s">
        <v>1562</v>
      </c>
      <c r="W929">
        <v>25.98</v>
      </c>
      <c r="X929">
        <v>19.98</v>
      </c>
      <c r="Y929">
        <v>1</v>
      </c>
      <c r="Z929" t="s">
        <v>410</v>
      </c>
      <c r="AA929" t="s">
        <v>2359</v>
      </c>
      <c r="AF929" s="4"/>
      <c r="AG929" s="4"/>
      <c r="AH929" t="s">
        <v>90</v>
      </c>
      <c r="AI929" t="s">
        <v>252</v>
      </c>
      <c r="AJ929" t="s">
        <v>647</v>
      </c>
      <c r="AK929" t="s">
        <v>1094</v>
      </c>
      <c r="AL929" t="s">
        <v>1610</v>
      </c>
      <c r="AM929" t="s">
        <v>80</v>
      </c>
      <c r="AN929" t="s">
        <v>1562</v>
      </c>
      <c r="AO929" t="s">
        <v>410</v>
      </c>
      <c r="AP929" t="s">
        <v>2359</v>
      </c>
    </row>
    <row r="930" spans="1:42" x14ac:dyDescent="0.25">
      <c r="A930">
        <v>645</v>
      </c>
      <c r="B930">
        <v>481</v>
      </c>
      <c r="C930" s="4">
        <v>44111</v>
      </c>
      <c r="D930">
        <v>8</v>
      </c>
      <c r="E930" t="s">
        <v>43</v>
      </c>
      <c r="F930" t="s">
        <v>54</v>
      </c>
      <c r="G930" t="s">
        <v>55</v>
      </c>
      <c r="H930" t="s">
        <v>58</v>
      </c>
      <c r="I930" s="4">
        <v>43839</v>
      </c>
      <c r="J930">
        <v>5</v>
      </c>
      <c r="K930" t="s">
        <v>60</v>
      </c>
      <c r="L930" s="4">
        <v>43831</v>
      </c>
      <c r="M930" s="4">
        <v>43921</v>
      </c>
      <c r="N930">
        <v>1</v>
      </c>
      <c r="O930" t="s">
        <v>185</v>
      </c>
      <c r="P930" t="s">
        <v>347</v>
      </c>
      <c r="Q930">
        <v>2</v>
      </c>
      <c r="R930" t="s">
        <v>767</v>
      </c>
      <c r="S930" t="s">
        <v>1306</v>
      </c>
      <c r="T930" t="s">
        <v>1823</v>
      </c>
      <c r="U930" t="s">
        <v>2006</v>
      </c>
      <c r="V930" t="s">
        <v>2057</v>
      </c>
      <c r="W930">
        <v>173.92</v>
      </c>
      <c r="X930">
        <v>119.92</v>
      </c>
      <c r="Y930">
        <v>2</v>
      </c>
      <c r="Z930" t="s">
        <v>2235</v>
      </c>
      <c r="AA930" t="s">
        <v>2528</v>
      </c>
      <c r="AF930" s="4"/>
      <c r="AG930" s="4"/>
      <c r="AH930" t="s">
        <v>78</v>
      </c>
      <c r="AI930" t="s">
        <v>240</v>
      </c>
      <c r="AJ930" t="s">
        <v>904</v>
      </c>
      <c r="AK930" t="s">
        <v>1191</v>
      </c>
      <c r="AL930" t="s">
        <v>1490</v>
      </c>
      <c r="AM930" t="s">
        <v>69</v>
      </c>
      <c r="AN930" t="s">
        <v>1548</v>
      </c>
      <c r="AO930" t="s">
        <v>469</v>
      </c>
      <c r="AP930" t="s">
        <v>2339</v>
      </c>
    </row>
    <row r="931" spans="1:42" x14ac:dyDescent="0.25">
      <c r="A931">
        <v>645</v>
      </c>
      <c r="B931">
        <v>481</v>
      </c>
      <c r="C931" s="4">
        <v>44111</v>
      </c>
      <c r="D931">
        <v>8</v>
      </c>
      <c r="E931" t="s">
        <v>43</v>
      </c>
      <c r="F931" t="s">
        <v>54</v>
      </c>
      <c r="G931" t="s">
        <v>55</v>
      </c>
      <c r="H931" t="s">
        <v>58</v>
      </c>
      <c r="I931" s="4">
        <v>43839</v>
      </c>
      <c r="J931">
        <v>5</v>
      </c>
      <c r="K931" t="s">
        <v>60</v>
      </c>
      <c r="L931" s="4">
        <v>43831</v>
      </c>
      <c r="M931" s="4">
        <v>43921</v>
      </c>
      <c r="N931">
        <v>1</v>
      </c>
      <c r="O931" t="s">
        <v>185</v>
      </c>
      <c r="P931" t="s">
        <v>347</v>
      </c>
      <c r="Q931">
        <v>2</v>
      </c>
      <c r="R931" t="s">
        <v>767</v>
      </c>
      <c r="S931" t="s">
        <v>1306</v>
      </c>
      <c r="T931" t="s">
        <v>1823</v>
      </c>
      <c r="U931" t="s">
        <v>2006</v>
      </c>
      <c r="V931" t="s">
        <v>2057</v>
      </c>
      <c r="W931">
        <v>173.92</v>
      </c>
      <c r="X931">
        <v>119.92</v>
      </c>
      <c r="Y931">
        <v>2</v>
      </c>
      <c r="Z931" t="s">
        <v>2235</v>
      </c>
      <c r="AA931" t="s">
        <v>2528</v>
      </c>
      <c r="AF931" s="4"/>
      <c r="AG931" s="4"/>
      <c r="AH931" t="s">
        <v>78</v>
      </c>
      <c r="AI931" t="s">
        <v>240</v>
      </c>
      <c r="AJ931" t="s">
        <v>904</v>
      </c>
      <c r="AK931" t="s">
        <v>1191</v>
      </c>
      <c r="AL931" t="s">
        <v>1490</v>
      </c>
      <c r="AM931" t="s">
        <v>69</v>
      </c>
      <c r="AN931" t="s">
        <v>1548</v>
      </c>
      <c r="AO931" t="s">
        <v>469</v>
      </c>
      <c r="AP931" t="s">
        <v>2339</v>
      </c>
    </row>
    <row r="932" spans="1:42" x14ac:dyDescent="0.25">
      <c r="A932">
        <v>645</v>
      </c>
      <c r="B932">
        <v>481</v>
      </c>
      <c r="C932" s="4">
        <v>44111</v>
      </c>
      <c r="D932">
        <v>8</v>
      </c>
      <c r="E932" t="s">
        <v>43</v>
      </c>
      <c r="F932" t="s">
        <v>54</v>
      </c>
      <c r="G932" t="s">
        <v>55</v>
      </c>
      <c r="H932" t="s">
        <v>58</v>
      </c>
      <c r="I932" s="4">
        <v>43839</v>
      </c>
      <c r="J932">
        <v>5</v>
      </c>
      <c r="K932" t="s">
        <v>60</v>
      </c>
      <c r="L932" s="4">
        <v>43831</v>
      </c>
      <c r="M932" s="4">
        <v>43921</v>
      </c>
      <c r="N932">
        <v>1</v>
      </c>
      <c r="O932" t="s">
        <v>185</v>
      </c>
      <c r="P932" t="s">
        <v>347</v>
      </c>
      <c r="Q932">
        <v>2</v>
      </c>
      <c r="R932" t="s">
        <v>767</v>
      </c>
      <c r="S932" t="s">
        <v>1306</v>
      </c>
      <c r="T932" t="s">
        <v>1823</v>
      </c>
      <c r="U932" t="s">
        <v>2006</v>
      </c>
      <c r="V932" t="s">
        <v>2057</v>
      </c>
      <c r="W932">
        <v>173.92</v>
      </c>
      <c r="X932">
        <v>119.92</v>
      </c>
      <c r="Y932">
        <v>2</v>
      </c>
      <c r="Z932" t="s">
        <v>2235</v>
      </c>
      <c r="AA932" t="s">
        <v>2528</v>
      </c>
      <c r="AF932" s="4"/>
      <c r="AG932" s="4"/>
      <c r="AH932" t="s">
        <v>78</v>
      </c>
      <c r="AI932" t="s">
        <v>240</v>
      </c>
      <c r="AJ932" t="s">
        <v>79</v>
      </c>
      <c r="AK932" t="s">
        <v>1080</v>
      </c>
      <c r="AL932" t="s">
        <v>1606</v>
      </c>
      <c r="AM932" t="s">
        <v>67</v>
      </c>
      <c r="AN932" t="s">
        <v>1548</v>
      </c>
      <c r="AO932" t="s">
        <v>393</v>
      </c>
      <c r="AP932" t="s">
        <v>2345</v>
      </c>
    </row>
    <row r="933" spans="1:42" x14ac:dyDescent="0.25">
      <c r="A933">
        <v>645</v>
      </c>
      <c r="B933">
        <v>481</v>
      </c>
      <c r="C933" s="4">
        <v>44111</v>
      </c>
      <c r="D933">
        <v>8</v>
      </c>
      <c r="E933" t="s">
        <v>43</v>
      </c>
      <c r="F933" t="s">
        <v>54</v>
      </c>
      <c r="G933" t="s">
        <v>55</v>
      </c>
      <c r="H933" t="s">
        <v>58</v>
      </c>
      <c r="I933" s="4">
        <v>43839</v>
      </c>
      <c r="J933">
        <v>5</v>
      </c>
      <c r="K933" t="s">
        <v>60</v>
      </c>
      <c r="L933" s="4">
        <v>43831</v>
      </c>
      <c r="M933" s="4">
        <v>43921</v>
      </c>
      <c r="N933">
        <v>1</v>
      </c>
      <c r="O933" t="s">
        <v>185</v>
      </c>
      <c r="P933" t="s">
        <v>347</v>
      </c>
      <c r="Q933">
        <v>2</v>
      </c>
      <c r="R933" t="s">
        <v>767</v>
      </c>
      <c r="S933" t="s">
        <v>1306</v>
      </c>
      <c r="T933" t="s">
        <v>1823</v>
      </c>
      <c r="U933" t="s">
        <v>2006</v>
      </c>
      <c r="V933" t="s">
        <v>2057</v>
      </c>
      <c r="W933">
        <v>173.92</v>
      </c>
      <c r="X933">
        <v>119.92</v>
      </c>
      <c r="Y933">
        <v>2</v>
      </c>
      <c r="Z933" t="s">
        <v>2235</v>
      </c>
      <c r="AA933" t="s">
        <v>2528</v>
      </c>
      <c r="AF933" s="4"/>
      <c r="AG933" s="4"/>
      <c r="AH933" t="s">
        <v>78</v>
      </c>
      <c r="AI933" t="s">
        <v>240</v>
      </c>
      <c r="AJ933" t="s">
        <v>79</v>
      </c>
      <c r="AK933" t="s">
        <v>1080</v>
      </c>
      <c r="AL933" t="s">
        <v>1606</v>
      </c>
      <c r="AM933" t="s">
        <v>67</v>
      </c>
      <c r="AN933" t="s">
        <v>1548</v>
      </c>
      <c r="AO933" t="s">
        <v>393</v>
      </c>
      <c r="AP933" t="s">
        <v>2345</v>
      </c>
    </row>
    <row r="934" spans="1:42" x14ac:dyDescent="0.25">
      <c r="A934">
        <v>646</v>
      </c>
      <c r="B934">
        <v>321</v>
      </c>
      <c r="C934" s="4">
        <v>44112</v>
      </c>
      <c r="D934">
        <v>9</v>
      </c>
      <c r="E934" t="s">
        <v>41</v>
      </c>
      <c r="F934" t="s">
        <v>52</v>
      </c>
      <c r="G934" t="s">
        <v>55</v>
      </c>
      <c r="H934" t="s">
        <v>57</v>
      </c>
      <c r="I934" s="4">
        <v>43737</v>
      </c>
      <c r="J934">
        <v>3</v>
      </c>
      <c r="K934" t="s">
        <v>59</v>
      </c>
      <c r="L934" s="4">
        <v>43615</v>
      </c>
      <c r="M934" s="4">
        <v>43830</v>
      </c>
      <c r="N934">
        <v>2</v>
      </c>
      <c r="O934" t="s">
        <v>167</v>
      </c>
      <c r="P934" t="s">
        <v>329</v>
      </c>
      <c r="Q934">
        <v>2</v>
      </c>
      <c r="R934" t="s">
        <v>768</v>
      </c>
      <c r="S934" t="s">
        <v>1307</v>
      </c>
      <c r="T934" t="s">
        <v>1824</v>
      </c>
      <c r="U934" t="s">
        <v>75</v>
      </c>
      <c r="V934" t="s">
        <v>1869</v>
      </c>
      <c r="W934">
        <v>107.57</v>
      </c>
      <c r="X934">
        <v>74.95</v>
      </c>
      <c r="Y934">
        <v>2</v>
      </c>
      <c r="Z934" t="s">
        <v>2236</v>
      </c>
      <c r="AA934" t="s">
        <v>2529</v>
      </c>
      <c r="AF934" s="4"/>
      <c r="AG934" s="4"/>
      <c r="AH934" t="s">
        <v>80</v>
      </c>
      <c r="AI934" t="s">
        <v>242</v>
      </c>
      <c r="AJ934" t="s">
        <v>649</v>
      </c>
      <c r="AK934" t="s">
        <v>1193</v>
      </c>
      <c r="AL934" t="s">
        <v>1717</v>
      </c>
      <c r="AM934" t="s">
        <v>80</v>
      </c>
      <c r="AN934" t="s">
        <v>1548</v>
      </c>
      <c r="AO934" t="s">
        <v>70</v>
      </c>
      <c r="AP934" t="s">
        <v>2341</v>
      </c>
    </row>
    <row r="935" spans="1:42" x14ac:dyDescent="0.25">
      <c r="A935">
        <v>646</v>
      </c>
      <c r="B935">
        <v>321</v>
      </c>
      <c r="C935" s="4">
        <v>44112</v>
      </c>
      <c r="D935">
        <v>9</v>
      </c>
      <c r="E935" t="s">
        <v>41</v>
      </c>
      <c r="F935" t="s">
        <v>52</v>
      </c>
      <c r="G935" t="s">
        <v>55</v>
      </c>
      <c r="H935" t="s">
        <v>57</v>
      </c>
      <c r="I935" s="4">
        <v>43737</v>
      </c>
      <c r="J935">
        <v>3</v>
      </c>
      <c r="K935" t="s">
        <v>59</v>
      </c>
      <c r="L935" s="4">
        <v>43615</v>
      </c>
      <c r="M935" s="4">
        <v>43830</v>
      </c>
      <c r="N935">
        <v>2</v>
      </c>
      <c r="O935" t="s">
        <v>167</v>
      </c>
      <c r="P935" t="s">
        <v>329</v>
      </c>
      <c r="Q935">
        <v>2</v>
      </c>
      <c r="R935" t="s">
        <v>768</v>
      </c>
      <c r="S935" t="s">
        <v>1307</v>
      </c>
      <c r="T935" t="s">
        <v>1824</v>
      </c>
      <c r="U935" t="s">
        <v>75</v>
      </c>
      <c r="V935" t="s">
        <v>1869</v>
      </c>
      <c r="W935">
        <v>107.57</v>
      </c>
      <c r="X935">
        <v>74.95</v>
      </c>
      <c r="Y935">
        <v>2</v>
      </c>
      <c r="Z935" t="s">
        <v>2236</v>
      </c>
      <c r="AA935" t="s">
        <v>2529</v>
      </c>
      <c r="AF935" s="4"/>
      <c r="AG935" s="4"/>
      <c r="AH935" t="s">
        <v>79</v>
      </c>
      <c r="AI935" t="s">
        <v>241</v>
      </c>
      <c r="AJ935" t="s">
        <v>570</v>
      </c>
      <c r="AK935" t="s">
        <v>1087</v>
      </c>
      <c r="AL935" t="s">
        <v>1653</v>
      </c>
      <c r="AM935" t="s">
        <v>67</v>
      </c>
      <c r="AN935" t="s">
        <v>1548</v>
      </c>
      <c r="AO935" t="s">
        <v>65</v>
      </c>
      <c r="AP935" t="s">
        <v>2343</v>
      </c>
    </row>
    <row r="936" spans="1:42" x14ac:dyDescent="0.25">
      <c r="A936">
        <v>647</v>
      </c>
      <c r="B936">
        <v>183</v>
      </c>
      <c r="C936" s="4">
        <v>44113</v>
      </c>
      <c r="D936">
        <v>1</v>
      </c>
      <c r="E936" t="s">
        <v>39</v>
      </c>
      <c r="F936" t="s">
        <v>50</v>
      </c>
      <c r="G936" t="s">
        <v>56</v>
      </c>
      <c r="H936" t="s">
        <v>58</v>
      </c>
      <c r="I936" s="4">
        <v>43597</v>
      </c>
      <c r="J936">
        <v>3</v>
      </c>
      <c r="L936" s="4"/>
      <c r="M936" s="4"/>
      <c r="N936">
        <v>1</v>
      </c>
      <c r="O936" t="s">
        <v>79</v>
      </c>
      <c r="P936" t="s">
        <v>241</v>
      </c>
      <c r="Q936">
        <v>1</v>
      </c>
      <c r="R936" t="s">
        <v>418</v>
      </c>
      <c r="S936" t="s">
        <v>980</v>
      </c>
      <c r="T936" t="s">
        <v>1513</v>
      </c>
      <c r="U936" t="s">
        <v>69</v>
      </c>
      <c r="V936" t="s">
        <v>1562</v>
      </c>
      <c r="W936">
        <v>29.99</v>
      </c>
      <c r="X936">
        <v>9.99</v>
      </c>
      <c r="Y936">
        <v>1</v>
      </c>
      <c r="Z936" t="s">
        <v>65</v>
      </c>
      <c r="AA936" t="s">
        <v>2343</v>
      </c>
      <c r="AF936" s="4"/>
      <c r="AG936" s="4"/>
      <c r="AH936" t="s">
        <v>79</v>
      </c>
      <c r="AI936" t="s">
        <v>241</v>
      </c>
      <c r="AJ936" t="s">
        <v>418</v>
      </c>
      <c r="AK936" t="s">
        <v>980</v>
      </c>
      <c r="AL936" t="s">
        <v>1513</v>
      </c>
      <c r="AM936" t="s">
        <v>69</v>
      </c>
      <c r="AN936" t="s">
        <v>1562</v>
      </c>
      <c r="AO936" t="s">
        <v>65</v>
      </c>
      <c r="AP936" t="s">
        <v>2343</v>
      </c>
    </row>
    <row r="937" spans="1:42" x14ac:dyDescent="0.25">
      <c r="A937">
        <v>648</v>
      </c>
      <c r="B937">
        <v>384</v>
      </c>
      <c r="C937" s="4">
        <v>44113</v>
      </c>
      <c r="D937">
        <v>7</v>
      </c>
      <c r="E937" t="s">
        <v>35</v>
      </c>
      <c r="F937" t="s">
        <v>46</v>
      </c>
      <c r="G937" t="s">
        <v>56</v>
      </c>
      <c r="H937" t="s">
        <v>57</v>
      </c>
      <c r="I937" s="4">
        <v>43655</v>
      </c>
      <c r="J937">
        <v>1</v>
      </c>
      <c r="K937" t="s">
        <v>61</v>
      </c>
      <c r="L937" s="4">
        <v>43615</v>
      </c>
      <c r="M937" s="4">
        <v>43830</v>
      </c>
      <c r="N937">
        <v>2</v>
      </c>
      <c r="O937" t="s">
        <v>157</v>
      </c>
      <c r="P937" t="s">
        <v>319</v>
      </c>
      <c r="Q937">
        <v>2</v>
      </c>
      <c r="R937" t="s">
        <v>769</v>
      </c>
      <c r="S937" t="s">
        <v>1308</v>
      </c>
      <c r="T937" t="s">
        <v>1825</v>
      </c>
      <c r="U937" t="s">
        <v>88</v>
      </c>
      <c r="V937" t="s">
        <v>2042</v>
      </c>
      <c r="W937">
        <v>335.82</v>
      </c>
      <c r="X937">
        <v>49.96</v>
      </c>
      <c r="Y937">
        <v>2</v>
      </c>
      <c r="Z937" t="s">
        <v>2237</v>
      </c>
      <c r="AA937" t="s">
        <v>2530</v>
      </c>
      <c r="AF937" s="4"/>
      <c r="AG937" s="4"/>
      <c r="AH937" t="s">
        <v>80</v>
      </c>
      <c r="AI937" t="s">
        <v>242</v>
      </c>
      <c r="AJ937" t="s">
        <v>691</v>
      </c>
      <c r="AK937" t="s">
        <v>1232</v>
      </c>
      <c r="AL937" t="s">
        <v>1754</v>
      </c>
      <c r="AM937" t="s">
        <v>80</v>
      </c>
      <c r="AN937" t="s">
        <v>1548</v>
      </c>
      <c r="AO937" t="s">
        <v>67</v>
      </c>
      <c r="AP937" t="s">
        <v>2373</v>
      </c>
    </row>
    <row r="938" spans="1:42" x14ac:dyDescent="0.25">
      <c r="A938">
        <v>648</v>
      </c>
      <c r="B938">
        <v>384</v>
      </c>
      <c r="C938" s="4">
        <v>44113</v>
      </c>
      <c r="D938">
        <v>7</v>
      </c>
      <c r="E938" t="s">
        <v>35</v>
      </c>
      <c r="F938" t="s">
        <v>46</v>
      </c>
      <c r="G938" t="s">
        <v>56</v>
      </c>
      <c r="H938" t="s">
        <v>57</v>
      </c>
      <c r="I938" s="4">
        <v>43655</v>
      </c>
      <c r="J938">
        <v>1</v>
      </c>
      <c r="K938" t="s">
        <v>61</v>
      </c>
      <c r="L938" s="4">
        <v>43615</v>
      </c>
      <c r="M938" s="4">
        <v>43830</v>
      </c>
      <c r="N938">
        <v>2</v>
      </c>
      <c r="O938" t="s">
        <v>157</v>
      </c>
      <c r="P938" t="s">
        <v>319</v>
      </c>
      <c r="Q938">
        <v>2</v>
      </c>
      <c r="R938" t="s">
        <v>769</v>
      </c>
      <c r="S938" t="s">
        <v>1308</v>
      </c>
      <c r="T938" t="s">
        <v>1825</v>
      </c>
      <c r="U938" t="s">
        <v>88</v>
      </c>
      <c r="V938" t="s">
        <v>2042</v>
      </c>
      <c r="W938">
        <v>335.82</v>
      </c>
      <c r="X938">
        <v>49.96</v>
      </c>
      <c r="Y938">
        <v>2</v>
      </c>
      <c r="Z938" t="s">
        <v>2237</v>
      </c>
      <c r="AA938" t="s">
        <v>2530</v>
      </c>
      <c r="AF938" s="4"/>
      <c r="AG938" s="4"/>
      <c r="AH938" t="s">
        <v>90</v>
      </c>
      <c r="AI938" t="s">
        <v>252</v>
      </c>
      <c r="AJ938" t="s">
        <v>501</v>
      </c>
      <c r="AK938" t="s">
        <v>1064</v>
      </c>
      <c r="AL938" t="s">
        <v>1592</v>
      </c>
      <c r="AM938" t="s">
        <v>80</v>
      </c>
      <c r="AN938" t="s">
        <v>1562</v>
      </c>
      <c r="AO938" t="s">
        <v>410</v>
      </c>
      <c r="AP938" t="s">
        <v>2359</v>
      </c>
    </row>
    <row r="939" spans="1:42" x14ac:dyDescent="0.25">
      <c r="A939">
        <v>649</v>
      </c>
      <c r="B939">
        <v>403</v>
      </c>
      <c r="C939" s="4">
        <v>44113</v>
      </c>
      <c r="D939">
        <v>6</v>
      </c>
      <c r="E939" t="s">
        <v>33</v>
      </c>
      <c r="F939" t="s">
        <v>44</v>
      </c>
      <c r="G939" t="s">
        <v>56</v>
      </c>
      <c r="H939" t="s">
        <v>57</v>
      </c>
      <c r="I939" s="4">
        <v>43873</v>
      </c>
      <c r="J939">
        <v>6</v>
      </c>
      <c r="K939" t="s">
        <v>59</v>
      </c>
      <c r="L939" s="4">
        <v>43862</v>
      </c>
      <c r="M939" s="4">
        <v>43889</v>
      </c>
      <c r="N939">
        <v>1</v>
      </c>
      <c r="O939" t="s">
        <v>80</v>
      </c>
      <c r="P939" t="s">
        <v>242</v>
      </c>
      <c r="Q939">
        <v>1</v>
      </c>
      <c r="R939" t="s">
        <v>422</v>
      </c>
      <c r="S939" t="s">
        <v>984</v>
      </c>
      <c r="T939" t="s">
        <v>1517</v>
      </c>
      <c r="U939" t="s">
        <v>80</v>
      </c>
      <c r="V939" t="s">
        <v>1548</v>
      </c>
      <c r="W939">
        <v>39.979999999999997</v>
      </c>
      <c r="X939">
        <v>29.98</v>
      </c>
      <c r="Y939">
        <v>1</v>
      </c>
      <c r="Z939" t="s">
        <v>80</v>
      </c>
      <c r="AA939" t="s">
        <v>2357</v>
      </c>
      <c r="AF939" s="4"/>
      <c r="AG939" s="4"/>
      <c r="AH939" t="s">
        <v>80</v>
      </c>
      <c r="AI939" t="s">
        <v>242</v>
      </c>
      <c r="AJ939" t="s">
        <v>422</v>
      </c>
      <c r="AK939" t="s">
        <v>984</v>
      </c>
      <c r="AL939" t="s">
        <v>1517</v>
      </c>
      <c r="AM939" t="s">
        <v>80</v>
      </c>
      <c r="AN939" t="s">
        <v>1548</v>
      </c>
      <c r="AO939" t="s">
        <v>80</v>
      </c>
      <c r="AP939" t="s">
        <v>2357</v>
      </c>
    </row>
    <row r="940" spans="1:42" x14ac:dyDescent="0.25">
      <c r="A940">
        <v>650</v>
      </c>
      <c r="B940">
        <v>105</v>
      </c>
      <c r="C940" s="4">
        <v>44114</v>
      </c>
      <c r="D940">
        <v>5</v>
      </c>
      <c r="E940" t="s">
        <v>36</v>
      </c>
      <c r="F940" t="s">
        <v>47</v>
      </c>
      <c r="G940" t="s">
        <v>55</v>
      </c>
      <c r="H940" t="s">
        <v>58</v>
      </c>
      <c r="I940" s="4">
        <v>44040</v>
      </c>
      <c r="J940">
        <v>8</v>
      </c>
      <c r="K940" t="s">
        <v>60</v>
      </c>
      <c r="L940" s="4">
        <v>44000</v>
      </c>
      <c r="M940" s="4">
        <v>44073</v>
      </c>
      <c r="N940">
        <v>1</v>
      </c>
      <c r="O940" t="s">
        <v>79</v>
      </c>
      <c r="P940" t="s">
        <v>241</v>
      </c>
      <c r="Q940">
        <v>1</v>
      </c>
      <c r="R940" t="s">
        <v>770</v>
      </c>
      <c r="S940" t="s">
        <v>1182</v>
      </c>
      <c r="T940" t="s">
        <v>1614</v>
      </c>
      <c r="U940" t="s">
        <v>80</v>
      </c>
      <c r="V940" t="s">
        <v>1548</v>
      </c>
      <c r="W940">
        <v>27.9</v>
      </c>
      <c r="X940">
        <v>29.98</v>
      </c>
      <c r="Y940">
        <v>1</v>
      </c>
      <c r="Z940" t="s">
        <v>455</v>
      </c>
      <c r="AA940" t="s">
        <v>2340</v>
      </c>
      <c r="AF940" s="4"/>
      <c r="AG940" s="4"/>
      <c r="AH940" t="s">
        <v>79</v>
      </c>
      <c r="AI940" t="s">
        <v>241</v>
      </c>
      <c r="AJ940" t="s">
        <v>770</v>
      </c>
      <c r="AK940" t="s">
        <v>1182</v>
      </c>
      <c r="AL940" t="s">
        <v>1614</v>
      </c>
      <c r="AM940" t="s">
        <v>80</v>
      </c>
      <c r="AN940" t="s">
        <v>1548</v>
      </c>
      <c r="AO940" t="s">
        <v>455</v>
      </c>
      <c r="AP940" t="s">
        <v>2340</v>
      </c>
    </row>
    <row r="941" spans="1:42" x14ac:dyDescent="0.25">
      <c r="A941">
        <v>651</v>
      </c>
      <c r="B941">
        <v>10</v>
      </c>
      <c r="C941" s="4">
        <v>44115</v>
      </c>
      <c r="D941">
        <v>4</v>
      </c>
      <c r="E941" t="s">
        <v>40</v>
      </c>
      <c r="F941" t="s">
        <v>51</v>
      </c>
      <c r="G941" t="s">
        <v>55</v>
      </c>
      <c r="H941" t="s">
        <v>58</v>
      </c>
      <c r="I941" s="4">
        <v>44070</v>
      </c>
      <c r="J941">
        <v>8</v>
      </c>
      <c r="K941" t="s">
        <v>60</v>
      </c>
      <c r="L941" s="4">
        <v>44000</v>
      </c>
      <c r="M941" s="4">
        <v>44073</v>
      </c>
      <c r="N941">
        <v>1</v>
      </c>
      <c r="O941" t="s">
        <v>79</v>
      </c>
      <c r="P941" t="s">
        <v>241</v>
      </c>
      <c r="Q941">
        <v>1</v>
      </c>
      <c r="R941" t="s">
        <v>566</v>
      </c>
      <c r="S941" t="s">
        <v>1067</v>
      </c>
      <c r="T941" t="s">
        <v>1649</v>
      </c>
      <c r="U941" t="s">
        <v>69</v>
      </c>
      <c r="V941" t="s">
        <v>1548</v>
      </c>
      <c r="W941">
        <v>35.99</v>
      </c>
      <c r="X941">
        <v>14.99</v>
      </c>
      <c r="Y941">
        <v>1</v>
      </c>
      <c r="Z941" t="s">
        <v>65</v>
      </c>
      <c r="AA941" t="s">
        <v>2343</v>
      </c>
      <c r="AF941" s="4"/>
      <c r="AG941" s="4"/>
      <c r="AH941" t="s">
        <v>79</v>
      </c>
      <c r="AI941" t="s">
        <v>241</v>
      </c>
      <c r="AJ941" t="s">
        <v>566</v>
      </c>
      <c r="AK941" t="s">
        <v>1067</v>
      </c>
      <c r="AL941" t="s">
        <v>1649</v>
      </c>
      <c r="AM941" t="s">
        <v>69</v>
      </c>
      <c r="AN941" t="s">
        <v>1548</v>
      </c>
      <c r="AO941" t="s">
        <v>65</v>
      </c>
      <c r="AP941" t="s">
        <v>2343</v>
      </c>
    </row>
    <row r="942" spans="1:42" x14ac:dyDescent="0.25">
      <c r="A942">
        <v>652</v>
      </c>
      <c r="B942">
        <v>93</v>
      </c>
      <c r="C942" s="4">
        <v>44115</v>
      </c>
      <c r="D942">
        <v>5</v>
      </c>
      <c r="E942" t="s">
        <v>36</v>
      </c>
      <c r="F942" t="s">
        <v>47</v>
      </c>
      <c r="G942" t="s">
        <v>56</v>
      </c>
      <c r="H942" t="s">
        <v>58</v>
      </c>
      <c r="I942" s="4">
        <v>44115</v>
      </c>
      <c r="J942">
        <v>10</v>
      </c>
      <c r="K942" t="s">
        <v>61</v>
      </c>
      <c r="L942" s="4">
        <v>44055</v>
      </c>
      <c r="M942" s="4">
        <v>44196</v>
      </c>
      <c r="N942">
        <v>1</v>
      </c>
      <c r="O942" t="s">
        <v>79</v>
      </c>
      <c r="P942" t="s">
        <v>241</v>
      </c>
      <c r="Q942">
        <v>1</v>
      </c>
      <c r="R942" t="s">
        <v>530</v>
      </c>
      <c r="S942" t="s">
        <v>1092</v>
      </c>
      <c r="T942" t="s">
        <v>1619</v>
      </c>
      <c r="U942" t="s">
        <v>69</v>
      </c>
      <c r="V942" t="s">
        <v>1548</v>
      </c>
      <c r="W942">
        <v>62.99</v>
      </c>
      <c r="X942">
        <v>14.99</v>
      </c>
      <c r="Y942">
        <v>1</v>
      </c>
      <c r="Z942" t="s">
        <v>65</v>
      </c>
      <c r="AA942" t="s">
        <v>2343</v>
      </c>
      <c r="AF942" s="4"/>
      <c r="AG942" s="4"/>
      <c r="AH942" t="s">
        <v>79</v>
      </c>
      <c r="AI942" t="s">
        <v>241</v>
      </c>
      <c r="AJ942" t="s">
        <v>530</v>
      </c>
      <c r="AK942" t="s">
        <v>1092</v>
      </c>
      <c r="AL942" t="s">
        <v>1619</v>
      </c>
      <c r="AM942" t="s">
        <v>69</v>
      </c>
      <c r="AN942" t="s">
        <v>1548</v>
      </c>
      <c r="AO942" t="s">
        <v>65</v>
      </c>
      <c r="AP942" t="s">
        <v>2343</v>
      </c>
    </row>
    <row r="943" spans="1:42" x14ac:dyDescent="0.25">
      <c r="A943">
        <v>653</v>
      </c>
      <c r="B943">
        <v>162</v>
      </c>
      <c r="C943" s="4">
        <v>44115</v>
      </c>
      <c r="D943">
        <v>11</v>
      </c>
      <c r="E943" t="s">
        <v>37</v>
      </c>
      <c r="F943" t="s">
        <v>48</v>
      </c>
      <c r="G943" t="s">
        <v>55</v>
      </c>
      <c r="H943" t="s">
        <v>58</v>
      </c>
      <c r="I943" s="4">
        <v>43672</v>
      </c>
      <c r="J943">
        <v>1</v>
      </c>
      <c r="K943" t="s">
        <v>61</v>
      </c>
      <c r="L943" s="4">
        <v>43615</v>
      </c>
      <c r="M943" s="4">
        <v>43830</v>
      </c>
      <c r="N943">
        <v>1</v>
      </c>
      <c r="O943" t="s">
        <v>71</v>
      </c>
      <c r="P943" t="s">
        <v>233</v>
      </c>
      <c r="Q943">
        <v>1</v>
      </c>
      <c r="R943" t="s">
        <v>771</v>
      </c>
      <c r="S943" t="s">
        <v>1309</v>
      </c>
      <c r="T943" t="s">
        <v>1826</v>
      </c>
      <c r="U943" t="s">
        <v>180</v>
      </c>
      <c r="V943" t="s">
        <v>2032</v>
      </c>
      <c r="W943">
        <v>20.97</v>
      </c>
      <c r="X943">
        <v>74.97</v>
      </c>
      <c r="Y943">
        <v>1</v>
      </c>
      <c r="Z943" t="s">
        <v>71</v>
      </c>
      <c r="AA943" t="s">
        <v>2512</v>
      </c>
      <c r="AF943" s="4"/>
      <c r="AG943" s="4"/>
      <c r="AH943" t="s">
        <v>69</v>
      </c>
      <c r="AI943" t="s">
        <v>231</v>
      </c>
      <c r="AJ943" t="s">
        <v>448</v>
      </c>
      <c r="AK943" t="s">
        <v>1010</v>
      </c>
      <c r="AL943" t="s">
        <v>1540</v>
      </c>
      <c r="AM943" t="s">
        <v>80</v>
      </c>
      <c r="AN943" t="s">
        <v>1577</v>
      </c>
      <c r="AO943" t="s">
        <v>69</v>
      </c>
      <c r="AP943" t="s">
        <v>2360</v>
      </c>
    </row>
    <row r="944" spans="1:42" x14ac:dyDescent="0.25">
      <c r="A944">
        <v>653</v>
      </c>
      <c r="B944">
        <v>162</v>
      </c>
      <c r="C944" s="4">
        <v>44115</v>
      </c>
      <c r="D944">
        <v>11</v>
      </c>
      <c r="E944" t="s">
        <v>37</v>
      </c>
      <c r="F944" t="s">
        <v>48</v>
      </c>
      <c r="G944" t="s">
        <v>55</v>
      </c>
      <c r="H944" t="s">
        <v>58</v>
      </c>
      <c r="I944" s="4">
        <v>43672</v>
      </c>
      <c r="J944">
        <v>1</v>
      </c>
      <c r="K944" t="s">
        <v>61</v>
      </c>
      <c r="L944" s="4">
        <v>43615</v>
      </c>
      <c r="M944" s="4">
        <v>43830</v>
      </c>
      <c r="N944">
        <v>1</v>
      </c>
      <c r="O944" t="s">
        <v>71</v>
      </c>
      <c r="P944" t="s">
        <v>233</v>
      </c>
      <c r="Q944">
        <v>1</v>
      </c>
      <c r="R944" t="s">
        <v>771</v>
      </c>
      <c r="S944" t="s">
        <v>1309</v>
      </c>
      <c r="T944" t="s">
        <v>1826</v>
      </c>
      <c r="U944" t="s">
        <v>180</v>
      </c>
      <c r="V944" t="s">
        <v>2032</v>
      </c>
      <c r="W944">
        <v>20.97</v>
      </c>
      <c r="X944">
        <v>74.97</v>
      </c>
      <c r="Y944">
        <v>1</v>
      </c>
      <c r="Z944" t="s">
        <v>71</v>
      </c>
      <c r="AA944" t="s">
        <v>2512</v>
      </c>
      <c r="AF944" s="4"/>
      <c r="AG944" s="4"/>
      <c r="AH944" t="s">
        <v>69</v>
      </c>
      <c r="AI944" t="s">
        <v>231</v>
      </c>
      <c r="AJ944" t="s">
        <v>448</v>
      </c>
      <c r="AK944" t="s">
        <v>1010</v>
      </c>
      <c r="AL944" t="s">
        <v>1540</v>
      </c>
      <c r="AM944" t="s">
        <v>69</v>
      </c>
      <c r="AN944" t="s">
        <v>1577</v>
      </c>
      <c r="AO944" t="s">
        <v>69</v>
      </c>
      <c r="AP944" t="s">
        <v>2360</v>
      </c>
    </row>
    <row r="945" spans="1:42" x14ac:dyDescent="0.25">
      <c r="A945">
        <v>654</v>
      </c>
      <c r="B945">
        <v>249</v>
      </c>
      <c r="C945" s="4">
        <v>44115</v>
      </c>
      <c r="D945">
        <v>1</v>
      </c>
      <c r="E945" t="s">
        <v>39</v>
      </c>
      <c r="F945" t="s">
        <v>50</v>
      </c>
      <c r="G945" t="s">
        <v>55</v>
      </c>
      <c r="H945" t="s">
        <v>57</v>
      </c>
      <c r="I945" s="4">
        <v>43653</v>
      </c>
      <c r="J945">
        <v>1</v>
      </c>
      <c r="K945" t="s">
        <v>61</v>
      </c>
      <c r="L945" s="4">
        <v>43615</v>
      </c>
      <c r="M945" s="4">
        <v>43830</v>
      </c>
      <c r="N945">
        <v>1</v>
      </c>
      <c r="O945" t="s">
        <v>99</v>
      </c>
      <c r="P945" t="s">
        <v>261</v>
      </c>
      <c r="Q945">
        <v>1</v>
      </c>
      <c r="R945" t="s">
        <v>772</v>
      </c>
      <c r="S945" t="s">
        <v>1310</v>
      </c>
      <c r="T945" t="s">
        <v>1827</v>
      </c>
      <c r="U945" t="s">
        <v>88</v>
      </c>
      <c r="V945" t="s">
        <v>1723</v>
      </c>
      <c r="W945">
        <v>119.76</v>
      </c>
      <c r="X945">
        <v>39.96</v>
      </c>
      <c r="Y945">
        <v>1</v>
      </c>
      <c r="Z945" t="s">
        <v>2104</v>
      </c>
      <c r="AA945" t="s">
        <v>2375</v>
      </c>
      <c r="AF945" s="4"/>
      <c r="AG945" s="4"/>
      <c r="AH945" t="s">
        <v>78</v>
      </c>
      <c r="AI945" t="s">
        <v>240</v>
      </c>
      <c r="AJ945" t="s">
        <v>408</v>
      </c>
      <c r="AK945" t="s">
        <v>970</v>
      </c>
      <c r="AL945" t="s">
        <v>1503</v>
      </c>
      <c r="AM945" t="s">
        <v>80</v>
      </c>
      <c r="AN945" t="s">
        <v>1562</v>
      </c>
      <c r="AO945" t="s">
        <v>393</v>
      </c>
      <c r="AP945" t="s">
        <v>2345</v>
      </c>
    </row>
    <row r="946" spans="1:42" x14ac:dyDescent="0.25">
      <c r="A946">
        <v>654</v>
      </c>
      <c r="B946">
        <v>249</v>
      </c>
      <c r="C946" s="4">
        <v>44115</v>
      </c>
      <c r="D946">
        <v>1</v>
      </c>
      <c r="E946" t="s">
        <v>39</v>
      </c>
      <c r="F946" t="s">
        <v>50</v>
      </c>
      <c r="G946" t="s">
        <v>55</v>
      </c>
      <c r="H946" t="s">
        <v>57</v>
      </c>
      <c r="I946" s="4">
        <v>43653</v>
      </c>
      <c r="J946">
        <v>1</v>
      </c>
      <c r="K946" t="s">
        <v>61</v>
      </c>
      <c r="L946" s="4">
        <v>43615</v>
      </c>
      <c r="M946" s="4">
        <v>43830</v>
      </c>
      <c r="N946">
        <v>1</v>
      </c>
      <c r="O946" t="s">
        <v>99</v>
      </c>
      <c r="P946" t="s">
        <v>261</v>
      </c>
      <c r="Q946">
        <v>1</v>
      </c>
      <c r="R946" t="s">
        <v>772</v>
      </c>
      <c r="S946" t="s">
        <v>1310</v>
      </c>
      <c r="T946" t="s">
        <v>1827</v>
      </c>
      <c r="U946" t="s">
        <v>88</v>
      </c>
      <c r="V946" t="s">
        <v>1723</v>
      </c>
      <c r="W946">
        <v>119.76</v>
      </c>
      <c r="X946">
        <v>39.96</v>
      </c>
      <c r="Y946">
        <v>1</v>
      </c>
      <c r="Z946" t="s">
        <v>2104</v>
      </c>
      <c r="AA946" t="s">
        <v>2375</v>
      </c>
      <c r="AF946" s="4"/>
      <c r="AG946" s="4"/>
      <c r="AH946" t="s">
        <v>78</v>
      </c>
      <c r="AI946" t="s">
        <v>240</v>
      </c>
      <c r="AJ946" t="s">
        <v>408</v>
      </c>
      <c r="AK946" t="s">
        <v>970</v>
      </c>
      <c r="AL946" t="s">
        <v>1503</v>
      </c>
      <c r="AM946" t="s">
        <v>80</v>
      </c>
      <c r="AN946" t="s">
        <v>1562</v>
      </c>
      <c r="AO946" t="s">
        <v>393</v>
      </c>
      <c r="AP946" t="s">
        <v>2345</v>
      </c>
    </row>
    <row r="947" spans="1:42" x14ac:dyDescent="0.25">
      <c r="A947">
        <v>655</v>
      </c>
      <c r="B947">
        <v>446</v>
      </c>
      <c r="C947" s="4">
        <v>44115</v>
      </c>
      <c r="D947">
        <v>7</v>
      </c>
      <c r="E947" t="s">
        <v>35</v>
      </c>
      <c r="F947" t="s">
        <v>46</v>
      </c>
      <c r="G947" t="s">
        <v>55</v>
      </c>
      <c r="H947" t="s">
        <v>57</v>
      </c>
      <c r="I947" s="4">
        <v>44051</v>
      </c>
      <c r="J947">
        <v>9</v>
      </c>
      <c r="K947" t="s">
        <v>59</v>
      </c>
      <c r="L947" s="4">
        <v>43952</v>
      </c>
      <c r="M947" s="4">
        <v>44075</v>
      </c>
      <c r="N947">
        <v>1</v>
      </c>
      <c r="O947" t="s">
        <v>105</v>
      </c>
      <c r="P947" t="s">
        <v>267</v>
      </c>
      <c r="Q947">
        <v>2</v>
      </c>
      <c r="R947" t="s">
        <v>773</v>
      </c>
      <c r="S947" t="s">
        <v>1311</v>
      </c>
      <c r="T947" t="s">
        <v>1828</v>
      </c>
      <c r="U947" t="s">
        <v>109</v>
      </c>
      <c r="V947" t="s">
        <v>1869</v>
      </c>
      <c r="W947">
        <v>97.54</v>
      </c>
      <c r="X947">
        <v>59.96</v>
      </c>
      <c r="Y947">
        <v>1</v>
      </c>
      <c r="Z947" t="s">
        <v>2120</v>
      </c>
      <c r="AA947" t="s">
        <v>2394</v>
      </c>
      <c r="AF947" s="4"/>
      <c r="AG947" s="4"/>
      <c r="AH947" t="s">
        <v>79</v>
      </c>
      <c r="AI947" t="s">
        <v>241</v>
      </c>
      <c r="AJ947" t="s">
        <v>524</v>
      </c>
      <c r="AK947" t="s">
        <v>1087</v>
      </c>
      <c r="AL947" t="s">
        <v>1614</v>
      </c>
      <c r="AM947" t="s">
        <v>67</v>
      </c>
      <c r="AN947" t="s">
        <v>1548</v>
      </c>
      <c r="AO947" t="s">
        <v>455</v>
      </c>
      <c r="AP947" t="s">
        <v>2340</v>
      </c>
    </row>
    <row r="948" spans="1:42" x14ac:dyDescent="0.25">
      <c r="A948">
        <v>655</v>
      </c>
      <c r="B948">
        <v>446</v>
      </c>
      <c r="C948" s="4">
        <v>44115</v>
      </c>
      <c r="D948">
        <v>7</v>
      </c>
      <c r="E948" t="s">
        <v>35</v>
      </c>
      <c r="F948" t="s">
        <v>46</v>
      </c>
      <c r="G948" t="s">
        <v>55</v>
      </c>
      <c r="H948" t="s">
        <v>57</v>
      </c>
      <c r="I948" s="4">
        <v>44051</v>
      </c>
      <c r="J948">
        <v>9</v>
      </c>
      <c r="K948" t="s">
        <v>59</v>
      </c>
      <c r="L948" s="4">
        <v>43952</v>
      </c>
      <c r="M948" s="4">
        <v>44075</v>
      </c>
      <c r="N948">
        <v>1</v>
      </c>
      <c r="O948" t="s">
        <v>105</v>
      </c>
      <c r="P948" t="s">
        <v>267</v>
      </c>
      <c r="Q948">
        <v>2</v>
      </c>
      <c r="R948" t="s">
        <v>773</v>
      </c>
      <c r="S948" t="s">
        <v>1311</v>
      </c>
      <c r="T948" t="s">
        <v>1828</v>
      </c>
      <c r="U948" t="s">
        <v>109</v>
      </c>
      <c r="V948" t="s">
        <v>1869</v>
      </c>
      <c r="W948">
        <v>97.54</v>
      </c>
      <c r="X948">
        <v>59.96</v>
      </c>
      <c r="Y948">
        <v>1</v>
      </c>
      <c r="Z948" t="s">
        <v>2120</v>
      </c>
      <c r="AA948" t="s">
        <v>2394</v>
      </c>
      <c r="AF948" s="4"/>
      <c r="AG948" s="4"/>
      <c r="AH948" t="s">
        <v>79</v>
      </c>
      <c r="AI948" t="s">
        <v>241</v>
      </c>
      <c r="AJ948" t="s">
        <v>521</v>
      </c>
      <c r="AK948" t="s">
        <v>1078</v>
      </c>
      <c r="AL948" t="s">
        <v>1611</v>
      </c>
      <c r="AM948" t="s">
        <v>69</v>
      </c>
      <c r="AN948" t="s">
        <v>1548</v>
      </c>
      <c r="AO948" t="s">
        <v>455</v>
      </c>
      <c r="AP948" t="s">
        <v>2340</v>
      </c>
    </row>
    <row r="949" spans="1:42" x14ac:dyDescent="0.25">
      <c r="A949">
        <v>656</v>
      </c>
      <c r="B949">
        <v>60</v>
      </c>
      <c r="C949" s="4">
        <v>44116</v>
      </c>
      <c r="D949">
        <v>4</v>
      </c>
      <c r="E949" t="s">
        <v>40</v>
      </c>
      <c r="F949" t="s">
        <v>51</v>
      </c>
      <c r="G949" t="s">
        <v>55</v>
      </c>
      <c r="H949" t="s">
        <v>57</v>
      </c>
      <c r="I949" s="4">
        <v>43713</v>
      </c>
      <c r="J949">
        <v>3</v>
      </c>
      <c r="K949" t="s">
        <v>59</v>
      </c>
      <c r="L949" s="4">
        <v>43615</v>
      </c>
      <c r="M949" s="4">
        <v>43830</v>
      </c>
      <c r="N949">
        <v>2</v>
      </c>
      <c r="O949" t="s">
        <v>87</v>
      </c>
      <c r="P949" t="s">
        <v>249</v>
      </c>
      <c r="Q949">
        <v>2</v>
      </c>
      <c r="R949" t="s">
        <v>774</v>
      </c>
      <c r="S949" t="s">
        <v>1312</v>
      </c>
      <c r="T949" t="s">
        <v>1829</v>
      </c>
      <c r="U949" t="s">
        <v>103</v>
      </c>
      <c r="V949" t="s">
        <v>2038</v>
      </c>
      <c r="W949">
        <v>70.760000000000005</v>
      </c>
      <c r="X949">
        <v>74.959999999999994</v>
      </c>
      <c r="Y949">
        <v>2</v>
      </c>
      <c r="Z949" t="s">
        <v>2238</v>
      </c>
      <c r="AA949" t="s">
        <v>2531</v>
      </c>
      <c r="AF949" s="4"/>
      <c r="AG949" s="4"/>
      <c r="AH949" t="s">
        <v>79</v>
      </c>
      <c r="AI949" t="s">
        <v>241</v>
      </c>
      <c r="AJ949" t="s">
        <v>600</v>
      </c>
      <c r="AK949" t="s">
        <v>980</v>
      </c>
      <c r="AL949" t="s">
        <v>1677</v>
      </c>
      <c r="AM949" t="s">
        <v>69</v>
      </c>
      <c r="AN949" t="s">
        <v>1548</v>
      </c>
      <c r="AO949" t="s">
        <v>86</v>
      </c>
      <c r="AP949" t="s">
        <v>2350</v>
      </c>
    </row>
    <row r="950" spans="1:42" x14ac:dyDescent="0.25">
      <c r="A950">
        <v>656</v>
      </c>
      <c r="B950">
        <v>60</v>
      </c>
      <c r="C950" s="4">
        <v>44116</v>
      </c>
      <c r="D950">
        <v>4</v>
      </c>
      <c r="E950" t="s">
        <v>40</v>
      </c>
      <c r="F950" t="s">
        <v>51</v>
      </c>
      <c r="G950" t="s">
        <v>55</v>
      </c>
      <c r="H950" t="s">
        <v>57</v>
      </c>
      <c r="I950" s="4">
        <v>43713</v>
      </c>
      <c r="J950">
        <v>3</v>
      </c>
      <c r="K950" t="s">
        <v>59</v>
      </c>
      <c r="L950" s="4">
        <v>43615</v>
      </c>
      <c r="M950" s="4">
        <v>43830</v>
      </c>
      <c r="N950">
        <v>2</v>
      </c>
      <c r="O950" t="s">
        <v>87</v>
      </c>
      <c r="P950" t="s">
        <v>249</v>
      </c>
      <c r="Q950">
        <v>2</v>
      </c>
      <c r="R950" t="s">
        <v>774</v>
      </c>
      <c r="S950" t="s">
        <v>1312</v>
      </c>
      <c r="T950" t="s">
        <v>1829</v>
      </c>
      <c r="U950" t="s">
        <v>103</v>
      </c>
      <c r="V950" t="s">
        <v>2038</v>
      </c>
      <c r="W950">
        <v>70.760000000000005</v>
      </c>
      <c r="X950">
        <v>74.959999999999994</v>
      </c>
      <c r="Y950">
        <v>2</v>
      </c>
      <c r="Z950" t="s">
        <v>2238</v>
      </c>
      <c r="AA950" t="s">
        <v>2531</v>
      </c>
      <c r="AF950" s="4"/>
      <c r="AG950" s="4"/>
      <c r="AH950" t="s">
        <v>70</v>
      </c>
      <c r="AI950" t="s">
        <v>232</v>
      </c>
      <c r="AJ950" t="s">
        <v>673</v>
      </c>
      <c r="AK950" t="s">
        <v>1216</v>
      </c>
      <c r="AL950" t="s">
        <v>1652</v>
      </c>
      <c r="AM950" t="s">
        <v>67</v>
      </c>
      <c r="AN950" t="s">
        <v>1517</v>
      </c>
      <c r="AO950" t="s">
        <v>432</v>
      </c>
      <c r="AP950" t="s">
        <v>2331</v>
      </c>
    </row>
    <row r="951" spans="1:42" x14ac:dyDescent="0.25">
      <c r="A951">
        <v>657</v>
      </c>
      <c r="B951">
        <v>309</v>
      </c>
      <c r="C951" s="4">
        <v>44116</v>
      </c>
      <c r="D951">
        <v>10</v>
      </c>
      <c r="E951" t="s">
        <v>42</v>
      </c>
      <c r="F951" t="s">
        <v>53</v>
      </c>
      <c r="G951" t="s">
        <v>55</v>
      </c>
      <c r="H951" t="s">
        <v>58</v>
      </c>
      <c r="I951" s="4">
        <v>43830</v>
      </c>
      <c r="J951">
        <v>15</v>
      </c>
      <c r="K951" t="s">
        <v>62</v>
      </c>
      <c r="L951" s="4">
        <v>43615</v>
      </c>
      <c r="M951" s="4">
        <v>44413</v>
      </c>
      <c r="N951">
        <v>1</v>
      </c>
      <c r="O951" t="s">
        <v>70</v>
      </c>
      <c r="P951" t="s">
        <v>232</v>
      </c>
      <c r="Q951">
        <v>1</v>
      </c>
      <c r="R951" t="s">
        <v>495</v>
      </c>
      <c r="S951" t="s">
        <v>1058</v>
      </c>
      <c r="T951" t="s">
        <v>1587</v>
      </c>
      <c r="U951" t="s">
        <v>67</v>
      </c>
      <c r="V951" t="s">
        <v>1517</v>
      </c>
      <c r="W951">
        <v>164.97</v>
      </c>
      <c r="X951">
        <v>59.97</v>
      </c>
      <c r="Y951">
        <v>1</v>
      </c>
      <c r="Z951" t="s">
        <v>673</v>
      </c>
      <c r="AA951" t="s">
        <v>2348</v>
      </c>
      <c r="AF951" s="4"/>
      <c r="AG951" s="4"/>
      <c r="AH951" t="s">
        <v>70</v>
      </c>
      <c r="AI951" t="s">
        <v>232</v>
      </c>
      <c r="AJ951" t="s">
        <v>495</v>
      </c>
      <c r="AK951" t="s">
        <v>1058</v>
      </c>
      <c r="AL951" t="s">
        <v>1587</v>
      </c>
      <c r="AM951" t="s">
        <v>67</v>
      </c>
      <c r="AN951" t="s">
        <v>1517</v>
      </c>
      <c r="AO951" t="s">
        <v>673</v>
      </c>
      <c r="AP951" t="s">
        <v>2348</v>
      </c>
    </row>
    <row r="952" spans="1:42" x14ac:dyDescent="0.25">
      <c r="A952">
        <v>658</v>
      </c>
      <c r="B952">
        <v>273</v>
      </c>
      <c r="C952" s="4">
        <v>44118</v>
      </c>
      <c r="D952">
        <v>8</v>
      </c>
      <c r="E952" t="s">
        <v>43</v>
      </c>
      <c r="F952" t="s">
        <v>54</v>
      </c>
      <c r="G952" t="s">
        <v>56</v>
      </c>
      <c r="H952" t="s">
        <v>57</v>
      </c>
      <c r="I952" s="4">
        <v>43933</v>
      </c>
      <c r="J952">
        <v>7</v>
      </c>
      <c r="K952" t="s">
        <v>61</v>
      </c>
      <c r="L952" s="4">
        <v>43915</v>
      </c>
      <c r="M952" s="4">
        <v>44012</v>
      </c>
      <c r="N952">
        <v>1</v>
      </c>
      <c r="O952" t="s">
        <v>78</v>
      </c>
      <c r="P952" t="s">
        <v>240</v>
      </c>
      <c r="Q952">
        <v>1</v>
      </c>
      <c r="R952" t="s">
        <v>610</v>
      </c>
      <c r="S952" t="s">
        <v>1162</v>
      </c>
      <c r="T952" t="s">
        <v>67</v>
      </c>
      <c r="U952" t="s">
        <v>80</v>
      </c>
      <c r="V952" t="s">
        <v>1548</v>
      </c>
      <c r="W952">
        <v>6</v>
      </c>
      <c r="X952">
        <v>29.98</v>
      </c>
      <c r="Y952">
        <v>1</v>
      </c>
      <c r="Z952" t="s">
        <v>393</v>
      </c>
      <c r="AA952" t="s">
        <v>2345</v>
      </c>
      <c r="AF952" s="4"/>
      <c r="AG952" s="4"/>
      <c r="AH952" t="s">
        <v>78</v>
      </c>
      <c r="AI952" t="s">
        <v>240</v>
      </c>
      <c r="AJ952" t="s">
        <v>610</v>
      </c>
      <c r="AK952" t="s">
        <v>1162</v>
      </c>
      <c r="AL952" t="s">
        <v>67</v>
      </c>
      <c r="AM952" t="s">
        <v>80</v>
      </c>
      <c r="AN952" t="s">
        <v>1548</v>
      </c>
      <c r="AO952" t="s">
        <v>393</v>
      </c>
      <c r="AP952" t="s">
        <v>2345</v>
      </c>
    </row>
    <row r="953" spans="1:42" x14ac:dyDescent="0.25">
      <c r="A953">
        <v>659</v>
      </c>
      <c r="B953">
        <v>477</v>
      </c>
      <c r="C953" s="4">
        <v>44118</v>
      </c>
      <c r="D953">
        <v>1</v>
      </c>
      <c r="E953" t="s">
        <v>39</v>
      </c>
      <c r="F953" t="s">
        <v>50</v>
      </c>
      <c r="G953" t="s">
        <v>55</v>
      </c>
      <c r="H953" t="s">
        <v>57</v>
      </c>
      <c r="I953" s="4">
        <v>44012</v>
      </c>
      <c r="J953">
        <v>9</v>
      </c>
      <c r="K953" t="s">
        <v>59</v>
      </c>
      <c r="L953" s="4">
        <v>43952</v>
      </c>
      <c r="M953" s="4">
        <v>44075</v>
      </c>
      <c r="N953">
        <v>1</v>
      </c>
      <c r="O953" t="s">
        <v>80</v>
      </c>
      <c r="P953" t="s">
        <v>242</v>
      </c>
      <c r="Q953">
        <v>1</v>
      </c>
      <c r="R953" t="s">
        <v>709</v>
      </c>
      <c r="S953" t="s">
        <v>1250</v>
      </c>
      <c r="T953" t="s">
        <v>425</v>
      </c>
      <c r="U953" t="s">
        <v>69</v>
      </c>
      <c r="V953" t="s">
        <v>1562</v>
      </c>
      <c r="W953">
        <v>125</v>
      </c>
      <c r="X953">
        <v>9.99</v>
      </c>
      <c r="Y953">
        <v>1</v>
      </c>
      <c r="Z953" t="s">
        <v>79</v>
      </c>
      <c r="AA953" t="s">
        <v>2349</v>
      </c>
      <c r="AF953" s="4"/>
      <c r="AG953" s="4"/>
      <c r="AH953" t="s">
        <v>80</v>
      </c>
      <c r="AI953" t="s">
        <v>242</v>
      </c>
      <c r="AJ953" t="s">
        <v>709</v>
      </c>
      <c r="AK953" t="s">
        <v>1250</v>
      </c>
      <c r="AL953" t="s">
        <v>425</v>
      </c>
      <c r="AM953" t="s">
        <v>69</v>
      </c>
      <c r="AN953" t="s">
        <v>1562</v>
      </c>
      <c r="AO953" t="s">
        <v>79</v>
      </c>
      <c r="AP953" t="s">
        <v>2349</v>
      </c>
    </row>
    <row r="954" spans="1:42" x14ac:dyDescent="0.25">
      <c r="A954">
        <v>660</v>
      </c>
      <c r="B954">
        <v>37</v>
      </c>
      <c r="C954" s="4">
        <v>44119</v>
      </c>
      <c r="D954">
        <v>5</v>
      </c>
      <c r="E954" t="s">
        <v>36</v>
      </c>
      <c r="F954" t="s">
        <v>47</v>
      </c>
      <c r="G954" t="s">
        <v>56</v>
      </c>
      <c r="H954" t="s">
        <v>58</v>
      </c>
      <c r="I954" s="4">
        <v>43863</v>
      </c>
      <c r="J954">
        <v>6</v>
      </c>
      <c r="K954" t="s">
        <v>59</v>
      </c>
      <c r="L954" s="4">
        <v>43862</v>
      </c>
      <c r="M954" s="4">
        <v>43889</v>
      </c>
      <c r="N954">
        <v>2</v>
      </c>
      <c r="O954" t="s">
        <v>179</v>
      </c>
      <c r="P954" t="s">
        <v>341</v>
      </c>
      <c r="Q954">
        <v>2</v>
      </c>
      <c r="R954" t="s">
        <v>775</v>
      </c>
      <c r="S954" t="s">
        <v>1313</v>
      </c>
      <c r="T954" t="s">
        <v>1830</v>
      </c>
      <c r="U954" t="s">
        <v>71</v>
      </c>
      <c r="V954" t="s">
        <v>1869</v>
      </c>
      <c r="W954">
        <v>60.98</v>
      </c>
      <c r="X954">
        <v>29.98</v>
      </c>
      <c r="Y954">
        <v>2</v>
      </c>
      <c r="Z954" t="s">
        <v>2239</v>
      </c>
      <c r="AA954" t="s">
        <v>2532</v>
      </c>
      <c r="AF954" s="4"/>
      <c r="AG954" s="4"/>
      <c r="AH954" t="s">
        <v>79</v>
      </c>
      <c r="AI954" t="s">
        <v>241</v>
      </c>
      <c r="AJ954" t="s">
        <v>418</v>
      </c>
      <c r="AK954" t="s">
        <v>980</v>
      </c>
      <c r="AL954" t="s">
        <v>1513</v>
      </c>
      <c r="AM954" t="s">
        <v>69</v>
      </c>
      <c r="AN954" t="s">
        <v>1548</v>
      </c>
      <c r="AO954" t="s">
        <v>65</v>
      </c>
      <c r="AP954" t="s">
        <v>2343</v>
      </c>
    </row>
    <row r="955" spans="1:42" x14ac:dyDescent="0.25">
      <c r="A955">
        <v>660</v>
      </c>
      <c r="B955">
        <v>37</v>
      </c>
      <c r="C955" s="4">
        <v>44119</v>
      </c>
      <c r="D955">
        <v>5</v>
      </c>
      <c r="E955" t="s">
        <v>36</v>
      </c>
      <c r="F955" t="s">
        <v>47</v>
      </c>
      <c r="G955" t="s">
        <v>56</v>
      </c>
      <c r="H955" t="s">
        <v>58</v>
      </c>
      <c r="I955" s="4">
        <v>43863</v>
      </c>
      <c r="J955">
        <v>6</v>
      </c>
      <c r="K955" t="s">
        <v>59</v>
      </c>
      <c r="L955" s="4">
        <v>43862</v>
      </c>
      <c r="M955" s="4">
        <v>43889</v>
      </c>
      <c r="N955">
        <v>2</v>
      </c>
      <c r="O955" t="s">
        <v>179</v>
      </c>
      <c r="P955" t="s">
        <v>341</v>
      </c>
      <c r="Q955">
        <v>2</v>
      </c>
      <c r="R955" t="s">
        <v>775</v>
      </c>
      <c r="S955" t="s">
        <v>1313</v>
      </c>
      <c r="T955" t="s">
        <v>1830</v>
      </c>
      <c r="U955" t="s">
        <v>71</v>
      </c>
      <c r="V955" t="s">
        <v>1869</v>
      </c>
      <c r="W955">
        <v>60.98</v>
      </c>
      <c r="X955">
        <v>29.98</v>
      </c>
      <c r="Y955">
        <v>2</v>
      </c>
      <c r="Z955" t="s">
        <v>2239</v>
      </c>
      <c r="AA955" t="s">
        <v>2532</v>
      </c>
      <c r="AF955" s="4"/>
      <c r="AG955" s="4"/>
      <c r="AH955" t="s">
        <v>67</v>
      </c>
      <c r="AI955" t="s">
        <v>229</v>
      </c>
      <c r="AJ955" t="s">
        <v>527</v>
      </c>
      <c r="AK955" t="s">
        <v>953</v>
      </c>
      <c r="AL955" t="s">
        <v>1617</v>
      </c>
      <c r="AM955" t="s">
        <v>69</v>
      </c>
      <c r="AN955" t="s">
        <v>1548</v>
      </c>
      <c r="AO955" t="s">
        <v>84</v>
      </c>
      <c r="AP955" t="s">
        <v>2366</v>
      </c>
    </row>
    <row r="956" spans="1:42" x14ac:dyDescent="0.25">
      <c r="A956">
        <v>661</v>
      </c>
      <c r="B956">
        <v>172</v>
      </c>
      <c r="C956" s="4">
        <v>44119</v>
      </c>
      <c r="D956">
        <v>2</v>
      </c>
      <c r="E956" t="s">
        <v>38</v>
      </c>
      <c r="F956" t="s">
        <v>49</v>
      </c>
      <c r="G956" t="s">
        <v>56</v>
      </c>
      <c r="H956" t="s">
        <v>57</v>
      </c>
      <c r="I956" s="4">
        <v>43802</v>
      </c>
      <c r="J956">
        <v>2</v>
      </c>
      <c r="K956" t="s">
        <v>60</v>
      </c>
      <c r="L956" s="4">
        <v>43615</v>
      </c>
      <c r="M956" s="4">
        <v>43830</v>
      </c>
      <c r="N956">
        <v>1</v>
      </c>
      <c r="O956" t="s">
        <v>69</v>
      </c>
      <c r="P956" t="s">
        <v>231</v>
      </c>
      <c r="Q956">
        <v>1</v>
      </c>
      <c r="R956" t="s">
        <v>776</v>
      </c>
      <c r="S956" t="s">
        <v>1314</v>
      </c>
      <c r="T956" t="s">
        <v>1831</v>
      </c>
      <c r="U956" t="s">
        <v>67</v>
      </c>
      <c r="V956" t="s">
        <v>1577</v>
      </c>
      <c r="W956">
        <v>705</v>
      </c>
      <c r="X956">
        <v>74.97</v>
      </c>
      <c r="Y956">
        <v>1</v>
      </c>
      <c r="Z956" t="s">
        <v>78</v>
      </c>
      <c r="AA956" t="s">
        <v>2330</v>
      </c>
      <c r="AF956" s="4"/>
      <c r="AG956" s="4"/>
      <c r="AH956" t="s">
        <v>69</v>
      </c>
      <c r="AI956" t="s">
        <v>231</v>
      </c>
      <c r="AJ956" t="s">
        <v>776</v>
      </c>
      <c r="AK956" t="s">
        <v>1314</v>
      </c>
      <c r="AL956" t="s">
        <v>1831</v>
      </c>
      <c r="AM956" t="s">
        <v>67</v>
      </c>
      <c r="AN956" t="s">
        <v>1577</v>
      </c>
      <c r="AO956" t="s">
        <v>78</v>
      </c>
      <c r="AP956" t="s">
        <v>2330</v>
      </c>
    </row>
    <row r="957" spans="1:42" x14ac:dyDescent="0.25">
      <c r="A957">
        <v>662</v>
      </c>
      <c r="B957">
        <v>113</v>
      </c>
      <c r="C957" s="4">
        <v>44120</v>
      </c>
      <c r="D957">
        <v>11</v>
      </c>
      <c r="E957" t="s">
        <v>37</v>
      </c>
      <c r="F957" t="s">
        <v>48</v>
      </c>
      <c r="G957" t="s">
        <v>55</v>
      </c>
      <c r="H957" t="s">
        <v>58</v>
      </c>
      <c r="I957" s="4">
        <v>43844</v>
      </c>
      <c r="J957">
        <v>4</v>
      </c>
      <c r="K957" t="s">
        <v>61</v>
      </c>
      <c r="L957" s="4">
        <v>43831</v>
      </c>
      <c r="M957" s="4">
        <v>43861</v>
      </c>
      <c r="N957">
        <v>1</v>
      </c>
      <c r="O957" t="s">
        <v>80</v>
      </c>
      <c r="P957" t="s">
        <v>242</v>
      </c>
      <c r="Q957">
        <v>1</v>
      </c>
      <c r="R957" t="s">
        <v>65</v>
      </c>
      <c r="S957" t="s">
        <v>1267</v>
      </c>
      <c r="T957" t="s">
        <v>1548</v>
      </c>
      <c r="U957" t="s">
        <v>69</v>
      </c>
      <c r="V957" t="s">
        <v>1548</v>
      </c>
      <c r="W957">
        <v>14.99</v>
      </c>
      <c r="X957">
        <v>14.99</v>
      </c>
      <c r="Y957">
        <v>1</v>
      </c>
      <c r="Z957" t="s">
        <v>80</v>
      </c>
      <c r="AA957" t="s">
        <v>2357</v>
      </c>
      <c r="AF957" s="4"/>
      <c r="AG957" s="4"/>
      <c r="AH957" t="s">
        <v>80</v>
      </c>
      <c r="AI957" t="s">
        <v>242</v>
      </c>
      <c r="AJ957" t="s">
        <v>65</v>
      </c>
      <c r="AK957" t="s">
        <v>1267</v>
      </c>
      <c r="AL957" t="s">
        <v>1548</v>
      </c>
      <c r="AM957" t="s">
        <v>69</v>
      </c>
      <c r="AN957" t="s">
        <v>1548</v>
      </c>
      <c r="AO957" t="s">
        <v>80</v>
      </c>
      <c r="AP957" t="s">
        <v>2357</v>
      </c>
    </row>
    <row r="958" spans="1:42" x14ac:dyDescent="0.25">
      <c r="A958">
        <v>663</v>
      </c>
      <c r="B958">
        <v>467</v>
      </c>
      <c r="C958" s="4">
        <v>44121</v>
      </c>
      <c r="D958">
        <v>1</v>
      </c>
      <c r="E958" t="s">
        <v>39</v>
      </c>
      <c r="F958" t="s">
        <v>50</v>
      </c>
      <c r="G958" t="s">
        <v>55</v>
      </c>
      <c r="H958" t="s">
        <v>58</v>
      </c>
      <c r="I958" s="4">
        <v>43693</v>
      </c>
      <c r="J958">
        <v>2</v>
      </c>
      <c r="K958" t="s">
        <v>60</v>
      </c>
      <c r="L958" s="4">
        <v>43615</v>
      </c>
      <c r="M958" s="4">
        <v>43830</v>
      </c>
      <c r="N958">
        <v>1</v>
      </c>
      <c r="O958" t="s">
        <v>67</v>
      </c>
      <c r="P958" t="s">
        <v>229</v>
      </c>
      <c r="Q958">
        <v>1</v>
      </c>
      <c r="R958" t="s">
        <v>547</v>
      </c>
      <c r="S958" t="s">
        <v>1108</v>
      </c>
      <c r="T958" t="s">
        <v>1577</v>
      </c>
      <c r="U958" t="s">
        <v>80</v>
      </c>
      <c r="V958" t="s">
        <v>1562</v>
      </c>
      <c r="W958">
        <v>49.98</v>
      </c>
      <c r="X958">
        <v>19.98</v>
      </c>
      <c r="Y958">
        <v>1</v>
      </c>
      <c r="Z958" t="s">
        <v>455</v>
      </c>
      <c r="AA958" t="s">
        <v>2340</v>
      </c>
      <c r="AF958" s="4"/>
      <c r="AG958" s="4"/>
      <c r="AH958" t="s">
        <v>67</v>
      </c>
      <c r="AI958" t="s">
        <v>229</v>
      </c>
      <c r="AJ958" t="s">
        <v>547</v>
      </c>
      <c r="AK958" t="s">
        <v>1108</v>
      </c>
      <c r="AL958" t="s">
        <v>1577</v>
      </c>
      <c r="AM958" t="s">
        <v>80</v>
      </c>
      <c r="AN958" t="s">
        <v>1562</v>
      </c>
      <c r="AO958" t="s">
        <v>455</v>
      </c>
      <c r="AP958" t="s">
        <v>2340</v>
      </c>
    </row>
    <row r="959" spans="1:42" x14ac:dyDescent="0.25">
      <c r="A959">
        <v>664</v>
      </c>
      <c r="B959">
        <v>189</v>
      </c>
      <c r="C959" s="4">
        <v>44122</v>
      </c>
      <c r="D959">
        <v>2</v>
      </c>
      <c r="E959" t="s">
        <v>38</v>
      </c>
      <c r="F959" t="s">
        <v>49</v>
      </c>
      <c r="G959" t="s">
        <v>55</v>
      </c>
      <c r="H959" t="s">
        <v>57</v>
      </c>
      <c r="I959" s="4">
        <v>44050</v>
      </c>
      <c r="J959">
        <v>8</v>
      </c>
      <c r="K959" t="s">
        <v>60</v>
      </c>
      <c r="L959" s="4">
        <v>44000</v>
      </c>
      <c r="M959" s="4">
        <v>44073</v>
      </c>
      <c r="N959">
        <v>1</v>
      </c>
      <c r="O959" t="s">
        <v>84</v>
      </c>
      <c r="P959" t="s">
        <v>246</v>
      </c>
      <c r="Q959">
        <v>1</v>
      </c>
      <c r="R959" t="s">
        <v>426</v>
      </c>
      <c r="S959" t="s">
        <v>988</v>
      </c>
      <c r="T959" t="s">
        <v>1521</v>
      </c>
      <c r="U959" t="s">
        <v>67</v>
      </c>
      <c r="V959" t="s">
        <v>1548</v>
      </c>
      <c r="W959">
        <v>125.97</v>
      </c>
      <c r="X959">
        <v>44.97</v>
      </c>
      <c r="Y959">
        <v>1</v>
      </c>
      <c r="Z959" t="s">
        <v>410</v>
      </c>
      <c r="AA959" t="s">
        <v>2359</v>
      </c>
      <c r="AF959" s="4"/>
      <c r="AG959" s="4"/>
      <c r="AH959" t="s">
        <v>84</v>
      </c>
      <c r="AI959" t="s">
        <v>246</v>
      </c>
      <c r="AJ959" t="s">
        <v>426</v>
      </c>
      <c r="AK959" t="s">
        <v>988</v>
      </c>
      <c r="AL959" t="s">
        <v>1521</v>
      </c>
      <c r="AM959" t="s">
        <v>67</v>
      </c>
      <c r="AN959" t="s">
        <v>1548</v>
      </c>
      <c r="AO959" t="s">
        <v>410</v>
      </c>
      <c r="AP959" t="s">
        <v>2359</v>
      </c>
    </row>
    <row r="960" spans="1:42" x14ac:dyDescent="0.25">
      <c r="A960">
        <v>665</v>
      </c>
      <c r="B960">
        <v>292</v>
      </c>
      <c r="C960" s="4">
        <v>44122</v>
      </c>
      <c r="D960">
        <v>11</v>
      </c>
      <c r="E960" t="s">
        <v>37</v>
      </c>
      <c r="F960" t="s">
        <v>48</v>
      </c>
      <c r="G960" t="s">
        <v>56</v>
      </c>
      <c r="H960" t="s">
        <v>58</v>
      </c>
      <c r="I960" s="4">
        <v>43637</v>
      </c>
      <c r="J960">
        <v>3</v>
      </c>
      <c r="K960" t="s">
        <v>59</v>
      </c>
      <c r="L960" s="4">
        <v>43615</v>
      </c>
      <c r="M960" s="4">
        <v>43830</v>
      </c>
      <c r="N960">
        <v>1</v>
      </c>
      <c r="O960" t="s">
        <v>78</v>
      </c>
      <c r="P960" t="s">
        <v>240</v>
      </c>
      <c r="Q960">
        <v>1</v>
      </c>
      <c r="R960" t="s">
        <v>67</v>
      </c>
      <c r="S960" t="s">
        <v>1120</v>
      </c>
      <c r="T960" t="s">
        <v>1643</v>
      </c>
      <c r="U960" t="s">
        <v>69</v>
      </c>
      <c r="V960" t="s">
        <v>1548</v>
      </c>
      <c r="W960">
        <v>3.99</v>
      </c>
      <c r="X960">
        <v>14.99</v>
      </c>
      <c r="Y960">
        <v>1</v>
      </c>
      <c r="Z960" t="s">
        <v>469</v>
      </c>
      <c r="AA960" t="s">
        <v>2339</v>
      </c>
      <c r="AF960" s="4"/>
      <c r="AG960" s="4"/>
      <c r="AH960" t="s">
        <v>78</v>
      </c>
      <c r="AI960" t="s">
        <v>240</v>
      </c>
      <c r="AJ960" t="s">
        <v>67</v>
      </c>
      <c r="AK960" t="s">
        <v>1120</v>
      </c>
      <c r="AL960" t="s">
        <v>1643</v>
      </c>
      <c r="AM960" t="s">
        <v>69</v>
      </c>
      <c r="AN960" t="s">
        <v>1548</v>
      </c>
      <c r="AO960" t="s">
        <v>469</v>
      </c>
      <c r="AP960" t="s">
        <v>2339</v>
      </c>
    </row>
    <row r="961" spans="1:42" x14ac:dyDescent="0.25">
      <c r="A961">
        <v>666</v>
      </c>
      <c r="B961">
        <v>420</v>
      </c>
      <c r="C961" s="4">
        <v>44122</v>
      </c>
      <c r="D961">
        <v>2</v>
      </c>
      <c r="E961" t="s">
        <v>38</v>
      </c>
      <c r="F961" t="s">
        <v>49</v>
      </c>
      <c r="G961" t="s">
        <v>55</v>
      </c>
      <c r="H961" t="s">
        <v>57</v>
      </c>
      <c r="I961" s="4">
        <v>43632</v>
      </c>
      <c r="J961">
        <v>3</v>
      </c>
      <c r="K961" t="s">
        <v>59</v>
      </c>
      <c r="L961" s="4">
        <v>43615</v>
      </c>
      <c r="M961" s="4">
        <v>43830</v>
      </c>
      <c r="N961">
        <v>1</v>
      </c>
      <c r="O961" t="s">
        <v>65</v>
      </c>
      <c r="P961" t="s">
        <v>227</v>
      </c>
      <c r="Q961">
        <v>1</v>
      </c>
      <c r="R961" t="s">
        <v>435</v>
      </c>
      <c r="S961" t="s">
        <v>997</v>
      </c>
      <c r="T961" t="s">
        <v>1529</v>
      </c>
      <c r="U961" t="s">
        <v>67</v>
      </c>
      <c r="V961" t="s">
        <v>1517</v>
      </c>
      <c r="W961">
        <v>149.97</v>
      </c>
      <c r="X961">
        <v>59.97</v>
      </c>
      <c r="Y961">
        <v>1</v>
      </c>
      <c r="Z961" t="s">
        <v>431</v>
      </c>
      <c r="AA961" t="s">
        <v>2326</v>
      </c>
      <c r="AF961" s="4"/>
      <c r="AG961" s="4"/>
      <c r="AH961" t="s">
        <v>65</v>
      </c>
      <c r="AI961" t="s">
        <v>227</v>
      </c>
      <c r="AJ961" t="s">
        <v>435</v>
      </c>
      <c r="AK961" t="s">
        <v>997</v>
      </c>
      <c r="AL961" t="s">
        <v>1529</v>
      </c>
      <c r="AM961" t="s">
        <v>67</v>
      </c>
      <c r="AN961" t="s">
        <v>1517</v>
      </c>
      <c r="AO961" t="s">
        <v>431</v>
      </c>
      <c r="AP961" t="s">
        <v>2326</v>
      </c>
    </row>
    <row r="962" spans="1:42" x14ac:dyDescent="0.25">
      <c r="A962">
        <v>667</v>
      </c>
      <c r="B962">
        <v>428</v>
      </c>
      <c r="C962" s="4">
        <v>44122</v>
      </c>
      <c r="D962">
        <v>9</v>
      </c>
      <c r="E962" t="s">
        <v>41</v>
      </c>
      <c r="F962" t="s">
        <v>52</v>
      </c>
      <c r="G962" t="s">
        <v>56</v>
      </c>
      <c r="H962" t="s">
        <v>58</v>
      </c>
      <c r="I962" s="4">
        <v>43587</v>
      </c>
      <c r="J962">
        <v>2</v>
      </c>
      <c r="L962" s="4"/>
      <c r="M962" s="4"/>
      <c r="N962">
        <v>1</v>
      </c>
      <c r="O962" t="s">
        <v>70</v>
      </c>
      <c r="P962" t="s">
        <v>232</v>
      </c>
      <c r="Q962">
        <v>1</v>
      </c>
      <c r="R962" t="s">
        <v>727</v>
      </c>
      <c r="S962" t="s">
        <v>1270</v>
      </c>
      <c r="T962" t="s">
        <v>1487</v>
      </c>
      <c r="U962" t="s">
        <v>67</v>
      </c>
      <c r="V962" t="s">
        <v>1517</v>
      </c>
      <c r="W962">
        <v>89.85</v>
      </c>
      <c r="X962">
        <v>59.97</v>
      </c>
      <c r="Y962">
        <v>1</v>
      </c>
      <c r="Z962" t="s">
        <v>432</v>
      </c>
      <c r="AA962" t="s">
        <v>2331</v>
      </c>
      <c r="AF962" s="4"/>
      <c r="AG962" s="4"/>
      <c r="AH962" t="s">
        <v>70</v>
      </c>
      <c r="AI962" t="s">
        <v>232</v>
      </c>
      <c r="AJ962" t="s">
        <v>727</v>
      </c>
      <c r="AK962" t="s">
        <v>1270</v>
      </c>
      <c r="AL962" t="s">
        <v>1487</v>
      </c>
      <c r="AM962" t="s">
        <v>67</v>
      </c>
      <c r="AN962" t="s">
        <v>1517</v>
      </c>
      <c r="AO962" t="s">
        <v>432</v>
      </c>
      <c r="AP962" t="s">
        <v>2331</v>
      </c>
    </row>
    <row r="963" spans="1:42" x14ac:dyDescent="0.25">
      <c r="A963">
        <v>668</v>
      </c>
      <c r="B963">
        <v>453</v>
      </c>
      <c r="C963" s="4">
        <v>44123</v>
      </c>
      <c r="D963">
        <v>9</v>
      </c>
      <c r="E963" t="s">
        <v>41</v>
      </c>
      <c r="F963" t="s">
        <v>52</v>
      </c>
      <c r="G963" t="s">
        <v>55</v>
      </c>
      <c r="H963" t="s">
        <v>58</v>
      </c>
      <c r="I963" s="4">
        <v>43937</v>
      </c>
      <c r="J963">
        <v>7</v>
      </c>
      <c r="K963" t="s">
        <v>61</v>
      </c>
      <c r="L963" s="4">
        <v>43915</v>
      </c>
      <c r="M963" s="4">
        <v>44012</v>
      </c>
      <c r="N963">
        <v>2</v>
      </c>
      <c r="O963" t="s">
        <v>114</v>
      </c>
      <c r="P963" t="s">
        <v>276</v>
      </c>
      <c r="Q963">
        <v>2</v>
      </c>
      <c r="R963" t="s">
        <v>777</v>
      </c>
      <c r="S963" t="s">
        <v>1315</v>
      </c>
      <c r="T963" t="s">
        <v>1832</v>
      </c>
      <c r="U963" t="s">
        <v>85</v>
      </c>
      <c r="V963" t="s">
        <v>2031</v>
      </c>
      <c r="W963">
        <v>152.93</v>
      </c>
      <c r="X963">
        <v>64.97</v>
      </c>
      <c r="Y963">
        <v>2</v>
      </c>
      <c r="Z963" t="s">
        <v>2240</v>
      </c>
      <c r="AA963" t="s">
        <v>2533</v>
      </c>
      <c r="AF963" s="4"/>
      <c r="AG963" s="4"/>
      <c r="AH963" t="s">
        <v>84</v>
      </c>
      <c r="AI963" t="s">
        <v>246</v>
      </c>
      <c r="AJ963" t="s">
        <v>543</v>
      </c>
      <c r="AK963" t="s">
        <v>1104</v>
      </c>
      <c r="AL963" t="s">
        <v>1631</v>
      </c>
      <c r="AM963" t="s">
        <v>69</v>
      </c>
      <c r="AN963" t="s">
        <v>1548</v>
      </c>
      <c r="AO963" t="s">
        <v>86</v>
      </c>
      <c r="AP963" t="s">
        <v>2350</v>
      </c>
    </row>
    <row r="964" spans="1:42" x14ac:dyDescent="0.25">
      <c r="A964">
        <v>668</v>
      </c>
      <c r="B964">
        <v>453</v>
      </c>
      <c r="C964" s="4">
        <v>44123</v>
      </c>
      <c r="D964">
        <v>9</v>
      </c>
      <c r="E964" t="s">
        <v>41</v>
      </c>
      <c r="F964" t="s">
        <v>52</v>
      </c>
      <c r="G964" t="s">
        <v>55</v>
      </c>
      <c r="H964" t="s">
        <v>58</v>
      </c>
      <c r="I964" s="4">
        <v>43937</v>
      </c>
      <c r="J964">
        <v>7</v>
      </c>
      <c r="K964" t="s">
        <v>61</v>
      </c>
      <c r="L964" s="4">
        <v>43915</v>
      </c>
      <c r="M964" s="4">
        <v>44012</v>
      </c>
      <c r="N964">
        <v>2</v>
      </c>
      <c r="O964" t="s">
        <v>114</v>
      </c>
      <c r="P964" t="s">
        <v>276</v>
      </c>
      <c r="Q964">
        <v>2</v>
      </c>
      <c r="R964" t="s">
        <v>777</v>
      </c>
      <c r="S964" t="s">
        <v>1315</v>
      </c>
      <c r="T964" t="s">
        <v>1832</v>
      </c>
      <c r="U964" t="s">
        <v>85</v>
      </c>
      <c r="V964" t="s">
        <v>2031</v>
      </c>
      <c r="W964">
        <v>152.93</v>
      </c>
      <c r="X964">
        <v>64.97</v>
      </c>
      <c r="Y964">
        <v>2</v>
      </c>
      <c r="Z964" t="s">
        <v>2240</v>
      </c>
      <c r="AA964" t="s">
        <v>2533</v>
      </c>
      <c r="AF964" s="4"/>
      <c r="AG964" s="4"/>
      <c r="AH964" t="s">
        <v>86</v>
      </c>
      <c r="AI964" t="s">
        <v>248</v>
      </c>
      <c r="AJ964" t="s">
        <v>584</v>
      </c>
      <c r="AK964" t="s">
        <v>1062</v>
      </c>
      <c r="AL964" t="s">
        <v>1665</v>
      </c>
      <c r="AM964" t="s">
        <v>80</v>
      </c>
      <c r="AN964" t="s">
        <v>1577</v>
      </c>
      <c r="AO964" t="s">
        <v>530</v>
      </c>
      <c r="AP964" t="s">
        <v>2367</v>
      </c>
    </row>
    <row r="965" spans="1:42" x14ac:dyDescent="0.25">
      <c r="A965">
        <v>669</v>
      </c>
      <c r="B965">
        <v>2</v>
      </c>
      <c r="C965" s="4">
        <v>44124</v>
      </c>
      <c r="D965">
        <v>10</v>
      </c>
      <c r="E965" t="s">
        <v>42</v>
      </c>
      <c r="F965" t="s">
        <v>53</v>
      </c>
      <c r="G965" t="s">
        <v>55</v>
      </c>
      <c r="H965" t="s">
        <v>57</v>
      </c>
      <c r="I965" s="4">
        <v>43739</v>
      </c>
      <c r="J965">
        <v>2</v>
      </c>
      <c r="K965" t="s">
        <v>60</v>
      </c>
      <c r="L965" s="4">
        <v>43615</v>
      </c>
      <c r="M965" s="4">
        <v>43830</v>
      </c>
      <c r="N965">
        <v>1</v>
      </c>
      <c r="O965" t="s">
        <v>79</v>
      </c>
      <c r="P965" t="s">
        <v>241</v>
      </c>
      <c r="Q965">
        <v>1</v>
      </c>
      <c r="R965" t="s">
        <v>500</v>
      </c>
      <c r="S965" t="s">
        <v>1063</v>
      </c>
      <c r="T965" t="s">
        <v>1591</v>
      </c>
      <c r="U965" t="s">
        <v>80</v>
      </c>
      <c r="V965" t="s">
        <v>1548</v>
      </c>
      <c r="W965">
        <v>167.9</v>
      </c>
      <c r="X965">
        <v>29.98</v>
      </c>
      <c r="Y965">
        <v>1</v>
      </c>
      <c r="Z965" t="s">
        <v>455</v>
      </c>
      <c r="AA965" t="s">
        <v>2340</v>
      </c>
      <c r="AF965" s="4"/>
      <c r="AG965" s="4"/>
      <c r="AH965" t="s">
        <v>79</v>
      </c>
      <c r="AI965" t="s">
        <v>241</v>
      </c>
      <c r="AJ965" t="s">
        <v>500</v>
      </c>
      <c r="AK965" t="s">
        <v>1063</v>
      </c>
      <c r="AL965" t="s">
        <v>1591</v>
      </c>
      <c r="AM965" t="s">
        <v>80</v>
      </c>
      <c r="AN965" t="s">
        <v>1548</v>
      </c>
      <c r="AO965" t="s">
        <v>455</v>
      </c>
      <c r="AP965" t="s">
        <v>2340</v>
      </c>
    </row>
    <row r="966" spans="1:42" x14ac:dyDescent="0.25">
      <c r="A966">
        <v>670</v>
      </c>
      <c r="B966">
        <v>182</v>
      </c>
      <c r="C966" s="4">
        <v>44125</v>
      </c>
      <c r="D966">
        <v>7</v>
      </c>
      <c r="E966" t="s">
        <v>35</v>
      </c>
      <c r="F966" t="s">
        <v>46</v>
      </c>
      <c r="G966" t="s">
        <v>55</v>
      </c>
      <c r="H966" t="s">
        <v>58</v>
      </c>
      <c r="I966" s="4">
        <v>43991</v>
      </c>
      <c r="J966">
        <v>7</v>
      </c>
      <c r="K966" t="s">
        <v>61</v>
      </c>
      <c r="L966" s="4">
        <v>43915</v>
      </c>
      <c r="M966" s="4">
        <v>44012</v>
      </c>
      <c r="N966">
        <v>2</v>
      </c>
      <c r="O966" t="s">
        <v>102</v>
      </c>
      <c r="P966" t="s">
        <v>264</v>
      </c>
      <c r="Q966">
        <v>2</v>
      </c>
      <c r="R966" t="s">
        <v>778</v>
      </c>
      <c r="S966" t="s">
        <v>1316</v>
      </c>
      <c r="T966" t="s">
        <v>1833</v>
      </c>
      <c r="U966" t="s">
        <v>83</v>
      </c>
      <c r="V966" t="s">
        <v>1869</v>
      </c>
      <c r="W966">
        <v>56.95</v>
      </c>
      <c r="X966">
        <v>74.95</v>
      </c>
      <c r="Y966">
        <v>2</v>
      </c>
      <c r="Z966" t="s">
        <v>2241</v>
      </c>
      <c r="AA966" t="s">
        <v>2534</v>
      </c>
      <c r="AF966" s="4"/>
      <c r="AG966" s="4"/>
      <c r="AH966" t="s">
        <v>78</v>
      </c>
      <c r="AI966" t="s">
        <v>240</v>
      </c>
      <c r="AJ966" t="s">
        <v>904</v>
      </c>
      <c r="AK966" t="s">
        <v>1191</v>
      </c>
      <c r="AL966" t="s">
        <v>1490</v>
      </c>
      <c r="AM966" t="s">
        <v>67</v>
      </c>
      <c r="AN966" t="s">
        <v>1548</v>
      </c>
      <c r="AO966" t="s">
        <v>469</v>
      </c>
      <c r="AP966" t="s">
        <v>2339</v>
      </c>
    </row>
    <row r="967" spans="1:42" x14ac:dyDescent="0.25">
      <c r="A967">
        <v>670</v>
      </c>
      <c r="B967">
        <v>182</v>
      </c>
      <c r="C967" s="4">
        <v>44125</v>
      </c>
      <c r="D967">
        <v>7</v>
      </c>
      <c r="E967" t="s">
        <v>35</v>
      </c>
      <c r="F967" t="s">
        <v>46</v>
      </c>
      <c r="G967" t="s">
        <v>55</v>
      </c>
      <c r="H967" t="s">
        <v>58</v>
      </c>
      <c r="I967" s="4">
        <v>43991</v>
      </c>
      <c r="J967">
        <v>7</v>
      </c>
      <c r="K967" t="s">
        <v>61</v>
      </c>
      <c r="L967" s="4">
        <v>43915</v>
      </c>
      <c r="M967" s="4">
        <v>44012</v>
      </c>
      <c r="N967">
        <v>2</v>
      </c>
      <c r="O967" t="s">
        <v>102</v>
      </c>
      <c r="P967" t="s">
        <v>264</v>
      </c>
      <c r="Q967">
        <v>2</v>
      </c>
      <c r="R967" t="s">
        <v>778</v>
      </c>
      <c r="S967" t="s">
        <v>1316</v>
      </c>
      <c r="T967" t="s">
        <v>1833</v>
      </c>
      <c r="U967" t="s">
        <v>83</v>
      </c>
      <c r="V967" t="s">
        <v>1869</v>
      </c>
      <c r="W967">
        <v>56.95</v>
      </c>
      <c r="X967">
        <v>74.95</v>
      </c>
      <c r="Y967">
        <v>2</v>
      </c>
      <c r="Z967" t="s">
        <v>2241</v>
      </c>
      <c r="AA967" t="s">
        <v>2534</v>
      </c>
      <c r="AF967" s="4"/>
      <c r="AG967" s="4"/>
      <c r="AH967" t="s">
        <v>80</v>
      </c>
      <c r="AI967" t="s">
        <v>242</v>
      </c>
      <c r="AJ967" t="s">
        <v>455</v>
      </c>
      <c r="AK967" t="s">
        <v>1018</v>
      </c>
      <c r="AL967" t="s">
        <v>1548</v>
      </c>
      <c r="AM967" t="s">
        <v>80</v>
      </c>
      <c r="AN967" t="s">
        <v>1548</v>
      </c>
      <c r="AO967" t="s">
        <v>70</v>
      </c>
      <c r="AP967" t="s">
        <v>2341</v>
      </c>
    </row>
    <row r="968" spans="1:42" x14ac:dyDescent="0.25">
      <c r="A968">
        <v>671</v>
      </c>
      <c r="B968">
        <v>231</v>
      </c>
      <c r="C968" s="4">
        <v>44126</v>
      </c>
      <c r="D968">
        <v>6</v>
      </c>
      <c r="E968" t="s">
        <v>33</v>
      </c>
      <c r="F968" t="s">
        <v>44</v>
      </c>
      <c r="G968" t="s">
        <v>55</v>
      </c>
      <c r="H968" t="s">
        <v>57</v>
      </c>
      <c r="I968" s="4">
        <v>44025</v>
      </c>
      <c r="J968">
        <v>9</v>
      </c>
      <c r="K968" t="s">
        <v>59</v>
      </c>
      <c r="L968" s="4">
        <v>43952</v>
      </c>
      <c r="M968" s="4">
        <v>44075</v>
      </c>
      <c r="N968">
        <v>1</v>
      </c>
      <c r="O968" t="s">
        <v>67</v>
      </c>
      <c r="P968" t="s">
        <v>229</v>
      </c>
      <c r="Q968">
        <v>1</v>
      </c>
      <c r="R968" t="s">
        <v>467</v>
      </c>
      <c r="S968" t="s">
        <v>1030</v>
      </c>
      <c r="T968" t="s">
        <v>1560</v>
      </c>
      <c r="U968" t="s">
        <v>80</v>
      </c>
      <c r="V968" t="s">
        <v>1548</v>
      </c>
      <c r="W968">
        <v>59.74</v>
      </c>
      <c r="X968">
        <v>29.98</v>
      </c>
      <c r="Y968">
        <v>1</v>
      </c>
      <c r="Z968" t="s">
        <v>84</v>
      </c>
      <c r="AA968" t="s">
        <v>2366</v>
      </c>
      <c r="AF968" s="4"/>
      <c r="AG968" s="4"/>
      <c r="AH968" t="s">
        <v>67</v>
      </c>
      <c r="AI968" t="s">
        <v>229</v>
      </c>
      <c r="AJ968" t="s">
        <v>467</v>
      </c>
      <c r="AK968" t="s">
        <v>1030</v>
      </c>
      <c r="AL968" t="s">
        <v>1560</v>
      </c>
      <c r="AM968" t="s">
        <v>80</v>
      </c>
      <c r="AN968" t="s">
        <v>1548</v>
      </c>
      <c r="AO968" t="s">
        <v>84</v>
      </c>
      <c r="AP968" t="s">
        <v>2366</v>
      </c>
    </row>
    <row r="969" spans="1:42" x14ac:dyDescent="0.25">
      <c r="A969">
        <v>672</v>
      </c>
      <c r="B969">
        <v>21</v>
      </c>
      <c r="C969" s="4">
        <v>44127</v>
      </c>
      <c r="D969">
        <v>2</v>
      </c>
      <c r="E969" t="s">
        <v>38</v>
      </c>
      <c r="F969" t="s">
        <v>49</v>
      </c>
      <c r="G969" t="s">
        <v>55</v>
      </c>
      <c r="H969" t="s">
        <v>57</v>
      </c>
      <c r="I969" s="4">
        <v>43986</v>
      </c>
      <c r="J969">
        <v>7</v>
      </c>
      <c r="K969" t="s">
        <v>61</v>
      </c>
      <c r="L969" s="4">
        <v>43915</v>
      </c>
      <c r="M969" s="4">
        <v>44012</v>
      </c>
      <c r="N969">
        <v>2</v>
      </c>
      <c r="O969" t="s">
        <v>186</v>
      </c>
      <c r="P969" t="s">
        <v>348</v>
      </c>
      <c r="Q969">
        <v>2</v>
      </c>
      <c r="R969" t="s">
        <v>779</v>
      </c>
      <c r="S969" t="s">
        <v>1317</v>
      </c>
      <c r="T969" t="s">
        <v>1834</v>
      </c>
      <c r="U969" t="s">
        <v>88</v>
      </c>
      <c r="V969" t="s">
        <v>2047</v>
      </c>
      <c r="W969">
        <v>1064.96</v>
      </c>
      <c r="X969">
        <v>89.96</v>
      </c>
      <c r="Y969">
        <v>2</v>
      </c>
      <c r="Z969" t="s">
        <v>2242</v>
      </c>
      <c r="AA969" t="s">
        <v>2535</v>
      </c>
      <c r="AF969" s="4"/>
      <c r="AG969" s="4"/>
      <c r="AH969" t="s">
        <v>86</v>
      </c>
      <c r="AI969" t="s">
        <v>248</v>
      </c>
      <c r="AJ969" t="s">
        <v>653</v>
      </c>
      <c r="AK969" t="s">
        <v>1197</v>
      </c>
      <c r="AL969" t="s">
        <v>1721</v>
      </c>
      <c r="AM969" t="s">
        <v>80</v>
      </c>
      <c r="AN969" t="s">
        <v>1577</v>
      </c>
      <c r="AO969" t="s">
        <v>549</v>
      </c>
      <c r="AP969" t="s">
        <v>2362</v>
      </c>
    </row>
    <row r="970" spans="1:42" x14ac:dyDescent="0.25">
      <c r="A970">
        <v>672</v>
      </c>
      <c r="B970">
        <v>21</v>
      </c>
      <c r="C970" s="4">
        <v>44127</v>
      </c>
      <c r="D970">
        <v>2</v>
      </c>
      <c r="E970" t="s">
        <v>38</v>
      </c>
      <c r="F970" t="s">
        <v>49</v>
      </c>
      <c r="G970" t="s">
        <v>55</v>
      </c>
      <c r="H970" t="s">
        <v>57</v>
      </c>
      <c r="I970" s="4">
        <v>43986</v>
      </c>
      <c r="J970">
        <v>7</v>
      </c>
      <c r="K970" t="s">
        <v>61</v>
      </c>
      <c r="L970" s="4">
        <v>43915</v>
      </c>
      <c r="M970" s="4">
        <v>44012</v>
      </c>
      <c r="N970">
        <v>2</v>
      </c>
      <c r="O970" t="s">
        <v>186</v>
      </c>
      <c r="P970" t="s">
        <v>348</v>
      </c>
      <c r="Q970">
        <v>2</v>
      </c>
      <c r="R970" t="s">
        <v>779</v>
      </c>
      <c r="S970" t="s">
        <v>1317</v>
      </c>
      <c r="T970" t="s">
        <v>1834</v>
      </c>
      <c r="U970" t="s">
        <v>88</v>
      </c>
      <c r="V970" t="s">
        <v>2047</v>
      </c>
      <c r="W970">
        <v>1064.96</v>
      </c>
      <c r="X970">
        <v>89.96</v>
      </c>
      <c r="Y970">
        <v>2</v>
      </c>
      <c r="Z970" t="s">
        <v>2242</v>
      </c>
      <c r="AA970" t="s">
        <v>2535</v>
      </c>
      <c r="AF970" s="4"/>
      <c r="AG970" s="4"/>
      <c r="AH970" t="s">
        <v>65</v>
      </c>
      <c r="AI970" t="s">
        <v>227</v>
      </c>
      <c r="AJ970" t="s">
        <v>429</v>
      </c>
      <c r="AK970" t="s">
        <v>992</v>
      </c>
      <c r="AL970" t="s">
        <v>1510</v>
      </c>
      <c r="AM970" t="s">
        <v>80</v>
      </c>
      <c r="AN970" t="s">
        <v>1517</v>
      </c>
      <c r="AO970" t="s">
        <v>431</v>
      </c>
      <c r="AP970" t="s">
        <v>2326</v>
      </c>
    </row>
    <row r="971" spans="1:42" x14ac:dyDescent="0.25">
      <c r="A971">
        <v>673</v>
      </c>
      <c r="B971">
        <v>65</v>
      </c>
      <c r="C971" s="4">
        <v>44127</v>
      </c>
      <c r="D971">
        <v>7</v>
      </c>
      <c r="E971" t="s">
        <v>35</v>
      </c>
      <c r="F971" t="s">
        <v>46</v>
      </c>
      <c r="G971" t="s">
        <v>56</v>
      </c>
      <c r="H971" t="s">
        <v>57</v>
      </c>
      <c r="I971" s="4">
        <v>43697</v>
      </c>
      <c r="J971">
        <v>3</v>
      </c>
      <c r="K971" t="s">
        <v>59</v>
      </c>
      <c r="L971" s="4">
        <v>43615</v>
      </c>
      <c r="M971" s="4">
        <v>43830</v>
      </c>
      <c r="N971">
        <v>1</v>
      </c>
      <c r="O971" t="s">
        <v>90</v>
      </c>
      <c r="P971" t="s">
        <v>252</v>
      </c>
      <c r="Q971">
        <v>1</v>
      </c>
      <c r="R971" t="s">
        <v>497</v>
      </c>
      <c r="S971" t="s">
        <v>1060</v>
      </c>
      <c r="T971" t="s">
        <v>1589</v>
      </c>
      <c r="U971" t="s">
        <v>67</v>
      </c>
      <c r="V971" t="s">
        <v>1562</v>
      </c>
      <c r="W971">
        <v>38.25</v>
      </c>
      <c r="X971">
        <v>29.97</v>
      </c>
      <c r="Y971">
        <v>1</v>
      </c>
      <c r="Z971" t="s">
        <v>410</v>
      </c>
      <c r="AA971" t="s">
        <v>2359</v>
      </c>
      <c r="AF971" s="4"/>
      <c r="AG971" s="4"/>
      <c r="AH971" t="s">
        <v>90</v>
      </c>
      <c r="AI971" t="s">
        <v>252</v>
      </c>
      <c r="AJ971" t="s">
        <v>497</v>
      </c>
      <c r="AK971" t="s">
        <v>1060</v>
      </c>
      <c r="AL971" t="s">
        <v>1589</v>
      </c>
      <c r="AM971" t="s">
        <v>67</v>
      </c>
      <c r="AN971" t="s">
        <v>1562</v>
      </c>
      <c r="AO971" t="s">
        <v>410</v>
      </c>
      <c r="AP971" t="s">
        <v>2359</v>
      </c>
    </row>
    <row r="972" spans="1:42" x14ac:dyDescent="0.25">
      <c r="A972">
        <v>674</v>
      </c>
      <c r="B972">
        <v>248</v>
      </c>
      <c r="C972" s="4">
        <v>44127</v>
      </c>
      <c r="D972">
        <v>3</v>
      </c>
      <c r="E972" t="s">
        <v>34</v>
      </c>
      <c r="F972" t="s">
        <v>45</v>
      </c>
      <c r="G972" t="s">
        <v>55</v>
      </c>
      <c r="H972" t="s">
        <v>57</v>
      </c>
      <c r="I972" s="4">
        <v>43897</v>
      </c>
      <c r="J972">
        <v>5</v>
      </c>
      <c r="K972" t="s">
        <v>60</v>
      </c>
      <c r="L972" s="4">
        <v>43831</v>
      </c>
      <c r="M972" s="4">
        <v>43921</v>
      </c>
      <c r="N972">
        <v>1</v>
      </c>
      <c r="O972" t="s">
        <v>90</v>
      </c>
      <c r="P972" t="s">
        <v>252</v>
      </c>
      <c r="Q972">
        <v>1</v>
      </c>
      <c r="R972" t="s">
        <v>501</v>
      </c>
      <c r="S972" t="s">
        <v>1064</v>
      </c>
      <c r="T972" t="s">
        <v>1592</v>
      </c>
      <c r="U972" t="s">
        <v>69</v>
      </c>
      <c r="V972" t="s">
        <v>1562</v>
      </c>
      <c r="W972">
        <v>8.9600000000000009</v>
      </c>
      <c r="X972">
        <v>9.99</v>
      </c>
      <c r="Y972">
        <v>1</v>
      </c>
      <c r="Z972" t="s">
        <v>410</v>
      </c>
      <c r="AA972" t="s">
        <v>2359</v>
      </c>
      <c r="AF972" s="4"/>
      <c r="AG972" s="4"/>
      <c r="AH972" t="s">
        <v>90</v>
      </c>
      <c r="AI972" t="s">
        <v>252</v>
      </c>
      <c r="AJ972" t="s">
        <v>501</v>
      </c>
      <c r="AK972" t="s">
        <v>1064</v>
      </c>
      <c r="AL972" t="s">
        <v>1592</v>
      </c>
      <c r="AM972" t="s">
        <v>69</v>
      </c>
      <c r="AN972" t="s">
        <v>1562</v>
      </c>
      <c r="AO972" t="s">
        <v>410</v>
      </c>
      <c r="AP972" t="s">
        <v>2359</v>
      </c>
    </row>
    <row r="973" spans="1:42" x14ac:dyDescent="0.25">
      <c r="A973">
        <v>675</v>
      </c>
      <c r="B973">
        <v>12</v>
      </c>
      <c r="C973" s="4">
        <v>44128</v>
      </c>
      <c r="D973">
        <v>11</v>
      </c>
      <c r="E973" t="s">
        <v>37</v>
      </c>
      <c r="F973" t="s">
        <v>48</v>
      </c>
      <c r="G973" t="s">
        <v>55</v>
      </c>
      <c r="H973" t="s">
        <v>58</v>
      </c>
      <c r="I973" s="4">
        <v>43713</v>
      </c>
      <c r="J973">
        <v>1</v>
      </c>
      <c r="K973" t="s">
        <v>61</v>
      </c>
      <c r="L973" s="4">
        <v>43615</v>
      </c>
      <c r="M973" s="4">
        <v>43830</v>
      </c>
      <c r="N973">
        <v>2</v>
      </c>
      <c r="O973" t="s">
        <v>179</v>
      </c>
      <c r="P973" t="s">
        <v>341</v>
      </c>
      <c r="Q973">
        <v>2</v>
      </c>
      <c r="R973" t="s">
        <v>780</v>
      </c>
      <c r="S973" t="s">
        <v>1318</v>
      </c>
      <c r="T973" t="s">
        <v>1835</v>
      </c>
      <c r="U973" t="s">
        <v>75</v>
      </c>
      <c r="V973" t="s">
        <v>1869</v>
      </c>
      <c r="W973">
        <v>72.11</v>
      </c>
      <c r="X973">
        <v>74.95</v>
      </c>
      <c r="Y973">
        <v>2</v>
      </c>
      <c r="Z973" t="s">
        <v>2243</v>
      </c>
      <c r="AA973" t="s">
        <v>2536</v>
      </c>
      <c r="AF973" s="4"/>
      <c r="AG973" s="4"/>
      <c r="AH973" t="s">
        <v>79</v>
      </c>
      <c r="AI973" t="s">
        <v>241</v>
      </c>
      <c r="AJ973" t="s">
        <v>542</v>
      </c>
      <c r="AK973" t="s">
        <v>1103</v>
      </c>
      <c r="AL973" t="s">
        <v>1630</v>
      </c>
      <c r="AM973" t="s">
        <v>80</v>
      </c>
      <c r="AN973" t="s">
        <v>1548</v>
      </c>
      <c r="AO973" t="s">
        <v>86</v>
      </c>
      <c r="AP973" t="s">
        <v>2350</v>
      </c>
    </row>
    <row r="974" spans="1:42" x14ac:dyDescent="0.25">
      <c r="A974">
        <v>675</v>
      </c>
      <c r="B974">
        <v>12</v>
      </c>
      <c r="C974" s="4">
        <v>44128</v>
      </c>
      <c r="D974">
        <v>11</v>
      </c>
      <c r="E974" t="s">
        <v>37</v>
      </c>
      <c r="F974" t="s">
        <v>48</v>
      </c>
      <c r="G974" t="s">
        <v>55</v>
      </c>
      <c r="H974" t="s">
        <v>58</v>
      </c>
      <c r="I974" s="4">
        <v>43713</v>
      </c>
      <c r="J974">
        <v>1</v>
      </c>
      <c r="K974" t="s">
        <v>61</v>
      </c>
      <c r="L974" s="4">
        <v>43615</v>
      </c>
      <c r="M974" s="4">
        <v>43830</v>
      </c>
      <c r="N974">
        <v>2</v>
      </c>
      <c r="O974" t="s">
        <v>179</v>
      </c>
      <c r="P974" t="s">
        <v>341</v>
      </c>
      <c r="Q974">
        <v>2</v>
      </c>
      <c r="R974" t="s">
        <v>780</v>
      </c>
      <c r="S974" t="s">
        <v>1318</v>
      </c>
      <c r="T974" t="s">
        <v>1835</v>
      </c>
      <c r="U974" t="s">
        <v>75</v>
      </c>
      <c r="V974" t="s">
        <v>1869</v>
      </c>
      <c r="W974">
        <v>72.11</v>
      </c>
      <c r="X974">
        <v>74.95</v>
      </c>
      <c r="Y974">
        <v>2</v>
      </c>
      <c r="Z974" t="s">
        <v>2243</v>
      </c>
      <c r="AA974" t="s">
        <v>2536</v>
      </c>
      <c r="AF974" s="4"/>
      <c r="AG974" s="4"/>
      <c r="AH974" t="s">
        <v>67</v>
      </c>
      <c r="AI974" t="s">
        <v>229</v>
      </c>
      <c r="AJ974" t="s">
        <v>847</v>
      </c>
      <c r="AK974" t="s">
        <v>1384</v>
      </c>
      <c r="AL974" t="s">
        <v>1900</v>
      </c>
      <c r="AM974" t="s">
        <v>67</v>
      </c>
      <c r="AN974" t="s">
        <v>1548</v>
      </c>
      <c r="AO974" t="s">
        <v>872</v>
      </c>
      <c r="AP974" t="s">
        <v>2388</v>
      </c>
    </row>
    <row r="975" spans="1:42" x14ac:dyDescent="0.25">
      <c r="A975">
        <v>676</v>
      </c>
      <c r="B975">
        <v>148</v>
      </c>
      <c r="C975" s="4">
        <v>44128</v>
      </c>
      <c r="D975">
        <v>10</v>
      </c>
      <c r="E975" t="s">
        <v>42</v>
      </c>
      <c r="F975" t="s">
        <v>53</v>
      </c>
      <c r="G975" t="s">
        <v>55</v>
      </c>
      <c r="H975" t="s">
        <v>58</v>
      </c>
      <c r="I975" s="4">
        <v>43653</v>
      </c>
      <c r="J975">
        <v>1</v>
      </c>
      <c r="K975" t="s">
        <v>61</v>
      </c>
      <c r="L975" s="4">
        <v>43615</v>
      </c>
      <c r="M975" s="4">
        <v>43830</v>
      </c>
      <c r="N975">
        <v>1</v>
      </c>
      <c r="O975" t="s">
        <v>67</v>
      </c>
      <c r="P975" t="s">
        <v>229</v>
      </c>
      <c r="Q975">
        <v>1</v>
      </c>
      <c r="R975" t="s">
        <v>636</v>
      </c>
      <c r="S975" t="s">
        <v>974</v>
      </c>
      <c r="T975" t="s">
        <v>1513</v>
      </c>
      <c r="U975" t="s">
        <v>69</v>
      </c>
      <c r="V975" t="s">
        <v>1548</v>
      </c>
      <c r="W975">
        <v>29.99</v>
      </c>
      <c r="X975">
        <v>14.99</v>
      </c>
      <c r="Y975">
        <v>1</v>
      </c>
      <c r="Z975" t="s">
        <v>455</v>
      </c>
      <c r="AA975" t="s">
        <v>2340</v>
      </c>
      <c r="AF975" s="4"/>
      <c r="AG975" s="4"/>
      <c r="AH975" t="s">
        <v>67</v>
      </c>
      <c r="AI975" t="s">
        <v>229</v>
      </c>
      <c r="AJ975" t="s">
        <v>636</v>
      </c>
      <c r="AK975" t="s">
        <v>974</v>
      </c>
      <c r="AL975" t="s">
        <v>1513</v>
      </c>
      <c r="AM975" t="s">
        <v>69</v>
      </c>
      <c r="AN975" t="s">
        <v>1548</v>
      </c>
      <c r="AO975" t="s">
        <v>455</v>
      </c>
      <c r="AP975" t="s">
        <v>2340</v>
      </c>
    </row>
    <row r="976" spans="1:42" x14ac:dyDescent="0.25">
      <c r="A976">
        <v>677</v>
      </c>
      <c r="B976">
        <v>352</v>
      </c>
      <c r="C976" s="4">
        <v>44128</v>
      </c>
      <c r="D976">
        <v>2</v>
      </c>
      <c r="E976" t="s">
        <v>38</v>
      </c>
      <c r="F976" t="s">
        <v>49</v>
      </c>
      <c r="G976" t="s">
        <v>55</v>
      </c>
      <c r="H976" t="s">
        <v>58</v>
      </c>
      <c r="I976" s="4">
        <v>43686</v>
      </c>
      <c r="J976">
        <v>2</v>
      </c>
      <c r="K976" t="s">
        <v>60</v>
      </c>
      <c r="L976" s="4">
        <v>43615</v>
      </c>
      <c r="M976" s="4">
        <v>43830</v>
      </c>
      <c r="N976">
        <v>2</v>
      </c>
      <c r="O976" t="s">
        <v>187</v>
      </c>
      <c r="P976" t="s">
        <v>349</v>
      </c>
      <c r="Q976">
        <v>3</v>
      </c>
      <c r="R976" t="s">
        <v>781</v>
      </c>
      <c r="S976" t="s">
        <v>1319</v>
      </c>
      <c r="T976" t="s">
        <v>1836</v>
      </c>
      <c r="U976" t="s">
        <v>2005</v>
      </c>
      <c r="V976" t="s">
        <v>2064</v>
      </c>
      <c r="W976">
        <v>443.81</v>
      </c>
      <c r="X976">
        <v>124.93</v>
      </c>
      <c r="Y976">
        <v>3</v>
      </c>
      <c r="Z976" t="s">
        <v>2244</v>
      </c>
      <c r="AA976" t="s">
        <v>2537</v>
      </c>
      <c r="AF976" s="4"/>
      <c r="AG976" s="4"/>
      <c r="AH976" t="s">
        <v>70</v>
      </c>
      <c r="AI976" t="s">
        <v>232</v>
      </c>
      <c r="AJ976" t="s">
        <v>411</v>
      </c>
      <c r="AK976" t="s">
        <v>973</v>
      </c>
      <c r="AL976" t="s">
        <v>1506</v>
      </c>
      <c r="AM976" t="s">
        <v>80</v>
      </c>
      <c r="AN976" t="s">
        <v>1517</v>
      </c>
      <c r="AO976" t="s">
        <v>673</v>
      </c>
      <c r="AP976" t="s">
        <v>2348</v>
      </c>
    </row>
    <row r="977" spans="1:42" x14ac:dyDescent="0.25">
      <c r="A977">
        <v>677</v>
      </c>
      <c r="B977">
        <v>352</v>
      </c>
      <c r="C977" s="4">
        <v>44128</v>
      </c>
      <c r="D977">
        <v>2</v>
      </c>
      <c r="E977" t="s">
        <v>38</v>
      </c>
      <c r="F977" t="s">
        <v>49</v>
      </c>
      <c r="G977" t="s">
        <v>55</v>
      </c>
      <c r="H977" t="s">
        <v>58</v>
      </c>
      <c r="I977" s="4">
        <v>43686</v>
      </c>
      <c r="J977">
        <v>2</v>
      </c>
      <c r="K977" t="s">
        <v>60</v>
      </c>
      <c r="L977" s="4">
        <v>43615</v>
      </c>
      <c r="M977" s="4">
        <v>43830</v>
      </c>
      <c r="N977">
        <v>2</v>
      </c>
      <c r="O977" t="s">
        <v>187</v>
      </c>
      <c r="P977" t="s">
        <v>349</v>
      </c>
      <c r="Q977">
        <v>3</v>
      </c>
      <c r="R977" t="s">
        <v>781</v>
      </c>
      <c r="S977" t="s">
        <v>1319</v>
      </c>
      <c r="T977" t="s">
        <v>1836</v>
      </c>
      <c r="U977" t="s">
        <v>2005</v>
      </c>
      <c r="V977" t="s">
        <v>2064</v>
      </c>
      <c r="W977">
        <v>443.81</v>
      </c>
      <c r="X977">
        <v>124.93</v>
      </c>
      <c r="Y977">
        <v>3</v>
      </c>
      <c r="Z977" t="s">
        <v>2244</v>
      </c>
      <c r="AA977" t="s">
        <v>2537</v>
      </c>
      <c r="AF977" s="4"/>
      <c r="AG977" s="4"/>
      <c r="AH977" t="s">
        <v>84</v>
      </c>
      <c r="AI977" t="s">
        <v>246</v>
      </c>
      <c r="AJ977" t="s">
        <v>743</v>
      </c>
      <c r="AK977" t="s">
        <v>1284</v>
      </c>
      <c r="AL977" t="s">
        <v>1533</v>
      </c>
      <c r="AM977" t="s">
        <v>67</v>
      </c>
      <c r="AN977" t="s">
        <v>1548</v>
      </c>
      <c r="AO977" t="s">
        <v>645</v>
      </c>
      <c r="AP977" t="s">
        <v>2347</v>
      </c>
    </row>
    <row r="978" spans="1:42" x14ac:dyDescent="0.25">
      <c r="A978">
        <v>677</v>
      </c>
      <c r="B978">
        <v>352</v>
      </c>
      <c r="C978" s="4">
        <v>44128</v>
      </c>
      <c r="D978">
        <v>2</v>
      </c>
      <c r="E978" t="s">
        <v>38</v>
      </c>
      <c r="F978" t="s">
        <v>49</v>
      </c>
      <c r="G978" t="s">
        <v>55</v>
      </c>
      <c r="H978" t="s">
        <v>58</v>
      </c>
      <c r="I978" s="4">
        <v>43686</v>
      </c>
      <c r="J978">
        <v>2</v>
      </c>
      <c r="K978" t="s">
        <v>60</v>
      </c>
      <c r="L978" s="4">
        <v>43615</v>
      </c>
      <c r="M978" s="4">
        <v>43830</v>
      </c>
      <c r="N978">
        <v>2</v>
      </c>
      <c r="O978" t="s">
        <v>187</v>
      </c>
      <c r="P978" t="s">
        <v>349</v>
      </c>
      <c r="Q978">
        <v>3</v>
      </c>
      <c r="R978" t="s">
        <v>781</v>
      </c>
      <c r="S978" t="s">
        <v>1319</v>
      </c>
      <c r="T978" t="s">
        <v>1836</v>
      </c>
      <c r="U978" t="s">
        <v>2005</v>
      </c>
      <c r="V978" t="s">
        <v>2064</v>
      </c>
      <c r="W978">
        <v>443.81</v>
      </c>
      <c r="X978">
        <v>124.93</v>
      </c>
      <c r="Y978">
        <v>3</v>
      </c>
      <c r="Z978" t="s">
        <v>2244</v>
      </c>
      <c r="AA978" t="s">
        <v>2537</v>
      </c>
      <c r="AF978" s="4"/>
      <c r="AG978" s="4"/>
      <c r="AH978" t="s">
        <v>70</v>
      </c>
      <c r="AI978" t="s">
        <v>232</v>
      </c>
      <c r="AJ978" t="s">
        <v>484</v>
      </c>
      <c r="AK978" t="s">
        <v>1038</v>
      </c>
      <c r="AL978" t="s">
        <v>1576</v>
      </c>
      <c r="AM978" t="s">
        <v>80</v>
      </c>
      <c r="AN978" t="s">
        <v>1517</v>
      </c>
      <c r="AO978" t="s">
        <v>640</v>
      </c>
      <c r="AP978" t="s">
        <v>2393</v>
      </c>
    </row>
    <row r="979" spans="1:42" x14ac:dyDescent="0.25">
      <c r="A979">
        <v>678</v>
      </c>
      <c r="B979">
        <v>54</v>
      </c>
      <c r="C979" s="4">
        <v>44129</v>
      </c>
      <c r="D979">
        <v>11</v>
      </c>
      <c r="E979" t="s">
        <v>37</v>
      </c>
      <c r="F979" t="s">
        <v>48</v>
      </c>
      <c r="G979" t="s">
        <v>56</v>
      </c>
      <c r="H979" t="s">
        <v>57</v>
      </c>
      <c r="I979" s="4">
        <v>43891</v>
      </c>
      <c r="J979">
        <v>5</v>
      </c>
      <c r="K979" t="s">
        <v>60</v>
      </c>
      <c r="L979" s="4">
        <v>43831</v>
      </c>
      <c r="M979" s="4">
        <v>43921</v>
      </c>
      <c r="N979">
        <v>1</v>
      </c>
      <c r="O979" t="s">
        <v>84</v>
      </c>
      <c r="P979" t="s">
        <v>246</v>
      </c>
      <c r="Q979">
        <v>1</v>
      </c>
      <c r="R979" t="s">
        <v>687</v>
      </c>
      <c r="S979" t="s">
        <v>1104</v>
      </c>
      <c r="T979" t="s">
        <v>1750</v>
      </c>
      <c r="U979" t="s">
        <v>69</v>
      </c>
      <c r="V979" t="s">
        <v>1548</v>
      </c>
      <c r="W979">
        <v>26.99</v>
      </c>
      <c r="X979">
        <v>14.99</v>
      </c>
      <c r="Y979">
        <v>1</v>
      </c>
      <c r="Z979" t="s">
        <v>410</v>
      </c>
      <c r="AA979" t="s">
        <v>2359</v>
      </c>
      <c r="AF979" s="4"/>
      <c r="AG979" s="4"/>
      <c r="AH979" t="s">
        <v>84</v>
      </c>
      <c r="AI979" t="s">
        <v>246</v>
      </c>
      <c r="AJ979" t="s">
        <v>687</v>
      </c>
      <c r="AK979" t="s">
        <v>1104</v>
      </c>
      <c r="AL979" t="s">
        <v>1750</v>
      </c>
      <c r="AM979" t="s">
        <v>69</v>
      </c>
      <c r="AN979" t="s">
        <v>1548</v>
      </c>
      <c r="AO979" t="s">
        <v>410</v>
      </c>
      <c r="AP979" t="s">
        <v>2359</v>
      </c>
    </row>
    <row r="980" spans="1:42" x14ac:dyDescent="0.25">
      <c r="A980">
        <v>679</v>
      </c>
      <c r="B980">
        <v>103</v>
      </c>
      <c r="C980" s="4">
        <v>44129</v>
      </c>
      <c r="D980">
        <v>11</v>
      </c>
      <c r="E980" t="s">
        <v>37</v>
      </c>
      <c r="F980" t="s">
        <v>48</v>
      </c>
      <c r="G980" t="s">
        <v>56</v>
      </c>
      <c r="H980" t="s">
        <v>57</v>
      </c>
      <c r="I980" s="4">
        <v>44000</v>
      </c>
      <c r="J980">
        <v>8</v>
      </c>
      <c r="K980" t="s">
        <v>60</v>
      </c>
      <c r="L980" s="4">
        <v>44000</v>
      </c>
      <c r="M980" s="4">
        <v>44073</v>
      </c>
      <c r="N980">
        <v>1</v>
      </c>
      <c r="O980" t="s">
        <v>90</v>
      </c>
      <c r="P980" t="s">
        <v>252</v>
      </c>
      <c r="Q980">
        <v>1</v>
      </c>
      <c r="R980" t="s">
        <v>69</v>
      </c>
      <c r="S980" t="s">
        <v>1015</v>
      </c>
      <c r="T980" t="s">
        <v>1545</v>
      </c>
      <c r="U980" t="s">
        <v>80</v>
      </c>
      <c r="V980" t="s">
        <v>1562</v>
      </c>
      <c r="W980">
        <v>189.98</v>
      </c>
      <c r="X980">
        <v>19.98</v>
      </c>
      <c r="Y980">
        <v>1</v>
      </c>
      <c r="Z980" t="s">
        <v>645</v>
      </c>
      <c r="AA980" t="s">
        <v>2347</v>
      </c>
      <c r="AF980" s="4"/>
      <c r="AG980" s="4"/>
      <c r="AH980" t="s">
        <v>90</v>
      </c>
      <c r="AI980" t="s">
        <v>252</v>
      </c>
      <c r="AJ980" t="s">
        <v>69</v>
      </c>
      <c r="AK980" t="s">
        <v>1015</v>
      </c>
      <c r="AL980" t="s">
        <v>1545</v>
      </c>
      <c r="AM980" t="s">
        <v>80</v>
      </c>
      <c r="AN980" t="s">
        <v>1562</v>
      </c>
      <c r="AO980" t="s">
        <v>645</v>
      </c>
      <c r="AP980" t="s">
        <v>2347</v>
      </c>
    </row>
    <row r="981" spans="1:42" x14ac:dyDescent="0.25">
      <c r="A981">
        <v>680</v>
      </c>
      <c r="B981">
        <v>425</v>
      </c>
      <c r="C981" s="4">
        <v>44129</v>
      </c>
      <c r="D981">
        <v>5</v>
      </c>
      <c r="E981" t="s">
        <v>36</v>
      </c>
      <c r="F981" t="s">
        <v>47</v>
      </c>
      <c r="G981" t="s">
        <v>56</v>
      </c>
      <c r="H981" t="s">
        <v>57</v>
      </c>
      <c r="I981" s="4">
        <v>43664</v>
      </c>
      <c r="J981">
        <v>2</v>
      </c>
      <c r="K981" t="s">
        <v>60</v>
      </c>
      <c r="L981" s="4">
        <v>43615</v>
      </c>
      <c r="M981" s="4">
        <v>43830</v>
      </c>
      <c r="N981">
        <v>2</v>
      </c>
      <c r="O981" t="s">
        <v>183</v>
      </c>
      <c r="P981" t="s">
        <v>345</v>
      </c>
      <c r="Q981">
        <v>2</v>
      </c>
      <c r="R981" t="s">
        <v>766</v>
      </c>
      <c r="S981" t="s">
        <v>1305</v>
      </c>
      <c r="T981" t="s">
        <v>1822</v>
      </c>
      <c r="U981" t="s">
        <v>110</v>
      </c>
      <c r="V981" t="s">
        <v>2038</v>
      </c>
      <c r="W981">
        <v>290.94</v>
      </c>
      <c r="X981">
        <v>104.94</v>
      </c>
      <c r="Y981">
        <v>2</v>
      </c>
      <c r="Z981" t="s">
        <v>2234</v>
      </c>
      <c r="AA981" t="s">
        <v>2527</v>
      </c>
      <c r="AF981" s="4"/>
      <c r="AG981" s="4"/>
      <c r="AH981" t="s">
        <v>67</v>
      </c>
      <c r="AI981" t="s">
        <v>229</v>
      </c>
      <c r="AJ981" t="s">
        <v>445</v>
      </c>
      <c r="AK981" t="s">
        <v>1007</v>
      </c>
      <c r="AL981" t="s">
        <v>1533</v>
      </c>
      <c r="AM981" t="s">
        <v>67</v>
      </c>
      <c r="AN981" t="s">
        <v>1548</v>
      </c>
      <c r="AO981" t="s">
        <v>79</v>
      </c>
      <c r="AP981" t="s">
        <v>2349</v>
      </c>
    </row>
    <row r="982" spans="1:42" x14ac:dyDescent="0.25">
      <c r="A982">
        <v>680</v>
      </c>
      <c r="B982">
        <v>425</v>
      </c>
      <c r="C982" s="4">
        <v>44129</v>
      </c>
      <c r="D982">
        <v>5</v>
      </c>
      <c r="E982" t="s">
        <v>36</v>
      </c>
      <c r="F982" t="s">
        <v>47</v>
      </c>
      <c r="G982" t="s">
        <v>56</v>
      </c>
      <c r="H982" t="s">
        <v>57</v>
      </c>
      <c r="I982" s="4">
        <v>43664</v>
      </c>
      <c r="J982">
        <v>2</v>
      </c>
      <c r="K982" t="s">
        <v>60</v>
      </c>
      <c r="L982" s="4">
        <v>43615</v>
      </c>
      <c r="M982" s="4">
        <v>43830</v>
      </c>
      <c r="N982">
        <v>2</v>
      </c>
      <c r="O982" t="s">
        <v>183</v>
      </c>
      <c r="P982" t="s">
        <v>345</v>
      </c>
      <c r="Q982">
        <v>2</v>
      </c>
      <c r="R982" t="s">
        <v>766</v>
      </c>
      <c r="S982" t="s">
        <v>1305</v>
      </c>
      <c r="T982" t="s">
        <v>1822</v>
      </c>
      <c r="U982" t="s">
        <v>110</v>
      </c>
      <c r="V982" t="s">
        <v>2038</v>
      </c>
      <c r="W982">
        <v>290.94</v>
      </c>
      <c r="X982">
        <v>104.94</v>
      </c>
      <c r="Y982">
        <v>2</v>
      </c>
      <c r="Z982" t="s">
        <v>2234</v>
      </c>
      <c r="AA982" t="s">
        <v>2527</v>
      </c>
      <c r="AF982" s="4"/>
      <c r="AG982" s="4"/>
      <c r="AH982" t="s">
        <v>70</v>
      </c>
      <c r="AI982" t="s">
        <v>232</v>
      </c>
      <c r="AJ982" t="s">
        <v>475</v>
      </c>
      <c r="AK982" t="s">
        <v>1038</v>
      </c>
      <c r="AL982" t="s">
        <v>1527</v>
      </c>
      <c r="AM982" t="s">
        <v>67</v>
      </c>
      <c r="AN982" t="s">
        <v>1517</v>
      </c>
      <c r="AO982" t="s">
        <v>673</v>
      </c>
      <c r="AP982" t="s">
        <v>2348</v>
      </c>
    </row>
    <row r="983" spans="1:42" x14ac:dyDescent="0.25">
      <c r="A983">
        <v>681</v>
      </c>
      <c r="B983">
        <v>121</v>
      </c>
      <c r="C983" s="4">
        <v>44130</v>
      </c>
      <c r="D983">
        <v>3</v>
      </c>
      <c r="E983" t="s">
        <v>34</v>
      </c>
      <c r="F983" t="s">
        <v>45</v>
      </c>
      <c r="G983" t="s">
        <v>56</v>
      </c>
      <c r="H983" t="s">
        <v>58</v>
      </c>
      <c r="I983" s="4">
        <v>43690</v>
      </c>
      <c r="J983">
        <v>2</v>
      </c>
      <c r="K983" t="s">
        <v>60</v>
      </c>
      <c r="L983" s="4">
        <v>43615</v>
      </c>
      <c r="M983" s="4">
        <v>43830</v>
      </c>
      <c r="N983">
        <v>1</v>
      </c>
      <c r="O983" t="s">
        <v>79</v>
      </c>
      <c r="P983" t="s">
        <v>241</v>
      </c>
      <c r="Q983">
        <v>1</v>
      </c>
      <c r="R983" t="s">
        <v>542</v>
      </c>
      <c r="S983" t="s">
        <v>1103</v>
      </c>
      <c r="T983" t="s">
        <v>1630</v>
      </c>
      <c r="U983" t="s">
        <v>69</v>
      </c>
      <c r="V983" t="s">
        <v>1548</v>
      </c>
      <c r="W983">
        <v>4.57</v>
      </c>
      <c r="X983">
        <v>14.99</v>
      </c>
      <c r="Y983">
        <v>1</v>
      </c>
      <c r="Z983" t="s">
        <v>86</v>
      </c>
      <c r="AA983" t="s">
        <v>2350</v>
      </c>
      <c r="AF983" s="4"/>
      <c r="AG983" s="4"/>
      <c r="AH983" t="s">
        <v>79</v>
      </c>
      <c r="AI983" t="s">
        <v>241</v>
      </c>
      <c r="AJ983" t="s">
        <v>542</v>
      </c>
      <c r="AK983" t="s">
        <v>1103</v>
      </c>
      <c r="AL983" t="s">
        <v>1630</v>
      </c>
      <c r="AM983" t="s">
        <v>69</v>
      </c>
      <c r="AN983" t="s">
        <v>1548</v>
      </c>
      <c r="AO983" t="s">
        <v>86</v>
      </c>
      <c r="AP983" t="s">
        <v>2350</v>
      </c>
    </row>
    <row r="984" spans="1:42" x14ac:dyDescent="0.25">
      <c r="A984">
        <v>682</v>
      </c>
      <c r="B984">
        <v>217</v>
      </c>
      <c r="C984" s="4">
        <v>44130</v>
      </c>
      <c r="D984">
        <v>4</v>
      </c>
      <c r="E984" t="s">
        <v>40</v>
      </c>
      <c r="F984" t="s">
        <v>51</v>
      </c>
      <c r="G984" t="s">
        <v>55</v>
      </c>
      <c r="H984" t="s">
        <v>57</v>
      </c>
      <c r="I984" s="4">
        <v>43670</v>
      </c>
      <c r="J984">
        <v>3</v>
      </c>
      <c r="K984" t="s">
        <v>59</v>
      </c>
      <c r="L984" s="4">
        <v>43615</v>
      </c>
      <c r="M984" s="4">
        <v>43830</v>
      </c>
      <c r="N984">
        <v>1</v>
      </c>
      <c r="O984" t="s">
        <v>79</v>
      </c>
      <c r="P984" t="s">
        <v>241</v>
      </c>
      <c r="Q984">
        <v>1</v>
      </c>
      <c r="R984" t="s">
        <v>463</v>
      </c>
      <c r="S984" t="s">
        <v>1026</v>
      </c>
      <c r="T984" t="s">
        <v>1556</v>
      </c>
      <c r="U984" t="s">
        <v>69</v>
      </c>
      <c r="V984" t="s">
        <v>1548</v>
      </c>
      <c r="W984">
        <v>21.49</v>
      </c>
      <c r="X984">
        <v>14.99</v>
      </c>
      <c r="Y984">
        <v>1</v>
      </c>
      <c r="Z984" t="s">
        <v>455</v>
      </c>
      <c r="AA984" t="s">
        <v>2340</v>
      </c>
      <c r="AF984" s="4"/>
      <c r="AG984" s="4"/>
      <c r="AH984" t="s">
        <v>79</v>
      </c>
      <c r="AI984" t="s">
        <v>241</v>
      </c>
      <c r="AJ984" t="s">
        <v>463</v>
      </c>
      <c r="AK984" t="s">
        <v>1026</v>
      </c>
      <c r="AL984" t="s">
        <v>1556</v>
      </c>
      <c r="AM984" t="s">
        <v>69</v>
      </c>
      <c r="AN984" t="s">
        <v>1548</v>
      </c>
      <c r="AO984" t="s">
        <v>455</v>
      </c>
      <c r="AP984" t="s">
        <v>2340</v>
      </c>
    </row>
    <row r="985" spans="1:42" x14ac:dyDescent="0.25">
      <c r="A985">
        <v>683</v>
      </c>
      <c r="B985">
        <v>391</v>
      </c>
      <c r="C985" s="4">
        <v>44130</v>
      </c>
      <c r="D985">
        <v>4</v>
      </c>
      <c r="E985" t="s">
        <v>40</v>
      </c>
      <c r="F985" t="s">
        <v>51</v>
      </c>
      <c r="G985" t="s">
        <v>55</v>
      </c>
      <c r="H985" t="s">
        <v>58</v>
      </c>
      <c r="I985" s="4">
        <v>43689</v>
      </c>
      <c r="J985">
        <v>2</v>
      </c>
      <c r="K985" t="s">
        <v>60</v>
      </c>
      <c r="L985" s="4">
        <v>43615</v>
      </c>
      <c r="M985" s="4">
        <v>43830</v>
      </c>
      <c r="N985">
        <v>1</v>
      </c>
      <c r="O985" t="s">
        <v>69</v>
      </c>
      <c r="P985" t="s">
        <v>231</v>
      </c>
      <c r="Q985">
        <v>1</v>
      </c>
      <c r="R985" t="s">
        <v>78</v>
      </c>
      <c r="S985" t="s">
        <v>1238</v>
      </c>
      <c r="T985" t="s">
        <v>1533</v>
      </c>
      <c r="U985" t="s">
        <v>69</v>
      </c>
      <c r="V985" t="s">
        <v>1577</v>
      </c>
      <c r="W985">
        <v>59.99</v>
      </c>
      <c r="X985">
        <v>24.99</v>
      </c>
      <c r="Y985">
        <v>1</v>
      </c>
      <c r="Z985" t="s">
        <v>69</v>
      </c>
      <c r="AA985" t="s">
        <v>2360</v>
      </c>
      <c r="AF985" s="4"/>
      <c r="AG985" s="4"/>
      <c r="AH985" t="s">
        <v>69</v>
      </c>
      <c r="AI985" t="s">
        <v>231</v>
      </c>
      <c r="AJ985" t="s">
        <v>78</v>
      </c>
      <c r="AK985" t="s">
        <v>1238</v>
      </c>
      <c r="AL985" t="s">
        <v>1533</v>
      </c>
      <c r="AM985" t="s">
        <v>69</v>
      </c>
      <c r="AN985" t="s">
        <v>1577</v>
      </c>
      <c r="AO985" t="s">
        <v>69</v>
      </c>
      <c r="AP985" t="s">
        <v>2360</v>
      </c>
    </row>
    <row r="986" spans="1:42" x14ac:dyDescent="0.25">
      <c r="A986">
        <v>684</v>
      </c>
      <c r="B986">
        <v>123</v>
      </c>
      <c r="C986" s="4">
        <v>44131</v>
      </c>
      <c r="D986">
        <v>8</v>
      </c>
      <c r="E986" t="s">
        <v>43</v>
      </c>
      <c r="F986" t="s">
        <v>54</v>
      </c>
      <c r="G986" t="s">
        <v>55</v>
      </c>
      <c r="H986" t="s">
        <v>58</v>
      </c>
      <c r="I986" s="4">
        <v>44064</v>
      </c>
      <c r="J986">
        <v>9</v>
      </c>
      <c r="K986" t="s">
        <v>59</v>
      </c>
      <c r="L986" s="4">
        <v>43952</v>
      </c>
      <c r="M986" s="4">
        <v>44075</v>
      </c>
      <c r="N986">
        <v>1</v>
      </c>
      <c r="O986" t="s">
        <v>67</v>
      </c>
      <c r="P986" t="s">
        <v>229</v>
      </c>
      <c r="Q986">
        <v>1</v>
      </c>
      <c r="R986" t="s">
        <v>573</v>
      </c>
      <c r="S986" t="s">
        <v>1131</v>
      </c>
      <c r="T986" t="s">
        <v>1517</v>
      </c>
      <c r="U986" t="s">
        <v>67</v>
      </c>
      <c r="V986" t="s">
        <v>1548</v>
      </c>
      <c r="W986">
        <v>59.97</v>
      </c>
      <c r="X986">
        <v>44.97</v>
      </c>
      <c r="Y986">
        <v>1</v>
      </c>
      <c r="Z986" t="s">
        <v>872</v>
      </c>
      <c r="AA986" t="s">
        <v>2388</v>
      </c>
      <c r="AF986" s="4"/>
      <c r="AG986" s="4"/>
      <c r="AH986" t="s">
        <v>67</v>
      </c>
      <c r="AI986" t="s">
        <v>229</v>
      </c>
      <c r="AJ986" t="s">
        <v>573</v>
      </c>
      <c r="AK986" t="s">
        <v>1131</v>
      </c>
      <c r="AL986" t="s">
        <v>1517</v>
      </c>
      <c r="AM986" t="s">
        <v>67</v>
      </c>
      <c r="AN986" t="s">
        <v>1548</v>
      </c>
      <c r="AO986" t="s">
        <v>872</v>
      </c>
      <c r="AP986" t="s">
        <v>2388</v>
      </c>
    </row>
    <row r="987" spans="1:42" x14ac:dyDescent="0.25">
      <c r="A987">
        <v>685</v>
      </c>
      <c r="B987">
        <v>429</v>
      </c>
      <c r="C987" s="4">
        <v>44131</v>
      </c>
      <c r="D987">
        <v>9</v>
      </c>
      <c r="E987" t="s">
        <v>41</v>
      </c>
      <c r="F987" t="s">
        <v>52</v>
      </c>
      <c r="G987" t="s">
        <v>55</v>
      </c>
      <c r="H987" t="s">
        <v>58</v>
      </c>
      <c r="I987" s="4">
        <v>43808</v>
      </c>
      <c r="J987">
        <v>3</v>
      </c>
      <c r="K987" t="s">
        <v>59</v>
      </c>
      <c r="L987" s="4">
        <v>43615</v>
      </c>
      <c r="M987" s="4">
        <v>43830</v>
      </c>
      <c r="N987">
        <v>2</v>
      </c>
      <c r="O987" t="s">
        <v>188</v>
      </c>
      <c r="P987" t="s">
        <v>350</v>
      </c>
      <c r="Q987">
        <v>2</v>
      </c>
      <c r="R987" t="s">
        <v>782</v>
      </c>
      <c r="S987" t="s">
        <v>1320</v>
      </c>
      <c r="T987" t="s">
        <v>1837</v>
      </c>
      <c r="U987" t="s">
        <v>180</v>
      </c>
      <c r="V987" t="s">
        <v>2037</v>
      </c>
      <c r="W987">
        <v>784.98</v>
      </c>
      <c r="X987">
        <v>64.97</v>
      </c>
      <c r="Y987">
        <v>2</v>
      </c>
      <c r="Z987" t="s">
        <v>2245</v>
      </c>
      <c r="AA987" t="s">
        <v>2538</v>
      </c>
      <c r="AF987" s="4"/>
      <c r="AG987" s="4"/>
      <c r="AH987" t="s">
        <v>86</v>
      </c>
      <c r="AI987" t="s">
        <v>248</v>
      </c>
      <c r="AJ987" t="s">
        <v>653</v>
      </c>
      <c r="AK987" t="s">
        <v>1197</v>
      </c>
      <c r="AL987" t="s">
        <v>1721</v>
      </c>
      <c r="AM987" t="s">
        <v>80</v>
      </c>
      <c r="AN987" t="s">
        <v>1577</v>
      </c>
      <c r="AO987" t="s">
        <v>549</v>
      </c>
      <c r="AP987" t="s">
        <v>2362</v>
      </c>
    </row>
    <row r="988" spans="1:42" x14ac:dyDescent="0.25">
      <c r="A988">
        <v>685</v>
      </c>
      <c r="B988">
        <v>429</v>
      </c>
      <c r="C988" s="4">
        <v>44131</v>
      </c>
      <c r="D988">
        <v>9</v>
      </c>
      <c r="E988" t="s">
        <v>41</v>
      </c>
      <c r="F988" t="s">
        <v>52</v>
      </c>
      <c r="G988" t="s">
        <v>55</v>
      </c>
      <c r="H988" t="s">
        <v>58</v>
      </c>
      <c r="I988" s="4">
        <v>43808</v>
      </c>
      <c r="J988">
        <v>3</v>
      </c>
      <c r="K988" t="s">
        <v>59</v>
      </c>
      <c r="L988" s="4">
        <v>43615</v>
      </c>
      <c r="M988" s="4">
        <v>43830</v>
      </c>
      <c r="N988">
        <v>2</v>
      </c>
      <c r="O988" t="s">
        <v>188</v>
      </c>
      <c r="P988" t="s">
        <v>350</v>
      </c>
      <c r="Q988">
        <v>2</v>
      </c>
      <c r="R988" t="s">
        <v>782</v>
      </c>
      <c r="S988" t="s">
        <v>1320</v>
      </c>
      <c r="T988" t="s">
        <v>1837</v>
      </c>
      <c r="U988" t="s">
        <v>180</v>
      </c>
      <c r="V988" t="s">
        <v>2037</v>
      </c>
      <c r="W988">
        <v>784.98</v>
      </c>
      <c r="X988">
        <v>64.97</v>
      </c>
      <c r="Y988">
        <v>2</v>
      </c>
      <c r="Z988" t="s">
        <v>2245</v>
      </c>
      <c r="AA988" t="s">
        <v>2538</v>
      </c>
      <c r="AF988" s="4"/>
      <c r="AG988" s="4"/>
      <c r="AH988" t="s">
        <v>79</v>
      </c>
      <c r="AI988" t="s">
        <v>241</v>
      </c>
      <c r="AJ988" t="s">
        <v>403</v>
      </c>
      <c r="AK988" t="s">
        <v>965</v>
      </c>
      <c r="AL988" t="s">
        <v>422</v>
      </c>
      <c r="AM988" t="s">
        <v>69</v>
      </c>
      <c r="AN988" t="s">
        <v>1548</v>
      </c>
      <c r="AO988" t="s">
        <v>455</v>
      </c>
      <c r="AP988" t="s">
        <v>2340</v>
      </c>
    </row>
    <row r="989" spans="1:42" x14ac:dyDescent="0.25">
      <c r="A989">
        <v>686</v>
      </c>
      <c r="B989">
        <v>26</v>
      </c>
      <c r="C989" s="4">
        <v>44132</v>
      </c>
      <c r="D989">
        <v>5</v>
      </c>
      <c r="E989" t="s">
        <v>36</v>
      </c>
      <c r="F989" t="s">
        <v>47</v>
      </c>
      <c r="G989" t="s">
        <v>56</v>
      </c>
      <c r="H989" t="s">
        <v>58</v>
      </c>
      <c r="I989" s="4">
        <v>43843</v>
      </c>
      <c r="J989">
        <v>5</v>
      </c>
      <c r="K989" t="s">
        <v>60</v>
      </c>
      <c r="L989" s="4">
        <v>43831</v>
      </c>
      <c r="M989" s="4">
        <v>43921</v>
      </c>
      <c r="N989">
        <v>1</v>
      </c>
      <c r="O989" t="s">
        <v>79</v>
      </c>
      <c r="P989" t="s">
        <v>241</v>
      </c>
      <c r="Q989">
        <v>1</v>
      </c>
      <c r="R989" t="s">
        <v>629</v>
      </c>
      <c r="S989" t="s">
        <v>965</v>
      </c>
      <c r="T989" t="s">
        <v>1703</v>
      </c>
      <c r="U989" t="s">
        <v>67</v>
      </c>
      <c r="V989" t="s">
        <v>1548</v>
      </c>
      <c r="W989">
        <v>359.85</v>
      </c>
      <c r="X989">
        <v>44.97</v>
      </c>
      <c r="Y989">
        <v>1</v>
      </c>
      <c r="Z989" t="s">
        <v>86</v>
      </c>
      <c r="AA989" t="s">
        <v>2350</v>
      </c>
      <c r="AF989" s="4"/>
      <c r="AG989" s="4"/>
      <c r="AH989" t="s">
        <v>79</v>
      </c>
      <c r="AI989" t="s">
        <v>241</v>
      </c>
      <c r="AJ989" t="s">
        <v>629</v>
      </c>
      <c r="AK989" t="s">
        <v>965</v>
      </c>
      <c r="AL989" t="s">
        <v>1703</v>
      </c>
      <c r="AM989" t="s">
        <v>67</v>
      </c>
      <c r="AN989" t="s">
        <v>1548</v>
      </c>
      <c r="AO989" t="s">
        <v>86</v>
      </c>
      <c r="AP989" t="s">
        <v>2350</v>
      </c>
    </row>
    <row r="990" spans="1:42" x14ac:dyDescent="0.25">
      <c r="A990">
        <v>687</v>
      </c>
      <c r="B990">
        <v>225</v>
      </c>
      <c r="C990" s="4">
        <v>44132</v>
      </c>
      <c r="D990">
        <v>10</v>
      </c>
      <c r="E990" t="s">
        <v>42</v>
      </c>
      <c r="F990" t="s">
        <v>53</v>
      </c>
      <c r="G990" t="s">
        <v>56</v>
      </c>
      <c r="H990" t="s">
        <v>57</v>
      </c>
      <c r="I990" s="4">
        <v>43736</v>
      </c>
      <c r="J990">
        <v>2</v>
      </c>
      <c r="K990" t="s">
        <v>60</v>
      </c>
      <c r="L990" s="4">
        <v>43615</v>
      </c>
      <c r="M990" s="4">
        <v>43830</v>
      </c>
      <c r="N990">
        <v>1</v>
      </c>
      <c r="O990" t="s">
        <v>80</v>
      </c>
      <c r="P990" t="s">
        <v>242</v>
      </c>
      <c r="Q990">
        <v>1</v>
      </c>
      <c r="R990" t="s">
        <v>548</v>
      </c>
      <c r="S990" t="s">
        <v>1109</v>
      </c>
      <c r="T990" t="s">
        <v>1634</v>
      </c>
      <c r="U990" t="s">
        <v>67</v>
      </c>
      <c r="V990" t="s">
        <v>1548</v>
      </c>
      <c r="W990">
        <v>83.94</v>
      </c>
      <c r="X990">
        <v>44.97</v>
      </c>
      <c r="Y990">
        <v>1</v>
      </c>
      <c r="Z990" t="s">
        <v>67</v>
      </c>
      <c r="AA990" t="s">
        <v>2373</v>
      </c>
      <c r="AF990" s="4"/>
      <c r="AG990" s="4"/>
      <c r="AH990" t="s">
        <v>80</v>
      </c>
      <c r="AI990" t="s">
        <v>242</v>
      </c>
      <c r="AJ990" t="s">
        <v>548</v>
      </c>
      <c r="AK990" t="s">
        <v>1109</v>
      </c>
      <c r="AL990" t="s">
        <v>1634</v>
      </c>
      <c r="AM990" t="s">
        <v>67</v>
      </c>
      <c r="AN990" t="s">
        <v>1548</v>
      </c>
      <c r="AO990" t="s">
        <v>67</v>
      </c>
      <c r="AP990" t="s">
        <v>2373</v>
      </c>
    </row>
    <row r="991" spans="1:42" x14ac:dyDescent="0.25">
      <c r="A991">
        <v>688</v>
      </c>
      <c r="B991">
        <v>261</v>
      </c>
      <c r="C991" s="4">
        <v>44132</v>
      </c>
      <c r="D991">
        <v>11</v>
      </c>
      <c r="E991" t="s">
        <v>37</v>
      </c>
      <c r="F991" t="s">
        <v>48</v>
      </c>
      <c r="G991" t="s">
        <v>56</v>
      </c>
      <c r="H991" t="s">
        <v>58</v>
      </c>
      <c r="I991" s="4">
        <v>43957</v>
      </c>
      <c r="J991">
        <v>9</v>
      </c>
      <c r="K991" t="s">
        <v>59</v>
      </c>
      <c r="L991" s="4">
        <v>43952</v>
      </c>
      <c r="M991" s="4">
        <v>44075</v>
      </c>
      <c r="N991">
        <v>2</v>
      </c>
      <c r="O991" t="s">
        <v>177</v>
      </c>
      <c r="P991" t="s">
        <v>339</v>
      </c>
      <c r="Q991">
        <v>2</v>
      </c>
      <c r="R991" t="s">
        <v>783</v>
      </c>
      <c r="S991" t="s">
        <v>1321</v>
      </c>
      <c r="T991" t="s">
        <v>1785</v>
      </c>
      <c r="U991" t="s">
        <v>71</v>
      </c>
      <c r="V991" t="s">
        <v>2030</v>
      </c>
      <c r="W991">
        <v>109.94</v>
      </c>
      <c r="X991">
        <v>34.979999999999997</v>
      </c>
      <c r="Y991">
        <v>2</v>
      </c>
      <c r="Z991" t="s">
        <v>2246</v>
      </c>
      <c r="AA991" t="s">
        <v>2539</v>
      </c>
      <c r="AF991" s="4"/>
      <c r="AG991" s="4"/>
      <c r="AH991" t="s">
        <v>65</v>
      </c>
      <c r="AI991" t="s">
        <v>227</v>
      </c>
      <c r="AJ991" t="s">
        <v>802</v>
      </c>
      <c r="AK991" t="s">
        <v>1340</v>
      </c>
      <c r="AL991" t="s">
        <v>1856</v>
      </c>
      <c r="AM991" t="s">
        <v>69</v>
      </c>
      <c r="AN991" t="s">
        <v>1517</v>
      </c>
      <c r="AO991" t="s">
        <v>431</v>
      </c>
      <c r="AP991" t="s">
        <v>2326</v>
      </c>
    </row>
    <row r="992" spans="1:42" x14ac:dyDescent="0.25">
      <c r="A992">
        <v>688</v>
      </c>
      <c r="B992">
        <v>261</v>
      </c>
      <c r="C992" s="4">
        <v>44132</v>
      </c>
      <c r="D992">
        <v>11</v>
      </c>
      <c r="E992" t="s">
        <v>37</v>
      </c>
      <c r="F992" t="s">
        <v>48</v>
      </c>
      <c r="G992" t="s">
        <v>56</v>
      </c>
      <c r="H992" t="s">
        <v>58</v>
      </c>
      <c r="I992" s="4">
        <v>43957</v>
      </c>
      <c r="J992">
        <v>9</v>
      </c>
      <c r="K992" t="s">
        <v>59</v>
      </c>
      <c r="L992" s="4">
        <v>43952</v>
      </c>
      <c r="M992" s="4">
        <v>44075</v>
      </c>
      <c r="N992">
        <v>2</v>
      </c>
      <c r="O992" t="s">
        <v>177</v>
      </c>
      <c r="P992" t="s">
        <v>339</v>
      </c>
      <c r="Q992">
        <v>2</v>
      </c>
      <c r="R992" t="s">
        <v>783</v>
      </c>
      <c r="S992" t="s">
        <v>1321</v>
      </c>
      <c r="T992" t="s">
        <v>1785</v>
      </c>
      <c r="U992" t="s">
        <v>71</v>
      </c>
      <c r="V992" t="s">
        <v>2030</v>
      </c>
      <c r="W992">
        <v>109.94</v>
      </c>
      <c r="X992">
        <v>34.979999999999997</v>
      </c>
      <c r="Y992">
        <v>2</v>
      </c>
      <c r="Z992" t="s">
        <v>2246</v>
      </c>
      <c r="AA992" t="s">
        <v>2539</v>
      </c>
      <c r="AF992" s="4"/>
      <c r="AG992" s="4"/>
      <c r="AH992" t="s">
        <v>67</v>
      </c>
      <c r="AI992" t="s">
        <v>229</v>
      </c>
      <c r="AJ992" t="s">
        <v>476</v>
      </c>
      <c r="AK992" t="s">
        <v>1031</v>
      </c>
      <c r="AL992" t="s">
        <v>1487</v>
      </c>
      <c r="AM992" t="s">
        <v>69</v>
      </c>
      <c r="AN992" t="s">
        <v>1548</v>
      </c>
      <c r="AO992" t="s">
        <v>872</v>
      </c>
      <c r="AP992" t="s">
        <v>2388</v>
      </c>
    </row>
    <row r="993" spans="1:42" x14ac:dyDescent="0.25">
      <c r="A993">
        <v>689</v>
      </c>
      <c r="B993">
        <v>13</v>
      </c>
      <c r="C993" s="4">
        <v>44134</v>
      </c>
      <c r="D993">
        <v>3</v>
      </c>
      <c r="E993" t="s">
        <v>34</v>
      </c>
      <c r="F993" t="s">
        <v>45</v>
      </c>
      <c r="G993" t="s">
        <v>56</v>
      </c>
      <c r="H993" t="s">
        <v>58</v>
      </c>
      <c r="I993" s="4">
        <v>43733</v>
      </c>
      <c r="J993">
        <v>1</v>
      </c>
      <c r="K993" t="s">
        <v>61</v>
      </c>
      <c r="L993" s="4">
        <v>43615</v>
      </c>
      <c r="M993" s="4">
        <v>43830</v>
      </c>
      <c r="N993">
        <v>1</v>
      </c>
      <c r="O993" t="s">
        <v>90</v>
      </c>
      <c r="P993" t="s">
        <v>252</v>
      </c>
      <c r="Q993">
        <v>1</v>
      </c>
      <c r="R993" t="s">
        <v>593</v>
      </c>
      <c r="S993" t="s">
        <v>1149</v>
      </c>
      <c r="T993" t="s">
        <v>1529</v>
      </c>
      <c r="U993" t="s">
        <v>69</v>
      </c>
      <c r="V993" t="s">
        <v>1562</v>
      </c>
      <c r="W993">
        <v>49.99</v>
      </c>
      <c r="X993">
        <v>9.99</v>
      </c>
      <c r="Y993">
        <v>1</v>
      </c>
      <c r="Z993" t="s">
        <v>410</v>
      </c>
      <c r="AA993" t="s">
        <v>2359</v>
      </c>
      <c r="AF993" s="4"/>
      <c r="AG993" s="4"/>
      <c r="AH993" t="s">
        <v>90</v>
      </c>
      <c r="AI993" t="s">
        <v>252</v>
      </c>
      <c r="AJ993" t="s">
        <v>593</v>
      </c>
      <c r="AK993" t="s">
        <v>1149</v>
      </c>
      <c r="AL993" t="s">
        <v>1529</v>
      </c>
      <c r="AM993" t="s">
        <v>69</v>
      </c>
      <c r="AN993" t="s">
        <v>1562</v>
      </c>
      <c r="AO993" t="s">
        <v>410</v>
      </c>
      <c r="AP993" t="s">
        <v>2359</v>
      </c>
    </row>
    <row r="994" spans="1:42" x14ac:dyDescent="0.25">
      <c r="A994">
        <v>690</v>
      </c>
      <c r="B994">
        <v>349</v>
      </c>
      <c r="C994" s="4">
        <v>44134</v>
      </c>
      <c r="D994">
        <v>1</v>
      </c>
      <c r="E994" t="s">
        <v>39</v>
      </c>
      <c r="F994" t="s">
        <v>50</v>
      </c>
      <c r="G994" t="s">
        <v>55</v>
      </c>
      <c r="H994" t="s">
        <v>57</v>
      </c>
      <c r="I994" s="4">
        <v>43494</v>
      </c>
      <c r="J994">
        <v>1</v>
      </c>
      <c r="L994" s="4"/>
      <c r="M994" s="4"/>
      <c r="N994">
        <v>1</v>
      </c>
      <c r="O994" t="s">
        <v>67</v>
      </c>
      <c r="P994" t="s">
        <v>229</v>
      </c>
      <c r="Q994">
        <v>1</v>
      </c>
      <c r="R994" t="s">
        <v>527</v>
      </c>
      <c r="S994" t="s">
        <v>953</v>
      </c>
      <c r="T994" t="s">
        <v>1617</v>
      </c>
      <c r="U994" t="s">
        <v>80</v>
      </c>
      <c r="V994" t="s">
        <v>1562</v>
      </c>
      <c r="W994">
        <v>61.98</v>
      </c>
      <c r="X994">
        <v>19.98</v>
      </c>
      <c r="Y994">
        <v>1</v>
      </c>
      <c r="Z994" t="s">
        <v>84</v>
      </c>
      <c r="AA994" t="s">
        <v>2366</v>
      </c>
      <c r="AF994" s="4"/>
      <c r="AG994" s="4"/>
      <c r="AH994" t="s">
        <v>67</v>
      </c>
      <c r="AI994" t="s">
        <v>229</v>
      </c>
      <c r="AJ994" t="s">
        <v>527</v>
      </c>
      <c r="AK994" t="s">
        <v>953</v>
      </c>
      <c r="AL994" t="s">
        <v>1617</v>
      </c>
      <c r="AM994" t="s">
        <v>80</v>
      </c>
      <c r="AN994" t="s">
        <v>1562</v>
      </c>
      <c r="AO994" t="s">
        <v>84</v>
      </c>
      <c r="AP994" t="s">
        <v>2366</v>
      </c>
    </row>
    <row r="995" spans="1:42" x14ac:dyDescent="0.25">
      <c r="A995">
        <v>691</v>
      </c>
      <c r="B995">
        <v>354</v>
      </c>
      <c r="C995" s="4">
        <v>44134</v>
      </c>
      <c r="D995">
        <v>2</v>
      </c>
      <c r="E995" t="s">
        <v>38</v>
      </c>
      <c r="F995" t="s">
        <v>49</v>
      </c>
      <c r="G995" t="s">
        <v>56</v>
      </c>
      <c r="H995" t="s">
        <v>58</v>
      </c>
      <c r="I995" s="4">
        <v>43964</v>
      </c>
      <c r="J995">
        <v>9</v>
      </c>
      <c r="K995" t="s">
        <v>59</v>
      </c>
      <c r="L995" s="4">
        <v>43952</v>
      </c>
      <c r="M995" s="4">
        <v>44075</v>
      </c>
      <c r="N995">
        <v>1</v>
      </c>
      <c r="O995" t="s">
        <v>110</v>
      </c>
      <c r="P995" t="s">
        <v>272</v>
      </c>
      <c r="Q995">
        <v>1</v>
      </c>
      <c r="R995" t="s">
        <v>784</v>
      </c>
      <c r="S995" t="s">
        <v>1322</v>
      </c>
      <c r="T995" t="s">
        <v>1838</v>
      </c>
      <c r="U995" t="s">
        <v>110</v>
      </c>
      <c r="V995" t="s">
        <v>1869</v>
      </c>
      <c r="W995">
        <v>179.22</v>
      </c>
      <c r="X995">
        <v>89.94</v>
      </c>
      <c r="Y995">
        <v>1</v>
      </c>
      <c r="Z995" t="s">
        <v>129</v>
      </c>
      <c r="AA995" t="s">
        <v>2540</v>
      </c>
      <c r="AF995" s="4"/>
      <c r="AG995" s="4"/>
      <c r="AH995" t="s">
        <v>67</v>
      </c>
      <c r="AI995" t="s">
        <v>229</v>
      </c>
      <c r="AJ995" t="s">
        <v>467</v>
      </c>
      <c r="AK995" t="s">
        <v>1030</v>
      </c>
      <c r="AL995" t="s">
        <v>1560</v>
      </c>
      <c r="AM995" t="s">
        <v>67</v>
      </c>
      <c r="AN995" t="s">
        <v>1548</v>
      </c>
      <c r="AO995" t="s">
        <v>84</v>
      </c>
      <c r="AP995" t="s">
        <v>2366</v>
      </c>
    </row>
    <row r="996" spans="1:42" x14ac:dyDescent="0.25">
      <c r="A996">
        <v>691</v>
      </c>
      <c r="B996">
        <v>354</v>
      </c>
      <c r="C996" s="4">
        <v>44134</v>
      </c>
      <c r="D996">
        <v>2</v>
      </c>
      <c r="E996" t="s">
        <v>38</v>
      </c>
      <c r="F996" t="s">
        <v>49</v>
      </c>
      <c r="G996" t="s">
        <v>56</v>
      </c>
      <c r="H996" t="s">
        <v>58</v>
      </c>
      <c r="I996" s="4">
        <v>43964</v>
      </c>
      <c r="J996">
        <v>9</v>
      </c>
      <c r="K996" t="s">
        <v>59</v>
      </c>
      <c r="L996" s="4">
        <v>43952</v>
      </c>
      <c r="M996" s="4">
        <v>44075</v>
      </c>
      <c r="N996">
        <v>1</v>
      </c>
      <c r="O996" t="s">
        <v>110</v>
      </c>
      <c r="P996" t="s">
        <v>272</v>
      </c>
      <c r="Q996">
        <v>1</v>
      </c>
      <c r="R996" t="s">
        <v>784</v>
      </c>
      <c r="S996" t="s">
        <v>1322</v>
      </c>
      <c r="T996" t="s">
        <v>1838</v>
      </c>
      <c r="U996" t="s">
        <v>110</v>
      </c>
      <c r="V996" t="s">
        <v>1869</v>
      </c>
      <c r="W996">
        <v>179.22</v>
      </c>
      <c r="X996">
        <v>89.94</v>
      </c>
      <c r="Y996">
        <v>1</v>
      </c>
      <c r="Z996" t="s">
        <v>129</v>
      </c>
      <c r="AA996" t="s">
        <v>2540</v>
      </c>
      <c r="AF996" s="4"/>
      <c r="AG996" s="4"/>
      <c r="AH996" t="s">
        <v>67</v>
      </c>
      <c r="AI996" t="s">
        <v>229</v>
      </c>
      <c r="AJ996" t="s">
        <v>467</v>
      </c>
      <c r="AK996" t="s">
        <v>1030</v>
      </c>
      <c r="AL996" t="s">
        <v>1560</v>
      </c>
      <c r="AM996" t="s">
        <v>67</v>
      </c>
      <c r="AN996" t="s">
        <v>1548</v>
      </c>
      <c r="AO996" t="s">
        <v>84</v>
      </c>
      <c r="AP996" t="s">
        <v>2366</v>
      </c>
    </row>
    <row r="997" spans="1:42" x14ac:dyDescent="0.25">
      <c r="A997">
        <v>692</v>
      </c>
      <c r="B997">
        <v>65</v>
      </c>
      <c r="C997" s="4">
        <v>44135</v>
      </c>
      <c r="D997">
        <v>7</v>
      </c>
      <c r="E997" t="s">
        <v>35</v>
      </c>
      <c r="F997" t="s">
        <v>46</v>
      </c>
      <c r="G997" t="s">
        <v>56</v>
      </c>
      <c r="H997" t="s">
        <v>57</v>
      </c>
      <c r="I997" s="4">
        <v>43697</v>
      </c>
      <c r="J997">
        <v>3</v>
      </c>
      <c r="K997" t="s">
        <v>59</v>
      </c>
      <c r="L997" s="4">
        <v>43615</v>
      </c>
      <c r="M997" s="4">
        <v>43830</v>
      </c>
      <c r="N997">
        <v>2</v>
      </c>
      <c r="O997" t="s">
        <v>121</v>
      </c>
      <c r="P997" t="s">
        <v>283</v>
      </c>
      <c r="Q997">
        <v>2</v>
      </c>
      <c r="R997" t="s">
        <v>785</v>
      </c>
      <c r="S997" t="s">
        <v>1323</v>
      </c>
      <c r="T997" t="s">
        <v>1839</v>
      </c>
      <c r="U997" t="s">
        <v>83</v>
      </c>
      <c r="V997" t="s">
        <v>1869</v>
      </c>
      <c r="W997">
        <v>291.85000000000002</v>
      </c>
      <c r="X997">
        <v>74.95</v>
      </c>
      <c r="Y997">
        <v>2</v>
      </c>
      <c r="Z997" t="s">
        <v>188</v>
      </c>
      <c r="AA997" t="s">
        <v>2448</v>
      </c>
      <c r="AF997" s="4"/>
      <c r="AG997" s="4"/>
      <c r="AH997" t="s">
        <v>79</v>
      </c>
      <c r="AI997" t="s">
        <v>241</v>
      </c>
      <c r="AJ997" t="s">
        <v>617</v>
      </c>
      <c r="AK997" t="s">
        <v>1168</v>
      </c>
      <c r="AL997" t="s">
        <v>1614</v>
      </c>
      <c r="AM997" t="s">
        <v>67</v>
      </c>
      <c r="AN997" t="s">
        <v>1548</v>
      </c>
      <c r="AO997" t="s">
        <v>86</v>
      </c>
      <c r="AP997" t="s">
        <v>2350</v>
      </c>
    </row>
    <row r="998" spans="1:42" x14ac:dyDescent="0.25">
      <c r="A998">
        <v>692</v>
      </c>
      <c r="B998">
        <v>65</v>
      </c>
      <c r="C998" s="4">
        <v>44135</v>
      </c>
      <c r="D998">
        <v>7</v>
      </c>
      <c r="E998" t="s">
        <v>35</v>
      </c>
      <c r="F998" t="s">
        <v>46</v>
      </c>
      <c r="G998" t="s">
        <v>56</v>
      </c>
      <c r="H998" t="s">
        <v>57</v>
      </c>
      <c r="I998" s="4">
        <v>43697</v>
      </c>
      <c r="J998">
        <v>3</v>
      </c>
      <c r="K998" t="s">
        <v>59</v>
      </c>
      <c r="L998" s="4">
        <v>43615</v>
      </c>
      <c r="M998" s="4">
        <v>43830</v>
      </c>
      <c r="N998">
        <v>2</v>
      </c>
      <c r="O998" t="s">
        <v>121</v>
      </c>
      <c r="P998" t="s">
        <v>283</v>
      </c>
      <c r="Q998">
        <v>2</v>
      </c>
      <c r="R998" t="s">
        <v>785</v>
      </c>
      <c r="S998" t="s">
        <v>1323</v>
      </c>
      <c r="T998" t="s">
        <v>1839</v>
      </c>
      <c r="U998" t="s">
        <v>83</v>
      </c>
      <c r="V998" t="s">
        <v>1869</v>
      </c>
      <c r="W998">
        <v>291.85000000000002</v>
      </c>
      <c r="X998">
        <v>74.95</v>
      </c>
      <c r="Y998">
        <v>2</v>
      </c>
      <c r="Z998" t="s">
        <v>188</v>
      </c>
      <c r="AA998" t="s">
        <v>2448</v>
      </c>
      <c r="AF998" s="4"/>
      <c r="AG998" s="4"/>
      <c r="AH998" t="s">
        <v>80</v>
      </c>
      <c r="AI998" t="s">
        <v>242</v>
      </c>
      <c r="AJ998" t="s">
        <v>709</v>
      </c>
      <c r="AK998" t="s">
        <v>1250</v>
      </c>
      <c r="AL998" t="s">
        <v>425</v>
      </c>
      <c r="AM998" t="s">
        <v>80</v>
      </c>
      <c r="AN998" t="s">
        <v>1548</v>
      </c>
      <c r="AO998" t="s">
        <v>79</v>
      </c>
      <c r="AP998" t="s">
        <v>2349</v>
      </c>
    </row>
    <row r="999" spans="1:42" x14ac:dyDescent="0.25">
      <c r="A999">
        <v>693</v>
      </c>
      <c r="B999">
        <v>441</v>
      </c>
      <c r="C999" s="4">
        <v>44135</v>
      </c>
      <c r="D999">
        <v>5</v>
      </c>
      <c r="E999" t="s">
        <v>36</v>
      </c>
      <c r="F999" t="s">
        <v>47</v>
      </c>
      <c r="G999" t="s">
        <v>55</v>
      </c>
      <c r="H999" t="s">
        <v>57</v>
      </c>
      <c r="I999" s="4">
        <v>43541</v>
      </c>
      <c r="J999">
        <v>2</v>
      </c>
      <c r="L999" s="4"/>
      <c r="M999" s="4"/>
      <c r="N999">
        <v>2</v>
      </c>
      <c r="O999" t="s">
        <v>89</v>
      </c>
      <c r="P999" t="s">
        <v>251</v>
      </c>
      <c r="Q999">
        <v>2</v>
      </c>
      <c r="R999" t="s">
        <v>786</v>
      </c>
      <c r="S999" t="s">
        <v>1324</v>
      </c>
      <c r="T999" t="s">
        <v>1840</v>
      </c>
      <c r="U999" t="s">
        <v>109</v>
      </c>
      <c r="V999" t="s">
        <v>2039</v>
      </c>
      <c r="W999">
        <v>78.900000000000006</v>
      </c>
      <c r="X999">
        <v>44.96</v>
      </c>
      <c r="Y999">
        <v>2</v>
      </c>
      <c r="Z999" t="s">
        <v>2100</v>
      </c>
      <c r="AA999" t="s">
        <v>2370</v>
      </c>
      <c r="AF999" s="4"/>
      <c r="AG999" s="4"/>
      <c r="AH999" t="s">
        <v>90</v>
      </c>
      <c r="AI999" t="s">
        <v>252</v>
      </c>
      <c r="AJ999" t="s">
        <v>444</v>
      </c>
      <c r="AK999" t="s">
        <v>1006</v>
      </c>
      <c r="AL999" t="s">
        <v>1537</v>
      </c>
      <c r="AM999" t="s">
        <v>67</v>
      </c>
      <c r="AN999" t="s">
        <v>1562</v>
      </c>
      <c r="AO999" t="s">
        <v>645</v>
      </c>
      <c r="AP999" t="s">
        <v>2347</v>
      </c>
    </row>
    <row r="1000" spans="1:42" x14ac:dyDescent="0.25">
      <c r="A1000">
        <v>693</v>
      </c>
      <c r="B1000">
        <v>441</v>
      </c>
      <c r="C1000" s="4">
        <v>44135</v>
      </c>
      <c r="D1000">
        <v>5</v>
      </c>
      <c r="E1000" t="s">
        <v>36</v>
      </c>
      <c r="F1000" t="s">
        <v>47</v>
      </c>
      <c r="G1000" t="s">
        <v>55</v>
      </c>
      <c r="H1000" t="s">
        <v>57</v>
      </c>
      <c r="I1000" s="4">
        <v>43541</v>
      </c>
      <c r="J1000">
        <v>2</v>
      </c>
      <c r="L1000" s="4"/>
      <c r="M1000" s="4"/>
      <c r="N1000">
        <v>2</v>
      </c>
      <c r="O1000" t="s">
        <v>89</v>
      </c>
      <c r="P1000" t="s">
        <v>251</v>
      </c>
      <c r="Q1000">
        <v>2</v>
      </c>
      <c r="R1000" t="s">
        <v>786</v>
      </c>
      <c r="S1000" t="s">
        <v>1324</v>
      </c>
      <c r="T1000" t="s">
        <v>1840</v>
      </c>
      <c r="U1000" t="s">
        <v>109</v>
      </c>
      <c r="V1000" t="s">
        <v>2039</v>
      </c>
      <c r="W1000">
        <v>78.900000000000006</v>
      </c>
      <c r="X1000">
        <v>44.96</v>
      </c>
      <c r="Y1000">
        <v>2</v>
      </c>
      <c r="Z1000" t="s">
        <v>2100</v>
      </c>
      <c r="AA1000" t="s">
        <v>2370</v>
      </c>
      <c r="AF1000" s="4"/>
      <c r="AG1000" s="4"/>
      <c r="AH1000" t="s">
        <v>67</v>
      </c>
      <c r="AI1000" t="s">
        <v>229</v>
      </c>
      <c r="AJ1000" t="s">
        <v>527</v>
      </c>
      <c r="AK1000" t="s">
        <v>953</v>
      </c>
      <c r="AL1000" t="s">
        <v>1617</v>
      </c>
      <c r="AM1000" t="s">
        <v>69</v>
      </c>
      <c r="AN1000" t="s">
        <v>1548</v>
      </c>
      <c r="AO1000" t="s">
        <v>84</v>
      </c>
      <c r="AP1000" t="s">
        <v>2366</v>
      </c>
    </row>
    <row r="1001" spans="1:42" x14ac:dyDescent="0.25">
      <c r="A1001">
        <v>694</v>
      </c>
      <c r="B1001">
        <v>469</v>
      </c>
      <c r="C1001" s="4">
        <v>44135</v>
      </c>
      <c r="D1001">
        <v>5</v>
      </c>
      <c r="E1001" t="s">
        <v>36</v>
      </c>
      <c r="F1001" t="s">
        <v>47</v>
      </c>
      <c r="G1001" t="s">
        <v>55</v>
      </c>
      <c r="H1001" t="s">
        <v>57</v>
      </c>
      <c r="I1001" s="4">
        <v>43711</v>
      </c>
      <c r="J1001">
        <v>2</v>
      </c>
      <c r="K1001" t="s">
        <v>60</v>
      </c>
      <c r="L1001" s="4">
        <v>43615</v>
      </c>
      <c r="M1001" s="4">
        <v>43830</v>
      </c>
      <c r="N1001">
        <v>2</v>
      </c>
      <c r="O1001" t="s">
        <v>117</v>
      </c>
      <c r="P1001" t="s">
        <v>279</v>
      </c>
      <c r="Q1001">
        <v>2</v>
      </c>
      <c r="R1001" t="s">
        <v>787</v>
      </c>
      <c r="S1001" t="s">
        <v>1325</v>
      </c>
      <c r="T1001" t="s">
        <v>1841</v>
      </c>
      <c r="U1001" t="s">
        <v>180</v>
      </c>
      <c r="V1001" t="s">
        <v>2042</v>
      </c>
      <c r="W1001">
        <v>190.38</v>
      </c>
      <c r="X1001">
        <v>39.97</v>
      </c>
      <c r="Y1001">
        <v>2</v>
      </c>
      <c r="Z1001" t="s">
        <v>2117</v>
      </c>
      <c r="AA1001" t="s">
        <v>2389</v>
      </c>
      <c r="AF1001" s="4"/>
      <c r="AG1001" s="4"/>
      <c r="AH1001" t="s">
        <v>79</v>
      </c>
      <c r="AI1001" t="s">
        <v>241</v>
      </c>
      <c r="AJ1001" t="s">
        <v>521</v>
      </c>
      <c r="AK1001" t="s">
        <v>1078</v>
      </c>
      <c r="AL1001" t="s">
        <v>1611</v>
      </c>
      <c r="AM1001" t="s">
        <v>80</v>
      </c>
      <c r="AN1001" t="s">
        <v>1548</v>
      </c>
      <c r="AO1001" t="s">
        <v>455</v>
      </c>
      <c r="AP1001" t="s">
        <v>2340</v>
      </c>
    </row>
    <row r="1002" spans="1:42" x14ac:dyDescent="0.25">
      <c r="A1002">
        <v>694</v>
      </c>
      <c r="B1002">
        <v>469</v>
      </c>
      <c r="C1002" s="4">
        <v>44135</v>
      </c>
      <c r="D1002">
        <v>5</v>
      </c>
      <c r="E1002" t="s">
        <v>36</v>
      </c>
      <c r="F1002" t="s">
        <v>47</v>
      </c>
      <c r="G1002" t="s">
        <v>55</v>
      </c>
      <c r="H1002" t="s">
        <v>57</v>
      </c>
      <c r="I1002" s="4">
        <v>43711</v>
      </c>
      <c r="J1002">
        <v>2</v>
      </c>
      <c r="K1002" t="s">
        <v>60</v>
      </c>
      <c r="L1002" s="4">
        <v>43615</v>
      </c>
      <c r="M1002" s="4">
        <v>43830</v>
      </c>
      <c r="N1002">
        <v>2</v>
      </c>
      <c r="O1002" t="s">
        <v>117</v>
      </c>
      <c r="P1002" t="s">
        <v>279</v>
      </c>
      <c r="Q1002">
        <v>2</v>
      </c>
      <c r="R1002" t="s">
        <v>787</v>
      </c>
      <c r="S1002" t="s">
        <v>1325</v>
      </c>
      <c r="T1002" t="s">
        <v>1841</v>
      </c>
      <c r="U1002" t="s">
        <v>180</v>
      </c>
      <c r="V1002" t="s">
        <v>2042</v>
      </c>
      <c r="W1002">
        <v>190.38</v>
      </c>
      <c r="X1002">
        <v>39.97</v>
      </c>
      <c r="Y1002">
        <v>2</v>
      </c>
      <c r="Z1002" t="s">
        <v>2117</v>
      </c>
      <c r="AA1002" t="s">
        <v>2389</v>
      </c>
      <c r="AF1002" s="4"/>
      <c r="AG1002" s="4"/>
      <c r="AH1002" t="s">
        <v>90</v>
      </c>
      <c r="AI1002" t="s">
        <v>252</v>
      </c>
      <c r="AJ1002" t="s">
        <v>669</v>
      </c>
      <c r="AK1002" t="s">
        <v>989</v>
      </c>
      <c r="AL1002" t="s">
        <v>626</v>
      </c>
      <c r="AM1002" t="s">
        <v>69</v>
      </c>
      <c r="AN1002" t="s">
        <v>1562</v>
      </c>
      <c r="AO1002" t="s">
        <v>410</v>
      </c>
      <c r="AP1002" t="s">
        <v>2359</v>
      </c>
    </row>
    <row r="1003" spans="1:42" x14ac:dyDescent="0.25">
      <c r="A1003">
        <v>695</v>
      </c>
      <c r="B1003">
        <v>43</v>
      </c>
      <c r="C1003" s="4">
        <v>44136</v>
      </c>
      <c r="D1003">
        <v>2</v>
      </c>
      <c r="E1003" t="s">
        <v>38</v>
      </c>
      <c r="F1003" t="s">
        <v>49</v>
      </c>
      <c r="G1003" t="s">
        <v>56</v>
      </c>
      <c r="H1003" t="s">
        <v>58</v>
      </c>
      <c r="I1003" s="4">
        <v>43700</v>
      </c>
      <c r="J1003">
        <v>1</v>
      </c>
      <c r="K1003" t="s">
        <v>61</v>
      </c>
      <c r="L1003" s="4">
        <v>43615</v>
      </c>
      <c r="M1003" s="4">
        <v>43830</v>
      </c>
      <c r="N1003">
        <v>1</v>
      </c>
      <c r="O1003" t="s">
        <v>86</v>
      </c>
      <c r="P1003" t="s">
        <v>248</v>
      </c>
      <c r="Q1003">
        <v>1</v>
      </c>
      <c r="R1003" t="s">
        <v>432</v>
      </c>
      <c r="S1003" t="s">
        <v>995</v>
      </c>
      <c r="T1003" t="s">
        <v>1527</v>
      </c>
      <c r="U1003" t="s">
        <v>80</v>
      </c>
      <c r="V1003" t="s">
        <v>1577</v>
      </c>
      <c r="W1003">
        <v>73.98</v>
      </c>
      <c r="X1003">
        <v>49.98</v>
      </c>
      <c r="Y1003">
        <v>1</v>
      </c>
      <c r="Z1003" t="s">
        <v>549</v>
      </c>
      <c r="AA1003" t="s">
        <v>2362</v>
      </c>
      <c r="AF1003" s="4"/>
      <c r="AG1003" s="4"/>
      <c r="AH1003" t="s">
        <v>86</v>
      </c>
      <c r="AI1003" t="s">
        <v>248</v>
      </c>
      <c r="AJ1003" t="s">
        <v>432</v>
      </c>
      <c r="AK1003" t="s">
        <v>995</v>
      </c>
      <c r="AL1003" t="s">
        <v>1527</v>
      </c>
      <c r="AM1003" t="s">
        <v>80</v>
      </c>
      <c r="AN1003" t="s">
        <v>1577</v>
      </c>
      <c r="AO1003" t="s">
        <v>549</v>
      </c>
      <c r="AP1003" t="s">
        <v>2362</v>
      </c>
    </row>
    <row r="1004" spans="1:42" x14ac:dyDescent="0.25">
      <c r="A1004">
        <v>696</v>
      </c>
      <c r="B1004">
        <v>411</v>
      </c>
      <c r="C1004" s="4">
        <v>44137</v>
      </c>
      <c r="D1004">
        <v>5</v>
      </c>
      <c r="E1004" t="s">
        <v>36</v>
      </c>
      <c r="F1004" t="s">
        <v>47</v>
      </c>
      <c r="G1004" t="s">
        <v>55</v>
      </c>
      <c r="H1004" t="s">
        <v>58</v>
      </c>
      <c r="I1004" s="4">
        <v>43586</v>
      </c>
      <c r="J1004">
        <v>2</v>
      </c>
      <c r="L1004" s="4"/>
      <c r="M1004" s="4"/>
      <c r="N1004">
        <v>1</v>
      </c>
      <c r="O1004" t="s">
        <v>79</v>
      </c>
      <c r="P1004" t="s">
        <v>241</v>
      </c>
      <c r="Q1004">
        <v>1</v>
      </c>
      <c r="R1004" t="s">
        <v>86</v>
      </c>
      <c r="S1004" t="s">
        <v>1044</v>
      </c>
      <c r="T1004" t="s">
        <v>1572</v>
      </c>
      <c r="U1004" t="s">
        <v>67</v>
      </c>
      <c r="V1004" t="s">
        <v>1548</v>
      </c>
      <c r="W1004">
        <v>194.97</v>
      </c>
      <c r="X1004">
        <v>44.97</v>
      </c>
      <c r="Y1004">
        <v>1</v>
      </c>
      <c r="Z1004" t="s">
        <v>86</v>
      </c>
      <c r="AA1004" t="s">
        <v>2350</v>
      </c>
      <c r="AF1004" s="4"/>
      <c r="AG1004" s="4"/>
      <c r="AH1004" t="s">
        <v>79</v>
      </c>
      <c r="AI1004" t="s">
        <v>241</v>
      </c>
      <c r="AJ1004" t="s">
        <v>86</v>
      </c>
      <c r="AK1004" t="s">
        <v>1044</v>
      </c>
      <c r="AL1004" t="s">
        <v>1572</v>
      </c>
      <c r="AM1004" t="s">
        <v>67</v>
      </c>
      <c r="AN1004" t="s">
        <v>1548</v>
      </c>
      <c r="AO1004" t="s">
        <v>86</v>
      </c>
      <c r="AP1004" t="s">
        <v>2350</v>
      </c>
    </row>
    <row r="1005" spans="1:42" x14ac:dyDescent="0.25">
      <c r="A1005">
        <v>697</v>
      </c>
      <c r="B1005">
        <v>64</v>
      </c>
      <c r="C1005" s="4">
        <v>44138</v>
      </c>
      <c r="D1005">
        <v>7</v>
      </c>
      <c r="E1005" t="s">
        <v>35</v>
      </c>
      <c r="F1005" t="s">
        <v>46</v>
      </c>
      <c r="G1005" t="s">
        <v>55</v>
      </c>
      <c r="H1005" t="s">
        <v>58</v>
      </c>
      <c r="I1005" s="4">
        <v>43687</v>
      </c>
      <c r="J1005">
        <v>1</v>
      </c>
      <c r="K1005" t="s">
        <v>61</v>
      </c>
      <c r="L1005" s="4">
        <v>43615</v>
      </c>
      <c r="M1005" s="4">
        <v>43830</v>
      </c>
      <c r="N1005">
        <v>1</v>
      </c>
      <c r="O1005" t="s">
        <v>67</v>
      </c>
      <c r="P1005" t="s">
        <v>229</v>
      </c>
      <c r="Q1005">
        <v>1</v>
      </c>
      <c r="R1005" t="s">
        <v>485</v>
      </c>
      <c r="S1005" t="s">
        <v>1048</v>
      </c>
      <c r="T1005" t="s">
        <v>1577</v>
      </c>
      <c r="U1005" t="s">
        <v>80</v>
      </c>
      <c r="V1005" t="s">
        <v>1548</v>
      </c>
      <c r="W1005">
        <v>49.98</v>
      </c>
      <c r="X1005">
        <v>29.98</v>
      </c>
      <c r="Y1005">
        <v>1</v>
      </c>
      <c r="Z1005" t="s">
        <v>90</v>
      </c>
      <c r="AA1005" t="s">
        <v>2328</v>
      </c>
      <c r="AF1005" s="4"/>
      <c r="AG1005" s="4"/>
      <c r="AH1005" t="s">
        <v>67</v>
      </c>
      <c r="AI1005" t="s">
        <v>229</v>
      </c>
      <c r="AJ1005" t="s">
        <v>485</v>
      </c>
      <c r="AK1005" t="s">
        <v>1048</v>
      </c>
      <c r="AL1005" t="s">
        <v>1577</v>
      </c>
      <c r="AM1005" t="s">
        <v>80</v>
      </c>
      <c r="AN1005" t="s">
        <v>1548</v>
      </c>
      <c r="AO1005" t="s">
        <v>90</v>
      </c>
      <c r="AP1005" t="s">
        <v>2328</v>
      </c>
    </row>
    <row r="1006" spans="1:42" x14ac:dyDescent="0.25">
      <c r="A1006">
        <v>698</v>
      </c>
      <c r="B1006">
        <v>93</v>
      </c>
      <c r="C1006" s="4">
        <v>44138</v>
      </c>
      <c r="D1006">
        <v>5</v>
      </c>
      <c r="E1006" t="s">
        <v>36</v>
      </c>
      <c r="F1006" t="s">
        <v>47</v>
      </c>
      <c r="G1006" t="s">
        <v>56</v>
      </c>
      <c r="H1006" t="s">
        <v>58</v>
      </c>
      <c r="I1006" s="4">
        <v>44115</v>
      </c>
      <c r="J1006">
        <v>10</v>
      </c>
      <c r="K1006" t="s">
        <v>61</v>
      </c>
      <c r="L1006" s="4">
        <v>44055</v>
      </c>
      <c r="M1006" s="4">
        <v>44196</v>
      </c>
      <c r="N1006">
        <v>3</v>
      </c>
      <c r="O1006" t="s">
        <v>189</v>
      </c>
      <c r="P1006" t="s">
        <v>351</v>
      </c>
      <c r="Q1006">
        <v>3</v>
      </c>
      <c r="R1006" t="s">
        <v>788</v>
      </c>
      <c r="S1006" t="s">
        <v>1326</v>
      </c>
      <c r="T1006" t="s">
        <v>1842</v>
      </c>
      <c r="U1006" t="s">
        <v>2007</v>
      </c>
      <c r="V1006" t="s">
        <v>2033</v>
      </c>
      <c r="W1006">
        <v>276.92</v>
      </c>
      <c r="X1006">
        <v>54.96</v>
      </c>
      <c r="Y1006">
        <v>3</v>
      </c>
      <c r="Z1006" t="s">
        <v>2247</v>
      </c>
      <c r="AA1006" t="s">
        <v>2541</v>
      </c>
      <c r="AF1006" s="4"/>
      <c r="AG1006" s="4"/>
      <c r="AH1006" t="s">
        <v>78</v>
      </c>
      <c r="AI1006" t="s">
        <v>240</v>
      </c>
      <c r="AJ1006" t="s">
        <v>904</v>
      </c>
      <c r="AK1006" t="s">
        <v>1191</v>
      </c>
      <c r="AL1006" t="s">
        <v>1490</v>
      </c>
      <c r="AM1006" t="s">
        <v>80</v>
      </c>
      <c r="AN1006" t="s">
        <v>1548</v>
      </c>
      <c r="AO1006" t="s">
        <v>469</v>
      </c>
      <c r="AP1006" t="s">
        <v>2339</v>
      </c>
    </row>
    <row r="1007" spans="1:42" x14ac:dyDescent="0.25">
      <c r="A1007">
        <v>698</v>
      </c>
      <c r="B1007">
        <v>93</v>
      </c>
      <c r="C1007" s="4">
        <v>44138</v>
      </c>
      <c r="D1007">
        <v>5</v>
      </c>
      <c r="E1007" t="s">
        <v>36</v>
      </c>
      <c r="F1007" t="s">
        <v>47</v>
      </c>
      <c r="G1007" t="s">
        <v>56</v>
      </c>
      <c r="H1007" t="s">
        <v>58</v>
      </c>
      <c r="I1007" s="4">
        <v>44115</v>
      </c>
      <c r="J1007">
        <v>10</v>
      </c>
      <c r="K1007" t="s">
        <v>61</v>
      </c>
      <c r="L1007" s="4">
        <v>44055</v>
      </c>
      <c r="M1007" s="4">
        <v>44196</v>
      </c>
      <c r="N1007">
        <v>3</v>
      </c>
      <c r="O1007" t="s">
        <v>189</v>
      </c>
      <c r="P1007" t="s">
        <v>351</v>
      </c>
      <c r="Q1007">
        <v>3</v>
      </c>
      <c r="R1007" t="s">
        <v>788</v>
      </c>
      <c r="S1007" t="s">
        <v>1326</v>
      </c>
      <c r="T1007" t="s">
        <v>1842</v>
      </c>
      <c r="U1007" t="s">
        <v>2007</v>
      </c>
      <c r="V1007" t="s">
        <v>2033</v>
      </c>
      <c r="W1007">
        <v>276.92</v>
      </c>
      <c r="X1007">
        <v>54.96</v>
      </c>
      <c r="Y1007">
        <v>3</v>
      </c>
      <c r="Z1007" t="s">
        <v>2247</v>
      </c>
      <c r="AA1007" t="s">
        <v>2541</v>
      </c>
      <c r="AF1007" s="4"/>
      <c r="AG1007" s="4"/>
      <c r="AH1007" t="s">
        <v>90</v>
      </c>
      <c r="AI1007" t="s">
        <v>252</v>
      </c>
      <c r="AJ1007" t="s">
        <v>80</v>
      </c>
      <c r="AK1007" t="s">
        <v>1015</v>
      </c>
      <c r="AL1007" t="s">
        <v>1578</v>
      </c>
      <c r="AM1007" t="s">
        <v>69</v>
      </c>
      <c r="AN1007" t="s">
        <v>1562</v>
      </c>
      <c r="AO1007" t="s">
        <v>410</v>
      </c>
      <c r="AP1007" t="s">
        <v>2359</v>
      </c>
    </row>
    <row r="1008" spans="1:42" x14ac:dyDescent="0.25">
      <c r="A1008">
        <v>698</v>
      </c>
      <c r="B1008">
        <v>93</v>
      </c>
      <c r="C1008" s="4">
        <v>44138</v>
      </c>
      <c r="D1008">
        <v>5</v>
      </c>
      <c r="E1008" t="s">
        <v>36</v>
      </c>
      <c r="F1008" t="s">
        <v>47</v>
      </c>
      <c r="G1008" t="s">
        <v>56</v>
      </c>
      <c r="H1008" t="s">
        <v>58</v>
      </c>
      <c r="I1008" s="4">
        <v>44115</v>
      </c>
      <c r="J1008">
        <v>10</v>
      </c>
      <c r="K1008" t="s">
        <v>61</v>
      </c>
      <c r="L1008" s="4">
        <v>44055</v>
      </c>
      <c r="M1008" s="4">
        <v>44196</v>
      </c>
      <c r="N1008">
        <v>3</v>
      </c>
      <c r="O1008" t="s">
        <v>189</v>
      </c>
      <c r="P1008" t="s">
        <v>351</v>
      </c>
      <c r="Q1008">
        <v>3</v>
      </c>
      <c r="R1008" t="s">
        <v>788</v>
      </c>
      <c r="S1008" t="s">
        <v>1326</v>
      </c>
      <c r="T1008" t="s">
        <v>1842</v>
      </c>
      <c r="U1008" t="s">
        <v>2007</v>
      </c>
      <c r="V1008" t="s">
        <v>2033</v>
      </c>
      <c r="W1008">
        <v>276.92</v>
      </c>
      <c r="X1008">
        <v>54.96</v>
      </c>
      <c r="Y1008">
        <v>3</v>
      </c>
      <c r="Z1008" t="s">
        <v>2247</v>
      </c>
      <c r="AA1008" t="s">
        <v>2541</v>
      </c>
      <c r="AF1008" s="4"/>
      <c r="AG1008" s="4"/>
      <c r="AH1008" t="s">
        <v>80</v>
      </c>
      <c r="AI1008" t="s">
        <v>242</v>
      </c>
      <c r="AJ1008" t="s">
        <v>691</v>
      </c>
      <c r="AK1008" t="s">
        <v>1232</v>
      </c>
      <c r="AL1008" t="s">
        <v>1754</v>
      </c>
      <c r="AM1008" t="s">
        <v>69</v>
      </c>
      <c r="AN1008" t="s">
        <v>1548</v>
      </c>
      <c r="AO1008" t="s">
        <v>67</v>
      </c>
      <c r="AP1008" t="s">
        <v>2373</v>
      </c>
    </row>
    <row r="1009" spans="1:42" x14ac:dyDescent="0.25">
      <c r="A1009">
        <v>699</v>
      </c>
      <c r="B1009">
        <v>419</v>
      </c>
      <c r="C1009" s="4">
        <v>44138</v>
      </c>
      <c r="D1009">
        <v>2</v>
      </c>
      <c r="E1009" t="s">
        <v>38</v>
      </c>
      <c r="F1009" t="s">
        <v>49</v>
      </c>
      <c r="G1009" t="s">
        <v>55</v>
      </c>
      <c r="H1009" t="s">
        <v>58</v>
      </c>
      <c r="I1009" s="4">
        <v>43583</v>
      </c>
      <c r="J1009">
        <v>3</v>
      </c>
      <c r="L1009" s="4"/>
      <c r="M1009" s="4"/>
      <c r="N1009">
        <v>1</v>
      </c>
      <c r="O1009" t="s">
        <v>84</v>
      </c>
      <c r="P1009" t="s">
        <v>246</v>
      </c>
      <c r="Q1009">
        <v>1</v>
      </c>
      <c r="R1009" t="s">
        <v>413</v>
      </c>
      <c r="S1009" t="s">
        <v>975</v>
      </c>
      <c r="T1009" t="s">
        <v>1508</v>
      </c>
      <c r="U1009" t="s">
        <v>80</v>
      </c>
      <c r="V1009" t="s">
        <v>1548</v>
      </c>
      <c r="W1009">
        <v>20.5</v>
      </c>
      <c r="X1009">
        <v>29.98</v>
      </c>
      <c r="Y1009">
        <v>1</v>
      </c>
      <c r="Z1009" t="s">
        <v>86</v>
      </c>
      <c r="AA1009" t="s">
        <v>2350</v>
      </c>
      <c r="AF1009" s="4"/>
      <c r="AG1009" s="4"/>
      <c r="AH1009" t="s">
        <v>84</v>
      </c>
      <c r="AI1009" t="s">
        <v>246</v>
      </c>
      <c r="AJ1009" t="s">
        <v>413</v>
      </c>
      <c r="AK1009" t="s">
        <v>975</v>
      </c>
      <c r="AL1009" t="s">
        <v>1508</v>
      </c>
      <c r="AM1009" t="s">
        <v>80</v>
      </c>
      <c r="AN1009" t="s">
        <v>1548</v>
      </c>
      <c r="AO1009" t="s">
        <v>86</v>
      </c>
      <c r="AP1009" t="s">
        <v>2350</v>
      </c>
    </row>
    <row r="1010" spans="1:42" x14ac:dyDescent="0.25">
      <c r="A1010">
        <v>700</v>
      </c>
      <c r="B1010">
        <v>326</v>
      </c>
      <c r="C1010" s="4">
        <v>44139</v>
      </c>
      <c r="D1010">
        <v>6</v>
      </c>
      <c r="E1010" t="s">
        <v>33</v>
      </c>
      <c r="F1010" t="s">
        <v>44</v>
      </c>
      <c r="G1010" t="s">
        <v>55</v>
      </c>
      <c r="H1010" t="s">
        <v>57</v>
      </c>
      <c r="I1010" s="4">
        <v>43471</v>
      </c>
      <c r="J1010">
        <v>1</v>
      </c>
      <c r="L1010" s="4"/>
      <c r="M1010" s="4"/>
      <c r="N1010">
        <v>1</v>
      </c>
      <c r="O1010" t="s">
        <v>70</v>
      </c>
      <c r="P1010" t="s">
        <v>232</v>
      </c>
      <c r="Q1010">
        <v>1</v>
      </c>
      <c r="R1010" t="s">
        <v>512</v>
      </c>
      <c r="S1010" t="s">
        <v>1075</v>
      </c>
      <c r="T1010" t="s">
        <v>1602</v>
      </c>
      <c r="U1010" t="s">
        <v>69</v>
      </c>
      <c r="V1010" t="s">
        <v>1517</v>
      </c>
      <c r="W1010">
        <v>32.96</v>
      </c>
      <c r="X1010">
        <v>19.989999999999998</v>
      </c>
      <c r="Y1010">
        <v>1</v>
      </c>
      <c r="Z1010" t="s">
        <v>673</v>
      </c>
      <c r="AA1010" t="s">
        <v>2348</v>
      </c>
      <c r="AF1010" s="4"/>
      <c r="AG1010" s="4"/>
      <c r="AH1010" t="s">
        <v>70</v>
      </c>
      <c r="AI1010" t="s">
        <v>232</v>
      </c>
      <c r="AJ1010" t="s">
        <v>512</v>
      </c>
      <c r="AK1010" t="s">
        <v>1075</v>
      </c>
      <c r="AL1010" t="s">
        <v>1602</v>
      </c>
      <c r="AM1010" t="s">
        <v>69</v>
      </c>
      <c r="AN1010" t="s">
        <v>1517</v>
      </c>
      <c r="AO1010" t="s">
        <v>673</v>
      </c>
      <c r="AP1010" t="s">
        <v>2348</v>
      </c>
    </row>
    <row r="1011" spans="1:42" x14ac:dyDescent="0.25">
      <c r="A1011">
        <v>701</v>
      </c>
      <c r="B1011">
        <v>258</v>
      </c>
      <c r="C1011" s="4">
        <v>44140</v>
      </c>
      <c r="D1011">
        <v>2</v>
      </c>
      <c r="E1011" t="s">
        <v>38</v>
      </c>
      <c r="F1011" t="s">
        <v>49</v>
      </c>
      <c r="G1011" t="s">
        <v>55</v>
      </c>
      <c r="H1011" t="s">
        <v>58</v>
      </c>
      <c r="I1011" s="4">
        <v>43945</v>
      </c>
      <c r="J1011">
        <v>7</v>
      </c>
      <c r="K1011" t="s">
        <v>61</v>
      </c>
      <c r="L1011" s="4">
        <v>43915</v>
      </c>
      <c r="M1011" s="4">
        <v>44012</v>
      </c>
      <c r="N1011">
        <v>2</v>
      </c>
      <c r="O1011" t="s">
        <v>157</v>
      </c>
      <c r="P1011" t="s">
        <v>319</v>
      </c>
      <c r="Q1011">
        <v>2</v>
      </c>
      <c r="R1011" t="s">
        <v>789</v>
      </c>
      <c r="S1011" t="s">
        <v>1327</v>
      </c>
      <c r="T1011" t="s">
        <v>1843</v>
      </c>
      <c r="U1011" t="s">
        <v>109</v>
      </c>
      <c r="V1011" t="s">
        <v>2042</v>
      </c>
      <c r="W1011">
        <v>387.99</v>
      </c>
      <c r="X1011">
        <v>54.96</v>
      </c>
      <c r="Y1011">
        <v>2</v>
      </c>
      <c r="Z1011" t="s">
        <v>2128</v>
      </c>
      <c r="AA1011" t="s">
        <v>2403</v>
      </c>
      <c r="AF1011" s="4"/>
      <c r="AG1011" s="4"/>
      <c r="AH1011" t="s">
        <v>80</v>
      </c>
      <c r="AI1011" t="s">
        <v>242</v>
      </c>
      <c r="AJ1011" t="s">
        <v>709</v>
      </c>
      <c r="AK1011" t="s">
        <v>1250</v>
      </c>
      <c r="AL1011" t="s">
        <v>425</v>
      </c>
      <c r="AM1011" t="s">
        <v>67</v>
      </c>
      <c r="AN1011" t="s">
        <v>1548</v>
      </c>
      <c r="AO1011" t="s">
        <v>79</v>
      </c>
      <c r="AP1011" t="s">
        <v>2349</v>
      </c>
    </row>
    <row r="1012" spans="1:42" x14ac:dyDescent="0.25">
      <c r="A1012">
        <v>701</v>
      </c>
      <c r="B1012">
        <v>258</v>
      </c>
      <c r="C1012" s="4">
        <v>44140</v>
      </c>
      <c r="D1012">
        <v>2</v>
      </c>
      <c r="E1012" t="s">
        <v>38</v>
      </c>
      <c r="F1012" t="s">
        <v>49</v>
      </c>
      <c r="G1012" t="s">
        <v>55</v>
      </c>
      <c r="H1012" t="s">
        <v>58</v>
      </c>
      <c r="I1012" s="4">
        <v>43945</v>
      </c>
      <c r="J1012">
        <v>7</v>
      </c>
      <c r="K1012" t="s">
        <v>61</v>
      </c>
      <c r="L1012" s="4">
        <v>43915</v>
      </c>
      <c r="M1012" s="4">
        <v>44012</v>
      </c>
      <c r="N1012">
        <v>2</v>
      </c>
      <c r="O1012" t="s">
        <v>157</v>
      </c>
      <c r="P1012" t="s">
        <v>319</v>
      </c>
      <c r="Q1012">
        <v>2</v>
      </c>
      <c r="R1012" t="s">
        <v>789</v>
      </c>
      <c r="S1012" t="s">
        <v>1327</v>
      </c>
      <c r="T1012" t="s">
        <v>1843</v>
      </c>
      <c r="U1012" t="s">
        <v>109</v>
      </c>
      <c r="V1012" t="s">
        <v>2042</v>
      </c>
      <c r="W1012">
        <v>387.99</v>
      </c>
      <c r="X1012">
        <v>54.96</v>
      </c>
      <c r="Y1012">
        <v>2</v>
      </c>
      <c r="Z1012" t="s">
        <v>2128</v>
      </c>
      <c r="AA1012" t="s">
        <v>2403</v>
      </c>
      <c r="AF1012" s="4"/>
      <c r="AG1012" s="4"/>
      <c r="AH1012" t="s">
        <v>90</v>
      </c>
      <c r="AI1012" t="s">
        <v>252</v>
      </c>
      <c r="AJ1012" t="s">
        <v>647</v>
      </c>
      <c r="AK1012" t="s">
        <v>1094</v>
      </c>
      <c r="AL1012" t="s">
        <v>1610</v>
      </c>
      <c r="AM1012" t="s">
        <v>69</v>
      </c>
      <c r="AN1012" t="s">
        <v>1562</v>
      </c>
      <c r="AO1012" t="s">
        <v>410</v>
      </c>
      <c r="AP1012" t="s">
        <v>2359</v>
      </c>
    </row>
    <row r="1013" spans="1:42" x14ac:dyDescent="0.25">
      <c r="A1013">
        <v>702</v>
      </c>
      <c r="B1013">
        <v>71</v>
      </c>
      <c r="C1013" s="4">
        <v>44141</v>
      </c>
      <c r="D1013">
        <v>2</v>
      </c>
      <c r="E1013" t="s">
        <v>38</v>
      </c>
      <c r="F1013" t="s">
        <v>49</v>
      </c>
      <c r="G1013" t="s">
        <v>56</v>
      </c>
      <c r="H1013" t="s">
        <v>58</v>
      </c>
      <c r="I1013" s="4">
        <v>43802</v>
      </c>
      <c r="J1013">
        <v>3</v>
      </c>
      <c r="K1013" t="s">
        <v>59</v>
      </c>
      <c r="L1013" s="4">
        <v>43615</v>
      </c>
      <c r="M1013" s="4">
        <v>43830</v>
      </c>
      <c r="N1013">
        <v>2</v>
      </c>
      <c r="O1013" t="s">
        <v>113</v>
      </c>
      <c r="P1013" t="s">
        <v>275</v>
      </c>
      <c r="Q1013">
        <v>2</v>
      </c>
      <c r="R1013" t="s">
        <v>790</v>
      </c>
      <c r="S1013" t="s">
        <v>1328</v>
      </c>
      <c r="T1013" t="s">
        <v>1844</v>
      </c>
      <c r="U1013" t="s">
        <v>85</v>
      </c>
      <c r="V1013" t="s">
        <v>2030</v>
      </c>
      <c r="W1013">
        <v>319.99</v>
      </c>
      <c r="X1013">
        <v>49.97</v>
      </c>
      <c r="Y1013">
        <v>2</v>
      </c>
      <c r="Z1013" t="s">
        <v>2248</v>
      </c>
      <c r="AA1013" t="s">
        <v>2542</v>
      </c>
      <c r="AF1013" s="4"/>
      <c r="AG1013" s="4"/>
      <c r="AH1013" t="s">
        <v>65</v>
      </c>
      <c r="AI1013" t="s">
        <v>227</v>
      </c>
      <c r="AJ1013" t="s">
        <v>802</v>
      </c>
      <c r="AK1013" t="s">
        <v>1340</v>
      </c>
      <c r="AL1013" t="s">
        <v>1856</v>
      </c>
      <c r="AM1013" t="s">
        <v>69</v>
      </c>
      <c r="AN1013" t="s">
        <v>1517</v>
      </c>
      <c r="AO1013" t="s">
        <v>431</v>
      </c>
      <c r="AP1013" t="s">
        <v>2326</v>
      </c>
    </row>
    <row r="1014" spans="1:42" x14ac:dyDescent="0.25">
      <c r="A1014">
        <v>702</v>
      </c>
      <c r="B1014">
        <v>71</v>
      </c>
      <c r="C1014" s="4">
        <v>44141</v>
      </c>
      <c r="D1014">
        <v>2</v>
      </c>
      <c r="E1014" t="s">
        <v>38</v>
      </c>
      <c r="F1014" t="s">
        <v>49</v>
      </c>
      <c r="G1014" t="s">
        <v>56</v>
      </c>
      <c r="H1014" t="s">
        <v>58</v>
      </c>
      <c r="I1014" s="4">
        <v>43802</v>
      </c>
      <c r="J1014">
        <v>3</v>
      </c>
      <c r="K1014" t="s">
        <v>59</v>
      </c>
      <c r="L1014" s="4">
        <v>43615</v>
      </c>
      <c r="M1014" s="4">
        <v>43830</v>
      </c>
      <c r="N1014">
        <v>2</v>
      </c>
      <c r="O1014" t="s">
        <v>113</v>
      </c>
      <c r="P1014" t="s">
        <v>275</v>
      </c>
      <c r="Q1014">
        <v>2</v>
      </c>
      <c r="R1014" t="s">
        <v>790</v>
      </c>
      <c r="S1014" t="s">
        <v>1328</v>
      </c>
      <c r="T1014" t="s">
        <v>1844</v>
      </c>
      <c r="U1014" t="s">
        <v>85</v>
      </c>
      <c r="V1014" t="s">
        <v>2030</v>
      </c>
      <c r="W1014">
        <v>319.99</v>
      </c>
      <c r="X1014">
        <v>49.97</v>
      </c>
      <c r="Y1014">
        <v>2</v>
      </c>
      <c r="Z1014" t="s">
        <v>2248</v>
      </c>
      <c r="AA1014" t="s">
        <v>2542</v>
      </c>
      <c r="AF1014" s="4"/>
      <c r="AG1014" s="4"/>
      <c r="AH1014" t="s">
        <v>79</v>
      </c>
      <c r="AI1014" t="s">
        <v>241</v>
      </c>
      <c r="AJ1014" t="s">
        <v>403</v>
      </c>
      <c r="AK1014" t="s">
        <v>965</v>
      </c>
      <c r="AL1014" t="s">
        <v>422</v>
      </c>
      <c r="AM1014" t="s">
        <v>80</v>
      </c>
      <c r="AN1014" t="s">
        <v>1548</v>
      </c>
      <c r="AO1014" t="s">
        <v>455</v>
      </c>
      <c r="AP1014" t="s">
        <v>2340</v>
      </c>
    </row>
    <row r="1015" spans="1:42" x14ac:dyDescent="0.25">
      <c r="A1015">
        <v>703</v>
      </c>
      <c r="B1015">
        <v>102</v>
      </c>
      <c r="C1015" s="4">
        <v>44141</v>
      </c>
      <c r="D1015">
        <v>10</v>
      </c>
      <c r="E1015" t="s">
        <v>42</v>
      </c>
      <c r="F1015" t="s">
        <v>53</v>
      </c>
      <c r="G1015" t="s">
        <v>55</v>
      </c>
      <c r="H1015" t="s">
        <v>57</v>
      </c>
      <c r="I1015" s="4">
        <v>43709</v>
      </c>
      <c r="J1015">
        <v>3</v>
      </c>
      <c r="K1015" t="s">
        <v>59</v>
      </c>
      <c r="L1015" s="4">
        <v>43615</v>
      </c>
      <c r="M1015" s="4">
        <v>43830</v>
      </c>
      <c r="N1015">
        <v>1</v>
      </c>
      <c r="O1015" t="s">
        <v>67</v>
      </c>
      <c r="P1015" t="s">
        <v>229</v>
      </c>
      <c r="Q1015">
        <v>1</v>
      </c>
      <c r="R1015" t="s">
        <v>744</v>
      </c>
      <c r="S1015" t="s">
        <v>1001</v>
      </c>
      <c r="T1015" t="s">
        <v>1801</v>
      </c>
      <c r="U1015" t="s">
        <v>80</v>
      </c>
      <c r="V1015" t="s">
        <v>1548</v>
      </c>
      <c r="W1015">
        <v>117.94</v>
      </c>
      <c r="X1015">
        <v>29.98</v>
      </c>
      <c r="Y1015">
        <v>1</v>
      </c>
      <c r="Z1015" t="s">
        <v>652</v>
      </c>
      <c r="AA1015" t="s">
        <v>2352</v>
      </c>
      <c r="AF1015" s="4"/>
      <c r="AG1015" s="4"/>
      <c r="AH1015" t="s">
        <v>67</v>
      </c>
      <c r="AI1015" t="s">
        <v>229</v>
      </c>
      <c r="AJ1015" t="s">
        <v>744</v>
      </c>
      <c r="AK1015" t="s">
        <v>1001</v>
      </c>
      <c r="AL1015" t="s">
        <v>1801</v>
      </c>
      <c r="AM1015" t="s">
        <v>80</v>
      </c>
      <c r="AN1015" t="s">
        <v>1548</v>
      </c>
      <c r="AO1015" t="s">
        <v>652</v>
      </c>
      <c r="AP1015" t="s">
        <v>2352</v>
      </c>
    </row>
    <row r="1016" spans="1:42" x14ac:dyDescent="0.25">
      <c r="A1016">
        <v>704</v>
      </c>
      <c r="B1016">
        <v>173</v>
      </c>
      <c r="C1016" s="4">
        <v>44141</v>
      </c>
      <c r="D1016">
        <v>5</v>
      </c>
      <c r="E1016" t="s">
        <v>36</v>
      </c>
      <c r="F1016" t="s">
        <v>47</v>
      </c>
      <c r="G1016" t="s">
        <v>55</v>
      </c>
      <c r="H1016" t="s">
        <v>58</v>
      </c>
      <c r="I1016" s="4">
        <v>44028</v>
      </c>
      <c r="J1016">
        <v>9</v>
      </c>
      <c r="K1016" t="s">
        <v>59</v>
      </c>
      <c r="L1016" s="4">
        <v>43952</v>
      </c>
      <c r="M1016" s="4">
        <v>44075</v>
      </c>
      <c r="N1016">
        <v>2</v>
      </c>
      <c r="O1016" t="s">
        <v>183</v>
      </c>
      <c r="P1016" t="s">
        <v>345</v>
      </c>
      <c r="Q1016">
        <v>2</v>
      </c>
      <c r="R1016" t="s">
        <v>791</v>
      </c>
      <c r="S1016" t="s">
        <v>1329</v>
      </c>
      <c r="T1016" t="s">
        <v>1845</v>
      </c>
      <c r="U1016" t="s">
        <v>83</v>
      </c>
      <c r="V1016" t="s">
        <v>2038</v>
      </c>
      <c r="W1016">
        <v>266.98</v>
      </c>
      <c r="X1016">
        <v>84.95</v>
      </c>
      <c r="Y1016">
        <v>2</v>
      </c>
      <c r="Z1016" t="s">
        <v>2249</v>
      </c>
      <c r="AA1016" t="s">
        <v>2543</v>
      </c>
      <c r="AF1016" s="4"/>
      <c r="AG1016" s="4"/>
      <c r="AH1016" t="s">
        <v>67</v>
      </c>
      <c r="AI1016" t="s">
        <v>229</v>
      </c>
      <c r="AJ1016" t="s">
        <v>544</v>
      </c>
      <c r="AK1016" t="s">
        <v>1105</v>
      </c>
      <c r="AL1016" t="s">
        <v>824</v>
      </c>
      <c r="AM1016" t="s">
        <v>67</v>
      </c>
      <c r="AN1016" t="s">
        <v>1548</v>
      </c>
      <c r="AO1016" t="s">
        <v>90</v>
      </c>
      <c r="AP1016" t="s">
        <v>2328</v>
      </c>
    </row>
    <row r="1017" spans="1:42" x14ac:dyDescent="0.25">
      <c r="A1017">
        <v>704</v>
      </c>
      <c r="B1017">
        <v>173</v>
      </c>
      <c r="C1017" s="4">
        <v>44141</v>
      </c>
      <c r="D1017">
        <v>5</v>
      </c>
      <c r="E1017" t="s">
        <v>36</v>
      </c>
      <c r="F1017" t="s">
        <v>47</v>
      </c>
      <c r="G1017" t="s">
        <v>55</v>
      </c>
      <c r="H1017" t="s">
        <v>58</v>
      </c>
      <c r="I1017" s="4">
        <v>44028</v>
      </c>
      <c r="J1017">
        <v>9</v>
      </c>
      <c r="K1017" t="s">
        <v>59</v>
      </c>
      <c r="L1017" s="4">
        <v>43952</v>
      </c>
      <c r="M1017" s="4">
        <v>44075</v>
      </c>
      <c r="N1017">
        <v>2</v>
      </c>
      <c r="O1017" t="s">
        <v>183</v>
      </c>
      <c r="P1017" t="s">
        <v>345</v>
      </c>
      <c r="Q1017">
        <v>2</v>
      </c>
      <c r="R1017" t="s">
        <v>791</v>
      </c>
      <c r="S1017" t="s">
        <v>1329</v>
      </c>
      <c r="T1017" t="s">
        <v>1845</v>
      </c>
      <c r="U1017" t="s">
        <v>83</v>
      </c>
      <c r="V1017" t="s">
        <v>2038</v>
      </c>
      <c r="W1017">
        <v>266.98</v>
      </c>
      <c r="X1017">
        <v>84.95</v>
      </c>
      <c r="Y1017">
        <v>2</v>
      </c>
      <c r="Z1017" t="s">
        <v>2249</v>
      </c>
      <c r="AA1017" t="s">
        <v>2543</v>
      </c>
      <c r="AF1017" s="4"/>
      <c r="AG1017" s="4"/>
      <c r="AH1017" t="s">
        <v>70</v>
      </c>
      <c r="AI1017" t="s">
        <v>232</v>
      </c>
      <c r="AJ1017" t="s">
        <v>719</v>
      </c>
      <c r="AK1017" t="s">
        <v>1261</v>
      </c>
      <c r="AL1017" t="s">
        <v>1779</v>
      </c>
      <c r="AM1017" t="s">
        <v>80</v>
      </c>
      <c r="AN1017" t="s">
        <v>1517</v>
      </c>
      <c r="AO1017" t="s">
        <v>432</v>
      </c>
      <c r="AP1017" t="s">
        <v>2331</v>
      </c>
    </row>
    <row r="1018" spans="1:42" x14ac:dyDescent="0.25">
      <c r="A1018">
        <v>705</v>
      </c>
      <c r="B1018">
        <v>325</v>
      </c>
      <c r="C1018" s="4">
        <v>44142</v>
      </c>
      <c r="D1018">
        <v>3</v>
      </c>
      <c r="E1018" t="s">
        <v>34</v>
      </c>
      <c r="F1018" t="s">
        <v>45</v>
      </c>
      <c r="G1018" t="s">
        <v>55</v>
      </c>
      <c r="H1018" t="s">
        <v>58</v>
      </c>
      <c r="I1018" s="4">
        <v>43491</v>
      </c>
      <c r="J1018">
        <v>1</v>
      </c>
      <c r="L1018" s="4"/>
      <c r="M1018" s="4"/>
      <c r="N1018">
        <v>2</v>
      </c>
      <c r="O1018" t="s">
        <v>102</v>
      </c>
      <c r="P1018" t="s">
        <v>264</v>
      </c>
      <c r="Q1018">
        <v>2</v>
      </c>
      <c r="R1018" t="s">
        <v>792</v>
      </c>
      <c r="S1018" t="s">
        <v>1330</v>
      </c>
      <c r="T1018" t="s">
        <v>1846</v>
      </c>
      <c r="U1018" t="s">
        <v>75</v>
      </c>
      <c r="V1018" t="s">
        <v>1869</v>
      </c>
      <c r="W1018">
        <v>809.85</v>
      </c>
      <c r="X1018">
        <v>74.95</v>
      </c>
      <c r="Y1018">
        <v>2</v>
      </c>
      <c r="Z1018" t="s">
        <v>2250</v>
      </c>
      <c r="AA1018" t="s">
        <v>2544</v>
      </c>
      <c r="AF1018" s="4"/>
      <c r="AG1018" s="4"/>
      <c r="AH1018" t="s">
        <v>78</v>
      </c>
      <c r="AI1018" t="s">
        <v>240</v>
      </c>
      <c r="AJ1018" t="s">
        <v>408</v>
      </c>
      <c r="AK1018" t="s">
        <v>970</v>
      </c>
      <c r="AL1018" t="s">
        <v>1503</v>
      </c>
      <c r="AM1018" t="s">
        <v>80</v>
      </c>
      <c r="AN1018" t="s">
        <v>1548</v>
      </c>
      <c r="AO1018" t="s">
        <v>393</v>
      </c>
      <c r="AP1018" t="s">
        <v>2345</v>
      </c>
    </row>
    <row r="1019" spans="1:42" x14ac:dyDescent="0.25">
      <c r="A1019">
        <v>705</v>
      </c>
      <c r="B1019">
        <v>325</v>
      </c>
      <c r="C1019" s="4">
        <v>44142</v>
      </c>
      <c r="D1019">
        <v>3</v>
      </c>
      <c r="E1019" t="s">
        <v>34</v>
      </c>
      <c r="F1019" t="s">
        <v>45</v>
      </c>
      <c r="G1019" t="s">
        <v>55</v>
      </c>
      <c r="H1019" t="s">
        <v>58</v>
      </c>
      <c r="I1019" s="4">
        <v>43491</v>
      </c>
      <c r="J1019">
        <v>1</v>
      </c>
      <c r="L1019" s="4"/>
      <c r="M1019" s="4"/>
      <c r="N1019">
        <v>2</v>
      </c>
      <c r="O1019" t="s">
        <v>102</v>
      </c>
      <c r="P1019" t="s">
        <v>264</v>
      </c>
      <c r="Q1019">
        <v>2</v>
      </c>
      <c r="R1019" t="s">
        <v>792</v>
      </c>
      <c r="S1019" t="s">
        <v>1330</v>
      </c>
      <c r="T1019" t="s">
        <v>1846</v>
      </c>
      <c r="U1019" t="s">
        <v>75</v>
      </c>
      <c r="V1019" t="s">
        <v>1869</v>
      </c>
      <c r="W1019">
        <v>809.85</v>
      </c>
      <c r="X1019">
        <v>74.95</v>
      </c>
      <c r="Y1019">
        <v>2</v>
      </c>
      <c r="Z1019" t="s">
        <v>2250</v>
      </c>
      <c r="AA1019" t="s">
        <v>2544</v>
      </c>
      <c r="AF1019" s="4"/>
      <c r="AG1019" s="4"/>
      <c r="AH1019" t="s">
        <v>80</v>
      </c>
      <c r="AI1019" t="s">
        <v>242</v>
      </c>
      <c r="AJ1019" t="s">
        <v>509</v>
      </c>
      <c r="AK1019" t="s">
        <v>1072</v>
      </c>
      <c r="AL1019" t="s">
        <v>1599</v>
      </c>
      <c r="AM1019" t="s">
        <v>67</v>
      </c>
      <c r="AN1019" t="s">
        <v>1548</v>
      </c>
      <c r="AO1019" t="s">
        <v>79</v>
      </c>
      <c r="AP1019" t="s">
        <v>2349</v>
      </c>
    </row>
    <row r="1020" spans="1:42" x14ac:dyDescent="0.25">
      <c r="A1020">
        <v>706</v>
      </c>
      <c r="B1020">
        <v>329</v>
      </c>
      <c r="C1020" s="4">
        <v>44142</v>
      </c>
      <c r="D1020">
        <v>7</v>
      </c>
      <c r="E1020" t="s">
        <v>35</v>
      </c>
      <c r="F1020" t="s">
        <v>46</v>
      </c>
      <c r="G1020" t="s">
        <v>56</v>
      </c>
      <c r="H1020" t="s">
        <v>58</v>
      </c>
      <c r="I1020" s="4">
        <v>43863</v>
      </c>
      <c r="J1020">
        <v>6</v>
      </c>
      <c r="K1020" t="s">
        <v>59</v>
      </c>
      <c r="L1020" s="4">
        <v>43862</v>
      </c>
      <c r="M1020" s="4">
        <v>43889</v>
      </c>
      <c r="N1020">
        <v>1</v>
      </c>
      <c r="O1020" t="s">
        <v>69</v>
      </c>
      <c r="P1020" t="s">
        <v>231</v>
      </c>
      <c r="Q1020">
        <v>1</v>
      </c>
      <c r="R1020" t="s">
        <v>776</v>
      </c>
      <c r="S1020" t="s">
        <v>1314</v>
      </c>
      <c r="T1020" t="s">
        <v>1831</v>
      </c>
      <c r="U1020" t="s">
        <v>80</v>
      </c>
      <c r="V1020" t="s">
        <v>1577</v>
      </c>
      <c r="W1020">
        <v>470</v>
      </c>
      <c r="X1020">
        <v>49.98</v>
      </c>
      <c r="Y1020">
        <v>1</v>
      </c>
      <c r="Z1020" t="s">
        <v>78</v>
      </c>
      <c r="AA1020" t="s">
        <v>2330</v>
      </c>
      <c r="AF1020" s="4"/>
      <c r="AG1020" s="4"/>
      <c r="AH1020" t="s">
        <v>69</v>
      </c>
      <c r="AI1020" t="s">
        <v>231</v>
      </c>
      <c r="AJ1020" t="s">
        <v>776</v>
      </c>
      <c r="AK1020" t="s">
        <v>1314</v>
      </c>
      <c r="AL1020" t="s">
        <v>1831</v>
      </c>
      <c r="AM1020" t="s">
        <v>80</v>
      </c>
      <c r="AN1020" t="s">
        <v>1577</v>
      </c>
      <c r="AO1020" t="s">
        <v>78</v>
      </c>
      <c r="AP1020" t="s">
        <v>2330</v>
      </c>
    </row>
    <row r="1021" spans="1:42" x14ac:dyDescent="0.25">
      <c r="A1021">
        <v>707</v>
      </c>
      <c r="B1021">
        <v>113</v>
      </c>
      <c r="C1021" s="4">
        <v>44143</v>
      </c>
      <c r="D1021">
        <v>11</v>
      </c>
      <c r="E1021" t="s">
        <v>37</v>
      </c>
      <c r="F1021" t="s">
        <v>48</v>
      </c>
      <c r="G1021" t="s">
        <v>55</v>
      </c>
      <c r="H1021" t="s">
        <v>58</v>
      </c>
      <c r="I1021" s="4">
        <v>43844</v>
      </c>
      <c r="J1021">
        <v>4</v>
      </c>
      <c r="K1021" t="s">
        <v>61</v>
      </c>
      <c r="L1021" s="4">
        <v>43831</v>
      </c>
      <c r="M1021" s="4">
        <v>43861</v>
      </c>
      <c r="N1021">
        <v>2</v>
      </c>
      <c r="O1021" t="s">
        <v>190</v>
      </c>
      <c r="P1021" t="s">
        <v>352</v>
      </c>
      <c r="Q1021">
        <v>3</v>
      </c>
      <c r="R1021" t="s">
        <v>793</v>
      </c>
      <c r="S1021" t="s">
        <v>1331</v>
      </c>
      <c r="T1021" t="s">
        <v>1847</v>
      </c>
      <c r="U1021" t="s">
        <v>122</v>
      </c>
      <c r="V1021" t="s">
        <v>2041</v>
      </c>
      <c r="W1021">
        <v>886.41</v>
      </c>
      <c r="X1021">
        <v>134.91</v>
      </c>
      <c r="Y1021">
        <v>3</v>
      </c>
      <c r="Z1021" t="s">
        <v>2251</v>
      </c>
      <c r="AA1021" t="s">
        <v>2545</v>
      </c>
      <c r="AF1021" s="4"/>
      <c r="AG1021" s="4"/>
      <c r="AH1021" t="s">
        <v>80</v>
      </c>
      <c r="AI1021" t="s">
        <v>242</v>
      </c>
      <c r="AJ1021" t="s">
        <v>507</v>
      </c>
      <c r="AK1021" t="s">
        <v>1070</v>
      </c>
      <c r="AL1021" t="s">
        <v>1597</v>
      </c>
      <c r="AM1021" t="s">
        <v>67</v>
      </c>
      <c r="AN1021" t="s">
        <v>1548</v>
      </c>
      <c r="AO1021" t="s">
        <v>69</v>
      </c>
      <c r="AP1021" t="s">
        <v>2360</v>
      </c>
    </row>
    <row r="1022" spans="1:42" x14ac:dyDescent="0.25">
      <c r="A1022">
        <v>707</v>
      </c>
      <c r="B1022">
        <v>113</v>
      </c>
      <c r="C1022" s="4">
        <v>44143</v>
      </c>
      <c r="D1022">
        <v>11</v>
      </c>
      <c r="E1022" t="s">
        <v>37</v>
      </c>
      <c r="F1022" t="s">
        <v>48</v>
      </c>
      <c r="G1022" t="s">
        <v>55</v>
      </c>
      <c r="H1022" t="s">
        <v>58</v>
      </c>
      <c r="I1022" s="4">
        <v>43844</v>
      </c>
      <c r="J1022">
        <v>4</v>
      </c>
      <c r="K1022" t="s">
        <v>61</v>
      </c>
      <c r="L1022" s="4">
        <v>43831</v>
      </c>
      <c r="M1022" s="4">
        <v>43861</v>
      </c>
      <c r="N1022">
        <v>2</v>
      </c>
      <c r="O1022" t="s">
        <v>190</v>
      </c>
      <c r="P1022" t="s">
        <v>352</v>
      </c>
      <c r="Q1022">
        <v>3</v>
      </c>
      <c r="R1022" t="s">
        <v>793</v>
      </c>
      <c r="S1022" t="s">
        <v>1331</v>
      </c>
      <c r="T1022" t="s">
        <v>1847</v>
      </c>
      <c r="U1022" t="s">
        <v>122</v>
      </c>
      <c r="V1022" t="s">
        <v>2041</v>
      </c>
      <c r="W1022">
        <v>886.41</v>
      </c>
      <c r="X1022">
        <v>134.91</v>
      </c>
      <c r="Y1022">
        <v>3</v>
      </c>
      <c r="Z1022" t="s">
        <v>2251</v>
      </c>
      <c r="AA1022" t="s">
        <v>2545</v>
      </c>
      <c r="AF1022" s="4"/>
      <c r="AG1022" s="4"/>
      <c r="AH1022" t="s">
        <v>80</v>
      </c>
      <c r="AI1022" t="s">
        <v>242</v>
      </c>
      <c r="AJ1022" t="s">
        <v>509</v>
      </c>
      <c r="AK1022" t="s">
        <v>1072</v>
      </c>
      <c r="AL1022" t="s">
        <v>1599</v>
      </c>
      <c r="AM1022" t="s">
        <v>67</v>
      </c>
      <c r="AN1022" t="s">
        <v>1548</v>
      </c>
      <c r="AO1022" t="s">
        <v>79</v>
      </c>
      <c r="AP1022" t="s">
        <v>2349</v>
      </c>
    </row>
    <row r="1023" spans="1:42" x14ac:dyDescent="0.25">
      <c r="A1023">
        <v>707</v>
      </c>
      <c r="B1023">
        <v>113</v>
      </c>
      <c r="C1023" s="4">
        <v>44143</v>
      </c>
      <c r="D1023">
        <v>11</v>
      </c>
      <c r="E1023" t="s">
        <v>37</v>
      </c>
      <c r="F1023" t="s">
        <v>48</v>
      </c>
      <c r="G1023" t="s">
        <v>55</v>
      </c>
      <c r="H1023" t="s">
        <v>58</v>
      </c>
      <c r="I1023" s="4">
        <v>43844</v>
      </c>
      <c r="J1023">
        <v>4</v>
      </c>
      <c r="K1023" t="s">
        <v>61</v>
      </c>
      <c r="L1023" s="4">
        <v>43831</v>
      </c>
      <c r="M1023" s="4">
        <v>43861</v>
      </c>
      <c r="N1023">
        <v>2</v>
      </c>
      <c r="O1023" t="s">
        <v>190</v>
      </c>
      <c r="P1023" t="s">
        <v>352</v>
      </c>
      <c r="Q1023">
        <v>3</v>
      </c>
      <c r="R1023" t="s">
        <v>793</v>
      </c>
      <c r="S1023" t="s">
        <v>1331</v>
      </c>
      <c r="T1023" t="s">
        <v>1847</v>
      </c>
      <c r="U1023" t="s">
        <v>122</v>
      </c>
      <c r="V1023" t="s">
        <v>2041</v>
      </c>
      <c r="W1023">
        <v>886.41</v>
      </c>
      <c r="X1023">
        <v>134.91</v>
      </c>
      <c r="Y1023">
        <v>3</v>
      </c>
      <c r="Z1023" t="s">
        <v>2251</v>
      </c>
      <c r="AA1023" t="s">
        <v>2545</v>
      </c>
      <c r="AF1023" s="4"/>
      <c r="AG1023" s="4"/>
      <c r="AH1023" t="s">
        <v>79</v>
      </c>
      <c r="AI1023" t="s">
        <v>241</v>
      </c>
      <c r="AJ1023" t="s">
        <v>463</v>
      </c>
      <c r="AK1023" t="s">
        <v>1026</v>
      </c>
      <c r="AL1023" t="s">
        <v>1556</v>
      </c>
      <c r="AM1023" t="s">
        <v>67</v>
      </c>
      <c r="AN1023" t="s">
        <v>1548</v>
      </c>
      <c r="AO1023" t="s">
        <v>455</v>
      </c>
      <c r="AP1023" t="s">
        <v>2340</v>
      </c>
    </row>
    <row r="1024" spans="1:42" x14ac:dyDescent="0.25">
      <c r="A1024">
        <v>708</v>
      </c>
      <c r="B1024">
        <v>198</v>
      </c>
      <c r="C1024" s="4">
        <v>44143</v>
      </c>
      <c r="D1024">
        <v>9</v>
      </c>
      <c r="E1024" t="s">
        <v>41</v>
      </c>
      <c r="F1024" t="s">
        <v>52</v>
      </c>
      <c r="G1024" t="s">
        <v>56</v>
      </c>
      <c r="H1024" t="s">
        <v>58</v>
      </c>
      <c r="I1024" s="4">
        <v>43861</v>
      </c>
      <c r="J1024">
        <v>4</v>
      </c>
      <c r="K1024" t="s">
        <v>61</v>
      </c>
      <c r="L1024" s="4">
        <v>43831</v>
      </c>
      <c r="M1024" s="4">
        <v>43861</v>
      </c>
      <c r="N1024">
        <v>1</v>
      </c>
      <c r="O1024" t="s">
        <v>86</v>
      </c>
      <c r="P1024" t="s">
        <v>248</v>
      </c>
      <c r="Q1024">
        <v>1</v>
      </c>
      <c r="R1024" t="s">
        <v>454</v>
      </c>
      <c r="S1024" t="s">
        <v>1017</v>
      </c>
      <c r="T1024" t="s">
        <v>1547</v>
      </c>
      <c r="U1024" t="s">
        <v>67</v>
      </c>
      <c r="V1024" t="s">
        <v>1577</v>
      </c>
      <c r="W1024">
        <v>479.97</v>
      </c>
      <c r="X1024">
        <v>74.97</v>
      </c>
      <c r="Y1024">
        <v>1</v>
      </c>
      <c r="Z1024" t="s">
        <v>547</v>
      </c>
      <c r="AA1024" t="s">
        <v>2354</v>
      </c>
      <c r="AF1024" s="4"/>
      <c r="AG1024" s="4"/>
      <c r="AH1024" t="s">
        <v>86</v>
      </c>
      <c r="AI1024" t="s">
        <v>248</v>
      </c>
      <c r="AJ1024" t="s">
        <v>454</v>
      </c>
      <c r="AK1024" t="s">
        <v>1017</v>
      </c>
      <c r="AL1024" t="s">
        <v>1547</v>
      </c>
      <c r="AM1024" t="s">
        <v>67</v>
      </c>
      <c r="AN1024" t="s">
        <v>1577</v>
      </c>
      <c r="AO1024" t="s">
        <v>547</v>
      </c>
      <c r="AP1024" t="s">
        <v>2354</v>
      </c>
    </row>
    <row r="1025" spans="1:42" x14ac:dyDescent="0.25">
      <c r="A1025">
        <v>709</v>
      </c>
      <c r="B1025">
        <v>351</v>
      </c>
      <c r="C1025" s="4">
        <v>44143</v>
      </c>
      <c r="D1025">
        <v>9</v>
      </c>
      <c r="E1025" t="s">
        <v>41</v>
      </c>
      <c r="F1025" t="s">
        <v>52</v>
      </c>
      <c r="G1025" t="s">
        <v>56</v>
      </c>
      <c r="H1025" t="s">
        <v>57</v>
      </c>
      <c r="I1025" s="4">
        <v>43808</v>
      </c>
      <c r="J1025">
        <v>3</v>
      </c>
      <c r="K1025" t="s">
        <v>59</v>
      </c>
      <c r="L1025" s="4">
        <v>43615</v>
      </c>
      <c r="M1025" s="4">
        <v>43830</v>
      </c>
      <c r="N1025">
        <v>1</v>
      </c>
      <c r="O1025" t="s">
        <v>67</v>
      </c>
      <c r="P1025" t="s">
        <v>229</v>
      </c>
      <c r="Q1025">
        <v>1</v>
      </c>
      <c r="R1025" t="s">
        <v>478</v>
      </c>
      <c r="S1025" t="s">
        <v>1041</v>
      </c>
      <c r="T1025" t="s">
        <v>1569</v>
      </c>
      <c r="U1025" t="s">
        <v>69</v>
      </c>
      <c r="V1025" t="s">
        <v>1548</v>
      </c>
      <c r="W1025">
        <v>42.99</v>
      </c>
      <c r="X1025">
        <v>14.99</v>
      </c>
      <c r="Y1025">
        <v>1</v>
      </c>
      <c r="Z1025" t="s">
        <v>90</v>
      </c>
      <c r="AA1025" t="s">
        <v>2328</v>
      </c>
      <c r="AF1025" s="4"/>
      <c r="AG1025" s="4"/>
      <c r="AH1025" t="s">
        <v>67</v>
      </c>
      <c r="AI1025" t="s">
        <v>229</v>
      </c>
      <c r="AJ1025" t="s">
        <v>478</v>
      </c>
      <c r="AK1025" t="s">
        <v>1041</v>
      </c>
      <c r="AL1025" t="s">
        <v>1569</v>
      </c>
      <c r="AM1025" t="s">
        <v>69</v>
      </c>
      <c r="AN1025" t="s">
        <v>1548</v>
      </c>
      <c r="AO1025" t="s">
        <v>90</v>
      </c>
      <c r="AP1025" t="s">
        <v>2328</v>
      </c>
    </row>
    <row r="1026" spans="1:42" x14ac:dyDescent="0.25">
      <c r="A1026">
        <v>710</v>
      </c>
      <c r="B1026">
        <v>151</v>
      </c>
      <c r="C1026" s="4">
        <v>44144</v>
      </c>
      <c r="D1026">
        <v>5</v>
      </c>
      <c r="E1026" t="s">
        <v>36</v>
      </c>
      <c r="F1026" t="s">
        <v>47</v>
      </c>
      <c r="G1026" t="s">
        <v>55</v>
      </c>
      <c r="H1026" t="s">
        <v>57</v>
      </c>
      <c r="I1026" s="4">
        <v>44084</v>
      </c>
      <c r="J1026">
        <v>10</v>
      </c>
      <c r="K1026" t="s">
        <v>61</v>
      </c>
      <c r="L1026" s="4">
        <v>44055</v>
      </c>
      <c r="M1026" s="4">
        <v>44196</v>
      </c>
      <c r="N1026">
        <v>1</v>
      </c>
      <c r="O1026" t="s">
        <v>110</v>
      </c>
      <c r="P1026" t="s">
        <v>272</v>
      </c>
      <c r="Q1026">
        <v>2</v>
      </c>
      <c r="R1026" t="s">
        <v>794</v>
      </c>
      <c r="S1026" t="s">
        <v>1332</v>
      </c>
      <c r="T1026" t="s">
        <v>1848</v>
      </c>
      <c r="U1026" t="s">
        <v>103</v>
      </c>
      <c r="V1026" t="s">
        <v>1869</v>
      </c>
      <c r="W1026">
        <v>90.96</v>
      </c>
      <c r="X1026">
        <v>59.96</v>
      </c>
      <c r="Y1026">
        <v>2</v>
      </c>
      <c r="Z1026" t="s">
        <v>164</v>
      </c>
      <c r="AA1026" t="s">
        <v>2546</v>
      </c>
      <c r="AF1026" s="4"/>
      <c r="AG1026" s="4"/>
      <c r="AH1026" t="s">
        <v>67</v>
      </c>
      <c r="AI1026" t="s">
        <v>229</v>
      </c>
      <c r="AJ1026" t="s">
        <v>527</v>
      </c>
      <c r="AK1026" t="s">
        <v>953</v>
      </c>
      <c r="AL1026" t="s">
        <v>1617</v>
      </c>
      <c r="AM1026" t="s">
        <v>69</v>
      </c>
      <c r="AN1026" t="s">
        <v>1548</v>
      </c>
      <c r="AO1026" t="s">
        <v>84</v>
      </c>
      <c r="AP1026" t="s">
        <v>2366</v>
      </c>
    </row>
    <row r="1027" spans="1:42" x14ac:dyDescent="0.25">
      <c r="A1027">
        <v>710</v>
      </c>
      <c r="B1027">
        <v>151</v>
      </c>
      <c r="C1027" s="4">
        <v>44144</v>
      </c>
      <c r="D1027">
        <v>5</v>
      </c>
      <c r="E1027" t="s">
        <v>36</v>
      </c>
      <c r="F1027" t="s">
        <v>47</v>
      </c>
      <c r="G1027" t="s">
        <v>55</v>
      </c>
      <c r="H1027" t="s">
        <v>57</v>
      </c>
      <c r="I1027" s="4">
        <v>44084</v>
      </c>
      <c r="J1027">
        <v>10</v>
      </c>
      <c r="K1027" t="s">
        <v>61</v>
      </c>
      <c r="L1027" s="4">
        <v>44055</v>
      </c>
      <c r="M1027" s="4">
        <v>44196</v>
      </c>
      <c r="N1027">
        <v>1</v>
      </c>
      <c r="O1027" t="s">
        <v>110</v>
      </c>
      <c r="P1027" t="s">
        <v>272</v>
      </c>
      <c r="Q1027">
        <v>2</v>
      </c>
      <c r="R1027" t="s">
        <v>794</v>
      </c>
      <c r="S1027" t="s">
        <v>1332</v>
      </c>
      <c r="T1027" t="s">
        <v>1848</v>
      </c>
      <c r="U1027" t="s">
        <v>103</v>
      </c>
      <c r="V1027" t="s">
        <v>1869</v>
      </c>
      <c r="W1027">
        <v>90.96</v>
      </c>
      <c r="X1027">
        <v>59.96</v>
      </c>
      <c r="Y1027">
        <v>2</v>
      </c>
      <c r="Z1027" t="s">
        <v>164</v>
      </c>
      <c r="AA1027" t="s">
        <v>2546</v>
      </c>
      <c r="AF1027" s="4"/>
      <c r="AG1027" s="4"/>
      <c r="AH1027" t="s">
        <v>67</v>
      </c>
      <c r="AI1027" t="s">
        <v>229</v>
      </c>
      <c r="AJ1027" t="s">
        <v>710</v>
      </c>
      <c r="AK1027" t="s">
        <v>1251</v>
      </c>
      <c r="AL1027" t="s">
        <v>1517</v>
      </c>
      <c r="AM1027" t="s">
        <v>67</v>
      </c>
      <c r="AN1027" t="s">
        <v>1548</v>
      </c>
      <c r="AO1027" t="s">
        <v>90</v>
      </c>
      <c r="AP1027" t="s">
        <v>2328</v>
      </c>
    </row>
    <row r="1028" spans="1:42" x14ac:dyDescent="0.25">
      <c r="A1028">
        <v>711</v>
      </c>
      <c r="B1028">
        <v>338</v>
      </c>
      <c r="C1028" s="4">
        <v>44145</v>
      </c>
      <c r="D1028">
        <v>4</v>
      </c>
      <c r="E1028" t="s">
        <v>40</v>
      </c>
      <c r="F1028" t="s">
        <v>51</v>
      </c>
      <c r="G1028" t="s">
        <v>55</v>
      </c>
      <c r="H1028" t="s">
        <v>57</v>
      </c>
      <c r="I1028" s="4">
        <v>43685</v>
      </c>
      <c r="J1028">
        <v>2</v>
      </c>
      <c r="K1028" t="s">
        <v>60</v>
      </c>
      <c r="L1028" s="4">
        <v>43615</v>
      </c>
      <c r="M1028" s="4">
        <v>43830</v>
      </c>
      <c r="N1028">
        <v>3</v>
      </c>
      <c r="O1028" t="s">
        <v>191</v>
      </c>
      <c r="P1028" t="s">
        <v>353</v>
      </c>
      <c r="Q1028">
        <v>3</v>
      </c>
      <c r="R1028" t="s">
        <v>795</v>
      </c>
      <c r="S1028" t="s">
        <v>1333</v>
      </c>
      <c r="T1028" t="s">
        <v>1849</v>
      </c>
      <c r="U1028" t="s">
        <v>2014</v>
      </c>
      <c r="V1028" t="s">
        <v>2065</v>
      </c>
      <c r="W1028">
        <v>142.91999999999999</v>
      </c>
      <c r="X1028">
        <v>119.92</v>
      </c>
      <c r="Y1028">
        <v>3</v>
      </c>
      <c r="Z1028" t="s">
        <v>2252</v>
      </c>
      <c r="AA1028" t="s">
        <v>2547</v>
      </c>
      <c r="AF1028" s="4"/>
      <c r="AG1028" s="4"/>
      <c r="AH1028" t="s">
        <v>70</v>
      </c>
      <c r="AI1028" t="s">
        <v>232</v>
      </c>
      <c r="AJ1028" t="s">
        <v>635</v>
      </c>
      <c r="AK1028" t="s">
        <v>1183</v>
      </c>
      <c r="AL1028" t="s">
        <v>1707</v>
      </c>
      <c r="AM1028" t="s">
        <v>67</v>
      </c>
      <c r="AN1028" t="s">
        <v>1517</v>
      </c>
      <c r="AO1028" t="s">
        <v>673</v>
      </c>
      <c r="AP1028" t="s">
        <v>2348</v>
      </c>
    </row>
    <row r="1029" spans="1:42" x14ac:dyDescent="0.25">
      <c r="A1029">
        <v>711</v>
      </c>
      <c r="B1029">
        <v>338</v>
      </c>
      <c r="C1029" s="4">
        <v>44145</v>
      </c>
      <c r="D1029">
        <v>4</v>
      </c>
      <c r="E1029" t="s">
        <v>40</v>
      </c>
      <c r="F1029" t="s">
        <v>51</v>
      </c>
      <c r="G1029" t="s">
        <v>55</v>
      </c>
      <c r="H1029" t="s">
        <v>57</v>
      </c>
      <c r="I1029" s="4">
        <v>43685</v>
      </c>
      <c r="J1029">
        <v>2</v>
      </c>
      <c r="K1029" t="s">
        <v>60</v>
      </c>
      <c r="L1029" s="4">
        <v>43615</v>
      </c>
      <c r="M1029" s="4">
        <v>43830</v>
      </c>
      <c r="N1029">
        <v>3</v>
      </c>
      <c r="O1029" t="s">
        <v>191</v>
      </c>
      <c r="P1029" t="s">
        <v>353</v>
      </c>
      <c r="Q1029">
        <v>3</v>
      </c>
      <c r="R1029" t="s">
        <v>795</v>
      </c>
      <c r="S1029" t="s">
        <v>1333</v>
      </c>
      <c r="T1029" t="s">
        <v>1849</v>
      </c>
      <c r="U1029" t="s">
        <v>2014</v>
      </c>
      <c r="V1029" t="s">
        <v>2065</v>
      </c>
      <c r="W1029">
        <v>142.91999999999999</v>
      </c>
      <c r="X1029">
        <v>119.92</v>
      </c>
      <c r="Y1029">
        <v>3</v>
      </c>
      <c r="Z1029" t="s">
        <v>2252</v>
      </c>
      <c r="AA1029" t="s">
        <v>2547</v>
      </c>
      <c r="AF1029" s="4"/>
      <c r="AG1029" s="4"/>
      <c r="AH1029" t="s">
        <v>80</v>
      </c>
      <c r="AI1029" t="s">
        <v>242</v>
      </c>
      <c r="AJ1029" t="s">
        <v>586</v>
      </c>
      <c r="AK1029" t="s">
        <v>966</v>
      </c>
      <c r="AL1029" t="s">
        <v>1667</v>
      </c>
      <c r="AM1029" t="s">
        <v>80</v>
      </c>
      <c r="AN1029" t="s">
        <v>1548</v>
      </c>
      <c r="AO1029" t="s">
        <v>67</v>
      </c>
      <c r="AP1029" t="s">
        <v>2373</v>
      </c>
    </row>
    <row r="1030" spans="1:42" x14ac:dyDescent="0.25">
      <c r="A1030">
        <v>711</v>
      </c>
      <c r="B1030">
        <v>338</v>
      </c>
      <c r="C1030" s="4">
        <v>44145</v>
      </c>
      <c r="D1030">
        <v>4</v>
      </c>
      <c r="E1030" t="s">
        <v>40</v>
      </c>
      <c r="F1030" t="s">
        <v>51</v>
      </c>
      <c r="G1030" t="s">
        <v>55</v>
      </c>
      <c r="H1030" t="s">
        <v>57</v>
      </c>
      <c r="I1030" s="4">
        <v>43685</v>
      </c>
      <c r="J1030">
        <v>2</v>
      </c>
      <c r="K1030" t="s">
        <v>60</v>
      </c>
      <c r="L1030" s="4">
        <v>43615</v>
      </c>
      <c r="M1030" s="4">
        <v>43830</v>
      </c>
      <c r="N1030">
        <v>3</v>
      </c>
      <c r="O1030" t="s">
        <v>191</v>
      </c>
      <c r="P1030" t="s">
        <v>353</v>
      </c>
      <c r="Q1030">
        <v>3</v>
      </c>
      <c r="R1030" t="s">
        <v>795</v>
      </c>
      <c r="S1030" t="s">
        <v>1333</v>
      </c>
      <c r="T1030" t="s">
        <v>1849</v>
      </c>
      <c r="U1030" t="s">
        <v>2014</v>
      </c>
      <c r="V1030" t="s">
        <v>2065</v>
      </c>
      <c r="W1030">
        <v>142.91999999999999</v>
      </c>
      <c r="X1030">
        <v>119.92</v>
      </c>
      <c r="Y1030">
        <v>3</v>
      </c>
      <c r="Z1030" t="s">
        <v>2252</v>
      </c>
      <c r="AA1030" t="s">
        <v>2547</v>
      </c>
      <c r="AF1030" s="4"/>
      <c r="AG1030" s="4"/>
      <c r="AH1030" t="s">
        <v>90</v>
      </c>
      <c r="AI1030" t="s">
        <v>252</v>
      </c>
      <c r="AJ1030" t="s">
        <v>575</v>
      </c>
      <c r="AK1030" t="s">
        <v>1133</v>
      </c>
      <c r="AL1030" t="s">
        <v>1562</v>
      </c>
      <c r="AM1030" t="s">
        <v>67</v>
      </c>
      <c r="AN1030" t="s">
        <v>1562</v>
      </c>
      <c r="AO1030" t="s">
        <v>645</v>
      </c>
      <c r="AP1030" t="s">
        <v>2347</v>
      </c>
    </row>
    <row r="1031" spans="1:42" x14ac:dyDescent="0.25">
      <c r="A1031">
        <v>712</v>
      </c>
      <c r="B1031">
        <v>343</v>
      </c>
      <c r="C1031" s="4">
        <v>44146</v>
      </c>
      <c r="D1031">
        <v>2</v>
      </c>
      <c r="E1031" t="s">
        <v>38</v>
      </c>
      <c r="F1031" t="s">
        <v>49</v>
      </c>
      <c r="G1031" t="s">
        <v>56</v>
      </c>
      <c r="H1031" t="s">
        <v>58</v>
      </c>
      <c r="I1031" s="4">
        <v>44008</v>
      </c>
      <c r="J1031">
        <v>7</v>
      </c>
      <c r="K1031" t="s">
        <v>61</v>
      </c>
      <c r="L1031" s="4">
        <v>43915</v>
      </c>
      <c r="M1031" s="4">
        <v>44012</v>
      </c>
      <c r="N1031">
        <v>2</v>
      </c>
      <c r="O1031" t="s">
        <v>89</v>
      </c>
      <c r="P1031" t="s">
        <v>251</v>
      </c>
      <c r="Q1031">
        <v>2</v>
      </c>
      <c r="R1031" t="s">
        <v>796</v>
      </c>
      <c r="S1031" t="s">
        <v>1334</v>
      </c>
      <c r="T1031" t="s">
        <v>1850</v>
      </c>
      <c r="U1031" t="s">
        <v>110</v>
      </c>
      <c r="V1031" t="s">
        <v>2039</v>
      </c>
      <c r="W1031">
        <v>326.97000000000003</v>
      </c>
      <c r="X1031">
        <v>74.94</v>
      </c>
      <c r="Y1031">
        <v>2</v>
      </c>
      <c r="Z1031" t="s">
        <v>2253</v>
      </c>
      <c r="AA1031" t="s">
        <v>2548</v>
      </c>
      <c r="AF1031" s="4"/>
      <c r="AG1031" s="4"/>
      <c r="AH1031" t="s">
        <v>90</v>
      </c>
      <c r="AI1031" t="s">
        <v>252</v>
      </c>
      <c r="AJ1031" t="s">
        <v>669</v>
      </c>
      <c r="AK1031" t="s">
        <v>989</v>
      </c>
      <c r="AL1031" t="s">
        <v>626</v>
      </c>
      <c r="AM1031" t="s">
        <v>67</v>
      </c>
      <c r="AN1031" t="s">
        <v>1562</v>
      </c>
      <c r="AO1031" t="s">
        <v>410</v>
      </c>
      <c r="AP1031" t="s">
        <v>2359</v>
      </c>
    </row>
    <row r="1032" spans="1:42" x14ac:dyDescent="0.25">
      <c r="A1032">
        <v>712</v>
      </c>
      <c r="B1032">
        <v>343</v>
      </c>
      <c r="C1032" s="4">
        <v>44146</v>
      </c>
      <c r="D1032">
        <v>2</v>
      </c>
      <c r="E1032" t="s">
        <v>38</v>
      </c>
      <c r="F1032" t="s">
        <v>49</v>
      </c>
      <c r="G1032" t="s">
        <v>56</v>
      </c>
      <c r="H1032" t="s">
        <v>58</v>
      </c>
      <c r="I1032" s="4">
        <v>44008</v>
      </c>
      <c r="J1032">
        <v>7</v>
      </c>
      <c r="K1032" t="s">
        <v>61</v>
      </c>
      <c r="L1032" s="4">
        <v>43915</v>
      </c>
      <c r="M1032" s="4">
        <v>44012</v>
      </c>
      <c r="N1032">
        <v>2</v>
      </c>
      <c r="O1032" t="s">
        <v>89</v>
      </c>
      <c r="P1032" t="s">
        <v>251</v>
      </c>
      <c r="Q1032">
        <v>2</v>
      </c>
      <c r="R1032" t="s">
        <v>796</v>
      </c>
      <c r="S1032" t="s">
        <v>1334</v>
      </c>
      <c r="T1032" t="s">
        <v>1850</v>
      </c>
      <c r="U1032" t="s">
        <v>110</v>
      </c>
      <c r="V1032" t="s">
        <v>2039</v>
      </c>
      <c r="W1032">
        <v>326.97000000000003</v>
      </c>
      <c r="X1032">
        <v>74.94</v>
      </c>
      <c r="Y1032">
        <v>2</v>
      </c>
      <c r="Z1032" t="s">
        <v>2253</v>
      </c>
      <c r="AA1032" t="s">
        <v>2548</v>
      </c>
      <c r="AF1032" s="4"/>
      <c r="AG1032" s="4"/>
      <c r="AH1032" t="s">
        <v>67</v>
      </c>
      <c r="AI1032" t="s">
        <v>229</v>
      </c>
      <c r="AJ1032" t="s">
        <v>498</v>
      </c>
      <c r="AK1032" t="s">
        <v>1061</v>
      </c>
      <c r="AL1032" t="s">
        <v>1513</v>
      </c>
      <c r="AM1032" t="s">
        <v>67</v>
      </c>
      <c r="AN1032" t="s">
        <v>1548</v>
      </c>
      <c r="AO1032" t="s">
        <v>652</v>
      </c>
      <c r="AP1032" t="s">
        <v>2352</v>
      </c>
    </row>
    <row r="1033" spans="1:42" x14ac:dyDescent="0.25">
      <c r="A1033">
        <v>713</v>
      </c>
      <c r="B1033">
        <v>217</v>
      </c>
      <c r="C1033" s="4">
        <v>44147</v>
      </c>
      <c r="D1033">
        <v>4</v>
      </c>
      <c r="E1033" t="s">
        <v>40</v>
      </c>
      <c r="F1033" t="s">
        <v>51</v>
      </c>
      <c r="G1033" t="s">
        <v>55</v>
      </c>
      <c r="H1033" t="s">
        <v>57</v>
      </c>
      <c r="I1033" s="4">
        <v>43670</v>
      </c>
      <c r="J1033">
        <v>3</v>
      </c>
      <c r="K1033" t="s">
        <v>59</v>
      </c>
      <c r="L1033" s="4">
        <v>43615</v>
      </c>
      <c r="M1033" s="4">
        <v>43830</v>
      </c>
      <c r="N1033">
        <v>1</v>
      </c>
      <c r="O1033" t="s">
        <v>78</v>
      </c>
      <c r="P1033" t="s">
        <v>240</v>
      </c>
      <c r="Q1033">
        <v>1</v>
      </c>
      <c r="R1033" t="s">
        <v>402</v>
      </c>
      <c r="S1033" t="s">
        <v>964</v>
      </c>
      <c r="T1033" t="s">
        <v>1498</v>
      </c>
      <c r="U1033" t="s">
        <v>69</v>
      </c>
      <c r="V1033" t="s">
        <v>1548</v>
      </c>
      <c r="W1033">
        <v>78.989999999999995</v>
      </c>
      <c r="X1033">
        <v>14.99</v>
      </c>
      <c r="Y1033">
        <v>1</v>
      </c>
      <c r="Z1033" t="s">
        <v>469</v>
      </c>
      <c r="AA1033" t="s">
        <v>2339</v>
      </c>
      <c r="AF1033" s="4"/>
      <c r="AG1033" s="4"/>
      <c r="AH1033" t="s">
        <v>78</v>
      </c>
      <c r="AI1033" t="s">
        <v>240</v>
      </c>
      <c r="AJ1033" t="s">
        <v>402</v>
      </c>
      <c r="AK1033" t="s">
        <v>964</v>
      </c>
      <c r="AL1033" t="s">
        <v>1498</v>
      </c>
      <c r="AM1033" t="s">
        <v>69</v>
      </c>
      <c r="AN1033" t="s">
        <v>1548</v>
      </c>
      <c r="AO1033" t="s">
        <v>469</v>
      </c>
      <c r="AP1033" t="s">
        <v>2339</v>
      </c>
    </row>
    <row r="1034" spans="1:42" x14ac:dyDescent="0.25">
      <c r="A1034">
        <v>714</v>
      </c>
      <c r="B1034">
        <v>279</v>
      </c>
      <c r="C1034" s="4">
        <v>44149</v>
      </c>
      <c r="D1034">
        <v>7</v>
      </c>
      <c r="E1034" t="s">
        <v>35</v>
      </c>
      <c r="F1034" t="s">
        <v>46</v>
      </c>
      <c r="G1034" t="s">
        <v>55</v>
      </c>
      <c r="H1034" t="s">
        <v>57</v>
      </c>
      <c r="I1034" s="4">
        <v>43900</v>
      </c>
      <c r="J1034">
        <v>5</v>
      </c>
      <c r="K1034" t="s">
        <v>60</v>
      </c>
      <c r="L1034" s="4">
        <v>43831</v>
      </c>
      <c r="M1034" s="4">
        <v>43921</v>
      </c>
      <c r="N1034">
        <v>1</v>
      </c>
      <c r="O1034" t="s">
        <v>79</v>
      </c>
      <c r="P1034" t="s">
        <v>241</v>
      </c>
      <c r="Q1034">
        <v>1</v>
      </c>
      <c r="R1034" t="s">
        <v>770</v>
      </c>
      <c r="S1034" t="s">
        <v>1182</v>
      </c>
      <c r="T1034" t="s">
        <v>1614</v>
      </c>
      <c r="U1034" t="s">
        <v>69</v>
      </c>
      <c r="V1034" t="s">
        <v>1548</v>
      </c>
      <c r="W1034">
        <v>13.95</v>
      </c>
      <c r="X1034">
        <v>14.99</v>
      </c>
      <c r="Y1034">
        <v>1</v>
      </c>
      <c r="Z1034" t="s">
        <v>455</v>
      </c>
      <c r="AA1034" t="s">
        <v>2340</v>
      </c>
      <c r="AF1034" s="4"/>
      <c r="AG1034" s="4"/>
      <c r="AH1034" t="s">
        <v>79</v>
      </c>
      <c r="AI1034" t="s">
        <v>241</v>
      </c>
      <c r="AJ1034" t="s">
        <v>770</v>
      </c>
      <c r="AK1034" t="s">
        <v>1182</v>
      </c>
      <c r="AL1034" t="s">
        <v>1614</v>
      </c>
      <c r="AM1034" t="s">
        <v>69</v>
      </c>
      <c r="AN1034" t="s">
        <v>1548</v>
      </c>
      <c r="AO1034" t="s">
        <v>455</v>
      </c>
      <c r="AP1034" t="s">
        <v>2340</v>
      </c>
    </row>
    <row r="1035" spans="1:42" x14ac:dyDescent="0.25">
      <c r="A1035">
        <v>715</v>
      </c>
      <c r="B1035">
        <v>330</v>
      </c>
      <c r="C1035" s="4">
        <v>44149</v>
      </c>
      <c r="D1035">
        <v>10</v>
      </c>
      <c r="E1035" t="s">
        <v>42</v>
      </c>
      <c r="F1035" t="s">
        <v>53</v>
      </c>
      <c r="G1035" t="s">
        <v>55</v>
      </c>
      <c r="H1035" t="s">
        <v>57</v>
      </c>
      <c r="I1035" s="4">
        <v>43890</v>
      </c>
      <c r="J1035">
        <v>5</v>
      </c>
      <c r="K1035" t="s">
        <v>60</v>
      </c>
      <c r="L1035" s="4">
        <v>43831</v>
      </c>
      <c r="M1035" s="4">
        <v>43921</v>
      </c>
      <c r="N1035">
        <v>2</v>
      </c>
      <c r="O1035" t="s">
        <v>162</v>
      </c>
      <c r="P1035" t="s">
        <v>324</v>
      </c>
      <c r="Q1035">
        <v>2</v>
      </c>
      <c r="R1035" t="s">
        <v>797</v>
      </c>
      <c r="S1035" t="s">
        <v>1335</v>
      </c>
      <c r="T1035" t="s">
        <v>1851</v>
      </c>
      <c r="U1035" t="s">
        <v>75</v>
      </c>
      <c r="V1035" t="s">
        <v>2039</v>
      </c>
      <c r="W1035">
        <v>113.95</v>
      </c>
      <c r="X1035">
        <v>64.95</v>
      </c>
      <c r="Y1035">
        <v>2</v>
      </c>
      <c r="Z1035" t="s">
        <v>2193</v>
      </c>
      <c r="AA1035" t="s">
        <v>2476</v>
      </c>
      <c r="AF1035" s="4"/>
      <c r="AG1035" s="4"/>
      <c r="AH1035" t="s">
        <v>90</v>
      </c>
      <c r="AI1035" t="s">
        <v>252</v>
      </c>
      <c r="AJ1035" t="s">
        <v>449</v>
      </c>
      <c r="AK1035" t="s">
        <v>1011</v>
      </c>
      <c r="AL1035" t="s">
        <v>1541</v>
      </c>
      <c r="AM1035" t="s">
        <v>80</v>
      </c>
      <c r="AN1035" t="s">
        <v>1562</v>
      </c>
      <c r="AO1035" t="s">
        <v>410</v>
      </c>
      <c r="AP1035" t="s">
        <v>2359</v>
      </c>
    </row>
    <row r="1036" spans="1:42" x14ac:dyDescent="0.25">
      <c r="A1036">
        <v>715</v>
      </c>
      <c r="B1036">
        <v>330</v>
      </c>
      <c r="C1036" s="4">
        <v>44149</v>
      </c>
      <c r="D1036">
        <v>10</v>
      </c>
      <c r="E1036" t="s">
        <v>42</v>
      </c>
      <c r="F1036" t="s">
        <v>53</v>
      </c>
      <c r="G1036" t="s">
        <v>55</v>
      </c>
      <c r="H1036" t="s">
        <v>57</v>
      </c>
      <c r="I1036" s="4">
        <v>43890</v>
      </c>
      <c r="J1036">
        <v>5</v>
      </c>
      <c r="K1036" t="s">
        <v>60</v>
      </c>
      <c r="L1036" s="4">
        <v>43831</v>
      </c>
      <c r="M1036" s="4">
        <v>43921</v>
      </c>
      <c r="N1036">
        <v>2</v>
      </c>
      <c r="O1036" t="s">
        <v>162</v>
      </c>
      <c r="P1036" t="s">
        <v>324</v>
      </c>
      <c r="Q1036">
        <v>2</v>
      </c>
      <c r="R1036" t="s">
        <v>797</v>
      </c>
      <c r="S1036" t="s">
        <v>1335</v>
      </c>
      <c r="T1036" t="s">
        <v>1851</v>
      </c>
      <c r="U1036" t="s">
        <v>75</v>
      </c>
      <c r="V1036" t="s">
        <v>2039</v>
      </c>
      <c r="W1036">
        <v>113.95</v>
      </c>
      <c r="X1036">
        <v>64.95</v>
      </c>
      <c r="Y1036">
        <v>2</v>
      </c>
      <c r="Z1036" t="s">
        <v>2193</v>
      </c>
      <c r="AA1036" t="s">
        <v>2476</v>
      </c>
      <c r="AF1036" s="4"/>
      <c r="AG1036" s="4"/>
      <c r="AH1036" t="s">
        <v>78</v>
      </c>
      <c r="AI1036" t="s">
        <v>240</v>
      </c>
      <c r="AJ1036" t="s">
        <v>644</v>
      </c>
      <c r="AK1036" t="s">
        <v>1191</v>
      </c>
      <c r="AL1036" t="s">
        <v>1714</v>
      </c>
      <c r="AM1036" t="s">
        <v>67</v>
      </c>
      <c r="AN1036" t="s">
        <v>1548</v>
      </c>
      <c r="AO1036" t="s">
        <v>393</v>
      </c>
      <c r="AP1036" t="s">
        <v>2345</v>
      </c>
    </row>
    <row r="1037" spans="1:42" x14ac:dyDescent="0.25">
      <c r="A1037">
        <v>716</v>
      </c>
      <c r="B1037">
        <v>410</v>
      </c>
      <c r="C1037" s="4">
        <v>44150</v>
      </c>
      <c r="D1037">
        <v>2</v>
      </c>
      <c r="E1037" t="s">
        <v>38</v>
      </c>
      <c r="F1037" t="s">
        <v>49</v>
      </c>
      <c r="G1037" t="s">
        <v>56</v>
      </c>
      <c r="H1037" t="s">
        <v>58</v>
      </c>
      <c r="I1037" s="4">
        <v>43904</v>
      </c>
      <c r="J1037">
        <v>15</v>
      </c>
      <c r="K1037" t="s">
        <v>62</v>
      </c>
      <c r="L1037" s="4">
        <v>43615</v>
      </c>
      <c r="M1037" s="4">
        <v>44413</v>
      </c>
      <c r="N1037">
        <v>1</v>
      </c>
      <c r="O1037" t="s">
        <v>90</v>
      </c>
      <c r="P1037" t="s">
        <v>252</v>
      </c>
      <c r="Q1037">
        <v>1</v>
      </c>
      <c r="R1037" t="s">
        <v>652</v>
      </c>
      <c r="S1037" t="s">
        <v>1196</v>
      </c>
      <c r="T1037" t="s">
        <v>1720</v>
      </c>
      <c r="U1037" t="s">
        <v>80</v>
      </c>
      <c r="V1037" t="s">
        <v>1562</v>
      </c>
      <c r="W1037">
        <v>38.979999999999997</v>
      </c>
      <c r="X1037">
        <v>19.98</v>
      </c>
      <c r="Y1037">
        <v>1</v>
      </c>
      <c r="Z1037" t="s">
        <v>410</v>
      </c>
      <c r="AA1037" t="s">
        <v>2359</v>
      </c>
      <c r="AF1037" s="4"/>
      <c r="AG1037" s="4"/>
      <c r="AH1037" t="s">
        <v>90</v>
      </c>
      <c r="AI1037" t="s">
        <v>252</v>
      </c>
      <c r="AJ1037" t="s">
        <v>652</v>
      </c>
      <c r="AK1037" t="s">
        <v>1196</v>
      </c>
      <c r="AL1037" t="s">
        <v>1720</v>
      </c>
      <c r="AM1037" t="s">
        <v>80</v>
      </c>
      <c r="AN1037" t="s">
        <v>1562</v>
      </c>
      <c r="AO1037" t="s">
        <v>410</v>
      </c>
      <c r="AP1037" t="s">
        <v>2359</v>
      </c>
    </row>
    <row r="1038" spans="1:42" x14ac:dyDescent="0.25">
      <c r="A1038">
        <v>717</v>
      </c>
      <c r="B1038">
        <v>130</v>
      </c>
      <c r="C1038" s="4">
        <v>44151</v>
      </c>
      <c r="D1038">
        <v>9</v>
      </c>
      <c r="E1038" t="s">
        <v>41</v>
      </c>
      <c r="F1038" t="s">
        <v>52</v>
      </c>
      <c r="G1038" t="s">
        <v>56</v>
      </c>
      <c r="H1038" t="s">
        <v>57</v>
      </c>
      <c r="I1038" s="4">
        <v>43994</v>
      </c>
      <c r="J1038">
        <v>7</v>
      </c>
      <c r="K1038" t="s">
        <v>61</v>
      </c>
      <c r="L1038" s="4">
        <v>43915</v>
      </c>
      <c r="M1038" s="4">
        <v>44012</v>
      </c>
      <c r="N1038">
        <v>1</v>
      </c>
      <c r="O1038" t="s">
        <v>79</v>
      </c>
      <c r="P1038" t="s">
        <v>241</v>
      </c>
      <c r="Q1038">
        <v>1</v>
      </c>
      <c r="R1038" t="s">
        <v>86</v>
      </c>
      <c r="S1038" t="s">
        <v>1044</v>
      </c>
      <c r="T1038" t="s">
        <v>1572</v>
      </c>
      <c r="U1038" t="s">
        <v>67</v>
      </c>
      <c r="V1038" t="s">
        <v>1548</v>
      </c>
      <c r="W1038">
        <v>194.97</v>
      </c>
      <c r="X1038">
        <v>44.97</v>
      </c>
      <c r="Y1038">
        <v>1</v>
      </c>
      <c r="Z1038" t="s">
        <v>86</v>
      </c>
      <c r="AA1038" t="s">
        <v>2350</v>
      </c>
      <c r="AF1038" s="4"/>
      <c r="AG1038" s="4"/>
      <c r="AH1038" t="s">
        <v>79</v>
      </c>
      <c r="AI1038" t="s">
        <v>241</v>
      </c>
      <c r="AJ1038" t="s">
        <v>86</v>
      </c>
      <c r="AK1038" t="s">
        <v>1044</v>
      </c>
      <c r="AL1038" t="s">
        <v>1572</v>
      </c>
      <c r="AM1038" t="s">
        <v>67</v>
      </c>
      <c r="AN1038" t="s">
        <v>1548</v>
      </c>
      <c r="AO1038" t="s">
        <v>86</v>
      </c>
      <c r="AP1038" t="s">
        <v>2350</v>
      </c>
    </row>
    <row r="1039" spans="1:42" x14ac:dyDescent="0.25">
      <c r="A1039">
        <v>718</v>
      </c>
      <c r="B1039">
        <v>207</v>
      </c>
      <c r="C1039" s="4">
        <v>44152</v>
      </c>
      <c r="D1039">
        <v>11</v>
      </c>
      <c r="E1039" t="s">
        <v>37</v>
      </c>
      <c r="F1039" t="s">
        <v>48</v>
      </c>
      <c r="G1039" t="s">
        <v>56</v>
      </c>
      <c r="H1039" t="s">
        <v>57</v>
      </c>
      <c r="I1039" s="4">
        <v>43682</v>
      </c>
      <c r="J1039">
        <v>2</v>
      </c>
      <c r="K1039" t="s">
        <v>60</v>
      </c>
      <c r="L1039" s="4">
        <v>43615</v>
      </c>
      <c r="M1039" s="4">
        <v>43830</v>
      </c>
      <c r="N1039">
        <v>1</v>
      </c>
      <c r="O1039" t="s">
        <v>70</v>
      </c>
      <c r="P1039" t="s">
        <v>232</v>
      </c>
      <c r="Q1039">
        <v>1</v>
      </c>
      <c r="R1039" t="s">
        <v>628</v>
      </c>
      <c r="S1039" t="s">
        <v>1178</v>
      </c>
      <c r="T1039" t="s">
        <v>1501</v>
      </c>
      <c r="U1039" t="s">
        <v>67</v>
      </c>
      <c r="V1039" t="s">
        <v>1517</v>
      </c>
      <c r="W1039">
        <v>260.85000000000002</v>
      </c>
      <c r="X1039">
        <v>59.97</v>
      </c>
      <c r="Y1039">
        <v>1</v>
      </c>
      <c r="Z1039" t="s">
        <v>640</v>
      </c>
      <c r="AA1039" t="s">
        <v>2393</v>
      </c>
      <c r="AF1039" s="4"/>
      <c r="AG1039" s="4"/>
      <c r="AH1039" t="s">
        <v>70</v>
      </c>
      <c r="AI1039" t="s">
        <v>232</v>
      </c>
      <c r="AJ1039" t="s">
        <v>628</v>
      </c>
      <c r="AK1039" t="s">
        <v>1178</v>
      </c>
      <c r="AL1039" t="s">
        <v>1501</v>
      </c>
      <c r="AM1039" t="s">
        <v>67</v>
      </c>
      <c r="AN1039" t="s">
        <v>1517</v>
      </c>
      <c r="AO1039" t="s">
        <v>640</v>
      </c>
      <c r="AP1039" t="s">
        <v>2393</v>
      </c>
    </row>
    <row r="1040" spans="1:42" x14ac:dyDescent="0.25">
      <c r="A1040">
        <v>719</v>
      </c>
      <c r="B1040">
        <v>259</v>
      </c>
      <c r="C1040" s="4">
        <v>44152</v>
      </c>
      <c r="D1040">
        <v>2</v>
      </c>
      <c r="E1040" t="s">
        <v>38</v>
      </c>
      <c r="F1040" t="s">
        <v>49</v>
      </c>
      <c r="G1040" t="s">
        <v>56</v>
      </c>
      <c r="H1040" t="s">
        <v>58</v>
      </c>
      <c r="I1040" s="4">
        <v>43900</v>
      </c>
      <c r="J1040">
        <v>15</v>
      </c>
      <c r="K1040" t="s">
        <v>62</v>
      </c>
      <c r="L1040" s="4">
        <v>43615</v>
      </c>
      <c r="M1040" s="4">
        <v>44413</v>
      </c>
      <c r="N1040">
        <v>1</v>
      </c>
      <c r="O1040" t="s">
        <v>80</v>
      </c>
      <c r="P1040" t="s">
        <v>242</v>
      </c>
      <c r="Q1040">
        <v>1</v>
      </c>
      <c r="R1040" t="s">
        <v>598</v>
      </c>
      <c r="S1040" t="s">
        <v>1118</v>
      </c>
      <c r="T1040" t="s">
        <v>1675</v>
      </c>
      <c r="U1040" t="s">
        <v>80</v>
      </c>
      <c r="V1040" t="s">
        <v>1548</v>
      </c>
      <c r="W1040">
        <v>28.9</v>
      </c>
      <c r="X1040">
        <v>29.98</v>
      </c>
      <c r="Y1040">
        <v>1</v>
      </c>
      <c r="Z1040" t="s">
        <v>70</v>
      </c>
      <c r="AA1040" t="s">
        <v>2341</v>
      </c>
      <c r="AF1040" s="4"/>
      <c r="AG1040" s="4"/>
      <c r="AH1040" t="s">
        <v>80</v>
      </c>
      <c r="AI1040" t="s">
        <v>242</v>
      </c>
      <c r="AJ1040" t="s">
        <v>598</v>
      </c>
      <c r="AK1040" t="s">
        <v>1118</v>
      </c>
      <c r="AL1040" t="s">
        <v>1675</v>
      </c>
      <c r="AM1040" t="s">
        <v>80</v>
      </c>
      <c r="AN1040" t="s">
        <v>1548</v>
      </c>
      <c r="AO1040" t="s">
        <v>70</v>
      </c>
      <c r="AP1040" t="s">
        <v>2341</v>
      </c>
    </row>
    <row r="1041" spans="1:42" x14ac:dyDescent="0.25">
      <c r="A1041">
        <v>720</v>
      </c>
      <c r="B1041">
        <v>36</v>
      </c>
      <c r="C1041" s="4">
        <v>44153</v>
      </c>
      <c r="D1041">
        <v>3</v>
      </c>
      <c r="E1041" t="s">
        <v>34</v>
      </c>
      <c r="F1041" t="s">
        <v>45</v>
      </c>
      <c r="G1041" t="s">
        <v>56</v>
      </c>
      <c r="H1041" t="s">
        <v>57</v>
      </c>
      <c r="I1041" s="4">
        <v>43960</v>
      </c>
      <c r="J1041">
        <v>9</v>
      </c>
      <c r="K1041" t="s">
        <v>59</v>
      </c>
      <c r="L1041" s="4">
        <v>43952</v>
      </c>
      <c r="M1041" s="4">
        <v>44075</v>
      </c>
      <c r="N1041">
        <v>1</v>
      </c>
      <c r="O1041" t="s">
        <v>71</v>
      </c>
      <c r="P1041" t="s">
        <v>233</v>
      </c>
      <c r="Q1041">
        <v>1</v>
      </c>
      <c r="R1041" t="s">
        <v>798</v>
      </c>
      <c r="S1041" t="s">
        <v>1336</v>
      </c>
      <c r="T1041" t="s">
        <v>1852</v>
      </c>
      <c r="U1041" t="s">
        <v>110</v>
      </c>
      <c r="V1041" t="s">
        <v>2032</v>
      </c>
      <c r="W1041">
        <v>1410</v>
      </c>
      <c r="X1041">
        <v>149.94</v>
      </c>
      <c r="Y1041">
        <v>1</v>
      </c>
      <c r="Z1041" t="s">
        <v>99</v>
      </c>
      <c r="AA1041" t="s">
        <v>2549</v>
      </c>
      <c r="AF1041" s="4"/>
      <c r="AG1041" s="4"/>
      <c r="AH1041" t="s">
        <v>69</v>
      </c>
      <c r="AI1041" t="s">
        <v>231</v>
      </c>
      <c r="AJ1041" t="s">
        <v>776</v>
      </c>
      <c r="AK1041" t="s">
        <v>1314</v>
      </c>
      <c r="AL1041" t="s">
        <v>1831</v>
      </c>
      <c r="AM1041" t="s">
        <v>67</v>
      </c>
      <c r="AN1041" t="s">
        <v>1577</v>
      </c>
      <c r="AO1041" t="s">
        <v>78</v>
      </c>
      <c r="AP1041" t="s">
        <v>2330</v>
      </c>
    </row>
    <row r="1042" spans="1:42" x14ac:dyDescent="0.25">
      <c r="A1042">
        <v>720</v>
      </c>
      <c r="B1042">
        <v>36</v>
      </c>
      <c r="C1042" s="4">
        <v>44153</v>
      </c>
      <c r="D1042">
        <v>3</v>
      </c>
      <c r="E1042" t="s">
        <v>34</v>
      </c>
      <c r="F1042" t="s">
        <v>45</v>
      </c>
      <c r="G1042" t="s">
        <v>56</v>
      </c>
      <c r="H1042" t="s">
        <v>57</v>
      </c>
      <c r="I1042" s="4">
        <v>43960</v>
      </c>
      <c r="J1042">
        <v>9</v>
      </c>
      <c r="K1042" t="s">
        <v>59</v>
      </c>
      <c r="L1042" s="4">
        <v>43952</v>
      </c>
      <c r="M1042" s="4">
        <v>44075</v>
      </c>
      <c r="N1042">
        <v>1</v>
      </c>
      <c r="O1042" t="s">
        <v>71</v>
      </c>
      <c r="P1042" t="s">
        <v>233</v>
      </c>
      <c r="Q1042">
        <v>1</v>
      </c>
      <c r="R1042" t="s">
        <v>798</v>
      </c>
      <c r="S1042" t="s">
        <v>1336</v>
      </c>
      <c r="T1042" t="s">
        <v>1852</v>
      </c>
      <c r="U1042" t="s">
        <v>110</v>
      </c>
      <c r="V1042" t="s">
        <v>2032</v>
      </c>
      <c r="W1042">
        <v>1410</v>
      </c>
      <c r="X1042">
        <v>149.94</v>
      </c>
      <c r="Y1042">
        <v>1</v>
      </c>
      <c r="Z1042" t="s">
        <v>99</v>
      </c>
      <c r="AA1042" t="s">
        <v>2549</v>
      </c>
      <c r="AF1042" s="4"/>
      <c r="AG1042" s="4"/>
      <c r="AH1042" t="s">
        <v>69</v>
      </c>
      <c r="AI1042" t="s">
        <v>231</v>
      </c>
      <c r="AJ1042" t="s">
        <v>776</v>
      </c>
      <c r="AK1042" t="s">
        <v>1314</v>
      </c>
      <c r="AL1042" t="s">
        <v>1831</v>
      </c>
      <c r="AM1042" t="s">
        <v>67</v>
      </c>
      <c r="AN1042" t="s">
        <v>1577</v>
      </c>
      <c r="AO1042" t="s">
        <v>78</v>
      </c>
      <c r="AP1042" t="s">
        <v>2330</v>
      </c>
    </row>
    <row r="1043" spans="1:42" x14ac:dyDescent="0.25">
      <c r="A1043">
        <v>721</v>
      </c>
      <c r="B1043">
        <v>58</v>
      </c>
      <c r="C1043" s="4">
        <v>44153</v>
      </c>
      <c r="D1043">
        <v>6</v>
      </c>
      <c r="E1043" t="s">
        <v>33</v>
      </c>
      <c r="F1043" t="s">
        <v>44</v>
      </c>
      <c r="G1043" t="s">
        <v>55</v>
      </c>
      <c r="H1043" t="s">
        <v>57</v>
      </c>
      <c r="I1043" s="4">
        <v>44129</v>
      </c>
      <c r="J1043">
        <v>10</v>
      </c>
      <c r="K1043" t="s">
        <v>61</v>
      </c>
      <c r="L1043" s="4">
        <v>44055</v>
      </c>
      <c r="M1043" s="4">
        <v>44196</v>
      </c>
      <c r="N1043">
        <v>1</v>
      </c>
      <c r="O1043" t="s">
        <v>78</v>
      </c>
      <c r="P1043" t="s">
        <v>240</v>
      </c>
      <c r="Q1043">
        <v>1</v>
      </c>
      <c r="R1043" t="s">
        <v>408</v>
      </c>
      <c r="S1043" t="s">
        <v>970</v>
      </c>
      <c r="T1043" t="s">
        <v>1503</v>
      </c>
      <c r="U1043" t="s">
        <v>80</v>
      </c>
      <c r="V1043" t="s">
        <v>1548</v>
      </c>
      <c r="W1043">
        <v>59.88</v>
      </c>
      <c r="X1043">
        <v>29.98</v>
      </c>
      <c r="Y1043">
        <v>1</v>
      </c>
      <c r="Z1043" t="s">
        <v>393</v>
      </c>
      <c r="AA1043" t="s">
        <v>2345</v>
      </c>
      <c r="AF1043" s="4"/>
      <c r="AG1043" s="4"/>
      <c r="AH1043" t="s">
        <v>78</v>
      </c>
      <c r="AI1043" t="s">
        <v>240</v>
      </c>
      <c r="AJ1043" t="s">
        <v>408</v>
      </c>
      <c r="AK1043" t="s">
        <v>970</v>
      </c>
      <c r="AL1043" t="s">
        <v>1503</v>
      </c>
      <c r="AM1043" t="s">
        <v>80</v>
      </c>
      <c r="AN1043" t="s">
        <v>1548</v>
      </c>
      <c r="AO1043" t="s">
        <v>393</v>
      </c>
      <c r="AP1043" t="s">
        <v>2345</v>
      </c>
    </row>
    <row r="1044" spans="1:42" x14ac:dyDescent="0.25">
      <c r="A1044">
        <v>722</v>
      </c>
      <c r="B1044">
        <v>430</v>
      </c>
      <c r="C1044" s="4">
        <v>44153</v>
      </c>
      <c r="D1044">
        <v>11</v>
      </c>
      <c r="E1044" t="s">
        <v>37</v>
      </c>
      <c r="F1044" t="s">
        <v>48</v>
      </c>
      <c r="G1044" t="s">
        <v>55</v>
      </c>
      <c r="H1044" t="s">
        <v>58</v>
      </c>
      <c r="I1044" s="4">
        <v>43546</v>
      </c>
      <c r="J1044">
        <v>3</v>
      </c>
      <c r="L1044" s="4"/>
      <c r="M1044" s="4"/>
      <c r="N1044">
        <v>2</v>
      </c>
      <c r="O1044" t="s">
        <v>131</v>
      </c>
      <c r="P1044" t="s">
        <v>293</v>
      </c>
      <c r="Q1044">
        <v>3</v>
      </c>
      <c r="R1044" t="s">
        <v>799</v>
      </c>
      <c r="S1044" t="s">
        <v>1337</v>
      </c>
      <c r="T1044" t="s">
        <v>1853</v>
      </c>
      <c r="U1044" t="s">
        <v>160</v>
      </c>
      <c r="V1044" t="s">
        <v>2051</v>
      </c>
      <c r="W1044">
        <v>423.94</v>
      </c>
      <c r="X1044">
        <v>109.94</v>
      </c>
      <c r="Y1044">
        <v>3</v>
      </c>
      <c r="Z1044" t="s">
        <v>2254</v>
      </c>
      <c r="AA1044" t="s">
        <v>2550</v>
      </c>
      <c r="AF1044" s="4"/>
      <c r="AG1044" s="4"/>
      <c r="AH1044" t="s">
        <v>79</v>
      </c>
      <c r="AI1044" t="s">
        <v>241</v>
      </c>
      <c r="AJ1044" t="s">
        <v>515</v>
      </c>
      <c r="AK1044" t="s">
        <v>1078</v>
      </c>
      <c r="AL1044" t="s">
        <v>1587</v>
      </c>
      <c r="AM1044" t="s">
        <v>79</v>
      </c>
      <c r="AN1044" t="s">
        <v>1548</v>
      </c>
      <c r="AO1044" t="s">
        <v>86</v>
      </c>
      <c r="AP1044" t="s">
        <v>2350</v>
      </c>
    </row>
    <row r="1045" spans="1:42" x14ac:dyDescent="0.25">
      <c r="A1045">
        <v>722</v>
      </c>
      <c r="B1045">
        <v>430</v>
      </c>
      <c r="C1045" s="4">
        <v>44153</v>
      </c>
      <c r="D1045">
        <v>11</v>
      </c>
      <c r="E1045" t="s">
        <v>37</v>
      </c>
      <c r="F1045" t="s">
        <v>48</v>
      </c>
      <c r="G1045" t="s">
        <v>55</v>
      </c>
      <c r="H1045" t="s">
        <v>58</v>
      </c>
      <c r="I1045" s="4">
        <v>43546</v>
      </c>
      <c r="J1045">
        <v>3</v>
      </c>
      <c r="L1045" s="4"/>
      <c r="M1045" s="4"/>
      <c r="N1045">
        <v>2</v>
      </c>
      <c r="O1045" t="s">
        <v>131</v>
      </c>
      <c r="P1045" t="s">
        <v>293</v>
      </c>
      <c r="Q1045">
        <v>3</v>
      </c>
      <c r="R1045" t="s">
        <v>799</v>
      </c>
      <c r="S1045" t="s">
        <v>1337</v>
      </c>
      <c r="T1045" t="s">
        <v>1853</v>
      </c>
      <c r="U1045" t="s">
        <v>160</v>
      </c>
      <c r="V1045" t="s">
        <v>2051</v>
      </c>
      <c r="W1045">
        <v>423.94</v>
      </c>
      <c r="X1045">
        <v>109.94</v>
      </c>
      <c r="Y1045">
        <v>3</v>
      </c>
      <c r="Z1045" t="s">
        <v>2254</v>
      </c>
      <c r="AA1045" t="s">
        <v>2550</v>
      </c>
      <c r="AF1045" s="4"/>
      <c r="AG1045" s="4"/>
      <c r="AH1045" t="s">
        <v>86</v>
      </c>
      <c r="AI1045" t="s">
        <v>248</v>
      </c>
      <c r="AJ1045" t="s">
        <v>454</v>
      </c>
      <c r="AK1045" t="s">
        <v>1017</v>
      </c>
      <c r="AL1045" t="s">
        <v>1547</v>
      </c>
      <c r="AM1045" t="s">
        <v>69</v>
      </c>
      <c r="AN1045" t="s">
        <v>1577</v>
      </c>
      <c r="AO1045" t="s">
        <v>547</v>
      </c>
      <c r="AP1045" t="s">
        <v>2354</v>
      </c>
    </row>
    <row r="1046" spans="1:42" x14ac:dyDescent="0.25">
      <c r="A1046">
        <v>722</v>
      </c>
      <c r="B1046">
        <v>430</v>
      </c>
      <c r="C1046" s="4">
        <v>44153</v>
      </c>
      <c r="D1046">
        <v>11</v>
      </c>
      <c r="E1046" t="s">
        <v>37</v>
      </c>
      <c r="F1046" t="s">
        <v>48</v>
      </c>
      <c r="G1046" t="s">
        <v>55</v>
      </c>
      <c r="H1046" t="s">
        <v>58</v>
      </c>
      <c r="I1046" s="4">
        <v>43546</v>
      </c>
      <c r="J1046">
        <v>3</v>
      </c>
      <c r="L1046" s="4"/>
      <c r="M1046" s="4"/>
      <c r="N1046">
        <v>2</v>
      </c>
      <c r="O1046" t="s">
        <v>131</v>
      </c>
      <c r="P1046" t="s">
        <v>293</v>
      </c>
      <c r="Q1046">
        <v>3</v>
      </c>
      <c r="R1046" t="s">
        <v>799</v>
      </c>
      <c r="S1046" t="s">
        <v>1337</v>
      </c>
      <c r="T1046" t="s">
        <v>1853</v>
      </c>
      <c r="U1046" t="s">
        <v>160</v>
      </c>
      <c r="V1046" t="s">
        <v>2051</v>
      </c>
      <c r="W1046">
        <v>423.94</v>
      </c>
      <c r="X1046">
        <v>109.94</v>
      </c>
      <c r="Y1046">
        <v>3</v>
      </c>
      <c r="Z1046" t="s">
        <v>2254</v>
      </c>
      <c r="AA1046" t="s">
        <v>2550</v>
      </c>
      <c r="AF1046" s="4"/>
      <c r="AG1046" s="4"/>
      <c r="AH1046" t="s">
        <v>86</v>
      </c>
      <c r="AI1046" t="s">
        <v>248</v>
      </c>
      <c r="AJ1046" t="s">
        <v>441</v>
      </c>
      <c r="AK1046" t="s">
        <v>2640</v>
      </c>
      <c r="AL1046" t="s">
        <v>1535</v>
      </c>
      <c r="AM1046" t="s">
        <v>69</v>
      </c>
      <c r="AN1046" t="s">
        <v>1577</v>
      </c>
      <c r="AO1046" t="s">
        <v>530</v>
      </c>
      <c r="AP1046" t="s">
        <v>2367</v>
      </c>
    </row>
    <row r="1047" spans="1:42" x14ac:dyDescent="0.25">
      <c r="A1047">
        <v>723</v>
      </c>
      <c r="B1047">
        <v>435</v>
      </c>
      <c r="C1047" s="4">
        <v>44153</v>
      </c>
      <c r="D1047">
        <v>4</v>
      </c>
      <c r="E1047" t="s">
        <v>40</v>
      </c>
      <c r="F1047" t="s">
        <v>51</v>
      </c>
      <c r="G1047" t="s">
        <v>55</v>
      </c>
      <c r="H1047" t="s">
        <v>58</v>
      </c>
      <c r="I1047" s="4">
        <v>43537</v>
      </c>
      <c r="J1047">
        <v>1</v>
      </c>
      <c r="L1047" s="4"/>
      <c r="M1047" s="4"/>
      <c r="N1047">
        <v>1</v>
      </c>
      <c r="O1047" t="s">
        <v>84</v>
      </c>
      <c r="P1047" t="s">
        <v>246</v>
      </c>
      <c r="Q1047">
        <v>1</v>
      </c>
      <c r="R1047" t="s">
        <v>743</v>
      </c>
      <c r="S1047" t="s">
        <v>1284</v>
      </c>
      <c r="T1047" t="s">
        <v>1533</v>
      </c>
      <c r="U1047" t="s">
        <v>67</v>
      </c>
      <c r="V1047" t="s">
        <v>1548</v>
      </c>
      <c r="W1047">
        <v>179.97</v>
      </c>
      <c r="X1047">
        <v>44.97</v>
      </c>
      <c r="Y1047">
        <v>1</v>
      </c>
      <c r="Z1047" t="s">
        <v>645</v>
      </c>
      <c r="AA1047" t="s">
        <v>2347</v>
      </c>
      <c r="AF1047" s="4"/>
      <c r="AG1047" s="4"/>
      <c r="AH1047" t="s">
        <v>84</v>
      </c>
      <c r="AI1047" t="s">
        <v>246</v>
      </c>
      <c r="AJ1047" t="s">
        <v>743</v>
      </c>
      <c r="AK1047" t="s">
        <v>1284</v>
      </c>
      <c r="AL1047" t="s">
        <v>1533</v>
      </c>
      <c r="AM1047" t="s">
        <v>67</v>
      </c>
      <c r="AN1047" t="s">
        <v>1548</v>
      </c>
      <c r="AO1047" t="s">
        <v>645</v>
      </c>
      <c r="AP1047" t="s">
        <v>2347</v>
      </c>
    </row>
    <row r="1048" spans="1:42" x14ac:dyDescent="0.25">
      <c r="A1048">
        <v>724</v>
      </c>
      <c r="B1048">
        <v>426</v>
      </c>
      <c r="C1048" s="4">
        <v>44154</v>
      </c>
      <c r="D1048">
        <v>9</v>
      </c>
      <c r="E1048" t="s">
        <v>41</v>
      </c>
      <c r="F1048" t="s">
        <v>52</v>
      </c>
      <c r="G1048" t="s">
        <v>56</v>
      </c>
      <c r="H1048" t="s">
        <v>58</v>
      </c>
      <c r="I1048" s="4">
        <v>43605</v>
      </c>
      <c r="J1048">
        <v>2</v>
      </c>
      <c r="L1048" s="4"/>
      <c r="M1048" s="4"/>
      <c r="N1048">
        <v>2</v>
      </c>
      <c r="O1048" t="s">
        <v>89</v>
      </c>
      <c r="P1048" t="s">
        <v>251</v>
      </c>
      <c r="Q1048">
        <v>2</v>
      </c>
      <c r="R1048" t="s">
        <v>800</v>
      </c>
      <c r="S1048" t="s">
        <v>1338</v>
      </c>
      <c r="T1048" t="s">
        <v>1854</v>
      </c>
      <c r="U1048" t="s">
        <v>85</v>
      </c>
      <c r="V1048" t="s">
        <v>2039</v>
      </c>
      <c r="W1048">
        <v>238.97</v>
      </c>
      <c r="X1048">
        <v>39.97</v>
      </c>
      <c r="Y1048">
        <v>2</v>
      </c>
      <c r="Z1048" t="s">
        <v>2255</v>
      </c>
      <c r="AA1048" t="s">
        <v>2551</v>
      </c>
      <c r="AF1048" s="4"/>
      <c r="AG1048" s="4"/>
      <c r="AH1048" t="s">
        <v>90</v>
      </c>
      <c r="AI1048" t="s">
        <v>252</v>
      </c>
      <c r="AJ1048" t="s">
        <v>70</v>
      </c>
      <c r="AK1048" t="s">
        <v>1040</v>
      </c>
      <c r="AL1048" t="s">
        <v>1568</v>
      </c>
      <c r="AM1048" t="s">
        <v>69</v>
      </c>
      <c r="AN1048" t="s">
        <v>1562</v>
      </c>
      <c r="AO1048" t="s">
        <v>645</v>
      </c>
      <c r="AP1048" t="s">
        <v>2347</v>
      </c>
    </row>
    <row r="1049" spans="1:42" x14ac:dyDescent="0.25">
      <c r="A1049">
        <v>724</v>
      </c>
      <c r="B1049">
        <v>426</v>
      </c>
      <c r="C1049" s="4">
        <v>44154</v>
      </c>
      <c r="D1049">
        <v>9</v>
      </c>
      <c r="E1049" t="s">
        <v>41</v>
      </c>
      <c r="F1049" t="s">
        <v>52</v>
      </c>
      <c r="G1049" t="s">
        <v>56</v>
      </c>
      <c r="H1049" t="s">
        <v>58</v>
      </c>
      <c r="I1049" s="4">
        <v>43605</v>
      </c>
      <c r="J1049">
        <v>2</v>
      </c>
      <c r="L1049" s="4"/>
      <c r="M1049" s="4"/>
      <c r="N1049">
        <v>2</v>
      </c>
      <c r="O1049" t="s">
        <v>89</v>
      </c>
      <c r="P1049" t="s">
        <v>251</v>
      </c>
      <c r="Q1049">
        <v>2</v>
      </c>
      <c r="R1049" t="s">
        <v>800</v>
      </c>
      <c r="S1049" t="s">
        <v>1338</v>
      </c>
      <c r="T1049" t="s">
        <v>1854</v>
      </c>
      <c r="U1049" t="s">
        <v>85</v>
      </c>
      <c r="V1049" t="s">
        <v>2039</v>
      </c>
      <c r="W1049">
        <v>238.97</v>
      </c>
      <c r="X1049">
        <v>39.97</v>
      </c>
      <c r="Y1049">
        <v>2</v>
      </c>
      <c r="Z1049" t="s">
        <v>2255</v>
      </c>
      <c r="AA1049" t="s">
        <v>2551</v>
      </c>
      <c r="AF1049" s="4"/>
      <c r="AG1049" s="4"/>
      <c r="AH1049" t="s">
        <v>67</v>
      </c>
      <c r="AI1049" t="s">
        <v>229</v>
      </c>
      <c r="AJ1049" t="s">
        <v>710</v>
      </c>
      <c r="AK1049" t="s">
        <v>1251</v>
      </c>
      <c r="AL1049" t="s">
        <v>1517</v>
      </c>
      <c r="AM1049" t="s">
        <v>80</v>
      </c>
      <c r="AN1049" t="s">
        <v>1548</v>
      </c>
      <c r="AO1049" t="s">
        <v>90</v>
      </c>
      <c r="AP1049" t="s">
        <v>2328</v>
      </c>
    </row>
    <row r="1050" spans="1:42" x14ac:dyDescent="0.25">
      <c r="A1050">
        <v>725</v>
      </c>
      <c r="B1050">
        <v>324</v>
      </c>
      <c r="C1050" s="4">
        <v>44155</v>
      </c>
      <c r="D1050">
        <v>1</v>
      </c>
      <c r="E1050" t="s">
        <v>39</v>
      </c>
      <c r="F1050" t="s">
        <v>50</v>
      </c>
      <c r="G1050" t="s">
        <v>56</v>
      </c>
      <c r="H1050" t="s">
        <v>58</v>
      </c>
      <c r="I1050" s="4">
        <v>43669</v>
      </c>
      <c r="J1050">
        <v>1</v>
      </c>
      <c r="K1050" t="s">
        <v>61</v>
      </c>
      <c r="L1050" s="4">
        <v>43615</v>
      </c>
      <c r="M1050" s="4">
        <v>43830</v>
      </c>
      <c r="N1050">
        <v>1</v>
      </c>
      <c r="O1050" t="s">
        <v>78</v>
      </c>
      <c r="P1050" t="s">
        <v>240</v>
      </c>
      <c r="Q1050">
        <v>1</v>
      </c>
      <c r="R1050" t="s">
        <v>604</v>
      </c>
      <c r="S1050" t="s">
        <v>1136</v>
      </c>
      <c r="T1050" t="s">
        <v>1682</v>
      </c>
      <c r="U1050" t="s">
        <v>67</v>
      </c>
      <c r="V1050" t="s">
        <v>1562</v>
      </c>
      <c r="W1050">
        <v>14.25</v>
      </c>
      <c r="X1050">
        <v>29.97</v>
      </c>
      <c r="Y1050">
        <v>1</v>
      </c>
      <c r="Z1050" t="s">
        <v>469</v>
      </c>
      <c r="AA1050" t="s">
        <v>2339</v>
      </c>
      <c r="AF1050" s="4"/>
      <c r="AG1050" s="4"/>
      <c r="AH1050" t="s">
        <v>78</v>
      </c>
      <c r="AI1050" t="s">
        <v>240</v>
      </c>
      <c r="AJ1050" t="s">
        <v>604</v>
      </c>
      <c r="AK1050" t="s">
        <v>1136</v>
      </c>
      <c r="AL1050" t="s">
        <v>1682</v>
      </c>
      <c r="AM1050" t="s">
        <v>67</v>
      </c>
      <c r="AN1050" t="s">
        <v>1562</v>
      </c>
      <c r="AO1050" t="s">
        <v>469</v>
      </c>
      <c r="AP1050" t="s">
        <v>2339</v>
      </c>
    </row>
    <row r="1051" spans="1:42" x14ac:dyDescent="0.25">
      <c r="A1051">
        <v>726</v>
      </c>
      <c r="B1051">
        <v>15</v>
      </c>
      <c r="C1051" s="4">
        <v>44156</v>
      </c>
      <c r="D1051">
        <v>2</v>
      </c>
      <c r="E1051" t="s">
        <v>38</v>
      </c>
      <c r="F1051" t="s">
        <v>49</v>
      </c>
      <c r="G1051" t="s">
        <v>55</v>
      </c>
      <c r="H1051" t="s">
        <v>58</v>
      </c>
      <c r="I1051" s="4">
        <v>43739</v>
      </c>
      <c r="J1051">
        <v>1</v>
      </c>
      <c r="K1051" t="s">
        <v>61</v>
      </c>
      <c r="L1051" s="4">
        <v>43615</v>
      </c>
      <c r="M1051" s="4">
        <v>43830</v>
      </c>
      <c r="N1051">
        <v>1</v>
      </c>
      <c r="O1051" t="s">
        <v>80</v>
      </c>
      <c r="P1051" t="s">
        <v>242</v>
      </c>
      <c r="Q1051">
        <v>1</v>
      </c>
      <c r="R1051" t="s">
        <v>696</v>
      </c>
      <c r="S1051" t="s">
        <v>1236</v>
      </c>
      <c r="T1051" t="s">
        <v>1758</v>
      </c>
      <c r="U1051" t="s">
        <v>69</v>
      </c>
      <c r="V1051" t="s">
        <v>1548</v>
      </c>
      <c r="W1051">
        <v>72.989999999999995</v>
      </c>
      <c r="X1051">
        <v>14.99</v>
      </c>
      <c r="Y1051">
        <v>1</v>
      </c>
      <c r="Z1051" t="s">
        <v>80</v>
      </c>
      <c r="AA1051" t="s">
        <v>2357</v>
      </c>
      <c r="AF1051" s="4"/>
      <c r="AG1051" s="4"/>
      <c r="AH1051" t="s">
        <v>80</v>
      </c>
      <c r="AI1051" t="s">
        <v>242</v>
      </c>
      <c r="AJ1051" t="s">
        <v>696</v>
      </c>
      <c r="AK1051" t="s">
        <v>1236</v>
      </c>
      <c r="AL1051" t="s">
        <v>1758</v>
      </c>
      <c r="AM1051" t="s">
        <v>69</v>
      </c>
      <c r="AN1051" t="s">
        <v>1548</v>
      </c>
      <c r="AO1051" t="s">
        <v>80</v>
      </c>
      <c r="AP1051" t="s">
        <v>2357</v>
      </c>
    </row>
    <row r="1052" spans="1:42" x14ac:dyDescent="0.25">
      <c r="A1052">
        <v>727</v>
      </c>
      <c r="B1052">
        <v>476</v>
      </c>
      <c r="C1052" s="4">
        <v>44156</v>
      </c>
      <c r="D1052">
        <v>8</v>
      </c>
      <c r="E1052" t="s">
        <v>43</v>
      </c>
      <c r="F1052" t="s">
        <v>54</v>
      </c>
      <c r="G1052" t="s">
        <v>56</v>
      </c>
      <c r="H1052" t="s">
        <v>58</v>
      </c>
      <c r="I1052" s="4">
        <v>44027</v>
      </c>
      <c r="J1052">
        <v>9</v>
      </c>
      <c r="K1052" t="s">
        <v>59</v>
      </c>
      <c r="L1052" s="4">
        <v>43952</v>
      </c>
      <c r="M1052" s="4">
        <v>44075</v>
      </c>
      <c r="N1052">
        <v>2</v>
      </c>
      <c r="O1052" t="s">
        <v>123</v>
      </c>
      <c r="P1052" t="s">
        <v>285</v>
      </c>
      <c r="Q1052">
        <v>2</v>
      </c>
      <c r="R1052" t="s">
        <v>801</v>
      </c>
      <c r="S1052" t="s">
        <v>1339</v>
      </c>
      <c r="T1052" t="s">
        <v>1855</v>
      </c>
      <c r="U1052" t="s">
        <v>88</v>
      </c>
      <c r="V1052" t="s">
        <v>2038</v>
      </c>
      <c r="W1052">
        <v>109.9</v>
      </c>
      <c r="X1052">
        <v>69.959999999999994</v>
      </c>
      <c r="Y1052">
        <v>2</v>
      </c>
      <c r="Z1052" t="s">
        <v>2256</v>
      </c>
      <c r="AA1052" t="s">
        <v>2552</v>
      </c>
      <c r="AF1052" s="4"/>
      <c r="AG1052" s="4"/>
      <c r="AH1052" t="s">
        <v>80</v>
      </c>
      <c r="AI1052" t="s">
        <v>242</v>
      </c>
      <c r="AJ1052" t="s">
        <v>586</v>
      </c>
      <c r="AK1052" t="s">
        <v>966</v>
      </c>
      <c r="AL1052" t="s">
        <v>1667</v>
      </c>
      <c r="AM1052" t="s">
        <v>80</v>
      </c>
      <c r="AN1052" t="s">
        <v>1548</v>
      </c>
      <c r="AO1052" t="s">
        <v>67</v>
      </c>
      <c r="AP1052" t="s">
        <v>2373</v>
      </c>
    </row>
    <row r="1053" spans="1:42" x14ac:dyDescent="0.25">
      <c r="A1053">
        <v>727</v>
      </c>
      <c r="B1053">
        <v>476</v>
      </c>
      <c r="C1053" s="4">
        <v>44156</v>
      </c>
      <c r="D1053">
        <v>8</v>
      </c>
      <c r="E1053" t="s">
        <v>43</v>
      </c>
      <c r="F1053" t="s">
        <v>54</v>
      </c>
      <c r="G1053" t="s">
        <v>56</v>
      </c>
      <c r="H1053" t="s">
        <v>58</v>
      </c>
      <c r="I1053" s="4">
        <v>44027</v>
      </c>
      <c r="J1053">
        <v>9</v>
      </c>
      <c r="K1053" t="s">
        <v>59</v>
      </c>
      <c r="L1053" s="4">
        <v>43952</v>
      </c>
      <c r="M1053" s="4">
        <v>44075</v>
      </c>
      <c r="N1053">
        <v>2</v>
      </c>
      <c r="O1053" t="s">
        <v>123</v>
      </c>
      <c r="P1053" t="s">
        <v>285</v>
      </c>
      <c r="Q1053">
        <v>2</v>
      </c>
      <c r="R1053" t="s">
        <v>801</v>
      </c>
      <c r="S1053" t="s">
        <v>1339</v>
      </c>
      <c r="T1053" t="s">
        <v>1855</v>
      </c>
      <c r="U1053" t="s">
        <v>88</v>
      </c>
      <c r="V1053" t="s">
        <v>2038</v>
      </c>
      <c r="W1053">
        <v>109.9</v>
      </c>
      <c r="X1053">
        <v>69.959999999999994</v>
      </c>
      <c r="Y1053">
        <v>2</v>
      </c>
      <c r="Z1053" t="s">
        <v>2256</v>
      </c>
      <c r="AA1053" t="s">
        <v>2552</v>
      </c>
      <c r="AF1053" s="4"/>
      <c r="AG1053" s="4"/>
      <c r="AH1053" t="s">
        <v>70</v>
      </c>
      <c r="AI1053" t="s">
        <v>232</v>
      </c>
      <c r="AJ1053" t="s">
        <v>512</v>
      </c>
      <c r="AK1053" t="s">
        <v>1075</v>
      </c>
      <c r="AL1053" t="s">
        <v>1602</v>
      </c>
      <c r="AM1053" t="s">
        <v>80</v>
      </c>
      <c r="AN1053" t="s">
        <v>1517</v>
      </c>
      <c r="AO1053" t="s">
        <v>673</v>
      </c>
      <c r="AP1053" t="s">
        <v>2348</v>
      </c>
    </row>
    <row r="1054" spans="1:42" x14ac:dyDescent="0.25">
      <c r="A1054">
        <v>728</v>
      </c>
      <c r="B1054">
        <v>43</v>
      </c>
      <c r="C1054" s="4">
        <v>44157</v>
      </c>
      <c r="D1054">
        <v>2</v>
      </c>
      <c r="E1054" t="s">
        <v>38</v>
      </c>
      <c r="F1054" t="s">
        <v>49</v>
      </c>
      <c r="G1054" t="s">
        <v>56</v>
      </c>
      <c r="H1054" t="s">
        <v>58</v>
      </c>
      <c r="I1054" s="4">
        <v>43700</v>
      </c>
      <c r="J1054">
        <v>1</v>
      </c>
      <c r="K1054" t="s">
        <v>61</v>
      </c>
      <c r="L1054" s="4">
        <v>43615</v>
      </c>
      <c r="M1054" s="4">
        <v>43830</v>
      </c>
      <c r="N1054">
        <v>1</v>
      </c>
      <c r="O1054" t="s">
        <v>65</v>
      </c>
      <c r="P1054" t="s">
        <v>227</v>
      </c>
      <c r="Q1054">
        <v>1</v>
      </c>
      <c r="R1054" t="s">
        <v>802</v>
      </c>
      <c r="S1054" t="s">
        <v>1340</v>
      </c>
      <c r="T1054" t="s">
        <v>1856</v>
      </c>
      <c r="U1054" t="s">
        <v>67</v>
      </c>
      <c r="V1054" t="s">
        <v>1517</v>
      </c>
      <c r="W1054">
        <v>239.97</v>
      </c>
      <c r="X1054">
        <v>59.97</v>
      </c>
      <c r="Y1054">
        <v>1</v>
      </c>
      <c r="Z1054" t="s">
        <v>431</v>
      </c>
      <c r="AA1054" t="s">
        <v>2326</v>
      </c>
      <c r="AF1054" s="4"/>
      <c r="AG1054" s="4"/>
      <c r="AH1054" t="s">
        <v>65</v>
      </c>
      <c r="AI1054" t="s">
        <v>227</v>
      </c>
      <c r="AJ1054" t="s">
        <v>802</v>
      </c>
      <c r="AK1054" t="s">
        <v>1340</v>
      </c>
      <c r="AL1054" t="s">
        <v>1856</v>
      </c>
      <c r="AM1054" t="s">
        <v>67</v>
      </c>
      <c r="AN1054" t="s">
        <v>1517</v>
      </c>
      <c r="AO1054" t="s">
        <v>431</v>
      </c>
      <c r="AP1054" t="s">
        <v>2326</v>
      </c>
    </row>
    <row r="1055" spans="1:42" x14ac:dyDescent="0.25">
      <c r="A1055">
        <v>729</v>
      </c>
      <c r="B1055">
        <v>144</v>
      </c>
      <c r="C1055" s="4">
        <v>44158</v>
      </c>
      <c r="D1055">
        <v>6</v>
      </c>
      <c r="E1055" t="s">
        <v>33</v>
      </c>
      <c r="F1055" t="s">
        <v>44</v>
      </c>
      <c r="G1055" t="s">
        <v>55</v>
      </c>
      <c r="H1055" t="s">
        <v>58</v>
      </c>
      <c r="I1055" s="4">
        <v>43585</v>
      </c>
      <c r="J1055">
        <v>1</v>
      </c>
      <c r="L1055" s="4"/>
      <c r="M1055" s="4"/>
      <c r="N1055">
        <v>1</v>
      </c>
      <c r="O1055" t="s">
        <v>86</v>
      </c>
      <c r="P1055" t="s">
        <v>248</v>
      </c>
      <c r="Q1055">
        <v>1</v>
      </c>
      <c r="R1055" t="s">
        <v>584</v>
      </c>
      <c r="S1055" t="s">
        <v>1062</v>
      </c>
      <c r="T1055" t="s">
        <v>1665</v>
      </c>
      <c r="U1055" t="s">
        <v>69</v>
      </c>
      <c r="V1055" t="s">
        <v>1577</v>
      </c>
      <c r="W1055">
        <v>61.97</v>
      </c>
      <c r="X1055">
        <v>24.99</v>
      </c>
      <c r="Y1055">
        <v>1</v>
      </c>
      <c r="Z1055" t="s">
        <v>530</v>
      </c>
      <c r="AA1055" t="s">
        <v>2367</v>
      </c>
      <c r="AF1055" s="4"/>
      <c r="AG1055" s="4"/>
      <c r="AH1055" t="s">
        <v>86</v>
      </c>
      <c r="AI1055" t="s">
        <v>248</v>
      </c>
      <c r="AJ1055" t="s">
        <v>584</v>
      </c>
      <c r="AK1055" t="s">
        <v>1062</v>
      </c>
      <c r="AL1055" t="s">
        <v>1665</v>
      </c>
      <c r="AM1055" t="s">
        <v>69</v>
      </c>
      <c r="AN1055" t="s">
        <v>1577</v>
      </c>
      <c r="AO1055" t="s">
        <v>530</v>
      </c>
      <c r="AP1055" t="s">
        <v>2367</v>
      </c>
    </row>
    <row r="1056" spans="1:42" x14ac:dyDescent="0.25">
      <c r="A1056">
        <v>730</v>
      </c>
      <c r="B1056">
        <v>35</v>
      </c>
      <c r="C1056" s="4">
        <v>44159</v>
      </c>
      <c r="D1056">
        <v>4</v>
      </c>
      <c r="E1056" t="s">
        <v>40</v>
      </c>
      <c r="F1056" t="s">
        <v>51</v>
      </c>
      <c r="G1056" t="s">
        <v>55</v>
      </c>
      <c r="H1056" t="s">
        <v>58</v>
      </c>
      <c r="I1056" s="4">
        <v>43733</v>
      </c>
      <c r="J1056">
        <v>2</v>
      </c>
      <c r="K1056" t="s">
        <v>60</v>
      </c>
      <c r="L1056" s="4">
        <v>43615</v>
      </c>
      <c r="M1056" s="4">
        <v>43830</v>
      </c>
      <c r="N1056">
        <v>1</v>
      </c>
      <c r="O1056" t="s">
        <v>71</v>
      </c>
      <c r="P1056" t="s">
        <v>233</v>
      </c>
      <c r="Q1056">
        <v>1</v>
      </c>
      <c r="R1056" t="s">
        <v>803</v>
      </c>
      <c r="S1056" t="s">
        <v>1341</v>
      </c>
      <c r="T1056" t="s">
        <v>1857</v>
      </c>
      <c r="U1056" t="s">
        <v>71</v>
      </c>
      <c r="V1056" t="s">
        <v>2032</v>
      </c>
      <c r="W1056">
        <v>1010</v>
      </c>
      <c r="X1056">
        <v>49.98</v>
      </c>
      <c r="Y1056">
        <v>1</v>
      </c>
      <c r="Z1056" t="s">
        <v>99</v>
      </c>
      <c r="AA1056" t="s">
        <v>2549</v>
      </c>
      <c r="AF1056" s="4"/>
      <c r="AG1056" s="4"/>
      <c r="AH1056" t="s">
        <v>69</v>
      </c>
      <c r="AI1056" t="s">
        <v>231</v>
      </c>
      <c r="AJ1056" t="s">
        <v>565</v>
      </c>
      <c r="AK1056" t="s">
        <v>1125</v>
      </c>
      <c r="AL1056" t="s">
        <v>1648</v>
      </c>
      <c r="AM1056" t="s">
        <v>69</v>
      </c>
      <c r="AN1056" t="s">
        <v>1577</v>
      </c>
      <c r="AO1056" t="s">
        <v>78</v>
      </c>
      <c r="AP1056" t="s">
        <v>2330</v>
      </c>
    </row>
    <row r="1057" spans="1:42" x14ac:dyDescent="0.25">
      <c r="A1057">
        <v>730</v>
      </c>
      <c r="B1057">
        <v>35</v>
      </c>
      <c r="C1057" s="4">
        <v>44159</v>
      </c>
      <c r="D1057">
        <v>4</v>
      </c>
      <c r="E1057" t="s">
        <v>40</v>
      </c>
      <c r="F1057" t="s">
        <v>51</v>
      </c>
      <c r="G1057" t="s">
        <v>55</v>
      </c>
      <c r="H1057" t="s">
        <v>58</v>
      </c>
      <c r="I1057" s="4">
        <v>43733</v>
      </c>
      <c r="J1057">
        <v>2</v>
      </c>
      <c r="K1057" t="s">
        <v>60</v>
      </c>
      <c r="L1057" s="4">
        <v>43615</v>
      </c>
      <c r="M1057" s="4">
        <v>43830</v>
      </c>
      <c r="N1057">
        <v>1</v>
      </c>
      <c r="O1057" t="s">
        <v>71</v>
      </c>
      <c r="P1057" t="s">
        <v>233</v>
      </c>
      <c r="Q1057">
        <v>1</v>
      </c>
      <c r="R1057" t="s">
        <v>803</v>
      </c>
      <c r="S1057" t="s">
        <v>1341</v>
      </c>
      <c r="T1057" t="s">
        <v>1857</v>
      </c>
      <c r="U1057" t="s">
        <v>71</v>
      </c>
      <c r="V1057" t="s">
        <v>2032</v>
      </c>
      <c r="W1057">
        <v>1010</v>
      </c>
      <c r="X1057">
        <v>49.98</v>
      </c>
      <c r="Y1057">
        <v>1</v>
      </c>
      <c r="Z1057" t="s">
        <v>99</v>
      </c>
      <c r="AA1057" t="s">
        <v>2549</v>
      </c>
      <c r="AF1057" s="4"/>
      <c r="AG1057" s="4"/>
      <c r="AH1057" t="s">
        <v>69</v>
      </c>
      <c r="AI1057" t="s">
        <v>231</v>
      </c>
      <c r="AJ1057" t="s">
        <v>565</v>
      </c>
      <c r="AK1057" t="s">
        <v>1125</v>
      </c>
      <c r="AL1057" t="s">
        <v>1648</v>
      </c>
      <c r="AM1057" t="s">
        <v>69</v>
      </c>
      <c r="AN1057" t="s">
        <v>1577</v>
      </c>
      <c r="AO1057" t="s">
        <v>78</v>
      </c>
      <c r="AP1057" t="s">
        <v>2330</v>
      </c>
    </row>
    <row r="1058" spans="1:42" x14ac:dyDescent="0.25">
      <c r="A1058">
        <v>731</v>
      </c>
      <c r="B1058">
        <v>455</v>
      </c>
      <c r="C1058" s="4">
        <v>44159</v>
      </c>
      <c r="D1058">
        <v>10</v>
      </c>
      <c r="E1058" t="s">
        <v>42</v>
      </c>
      <c r="F1058" t="s">
        <v>53</v>
      </c>
      <c r="G1058" t="s">
        <v>55</v>
      </c>
      <c r="H1058" t="s">
        <v>57</v>
      </c>
      <c r="I1058" s="4">
        <v>43736</v>
      </c>
      <c r="J1058">
        <v>3</v>
      </c>
      <c r="K1058" t="s">
        <v>59</v>
      </c>
      <c r="L1058" s="4">
        <v>43615</v>
      </c>
      <c r="M1058" s="4">
        <v>43830</v>
      </c>
      <c r="N1058">
        <v>1</v>
      </c>
      <c r="O1058" t="s">
        <v>78</v>
      </c>
      <c r="P1058" t="s">
        <v>240</v>
      </c>
      <c r="Q1058">
        <v>1</v>
      </c>
      <c r="R1058" t="s">
        <v>610</v>
      </c>
      <c r="S1058" t="s">
        <v>1162</v>
      </c>
      <c r="T1058" t="s">
        <v>67</v>
      </c>
      <c r="U1058" t="s">
        <v>67</v>
      </c>
      <c r="V1058" t="s">
        <v>1548</v>
      </c>
      <c r="W1058">
        <v>9</v>
      </c>
      <c r="X1058">
        <v>44.97</v>
      </c>
      <c r="Y1058">
        <v>1</v>
      </c>
      <c r="Z1058" t="s">
        <v>393</v>
      </c>
      <c r="AA1058" t="s">
        <v>2345</v>
      </c>
      <c r="AF1058" s="4"/>
      <c r="AG1058" s="4"/>
      <c r="AH1058" t="s">
        <v>78</v>
      </c>
      <c r="AI1058" t="s">
        <v>240</v>
      </c>
      <c r="AJ1058" t="s">
        <v>610</v>
      </c>
      <c r="AK1058" t="s">
        <v>1162</v>
      </c>
      <c r="AL1058" t="s">
        <v>67</v>
      </c>
      <c r="AM1058" t="s">
        <v>67</v>
      </c>
      <c r="AN1058" t="s">
        <v>1548</v>
      </c>
      <c r="AO1058" t="s">
        <v>393</v>
      </c>
      <c r="AP1058" t="s">
        <v>2345</v>
      </c>
    </row>
    <row r="1059" spans="1:42" x14ac:dyDescent="0.25">
      <c r="A1059">
        <v>732</v>
      </c>
      <c r="B1059">
        <v>16</v>
      </c>
      <c r="C1059" s="4">
        <v>44160</v>
      </c>
      <c r="D1059">
        <v>2</v>
      </c>
      <c r="E1059" t="s">
        <v>38</v>
      </c>
      <c r="F1059" t="s">
        <v>49</v>
      </c>
      <c r="G1059" t="s">
        <v>55</v>
      </c>
      <c r="H1059" t="s">
        <v>57</v>
      </c>
      <c r="I1059" s="4">
        <v>44009</v>
      </c>
      <c r="J1059">
        <v>8</v>
      </c>
      <c r="K1059" t="s">
        <v>60</v>
      </c>
      <c r="L1059" s="4">
        <v>44000</v>
      </c>
      <c r="M1059" s="4">
        <v>44073</v>
      </c>
      <c r="N1059">
        <v>1</v>
      </c>
      <c r="O1059" t="s">
        <v>105</v>
      </c>
      <c r="P1059" t="s">
        <v>267</v>
      </c>
      <c r="Q1059">
        <v>2</v>
      </c>
      <c r="R1059" t="s">
        <v>804</v>
      </c>
      <c r="S1059" t="s">
        <v>1311</v>
      </c>
      <c r="T1059" t="s">
        <v>1858</v>
      </c>
      <c r="U1059" t="s">
        <v>180</v>
      </c>
      <c r="V1059" t="s">
        <v>1869</v>
      </c>
      <c r="W1059">
        <v>83.67</v>
      </c>
      <c r="X1059">
        <v>44.97</v>
      </c>
      <c r="Y1059">
        <v>2</v>
      </c>
      <c r="Z1059" t="s">
        <v>2112</v>
      </c>
      <c r="AA1059" t="s">
        <v>2383</v>
      </c>
      <c r="AF1059" s="4"/>
      <c r="AG1059" s="4"/>
      <c r="AH1059" t="s">
        <v>79</v>
      </c>
      <c r="AI1059" t="s">
        <v>241</v>
      </c>
      <c r="AJ1059" t="s">
        <v>694</v>
      </c>
      <c r="AK1059" t="s">
        <v>1087</v>
      </c>
      <c r="AL1059" t="s">
        <v>1652</v>
      </c>
      <c r="AM1059" t="s">
        <v>80</v>
      </c>
      <c r="AN1059" t="s">
        <v>1548</v>
      </c>
      <c r="AO1059" t="s">
        <v>86</v>
      </c>
      <c r="AP1059" t="s">
        <v>2350</v>
      </c>
    </row>
    <row r="1060" spans="1:42" x14ac:dyDescent="0.25">
      <c r="A1060">
        <v>732</v>
      </c>
      <c r="B1060">
        <v>16</v>
      </c>
      <c r="C1060" s="4">
        <v>44160</v>
      </c>
      <c r="D1060">
        <v>2</v>
      </c>
      <c r="E1060" t="s">
        <v>38</v>
      </c>
      <c r="F1060" t="s">
        <v>49</v>
      </c>
      <c r="G1060" t="s">
        <v>55</v>
      </c>
      <c r="H1060" t="s">
        <v>57</v>
      </c>
      <c r="I1060" s="4">
        <v>44009</v>
      </c>
      <c r="J1060">
        <v>8</v>
      </c>
      <c r="K1060" t="s">
        <v>60</v>
      </c>
      <c r="L1060" s="4">
        <v>44000</v>
      </c>
      <c r="M1060" s="4">
        <v>44073</v>
      </c>
      <c r="N1060">
        <v>1</v>
      </c>
      <c r="O1060" t="s">
        <v>105</v>
      </c>
      <c r="P1060" t="s">
        <v>267</v>
      </c>
      <c r="Q1060">
        <v>2</v>
      </c>
      <c r="R1060" t="s">
        <v>804</v>
      </c>
      <c r="S1060" t="s">
        <v>1311</v>
      </c>
      <c r="T1060" t="s">
        <v>1858</v>
      </c>
      <c r="U1060" t="s">
        <v>180</v>
      </c>
      <c r="V1060" t="s">
        <v>1869</v>
      </c>
      <c r="W1060">
        <v>83.67</v>
      </c>
      <c r="X1060">
        <v>44.97</v>
      </c>
      <c r="Y1060">
        <v>2</v>
      </c>
      <c r="Z1060" t="s">
        <v>2112</v>
      </c>
      <c r="AA1060" t="s">
        <v>2383</v>
      </c>
      <c r="AF1060" s="4"/>
      <c r="AG1060" s="4"/>
      <c r="AH1060" t="s">
        <v>79</v>
      </c>
      <c r="AI1060" t="s">
        <v>241</v>
      </c>
      <c r="AJ1060" t="s">
        <v>521</v>
      </c>
      <c r="AK1060" t="s">
        <v>1078</v>
      </c>
      <c r="AL1060" t="s">
        <v>1611</v>
      </c>
      <c r="AM1060" t="s">
        <v>69</v>
      </c>
      <c r="AN1060" t="s">
        <v>1548</v>
      </c>
      <c r="AO1060" t="s">
        <v>455</v>
      </c>
      <c r="AP1060" t="s">
        <v>2340</v>
      </c>
    </row>
    <row r="1061" spans="1:42" x14ac:dyDescent="0.25">
      <c r="A1061">
        <v>733</v>
      </c>
      <c r="B1061">
        <v>162</v>
      </c>
      <c r="C1061" s="4">
        <v>44162</v>
      </c>
      <c r="D1061">
        <v>11</v>
      </c>
      <c r="E1061" t="s">
        <v>37</v>
      </c>
      <c r="F1061" t="s">
        <v>48</v>
      </c>
      <c r="G1061" t="s">
        <v>55</v>
      </c>
      <c r="H1061" t="s">
        <v>58</v>
      </c>
      <c r="I1061" s="4">
        <v>43672</v>
      </c>
      <c r="J1061">
        <v>1</v>
      </c>
      <c r="K1061" t="s">
        <v>61</v>
      </c>
      <c r="L1061" s="4">
        <v>43615</v>
      </c>
      <c r="M1061" s="4">
        <v>43830</v>
      </c>
      <c r="N1061">
        <v>1</v>
      </c>
      <c r="O1061" t="s">
        <v>80</v>
      </c>
      <c r="P1061" t="s">
        <v>242</v>
      </c>
      <c r="Q1061">
        <v>1</v>
      </c>
      <c r="R1061" t="s">
        <v>619</v>
      </c>
      <c r="S1061" t="s">
        <v>1016</v>
      </c>
      <c r="T1061" t="s">
        <v>1695</v>
      </c>
      <c r="U1061" t="s">
        <v>80</v>
      </c>
      <c r="V1061" t="s">
        <v>1548</v>
      </c>
      <c r="W1061">
        <v>123.98</v>
      </c>
      <c r="X1061">
        <v>29.98</v>
      </c>
      <c r="Y1061">
        <v>1</v>
      </c>
      <c r="Z1061" t="s">
        <v>70</v>
      </c>
      <c r="AA1061" t="s">
        <v>2341</v>
      </c>
      <c r="AF1061" s="4"/>
      <c r="AG1061" s="4"/>
      <c r="AH1061" t="s">
        <v>80</v>
      </c>
      <c r="AI1061" t="s">
        <v>242</v>
      </c>
      <c r="AJ1061" t="s">
        <v>619</v>
      </c>
      <c r="AK1061" t="s">
        <v>1016</v>
      </c>
      <c r="AL1061" t="s">
        <v>1695</v>
      </c>
      <c r="AM1061" t="s">
        <v>80</v>
      </c>
      <c r="AN1061" t="s">
        <v>1548</v>
      </c>
      <c r="AO1061" t="s">
        <v>70</v>
      </c>
      <c r="AP1061" t="s">
        <v>2341</v>
      </c>
    </row>
    <row r="1062" spans="1:42" x14ac:dyDescent="0.25">
      <c r="A1062">
        <v>734</v>
      </c>
      <c r="B1062">
        <v>171</v>
      </c>
      <c r="C1062" s="4">
        <v>44162</v>
      </c>
      <c r="D1062">
        <v>11</v>
      </c>
      <c r="E1062" t="s">
        <v>37</v>
      </c>
      <c r="F1062" t="s">
        <v>48</v>
      </c>
      <c r="G1062" t="s">
        <v>55</v>
      </c>
      <c r="H1062" t="s">
        <v>58</v>
      </c>
      <c r="I1062" s="4">
        <v>44132</v>
      </c>
      <c r="J1062">
        <v>10</v>
      </c>
      <c r="K1062" t="s">
        <v>61</v>
      </c>
      <c r="L1062" s="4">
        <v>44055</v>
      </c>
      <c r="M1062" s="4">
        <v>44196</v>
      </c>
      <c r="N1062">
        <v>1</v>
      </c>
      <c r="O1062" t="s">
        <v>90</v>
      </c>
      <c r="P1062" t="s">
        <v>252</v>
      </c>
      <c r="Q1062">
        <v>1</v>
      </c>
      <c r="R1062" t="s">
        <v>427</v>
      </c>
      <c r="S1062" t="s">
        <v>989</v>
      </c>
      <c r="T1062" t="s">
        <v>1522</v>
      </c>
      <c r="U1062" t="s">
        <v>69</v>
      </c>
      <c r="V1062" t="s">
        <v>1562</v>
      </c>
      <c r="W1062">
        <v>81.99</v>
      </c>
      <c r="X1062">
        <v>9.99</v>
      </c>
      <c r="Y1062">
        <v>1</v>
      </c>
      <c r="Z1062" t="s">
        <v>645</v>
      </c>
      <c r="AA1062" t="s">
        <v>2347</v>
      </c>
      <c r="AF1062" s="4"/>
      <c r="AG1062" s="4"/>
      <c r="AH1062" t="s">
        <v>90</v>
      </c>
      <c r="AI1062" t="s">
        <v>252</v>
      </c>
      <c r="AJ1062" t="s">
        <v>427</v>
      </c>
      <c r="AK1062" t="s">
        <v>989</v>
      </c>
      <c r="AL1062" t="s">
        <v>1522</v>
      </c>
      <c r="AM1062" t="s">
        <v>69</v>
      </c>
      <c r="AN1062" t="s">
        <v>1562</v>
      </c>
      <c r="AO1062" t="s">
        <v>645</v>
      </c>
      <c r="AP1062" t="s">
        <v>2347</v>
      </c>
    </row>
    <row r="1063" spans="1:42" x14ac:dyDescent="0.25">
      <c r="A1063">
        <v>735</v>
      </c>
      <c r="B1063">
        <v>266</v>
      </c>
      <c r="C1063" s="4">
        <v>44162</v>
      </c>
      <c r="D1063">
        <v>10</v>
      </c>
      <c r="E1063" t="s">
        <v>42</v>
      </c>
      <c r="F1063" t="s">
        <v>53</v>
      </c>
      <c r="G1063" t="s">
        <v>55</v>
      </c>
      <c r="H1063" t="s">
        <v>57</v>
      </c>
      <c r="I1063" s="4">
        <v>43673</v>
      </c>
      <c r="J1063">
        <v>2</v>
      </c>
      <c r="K1063" t="s">
        <v>60</v>
      </c>
      <c r="L1063" s="4">
        <v>43615</v>
      </c>
      <c r="M1063" s="4">
        <v>43830</v>
      </c>
      <c r="N1063">
        <v>1</v>
      </c>
      <c r="O1063" t="s">
        <v>80</v>
      </c>
      <c r="P1063" t="s">
        <v>242</v>
      </c>
      <c r="Q1063">
        <v>1</v>
      </c>
      <c r="R1063" t="s">
        <v>558</v>
      </c>
      <c r="S1063" t="s">
        <v>1118</v>
      </c>
      <c r="T1063" t="s">
        <v>1548</v>
      </c>
      <c r="U1063" t="s">
        <v>80</v>
      </c>
      <c r="V1063" t="s">
        <v>1548</v>
      </c>
      <c r="W1063">
        <v>29.98</v>
      </c>
      <c r="X1063">
        <v>29.98</v>
      </c>
      <c r="Y1063">
        <v>1</v>
      </c>
      <c r="Z1063" t="s">
        <v>79</v>
      </c>
      <c r="AA1063" t="s">
        <v>2349</v>
      </c>
      <c r="AF1063" s="4"/>
      <c r="AG1063" s="4"/>
      <c r="AH1063" t="s">
        <v>80</v>
      </c>
      <c r="AI1063" t="s">
        <v>242</v>
      </c>
      <c r="AJ1063" t="s">
        <v>558</v>
      </c>
      <c r="AK1063" t="s">
        <v>1118</v>
      </c>
      <c r="AL1063" t="s">
        <v>1548</v>
      </c>
      <c r="AM1063" t="s">
        <v>80</v>
      </c>
      <c r="AN1063" t="s">
        <v>1548</v>
      </c>
      <c r="AO1063" t="s">
        <v>79</v>
      </c>
      <c r="AP1063" t="s">
        <v>2349</v>
      </c>
    </row>
    <row r="1064" spans="1:42" x14ac:dyDescent="0.25">
      <c r="A1064">
        <v>736</v>
      </c>
      <c r="B1064">
        <v>349</v>
      </c>
      <c r="C1064" s="4">
        <v>44162</v>
      </c>
      <c r="D1064">
        <v>1</v>
      </c>
      <c r="E1064" t="s">
        <v>39</v>
      </c>
      <c r="F1064" t="s">
        <v>50</v>
      </c>
      <c r="G1064" t="s">
        <v>55</v>
      </c>
      <c r="H1064" t="s">
        <v>57</v>
      </c>
      <c r="I1064" s="4">
        <v>43494</v>
      </c>
      <c r="J1064">
        <v>1</v>
      </c>
      <c r="L1064" s="4"/>
      <c r="M1064" s="4"/>
      <c r="N1064">
        <v>1</v>
      </c>
      <c r="O1064" t="s">
        <v>67</v>
      </c>
      <c r="P1064" t="s">
        <v>229</v>
      </c>
      <c r="Q1064">
        <v>1</v>
      </c>
      <c r="R1064" t="s">
        <v>391</v>
      </c>
      <c r="S1064" t="s">
        <v>953</v>
      </c>
      <c r="T1064" t="s">
        <v>1487</v>
      </c>
      <c r="U1064" t="s">
        <v>69</v>
      </c>
      <c r="V1064" t="s">
        <v>1562</v>
      </c>
      <c r="W1064">
        <v>29.95</v>
      </c>
      <c r="X1064">
        <v>9.99</v>
      </c>
      <c r="Y1064">
        <v>1</v>
      </c>
      <c r="Z1064" t="s">
        <v>90</v>
      </c>
      <c r="AA1064" t="s">
        <v>2328</v>
      </c>
      <c r="AF1064" s="4"/>
      <c r="AG1064" s="4"/>
      <c r="AH1064" t="s">
        <v>67</v>
      </c>
      <c r="AI1064" t="s">
        <v>229</v>
      </c>
      <c r="AJ1064" t="s">
        <v>391</v>
      </c>
      <c r="AK1064" t="s">
        <v>953</v>
      </c>
      <c r="AL1064" t="s">
        <v>1487</v>
      </c>
      <c r="AM1064" t="s">
        <v>69</v>
      </c>
      <c r="AN1064" t="s">
        <v>1562</v>
      </c>
      <c r="AO1064" t="s">
        <v>90</v>
      </c>
      <c r="AP1064" t="s">
        <v>2328</v>
      </c>
    </row>
    <row r="1065" spans="1:42" x14ac:dyDescent="0.25">
      <c r="A1065">
        <v>737</v>
      </c>
      <c r="B1065">
        <v>24</v>
      </c>
      <c r="C1065" s="4">
        <v>44163</v>
      </c>
      <c r="D1065">
        <v>7</v>
      </c>
      <c r="E1065" t="s">
        <v>35</v>
      </c>
      <c r="F1065" t="s">
        <v>46</v>
      </c>
      <c r="G1065" t="s">
        <v>55</v>
      </c>
      <c r="H1065" t="s">
        <v>58</v>
      </c>
      <c r="I1065" s="4">
        <v>44163</v>
      </c>
      <c r="J1065">
        <v>10</v>
      </c>
      <c r="K1065" t="s">
        <v>61</v>
      </c>
      <c r="L1065" s="4">
        <v>44055</v>
      </c>
      <c r="M1065" s="4">
        <v>44196</v>
      </c>
      <c r="N1065">
        <v>1</v>
      </c>
      <c r="O1065" t="s">
        <v>69</v>
      </c>
      <c r="P1065" t="s">
        <v>231</v>
      </c>
      <c r="Q1065">
        <v>1</v>
      </c>
      <c r="R1065" t="s">
        <v>425</v>
      </c>
      <c r="S1065" t="s">
        <v>987</v>
      </c>
      <c r="T1065" t="s">
        <v>1520</v>
      </c>
      <c r="U1065" t="s">
        <v>67</v>
      </c>
      <c r="V1065" t="s">
        <v>1577</v>
      </c>
      <c r="W1065">
        <v>398.97</v>
      </c>
      <c r="X1065">
        <v>74.97</v>
      </c>
      <c r="Y1065">
        <v>1</v>
      </c>
      <c r="Z1065" t="s">
        <v>78</v>
      </c>
      <c r="AA1065" t="s">
        <v>2330</v>
      </c>
      <c r="AF1065" s="4"/>
      <c r="AG1065" s="4"/>
      <c r="AH1065" t="s">
        <v>69</v>
      </c>
      <c r="AI1065" t="s">
        <v>231</v>
      </c>
      <c r="AJ1065" t="s">
        <v>425</v>
      </c>
      <c r="AK1065" t="s">
        <v>987</v>
      </c>
      <c r="AL1065" t="s">
        <v>1520</v>
      </c>
      <c r="AM1065" t="s">
        <v>67</v>
      </c>
      <c r="AN1065" t="s">
        <v>1577</v>
      </c>
      <c r="AO1065" t="s">
        <v>78</v>
      </c>
      <c r="AP1065" t="s">
        <v>2330</v>
      </c>
    </row>
    <row r="1066" spans="1:42" x14ac:dyDescent="0.25">
      <c r="A1066">
        <v>738</v>
      </c>
      <c r="B1066">
        <v>143</v>
      </c>
      <c r="C1066" s="4">
        <v>44163</v>
      </c>
      <c r="D1066">
        <v>9</v>
      </c>
      <c r="E1066" t="s">
        <v>41</v>
      </c>
      <c r="F1066" t="s">
        <v>52</v>
      </c>
      <c r="G1066" t="s">
        <v>56</v>
      </c>
      <c r="H1066" t="s">
        <v>58</v>
      </c>
      <c r="I1066" s="4">
        <v>43825</v>
      </c>
      <c r="J1066">
        <v>3</v>
      </c>
      <c r="K1066" t="s">
        <v>59</v>
      </c>
      <c r="L1066" s="4">
        <v>43615</v>
      </c>
      <c r="M1066" s="4">
        <v>43830</v>
      </c>
      <c r="N1066">
        <v>1</v>
      </c>
      <c r="O1066" t="s">
        <v>67</v>
      </c>
      <c r="P1066" t="s">
        <v>229</v>
      </c>
      <c r="Q1066">
        <v>1</v>
      </c>
      <c r="R1066" t="s">
        <v>557</v>
      </c>
      <c r="S1066" t="s">
        <v>1030</v>
      </c>
      <c r="T1066" t="s">
        <v>1513</v>
      </c>
      <c r="U1066" t="s">
        <v>80</v>
      </c>
      <c r="V1066" t="s">
        <v>1548</v>
      </c>
      <c r="W1066">
        <v>59.98</v>
      </c>
      <c r="X1066">
        <v>29.98</v>
      </c>
      <c r="Y1066">
        <v>1</v>
      </c>
      <c r="Z1066" t="s">
        <v>652</v>
      </c>
      <c r="AA1066" t="s">
        <v>2352</v>
      </c>
      <c r="AF1066" s="4"/>
      <c r="AG1066" s="4"/>
      <c r="AH1066" t="s">
        <v>67</v>
      </c>
      <c r="AI1066" t="s">
        <v>229</v>
      </c>
      <c r="AJ1066" t="s">
        <v>557</v>
      </c>
      <c r="AK1066" t="s">
        <v>1030</v>
      </c>
      <c r="AL1066" t="s">
        <v>1513</v>
      </c>
      <c r="AM1066" t="s">
        <v>80</v>
      </c>
      <c r="AN1066" t="s">
        <v>1548</v>
      </c>
      <c r="AO1066" t="s">
        <v>652</v>
      </c>
      <c r="AP1066" t="s">
        <v>2352</v>
      </c>
    </row>
    <row r="1067" spans="1:42" x14ac:dyDescent="0.25">
      <c r="A1067">
        <v>739</v>
      </c>
      <c r="B1067">
        <v>269</v>
      </c>
      <c r="C1067" s="4">
        <v>44163</v>
      </c>
      <c r="D1067">
        <v>10</v>
      </c>
      <c r="E1067" t="s">
        <v>42</v>
      </c>
      <c r="F1067" t="s">
        <v>53</v>
      </c>
      <c r="G1067" t="s">
        <v>55</v>
      </c>
      <c r="H1067" t="s">
        <v>58</v>
      </c>
      <c r="I1067" s="4">
        <v>43899</v>
      </c>
      <c r="J1067">
        <v>5</v>
      </c>
      <c r="K1067" t="s">
        <v>60</v>
      </c>
      <c r="L1067" s="4">
        <v>43831</v>
      </c>
      <c r="M1067" s="4">
        <v>43921</v>
      </c>
      <c r="N1067">
        <v>1</v>
      </c>
      <c r="O1067" t="s">
        <v>86</v>
      </c>
      <c r="P1067" t="s">
        <v>248</v>
      </c>
      <c r="Q1067">
        <v>1</v>
      </c>
      <c r="R1067" t="s">
        <v>441</v>
      </c>
      <c r="S1067" t="s">
        <v>1003</v>
      </c>
      <c r="T1067" t="s">
        <v>1535</v>
      </c>
      <c r="U1067" t="s">
        <v>67</v>
      </c>
      <c r="V1067" t="s">
        <v>1577</v>
      </c>
      <c r="W1067">
        <v>131.97</v>
      </c>
      <c r="X1067">
        <v>74.97</v>
      </c>
      <c r="Y1067">
        <v>1</v>
      </c>
      <c r="Z1067" t="s">
        <v>530</v>
      </c>
      <c r="AA1067" t="s">
        <v>2367</v>
      </c>
      <c r="AF1067" s="4"/>
      <c r="AG1067" s="4"/>
      <c r="AH1067" t="s">
        <v>86</v>
      </c>
      <c r="AI1067" t="s">
        <v>248</v>
      </c>
      <c r="AJ1067" t="s">
        <v>441</v>
      </c>
      <c r="AK1067" t="s">
        <v>2640</v>
      </c>
      <c r="AL1067" t="s">
        <v>1535</v>
      </c>
      <c r="AM1067" t="s">
        <v>67</v>
      </c>
      <c r="AN1067" t="s">
        <v>1577</v>
      </c>
      <c r="AO1067" t="s">
        <v>530</v>
      </c>
      <c r="AP1067" t="s">
        <v>2367</v>
      </c>
    </row>
    <row r="1068" spans="1:42" x14ac:dyDescent="0.25">
      <c r="A1068">
        <v>740</v>
      </c>
      <c r="B1068">
        <v>184</v>
      </c>
      <c r="C1068" s="4">
        <v>44164</v>
      </c>
      <c r="D1068">
        <v>3</v>
      </c>
      <c r="E1068" t="s">
        <v>34</v>
      </c>
      <c r="F1068" t="s">
        <v>45</v>
      </c>
      <c r="G1068" t="s">
        <v>55</v>
      </c>
      <c r="H1068" t="s">
        <v>58</v>
      </c>
      <c r="I1068" s="4">
        <v>43725</v>
      </c>
      <c r="J1068">
        <v>3</v>
      </c>
      <c r="K1068" t="s">
        <v>59</v>
      </c>
      <c r="L1068" s="4">
        <v>43615</v>
      </c>
      <c r="M1068" s="4">
        <v>43830</v>
      </c>
      <c r="N1068">
        <v>1</v>
      </c>
      <c r="O1068" t="s">
        <v>67</v>
      </c>
      <c r="P1068" t="s">
        <v>229</v>
      </c>
      <c r="Q1068">
        <v>1</v>
      </c>
      <c r="R1068" t="s">
        <v>710</v>
      </c>
      <c r="S1068" t="s">
        <v>1251</v>
      </c>
      <c r="T1068" t="s">
        <v>1517</v>
      </c>
      <c r="U1068" t="s">
        <v>69</v>
      </c>
      <c r="V1068" t="s">
        <v>1548</v>
      </c>
      <c r="W1068">
        <v>19.989999999999998</v>
      </c>
      <c r="X1068">
        <v>14.99</v>
      </c>
      <c r="Y1068">
        <v>1</v>
      </c>
      <c r="Z1068" t="s">
        <v>90</v>
      </c>
      <c r="AA1068" t="s">
        <v>2328</v>
      </c>
      <c r="AF1068" s="4"/>
      <c r="AG1068" s="4"/>
      <c r="AH1068" t="s">
        <v>67</v>
      </c>
      <c r="AI1068" t="s">
        <v>229</v>
      </c>
      <c r="AJ1068" t="s">
        <v>710</v>
      </c>
      <c r="AK1068" t="s">
        <v>1251</v>
      </c>
      <c r="AL1068" t="s">
        <v>1517</v>
      </c>
      <c r="AM1068" t="s">
        <v>69</v>
      </c>
      <c r="AN1068" t="s">
        <v>1548</v>
      </c>
      <c r="AO1068" t="s">
        <v>90</v>
      </c>
      <c r="AP1068" t="s">
        <v>2328</v>
      </c>
    </row>
    <row r="1069" spans="1:42" x14ac:dyDescent="0.25">
      <c r="A1069">
        <v>741</v>
      </c>
      <c r="B1069">
        <v>119</v>
      </c>
      <c r="C1069" s="4">
        <v>44165</v>
      </c>
      <c r="D1069">
        <v>6</v>
      </c>
      <c r="E1069" t="s">
        <v>33</v>
      </c>
      <c r="F1069" t="s">
        <v>44</v>
      </c>
      <c r="G1069" t="s">
        <v>56</v>
      </c>
      <c r="H1069" t="s">
        <v>57</v>
      </c>
      <c r="I1069" s="4">
        <v>43957</v>
      </c>
      <c r="J1069">
        <v>7</v>
      </c>
      <c r="K1069" t="s">
        <v>61</v>
      </c>
      <c r="L1069" s="4">
        <v>43915</v>
      </c>
      <c r="M1069" s="4">
        <v>44012</v>
      </c>
      <c r="N1069">
        <v>1</v>
      </c>
      <c r="O1069" t="s">
        <v>67</v>
      </c>
      <c r="P1069" t="s">
        <v>229</v>
      </c>
      <c r="Q1069">
        <v>1</v>
      </c>
      <c r="R1069" t="s">
        <v>805</v>
      </c>
      <c r="S1069" t="s">
        <v>1342</v>
      </c>
      <c r="T1069" t="s">
        <v>1859</v>
      </c>
      <c r="U1069" t="s">
        <v>69</v>
      </c>
      <c r="V1069" t="s">
        <v>1548</v>
      </c>
      <c r="W1069">
        <v>139.99</v>
      </c>
      <c r="X1069">
        <v>14.99</v>
      </c>
      <c r="Y1069">
        <v>1</v>
      </c>
      <c r="Z1069" t="s">
        <v>872</v>
      </c>
      <c r="AA1069" t="s">
        <v>2388</v>
      </c>
      <c r="AF1069" s="4"/>
      <c r="AG1069" s="4"/>
      <c r="AH1069" t="s">
        <v>67</v>
      </c>
      <c r="AI1069" t="s">
        <v>229</v>
      </c>
      <c r="AJ1069" t="s">
        <v>805</v>
      </c>
      <c r="AK1069" t="s">
        <v>1342</v>
      </c>
      <c r="AL1069" t="s">
        <v>1859</v>
      </c>
      <c r="AM1069" t="s">
        <v>69</v>
      </c>
      <c r="AN1069" t="s">
        <v>1548</v>
      </c>
      <c r="AO1069" t="s">
        <v>872</v>
      </c>
      <c r="AP1069" t="s">
        <v>2388</v>
      </c>
    </row>
    <row r="1070" spans="1:42" x14ac:dyDescent="0.25">
      <c r="A1070">
        <v>742</v>
      </c>
      <c r="B1070">
        <v>417</v>
      </c>
      <c r="C1070" s="4">
        <v>44166</v>
      </c>
      <c r="D1070">
        <v>3</v>
      </c>
      <c r="E1070" t="s">
        <v>34</v>
      </c>
      <c r="F1070" t="s">
        <v>45</v>
      </c>
      <c r="G1070" t="s">
        <v>56</v>
      </c>
      <c r="H1070" t="s">
        <v>57</v>
      </c>
      <c r="I1070" s="4">
        <v>43917</v>
      </c>
      <c r="J1070">
        <v>7</v>
      </c>
      <c r="K1070" t="s">
        <v>61</v>
      </c>
      <c r="L1070" s="4">
        <v>43915</v>
      </c>
      <c r="M1070" s="4">
        <v>44012</v>
      </c>
      <c r="N1070">
        <v>1</v>
      </c>
      <c r="O1070" t="s">
        <v>90</v>
      </c>
      <c r="P1070" t="s">
        <v>252</v>
      </c>
      <c r="Q1070">
        <v>1</v>
      </c>
      <c r="R1070" t="s">
        <v>90</v>
      </c>
      <c r="S1070" t="s">
        <v>1040</v>
      </c>
      <c r="T1070" t="s">
        <v>1598</v>
      </c>
      <c r="U1070" t="s">
        <v>69</v>
      </c>
      <c r="V1070" t="s">
        <v>1562</v>
      </c>
      <c r="W1070">
        <v>219.99</v>
      </c>
      <c r="X1070">
        <v>9.99</v>
      </c>
      <c r="Y1070">
        <v>1</v>
      </c>
      <c r="Z1070" t="s">
        <v>410</v>
      </c>
      <c r="AA1070" t="s">
        <v>2359</v>
      </c>
      <c r="AF1070" s="4"/>
      <c r="AG1070" s="4"/>
      <c r="AH1070" t="s">
        <v>90</v>
      </c>
      <c r="AI1070" t="s">
        <v>252</v>
      </c>
      <c r="AJ1070" t="s">
        <v>90</v>
      </c>
      <c r="AK1070" t="s">
        <v>1040</v>
      </c>
      <c r="AL1070" t="s">
        <v>1598</v>
      </c>
      <c r="AM1070" t="s">
        <v>69</v>
      </c>
      <c r="AN1070" t="s">
        <v>1562</v>
      </c>
      <c r="AO1070" t="s">
        <v>410</v>
      </c>
      <c r="AP1070" t="s">
        <v>2359</v>
      </c>
    </row>
    <row r="1071" spans="1:42" x14ac:dyDescent="0.25">
      <c r="A1071">
        <v>743</v>
      </c>
      <c r="B1071">
        <v>257</v>
      </c>
      <c r="C1071" s="4">
        <v>44167</v>
      </c>
      <c r="D1071">
        <v>2</v>
      </c>
      <c r="E1071" t="s">
        <v>38</v>
      </c>
      <c r="F1071" t="s">
        <v>49</v>
      </c>
      <c r="G1071" t="s">
        <v>56</v>
      </c>
      <c r="H1071" t="s">
        <v>57</v>
      </c>
      <c r="I1071" s="4">
        <v>43662</v>
      </c>
      <c r="J1071">
        <v>2</v>
      </c>
      <c r="K1071" t="s">
        <v>60</v>
      </c>
      <c r="L1071" s="4">
        <v>43615</v>
      </c>
      <c r="M1071" s="4">
        <v>43830</v>
      </c>
      <c r="N1071">
        <v>2</v>
      </c>
      <c r="O1071" t="s">
        <v>118</v>
      </c>
      <c r="P1071" t="s">
        <v>280</v>
      </c>
      <c r="Q1071">
        <v>2</v>
      </c>
      <c r="R1071" t="s">
        <v>806</v>
      </c>
      <c r="S1071" t="s">
        <v>1343</v>
      </c>
      <c r="T1071" t="s">
        <v>1655</v>
      </c>
      <c r="U1071" t="s">
        <v>71</v>
      </c>
      <c r="V1071" t="s">
        <v>2039</v>
      </c>
      <c r="W1071">
        <v>169.99</v>
      </c>
      <c r="X1071">
        <v>24.98</v>
      </c>
      <c r="Y1071">
        <v>2</v>
      </c>
      <c r="Z1071" t="s">
        <v>2101</v>
      </c>
      <c r="AA1071" t="s">
        <v>2371</v>
      </c>
      <c r="AF1071" s="4"/>
      <c r="AG1071" s="4"/>
      <c r="AH1071" t="s">
        <v>90</v>
      </c>
      <c r="AI1071" t="s">
        <v>252</v>
      </c>
      <c r="AJ1071" t="s">
        <v>593</v>
      </c>
      <c r="AK1071" t="s">
        <v>1149</v>
      </c>
      <c r="AL1071" t="s">
        <v>1529</v>
      </c>
      <c r="AM1071" t="s">
        <v>69</v>
      </c>
      <c r="AN1071" t="s">
        <v>1562</v>
      </c>
      <c r="AO1071" t="s">
        <v>410</v>
      </c>
      <c r="AP1071" t="s">
        <v>2359</v>
      </c>
    </row>
    <row r="1072" spans="1:42" x14ac:dyDescent="0.25">
      <c r="A1072">
        <v>743</v>
      </c>
      <c r="B1072">
        <v>257</v>
      </c>
      <c r="C1072" s="4">
        <v>44167</v>
      </c>
      <c r="D1072">
        <v>2</v>
      </c>
      <c r="E1072" t="s">
        <v>38</v>
      </c>
      <c r="F1072" t="s">
        <v>49</v>
      </c>
      <c r="G1072" t="s">
        <v>56</v>
      </c>
      <c r="H1072" t="s">
        <v>57</v>
      </c>
      <c r="I1072" s="4">
        <v>43662</v>
      </c>
      <c r="J1072">
        <v>2</v>
      </c>
      <c r="K1072" t="s">
        <v>60</v>
      </c>
      <c r="L1072" s="4">
        <v>43615</v>
      </c>
      <c r="M1072" s="4">
        <v>43830</v>
      </c>
      <c r="N1072">
        <v>2</v>
      </c>
      <c r="O1072" t="s">
        <v>118</v>
      </c>
      <c r="P1072" t="s">
        <v>280</v>
      </c>
      <c r="Q1072">
        <v>2</v>
      </c>
      <c r="R1072" t="s">
        <v>806</v>
      </c>
      <c r="S1072" t="s">
        <v>1343</v>
      </c>
      <c r="T1072" t="s">
        <v>1655</v>
      </c>
      <c r="U1072" t="s">
        <v>71</v>
      </c>
      <c r="V1072" t="s">
        <v>2039</v>
      </c>
      <c r="W1072">
        <v>169.99</v>
      </c>
      <c r="X1072">
        <v>24.98</v>
      </c>
      <c r="Y1072">
        <v>2</v>
      </c>
      <c r="Z1072" t="s">
        <v>2101</v>
      </c>
      <c r="AA1072" t="s">
        <v>2371</v>
      </c>
      <c r="AF1072" s="4"/>
      <c r="AG1072" s="4"/>
      <c r="AH1072" t="s">
        <v>79</v>
      </c>
      <c r="AI1072" t="s">
        <v>241</v>
      </c>
      <c r="AJ1072" t="s">
        <v>403</v>
      </c>
      <c r="AK1072" t="s">
        <v>965</v>
      </c>
      <c r="AL1072" t="s">
        <v>422</v>
      </c>
      <c r="AM1072" t="s">
        <v>69</v>
      </c>
      <c r="AN1072" t="s">
        <v>1548</v>
      </c>
      <c r="AO1072" t="s">
        <v>455</v>
      </c>
      <c r="AP1072" t="s">
        <v>2340</v>
      </c>
    </row>
    <row r="1073" spans="1:42" x14ac:dyDescent="0.25">
      <c r="A1073">
        <v>744</v>
      </c>
      <c r="B1073">
        <v>63</v>
      </c>
      <c r="C1073" s="4">
        <v>44168</v>
      </c>
      <c r="D1073">
        <v>9</v>
      </c>
      <c r="E1073" t="s">
        <v>41</v>
      </c>
      <c r="F1073" t="s">
        <v>52</v>
      </c>
      <c r="G1073" t="s">
        <v>56</v>
      </c>
      <c r="H1073" t="s">
        <v>57</v>
      </c>
      <c r="I1073" s="4">
        <v>43739</v>
      </c>
      <c r="J1073">
        <v>2</v>
      </c>
      <c r="K1073" t="s">
        <v>60</v>
      </c>
      <c r="L1073" s="4">
        <v>43615</v>
      </c>
      <c r="M1073" s="4">
        <v>43830</v>
      </c>
      <c r="N1073">
        <v>1</v>
      </c>
      <c r="O1073" t="s">
        <v>90</v>
      </c>
      <c r="P1073" t="s">
        <v>252</v>
      </c>
      <c r="Q1073">
        <v>1</v>
      </c>
      <c r="R1073" t="s">
        <v>575</v>
      </c>
      <c r="S1073" t="s">
        <v>1133</v>
      </c>
      <c r="T1073" t="s">
        <v>1562</v>
      </c>
      <c r="U1073" t="s">
        <v>69</v>
      </c>
      <c r="V1073" t="s">
        <v>1562</v>
      </c>
      <c r="W1073">
        <v>9.99</v>
      </c>
      <c r="X1073">
        <v>9.99</v>
      </c>
      <c r="Y1073">
        <v>1</v>
      </c>
      <c r="Z1073" t="s">
        <v>645</v>
      </c>
      <c r="AA1073" t="s">
        <v>2347</v>
      </c>
      <c r="AF1073" s="4"/>
      <c r="AG1073" s="4"/>
      <c r="AH1073" t="s">
        <v>90</v>
      </c>
      <c r="AI1073" t="s">
        <v>252</v>
      </c>
      <c r="AJ1073" t="s">
        <v>575</v>
      </c>
      <c r="AK1073" t="s">
        <v>1133</v>
      </c>
      <c r="AL1073" t="s">
        <v>1562</v>
      </c>
      <c r="AM1073" t="s">
        <v>69</v>
      </c>
      <c r="AN1073" t="s">
        <v>1562</v>
      </c>
      <c r="AO1073" t="s">
        <v>645</v>
      </c>
      <c r="AP1073" t="s">
        <v>2347</v>
      </c>
    </row>
    <row r="1074" spans="1:42" x14ac:dyDescent="0.25">
      <c r="A1074">
        <v>745</v>
      </c>
      <c r="B1074">
        <v>72</v>
      </c>
      <c r="C1074" s="4">
        <v>44169</v>
      </c>
      <c r="D1074">
        <v>4</v>
      </c>
      <c r="E1074" t="s">
        <v>40</v>
      </c>
      <c r="F1074" t="s">
        <v>51</v>
      </c>
      <c r="G1074" t="s">
        <v>55</v>
      </c>
      <c r="H1074" t="s">
        <v>57</v>
      </c>
      <c r="I1074" s="4">
        <v>44100</v>
      </c>
      <c r="J1074">
        <v>10</v>
      </c>
      <c r="K1074" t="s">
        <v>61</v>
      </c>
      <c r="L1074" s="4">
        <v>44055</v>
      </c>
      <c r="M1074" s="4">
        <v>44196</v>
      </c>
      <c r="N1074">
        <v>1</v>
      </c>
      <c r="O1074" t="s">
        <v>78</v>
      </c>
      <c r="P1074" t="s">
        <v>240</v>
      </c>
      <c r="Q1074">
        <v>1</v>
      </c>
      <c r="R1074" t="s">
        <v>668</v>
      </c>
      <c r="S1074" t="s">
        <v>1212</v>
      </c>
      <c r="T1074" t="s">
        <v>1735</v>
      </c>
      <c r="U1074" t="s">
        <v>69</v>
      </c>
      <c r="V1074" t="s">
        <v>1548</v>
      </c>
      <c r="W1074">
        <v>149.99</v>
      </c>
      <c r="X1074">
        <v>14.99</v>
      </c>
      <c r="Y1074">
        <v>1</v>
      </c>
      <c r="Z1074" t="s">
        <v>393</v>
      </c>
      <c r="AA1074" t="s">
        <v>2345</v>
      </c>
      <c r="AF1074" s="4"/>
      <c r="AG1074" s="4"/>
      <c r="AH1074" t="s">
        <v>78</v>
      </c>
      <c r="AI1074" t="s">
        <v>240</v>
      </c>
      <c r="AJ1074" t="s">
        <v>668</v>
      </c>
      <c r="AK1074" t="s">
        <v>1212</v>
      </c>
      <c r="AL1074" t="s">
        <v>1735</v>
      </c>
      <c r="AM1074" t="s">
        <v>69</v>
      </c>
      <c r="AN1074" t="s">
        <v>1548</v>
      </c>
      <c r="AO1074" t="s">
        <v>393</v>
      </c>
      <c r="AP1074" t="s">
        <v>2345</v>
      </c>
    </row>
    <row r="1075" spans="1:42" x14ac:dyDescent="0.25">
      <c r="A1075">
        <v>746</v>
      </c>
      <c r="B1075">
        <v>186</v>
      </c>
      <c r="C1075" s="4">
        <v>44169</v>
      </c>
      <c r="D1075">
        <v>5</v>
      </c>
      <c r="E1075" t="s">
        <v>36</v>
      </c>
      <c r="F1075" t="s">
        <v>47</v>
      </c>
      <c r="G1075" t="s">
        <v>56</v>
      </c>
      <c r="H1075" t="s">
        <v>58</v>
      </c>
      <c r="I1075" s="4">
        <v>43817</v>
      </c>
      <c r="J1075">
        <v>2</v>
      </c>
      <c r="K1075" t="s">
        <v>60</v>
      </c>
      <c r="L1075" s="4">
        <v>43615</v>
      </c>
      <c r="M1075" s="4">
        <v>43830</v>
      </c>
      <c r="N1075">
        <v>3</v>
      </c>
      <c r="O1075" t="s">
        <v>192</v>
      </c>
      <c r="P1075" t="s">
        <v>354</v>
      </c>
      <c r="Q1075">
        <v>3</v>
      </c>
      <c r="R1075" t="s">
        <v>807</v>
      </c>
      <c r="S1075" t="s">
        <v>1344</v>
      </c>
      <c r="T1075" t="s">
        <v>1860</v>
      </c>
      <c r="U1075" t="s">
        <v>2002</v>
      </c>
      <c r="V1075" t="s">
        <v>2066</v>
      </c>
      <c r="W1075">
        <v>1559.93</v>
      </c>
      <c r="X1075">
        <v>124.94</v>
      </c>
      <c r="Y1075">
        <v>3</v>
      </c>
      <c r="Z1075" t="s">
        <v>2257</v>
      </c>
      <c r="AA1075" t="s">
        <v>2553</v>
      </c>
      <c r="AF1075" s="4"/>
      <c r="AG1075" s="4"/>
      <c r="AH1075" t="s">
        <v>69</v>
      </c>
      <c r="AI1075" t="s">
        <v>231</v>
      </c>
      <c r="AJ1075" t="s">
        <v>565</v>
      </c>
      <c r="AK1075" t="s">
        <v>1125</v>
      </c>
      <c r="AL1075" t="s">
        <v>1648</v>
      </c>
      <c r="AM1075" t="s">
        <v>67</v>
      </c>
      <c r="AN1075" t="s">
        <v>1577</v>
      </c>
      <c r="AO1075" t="s">
        <v>78</v>
      </c>
      <c r="AP1075" t="s">
        <v>2330</v>
      </c>
    </row>
    <row r="1076" spans="1:42" x14ac:dyDescent="0.25">
      <c r="A1076">
        <v>746</v>
      </c>
      <c r="B1076">
        <v>186</v>
      </c>
      <c r="C1076" s="4">
        <v>44169</v>
      </c>
      <c r="D1076">
        <v>5</v>
      </c>
      <c r="E1076" t="s">
        <v>36</v>
      </c>
      <c r="F1076" t="s">
        <v>47</v>
      </c>
      <c r="G1076" t="s">
        <v>56</v>
      </c>
      <c r="H1076" t="s">
        <v>58</v>
      </c>
      <c r="I1076" s="4">
        <v>43817</v>
      </c>
      <c r="J1076">
        <v>2</v>
      </c>
      <c r="K1076" t="s">
        <v>60</v>
      </c>
      <c r="L1076" s="4">
        <v>43615</v>
      </c>
      <c r="M1076" s="4">
        <v>43830</v>
      </c>
      <c r="N1076">
        <v>3</v>
      </c>
      <c r="O1076" t="s">
        <v>192</v>
      </c>
      <c r="P1076" t="s">
        <v>354</v>
      </c>
      <c r="Q1076">
        <v>3</v>
      </c>
      <c r="R1076" t="s">
        <v>807</v>
      </c>
      <c r="S1076" t="s">
        <v>1344</v>
      </c>
      <c r="T1076" t="s">
        <v>1860</v>
      </c>
      <c r="U1076" t="s">
        <v>2002</v>
      </c>
      <c r="V1076" t="s">
        <v>2066</v>
      </c>
      <c r="W1076">
        <v>1559.93</v>
      </c>
      <c r="X1076">
        <v>124.94</v>
      </c>
      <c r="Y1076">
        <v>3</v>
      </c>
      <c r="Z1076" t="s">
        <v>2257</v>
      </c>
      <c r="AA1076" t="s">
        <v>2553</v>
      </c>
      <c r="AF1076" s="4"/>
      <c r="AG1076" s="4"/>
      <c r="AH1076" t="s">
        <v>67</v>
      </c>
      <c r="AI1076" t="s">
        <v>229</v>
      </c>
      <c r="AJ1076" t="s">
        <v>626</v>
      </c>
      <c r="AK1076" t="s">
        <v>1176</v>
      </c>
      <c r="AL1076" t="s">
        <v>1701</v>
      </c>
      <c r="AM1076" t="s">
        <v>80</v>
      </c>
      <c r="AN1076" t="s">
        <v>1548</v>
      </c>
      <c r="AO1076" t="s">
        <v>90</v>
      </c>
      <c r="AP1076" t="s">
        <v>2328</v>
      </c>
    </row>
    <row r="1077" spans="1:42" x14ac:dyDescent="0.25">
      <c r="A1077">
        <v>746</v>
      </c>
      <c r="B1077">
        <v>186</v>
      </c>
      <c r="C1077" s="4">
        <v>44169</v>
      </c>
      <c r="D1077">
        <v>5</v>
      </c>
      <c r="E1077" t="s">
        <v>36</v>
      </c>
      <c r="F1077" t="s">
        <v>47</v>
      </c>
      <c r="G1077" t="s">
        <v>56</v>
      </c>
      <c r="H1077" t="s">
        <v>58</v>
      </c>
      <c r="I1077" s="4">
        <v>43817</v>
      </c>
      <c r="J1077">
        <v>2</v>
      </c>
      <c r="K1077" t="s">
        <v>60</v>
      </c>
      <c r="L1077" s="4">
        <v>43615</v>
      </c>
      <c r="M1077" s="4">
        <v>43830</v>
      </c>
      <c r="N1077">
        <v>3</v>
      </c>
      <c r="O1077" t="s">
        <v>192</v>
      </c>
      <c r="P1077" t="s">
        <v>354</v>
      </c>
      <c r="Q1077">
        <v>3</v>
      </c>
      <c r="R1077" t="s">
        <v>807</v>
      </c>
      <c r="S1077" t="s">
        <v>1344</v>
      </c>
      <c r="T1077" t="s">
        <v>1860</v>
      </c>
      <c r="U1077" t="s">
        <v>2002</v>
      </c>
      <c r="V1077" t="s">
        <v>2066</v>
      </c>
      <c r="W1077">
        <v>1559.93</v>
      </c>
      <c r="X1077">
        <v>124.94</v>
      </c>
      <c r="Y1077">
        <v>3</v>
      </c>
      <c r="Z1077" t="s">
        <v>2257</v>
      </c>
      <c r="AA1077" t="s">
        <v>2553</v>
      </c>
      <c r="AF1077" s="4"/>
      <c r="AG1077" s="4"/>
      <c r="AH1077" t="s">
        <v>70</v>
      </c>
      <c r="AI1077" t="s">
        <v>232</v>
      </c>
      <c r="AJ1077" t="s">
        <v>440</v>
      </c>
      <c r="AK1077" t="s">
        <v>1002</v>
      </c>
      <c r="AL1077" t="s">
        <v>1534</v>
      </c>
      <c r="AM1077" t="s">
        <v>69</v>
      </c>
      <c r="AN1077" t="s">
        <v>1517</v>
      </c>
      <c r="AO1077" t="s">
        <v>432</v>
      </c>
      <c r="AP1077" t="s">
        <v>2331</v>
      </c>
    </row>
    <row r="1078" spans="1:42" x14ac:dyDescent="0.25">
      <c r="A1078">
        <v>747</v>
      </c>
      <c r="B1078">
        <v>477</v>
      </c>
      <c r="C1078" s="4">
        <v>44169</v>
      </c>
      <c r="D1078">
        <v>1</v>
      </c>
      <c r="E1078" t="s">
        <v>39</v>
      </c>
      <c r="F1078" t="s">
        <v>50</v>
      </c>
      <c r="G1078" t="s">
        <v>55</v>
      </c>
      <c r="H1078" t="s">
        <v>57</v>
      </c>
      <c r="I1078" s="4">
        <v>44012</v>
      </c>
      <c r="J1078">
        <v>9</v>
      </c>
      <c r="K1078" t="s">
        <v>59</v>
      </c>
      <c r="L1078" s="4">
        <v>43952</v>
      </c>
      <c r="M1078" s="4">
        <v>44075</v>
      </c>
      <c r="N1078">
        <v>1</v>
      </c>
      <c r="O1078" t="s">
        <v>70</v>
      </c>
      <c r="P1078" t="s">
        <v>232</v>
      </c>
      <c r="Q1078">
        <v>1</v>
      </c>
      <c r="R1078" t="s">
        <v>475</v>
      </c>
      <c r="S1078" t="s">
        <v>1038</v>
      </c>
      <c r="T1078" t="s">
        <v>1527</v>
      </c>
      <c r="U1078" t="s">
        <v>69</v>
      </c>
      <c r="V1078" t="s">
        <v>1548</v>
      </c>
      <c r="W1078">
        <v>36.99</v>
      </c>
      <c r="X1078">
        <v>14.99</v>
      </c>
      <c r="Y1078">
        <v>1</v>
      </c>
      <c r="Z1078" t="s">
        <v>673</v>
      </c>
      <c r="AA1078" t="s">
        <v>2348</v>
      </c>
      <c r="AF1078" s="4"/>
      <c r="AG1078" s="4"/>
      <c r="AH1078" t="s">
        <v>70</v>
      </c>
      <c r="AI1078" t="s">
        <v>232</v>
      </c>
      <c r="AJ1078" t="s">
        <v>475</v>
      </c>
      <c r="AK1078" t="s">
        <v>1038</v>
      </c>
      <c r="AL1078" t="s">
        <v>1527</v>
      </c>
      <c r="AM1078" t="s">
        <v>69</v>
      </c>
      <c r="AN1078" t="s">
        <v>1548</v>
      </c>
      <c r="AO1078" t="s">
        <v>673</v>
      </c>
      <c r="AP1078" t="s">
        <v>2348</v>
      </c>
    </row>
    <row r="1079" spans="1:42" x14ac:dyDescent="0.25">
      <c r="A1079">
        <v>748</v>
      </c>
      <c r="B1079">
        <v>91</v>
      </c>
      <c r="C1079" s="4">
        <v>44170</v>
      </c>
      <c r="D1079">
        <v>2</v>
      </c>
      <c r="E1079" t="s">
        <v>38</v>
      </c>
      <c r="F1079" t="s">
        <v>49</v>
      </c>
      <c r="G1079" t="s">
        <v>55</v>
      </c>
      <c r="H1079" t="s">
        <v>58</v>
      </c>
      <c r="I1079" s="4">
        <v>44076</v>
      </c>
      <c r="J1079">
        <v>10</v>
      </c>
      <c r="K1079" t="s">
        <v>61</v>
      </c>
      <c r="L1079" s="4">
        <v>44055</v>
      </c>
      <c r="M1079" s="4">
        <v>44196</v>
      </c>
      <c r="N1079">
        <v>1</v>
      </c>
      <c r="O1079" t="s">
        <v>69</v>
      </c>
      <c r="P1079" t="s">
        <v>231</v>
      </c>
      <c r="Q1079">
        <v>1</v>
      </c>
      <c r="R1079" t="s">
        <v>646</v>
      </c>
      <c r="S1079" t="s">
        <v>987</v>
      </c>
      <c r="T1079" t="s">
        <v>492</v>
      </c>
      <c r="U1079" t="s">
        <v>69</v>
      </c>
      <c r="V1079" t="s">
        <v>1577</v>
      </c>
      <c r="W1079">
        <v>135</v>
      </c>
      <c r="X1079">
        <v>24.99</v>
      </c>
      <c r="Y1079">
        <v>1</v>
      </c>
      <c r="Z1079" t="s">
        <v>69</v>
      </c>
      <c r="AA1079" t="s">
        <v>2360</v>
      </c>
      <c r="AF1079" s="4"/>
      <c r="AG1079" s="4"/>
      <c r="AH1079" t="s">
        <v>69</v>
      </c>
      <c r="AI1079" t="s">
        <v>231</v>
      </c>
      <c r="AJ1079" t="s">
        <v>646</v>
      </c>
      <c r="AK1079" t="s">
        <v>987</v>
      </c>
      <c r="AL1079" t="s">
        <v>492</v>
      </c>
      <c r="AM1079" t="s">
        <v>69</v>
      </c>
      <c r="AN1079" t="s">
        <v>1577</v>
      </c>
      <c r="AO1079" t="s">
        <v>69</v>
      </c>
      <c r="AP1079" t="s">
        <v>2360</v>
      </c>
    </row>
    <row r="1080" spans="1:42" x14ac:dyDescent="0.25">
      <c r="A1080">
        <v>749</v>
      </c>
      <c r="B1080">
        <v>192</v>
      </c>
      <c r="C1080" s="4">
        <v>44170</v>
      </c>
      <c r="D1080">
        <v>11</v>
      </c>
      <c r="E1080" t="s">
        <v>37</v>
      </c>
      <c r="F1080" t="s">
        <v>48</v>
      </c>
      <c r="G1080" t="s">
        <v>55</v>
      </c>
      <c r="H1080" t="s">
        <v>58</v>
      </c>
      <c r="I1080" s="4">
        <v>43830</v>
      </c>
      <c r="J1080">
        <v>2</v>
      </c>
      <c r="K1080" t="s">
        <v>60</v>
      </c>
      <c r="L1080" s="4">
        <v>43615</v>
      </c>
      <c r="M1080" s="4">
        <v>43830</v>
      </c>
      <c r="N1080">
        <v>1</v>
      </c>
      <c r="O1080" t="s">
        <v>79</v>
      </c>
      <c r="P1080" t="s">
        <v>241</v>
      </c>
      <c r="Q1080">
        <v>1</v>
      </c>
      <c r="R1080" t="s">
        <v>86</v>
      </c>
      <c r="S1080" t="s">
        <v>1044</v>
      </c>
      <c r="T1080" t="s">
        <v>1572</v>
      </c>
      <c r="U1080" t="s">
        <v>67</v>
      </c>
      <c r="V1080" t="s">
        <v>1548</v>
      </c>
      <c r="W1080">
        <v>194.97</v>
      </c>
      <c r="X1080">
        <v>44.97</v>
      </c>
      <c r="Y1080">
        <v>1</v>
      </c>
      <c r="Z1080" t="s">
        <v>86</v>
      </c>
      <c r="AA1080" t="s">
        <v>2350</v>
      </c>
      <c r="AF1080" s="4"/>
      <c r="AG1080" s="4"/>
      <c r="AH1080" t="s">
        <v>79</v>
      </c>
      <c r="AI1080" t="s">
        <v>241</v>
      </c>
      <c r="AJ1080" t="s">
        <v>86</v>
      </c>
      <c r="AK1080" t="s">
        <v>1044</v>
      </c>
      <c r="AL1080" t="s">
        <v>1572</v>
      </c>
      <c r="AM1080" t="s">
        <v>67</v>
      </c>
      <c r="AN1080" t="s">
        <v>1548</v>
      </c>
      <c r="AO1080" t="s">
        <v>86</v>
      </c>
      <c r="AP1080" t="s">
        <v>2350</v>
      </c>
    </row>
    <row r="1081" spans="1:42" x14ac:dyDescent="0.25">
      <c r="A1081">
        <v>750</v>
      </c>
      <c r="B1081">
        <v>9</v>
      </c>
      <c r="C1081" s="4">
        <v>44171</v>
      </c>
      <c r="D1081">
        <v>7</v>
      </c>
      <c r="E1081" t="s">
        <v>35</v>
      </c>
      <c r="F1081" t="s">
        <v>46</v>
      </c>
      <c r="G1081" t="s">
        <v>55</v>
      </c>
      <c r="H1081" t="s">
        <v>57</v>
      </c>
      <c r="I1081" s="4">
        <v>43581</v>
      </c>
      <c r="J1081">
        <v>2</v>
      </c>
      <c r="L1081" s="4"/>
      <c r="M1081" s="4"/>
      <c r="N1081">
        <v>1</v>
      </c>
      <c r="O1081" t="s">
        <v>70</v>
      </c>
      <c r="P1081" t="s">
        <v>232</v>
      </c>
      <c r="Q1081">
        <v>1</v>
      </c>
      <c r="R1081" t="s">
        <v>512</v>
      </c>
      <c r="S1081" t="s">
        <v>1075</v>
      </c>
      <c r="T1081" t="s">
        <v>1602</v>
      </c>
      <c r="U1081" t="s">
        <v>80</v>
      </c>
      <c r="V1081" t="s">
        <v>1517</v>
      </c>
      <c r="W1081">
        <v>65.92</v>
      </c>
      <c r="X1081">
        <v>39.979999999999997</v>
      </c>
      <c r="Y1081">
        <v>1</v>
      </c>
      <c r="Z1081" t="s">
        <v>673</v>
      </c>
      <c r="AA1081" t="s">
        <v>2348</v>
      </c>
      <c r="AF1081" s="4"/>
      <c r="AG1081" s="4"/>
      <c r="AH1081" t="s">
        <v>70</v>
      </c>
      <c r="AI1081" t="s">
        <v>232</v>
      </c>
      <c r="AJ1081" t="s">
        <v>512</v>
      </c>
      <c r="AK1081" t="s">
        <v>1075</v>
      </c>
      <c r="AL1081" t="s">
        <v>1602</v>
      </c>
      <c r="AM1081" t="s">
        <v>80</v>
      </c>
      <c r="AN1081" t="s">
        <v>1517</v>
      </c>
      <c r="AO1081" t="s">
        <v>673</v>
      </c>
      <c r="AP1081" t="s">
        <v>2348</v>
      </c>
    </row>
    <row r="1082" spans="1:42" x14ac:dyDescent="0.25">
      <c r="A1082">
        <v>751</v>
      </c>
      <c r="B1082">
        <v>130</v>
      </c>
      <c r="C1082" s="4">
        <v>44171</v>
      </c>
      <c r="D1082">
        <v>9</v>
      </c>
      <c r="E1082" t="s">
        <v>41</v>
      </c>
      <c r="F1082" t="s">
        <v>52</v>
      </c>
      <c r="G1082" t="s">
        <v>56</v>
      </c>
      <c r="H1082" t="s">
        <v>57</v>
      </c>
      <c r="I1082" s="4">
        <v>43994</v>
      </c>
      <c r="J1082">
        <v>7</v>
      </c>
      <c r="K1082" t="s">
        <v>61</v>
      </c>
      <c r="L1082" s="4">
        <v>43915</v>
      </c>
      <c r="M1082" s="4">
        <v>44012</v>
      </c>
      <c r="N1082">
        <v>1</v>
      </c>
      <c r="O1082" t="s">
        <v>90</v>
      </c>
      <c r="P1082" t="s">
        <v>252</v>
      </c>
      <c r="Q1082">
        <v>1</v>
      </c>
      <c r="R1082" t="s">
        <v>431</v>
      </c>
      <c r="S1082" t="s">
        <v>994</v>
      </c>
      <c r="T1082" t="s">
        <v>1526</v>
      </c>
      <c r="U1082" t="s">
        <v>67</v>
      </c>
      <c r="V1082" t="s">
        <v>1562</v>
      </c>
      <c r="W1082">
        <v>104.97</v>
      </c>
      <c r="X1082">
        <v>29.97</v>
      </c>
      <c r="Y1082">
        <v>1</v>
      </c>
      <c r="Z1082" t="s">
        <v>410</v>
      </c>
      <c r="AA1082" t="s">
        <v>2359</v>
      </c>
      <c r="AF1082" s="4"/>
      <c r="AG1082" s="4"/>
      <c r="AH1082" t="s">
        <v>90</v>
      </c>
      <c r="AI1082" t="s">
        <v>252</v>
      </c>
      <c r="AJ1082" t="s">
        <v>431</v>
      </c>
      <c r="AK1082" t="s">
        <v>994</v>
      </c>
      <c r="AL1082" t="s">
        <v>1526</v>
      </c>
      <c r="AM1082" t="s">
        <v>67</v>
      </c>
      <c r="AN1082" t="s">
        <v>1562</v>
      </c>
      <c r="AO1082" t="s">
        <v>410</v>
      </c>
      <c r="AP1082" t="s">
        <v>2359</v>
      </c>
    </row>
    <row r="1083" spans="1:42" x14ac:dyDescent="0.25">
      <c r="A1083">
        <v>752</v>
      </c>
      <c r="B1083">
        <v>175</v>
      </c>
      <c r="C1083" s="4">
        <v>44171</v>
      </c>
      <c r="D1083">
        <v>1</v>
      </c>
      <c r="E1083" t="s">
        <v>39</v>
      </c>
      <c r="F1083" t="s">
        <v>50</v>
      </c>
      <c r="G1083" t="s">
        <v>56</v>
      </c>
      <c r="H1083" t="s">
        <v>58</v>
      </c>
      <c r="I1083" s="4">
        <v>43604</v>
      </c>
      <c r="J1083">
        <v>2</v>
      </c>
      <c r="L1083" s="4"/>
      <c r="M1083" s="4"/>
      <c r="N1083">
        <v>1</v>
      </c>
      <c r="O1083" t="s">
        <v>80</v>
      </c>
      <c r="P1083" t="s">
        <v>242</v>
      </c>
      <c r="Q1083">
        <v>1</v>
      </c>
      <c r="R1083" t="s">
        <v>84</v>
      </c>
      <c r="S1083" t="s">
        <v>990</v>
      </c>
      <c r="T1083" t="s">
        <v>1523</v>
      </c>
      <c r="U1083" t="s">
        <v>80</v>
      </c>
      <c r="V1083" t="s">
        <v>1562</v>
      </c>
      <c r="W1083">
        <v>20.98</v>
      </c>
      <c r="X1083">
        <v>19.98</v>
      </c>
      <c r="Y1083">
        <v>1</v>
      </c>
      <c r="Z1083" t="s">
        <v>79</v>
      </c>
      <c r="AA1083" t="s">
        <v>2349</v>
      </c>
      <c r="AF1083" s="4"/>
      <c r="AG1083" s="4"/>
      <c r="AH1083" t="s">
        <v>80</v>
      </c>
      <c r="AI1083" t="s">
        <v>242</v>
      </c>
      <c r="AJ1083" t="s">
        <v>84</v>
      </c>
      <c r="AK1083" t="s">
        <v>990</v>
      </c>
      <c r="AL1083" t="s">
        <v>1523</v>
      </c>
      <c r="AM1083" t="s">
        <v>80</v>
      </c>
      <c r="AN1083" t="s">
        <v>1562</v>
      </c>
      <c r="AO1083" t="s">
        <v>79</v>
      </c>
      <c r="AP1083" t="s">
        <v>2349</v>
      </c>
    </row>
    <row r="1084" spans="1:42" x14ac:dyDescent="0.25">
      <c r="A1084">
        <v>753</v>
      </c>
      <c r="B1084">
        <v>231</v>
      </c>
      <c r="C1084" s="4">
        <v>44171</v>
      </c>
      <c r="D1084">
        <v>6</v>
      </c>
      <c r="E1084" t="s">
        <v>33</v>
      </c>
      <c r="F1084" t="s">
        <v>44</v>
      </c>
      <c r="G1084" t="s">
        <v>55</v>
      </c>
      <c r="H1084" t="s">
        <v>57</v>
      </c>
      <c r="I1084" s="4">
        <v>44025</v>
      </c>
      <c r="J1084">
        <v>9</v>
      </c>
      <c r="K1084" t="s">
        <v>59</v>
      </c>
      <c r="L1084" s="4">
        <v>43952</v>
      </c>
      <c r="M1084" s="4">
        <v>44075</v>
      </c>
      <c r="N1084">
        <v>2</v>
      </c>
      <c r="O1084" t="s">
        <v>103</v>
      </c>
      <c r="P1084" t="s">
        <v>265</v>
      </c>
      <c r="Q1084">
        <v>2</v>
      </c>
      <c r="R1084" t="s">
        <v>808</v>
      </c>
      <c r="S1084" t="s">
        <v>1345</v>
      </c>
      <c r="T1084" t="s">
        <v>1861</v>
      </c>
      <c r="U1084" t="s">
        <v>88</v>
      </c>
      <c r="V1084" t="s">
        <v>2037</v>
      </c>
      <c r="W1084">
        <v>1899.96</v>
      </c>
      <c r="X1084">
        <v>79.959999999999994</v>
      </c>
      <c r="Y1084">
        <v>2</v>
      </c>
      <c r="Z1084" t="s">
        <v>2152</v>
      </c>
      <c r="AA1084" t="s">
        <v>2432</v>
      </c>
      <c r="AF1084" s="4"/>
      <c r="AG1084" s="4"/>
      <c r="AH1084" t="s">
        <v>69</v>
      </c>
      <c r="AI1084" t="s">
        <v>231</v>
      </c>
      <c r="AJ1084" t="s">
        <v>428</v>
      </c>
      <c r="AK1084" t="s">
        <v>991</v>
      </c>
      <c r="AL1084" t="s">
        <v>1524</v>
      </c>
      <c r="AM1084" t="s">
        <v>80</v>
      </c>
      <c r="AN1084" t="s">
        <v>1577</v>
      </c>
      <c r="AO1084" t="s">
        <v>69</v>
      </c>
      <c r="AP1084" t="s">
        <v>2360</v>
      </c>
    </row>
    <row r="1085" spans="1:42" x14ac:dyDescent="0.25">
      <c r="A1085">
        <v>753</v>
      </c>
      <c r="B1085">
        <v>231</v>
      </c>
      <c r="C1085" s="4">
        <v>44171</v>
      </c>
      <c r="D1085">
        <v>6</v>
      </c>
      <c r="E1085" t="s">
        <v>33</v>
      </c>
      <c r="F1085" t="s">
        <v>44</v>
      </c>
      <c r="G1085" t="s">
        <v>55</v>
      </c>
      <c r="H1085" t="s">
        <v>57</v>
      </c>
      <c r="I1085" s="4">
        <v>44025</v>
      </c>
      <c r="J1085">
        <v>9</v>
      </c>
      <c r="K1085" t="s">
        <v>59</v>
      </c>
      <c r="L1085" s="4">
        <v>43952</v>
      </c>
      <c r="M1085" s="4">
        <v>44075</v>
      </c>
      <c r="N1085">
        <v>2</v>
      </c>
      <c r="O1085" t="s">
        <v>103</v>
      </c>
      <c r="P1085" t="s">
        <v>265</v>
      </c>
      <c r="Q1085">
        <v>2</v>
      </c>
      <c r="R1085" t="s">
        <v>808</v>
      </c>
      <c r="S1085" t="s">
        <v>1345</v>
      </c>
      <c r="T1085" t="s">
        <v>1861</v>
      </c>
      <c r="U1085" t="s">
        <v>88</v>
      </c>
      <c r="V1085" t="s">
        <v>2037</v>
      </c>
      <c r="W1085">
        <v>1899.96</v>
      </c>
      <c r="X1085">
        <v>79.959999999999994</v>
      </c>
      <c r="Y1085">
        <v>2</v>
      </c>
      <c r="Z1085" t="s">
        <v>2152</v>
      </c>
      <c r="AA1085" t="s">
        <v>2432</v>
      </c>
      <c r="AF1085" s="4"/>
      <c r="AG1085" s="4"/>
      <c r="AH1085" t="s">
        <v>67</v>
      </c>
      <c r="AI1085" t="s">
        <v>229</v>
      </c>
      <c r="AJ1085" t="s">
        <v>573</v>
      </c>
      <c r="AK1085" t="s">
        <v>1131</v>
      </c>
      <c r="AL1085" t="s">
        <v>1517</v>
      </c>
      <c r="AM1085" t="s">
        <v>80</v>
      </c>
      <c r="AN1085" t="s">
        <v>1548</v>
      </c>
      <c r="AO1085" t="s">
        <v>872</v>
      </c>
      <c r="AP1085" t="s">
        <v>2388</v>
      </c>
    </row>
    <row r="1086" spans="1:42" x14ac:dyDescent="0.25">
      <c r="A1086">
        <v>754</v>
      </c>
      <c r="B1086">
        <v>88</v>
      </c>
      <c r="C1086" s="4">
        <v>44172</v>
      </c>
      <c r="D1086">
        <v>3</v>
      </c>
      <c r="E1086" t="s">
        <v>34</v>
      </c>
      <c r="F1086" t="s">
        <v>45</v>
      </c>
      <c r="G1086" t="s">
        <v>56</v>
      </c>
      <c r="H1086" t="s">
        <v>58</v>
      </c>
      <c r="I1086" s="4">
        <v>44046</v>
      </c>
      <c r="J1086">
        <v>8</v>
      </c>
      <c r="K1086" t="s">
        <v>60</v>
      </c>
      <c r="L1086" s="4">
        <v>44000</v>
      </c>
      <c r="M1086" s="4">
        <v>44073</v>
      </c>
      <c r="N1086">
        <v>1</v>
      </c>
      <c r="O1086" t="s">
        <v>84</v>
      </c>
      <c r="P1086" t="s">
        <v>246</v>
      </c>
      <c r="Q1086">
        <v>1</v>
      </c>
      <c r="R1086" t="s">
        <v>543</v>
      </c>
      <c r="S1086" t="s">
        <v>1104</v>
      </c>
      <c r="T1086" t="s">
        <v>1631</v>
      </c>
      <c r="U1086" t="s">
        <v>67</v>
      </c>
      <c r="V1086" t="s">
        <v>1548</v>
      </c>
      <c r="W1086">
        <v>86.97</v>
      </c>
      <c r="X1086">
        <v>44.97</v>
      </c>
      <c r="Y1086">
        <v>1</v>
      </c>
      <c r="Z1086" t="s">
        <v>86</v>
      </c>
      <c r="AA1086" t="s">
        <v>2350</v>
      </c>
      <c r="AF1086" s="4"/>
      <c r="AG1086" s="4"/>
      <c r="AH1086" t="s">
        <v>84</v>
      </c>
      <c r="AI1086" t="s">
        <v>246</v>
      </c>
      <c r="AJ1086" t="s">
        <v>543</v>
      </c>
      <c r="AK1086" t="s">
        <v>1104</v>
      </c>
      <c r="AL1086" t="s">
        <v>1631</v>
      </c>
      <c r="AM1086" t="s">
        <v>67</v>
      </c>
      <c r="AN1086" t="s">
        <v>1548</v>
      </c>
      <c r="AO1086" t="s">
        <v>86</v>
      </c>
      <c r="AP1086" t="s">
        <v>2350</v>
      </c>
    </row>
    <row r="1087" spans="1:42" x14ac:dyDescent="0.25">
      <c r="A1087">
        <v>755</v>
      </c>
      <c r="B1087">
        <v>98</v>
      </c>
      <c r="C1087" s="4">
        <v>44172</v>
      </c>
      <c r="D1087">
        <v>3</v>
      </c>
      <c r="E1087" t="s">
        <v>34</v>
      </c>
      <c r="F1087" t="s">
        <v>45</v>
      </c>
      <c r="G1087" t="s">
        <v>55</v>
      </c>
      <c r="H1087" t="s">
        <v>58</v>
      </c>
      <c r="I1087" s="4">
        <v>43912</v>
      </c>
      <c r="J1087">
        <v>5</v>
      </c>
      <c r="K1087" t="s">
        <v>60</v>
      </c>
      <c r="L1087" s="4">
        <v>43831</v>
      </c>
      <c r="M1087" s="4">
        <v>43921</v>
      </c>
      <c r="N1087">
        <v>2</v>
      </c>
      <c r="O1087" t="s">
        <v>102</v>
      </c>
      <c r="P1087" t="s">
        <v>264</v>
      </c>
      <c r="Q1087">
        <v>2</v>
      </c>
      <c r="R1087" t="s">
        <v>809</v>
      </c>
      <c r="S1087" t="s">
        <v>1346</v>
      </c>
      <c r="T1087" t="s">
        <v>1862</v>
      </c>
      <c r="U1087" t="s">
        <v>109</v>
      </c>
      <c r="V1087" t="s">
        <v>1869</v>
      </c>
      <c r="W1087">
        <v>18.989999999999998</v>
      </c>
      <c r="X1087">
        <v>59.96</v>
      </c>
      <c r="Y1087">
        <v>2</v>
      </c>
      <c r="Z1087" t="s">
        <v>2107</v>
      </c>
      <c r="AA1087" t="s">
        <v>2378</v>
      </c>
      <c r="AF1087" s="4"/>
      <c r="AG1087" s="4"/>
      <c r="AH1087" t="s">
        <v>78</v>
      </c>
      <c r="AI1087" t="s">
        <v>240</v>
      </c>
      <c r="AJ1087" t="s">
        <v>610</v>
      </c>
      <c r="AK1087" t="s">
        <v>1162</v>
      </c>
      <c r="AL1087" t="s">
        <v>67</v>
      </c>
      <c r="AM1087" t="s">
        <v>67</v>
      </c>
      <c r="AN1087" t="s">
        <v>1548</v>
      </c>
      <c r="AO1087" t="s">
        <v>393</v>
      </c>
      <c r="AP1087" t="s">
        <v>2345</v>
      </c>
    </row>
    <row r="1088" spans="1:42" x14ac:dyDescent="0.25">
      <c r="A1088">
        <v>755</v>
      </c>
      <c r="B1088">
        <v>98</v>
      </c>
      <c r="C1088" s="4">
        <v>44172</v>
      </c>
      <c r="D1088">
        <v>3</v>
      </c>
      <c r="E1088" t="s">
        <v>34</v>
      </c>
      <c r="F1088" t="s">
        <v>45</v>
      </c>
      <c r="G1088" t="s">
        <v>55</v>
      </c>
      <c r="H1088" t="s">
        <v>58</v>
      </c>
      <c r="I1088" s="4">
        <v>43912</v>
      </c>
      <c r="J1088">
        <v>5</v>
      </c>
      <c r="K1088" t="s">
        <v>60</v>
      </c>
      <c r="L1088" s="4">
        <v>43831</v>
      </c>
      <c r="M1088" s="4">
        <v>43921</v>
      </c>
      <c r="N1088">
        <v>2</v>
      </c>
      <c r="O1088" t="s">
        <v>102</v>
      </c>
      <c r="P1088" t="s">
        <v>264</v>
      </c>
      <c r="Q1088">
        <v>2</v>
      </c>
      <c r="R1088" t="s">
        <v>809</v>
      </c>
      <c r="S1088" t="s">
        <v>1346</v>
      </c>
      <c r="T1088" t="s">
        <v>1862</v>
      </c>
      <c r="U1088" t="s">
        <v>109</v>
      </c>
      <c r="V1088" t="s">
        <v>1869</v>
      </c>
      <c r="W1088">
        <v>18.989999999999998</v>
      </c>
      <c r="X1088">
        <v>59.96</v>
      </c>
      <c r="Y1088">
        <v>2</v>
      </c>
      <c r="Z1088" t="s">
        <v>2107</v>
      </c>
      <c r="AA1088" t="s">
        <v>2378</v>
      </c>
      <c r="AF1088" s="4"/>
      <c r="AG1088" s="4"/>
      <c r="AH1088" t="s">
        <v>80</v>
      </c>
      <c r="AI1088" t="s">
        <v>242</v>
      </c>
      <c r="AJ1088" t="s">
        <v>469</v>
      </c>
      <c r="AK1088" t="s">
        <v>1032</v>
      </c>
      <c r="AL1088" t="s">
        <v>1562</v>
      </c>
      <c r="AM1088" t="s">
        <v>69</v>
      </c>
      <c r="AN1088" t="s">
        <v>1548</v>
      </c>
      <c r="AO1088" t="s">
        <v>70</v>
      </c>
      <c r="AP1088" t="s">
        <v>2341</v>
      </c>
    </row>
    <row r="1089" spans="1:42" x14ac:dyDescent="0.25">
      <c r="A1089">
        <v>756</v>
      </c>
      <c r="B1089">
        <v>22</v>
      </c>
      <c r="C1089" s="4">
        <v>44173</v>
      </c>
      <c r="D1089">
        <v>2</v>
      </c>
      <c r="E1089" t="s">
        <v>38</v>
      </c>
      <c r="F1089" t="s">
        <v>49</v>
      </c>
      <c r="G1089" t="s">
        <v>56</v>
      </c>
      <c r="H1089" t="s">
        <v>57</v>
      </c>
      <c r="I1089" s="4">
        <v>43967</v>
      </c>
      <c r="J1089">
        <v>9</v>
      </c>
      <c r="K1089" t="s">
        <v>59</v>
      </c>
      <c r="L1089" s="4">
        <v>43952</v>
      </c>
      <c r="M1089" s="4">
        <v>44075</v>
      </c>
      <c r="N1089">
        <v>1</v>
      </c>
      <c r="O1089" t="s">
        <v>69</v>
      </c>
      <c r="P1089" t="s">
        <v>231</v>
      </c>
      <c r="Q1089">
        <v>1</v>
      </c>
      <c r="R1089" t="s">
        <v>78</v>
      </c>
      <c r="S1089" t="s">
        <v>1238</v>
      </c>
      <c r="T1089" t="s">
        <v>1533</v>
      </c>
      <c r="U1089" t="s">
        <v>69</v>
      </c>
      <c r="V1089" t="s">
        <v>1577</v>
      </c>
      <c r="W1089">
        <v>59.99</v>
      </c>
      <c r="X1089">
        <v>24.99</v>
      </c>
      <c r="Y1089">
        <v>1</v>
      </c>
      <c r="Z1089" t="s">
        <v>69</v>
      </c>
      <c r="AA1089" t="s">
        <v>2360</v>
      </c>
      <c r="AF1089" s="4"/>
      <c r="AG1089" s="4"/>
      <c r="AH1089" t="s">
        <v>69</v>
      </c>
      <c r="AI1089" t="s">
        <v>231</v>
      </c>
      <c r="AJ1089" t="s">
        <v>78</v>
      </c>
      <c r="AK1089" t="s">
        <v>1238</v>
      </c>
      <c r="AL1089" t="s">
        <v>1533</v>
      </c>
      <c r="AM1089" t="s">
        <v>69</v>
      </c>
      <c r="AN1089" t="s">
        <v>1577</v>
      </c>
      <c r="AO1089" t="s">
        <v>69</v>
      </c>
      <c r="AP1089" t="s">
        <v>2360</v>
      </c>
    </row>
    <row r="1090" spans="1:42" x14ac:dyDescent="0.25">
      <c r="A1090">
        <v>757</v>
      </c>
      <c r="B1090">
        <v>107</v>
      </c>
      <c r="C1090" s="4">
        <v>44173</v>
      </c>
      <c r="D1090">
        <v>1</v>
      </c>
      <c r="E1090" t="s">
        <v>39</v>
      </c>
      <c r="F1090" t="s">
        <v>50</v>
      </c>
      <c r="G1090" t="s">
        <v>55</v>
      </c>
      <c r="H1090" t="s">
        <v>58</v>
      </c>
      <c r="I1090" s="4">
        <v>44077</v>
      </c>
      <c r="J1090">
        <v>10</v>
      </c>
      <c r="K1090" t="s">
        <v>61</v>
      </c>
      <c r="L1090" s="4">
        <v>44055</v>
      </c>
      <c r="M1090" s="4">
        <v>44196</v>
      </c>
      <c r="N1090">
        <v>1</v>
      </c>
      <c r="O1090" t="s">
        <v>65</v>
      </c>
      <c r="P1090" t="s">
        <v>227</v>
      </c>
      <c r="Q1090">
        <v>1</v>
      </c>
      <c r="R1090" t="s">
        <v>802</v>
      </c>
      <c r="S1090" t="s">
        <v>1340</v>
      </c>
      <c r="T1090" t="s">
        <v>1856</v>
      </c>
      <c r="U1090" t="s">
        <v>67</v>
      </c>
      <c r="V1090" t="s">
        <v>1562</v>
      </c>
      <c r="W1090">
        <v>239.97</v>
      </c>
      <c r="X1090">
        <v>29.97</v>
      </c>
      <c r="Y1090">
        <v>1</v>
      </c>
      <c r="Z1090" t="s">
        <v>431</v>
      </c>
      <c r="AA1090" t="s">
        <v>2326</v>
      </c>
      <c r="AF1090" s="4"/>
      <c r="AG1090" s="4"/>
      <c r="AH1090" t="s">
        <v>65</v>
      </c>
      <c r="AI1090" t="s">
        <v>227</v>
      </c>
      <c r="AJ1090" t="s">
        <v>802</v>
      </c>
      <c r="AK1090" t="s">
        <v>1340</v>
      </c>
      <c r="AL1090" t="s">
        <v>1856</v>
      </c>
      <c r="AM1090" t="s">
        <v>67</v>
      </c>
      <c r="AN1090" t="s">
        <v>1562</v>
      </c>
      <c r="AO1090" t="s">
        <v>431</v>
      </c>
      <c r="AP1090" t="s">
        <v>2326</v>
      </c>
    </row>
    <row r="1091" spans="1:42" x14ac:dyDescent="0.25">
      <c r="A1091">
        <v>758</v>
      </c>
      <c r="B1091">
        <v>132</v>
      </c>
      <c r="C1091" s="4">
        <v>44173</v>
      </c>
      <c r="D1091">
        <v>5</v>
      </c>
      <c r="E1091" t="s">
        <v>36</v>
      </c>
      <c r="F1091" t="s">
        <v>47</v>
      </c>
      <c r="G1091" t="s">
        <v>56</v>
      </c>
      <c r="H1091" t="s">
        <v>57</v>
      </c>
      <c r="I1091" s="4">
        <v>44046</v>
      </c>
      <c r="J1091">
        <v>8</v>
      </c>
      <c r="K1091" t="s">
        <v>60</v>
      </c>
      <c r="L1091" s="4">
        <v>44000</v>
      </c>
      <c r="M1091" s="4">
        <v>44073</v>
      </c>
      <c r="N1091">
        <v>1</v>
      </c>
      <c r="O1091" t="s">
        <v>67</v>
      </c>
      <c r="P1091" t="s">
        <v>229</v>
      </c>
      <c r="Q1091">
        <v>1</v>
      </c>
      <c r="R1091" t="s">
        <v>478</v>
      </c>
      <c r="S1091" t="s">
        <v>1041</v>
      </c>
      <c r="T1091" t="s">
        <v>1569</v>
      </c>
      <c r="U1091" t="s">
        <v>67</v>
      </c>
      <c r="V1091" t="s">
        <v>1548</v>
      </c>
      <c r="W1091">
        <v>128.97</v>
      </c>
      <c r="X1091">
        <v>44.97</v>
      </c>
      <c r="Y1091">
        <v>1</v>
      </c>
      <c r="Z1091" t="s">
        <v>90</v>
      </c>
      <c r="AA1091" t="s">
        <v>2328</v>
      </c>
      <c r="AF1091" s="4"/>
      <c r="AG1091" s="4"/>
      <c r="AH1091" t="s">
        <v>67</v>
      </c>
      <c r="AI1091" t="s">
        <v>229</v>
      </c>
      <c r="AJ1091" t="s">
        <v>478</v>
      </c>
      <c r="AK1091" t="s">
        <v>1041</v>
      </c>
      <c r="AL1091" t="s">
        <v>1569</v>
      </c>
      <c r="AM1091" t="s">
        <v>67</v>
      </c>
      <c r="AN1091" t="s">
        <v>1548</v>
      </c>
      <c r="AO1091" t="s">
        <v>90</v>
      </c>
      <c r="AP1091" t="s">
        <v>2328</v>
      </c>
    </row>
    <row r="1092" spans="1:42" x14ac:dyDescent="0.25">
      <c r="A1092">
        <v>759</v>
      </c>
      <c r="B1092">
        <v>136</v>
      </c>
      <c r="C1092" s="4">
        <v>44173</v>
      </c>
      <c r="D1092">
        <v>8</v>
      </c>
      <c r="E1092" t="s">
        <v>43</v>
      </c>
      <c r="F1092" t="s">
        <v>54</v>
      </c>
      <c r="G1092" t="s">
        <v>56</v>
      </c>
      <c r="H1092" t="s">
        <v>58</v>
      </c>
      <c r="I1092" s="4">
        <v>44076</v>
      </c>
      <c r="J1092">
        <v>10</v>
      </c>
      <c r="K1092" t="s">
        <v>61</v>
      </c>
      <c r="L1092" s="4">
        <v>44055</v>
      </c>
      <c r="M1092" s="4">
        <v>44196</v>
      </c>
      <c r="N1092">
        <v>1</v>
      </c>
      <c r="O1092" t="s">
        <v>129</v>
      </c>
      <c r="P1092" t="s">
        <v>291</v>
      </c>
      <c r="Q1092">
        <v>2</v>
      </c>
      <c r="R1092" t="s">
        <v>810</v>
      </c>
      <c r="S1092" t="s">
        <v>1347</v>
      </c>
      <c r="T1092" t="s">
        <v>1863</v>
      </c>
      <c r="U1092" t="s">
        <v>103</v>
      </c>
      <c r="V1092" t="s">
        <v>1869</v>
      </c>
      <c r="W1092">
        <v>282.95999999999998</v>
      </c>
      <c r="X1092">
        <v>59.96</v>
      </c>
      <c r="Y1092">
        <v>1</v>
      </c>
      <c r="Z1092" t="s">
        <v>2118</v>
      </c>
      <c r="AA1092" t="s">
        <v>2390</v>
      </c>
      <c r="AF1092" s="4"/>
      <c r="AG1092" s="4"/>
      <c r="AH1092" t="s">
        <v>84</v>
      </c>
      <c r="AI1092" t="s">
        <v>246</v>
      </c>
      <c r="AJ1092" t="s">
        <v>549</v>
      </c>
      <c r="AK1092" t="s">
        <v>1110</v>
      </c>
      <c r="AL1092" t="s">
        <v>1635</v>
      </c>
      <c r="AM1092" t="s">
        <v>69</v>
      </c>
      <c r="AN1092" t="s">
        <v>1548</v>
      </c>
      <c r="AO1092" t="s">
        <v>410</v>
      </c>
      <c r="AP1092" t="s">
        <v>2359</v>
      </c>
    </row>
    <row r="1093" spans="1:42" x14ac:dyDescent="0.25">
      <c r="A1093">
        <v>759</v>
      </c>
      <c r="B1093">
        <v>136</v>
      </c>
      <c r="C1093" s="4">
        <v>44173</v>
      </c>
      <c r="D1093">
        <v>8</v>
      </c>
      <c r="E1093" t="s">
        <v>43</v>
      </c>
      <c r="F1093" t="s">
        <v>54</v>
      </c>
      <c r="G1093" t="s">
        <v>56</v>
      </c>
      <c r="H1093" t="s">
        <v>58</v>
      </c>
      <c r="I1093" s="4">
        <v>44076</v>
      </c>
      <c r="J1093">
        <v>10</v>
      </c>
      <c r="K1093" t="s">
        <v>61</v>
      </c>
      <c r="L1093" s="4">
        <v>44055</v>
      </c>
      <c r="M1093" s="4">
        <v>44196</v>
      </c>
      <c r="N1093">
        <v>1</v>
      </c>
      <c r="O1093" t="s">
        <v>129</v>
      </c>
      <c r="P1093" t="s">
        <v>291</v>
      </c>
      <c r="Q1093">
        <v>2</v>
      </c>
      <c r="R1093" t="s">
        <v>810</v>
      </c>
      <c r="S1093" t="s">
        <v>1347</v>
      </c>
      <c r="T1093" t="s">
        <v>1863</v>
      </c>
      <c r="U1093" t="s">
        <v>103</v>
      </c>
      <c r="V1093" t="s">
        <v>1869</v>
      </c>
      <c r="W1093">
        <v>282.95999999999998</v>
      </c>
      <c r="X1093">
        <v>59.96</v>
      </c>
      <c r="Y1093">
        <v>1</v>
      </c>
      <c r="Z1093" t="s">
        <v>2118</v>
      </c>
      <c r="AA1093" t="s">
        <v>2390</v>
      </c>
      <c r="AF1093" s="4"/>
      <c r="AG1093" s="4"/>
      <c r="AH1093" t="s">
        <v>84</v>
      </c>
      <c r="AI1093" t="s">
        <v>246</v>
      </c>
      <c r="AJ1093" t="s">
        <v>714</v>
      </c>
      <c r="AK1093" t="s">
        <v>1255</v>
      </c>
      <c r="AL1093" t="s">
        <v>1773</v>
      </c>
      <c r="AM1093" t="s">
        <v>67</v>
      </c>
      <c r="AN1093" t="s">
        <v>1548</v>
      </c>
      <c r="AO1093" t="s">
        <v>410</v>
      </c>
      <c r="AP1093" t="s">
        <v>2359</v>
      </c>
    </row>
    <row r="1094" spans="1:42" x14ac:dyDescent="0.25">
      <c r="A1094">
        <v>760</v>
      </c>
      <c r="B1094">
        <v>336</v>
      </c>
      <c r="C1094" s="4">
        <v>44173</v>
      </c>
      <c r="D1094">
        <v>4</v>
      </c>
      <c r="E1094" t="s">
        <v>40</v>
      </c>
      <c r="F1094" t="s">
        <v>51</v>
      </c>
      <c r="G1094" t="s">
        <v>55</v>
      </c>
      <c r="H1094" t="s">
        <v>58</v>
      </c>
      <c r="I1094" s="4">
        <v>44037</v>
      </c>
      <c r="J1094">
        <v>8</v>
      </c>
      <c r="K1094" t="s">
        <v>60</v>
      </c>
      <c r="L1094" s="4">
        <v>44000</v>
      </c>
      <c r="M1094" s="4">
        <v>44073</v>
      </c>
      <c r="N1094">
        <v>1</v>
      </c>
      <c r="O1094" t="s">
        <v>80</v>
      </c>
      <c r="P1094" t="s">
        <v>242</v>
      </c>
      <c r="Q1094">
        <v>1</v>
      </c>
      <c r="R1094" t="s">
        <v>509</v>
      </c>
      <c r="S1094" t="s">
        <v>1072</v>
      </c>
      <c r="T1094" t="s">
        <v>1599</v>
      </c>
      <c r="U1094" t="s">
        <v>69</v>
      </c>
      <c r="V1094" t="s">
        <v>1548</v>
      </c>
      <c r="W1094">
        <v>249.99</v>
      </c>
      <c r="X1094">
        <v>14.99</v>
      </c>
      <c r="Y1094">
        <v>1</v>
      </c>
      <c r="Z1094" t="s">
        <v>79</v>
      </c>
      <c r="AA1094" t="s">
        <v>2349</v>
      </c>
      <c r="AF1094" s="4"/>
      <c r="AG1094" s="4"/>
      <c r="AH1094" t="s">
        <v>80</v>
      </c>
      <c r="AI1094" t="s">
        <v>242</v>
      </c>
      <c r="AJ1094" t="s">
        <v>509</v>
      </c>
      <c r="AK1094" t="s">
        <v>1072</v>
      </c>
      <c r="AL1094" t="s">
        <v>1599</v>
      </c>
      <c r="AM1094" t="s">
        <v>69</v>
      </c>
      <c r="AN1094" t="s">
        <v>1548</v>
      </c>
      <c r="AO1094" t="s">
        <v>79</v>
      </c>
      <c r="AP1094" t="s">
        <v>2349</v>
      </c>
    </row>
    <row r="1095" spans="1:42" x14ac:dyDescent="0.25">
      <c r="A1095">
        <v>761</v>
      </c>
      <c r="B1095">
        <v>198</v>
      </c>
      <c r="C1095" s="4">
        <v>44174</v>
      </c>
      <c r="D1095">
        <v>9</v>
      </c>
      <c r="E1095" t="s">
        <v>41</v>
      </c>
      <c r="F1095" t="s">
        <v>52</v>
      </c>
      <c r="G1095" t="s">
        <v>56</v>
      </c>
      <c r="H1095" t="s">
        <v>58</v>
      </c>
      <c r="I1095" s="4">
        <v>43861</v>
      </c>
      <c r="J1095">
        <v>4</v>
      </c>
      <c r="K1095" t="s">
        <v>61</v>
      </c>
      <c r="L1095" s="4">
        <v>43831</v>
      </c>
      <c r="M1095" s="4">
        <v>43861</v>
      </c>
      <c r="N1095">
        <v>1</v>
      </c>
      <c r="O1095" t="s">
        <v>80</v>
      </c>
      <c r="P1095" t="s">
        <v>242</v>
      </c>
      <c r="Q1095">
        <v>1</v>
      </c>
      <c r="R1095" t="s">
        <v>811</v>
      </c>
      <c r="S1095" t="s">
        <v>1193</v>
      </c>
      <c r="T1095" t="s">
        <v>1526</v>
      </c>
      <c r="U1095" t="s">
        <v>80</v>
      </c>
      <c r="V1095" t="s">
        <v>1548</v>
      </c>
      <c r="W1095">
        <v>69.98</v>
      </c>
      <c r="X1095">
        <v>29.98</v>
      </c>
      <c r="Y1095">
        <v>1</v>
      </c>
      <c r="Z1095" t="s">
        <v>79</v>
      </c>
      <c r="AA1095" t="s">
        <v>2349</v>
      </c>
      <c r="AF1095" s="4"/>
      <c r="AG1095" s="4"/>
      <c r="AH1095" t="s">
        <v>80</v>
      </c>
      <c r="AI1095" t="s">
        <v>242</v>
      </c>
      <c r="AJ1095" t="s">
        <v>811</v>
      </c>
      <c r="AK1095" t="s">
        <v>1193</v>
      </c>
      <c r="AL1095" t="s">
        <v>1526</v>
      </c>
      <c r="AM1095" t="s">
        <v>80</v>
      </c>
      <c r="AN1095" t="s">
        <v>1548</v>
      </c>
      <c r="AO1095" t="s">
        <v>79</v>
      </c>
      <c r="AP1095" t="s">
        <v>2349</v>
      </c>
    </row>
    <row r="1096" spans="1:42" x14ac:dyDescent="0.25">
      <c r="A1096">
        <v>762</v>
      </c>
      <c r="B1096">
        <v>187</v>
      </c>
      <c r="C1096" s="4">
        <v>44175</v>
      </c>
      <c r="D1096">
        <v>7</v>
      </c>
      <c r="E1096" t="s">
        <v>35</v>
      </c>
      <c r="F1096" t="s">
        <v>46</v>
      </c>
      <c r="G1096" t="s">
        <v>56</v>
      </c>
      <c r="H1096" t="s">
        <v>58</v>
      </c>
      <c r="I1096" s="4">
        <v>43926</v>
      </c>
      <c r="J1096">
        <v>7</v>
      </c>
      <c r="K1096" t="s">
        <v>61</v>
      </c>
      <c r="L1096" s="4">
        <v>43915</v>
      </c>
      <c r="M1096" s="4">
        <v>44012</v>
      </c>
      <c r="N1096">
        <v>1</v>
      </c>
      <c r="O1096" t="s">
        <v>79</v>
      </c>
      <c r="P1096" t="s">
        <v>241</v>
      </c>
      <c r="Q1096">
        <v>1</v>
      </c>
      <c r="R1096" t="s">
        <v>86</v>
      </c>
      <c r="S1096" t="s">
        <v>1044</v>
      </c>
      <c r="T1096" t="s">
        <v>1572</v>
      </c>
      <c r="U1096" t="s">
        <v>80</v>
      </c>
      <c r="V1096" t="s">
        <v>1548</v>
      </c>
      <c r="W1096">
        <v>129.97999999999999</v>
      </c>
      <c r="X1096">
        <v>29.98</v>
      </c>
      <c r="Y1096">
        <v>1</v>
      </c>
      <c r="Z1096" t="s">
        <v>86</v>
      </c>
      <c r="AA1096" t="s">
        <v>2350</v>
      </c>
      <c r="AF1096" s="4"/>
      <c r="AG1096" s="4"/>
      <c r="AH1096" t="s">
        <v>79</v>
      </c>
      <c r="AI1096" t="s">
        <v>241</v>
      </c>
      <c r="AJ1096" t="s">
        <v>86</v>
      </c>
      <c r="AK1096" t="s">
        <v>1044</v>
      </c>
      <c r="AL1096" t="s">
        <v>1572</v>
      </c>
      <c r="AM1096" t="s">
        <v>80</v>
      </c>
      <c r="AN1096" t="s">
        <v>1548</v>
      </c>
      <c r="AO1096" t="s">
        <v>86</v>
      </c>
      <c r="AP1096" t="s">
        <v>2350</v>
      </c>
    </row>
    <row r="1097" spans="1:42" x14ac:dyDescent="0.25">
      <c r="A1097">
        <v>763</v>
      </c>
      <c r="B1097">
        <v>485</v>
      </c>
      <c r="C1097" s="4">
        <v>44175</v>
      </c>
      <c r="D1097">
        <v>7</v>
      </c>
      <c r="E1097" t="s">
        <v>35</v>
      </c>
      <c r="F1097" t="s">
        <v>46</v>
      </c>
      <c r="G1097" t="s">
        <v>56</v>
      </c>
      <c r="H1097" t="s">
        <v>58</v>
      </c>
      <c r="I1097" s="4">
        <v>44066</v>
      </c>
      <c r="J1097">
        <v>9</v>
      </c>
      <c r="K1097" t="s">
        <v>59</v>
      </c>
      <c r="L1097" s="4">
        <v>43952</v>
      </c>
      <c r="M1097" s="4">
        <v>44075</v>
      </c>
      <c r="N1097">
        <v>2</v>
      </c>
      <c r="O1097" t="s">
        <v>117</v>
      </c>
      <c r="P1097" t="s">
        <v>279</v>
      </c>
      <c r="Q1097">
        <v>2</v>
      </c>
      <c r="R1097" t="s">
        <v>812</v>
      </c>
      <c r="S1097" t="s">
        <v>1348</v>
      </c>
      <c r="T1097" t="s">
        <v>1864</v>
      </c>
      <c r="U1097" t="s">
        <v>71</v>
      </c>
      <c r="V1097" t="s">
        <v>2042</v>
      </c>
      <c r="W1097">
        <v>33.44</v>
      </c>
      <c r="X1097">
        <v>24.98</v>
      </c>
      <c r="Y1097">
        <v>2</v>
      </c>
      <c r="Z1097" t="s">
        <v>2117</v>
      </c>
      <c r="AA1097" t="s">
        <v>2389</v>
      </c>
      <c r="AF1097" s="4"/>
      <c r="AG1097" s="4"/>
      <c r="AH1097" t="s">
        <v>79</v>
      </c>
      <c r="AI1097" t="s">
        <v>241</v>
      </c>
      <c r="AJ1097" t="s">
        <v>634</v>
      </c>
      <c r="AK1097" t="s">
        <v>1182</v>
      </c>
      <c r="AL1097" t="s">
        <v>1614</v>
      </c>
      <c r="AM1097" t="s">
        <v>69</v>
      </c>
      <c r="AN1097" t="s">
        <v>1548</v>
      </c>
      <c r="AO1097" t="s">
        <v>455</v>
      </c>
      <c r="AP1097" t="s">
        <v>2340</v>
      </c>
    </row>
    <row r="1098" spans="1:42" x14ac:dyDescent="0.25">
      <c r="A1098">
        <v>763</v>
      </c>
      <c r="B1098">
        <v>485</v>
      </c>
      <c r="C1098" s="4">
        <v>44175</v>
      </c>
      <c r="D1098">
        <v>7</v>
      </c>
      <c r="E1098" t="s">
        <v>35</v>
      </c>
      <c r="F1098" t="s">
        <v>46</v>
      </c>
      <c r="G1098" t="s">
        <v>56</v>
      </c>
      <c r="H1098" t="s">
        <v>58</v>
      </c>
      <c r="I1098" s="4">
        <v>44066</v>
      </c>
      <c r="J1098">
        <v>9</v>
      </c>
      <c r="K1098" t="s">
        <v>59</v>
      </c>
      <c r="L1098" s="4">
        <v>43952</v>
      </c>
      <c r="M1098" s="4">
        <v>44075</v>
      </c>
      <c r="N1098">
        <v>2</v>
      </c>
      <c r="O1098" t="s">
        <v>117</v>
      </c>
      <c r="P1098" t="s">
        <v>279</v>
      </c>
      <c r="Q1098">
        <v>2</v>
      </c>
      <c r="R1098" t="s">
        <v>812</v>
      </c>
      <c r="S1098" t="s">
        <v>1348</v>
      </c>
      <c r="T1098" t="s">
        <v>1864</v>
      </c>
      <c r="U1098" t="s">
        <v>71</v>
      </c>
      <c r="V1098" t="s">
        <v>2042</v>
      </c>
      <c r="W1098">
        <v>33.44</v>
      </c>
      <c r="X1098">
        <v>24.98</v>
      </c>
      <c r="Y1098">
        <v>2</v>
      </c>
      <c r="Z1098" t="s">
        <v>2117</v>
      </c>
      <c r="AA1098" t="s">
        <v>2389</v>
      </c>
      <c r="AF1098" s="4"/>
      <c r="AG1098" s="4"/>
      <c r="AH1098" t="s">
        <v>90</v>
      </c>
      <c r="AI1098" t="s">
        <v>252</v>
      </c>
      <c r="AJ1098" t="s">
        <v>652</v>
      </c>
      <c r="AK1098" t="s">
        <v>1196</v>
      </c>
      <c r="AL1098" t="s">
        <v>1720</v>
      </c>
      <c r="AM1098" t="s">
        <v>69</v>
      </c>
      <c r="AN1098" t="s">
        <v>1562</v>
      </c>
      <c r="AO1098" t="s">
        <v>410</v>
      </c>
      <c r="AP1098" t="s">
        <v>2359</v>
      </c>
    </row>
    <row r="1099" spans="1:42" x14ac:dyDescent="0.25">
      <c r="A1099">
        <v>764</v>
      </c>
      <c r="B1099">
        <v>88</v>
      </c>
      <c r="C1099" s="4">
        <v>44176</v>
      </c>
      <c r="D1099">
        <v>3</v>
      </c>
      <c r="E1099" t="s">
        <v>34</v>
      </c>
      <c r="F1099" t="s">
        <v>45</v>
      </c>
      <c r="G1099" t="s">
        <v>56</v>
      </c>
      <c r="H1099" t="s">
        <v>58</v>
      </c>
      <c r="I1099" s="4">
        <v>44046</v>
      </c>
      <c r="J1099">
        <v>8</v>
      </c>
      <c r="K1099" t="s">
        <v>60</v>
      </c>
      <c r="L1099" s="4">
        <v>44000</v>
      </c>
      <c r="M1099" s="4">
        <v>44073</v>
      </c>
      <c r="N1099">
        <v>1</v>
      </c>
      <c r="O1099" t="s">
        <v>88</v>
      </c>
      <c r="P1099" t="s">
        <v>250</v>
      </c>
      <c r="Q1099">
        <v>2</v>
      </c>
      <c r="R1099" t="s">
        <v>813</v>
      </c>
      <c r="S1099" t="s">
        <v>1349</v>
      </c>
      <c r="T1099" t="s">
        <v>1865</v>
      </c>
      <c r="U1099" t="s">
        <v>85</v>
      </c>
      <c r="V1099" t="s">
        <v>1869</v>
      </c>
      <c r="W1099">
        <v>42.89</v>
      </c>
      <c r="X1099">
        <v>44.97</v>
      </c>
      <c r="Y1099">
        <v>2</v>
      </c>
      <c r="Z1099" t="s">
        <v>87</v>
      </c>
      <c r="AA1099" t="s">
        <v>2554</v>
      </c>
      <c r="AF1099" s="4"/>
      <c r="AG1099" s="4"/>
      <c r="AH1099" t="s">
        <v>80</v>
      </c>
      <c r="AI1099" t="s">
        <v>242</v>
      </c>
      <c r="AJ1099" t="s">
        <v>665</v>
      </c>
      <c r="AK1099" t="s">
        <v>1209</v>
      </c>
      <c r="AL1099" t="s">
        <v>1652</v>
      </c>
      <c r="AM1099" t="s">
        <v>69</v>
      </c>
      <c r="AN1099" t="s">
        <v>1548</v>
      </c>
      <c r="AO1099" t="s">
        <v>79</v>
      </c>
      <c r="AP1099" t="s">
        <v>2349</v>
      </c>
    </row>
    <row r="1100" spans="1:42" x14ac:dyDescent="0.25">
      <c r="A1100">
        <v>764</v>
      </c>
      <c r="B1100">
        <v>88</v>
      </c>
      <c r="C1100" s="4">
        <v>44176</v>
      </c>
      <c r="D1100">
        <v>3</v>
      </c>
      <c r="E1100" t="s">
        <v>34</v>
      </c>
      <c r="F1100" t="s">
        <v>45</v>
      </c>
      <c r="G1100" t="s">
        <v>56</v>
      </c>
      <c r="H1100" t="s">
        <v>58</v>
      </c>
      <c r="I1100" s="4">
        <v>44046</v>
      </c>
      <c r="J1100">
        <v>8</v>
      </c>
      <c r="K1100" t="s">
        <v>60</v>
      </c>
      <c r="L1100" s="4">
        <v>44000</v>
      </c>
      <c r="M1100" s="4">
        <v>44073</v>
      </c>
      <c r="N1100">
        <v>1</v>
      </c>
      <c r="O1100" t="s">
        <v>88</v>
      </c>
      <c r="P1100" t="s">
        <v>250</v>
      </c>
      <c r="Q1100">
        <v>2</v>
      </c>
      <c r="R1100" t="s">
        <v>813</v>
      </c>
      <c r="S1100" t="s">
        <v>1349</v>
      </c>
      <c r="T1100" t="s">
        <v>1865</v>
      </c>
      <c r="U1100" t="s">
        <v>85</v>
      </c>
      <c r="V1100" t="s">
        <v>1869</v>
      </c>
      <c r="W1100">
        <v>42.89</v>
      </c>
      <c r="X1100">
        <v>44.97</v>
      </c>
      <c r="Y1100">
        <v>2</v>
      </c>
      <c r="Z1100" t="s">
        <v>87</v>
      </c>
      <c r="AA1100" t="s">
        <v>2554</v>
      </c>
      <c r="AF1100" s="4"/>
      <c r="AG1100" s="4"/>
      <c r="AH1100" t="s">
        <v>80</v>
      </c>
      <c r="AI1100" t="s">
        <v>242</v>
      </c>
      <c r="AJ1100" t="s">
        <v>598</v>
      </c>
      <c r="AK1100" t="s">
        <v>1118</v>
      </c>
      <c r="AL1100" t="s">
        <v>1675</v>
      </c>
      <c r="AM1100" t="s">
        <v>80</v>
      </c>
      <c r="AN1100" t="s">
        <v>1548</v>
      </c>
      <c r="AO1100" t="s">
        <v>70</v>
      </c>
      <c r="AP1100" t="s">
        <v>2341</v>
      </c>
    </row>
    <row r="1101" spans="1:42" x14ac:dyDescent="0.25">
      <c r="A1101">
        <v>765</v>
      </c>
      <c r="B1101">
        <v>283</v>
      </c>
      <c r="C1101" s="4">
        <v>44176</v>
      </c>
      <c r="D1101">
        <v>7</v>
      </c>
      <c r="E1101" t="s">
        <v>35</v>
      </c>
      <c r="F1101" t="s">
        <v>46</v>
      </c>
      <c r="G1101" t="s">
        <v>55</v>
      </c>
      <c r="H1101" t="s">
        <v>58</v>
      </c>
      <c r="I1101" s="4">
        <v>44000</v>
      </c>
      <c r="J1101">
        <v>9</v>
      </c>
      <c r="K1101" t="s">
        <v>59</v>
      </c>
      <c r="L1101" s="4">
        <v>43952</v>
      </c>
      <c r="M1101" s="4">
        <v>44075</v>
      </c>
      <c r="N1101">
        <v>1</v>
      </c>
      <c r="O1101" t="s">
        <v>65</v>
      </c>
      <c r="P1101" t="s">
        <v>227</v>
      </c>
      <c r="Q1101">
        <v>1</v>
      </c>
      <c r="R1101" t="s">
        <v>415</v>
      </c>
      <c r="S1101" t="s">
        <v>977</v>
      </c>
      <c r="T1101" t="s">
        <v>1510</v>
      </c>
      <c r="U1101" t="s">
        <v>69</v>
      </c>
      <c r="V1101" t="s">
        <v>1517</v>
      </c>
      <c r="W1101">
        <v>199.99</v>
      </c>
      <c r="X1101">
        <v>19.989999999999998</v>
      </c>
      <c r="Y1101">
        <v>1</v>
      </c>
      <c r="Z1101" t="s">
        <v>431</v>
      </c>
      <c r="AA1101" t="s">
        <v>2326</v>
      </c>
      <c r="AF1101" s="4"/>
      <c r="AG1101" s="4"/>
      <c r="AH1101" t="s">
        <v>65</v>
      </c>
      <c r="AI1101" t="s">
        <v>227</v>
      </c>
      <c r="AJ1101" t="s">
        <v>415</v>
      </c>
      <c r="AK1101" t="s">
        <v>977</v>
      </c>
      <c r="AL1101" t="s">
        <v>1510</v>
      </c>
      <c r="AM1101" t="s">
        <v>69</v>
      </c>
      <c r="AN1101" t="s">
        <v>1517</v>
      </c>
      <c r="AO1101" t="s">
        <v>431</v>
      </c>
      <c r="AP1101" t="s">
        <v>2326</v>
      </c>
    </row>
    <row r="1102" spans="1:42" x14ac:dyDescent="0.25">
      <c r="A1102">
        <v>766</v>
      </c>
      <c r="B1102">
        <v>442</v>
      </c>
      <c r="C1102" s="4">
        <v>44176</v>
      </c>
      <c r="D1102">
        <v>2</v>
      </c>
      <c r="E1102" t="s">
        <v>38</v>
      </c>
      <c r="F1102" t="s">
        <v>49</v>
      </c>
      <c r="G1102" t="s">
        <v>55</v>
      </c>
      <c r="H1102" t="s">
        <v>58</v>
      </c>
      <c r="I1102" s="4">
        <v>43739</v>
      </c>
      <c r="J1102">
        <v>1</v>
      </c>
      <c r="K1102" t="s">
        <v>61</v>
      </c>
      <c r="L1102" s="4">
        <v>43615</v>
      </c>
      <c r="M1102" s="4">
        <v>43830</v>
      </c>
      <c r="N1102">
        <v>1</v>
      </c>
      <c r="O1102" t="s">
        <v>70</v>
      </c>
      <c r="P1102" t="s">
        <v>232</v>
      </c>
      <c r="Q1102">
        <v>1</v>
      </c>
      <c r="R1102" t="s">
        <v>512</v>
      </c>
      <c r="S1102" t="s">
        <v>1075</v>
      </c>
      <c r="T1102" t="s">
        <v>1602</v>
      </c>
      <c r="U1102" t="s">
        <v>80</v>
      </c>
      <c r="V1102" t="s">
        <v>1517</v>
      </c>
      <c r="W1102">
        <v>65.92</v>
      </c>
      <c r="X1102">
        <v>39.979999999999997</v>
      </c>
      <c r="Y1102">
        <v>1</v>
      </c>
      <c r="Z1102" t="s">
        <v>673</v>
      </c>
      <c r="AA1102" t="s">
        <v>2348</v>
      </c>
      <c r="AF1102" s="4"/>
      <c r="AG1102" s="4"/>
      <c r="AH1102" t="s">
        <v>70</v>
      </c>
      <c r="AI1102" t="s">
        <v>232</v>
      </c>
      <c r="AJ1102" t="s">
        <v>512</v>
      </c>
      <c r="AK1102" t="s">
        <v>1075</v>
      </c>
      <c r="AL1102" t="s">
        <v>1602</v>
      </c>
      <c r="AM1102" t="s">
        <v>80</v>
      </c>
      <c r="AN1102" t="s">
        <v>1517</v>
      </c>
      <c r="AO1102" t="s">
        <v>673</v>
      </c>
      <c r="AP1102" t="s">
        <v>2348</v>
      </c>
    </row>
    <row r="1103" spans="1:42" x14ac:dyDescent="0.25">
      <c r="A1103">
        <v>767</v>
      </c>
      <c r="B1103">
        <v>341</v>
      </c>
      <c r="C1103" s="4">
        <v>44177</v>
      </c>
      <c r="D1103">
        <v>7</v>
      </c>
      <c r="E1103" t="s">
        <v>35</v>
      </c>
      <c r="F1103" t="s">
        <v>46</v>
      </c>
      <c r="G1103" t="s">
        <v>55</v>
      </c>
      <c r="H1103" t="s">
        <v>57</v>
      </c>
      <c r="I1103" s="4">
        <v>43575</v>
      </c>
      <c r="J1103">
        <v>3</v>
      </c>
      <c r="L1103" s="4"/>
      <c r="M1103" s="4"/>
      <c r="N1103">
        <v>1</v>
      </c>
      <c r="O1103" t="s">
        <v>70</v>
      </c>
      <c r="P1103" t="s">
        <v>232</v>
      </c>
      <c r="Q1103">
        <v>1</v>
      </c>
      <c r="R1103" t="s">
        <v>475</v>
      </c>
      <c r="S1103" t="s">
        <v>1038</v>
      </c>
      <c r="T1103" t="s">
        <v>1527</v>
      </c>
      <c r="U1103" t="s">
        <v>69</v>
      </c>
      <c r="V1103" t="s">
        <v>1517</v>
      </c>
      <c r="W1103">
        <v>36.99</v>
      </c>
      <c r="X1103">
        <v>19.989999999999998</v>
      </c>
      <c r="Y1103">
        <v>1</v>
      </c>
      <c r="Z1103" t="s">
        <v>673</v>
      </c>
      <c r="AA1103" t="s">
        <v>2348</v>
      </c>
      <c r="AF1103" s="4"/>
      <c r="AG1103" s="4"/>
      <c r="AH1103" t="s">
        <v>70</v>
      </c>
      <c r="AI1103" t="s">
        <v>232</v>
      </c>
      <c r="AJ1103" t="s">
        <v>475</v>
      </c>
      <c r="AK1103" t="s">
        <v>1038</v>
      </c>
      <c r="AL1103" t="s">
        <v>1527</v>
      </c>
      <c r="AM1103" t="s">
        <v>69</v>
      </c>
      <c r="AN1103" t="s">
        <v>1517</v>
      </c>
      <c r="AO1103" t="s">
        <v>673</v>
      </c>
      <c r="AP1103" t="s">
        <v>2348</v>
      </c>
    </row>
    <row r="1104" spans="1:42" x14ac:dyDescent="0.25">
      <c r="A1104">
        <v>768</v>
      </c>
      <c r="B1104">
        <v>372</v>
      </c>
      <c r="C1104" s="4">
        <v>44177</v>
      </c>
      <c r="D1104">
        <v>2</v>
      </c>
      <c r="E1104" t="s">
        <v>38</v>
      </c>
      <c r="F1104" t="s">
        <v>49</v>
      </c>
      <c r="G1104" t="s">
        <v>56</v>
      </c>
      <c r="H1104" t="s">
        <v>57</v>
      </c>
      <c r="I1104" s="4">
        <v>43591</v>
      </c>
      <c r="J1104">
        <v>2</v>
      </c>
      <c r="L1104" s="4"/>
      <c r="M1104" s="4"/>
      <c r="N1104">
        <v>1</v>
      </c>
      <c r="O1104" t="s">
        <v>70</v>
      </c>
      <c r="P1104" t="s">
        <v>232</v>
      </c>
      <c r="Q1104">
        <v>1</v>
      </c>
      <c r="R1104" t="s">
        <v>628</v>
      </c>
      <c r="S1104" t="s">
        <v>1178</v>
      </c>
      <c r="T1104" t="s">
        <v>1501</v>
      </c>
      <c r="U1104" t="s">
        <v>69</v>
      </c>
      <c r="V1104" t="s">
        <v>1517</v>
      </c>
      <c r="W1104">
        <v>86.95</v>
      </c>
      <c r="X1104">
        <v>19.989999999999998</v>
      </c>
      <c r="Y1104">
        <v>1</v>
      </c>
      <c r="Z1104" t="s">
        <v>640</v>
      </c>
      <c r="AA1104" t="s">
        <v>2393</v>
      </c>
      <c r="AF1104" s="4"/>
      <c r="AG1104" s="4"/>
      <c r="AH1104" t="s">
        <v>70</v>
      </c>
      <c r="AI1104" t="s">
        <v>232</v>
      </c>
      <c r="AJ1104" t="s">
        <v>628</v>
      </c>
      <c r="AK1104" t="s">
        <v>1178</v>
      </c>
      <c r="AL1104" t="s">
        <v>1501</v>
      </c>
      <c r="AM1104" t="s">
        <v>69</v>
      </c>
      <c r="AN1104" t="s">
        <v>1517</v>
      </c>
      <c r="AO1104" t="s">
        <v>640</v>
      </c>
      <c r="AP1104" t="s">
        <v>2393</v>
      </c>
    </row>
    <row r="1105" spans="1:42" x14ac:dyDescent="0.25">
      <c r="A1105">
        <v>769</v>
      </c>
      <c r="B1105">
        <v>476</v>
      </c>
      <c r="C1105" s="4">
        <v>44177</v>
      </c>
      <c r="D1105">
        <v>8</v>
      </c>
      <c r="E1105" t="s">
        <v>43</v>
      </c>
      <c r="F1105" t="s">
        <v>54</v>
      </c>
      <c r="G1105" t="s">
        <v>56</v>
      </c>
      <c r="H1105" t="s">
        <v>58</v>
      </c>
      <c r="I1105" s="4">
        <v>44027</v>
      </c>
      <c r="J1105">
        <v>9</v>
      </c>
      <c r="K1105" t="s">
        <v>59</v>
      </c>
      <c r="L1105" s="4">
        <v>43952</v>
      </c>
      <c r="M1105" s="4">
        <v>44075</v>
      </c>
      <c r="N1105">
        <v>2</v>
      </c>
      <c r="O1105" t="s">
        <v>102</v>
      </c>
      <c r="P1105" t="s">
        <v>264</v>
      </c>
      <c r="Q1105">
        <v>2</v>
      </c>
      <c r="R1105" t="s">
        <v>814</v>
      </c>
      <c r="S1105" t="s">
        <v>1350</v>
      </c>
      <c r="T1105" t="s">
        <v>1866</v>
      </c>
      <c r="U1105" t="s">
        <v>71</v>
      </c>
      <c r="V1105" t="s">
        <v>1869</v>
      </c>
      <c r="W1105">
        <v>68.98</v>
      </c>
      <c r="X1105">
        <v>29.98</v>
      </c>
      <c r="Y1105">
        <v>2</v>
      </c>
      <c r="Z1105" t="s">
        <v>2258</v>
      </c>
      <c r="AA1105" t="s">
        <v>2555</v>
      </c>
      <c r="AF1105" s="4"/>
      <c r="AG1105" s="4"/>
      <c r="AH1105" t="s">
        <v>78</v>
      </c>
      <c r="AI1105" t="s">
        <v>240</v>
      </c>
      <c r="AJ1105" t="s">
        <v>904</v>
      </c>
      <c r="AK1105" t="s">
        <v>1191</v>
      </c>
      <c r="AL1105" t="s">
        <v>1490</v>
      </c>
      <c r="AM1105" t="s">
        <v>69</v>
      </c>
      <c r="AN1105" t="s">
        <v>1548</v>
      </c>
      <c r="AO1105" t="s">
        <v>469</v>
      </c>
      <c r="AP1105" t="s">
        <v>2339</v>
      </c>
    </row>
    <row r="1106" spans="1:42" x14ac:dyDescent="0.25">
      <c r="A1106">
        <v>769</v>
      </c>
      <c r="B1106">
        <v>476</v>
      </c>
      <c r="C1106" s="4">
        <v>44177</v>
      </c>
      <c r="D1106">
        <v>8</v>
      </c>
      <c r="E1106" t="s">
        <v>43</v>
      </c>
      <c r="F1106" t="s">
        <v>54</v>
      </c>
      <c r="G1106" t="s">
        <v>56</v>
      </c>
      <c r="H1106" t="s">
        <v>58</v>
      </c>
      <c r="I1106" s="4">
        <v>44027</v>
      </c>
      <c r="J1106">
        <v>9</v>
      </c>
      <c r="K1106" t="s">
        <v>59</v>
      </c>
      <c r="L1106" s="4">
        <v>43952</v>
      </c>
      <c r="M1106" s="4">
        <v>44075</v>
      </c>
      <c r="N1106">
        <v>2</v>
      </c>
      <c r="O1106" t="s">
        <v>102</v>
      </c>
      <c r="P1106" t="s">
        <v>264</v>
      </c>
      <c r="Q1106">
        <v>2</v>
      </c>
      <c r="R1106" t="s">
        <v>814</v>
      </c>
      <c r="S1106" t="s">
        <v>1350</v>
      </c>
      <c r="T1106" t="s">
        <v>1866</v>
      </c>
      <c r="U1106" t="s">
        <v>71</v>
      </c>
      <c r="V1106" t="s">
        <v>1869</v>
      </c>
      <c r="W1106">
        <v>68.98</v>
      </c>
      <c r="X1106">
        <v>29.98</v>
      </c>
      <c r="Y1106">
        <v>2</v>
      </c>
      <c r="Z1106" t="s">
        <v>2258</v>
      </c>
      <c r="AA1106" t="s">
        <v>2555</v>
      </c>
      <c r="AF1106" s="4"/>
      <c r="AG1106" s="4"/>
      <c r="AH1106" t="s">
        <v>80</v>
      </c>
      <c r="AI1106" t="s">
        <v>242</v>
      </c>
      <c r="AJ1106" t="s">
        <v>486</v>
      </c>
      <c r="AK1106" t="s">
        <v>1049</v>
      </c>
      <c r="AL1106" t="s">
        <v>1533</v>
      </c>
      <c r="AM1106" t="s">
        <v>69</v>
      </c>
      <c r="AN1106" t="s">
        <v>1548</v>
      </c>
      <c r="AO1106" t="s">
        <v>79</v>
      </c>
      <c r="AP1106" t="s">
        <v>2349</v>
      </c>
    </row>
    <row r="1107" spans="1:42" x14ac:dyDescent="0.25">
      <c r="A1107">
        <v>770</v>
      </c>
      <c r="B1107">
        <v>71</v>
      </c>
      <c r="C1107" s="4">
        <v>44179</v>
      </c>
      <c r="D1107">
        <v>2</v>
      </c>
      <c r="E1107" t="s">
        <v>38</v>
      </c>
      <c r="F1107" t="s">
        <v>49</v>
      </c>
      <c r="G1107" t="s">
        <v>56</v>
      </c>
      <c r="H1107" t="s">
        <v>58</v>
      </c>
      <c r="I1107" s="4">
        <v>43802</v>
      </c>
      <c r="J1107">
        <v>3</v>
      </c>
      <c r="K1107" t="s">
        <v>59</v>
      </c>
      <c r="L1107" s="4">
        <v>43615</v>
      </c>
      <c r="M1107" s="4">
        <v>43830</v>
      </c>
      <c r="N1107">
        <v>1</v>
      </c>
      <c r="O1107" t="s">
        <v>90</v>
      </c>
      <c r="P1107" t="s">
        <v>252</v>
      </c>
      <c r="Q1107">
        <v>1</v>
      </c>
      <c r="R1107" t="s">
        <v>489</v>
      </c>
      <c r="S1107" t="s">
        <v>1052</v>
      </c>
      <c r="T1107" t="s">
        <v>1581</v>
      </c>
      <c r="U1107" t="s">
        <v>69</v>
      </c>
      <c r="V1107" t="s">
        <v>1562</v>
      </c>
      <c r="W1107">
        <v>18.95</v>
      </c>
      <c r="X1107">
        <v>9.99</v>
      </c>
      <c r="Y1107">
        <v>1</v>
      </c>
      <c r="Z1107" t="s">
        <v>410</v>
      </c>
      <c r="AA1107" t="s">
        <v>2359</v>
      </c>
      <c r="AF1107" s="4"/>
      <c r="AG1107" s="4"/>
      <c r="AH1107" t="s">
        <v>90</v>
      </c>
      <c r="AI1107" t="s">
        <v>252</v>
      </c>
      <c r="AJ1107" t="s">
        <v>489</v>
      </c>
      <c r="AK1107" t="s">
        <v>1052</v>
      </c>
      <c r="AL1107" t="s">
        <v>1581</v>
      </c>
      <c r="AM1107" t="s">
        <v>69</v>
      </c>
      <c r="AN1107" t="s">
        <v>1562</v>
      </c>
      <c r="AO1107" t="s">
        <v>410</v>
      </c>
      <c r="AP1107" t="s">
        <v>2359</v>
      </c>
    </row>
    <row r="1108" spans="1:42" x14ac:dyDescent="0.25">
      <c r="A1108">
        <v>771</v>
      </c>
      <c r="B1108">
        <v>249</v>
      </c>
      <c r="C1108" s="4">
        <v>44180</v>
      </c>
      <c r="D1108">
        <v>1</v>
      </c>
      <c r="E1108" t="s">
        <v>39</v>
      </c>
      <c r="F1108" t="s">
        <v>50</v>
      </c>
      <c r="G1108" t="s">
        <v>55</v>
      </c>
      <c r="H1108" t="s">
        <v>57</v>
      </c>
      <c r="I1108" s="4">
        <v>43653</v>
      </c>
      <c r="J1108">
        <v>1</v>
      </c>
      <c r="K1108" t="s">
        <v>61</v>
      </c>
      <c r="L1108" s="4">
        <v>43615</v>
      </c>
      <c r="M1108" s="4">
        <v>43830</v>
      </c>
      <c r="N1108">
        <v>1</v>
      </c>
      <c r="O1108" t="s">
        <v>88</v>
      </c>
      <c r="P1108" t="s">
        <v>250</v>
      </c>
      <c r="Q1108">
        <v>1</v>
      </c>
      <c r="R1108" t="s">
        <v>815</v>
      </c>
      <c r="S1108" t="s">
        <v>1351</v>
      </c>
      <c r="T1108" t="s">
        <v>1867</v>
      </c>
      <c r="U1108" t="s">
        <v>88</v>
      </c>
      <c r="V1108" t="s">
        <v>1723</v>
      </c>
      <c r="W1108">
        <v>55.96</v>
      </c>
      <c r="X1108">
        <v>39.96</v>
      </c>
      <c r="Y1108">
        <v>1</v>
      </c>
      <c r="Z1108" t="s">
        <v>105</v>
      </c>
      <c r="AA1108" t="s">
        <v>2346</v>
      </c>
      <c r="AF1108" s="4"/>
      <c r="AG1108" s="4"/>
      <c r="AH1108" t="s">
        <v>80</v>
      </c>
      <c r="AI1108" t="s">
        <v>242</v>
      </c>
      <c r="AJ1108" t="s">
        <v>665</v>
      </c>
      <c r="AK1108" t="s">
        <v>1209</v>
      </c>
      <c r="AL1108" t="s">
        <v>1652</v>
      </c>
      <c r="AM1108" t="s">
        <v>80</v>
      </c>
      <c r="AN1108" t="s">
        <v>1562</v>
      </c>
      <c r="AO1108" t="s">
        <v>79</v>
      </c>
      <c r="AP1108" t="s">
        <v>2349</v>
      </c>
    </row>
    <row r="1109" spans="1:42" x14ac:dyDescent="0.25">
      <c r="A1109">
        <v>771</v>
      </c>
      <c r="B1109">
        <v>249</v>
      </c>
      <c r="C1109" s="4">
        <v>44180</v>
      </c>
      <c r="D1109">
        <v>1</v>
      </c>
      <c r="E1109" t="s">
        <v>39</v>
      </c>
      <c r="F1109" t="s">
        <v>50</v>
      </c>
      <c r="G1109" t="s">
        <v>55</v>
      </c>
      <c r="H1109" t="s">
        <v>57</v>
      </c>
      <c r="I1109" s="4">
        <v>43653</v>
      </c>
      <c r="J1109">
        <v>1</v>
      </c>
      <c r="K1109" t="s">
        <v>61</v>
      </c>
      <c r="L1109" s="4">
        <v>43615</v>
      </c>
      <c r="M1109" s="4">
        <v>43830</v>
      </c>
      <c r="N1109">
        <v>1</v>
      </c>
      <c r="O1109" t="s">
        <v>88</v>
      </c>
      <c r="P1109" t="s">
        <v>250</v>
      </c>
      <c r="Q1109">
        <v>1</v>
      </c>
      <c r="R1109" t="s">
        <v>815</v>
      </c>
      <c r="S1109" t="s">
        <v>1351</v>
      </c>
      <c r="T1109" t="s">
        <v>1867</v>
      </c>
      <c r="U1109" t="s">
        <v>88</v>
      </c>
      <c r="V1109" t="s">
        <v>1723</v>
      </c>
      <c r="W1109">
        <v>55.96</v>
      </c>
      <c r="X1109">
        <v>39.96</v>
      </c>
      <c r="Y1109">
        <v>1</v>
      </c>
      <c r="Z1109" t="s">
        <v>105</v>
      </c>
      <c r="AA1109" t="s">
        <v>2346</v>
      </c>
      <c r="AF1109" s="4"/>
      <c r="AG1109" s="4"/>
      <c r="AH1109" t="s">
        <v>80</v>
      </c>
      <c r="AI1109" t="s">
        <v>242</v>
      </c>
      <c r="AJ1109" t="s">
        <v>665</v>
      </c>
      <c r="AK1109" t="s">
        <v>1209</v>
      </c>
      <c r="AL1109" t="s">
        <v>1652</v>
      </c>
      <c r="AM1109" t="s">
        <v>80</v>
      </c>
      <c r="AN1109" t="s">
        <v>1562</v>
      </c>
      <c r="AO1109" t="s">
        <v>79</v>
      </c>
      <c r="AP1109" t="s">
        <v>2349</v>
      </c>
    </row>
    <row r="1110" spans="1:42" x14ac:dyDescent="0.25">
      <c r="A1110">
        <v>772</v>
      </c>
      <c r="B1110">
        <v>28</v>
      </c>
      <c r="C1110" s="4">
        <v>44181</v>
      </c>
      <c r="D1110">
        <v>5</v>
      </c>
      <c r="E1110" t="s">
        <v>36</v>
      </c>
      <c r="F1110" t="s">
        <v>47</v>
      </c>
      <c r="G1110" t="s">
        <v>55</v>
      </c>
      <c r="H1110" t="s">
        <v>57</v>
      </c>
      <c r="I1110" s="4">
        <v>44154</v>
      </c>
      <c r="J1110">
        <v>11</v>
      </c>
      <c r="K1110" t="s">
        <v>60</v>
      </c>
      <c r="L1110" s="4">
        <v>44148</v>
      </c>
      <c r="M1110" s="4">
        <v>44265</v>
      </c>
      <c r="N1110">
        <v>1</v>
      </c>
      <c r="O1110" t="s">
        <v>105</v>
      </c>
      <c r="P1110" t="s">
        <v>267</v>
      </c>
      <c r="Q1110">
        <v>1</v>
      </c>
      <c r="R1110" t="s">
        <v>816</v>
      </c>
      <c r="S1110" t="s">
        <v>1352</v>
      </c>
      <c r="T1110" t="s">
        <v>1868</v>
      </c>
      <c r="U1110" t="s">
        <v>110</v>
      </c>
      <c r="V1110" t="s">
        <v>1869</v>
      </c>
      <c r="W1110">
        <v>257.27999999999997</v>
      </c>
      <c r="X1110">
        <v>89.94</v>
      </c>
      <c r="Y1110">
        <v>1</v>
      </c>
      <c r="Z1110" t="s">
        <v>2120</v>
      </c>
      <c r="AA1110" t="s">
        <v>2394</v>
      </c>
      <c r="AF1110" s="4"/>
      <c r="AG1110" s="4"/>
      <c r="AH1110" t="s">
        <v>79</v>
      </c>
      <c r="AI1110" t="s">
        <v>241</v>
      </c>
      <c r="AJ1110" t="s">
        <v>423</v>
      </c>
      <c r="AK1110" t="s">
        <v>985</v>
      </c>
      <c r="AL1110" t="s">
        <v>1518</v>
      </c>
      <c r="AM1110" t="s">
        <v>67</v>
      </c>
      <c r="AN1110" t="s">
        <v>1548</v>
      </c>
      <c r="AO1110" t="s">
        <v>455</v>
      </c>
      <c r="AP1110" t="s">
        <v>2340</v>
      </c>
    </row>
    <row r="1111" spans="1:42" x14ac:dyDescent="0.25">
      <c r="A1111">
        <v>772</v>
      </c>
      <c r="B1111">
        <v>28</v>
      </c>
      <c r="C1111" s="4">
        <v>44181</v>
      </c>
      <c r="D1111">
        <v>5</v>
      </c>
      <c r="E1111" t="s">
        <v>36</v>
      </c>
      <c r="F1111" t="s">
        <v>47</v>
      </c>
      <c r="G1111" t="s">
        <v>55</v>
      </c>
      <c r="H1111" t="s">
        <v>57</v>
      </c>
      <c r="I1111" s="4">
        <v>44154</v>
      </c>
      <c r="J1111">
        <v>11</v>
      </c>
      <c r="K1111" t="s">
        <v>60</v>
      </c>
      <c r="L1111" s="4">
        <v>44148</v>
      </c>
      <c r="M1111" s="4">
        <v>44265</v>
      </c>
      <c r="N1111">
        <v>1</v>
      </c>
      <c r="O1111" t="s">
        <v>105</v>
      </c>
      <c r="P1111" t="s">
        <v>267</v>
      </c>
      <c r="Q1111">
        <v>1</v>
      </c>
      <c r="R1111" t="s">
        <v>816</v>
      </c>
      <c r="S1111" t="s">
        <v>1352</v>
      </c>
      <c r="T1111" t="s">
        <v>1868</v>
      </c>
      <c r="U1111" t="s">
        <v>110</v>
      </c>
      <c r="V1111" t="s">
        <v>1869</v>
      </c>
      <c r="W1111">
        <v>257.27999999999997</v>
      </c>
      <c r="X1111">
        <v>89.94</v>
      </c>
      <c r="Y1111">
        <v>1</v>
      </c>
      <c r="Z1111" t="s">
        <v>2120</v>
      </c>
      <c r="AA1111" t="s">
        <v>2394</v>
      </c>
      <c r="AF1111" s="4"/>
      <c r="AG1111" s="4"/>
      <c r="AH1111" t="s">
        <v>79</v>
      </c>
      <c r="AI1111" t="s">
        <v>241</v>
      </c>
      <c r="AJ1111" t="s">
        <v>423</v>
      </c>
      <c r="AK1111" t="s">
        <v>985</v>
      </c>
      <c r="AL1111" t="s">
        <v>1518</v>
      </c>
      <c r="AM1111" t="s">
        <v>67</v>
      </c>
      <c r="AN1111" t="s">
        <v>1548</v>
      </c>
      <c r="AO1111" t="s">
        <v>455</v>
      </c>
      <c r="AP1111" t="s">
        <v>2340</v>
      </c>
    </row>
    <row r="1112" spans="1:42" x14ac:dyDescent="0.25">
      <c r="A1112">
        <v>773</v>
      </c>
      <c r="B1112">
        <v>433</v>
      </c>
      <c r="C1112" s="4">
        <v>44181</v>
      </c>
      <c r="D1112">
        <v>10</v>
      </c>
      <c r="E1112" t="s">
        <v>42</v>
      </c>
      <c r="F1112" t="s">
        <v>53</v>
      </c>
      <c r="G1112" t="s">
        <v>55</v>
      </c>
      <c r="H1112" t="s">
        <v>58</v>
      </c>
      <c r="I1112" s="4">
        <v>43680</v>
      </c>
      <c r="J1112">
        <v>1</v>
      </c>
      <c r="K1112" t="s">
        <v>61</v>
      </c>
      <c r="L1112" s="4">
        <v>43615</v>
      </c>
      <c r="M1112" s="4">
        <v>43830</v>
      </c>
      <c r="N1112">
        <v>1</v>
      </c>
      <c r="O1112" t="s">
        <v>88</v>
      </c>
      <c r="P1112" t="s">
        <v>250</v>
      </c>
      <c r="Q1112">
        <v>1</v>
      </c>
      <c r="R1112" t="s">
        <v>91</v>
      </c>
      <c r="S1112" t="s">
        <v>1353</v>
      </c>
      <c r="T1112" t="s">
        <v>1869</v>
      </c>
      <c r="U1112" t="s">
        <v>88</v>
      </c>
      <c r="V1112" t="s">
        <v>1869</v>
      </c>
      <c r="W1112">
        <v>59.96</v>
      </c>
      <c r="X1112">
        <v>59.96</v>
      </c>
      <c r="Y1112">
        <v>1</v>
      </c>
      <c r="Z1112" t="s">
        <v>88</v>
      </c>
      <c r="AA1112" t="s">
        <v>2556</v>
      </c>
      <c r="AF1112" s="4"/>
      <c r="AG1112" s="4"/>
      <c r="AH1112" t="s">
        <v>80</v>
      </c>
      <c r="AI1112" t="s">
        <v>242</v>
      </c>
      <c r="AJ1112" t="s">
        <v>65</v>
      </c>
      <c r="AK1112" t="s">
        <v>1267</v>
      </c>
      <c r="AL1112" t="s">
        <v>1548</v>
      </c>
      <c r="AM1112" t="s">
        <v>80</v>
      </c>
      <c r="AN1112" t="s">
        <v>1548</v>
      </c>
      <c r="AO1112" t="s">
        <v>80</v>
      </c>
      <c r="AP1112" t="s">
        <v>2357</v>
      </c>
    </row>
    <row r="1113" spans="1:42" x14ac:dyDescent="0.25">
      <c r="A1113">
        <v>773</v>
      </c>
      <c r="B1113">
        <v>433</v>
      </c>
      <c r="C1113" s="4">
        <v>44181</v>
      </c>
      <c r="D1113">
        <v>10</v>
      </c>
      <c r="E1113" t="s">
        <v>42</v>
      </c>
      <c r="F1113" t="s">
        <v>53</v>
      </c>
      <c r="G1113" t="s">
        <v>55</v>
      </c>
      <c r="H1113" t="s">
        <v>58</v>
      </c>
      <c r="I1113" s="4">
        <v>43680</v>
      </c>
      <c r="J1113">
        <v>1</v>
      </c>
      <c r="K1113" t="s">
        <v>61</v>
      </c>
      <c r="L1113" s="4">
        <v>43615</v>
      </c>
      <c r="M1113" s="4">
        <v>43830</v>
      </c>
      <c r="N1113">
        <v>1</v>
      </c>
      <c r="O1113" t="s">
        <v>88</v>
      </c>
      <c r="P1113" t="s">
        <v>250</v>
      </c>
      <c r="Q1113">
        <v>1</v>
      </c>
      <c r="R1113" t="s">
        <v>91</v>
      </c>
      <c r="S1113" t="s">
        <v>1353</v>
      </c>
      <c r="T1113" t="s">
        <v>1869</v>
      </c>
      <c r="U1113" t="s">
        <v>88</v>
      </c>
      <c r="V1113" t="s">
        <v>1869</v>
      </c>
      <c r="W1113">
        <v>59.96</v>
      </c>
      <c r="X1113">
        <v>59.96</v>
      </c>
      <c r="Y1113">
        <v>1</v>
      </c>
      <c r="Z1113" t="s">
        <v>88</v>
      </c>
      <c r="AA1113" t="s">
        <v>2556</v>
      </c>
      <c r="AF1113" s="4"/>
      <c r="AG1113" s="4"/>
      <c r="AH1113" t="s">
        <v>80</v>
      </c>
      <c r="AI1113" t="s">
        <v>242</v>
      </c>
      <c r="AJ1113" t="s">
        <v>65</v>
      </c>
      <c r="AK1113" t="s">
        <v>1267</v>
      </c>
      <c r="AL1113" t="s">
        <v>1548</v>
      </c>
      <c r="AM1113" t="s">
        <v>80</v>
      </c>
      <c r="AN1113" t="s">
        <v>1548</v>
      </c>
      <c r="AO1113" t="s">
        <v>80</v>
      </c>
      <c r="AP1113" t="s">
        <v>2357</v>
      </c>
    </row>
    <row r="1114" spans="1:42" x14ac:dyDescent="0.25">
      <c r="A1114">
        <v>774</v>
      </c>
      <c r="B1114">
        <v>36</v>
      </c>
      <c r="C1114" s="4">
        <v>44182</v>
      </c>
      <c r="D1114">
        <v>3</v>
      </c>
      <c r="E1114" t="s">
        <v>34</v>
      </c>
      <c r="F1114" t="s">
        <v>45</v>
      </c>
      <c r="G1114" t="s">
        <v>56</v>
      </c>
      <c r="H1114" t="s">
        <v>57</v>
      </c>
      <c r="I1114" s="4">
        <v>43960</v>
      </c>
      <c r="J1114">
        <v>9</v>
      </c>
      <c r="K1114" t="s">
        <v>59</v>
      </c>
      <c r="L1114" s="4">
        <v>43952</v>
      </c>
      <c r="M1114" s="4">
        <v>44075</v>
      </c>
      <c r="N1114">
        <v>1</v>
      </c>
      <c r="O1114" t="s">
        <v>159</v>
      </c>
      <c r="P1114" t="s">
        <v>321</v>
      </c>
      <c r="Q1114">
        <v>1</v>
      </c>
      <c r="R1114" t="s">
        <v>764</v>
      </c>
      <c r="S1114" t="s">
        <v>1303</v>
      </c>
      <c r="T1114" t="s">
        <v>1820</v>
      </c>
      <c r="U1114" t="s">
        <v>71</v>
      </c>
      <c r="V1114" t="s">
        <v>1585</v>
      </c>
      <c r="W1114">
        <v>25.98</v>
      </c>
      <c r="X1114">
        <v>39.979999999999997</v>
      </c>
      <c r="Y1114">
        <v>1</v>
      </c>
      <c r="Z1114" t="s">
        <v>552</v>
      </c>
      <c r="AA1114" t="s">
        <v>2526</v>
      </c>
      <c r="AF1114" s="4"/>
      <c r="AG1114" s="4"/>
      <c r="AH1114" t="s">
        <v>70</v>
      </c>
      <c r="AI1114" t="s">
        <v>232</v>
      </c>
      <c r="AJ1114" t="s">
        <v>591</v>
      </c>
      <c r="AK1114" t="s">
        <v>1147</v>
      </c>
      <c r="AL1114" t="s">
        <v>1610</v>
      </c>
      <c r="AM1114" t="s">
        <v>69</v>
      </c>
      <c r="AN1114" t="s">
        <v>1517</v>
      </c>
      <c r="AO1114" t="s">
        <v>640</v>
      </c>
      <c r="AP1114" t="s">
        <v>2393</v>
      </c>
    </row>
    <row r="1115" spans="1:42" x14ac:dyDescent="0.25">
      <c r="A1115">
        <v>774</v>
      </c>
      <c r="B1115">
        <v>36</v>
      </c>
      <c r="C1115" s="4">
        <v>44182</v>
      </c>
      <c r="D1115">
        <v>3</v>
      </c>
      <c r="E1115" t="s">
        <v>34</v>
      </c>
      <c r="F1115" t="s">
        <v>45</v>
      </c>
      <c r="G1115" t="s">
        <v>56</v>
      </c>
      <c r="H1115" t="s">
        <v>57</v>
      </c>
      <c r="I1115" s="4">
        <v>43960</v>
      </c>
      <c r="J1115">
        <v>9</v>
      </c>
      <c r="K1115" t="s">
        <v>59</v>
      </c>
      <c r="L1115" s="4">
        <v>43952</v>
      </c>
      <c r="M1115" s="4">
        <v>44075</v>
      </c>
      <c r="N1115">
        <v>1</v>
      </c>
      <c r="O1115" t="s">
        <v>159</v>
      </c>
      <c r="P1115" t="s">
        <v>321</v>
      </c>
      <c r="Q1115">
        <v>1</v>
      </c>
      <c r="R1115" t="s">
        <v>764</v>
      </c>
      <c r="S1115" t="s">
        <v>1303</v>
      </c>
      <c r="T1115" t="s">
        <v>1820</v>
      </c>
      <c r="U1115" t="s">
        <v>71</v>
      </c>
      <c r="V1115" t="s">
        <v>1585</v>
      </c>
      <c r="W1115">
        <v>25.98</v>
      </c>
      <c r="X1115">
        <v>39.979999999999997</v>
      </c>
      <c r="Y1115">
        <v>1</v>
      </c>
      <c r="Z1115" t="s">
        <v>552</v>
      </c>
      <c r="AA1115" t="s">
        <v>2526</v>
      </c>
      <c r="AF1115" s="4"/>
      <c r="AG1115" s="4"/>
      <c r="AH1115" t="s">
        <v>70</v>
      </c>
      <c r="AI1115" t="s">
        <v>232</v>
      </c>
      <c r="AJ1115" t="s">
        <v>591</v>
      </c>
      <c r="AK1115" t="s">
        <v>1147</v>
      </c>
      <c r="AL1115" t="s">
        <v>1610</v>
      </c>
      <c r="AM1115" t="s">
        <v>69</v>
      </c>
      <c r="AN1115" t="s">
        <v>1517</v>
      </c>
      <c r="AO1115" t="s">
        <v>640</v>
      </c>
      <c r="AP1115" t="s">
        <v>2393</v>
      </c>
    </row>
    <row r="1116" spans="1:42" x14ac:dyDescent="0.25">
      <c r="A1116">
        <v>775</v>
      </c>
      <c r="B1116">
        <v>196</v>
      </c>
      <c r="C1116" s="4">
        <v>44182</v>
      </c>
      <c r="D1116">
        <v>10</v>
      </c>
      <c r="E1116" t="s">
        <v>42</v>
      </c>
      <c r="F1116" t="s">
        <v>53</v>
      </c>
      <c r="G1116" t="s">
        <v>55</v>
      </c>
      <c r="H1116" t="s">
        <v>57</v>
      </c>
      <c r="I1116" s="4">
        <v>43935</v>
      </c>
      <c r="J1116">
        <v>7</v>
      </c>
      <c r="K1116" t="s">
        <v>61</v>
      </c>
      <c r="L1116" s="4">
        <v>43915</v>
      </c>
      <c r="M1116" s="4">
        <v>44012</v>
      </c>
      <c r="N1116">
        <v>1</v>
      </c>
      <c r="O1116" t="s">
        <v>86</v>
      </c>
      <c r="P1116" t="s">
        <v>248</v>
      </c>
      <c r="Q1116">
        <v>1</v>
      </c>
      <c r="R1116" t="s">
        <v>633</v>
      </c>
      <c r="S1116" t="s">
        <v>1017</v>
      </c>
      <c r="T1116" t="s">
        <v>1547</v>
      </c>
      <c r="U1116" t="s">
        <v>80</v>
      </c>
      <c r="V1116" t="s">
        <v>1577</v>
      </c>
      <c r="W1116">
        <v>319.98</v>
      </c>
      <c r="X1116">
        <v>49.98</v>
      </c>
      <c r="Y1116">
        <v>1</v>
      </c>
      <c r="Z1116" t="s">
        <v>547</v>
      </c>
      <c r="AA1116" t="s">
        <v>2354</v>
      </c>
      <c r="AF1116" s="4"/>
      <c r="AG1116" s="4"/>
      <c r="AH1116" t="s">
        <v>86</v>
      </c>
      <c r="AI1116" t="s">
        <v>248</v>
      </c>
      <c r="AJ1116" t="s">
        <v>633</v>
      </c>
      <c r="AK1116" t="s">
        <v>1017</v>
      </c>
      <c r="AL1116" t="s">
        <v>1547</v>
      </c>
      <c r="AM1116" t="s">
        <v>80</v>
      </c>
      <c r="AN1116" t="s">
        <v>1577</v>
      </c>
      <c r="AO1116" t="s">
        <v>547</v>
      </c>
      <c r="AP1116" t="s">
        <v>2354</v>
      </c>
    </row>
    <row r="1117" spans="1:42" x14ac:dyDescent="0.25">
      <c r="A1117">
        <v>776</v>
      </c>
      <c r="B1117">
        <v>342</v>
      </c>
      <c r="C1117" s="4">
        <v>44182</v>
      </c>
      <c r="D1117">
        <v>1</v>
      </c>
      <c r="E1117" t="s">
        <v>39</v>
      </c>
      <c r="F1117" t="s">
        <v>50</v>
      </c>
      <c r="G1117" t="s">
        <v>56</v>
      </c>
      <c r="H1117" t="s">
        <v>57</v>
      </c>
      <c r="I1117" s="4">
        <v>43603</v>
      </c>
      <c r="J1117">
        <v>1</v>
      </c>
      <c r="L1117" s="4"/>
      <c r="M1117" s="4"/>
      <c r="N1117">
        <v>1</v>
      </c>
      <c r="O1117" t="s">
        <v>69</v>
      </c>
      <c r="P1117" t="s">
        <v>231</v>
      </c>
      <c r="Q1117">
        <v>1</v>
      </c>
      <c r="R1117" t="s">
        <v>434</v>
      </c>
      <c r="S1117" t="s">
        <v>991</v>
      </c>
      <c r="T1117" t="s">
        <v>1524</v>
      </c>
      <c r="U1117" t="s">
        <v>80</v>
      </c>
      <c r="V1117" t="s">
        <v>1517</v>
      </c>
      <c r="W1117">
        <v>1859.98</v>
      </c>
      <c r="X1117">
        <v>39.979999999999997</v>
      </c>
      <c r="Y1117">
        <v>1</v>
      </c>
      <c r="Z1117" t="s">
        <v>69</v>
      </c>
      <c r="AA1117" t="s">
        <v>2360</v>
      </c>
      <c r="AF1117" s="4"/>
      <c r="AG1117" s="4"/>
      <c r="AH1117" t="s">
        <v>69</v>
      </c>
      <c r="AI1117" t="s">
        <v>231</v>
      </c>
      <c r="AJ1117" t="s">
        <v>434</v>
      </c>
      <c r="AK1117" t="s">
        <v>991</v>
      </c>
      <c r="AL1117" t="s">
        <v>1524</v>
      </c>
      <c r="AM1117" t="s">
        <v>80</v>
      </c>
      <c r="AN1117" t="s">
        <v>1517</v>
      </c>
      <c r="AO1117" t="s">
        <v>69</v>
      </c>
      <c r="AP1117" t="s">
        <v>2360</v>
      </c>
    </row>
    <row r="1118" spans="1:42" x14ac:dyDescent="0.25">
      <c r="A1118">
        <v>777</v>
      </c>
      <c r="B1118">
        <v>205</v>
      </c>
      <c r="C1118" s="4">
        <v>44184</v>
      </c>
      <c r="D1118">
        <v>10</v>
      </c>
      <c r="E1118" t="s">
        <v>42</v>
      </c>
      <c r="F1118" t="s">
        <v>53</v>
      </c>
      <c r="G1118" t="s">
        <v>56</v>
      </c>
      <c r="H1118" t="s">
        <v>58</v>
      </c>
      <c r="I1118" s="4">
        <v>44065</v>
      </c>
      <c r="J1118">
        <v>8</v>
      </c>
      <c r="K1118" t="s">
        <v>60</v>
      </c>
      <c r="L1118" s="4">
        <v>44000</v>
      </c>
      <c r="M1118" s="4">
        <v>44073</v>
      </c>
      <c r="N1118">
        <v>1</v>
      </c>
      <c r="O1118" t="s">
        <v>67</v>
      </c>
      <c r="P1118" t="s">
        <v>229</v>
      </c>
      <c r="Q1118">
        <v>1</v>
      </c>
      <c r="R1118" t="s">
        <v>636</v>
      </c>
      <c r="S1118" t="s">
        <v>974</v>
      </c>
      <c r="T1118" t="s">
        <v>1513</v>
      </c>
      <c r="U1118" t="s">
        <v>80</v>
      </c>
      <c r="V1118" t="s">
        <v>1548</v>
      </c>
      <c r="W1118">
        <v>59.98</v>
      </c>
      <c r="X1118">
        <v>29.98</v>
      </c>
      <c r="Y1118">
        <v>1</v>
      </c>
      <c r="Z1118" t="s">
        <v>455</v>
      </c>
      <c r="AA1118" t="s">
        <v>2340</v>
      </c>
      <c r="AF1118" s="4"/>
      <c r="AG1118" s="4"/>
      <c r="AH1118" t="s">
        <v>67</v>
      </c>
      <c r="AI1118" t="s">
        <v>229</v>
      </c>
      <c r="AJ1118" t="s">
        <v>636</v>
      </c>
      <c r="AK1118" t="s">
        <v>974</v>
      </c>
      <c r="AL1118" t="s">
        <v>1513</v>
      </c>
      <c r="AM1118" t="s">
        <v>80</v>
      </c>
      <c r="AN1118" t="s">
        <v>1548</v>
      </c>
      <c r="AO1118" t="s">
        <v>455</v>
      </c>
      <c r="AP1118" t="s">
        <v>2340</v>
      </c>
    </row>
    <row r="1119" spans="1:42" x14ac:dyDescent="0.25">
      <c r="A1119">
        <v>778</v>
      </c>
      <c r="B1119">
        <v>331</v>
      </c>
      <c r="C1119" s="4">
        <v>44184</v>
      </c>
      <c r="D1119">
        <v>9</v>
      </c>
      <c r="E1119" t="s">
        <v>41</v>
      </c>
      <c r="F1119" t="s">
        <v>52</v>
      </c>
      <c r="G1119" t="s">
        <v>56</v>
      </c>
      <c r="H1119" t="s">
        <v>57</v>
      </c>
      <c r="I1119" s="4">
        <v>43588</v>
      </c>
      <c r="J1119">
        <v>1</v>
      </c>
      <c r="L1119" s="4"/>
      <c r="M1119" s="4"/>
      <c r="N1119">
        <v>2</v>
      </c>
      <c r="O1119" t="s">
        <v>193</v>
      </c>
      <c r="P1119" t="s">
        <v>355</v>
      </c>
      <c r="Q1119">
        <v>2</v>
      </c>
      <c r="R1119" t="s">
        <v>817</v>
      </c>
      <c r="S1119" t="s">
        <v>1354</v>
      </c>
      <c r="T1119" t="s">
        <v>1870</v>
      </c>
      <c r="U1119" t="s">
        <v>103</v>
      </c>
      <c r="V1119" t="s">
        <v>2038</v>
      </c>
      <c r="W1119">
        <v>64.42</v>
      </c>
      <c r="X1119">
        <v>74.959999999999994</v>
      </c>
      <c r="Y1119">
        <v>2</v>
      </c>
      <c r="Z1119" t="s">
        <v>2259</v>
      </c>
      <c r="AA1119" t="s">
        <v>2557</v>
      </c>
      <c r="AF1119" s="4"/>
      <c r="AG1119" s="4"/>
      <c r="AH1119" t="s">
        <v>67</v>
      </c>
      <c r="AI1119" t="s">
        <v>229</v>
      </c>
      <c r="AJ1119" t="s">
        <v>416</v>
      </c>
      <c r="AK1119" t="s">
        <v>978</v>
      </c>
      <c r="AL1119" t="s">
        <v>1511</v>
      </c>
      <c r="AM1119" t="s">
        <v>69</v>
      </c>
      <c r="AN1119" t="s">
        <v>1548</v>
      </c>
      <c r="AO1119" t="s">
        <v>652</v>
      </c>
      <c r="AP1119" t="s">
        <v>2352</v>
      </c>
    </row>
    <row r="1120" spans="1:42" x14ac:dyDescent="0.25">
      <c r="A1120">
        <v>778</v>
      </c>
      <c r="B1120">
        <v>331</v>
      </c>
      <c r="C1120" s="4">
        <v>44184</v>
      </c>
      <c r="D1120">
        <v>9</v>
      </c>
      <c r="E1120" t="s">
        <v>41</v>
      </c>
      <c r="F1120" t="s">
        <v>52</v>
      </c>
      <c r="G1120" t="s">
        <v>56</v>
      </c>
      <c r="H1120" t="s">
        <v>57</v>
      </c>
      <c r="I1120" s="4">
        <v>43588</v>
      </c>
      <c r="J1120">
        <v>1</v>
      </c>
      <c r="L1120" s="4"/>
      <c r="M1120" s="4"/>
      <c r="N1120">
        <v>2</v>
      </c>
      <c r="O1120" t="s">
        <v>193</v>
      </c>
      <c r="P1120" t="s">
        <v>355</v>
      </c>
      <c r="Q1120">
        <v>2</v>
      </c>
      <c r="R1120" t="s">
        <v>817</v>
      </c>
      <c r="S1120" t="s">
        <v>1354</v>
      </c>
      <c r="T1120" t="s">
        <v>1870</v>
      </c>
      <c r="U1120" t="s">
        <v>103</v>
      </c>
      <c r="V1120" t="s">
        <v>2038</v>
      </c>
      <c r="W1120">
        <v>64.42</v>
      </c>
      <c r="X1120">
        <v>74.959999999999994</v>
      </c>
      <c r="Y1120">
        <v>2</v>
      </c>
      <c r="Z1120" t="s">
        <v>2259</v>
      </c>
      <c r="AA1120" t="s">
        <v>2557</v>
      </c>
      <c r="AF1120" s="4"/>
      <c r="AG1120" s="4"/>
      <c r="AH1120" t="s">
        <v>65</v>
      </c>
      <c r="AI1120" t="s">
        <v>227</v>
      </c>
      <c r="AJ1120" t="s">
        <v>519</v>
      </c>
      <c r="AK1120" t="s">
        <v>1083</v>
      </c>
      <c r="AL1120" t="s">
        <v>1609</v>
      </c>
      <c r="AM1120" t="s">
        <v>67</v>
      </c>
      <c r="AN1120" t="s">
        <v>1517</v>
      </c>
      <c r="AO1120" t="s">
        <v>431</v>
      </c>
      <c r="AP1120" t="s">
        <v>2326</v>
      </c>
    </row>
    <row r="1121" spans="1:42" x14ac:dyDescent="0.25">
      <c r="A1121">
        <v>779</v>
      </c>
      <c r="B1121">
        <v>368</v>
      </c>
      <c r="C1121" s="4">
        <v>44185</v>
      </c>
      <c r="D1121">
        <v>5</v>
      </c>
      <c r="E1121" t="s">
        <v>36</v>
      </c>
      <c r="F1121" t="s">
        <v>47</v>
      </c>
      <c r="G1121" t="s">
        <v>56</v>
      </c>
      <c r="H1121" t="s">
        <v>57</v>
      </c>
      <c r="I1121" s="4">
        <v>43583</v>
      </c>
      <c r="J1121">
        <v>2</v>
      </c>
      <c r="L1121" s="4"/>
      <c r="M1121" s="4"/>
      <c r="N1121">
        <v>1</v>
      </c>
      <c r="O1121" t="s">
        <v>80</v>
      </c>
      <c r="P1121" t="s">
        <v>242</v>
      </c>
      <c r="Q1121">
        <v>1</v>
      </c>
      <c r="R1121" t="s">
        <v>469</v>
      </c>
      <c r="S1121" t="s">
        <v>1032</v>
      </c>
      <c r="T1121" t="s">
        <v>1562</v>
      </c>
      <c r="U1121" t="s">
        <v>69</v>
      </c>
      <c r="V1121" t="s">
        <v>1548</v>
      </c>
      <c r="W1121">
        <v>9.99</v>
      </c>
      <c r="X1121">
        <v>14.99</v>
      </c>
      <c r="Y1121">
        <v>1</v>
      </c>
      <c r="Z1121" t="s">
        <v>70</v>
      </c>
      <c r="AA1121" t="s">
        <v>2341</v>
      </c>
      <c r="AF1121" s="4"/>
      <c r="AG1121" s="4"/>
      <c r="AH1121" t="s">
        <v>80</v>
      </c>
      <c r="AI1121" t="s">
        <v>242</v>
      </c>
      <c r="AJ1121" t="s">
        <v>469</v>
      </c>
      <c r="AK1121" t="s">
        <v>1032</v>
      </c>
      <c r="AL1121" t="s">
        <v>1562</v>
      </c>
      <c r="AM1121" t="s">
        <v>69</v>
      </c>
      <c r="AN1121" t="s">
        <v>1548</v>
      </c>
      <c r="AO1121" t="s">
        <v>70</v>
      </c>
      <c r="AP1121" t="s">
        <v>2341</v>
      </c>
    </row>
    <row r="1122" spans="1:42" x14ac:dyDescent="0.25">
      <c r="A1122">
        <v>780</v>
      </c>
      <c r="B1122">
        <v>44</v>
      </c>
      <c r="C1122" s="4">
        <v>44186</v>
      </c>
      <c r="D1122">
        <v>10</v>
      </c>
      <c r="E1122" t="s">
        <v>42</v>
      </c>
      <c r="F1122" t="s">
        <v>53</v>
      </c>
      <c r="G1122" t="s">
        <v>55</v>
      </c>
      <c r="H1122" t="s">
        <v>57</v>
      </c>
      <c r="I1122" s="4">
        <v>44170</v>
      </c>
      <c r="J1122">
        <v>11</v>
      </c>
      <c r="K1122" t="s">
        <v>60</v>
      </c>
      <c r="L1122" s="4">
        <v>44148</v>
      </c>
      <c r="M1122" s="4">
        <v>44265</v>
      </c>
      <c r="N1122">
        <v>1</v>
      </c>
      <c r="O1122" t="s">
        <v>65</v>
      </c>
      <c r="P1122" t="s">
        <v>227</v>
      </c>
      <c r="Q1122">
        <v>1</v>
      </c>
      <c r="R1122" t="s">
        <v>545</v>
      </c>
      <c r="S1122" t="s">
        <v>1106</v>
      </c>
      <c r="T1122" t="s">
        <v>1632</v>
      </c>
      <c r="U1122" t="s">
        <v>80</v>
      </c>
      <c r="V1122" t="s">
        <v>1517</v>
      </c>
      <c r="W1122">
        <v>640</v>
      </c>
      <c r="X1122">
        <v>39.979999999999997</v>
      </c>
      <c r="Y1122">
        <v>1</v>
      </c>
      <c r="Z1122" t="s">
        <v>431</v>
      </c>
      <c r="AA1122" t="s">
        <v>2326</v>
      </c>
      <c r="AF1122" s="4"/>
      <c r="AG1122" s="4"/>
      <c r="AH1122" t="s">
        <v>65</v>
      </c>
      <c r="AI1122" t="s">
        <v>227</v>
      </c>
      <c r="AJ1122" t="s">
        <v>545</v>
      </c>
      <c r="AK1122" t="s">
        <v>1106</v>
      </c>
      <c r="AL1122" t="s">
        <v>1632</v>
      </c>
      <c r="AM1122" t="s">
        <v>80</v>
      </c>
      <c r="AN1122" t="s">
        <v>1517</v>
      </c>
      <c r="AO1122" t="s">
        <v>431</v>
      </c>
      <c r="AP1122" t="s">
        <v>2326</v>
      </c>
    </row>
    <row r="1123" spans="1:42" x14ac:dyDescent="0.25">
      <c r="A1123">
        <v>781</v>
      </c>
      <c r="B1123">
        <v>119</v>
      </c>
      <c r="C1123" s="4">
        <v>44188</v>
      </c>
      <c r="D1123">
        <v>6</v>
      </c>
      <c r="E1123" t="s">
        <v>33</v>
      </c>
      <c r="F1123" t="s">
        <v>44</v>
      </c>
      <c r="G1123" t="s">
        <v>56</v>
      </c>
      <c r="H1123" t="s">
        <v>57</v>
      </c>
      <c r="I1123" s="4">
        <v>43957</v>
      </c>
      <c r="J1123">
        <v>7</v>
      </c>
      <c r="K1123" t="s">
        <v>61</v>
      </c>
      <c r="L1123" s="4">
        <v>43915</v>
      </c>
      <c r="M1123" s="4">
        <v>44012</v>
      </c>
      <c r="N1123">
        <v>1</v>
      </c>
      <c r="O1123" t="s">
        <v>78</v>
      </c>
      <c r="P1123" t="s">
        <v>240</v>
      </c>
      <c r="Q1123">
        <v>1</v>
      </c>
      <c r="R1123" t="s">
        <v>578</v>
      </c>
      <c r="S1123" t="s">
        <v>1136</v>
      </c>
      <c r="T1123" t="s">
        <v>1659</v>
      </c>
      <c r="U1123" t="s">
        <v>69</v>
      </c>
      <c r="V1123" t="s">
        <v>1548</v>
      </c>
      <c r="W1123">
        <v>4.99</v>
      </c>
      <c r="X1123">
        <v>14.99</v>
      </c>
      <c r="Y1123">
        <v>1</v>
      </c>
      <c r="Z1123" t="s">
        <v>393</v>
      </c>
      <c r="AA1123" t="s">
        <v>2345</v>
      </c>
      <c r="AF1123" s="4"/>
      <c r="AG1123" s="4"/>
      <c r="AH1123" t="s">
        <v>78</v>
      </c>
      <c r="AI1123" t="s">
        <v>240</v>
      </c>
      <c r="AJ1123" t="s">
        <v>578</v>
      </c>
      <c r="AK1123" t="s">
        <v>1136</v>
      </c>
      <c r="AL1123" t="s">
        <v>1659</v>
      </c>
      <c r="AM1123" t="s">
        <v>69</v>
      </c>
      <c r="AN1123" t="s">
        <v>1548</v>
      </c>
      <c r="AO1123" t="s">
        <v>393</v>
      </c>
      <c r="AP1123" t="s">
        <v>2345</v>
      </c>
    </row>
    <row r="1124" spans="1:42" x14ac:dyDescent="0.25">
      <c r="A1124">
        <v>782</v>
      </c>
      <c r="B1124">
        <v>136</v>
      </c>
      <c r="C1124" s="4">
        <v>44188</v>
      </c>
      <c r="D1124">
        <v>8</v>
      </c>
      <c r="E1124" t="s">
        <v>43</v>
      </c>
      <c r="F1124" t="s">
        <v>54</v>
      </c>
      <c r="G1124" t="s">
        <v>56</v>
      </c>
      <c r="H1124" t="s">
        <v>58</v>
      </c>
      <c r="I1124" s="4">
        <v>44076</v>
      </c>
      <c r="J1124">
        <v>10</v>
      </c>
      <c r="K1124" t="s">
        <v>61</v>
      </c>
      <c r="L1124" s="4">
        <v>44055</v>
      </c>
      <c r="M1124" s="4">
        <v>44196</v>
      </c>
      <c r="N1124">
        <v>1</v>
      </c>
      <c r="O1124" t="s">
        <v>70</v>
      </c>
      <c r="P1124" t="s">
        <v>232</v>
      </c>
      <c r="Q1124">
        <v>1</v>
      </c>
      <c r="R1124" t="s">
        <v>591</v>
      </c>
      <c r="S1124" t="s">
        <v>1147</v>
      </c>
      <c r="T1124" t="s">
        <v>1610</v>
      </c>
      <c r="U1124" t="s">
        <v>67</v>
      </c>
      <c r="V1124" t="s">
        <v>1517</v>
      </c>
      <c r="W1124">
        <v>38.97</v>
      </c>
      <c r="X1124">
        <v>59.97</v>
      </c>
      <c r="Y1124">
        <v>1</v>
      </c>
      <c r="Z1124" t="s">
        <v>640</v>
      </c>
      <c r="AA1124" t="s">
        <v>2393</v>
      </c>
      <c r="AF1124" s="4"/>
      <c r="AG1124" s="4"/>
      <c r="AH1124" t="s">
        <v>70</v>
      </c>
      <c r="AI1124" t="s">
        <v>232</v>
      </c>
      <c r="AJ1124" t="s">
        <v>591</v>
      </c>
      <c r="AK1124" t="s">
        <v>1147</v>
      </c>
      <c r="AL1124" t="s">
        <v>1610</v>
      </c>
      <c r="AM1124" t="s">
        <v>67</v>
      </c>
      <c r="AN1124" t="s">
        <v>1517</v>
      </c>
      <c r="AO1124" t="s">
        <v>640</v>
      </c>
      <c r="AP1124" t="s">
        <v>2393</v>
      </c>
    </row>
    <row r="1125" spans="1:42" x14ac:dyDescent="0.25">
      <c r="A1125">
        <v>783</v>
      </c>
      <c r="B1125">
        <v>129</v>
      </c>
      <c r="C1125" s="4">
        <v>44189</v>
      </c>
      <c r="D1125">
        <v>2</v>
      </c>
      <c r="E1125" t="s">
        <v>38</v>
      </c>
      <c r="F1125" t="s">
        <v>49</v>
      </c>
      <c r="G1125" t="s">
        <v>56</v>
      </c>
      <c r="H1125" t="s">
        <v>58</v>
      </c>
      <c r="I1125" s="4">
        <v>43622</v>
      </c>
      <c r="J1125">
        <v>3</v>
      </c>
      <c r="K1125" t="s">
        <v>59</v>
      </c>
      <c r="L1125" s="4">
        <v>43615</v>
      </c>
      <c r="M1125" s="4">
        <v>43830</v>
      </c>
      <c r="N1125">
        <v>2</v>
      </c>
      <c r="O1125" t="s">
        <v>94</v>
      </c>
      <c r="P1125" t="s">
        <v>256</v>
      </c>
      <c r="Q1125">
        <v>2</v>
      </c>
      <c r="R1125" t="s">
        <v>818</v>
      </c>
      <c r="S1125" t="s">
        <v>1355</v>
      </c>
      <c r="T1125" t="s">
        <v>1871</v>
      </c>
      <c r="U1125" t="s">
        <v>75</v>
      </c>
      <c r="V1125" t="s">
        <v>1902</v>
      </c>
      <c r="W1125">
        <v>759.95</v>
      </c>
      <c r="X1125">
        <v>114.95</v>
      </c>
      <c r="Y1125">
        <v>2</v>
      </c>
      <c r="Z1125" t="s">
        <v>2139</v>
      </c>
      <c r="AA1125" t="s">
        <v>2419</v>
      </c>
      <c r="AF1125" s="4"/>
      <c r="AG1125" s="4"/>
      <c r="AH1125" t="s">
        <v>70</v>
      </c>
      <c r="AI1125" t="s">
        <v>232</v>
      </c>
      <c r="AJ1125" t="s">
        <v>865</v>
      </c>
      <c r="AK1125" t="s">
        <v>1402</v>
      </c>
      <c r="AL1125" t="s">
        <v>1859</v>
      </c>
      <c r="AM1125" t="s">
        <v>80</v>
      </c>
      <c r="AN1125" t="s">
        <v>1517</v>
      </c>
      <c r="AO1125" t="s">
        <v>640</v>
      </c>
      <c r="AP1125" t="s">
        <v>2393</v>
      </c>
    </row>
    <row r="1126" spans="1:42" x14ac:dyDescent="0.25">
      <c r="A1126">
        <v>783</v>
      </c>
      <c r="B1126">
        <v>129</v>
      </c>
      <c r="C1126" s="4">
        <v>44189</v>
      </c>
      <c r="D1126">
        <v>2</v>
      </c>
      <c r="E1126" t="s">
        <v>38</v>
      </c>
      <c r="F1126" t="s">
        <v>49</v>
      </c>
      <c r="G1126" t="s">
        <v>56</v>
      </c>
      <c r="H1126" t="s">
        <v>58</v>
      </c>
      <c r="I1126" s="4">
        <v>43622</v>
      </c>
      <c r="J1126">
        <v>3</v>
      </c>
      <c r="K1126" t="s">
        <v>59</v>
      </c>
      <c r="L1126" s="4">
        <v>43615</v>
      </c>
      <c r="M1126" s="4">
        <v>43830</v>
      </c>
      <c r="N1126">
        <v>2</v>
      </c>
      <c r="O1126" t="s">
        <v>94</v>
      </c>
      <c r="P1126" t="s">
        <v>256</v>
      </c>
      <c r="Q1126">
        <v>2</v>
      </c>
      <c r="R1126" t="s">
        <v>818</v>
      </c>
      <c r="S1126" t="s">
        <v>1355</v>
      </c>
      <c r="T1126" t="s">
        <v>1871</v>
      </c>
      <c r="U1126" t="s">
        <v>75</v>
      </c>
      <c r="V1126" t="s">
        <v>1902</v>
      </c>
      <c r="W1126">
        <v>759.95</v>
      </c>
      <c r="X1126">
        <v>114.95</v>
      </c>
      <c r="Y1126">
        <v>2</v>
      </c>
      <c r="Z1126" t="s">
        <v>2139</v>
      </c>
      <c r="AA1126" t="s">
        <v>2419</v>
      </c>
      <c r="AF1126" s="4"/>
      <c r="AG1126" s="4"/>
      <c r="AH1126" t="s">
        <v>86</v>
      </c>
      <c r="AI1126" t="s">
        <v>248</v>
      </c>
      <c r="AJ1126" t="s">
        <v>633</v>
      </c>
      <c r="AK1126" t="s">
        <v>1017</v>
      </c>
      <c r="AL1126" t="s">
        <v>1547</v>
      </c>
      <c r="AM1126" t="s">
        <v>67</v>
      </c>
      <c r="AN1126" t="s">
        <v>1577</v>
      </c>
      <c r="AO1126" t="s">
        <v>547</v>
      </c>
      <c r="AP1126" t="s">
        <v>2354</v>
      </c>
    </row>
    <row r="1127" spans="1:42" x14ac:dyDescent="0.25">
      <c r="A1127">
        <v>784</v>
      </c>
      <c r="B1127">
        <v>345</v>
      </c>
      <c r="C1127" s="4">
        <v>44189</v>
      </c>
      <c r="D1127">
        <v>1</v>
      </c>
      <c r="E1127" t="s">
        <v>39</v>
      </c>
      <c r="F1127" t="s">
        <v>50</v>
      </c>
      <c r="G1127" t="s">
        <v>55</v>
      </c>
      <c r="H1127" t="s">
        <v>57</v>
      </c>
      <c r="I1127" s="4">
        <v>43668</v>
      </c>
      <c r="J1127">
        <v>1</v>
      </c>
      <c r="K1127" t="s">
        <v>61</v>
      </c>
      <c r="L1127" s="4">
        <v>43615</v>
      </c>
      <c r="M1127" s="4">
        <v>43830</v>
      </c>
      <c r="N1127">
        <v>2</v>
      </c>
      <c r="O1127" t="s">
        <v>141</v>
      </c>
      <c r="P1127" t="s">
        <v>303</v>
      </c>
      <c r="Q1127">
        <v>2</v>
      </c>
      <c r="R1127" t="s">
        <v>819</v>
      </c>
      <c r="S1127" t="s">
        <v>1356</v>
      </c>
      <c r="T1127" t="s">
        <v>1872</v>
      </c>
      <c r="U1127" t="s">
        <v>88</v>
      </c>
      <c r="V1127" t="s">
        <v>2042</v>
      </c>
      <c r="W1127">
        <v>385.96</v>
      </c>
      <c r="X1127">
        <v>49.96</v>
      </c>
      <c r="Y1127">
        <v>2</v>
      </c>
      <c r="Z1127" t="s">
        <v>2260</v>
      </c>
      <c r="AA1127" t="s">
        <v>2558</v>
      </c>
      <c r="AF1127" s="4"/>
      <c r="AG1127" s="4"/>
      <c r="AH1127" t="s">
        <v>86</v>
      </c>
      <c r="AI1127" t="s">
        <v>248</v>
      </c>
      <c r="AJ1127" t="s">
        <v>633</v>
      </c>
      <c r="AK1127" t="s">
        <v>1017</v>
      </c>
      <c r="AL1127" t="s">
        <v>1547</v>
      </c>
      <c r="AM1127" t="s">
        <v>80</v>
      </c>
      <c r="AN1127" t="s">
        <v>1548</v>
      </c>
      <c r="AO1127" t="s">
        <v>547</v>
      </c>
      <c r="AP1127" t="s">
        <v>2354</v>
      </c>
    </row>
    <row r="1128" spans="1:42" x14ac:dyDescent="0.25">
      <c r="A1128">
        <v>784</v>
      </c>
      <c r="B1128">
        <v>345</v>
      </c>
      <c r="C1128" s="4">
        <v>44189</v>
      </c>
      <c r="D1128">
        <v>1</v>
      </c>
      <c r="E1128" t="s">
        <v>39</v>
      </c>
      <c r="F1128" t="s">
        <v>50</v>
      </c>
      <c r="G1128" t="s">
        <v>55</v>
      </c>
      <c r="H1128" t="s">
        <v>57</v>
      </c>
      <c r="I1128" s="4">
        <v>43668</v>
      </c>
      <c r="J1128">
        <v>1</v>
      </c>
      <c r="K1128" t="s">
        <v>61</v>
      </c>
      <c r="L1128" s="4">
        <v>43615</v>
      </c>
      <c r="M1128" s="4">
        <v>43830</v>
      </c>
      <c r="N1128">
        <v>2</v>
      </c>
      <c r="O1128" t="s">
        <v>141</v>
      </c>
      <c r="P1128" t="s">
        <v>303</v>
      </c>
      <c r="Q1128">
        <v>2</v>
      </c>
      <c r="R1128" t="s">
        <v>819</v>
      </c>
      <c r="S1128" t="s">
        <v>1356</v>
      </c>
      <c r="T1128" t="s">
        <v>1872</v>
      </c>
      <c r="U1128" t="s">
        <v>88</v>
      </c>
      <c r="V1128" t="s">
        <v>2042</v>
      </c>
      <c r="W1128">
        <v>385.96</v>
      </c>
      <c r="X1128">
        <v>49.96</v>
      </c>
      <c r="Y1128">
        <v>2</v>
      </c>
      <c r="Z1128" t="s">
        <v>2260</v>
      </c>
      <c r="AA1128" t="s">
        <v>2558</v>
      </c>
      <c r="AF1128" s="4"/>
      <c r="AG1128" s="4"/>
      <c r="AH1128" t="s">
        <v>67</v>
      </c>
      <c r="AI1128" t="s">
        <v>229</v>
      </c>
      <c r="AJ1128" t="s">
        <v>468</v>
      </c>
      <c r="AK1128" t="s">
        <v>1031</v>
      </c>
      <c r="AL1128" t="s">
        <v>1561</v>
      </c>
      <c r="AM1128" t="s">
        <v>80</v>
      </c>
      <c r="AN1128" t="s">
        <v>1562</v>
      </c>
      <c r="AO1128" t="s">
        <v>90</v>
      </c>
      <c r="AP1128" t="s">
        <v>2328</v>
      </c>
    </row>
    <row r="1129" spans="1:42" x14ac:dyDescent="0.25">
      <c r="A1129">
        <v>785</v>
      </c>
      <c r="B1129">
        <v>9</v>
      </c>
      <c r="C1129" s="4">
        <v>44190</v>
      </c>
      <c r="D1129">
        <v>7</v>
      </c>
      <c r="E1129" t="s">
        <v>35</v>
      </c>
      <c r="F1129" t="s">
        <v>46</v>
      </c>
      <c r="G1129" t="s">
        <v>55</v>
      </c>
      <c r="H1129" t="s">
        <v>57</v>
      </c>
      <c r="I1129" s="4">
        <v>43581</v>
      </c>
      <c r="J1129">
        <v>2</v>
      </c>
      <c r="L1129" s="4"/>
      <c r="M1129" s="4"/>
      <c r="N1129">
        <v>2</v>
      </c>
      <c r="O1129" t="s">
        <v>121</v>
      </c>
      <c r="P1129" t="s">
        <v>283</v>
      </c>
      <c r="Q1129">
        <v>2</v>
      </c>
      <c r="R1129" t="s">
        <v>820</v>
      </c>
      <c r="S1129" t="s">
        <v>1357</v>
      </c>
      <c r="T1129" t="s">
        <v>1873</v>
      </c>
      <c r="U1129" t="s">
        <v>71</v>
      </c>
      <c r="V1129" t="s">
        <v>1869</v>
      </c>
      <c r="W1129">
        <v>121.74</v>
      </c>
      <c r="X1129">
        <v>29.98</v>
      </c>
      <c r="Y1129">
        <v>2</v>
      </c>
      <c r="Z1129" t="s">
        <v>177</v>
      </c>
      <c r="AA1129" t="s">
        <v>2559</v>
      </c>
      <c r="AF1129" s="4"/>
      <c r="AG1129" s="4"/>
      <c r="AH1129" t="s">
        <v>79</v>
      </c>
      <c r="AI1129" t="s">
        <v>241</v>
      </c>
      <c r="AJ1129" t="s">
        <v>530</v>
      </c>
      <c r="AK1129" t="s">
        <v>1092</v>
      </c>
      <c r="AL1129" t="s">
        <v>1619</v>
      </c>
      <c r="AM1129" t="s">
        <v>69</v>
      </c>
      <c r="AN1129" t="s">
        <v>1548</v>
      </c>
      <c r="AO1129" t="s">
        <v>65</v>
      </c>
      <c r="AP1129" t="s">
        <v>2343</v>
      </c>
    </row>
    <row r="1130" spans="1:42" x14ac:dyDescent="0.25">
      <c r="A1130">
        <v>785</v>
      </c>
      <c r="B1130">
        <v>9</v>
      </c>
      <c r="C1130" s="4">
        <v>44190</v>
      </c>
      <c r="D1130">
        <v>7</v>
      </c>
      <c r="E1130" t="s">
        <v>35</v>
      </c>
      <c r="F1130" t="s">
        <v>46</v>
      </c>
      <c r="G1130" t="s">
        <v>55</v>
      </c>
      <c r="H1130" t="s">
        <v>57</v>
      </c>
      <c r="I1130" s="4">
        <v>43581</v>
      </c>
      <c r="J1130">
        <v>2</v>
      </c>
      <c r="L1130" s="4"/>
      <c r="M1130" s="4"/>
      <c r="N1130">
        <v>2</v>
      </c>
      <c r="O1130" t="s">
        <v>121</v>
      </c>
      <c r="P1130" t="s">
        <v>283</v>
      </c>
      <c r="Q1130">
        <v>2</v>
      </c>
      <c r="R1130" t="s">
        <v>820</v>
      </c>
      <c r="S1130" t="s">
        <v>1357</v>
      </c>
      <c r="T1130" t="s">
        <v>1873</v>
      </c>
      <c r="U1130" t="s">
        <v>71</v>
      </c>
      <c r="V1130" t="s">
        <v>1869</v>
      </c>
      <c r="W1130">
        <v>121.74</v>
      </c>
      <c r="X1130">
        <v>29.98</v>
      </c>
      <c r="Y1130">
        <v>2</v>
      </c>
      <c r="Z1130" t="s">
        <v>177</v>
      </c>
      <c r="AA1130" t="s">
        <v>2559</v>
      </c>
      <c r="AF1130" s="4"/>
      <c r="AG1130" s="4"/>
      <c r="AH1130" t="s">
        <v>80</v>
      </c>
      <c r="AI1130" t="s">
        <v>242</v>
      </c>
      <c r="AJ1130" t="s">
        <v>453</v>
      </c>
      <c r="AK1130" t="s">
        <v>1016</v>
      </c>
      <c r="AL1130" t="s">
        <v>1546</v>
      </c>
      <c r="AM1130" t="s">
        <v>69</v>
      </c>
      <c r="AN1130" t="s">
        <v>1548</v>
      </c>
      <c r="AO1130" t="s">
        <v>67</v>
      </c>
      <c r="AP1130" t="s">
        <v>2373</v>
      </c>
    </row>
    <row r="1131" spans="1:42" x14ac:dyDescent="0.25">
      <c r="A1131">
        <v>786</v>
      </c>
      <c r="B1131">
        <v>72</v>
      </c>
      <c r="C1131" s="4">
        <v>44190</v>
      </c>
      <c r="D1131">
        <v>4</v>
      </c>
      <c r="E1131" t="s">
        <v>40</v>
      </c>
      <c r="F1131" t="s">
        <v>51</v>
      </c>
      <c r="G1131" t="s">
        <v>55</v>
      </c>
      <c r="H1131" t="s">
        <v>57</v>
      </c>
      <c r="I1131" s="4">
        <v>44100</v>
      </c>
      <c r="J1131">
        <v>10</v>
      </c>
      <c r="K1131" t="s">
        <v>61</v>
      </c>
      <c r="L1131" s="4">
        <v>44055</v>
      </c>
      <c r="M1131" s="4">
        <v>44196</v>
      </c>
      <c r="N1131">
        <v>1</v>
      </c>
      <c r="O1131" t="s">
        <v>80</v>
      </c>
      <c r="P1131" t="s">
        <v>242</v>
      </c>
      <c r="Q1131">
        <v>1</v>
      </c>
      <c r="R1131" t="s">
        <v>665</v>
      </c>
      <c r="S1131" t="s">
        <v>1209</v>
      </c>
      <c r="T1131" t="s">
        <v>1652</v>
      </c>
      <c r="U1131" t="s">
        <v>80</v>
      </c>
      <c r="V1131" t="s">
        <v>1548</v>
      </c>
      <c r="W1131">
        <v>27.98</v>
      </c>
      <c r="X1131">
        <v>29.98</v>
      </c>
      <c r="Y1131">
        <v>1</v>
      </c>
      <c r="Z1131" t="s">
        <v>79</v>
      </c>
      <c r="AA1131" t="s">
        <v>2349</v>
      </c>
      <c r="AF1131" s="4"/>
      <c r="AG1131" s="4"/>
      <c r="AH1131" t="s">
        <v>80</v>
      </c>
      <c r="AI1131" t="s">
        <v>242</v>
      </c>
      <c r="AJ1131" t="s">
        <v>665</v>
      </c>
      <c r="AK1131" t="s">
        <v>1209</v>
      </c>
      <c r="AL1131" t="s">
        <v>1652</v>
      </c>
      <c r="AM1131" t="s">
        <v>80</v>
      </c>
      <c r="AN1131" t="s">
        <v>1548</v>
      </c>
      <c r="AO1131" t="s">
        <v>79</v>
      </c>
      <c r="AP1131" t="s">
        <v>2349</v>
      </c>
    </row>
    <row r="1132" spans="1:42" x14ac:dyDescent="0.25">
      <c r="A1132">
        <v>787</v>
      </c>
      <c r="B1132">
        <v>105</v>
      </c>
      <c r="C1132" s="4">
        <v>44191</v>
      </c>
      <c r="D1132">
        <v>5</v>
      </c>
      <c r="E1132" t="s">
        <v>36</v>
      </c>
      <c r="F1132" t="s">
        <v>47</v>
      </c>
      <c r="G1132" t="s">
        <v>55</v>
      </c>
      <c r="H1132" t="s">
        <v>58</v>
      </c>
      <c r="I1132" s="4">
        <v>44040</v>
      </c>
      <c r="J1132">
        <v>8</v>
      </c>
      <c r="K1132" t="s">
        <v>60</v>
      </c>
      <c r="L1132" s="4">
        <v>44000</v>
      </c>
      <c r="M1132" s="4">
        <v>44073</v>
      </c>
      <c r="N1132">
        <v>1</v>
      </c>
      <c r="O1132" t="s">
        <v>90</v>
      </c>
      <c r="P1132" t="s">
        <v>252</v>
      </c>
      <c r="Q1132">
        <v>1</v>
      </c>
      <c r="R1132" t="s">
        <v>501</v>
      </c>
      <c r="S1132" t="s">
        <v>1064</v>
      </c>
      <c r="T1132" t="s">
        <v>1592</v>
      </c>
      <c r="U1132" t="s">
        <v>80</v>
      </c>
      <c r="V1132" t="s">
        <v>1562</v>
      </c>
      <c r="W1132">
        <v>17.920000000000002</v>
      </c>
      <c r="X1132">
        <v>19.98</v>
      </c>
      <c r="Y1132">
        <v>1</v>
      </c>
      <c r="Z1132" t="s">
        <v>410</v>
      </c>
      <c r="AA1132" t="s">
        <v>2359</v>
      </c>
      <c r="AF1132" s="4"/>
      <c r="AG1132" s="4"/>
      <c r="AH1132" t="s">
        <v>90</v>
      </c>
      <c r="AI1132" t="s">
        <v>252</v>
      </c>
      <c r="AJ1132" t="s">
        <v>501</v>
      </c>
      <c r="AK1132" t="s">
        <v>1064</v>
      </c>
      <c r="AL1132" t="s">
        <v>1592</v>
      </c>
      <c r="AM1132" t="s">
        <v>80</v>
      </c>
      <c r="AN1132" t="s">
        <v>1562</v>
      </c>
      <c r="AO1132" t="s">
        <v>410</v>
      </c>
      <c r="AP1132" t="s">
        <v>2359</v>
      </c>
    </row>
    <row r="1133" spans="1:42" x14ac:dyDescent="0.25">
      <c r="A1133">
        <v>788</v>
      </c>
      <c r="B1133">
        <v>250</v>
      </c>
      <c r="C1133" s="4">
        <v>44191</v>
      </c>
      <c r="D1133">
        <v>7</v>
      </c>
      <c r="E1133" t="s">
        <v>35</v>
      </c>
      <c r="F1133" t="s">
        <v>46</v>
      </c>
      <c r="G1133" t="s">
        <v>56</v>
      </c>
      <c r="H1133" t="s">
        <v>57</v>
      </c>
      <c r="I1133" s="4">
        <v>43850</v>
      </c>
      <c r="J1133">
        <v>5</v>
      </c>
      <c r="K1133" t="s">
        <v>60</v>
      </c>
      <c r="L1133" s="4">
        <v>43831</v>
      </c>
      <c r="M1133" s="4">
        <v>43921</v>
      </c>
      <c r="N1133">
        <v>1</v>
      </c>
      <c r="O1133" t="s">
        <v>79</v>
      </c>
      <c r="P1133" t="s">
        <v>241</v>
      </c>
      <c r="Q1133">
        <v>1</v>
      </c>
      <c r="R1133" t="s">
        <v>472</v>
      </c>
      <c r="S1133" t="s">
        <v>1035</v>
      </c>
      <c r="T1133" t="s">
        <v>1513</v>
      </c>
      <c r="U1133" t="s">
        <v>69</v>
      </c>
      <c r="V1133" t="s">
        <v>1548</v>
      </c>
      <c r="W1133">
        <v>29.99</v>
      </c>
      <c r="X1133">
        <v>14.99</v>
      </c>
      <c r="Y1133">
        <v>1</v>
      </c>
      <c r="Z1133" t="s">
        <v>65</v>
      </c>
      <c r="AA1133" t="s">
        <v>2343</v>
      </c>
      <c r="AF1133" s="4"/>
      <c r="AG1133" s="4"/>
      <c r="AH1133" t="s">
        <v>79</v>
      </c>
      <c r="AI1133" t="s">
        <v>241</v>
      </c>
      <c r="AJ1133" t="s">
        <v>472</v>
      </c>
      <c r="AK1133" t="s">
        <v>1035</v>
      </c>
      <c r="AL1133" t="s">
        <v>1513</v>
      </c>
      <c r="AM1133" t="s">
        <v>69</v>
      </c>
      <c r="AN1133" t="s">
        <v>1548</v>
      </c>
      <c r="AO1133" t="s">
        <v>65</v>
      </c>
      <c r="AP1133" t="s">
        <v>2343</v>
      </c>
    </row>
    <row r="1134" spans="1:42" x14ac:dyDescent="0.25">
      <c r="A1134">
        <v>789</v>
      </c>
      <c r="B1134">
        <v>255</v>
      </c>
      <c r="C1134" s="4">
        <v>44191</v>
      </c>
      <c r="D1134">
        <v>4</v>
      </c>
      <c r="E1134" t="s">
        <v>40</v>
      </c>
      <c r="F1134" t="s">
        <v>51</v>
      </c>
      <c r="G1134" t="s">
        <v>56</v>
      </c>
      <c r="H1134" t="s">
        <v>58</v>
      </c>
      <c r="I1134" s="4">
        <v>44014</v>
      </c>
      <c r="J1134">
        <v>8</v>
      </c>
      <c r="K1134" t="s">
        <v>60</v>
      </c>
      <c r="L1134" s="4">
        <v>44000</v>
      </c>
      <c r="M1134" s="4">
        <v>44073</v>
      </c>
      <c r="N1134">
        <v>3</v>
      </c>
      <c r="O1134" t="s">
        <v>194</v>
      </c>
      <c r="P1134" t="s">
        <v>356</v>
      </c>
      <c r="Q1134">
        <v>3</v>
      </c>
      <c r="R1134" t="s">
        <v>821</v>
      </c>
      <c r="S1134" t="s">
        <v>1358</v>
      </c>
      <c r="T1134" t="s">
        <v>1874</v>
      </c>
      <c r="U1134" t="s">
        <v>2020</v>
      </c>
      <c r="V1134" t="s">
        <v>2067</v>
      </c>
      <c r="W1134">
        <v>288.77</v>
      </c>
      <c r="X1134">
        <v>124.93</v>
      </c>
      <c r="Y1134">
        <v>3</v>
      </c>
      <c r="Z1134" t="s">
        <v>2261</v>
      </c>
      <c r="AA1134" t="s">
        <v>2560</v>
      </c>
      <c r="AF1134" s="4"/>
      <c r="AG1134" s="4"/>
      <c r="AH1134" t="s">
        <v>80</v>
      </c>
      <c r="AI1134" t="s">
        <v>242</v>
      </c>
      <c r="AJ1134" t="s">
        <v>649</v>
      </c>
      <c r="AK1134" t="s">
        <v>1193</v>
      </c>
      <c r="AL1134" t="s">
        <v>1717</v>
      </c>
      <c r="AM1134" t="s">
        <v>67</v>
      </c>
      <c r="AN1134" t="s">
        <v>1548</v>
      </c>
      <c r="AO1134" t="s">
        <v>70</v>
      </c>
      <c r="AP1134" t="s">
        <v>2341</v>
      </c>
    </row>
    <row r="1135" spans="1:42" x14ac:dyDescent="0.25">
      <c r="A1135">
        <v>789</v>
      </c>
      <c r="B1135">
        <v>255</v>
      </c>
      <c r="C1135" s="4">
        <v>44191</v>
      </c>
      <c r="D1135">
        <v>4</v>
      </c>
      <c r="E1135" t="s">
        <v>40</v>
      </c>
      <c r="F1135" t="s">
        <v>51</v>
      </c>
      <c r="G1135" t="s">
        <v>56</v>
      </c>
      <c r="H1135" t="s">
        <v>58</v>
      </c>
      <c r="I1135" s="4">
        <v>44014</v>
      </c>
      <c r="J1135">
        <v>8</v>
      </c>
      <c r="K1135" t="s">
        <v>60</v>
      </c>
      <c r="L1135" s="4">
        <v>44000</v>
      </c>
      <c r="M1135" s="4">
        <v>44073</v>
      </c>
      <c r="N1135">
        <v>3</v>
      </c>
      <c r="O1135" t="s">
        <v>194</v>
      </c>
      <c r="P1135" t="s">
        <v>356</v>
      </c>
      <c r="Q1135">
        <v>3</v>
      </c>
      <c r="R1135" t="s">
        <v>821</v>
      </c>
      <c r="S1135" t="s">
        <v>1358</v>
      </c>
      <c r="T1135" t="s">
        <v>1874</v>
      </c>
      <c r="U1135" t="s">
        <v>2020</v>
      </c>
      <c r="V1135" t="s">
        <v>2067</v>
      </c>
      <c r="W1135">
        <v>288.77</v>
      </c>
      <c r="X1135">
        <v>124.93</v>
      </c>
      <c r="Y1135">
        <v>3</v>
      </c>
      <c r="Z1135" t="s">
        <v>2261</v>
      </c>
      <c r="AA1135" t="s">
        <v>2560</v>
      </c>
      <c r="AF1135" s="4"/>
      <c r="AG1135" s="4"/>
      <c r="AH1135" t="s">
        <v>67</v>
      </c>
      <c r="AI1135" t="s">
        <v>229</v>
      </c>
      <c r="AJ1135" t="s">
        <v>468</v>
      </c>
      <c r="AK1135" t="s">
        <v>1031</v>
      </c>
      <c r="AL1135" t="s">
        <v>1561</v>
      </c>
      <c r="AM1135" t="s">
        <v>80</v>
      </c>
      <c r="AN1135" t="s">
        <v>1548</v>
      </c>
      <c r="AO1135" t="s">
        <v>90</v>
      </c>
      <c r="AP1135" t="s">
        <v>2328</v>
      </c>
    </row>
    <row r="1136" spans="1:42" x14ac:dyDescent="0.25">
      <c r="A1136">
        <v>789</v>
      </c>
      <c r="B1136">
        <v>255</v>
      </c>
      <c r="C1136" s="4">
        <v>44191</v>
      </c>
      <c r="D1136">
        <v>4</v>
      </c>
      <c r="E1136" t="s">
        <v>40</v>
      </c>
      <c r="F1136" t="s">
        <v>51</v>
      </c>
      <c r="G1136" t="s">
        <v>56</v>
      </c>
      <c r="H1136" t="s">
        <v>58</v>
      </c>
      <c r="I1136" s="4">
        <v>44014</v>
      </c>
      <c r="J1136">
        <v>8</v>
      </c>
      <c r="K1136" t="s">
        <v>60</v>
      </c>
      <c r="L1136" s="4">
        <v>44000</v>
      </c>
      <c r="M1136" s="4">
        <v>44073</v>
      </c>
      <c r="N1136">
        <v>3</v>
      </c>
      <c r="O1136" t="s">
        <v>194</v>
      </c>
      <c r="P1136" t="s">
        <v>356</v>
      </c>
      <c r="Q1136">
        <v>3</v>
      </c>
      <c r="R1136" t="s">
        <v>821</v>
      </c>
      <c r="S1136" t="s">
        <v>1358</v>
      </c>
      <c r="T1136" t="s">
        <v>1874</v>
      </c>
      <c r="U1136" t="s">
        <v>2020</v>
      </c>
      <c r="V1136" t="s">
        <v>2067</v>
      </c>
      <c r="W1136">
        <v>288.77</v>
      </c>
      <c r="X1136">
        <v>124.93</v>
      </c>
      <c r="Y1136">
        <v>3</v>
      </c>
      <c r="Z1136" t="s">
        <v>2261</v>
      </c>
      <c r="AA1136" t="s">
        <v>2560</v>
      </c>
      <c r="AF1136" s="4"/>
      <c r="AG1136" s="4"/>
      <c r="AH1136" t="s">
        <v>86</v>
      </c>
      <c r="AI1136" t="s">
        <v>248</v>
      </c>
      <c r="AJ1136" t="s">
        <v>584</v>
      </c>
      <c r="AK1136" t="s">
        <v>1062</v>
      </c>
      <c r="AL1136" t="s">
        <v>1665</v>
      </c>
      <c r="AM1136" t="s">
        <v>80</v>
      </c>
      <c r="AN1136" t="s">
        <v>1577</v>
      </c>
      <c r="AO1136" t="s">
        <v>530</v>
      </c>
      <c r="AP1136" t="s">
        <v>2367</v>
      </c>
    </row>
    <row r="1137" spans="1:42" x14ac:dyDescent="0.25">
      <c r="A1137">
        <v>790</v>
      </c>
      <c r="B1137">
        <v>45</v>
      </c>
      <c r="C1137" s="4">
        <v>44192</v>
      </c>
      <c r="D1137">
        <v>1</v>
      </c>
      <c r="E1137" t="s">
        <v>39</v>
      </c>
      <c r="F1137" t="s">
        <v>50</v>
      </c>
      <c r="G1137" t="s">
        <v>56</v>
      </c>
      <c r="H1137" t="s">
        <v>58</v>
      </c>
      <c r="I1137" s="4">
        <v>43720</v>
      </c>
      <c r="J1137">
        <v>1</v>
      </c>
      <c r="K1137" t="s">
        <v>61</v>
      </c>
      <c r="L1137" s="4">
        <v>43615</v>
      </c>
      <c r="M1137" s="4">
        <v>43830</v>
      </c>
      <c r="N1137">
        <v>1</v>
      </c>
      <c r="O1137" t="s">
        <v>80</v>
      </c>
      <c r="P1137" t="s">
        <v>242</v>
      </c>
      <c r="Q1137">
        <v>1</v>
      </c>
      <c r="R1137" t="s">
        <v>598</v>
      </c>
      <c r="S1137" t="s">
        <v>1118</v>
      </c>
      <c r="T1137" t="s">
        <v>1675</v>
      </c>
      <c r="U1137" t="s">
        <v>67</v>
      </c>
      <c r="V1137" t="s">
        <v>1562</v>
      </c>
      <c r="W1137">
        <v>43.35</v>
      </c>
      <c r="X1137">
        <v>29.97</v>
      </c>
      <c r="Y1137">
        <v>1</v>
      </c>
      <c r="Z1137" t="s">
        <v>70</v>
      </c>
      <c r="AA1137" t="s">
        <v>2341</v>
      </c>
      <c r="AF1137" s="4"/>
      <c r="AG1137" s="4"/>
      <c r="AH1137" t="s">
        <v>80</v>
      </c>
      <c r="AI1137" t="s">
        <v>242</v>
      </c>
      <c r="AJ1137" t="s">
        <v>598</v>
      </c>
      <c r="AK1137" t="s">
        <v>1118</v>
      </c>
      <c r="AL1137" t="s">
        <v>1675</v>
      </c>
      <c r="AM1137" t="s">
        <v>67</v>
      </c>
      <c r="AN1137" t="s">
        <v>1562</v>
      </c>
      <c r="AO1137" t="s">
        <v>70</v>
      </c>
      <c r="AP1137" t="s">
        <v>2341</v>
      </c>
    </row>
    <row r="1138" spans="1:42" x14ac:dyDescent="0.25">
      <c r="A1138">
        <v>791</v>
      </c>
      <c r="B1138">
        <v>274</v>
      </c>
      <c r="C1138" s="4">
        <v>44192</v>
      </c>
      <c r="D1138">
        <v>10</v>
      </c>
      <c r="E1138" t="s">
        <v>42</v>
      </c>
      <c r="F1138" t="s">
        <v>53</v>
      </c>
      <c r="G1138" t="s">
        <v>55</v>
      </c>
      <c r="H1138" t="s">
        <v>57</v>
      </c>
      <c r="I1138" s="4">
        <v>43679</v>
      </c>
      <c r="J1138">
        <v>2</v>
      </c>
      <c r="K1138" t="s">
        <v>60</v>
      </c>
      <c r="L1138" s="4">
        <v>43615</v>
      </c>
      <c r="M1138" s="4">
        <v>43830</v>
      </c>
      <c r="N1138">
        <v>1</v>
      </c>
      <c r="O1138" t="s">
        <v>67</v>
      </c>
      <c r="P1138" t="s">
        <v>229</v>
      </c>
      <c r="Q1138">
        <v>1</v>
      </c>
      <c r="R1138" t="s">
        <v>467</v>
      </c>
      <c r="S1138" t="s">
        <v>1030</v>
      </c>
      <c r="T1138" t="s">
        <v>1560</v>
      </c>
      <c r="U1138" t="s">
        <v>69</v>
      </c>
      <c r="V1138" t="s">
        <v>1548</v>
      </c>
      <c r="W1138">
        <v>29.87</v>
      </c>
      <c r="X1138">
        <v>14.99</v>
      </c>
      <c r="Y1138">
        <v>1</v>
      </c>
      <c r="Z1138" t="s">
        <v>84</v>
      </c>
      <c r="AA1138" t="s">
        <v>2366</v>
      </c>
      <c r="AF1138" s="4"/>
      <c r="AG1138" s="4"/>
      <c r="AH1138" t="s">
        <v>67</v>
      </c>
      <c r="AI1138" t="s">
        <v>229</v>
      </c>
      <c r="AJ1138" t="s">
        <v>467</v>
      </c>
      <c r="AK1138" t="s">
        <v>1030</v>
      </c>
      <c r="AL1138" t="s">
        <v>1560</v>
      </c>
      <c r="AM1138" t="s">
        <v>69</v>
      </c>
      <c r="AN1138" t="s">
        <v>1548</v>
      </c>
      <c r="AO1138" t="s">
        <v>84</v>
      </c>
      <c r="AP1138" t="s">
        <v>2366</v>
      </c>
    </row>
    <row r="1139" spans="1:42" x14ac:dyDescent="0.25">
      <c r="A1139">
        <v>792</v>
      </c>
      <c r="B1139">
        <v>231</v>
      </c>
      <c r="C1139" s="4">
        <v>44193</v>
      </c>
      <c r="D1139">
        <v>6</v>
      </c>
      <c r="E1139" t="s">
        <v>33</v>
      </c>
      <c r="F1139" t="s">
        <v>44</v>
      </c>
      <c r="G1139" t="s">
        <v>55</v>
      </c>
      <c r="H1139" t="s">
        <v>57</v>
      </c>
      <c r="I1139" s="4">
        <v>44025</v>
      </c>
      <c r="J1139">
        <v>9</v>
      </c>
      <c r="K1139" t="s">
        <v>59</v>
      </c>
      <c r="L1139" s="4">
        <v>43952</v>
      </c>
      <c r="M1139" s="4">
        <v>44075</v>
      </c>
      <c r="N1139">
        <v>1</v>
      </c>
      <c r="O1139" t="s">
        <v>79</v>
      </c>
      <c r="P1139" t="s">
        <v>241</v>
      </c>
      <c r="Q1139">
        <v>1</v>
      </c>
      <c r="R1139" t="s">
        <v>524</v>
      </c>
      <c r="S1139" t="s">
        <v>1087</v>
      </c>
      <c r="T1139" t="s">
        <v>1614</v>
      </c>
      <c r="U1139" t="s">
        <v>80</v>
      </c>
      <c r="V1139" t="s">
        <v>1548</v>
      </c>
      <c r="W1139">
        <v>27.9</v>
      </c>
      <c r="X1139">
        <v>29.98</v>
      </c>
      <c r="Y1139">
        <v>1</v>
      </c>
      <c r="Z1139" t="s">
        <v>455</v>
      </c>
      <c r="AA1139" t="s">
        <v>2340</v>
      </c>
      <c r="AF1139" s="4"/>
      <c r="AG1139" s="4"/>
      <c r="AH1139" t="s">
        <v>79</v>
      </c>
      <c r="AI1139" t="s">
        <v>241</v>
      </c>
      <c r="AJ1139" t="s">
        <v>524</v>
      </c>
      <c r="AK1139" t="s">
        <v>1087</v>
      </c>
      <c r="AL1139" t="s">
        <v>1614</v>
      </c>
      <c r="AM1139" t="s">
        <v>80</v>
      </c>
      <c r="AN1139" t="s">
        <v>1548</v>
      </c>
      <c r="AO1139" t="s">
        <v>455</v>
      </c>
      <c r="AP1139" t="s">
        <v>2340</v>
      </c>
    </row>
    <row r="1140" spans="1:42" x14ac:dyDescent="0.25">
      <c r="A1140">
        <v>793</v>
      </c>
      <c r="B1140">
        <v>122</v>
      </c>
      <c r="C1140" s="4">
        <v>44194</v>
      </c>
      <c r="D1140">
        <v>3</v>
      </c>
      <c r="E1140" t="s">
        <v>34</v>
      </c>
      <c r="F1140" t="s">
        <v>45</v>
      </c>
      <c r="G1140" t="s">
        <v>55</v>
      </c>
      <c r="H1140" t="s">
        <v>57</v>
      </c>
      <c r="I1140" s="4">
        <v>43708</v>
      </c>
      <c r="J1140">
        <v>1</v>
      </c>
      <c r="K1140" t="s">
        <v>61</v>
      </c>
      <c r="L1140" s="4">
        <v>43615</v>
      </c>
      <c r="M1140" s="4">
        <v>43830</v>
      </c>
      <c r="N1140">
        <v>1</v>
      </c>
      <c r="O1140" t="s">
        <v>90</v>
      </c>
      <c r="P1140" t="s">
        <v>252</v>
      </c>
      <c r="Q1140">
        <v>1</v>
      </c>
      <c r="R1140" t="s">
        <v>501</v>
      </c>
      <c r="S1140" t="s">
        <v>1064</v>
      </c>
      <c r="T1140" t="s">
        <v>1592</v>
      </c>
      <c r="U1140" t="s">
        <v>69</v>
      </c>
      <c r="V1140" t="s">
        <v>1562</v>
      </c>
      <c r="W1140">
        <v>8.9600000000000009</v>
      </c>
      <c r="X1140">
        <v>9.99</v>
      </c>
      <c r="Y1140">
        <v>1</v>
      </c>
      <c r="Z1140" t="s">
        <v>410</v>
      </c>
      <c r="AA1140" t="s">
        <v>2359</v>
      </c>
      <c r="AF1140" s="4"/>
      <c r="AG1140" s="4"/>
      <c r="AH1140" t="s">
        <v>90</v>
      </c>
      <c r="AI1140" t="s">
        <v>252</v>
      </c>
      <c r="AJ1140" t="s">
        <v>501</v>
      </c>
      <c r="AK1140" t="s">
        <v>1064</v>
      </c>
      <c r="AL1140" t="s">
        <v>1592</v>
      </c>
      <c r="AM1140" t="s">
        <v>69</v>
      </c>
      <c r="AN1140" t="s">
        <v>1562</v>
      </c>
      <c r="AO1140" t="s">
        <v>410</v>
      </c>
      <c r="AP1140" t="s">
        <v>2359</v>
      </c>
    </row>
    <row r="1141" spans="1:42" x14ac:dyDescent="0.25">
      <c r="A1141">
        <v>794</v>
      </c>
      <c r="B1141">
        <v>269</v>
      </c>
      <c r="C1141" s="4">
        <v>44194</v>
      </c>
      <c r="D1141">
        <v>10</v>
      </c>
      <c r="E1141" t="s">
        <v>42</v>
      </c>
      <c r="F1141" t="s">
        <v>53</v>
      </c>
      <c r="G1141" t="s">
        <v>55</v>
      </c>
      <c r="H1141" t="s">
        <v>58</v>
      </c>
      <c r="I1141" s="4">
        <v>43899</v>
      </c>
      <c r="J1141">
        <v>5</v>
      </c>
      <c r="K1141" t="s">
        <v>60</v>
      </c>
      <c r="L1141" s="4">
        <v>43831</v>
      </c>
      <c r="M1141" s="4">
        <v>43921</v>
      </c>
      <c r="N1141">
        <v>1</v>
      </c>
      <c r="O1141" t="s">
        <v>90</v>
      </c>
      <c r="P1141" t="s">
        <v>252</v>
      </c>
      <c r="Q1141">
        <v>1</v>
      </c>
      <c r="R1141" t="s">
        <v>444</v>
      </c>
      <c r="S1141" t="s">
        <v>1006</v>
      </c>
      <c r="T1141" t="s">
        <v>1537</v>
      </c>
      <c r="U1141" t="s">
        <v>67</v>
      </c>
      <c r="V1141" t="s">
        <v>1562</v>
      </c>
      <c r="W1141">
        <v>47.91</v>
      </c>
      <c r="X1141">
        <v>29.97</v>
      </c>
      <c r="Y1141">
        <v>1</v>
      </c>
      <c r="Z1141" t="s">
        <v>645</v>
      </c>
      <c r="AA1141" t="s">
        <v>2347</v>
      </c>
      <c r="AF1141" s="4"/>
      <c r="AG1141" s="4"/>
      <c r="AH1141" t="s">
        <v>90</v>
      </c>
      <c r="AI1141" t="s">
        <v>252</v>
      </c>
      <c r="AJ1141" t="s">
        <v>444</v>
      </c>
      <c r="AK1141" t="s">
        <v>1006</v>
      </c>
      <c r="AL1141" t="s">
        <v>1537</v>
      </c>
      <c r="AM1141" t="s">
        <v>67</v>
      </c>
      <c r="AN1141" t="s">
        <v>1562</v>
      </c>
      <c r="AO1141" t="s">
        <v>645</v>
      </c>
      <c r="AP1141" t="s">
        <v>2347</v>
      </c>
    </row>
    <row r="1142" spans="1:42" x14ac:dyDescent="0.25">
      <c r="A1142">
        <v>795</v>
      </c>
      <c r="B1142">
        <v>76</v>
      </c>
      <c r="C1142" s="4">
        <v>44195</v>
      </c>
      <c r="D1142">
        <v>5</v>
      </c>
      <c r="E1142" t="s">
        <v>36</v>
      </c>
      <c r="F1142" t="s">
        <v>47</v>
      </c>
      <c r="G1142" t="s">
        <v>55</v>
      </c>
      <c r="H1142" t="s">
        <v>57</v>
      </c>
      <c r="I1142" s="4">
        <v>43881</v>
      </c>
      <c r="J1142">
        <v>5</v>
      </c>
      <c r="K1142" t="s">
        <v>60</v>
      </c>
      <c r="L1142" s="4">
        <v>43831</v>
      </c>
      <c r="M1142" s="4">
        <v>43921</v>
      </c>
      <c r="N1142">
        <v>1</v>
      </c>
      <c r="O1142" t="s">
        <v>88</v>
      </c>
      <c r="P1142" t="s">
        <v>250</v>
      </c>
      <c r="Q1142">
        <v>2</v>
      </c>
      <c r="R1142" t="s">
        <v>822</v>
      </c>
      <c r="S1142" t="s">
        <v>1359</v>
      </c>
      <c r="T1142" t="s">
        <v>1875</v>
      </c>
      <c r="U1142" t="s">
        <v>71</v>
      </c>
      <c r="V1142" t="s">
        <v>1869</v>
      </c>
      <c r="W1142">
        <v>25.48</v>
      </c>
      <c r="X1142">
        <v>29.98</v>
      </c>
      <c r="Y1142">
        <v>1</v>
      </c>
      <c r="Z1142" t="s">
        <v>105</v>
      </c>
      <c r="AA1142" t="s">
        <v>2346</v>
      </c>
      <c r="AF1142" s="4"/>
      <c r="AG1142" s="4"/>
      <c r="AH1142" t="s">
        <v>80</v>
      </c>
      <c r="AI1142" t="s">
        <v>242</v>
      </c>
      <c r="AJ1142" t="s">
        <v>84</v>
      </c>
      <c r="AK1142" t="s">
        <v>990</v>
      </c>
      <c r="AL1142" t="s">
        <v>1523</v>
      </c>
      <c r="AM1142" t="s">
        <v>69</v>
      </c>
      <c r="AN1142" t="s">
        <v>1548</v>
      </c>
      <c r="AO1142" t="s">
        <v>79</v>
      </c>
      <c r="AP1142" t="s">
        <v>2349</v>
      </c>
    </row>
    <row r="1143" spans="1:42" x14ac:dyDescent="0.25">
      <c r="A1143">
        <v>795</v>
      </c>
      <c r="B1143">
        <v>76</v>
      </c>
      <c r="C1143" s="4">
        <v>44195</v>
      </c>
      <c r="D1143">
        <v>5</v>
      </c>
      <c r="E1143" t="s">
        <v>36</v>
      </c>
      <c r="F1143" t="s">
        <v>47</v>
      </c>
      <c r="G1143" t="s">
        <v>55</v>
      </c>
      <c r="H1143" t="s">
        <v>57</v>
      </c>
      <c r="I1143" s="4">
        <v>43881</v>
      </c>
      <c r="J1143">
        <v>5</v>
      </c>
      <c r="K1143" t="s">
        <v>60</v>
      </c>
      <c r="L1143" s="4">
        <v>43831</v>
      </c>
      <c r="M1143" s="4">
        <v>43921</v>
      </c>
      <c r="N1143">
        <v>1</v>
      </c>
      <c r="O1143" t="s">
        <v>88</v>
      </c>
      <c r="P1143" t="s">
        <v>250</v>
      </c>
      <c r="Q1143">
        <v>2</v>
      </c>
      <c r="R1143" t="s">
        <v>822</v>
      </c>
      <c r="S1143" t="s">
        <v>1359</v>
      </c>
      <c r="T1143" t="s">
        <v>1875</v>
      </c>
      <c r="U1143" t="s">
        <v>71</v>
      </c>
      <c r="V1143" t="s">
        <v>1869</v>
      </c>
      <c r="W1143">
        <v>25.48</v>
      </c>
      <c r="X1143">
        <v>29.98</v>
      </c>
      <c r="Y1143">
        <v>1</v>
      </c>
      <c r="Z1143" t="s">
        <v>105</v>
      </c>
      <c r="AA1143" t="s">
        <v>2346</v>
      </c>
      <c r="AF1143" s="4"/>
      <c r="AG1143" s="4"/>
      <c r="AH1143" t="s">
        <v>80</v>
      </c>
      <c r="AI1143" t="s">
        <v>242</v>
      </c>
      <c r="AJ1143" t="s">
        <v>558</v>
      </c>
      <c r="AK1143" t="s">
        <v>1118</v>
      </c>
      <c r="AL1143" t="s">
        <v>1548</v>
      </c>
      <c r="AM1143" t="s">
        <v>69</v>
      </c>
      <c r="AN1143" t="s">
        <v>1548</v>
      </c>
      <c r="AO1143" t="s">
        <v>79</v>
      </c>
      <c r="AP1143" t="s">
        <v>2349</v>
      </c>
    </row>
    <row r="1144" spans="1:42" x14ac:dyDescent="0.25">
      <c r="A1144">
        <v>796</v>
      </c>
      <c r="B1144">
        <v>269</v>
      </c>
      <c r="C1144" s="4">
        <v>44195</v>
      </c>
      <c r="D1144">
        <v>10</v>
      </c>
      <c r="E1144" t="s">
        <v>42</v>
      </c>
      <c r="F1144" t="s">
        <v>53</v>
      </c>
      <c r="G1144" t="s">
        <v>55</v>
      </c>
      <c r="H1144" t="s">
        <v>58</v>
      </c>
      <c r="I1144" s="4">
        <v>43899</v>
      </c>
      <c r="J1144">
        <v>5</v>
      </c>
      <c r="K1144" t="s">
        <v>60</v>
      </c>
      <c r="L1144" s="4">
        <v>43831</v>
      </c>
      <c r="M1144" s="4">
        <v>43921</v>
      </c>
      <c r="N1144">
        <v>1</v>
      </c>
      <c r="O1144" t="s">
        <v>79</v>
      </c>
      <c r="P1144" t="s">
        <v>241</v>
      </c>
      <c r="Q1144">
        <v>1</v>
      </c>
      <c r="R1144" t="s">
        <v>595</v>
      </c>
      <c r="S1144" t="s">
        <v>1045</v>
      </c>
      <c r="T1144" t="s">
        <v>578</v>
      </c>
      <c r="U1144" t="s">
        <v>80</v>
      </c>
      <c r="V1144" t="s">
        <v>1548</v>
      </c>
      <c r="W1144">
        <v>200</v>
      </c>
      <c r="X1144">
        <v>29.98</v>
      </c>
      <c r="Y1144">
        <v>1</v>
      </c>
      <c r="Z1144" t="s">
        <v>455</v>
      </c>
      <c r="AA1144" t="s">
        <v>2340</v>
      </c>
      <c r="AF1144" s="4"/>
      <c r="AG1144" s="4"/>
      <c r="AH1144" t="s">
        <v>79</v>
      </c>
      <c r="AI1144" t="s">
        <v>241</v>
      </c>
      <c r="AJ1144" t="s">
        <v>595</v>
      </c>
      <c r="AK1144" t="s">
        <v>1045</v>
      </c>
      <c r="AL1144" t="s">
        <v>578</v>
      </c>
      <c r="AM1144" t="s">
        <v>80</v>
      </c>
      <c r="AN1144" t="s">
        <v>1548</v>
      </c>
      <c r="AO1144" t="s">
        <v>455</v>
      </c>
      <c r="AP1144" t="s">
        <v>2340</v>
      </c>
    </row>
    <row r="1145" spans="1:42" x14ac:dyDescent="0.25">
      <c r="A1145">
        <v>797</v>
      </c>
      <c r="B1145">
        <v>458</v>
      </c>
      <c r="C1145" s="4">
        <v>44195</v>
      </c>
      <c r="D1145">
        <v>1</v>
      </c>
      <c r="E1145" t="s">
        <v>39</v>
      </c>
      <c r="F1145" t="s">
        <v>50</v>
      </c>
      <c r="G1145" t="s">
        <v>56</v>
      </c>
      <c r="H1145" t="s">
        <v>57</v>
      </c>
      <c r="I1145" s="4">
        <v>44075</v>
      </c>
      <c r="J1145">
        <v>10</v>
      </c>
      <c r="K1145" t="s">
        <v>61</v>
      </c>
      <c r="L1145" s="4">
        <v>44055</v>
      </c>
      <c r="M1145" s="4">
        <v>44196</v>
      </c>
      <c r="N1145">
        <v>1</v>
      </c>
      <c r="O1145" t="s">
        <v>79</v>
      </c>
      <c r="P1145" t="s">
        <v>241</v>
      </c>
      <c r="Q1145">
        <v>1</v>
      </c>
      <c r="R1145" t="s">
        <v>571</v>
      </c>
      <c r="S1145" t="s">
        <v>1129</v>
      </c>
      <c r="T1145" t="s">
        <v>1654</v>
      </c>
      <c r="U1145" t="s">
        <v>67</v>
      </c>
      <c r="V1145" t="s">
        <v>1562</v>
      </c>
      <c r="W1145">
        <v>88.47</v>
      </c>
      <c r="X1145">
        <v>29.97</v>
      </c>
      <c r="Y1145">
        <v>1</v>
      </c>
      <c r="Z1145" t="s">
        <v>455</v>
      </c>
      <c r="AA1145" t="s">
        <v>2340</v>
      </c>
      <c r="AF1145" s="4"/>
      <c r="AG1145" s="4"/>
      <c r="AH1145" t="s">
        <v>79</v>
      </c>
      <c r="AI1145" t="s">
        <v>241</v>
      </c>
      <c r="AJ1145" t="s">
        <v>571</v>
      </c>
      <c r="AK1145" t="s">
        <v>1129</v>
      </c>
      <c r="AL1145" t="s">
        <v>1654</v>
      </c>
      <c r="AM1145" t="s">
        <v>67</v>
      </c>
      <c r="AN1145" t="s">
        <v>1562</v>
      </c>
      <c r="AO1145" t="s">
        <v>455</v>
      </c>
      <c r="AP1145" t="s">
        <v>2340</v>
      </c>
    </row>
    <row r="1146" spans="1:42" x14ac:dyDescent="0.25">
      <c r="A1146">
        <v>798</v>
      </c>
      <c r="B1146">
        <v>275</v>
      </c>
      <c r="C1146" s="4">
        <v>44196</v>
      </c>
      <c r="D1146">
        <v>5</v>
      </c>
      <c r="E1146" t="s">
        <v>36</v>
      </c>
      <c r="F1146" t="s">
        <v>47</v>
      </c>
      <c r="G1146" t="s">
        <v>55</v>
      </c>
      <c r="H1146" t="s">
        <v>58</v>
      </c>
      <c r="I1146" s="4">
        <v>43820</v>
      </c>
      <c r="J1146">
        <v>2</v>
      </c>
      <c r="K1146" t="s">
        <v>60</v>
      </c>
      <c r="L1146" s="4">
        <v>43615</v>
      </c>
      <c r="M1146" s="4">
        <v>43830</v>
      </c>
      <c r="N1146">
        <v>1</v>
      </c>
      <c r="O1146" t="s">
        <v>90</v>
      </c>
      <c r="P1146" t="s">
        <v>252</v>
      </c>
      <c r="Q1146">
        <v>1</v>
      </c>
      <c r="R1146" t="s">
        <v>647</v>
      </c>
      <c r="S1146" t="s">
        <v>1094</v>
      </c>
      <c r="T1146" t="s">
        <v>1610</v>
      </c>
      <c r="U1146" t="s">
        <v>80</v>
      </c>
      <c r="V1146" t="s">
        <v>1562</v>
      </c>
      <c r="W1146">
        <v>25.98</v>
      </c>
      <c r="X1146">
        <v>19.98</v>
      </c>
      <c r="Y1146">
        <v>1</v>
      </c>
      <c r="Z1146" t="s">
        <v>410</v>
      </c>
      <c r="AA1146" t="s">
        <v>2359</v>
      </c>
      <c r="AF1146" s="4"/>
      <c r="AG1146" s="4"/>
      <c r="AH1146" t="s">
        <v>90</v>
      </c>
      <c r="AI1146" t="s">
        <v>252</v>
      </c>
      <c r="AJ1146" t="s">
        <v>647</v>
      </c>
      <c r="AK1146" t="s">
        <v>1094</v>
      </c>
      <c r="AL1146" t="s">
        <v>1610</v>
      </c>
      <c r="AM1146" t="s">
        <v>80</v>
      </c>
      <c r="AN1146" t="s">
        <v>1562</v>
      </c>
      <c r="AO1146" t="s">
        <v>410</v>
      </c>
      <c r="AP1146" t="s">
        <v>2359</v>
      </c>
    </row>
    <row r="1147" spans="1:42" x14ac:dyDescent="0.25">
      <c r="A1147">
        <v>799</v>
      </c>
      <c r="B1147">
        <v>215</v>
      </c>
      <c r="C1147" s="4">
        <v>44198</v>
      </c>
      <c r="D1147">
        <v>3</v>
      </c>
      <c r="E1147" t="s">
        <v>34</v>
      </c>
      <c r="F1147" t="s">
        <v>45</v>
      </c>
      <c r="G1147" t="s">
        <v>56</v>
      </c>
      <c r="H1147" t="s">
        <v>57</v>
      </c>
      <c r="I1147" s="4">
        <v>43639</v>
      </c>
      <c r="J1147">
        <v>1</v>
      </c>
      <c r="K1147" t="s">
        <v>61</v>
      </c>
      <c r="L1147" s="4">
        <v>43615</v>
      </c>
      <c r="M1147" s="4">
        <v>43830</v>
      </c>
      <c r="N1147">
        <v>1</v>
      </c>
      <c r="O1147" t="s">
        <v>84</v>
      </c>
      <c r="P1147" t="s">
        <v>246</v>
      </c>
      <c r="Q1147">
        <v>1</v>
      </c>
      <c r="R1147" t="s">
        <v>743</v>
      </c>
      <c r="S1147" t="s">
        <v>1284</v>
      </c>
      <c r="T1147" t="s">
        <v>1533</v>
      </c>
      <c r="U1147" t="s">
        <v>67</v>
      </c>
      <c r="V1147" t="s">
        <v>1548</v>
      </c>
      <c r="W1147">
        <v>179.97</v>
      </c>
      <c r="X1147">
        <v>44.97</v>
      </c>
      <c r="Y1147">
        <v>1</v>
      </c>
      <c r="Z1147" t="s">
        <v>645</v>
      </c>
      <c r="AA1147" t="s">
        <v>2347</v>
      </c>
      <c r="AF1147" s="4"/>
      <c r="AG1147" s="4"/>
      <c r="AH1147" t="s">
        <v>84</v>
      </c>
      <c r="AI1147" t="s">
        <v>246</v>
      </c>
      <c r="AJ1147" t="s">
        <v>743</v>
      </c>
      <c r="AK1147" t="s">
        <v>1284</v>
      </c>
      <c r="AL1147" t="s">
        <v>1533</v>
      </c>
      <c r="AM1147" t="s">
        <v>67</v>
      </c>
      <c r="AN1147" t="s">
        <v>1548</v>
      </c>
      <c r="AO1147" t="s">
        <v>645</v>
      </c>
      <c r="AP1147" t="s">
        <v>2347</v>
      </c>
    </row>
    <row r="1148" spans="1:42" x14ac:dyDescent="0.25">
      <c r="A1148">
        <v>800</v>
      </c>
      <c r="B1148">
        <v>117</v>
      </c>
      <c r="C1148" s="4">
        <v>44199</v>
      </c>
      <c r="D1148">
        <v>1</v>
      </c>
      <c r="E1148" t="s">
        <v>39</v>
      </c>
      <c r="F1148" t="s">
        <v>50</v>
      </c>
      <c r="G1148" t="s">
        <v>56</v>
      </c>
      <c r="H1148" t="s">
        <v>57</v>
      </c>
      <c r="I1148" s="4">
        <v>43689</v>
      </c>
      <c r="J1148">
        <v>3</v>
      </c>
      <c r="K1148" t="s">
        <v>59</v>
      </c>
      <c r="L1148" s="4">
        <v>43615</v>
      </c>
      <c r="M1148" s="4">
        <v>43830</v>
      </c>
      <c r="N1148">
        <v>1</v>
      </c>
      <c r="O1148" t="s">
        <v>80</v>
      </c>
      <c r="P1148" t="s">
        <v>242</v>
      </c>
      <c r="Q1148">
        <v>1</v>
      </c>
      <c r="R1148" t="s">
        <v>709</v>
      </c>
      <c r="S1148" t="s">
        <v>1250</v>
      </c>
      <c r="T1148" t="s">
        <v>425</v>
      </c>
      <c r="U1148" t="s">
        <v>67</v>
      </c>
      <c r="V1148" t="s">
        <v>1562</v>
      </c>
      <c r="W1148">
        <v>375</v>
      </c>
      <c r="X1148">
        <v>29.97</v>
      </c>
      <c r="Y1148">
        <v>1</v>
      </c>
      <c r="Z1148" t="s">
        <v>79</v>
      </c>
      <c r="AA1148" t="s">
        <v>2349</v>
      </c>
      <c r="AF1148" s="4"/>
      <c r="AG1148" s="4"/>
      <c r="AH1148" t="s">
        <v>80</v>
      </c>
      <c r="AI1148" t="s">
        <v>242</v>
      </c>
      <c r="AJ1148" t="s">
        <v>709</v>
      </c>
      <c r="AK1148" t="s">
        <v>1250</v>
      </c>
      <c r="AL1148" t="s">
        <v>425</v>
      </c>
      <c r="AM1148" t="s">
        <v>67</v>
      </c>
      <c r="AN1148" t="s">
        <v>1562</v>
      </c>
      <c r="AO1148" t="s">
        <v>79</v>
      </c>
      <c r="AP1148" t="s">
        <v>2349</v>
      </c>
    </row>
    <row r="1149" spans="1:42" x14ac:dyDescent="0.25">
      <c r="A1149">
        <v>801</v>
      </c>
      <c r="B1149">
        <v>206</v>
      </c>
      <c r="C1149" s="4">
        <v>44199</v>
      </c>
      <c r="D1149">
        <v>1</v>
      </c>
      <c r="E1149" t="s">
        <v>39</v>
      </c>
      <c r="F1149" t="s">
        <v>50</v>
      </c>
      <c r="G1149" t="s">
        <v>56</v>
      </c>
      <c r="H1149" t="s">
        <v>58</v>
      </c>
      <c r="I1149" s="4">
        <v>43957</v>
      </c>
      <c r="J1149">
        <v>7</v>
      </c>
      <c r="K1149" t="s">
        <v>61</v>
      </c>
      <c r="L1149" s="4">
        <v>43915</v>
      </c>
      <c r="M1149" s="4">
        <v>44012</v>
      </c>
      <c r="N1149">
        <v>1</v>
      </c>
      <c r="O1149" t="s">
        <v>69</v>
      </c>
      <c r="P1149" t="s">
        <v>231</v>
      </c>
      <c r="Q1149">
        <v>1</v>
      </c>
      <c r="R1149" t="s">
        <v>720</v>
      </c>
      <c r="S1149" t="s">
        <v>1262</v>
      </c>
      <c r="T1149" t="s">
        <v>1780</v>
      </c>
      <c r="U1149" t="s">
        <v>80</v>
      </c>
      <c r="V1149" t="s">
        <v>1517</v>
      </c>
      <c r="W1149">
        <v>95.98</v>
      </c>
      <c r="X1149">
        <v>39.979999999999997</v>
      </c>
      <c r="Y1149">
        <v>1</v>
      </c>
      <c r="Z1149" t="s">
        <v>67</v>
      </c>
      <c r="AA1149" t="s">
        <v>2373</v>
      </c>
      <c r="AF1149" s="4"/>
      <c r="AG1149" s="4"/>
      <c r="AH1149" t="s">
        <v>69</v>
      </c>
      <c r="AI1149" t="s">
        <v>231</v>
      </c>
      <c r="AJ1149" t="s">
        <v>720</v>
      </c>
      <c r="AK1149" t="s">
        <v>1262</v>
      </c>
      <c r="AL1149" t="s">
        <v>1780</v>
      </c>
      <c r="AM1149" t="s">
        <v>80</v>
      </c>
      <c r="AN1149" t="s">
        <v>1517</v>
      </c>
      <c r="AO1149" t="s">
        <v>67</v>
      </c>
      <c r="AP1149" t="s">
        <v>2373</v>
      </c>
    </row>
    <row r="1150" spans="1:42" x14ac:dyDescent="0.25">
      <c r="A1150">
        <v>802</v>
      </c>
      <c r="B1150">
        <v>298</v>
      </c>
      <c r="C1150" s="4">
        <v>44200</v>
      </c>
      <c r="D1150">
        <v>4</v>
      </c>
      <c r="E1150" t="s">
        <v>40</v>
      </c>
      <c r="F1150" t="s">
        <v>51</v>
      </c>
      <c r="G1150" t="s">
        <v>55</v>
      </c>
      <c r="H1150" t="s">
        <v>57</v>
      </c>
      <c r="I1150" s="4">
        <v>43734</v>
      </c>
      <c r="J1150">
        <v>1</v>
      </c>
      <c r="K1150" t="s">
        <v>61</v>
      </c>
      <c r="L1150" s="4">
        <v>43615</v>
      </c>
      <c r="M1150" s="4">
        <v>43830</v>
      </c>
      <c r="N1150">
        <v>1</v>
      </c>
      <c r="O1150" t="s">
        <v>86</v>
      </c>
      <c r="P1150" t="s">
        <v>248</v>
      </c>
      <c r="Q1150">
        <v>1</v>
      </c>
      <c r="R1150" t="s">
        <v>441</v>
      </c>
      <c r="S1150" t="s">
        <v>1003</v>
      </c>
      <c r="T1150" t="s">
        <v>1535</v>
      </c>
      <c r="U1150" t="s">
        <v>67</v>
      </c>
      <c r="V1150" t="s">
        <v>1577</v>
      </c>
      <c r="W1150">
        <v>131.97</v>
      </c>
      <c r="X1150">
        <v>74.97</v>
      </c>
      <c r="Y1150">
        <v>1</v>
      </c>
      <c r="Z1150" t="s">
        <v>530</v>
      </c>
      <c r="AA1150" t="s">
        <v>2367</v>
      </c>
      <c r="AF1150" s="4"/>
      <c r="AG1150" s="4"/>
      <c r="AH1150" t="s">
        <v>86</v>
      </c>
      <c r="AI1150" t="s">
        <v>248</v>
      </c>
      <c r="AJ1150" t="s">
        <v>441</v>
      </c>
      <c r="AK1150" t="s">
        <v>2640</v>
      </c>
      <c r="AL1150" t="s">
        <v>1535</v>
      </c>
      <c r="AM1150" t="s">
        <v>67</v>
      </c>
      <c r="AN1150" t="s">
        <v>1577</v>
      </c>
      <c r="AO1150" t="s">
        <v>530</v>
      </c>
      <c r="AP1150" t="s">
        <v>2367</v>
      </c>
    </row>
    <row r="1151" spans="1:42" x14ac:dyDescent="0.25">
      <c r="A1151">
        <v>803</v>
      </c>
      <c r="B1151">
        <v>480</v>
      </c>
      <c r="C1151" s="4">
        <v>44200</v>
      </c>
      <c r="D1151">
        <v>11</v>
      </c>
      <c r="E1151" t="s">
        <v>37</v>
      </c>
      <c r="F1151" t="s">
        <v>48</v>
      </c>
      <c r="G1151" t="s">
        <v>55</v>
      </c>
      <c r="H1151" t="s">
        <v>57</v>
      </c>
      <c r="I1151" s="4">
        <v>43838</v>
      </c>
      <c r="J1151">
        <v>4</v>
      </c>
      <c r="K1151" t="s">
        <v>61</v>
      </c>
      <c r="L1151" s="4">
        <v>43831</v>
      </c>
      <c r="M1151" s="4">
        <v>43861</v>
      </c>
      <c r="N1151">
        <v>1</v>
      </c>
      <c r="O1151" t="s">
        <v>67</v>
      </c>
      <c r="P1151" t="s">
        <v>229</v>
      </c>
      <c r="Q1151">
        <v>1</v>
      </c>
      <c r="R1151" t="s">
        <v>467</v>
      </c>
      <c r="S1151" t="s">
        <v>1030</v>
      </c>
      <c r="T1151" t="s">
        <v>1560</v>
      </c>
      <c r="U1151" t="s">
        <v>80</v>
      </c>
      <c r="V1151" t="s">
        <v>1548</v>
      </c>
      <c r="W1151">
        <v>59.74</v>
      </c>
      <c r="X1151">
        <v>29.98</v>
      </c>
      <c r="Y1151">
        <v>1</v>
      </c>
      <c r="Z1151" t="s">
        <v>84</v>
      </c>
      <c r="AA1151" t="s">
        <v>2366</v>
      </c>
      <c r="AF1151" s="4"/>
      <c r="AG1151" s="4"/>
      <c r="AH1151" t="s">
        <v>67</v>
      </c>
      <c r="AI1151" t="s">
        <v>229</v>
      </c>
      <c r="AJ1151" t="s">
        <v>467</v>
      </c>
      <c r="AK1151" t="s">
        <v>1030</v>
      </c>
      <c r="AL1151" t="s">
        <v>1560</v>
      </c>
      <c r="AM1151" t="s">
        <v>80</v>
      </c>
      <c r="AN1151" t="s">
        <v>1548</v>
      </c>
      <c r="AO1151" t="s">
        <v>84</v>
      </c>
      <c r="AP1151" t="s">
        <v>2366</v>
      </c>
    </row>
    <row r="1152" spans="1:42" x14ac:dyDescent="0.25">
      <c r="A1152">
        <v>804</v>
      </c>
      <c r="B1152">
        <v>195</v>
      </c>
      <c r="C1152" s="4">
        <v>44201</v>
      </c>
      <c r="D1152">
        <v>4</v>
      </c>
      <c r="E1152" t="s">
        <v>40</v>
      </c>
      <c r="F1152" t="s">
        <v>51</v>
      </c>
      <c r="G1152" t="s">
        <v>56</v>
      </c>
      <c r="H1152" t="s">
        <v>58</v>
      </c>
      <c r="I1152" s="4">
        <v>43920</v>
      </c>
      <c r="J1152">
        <v>7</v>
      </c>
      <c r="K1152" t="s">
        <v>61</v>
      </c>
      <c r="L1152" s="4">
        <v>43915</v>
      </c>
      <c r="M1152" s="4">
        <v>44012</v>
      </c>
      <c r="N1152">
        <v>1</v>
      </c>
      <c r="O1152" t="s">
        <v>79</v>
      </c>
      <c r="P1152" t="s">
        <v>241</v>
      </c>
      <c r="Q1152">
        <v>1</v>
      </c>
      <c r="R1152" t="s">
        <v>634</v>
      </c>
      <c r="S1152" t="s">
        <v>1182</v>
      </c>
      <c r="T1152" t="s">
        <v>1614</v>
      </c>
      <c r="U1152" t="s">
        <v>80</v>
      </c>
      <c r="V1152" t="s">
        <v>1548</v>
      </c>
      <c r="W1152">
        <v>27.9</v>
      </c>
      <c r="X1152">
        <v>29.98</v>
      </c>
      <c r="Y1152">
        <v>1</v>
      </c>
      <c r="Z1152" t="s">
        <v>455</v>
      </c>
      <c r="AA1152" t="s">
        <v>2340</v>
      </c>
      <c r="AF1152" s="4"/>
      <c r="AG1152" s="4"/>
      <c r="AH1152" t="s">
        <v>79</v>
      </c>
      <c r="AI1152" t="s">
        <v>241</v>
      </c>
      <c r="AJ1152" t="s">
        <v>634</v>
      </c>
      <c r="AK1152" t="s">
        <v>1182</v>
      </c>
      <c r="AL1152" t="s">
        <v>1614</v>
      </c>
      <c r="AM1152" t="s">
        <v>80</v>
      </c>
      <c r="AN1152" t="s">
        <v>1548</v>
      </c>
      <c r="AO1152" t="s">
        <v>455</v>
      </c>
      <c r="AP1152" t="s">
        <v>2340</v>
      </c>
    </row>
    <row r="1153" spans="1:42" x14ac:dyDescent="0.25">
      <c r="A1153">
        <v>805</v>
      </c>
      <c r="B1153">
        <v>357</v>
      </c>
      <c r="C1153" s="4">
        <v>44202</v>
      </c>
      <c r="D1153">
        <v>7</v>
      </c>
      <c r="E1153" t="s">
        <v>35</v>
      </c>
      <c r="F1153" t="s">
        <v>46</v>
      </c>
      <c r="G1153" t="s">
        <v>56</v>
      </c>
      <c r="H1153" t="s">
        <v>58</v>
      </c>
      <c r="I1153" s="4">
        <v>44015</v>
      </c>
      <c r="J1153">
        <v>9</v>
      </c>
      <c r="K1153" t="s">
        <v>59</v>
      </c>
      <c r="L1153" s="4">
        <v>43952</v>
      </c>
      <c r="M1153" s="4">
        <v>44075</v>
      </c>
      <c r="N1153">
        <v>1</v>
      </c>
      <c r="O1153" t="s">
        <v>80</v>
      </c>
      <c r="P1153" t="s">
        <v>242</v>
      </c>
      <c r="Q1153">
        <v>1</v>
      </c>
      <c r="R1153" t="s">
        <v>586</v>
      </c>
      <c r="S1153" t="s">
        <v>966</v>
      </c>
      <c r="T1153" t="s">
        <v>1667</v>
      </c>
      <c r="U1153" t="s">
        <v>69</v>
      </c>
      <c r="V1153" t="s">
        <v>1548</v>
      </c>
      <c r="W1153">
        <v>21.99</v>
      </c>
      <c r="X1153">
        <v>14.99</v>
      </c>
      <c r="Y1153">
        <v>1</v>
      </c>
      <c r="Z1153" t="s">
        <v>67</v>
      </c>
      <c r="AA1153" t="s">
        <v>2373</v>
      </c>
      <c r="AF1153" s="4"/>
      <c r="AG1153" s="4"/>
      <c r="AH1153" t="s">
        <v>80</v>
      </c>
      <c r="AI1153" t="s">
        <v>242</v>
      </c>
      <c r="AJ1153" t="s">
        <v>586</v>
      </c>
      <c r="AK1153" t="s">
        <v>966</v>
      </c>
      <c r="AL1153" t="s">
        <v>1667</v>
      </c>
      <c r="AM1153" t="s">
        <v>69</v>
      </c>
      <c r="AN1153" t="s">
        <v>1548</v>
      </c>
      <c r="AO1153" t="s">
        <v>67</v>
      </c>
      <c r="AP1153" t="s">
        <v>2373</v>
      </c>
    </row>
    <row r="1154" spans="1:42" x14ac:dyDescent="0.25">
      <c r="A1154">
        <v>806</v>
      </c>
      <c r="B1154">
        <v>19</v>
      </c>
      <c r="C1154" s="4">
        <v>44203</v>
      </c>
      <c r="D1154">
        <v>4</v>
      </c>
      <c r="E1154" t="s">
        <v>40</v>
      </c>
      <c r="F1154" t="s">
        <v>51</v>
      </c>
      <c r="G1154" t="s">
        <v>55</v>
      </c>
      <c r="H1154" t="s">
        <v>58</v>
      </c>
      <c r="I1154" s="4">
        <v>43739</v>
      </c>
      <c r="J1154">
        <v>3</v>
      </c>
      <c r="K1154" t="s">
        <v>59</v>
      </c>
      <c r="L1154" s="4">
        <v>43615</v>
      </c>
      <c r="M1154" s="4">
        <v>43830</v>
      </c>
      <c r="N1154">
        <v>2</v>
      </c>
      <c r="O1154" t="s">
        <v>89</v>
      </c>
      <c r="P1154" t="s">
        <v>251</v>
      </c>
      <c r="Q1154">
        <v>2</v>
      </c>
      <c r="R1154" t="s">
        <v>823</v>
      </c>
      <c r="S1154" t="s">
        <v>1360</v>
      </c>
      <c r="T1154" t="s">
        <v>1876</v>
      </c>
      <c r="U1154" t="s">
        <v>103</v>
      </c>
      <c r="V1154" t="s">
        <v>2039</v>
      </c>
      <c r="W1154">
        <v>109.96</v>
      </c>
      <c r="X1154">
        <v>54.96</v>
      </c>
      <c r="Y1154">
        <v>2</v>
      </c>
      <c r="Z1154" t="s">
        <v>2262</v>
      </c>
      <c r="AA1154" t="s">
        <v>2561</v>
      </c>
      <c r="AF1154" s="4"/>
      <c r="AG1154" s="4"/>
      <c r="AH1154" t="s">
        <v>90</v>
      </c>
      <c r="AI1154" t="s">
        <v>252</v>
      </c>
      <c r="AJ1154" t="s">
        <v>431</v>
      </c>
      <c r="AK1154" t="s">
        <v>994</v>
      </c>
      <c r="AL1154" t="s">
        <v>1526</v>
      </c>
      <c r="AM1154" t="s">
        <v>69</v>
      </c>
      <c r="AN1154" t="s">
        <v>1562</v>
      </c>
      <c r="AO1154" t="s">
        <v>410</v>
      </c>
      <c r="AP1154" t="s">
        <v>2359</v>
      </c>
    </row>
    <row r="1155" spans="1:42" x14ac:dyDescent="0.25">
      <c r="A1155">
        <v>806</v>
      </c>
      <c r="B1155">
        <v>19</v>
      </c>
      <c r="C1155" s="4">
        <v>44203</v>
      </c>
      <c r="D1155">
        <v>4</v>
      </c>
      <c r="E1155" t="s">
        <v>40</v>
      </c>
      <c r="F1155" t="s">
        <v>51</v>
      </c>
      <c r="G1155" t="s">
        <v>55</v>
      </c>
      <c r="H1155" t="s">
        <v>58</v>
      </c>
      <c r="I1155" s="4">
        <v>43739</v>
      </c>
      <c r="J1155">
        <v>3</v>
      </c>
      <c r="K1155" t="s">
        <v>59</v>
      </c>
      <c r="L1155" s="4">
        <v>43615</v>
      </c>
      <c r="M1155" s="4">
        <v>43830</v>
      </c>
      <c r="N1155">
        <v>2</v>
      </c>
      <c r="O1155" t="s">
        <v>89</v>
      </c>
      <c r="P1155" t="s">
        <v>251</v>
      </c>
      <c r="Q1155">
        <v>2</v>
      </c>
      <c r="R1155" t="s">
        <v>823</v>
      </c>
      <c r="S1155" t="s">
        <v>1360</v>
      </c>
      <c r="T1155" t="s">
        <v>1876</v>
      </c>
      <c r="U1155" t="s">
        <v>103</v>
      </c>
      <c r="V1155" t="s">
        <v>2039</v>
      </c>
      <c r="W1155">
        <v>109.96</v>
      </c>
      <c r="X1155">
        <v>54.96</v>
      </c>
      <c r="Y1155">
        <v>2</v>
      </c>
      <c r="Z1155" t="s">
        <v>2262</v>
      </c>
      <c r="AA1155" t="s">
        <v>2561</v>
      </c>
      <c r="AF1155" s="4"/>
      <c r="AG1155" s="4"/>
      <c r="AH1155" t="s">
        <v>67</v>
      </c>
      <c r="AI1155" t="s">
        <v>229</v>
      </c>
      <c r="AJ1155" t="s">
        <v>623</v>
      </c>
      <c r="AK1155" t="s">
        <v>1173</v>
      </c>
      <c r="AL1155" t="s">
        <v>1577</v>
      </c>
      <c r="AM1155" t="s">
        <v>67</v>
      </c>
      <c r="AN1155" t="s">
        <v>1548</v>
      </c>
      <c r="AO1155" t="s">
        <v>79</v>
      </c>
      <c r="AP1155" t="s">
        <v>2349</v>
      </c>
    </row>
    <row r="1156" spans="1:42" x14ac:dyDescent="0.25">
      <c r="A1156">
        <v>807</v>
      </c>
      <c r="B1156">
        <v>78</v>
      </c>
      <c r="C1156" s="4">
        <v>44203</v>
      </c>
      <c r="D1156">
        <v>11</v>
      </c>
      <c r="E1156" t="s">
        <v>37</v>
      </c>
      <c r="F1156" t="s">
        <v>48</v>
      </c>
      <c r="G1156" t="s">
        <v>55</v>
      </c>
      <c r="H1156" t="s">
        <v>57</v>
      </c>
      <c r="I1156" s="4">
        <v>44108</v>
      </c>
      <c r="J1156">
        <v>10</v>
      </c>
      <c r="K1156" t="s">
        <v>61</v>
      </c>
      <c r="L1156" s="4">
        <v>44055</v>
      </c>
      <c r="M1156" s="4">
        <v>44196</v>
      </c>
      <c r="N1156">
        <v>1</v>
      </c>
      <c r="O1156" t="s">
        <v>84</v>
      </c>
      <c r="P1156" t="s">
        <v>246</v>
      </c>
      <c r="Q1156">
        <v>1</v>
      </c>
      <c r="R1156" t="s">
        <v>824</v>
      </c>
      <c r="S1156" t="s">
        <v>1361</v>
      </c>
      <c r="T1156" t="s">
        <v>1877</v>
      </c>
      <c r="U1156" t="s">
        <v>69</v>
      </c>
      <c r="V1156" t="s">
        <v>1548</v>
      </c>
      <c r="W1156">
        <v>189.99</v>
      </c>
      <c r="X1156">
        <v>14.99</v>
      </c>
      <c r="Y1156">
        <v>1</v>
      </c>
      <c r="Z1156" t="s">
        <v>86</v>
      </c>
      <c r="AA1156" t="s">
        <v>2350</v>
      </c>
      <c r="AF1156" s="4"/>
      <c r="AG1156" s="4"/>
      <c r="AH1156" t="s">
        <v>84</v>
      </c>
      <c r="AI1156" t="s">
        <v>246</v>
      </c>
      <c r="AJ1156" t="s">
        <v>824</v>
      </c>
      <c r="AK1156" t="s">
        <v>1361</v>
      </c>
      <c r="AL1156" t="s">
        <v>1877</v>
      </c>
      <c r="AM1156" t="s">
        <v>69</v>
      </c>
      <c r="AN1156" t="s">
        <v>1548</v>
      </c>
      <c r="AO1156" t="s">
        <v>86</v>
      </c>
      <c r="AP1156" t="s">
        <v>2350</v>
      </c>
    </row>
    <row r="1157" spans="1:42" x14ac:dyDescent="0.25">
      <c r="A1157">
        <v>808</v>
      </c>
      <c r="B1157">
        <v>92</v>
      </c>
      <c r="C1157" s="4">
        <v>44203</v>
      </c>
      <c r="D1157">
        <v>4</v>
      </c>
      <c r="E1157" t="s">
        <v>40</v>
      </c>
      <c r="F1157" t="s">
        <v>51</v>
      </c>
      <c r="G1157" t="s">
        <v>55</v>
      </c>
      <c r="H1157" t="s">
        <v>58</v>
      </c>
      <c r="I1157" s="4">
        <v>43922</v>
      </c>
      <c r="J1157">
        <v>7</v>
      </c>
      <c r="K1157" t="s">
        <v>61</v>
      </c>
      <c r="L1157" s="4">
        <v>43915</v>
      </c>
      <c r="M1157" s="4">
        <v>44012</v>
      </c>
      <c r="N1157">
        <v>1</v>
      </c>
      <c r="O1157" t="s">
        <v>80</v>
      </c>
      <c r="P1157" t="s">
        <v>242</v>
      </c>
      <c r="Q1157">
        <v>1</v>
      </c>
      <c r="R1157" t="s">
        <v>508</v>
      </c>
      <c r="S1157" t="s">
        <v>1071</v>
      </c>
      <c r="T1157" t="s">
        <v>1587</v>
      </c>
      <c r="U1157" t="s">
        <v>67</v>
      </c>
      <c r="V1157" t="s">
        <v>1548</v>
      </c>
      <c r="W1157">
        <v>164.97</v>
      </c>
      <c r="X1157">
        <v>44.97</v>
      </c>
      <c r="Y1157">
        <v>1</v>
      </c>
      <c r="Z1157" t="s">
        <v>79</v>
      </c>
      <c r="AA1157" t="s">
        <v>2349</v>
      </c>
      <c r="AF1157" s="4"/>
      <c r="AG1157" s="4"/>
      <c r="AH1157" t="s">
        <v>80</v>
      </c>
      <c r="AI1157" t="s">
        <v>242</v>
      </c>
      <c r="AJ1157" t="s">
        <v>508</v>
      </c>
      <c r="AK1157" t="s">
        <v>1071</v>
      </c>
      <c r="AL1157" t="s">
        <v>1587</v>
      </c>
      <c r="AM1157" t="s">
        <v>67</v>
      </c>
      <c r="AN1157" t="s">
        <v>1548</v>
      </c>
      <c r="AO1157" t="s">
        <v>79</v>
      </c>
      <c r="AP1157" t="s">
        <v>2349</v>
      </c>
    </row>
    <row r="1158" spans="1:42" x14ac:dyDescent="0.25">
      <c r="A1158">
        <v>809</v>
      </c>
      <c r="B1158">
        <v>63</v>
      </c>
      <c r="C1158" s="4">
        <v>44204</v>
      </c>
      <c r="D1158">
        <v>9</v>
      </c>
      <c r="E1158" t="s">
        <v>41</v>
      </c>
      <c r="F1158" t="s">
        <v>52</v>
      </c>
      <c r="G1158" t="s">
        <v>56</v>
      </c>
      <c r="H1158" t="s">
        <v>57</v>
      </c>
      <c r="I1158" s="4">
        <v>43739</v>
      </c>
      <c r="J1158">
        <v>2</v>
      </c>
      <c r="K1158" t="s">
        <v>60</v>
      </c>
      <c r="L1158" s="4">
        <v>43615</v>
      </c>
      <c r="M1158" s="4">
        <v>43830</v>
      </c>
      <c r="N1158">
        <v>2</v>
      </c>
      <c r="O1158" t="s">
        <v>64</v>
      </c>
      <c r="P1158" t="s">
        <v>226</v>
      </c>
      <c r="Q1158">
        <v>2</v>
      </c>
      <c r="R1158" t="s">
        <v>825</v>
      </c>
      <c r="S1158" t="s">
        <v>1362</v>
      </c>
      <c r="T1158" t="s">
        <v>1878</v>
      </c>
      <c r="U1158" t="s">
        <v>75</v>
      </c>
      <c r="V1158" t="s">
        <v>2030</v>
      </c>
      <c r="W1158">
        <v>152.88999999999999</v>
      </c>
      <c r="X1158">
        <v>84.95</v>
      </c>
      <c r="Y1158">
        <v>2</v>
      </c>
      <c r="Z1158" t="s">
        <v>2263</v>
      </c>
      <c r="AA1158" t="s">
        <v>2562</v>
      </c>
      <c r="AF1158" s="4"/>
      <c r="AG1158" s="4"/>
      <c r="AH1158" t="s">
        <v>70</v>
      </c>
      <c r="AI1158" t="s">
        <v>232</v>
      </c>
      <c r="AJ1158" t="s">
        <v>512</v>
      </c>
      <c r="AK1158" t="s">
        <v>1075</v>
      </c>
      <c r="AL1158" t="s">
        <v>1602</v>
      </c>
      <c r="AM1158" t="s">
        <v>80</v>
      </c>
      <c r="AN1158" t="s">
        <v>1517</v>
      </c>
      <c r="AO1158" t="s">
        <v>673</v>
      </c>
      <c r="AP1158" t="s">
        <v>2348</v>
      </c>
    </row>
    <row r="1159" spans="1:42" x14ac:dyDescent="0.25">
      <c r="A1159">
        <v>809</v>
      </c>
      <c r="B1159">
        <v>63</v>
      </c>
      <c r="C1159" s="4">
        <v>44204</v>
      </c>
      <c r="D1159">
        <v>9</v>
      </c>
      <c r="E1159" t="s">
        <v>41</v>
      </c>
      <c r="F1159" t="s">
        <v>52</v>
      </c>
      <c r="G1159" t="s">
        <v>56</v>
      </c>
      <c r="H1159" t="s">
        <v>57</v>
      </c>
      <c r="I1159" s="4">
        <v>43739</v>
      </c>
      <c r="J1159">
        <v>2</v>
      </c>
      <c r="K1159" t="s">
        <v>60</v>
      </c>
      <c r="L1159" s="4">
        <v>43615</v>
      </c>
      <c r="M1159" s="4">
        <v>43830</v>
      </c>
      <c r="N1159">
        <v>2</v>
      </c>
      <c r="O1159" t="s">
        <v>64</v>
      </c>
      <c r="P1159" t="s">
        <v>226</v>
      </c>
      <c r="Q1159">
        <v>2</v>
      </c>
      <c r="R1159" t="s">
        <v>825</v>
      </c>
      <c r="S1159" t="s">
        <v>1362</v>
      </c>
      <c r="T1159" t="s">
        <v>1878</v>
      </c>
      <c r="U1159" t="s">
        <v>75</v>
      </c>
      <c r="V1159" t="s">
        <v>2030</v>
      </c>
      <c r="W1159">
        <v>152.88999999999999</v>
      </c>
      <c r="X1159">
        <v>84.95</v>
      </c>
      <c r="Y1159">
        <v>2</v>
      </c>
      <c r="Z1159" t="s">
        <v>2263</v>
      </c>
      <c r="AA1159" t="s">
        <v>2562</v>
      </c>
      <c r="AF1159" s="4"/>
      <c r="AG1159" s="4"/>
      <c r="AH1159" t="s">
        <v>84</v>
      </c>
      <c r="AI1159" t="s">
        <v>246</v>
      </c>
      <c r="AJ1159" t="s">
        <v>543</v>
      </c>
      <c r="AK1159" t="s">
        <v>1104</v>
      </c>
      <c r="AL1159" t="s">
        <v>1631</v>
      </c>
      <c r="AM1159" t="s">
        <v>67</v>
      </c>
      <c r="AN1159" t="s">
        <v>1548</v>
      </c>
      <c r="AO1159" t="s">
        <v>86</v>
      </c>
      <c r="AP1159" t="s">
        <v>2350</v>
      </c>
    </row>
    <row r="1160" spans="1:42" x14ac:dyDescent="0.25">
      <c r="A1160">
        <v>810</v>
      </c>
      <c r="B1160">
        <v>222</v>
      </c>
      <c r="C1160" s="4">
        <v>44204</v>
      </c>
      <c r="D1160">
        <v>9</v>
      </c>
      <c r="E1160" t="s">
        <v>41</v>
      </c>
      <c r="F1160" t="s">
        <v>52</v>
      </c>
      <c r="G1160" t="s">
        <v>55</v>
      </c>
      <c r="H1160" t="s">
        <v>57</v>
      </c>
      <c r="I1160" s="4">
        <v>43729</v>
      </c>
      <c r="J1160">
        <v>1</v>
      </c>
      <c r="K1160" t="s">
        <v>61</v>
      </c>
      <c r="L1160" s="4">
        <v>43615</v>
      </c>
      <c r="M1160" s="4">
        <v>43830</v>
      </c>
      <c r="N1160">
        <v>2</v>
      </c>
      <c r="O1160" t="s">
        <v>109</v>
      </c>
      <c r="P1160" t="s">
        <v>271</v>
      </c>
      <c r="Q1160">
        <v>2</v>
      </c>
      <c r="R1160" t="s">
        <v>826</v>
      </c>
      <c r="S1160" t="s">
        <v>1363</v>
      </c>
      <c r="T1160" t="s">
        <v>1879</v>
      </c>
      <c r="U1160" t="s">
        <v>110</v>
      </c>
      <c r="V1160" t="s">
        <v>2031</v>
      </c>
      <c r="W1160">
        <v>2879.82</v>
      </c>
      <c r="X1160">
        <v>119.94</v>
      </c>
      <c r="Y1160">
        <v>2</v>
      </c>
      <c r="Z1160" t="s">
        <v>76</v>
      </c>
      <c r="AA1160" t="s">
        <v>2563</v>
      </c>
      <c r="AF1160" s="4"/>
      <c r="AG1160" s="4"/>
      <c r="AH1160" t="s">
        <v>67</v>
      </c>
      <c r="AI1160" t="s">
        <v>229</v>
      </c>
      <c r="AJ1160" t="s">
        <v>391</v>
      </c>
      <c r="AK1160" t="s">
        <v>953</v>
      </c>
      <c r="AL1160" t="s">
        <v>1487</v>
      </c>
      <c r="AM1160" t="s">
        <v>67</v>
      </c>
      <c r="AN1160" t="s">
        <v>1548</v>
      </c>
      <c r="AO1160" t="s">
        <v>90</v>
      </c>
      <c r="AP1160" t="s">
        <v>2328</v>
      </c>
    </row>
    <row r="1161" spans="1:42" x14ac:dyDescent="0.25">
      <c r="A1161">
        <v>810</v>
      </c>
      <c r="B1161">
        <v>222</v>
      </c>
      <c r="C1161" s="4">
        <v>44204</v>
      </c>
      <c r="D1161">
        <v>9</v>
      </c>
      <c r="E1161" t="s">
        <v>41</v>
      </c>
      <c r="F1161" t="s">
        <v>52</v>
      </c>
      <c r="G1161" t="s">
        <v>55</v>
      </c>
      <c r="H1161" t="s">
        <v>57</v>
      </c>
      <c r="I1161" s="4">
        <v>43729</v>
      </c>
      <c r="J1161">
        <v>1</v>
      </c>
      <c r="K1161" t="s">
        <v>61</v>
      </c>
      <c r="L1161" s="4">
        <v>43615</v>
      </c>
      <c r="M1161" s="4">
        <v>43830</v>
      </c>
      <c r="N1161">
        <v>2</v>
      </c>
      <c r="O1161" t="s">
        <v>109</v>
      </c>
      <c r="P1161" t="s">
        <v>271</v>
      </c>
      <c r="Q1161">
        <v>2</v>
      </c>
      <c r="R1161" t="s">
        <v>826</v>
      </c>
      <c r="S1161" t="s">
        <v>1363</v>
      </c>
      <c r="T1161" t="s">
        <v>1879</v>
      </c>
      <c r="U1161" t="s">
        <v>110</v>
      </c>
      <c r="V1161" t="s">
        <v>2031</v>
      </c>
      <c r="W1161">
        <v>2879.82</v>
      </c>
      <c r="X1161">
        <v>119.94</v>
      </c>
      <c r="Y1161">
        <v>2</v>
      </c>
      <c r="Z1161" t="s">
        <v>76</v>
      </c>
      <c r="AA1161" t="s">
        <v>2563</v>
      </c>
      <c r="AF1161" s="4"/>
      <c r="AG1161" s="4"/>
      <c r="AH1161" t="s">
        <v>69</v>
      </c>
      <c r="AI1161" t="s">
        <v>231</v>
      </c>
      <c r="AJ1161" t="s">
        <v>434</v>
      </c>
      <c r="AK1161" t="s">
        <v>991</v>
      </c>
      <c r="AL1161" t="s">
        <v>1524</v>
      </c>
      <c r="AM1161" t="s">
        <v>67</v>
      </c>
      <c r="AN1161" t="s">
        <v>1577</v>
      </c>
      <c r="AO1161" t="s">
        <v>69</v>
      </c>
      <c r="AP1161" t="s">
        <v>2360</v>
      </c>
    </row>
    <row r="1162" spans="1:42" x14ac:dyDescent="0.25">
      <c r="A1162">
        <v>811</v>
      </c>
      <c r="B1162">
        <v>489</v>
      </c>
      <c r="C1162" s="4">
        <v>44204</v>
      </c>
      <c r="D1162">
        <v>7</v>
      </c>
      <c r="E1162" t="s">
        <v>35</v>
      </c>
      <c r="F1162" t="s">
        <v>46</v>
      </c>
      <c r="G1162" t="s">
        <v>56</v>
      </c>
      <c r="H1162" t="s">
        <v>57</v>
      </c>
      <c r="I1162" s="4">
        <v>43614</v>
      </c>
      <c r="J1162">
        <v>1</v>
      </c>
      <c r="L1162" s="4"/>
      <c r="M1162" s="4"/>
      <c r="N1162">
        <v>2</v>
      </c>
      <c r="O1162" t="s">
        <v>157</v>
      </c>
      <c r="P1162" t="s">
        <v>319</v>
      </c>
      <c r="Q1162">
        <v>2</v>
      </c>
      <c r="R1162" t="s">
        <v>827</v>
      </c>
      <c r="S1162" t="s">
        <v>1364</v>
      </c>
      <c r="T1162" t="s">
        <v>1880</v>
      </c>
      <c r="U1162" t="s">
        <v>88</v>
      </c>
      <c r="V1162" t="s">
        <v>2042</v>
      </c>
      <c r="W1162">
        <v>343.4</v>
      </c>
      <c r="X1162">
        <v>49.96</v>
      </c>
      <c r="Y1162">
        <v>2</v>
      </c>
      <c r="Z1162" t="s">
        <v>2237</v>
      </c>
      <c r="AA1162" t="s">
        <v>2530</v>
      </c>
      <c r="AF1162" s="4"/>
      <c r="AG1162" s="4"/>
      <c r="AH1162" t="s">
        <v>80</v>
      </c>
      <c r="AI1162" t="s">
        <v>242</v>
      </c>
      <c r="AJ1162" t="s">
        <v>691</v>
      </c>
      <c r="AK1162" t="s">
        <v>1232</v>
      </c>
      <c r="AL1162" t="s">
        <v>1754</v>
      </c>
      <c r="AM1162" t="s">
        <v>80</v>
      </c>
      <c r="AN1162" t="s">
        <v>1548</v>
      </c>
      <c r="AO1162" t="s">
        <v>67</v>
      </c>
      <c r="AP1162" t="s">
        <v>2373</v>
      </c>
    </row>
    <row r="1163" spans="1:42" x14ac:dyDescent="0.25">
      <c r="A1163">
        <v>811</v>
      </c>
      <c r="B1163">
        <v>489</v>
      </c>
      <c r="C1163" s="4">
        <v>44204</v>
      </c>
      <c r="D1163">
        <v>7</v>
      </c>
      <c r="E1163" t="s">
        <v>35</v>
      </c>
      <c r="F1163" t="s">
        <v>46</v>
      </c>
      <c r="G1163" t="s">
        <v>56</v>
      </c>
      <c r="H1163" t="s">
        <v>57</v>
      </c>
      <c r="I1163" s="4">
        <v>43614</v>
      </c>
      <c r="J1163">
        <v>1</v>
      </c>
      <c r="L1163" s="4"/>
      <c r="M1163" s="4"/>
      <c r="N1163">
        <v>2</v>
      </c>
      <c r="O1163" t="s">
        <v>157</v>
      </c>
      <c r="P1163" t="s">
        <v>319</v>
      </c>
      <c r="Q1163">
        <v>2</v>
      </c>
      <c r="R1163" t="s">
        <v>827</v>
      </c>
      <c r="S1163" t="s">
        <v>1364</v>
      </c>
      <c r="T1163" t="s">
        <v>1880</v>
      </c>
      <c r="U1163" t="s">
        <v>88</v>
      </c>
      <c r="V1163" t="s">
        <v>2042</v>
      </c>
      <c r="W1163">
        <v>343.4</v>
      </c>
      <c r="X1163">
        <v>49.96</v>
      </c>
      <c r="Y1163">
        <v>2</v>
      </c>
      <c r="Z1163" t="s">
        <v>2237</v>
      </c>
      <c r="AA1163" t="s">
        <v>2530</v>
      </c>
      <c r="AF1163" s="4"/>
      <c r="AG1163" s="4"/>
      <c r="AH1163" t="s">
        <v>90</v>
      </c>
      <c r="AI1163" t="s">
        <v>252</v>
      </c>
      <c r="AJ1163" t="s">
        <v>497</v>
      </c>
      <c r="AK1163" t="s">
        <v>1060</v>
      </c>
      <c r="AL1163" t="s">
        <v>1589</v>
      </c>
      <c r="AM1163" t="s">
        <v>80</v>
      </c>
      <c r="AN1163" t="s">
        <v>1562</v>
      </c>
      <c r="AO1163" t="s">
        <v>410</v>
      </c>
      <c r="AP1163" t="s">
        <v>2359</v>
      </c>
    </row>
    <row r="1164" spans="1:42" x14ac:dyDescent="0.25">
      <c r="A1164">
        <v>812</v>
      </c>
      <c r="B1164">
        <v>192</v>
      </c>
      <c r="C1164" s="4">
        <v>44205</v>
      </c>
      <c r="D1164">
        <v>11</v>
      </c>
      <c r="E1164" t="s">
        <v>37</v>
      </c>
      <c r="F1164" t="s">
        <v>48</v>
      </c>
      <c r="G1164" t="s">
        <v>55</v>
      </c>
      <c r="H1164" t="s">
        <v>58</v>
      </c>
      <c r="I1164" s="4">
        <v>43830</v>
      </c>
      <c r="J1164">
        <v>2</v>
      </c>
      <c r="K1164" t="s">
        <v>60</v>
      </c>
      <c r="L1164" s="4">
        <v>43615</v>
      </c>
      <c r="M1164" s="4">
        <v>43830</v>
      </c>
      <c r="N1164">
        <v>1</v>
      </c>
      <c r="O1164" t="s">
        <v>78</v>
      </c>
      <c r="P1164" t="s">
        <v>240</v>
      </c>
      <c r="Q1164">
        <v>1</v>
      </c>
      <c r="R1164" t="s">
        <v>610</v>
      </c>
      <c r="S1164" t="s">
        <v>1162</v>
      </c>
      <c r="T1164" t="s">
        <v>67</v>
      </c>
      <c r="U1164" t="s">
        <v>69</v>
      </c>
      <c r="V1164" t="s">
        <v>1548</v>
      </c>
      <c r="W1164">
        <v>3</v>
      </c>
      <c r="X1164">
        <v>14.99</v>
      </c>
      <c r="Y1164">
        <v>1</v>
      </c>
      <c r="Z1164" t="s">
        <v>393</v>
      </c>
      <c r="AA1164" t="s">
        <v>2345</v>
      </c>
      <c r="AF1164" s="4"/>
      <c r="AG1164" s="4"/>
      <c r="AH1164" t="s">
        <v>78</v>
      </c>
      <c r="AI1164" t="s">
        <v>240</v>
      </c>
      <c r="AJ1164" t="s">
        <v>610</v>
      </c>
      <c r="AK1164" t="s">
        <v>1162</v>
      </c>
      <c r="AL1164" t="s">
        <v>67</v>
      </c>
      <c r="AM1164" t="s">
        <v>69</v>
      </c>
      <c r="AN1164" t="s">
        <v>1548</v>
      </c>
      <c r="AO1164" t="s">
        <v>393</v>
      </c>
      <c r="AP1164" t="s">
        <v>2345</v>
      </c>
    </row>
    <row r="1165" spans="1:42" x14ac:dyDescent="0.25">
      <c r="A1165">
        <v>813</v>
      </c>
      <c r="B1165">
        <v>185</v>
      </c>
      <c r="C1165" s="4">
        <v>44206</v>
      </c>
      <c r="D1165">
        <v>8</v>
      </c>
      <c r="E1165" t="s">
        <v>43</v>
      </c>
      <c r="F1165" t="s">
        <v>54</v>
      </c>
      <c r="G1165" t="s">
        <v>56</v>
      </c>
      <c r="H1165" t="s">
        <v>58</v>
      </c>
      <c r="I1165" s="4">
        <v>44099</v>
      </c>
      <c r="J1165">
        <v>10</v>
      </c>
      <c r="K1165" t="s">
        <v>61</v>
      </c>
      <c r="L1165" s="4">
        <v>44055</v>
      </c>
      <c r="M1165" s="4">
        <v>44196</v>
      </c>
      <c r="N1165">
        <v>1</v>
      </c>
      <c r="O1165" t="s">
        <v>86</v>
      </c>
      <c r="P1165" t="s">
        <v>248</v>
      </c>
      <c r="Q1165">
        <v>1</v>
      </c>
      <c r="R1165" t="s">
        <v>633</v>
      </c>
      <c r="S1165" t="s">
        <v>1017</v>
      </c>
      <c r="T1165" t="s">
        <v>1547</v>
      </c>
      <c r="U1165" t="s">
        <v>80</v>
      </c>
      <c r="V1165" t="s">
        <v>1577</v>
      </c>
      <c r="W1165">
        <v>319.98</v>
      </c>
      <c r="X1165">
        <v>49.98</v>
      </c>
      <c r="Y1165">
        <v>1</v>
      </c>
      <c r="Z1165" t="s">
        <v>547</v>
      </c>
      <c r="AA1165" t="s">
        <v>2354</v>
      </c>
      <c r="AF1165" s="4"/>
      <c r="AG1165" s="4"/>
      <c r="AH1165" t="s">
        <v>86</v>
      </c>
      <c r="AI1165" t="s">
        <v>248</v>
      </c>
      <c r="AJ1165" t="s">
        <v>633</v>
      </c>
      <c r="AK1165" t="s">
        <v>1017</v>
      </c>
      <c r="AL1165" t="s">
        <v>1547</v>
      </c>
      <c r="AM1165" t="s">
        <v>80</v>
      </c>
      <c r="AN1165" t="s">
        <v>1577</v>
      </c>
      <c r="AO1165" t="s">
        <v>547</v>
      </c>
      <c r="AP1165" t="s">
        <v>2354</v>
      </c>
    </row>
    <row r="1166" spans="1:42" x14ac:dyDescent="0.25">
      <c r="A1166">
        <v>814</v>
      </c>
      <c r="B1166">
        <v>109</v>
      </c>
      <c r="C1166" s="4">
        <v>44207</v>
      </c>
      <c r="D1166">
        <v>6</v>
      </c>
      <c r="E1166" t="s">
        <v>33</v>
      </c>
      <c r="F1166" t="s">
        <v>44</v>
      </c>
      <c r="G1166" t="s">
        <v>56</v>
      </c>
      <c r="H1166" t="s">
        <v>57</v>
      </c>
      <c r="I1166" s="4">
        <v>43721</v>
      </c>
      <c r="J1166">
        <v>3</v>
      </c>
      <c r="K1166" t="s">
        <v>59</v>
      </c>
      <c r="L1166" s="4">
        <v>43615</v>
      </c>
      <c r="M1166" s="4">
        <v>43830</v>
      </c>
      <c r="N1166">
        <v>2</v>
      </c>
      <c r="O1166" t="s">
        <v>125</v>
      </c>
      <c r="P1166" t="s">
        <v>287</v>
      </c>
      <c r="Q1166">
        <v>2</v>
      </c>
      <c r="R1166" t="s">
        <v>828</v>
      </c>
      <c r="S1166" t="s">
        <v>1365</v>
      </c>
      <c r="T1166" t="s">
        <v>1881</v>
      </c>
      <c r="U1166" t="s">
        <v>109</v>
      </c>
      <c r="V1166" t="s">
        <v>2031</v>
      </c>
      <c r="W1166">
        <v>994.46</v>
      </c>
      <c r="X1166">
        <v>69.959999999999994</v>
      </c>
      <c r="Y1166">
        <v>2</v>
      </c>
      <c r="Z1166" t="s">
        <v>2264</v>
      </c>
      <c r="AA1166" t="s">
        <v>2564</v>
      </c>
      <c r="AF1166" s="4"/>
      <c r="AG1166" s="4"/>
      <c r="AH1166" t="s">
        <v>79</v>
      </c>
      <c r="AI1166" t="s">
        <v>241</v>
      </c>
      <c r="AJ1166" t="s">
        <v>463</v>
      </c>
      <c r="AK1166" t="s">
        <v>1026</v>
      </c>
      <c r="AL1166" t="s">
        <v>1556</v>
      </c>
      <c r="AM1166" t="s">
        <v>67</v>
      </c>
      <c r="AN1166" t="s">
        <v>1548</v>
      </c>
      <c r="AO1166" t="s">
        <v>455</v>
      </c>
      <c r="AP1166" t="s">
        <v>2340</v>
      </c>
    </row>
    <row r="1167" spans="1:42" x14ac:dyDescent="0.25">
      <c r="A1167">
        <v>814</v>
      </c>
      <c r="B1167">
        <v>109</v>
      </c>
      <c r="C1167" s="4">
        <v>44207</v>
      </c>
      <c r="D1167">
        <v>6</v>
      </c>
      <c r="E1167" t="s">
        <v>33</v>
      </c>
      <c r="F1167" t="s">
        <v>44</v>
      </c>
      <c r="G1167" t="s">
        <v>56</v>
      </c>
      <c r="H1167" t="s">
        <v>57</v>
      </c>
      <c r="I1167" s="4">
        <v>43721</v>
      </c>
      <c r="J1167">
        <v>3</v>
      </c>
      <c r="K1167" t="s">
        <v>59</v>
      </c>
      <c r="L1167" s="4">
        <v>43615</v>
      </c>
      <c r="M1167" s="4">
        <v>43830</v>
      </c>
      <c r="N1167">
        <v>2</v>
      </c>
      <c r="O1167" t="s">
        <v>125</v>
      </c>
      <c r="P1167" t="s">
        <v>287</v>
      </c>
      <c r="Q1167">
        <v>2</v>
      </c>
      <c r="R1167" t="s">
        <v>828</v>
      </c>
      <c r="S1167" t="s">
        <v>1365</v>
      </c>
      <c r="T1167" t="s">
        <v>1881</v>
      </c>
      <c r="U1167" t="s">
        <v>109</v>
      </c>
      <c r="V1167" t="s">
        <v>2031</v>
      </c>
      <c r="W1167">
        <v>994.46</v>
      </c>
      <c r="X1167">
        <v>69.959999999999994</v>
      </c>
      <c r="Y1167">
        <v>2</v>
      </c>
      <c r="Z1167" t="s">
        <v>2264</v>
      </c>
      <c r="AA1167" t="s">
        <v>2564</v>
      </c>
      <c r="AF1167" s="4"/>
      <c r="AG1167" s="4"/>
      <c r="AH1167" t="s">
        <v>69</v>
      </c>
      <c r="AI1167" t="s">
        <v>231</v>
      </c>
      <c r="AJ1167" t="s">
        <v>434</v>
      </c>
      <c r="AK1167" t="s">
        <v>991</v>
      </c>
      <c r="AL1167" t="s">
        <v>1524</v>
      </c>
      <c r="AM1167" t="s">
        <v>69</v>
      </c>
      <c r="AN1167" t="s">
        <v>1577</v>
      </c>
      <c r="AO1167" t="s">
        <v>69</v>
      </c>
      <c r="AP1167" t="s">
        <v>2360</v>
      </c>
    </row>
    <row r="1168" spans="1:42" x14ac:dyDescent="0.25">
      <c r="A1168">
        <v>815</v>
      </c>
      <c r="B1168">
        <v>128</v>
      </c>
      <c r="C1168" s="4">
        <v>44207</v>
      </c>
      <c r="D1168">
        <v>8</v>
      </c>
      <c r="E1168" t="s">
        <v>43</v>
      </c>
      <c r="F1168" t="s">
        <v>54</v>
      </c>
      <c r="G1168" t="s">
        <v>56</v>
      </c>
      <c r="H1168" t="s">
        <v>58</v>
      </c>
      <c r="I1168" s="4">
        <v>44177</v>
      </c>
      <c r="J1168">
        <v>10</v>
      </c>
      <c r="K1168" t="s">
        <v>61</v>
      </c>
      <c r="L1168" s="4">
        <v>44055</v>
      </c>
      <c r="M1168" s="4">
        <v>44196</v>
      </c>
      <c r="N1168">
        <v>1</v>
      </c>
      <c r="O1168" t="s">
        <v>80</v>
      </c>
      <c r="P1168" t="s">
        <v>242</v>
      </c>
      <c r="Q1168">
        <v>1</v>
      </c>
      <c r="R1168" t="s">
        <v>586</v>
      </c>
      <c r="S1168" t="s">
        <v>966</v>
      </c>
      <c r="T1168" t="s">
        <v>1667</v>
      </c>
      <c r="U1168" t="s">
        <v>69</v>
      </c>
      <c r="V1168" t="s">
        <v>1548</v>
      </c>
      <c r="W1168">
        <v>21.99</v>
      </c>
      <c r="X1168">
        <v>14.99</v>
      </c>
      <c r="Y1168">
        <v>1</v>
      </c>
      <c r="Z1168" t="s">
        <v>67</v>
      </c>
      <c r="AA1168" t="s">
        <v>2373</v>
      </c>
      <c r="AF1168" s="4"/>
      <c r="AG1168" s="4"/>
      <c r="AH1168" t="s">
        <v>80</v>
      </c>
      <c r="AI1168" t="s">
        <v>242</v>
      </c>
      <c r="AJ1168" t="s">
        <v>586</v>
      </c>
      <c r="AK1168" t="s">
        <v>966</v>
      </c>
      <c r="AL1168" t="s">
        <v>1667</v>
      </c>
      <c r="AM1168" t="s">
        <v>69</v>
      </c>
      <c r="AN1168" t="s">
        <v>1548</v>
      </c>
      <c r="AO1168" t="s">
        <v>67</v>
      </c>
      <c r="AP1168" t="s">
        <v>2373</v>
      </c>
    </row>
    <row r="1169" spans="1:42" x14ac:dyDescent="0.25">
      <c r="A1169">
        <v>816</v>
      </c>
      <c r="B1169">
        <v>13</v>
      </c>
      <c r="C1169" s="4">
        <v>44208</v>
      </c>
      <c r="D1169">
        <v>3</v>
      </c>
      <c r="E1169" t="s">
        <v>34</v>
      </c>
      <c r="F1169" t="s">
        <v>45</v>
      </c>
      <c r="G1169" t="s">
        <v>56</v>
      </c>
      <c r="H1169" t="s">
        <v>58</v>
      </c>
      <c r="I1169" s="4">
        <v>43733</v>
      </c>
      <c r="J1169">
        <v>1</v>
      </c>
      <c r="K1169" t="s">
        <v>61</v>
      </c>
      <c r="L1169" s="4">
        <v>43615</v>
      </c>
      <c r="M1169" s="4">
        <v>43830</v>
      </c>
      <c r="N1169">
        <v>1</v>
      </c>
      <c r="O1169" t="s">
        <v>84</v>
      </c>
      <c r="P1169" t="s">
        <v>246</v>
      </c>
      <c r="Q1169">
        <v>1</v>
      </c>
      <c r="R1169" t="s">
        <v>410</v>
      </c>
      <c r="S1169" t="s">
        <v>972</v>
      </c>
      <c r="T1169" t="s">
        <v>1505</v>
      </c>
      <c r="U1169" t="s">
        <v>80</v>
      </c>
      <c r="V1169" t="s">
        <v>1548</v>
      </c>
      <c r="W1169">
        <v>579.9</v>
      </c>
      <c r="X1169">
        <v>29.98</v>
      </c>
      <c r="Y1169">
        <v>1</v>
      </c>
      <c r="Z1169" t="s">
        <v>645</v>
      </c>
      <c r="AA1169" t="s">
        <v>2347</v>
      </c>
      <c r="AF1169" s="4"/>
      <c r="AG1169" s="4"/>
      <c r="AH1169" t="s">
        <v>84</v>
      </c>
      <c r="AI1169" t="s">
        <v>246</v>
      </c>
      <c r="AJ1169" t="s">
        <v>410</v>
      </c>
      <c r="AK1169" t="s">
        <v>972</v>
      </c>
      <c r="AL1169" t="s">
        <v>1505</v>
      </c>
      <c r="AM1169" t="s">
        <v>80</v>
      </c>
      <c r="AN1169" t="s">
        <v>1548</v>
      </c>
      <c r="AO1169" t="s">
        <v>645</v>
      </c>
      <c r="AP1169" t="s">
        <v>2347</v>
      </c>
    </row>
    <row r="1170" spans="1:42" x14ac:dyDescent="0.25">
      <c r="A1170">
        <v>817</v>
      </c>
      <c r="B1170">
        <v>124</v>
      </c>
      <c r="C1170" s="4">
        <v>44209</v>
      </c>
      <c r="D1170">
        <v>9</v>
      </c>
      <c r="E1170" t="s">
        <v>41</v>
      </c>
      <c r="F1170" t="s">
        <v>52</v>
      </c>
      <c r="G1170" t="s">
        <v>56</v>
      </c>
      <c r="H1170" t="s">
        <v>57</v>
      </c>
      <c r="I1170" s="4">
        <v>43721</v>
      </c>
      <c r="J1170">
        <v>3</v>
      </c>
      <c r="K1170" t="s">
        <v>59</v>
      </c>
      <c r="L1170" s="4">
        <v>43615</v>
      </c>
      <c r="M1170" s="4">
        <v>43830</v>
      </c>
      <c r="N1170">
        <v>1</v>
      </c>
      <c r="O1170" t="s">
        <v>82</v>
      </c>
      <c r="P1170" t="s">
        <v>244</v>
      </c>
      <c r="Q1170">
        <v>2</v>
      </c>
      <c r="R1170" t="s">
        <v>829</v>
      </c>
      <c r="S1170" t="s">
        <v>1366</v>
      </c>
      <c r="T1170" t="s">
        <v>1882</v>
      </c>
      <c r="U1170" t="s">
        <v>88</v>
      </c>
      <c r="V1170" t="s">
        <v>2032</v>
      </c>
      <c r="W1170">
        <v>189.88</v>
      </c>
      <c r="X1170">
        <v>99.96</v>
      </c>
      <c r="Y1170">
        <v>2</v>
      </c>
      <c r="Z1170" t="s">
        <v>2265</v>
      </c>
      <c r="AA1170" t="s">
        <v>2565</v>
      </c>
      <c r="AF1170" s="4"/>
      <c r="AG1170" s="4"/>
      <c r="AH1170" t="s">
        <v>86</v>
      </c>
      <c r="AI1170" t="s">
        <v>248</v>
      </c>
      <c r="AJ1170" t="s">
        <v>432</v>
      </c>
      <c r="AK1170" t="s">
        <v>995</v>
      </c>
      <c r="AL1170" t="s">
        <v>1527</v>
      </c>
      <c r="AM1170" t="s">
        <v>80</v>
      </c>
      <c r="AN1170" t="s">
        <v>1577</v>
      </c>
      <c r="AO1170" t="s">
        <v>549</v>
      </c>
      <c r="AP1170" t="s">
        <v>2362</v>
      </c>
    </row>
    <row r="1171" spans="1:42" x14ac:dyDescent="0.25">
      <c r="A1171">
        <v>817</v>
      </c>
      <c r="B1171">
        <v>124</v>
      </c>
      <c r="C1171" s="4">
        <v>44209</v>
      </c>
      <c r="D1171">
        <v>9</v>
      </c>
      <c r="E1171" t="s">
        <v>41</v>
      </c>
      <c r="F1171" t="s">
        <v>52</v>
      </c>
      <c r="G1171" t="s">
        <v>56</v>
      </c>
      <c r="H1171" t="s">
        <v>57</v>
      </c>
      <c r="I1171" s="4">
        <v>43721</v>
      </c>
      <c r="J1171">
        <v>3</v>
      </c>
      <c r="K1171" t="s">
        <v>59</v>
      </c>
      <c r="L1171" s="4">
        <v>43615</v>
      </c>
      <c r="M1171" s="4">
        <v>43830</v>
      </c>
      <c r="N1171">
        <v>1</v>
      </c>
      <c r="O1171" t="s">
        <v>82</v>
      </c>
      <c r="P1171" t="s">
        <v>244</v>
      </c>
      <c r="Q1171">
        <v>2</v>
      </c>
      <c r="R1171" t="s">
        <v>829</v>
      </c>
      <c r="S1171" t="s">
        <v>1366</v>
      </c>
      <c r="T1171" t="s">
        <v>1882</v>
      </c>
      <c r="U1171" t="s">
        <v>88</v>
      </c>
      <c r="V1171" t="s">
        <v>2032</v>
      </c>
      <c r="W1171">
        <v>189.88</v>
      </c>
      <c r="X1171">
        <v>99.96</v>
      </c>
      <c r="Y1171">
        <v>2</v>
      </c>
      <c r="Z1171" t="s">
        <v>2265</v>
      </c>
      <c r="AA1171" t="s">
        <v>2565</v>
      </c>
      <c r="AF1171" s="4"/>
      <c r="AG1171" s="4"/>
      <c r="AH1171" t="s">
        <v>86</v>
      </c>
      <c r="AI1171" t="s">
        <v>248</v>
      </c>
      <c r="AJ1171" t="s">
        <v>419</v>
      </c>
      <c r="AK1171" t="s">
        <v>981</v>
      </c>
      <c r="AL1171" t="s">
        <v>1514</v>
      </c>
      <c r="AM1171" t="s">
        <v>80</v>
      </c>
      <c r="AN1171" t="s">
        <v>1577</v>
      </c>
      <c r="AO1171" t="s">
        <v>547</v>
      </c>
      <c r="AP1171" t="s">
        <v>2354</v>
      </c>
    </row>
    <row r="1172" spans="1:42" x14ac:dyDescent="0.25">
      <c r="A1172">
        <v>818</v>
      </c>
      <c r="B1172">
        <v>125</v>
      </c>
      <c r="C1172" s="4">
        <v>44209</v>
      </c>
      <c r="D1172">
        <v>2</v>
      </c>
      <c r="E1172" t="s">
        <v>38</v>
      </c>
      <c r="F1172" t="s">
        <v>49</v>
      </c>
      <c r="G1172" t="s">
        <v>55</v>
      </c>
      <c r="H1172" t="s">
        <v>58</v>
      </c>
      <c r="I1172" s="4">
        <v>44031</v>
      </c>
      <c r="J1172">
        <v>8</v>
      </c>
      <c r="K1172" t="s">
        <v>60</v>
      </c>
      <c r="L1172" s="4">
        <v>44000</v>
      </c>
      <c r="M1172" s="4">
        <v>44073</v>
      </c>
      <c r="N1172">
        <v>1</v>
      </c>
      <c r="O1172" t="s">
        <v>99</v>
      </c>
      <c r="P1172" t="s">
        <v>261</v>
      </c>
      <c r="Q1172">
        <v>2</v>
      </c>
      <c r="R1172" t="s">
        <v>830</v>
      </c>
      <c r="S1172" t="s">
        <v>1367</v>
      </c>
      <c r="T1172" t="s">
        <v>1883</v>
      </c>
      <c r="U1172" t="s">
        <v>75</v>
      </c>
      <c r="V1172" t="s">
        <v>1869</v>
      </c>
      <c r="W1172">
        <v>26.98</v>
      </c>
      <c r="X1172">
        <v>74.95</v>
      </c>
      <c r="Y1172">
        <v>2</v>
      </c>
      <c r="Z1172" t="s">
        <v>2266</v>
      </c>
      <c r="AA1172" t="s">
        <v>2566</v>
      </c>
      <c r="AF1172" s="4"/>
      <c r="AG1172" s="4"/>
      <c r="AH1172" t="s">
        <v>78</v>
      </c>
      <c r="AI1172" t="s">
        <v>240</v>
      </c>
      <c r="AJ1172" t="s">
        <v>904</v>
      </c>
      <c r="AK1172" t="s">
        <v>1191</v>
      </c>
      <c r="AL1172" t="s">
        <v>1490</v>
      </c>
      <c r="AM1172" t="s">
        <v>80</v>
      </c>
      <c r="AN1172" t="s">
        <v>1548</v>
      </c>
      <c r="AO1172" t="s">
        <v>469</v>
      </c>
      <c r="AP1172" t="s">
        <v>2339</v>
      </c>
    </row>
    <row r="1173" spans="1:42" x14ac:dyDescent="0.25">
      <c r="A1173">
        <v>818</v>
      </c>
      <c r="B1173">
        <v>125</v>
      </c>
      <c r="C1173" s="4">
        <v>44209</v>
      </c>
      <c r="D1173">
        <v>2</v>
      </c>
      <c r="E1173" t="s">
        <v>38</v>
      </c>
      <c r="F1173" t="s">
        <v>49</v>
      </c>
      <c r="G1173" t="s">
        <v>55</v>
      </c>
      <c r="H1173" t="s">
        <v>58</v>
      </c>
      <c r="I1173" s="4">
        <v>44031</v>
      </c>
      <c r="J1173">
        <v>8</v>
      </c>
      <c r="K1173" t="s">
        <v>60</v>
      </c>
      <c r="L1173" s="4">
        <v>44000</v>
      </c>
      <c r="M1173" s="4">
        <v>44073</v>
      </c>
      <c r="N1173">
        <v>1</v>
      </c>
      <c r="O1173" t="s">
        <v>99</v>
      </c>
      <c r="P1173" t="s">
        <v>261</v>
      </c>
      <c r="Q1173">
        <v>2</v>
      </c>
      <c r="R1173" t="s">
        <v>830</v>
      </c>
      <c r="S1173" t="s">
        <v>1367</v>
      </c>
      <c r="T1173" t="s">
        <v>1883</v>
      </c>
      <c r="U1173" t="s">
        <v>75</v>
      </c>
      <c r="V1173" t="s">
        <v>1869</v>
      </c>
      <c r="W1173">
        <v>26.98</v>
      </c>
      <c r="X1173">
        <v>74.95</v>
      </c>
      <c r="Y1173">
        <v>2</v>
      </c>
      <c r="Z1173" t="s">
        <v>2266</v>
      </c>
      <c r="AA1173" t="s">
        <v>2566</v>
      </c>
      <c r="AF1173" s="4"/>
      <c r="AG1173" s="4"/>
      <c r="AH1173" t="s">
        <v>78</v>
      </c>
      <c r="AI1173" t="s">
        <v>240</v>
      </c>
      <c r="AJ1173" t="s">
        <v>610</v>
      </c>
      <c r="AK1173" t="s">
        <v>1162</v>
      </c>
      <c r="AL1173" t="s">
        <v>67</v>
      </c>
      <c r="AM1173" t="s">
        <v>67</v>
      </c>
      <c r="AN1173" t="s">
        <v>1548</v>
      </c>
      <c r="AO1173" t="s">
        <v>393</v>
      </c>
      <c r="AP1173" t="s">
        <v>2345</v>
      </c>
    </row>
    <row r="1174" spans="1:42" x14ac:dyDescent="0.25">
      <c r="A1174">
        <v>819</v>
      </c>
      <c r="B1174">
        <v>195</v>
      </c>
      <c r="C1174" s="4">
        <v>44209</v>
      </c>
      <c r="D1174">
        <v>4</v>
      </c>
      <c r="E1174" t="s">
        <v>40</v>
      </c>
      <c r="F1174" t="s">
        <v>51</v>
      </c>
      <c r="G1174" t="s">
        <v>56</v>
      </c>
      <c r="H1174" t="s">
        <v>58</v>
      </c>
      <c r="I1174" s="4">
        <v>43920</v>
      </c>
      <c r="J1174">
        <v>7</v>
      </c>
      <c r="K1174" t="s">
        <v>61</v>
      </c>
      <c r="L1174" s="4">
        <v>43915</v>
      </c>
      <c r="M1174" s="4">
        <v>44012</v>
      </c>
      <c r="N1174">
        <v>1</v>
      </c>
      <c r="O1174" t="s">
        <v>84</v>
      </c>
      <c r="P1174" t="s">
        <v>246</v>
      </c>
      <c r="Q1174">
        <v>1</v>
      </c>
      <c r="R1174" t="s">
        <v>413</v>
      </c>
      <c r="S1174" t="s">
        <v>975</v>
      </c>
      <c r="T1174" t="s">
        <v>1508</v>
      </c>
      <c r="U1174" t="s">
        <v>69</v>
      </c>
      <c r="V1174" t="s">
        <v>1548</v>
      </c>
      <c r="W1174">
        <v>10.25</v>
      </c>
      <c r="X1174">
        <v>14.99</v>
      </c>
      <c r="Y1174">
        <v>1</v>
      </c>
      <c r="Z1174" t="s">
        <v>86</v>
      </c>
      <c r="AA1174" t="s">
        <v>2350</v>
      </c>
      <c r="AF1174" s="4"/>
      <c r="AG1174" s="4"/>
      <c r="AH1174" t="s">
        <v>84</v>
      </c>
      <c r="AI1174" t="s">
        <v>246</v>
      </c>
      <c r="AJ1174" t="s">
        <v>413</v>
      </c>
      <c r="AK1174" t="s">
        <v>975</v>
      </c>
      <c r="AL1174" t="s">
        <v>1508</v>
      </c>
      <c r="AM1174" t="s">
        <v>69</v>
      </c>
      <c r="AN1174" t="s">
        <v>1548</v>
      </c>
      <c r="AO1174" t="s">
        <v>86</v>
      </c>
      <c r="AP1174" t="s">
        <v>2350</v>
      </c>
    </row>
    <row r="1175" spans="1:42" x14ac:dyDescent="0.25">
      <c r="A1175">
        <v>820</v>
      </c>
      <c r="B1175">
        <v>269</v>
      </c>
      <c r="C1175" s="4">
        <v>44209</v>
      </c>
      <c r="D1175">
        <v>10</v>
      </c>
      <c r="E1175" t="s">
        <v>42</v>
      </c>
      <c r="F1175" t="s">
        <v>53</v>
      </c>
      <c r="G1175" t="s">
        <v>55</v>
      </c>
      <c r="H1175" t="s">
        <v>58</v>
      </c>
      <c r="I1175" s="4">
        <v>43899</v>
      </c>
      <c r="J1175">
        <v>5</v>
      </c>
      <c r="K1175" t="s">
        <v>60</v>
      </c>
      <c r="L1175" s="4">
        <v>43831</v>
      </c>
      <c r="M1175" s="4">
        <v>43921</v>
      </c>
      <c r="N1175">
        <v>1</v>
      </c>
      <c r="O1175" t="s">
        <v>70</v>
      </c>
      <c r="P1175" t="s">
        <v>232</v>
      </c>
      <c r="Q1175">
        <v>1</v>
      </c>
      <c r="R1175" t="s">
        <v>484</v>
      </c>
      <c r="S1175" t="s">
        <v>1038</v>
      </c>
      <c r="T1175" t="s">
        <v>1576</v>
      </c>
      <c r="U1175" t="s">
        <v>69</v>
      </c>
      <c r="V1175" t="s">
        <v>1517</v>
      </c>
      <c r="W1175">
        <v>35.97</v>
      </c>
      <c r="X1175">
        <v>19.989999999999998</v>
      </c>
      <c r="Y1175">
        <v>1</v>
      </c>
      <c r="Z1175" t="s">
        <v>640</v>
      </c>
      <c r="AA1175" t="s">
        <v>2393</v>
      </c>
      <c r="AF1175" s="4"/>
      <c r="AG1175" s="4"/>
      <c r="AH1175" t="s">
        <v>70</v>
      </c>
      <c r="AI1175" t="s">
        <v>232</v>
      </c>
      <c r="AJ1175" t="s">
        <v>484</v>
      </c>
      <c r="AK1175" t="s">
        <v>1038</v>
      </c>
      <c r="AL1175" t="s">
        <v>1576</v>
      </c>
      <c r="AM1175" t="s">
        <v>69</v>
      </c>
      <c r="AN1175" t="s">
        <v>1517</v>
      </c>
      <c r="AO1175" t="s">
        <v>640</v>
      </c>
      <c r="AP1175" t="s">
        <v>2393</v>
      </c>
    </row>
    <row r="1176" spans="1:42" x14ac:dyDescent="0.25">
      <c r="A1176">
        <v>821</v>
      </c>
      <c r="B1176">
        <v>266</v>
      </c>
      <c r="C1176" s="4">
        <v>44210</v>
      </c>
      <c r="D1176">
        <v>10</v>
      </c>
      <c r="E1176" t="s">
        <v>42</v>
      </c>
      <c r="F1176" t="s">
        <v>53</v>
      </c>
      <c r="G1176" t="s">
        <v>55</v>
      </c>
      <c r="H1176" t="s">
        <v>57</v>
      </c>
      <c r="I1176" s="4">
        <v>43673</v>
      </c>
      <c r="J1176">
        <v>2</v>
      </c>
      <c r="K1176" t="s">
        <v>60</v>
      </c>
      <c r="L1176" s="4">
        <v>43615</v>
      </c>
      <c r="M1176" s="4">
        <v>43830</v>
      </c>
      <c r="N1176">
        <v>1</v>
      </c>
      <c r="O1176" t="s">
        <v>86</v>
      </c>
      <c r="P1176" t="s">
        <v>248</v>
      </c>
      <c r="Q1176">
        <v>1</v>
      </c>
      <c r="R1176" t="s">
        <v>653</v>
      </c>
      <c r="S1176" t="s">
        <v>1197</v>
      </c>
      <c r="T1176" t="s">
        <v>1721</v>
      </c>
      <c r="U1176" t="s">
        <v>69</v>
      </c>
      <c r="V1176" t="s">
        <v>1577</v>
      </c>
      <c r="W1176">
        <v>332.49</v>
      </c>
      <c r="X1176">
        <v>24.99</v>
      </c>
      <c r="Y1176">
        <v>1</v>
      </c>
      <c r="Z1176" t="s">
        <v>549</v>
      </c>
      <c r="AA1176" t="s">
        <v>2362</v>
      </c>
      <c r="AF1176" s="4"/>
      <c r="AG1176" s="4"/>
      <c r="AH1176" t="s">
        <v>86</v>
      </c>
      <c r="AI1176" t="s">
        <v>248</v>
      </c>
      <c r="AJ1176" t="s">
        <v>653</v>
      </c>
      <c r="AK1176" t="s">
        <v>1197</v>
      </c>
      <c r="AL1176" t="s">
        <v>1721</v>
      </c>
      <c r="AM1176" t="s">
        <v>69</v>
      </c>
      <c r="AN1176" t="s">
        <v>1577</v>
      </c>
      <c r="AO1176" t="s">
        <v>549</v>
      </c>
      <c r="AP1176" t="s">
        <v>2362</v>
      </c>
    </row>
    <row r="1177" spans="1:42" x14ac:dyDescent="0.25">
      <c r="A1177">
        <v>822</v>
      </c>
      <c r="B1177">
        <v>366</v>
      </c>
      <c r="C1177" s="4">
        <v>44210</v>
      </c>
      <c r="D1177">
        <v>10</v>
      </c>
      <c r="E1177" t="s">
        <v>42</v>
      </c>
      <c r="F1177" t="s">
        <v>53</v>
      </c>
      <c r="G1177" t="s">
        <v>56</v>
      </c>
      <c r="H1177" t="s">
        <v>57</v>
      </c>
      <c r="I1177" s="4">
        <v>43890</v>
      </c>
      <c r="J1177">
        <v>5</v>
      </c>
      <c r="K1177" t="s">
        <v>60</v>
      </c>
      <c r="L1177" s="4">
        <v>43831</v>
      </c>
      <c r="M1177" s="4">
        <v>43921</v>
      </c>
      <c r="N1177">
        <v>1</v>
      </c>
      <c r="O1177" t="s">
        <v>67</v>
      </c>
      <c r="P1177" t="s">
        <v>229</v>
      </c>
      <c r="Q1177">
        <v>1</v>
      </c>
      <c r="R1177" t="s">
        <v>547</v>
      </c>
      <c r="S1177" t="s">
        <v>1108</v>
      </c>
      <c r="T1177" t="s">
        <v>1577</v>
      </c>
      <c r="U1177" t="s">
        <v>80</v>
      </c>
      <c r="V1177" t="s">
        <v>1548</v>
      </c>
      <c r="W1177">
        <v>49.98</v>
      </c>
      <c r="X1177">
        <v>29.98</v>
      </c>
      <c r="Y1177">
        <v>1</v>
      </c>
      <c r="Z1177" t="s">
        <v>455</v>
      </c>
      <c r="AA1177" t="s">
        <v>2340</v>
      </c>
      <c r="AF1177" s="4"/>
      <c r="AG1177" s="4"/>
      <c r="AH1177" t="s">
        <v>67</v>
      </c>
      <c r="AI1177" t="s">
        <v>229</v>
      </c>
      <c r="AJ1177" t="s">
        <v>547</v>
      </c>
      <c r="AK1177" t="s">
        <v>1108</v>
      </c>
      <c r="AL1177" t="s">
        <v>1577</v>
      </c>
      <c r="AM1177" t="s">
        <v>80</v>
      </c>
      <c r="AN1177" t="s">
        <v>1548</v>
      </c>
      <c r="AO1177" t="s">
        <v>455</v>
      </c>
      <c r="AP1177" t="s">
        <v>2340</v>
      </c>
    </row>
    <row r="1178" spans="1:42" x14ac:dyDescent="0.25">
      <c r="A1178">
        <v>823</v>
      </c>
      <c r="B1178">
        <v>390</v>
      </c>
      <c r="C1178" s="4">
        <v>44210</v>
      </c>
      <c r="D1178">
        <v>11</v>
      </c>
      <c r="E1178" t="s">
        <v>37</v>
      </c>
      <c r="F1178" t="s">
        <v>48</v>
      </c>
      <c r="G1178" t="s">
        <v>55</v>
      </c>
      <c r="H1178" t="s">
        <v>58</v>
      </c>
      <c r="I1178" s="4">
        <v>43641</v>
      </c>
      <c r="J1178">
        <v>2</v>
      </c>
      <c r="K1178" t="s">
        <v>60</v>
      </c>
      <c r="L1178" s="4">
        <v>43615</v>
      </c>
      <c r="M1178" s="4">
        <v>43830</v>
      </c>
      <c r="N1178">
        <v>2</v>
      </c>
      <c r="O1178" t="s">
        <v>139</v>
      </c>
      <c r="P1178" t="s">
        <v>301</v>
      </c>
      <c r="Q1178">
        <v>2</v>
      </c>
      <c r="R1178" t="s">
        <v>831</v>
      </c>
      <c r="S1178" t="s">
        <v>1368</v>
      </c>
      <c r="T1178" t="s">
        <v>1884</v>
      </c>
      <c r="U1178" t="s">
        <v>71</v>
      </c>
      <c r="V1178" t="s">
        <v>1869</v>
      </c>
      <c r="W1178">
        <v>75.680000000000007</v>
      </c>
      <c r="X1178">
        <v>29.98</v>
      </c>
      <c r="Y1178">
        <v>2</v>
      </c>
      <c r="Z1178" t="s">
        <v>2267</v>
      </c>
      <c r="AA1178" t="s">
        <v>2567</v>
      </c>
      <c r="AF1178" s="4"/>
      <c r="AG1178" s="4"/>
      <c r="AH1178" t="s">
        <v>67</v>
      </c>
      <c r="AI1178" t="s">
        <v>229</v>
      </c>
      <c r="AJ1178" t="s">
        <v>573</v>
      </c>
      <c r="AK1178" t="s">
        <v>1131</v>
      </c>
      <c r="AL1178" t="s">
        <v>1517</v>
      </c>
      <c r="AM1178" t="s">
        <v>69</v>
      </c>
      <c r="AN1178" t="s">
        <v>1548</v>
      </c>
      <c r="AO1178" t="s">
        <v>872</v>
      </c>
      <c r="AP1178" t="s">
        <v>2388</v>
      </c>
    </row>
    <row r="1179" spans="1:42" x14ac:dyDescent="0.25">
      <c r="A1179">
        <v>823</v>
      </c>
      <c r="B1179">
        <v>390</v>
      </c>
      <c r="C1179" s="4">
        <v>44210</v>
      </c>
      <c r="D1179">
        <v>11</v>
      </c>
      <c r="E1179" t="s">
        <v>37</v>
      </c>
      <c r="F1179" t="s">
        <v>48</v>
      </c>
      <c r="G1179" t="s">
        <v>55</v>
      </c>
      <c r="H1179" t="s">
        <v>58</v>
      </c>
      <c r="I1179" s="4">
        <v>43641</v>
      </c>
      <c r="J1179">
        <v>2</v>
      </c>
      <c r="K1179" t="s">
        <v>60</v>
      </c>
      <c r="L1179" s="4">
        <v>43615</v>
      </c>
      <c r="M1179" s="4">
        <v>43830</v>
      </c>
      <c r="N1179">
        <v>2</v>
      </c>
      <c r="O1179" t="s">
        <v>139</v>
      </c>
      <c r="P1179" t="s">
        <v>301</v>
      </c>
      <c r="Q1179">
        <v>2</v>
      </c>
      <c r="R1179" t="s">
        <v>831</v>
      </c>
      <c r="S1179" t="s">
        <v>1368</v>
      </c>
      <c r="T1179" t="s">
        <v>1884</v>
      </c>
      <c r="U1179" t="s">
        <v>71</v>
      </c>
      <c r="V1179" t="s">
        <v>1869</v>
      </c>
      <c r="W1179">
        <v>75.680000000000007</v>
      </c>
      <c r="X1179">
        <v>29.98</v>
      </c>
      <c r="Y1179">
        <v>2</v>
      </c>
      <c r="Z1179" t="s">
        <v>2267</v>
      </c>
      <c r="AA1179" t="s">
        <v>2567</v>
      </c>
      <c r="AF1179" s="4"/>
      <c r="AG1179" s="4"/>
      <c r="AH1179" t="s">
        <v>79</v>
      </c>
      <c r="AI1179" t="s">
        <v>241</v>
      </c>
      <c r="AJ1179" t="s">
        <v>521</v>
      </c>
      <c r="AK1179" t="s">
        <v>1078</v>
      </c>
      <c r="AL1179" t="s">
        <v>1611</v>
      </c>
      <c r="AM1179" t="s">
        <v>69</v>
      </c>
      <c r="AN1179" t="s">
        <v>1548</v>
      </c>
      <c r="AO1179" t="s">
        <v>455</v>
      </c>
      <c r="AP1179" t="s">
        <v>2340</v>
      </c>
    </row>
    <row r="1180" spans="1:42" x14ac:dyDescent="0.25">
      <c r="A1180">
        <v>824</v>
      </c>
      <c r="B1180">
        <v>77</v>
      </c>
      <c r="C1180" s="4">
        <v>44211</v>
      </c>
      <c r="D1180">
        <v>4</v>
      </c>
      <c r="E1180" t="s">
        <v>40</v>
      </c>
      <c r="F1180" t="s">
        <v>51</v>
      </c>
      <c r="G1180" t="s">
        <v>55</v>
      </c>
      <c r="H1180" t="s">
        <v>57</v>
      </c>
      <c r="I1180" s="4">
        <v>44083</v>
      </c>
      <c r="J1180">
        <v>10</v>
      </c>
      <c r="K1180" t="s">
        <v>61</v>
      </c>
      <c r="L1180" s="4">
        <v>44055</v>
      </c>
      <c r="M1180" s="4">
        <v>44196</v>
      </c>
      <c r="N1180">
        <v>2</v>
      </c>
      <c r="O1180" t="s">
        <v>188</v>
      </c>
      <c r="P1180" t="s">
        <v>350</v>
      </c>
      <c r="Q1180">
        <v>2</v>
      </c>
      <c r="R1180" t="s">
        <v>832</v>
      </c>
      <c r="S1180" t="s">
        <v>1369</v>
      </c>
      <c r="T1180" t="s">
        <v>1885</v>
      </c>
      <c r="U1180" t="s">
        <v>88</v>
      </c>
      <c r="V1180" t="s">
        <v>2037</v>
      </c>
      <c r="W1180">
        <v>692.88</v>
      </c>
      <c r="X1180">
        <v>79.959999999999994</v>
      </c>
      <c r="Y1180">
        <v>2</v>
      </c>
      <c r="Z1180" t="s">
        <v>2268</v>
      </c>
      <c r="AA1180" t="s">
        <v>2568</v>
      </c>
      <c r="AF1180" s="4"/>
      <c r="AG1180" s="4"/>
      <c r="AH1180" t="s">
        <v>86</v>
      </c>
      <c r="AI1180" t="s">
        <v>248</v>
      </c>
      <c r="AJ1180" t="s">
        <v>653</v>
      </c>
      <c r="AK1180" t="s">
        <v>1197</v>
      </c>
      <c r="AL1180" t="s">
        <v>1721</v>
      </c>
      <c r="AM1180" t="s">
        <v>80</v>
      </c>
      <c r="AN1180" t="s">
        <v>1577</v>
      </c>
      <c r="AO1180" t="s">
        <v>549</v>
      </c>
      <c r="AP1180" t="s">
        <v>2362</v>
      </c>
    </row>
    <row r="1181" spans="1:42" x14ac:dyDescent="0.25">
      <c r="A1181">
        <v>824</v>
      </c>
      <c r="B1181">
        <v>77</v>
      </c>
      <c r="C1181" s="4">
        <v>44211</v>
      </c>
      <c r="D1181">
        <v>4</v>
      </c>
      <c r="E1181" t="s">
        <v>40</v>
      </c>
      <c r="F1181" t="s">
        <v>51</v>
      </c>
      <c r="G1181" t="s">
        <v>55</v>
      </c>
      <c r="H1181" t="s">
        <v>57</v>
      </c>
      <c r="I1181" s="4">
        <v>44083</v>
      </c>
      <c r="J1181">
        <v>10</v>
      </c>
      <c r="K1181" t="s">
        <v>61</v>
      </c>
      <c r="L1181" s="4">
        <v>44055</v>
      </c>
      <c r="M1181" s="4">
        <v>44196</v>
      </c>
      <c r="N1181">
        <v>2</v>
      </c>
      <c r="O1181" t="s">
        <v>188</v>
      </c>
      <c r="P1181" t="s">
        <v>350</v>
      </c>
      <c r="Q1181">
        <v>2</v>
      </c>
      <c r="R1181" t="s">
        <v>832</v>
      </c>
      <c r="S1181" t="s">
        <v>1369</v>
      </c>
      <c r="T1181" t="s">
        <v>1885</v>
      </c>
      <c r="U1181" t="s">
        <v>88</v>
      </c>
      <c r="V1181" t="s">
        <v>2037</v>
      </c>
      <c r="W1181">
        <v>692.88</v>
      </c>
      <c r="X1181">
        <v>79.959999999999994</v>
      </c>
      <c r="Y1181">
        <v>2</v>
      </c>
      <c r="Z1181" t="s">
        <v>2268</v>
      </c>
      <c r="AA1181" t="s">
        <v>2568</v>
      </c>
      <c r="AF1181" s="4"/>
      <c r="AG1181" s="4"/>
      <c r="AH1181" t="s">
        <v>79</v>
      </c>
      <c r="AI1181" t="s">
        <v>241</v>
      </c>
      <c r="AJ1181" t="s">
        <v>617</v>
      </c>
      <c r="AK1181" t="s">
        <v>1168</v>
      </c>
      <c r="AL1181" t="s">
        <v>1614</v>
      </c>
      <c r="AM1181" t="s">
        <v>80</v>
      </c>
      <c r="AN1181" t="s">
        <v>1548</v>
      </c>
      <c r="AO1181" t="s">
        <v>86</v>
      </c>
      <c r="AP1181" t="s">
        <v>2350</v>
      </c>
    </row>
    <row r="1182" spans="1:42" x14ac:dyDescent="0.25">
      <c r="A1182">
        <v>825</v>
      </c>
      <c r="B1182">
        <v>95</v>
      </c>
      <c r="C1182" s="4">
        <v>44211</v>
      </c>
      <c r="D1182">
        <v>4</v>
      </c>
      <c r="E1182" t="s">
        <v>40</v>
      </c>
      <c r="F1182" t="s">
        <v>51</v>
      </c>
      <c r="G1182" t="s">
        <v>56</v>
      </c>
      <c r="H1182" t="s">
        <v>58</v>
      </c>
      <c r="I1182" s="4">
        <v>43876</v>
      </c>
      <c r="J1182">
        <v>6</v>
      </c>
      <c r="K1182" t="s">
        <v>59</v>
      </c>
      <c r="L1182" s="4">
        <v>43862</v>
      </c>
      <c r="M1182" s="4">
        <v>43889</v>
      </c>
      <c r="N1182">
        <v>1</v>
      </c>
      <c r="O1182" t="s">
        <v>90</v>
      </c>
      <c r="P1182" t="s">
        <v>252</v>
      </c>
      <c r="Q1182">
        <v>1</v>
      </c>
      <c r="R1182" t="s">
        <v>70</v>
      </c>
      <c r="S1182" t="s">
        <v>1040</v>
      </c>
      <c r="T1182" t="s">
        <v>1568</v>
      </c>
      <c r="U1182" t="s">
        <v>69</v>
      </c>
      <c r="V1182" t="s">
        <v>1562</v>
      </c>
      <c r="W1182">
        <v>198.99</v>
      </c>
      <c r="X1182">
        <v>9.99</v>
      </c>
      <c r="Y1182">
        <v>1</v>
      </c>
      <c r="Z1182" t="s">
        <v>645</v>
      </c>
      <c r="AA1182" t="s">
        <v>2347</v>
      </c>
      <c r="AF1182" s="4"/>
      <c r="AG1182" s="4"/>
      <c r="AH1182" t="s">
        <v>90</v>
      </c>
      <c r="AI1182" t="s">
        <v>252</v>
      </c>
      <c r="AJ1182" t="s">
        <v>70</v>
      </c>
      <c r="AK1182" t="s">
        <v>1040</v>
      </c>
      <c r="AL1182" t="s">
        <v>1568</v>
      </c>
      <c r="AM1182" t="s">
        <v>69</v>
      </c>
      <c r="AN1182" t="s">
        <v>1562</v>
      </c>
      <c r="AO1182" t="s">
        <v>645</v>
      </c>
      <c r="AP1182" t="s">
        <v>2347</v>
      </c>
    </row>
    <row r="1183" spans="1:42" x14ac:dyDescent="0.25">
      <c r="A1183">
        <v>826</v>
      </c>
      <c r="B1183">
        <v>439</v>
      </c>
      <c r="C1183" s="4">
        <v>44211</v>
      </c>
      <c r="D1183">
        <v>6</v>
      </c>
      <c r="E1183" t="s">
        <v>33</v>
      </c>
      <c r="F1183" t="s">
        <v>44</v>
      </c>
      <c r="G1183" t="s">
        <v>55</v>
      </c>
      <c r="H1183" t="s">
        <v>58</v>
      </c>
      <c r="I1183" s="4">
        <v>43931</v>
      </c>
      <c r="J1183">
        <v>7</v>
      </c>
      <c r="K1183" t="s">
        <v>61</v>
      </c>
      <c r="L1183" s="4">
        <v>43915</v>
      </c>
      <c r="M1183" s="4">
        <v>44012</v>
      </c>
      <c r="N1183">
        <v>1</v>
      </c>
      <c r="O1183" t="s">
        <v>84</v>
      </c>
      <c r="P1183" t="s">
        <v>246</v>
      </c>
      <c r="Q1183">
        <v>1</v>
      </c>
      <c r="R1183" t="s">
        <v>687</v>
      </c>
      <c r="S1183" t="s">
        <v>1104</v>
      </c>
      <c r="T1183" t="s">
        <v>1750</v>
      </c>
      <c r="U1183" t="s">
        <v>67</v>
      </c>
      <c r="V1183" t="s">
        <v>1548</v>
      </c>
      <c r="W1183">
        <v>80.97</v>
      </c>
      <c r="X1183">
        <v>44.97</v>
      </c>
      <c r="Y1183">
        <v>1</v>
      </c>
      <c r="Z1183" t="s">
        <v>410</v>
      </c>
      <c r="AA1183" t="s">
        <v>2359</v>
      </c>
      <c r="AF1183" s="4"/>
      <c r="AG1183" s="4"/>
      <c r="AH1183" t="s">
        <v>84</v>
      </c>
      <c r="AI1183" t="s">
        <v>246</v>
      </c>
      <c r="AJ1183" t="s">
        <v>687</v>
      </c>
      <c r="AK1183" t="s">
        <v>1104</v>
      </c>
      <c r="AL1183" t="s">
        <v>1750</v>
      </c>
      <c r="AM1183" t="s">
        <v>67</v>
      </c>
      <c r="AN1183" t="s">
        <v>1548</v>
      </c>
      <c r="AO1183" t="s">
        <v>410</v>
      </c>
      <c r="AP1183" t="s">
        <v>2359</v>
      </c>
    </row>
    <row r="1184" spans="1:42" x14ac:dyDescent="0.25">
      <c r="A1184">
        <v>827</v>
      </c>
      <c r="B1184">
        <v>114</v>
      </c>
      <c r="C1184" s="4">
        <v>44212</v>
      </c>
      <c r="D1184">
        <v>7</v>
      </c>
      <c r="E1184" t="s">
        <v>35</v>
      </c>
      <c r="F1184" t="s">
        <v>46</v>
      </c>
      <c r="G1184" t="s">
        <v>56</v>
      </c>
      <c r="H1184" t="s">
        <v>58</v>
      </c>
      <c r="I1184" s="4">
        <v>44071</v>
      </c>
      <c r="J1184">
        <v>9</v>
      </c>
      <c r="K1184" t="s">
        <v>59</v>
      </c>
      <c r="L1184" s="4">
        <v>43952</v>
      </c>
      <c r="M1184" s="4">
        <v>44075</v>
      </c>
      <c r="N1184">
        <v>1</v>
      </c>
      <c r="O1184" t="s">
        <v>67</v>
      </c>
      <c r="P1184" t="s">
        <v>229</v>
      </c>
      <c r="Q1184">
        <v>1</v>
      </c>
      <c r="R1184" t="s">
        <v>557</v>
      </c>
      <c r="S1184" t="s">
        <v>1030</v>
      </c>
      <c r="T1184" t="s">
        <v>1513</v>
      </c>
      <c r="U1184" t="s">
        <v>67</v>
      </c>
      <c r="V1184" t="s">
        <v>1548</v>
      </c>
      <c r="W1184">
        <v>89.97</v>
      </c>
      <c r="X1184">
        <v>44.97</v>
      </c>
      <c r="Y1184">
        <v>1</v>
      </c>
      <c r="Z1184" t="s">
        <v>652</v>
      </c>
      <c r="AA1184" t="s">
        <v>2352</v>
      </c>
      <c r="AF1184" s="4"/>
      <c r="AG1184" s="4"/>
      <c r="AH1184" t="s">
        <v>67</v>
      </c>
      <c r="AI1184" t="s">
        <v>229</v>
      </c>
      <c r="AJ1184" t="s">
        <v>557</v>
      </c>
      <c r="AK1184" t="s">
        <v>1030</v>
      </c>
      <c r="AL1184" t="s">
        <v>1513</v>
      </c>
      <c r="AM1184" t="s">
        <v>67</v>
      </c>
      <c r="AN1184" t="s">
        <v>1548</v>
      </c>
      <c r="AO1184" t="s">
        <v>652</v>
      </c>
      <c r="AP1184" t="s">
        <v>2352</v>
      </c>
    </row>
    <row r="1185" spans="1:42" x14ac:dyDescent="0.25">
      <c r="A1185">
        <v>828</v>
      </c>
      <c r="B1185">
        <v>178</v>
      </c>
      <c r="C1185" s="4">
        <v>44213</v>
      </c>
      <c r="D1185">
        <v>4</v>
      </c>
      <c r="E1185" t="s">
        <v>40</v>
      </c>
      <c r="F1185" t="s">
        <v>51</v>
      </c>
      <c r="G1185" t="s">
        <v>55</v>
      </c>
      <c r="H1185" t="s">
        <v>57</v>
      </c>
      <c r="I1185" s="4">
        <v>43632</v>
      </c>
      <c r="J1185">
        <v>2</v>
      </c>
      <c r="K1185" t="s">
        <v>60</v>
      </c>
      <c r="L1185" s="4">
        <v>43615</v>
      </c>
      <c r="M1185" s="4">
        <v>43830</v>
      </c>
      <c r="N1185">
        <v>1</v>
      </c>
      <c r="O1185" t="s">
        <v>67</v>
      </c>
      <c r="P1185" t="s">
        <v>229</v>
      </c>
      <c r="Q1185">
        <v>1</v>
      </c>
      <c r="R1185" t="s">
        <v>527</v>
      </c>
      <c r="S1185" t="s">
        <v>953</v>
      </c>
      <c r="T1185" t="s">
        <v>1617</v>
      </c>
      <c r="U1185" t="s">
        <v>69</v>
      </c>
      <c r="V1185" t="s">
        <v>1548</v>
      </c>
      <c r="W1185">
        <v>30.99</v>
      </c>
      <c r="X1185">
        <v>14.99</v>
      </c>
      <c r="Y1185">
        <v>1</v>
      </c>
      <c r="Z1185" t="s">
        <v>84</v>
      </c>
      <c r="AA1185" t="s">
        <v>2366</v>
      </c>
      <c r="AF1185" s="4"/>
      <c r="AG1185" s="4"/>
      <c r="AH1185" t="s">
        <v>67</v>
      </c>
      <c r="AI1185" t="s">
        <v>229</v>
      </c>
      <c r="AJ1185" t="s">
        <v>527</v>
      </c>
      <c r="AK1185" t="s">
        <v>953</v>
      </c>
      <c r="AL1185" t="s">
        <v>1617</v>
      </c>
      <c r="AM1185" t="s">
        <v>69</v>
      </c>
      <c r="AN1185" t="s">
        <v>1548</v>
      </c>
      <c r="AO1185" t="s">
        <v>84</v>
      </c>
      <c r="AP1185" t="s">
        <v>2366</v>
      </c>
    </row>
    <row r="1186" spans="1:42" x14ac:dyDescent="0.25">
      <c r="A1186">
        <v>829</v>
      </c>
      <c r="B1186">
        <v>389</v>
      </c>
      <c r="C1186" s="4">
        <v>44213</v>
      </c>
      <c r="D1186">
        <v>3</v>
      </c>
      <c r="E1186" t="s">
        <v>34</v>
      </c>
      <c r="F1186" t="s">
        <v>45</v>
      </c>
      <c r="G1186" t="s">
        <v>55</v>
      </c>
      <c r="H1186" t="s">
        <v>57</v>
      </c>
      <c r="I1186" s="4">
        <v>44009</v>
      </c>
      <c r="J1186">
        <v>7</v>
      </c>
      <c r="K1186" t="s">
        <v>61</v>
      </c>
      <c r="L1186" s="4">
        <v>43915</v>
      </c>
      <c r="M1186" s="4">
        <v>44012</v>
      </c>
      <c r="N1186">
        <v>1</v>
      </c>
      <c r="O1186" t="s">
        <v>79</v>
      </c>
      <c r="P1186" t="s">
        <v>241</v>
      </c>
      <c r="Q1186">
        <v>1</v>
      </c>
      <c r="R1186" t="s">
        <v>566</v>
      </c>
      <c r="S1186" t="s">
        <v>1067</v>
      </c>
      <c r="T1186" t="s">
        <v>1649</v>
      </c>
      <c r="U1186" t="s">
        <v>69</v>
      </c>
      <c r="V1186" t="s">
        <v>1548</v>
      </c>
      <c r="W1186">
        <v>35.99</v>
      </c>
      <c r="X1186">
        <v>14.99</v>
      </c>
      <c r="Y1186">
        <v>1</v>
      </c>
      <c r="Z1186" t="s">
        <v>65</v>
      </c>
      <c r="AA1186" t="s">
        <v>2343</v>
      </c>
      <c r="AF1186" s="4"/>
      <c r="AG1186" s="4"/>
      <c r="AH1186" t="s">
        <v>79</v>
      </c>
      <c r="AI1186" t="s">
        <v>241</v>
      </c>
      <c r="AJ1186" t="s">
        <v>566</v>
      </c>
      <c r="AK1186" t="s">
        <v>1067</v>
      </c>
      <c r="AL1186" t="s">
        <v>1649</v>
      </c>
      <c r="AM1186" t="s">
        <v>69</v>
      </c>
      <c r="AN1186" t="s">
        <v>1548</v>
      </c>
      <c r="AO1186" t="s">
        <v>65</v>
      </c>
      <c r="AP1186" t="s">
        <v>2343</v>
      </c>
    </row>
    <row r="1187" spans="1:42" x14ac:dyDescent="0.25">
      <c r="A1187">
        <v>830</v>
      </c>
      <c r="B1187">
        <v>89</v>
      </c>
      <c r="C1187" s="4">
        <v>44214</v>
      </c>
      <c r="D1187">
        <v>3</v>
      </c>
      <c r="E1187" t="s">
        <v>34</v>
      </c>
      <c r="F1187" t="s">
        <v>45</v>
      </c>
      <c r="G1187" t="s">
        <v>56</v>
      </c>
      <c r="H1187" t="s">
        <v>57</v>
      </c>
      <c r="I1187" s="4">
        <v>44209</v>
      </c>
      <c r="J1187">
        <v>11</v>
      </c>
      <c r="K1187" t="s">
        <v>60</v>
      </c>
      <c r="L1187" s="4">
        <v>44148</v>
      </c>
      <c r="M1187" s="4">
        <v>44265</v>
      </c>
      <c r="N1187">
        <v>2</v>
      </c>
      <c r="O1187" t="s">
        <v>195</v>
      </c>
      <c r="P1187" t="s">
        <v>357</v>
      </c>
      <c r="Q1187">
        <v>3</v>
      </c>
      <c r="R1187" t="s">
        <v>833</v>
      </c>
      <c r="S1187" t="s">
        <v>1370</v>
      </c>
      <c r="T1187" t="s">
        <v>1886</v>
      </c>
      <c r="U1187" t="s">
        <v>168</v>
      </c>
      <c r="V1187" t="s">
        <v>2061</v>
      </c>
      <c r="W1187">
        <v>1393.66</v>
      </c>
      <c r="X1187">
        <v>134.93</v>
      </c>
      <c r="Y1187">
        <v>3</v>
      </c>
      <c r="Z1187" t="s">
        <v>2269</v>
      </c>
      <c r="AA1187" t="s">
        <v>2569</v>
      </c>
      <c r="AF1187" s="4"/>
      <c r="AG1187" s="4"/>
      <c r="AH1187" t="s">
        <v>80</v>
      </c>
      <c r="AI1187" t="s">
        <v>242</v>
      </c>
      <c r="AJ1187" t="s">
        <v>404</v>
      </c>
      <c r="AK1187" t="s">
        <v>966</v>
      </c>
      <c r="AL1187" t="s">
        <v>1499</v>
      </c>
      <c r="AM1187" t="s">
        <v>69</v>
      </c>
      <c r="AN1187" t="s">
        <v>1548</v>
      </c>
      <c r="AO1187" t="s">
        <v>70</v>
      </c>
      <c r="AP1187" t="s">
        <v>2341</v>
      </c>
    </row>
    <row r="1188" spans="1:42" x14ac:dyDescent="0.25">
      <c r="A1188">
        <v>830</v>
      </c>
      <c r="B1188">
        <v>89</v>
      </c>
      <c r="C1188" s="4">
        <v>44214</v>
      </c>
      <c r="D1188">
        <v>3</v>
      </c>
      <c r="E1188" t="s">
        <v>34</v>
      </c>
      <c r="F1188" t="s">
        <v>45</v>
      </c>
      <c r="G1188" t="s">
        <v>56</v>
      </c>
      <c r="H1188" t="s">
        <v>57</v>
      </c>
      <c r="I1188" s="4">
        <v>44209</v>
      </c>
      <c r="J1188">
        <v>11</v>
      </c>
      <c r="K1188" t="s">
        <v>60</v>
      </c>
      <c r="L1188" s="4">
        <v>44148</v>
      </c>
      <c r="M1188" s="4">
        <v>44265</v>
      </c>
      <c r="N1188">
        <v>2</v>
      </c>
      <c r="O1188" t="s">
        <v>195</v>
      </c>
      <c r="P1188" t="s">
        <v>357</v>
      </c>
      <c r="Q1188">
        <v>3</v>
      </c>
      <c r="R1188" t="s">
        <v>833</v>
      </c>
      <c r="S1188" t="s">
        <v>1370</v>
      </c>
      <c r="T1188" t="s">
        <v>1886</v>
      </c>
      <c r="U1188" t="s">
        <v>168</v>
      </c>
      <c r="V1188" t="s">
        <v>2061</v>
      </c>
      <c r="W1188">
        <v>1393.66</v>
      </c>
      <c r="X1188">
        <v>134.93</v>
      </c>
      <c r="Y1188">
        <v>3</v>
      </c>
      <c r="Z1188" t="s">
        <v>2269</v>
      </c>
      <c r="AA1188" t="s">
        <v>2569</v>
      </c>
      <c r="AF1188" s="4"/>
      <c r="AG1188" s="4"/>
      <c r="AH1188" t="s">
        <v>86</v>
      </c>
      <c r="AI1188" t="s">
        <v>248</v>
      </c>
      <c r="AJ1188" t="s">
        <v>653</v>
      </c>
      <c r="AK1188" t="s">
        <v>1197</v>
      </c>
      <c r="AL1188" t="s">
        <v>1721</v>
      </c>
      <c r="AM1188" t="s">
        <v>67</v>
      </c>
      <c r="AN1188" t="s">
        <v>1577</v>
      </c>
      <c r="AO1188" t="s">
        <v>549</v>
      </c>
      <c r="AP1188" t="s">
        <v>2362</v>
      </c>
    </row>
    <row r="1189" spans="1:42" x14ac:dyDescent="0.25">
      <c r="A1189">
        <v>830</v>
      </c>
      <c r="B1189">
        <v>89</v>
      </c>
      <c r="C1189" s="4">
        <v>44214</v>
      </c>
      <c r="D1189">
        <v>3</v>
      </c>
      <c r="E1189" t="s">
        <v>34</v>
      </c>
      <c r="F1189" t="s">
        <v>45</v>
      </c>
      <c r="G1189" t="s">
        <v>56</v>
      </c>
      <c r="H1189" t="s">
        <v>57</v>
      </c>
      <c r="I1189" s="4">
        <v>44209</v>
      </c>
      <c r="J1189">
        <v>11</v>
      </c>
      <c r="K1189" t="s">
        <v>60</v>
      </c>
      <c r="L1189" s="4">
        <v>44148</v>
      </c>
      <c r="M1189" s="4">
        <v>44265</v>
      </c>
      <c r="N1189">
        <v>2</v>
      </c>
      <c r="O1189" t="s">
        <v>195</v>
      </c>
      <c r="P1189" t="s">
        <v>357</v>
      </c>
      <c r="Q1189">
        <v>3</v>
      </c>
      <c r="R1189" t="s">
        <v>833</v>
      </c>
      <c r="S1189" t="s">
        <v>1370</v>
      </c>
      <c r="T1189" t="s">
        <v>1886</v>
      </c>
      <c r="U1189" t="s">
        <v>168</v>
      </c>
      <c r="V1189" t="s">
        <v>2061</v>
      </c>
      <c r="W1189">
        <v>1393.66</v>
      </c>
      <c r="X1189">
        <v>134.93</v>
      </c>
      <c r="Y1189">
        <v>3</v>
      </c>
      <c r="Z1189" t="s">
        <v>2269</v>
      </c>
      <c r="AA1189" t="s">
        <v>2569</v>
      </c>
      <c r="AF1189" s="4"/>
      <c r="AG1189" s="4"/>
      <c r="AH1189" t="s">
        <v>80</v>
      </c>
      <c r="AI1189" t="s">
        <v>242</v>
      </c>
      <c r="AJ1189" t="s">
        <v>709</v>
      </c>
      <c r="AK1189" t="s">
        <v>1250</v>
      </c>
      <c r="AL1189" t="s">
        <v>425</v>
      </c>
      <c r="AM1189" t="s">
        <v>67</v>
      </c>
      <c r="AN1189" t="s">
        <v>1548</v>
      </c>
      <c r="AO1189" t="s">
        <v>79</v>
      </c>
      <c r="AP1189" t="s">
        <v>2349</v>
      </c>
    </row>
    <row r="1190" spans="1:42" x14ac:dyDescent="0.25">
      <c r="A1190">
        <v>831</v>
      </c>
      <c r="B1190">
        <v>132</v>
      </c>
      <c r="C1190" s="4">
        <v>44214</v>
      </c>
      <c r="D1190">
        <v>5</v>
      </c>
      <c r="E1190" t="s">
        <v>36</v>
      </c>
      <c r="F1190" t="s">
        <v>47</v>
      </c>
      <c r="G1190" t="s">
        <v>56</v>
      </c>
      <c r="H1190" t="s">
        <v>57</v>
      </c>
      <c r="I1190" s="4">
        <v>44046</v>
      </c>
      <c r="J1190">
        <v>8</v>
      </c>
      <c r="K1190" t="s">
        <v>60</v>
      </c>
      <c r="L1190" s="4">
        <v>44000</v>
      </c>
      <c r="M1190" s="4">
        <v>44073</v>
      </c>
      <c r="N1190">
        <v>2</v>
      </c>
      <c r="O1190" t="s">
        <v>92</v>
      </c>
      <c r="P1190" t="s">
        <v>254</v>
      </c>
      <c r="Q1190">
        <v>2</v>
      </c>
      <c r="R1190" t="s">
        <v>834</v>
      </c>
      <c r="S1190" t="s">
        <v>1371</v>
      </c>
      <c r="T1190" t="s">
        <v>1887</v>
      </c>
      <c r="U1190" t="s">
        <v>110</v>
      </c>
      <c r="V1190" t="s">
        <v>2040</v>
      </c>
      <c r="W1190">
        <v>293.94</v>
      </c>
      <c r="X1190">
        <v>104.94</v>
      </c>
      <c r="Y1190">
        <v>2</v>
      </c>
      <c r="Z1190" t="s">
        <v>2237</v>
      </c>
      <c r="AA1190" t="s">
        <v>2530</v>
      </c>
      <c r="AF1190" s="4"/>
      <c r="AG1190" s="4"/>
      <c r="AH1190" t="s">
        <v>69</v>
      </c>
      <c r="AI1190" t="s">
        <v>231</v>
      </c>
      <c r="AJ1190" t="s">
        <v>720</v>
      </c>
      <c r="AK1190" t="s">
        <v>1262</v>
      </c>
      <c r="AL1190" t="s">
        <v>1780</v>
      </c>
      <c r="AM1190" t="s">
        <v>67</v>
      </c>
      <c r="AN1190" t="s">
        <v>1577</v>
      </c>
      <c r="AO1190" t="s">
        <v>67</v>
      </c>
      <c r="AP1190" t="s">
        <v>2373</v>
      </c>
    </row>
    <row r="1191" spans="1:42" x14ac:dyDescent="0.25">
      <c r="A1191">
        <v>831</v>
      </c>
      <c r="B1191">
        <v>132</v>
      </c>
      <c r="C1191" s="4">
        <v>44214</v>
      </c>
      <c r="D1191">
        <v>5</v>
      </c>
      <c r="E1191" t="s">
        <v>36</v>
      </c>
      <c r="F1191" t="s">
        <v>47</v>
      </c>
      <c r="G1191" t="s">
        <v>56</v>
      </c>
      <c r="H1191" t="s">
        <v>57</v>
      </c>
      <c r="I1191" s="4">
        <v>44046</v>
      </c>
      <c r="J1191">
        <v>8</v>
      </c>
      <c r="K1191" t="s">
        <v>60</v>
      </c>
      <c r="L1191" s="4">
        <v>44000</v>
      </c>
      <c r="M1191" s="4">
        <v>44073</v>
      </c>
      <c r="N1191">
        <v>2</v>
      </c>
      <c r="O1191" t="s">
        <v>92</v>
      </c>
      <c r="P1191" t="s">
        <v>254</v>
      </c>
      <c r="Q1191">
        <v>2</v>
      </c>
      <c r="R1191" t="s">
        <v>834</v>
      </c>
      <c r="S1191" t="s">
        <v>1371</v>
      </c>
      <c r="T1191" t="s">
        <v>1887</v>
      </c>
      <c r="U1191" t="s">
        <v>110</v>
      </c>
      <c r="V1191" t="s">
        <v>2040</v>
      </c>
      <c r="W1191">
        <v>293.94</v>
      </c>
      <c r="X1191">
        <v>104.94</v>
      </c>
      <c r="Y1191">
        <v>2</v>
      </c>
      <c r="Z1191" t="s">
        <v>2237</v>
      </c>
      <c r="AA1191" t="s">
        <v>2530</v>
      </c>
      <c r="AF1191" s="4"/>
      <c r="AG1191" s="4"/>
      <c r="AH1191" t="s">
        <v>90</v>
      </c>
      <c r="AI1191" t="s">
        <v>252</v>
      </c>
      <c r="AJ1191" t="s">
        <v>593</v>
      </c>
      <c r="AK1191" t="s">
        <v>1149</v>
      </c>
      <c r="AL1191" t="s">
        <v>1529</v>
      </c>
      <c r="AM1191" t="s">
        <v>67</v>
      </c>
      <c r="AN1191" t="s">
        <v>1562</v>
      </c>
      <c r="AO1191" t="s">
        <v>410</v>
      </c>
      <c r="AP1191" t="s">
        <v>2359</v>
      </c>
    </row>
    <row r="1192" spans="1:42" x14ac:dyDescent="0.25">
      <c r="A1192">
        <v>832</v>
      </c>
      <c r="B1192">
        <v>329</v>
      </c>
      <c r="C1192" s="4">
        <v>44214</v>
      </c>
      <c r="D1192">
        <v>7</v>
      </c>
      <c r="E1192" t="s">
        <v>35</v>
      </c>
      <c r="F1192" t="s">
        <v>46</v>
      </c>
      <c r="G1192" t="s">
        <v>56</v>
      </c>
      <c r="H1192" t="s">
        <v>58</v>
      </c>
      <c r="I1192" s="4">
        <v>43863</v>
      </c>
      <c r="J1192">
        <v>6</v>
      </c>
      <c r="K1192" t="s">
        <v>59</v>
      </c>
      <c r="L1192" s="4">
        <v>43862</v>
      </c>
      <c r="M1192" s="4">
        <v>43889</v>
      </c>
      <c r="N1192">
        <v>1</v>
      </c>
      <c r="O1192" t="s">
        <v>65</v>
      </c>
      <c r="P1192" t="s">
        <v>227</v>
      </c>
      <c r="Q1192">
        <v>1</v>
      </c>
      <c r="R1192" t="s">
        <v>685</v>
      </c>
      <c r="S1192" t="s">
        <v>1227</v>
      </c>
      <c r="T1192" t="s">
        <v>418</v>
      </c>
      <c r="U1192" t="s">
        <v>69</v>
      </c>
      <c r="V1192" t="s">
        <v>1517</v>
      </c>
      <c r="W1192">
        <v>50</v>
      </c>
      <c r="X1192">
        <v>19.989999999999998</v>
      </c>
      <c r="Y1192">
        <v>1</v>
      </c>
      <c r="Z1192" t="s">
        <v>431</v>
      </c>
      <c r="AA1192" t="s">
        <v>2326</v>
      </c>
      <c r="AF1192" s="4"/>
      <c r="AG1192" s="4"/>
      <c r="AH1192" t="s">
        <v>65</v>
      </c>
      <c r="AI1192" t="s">
        <v>227</v>
      </c>
      <c r="AJ1192" t="s">
        <v>685</v>
      </c>
      <c r="AK1192" t="s">
        <v>1227</v>
      </c>
      <c r="AL1192" t="s">
        <v>418</v>
      </c>
      <c r="AM1192" t="s">
        <v>69</v>
      </c>
      <c r="AN1192" t="s">
        <v>1517</v>
      </c>
      <c r="AO1192" t="s">
        <v>431</v>
      </c>
      <c r="AP1192" t="s">
        <v>2326</v>
      </c>
    </row>
    <row r="1193" spans="1:42" x14ac:dyDescent="0.25">
      <c r="A1193">
        <v>833</v>
      </c>
      <c r="B1193">
        <v>234</v>
      </c>
      <c r="C1193" s="4">
        <v>44215</v>
      </c>
      <c r="D1193">
        <v>4</v>
      </c>
      <c r="E1193" t="s">
        <v>40</v>
      </c>
      <c r="F1193" t="s">
        <v>51</v>
      </c>
      <c r="G1193" t="s">
        <v>56</v>
      </c>
      <c r="H1193" t="s">
        <v>58</v>
      </c>
      <c r="I1193" s="4">
        <v>44043</v>
      </c>
      <c r="J1193">
        <v>9</v>
      </c>
      <c r="K1193" t="s">
        <v>59</v>
      </c>
      <c r="L1193" s="4">
        <v>43952</v>
      </c>
      <c r="M1193" s="4">
        <v>44075</v>
      </c>
      <c r="N1193">
        <v>1</v>
      </c>
      <c r="O1193" t="s">
        <v>70</v>
      </c>
      <c r="P1193" t="s">
        <v>232</v>
      </c>
      <c r="Q1193">
        <v>1</v>
      </c>
      <c r="R1193" t="s">
        <v>440</v>
      </c>
      <c r="S1193" t="s">
        <v>1002</v>
      </c>
      <c r="T1193" t="s">
        <v>1534</v>
      </c>
      <c r="U1193" t="s">
        <v>80</v>
      </c>
      <c r="V1193" t="s">
        <v>1517</v>
      </c>
      <c r="W1193">
        <v>45.9</v>
      </c>
      <c r="X1193">
        <v>39.979999999999997</v>
      </c>
      <c r="Y1193">
        <v>1</v>
      </c>
      <c r="Z1193" t="s">
        <v>432</v>
      </c>
      <c r="AA1193" t="s">
        <v>2331</v>
      </c>
      <c r="AF1193" s="4"/>
      <c r="AG1193" s="4"/>
      <c r="AH1193" t="s">
        <v>70</v>
      </c>
      <c r="AI1193" t="s">
        <v>232</v>
      </c>
      <c r="AJ1193" t="s">
        <v>440</v>
      </c>
      <c r="AK1193" t="s">
        <v>1002</v>
      </c>
      <c r="AL1193" t="s">
        <v>1534</v>
      </c>
      <c r="AM1193" t="s">
        <v>80</v>
      </c>
      <c r="AN1193" t="s">
        <v>1517</v>
      </c>
      <c r="AO1193" t="s">
        <v>432</v>
      </c>
      <c r="AP1193" t="s">
        <v>2331</v>
      </c>
    </row>
    <row r="1194" spans="1:42" x14ac:dyDescent="0.25">
      <c r="A1194">
        <v>834</v>
      </c>
      <c r="B1194">
        <v>266</v>
      </c>
      <c r="C1194" s="4">
        <v>44215</v>
      </c>
      <c r="D1194">
        <v>10</v>
      </c>
      <c r="E1194" t="s">
        <v>42</v>
      </c>
      <c r="F1194" t="s">
        <v>53</v>
      </c>
      <c r="G1194" t="s">
        <v>55</v>
      </c>
      <c r="H1194" t="s">
        <v>57</v>
      </c>
      <c r="I1194" s="4">
        <v>43673</v>
      </c>
      <c r="J1194">
        <v>2</v>
      </c>
      <c r="K1194" t="s">
        <v>60</v>
      </c>
      <c r="L1194" s="4">
        <v>43615</v>
      </c>
      <c r="M1194" s="4">
        <v>43830</v>
      </c>
      <c r="N1194">
        <v>1</v>
      </c>
      <c r="O1194" t="s">
        <v>70</v>
      </c>
      <c r="P1194" t="s">
        <v>232</v>
      </c>
      <c r="Q1194">
        <v>1</v>
      </c>
      <c r="R1194" t="s">
        <v>753</v>
      </c>
      <c r="S1194" t="s">
        <v>1077</v>
      </c>
      <c r="T1194" t="s">
        <v>598</v>
      </c>
      <c r="U1194" t="s">
        <v>69</v>
      </c>
      <c r="V1194" t="s">
        <v>1517</v>
      </c>
      <c r="W1194">
        <v>35</v>
      </c>
      <c r="X1194">
        <v>19.989999999999998</v>
      </c>
      <c r="Y1194">
        <v>1</v>
      </c>
      <c r="Z1194" t="s">
        <v>673</v>
      </c>
      <c r="AA1194" t="s">
        <v>2348</v>
      </c>
      <c r="AF1194" s="4"/>
      <c r="AG1194" s="4"/>
      <c r="AH1194" t="s">
        <v>70</v>
      </c>
      <c r="AI1194" t="s">
        <v>232</v>
      </c>
      <c r="AJ1194" t="s">
        <v>753</v>
      </c>
      <c r="AK1194" t="s">
        <v>1077</v>
      </c>
      <c r="AL1194" t="s">
        <v>598</v>
      </c>
      <c r="AM1194" t="s">
        <v>69</v>
      </c>
      <c r="AN1194" t="s">
        <v>1517</v>
      </c>
      <c r="AO1194" t="s">
        <v>673</v>
      </c>
      <c r="AP1194" t="s">
        <v>2348</v>
      </c>
    </row>
    <row r="1195" spans="1:42" x14ac:dyDescent="0.25">
      <c r="A1195">
        <v>835</v>
      </c>
      <c r="B1195">
        <v>303</v>
      </c>
      <c r="C1195" s="4">
        <v>44215</v>
      </c>
      <c r="D1195">
        <v>1</v>
      </c>
      <c r="E1195" t="s">
        <v>39</v>
      </c>
      <c r="F1195" t="s">
        <v>50</v>
      </c>
      <c r="G1195" t="s">
        <v>56</v>
      </c>
      <c r="H1195" t="s">
        <v>58</v>
      </c>
      <c r="I1195" s="4">
        <v>43714</v>
      </c>
      <c r="J1195">
        <v>1</v>
      </c>
      <c r="K1195" t="s">
        <v>61</v>
      </c>
      <c r="L1195" s="4">
        <v>43615</v>
      </c>
      <c r="M1195" s="4">
        <v>43830</v>
      </c>
      <c r="N1195">
        <v>1</v>
      </c>
      <c r="O1195" t="s">
        <v>84</v>
      </c>
      <c r="P1195" t="s">
        <v>246</v>
      </c>
      <c r="Q1195">
        <v>1</v>
      </c>
      <c r="R1195" t="s">
        <v>410</v>
      </c>
      <c r="S1195" t="s">
        <v>972</v>
      </c>
      <c r="T1195" t="s">
        <v>1505</v>
      </c>
      <c r="U1195" t="s">
        <v>67</v>
      </c>
      <c r="V1195" t="s">
        <v>1562</v>
      </c>
      <c r="W1195">
        <v>869.85</v>
      </c>
      <c r="X1195">
        <v>29.97</v>
      </c>
      <c r="Y1195">
        <v>1</v>
      </c>
      <c r="Z1195" t="s">
        <v>645</v>
      </c>
      <c r="AA1195" t="s">
        <v>2347</v>
      </c>
      <c r="AF1195" s="4"/>
      <c r="AG1195" s="4"/>
      <c r="AH1195" t="s">
        <v>84</v>
      </c>
      <c r="AI1195" t="s">
        <v>246</v>
      </c>
      <c r="AJ1195" t="s">
        <v>410</v>
      </c>
      <c r="AK1195" t="s">
        <v>972</v>
      </c>
      <c r="AL1195" t="s">
        <v>1505</v>
      </c>
      <c r="AM1195" t="s">
        <v>67</v>
      </c>
      <c r="AN1195" t="s">
        <v>1562</v>
      </c>
      <c r="AO1195" t="s">
        <v>645</v>
      </c>
      <c r="AP1195" t="s">
        <v>2347</v>
      </c>
    </row>
    <row r="1196" spans="1:42" x14ac:dyDescent="0.25">
      <c r="A1196">
        <v>836</v>
      </c>
      <c r="B1196">
        <v>317</v>
      </c>
      <c r="C1196" s="4">
        <v>44215</v>
      </c>
      <c r="D1196">
        <v>7</v>
      </c>
      <c r="E1196" t="s">
        <v>35</v>
      </c>
      <c r="F1196" t="s">
        <v>46</v>
      </c>
      <c r="G1196" t="s">
        <v>55</v>
      </c>
      <c r="H1196" t="s">
        <v>58</v>
      </c>
      <c r="I1196" s="4">
        <v>43623</v>
      </c>
      <c r="J1196">
        <v>3</v>
      </c>
      <c r="K1196" t="s">
        <v>59</v>
      </c>
      <c r="L1196" s="4">
        <v>43615</v>
      </c>
      <c r="M1196" s="4">
        <v>43830</v>
      </c>
      <c r="N1196">
        <v>1</v>
      </c>
      <c r="O1196" t="s">
        <v>79</v>
      </c>
      <c r="P1196" t="s">
        <v>241</v>
      </c>
      <c r="Q1196">
        <v>1</v>
      </c>
      <c r="R1196" t="s">
        <v>530</v>
      </c>
      <c r="S1196" t="s">
        <v>1092</v>
      </c>
      <c r="T1196" t="s">
        <v>1619</v>
      </c>
      <c r="U1196" t="s">
        <v>67</v>
      </c>
      <c r="V1196" t="s">
        <v>1548</v>
      </c>
      <c r="W1196">
        <v>188.97</v>
      </c>
      <c r="X1196">
        <v>44.97</v>
      </c>
      <c r="Y1196">
        <v>1</v>
      </c>
      <c r="Z1196" t="s">
        <v>65</v>
      </c>
      <c r="AA1196" t="s">
        <v>2343</v>
      </c>
      <c r="AF1196" s="4"/>
      <c r="AG1196" s="4"/>
      <c r="AH1196" t="s">
        <v>79</v>
      </c>
      <c r="AI1196" t="s">
        <v>241</v>
      </c>
      <c r="AJ1196" t="s">
        <v>530</v>
      </c>
      <c r="AK1196" t="s">
        <v>1092</v>
      </c>
      <c r="AL1196" t="s">
        <v>1619</v>
      </c>
      <c r="AM1196" t="s">
        <v>67</v>
      </c>
      <c r="AN1196" t="s">
        <v>1548</v>
      </c>
      <c r="AO1196" t="s">
        <v>65</v>
      </c>
      <c r="AP1196" t="s">
        <v>2343</v>
      </c>
    </row>
    <row r="1197" spans="1:42" x14ac:dyDescent="0.25">
      <c r="A1197">
        <v>837</v>
      </c>
      <c r="B1197">
        <v>196</v>
      </c>
      <c r="C1197" s="4">
        <v>44216</v>
      </c>
      <c r="D1197">
        <v>10</v>
      </c>
      <c r="E1197" t="s">
        <v>42</v>
      </c>
      <c r="F1197" t="s">
        <v>53</v>
      </c>
      <c r="G1197" t="s">
        <v>55</v>
      </c>
      <c r="H1197" t="s">
        <v>57</v>
      </c>
      <c r="I1197" s="4">
        <v>43935</v>
      </c>
      <c r="J1197">
        <v>7</v>
      </c>
      <c r="K1197" t="s">
        <v>61</v>
      </c>
      <c r="L1197" s="4">
        <v>43915</v>
      </c>
      <c r="M1197" s="4">
        <v>44012</v>
      </c>
      <c r="N1197">
        <v>1</v>
      </c>
      <c r="O1197" t="s">
        <v>84</v>
      </c>
      <c r="P1197" t="s">
        <v>246</v>
      </c>
      <c r="Q1197">
        <v>1</v>
      </c>
      <c r="R1197" t="s">
        <v>824</v>
      </c>
      <c r="S1197" t="s">
        <v>1361</v>
      </c>
      <c r="T1197" t="s">
        <v>1877</v>
      </c>
      <c r="U1197" t="s">
        <v>67</v>
      </c>
      <c r="V1197" t="s">
        <v>1548</v>
      </c>
      <c r="W1197">
        <v>569.97</v>
      </c>
      <c r="X1197">
        <v>44.97</v>
      </c>
      <c r="Y1197">
        <v>1</v>
      </c>
      <c r="Z1197" t="s">
        <v>86</v>
      </c>
      <c r="AA1197" t="s">
        <v>2350</v>
      </c>
      <c r="AF1197" s="4"/>
      <c r="AG1197" s="4"/>
      <c r="AH1197" t="s">
        <v>84</v>
      </c>
      <c r="AI1197" t="s">
        <v>246</v>
      </c>
      <c r="AJ1197" t="s">
        <v>824</v>
      </c>
      <c r="AK1197" t="s">
        <v>1361</v>
      </c>
      <c r="AL1197" t="s">
        <v>1877</v>
      </c>
      <c r="AM1197" t="s">
        <v>67</v>
      </c>
      <c r="AN1197" t="s">
        <v>1548</v>
      </c>
      <c r="AO1197" t="s">
        <v>86</v>
      </c>
      <c r="AP1197" t="s">
        <v>2350</v>
      </c>
    </row>
    <row r="1198" spans="1:42" x14ac:dyDescent="0.25">
      <c r="A1198">
        <v>838</v>
      </c>
      <c r="B1198">
        <v>409</v>
      </c>
      <c r="C1198" s="4">
        <v>44216</v>
      </c>
      <c r="D1198">
        <v>3</v>
      </c>
      <c r="E1198" t="s">
        <v>34</v>
      </c>
      <c r="F1198" t="s">
        <v>45</v>
      </c>
      <c r="G1198" t="s">
        <v>56</v>
      </c>
      <c r="H1198" t="s">
        <v>58</v>
      </c>
      <c r="I1198" s="4">
        <v>43616</v>
      </c>
      <c r="J1198">
        <v>3</v>
      </c>
      <c r="K1198" t="s">
        <v>59</v>
      </c>
      <c r="L1198" s="4">
        <v>43615</v>
      </c>
      <c r="M1198" s="4">
        <v>43830</v>
      </c>
      <c r="N1198">
        <v>2</v>
      </c>
      <c r="O1198" t="s">
        <v>64</v>
      </c>
      <c r="P1198" t="s">
        <v>226</v>
      </c>
      <c r="Q1198">
        <v>2</v>
      </c>
      <c r="R1198" t="s">
        <v>835</v>
      </c>
      <c r="S1198" t="s">
        <v>1372</v>
      </c>
      <c r="T1198" t="s">
        <v>1888</v>
      </c>
      <c r="U1198" t="s">
        <v>83</v>
      </c>
      <c r="V1198" t="s">
        <v>2030</v>
      </c>
      <c r="W1198">
        <v>165.89</v>
      </c>
      <c r="X1198">
        <v>89.95</v>
      </c>
      <c r="Y1198">
        <v>2</v>
      </c>
      <c r="Z1198" t="s">
        <v>2270</v>
      </c>
      <c r="AA1198" t="s">
        <v>2570</v>
      </c>
      <c r="AF1198" s="4"/>
      <c r="AG1198" s="4"/>
      <c r="AH1198" t="s">
        <v>70</v>
      </c>
      <c r="AI1198" t="s">
        <v>232</v>
      </c>
      <c r="AJ1198" t="s">
        <v>484</v>
      </c>
      <c r="AK1198" t="s">
        <v>1038</v>
      </c>
      <c r="AL1198" t="s">
        <v>1576</v>
      </c>
      <c r="AM1198" t="s">
        <v>67</v>
      </c>
      <c r="AN1198" t="s">
        <v>1517</v>
      </c>
      <c r="AO1198" t="s">
        <v>640</v>
      </c>
      <c r="AP1198" t="s">
        <v>2393</v>
      </c>
    </row>
    <row r="1199" spans="1:42" x14ac:dyDescent="0.25">
      <c r="A1199">
        <v>838</v>
      </c>
      <c r="B1199">
        <v>409</v>
      </c>
      <c r="C1199" s="4">
        <v>44216</v>
      </c>
      <c r="D1199">
        <v>3</v>
      </c>
      <c r="E1199" t="s">
        <v>34</v>
      </c>
      <c r="F1199" t="s">
        <v>45</v>
      </c>
      <c r="G1199" t="s">
        <v>56</v>
      </c>
      <c r="H1199" t="s">
        <v>58</v>
      </c>
      <c r="I1199" s="4">
        <v>43616</v>
      </c>
      <c r="J1199">
        <v>3</v>
      </c>
      <c r="K1199" t="s">
        <v>59</v>
      </c>
      <c r="L1199" s="4">
        <v>43615</v>
      </c>
      <c r="M1199" s="4">
        <v>43830</v>
      </c>
      <c r="N1199">
        <v>2</v>
      </c>
      <c r="O1199" t="s">
        <v>64</v>
      </c>
      <c r="P1199" t="s">
        <v>226</v>
      </c>
      <c r="Q1199">
        <v>2</v>
      </c>
      <c r="R1199" t="s">
        <v>835</v>
      </c>
      <c r="S1199" t="s">
        <v>1372</v>
      </c>
      <c r="T1199" t="s">
        <v>1888</v>
      </c>
      <c r="U1199" t="s">
        <v>83</v>
      </c>
      <c r="V1199" t="s">
        <v>2030</v>
      </c>
      <c r="W1199">
        <v>165.89</v>
      </c>
      <c r="X1199">
        <v>89.95</v>
      </c>
      <c r="Y1199">
        <v>2</v>
      </c>
      <c r="Z1199" t="s">
        <v>2270</v>
      </c>
      <c r="AA1199" t="s">
        <v>2570</v>
      </c>
      <c r="AF1199" s="4"/>
      <c r="AG1199" s="4"/>
      <c r="AH1199" t="s">
        <v>84</v>
      </c>
      <c r="AI1199" t="s">
        <v>246</v>
      </c>
      <c r="AJ1199" t="s">
        <v>543</v>
      </c>
      <c r="AK1199" t="s">
        <v>1104</v>
      </c>
      <c r="AL1199" t="s">
        <v>1631</v>
      </c>
      <c r="AM1199" t="s">
        <v>80</v>
      </c>
      <c r="AN1199" t="s">
        <v>1548</v>
      </c>
      <c r="AO1199" t="s">
        <v>86</v>
      </c>
      <c r="AP1199" t="s">
        <v>2350</v>
      </c>
    </row>
    <row r="1200" spans="1:42" x14ac:dyDescent="0.25">
      <c r="A1200">
        <v>839</v>
      </c>
      <c r="B1200">
        <v>481</v>
      </c>
      <c r="C1200" s="4">
        <v>44216</v>
      </c>
      <c r="D1200">
        <v>8</v>
      </c>
      <c r="E1200" t="s">
        <v>43</v>
      </c>
      <c r="F1200" t="s">
        <v>54</v>
      </c>
      <c r="G1200" t="s">
        <v>55</v>
      </c>
      <c r="H1200" t="s">
        <v>58</v>
      </c>
      <c r="I1200" s="4">
        <v>43839</v>
      </c>
      <c r="J1200">
        <v>5</v>
      </c>
      <c r="K1200" t="s">
        <v>60</v>
      </c>
      <c r="L1200" s="4">
        <v>43831</v>
      </c>
      <c r="M1200" s="4">
        <v>43921</v>
      </c>
      <c r="N1200">
        <v>2</v>
      </c>
      <c r="O1200" t="s">
        <v>196</v>
      </c>
      <c r="P1200" t="s">
        <v>358</v>
      </c>
      <c r="Q1200">
        <v>2</v>
      </c>
      <c r="R1200" t="s">
        <v>836</v>
      </c>
      <c r="S1200" t="s">
        <v>1373</v>
      </c>
      <c r="T1200" t="s">
        <v>1889</v>
      </c>
      <c r="U1200" t="s">
        <v>2017</v>
      </c>
      <c r="V1200" t="s">
        <v>2057</v>
      </c>
      <c r="W1200">
        <v>337.92</v>
      </c>
      <c r="X1200">
        <v>119.92</v>
      </c>
      <c r="Y1200">
        <v>2</v>
      </c>
      <c r="Z1200" t="s">
        <v>2271</v>
      </c>
      <c r="AA1200" t="s">
        <v>2571</v>
      </c>
      <c r="AF1200" s="4"/>
      <c r="AG1200" s="4"/>
      <c r="AH1200" t="s">
        <v>67</v>
      </c>
      <c r="AI1200" t="s">
        <v>229</v>
      </c>
      <c r="AJ1200" t="s">
        <v>478</v>
      </c>
      <c r="AK1200" t="s">
        <v>1041</v>
      </c>
      <c r="AL1200" t="s">
        <v>1569</v>
      </c>
      <c r="AM1200" t="s">
        <v>69</v>
      </c>
      <c r="AN1200" t="s">
        <v>1548</v>
      </c>
      <c r="AO1200" t="s">
        <v>90</v>
      </c>
      <c r="AP1200" t="s">
        <v>2328</v>
      </c>
    </row>
    <row r="1201" spans="1:42" x14ac:dyDescent="0.25">
      <c r="A1201">
        <v>839</v>
      </c>
      <c r="B1201">
        <v>481</v>
      </c>
      <c r="C1201" s="4">
        <v>44216</v>
      </c>
      <c r="D1201">
        <v>8</v>
      </c>
      <c r="E1201" t="s">
        <v>43</v>
      </c>
      <c r="F1201" t="s">
        <v>54</v>
      </c>
      <c r="G1201" t="s">
        <v>55</v>
      </c>
      <c r="H1201" t="s">
        <v>58</v>
      </c>
      <c r="I1201" s="4">
        <v>43839</v>
      </c>
      <c r="J1201">
        <v>5</v>
      </c>
      <c r="K1201" t="s">
        <v>60</v>
      </c>
      <c r="L1201" s="4">
        <v>43831</v>
      </c>
      <c r="M1201" s="4">
        <v>43921</v>
      </c>
      <c r="N1201">
        <v>2</v>
      </c>
      <c r="O1201" t="s">
        <v>196</v>
      </c>
      <c r="P1201" t="s">
        <v>358</v>
      </c>
      <c r="Q1201">
        <v>2</v>
      </c>
      <c r="R1201" t="s">
        <v>836</v>
      </c>
      <c r="S1201" t="s">
        <v>1373</v>
      </c>
      <c r="T1201" t="s">
        <v>1889</v>
      </c>
      <c r="U1201" t="s">
        <v>2017</v>
      </c>
      <c r="V1201" t="s">
        <v>2057</v>
      </c>
      <c r="W1201">
        <v>337.92</v>
      </c>
      <c r="X1201">
        <v>119.92</v>
      </c>
      <c r="Y1201">
        <v>2</v>
      </c>
      <c r="Z1201" t="s">
        <v>2271</v>
      </c>
      <c r="AA1201" t="s">
        <v>2571</v>
      </c>
      <c r="AF1201" s="4"/>
      <c r="AG1201" s="4"/>
      <c r="AH1201" t="s">
        <v>84</v>
      </c>
      <c r="AI1201" t="s">
        <v>246</v>
      </c>
      <c r="AJ1201" t="s">
        <v>426</v>
      </c>
      <c r="AK1201" t="s">
        <v>988</v>
      </c>
      <c r="AL1201" t="s">
        <v>1521</v>
      </c>
      <c r="AM1201" t="s">
        <v>67</v>
      </c>
      <c r="AN1201" t="s">
        <v>1548</v>
      </c>
      <c r="AO1201" t="s">
        <v>410</v>
      </c>
      <c r="AP1201" t="s">
        <v>2359</v>
      </c>
    </row>
    <row r="1202" spans="1:42" x14ac:dyDescent="0.25">
      <c r="A1202">
        <v>839</v>
      </c>
      <c r="B1202">
        <v>481</v>
      </c>
      <c r="C1202" s="4">
        <v>44216</v>
      </c>
      <c r="D1202">
        <v>8</v>
      </c>
      <c r="E1202" t="s">
        <v>43</v>
      </c>
      <c r="F1202" t="s">
        <v>54</v>
      </c>
      <c r="G1202" t="s">
        <v>55</v>
      </c>
      <c r="H1202" t="s">
        <v>58</v>
      </c>
      <c r="I1202" s="4">
        <v>43839</v>
      </c>
      <c r="J1202">
        <v>5</v>
      </c>
      <c r="K1202" t="s">
        <v>60</v>
      </c>
      <c r="L1202" s="4">
        <v>43831</v>
      </c>
      <c r="M1202" s="4">
        <v>43921</v>
      </c>
      <c r="N1202">
        <v>2</v>
      </c>
      <c r="O1202" t="s">
        <v>196</v>
      </c>
      <c r="P1202" t="s">
        <v>358</v>
      </c>
      <c r="Q1202">
        <v>2</v>
      </c>
      <c r="R1202" t="s">
        <v>836</v>
      </c>
      <c r="S1202" t="s">
        <v>1373</v>
      </c>
      <c r="T1202" t="s">
        <v>1889</v>
      </c>
      <c r="U1202" t="s">
        <v>2017</v>
      </c>
      <c r="V1202" t="s">
        <v>2057</v>
      </c>
      <c r="W1202">
        <v>337.92</v>
      </c>
      <c r="X1202">
        <v>119.92</v>
      </c>
      <c r="Y1202">
        <v>2</v>
      </c>
      <c r="Z1202" t="s">
        <v>2271</v>
      </c>
      <c r="AA1202" t="s">
        <v>2571</v>
      </c>
      <c r="AF1202" s="4"/>
      <c r="AG1202" s="4"/>
      <c r="AH1202" t="s">
        <v>67</v>
      </c>
      <c r="AI1202" t="s">
        <v>229</v>
      </c>
      <c r="AJ1202" t="s">
        <v>478</v>
      </c>
      <c r="AK1202" t="s">
        <v>1041</v>
      </c>
      <c r="AL1202" t="s">
        <v>1569</v>
      </c>
      <c r="AM1202" t="s">
        <v>69</v>
      </c>
      <c r="AN1202" t="s">
        <v>1548</v>
      </c>
      <c r="AO1202" t="s">
        <v>90</v>
      </c>
      <c r="AP1202" t="s">
        <v>2328</v>
      </c>
    </row>
    <row r="1203" spans="1:42" x14ac:dyDescent="0.25">
      <c r="A1203">
        <v>839</v>
      </c>
      <c r="B1203">
        <v>481</v>
      </c>
      <c r="C1203" s="4">
        <v>44216</v>
      </c>
      <c r="D1203">
        <v>8</v>
      </c>
      <c r="E1203" t="s">
        <v>43</v>
      </c>
      <c r="F1203" t="s">
        <v>54</v>
      </c>
      <c r="G1203" t="s">
        <v>55</v>
      </c>
      <c r="H1203" t="s">
        <v>58</v>
      </c>
      <c r="I1203" s="4">
        <v>43839</v>
      </c>
      <c r="J1203">
        <v>5</v>
      </c>
      <c r="K1203" t="s">
        <v>60</v>
      </c>
      <c r="L1203" s="4">
        <v>43831</v>
      </c>
      <c r="M1203" s="4">
        <v>43921</v>
      </c>
      <c r="N1203">
        <v>2</v>
      </c>
      <c r="O1203" t="s">
        <v>196</v>
      </c>
      <c r="P1203" t="s">
        <v>358</v>
      </c>
      <c r="Q1203">
        <v>2</v>
      </c>
      <c r="R1203" t="s">
        <v>836</v>
      </c>
      <c r="S1203" t="s">
        <v>1373</v>
      </c>
      <c r="T1203" t="s">
        <v>1889</v>
      </c>
      <c r="U1203" t="s">
        <v>2017</v>
      </c>
      <c r="V1203" t="s">
        <v>2057</v>
      </c>
      <c r="W1203">
        <v>337.92</v>
      </c>
      <c r="X1203">
        <v>119.92</v>
      </c>
      <c r="Y1203">
        <v>2</v>
      </c>
      <c r="Z1203" t="s">
        <v>2271</v>
      </c>
      <c r="AA1203" t="s">
        <v>2571</v>
      </c>
      <c r="AF1203" s="4"/>
      <c r="AG1203" s="4"/>
      <c r="AH1203" t="s">
        <v>84</v>
      </c>
      <c r="AI1203" t="s">
        <v>246</v>
      </c>
      <c r="AJ1203" t="s">
        <v>426</v>
      </c>
      <c r="AK1203" t="s">
        <v>988</v>
      </c>
      <c r="AL1203" t="s">
        <v>1521</v>
      </c>
      <c r="AM1203" t="s">
        <v>67</v>
      </c>
      <c r="AN1203" t="s">
        <v>1548</v>
      </c>
      <c r="AO1203" t="s">
        <v>410</v>
      </c>
      <c r="AP1203" t="s">
        <v>2359</v>
      </c>
    </row>
    <row r="1204" spans="1:42" x14ac:dyDescent="0.25">
      <c r="A1204">
        <v>840</v>
      </c>
      <c r="B1204">
        <v>369</v>
      </c>
      <c r="C1204" s="4">
        <v>44217</v>
      </c>
      <c r="D1204">
        <v>2</v>
      </c>
      <c r="E1204" t="s">
        <v>38</v>
      </c>
      <c r="F1204" t="s">
        <v>49</v>
      </c>
      <c r="G1204" t="s">
        <v>56</v>
      </c>
      <c r="H1204" t="s">
        <v>57</v>
      </c>
      <c r="I1204" s="4">
        <v>43590</v>
      </c>
      <c r="J1204">
        <v>3</v>
      </c>
      <c r="L1204" s="4"/>
      <c r="M1204" s="4"/>
      <c r="N1204">
        <v>2</v>
      </c>
      <c r="O1204" t="s">
        <v>156</v>
      </c>
      <c r="P1204" t="s">
        <v>318</v>
      </c>
      <c r="Q1204">
        <v>2</v>
      </c>
      <c r="R1204" t="s">
        <v>837</v>
      </c>
      <c r="S1204" t="s">
        <v>1374</v>
      </c>
      <c r="T1204" t="s">
        <v>1890</v>
      </c>
      <c r="U1204" t="s">
        <v>180</v>
      </c>
      <c r="V1204" t="s">
        <v>2037</v>
      </c>
      <c r="W1204">
        <v>478.93</v>
      </c>
      <c r="X1204">
        <v>64.97</v>
      </c>
      <c r="Y1204">
        <v>2</v>
      </c>
      <c r="Z1204" t="s">
        <v>2211</v>
      </c>
      <c r="AA1204" t="s">
        <v>2500</v>
      </c>
      <c r="AF1204" s="4"/>
      <c r="AG1204" s="4"/>
      <c r="AH1204" t="s">
        <v>86</v>
      </c>
      <c r="AI1204" t="s">
        <v>248</v>
      </c>
      <c r="AJ1204" t="s">
        <v>454</v>
      </c>
      <c r="AK1204" t="s">
        <v>1017</v>
      </c>
      <c r="AL1204" t="s">
        <v>1547</v>
      </c>
      <c r="AM1204" t="s">
        <v>80</v>
      </c>
      <c r="AN1204" t="s">
        <v>1577</v>
      </c>
      <c r="AO1204" t="s">
        <v>547</v>
      </c>
      <c r="AP1204" t="s">
        <v>2354</v>
      </c>
    </row>
    <row r="1205" spans="1:42" x14ac:dyDescent="0.25">
      <c r="A1205">
        <v>840</v>
      </c>
      <c r="B1205">
        <v>369</v>
      </c>
      <c r="C1205" s="4">
        <v>44217</v>
      </c>
      <c r="D1205">
        <v>2</v>
      </c>
      <c r="E1205" t="s">
        <v>38</v>
      </c>
      <c r="F1205" t="s">
        <v>49</v>
      </c>
      <c r="G1205" t="s">
        <v>56</v>
      </c>
      <c r="H1205" t="s">
        <v>57</v>
      </c>
      <c r="I1205" s="4">
        <v>43590</v>
      </c>
      <c r="J1205">
        <v>3</v>
      </c>
      <c r="L1205" s="4"/>
      <c r="M1205" s="4"/>
      <c r="N1205">
        <v>2</v>
      </c>
      <c r="O1205" t="s">
        <v>156</v>
      </c>
      <c r="P1205" t="s">
        <v>318</v>
      </c>
      <c r="Q1205">
        <v>2</v>
      </c>
      <c r="R1205" t="s">
        <v>837</v>
      </c>
      <c r="S1205" t="s">
        <v>1374</v>
      </c>
      <c r="T1205" t="s">
        <v>1890</v>
      </c>
      <c r="U1205" t="s">
        <v>180</v>
      </c>
      <c r="V1205" t="s">
        <v>2037</v>
      </c>
      <c r="W1205">
        <v>478.93</v>
      </c>
      <c r="X1205">
        <v>64.97</v>
      </c>
      <c r="Y1205">
        <v>2</v>
      </c>
      <c r="Z1205" t="s">
        <v>2211</v>
      </c>
      <c r="AA1205" t="s">
        <v>2500</v>
      </c>
      <c r="AF1205" s="4"/>
      <c r="AG1205" s="4"/>
      <c r="AH1205" t="s">
        <v>80</v>
      </c>
      <c r="AI1205" t="s">
        <v>242</v>
      </c>
      <c r="AJ1205" t="s">
        <v>691</v>
      </c>
      <c r="AK1205" t="s">
        <v>1232</v>
      </c>
      <c r="AL1205" t="s">
        <v>1754</v>
      </c>
      <c r="AM1205" t="s">
        <v>69</v>
      </c>
      <c r="AN1205" t="s">
        <v>1548</v>
      </c>
      <c r="AO1205" t="s">
        <v>67</v>
      </c>
      <c r="AP1205" t="s">
        <v>2373</v>
      </c>
    </row>
    <row r="1206" spans="1:42" x14ac:dyDescent="0.25">
      <c r="A1206">
        <v>841</v>
      </c>
      <c r="B1206">
        <v>450</v>
      </c>
      <c r="C1206" s="4">
        <v>44217</v>
      </c>
      <c r="D1206">
        <v>8</v>
      </c>
      <c r="E1206" t="s">
        <v>43</v>
      </c>
      <c r="F1206" t="s">
        <v>54</v>
      </c>
      <c r="G1206" t="s">
        <v>55</v>
      </c>
      <c r="H1206" t="s">
        <v>57</v>
      </c>
      <c r="I1206" s="4">
        <v>43668</v>
      </c>
      <c r="J1206">
        <v>3</v>
      </c>
      <c r="K1206" t="s">
        <v>59</v>
      </c>
      <c r="L1206" s="4">
        <v>43615</v>
      </c>
      <c r="M1206" s="4">
        <v>43830</v>
      </c>
      <c r="N1206">
        <v>1</v>
      </c>
      <c r="O1206" t="s">
        <v>67</v>
      </c>
      <c r="P1206" t="s">
        <v>229</v>
      </c>
      <c r="Q1206">
        <v>1</v>
      </c>
      <c r="R1206" t="s">
        <v>544</v>
      </c>
      <c r="S1206" t="s">
        <v>1105</v>
      </c>
      <c r="T1206" t="s">
        <v>824</v>
      </c>
      <c r="U1206" t="s">
        <v>67</v>
      </c>
      <c r="V1206" t="s">
        <v>1548</v>
      </c>
      <c r="W1206">
        <v>75</v>
      </c>
      <c r="X1206">
        <v>44.97</v>
      </c>
      <c r="Y1206">
        <v>1</v>
      </c>
      <c r="Z1206" t="s">
        <v>90</v>
      </c>
      <c r="AA1206" t="s">
        <v>2328</v>
      </c>
      <c r="AF1206" s="4"/>
      <c r="AG1206" s="4"/>
      <c r="AH1206" t="s">
        <v>67</v>
      </c>
      <c r="AI1206" t="s">
        <v>229</v>
      </c>
      <c r="AJ1206" t="s">
        <v>544</v>
      </c>
      <c r="AK1206" t="s">
        <v>1105</v>
      </c>
      <c r="AL1206" t="s">
        <v>824</v>
      </c>
      <c r="AM1206" t="s">
        <v>67</v>
      </c>
      <c r="AN1206" t="s">
        <v>1548</v>
      </c>
      <c r="AO1206" t="s">
        <v>90</v>
      </c>
      <c r="AP1206" t="s">
        <v>2328</v>
      </c>
    </row>
    <row r="1207" spans="1:42" x14ac:dyDescent="0.25">
      <c r="A1207">
        <v>842</v>
      </c>
      <c r="B1207">
        <v>281</v>
      </c>
      <c r="C1207" s="4">
        <v>44220</v>
      </c>
      <c r="D1207">
        <v>10</v>
      </c>
      <c r="E1207" t="s">
        <v>42</v>
      </c>
      <c r="F1207" t="s">
        <v>53</v>
      </c>
      <c r="G1207" t="s">
        <v>55</v>
      </c>
      <c r="H1207" t="s">
        <v>58</v>
      </c>
      <c r="I1207" s="4">
        <v>43515</v>
      </c>
      <c r="J1207">
        <v>2</v>
      </c>
      <c r="L1207" s="4"/>
      <c r="M1207" s="4"/>
      <c r="N1207">
        <v>1</v>
      </c>
      <c r="O1207" t="s">
        <v>65</v>
      </c>
      <c r="P1207" t="s">
        <v>227</v>
      </c>
      <c r="Q1207">
        <v>1</v>
      </c>
      <c r="R1207" t="s">
        <v>685</v>
      </c>
      <c r="S1207" t="s">
        <v>1227</v>
      </c>
      <c r="T1207" t="s">
        <v>418</v>
      </c>
      <c r="U1207" t="s">
        <v>69</v>
      </c>
      <c r="V1207" t="s">
        <v>1517</v>
      </c>
      <c r="W1207">
        <v>50</v>
      </c>
      <c r="X1207">
        <v>19.989999999999998</v>
      </c>
      <c r="Y1207">
        <v>1</v>
      </c>
      <c r="Z1207" t="s">
        <v>431</v>
      </c>
      <c r="AA1207" t="s">
        <v>2326</v>
      </c>
      <c r="AF1207" s="4"/>
      <c r="AG1207" s="4"/>
      <c r="AH1207" t="s">
        <v>65</v>
      </c>
      <c r="AI1207" t="s">
        <v>227</v>
      </c>
      <c r="AJ1207" t="s">
        <v>685</v>
      </c>
      <c r="AK1207" t="s">
        <v>1227</v>
      </c>
      <c r="AL1207" t="s">
        <v>418</v>
      </c>
      <c r="AM1207" t="s">
        <v>69</v>
      </c>
      <c r="AN1207" t="s">
        <v>1517</v>
      </c>
      <c r="AO1207" t="s">
        <v>431</v>
      </c>
      <c r="AP1207" t="s">
        <v>2326</v>
      </c>
    </row>
    <row r="1208" spans="1:42" x14ac:dyDescent="0.25">
      <c r="A1208">
        <v>843</v>
      </c>
      <c r="B1208">
        <v>353</v>
      </c>
      <c r="C1208" s="4">
        <v>44220</v>
      </c>
      <c r="D1208">
        <v>1</v>
      </c>
      <c r="E1208" t="s">
        <v>39</v>
      </c>
      <c r="F1208" t="s">
        <v>50</v>
      </c>
      <c r="G1208" t="s">
        <v>55</v>
      </c>
      <c r="H1208" t="s">
        <v>57</v>
      </c>
      <c r="I1208" s="4">
        <v>43661</v>
      </c>
      <c r="J1208">
        <v>2</v>
      </c>
      <c r="K1208" t="s">
        <v>60</v>
      </c>
      <c r="L1208" s="4">
        <v>43615</v>
      </c>
      <c r="M1208" s="4">
        <v>43830</v>
      </c>
      <c r="N1208">
        <v>1</v>
      </c>
      <c r="O1208" t="s">
        <v>67</v>
      </c>
      <c r="P1208" t="s">
        <v>229</v>
      </c>
      <c r="Q1208">
        <v>1</v>
      </c>
      <c r="R1208" t="s">
        <v>498</v>
      </c>
      <c r="S1208" t="s">
        <v>1061</v>
      </c>
      <c r="T1208" t="s">
        <v>1513</v>
      </c>
      <c r="U1208" t="s">
        <v>69</v>
      </c>
      <c r="V1208" t="s">
        <v>1562</v>
      </c>
      <c r="W1208">
        <v>29.99</v>
      </c>
      <c r="X1208">
        <v>9.99</v>
      </c>
      <c r="Y1208">
        <v>1</v>
      </c>
      <c r="Z1208" t="s">
        <v>652</v>
      </c>
      <c r="AA1208" t="s">
        <v>2352</v>
      </c>
      <c r="AF1208" s="4"/>
      <c r="AG1208" s="4"/>
      <c r="AH1208" t="s">
        <v>67</v>
      </c>
      <c r="AI1208" t="s">
        <v>229</v>
      </c>
      <c r="AJ1208" t="s">
        <v>498</v>
      </c>
      <c r="AK1208" t="s">
        <v>1061</v>
      </c>
      <c r="AL1208" t="s">
        <v>1513</v>
      </c>
      <c r="AM1208" t="s">
        <v>69</v>
      </c>
      <c r="AN1208" t="s">
        <v>1562</v>
      </c>
      <c r="AO1208" t="s">
        <v>652</v>
      </c>
      <c r="AP1208" t="s">
        <v>2352</v>
      </c>
    </row>
    <row r="1209" spans="1:42" x14ac:dyDescent="0.25">
      <c r="A1209">
        <v>844</v>
      </c>
      <c r="B1209">
        <v>58</v>
      </c>
      <c r="C1209" s="4">
        <v>44221</v>
      </c>
      <c r="D1209">
        <v>6</v>
      </c>
      <c r="E1209" t="s">
        <v>33</v>
      </c>
      <c r="F1209" t="s">
        <v>44</v>
      </c>
      <c r="G1209" t="s">
        <v>55</v>
      </c>
      <c r="H1209" t="s">
        <v>57</v>
      </c>
      <c r="I1209" s="4">
        <v>44129</v>
      </c>
      <c r="J1209">
        <v>10</v>
      </c>
      <c r="K1209" t="s">
        <v>61</v>
      </c>
      <c r="L1209" s="4">
        <v>44055</v>
      </c>
      <c r="M1209" s="4">
        <v>44196</v>
      </c>
      <c r="N1209">
        <v>1</v>
      </c>
      <c r="O1209" t="s">
        <v>78</v>
      </c>
      <c r="P1209" t="s">
        <v>240</v>
      </c>
      <c r="Q1209">
        <v>1</v>
      </c>
      <c r="R1209" t="s">
        <v>402</v>
      </c>
      <c r="S1209" t="s">
        <v>964</v>
      </c>
      <c r="T1209" t="s">
        <v>1498</v>
      </c>
      <c r="U1209" t="s">
        <v>69</v>
      </c>
      <c r="V1209" t="s">
        <v>1548</v>
      </c>
      <c r="W1209">
        <v>78.989999999999995</v>
      </c>
      <c r="X1209">
        <v>14.99</v>
      </c>
      <c r="Y1209">
        <v>1</v>
      </c>
      <c r="Z1209" t="s">
        <v>469</v>
      </c>
      <c r="AA1209" t="s">
        <v>2339</v>
      </c>
      <c r="AF1209" s="4"/>
      <c r="AG1209" s="4"/>
      <c r="AH1209" t="s">
        <v>78</v>
      </c>
      <c r="AI1209" t="s">
        <v>240</v>
      </c>
      <c r="AJ1209" t="s">
        <v>402</v>
      </c>
      <c r="AK1209" t="s">
        <v>964</v>
      </c>
      <c r="AL1209" t="s">
        <v>1498</v>
      </c>
      <c r="AM1209" t="s">
        <v>69</v>
      </c>
      <c r="AN1209" t="s">
        <v>1548</v>
      </c>
      <c r="AO1209" t="s">
        <v>469</v>
      </c>
      <c r="AP1209" t="s">
        <v>2339</v>
      </c>
    </row>
    <row r="1210" spans="1:42" x14ac:dyDescent="0.25">
      <c r="A1210">
        <v>845</v>
      </c>
      <c r="B1210">
        <v>148</v>
      </c>
      <c r="C1210" s="4">
        <v>44221</v>
      </c>
      <c r="D1210">
        <v>10</v>
      </c>
      <c r="E1210" t="s">
        <v>42</v>
      </c>
      <c r="F1210" t="s">
        <v>53</v>
      </c>
      <c r="G1210" t="s">
        <v>55</v>
      </c>
      <c r="H1210" t="s">
        <v>58</v>
      </c>
      <c r="I1210" s="4">
        <v>43653</v>
      </c>
      <c r="J1210">
        <v>1</v>
      </c>
      <c r="K1210" t="s">
        <v>61</v>
      </c>
      <c r="L1210" s="4">
        <v>43615</v>
      </c>
      <c r="M1210" s="4">
        <v>43830</v>
      </c>
      <c r="N1210">
        <v>1</v>
      </c>
      <c r="O1210" t="s">
        <v>84</v>
      </c>
      <c r="P1210" t="s">
        <v>246</v>
      </c>
      <c r="Q1210">
        <v>1</v>
      </c>
      <c r="R1210" t="s">
        <v>687</v>
      </c>
      <c r="S1210" t="s">
        <v>1104</v>
      </c>
      <c r="T1210" t="s">
        <v>1750</v>
      </c>
      <c r="U1210" t="s">
        <v>67</v>
      </c>
      <c r="V1210" t="s">
        <v>1548</v>
      </c>
      <c r="W1210">
        <v>80.97</v>
      </c>
      <c r="X1210">
        <v>44.97</v>
      </c>
      <c r="Y1210">
        <v>1</v>
      </c>
      <c r="Z1210" t="s">
        <v>410</v>
      </c>
      <c r="AA1210" t="s">
        <v>2359</v>
      </c>
      <c r="AF1210" s="4"/>
      <c r="AG1210" s="4"/>
      <c r="AH1210" t="s">
        <v>84</v>
      </c>
      <c r="AI1210" t="s">
        <v>246</v>
      </c>
      <c r="AJ1210" t="s">
        <v>687</v>
      </c>
      <c r="AK1210" t="s">
        <v>1104</v>
      </c>
      <c r="AL1210" t="s">
        <v>1750</v>
      </c>
      <c r="AM1210" t="s">
        <v>67</v>
      </c>
      <c r="AN1210" t="s">
        <v>1548</v>
      </c>
      <c r="AO1210" t="s">
        <v>410</v>
      </c>
      <c r="AP1210" t="s">
        <v>2359</v>
      </c>
    </row>
    <row r="1211" spans="1:42" x14ac:dyDescent="0.25">
      <c r="A1211">
        <v>846</v>
      </c>
      <c r="B1211">
        <v>417</v>
      </c>
      <c r="C1211" s="4">
        <v>44221</v>
      </c>
      <c r="D1211">
        <v>3</v>
      </c>
      <c r="E1211" t="s">
        <v>34</v>
      </c>
      <c r="F1211" t="s">
        <v>45</v>
      </c>
      <c r="G1211" t="s">
        <v>56</v>
      </c>
      <c r="H1211" t="s">
        <v>57</v>
      </c>
      <c r="I1211" s="4">
        <v>43917</v>
      </c>
      <c r="J1211">
        <v>7</v>
      </c>
      <c r="K1211" t="s">
        <v>61</v>
      </c>
      <c r="L1211" s="4">
        <v>43915</v>
      </c>
      <c r="M1211" s="4">
        <v>44012</v>
      </c>
      <c r="N1211">
        <v>1</v>
      </c>
      <c r="O1211" t="s">
        <v>80</v>
      </c>
      <c r="P1211" t="s">
        <v>242</v>
      </c>
      <c r="Q1211">
        <v>1</v>
      </c>
      <c r="R1211" t="s">
        <v>508</v>
      </c>
      <c r="S1211" t="s">
        <v>1071</v>
      </c>
      <c r="T1211" t="s">
        <v>1587</v>
      </c>
      <c r="U1211" t="s">
        <v>69</v>
      </c>
      <c r="V1211" t="s">
        <v>1548</v>
      </c>
      <c r="W1211">
        <v>54.99</v>
      </c>
      <c r="X1211">
        <v>14.99</v>
      </c>
      <c r="Y1211">
        <v>1</v>
      </c>
      <c r="Z1211" t="s">
        <v>79</v>
      </c>
      <c r="AA1211" t="s">
        <v>2349</v>
      </c>
      <c r="AF1211" s="4"/>
      <c r="AG1211" s="4"/>
      <c r="AH1211" t="s">
        <v>80</v>
      </c>
      <c r="AI1211" t="s">
        <v>242</v>
      </c>
      <c r="AJ1211" t="s">
        <v>508</v>
      </c>
      <c r="AK1211" t="s">
        <v>1071</v>
      </c>
      <c r="AL1211" t="s">
        <v>1587</v>
      </c>
      <c r="AM1211" t="s">
        <v>69</v>
      </c>
      <c r="AN1211" t="s">
        <v>1548</v>
      </c>
      <c r="AO1211" t="s">
        <v>79</v>
      </c>
      <c r="AP1211" t="s">
        <v>2349</v>
      </c>
    </row>
    <row r="1212" spans="1:42" x14ac:dyDescent="0.25">
      <c r="A1212">
        <v>847</v>
      </c>
      <c r="B1212">
        <v>323</v>
      </c>
      <c r="C1212" s="4">
        <v>44223</v>
      </c>
      <c r="D1212">
        <v>9</v>
      </c>
      <c r="E1212" t="s">
        <v>41</v>
      </c>
      <c r="F1212" t="s">
        <v>52</v>
      </c>
      <c r="G1212" t="s">
        <v>56</v>
      </c>
      <c r="H1212" t="s">
        <v>58</v>
      </c>
      <c r="I1212" s="4">
        <v>44009</v>
      </c>
      <c r="J1212">
        <v>9</v>
      </c>
      <c r="K1212" t="s">
        <v>59</v>
      </c>
      <c r="L1212" s="4">
        <v>43952</v>
      </c>
      <c r="M1212" s="4">
        <v>44075</v>
      </c>
      <c r="N1212">
        <v>1</v>
      </c>
      <c r="O1212" t="s">
        <v>79</v>
      </c>
      <c r="P1212" t="s">
        <v>241</v>
      </c>
      <c r="Q1212">
        <v>1</v>
      </c>
      <c r="R1212" t="s">
        <v>481</v>
      </c>
      <c r="S1212" t="s">
        <v>1045</v>
      </c>
      <c r="T1212" t="s">
        <v>1573</v>
      </c>
      <c r="U1212" t="s">
        <v>69</v>
      </c>
      <c r="V1212" t="s">
        <v>1548</v>
      </c>
      <c r="W1212">
        <v>99.95</v>
      </c>
      <c r="X1212">
        <v>14.99</v>
      </c>
      <c r="Y1212">
        <v>1</v>
      </c>
      <c r="Z1212" t="s">
        <v>65</v>
      </c>
      <c r="AA1212" t="s">
        <v>2343</v>
      </c>
      <c r="AF1212" s="4"/>
      <c r="AG1212" s="4"/>
      <c r="AH1212" t="s">
        <v>79</v>
      </c>
      <c r="AI1212" t="s">
        <v>241</v>
      </c>
      <c r="AJ1212" t="s">
        <v>481</v>
      </c>
      <c r="AK1212" t="s">
        <v>1045</v>
      </c>
      <c r="AL1212" t="s">
        <v>1573</v>
      </c>
      <c r="AM1212" t="s">
        <v>69</v>
      </c>
      <c r="AN1212" t="s">
        <v>1548</v>
      </c>
      <c r="AO1212" t="s">
        <v>65</v>
      </c>
      <c r="AP1212" t="s">
        <v>2343</v>
      </c>
    </row>
    <row r="1213" spans="1:42" x14ac:dyDescent="0.25">
      <c r="A1213">
        <v>848</v>
      </c>
      <c r="B1213">
        <v>356</v>
      </c>
      <c r="C1213" s="4">
        <v>44223</v>
      </c>
      <c r="D1213">
        <v>4</v>
      </c>
      <c r="E1213" t="s">
        <v>40</v>
      </c>
      <c r="F1213" t="s">
        <v>51</v>
      </c>
      <c r="G1213" t="s">
        <v>56</v>
      </c>
      <c r="H1213" t="s">
        <v>58</v>
      </c>
      <c r="I1213" s="4">
        <v>43725</v>
      </c>
      <c r="J1213">
        <v>3</v>
      </c>
      <c r="K1213" t="s">
        <v>59</v>
      </c>
      <c r="L1213" s="4">
        <v>43615</v>
      </c>
      <c r="M1213" s="4">
        <v>43830</v>
      </c>
      <c r="N1213">
        <v>1</v>
      </c>
      <c r="O1213" t="s">
        <v>80</v>
      </c>
      <c r="P1213" t="s">
        <v>242</v>
      </c>
      <c r="Q1213">
        <v>1</v>
      </c>
      <c r="R1213" t="s">
        <v>548</v>
      </c>
      <c r="S1213" t="s">
        <v>1109</v>
      </c>
      <c r="T1213" t="s">
        <v>1634</v>
      </c>
      <c r="U1213" t="s">
        <v>69</v>
      </c>
      <c r="V1213" t="s">
        <v>1548</v>
      </c>
      <c r="W1213">
        <v>27.98</v>
      </c>
      <c r="X1213">
        <v>14.99</v>
      </c>
      <c r="Y1213">
        <v>1</v>
      </c>
      <c r="Z1213" t="s">
        <v>67</v>
      </c>
      <c r="AA1213" t="s">
        <v>2373</v>
      </c>
      <c r="AF1213" s="4"/>
      <c r="AG1213" s="4"/>
      <c r="AH1213" t="s">
        <v>80</v>
      </c>
      <c r="AI1213" t="s">
        <v>242</v>
      </c>
      <c r="AJ1213" t="s">
        <v>548</v>
      </c>
      <c r="AK1213" t="s">
        <v>1109</v>
      </c>
      <c r="AL1213" t="s">
        <v>1634</v>
      </c>
      <c r="AM1213" t="s">
        <v>69</v>
      </c>
      <c r="AN1213" t="s">
        <v>1548</v>
      </c>
      <c r="AO1213" t="s">
        <v>67</v>
      </c>
      <c r="AP1213" t="s">
        <v>2373</v>
      </c>
    </row>
    <row r="1214" spans="1:42" x14ac:dyDescent="0.25">
      <c r="A1214">
        <v>849</v>
      </c>
      <c r="B1214">
        <v>447</v>
      </c>
      <c r="C1214" s="4">
        <v>44223</v>
      </c>
      <c r="D1214">
        <v>4</v>
      </c>
      <c r="E1214" t="s">
        <v>40</v>
      </c>
      <c r="F1214" t="s">
        <v>51</v>
      </c>
      <c r="G1214" t="s">
        <v>56</v>
      </c>
      <c r="H1214" t="s">
        <v>58</v>
      </c>
      <c r="I1214" s="4">
        <v>43723</v>
      </c>
      <c r="J1214">
        <v>2</v>
      </c>
      <c r="K1214" t="s">
        <v>60</v>
      </c>
      <c r="L1214" s="4">
        <v>43615</v>
      </c>
      <c r="M1214" s="4">
        <v>43830</v>
      </c>
      <c r="N1214">
        <v>2</v>
      </c>
      <c r="O1214" t="s">
        <v>197</v>
      </c>
      <c r="P1214" t="s">
        <v>359</v>
      </c>
      <c r="Q1214">
        <v>2</v>
      </c>
      <c r="R1214" t="s">
        <v>838</v>
      </c>
      <c r="S1214" t="s">
        <v>1375</v>
      </c>
      <c r="T1214" t="s">
        <v>1891</v>
      </c>
      <c r="U1214" t="s">
        <v>2021</v>
      </c>
      <c r="V1214" t="s">
        <v>2068</v>
      </c>
      <c r="W1214">
        <v>697.86</v>
      </c>
      <c r="X1214">
        <v>69.94</v>
      </c>
      <c r="Y1214">
        <v>2</v>
      </c>
      <c r="Z1214" t="s">
        <v>2272</v>
      </c>
      <c r="AA1214" t="s">
        <v>2572</v>
      </c>
      <c r="AF1214" s="4"/>
      <c r="AG1214" s="4"/>
      <c r="AH1214" t="s">
        <v>90</v>
      </c>
      <c r="AI1214" t="s">
        <v>252</v>
      </c>
      <c r="AJ1214" t="s">
        <v>69</v>
      </c>
      <c r="AK1214" t="s">
        <v>1015</v>
      </c>
      <c r="AL1214" t="s">
        <v>1545</v>
      </c>
      <c r="AM1214" t="s">
        <v>80</v>
      </c>
      <c r="AN1214" t="s">
        <v>1562</v>
      </c>
      <c r="AO1214" t="s">
        <v>645</v>
      </c>
      <c r="AP1214" t="s">
        <v>2347</v>
      </c>
    </row>
    <row r="1215" spans="1:42" x14ac:dyDescent="0.25">
      <c r="A1215">
        <v>849</v>
      </c>
      <c r="B1215">
        <v>447</v>
      </c>
      <c r="C1215" s="4">
        <v>44223</v>
      </c>
      <c r="D1215">
        <v>4</v>
      </c>
      <c r="E1215" t="s">
        <v>40</v>
      </c>
      <c r="F1215" t="s">
        <v>51</v>
      </c>
      <c r="G1215" t="s">
        <v>56</v>
      </c>
      <c r="H1215" t="s">
        <v>58</v>
      </c>
      <c r="I1215" s="4">
        <v>43723</v>
      </c>
      <c r="J1215">
        <v>2</v>
      </c>
      <c r="K1215" t="s">
        <v>60</v>
      </c>
      <c r="L1215" s="4">
        <v>43615</v>
      </c>
      <c r="M1215" s="4">
        <v>43830</v>
      </c>
      <c r="N1215">
        <v>2</v>
      </c>
      <c r="O1215" t="s">
        <v>197</v>
      </c>
      <c r="P1215" t="s">
        <v>359</v>
      </c>
      <c r="Q1215">
        <v>2</v>
      </c>
      <c r="R1215" t="s">
        <v>838</v>
      </c>
      <c r="S1215" t="s">
        <v>1375</v>
      </c>
      <c r="T1215" t="s">
        <v>1891</v>
      </c>
      <c r="U1215" t="s">
        <v>2021</v>
      </c>
      <c r="V1215" t="s">
        <v>2068</v>
      </c>
      <c r="W1215">
        <v>697.86</v>
      </c>
      <c r="X1215">
        <v>69.94</v>
      </c>
      <c r="Y1215">
        <v>2</v>
      </c>
      <c r="Z1215" t="s">
        <v>2272</v>
      </c>
      <c r="AA1215" t="s">
        <v>2572</v>
      </c>
      <c r="AF1215" s="4"/>
      <c r="AG1215" s="4"/>
      <c r="AH1215" t="s">
        <v>80</v>
      </c>
      <c r="AI1215" t="s">
        <v>242</v>
      </c>
      <c r="AJ1215" t="s">
        <v>691</v>
      </c>
      <c r="AK1215" t="s">
        <v>1232</v>
      </c>
      <c r="AL1215" t="s">
        <v>1754</v>
      </c>
      <c r="AM1215" t="s">
        <v>69</v>
      </c>
      <c r="AN1215" t="s">
        <v>1548</v>
      </c>
      <c r="AO1215" t="s">
        <v>67</v>
      </c>
      <c r="AP1215" t="s">
        <v>2373</v>
      </c>
    </row>
    <row r="1216" spans="1:42" x14ac:dyDescent="0.25">
      <c r="A1216">
        <v>849</v>
      </c>
      <c r="B1216">
        <v>447</v>
      </c>
      <c r="C1216" s="4">
        <v>44223</v>
      </c>
      <c r="D1216">
        <v>4</v>
      </c>
      <c r="E1216" t="s">
        <v>40</v>
      </c>
      <c r="F1216" t="s">
        <v>51</v>
      </c>
      <c r="G1216" t="s">
        <v>56</v>
      </c>
      <c r="H1216" t="s">
        <v>58</v>
      </c>
      <c r="I1216" s="4">
        <v>43723</v>
      </c>
      <c r="J1216">
        <v>2</v>
      </c>
      <c r="K1216" t="s">
        <v>60</v>
      </c>
      <c r="L1216" s="4">
        <v>43615</v>
      </c>
      <c r="M1216" s="4">
        <v>43830</v>
      </c>
      <c r="N1216">
        <v>2</v>
      </c>
      <c r="O1216" t="s">
        <v>197</v>
      </c>
      <c r="P1216" t="s">
        <v>359</v>
      </c>
      <c r="Q1216">
        <v>2</v>
      </c>
      <c r="R1216" t="s">
        <v>838</v>
      </c>
      <c r="S1216" t="s">
        <v>1375</v>
      </c>
      <c r="T1216" t="s">
        <v>1891</v>
      </c>
      <c r="U1216" t="s">
        <v>2021</v>
      </c>
      <c r="V1216" t="s">
        <v>2068</v>
      </c>
      <c r="W1216">
        <v>697.86</v>
      </c>
      <c r="X1216">
        <v>69.94</v>
      </c>
      <c r="Y1216">
        <v>2</v>
      </c>
      <c r="Z1216" t="s">
        <v>2272</v>
      </c>
      <c r="AA1216" t="s">
        <v>2572</v>
      </c>
      <c r="AF1216" s="4"/>
      <c r="AG1216" s="4"/>
      <c r="AH1216" t="s">
        <v>80</v>
      </c>
      <c r="AI1216" t="s">
        <v>242</v>
      </c>
      <c r="AJ1216" t="s">
        <v>691</v>
      </c>
      <c r="AK1216" t="s">
        <v>1232</v>
      </c>
      <c r="AL1216" t="s">
        <v>1754</v>
      </c>
      <c r="AM1216" t="s">
        <v>69</v>
      </c>
      <c r="AN1216" t="s">
        <v>1548</v>
      </c>
      <c r="AO1216" t="s">
        <v>67</v>
      </c>
      <c r="AP1216" t="s">
        <v>2373</v>
      </c>
    </row>
    <row r="1217" spans="1:42" x14ac:dyDescent="0.25">
      <c r="A1217">
        <v>849</v>
      </c>
      <c r="B1217">
        <v>447</v>
      </c>
      <c r="C1217" s="4">
        <v>44223</v>
      </c>
      <c r="D1217">
        <v>4</v>
      </c>
      <c r="E1217" t="s">
        <v>40</v>
      </c>
      <c r="F1217" t="s">
        <v>51</v>
      </c>
      <c r="G1217" t="s">
        <v>56</v>
      </c>
      <c r="H1217" t="s">
        <v>58</v>
      </c>
      <c r="I1217" s="4">
        <v>43723</v>
      </c>
      <c r="J1217">
        <v>2</v>
      </c>
      <c r="K1217" t="s">
        <v>60</v>
      </c>
      <c r="L1217" s="4">
        <v>43615</v>
      </c>
      <c r="M1217" s="4">
        <v>43830</v>
      </c>
      <c r="N1217">
        <v>2</v>
      </c>
      <c r="O1217" t="s">
        <v>197</v>
      </c>
      <c r="P1217" t="s">
        <v>359</v>
      </c>
      <c r="Q1217">
        <v>2</v>
      </c>
      <c r="R1217" t="s">
        <v>838</v>
      </c>
      <c r="S1217" t="s">
        <v>1375</v>
      </c>
      <c r="T1217" t="s">
        <v>1891</v>
      </c>
      <c r="U1217" t="s">
        <v>2021</v>
      </c>
      <c r="V1217" t="s">
        <v>2068</v>
      </c>
      <c r="W1217">
        <v>697.86</v>
      </c>
      <c r="X1217">
        <v>69.94</v>
      </c>
      <c r="Y1217">
        <v>2</v>
      </c>
      <c r="Z1217" t="s">
        <v>2272</v>
      </c>
      <c r="AA1217" t="s">
        <v>2572</v>
      </c>
      <c r="AF1217" s="4"/>
      <c r="AG1217" s="4"/>
      <c r="AH1217" t="s">
        <v>90</v>
      </c>
      <c r="AI1217" t="s">
        <v>252</v>
      </c>
      <c r="AJ1217" t="s">
        <v>69</v>
      </c>
      <c r="AK1217" t="s">
        <v>1015</v>
      </c>
      <c r="AL1217" t="s">
        <v>1545</v>
      </c>
      <c r="AM1217" t="s">
        <v>80</v>
      </c>
      <c r="AN1217" t="s">
        <v>1562</v>
      </c>
      <c r="AO1217" t="s">
        <v>645</v>
      </c>
      <c r="AP1217" t="s">
        <v>2347</v>
      </c>
    </row>
    <row r="1218" spans="1:42" x14ac:dyDescent="0.25">
      <c r="A1218">
        <v>850</v>
      </c>
      <c r="B1218">
        <v>19</v>
      </c>
      <c r="C1218" s="4">
        <v>44225</v>
      </c>
      <c r="D1218">
        <v>4</v>
      </c>
      <c r="E1218" t="s">
        <v>40</v>
      </c>
      <c r="F1218" t="s">
        <v>51</v>
      </c>
      <c r="G1218" t="s">
        <v>55</v>
      </c>
      <c r="H1218" t="s">
        <v>58</v>
      </c>
      <c r="I1218" s="4">
        <v>43739</v>
      </c>
      <c r="J1218">
        <v>3</v>
      </c>
      <c r="K1218" t="s">
        <v>59</v>
      </c>
      <c r="L1218" s="4">
        <v>43615</v>
      </c>
      <c r="M1218" s="4">
        <v>43830</v>
      </c>
      <c r="N1218">
        <v>1</v>
      </c>
      <c r="O1218" t="s">
        <v>84</v>
      </c>
      <c r="P1218" t="s">
        <v>246</v>
      </c>
      <c r="Q1218">
        <v>1</v>
      </c>
      <c r="R1218" t="s">
        <v>438</v>
      </c>
      <c r="S1218" t="s">
        <v>1000</v>
      </c>
      <c r="T1218" t="s">
        <v>1532</v>
      </c>
      <c r="U1218" t="s">
        <v>69</v>
      </c>
      <c r="V1218" t="s">
        <v>1548</v>
      </c>
      <c r="W1218">
        <v>133.99</v>
      </c>
      <c r="X1218">
        <v>14.99</v>
      </c>
      <c r="Y1218">
        <v>1</v>
      </c>
      <c r="Z1218" t="s">
        <v>645</v>
      </c>
      <c r="AA1218" t="s">
        <v>2347</v>
      </c>
      <c r="AF1218" s="4"/>
      <c r="AG1218" s="4"/>
      <c r="AH1218" t="s">
        <v>84</v>
      </c>
      <c r="AI1218" t="s">
        <v>246</v>
      </c>
      <c r="AJ1218" t="s">
        <v>438</v>
      </c>
      <c r="AK1218" t="s">
        <v>1000</v>
      </c>
      <c r="AL1218" t="s">
        <v>1532</v>
      </c>
      <c r="AM1218" t="s">
        <v>69</v>
      </c>
      <c r="AN1218" t="s">
        <v>1548</v>
      </c>
      <c r="AO1218" t="s">
        <v>645</v>
      </c>
      <c r="AP1218" t="s">
        <v>2347</v>
      </c>
    </row>
    <row r="1219" spans="1:42" x14ac:dyDescent="0.25">
      <c r="A1219">
        <v>851</v>
      </c>
      <c r="B1219">
        <v>201</v>
      </c>
      <c r="C1219" s="4">
        <v>44226</v>
      </c>
      <c r="D1219">
        <v>7</v>
      </c>
      <c r="E1219" t="s">
        <v>35</v>
      </c>
      <c r="F1219" t="s">
        <v>46</v>
      </c>
      <c r="G1219" t="s">
        <v>55</v>
      </c>
      <c r="H1219" t="s">
        <v>58</v>
      </c>
      <c r="I1219" s="4">
        <v>43728</v>
      </c>
      <c r="J1219">
        <v>1</v>
      </c>
      <c r="K1219" t="s">
        <v>61</v>
      </c>
      <c r="L1219" s="4">
        <v>43615</v>
      </c>
      <c r="M1219" s="4">
        <v>43830</v>
      </c>
      <c r="N1219">
        <v>2</v>
      </c>
      <c r="O1219" t="s">
        <v>198</v>
      </c>
      <c r="P1219" t="s">
        <v>360</v>
      </c>
      <c r="Q1219">
        <v>2</v>
      </c>
      <c r="R1219" t="s">
        <v>839</v>
      </c>
      <c r="S1219" t="s">
        <v>1376</v>
      </c>
      <c r="T1219" t="s">
        <v>1892</v>
      </c>
      <c r="U1219" t="s">
        <v>2022</v>
      </c>
      <c r="V1219" t="s">
        <v>2069</v>
      </c>
      <c r="W1219">
        <v>169.94</v>
      </c>
      <c r="X1219">
        <v>139.94</v>
      </c>
      <c r="Y1219">
        <v>2</v>
      </c>
      <c r="Z1219" t="s">
        <v>2273</v>
      </c>
      <c r="AA1219" t="s">
        <v>2573</v>
      </c>
      <c r="AF1219" s="4"/>
      <c r="AG1219" s="4"/>
      <c r="AH1219" t="s">
        <v>70</v>
      </c>
      <c r="AI1219" t="s">
        <v>232</v>
      </c>
      <c r="AJ1219" t="s">
        <v>394</v>
      </c>
      <c r="AK1219" t="s">
        <v>956</v>
      </c>
      <c r="AL1219" t="s">
        <v>1490</v>
      </c>
      <c r="AM1219" t="s">
        <v>69</v>
      </c>
      <c r="AN1219" t="s">
        <v>1517</v>
      </c>
      <c r="AO1219" t="s">
        <v>432</v>
      </c>
      <c r="AP1219" t="s">
        <v>2331</v>
      </c>
    </row>
    <row r="1220" spans="1:42" x14ac:dyDescent="0.25">
      <c r="A1220">
        <v>851</v>
      </c>
      <c r="B1220">
        <v>201</v>
      </c>
      <c r="C1220" s="4">
        <v>44226</v>
      </c>
      <c r="D1220">
        <v>7</v>
      </c>
      <c r="E1220" t="s">
        <v>35</v>
      </c>
      <c r="F1220" t="s">
        <v>46</v>
      </c>
      <c r="G1220" t="s">
        <v>55</v>
      </c>
      <c r="H1220" t="s">
        <v>58</v>
      </c>
      <c r="I1220" s="4">
        <v>43728</v>
      </c>
      <c r="J1220">
        <v>1</v>
      </c>
      <c r="K1220" t="s">
        <v>61</v>
      </c>
      <c r="L1220" s="4">
        <v>43615</v>
      </c>
      <c r="M1220" s="4">
        <v>43830</v>
      </c>
      <c r="N1220">
        <v>2</v>
      </c>
      <c r="O1220" t="s">
        <v>198</v>
      </c>
      <c r="P1220" t="s">
        <v>360</v>
      </c>
      <c r="Q1220">
        <v>2</v>
      </c>
      <c r="R1220" t="s">
        <v>839</v>
      </c>
      <c r="S1220" t="s">
        <v>1376</v>
      </c>
      <c r="T1220" t="s">
        <v>1892</v>
      </c>
      <c r="U1220" t="s">
        <v>2022</v>
      </c>
      <c r="V1220" t="s">
        <v>2069</v>
      </c>
      <c r="W1220">
        <v>169.94</v>
      </c>
      <c r="X1220">
        <v>139.94</v>
      </c>
      <c r="Y1220">
        <v>2</v>
      </c>
      <c r="Z1220" t="s">
        <v>2273</v>
      </c>
      <c r="AA1220" t="s">
        <v>2573</v>
      </c>
      <c r="AF1220" s="4"/>
      <c r="AG1220" s="4"/>
      <c r="AH1220" t="s">
        <v>70</v>
      </c>
      <c r="AI1220" t="s">
        <v>232</v>
      </c>
      <c r="AJ1220" t="s">
        <v>394</v>
      </c>
      <c r="AK1220" t="s">
        <v>956</v>
      </c>
      <c r="AL1220" t="s">
        <v>1490</v>
      </c>
      <c r="AM1220" t="s">
        <v>69</v>
      </c>
      <c r="AN1220" t="s">
        <v>1517</v>
      </c>
      <c r="AO1220" t="s">
        <v>432</v>
      </c>
      <c r="AP1220" t="s">
        <v>2331</v>
      </c>
    </row>
    <row r="1221" spans="1:42" x14ac:dyDescent="0.25">
      <c r="A1221">
        <v>851</v>
      </c>
      <c r="B1221">
        <v>201</v>
      </c>
      <c r="C1221" s="4">
        <v>44226</v>
      </c>
      <c r="D1221">
        <v>7</v>
      </c>
      <c r="E1221" t="s">
        <v>35</v>
      </c>
      <c r="F1221" t="s">
        <v>46</v>
      </c>
      <c r="G1221" t="s">
        <v>55</v>
      </c>
      <c r="H1221" t="s">
        <v>58</v>
      </c>
      <c r="I1221" s="4">
        <v>43728</v>
      </c>
      <c r="J1221">
        <v>1</v>
      </c>
      <c r="K1221" t="s">
        <v>61</v>
      </c>
      <c r="L1221" s="4">
        <v>43615</v>
      </c>
      <c r="M1221" s="4">
        <v>43830</v>
      </c>
      <c r="N1221">
        <v>2</v>
      </c>
      <c r="O1221" t="s">
        <v>198</v>
      </c>
      <c r="P1221" t="s">
        <v>360</v>
      </c>
      <c r="Q1221">
        <v>2</v>
      </c>
      <c r="R1221" t="s">
        <v>839</v>
      </c>
      <c r="S1221" t="s">
        <v>1376</v>
      </c>
      <c r="T1221" t="s">
        <v>1892</v>
      </c>
      <c r="U1221" t="s">
        <v>2022</v>
      </c>
      <c r="V1221" t="s">
        <v>2069</v>
      </c>
      <c r="W1221">
        <v>169.94</v>
      </c>
      <c r="X1221">
        <v>139.94</v>
      </c>
      <c r="Y1221">
        <v>2</v>
      </c>
      <c r="Z1221" t="s">
        <v>2273</v>
      </c>
      <c r="AA1221" t="s">
        <v>2573</v>
      </c>
      <c r="AF1221" s="4"/>
      <c r="AG1221" s="4"/>
      <c r="AH1221" t="s">
        <v>86</v>
      </c>
      <c r="AI1221" t="s">
        <v>248</v>
      </c>
      <c r="AJ1221" t="s">
        <v>872</v>
      </c>
      <c r="AK1221" t="s">
        <v>1409</v>
      </c>
      <c r="AL1221" t="s">
        <v>1924</v>
      </c>
      <c r="AM1221" t="s">
        <v>80</v>
      </c>
      <c r="AN1221" t="s">
        <v>1577</v>
      </c>
      <c r="AO1221" t="s">
        <v>530</v>
      </c>
      <c r="AP1221" t="s">
        <v>2367</v>
      </c>
    </row>
    <row r="1222" spans="1:42" x14ac:dyDescent="0.25">
      <c r="A1222">
        <v>851</v>
      </c>
      <c r="B1222">
        <v>201</v>
      </c>
      <c r="C1222" s="4">
        <v>44226</v>
      </c>
      <c r="D1222">
        <v>7</v>
      </c>
      <c r="E1222" t="s">
        <v>35</v>
      </c>
      <c r="F1222" t="s">
        <v>46</v>
      </c>
      <c r="G1222" t="s">
        <v>55</v>
      </c>
      <c r="H1222" t="s">
        <v>58</v>
      </c>
      <c r="I1222" s="4">
        <v>43728</v>
      </c>
      <c r="J1222">
        <v>1</v>
      </c>
      <c r="K1222" t="s">
        <v>61</v>
      </c>
      <c r="L1222" s="4">
        <v>43615</v>
      </c>
      <c r="M1222" s="4">
        <v>43830</v>
      </c>
      <c r="N1222">
        <v>2</v>
      </c>
      <c r="O1222" t="s">
        <v>198</v>
      </c>
      <c r="P1222" t="s">
        <v>360</v>
      </c>
      <c r="Q1222">
        <v>2</v>
      </c>
      <c r="R1222" t="s">
        <v>839</v>
      </c>
      <c r="S1222" t="s">
        <v>1376</v>
      </c>
      <c r="T1222" t="s">
        <v>1892</v>
      </c>
      <c r="U1222" t="s">
        <v>2022</v>
      </c>
      <c r="V1222" t="s">
        <v>2069</v>
      </c>
      <c r="W1222">
        <v>169.94</v>
      </c>
      <c r="X1222">
        <v>139.94</v>
      </c>
      <c r="Y1222">
        <v>2</v>
      </c>
      <c r="Z1222" t="s">
        <v>2273</v>
      </c>
      <c r="AA1222" t="s">
        <v>2573</v>
      </c>
      <c r="AF1222" s="4"/>
      <c r="AG1222" s="4"/>
      <c r="AH1222" t="s">
        <v>86</v>
      </c>
      <c r="AI1222" t="s">
        <v>248</v>
      </c>
      <c r="AJ1222" t="s">
        <v>872</v>
      </c>
      <c r="AK1222" t="s">
        <v>1409</v>
      </c>
      <c r="AL1222" t="s">
        <v>1924</v>
      </c>
      <c r="AM1222" t="s">
        <v>80</v>
      </c>
      <c r="AN1222" t="s">
        <v>1577</v>
      </c>
      <c r="AO1222" t="s">
        <v>530</v>
      </c>
      <c r="AP1222" t="s">
        <v>2367</v>
      </c>
    </row>
    <row r="1223" spans="1:42" x14ac:dyDescent="0.25">
      <c r="A1223">
        <v>852</v>
      </c>
      <c r="B1223">
        <v>391</v>
      </c>
      <c r="C1223" s="4">
        <v>44226</v>
      </c>
      <c r="D1223">
        <v>4</v>
      </c>
      <c r="E1223" t="s">
        <v>40</v>
      </c>
      <c r="F1223" t="s">
        <v>51</v>
      </c>
      <c r="G1223" t="s">
        <v>55</v>
      </c>
      <c r="H1223" t="s">
        <v>58</v>
      </c>
      <c r="I1223" s="4">
        <v>43689</v>
      </c>
      <c r="J1223">
        <v>2</v>
      </c>
      <c r="K1223" t="s">
        <v>60</v>
      </c>
      <c r="L1223" s="4">
        <v>43615</v>
      </c>
      <c r="M1223" s="4">
        <v>43830</v>
      </c>
      <c r="N1223">
        <v>2</v>
      </c>
      <c r="O1223" t="s">
        <v>128</v>
      </c>
      <c r="P1223" t="s">
        <v>290</v>
      </c>
      <c r="Q1223">
        <v>2</v>
      </c>
      <c r="R1223" t="s">
        <v>840</v>
      </c>
      <c r="S1223" t="s">
        <v>1377</v>
      </c>
      <c r="T1223" t="s">
        <v>1893</v>
      </c>
      <c r="U1223" t="s">
        <v>71</v>
      </c>
      <c r="V1223" t="s">
        <v>2039</v>
      </c>
      <c r="W1223">
        <v>98.69</v>
      </c>
      <c r="X1223">
        <v>24.98</v>
      </c>
      <c r="Y1223">
        <v>2</v>
      </c>
      <c r="Z1223" t="s">
        <v>2274</v>
      </c>
      <c r="AA1223" t="s">
        <v>2574</v>
      </c>
      <c r="AF1223" s="4"/>
      <c r="AG1223" s="4"/>
      <c r="AH1223" t="s">
        <v>90</v>
      </c>
      <c r="AI1223" t="s">
        <v>252</v>
      </c>
      <c r="AJ1223" t="s">
        <v>907</v>
      </c>
      <c r="AK1223" t="s">
        <v>1443</v>
      </c>
      <c r="AL1223" t="s">
        <v>1956</v>
      </c>
      <c r="AM1223" t="s">
        <v>69</v>
      </c>
      <c r="AN1223" t="s">
        <v>1562</v>
      </c>
      <c r="AO1223" t="s">
        <v>645</v>
      </c>
      <c r="AP1223" t="s">
        <v>2347</v>
      </c>
    </row>
    <row r="1224" spans="1:42" x14ac:dyDescent="0.25">
      <c r="A1224">
        <v>852</v>
      </c>
      <c r="B1224">
        <v>391</v>
      </c>
      <c r="C1224" s="4">
        <v>44226</v>
      </c>
      <c r="D1224">
        <v>4</v>
      </c>
      <c r="E1224" t="s">
        <v>40</v>
      </c>
      <c r="F1224" t="s">
        <v>51</v>
      </c>
      <c r="G1224" t="s">
        <v>55</v>
      </c>
      <c r="H1224" t="s">
        <v>58</v>
      </c>
      <c r="I1224" s="4">
        <v>43689</v>
      </c>
      <c r="J1224">
        <v>2</v>
      </c>
      <c r="K1224" t="s">
        <v>60</v>
      </c>
      <c r="L1224" s="4">
        <v>43615</v>
      </c>
      <c r="M1224" s="4">
        <v>43830</v>
      </c>
      <c r="N1224">
        <v>2</v>
      </c>
      <c r="O1224" t="s">
        <v>128</v>
      </c>
      <c r="P1224" t="s">
        <v>290</v>
      </c>
      <c r="Q1224">
        <v>2</v>
      </c>
      <c r="R1224" t="s">
        <v>840</v>
      </c>
      <c r="S1224" t="s">
        <v>1377</v>
      </c>
      <c r="T1224" t="s">
        <v>1893</v>
      </c>
      <c r="U1224" t="s">
        <v>71</v>
      </c>
      <c r="V1224" t="s">
        <v>2039</v>
      </c>
      <c r="W1224">
        <v>98.69</v>
      </c>
      <c r="X1224">
        <v>24.98</v>
      </c>
      <c r="Y1224">
        <v>2</v>
      </c>
      <c r="Z1224" t="s">
        <v>2274</v>
      </c>
      <c r="AA1224" t="s">
        <v>2574</v>
      </c>
      <c r="AF1224" s="4"/>
      <c r="AG1224" s="4"/>
      <c r="AH1224" t="s">
        <v>80</v>
      </c>
      <c r="AI1224" t="s">
        <v>242</v>
      </c>
      <c r="AJ1224" t="s">
        <v>404</v>
      </c>
      <c r="AK1224" t="s">
        <v>966</v>
      </c>
      <c r="AL1224" t="s">
        <v>1499</v>
      </c>
      <c r="AM1224" t="s">
        <v>69</v>
      </c>
      <c r="AN1224" t="s">
        <v>1548</v>
      </c>
      <c r="AO1224" t="s">
        <v>70</v>
      </c>
      <c r="AP1224" t="s">
        <v>2341</v>
      </c>
    </row>
    <row r="1225" spans="1:42" x14ac:dyDescent="0.25">
      <c r="A1225">
        <v>853</v>
      </c>
      <c r="B1225">
        <v>408</v>
      </c>
      <c r="C1225" s="4">
        <v>44226</v>
      </c>
      <c r="D1225">
        <v>9</v>
      </c>
      <c r="E1225" t="s">
        <v>41</v>
      </c>
      <c r="F1225" t="s">
        <v>52</v>
      </c>
      <c r="G1225" t="s">
        <v>55</v>
      </c>
      <c r="H1225" t="s">
        <v>57</v>
      </c>
      <c r="I1225" s="4">
        <v>43674</v>
      </c>
      <c r="J1225">
        <v>3</v>
      </c>
      <c r="K1225" t="s">
        <v>59</v>
      </c>
      <c r="L1225" s="4">
        <v>43615</v>
      </c>
      <c r="M1225" s="4">
        <v>43830</v>
      </c>
      <c r="N1225">
        <v>1</v>
      </c>
      <c r="O1225" t="s">
        <v>80</v>
      </c>
      <c r="P1225" t="s">
        <v>242</v>
      </c>
      <c r="Q1225">
        <v>1</v>
      </c>
      <c r="R1225" t="s">
        <v>811</v>
      </c>
      <c r="S1225" t="s">
        <v>1193</v>
      </c>
      <c r="T1225" t="s">
        <v>1526</v>
      </c>
      <c r="U1225" t="s">
        <v>80</v>
      </c>
      <c r="V1225" t="s">
        <v>1548</v>
      </c>
      <c r="W1225">
        <v>69.98</v>
      </c>
      <c r="X1225">
        <v>29.98</v>
      </c>
      <c r="Y1225">
        <v>1</v>
      </c>
      <c r="Z1225" t="s">
        <v>79</v>
      </c>
      <c r="AA1225" t="s">
        <v>2349</v>
      </c>
      <c r="AF1225" s="4"/>
      <c r="AG1225" s="4"/>
      <c r="AH1225" t="s">
        <v>80</v>
      </c>
      <c r="AI1225" t="s">
        <v>242</v>
      </c>
      <c r="AJ1225" t="s">
        <v>811</v>
      </c>
      <c r="AK1225" t="s">
        <v>1193</v>
      </c>
      <c r="AL1225" t="s">
        <v>1526</v>
      </c>
      <c r="AM1225" t="s">
        <v>80</v>
      </c>
      <c r="AN1225" t="s">
        <v>1548</v>
      </c>
      <c r="AO1225" t="s">
        <v>79</v>
      </c>
      <c r="AP1225" t="s">
        <v>2349</v>
      </c>
    </row>
    <row r="1226" spans="1:42" x14ac:dyDescent="0.25">
      <c r="A1226">
        <v>854</v>
      </c>
      <c r="B1226">
        <v>249</v>
      </c>
      <c r="C1226" s="4">
        <v>44227</v>
      </c>
      <c r="D1226">
        <v>1</v>
      </c>
      <c r="E1226" t="s">
        <v>39</v>
      </c>
      <c r="F1226" t="s">
        <v>50</v>
      </c>
      <c r="G1226" t="s">
        <v>55</v>
      </c>
      <c r="H1226" t="s">
        <v>57</v>
      </c>
      <c r="I1226" s="4">
        <v>43653</v>
      </c>
      <c r="J1226">
        <v>1</v>
      </c>
      <c r="K1226" t="s">
        <v>61</v>
      </c>
      <c r="L1226" s="4">
        <v>43615</v>
      </c>
      <c r="M1226" s="4">
        <v>43830</v>
      </c>
      <c r="N1226">
        <v>2</v>
      </c>
      <c r="O1226" t="s">
        <v>199</v>
      </c>
      <c r="P1226" t="s">
        <v>361</v>
      </c>
      <c r="Q1226">
        <v>2</v>
      </c>
      <c r="R1226" t="s">
        <v>841</v>
      </c>
      <c r="S1226" t="s">
        <v>1378</v>
      </c>
      <c r="T1226" t="s">
        <v>1894</v>
      </c>
      <c r="U1226" t="s">
        <v>207</v>
      </c>
      <c r="V1226" t="s">
        <v>2070</v>
      </c>
      <c r="W1226">
        <v>287.95999999999998</v>
      </c>
      <c r="X1226">
        <v>69.959999999999994</v>
      </c>
      <c r="Y1226">
        <v>2</v>
      </c>
      <c r="Z1226" t="s">
        <v>2275</v>
      </c>
      <c r="AA1226" t="s">
        <v>2575</v>
      </c>
      <c r="AF1226" s="4"/>
      <c r="AG1226" s="4"/>
      <c r="AH1226" t="s">
        <v>70</v>
      </c>
      <c r="AI1226" t="s">
        <v>232</v>
      </c>
      <c r="AJ1226" t="s">
        <v>719</v>
      </c>
      <c r="AK1226" t="s">
        <v>1261</v>
      </c>
      <c r="AL1226" t="s">
        <v>1779</v>
      </c>
      <c r="AM1226" t="s">
        <v>69</v>
      </c>
      <c r="AN1226" t="s">
        <v>1548</v>
      </c>
      <c r="AO1226" t="s">
        <v>432</v>
      </c>
      <c r="AP1226" t="s">
        <v>2331</v>
      </c>
    </row>
    <row r="1227" spans="1:42" x14ac:dyDescent="0.25">
      <c r="A1227">
        <v>854</v>
      </c>
      <c r="B1227">
        <v>249</v>
      </c>
      <c r="C1227" s="4">
        <v>44227</v>
      </c>
      <c r="D1227">
        <v>1</v>
      </c>
      <c r="E1227" t="s">
        <v>39</v>
      </c>
      <c r="F1227" t="s">
        <v>50</v>
      </c>
      <c r="G1227" t="s">
        <v>55</v>
      </c>
      <c r="H1227" t="s">
        <v>57</v>
      </c>
      <c r="I1227" s="4">
        <v>43653</v>
      </c>
      <c r="J1227">
        <v>1</v>
      </c>
      <c r="K1227" t="s">
        <v>61</v>
      </c>
      <c r="L1227" s="4">
        <v>43615</v>
      </c>
      <c r="M1227" s="4">
        <v>43830</v>
      </c>
      <c r="N1227">
        <v>2</v>
      </c>
      <c r="O1227" t="s">
        <v>199</v>
      </c>
      <c r="P1227" t="s">
        <v>361</v>
      </c>
      <c r="Q1227">
        <v>2</v>
      </c>
      <c r="R1227" t="s">
        <v>841</v>
      </c>
      <c r="S1227" t="s">
        <v>1378</v>
      </c>
      <c r="T1227" t="s">
        <v>1894</v>
      </c>
      <c r="U1227" t="s">
        <v>207</v>
      </c>
      <c r="V1227" t="s">
        <v>2070</v>
      </c>
      <c r="W1227">
        <v>287.95999999999998</v>
      </c>
      <c r="X1227">
        <v>69.959999999999994</v>
      </c>
      <c r="Y1227">
        <v>2</v>
      </c>
      <c r="Z1227" t="s">
        <v>2275</v>
      </c>
      <c r="AA1227" t="s">
        <v>2575</v>
      </c>
      <c r="AF1227" s="4"/>
      <c r="AG1227" s="4"/>
      <c r="AH1227" t="s">
        <v>69</v>
      </c>
      <c r="AI1227" t="s">
        <v>231</v>
      </c>
      <c r="AJ1227" t="s">
        <v>720</v>
      </c>
      <c r="AK1227" t="s">
        <v>1262</v>
      </c>
      <c r="AL1227" t="s">
        <v>1780</v>
      </c>
      <c r="AM1227" t="s">
        <v>69</v>
      </c>
      <c r="AN1227" t="s">
        <v>1517</v>
      </c>
      <c r="AO1227" t="s">
        <v>67</v>
      </c>
      <c r="AP1227" t="s">
        <v>2373</v>
      </c>
    </row>
    <row r="1228" spans="1:42" x14ac:dyDescent="0.25">
      <c r="A1228">
        <v>854</v>
      </c>
      <c r="B1228">
        <v>249</v>
      </c>
      <c r="C1228" s="4">
        <v>44227</v>
      </c>
      <c r="D1228">
        <v>1</v>
      </c>
      <c r="E1228" t="s">
        <v>39</v>
      </c>
      <c r="F1228" t="s">
        <v>50</v>
      </c>
      <c r="G1228" t="s">
        <v>55</v>
      </c>
      <c r="H1228" t="s">
        <v>57</v>
      </c>
      <c r="I1228" s="4">
        <v>43653</v>
      </c>
      <c r="J1228">
        <v>1</v>
      </c>
      <c r="K1228" t="s">
        <v>61</v>
      </c>
      <c r="L1228" s="4">
        <v>43615</v>
      </c>
      <c r="M1228" s="4">
        <v>43830</v>
      </c>
      <c r="N1228">
        <v>2</v>
      </c>
      <c r="O1228" t="s">
        <v>199</v>
      </c>
      <c r="P1228" t="s">
        <v>361</v>
      </c>
      <c r="Q1228">
        <v>2</v>
      </c>
      <c r="R1228" t="s">
        <v>841</v>
      </c>
      <c r="S1228" t="s">
        <v>1378</v>
      </c>
      <c r="T1228" t="s">
        <v>1894</v>
      </c>
      <c r="U1228" t="s">
        <v>207</v>
      </c>
      <c r="V1228" t="s">
        <v>2070</v>
      </c>
      <c r="W1228">
        <v>287.95999999999998</v>
      </c>
      <c r="X1228">
        <v>69.959999999999994</v>
      </c>
      <c r="Y1228">
        <v>2</v>
      </c>
      <c r="Z1228" t="s">
        <v>2275</v>
      </c>
      <c r="AA1228" t="s">
        <v>2575</v>
      </c>
      <c r="AF1228" s="4"/>
      <c r="AG1228" s="4"/>
      <c r="AH1228" t="s">
        <v>69</v>
      </c>
      <c r="AI1228" t="s">
        <v>231</v>
      </c>
      <c r="AJ1228" t="s">
        <v>720</v>
      </c>
      <c r="AK1228" t="s">
        <v>1262</v>
      </c>
      <c r="AL1228" t="s">
        <v>1780</v>
      </c>
      <c r="AM1228" t="s">
        <v>69</v>
      </c>
      <c r="AN1228" t="s">
        <v>1517</v>
      </c>
      <c r="AO1228" t="s">
        <v>67</v>
      </c>
      <c r="AP1228" t="s">
        <v>2373</v>
      </c>
    </row>
    <row r="1229" spans="1:42" x14ac:dyDescent="0.25">
      <c r="A1229">
        <v>854</v>
      </c>
      <c r="B1229">
        <v>249</v>
      </c>
      <c r="C1229" s="4">
        <v>44227</v>
      </c>
      <c r="D1229">
        <v>1</v>
      </c>
      <c r="E1229" t="s">
        <v>39</v>
      </c>
      <c r="F1229" t="s">
        <v>50</v>
      </c>
      <c r="G1229" t="s">
        <v>55</v>
      </c>
      <c r="H1229" t="s">
        <v>57</v>
      </c>
      <c r="I1229" s="4">
        <v>43653</v>
      </c>
      <c r="J1229">
        <v>1</v>
      </c>
      <c r="K1229" t="s">
        <v>61</v>
      </c>
      <c r="L1229" s="4">
        <v>43615</v>
      </c>
      <c r="M1229" s="4">
        <v>43830</v>
      </c>
      <c r="N1229">
        <v>2</v>
      </c>
      <c r="O1229" t="s">
        <v>199</v>
      </c>
      <c r="P1229" t="s">
        <v>361</v>
      </c>
      <c r="Q1229">
        <v>2</v>
      </c>
      <c r="R1229" t="s">
        <v>841</v>
      </c>
      <c r="S1229" t="s">
        <v>1378</v>
      </c>
      <c r="T1229" t="s">
        <v>1894</v>
      </c>
      <c r="U1229" t="s">
        <v>207</v>
      </c>
      <c r="V1229" t="s">
        <v>2070</v>
      </c>
      <c r="W1229">
        <v>287.95999999999998</v>
      </c>
      <c r="X1229">
        <v>69.959999999999994</v>
      </c>
      <c r="Y1229">
        <v>2</v>
      </c>
      <c r="Z1229" t="s">
        <v>2275</v>
      </c>
      <c r="AA1229" t="s">
        <v>2575</v>
      </c>
      <c r="AF1229" s="4"/>
      <c r="AG1229" s="4"/>
      <c r="AH1229" t="s">
        <v>70</v>
      </c>
      <c r="AI1229" t="s">
        <v>232</v>
      </c>
      <c r="AJ1229" t="s">
        <v>719</v>
      </c>
      <c r="AK1229" t="s">
        <v>1261</v>
      </c>
      <c r="AL1229" t="s">
        <v>1779</v>
      </c>
      <c r="AM1229" t="s">
        <v>69</v>
      </c>
      <c r="AN1229" t="s">
        <v>1548</v>
      </c>
      <c r="AO1229" t="s">
        <v>432</v>
      </c>
      <c r="AP1229" t="s">
        <v>2331</v>
      </c>
    </row>
    <row r="1230" spans="1:42" x14ac:dyDescent="0.25">
      <c r="A1230">
        <v>855</v>
      </c>
      <c r="B1230">
        <v>160</v>
      </c>
      <c r="C1230" s="4">
        <v>44228</v>
      </c>
      <c r="D1230">
        <v>1</v>
      </c>
      <c r="E1230" t="s">
        <v>39</v>
      </c>
      <c r="F1230" t="s">
        <v>50</v>
      </c>
      <c r="G1230" t="s">
        <v>56</v>
      </c>
      <c r="H1230" t="s">
        <v>58</v>
      </c>
      <c r="I1230" s="4">
        <v>43834</v>
      </c>
      <c r="J1230">
        <v>15</v>
      </c>
      <c r="K1230" t="s">
        <v>62</v>
      </c>
      <c r="L1230" s="4">
        <v>43615</v>
      </c>
      <c r="M1230" s="4">
        <v>44413</v>
      </c>
      <c r="N1230">
        <v>1</v>
      </c>
      <c r="O1230" t="s">
        <v>79</v>
      </c>
      <c r="P1230" t="s">
        <v>241</v>
      </c>
      <c r="Q1230">
        <v>1</v>
      </c>
      <c r="R1230" t="s">
        <v>530</v>
      </c>
      <c r="S1230" t="s">
        <v>1092</v>
      </c>
      <c r="T1230" t="s">
        <v>1619</v>
      </c>
      <c r="U1230" t="s">
        <v>80</v>
      </c>
      <c r="V1230" t="s">
        <v>1562</v>
      </c>
      <c r="W1230">
        <v>125.98</v>
      </c>
      <c r="X1230">
        <v>19.98</v>
      </c>
      <c r="Y1230">
        <v>1</v>
      </c>
      <c r="Z1230" t="s">
        <v>65</v>
      </c>
      <c r="AA1230" t="s">
        <v>2343</v>
      </c>
      <c r="AF1230" s="4"/>
      <c r="AG1230" s="4"/>
      <c r="AH1230" t="s">
        <v>79</v>
      </c>
      <c r="AI1230" t="s">
        <v>241</v>
      </c>
      <c r="AJ1230" t="s">
        <v>530</v>
      </c>
      <c r="AK1230" t="s">
        <v>1092</v>
      </c>
      <c r="AL1230" t="s">
        <v>1619</v>
      </c>
      <c r="AM1230" t="s">
        <v>80</v>
      </c>
      <c r="AN1230" t="s">
        <v>1562</v>
      </c>
      <c r="AO1230" t="s">
        <v>65</v>
      </c>
      <c r="AP1230" t="s">
        <v>2343</v>
      </c>
    </row>
    <row r="1231" spans="1:42" x14ac:dyDescent="0.25">
      <c r="A1231">
        <v>856</v>
      </c>
      <c r="B1231">
        <v>346</v>
      </c>
      <c r="C1231" s="4">
        <v>44228</v>
      </c>
      <c r="D1231">
        <v>2</v>
      </c>
      <c r="E1231" t="s">
        <v>38</v>
      </c>
      <c r="F1231" t="s">
        <v>49</v>
      </c>
      <c r="G1231" t="s">
        <v>55</v>
      </c>
      <c r="H1231" t="s">
        <v>58</v>
      </c>
      <c r="I1231" s="4">
        <v>43682</v>
      </c>
      <c r="J1231">
        <v>2</v>
      </c>
      <c r="K1231" t="s">
        <v>60</v>
      </c>
      <c r="L1231" s="4">
        <v>43615</v>
      </c>
      <c r="M1231" s="4">
        <v>43830</v>
      </c>
      <c r="N1231">
        <v>2</v>
      </c>
      <c r="O1231" t="s">
        <v>200</v>
      </c>
      <c r="P1231" t="s">
        <v>362</v>
      </c>
      <c r="Q1231">
        <v>3</v>
      </c>
      <c r="R1231" t="s">
        <v>842</v>
      </c>
      <c r="S1231" t="s">
        <v>1379</v>
      </c>
      <c r="T1231" t="s">
        <v>1895</v>
      </c>
      <c r="U1231" t="s">
        <v>154</v>
      </c>
      <c r="V1231" t="s">
        <v>2071</v>
      </c>
      <c r="W1231">
        <v>543.94000000000005</v>
      </c>
      <c r="X1231">
        <v>69.94</v>
      </c>
      <c r="Y1231">
        <v>2</v>
      </c>
      <c r="Z1231" t="s">
        <v>2276</v>
      </c>
      <c r="AA1231" t="s">
        <v>2576</v>
      </c>
      <c r="AF1231" s="4"/>
      <c r="AG1231" s="4"/>
      <c r="AH1231" t="s">
        <v>90</v>
      </c>
      <c r="AI1231" t="s">
        <v>252</v>
      </c>
      <c r="AJ1231" t="s">
        <v>70</v>
      </c>
      <c r="AK1231" t="s">
        <v>1040</v>
      </c>
      <c r="AL1231" t="s">
        <v>1568</v>
      </c>
      <c r="AM1231" t="s">
        <v>80</v>
      </c>
      <c r="AN1231" t="s">
        <v>1562</v>
      </c>
      <c r="AO1231" t="s">
        <v>645</v>
      </c>
      <c r="AP1231" t="s">
        <v>2347</v>
      </c>
    </row>
    <row r="1232" spans="1:42" x14ac:dyDescent="0.25">
      <c r="A1232">
        <v>856</v>
      </c>
      <c r="B1232">
        <v>346</v>
      </c>
      <c r="C1232" s="4">
        <v>44228</v>
      </c>
      <c r="D1232">
        <v>2</v>
      </c>
      <c r="E1232" t="s">
        <v>38</v>
      </c>
      <c r="F1232" t="s">
        <v>49</v>
      </c>
      <c r="G1232" t="s">
        <v>55</v>
      </c>
      <c r="H1232" t="s">
        <v>58</v>
      </c>
      <c r="I1232" s="4">
        <v>43682</v>
      </c>
      <c r="J1232">
        <v>2</v>
      </c>
      <c r="K1232" t="s">
        <v>60</v>
      </c>
      <c r="L1232" s="4">
        <v>43615</v>
      </c>
      <c r="M1232" s="4">
        <v>43830</v>
      </c>
      <c r="N1232">
        <v>2</v>
      </c>
      <c r="O1232" t="s">
        <v>200</v>
      </c>
      <c r="P1232" t="s">
        <v>362</v>
      </c>
      <c r="Q1232">
        <v>3</v>
      </c>
      <c r="R1232" t="s">
        <v>842</v>
      </c>
      <c r="S1232" t="s">
        <v>1379</v>
      </c>
      <c r="T1232" t="s">
        <v>1895</v>
      </c>
      <c r="U1232" t="s">
        <v>154</v>
      </c>
      <c r="V1232" t="s">
        <v>2071</v>
      </c>
      <c r="W1232">
        <v>543.94000000000005</v>
      </c>
      <c r="X1232">
        <v>69.94</v>
      </c>
      <c r="Y1232">
        <v>2</v>
      </c>
      <c r="Z1232" t="s">
        <v>2276</v>
      </c>
      <c r="AA1232" t="s">
        <v>2576</v>
      </c>
      <c r="AF1232" s="4"/>
      <c r="AG1232" s="4"/>
      <c r="AH1232" t="s">
        <v>79</v>
      </c>
      <c r="AI1232" t="s">
        <v>241</v>
      </c>
      <c r="AJ1232" t="s">
        <v>530</v>
      </c>
      <c r="AK1232" t="s">
        <v>1092</v>
      </c>
      <c r="AL1232" t="s">
        <v>1619</v>
      </c>
      <c r="AM1232" t="s">
        <v>80</v>
      </c>
      <c r="AN1232" t="s">
        <v>1548</v>
      </c>
      <c r="AO1232" t="s">
        <v>65</v>
      </c>
      <c r="AP1232" t="s">
        <v>2343</v>
      </c>
    </row>
    <row r="1233" spans="1:42" x14ac:dyDescent="0.25">
      <c r="A1233">
        <v>856</v>
      </c>
      <c r="B1233">
        <v>346</v>
      </c>
      <c r="C1233" s="4">
        <v>44228</v>
      </c>
      <c r="D1233">
        <v>2</v>
      </c>
      <c r="E1233" t="s">
        <v>38</v>
      </c>
      <c r="F1233" t="s">
        <v>49</v>
      </c>
      <c r="G1233" t="s">
        <v>55</v>
      </c>
      <c r="H1233" t="s">
        <v>58</v>
      </c>
      <c r="I1233" s="4">
        <v>43682</v>
      </c>
      <c r="J1233">
        <v>2</v>
      </c>
      <c r="K1233" t="s">
        <v>60</v>
      </c>
      <c r="L1233" s="4">
        <v>43615</v>
      </c>
      <c r="M1233" s="4">
        <v>43830</v>
      </c>
      <c r="N1233">
        <v>2</v>
      </c>
      <c r="O1233" t="s">
        <v>200</v>
      </c>
      <c r="P1233" t="s">
        <v>362</v>
      </c>
      <c r="Q1233">
        <v>3</v>
      </c>
      <c r="R1233" t="s">
        <v>842</v>
      </c>
      <c r="S1233" t="s">
        <v>1379</v>
      </c>
      <c r="T1233" t="s">
        <v>1895</v>
      </c>
      <c r="U1233" t="s">
        <v>154</v>
      </c>
      <c r="V1233" t="s">
        <v>2071</v>
      </c>
      <c r="W1233">
        <v>543.94000000000005</v>
      </c>
      <c r="X1233">
        <v>69.94</v>
      </c>
      <c r="Y1233">
        <v>2</v>
      </c>
      <c r="Z1233" t="s">
        <v>2276</v>
      </c>
      <c r="AA1233" t="s">
        <v>2576</v>
      </c>
      <c r="AF1233" s="4"/>
      <c r="AG1233" s="4"/>
      <c r="AH1233" t="s">
        <v>90</v>
      </c>
      <c r="AI1233" t="s">
        <v>252</v>
      </c>
      <c r="AJ1233" t="s">
        <v>575</v>
      </c>
      <c r="AK1233" t="s">
        <v>1133</v>
      </c>
      <c r="AL1233" t="s">
        <v>1562</v>
      </c>
      <c r="AM1233" t="s">
        <v>80</v>
      </c>
      <c r="AN1233" t="s">
        <v>1562</v>
      </c>
      <c r="AO1233" t="s">
        <v>645</v>
      </c>
      <c r="AP1233" t="s">
        <v>2347</v>
      </c>
    </row>
    <row r="1234" spans="1:42" x14ac:dyDescent="0.25">
      <c r="A1234">
        <v>857</v>
      </c>
      <c r="B1234">
        <v>463</v>
      </c>
      <c r="C1234" s="4">
        <v>44228</v>
      </c>
      <c r="D1234">
        <v>11</v>
      </c>
      <c r="E1234" t="s">
        <v>37</v>
      </c>
      <c r="F1234" t="s">
        <v>48</v>
      </c>
      <c r="G1234" t="s">
        <v>55</v>
      </c>
      <c r="H1234" t="s">
        <v>58</v>
      </c>
      <c r="I1234" s="4">
        <v>44117</v>
      </c>
      <c r="J1234">
        <v>15</v>
      </c>
      <c r="K1234" t="s">
        <v>62</v>
      </c>
      <c r="L1234" s="4">
        <v>43615</v>
      </c>
      <c r="M1234" s="4">
        <v>44413</v>
      </c>
      <c r="N1234">
        <v>1</v>
      </c>
      <c r="O1234" t="s">
        <v>67</v>
      </c>
      <c r="P1234" t="s">
        <v>229</v>
      </c>
      <c r="Q1234">
        <v>1</v>
      </c>
      <c r="R1234" t="s">
        <v>478</v>
      </c>
      <c r="S1234" t="s">
        <v>1041</v>
      </c>
      <c r="T1234" t="s">
        <v>1569</v>
      </c>
      <c r="U1234" t="s">
        <v>80</v>
      </c>
      <c r="V1234" t="s">
        <v>1548</v>
      </c>
      <c r="W1234">
        <v>85.98</v>
      </c>
      <c r="X1234">
        <v>29.98</v>
      </c>
      <c r="Y1234">
        <v>1</v>
      </c>
      <c r="Z1234" t="s">
        <v>90</v>
      </c>
      <c r="AA1234" t="s">
        <v>2328</v>
      </c>
      <c r="AF1234" s="4"/>
      <c r="AG1234" s="4"/>
      <c r="AH1234" t="s">
        <v>67</v>
      </c>
      <c r="AI1234" t="s">
        <v>229</v>
      </c>
      <c r="AJ1234" t="s">
        <v>478</v>
      </c>
      <c r="AK1234" t="s">
        <v>1041</v>
      </c>
      <c r="AL1234" t="s">
        <v>1569</v>
      </c>
      <c r="AM1234" t="s">
        <v>80</v>
      </c>
      <c r="AN1234" t="s">
        <v>1548</v>
      </c>
      <c r="AO1234" t="s">
        <v>90</v>
      </c>
      <c r="AP1234" t="s">
        <v>2328</v>
      </c>
    </row>
    <row r="1235" spans="1:42" x14ac:dyDescent="0.25">
      <c r="A1235">
        <v>858</v>
      </c>
      <c r="B1235">
        <v>122</v>
      </c>
      <c r="C1235" s="4">
        <v>44230</v>
      </c>
      <c r="D1235">
        <v>3</v>
      </c>
      <c r="E1235" t="s">
        <v>34</v>
      </c>
      <c r="F1235" t="s">
        <v>45</v>
      </c>
      <c r="G1235" t="s">
        <v>55</v>
      </c>
      <c r="H1235" t="s">
        <v>57</v>
      </c>
      <c r="I1235" s="4">
        <v>43708</v>
      </c>
      <c r="J1235">
        <v>1</v>
      </c>
      <c r="K1235" t="s">
        <v>61</v>
      </c>
      <c r="L1235" s="4">
        <v>43615</v>
      </c>
      <c r="M1235" s="4">
        <v>43830</v>
      </c>
      <c r="N1235">
        <v>1</v>
      </c>
      <c r="O1235" t="s">
        <v>65</v>
      </c>
      <c r="P1235" t="s">
        <v>227</v>
      </c>
      <c r="Q1235">
        <v>1</v>
      </c>
      <c r="R1235" t="s">
        <v>435</v>
      </c>
      <c r="S1235" t="s">
        <v>997</v>
      </c>
      <c r="T1235" t="s">
        <v>1529</v>
      </c>
      <c r="U1235" t="s">
        <v>80</v>
      </c>
      <c r="V1235" t="s">
        <v>1517</v>
      </c>
      <c r="W1235">
        <v>99.98</v>
      </c>
      <c r="X1235">
        <v>39.979999999999997</v>
      </c>
      <c r="Y1235">
        <v>1</v>
      </c>
      <c r="Z1235" t="s">
        <v>431</v>
      </c>
      <c r="AA1235" t="s">
        <v>2326</v>
      </c>
      <c r="AF1235" s="4"/>
      <c r="AG1235" s="4"/>
      <c r="AH1235" t="s">
        <v>65</v>
      </c>
      <c r="AI1235" t="s">
        <v>227</v>
      </c>
      <c r="AJ1235" t="s">
        <v>435</v>
      </c>
      <c r="AK1235" t="s">
        <v>997</v>
      </c>
      <c r="AL1235" t="s">
        <v>1529</v>
      </c>
      <c r="AM1235" t="s">
        <v>80</v>
      </c>
      <c r="AN1235" t="s">
        <v>1517</v>
      </c>
      <c r="AO1235" t="s">
        <v>431</v>
      </c>
      <c r="AP1235" t="s">
        <v>2326</v>
      </c>
    </row>
    <row r="1236" spans="1:42" x14ac:dyDescent="0.25">
      <c r="A1236">
        <v>859</v>
      </c>
      <c r="B1236">
        <v>375</v>
      </c>
      <c r="C1236" s="4">
        <v>44230</v>
      </c>
      <c r="D1236">
        <v>9</v>
      </c>
      <c r="E1236" t="s">
        <v>41</v>
      </c>
      <c r="F1236" t="s">
        <v>52</v>
      </c>
      <c r="G1236" t="s">
        <v>56</v>
      </c>
      <c r="H1236" t="s">
        <v>57</v>
      </c>
      <c r="I1236" s="4">
        <v>43488</v>
      </c>
      <c r="J1236">
        <v>3</v>
      </c>
      <c r="L1236" s="4"/>
      <c r="M1236" s="4"/>
      <c r="N1236">
        <v>1</v>
      </c>
      <c r="O1236" t="s">
        <v>80</v>
      </c>
      <c r="P1236" t="s">
        <v>242</v>
      </c>
      <c r="Q1236">
        <v>1</v>
      </c>
      <c r="R1236" t="s">
        <v>548</v>
      </c>
      <c r="S1236" t="s">
        <v>1109</v>
      </c>
      <c r="T1236" t="s">
        <v>1634</v>
      </c>
      <c r="U1236" t="s">
        <v>67</v>
      </c>
      <c r="V1236" t="s">
        <v>1548</v>
      </c>
      <c r="W1236">
        <v>83.94</v>
      </c>
      <c r="X1236">
        <v>44.97</v>
      </c>
      <c r="Y1236">
        <v>1</v>
      </c>
      <c r="Z1236" t="s">
        <v>67</v>
      </c>
      <c r="AA1236" t="s">
        <v>2373</v>
      </c>
      <c r="AF1236" s="4"/>
      <c r="AG1236" s="4"/>
      <c r="AH1236" t="s">
        <v>80</v>
      </c>
      <c r="AI1236" t="s">
        <v>242</v>
      </c>
      <c r="AJ1236" t="s">
        <v>548</v>
      </c>
      <c r="AK1236" t="s">
        <v>1109</v>
      </c>
      <c r="AL1236" t="s">
        <v>1634</v>
      </c>
      <c r="AM1236" t="s">
        <v>67</v>
      </c>
      <c r="AN1236" t="s">
        <v>1548</v>
      </c>
      <c r="AO1236" t="s">
        <v>67</v>
      </c>
      <c r="AP1236" t="s">
        <v>2373</v>
      </c>
    </row>
    <row r="1237" spans="1:42" x14ac:dyDescent="0.25">
      <c r="A1237">
        <v>860</v>
      </c>
      <c r="B1237">
        <v>112</v>
      </c>
      <c r="C1237" s="4">
        <v>44231</v>
      </c>
      <c r="D1237">
        <v>1</v>
      </c>
      <c r="E1237" t="s">
        <v>39</v>
      </c>
      <c r="F1237" t="s">
        <v>50</v>
      </c>
      <c r="G1237" t="s">
        <v>55</v>
      </c>
      <c r="H1237" t="s">
        <v>57</v>
      </c>
      <c r="I1237" s="4">
        <v>43909</v>
      </c>
      <c r="J1237">
        <v>15</v>
      </c>
      <c r="K1237" t="s">
        <v>62</v>
      </c>
      <c r="L1237" s="4">
        <v>43615</v>
      </c>
      <c r="M1237" s="4">
        <v>44413</v>
      </c>
      <c r="N1237">
        <v>2</v>
      </c>
      <c r="O1237" t="s">
        <v>201</v>
      </c>
      <c r="P1237" t="s">
        <v>363</v>
      </c>
      <c r="Q1237">
        <v>2</v>
      </c>
      <c r="R1237" t="s">
        <v>843</v>
      </c>
      <c r="S1237" t="s">
        <v>1380</v>
      </c>
      <c r="T1237" t="s">
        <v>1896</v>
      </c>
      <c r="U1237" t="s">
        <v>2011</v>
      </c>
      <c r="V1237" t="s">
        <v>2050</v>
      </c>
      <c r="W1237">
        <v>92.32</v>
      </c>
      <c r="X1237">
        <v>79.92</v>
      </c>
      <c r="Y1237">
        <v>2</v>
      </c>
      <c r="Z1237" t="s">
        <v>2277</v>
      </c>
      <c r="AA1237" t="s">
        <v>2577</v>
      </c>
      <c r="AF1237" s="4"/>
      <c r="AG1237" s="4"/>
      <c r="AH1237" t="s">
        <v>79</v>
      </c>
      <c r="AI1237" t="s">
        <v>241</v>
      </c>
      <c r="AJ1237" t="s">
        <v>570</v>
      </c>
      <c r="AK1237" t="s">
        <v>1087</v>
      </c>
      <c r="AL1237" t="s">
        <v>1653</v>
      </c>
      <c r="AM1237" t="s">
        <v>80</v>
      </c>
      <c r="AN1237" t="s">
        <v>1562</v>
      </c>
      <c r="AO1237" t="s">
        <v>65</v>
      </c>
      <c r="AP1237" t="s">
        <v>2343</v>
      </c>
    </row>
    <row r="1238" spans="1:42" x14ac:dyDescent="0.25">
      <c r="A1238">
        <v>860</v>
      </c>
      <c r="B1238">
        <v>112</v>
      </c>
      <c r="C1238" s="4">
        <v>44231</v>
      </c>
      <c r="D1238">
        <v>1</v>
      </c>
      <c r="E1238" t="s">
        <v>39</v>
      </c>
      <c r="F1238" t="s">
        <v>50</v>
      </c>
      <c r="G1238" t="s">
        <v>55</v>
      </c>
      <c r="H1238" t="s">
        <v>57</v>
      </c>
      <c r="I1238" s="4">
        <v>43909</v>
      </c>
      <c r="J1238">
        <v>15</v>
      </c>
      <c r="K1238" t="s">
        <v>62</v>
      </c>
      <c r="L1238" s="4">
        <v>43615</v>
      </c>
      <c r="M1238" s="4">
        <v>44413</v>
      </c>
      <c r="N1238">
        <v>2</v>
      </c>
      <c r="O1238" t="s">
        <v>201</v>
      </c>
      <c r="P1238" t="s">
        <v>363</v>
      </c>
      <c r="Q1238">
        <v>2</v>
      </c>
      <c r="R1238" t="s">
        <v>843</v>
      </c>
      <c r="S1238" t="s">
        <v>1380</v>
      </c>
      <c r="T1238" t="s">
        <v>1896</v>
      </c>
      <c r="U1238" t="s">
        <v>2011</v>
      </c>
      <c r="V1238" t="s">
        <v>2050</v>
      </c>
      <c r="W1238">
        <v>92.32</v>
      </c>
      <c r="X1238">
        <v>79.92</v>
      </c>
      <c r="Y1238">
        <v>2</v>
      </c>
      <c r="Z1238" t="s">
        <v>2277</v>
      </c>
      <c r="AA1238" t="s">
        <v>2577</v>
      </c>
      <c r="AF1238" s="4"/>
      <c r="AG1238" s="4"/>
      <c r="AH1238" t="s">
        <v>79</v>
      </c>
      <c r="AI1238" t="s">
        <v>241</v>
      </c>
      <c r="AJ1238" t="s">
        <v>570</v>
      </c>
      <c r="AK1238" t="s">
        <v>1087</v>
      </c>
      <c r="AL1238" t="s">
        <v>1653</v>
      </c>
      <c r="AM1238" t="s">
        <v>80</v>
      </c>
      <c r="AN1238" t="s">
        <v>1562</v>
      </c>
      <c r="AO1238" t="s">
        <v>65</v>
      </c>
      <c r="AP1238" t="s">
        <v>2343</v>
      </c>
    </row>
    <row r="1239" spans="1:42" x14ac:dyDescent="0.25">
      <c r="A1239">
        <v>860</v>
      </c>
      <c r="B1239">
        <v>112</v>
      </c>
      <c r="C1239" s="4">
        <v>44231</v>
      </c>
      <c r="D1239">
        <v>1</v>
      </c>
      <c r="E1239" t="s">
        <v>39</v>
      </c>
      <c r="F1239" t="s">
        <v>50</v>
      </c>
      <c r="G1239" t="s">
        <v>55</v>
      </c>
      <c r="H1239" t="s">
        <v>57</v>
      </c>
      <c r="I1239" s="4">
        <v>43909</v>
      </c>
      <c r="J1239">
        <v>15</v>
      </c>
      <c r="K1239" t="s">
        <v>62</v>
      </c>
      <c r="L1239" s="4">
        <v>43615</v>
      </c>
      <c r="M1239" s="4">
        <v>44413</v>
      </c>
      <c r="N1239">
        <v>2</v>
      </c>
      <c r="O1239" t="s">
        <v>201</v>
      </c>
      <c r="P1239" t="s">
        <v>363</v>
      </c>
      <c r="Q1239">
        <v>2</v>
      </c>
      <c r="R1239" t="s">
        <v>843</v>
      </c>
      <c r="S1239" t="s">
        <v>1380</v>
      </c>
      <c r="T1239" t="s">
        <v>1896</v>
      </c>
      <c r="U1239" t="s">
        <v>2011</v>
      </c>
      <c r="V1239" t="s">
        <v>2050</v>
      </c>
      <c r="W1239">
        <v>92.32</v>
      </c>
      <c r="X1239">
        <v>79.92</v>
      </c>
      <c r="Y1239">
        <v>2</v>
      </c>
      <c r="Z1239" t="s">
        <v>2277</v>
      </c>
      <c r="AA1239" t="s">
        <v>2577</v>
      </c>
      <c r="AF1239" s="4"/>
      <c r="AG1239" s="4"/>
      <c r="AH1239" t="s">
        <v>78</v>
      </c>
      <c r="AI1239" t="s">
        <v>240</v>
      </c>
      <c r="AJ1239" t="s">
        <v>644</v>
      </c>
      <c r="AK1239" t="s">
        <v>1191</v>
      </c>
      <c r="AL1239" t="s">
        <v>1714</v>
      </c>
      <c r="AM1239" t="s">
        <v>80</v>
      </c>
      <c r="AN1239" t="s">
        <v>1562</v>
      </c>
      <c r="AO1239" t="s">
        <v>393</v>
      </c>
      <c r="AP1239" t="s">
        <v>2345</v>
      </c>
    </row>
    <row r="1240" spans="1:42" x14ac:dyDescent="0.25">
      <c r="A1240">
        <v>860</v>
      </c>
      <c r="B1240">
        <v>112</v>
      </c>
      <c r="C1240" s="4">
        <v>44231</v>
      </c>
      <c r="D1240">
        <v>1</v>
      </c>
      <c r="E1240" t="s">
        <v>39</v>
      </c>
      <c r="F1240" t="s">
        <v>50</v>
      </c>
      <c r="G1240" t="s">
        <v>55</v>
      </c>
      <c r="H1240" t="s">
        <v>57</v>
      </c>
      <c r="I1240" s="4">
        <v>43909</v>
      </c>
      <c r="J1240">
        <v>15</v>
      </c>
      <c r="K1240" t="s">
        <v>62</v>
      </c>
      <c r="L1240" s="4">
        <v>43615</v>
      </c>
      <c r="M1240" s="4">
        <v>44413</v>
      </c>
      <c r="N1240">
        <v>2</v>
      </c>
      <c r="O1240" t="s">
        <v>201</v>
      </c>
      <c r="P1240" t="s">
        <v>363</v>
      </c>
      <c r="Q1240">
        <v>2</v>
      </c>
      <c r="R1240" t="s">
        <v>843</v>
      </c>
      <c r="S1240" t="s">
        <v>1380</v>
      </c>
      <c r="T1240" t="s">
        <v>1896</v>
      </c>
      <c r="U1240" t="s">
        <v>2011</v>
      </c>
      <c r="V1240" t="s">
        <v>2050</v>
      </c>
      <c r="W1240">
        <v>92.32</v>
      </c>
      <c r="X1240">
        <v>79.92</v>
      </c>
      <c r="Y1240">
        <v>2</v>
      </c>
      <c r="Z1240" t="s">
        <v>2277</v>
      </c>
      <c r="AA1240" t="s">
        <v>2577</v>
      </c>
      <c r="AF1240" s="4"/>
      <c r="AG1240" s="4"/>
      <c r="AH1240" t="s">
        <v>78</v>
      </c>
      <c r="AI1240" t="s">
        <v>240</v>
      </c>
      <c r="AJ1240" t="s">
        <v>644</v>
      </c>
      <c r="AK1240" t="s">
        <v>1191</v>
      </c>
      <c r="AL1240" t="s">
        <v>1714</v>
      </c>
      <c r="AM1240" t="s">
        <v>80</v>
      </c>
      <c r="AN1240" t="s">
        <v>1562</v>
      </c>
      <c r="AO1240" t="s">
        <v>393</v>
      </c>
      <c r="AP1240" t="s">
        <v>2345</v>
      </c>
    </row>
    <row r="1241" spans="1:42" x14ac:dyDescent="0.25">
      <c r="A1241">
        <v>861</v>
      </c>
      <c r="B1241">
        <v>178</v>
      </c>
      <c r="C1241" s="4">
        <v>44231</v>
      </c>
      <c r="D1241">
        <v>4</v>
      </c>
      <c r="E1241" t="s">
        <v>40</v>
      </c>
      <c r="F1241" t="s">
        <v>51</v>
      </c>
      <c r="G1241" t="s">
        <v>55</v>
      </c>
      <c r="H1241" t="s">
        <v>57</v>
      </c>
      <c r="I1241" s="4">
        <v>43632</v>
      </c>
      <c r="J1241">
        <v>2</v>
      </c>
      <c r="K1241" t="s">
        <v>60</v>
      </c>
      <c r="L1241" s="4">
        <v>43615</v>
      </c>
      <c r="M1241" s="4">
        <v>43830</v>
      </c>
      <c r="N1241">
        <v>2</v>
      </c>
      <c r="O1241" t="s">
        <v>113</v>
      </c>
      <c r="P1241" t="s">
        <v>275</v>
      </c>
      <c r="Q1241">
        <v>2</v>
      </c>
      <c r="R1241" t="s">
        <v>844</v>
      </c>
      <c r="S1241" t="s">
        <v>1381</v>
      </c>
      <c r="T1241" t="s">
        <v>1897</v>
      </c>
      <c r="U1241" t="s">
        <v>103</v>
      </c>
      <c r="V1241" t="s">
        <v>2030</v>
      </c>
      <c r="W1241">
        <v>169.96</v>
      </c>
      <c r="X1241">
        <v>64.959999999999994</v>
      </c>
      <c r="Y1241">
        <v>2</v>
      </c>
      <c r="Z1241" t="s">
        <v>2278</v>
      </c>
      <c r="AA1241" t="s">
        <v>2578</v>
      </c>
      <c r="AF1241" s="4"/>
      <c r="AG1241" s="4"/>
      <c r="AH1241" t="s">
        <v>65</v>
      </c>
      <c r="AI1241" t="s">
        <v>227</v>
      </c>
      <c r="AJ1241" t="s">
        <v>802</v>
      </c>
      <c r="AK1241" t="s">
        <v>1340</v>
      </c>
      <c r="AL1241" t="s">
        <v>1856</v>
      </c>
      <c r="AM1241" t="s">
        <v>69</v>
      </c>
      <c r="AN1241" t="s">
        <v>1517</v>
      </c>
      <c r="AO1241" t="s">
        <v>431</v>
      </c>
      <c r="AP1241" t="s">
        <v>2326</v>
      </c>
    </row>
    <row r="1242" spans="1:42" x14ac:dyDescent="0.25">
      <c r="A1242">
        <v>861</v>
      </c>
      <c r="B1242">
        <v>178</v>
      </c>
      <c r="C1242" s="4">
        <v>44231</v>
      </c>
      <c r="D1242">
        <v>4</v>
      </c>
      <c r="E1242" t="s">
        <v>40</v>
      </c>
      <c r="F1242" t="s">
        <v>51</v>
      </c>
      <c r="G1242" t="s">
        <v>55</v>
      </c>
      <c r="H1242" t="s">
        <v>57</v>
      </c>
      <c r="I1242" s="4">
        <v>43632</v>
      </c>
      <c r="J1242">
        <v>2</v>
      </c>
      <c r="K1242" t="s">
        <v>60</v>
      </c>
      <c r="L1242" s="4">
        <v>43615</v>
      </c>
      <c r="M1242" s="4">
        <v>43830</v>
      </c>
      <c r="N1242">
        <v>2</v>
      </c>
      <c r="O1242" t="s">
        <v>113</v>
      </c>
      <c r="P1242" t="s">
        <v>275</v>
      </c>
      <c r="Q1242">
        <v>2</v>
      </c>
      <c r="R1242" t="s">
        <v>844</v>
      </c>
      <c r="S1242" t="s">
        <v>1381</v>
      </c>
      <c r="T1242" t="s">
        <v>1897</v>
      </c>
      <c r="U1242" t="s">
        <v>103</v>
      </c>
      <c r="V1242" t="s">
        <v>2030</v>
      </c>
      <c r="W1242">
        <v>169.96</v>
      </c>
      <c r="X1242">
        <v>64.959999999999994</v>
      </c>
      <c r="Y1242">
        <v>2</v>
      </c>
      <c r="Z1242" t="s">
        <v>2278</v>
      </c>
      <c r="AA1242" t="s">
        <v>2578</v>
      </c>
      <c r="AF1242" s="4"/>
      <c r="AG1242" s="4"/>
      <c r="AH1242" t="s">
        <v>79</v>
      </c>
      <c r="AI1242" t="s">
        <v>241</v>
      </c>
      <c r="AJ1242" t="s">
        <v>472</v>
      </c>
      <c r="AK1242" t="s">
        <v>1035</v>
      </c>
      <c r="AL1242" t="s">
        <v>1513</v>
      </c>
      <c r="AM1242" t="s">
        <v>67</v>
      </c>
      <c r="AN1242" t="s">
        <v>1548</v>
      </c>
      <c r="AO1242" t="s">
        <v>65</v>
      </c>
      <c r="AP1242" t="s">
        <v>2343</v>
      </c>
    </row>
    <row r="1243" spans="1:42" x14ac:dyDescent="0.25">
      <c r="A1243">
        <v>862</v>
      </c>
      <c r="B1243">
        <v>336</v>
      </c>
      <c r="C1243" s="4">
        <v>44231</v>
      </c>
      <c r="D1243">
        <v>4</v>
      </c>
      <c r="E1243" t="s">
        <v>40</v>
      </c>
      <c r="F1243" t="s">
        <v>51</v>
      </c>
      <c r="G1243" t="s">
        <v>55</v>
      </c>
      <c r="H1243" t="s">
        <v>58</v>
      </c>
      <c r="I1243" s="4">
        <v>44037</v>
      </c>
      <c r="J1243">
        <v>8</v>
      </c>
      <c r="K1243" t="s">
        <v>60</v>
      </c>
      <c r="L1243" s="4">
        <v>44000</v>
      </c>
      <c r="M1243" s="4">
        <v>44073</v>
      </c>
      <c r="N1243">
        <v>1</v>
      </c>
      <c r="O1243" t="s">
        <v>70</v>
      </c>
      <c r="P1243" t="s">
        <v>232</v>
      </c>
      <c r="Q1243">
        <v>1</v>
      </c>
      <c r="R1243" t="s">
        <v>753</v>
      </c>
      <c r="S1243" t="s">
        <v>1077</v>
      </c>
      <c r="T1243" t="s">
        <v>598</v>
      </c>
      <c r="U1243" t="s">
        <v>80</v>
      </c>
      <c r="V1243" t="s">
        <v>1517</v>
      </c>
      <c r="W1243">
        <v>70</v>
      </c>
      <c r="X1243">
        <v>39.979999999999997</v>
      </c>
      <c r="Y1243">
        <v>1</v>
      </c>
      <c r="Z1243" t="s">
        <v>673</v>
      </c>
      <c r="AA1243" t="s">
        <v>2348</v>
      </c>
      <c r="AF1243" s="4"/>
      <c r="AG1243" s="4"/>
      <c r="AH1243" t="s">
        <v>70</v>
      </c>
      <c r="AI1243" t="s">
        <v>232</v>
      </c>
      <c r="AJ1243" t="s">
        <v>753</v>
      </c>
      <c r="AK1243" t="s">
        <v>1077</v>
      </c>
      <c r="AL1243" t="s">
        <v>598</v>
      </c>
      <c r="AM1243" t="s">
        <v>80</v>
      </c>
      <c r="AN1243" t="s">
        <v>1517</v>
      </c>
      <c r="AO1243" t="s">
        <v>673</v>
      </c>
      <c r="AP1243" t="s">
        <v>2348</v>
      </c>
    </row>
    <row r="1244" spans="1:42" x14ac:dyDescent="0.25">
      <c r="A1244">
        <v>863</v>
      </c>
      <c r="B1244">
        <v>314</v>
      </c>
      <c r="C1244" s="4">
        <v>44232</v>
      </c>
      <c r="D1244">
        <v>10</v>
      </c>
      <c r="E1244" t="s">
        <v>42</v>
      </c>
      <c r="F1244" t="s">
        <v>53</v>
      </c>
      <c r="G1244" t="s">
        <v>55</v>
      </c>
      <c r="H1244" t="s">
        <v>58</v>
      </c>
      <c r="I1244" s="4">
        <v>43721</v>
      </c>
      <c r="J1244">
        <v>2</v>
      </c>
      <c r="K1244" t="s">
        <v>60</v>
      </c>
      <c r="L1244" s="4">
        <v>43615</v>
      </c>
      <c r="M1244" s="4">
        <v>43830</v>
      </c>
      <c r="N1244">
        <v>1</v>
      </c>
      <c r="O1244" t="s">
        <v>70</v>
      </c>
      <c r="P1244" t="s">
        <v>232</v>
      </c>
      <c r="Q1244">
        <v>1</v>
      </c>
      <c r="R1244" t="s">
        <v>394</v>
      </c>
      <c r="S1244" t="s">
        <v>956</v>
      </c>
      <c r="T1244" t="s">
        <v>1490</v>
      </c>
      <c r="U1244" t="s">
        <v>67</v>
      </c>
      <c r="V1244" t="s">
        <v>1517</v>
      </c>
      <c r="W1244">
        <v>26.97</v>
      </c>
      <c r="X1244">
        <v>59.97</v>
      </c>
      <c r="Y1244">
        <v>1</v>
      </c>
      <c r="Z1244" t="s">
        <v>432</v>
      </c>
      <c r="AA1244" t="s">
        <v>2331</v>
      </c>
      <c r="AF1244" s="4"/>
      <c r="AG1244" s="4"/>
      <c r="AH1244" t="s">
        <v>70</v>
      </c>
      <c r="AI1244" t="s">
        <v>232</v>
      </c>
      <c r="AJ1244" t="s">
        <v>394</v>
      </c>
      <c r="AK1244" t="s">
        <v>956</v>
      </c>
      <c r="AL1244" t="s">
        <v>1490</v>
      </c>
      <c r="AM1244" t="s">
        <v>67</v>
      </c>
      <c r="AN1244" t="s">
        <v>1517</v>
      </c>
      <c r="AO1244" t="s">
        <v>432</v>
      </c>
      <c r="AP1244" t="s">
        <v>2331</v>
      </c>
    </row>
    <row r="1245" spans="1:42" x14ac:dyDescent="0.25">
      <c r="A1245">
        <v>864</v>
      </c>
      <c r="B1245">
        <v>212</v>
      </c>
      <c r="C1245" s="4">
        <v>44233</v>
      </c>
      <c r="D1245">
        <v>9</v>
      </c>
      <c r="E1245" t="s">
        <v>41</v>
      </c>
      <c r="F1245" t="s">
        <v>52</v>
      </c>
      <c r="G1245" t="s">
        <v>56</v>
      </c>
      <c r="H1245" t="s">
        <v>58</v>
      </c>
      <c r="I1245" s="4">
        <v>44227</v>
      </c>
      <c r="J1245">
        <v>5</v>
      </c>
      <c r="L1245" s="4"/>
      <c r="M1245" s="4"/>
      <c r="N1245">
        <v>2</v>
      </c>
      <c r="O1245" t="s">
        <v>139</v>
      </c>
      <c r="P1245" t="s">
        <v>301</v>
      </c>
      <c r="Q1245">
        <v>2</v>
      </c>
      <c r="R1245" t="s">
        <v>845</v>
      </c>
      <c r="S1245" t="s">
        <v>1382</v>
      </c>
      <c r="T1245" t="s">
        <v>1898</v>
      </c>
      <c r="U1245" t="s">
        <v>71</v>
      </c>
      <c r="V1245" t="s">
        <v>1869</v>
      </c>
      <c r="W1245">
        <v>71.78</v>
      </c>
      <c r="X1245">
        <v>29.98</v>
      </c>
      <c r="Y1245">
        <v>2</v>
      </c>
      <c r="Z1245" t="s">
        <v>211</v>
      </c>
      <c r="AA1245" t="s">
        <v>2579</v>
      </c>
      <c r="AF1245" s="4"/>
      <c r="AG1245" s="4"/>
      <c r="AH1245" t="s">
        <v>67</v>
      </c>
      <c r="AI1245" t="s">
        <v>229</v>
      </c>
      <c r="AJ1245" t="s">
        <v>478</v>
      </c>
      <c r="AK1245" t="s">
        <v>1041</v>
      </c>
      <c r="AL1245" t="s">
        <v>1569</v>
      </c>
      <c r="AM1245" t="s">
        <v>69</v>
      </c>
      <c r="AN1245" t="s">
        <v>1548</v>
      </c>
      <c r="AO1245" t="s">
        <v>90</v>
      </c>
      <c r="AP1245" t="s">
        <v>2328</v>
      </c>
    </row>
    <row r="1246" spans="1:42" x14ac:dyDescent="0.25">
      <c r="A1246">
        <v>864</v>
      </c>
      <c r="B1246">
        <v>212</v>
      </c>
      <c r="C1246" s="4">
        <v>44233</v>
      </c>
      <c r="D1246">
        <v>9</v>
      </c>
      <c r="E1246" t="s">
        <v>41</v>
      </c>
      <c r="F1246" t="s">
        <v>52</v>
      </c>
      <c r="G1246" t="s">
        <v>56</v>
      </c>
      <c r="H1246" t="s">
        <v>58</v>
      </c>
      <c r="I1246" s="4">
        <v>44227</v>
      </c>
      <c r="J1246">
        <v>5</v>
      </c>
      <c r="L1246" s="4"/>
      <c r="M1246" s="4"/>
      <c r="N1246">
        <v>2</v>
      </c>
      <c r="O1246" t="s">
        <v>139</v>
      </c>
      <c r="P1246" t="s">
        <v>301</v>
      </c>
      <c r="Q1246">
        <v>2</v>
      </c>
      <c r="R1246" t="s">
        <v>845</v>
      </c>
      <c r="S1246" t="s">
        <v>1382</v>
      </c>
      <c r="T1246" t="s">
        <v>1898</v>
      </c>
      <c r="U1246" t="s">
        <v>71</v>
      </c>
      <c r="V1246" t="s">
        <v>1869</v>
      </c>
      <c r="W1246">
        <v>71.78</v>
      </c>
      <c r="X1246">
        <v>29.98</v>
      </c>
      <c r="Y1246">
        <v>2</v>
      </c>
      <c r="Z1246" t="s">
        <v>211</v>
      </c>
      <c r="AA1246" t="s">
        <v>2579</v>
      </c>
      <c r="AF1246" s="4"/>
      <c r="AG1246" s="4"/>
      <c r="AH1246" t="s">
        <v>79</v>
      </c>
      <c r="AI1246" t="s">
        <v>241</v>
      </c>
      <c r="AJ1246" t="s">
        <v>600</v>
      </c>
      <c r="AK1246" t="s">
        <v>980</v>
      </c>
      <c r="AL1246" t="s">
        <v>1677</v>
      </c>
      <c r="AM1246" t="s">
        <v>69</v>
      </c>
      <c r="AN1246" t="s">
        <v>1548</v>
      </c>
      <c r="AO1246" t="s">
        <v>86</v>
      </c>
      <c r="AP1246" t="s">
        <v>2350</v>
      </c>
    </row>
    <row r="1247" spans="1:42" x14ac:dyDescent="0.25">
      <c r="A1247">
        <v>865</v>
      </c>
      <c r="B1247">
        <v>219</v>
      </c>
      <c r="C1247" s="4">
        <v>44233</v>
      </c>
      <c r="D1247">
        <v>11</v>
      </c>
      <c r="E1247" t="s">
        <v>37</v>
      </c>
      <c r="F1247" t="s">
        <v>48</v>
      </c>
      <c r="G1247" t="s">
        <v>56</v>
      </c>
      <c r="H1247" t="s">
        <v>57</v>
      </c>
      <c r="I1247" s="4">
        <v>43814</v>
      </c>
      <c r="J1247">
        <v>3</v>
      </c>
      <c r="K1247" t="s">
        <v>59</v>
      </c>
      <c r="L1247" s="4">
        <v>43615</v>
      </c>
      <c r="M1247" s="4">
        <v>43830</v>
      </c>
      <c r="N1247">
        <v>1</v>
      </c>
      <c r="O1247" t="s">
        <v>79</v>
      </c>
      <c r="P1247" t="s">
        <v>241</v>
      </c>
      <c r="Q1247">
        <v>1</v>
      </c>
      <c r="R1247" t="s">
        <v>694</v>
      </c>
      <c r="S1247" t="s">
        <v>1087</v>
      </c>
      <c r="T1247" t="s">
        <v>1652</v>
      </c>
      <c r="U1247" t="s">
        <v>67</v>
      </c>
      <c r="V1247" t="s">
        <v>1548</v>
      </c>
      <c r="W1247">
        <v>41.97</v>
      </c>
      <c r="X1247">
        <v>44.97</v>
      </c>
      <c r="Y1247">
        <v>1</v>
      </c>
      <c r="Z1247" t="s">
        <v>86</v>
      </c>
      <c r="AA1247" t="s">
        <v>2350</v>
      </c>
      <c r="AF1247" s="4"/>
      <c r="AG1247" s="4"/>
      <c r="AH1247" t="s">
        <v>79</v>
      </c>
      <c r="AI1247" t="s">
        <v>241</v>
      </c>
      <c r="AJ1247" t="s">
        <v>694</v>
      </c>
      <c r="AK1247" t="s">
        <v>1087</v>
      </c>
      <c r="AL1247" t="s">
        <v>1652</v>
      </c>
      <c r="AM1247" t="s">
        <v>67</v>
      </c>
      <c r="AN1247" t="s">
        <v>1548</v>
      </c>
      <c r="AO1247" t="s">
        <v>86</v>
      </c>
      <c r="AP1247" t="s">
        <v>2350</v>
      </c>
    </row>
    <row r="1248" spans="1:42" x14ac:dyDescent="0.25">
      <c r="A1248">
        <v>866</v>
      </c>
      <c r="B1248">
        <v>63</v>
      </c>
      <c r="C1248" s="4">
        <v>44234</v>
      </c>
      <c r="D1248">
        <v>9</v>
      </c>
      <c r="E1248" t="s">
        <v>41</v>
      </c>
      <c r="F1248" t="s">
        <v>52</v>
      </c>
      <c r="G1248" t="s">
        <v>56</v>
      </c>
      <c r="H1248" t="s">
        <v>57</v>
      </c>
      <c r="I1248" s="4">
        <v>43739</v>
      </c>
      <c r="J1248">
        <v>2</v>
      </c>
      <c r="K1248" t="s">
        <v>60</v>
      </c>
      <c r="L1248" s="4">
        <v>43615</v>
      </c>
      <c r="M1248" s="4">
        <v>43830</v>
      </c>
      <c r="N1248">
        <v>1</v>
      </c>
      <c r="O1248" t="s">
        <v>159</v>
      </c>
      <c r="P1248" t="s">
        <v>321</v>
      </c>
      <c r="Q1248">
        <v>2</v>
      </c>
      <c r="R1248" t="s">
        <v>846</v>
      </c>
      <c r="S1248" t="s">
        <v>1383</v>
      </c>
      <c r="T1248" t="s">
        <v>1899</v>
      </c>
      <c r="U1248" t="s">
        <v>71</v>
      </c>
      <c r="V1248" t="s">
        <v>1585</v>
      </c>
      <c r="W1248">
        <v>40.94</v>
      </c>
      <c r="X1248">
        <v>39.979999999999997</v>
      </c>
      <c r="Y1248">
        <v>2</v>
      </c>
      <c r="Z1248" t="s">
        <v>2188</v>
      </c>
      <c r="AA1248" t="s">
        <v>2471</v>
      </c>
      <c r="AF1248" s="4"/>
      <c r="AG1248" s="4"/>
      <c r="AH1248" t="s">
        <v>70</v>
      </c>
      <c r="AI1248" t="s">
        <v>232</v>
      </c>
      <c r="AJ1248" t="s">
        <v>638</v>
      </c>
      <c r="AK1248" t="s">
        <v>1185</v>
      </c>
      <c r="AL1248" t="s">
        <v>1709</v>
      </c>
      <c r="AM1248" t="s">
        <v>69</v>
      </c>
      <c r="AN1248" t="s">
        <v>1517</v>
      </c>
      <c r="AO1248" t="s">
        <v>640</v>
      </c>
      <c r="AP1248" t="s">
        <v>2393</v>
      </c>
    </row>
    <row r="1249" spans="1:42" x14ac:dyDescent="0.25">
      <c r="A1249">
        <v>866</v>
      </c>
      <c r="B1249">
        <v>63</v>
      </c>
      <c r="C1249" s="4">
        <v>44234</v>
      </c>
      <c r="D1249">
        <v>9</v>
      </c>
      <c r="E1249" t="s">
        <v>41</v>
      </c>
      <c r="F1249" t="s">
        <v>52</v>
      </c>
      <c r="G1249" t="s">
        <v>56</v>
      </c>
      <c r="H1249" t="s">
        <v>57</v>
      </c>
      <c r="I1249" s="4">
        <v>43739</v>
      </c>
      <c r="J1249">
        <v>2</v>
      </c>
      <c r="K1249" t="s">
        <v>60</v>
      </c>
      <c r="L1249" s="4">
        <v>43615</v>
      </c>
      <c r="M1249" s="4">
        <v>43830</v>
      </c>
      <c r="N1249">
        <v>1</v>
      </c>
      <c r="O1249" t="s">
        <v>159</v>
      </c>
      <c r="P1249" t="s">
        <v>321</v>
      </c>
      <c r="Q1249">
        <v>2</v>
      </c>
      <c r="R1249" t="s">
        <v>846</v>
      </c>
      <c r="S1249" t="s">
        <v>1383</v>
      </c>
      <c r="T1249" t="s">
        <v>1899</v>
      </c>
      <c r="U1249" t="s">
        <v>71</v>
      </c>
      <c r="V1249" t="s">
        <v>1585</v>
      </c>
      <c r="W1249">
        <v>40.94</v>
      </c>
      <c r="X1249">
        <v>39.979999999999997</v>
      </c>
      <c r="Y1249">
        <v>2</v>
      </c>
      <c r="Z1249" t="s">
        <v>2188</v>
      </c>
      <c r="AA1249" t="s">
        <v>2471</v>
      </c>
      <c r="AF1249" s="4"/>
      <c r="AG1249" s="4"/>
      <c r="AH1249" t="s">
        <v>70</v>
      </c>
      <c r="AI1249" t="s">
        <v>232</v>
      </c>
      <c r="AJ1249" t="s">
        <v>550</v>
      </c>
      <c r="AK1249" t="s">
        <v>1111</v>
      </c>
      <c r="AL1249" t="s">
        <v>1631</v>
      </c>
      <c r="AM1249" t="s">
        <v>69</v>
      </c>
      <c r="AN1249" t="s">
        <v>1517</v>
      </c>
      <c r="AO1249" t="s">
        <v>673</v>
      </c>
      <c r="AP1249" t="s">
        <v>2348</v>
      </c>
    </row>
    <row r="1250" spans="1:42" x14ac:dyDescent="0.25">
      <c r="A1250">
        <v>867</v>
      </c>
      <c r="B1250">
        <v>75</v>
      </c>
      <c r="C1250" s="4">
        <v>44234</v>
      </c>
      <c r="D1250">
        <v>4</v>
      </c>
      <c r="E1250" t="s">
        <v>40</v>
      </c>
      <c r="F1250" t="s">
        <v>51</v>
      </c>
      <c r="G1250" t="s">
        <v>55</v>
      </c>
      <c r="H1250" t="s">
        <v>58</v>
      </c>
      <c r="I1250" s="4">
        <v>44170</v>
      </c>
      <c r="J1250">
        <v>10</v>
      </c>
      <c r="K1250" t="s">
        <v>61</v>
      </c>
      <c r="L1250" s="4">
        <v>44055</v>
      </c>
      <c r="M1250" s="4">
        <v>44196</v>
      </c>
      <c r="N1250">
        <v>1</v>
      </c>
      <c r="O1250" t="s">
        <v>86</v>
      </c>
      <c r="P1250" t="s">
        <v>248</v>
      </c>
      <c r="Q1250">
        <v>1</v>
      </c>
      <c r="R1250" t="s">
        <v>513</v>
      </c>
      <c r="S1250" t="s">
        <v>1076</v>
      </c>
      <c r="T1250" t="s">
        <v>1603</v>
      </c>
      <c r="U1250" t="s">
        <v>69</v>
      </c>
      <c r="V1250" t="s">
        <v>1577</v>
      </c>
      <c r="W1250">
        <v>22.68</v>
      </c>
      <c r="X1250">
        <v>24.99</v>
      </c>
      <c r="Y1250">
        <v>1</v>
      </c>
      <c r="Z1250" t="s">
        <v>549</v>
      </c>
      <c r="AA1250" t="s">
        <v>2362</v>
      </c>
      <c r="AF1250" s="4"/>
      <c r="AG1250" s="4"/>
      <c r="AH1250" t="s">
        <v>86</v>
      </c>
      <c r="AI1250" t="s">
        <v>248</v>
      </c>
      <c r="AJ1250" t="s">
        <v>513</v>
      </c>
      <c r="AK1250" t="s">
        <v>1076</v>
      </c>
      <c r="AL1250" t="s">
        <v>1603</v>
      </c>
      <c r="AM1250" t="s">
        <v>69</v>
      </c>
      <c r="AN1250" t="s">
        <v>1577</v>
      </c>
      <c r="AO1250" t="s">
        <v>549</v>
      </c>
      <c r="AP1250" t="s">
        <v>2362</v>
      </c>
    </row>
    <row r="1251" spans="1:42" x14ac:dyDescent="0.25">
      <c r="A1251">
        <v>868</v>
      </c>
      <c r="B1251">
        <v>119</v>
      </c>
      <c r="C1251" s="4">
        <v>44234</v>
      </c>
      <c r="D1251">
        <v>6</v>
      </c>
      <c r="E1251" t="s">
        <v>33</v>
      </c>
      <c r="F1251" t="s">
        <v>44</v>
      </c>
      <c r="G1251" t="s">
        <v>56</v>
      </c>
      <c r="H1251" t="s">
        <v>57</v>
      </c>
      <c r="I1251" s="4">
        <v>43957</v>
      </c>
      <c r="J1251">
        <v>7</v>
      </c>
      <c r="K1251" t="s">
        <v>61</v>
      </c>
      <c r="L1251" s="4">
        <v>43915</v>
      </c>
      <c r="M1251" s="4">
        <v>44012</v>
      </c>
      <c r="N1251">
        <v>1</v>
      </c>
      <c r="O1251" t="s">
        <v>86</v>
      </c>
      <c r="P1251" t="s">
        <v>248</v>
      </c>
      <c r="Q1251">
        <v>1</v>
      </c>
      <c r="R1251" t="s">
        <v>653</v>
      </c>
      <c r="S1251" t="s">
        <v>1197</v>
      </c>
      <c r="T1251" t="s">
        <v>1721</v>
      </c>
      <c r="U1251" t="s">
        <v>69</v>
      </c>
      <c r="V1251" t="s">
        <v>1577</v>
      </c>
      <c r="W1251">
        <v>332.49</v>
      </c>
      <c r="X1251">
        <v>24.99</v>
      </c>
      <c r="Y1251">
        <v>1</v>
      </c>
      <c r="Z1251" t="s">
        <v>549</v>
      </c>
      <c r="AA1251" t="s">
        <v>2362</v>
      </c>
      <c r="AF1251" s="4"/>
      <c r="AG1251" s="4"/>
      <c r="AH1251" t="s">
        <v>86</v>
      </c>
      <c r="AI1251" t="s">
        <v>248</v>
      </c>
      <c r="AJ1251" t="s">
        <v>653</v>
      </c>
      <c r="AK1251" t="s">
        <v>1197</v>
      </c>
      <c r="AL1251" t="s">
        <v>1721</v>
      </c>
      <c r="AM1251" t="s">
        <v>69</v>
      </c>
      <c r="AN1251" t="s">
        <v>1577</v>
      </c>
      <c r="AO1251" t="s">
        <v>549</v>
      </c>
      <c r="AP1251" t="s">
        <v>2362</v>
      </c>
    </row>
    <row r="1252" spans="1:42" x14ac:dyDescent="0.25">
      <c r="A1252">
        <v>869</v>
      </c>
      <c r="B1252">
        <v>146</v>
      </c>
      <c r="C1252" s="4">
        <v>44234</v>
      </c>
      <c r="D1252">
        <v>8</v>
      </c>
      <c r="E1252" t="s">
        <v>43</v>
      </c>
      <c r="F1252" t="s">
        <v>54</v>
      </c>
      <c r="G1252" t="s">
        <v>55</v>
      </c>
      <c r="H1252" t="s">
        <v>58</v>
      </c>
      <c r="I1252" s="4">
        <v>44092</v>
      </c>
      <c r="J1252">
        <v>10</v>
      </c>
      <c r="K1252" t="s">
        <v>61</v>
      </c>
      <c r="L1252" s="4">
        <v>44055</v>
      </c>
      <c r="M1252" s="4">
        <v>44196</v>
      </c>
      <c r="N1252">
        <v>1</v>
      </c>
      <c r="O1252" t="s">
        <v>80</v>
      </c>
      <c r="P1252" t="s">
        <v>242</v>
      </c>
      <c r="Q1252">
        <v>1</v>
      </c>
      <c r="R1252" t="s">
        <v>665</v>
      </c>
      <c r="S1252" t="s">
        <v>1209</v>
      </c>
      <c r="T1252" t="s">
        <v>1652</v>
      </c>
      <c r="U1252" t="s">
        <v>67</v>
      </c>
      <c r="V1252" t="s">
        <v>1548</v>
      </c>
      <c r="W1252">
        <v>41.97</v>
      </c>
      <c r="X1252">
        <v>44.97</v>
      </c>
      <c r="Y1252">
        <v>1</v>
      </c>
      <c r="Z1252" t="s">
        <v>79</v>
      </c>
      <c r="AA1252" t="s">
        <v>2349</v>
      </c>
      <c r="AF1252" s="4"/>
      <c r="AG1252" s="4"/>
      <c r="AH1252" t="s">
        <v>80</v>
      </c>
      <c r="AI1252" t="s">
        <v>242</v>
      </c>
      <c r="AJ1252" t="s">
        <v>665</v>
      </c>
      <c r="AK1252" t="s">
        <v>1209</v>
      </c>
      <c r="AL1252" t="s">
        <v>1652</v>
      </c>
      <c r="AM1252" t="s">
        <v>67</v>
      </c>
      <c r="AN1252" t="s">
        <v>1548</v>
      </c>
      <c r="AO1252" t="s">
        <v>79</v>
      </c>
      <c r="AP1252" t="s">
        <v>2349</v>
      </c>
    </row>
    <row r="1253" spans="1:42" x14ac:dyDescent="0.25">
      <c r="A1253">
        <v>870</v>
      </c>
      <c r="B1253">
        <v>410</v>
      </c>
      <c r="C1253" s="4">
        <v>44234</v>
      </c>
      <c r="D1253">
        <v>2</v>
      </c>
      <c r="E1253" t="s">
        <v>38</v>
      </c>
      <c r="F1253" t="s">
        <v>49</v>
      </c>
      <c r="G1253" t="s">
        <v>56</v>
      </c>
      <c r="H1253" t="s">
        <v>58</v>
      </c>
      <c r="I1253" s="4">
        <v>43904</v>
      </c>
      <c r="J1253">
        <v>15</v>
      </c>
      <c r="K1253" t="s">
        <v>62</v>
      </c>
      <c r="L1253" s="4">
        <v>43615</v>
      </c>
      <c r="M1253" s="4">
        <v>44413</v>
      </c>
      <c r="N1253">
        <v>1</v>
      </c>
      <c r="O1253" t="s">
        <v>79</v>
      </c>
      <c r="P1253" t="s">
        <v>241</v>
      </c>
      <c r="Q1253">
        <v>1</v>
      </c>
      <c r="R1253" t="s">
        <v>770</v>
      </c>
      <c r="S1253" t="s">
        <v>1182</v>
      </c>
      <c r="T1253" t="s">
        <v>1614</v>
      </c>
      <c r="U1253" t="s">
        <v>67</v>
      </c>
      <c r="V1253" t="s">
        <v>1548</v>
      </c>
      <c r="W1253">
        <v>41.85</v>
      </c>
      <c r="X1253">
        <v>44.97</v>
      </c>
      <c r="Y1253">
        <v>1</v>
      </c>
      <c r="Z1253" t="s">
        <v>455</v>
      </c>
      <c r="AA1253" t="s">
        <v>2340</v>
      </c>
      <c r="AF1253" s="4"/>
      <c r="AG1253" s="4"/>
      <c r="AH1253" t="s">
        <v>79</v>
      </c>
      <c r="AI1253" t="s">
        <v>241</v>
      </c>
      <c r="AJ1253" t="s">
        <v>770</v>
      </c>
      <c r="AK1253" t="s">
        <v>1182</v>
      </c>
      <c r="AL1253" t="s">
        <v>1614</v>
      </c>
      <c r="AM1253" t="s">
        <v>67</v>
      </c>
      <c r="AN1253" t="s">
        <v>1548</v>
      </c>
      <c r="AO1253" t="s">
        <v>455</v>
      </c>
      <c r="AP1253" t="s">
        <v>2340</v>
      </c>
    </row>
    <row r="1254" spans="1:42" x14ac:dyDescent="0.25">
      <c r="A1254">
        <v>871</v>
      </c>
      <c r="B1254">
        <v>21</v>
      </c>
      <c r="C1254" s="4">
        <v>44235</v>
      </c>
      <c r="D1254">
        <v>2</v>
      </c>
      <c r="E1254" t="s">
        <v>38</v>
      </c>
      <c r="F1254" t="s">
        <v>49</v>
      </c>
      <c r="G1254" t="s">
        <v>55</v>
      </c>
      <c r="H1254" t="s">
        <v>57</v>
      </c>
      <c r="I1254" s="4">
        <v>43986</v>
      </c>
      <c r="J1254">
        <v>7</v>
      </c>
      <c r="K1254" t="s">
        <v>61</v>
      </c>
      <c r="L1254" s="4">
        <v>43915</v>
      </c>
      <c r="M1254" s="4">
        <v>44012</v>
      </c>
      <c r="N1254">
        <v>1</v>
      </c>
      <c r="O1254" t="s">
        <v>67</v>
      </c>
      <c r="P1254" t="s">
        <v>229</v>
      </c>
      <c r="Q1254">
        <v>1</v>
      </c>
      <c r="R1254" t="s">
        <v>847</v>
      </c>
      <c r="S1254" t="s">
        <v>1384</v>
      </c>
      <c r="T1254" t="s">
        <v>1900</v>
      </c>
      <c r="U1254" t="s">
        <v>69</v>
      </c>
      <c r="V1254" t="s">
        <v>1548</v>
      </c>
      <c r="W1254">
        <v>20.99</v>
      </c>
      <c r="X1254">
        <v>14.99</v>
      </c>
      <c r="Y1254">
        <v>1</v>
      </c>
      <c r="Z1254" t="s">
        <v>872</v>
      </c>
      <c r="AA1254" t="s">
        <v>2388</v>
      </c>
      <c r="AB1254">
        <v>5</v>
      </c>
      <c r="AC1254" t="s">
        <v>2633</v>
      </c>
      <c r="AD1254">
        <v>1157</v>
      </c>
      <c r="AE1254" t="s">
        <v>2639</v>
      </c>
      <c r="AF1254" s="4">
        <v>44235</v>
      </c>
      <c r="AG1254" s="4">
        <v>44299</v>
      </c>
      <c r="AH1254" t="s">
        <v>67</v>
      </c>
      <c r="AI1254" t="s">
        <v>229</v>
      </c>
      <c r="AJ1254" t="s">
        <v>847</v>
      </c>
      <c r="AK1254" t="s">
        <v>1384</v>
      </c>
      <c r="AL1254" t="s">
        <v>1900</v>
      </c>
      <c r="AM1254" t="s">
        <v>69</v>
      </c>
      <c r="AN1254" t="s">
        <v>1548</v>
      </c>
      <c r="AO1254" t="s">
        <v>872</v>
      </c>
      <c r="AP1254" t="s">
        <v>2388</v>
      </c>
    </row>
    <row r="1255" spans="1:42" x14ac:dyDescent="0.25">
      <c r="A1255">
        <v>872</v>
      </c>
      <c r="B1255">
        <v>460</v>
      </c>
      <c r="C1255" s="4">
        <v>44235</v>
      </c>
      <c r="D1255">
        <v>11</v>
      </c>
      <c r="E1255" t="s">
        <v>37</v>
      </c>
      <c r="F1255" t="s">
        <v>48</v>
      </c>
      <c r="G1255" t="s">
        <v>56</v>
      </c>
      <c r="H1255" t="s">
        <v>57</v>
      </c>
      <c r="I1255" s="4">
        <v>43836</v>
      </c>
      <c r="J1255">
        <v>4</v>
      </c>
      <c r="K1255" t="s">
        <v>61</v>
      </c>
      <c r="L1255" s="4">
        <v>43831</v>
      </c>
      <c r="M1255" s="4">
        <v>43861</v>
      </c>
      <c r="N1255">
        <v>1</v>
      </c>
      <c r="O1255" t="s">
        <v>78</v>
      </c>
      <c r="P1255" t="s">
        <v>240</v>
      </c>
      <c r="Q1255">
        <v>1</v>
      </c>
      <c r="R1255" t="s">
        <v>578</v>
      </c>
      <c r="S1255" t="s">
        <v>1136</v>
      </c>
      <c r="T1255" t="s">
        <v>1659</v>
      </c>
      <c r="U1255" t="s">
        <v>80</v>
      </c>
      <c r="V1255" t="s">
        <v>1548</v>
      </c>
      <c r="W1255">
        <v>9.98</v>
      </c>
      <c r="X1255">
        <v>29.98</v>
      </c>
      <c r="Y1255">
        <v>1</v>
      </c>
      <c r="Z1255" t="s">
        <v>393</v>
      </c>
      <c r="AA1255" t="s">
        <v>2345</v>
      </c>
      <c r="AF1255" s="4"/>
      <c r="AG1255" s="4"/>
      <c r="AH1255" t="s">
        <v>78</v>
      </c>
      <c r="AI1255" t="s">
        <v>240</v>
      </c>
      <c r="AJ1255" t="s">
        <v>578</v>
      </c>
      <c r="AK1255" t="s">
        <v>1136</v>
      </c>
      <c r="AL1255" t="s">
        <v>1659</v>
      </c>
      <c r="AM1255" t="s">
        <v>80</v>
      </c>
      <c r="AN1255" t="s">
        <v>1548</v>
      </c>
      <c r="AO1255" t="s">
        <v>393</v>
      </c>
      <c r="AP1255" t="s">
        <v>2345</v>
      </c>
    </row>
    <row r="1256" spans="1:42" x14ac:dyDescent="0.25">
      <c r="A1256">
        <v>873</v>
      </c>
      <c r="B1256">
        <v>9</v>
      </c>
      <c r="C1256" s="4">
        <v>44236</v>
      </c>
      <c r="D1256">
        <v>7</v>
      </c>
      <c r="E1256" t="s">
        <v>35</v>
      </c>
      <c r="F1256" t="s">
        <v>46</v>
      </c>
      <c r="G1256" t="s">
        <v>55</v>
      </c>
      <c r="H1256" t="s">
        <v>57</v>
      </c>
      <c r="I1256" s="4">
        <v>43581</v>
      </c>
      <c r="J1256">
        <v>2</v>
      </c>
      <c r="L1256" s="4"/>
      <c r="M1256" s="4"/>
      <c r="N1256">
        <v>1</v>
      </c>
      <c r="O1256" t="s">
        <v>70</v>
      </c>
      <c r="P1256" t="s">
        <v>232</v>
      </c>
      <c r="Q1256">
        <v>1</v>
      </c>
      <c r="R1256" t="s">
        <v>594</v>
      </c>
      <c r="S1256" t="s">
        <v>1077</v>
      </c>
      <c r="T1256" t="s">
        <v>519</v>
      </c>
      <c r="U1256" t="s">
        <v>80</v>
      </c>
      <c r="V1256" t="s">
        <v>1517</v>
      </c>
      <c r="W1256">
        <v>82</v>
      </c>
      <c r="X1256">
        <v>39.979999999999997</v>
      </c>
      <c r="Y1256">
        <v>1</v>
      </c>
      <c r="Z1256" t="s">
        <v>432</v>
      </c>
      <c r="AA1256" t="s">
        <v>2331</v>
      </c>
      <c r="AF1256" s="4"/>
      <c r="AG1256" s="4"/>
      <c r="AH1256" t="s">
        <v>70</v>
      </c>
      <c r="AI1256" t="s">
        <v>232</v>
      </c>
      <c r="AJ1256" t="s">
        <v>594</v>
      </c>
      <c r="AK1256" t="s">
        <v>1077</v>
      </c>
      <c r="AL1256" t="s">
        <v>519</v>
      </c>
      <c r="AM1256" t="s">
        <v>80</v>
      </c>
      <c r="AN1256" t="s">
        <v>1517</v>
      </c>
      <c r="AO1256" t="s">
        <v>432</v>
      </c>
      <c r="AP1256" t="s">
        <v>2331</v>
      </c>
    </row>
    <row r="1257" spans="1:42" x14ac:dyDescent="0.25">
      <c r="A1257">
        <v>874</v>
      </c>
      <c r="B1257">
        <v>113</v>
      </c>
      <c r="C1257" s="4">
        <v>44236</v>
      </c>
      <c r="D1257">
        <v>11</v>
      </c>
      <c r="E1257" t="s">
        <v>37</v>
      </c>
      <c r="F1257" t="s">
        <v>48</v>
      </c>
      <c r="G1257" t="s">
        <v>55</v>
      </c>
      <c r="H1257" t="s">
        <v>58</v>
      </c>
      <c r="I1257" s="4">
        <v>43844</v>
      </c>
      <c r="J1257">
        <v>4</v>
      </c>
      <c r="K1257" t="s">
        <v>61</v>
      </c>
      <c r="L1257" s="4">
        <v>43831</v>
      </c>
      <c r="M1257" s="4">
        <v>43861</v>
      </c>
      <c r="N1257">
        <v>2</v>
      </c>
      <c r="O1257" t="s">
        <v>140</v>
      </c>
      <c r="P1257" t="s">
        <v>302</v>
      </c>
      <c r="Q1257">
        <v>2</v>
      </c>
      <c r="R1257" t="s">
        <v>848</v>
      </c>
      <c r="S1257" t="s">
        <v>1385</v>
      </c>
      <c r="T1257" t="s">
        <v>1901</v>
      </c>
      <c r="U1257" t="s">
        <v>75</v>
      </c>
      <c r="V1257" t="s">
        <v>1869</v>
      </c>
      <c r="W1257">
        <v>67.55</v>
      </c>
      <c r="X1257">
        <v>74.95</v>
      </c>
      <c r="Y1257">
        <v>2</v>
      </c>
      <c r="Z1257" t="s">
        <v>2279</v>
      </c>
      <c r="AA1257" t="s">
        <v>2580</v>
      </c>
      <c r="AF1257" s="4"/>
      <c r="AG1257" s="4"/>
      <c r="AH1257" t="s">
        <v>80</v>
      </c>
      <c r="AI1257" t="s">
        <v>242</v>
      </c>
      <c r="AJ1257" t="s">
        <v>422</v>
      </c>
      <c r="AK1257" t="s">
        <v>984</v>
      </c>
      <c r="AL1257" t="s">
        <v>1517</v>
      </c>
      <c r="AM1257" t="s">
        <v>80</v>
      </c>
      <c r="AN1257" t="s">
        <v>1548</v>
      </c>
      <c r="AO1257" t="s">
        <v>80</v>
      </c>
      <c r="AP1257" t="s">
        <v>2357</v>
      </c>
    </row>
    <row r="1258" spans="1:42" x14ac:dyDescent="0.25">
      <c r="A1258">
        <v>874</v>
      </c>
      <c r="B1258">
        <v>113</v>
      </c>
      <c r="C1258" s="4">
        <v>44236</v>
      </c>
      <c r="D1258">
        <v>11</v>
      </c>
      <c r="E1258" t="s">
        <v>37</v>
      </c>
      <c r="F1258" t="s">
        <v>48</v>
      </c>
      <c r="G1258" t="s">
        <v>55</v>
      </c>
      <c r="H1258" t="s">
        <v>58</v>
      </c>
      <c r="I1258" s="4">
        <v>43844</v>
      </c>
      <c r="J1258">
        <v>4</v>
      </c>
      <c r="K1258" t="s">
        <v>61</v>
      </c>
      <c r="L1258" s="4">
        <v>43831</v>
      </c>
      <c r="M1258" s="4">
        <v>43861</v>
      </c>
      <c r="N1258">
        <v>2</v>
      </c>
      <c r="O1258" t="s">
        <v>140</v>
      </c>
      <c r="P1258" t="s">
        <v>302</v>
      </c>
      <c r="Q1258">
        <v>2</v>
      </c>
      <c r="R1258" t="s">
        <v>848</v>
      </c>
      <c r="S1258" t="s">
        <v>1385</v>
      </c>
      <c r="T1258" t="s">
        <v>1901</v>
      </c>
      <c r="U1258" t="s">
        <v>75</v>
      </c>
      <c r="V1258" t="s">
        <v>1869</v>
      </c>
      <c r="W1258">
        <v>67.55</v>
      </c>
      <c r="X1258">
        <v>74.95</v>
      </c>
      <c r="Y1258">
        <v>2</v>
      </c>
      <c r="Z1258" t="s">
        <v>2279</v>
      </c>
      <c r="AA1258" t="s">
        <v>2580</v>
      </c>
      <c r="AF1258" s="4"/>
      <c r="AG1258" s="4"/>
      <c r="AH1258" t="s">
        <v>78</v>
      </c>
      <c r="AI1258" t="s">
        <v>240</v>
      </c>
      <c r="AJ1258" t="s">
        <v>644</v>
      </c>
      <c r="AK1258" t="s">
        <v>1191</v>
      </c>
      <c r="AL1258" t="s">
        <v>1714</v>
      </c>
      <c r="AM1258" t="s">
        <v>67</v>
      </c>
      <c r="AN1258" t="s">
        <v>1548</v>
      </c>
      <c r="AO1258" t="s">
        <v>393</v>
      </c>
      <c r="AP1258" t="s">
        <v>2345</v>
      </c>
    </row>
    <row r="1259" spans="1:42" x14ac:dyDescent="0.25">
      <c r="A1259">
        <v>875</v>
      </c>
      <c r="B1259">
        <v>165</v>
      </c>
      <c r="C1259" s="4">
        <v>44236</v>
      </c>
      <c r="D1259">
        <v>4</v>
      </c>
      <c r="E1259" t="s">
        <v>40</v>
      </c>
      <c r="F1259" t="s">
        <v>51</v>
      </c>
      <c r="G1259" t="s">
        <v>56</v>
      </c>
      <c r="H1259" t="s">
        <v>58</v>
      </c>
      <c r="I1259" s="4">
        <v>43699</v>
      </c>
      <c r="J1259">
        <v>2</v>
      </c>
      <c r="K1259" t="s">
        <v>60</v>
      </c>
      <c r="L1259" s="4">
        <v>43615</v>
      </c>
      <c r="M1259" s="4">
        <v>43830</v>
      </c>
      <c r="N1259">
        <v>1</v>
      </c>
      <c r="O1259" t="s">
        <v>86</v>
      </c>
      <c r="P1259" t="s">
        <v>248</v>
      </c>
      <c r="Q1259">
        <v>1</v>
      </c>
      <c r="R1259" t="s">
        <v>432</v>
      </c>
      <c r="S1259" t="s">
        <v>995</v>
      </c>
      <c r="T1259" t="s">
        <v>1527</v>
      </c>
      <c r="U1259" t="s">
        <v>67</v>
      </c>
      <c r="V1259" t="s">
        <v>1577</v>
      </c>
      <c r="W1259">
        <v>110.97</v>
      </c>
      <c r="X1259">
        <v>74.97</v>
      </c>
      <c r="Y1259">
        <v>1</v>
      </c>
      <c r="Z1259" t="s">
        <v>549</v>
      </c>
      <c r="AA1259" t="s">
        <v>2362</v>
      </c>
      <c r="AF1259" s="4"/>
      <c r="AG1259" s="4"/>
      <c r="AH1259" t="s">
        <v>86</v>
      </c>
      <c r="AI1259" t="s">
        <v>248</v>
      </c>
      <c r="AJ1259" t="s">
        <v>432</v>
      </c>
      <c r="AK1259" t="s">
        <v>995</v>
      </c>
      <c r="AL1259" t="s">
        <v>1527</v>
      </c>
      <c r="AM1259" t="s">
        <v>67</v>
      </c>
      <c r="AN1259" t="s">
        <v>1577</v>
      </c>
      <c r="AO1259" t="s">
        <v>549</v>
      </c>
      <c r="AP1259" t="s">
        <v>2362</v>
      </c>
    </row>
    <row r="1260" spans="1:42" x14ac:dyDescent="0.25">
      <c r="A1260">
        <v>876</v>
      </c>
      <c r="B1260">
        <v>363</v>
      </c>
      <c r="C1260" s="4">
        <v>44236</v>
      </c>
      <c r="D1260">
        <v>2</v>
      </c>
      <c r="E1260" t="s">
        <v>38</v>
      </c>
      <c r="F1260" t="s">
        <v>49</v>
      </c>
      <c r="G1260" t="s">
        <v>55</v>
      </c>
      <c r="H1260" t="s">
        <v>57</v>
      </c>
      <c r="I1260" s="4">
        <v>43682</v>
      </c>
      <c r="J1260">
        <v>3</v>
      </c>
      <c r="K1260" t="s">
        <v>59</v>
      </c>
      <c r="L1260" s="4">
        <v>43615</v>
      </c>
      <c r="M1260" s="4">
        <v>43830</v>
      </c>
      <c r="N1260">
        <v>1</v>
      </c>
      <c r="O1260" t="s">
        <v>86</v>
      </c>
      <c r="P1260" t="s">
        <v>248</v>
      </c>
      <c r="Q1260">
        <v>1</v>
      </c>
      <c r="R1260" t="s">
        <v>443</v>
      </c>
      <c r="S1260" t="s">
        <v>1005</v>
      </c>
      <c r="T1260" t="s">
        <v>1513</v>
      </c>
      <c r="U1260" t="s">
        <v>80</v>
      </c>
      <c r="V1260" t="s">
        <v>1577</v>
      </c>
      <c r="W1260">
        <v>59.98</v>
      </c>
      <c r="X1260">
        <v>49.98</v>
      </c>
      <c r="Y1260">
        <v>1</v>
      </c>
      <c r="Z1260" t="s">
        <v>549</v>
      </c>
      <c r="AA1260" t="s">
        <v>2362</v>
      </c>
      <c r="AF1260" s="4"/>
      <c r="AG1260" s="4"/>
      <c r="AH1260" t="s">
        <v>86</v>
      </c>
      <c r="AI1260" t="s">
        <v>248</v>
      </c>
      <c r="AJ1260" t="s">
        <v>443</v>
      </c>
      <c r="AK1260" t="s">
        <v>1005</v>
      </c>
      <c r="AL1260" t="s">
        <v>1513</v>
      </c>
      <c r="AM1260" t="s">
        <v>80</v>
      </c>
      <c r="AN1260" t="s">
        <v>1577</v>
      </c>
      <c r="AO1260" t="s">
        <v>549</v>
      </c>
      <c r="AP1260" t="s">
        <v>2362</v>
      </c>
    </row>
    <row r="1261" spans="1:42" x14ac:dyDescent="0.25">
      <c r="A1261">
        <v>877</v>
      </c>
      <c r="B1261">
        <v>23</v>
      </c>
      <c r="C1261" s="4">
        <v>44237</v>
      </c>
      <c r="D1261">
        <v>4</v>
      </c>
      <c r="E1261" t="s">
        <v>40</v>
      </c>
      <c r="F1261" t="s">
        <v>51</v>
      </c>
      <c r="G1261" t="s">
        <v>56</v>
      </c>
      <c r="H1261" t="s">
        <v>58</v>
      </c>
      <c r="I1261" s="4">
        <v>44120</v>
      </c>
      <c r="J1261">
        <v>15</v>
      </c>
      <c r="K1261" t="s">
        <v>62</v>
      </c>
      <c r="L1261" s="4">
        <v>43615</v>
      </c>
      <c r="M1261" s="4">
        <v>44413</v>
      </c>
      <c r="N1261">
        <v>1</v>
      </c>
      <c r="O1261" t="s">
        <v>84</v>
      </c>
      <c r="P1261" t="s">
        <v>246</v>
      </c>
      <c r="Q1261">
        <v>1</v>
      </c>
      <c r="R1261" t="s">
        <v>413</v>
      </c>
      <c r="S1261" t="s">
        <v>975</v>
      </c>
      <c r="T1261" t="s">
        <v>1508</v>
      </c>
      <c r="U1261" t="s">
        <v>80</v>
      </c>
      <c r="V1261" t="s">
        <v>1548</v>
      </c>
      <c r="W1261">
        <v>20.5</v>
      </c>
      <c r="X1261">
        <v>29.98</v>
      </c>
      <c r="Y1261">
        <v>1</v>
      </c>
      <c r="Z1261" t="s">
        <v>86</v>
      </c>
      <c r="AA1261" t="s">
        <v>2350</v>
      </c>
      <c r="AB1261">
        <v>5</v>
      </c>
      <c r="AC1261" t="s">
        <v>2633</v>
      </c>
      <c r="AD1261">
        <v>1159</v>
      </c>
      <c r="AE1261" t="s">
        <v>2639</v>
      </c>
      <c r="AF1261" s="4">
        <v>44235</v>
      </c>
      <c r="AG1261" s="4">
        <v>44299</v>
      </c>
      <c r="AH1261" t="s">
        <v>84</v>
      </c>
      <c r="AI1261" t="s">
        <v>246</v>
      </c>
      <c r="AJ1261" t="s">
        <v>413</v>
      </c>
      <c r="AK1261" t="s">
        <v>975</v>
      </c>
      <c r="AL1261" t="s">
        <v>1508</v>
      </c>
      <c r="AM1261" t="s">
        <v>80</v>
      </c>
      <c r="AN1261" t="s">
        <v>1548</v>
      </c>
      <c r="AO1261" t="s">
        <v>86</v>
      </c>
      <c r="AP1261" t="s">
        <v>2350</v>
      </c>
    </row>
    <row r="1262" spans="1:42" x14ac:dyDescent="0.25">
      <c r="A1262">
        <v>878</v>
      </c>
      <c r="B1262">
        <v>14</v>
      </c>
      <c r="C1262" s="4">
        <v>44238</v>
      </c>
      <c r="D1262">
        <v>2</v>
      </c>
      <c r="E1262" t="s">
        <v>38</v>
      </c>
      <c r="F1262" t="s">
        <v>49</v>
      </c>
      <c r="G1262" t="s">
        <v>56</v>
      </c>
      <c r="H1262" t="s">
        <v>57</v>
      </c>
      <c r="I1262" s="4">
        <v>43643</v>
      </c>
      <c r="J1262">
        <v>1</v>
      </c>
      <c r="K1262" t="s">
        <v>61</v>
      </c>
      <c r="L1262" s="4">
        <v>43615</v>
      </c>
      <c r="M1262" s="4">
        <v>43830</v>
      </c>
      <c r="N1262">
        <v>1</v>
      </c>
      <c r="O1262" t="s">
        <v>79</v>
      </c>
      <c r="P1262" t="s">
        <v>241</v>
      </c>
      <c r="Q1262">
        <v>1</v>
      </c>
      <c r="R1262" t="s">
        <v>617</v>
      </c>
      <c r="S1262" t="s">
        <v>1168</v>
      </c>
      <c r="T1262" t="s">
        <v>1614</v>
      </c>
      <c r="U1262" t="s">
        <v>67</v>
      </c>
      <c r="V1262" t="s">
        <v>1548</v>
      </c>
      <c r="W1262">
        <v>41.85</v>
      </c>
      <c r="X1262">
        <v>44.97</v>
      </c>
      <c r="Y1262">
        <v>1</v>
      </c>
      <c r="Z1262" t="s">
        <v>86</v>
      </c>
      <c r="AA1262" t="s">
        <v>2350</v>
      </c>
      <c r="AF1262" s="4"/>
      <c r="AG1262" s="4"/>
      <c r="AH1262" t="s">
        <v>79</v>
      </c>
      <c r="AI1262" t="s">
        <v>241</v>
      </c>
      <c r="AJ1262" t="s">
        <v>617</v>
      </c>
      <c r="AK1262" t="s">
        <v>1168</v>
      </c>
      <c r="AL1262" t="s">
        <v>1614</v>
      </c>
      <c r="AM1262" t="s">
        <v>67</v>
      </c>
      <c r="AN1262" t="s">
        <v>1548</v>
      </c>
      <c r="AO1262" t="s">
        <v>86</v>
      </c>
      <c r="AP1262" t="s">
        <v>2350</v>
      </c>
    </row>
    <row r="1263" spans="1:42" x14ac:dyDescent="0.25">
      <c r="A1263">
        <v>879</v>
      </c>
      <c r="B1263">
        <v>104</v>
      </c>
      <c r="C1263" s="4">
        <v>44238</v>
      </c>
      <c r="D1263">
        <v>7</v>
      </c>
      <c r="E1263" t="s">
        <v>35</v>
      </c>
      <c r="F1263" t="s">
        <v>46</v>
      </c>
      <c r="G1263" t="s">
        <v>56</v>
      </c>
      <c r="H1263" t="s">
        <v>57</v>
      </c>
      <c r="I1263" s="4">
        <v>44188</v>
      </c>
      <c r="J1263">
        <v>10</v>
      </c>
      <c r="K1263" t="s">
        <v>61</v>
      </c>
      <c r="L1263" s="4">
        <v>44055</v>
      </c>
      <c r="M1263" s="4">
        <v>44196</v>
      </c>
      <c r="N1263">
        <v>1</v>
      </c>
      <c r="O1263" t="s">
        <v>84</v>
      </c>
      <c r="P1263" t="s">
        <v>246</v>
      </c>
      <c r="Q1263">
        <v>1</v>
      </c>
      <c r="R1263" t="s">
        <v>426</v>
      </c>
      <c r="S1263" t="s">
        <v>988</v>
      </c>
      <c r="T1263" t="s">
        <v>1521</v>
      </c>
      <c r="U1263" t="s">
        <v>80</v>
      </c>
      <c r="V1263" t="s">
        <v>1548</v>
      </c>
      <c r="W1263">
        <v>83.98</v>
      </c>
      <c r="X1263">
        <v>29.98</v>
      </c>
      <c r="Y1263">
        <v>1</v>
      </c>
      <c r="Z1263" t="s">
        <v>410</v>
      </c>
      <c r="AA1263" t="s">
        <v>2359</v>
      </c>
      <c r="AB1263">
        <v>5</v>
      </c>
      <c r="AC1263" t="s">
        <v>2634</v>
      </c>
      <c r="AD1263">
        <v>1233</v>
      </c>
      <c r="AE1263" t="s">
        <v>2639</v>
      </c>
      <c r="AF1263" s="4">
        <v>44235</v>
      </c>
      <c r="AG1263" s="4">
        <v>44299</v>
      </c>
      <c r="AH1263" t="s">
        <v>84</v>
      </c>
      <c r="AI1263" t="s">
        <v>246</v>
      </c>
      <c r="AJ1263" t="s">
        <v>426</v>
      </c>
      <c r="AK1263" t="s">
        <v>988</v>
      </c>
      <c r="AL1263" t="s">
        <v>1521</v>
      </c>
      <c r="AM1263" t="s">
        <v>80</v>
      </c>
      <c r="AN1263" t="s">
        <v>1548</v>
      </c>
      <c r="AO1263" t="s">
        <v>410</v>
      </c>
      <c r="AP1263" t="s">
        <v>2359</v>
      </c>
    </row>
    <row r="1264" spans="1:42" x14ac:dyDescent="0.25">
      <c r="A1264">
        <v>880</v>
      </c>
      <c r="B1264">
        <v>317</v>
      </c>
      <c r="C1264" s="4">
        <v>44238</v>
      </c>
      <c r="D1264">
        <v>7</v>
      </c>
      <c r="E1264" t="s">
        <v>35</v>
      </c>
      <c r="F1264" t="s">
        <v>46</v>
      </c>
      <c r="G1264" t="s">
        <v>55</v>
      </c>
      <c r="H1264" t="s">
        <v>58</v>
      </c>
      <c r="I1264" s="4">
        <v>43623</v>
      </c>
      <c r="J1264">
        <v>3</v>
      </c>
      <c r="K1264" t="s">
        <v>59</v>
      </c>
      <c r="L1264" s="4">
        <v>43615</v>
      </c>
      <c r="M1264" s="4">
        <v>43830</v>
      </c>
      <c r="N1264">
        <v>1</v>
      </c>
      <c r="O1264" t="s">
        <v>79</v>
      </c>
      <c r="P1264" t="s">
        <v>241</v>
      </c>
      <c r="Q1264">
        <v>1</v>
      </c>
      <c r="R1264" t="s">
        <v>541</v>
      </c>
      <c r="S1264" t="s">
        <v>968</v>
      </c>
      <c r="T1264" t="s">
        <v>1629</v>
      </c>
      <c r="U1264" t="s">
        <v>69</v>
      </c>
      <c r="V1264" t="s">
        <v>1548</v>
      </c>
      <c r="W1264">
        <v>86.9</v>
      </c>
      <c r="X1264">
        <v>14.99</v>
      </c>
      <c r="Y1264">
        <v>1</v>
      </c>
      <c r="Z1264" t="s">
        <v>86</v>
      </c>
      <c r="AA1264" t="s">
        <v>2350</v>
      </c>
      <c r="AF1264" s="4"/>
      <c r="AG1264" s="4"/>
      <c r="AH1264" t="s">
        <v>79</v>
      </c>
      <c r="AI1264" t="s">
        <v>241</v>
      </c>
      <c r="AJ1264" t="s">
        <v>541</v>
      </c>
      <c r="AK1264" t="s">
        <v>968</v>
      </c>
      <c r="AL1264" t="s">
        <v>1629</v>
      </c>
      <c r="AM1264" t="s">
        <v>69</v>
      </c>
      <c r="AN1264" t="s">
        <v>1548</v>
      </c>
      <c r="AO1264" t="s">
        <v>86</v>
      </c>
      <c r="AP1264" t="s">
        <v>2350</v>
      </c>
    </row>
    <row r="1265" spans="1:42" x14ac:dyDescent="0.25">
      <c r="A1265">
        <v>881</v>
      </c>
      <c r="B1265">
        <v>121</v>
      </c>
      <c r="C1265" s="4">
        <v>44242</v>
      </c>
      <c r="D1265">
        <v>3</v>
      </c>
      <c r="E1265" t="s">
        <v>34</v>
      </c>
      <c r="F1265" t="s">
        <v>45</v>
      </c>
      <c r="G1265" t="s">
        <v>56</v>
      </c>
      <c r="H1265" t="s">
        <v>58</v>
      </c>
      <c r="I1265" s="4">
        <v>43690</v>
      </c>
      <c r="J1265">
        <v>2</v>
      </c>
      <c r="K1265" t="s">
        <v>60</v>
      </c>
      <c r="L1265" s="4">
        <v>43615</v>
      </c>
      <c r="M1265" s="4">
        <v>43830</v>
      </c>
      <c r="N1265">
        <v>1</v>
      </c>
      <c r="O1265" t="s">
        <v>69</v>
      </c>
      <c r="P1265" t="s">
        <v>231</v>
      </c>
      <c r="Q1265">
        <v>1</v>
      </c>
      <c r="R1265" t="s">
        <v>78</v>
      </c>
      <c r="S1265" t="s">
        <v>1238</v>
      </c>
      <c r="T1265" t="s">
        <v>1533</v>
      </c>
      <c r="U1265" t="s">
        <v>67</v>
      </c>
      <c r="V1265" t="s">
        <v>1577</v>
      </c>
      <c r="W1265">
        <v>179.97</v>
      </c>
      <c r="X1265">
        <v>74.97</v>
      </c>
      <c r="Y1265">
        <v>1</v>
      </c>
      <c r="Z1265" t="s">
        <v>69</v>
      </c>
      <c r="AA1265" t="s">
        <v>2360</v>
      </c>
      <c r="AF1265" s="4"/>
      <c r="AG1265" s="4"/>
      <c r="AH1265" t="s">
        <v>69</v>
      </c>
      <c r="AI1265" t="s">
        <v>231</v>
      </c>
      <c r="AJ1265" t="s">
        <v>78</v>
      </c>
      <c r="AK1265" t="s">
        <v>1238</v>
      </c>
      <c r="AL1265" t="s">
        <v>1533</v>
      </c>
      <c r="AM1265" t="s">
        <v>67</v>
      </c>
      <c r="AN1265" t="s">
        <v>1577</v>
      </c>
      <c r="AO1265" t="s">
        <v>69</v>
      </c>
      <c r="AP1265" t="s">
        <v>2360</v>
      </c>
    </row>
    <row r="1266" spans="1:42" x14ac:dyDescent="0.25">
      <c r="A1266">
        <v>882</v>
      </c>
      <c r="B1266">
        <v>335</v>
      </c>
      <c r="C1266" s="4">
        <v>44242</v>
      </c>
      <c r="D1266">
        <v>5</v>
      </c>
      <c r="E1266" t="s">
        <v>36</v>
      </c>
      <c r="F1266" t="s">
        <v>47</v>
      </c>
      <c r="G1266" t="s">
        <v>56</v>
      </c>
      <c r="H1266" t="s">
        <v>58</v>
      </c>
      <c r="I1266" s="4">
        <v>44067</v>
      </c>
      <c r="J1266">
        <v>9</v>
      </c>
      <c r="K1266" t="s">
        <v>59</v>
      </c>
      <c r="L1266" s="4">
        <v>43952</v>
      </c>
      <c r="M1266" s="4">
        <v>44075</v>
      </c>
      <c r="N1266">
        <v>1</v>
      </c>
      <c r="O1266" t="s">
        <v>80</v>
      </c>
      <c r="P1266" t="s">
        <v>242</v>
      </c>
      <c r="Q1266">
        <v>1</v>
      </c>
      <c r="R1266" t="s">
        <v>696</v>
      </c>
      <c r="S1266" t="s">
        <v>1236</v>
      </c>
      <c r="T1266" t="s">
        <v>1758</v>
      </c>
      <c r="U1266" t="s">
        <v>67</v>
      </c>
      <c r="V1266" t="s">
        <v>1548</v>
      </c>
      <c r="W1266">
        <v>218.97</v>
      </c>
      <c r="X1266">
        <v>44.97</v>
      </c>
      <c r="Y1266">
        <v>1</v>
      </c>
      <c r="Z1266" t="s">
        <v>80</v>
      </c>
      <c r="AA1266" t="s">
        <v>2357</v>
      </c>
      <c r="AB1266">
        <v>5</v>
      </c>
      <c r="AC1266" t="s">
        <v>2634</v>
      </c>
      <c r="AD1266">
        <v>1432</v>
      </c>
      <c r="AE1266" t="s">
        <v>2639</v>
      </c>
      <c r="AF1266" s="4">
        <v>44235</v>
      </c>
      <c r="AG1266" s="4">
        <v>44299</v>
      </c>
      <c r="AH1266" t="s">
        <v>80</v>
      </c>
      <c r="AI1266" t="s">
        <v>242</v>
      </c>
      <c r="AJ1266" t="s">
        <v>696</v>
      </c>
      <c r="AK1266" t="s">
        <v>1236</v>
      </c>
      <c r="AL1266" t="s">
        <v>1758</v>
      </c>
      <c r="AM1266" t="s">
        <v>67</v>
      </c>
      <c r="AN1266" t="s">
        <v>1548</v>
      </c>
      <c r="AO1266" t="s">
        <v>80</v>
      </c>
      <c r="AP1266" t="s">
        <v>2357</v>
      </c>
    </row>
    <row r="1267" spans="1:42" x14ac:dyDescent="0.25">
      <c r="A1267">
        <v>883</v>
      </c>
      <c r="B1267">
        <v>202</v>
      </c>
      <c r="C1267" s="4">
        <v>44243</v>
      </c>
      <c r="D1267">
        <v>11</v>
      </c>
      <c r="E1267" t="s">
        <v>37</v>
      </c>
      <c r="F1267" t="s">
        <v>48</v>
      </c>
      <c r="G1267" t="s">
        <v>55</v>
      </c>
      <c r="H1267" t="s">
        <v>57</v>
      </c>
      <c r="I1267" s="4">
        <v>43615</v>
      </c>
      <c r="J1267">
        <v>2</v>
      </c>
      <c r="K1267" t="s">
        <v>60</v>
      </c>
      <c r="L1267" s="4">
        <v>43615</v>
      </c>
      <c r="M1267" s="4">
        <v>43830</v>
      </c>
      <c r="N1267">
        <v>1</v>
      </c>
      <c r="O1267" t="s">
        <v>79</v>
      </c>
      <c r="P1267" t="s">
        <v>241</v>
      </c>
      <c r="Q1267">
        <v>1</v>
      </c>
      <c r="R1267" t="s">
        <v>562</v>
      </c>
      <c r="S1267" t="s">
        <v>1078</v>
      </c>
      <c r="T1267" t="s">
        <v>1587</v>
      </c>
      <c r="U1267" t="s">
        <v>67</v>
      </c>
      <c r="V1267" t="s">
        <v>1548</v>
      </c>
      <c r="W1267">
        <v>164.97</v>
      </c>
      <c r="X1267">
        <v>44.97</v>
      </c>
      <c r="Y1267">
        <v>1</v>
      </c>
      <c r="Z1267" t="s">
        <v>86</v>
      </c>
      <c r="AA1267" t="s">
        <v>2350</v>
      </c>
      <c r="AF1267" s="4"/>
      <c r="AG1267" s="4"/>
      <c r="AH1267" t="s">
        <v>79</v>
      </c>
      <c r="AI1267" t="s">
        <v>241</v>
      </c>
      <c r="AJ1267" t="s">
        <v>562</v>
      </c>
      <c r="AK1267" t="s">
        <v>1078</v>
      </c>
      <c r="AL1267" t="s">
        <v>1587</v>
      </c>
      <c r="AM1267" t="s">
        <v>67</v>
      </c>
      <c r="AN1267" t="s">
        <v>1548</v>
      </c>
      <c r="AO1267" t="s">
        <v>86</v>
      </c>
      <c r="AP1267" t="s">
        <v>2350</v>
      </c>
    </row>
    <row r="1268" spans="1:42" x14ac:dyDescent="0.25">
      <c r="A1268">
        <v>884</v>
      </c>
      <c r="B1268">
        <v>270</v>
      </c>
      <c r="C1268" s="4">
        <v>44243</v>
      </c>
      <c r="D1268">
        <v>7</v>
      </c>
      <c r="E1268" t="s">
        <v>35</v>
      </c>
      <c r="F1268" t="s">
        <v>46</v>
      </c>
      <c r="G1268" t="s">
        <v>56</v>
      </c>
      <c r="H1268" t="s">
        <v>58</v>
      </c>
      <c r="I1268" s="4">
        <v>44023</v>
      </c>
      <c r="J1268">
        <v>8</v>
      </c>
      <c r="K1268" t="s">
        <v>60</v>
      </c>
      <c r="L1268" s="4">
        <v>44000</v>
      </c>
      <c r="M1268" s="4">
        <v>44073</v>
      </c>
      <c r="N1268">
        <v>1</v>
      </c>
      <c r="O1268" t="s">
        <v>67</v>
      </c>
      <c r="P1268" t="s">
        <v>229</v>
      </c>
      <c r="Q1268">
        <v>1</v>
      </c>
      <c r="R1268" t="s">
        <v>805</v>
      </c>
      <c r="S1268" t="s">
        <v>1342</v>
      </c>
      <c r="T1268" t="s">
        <v>1859</v>
      </c>
      <c r="U1268" t="s">
        <v>80</v>
      </c>
      <c r="V1268" t="s">
        <v>1548</v>
      </c>
      <c r="W1268">
        <v>279.98</v>
      </c>
      <c r="X1268">
        <v>29.98</v>
      </c>
      <c r="Y1268">
        <v>1</v>
      </c>
      <c r="Z1268" t="s">
        <v>872</v>
      </c>
      <c r="AA1268" t="s">
        <v>2388</v>
      </c>
      <c r="AB1268">
        <v>5</v>
      </c>
      <c r="AC1268" t="s">
        <v>2633</v>
      </c>
      <c r="AD1268">
        <v>1378</v>
      </c>
      <c r="AE1268" t="s">
        <v>2639</v>
      </c>
      <c r="AF1268" s="4">
        <v>44235</v>
      </c>
      <c r="AG1268" s="4">
        <v>44299</v>
      </c>
      <c r="AH1268" t="s">
        <v>67</v>
      </c>
      <c r="AI1268" t="s">
        <v>229</v>
      </c>
      <c r="AJ1268" t="s">
        <v>805</v>
      </c>
      <c r="AK1268" t="s">
        <v>1342</v>
      </c>
      <c r="AL1268" t="s">
        <v>1859</v>
      </c>
      <c r="AM1268" t="s">
        <v>80</v>
      </c>
      <c r="AN1268" t="s">
        <v>1548</v>
      </c>
      <c r="AO1268" t="s">
        <v>872</v>
      </c>
      <c r="AP1268" t="s">
        <v>2388</v>
      </c>
    </row>
    <row r="1269" spans="1:42" x14ac:dyDescent="0.25">
      <c r="A1269">
        <v>885</v>
      </c>
      <c r="B1269">
        <v>487</v>
      </c>
      <c r="C1269" s="4">
        <v>44243</v>
      </c>
      <c r="D1269">
        <v>11</v>
      </c>
      <c r="E1269" t="s">
        <v>37</v>
      </c>
      <c r="F1269" t="s">
        <v>48</v>
      </c>
      <c r="G1269" t="s">
        <v>55</v>
      </c>
      <c r="H1269" t="s">
        <v>58</v>
      </c>
      <c r="I1269" s="4">
        <v>44140</v>
      </c>
      <c r="J1269">
        <v>10</v>
      </c>
      <c r="K1269" t="s">
        <v>61</v>
      </c>
      <c r="L1269" s="4">
        <v>44055</v>
      </c>
      <c r="M1269" s="4">
        <v>44196</v>
      </c>
      <c r="N1269">
        <v>1</v>
      </c>
      <c r="O1269" t="s">
        <v>69</v>
      </c>
      <c r="P1269" t="s">
        <v>231</v>
      </c>
      <c r="Q1269">
        <v>1</v>
      </c>
      <c r="R1269" t="s">
        <v>565</v>
      </c>
      <c r="S1269" t="s">
        <v>1125</v>
      </c>
      <c r="T1269" t="s">
        <v>1648</v>
      </c>
      <c r="U1269" t="s">
        <v>80</v>
      </c>
      <c r="V1269" t="s">
        <v>1577</v>
      </c>
      <c r="W1269">
        <v>1010</v>
      </c>
      <c r="X1269">
        <v>49.98</v>
      </c>
      <c r="Y1269">
        <v>1</v>
      </c>
      <c r="Z1269" t="s">
        <v>78</v>
      </c>
      <c r="AA1269" t="s">
        <v>2330</v>
      </c>
      <c r="AB1269">
        <v>5</v>
      </c>
      <c r="AC1269" t="s">
        <v>2633</v>
      </c>
      <c r="AD1269">
        <v>1575</v>
      </c>
      <c r="AE1269" t="s">
        <v>2639</v>
      </c>
      <c r="AF1269" s="4">
        <v>44235</v>
      </c>
      <c r="AG1269" s="4">
        <v>44299</v>
      </c>
      <c r="AH1269" t="s">
        <v>69</v>
      </c>
      <c r="AI1269" t="s">
        <v>231</v>
      </c>
      <c r="AJ1269" t="s">
        <v>565</v>
      </c>
      <c r="AK1269" t="s">
        <v>1125</v>
      </c>
      <c r="AL1269" t="s">
        <v>1648</v>
      </c>
      <c r="AM1269" t="s">
        <v>80</v>
      </c>
      <c r="AN1269" t="s">
        <v>1577</v>
      </c>
      <c r="AO1269" t="s">
        <v>78</v>
      </c>
      <c r="AP1269" t="s">
        <v>2330</v>
      </c>
    </row>
    <row r="1270" spans="1:42" x14ac:dyDescent="0.25">
      <c r="A1270">
        <v>886</v>
      </c>
      <c r="B1270">
        <v>71</v>
      </c>
      <c r="C1270" s="4">
        <v>44244</v>
      </c>
      <c r="D1270">
        <v>2</v>
      </c>
      <c r="E1270" t="s">
        <v>38</v>
      </c>
      <c r="F1270" t="s">
        <v>49</v>
      </c>
      <c r="G1270" t="s">
        <v>56</v>
      </c>
      <c r="H1270" t="s">
        <v>58</v>
      </c>
      <c r="I1270" s="4">
        <v>43802</v>
      </c>
      <c r="J1270">
        <v>3</v>
      </c>
      <c r="K1270" t="s">
        <v>59</v>
      </c>
      <c r="L1270" s="4">
        <v>43615</v>
      </c>
      <c r="M1270" s="4">
        <v>43830</v>
      </c>
      <c r="N1270">
        <v>1</v>
      </c>
      <c r="O1270" t="s">
        <v>110</v>
      </c>
      <c r="P1270" t="s">
        <v>272</v>
      </c>
      <c r="Q1270">
        <v>2</v>
      </c>
      <c r="R1270" t="s">
        <v>849</v>
      </c>
      <c r="S1270" t="s">
        <v>1386</v>
      </c>
      <c r="T1270" t="s">
        <v>1902</v>
      </c>
      <c r="U1270" t="s">
        <v>180</v>
      </c>
      <c r="V1270" t="s">
        <v>1869</v>
      </c>
      <c r="W1270">
        <v>64.97</v>
      </c>
      <c r="X1270">
        <v>44.97</v>
      </c>
      <c r="Y1270">
        <v>2</v>
      </c>
      <c r="Z1270" t="s">
        <v>2267</v>
      </c>
      <c r="AA1270" t="s">
        <v>2567</v>
      </c>
      <c r="AF1270" s="4"/>
      <c r="AG1270" s="4"/>
      <c r="AH1270" t="s">
        <v>67</v>
      </c>
      <c r="AI1270" t="s">
        <v>229</v>
      </c>
      <c r="AJ1270" t="s">
        <v>573</v>
      </c>
      <c r="AK1270" t="s">
        <v>1131</v>
      </c>
      <c r="AL1270" t="s">
        <v>1517</v>
      </c>
      <c r="AM1270" t="s">
        <v>80</v>
      </c>
      <c r="AN1270" t="s">
        <v>1548</v>
      </c>
      <c r="AO1270" t="s">
        <v>872</v>
      </c>
      <c r="AP1270" t="s">
        <v>2388</v>
      </c>
    </row>
    <row r="1271" spans="1:42" x14ac:dyDescent="0.25">
      <c r="A1271">
        <v>886</v>
      </c>
      <c r="B1271">
        <v>71</v>
      </c>
      <c r="C1271" s="4">
        <v>44244</v>
      </c>
      <c r="D1271">
        <v>2</v>
      </c>
      <c r="E1271" t="s">
        <v>38</v>
      </c>
      <c r="F1271" t="s">
        <v>49</v>
      </c>
      <c r="G1271" t="s">
        <v>56</v>
      </c>
      <c r="H1271" t="s">
        <v>58</v>
      </c>
      <c r="I1271" s="4">
        <v>43802</v>
      </c>
      <c r="J1271">
        <v>3</v>
      </c>
      <c r="K1271" t="s">
        <v>59</v>
      </c>
      <c r="L1271" s="4">
        <v>43615</v>
      </c>
      <c r="M1271" s="4">
        <v>43830</v>
      </c>
      <c r="N1271">
        <v>1</v>
      </c>
      <c r="O1271" t="s">
        <v>110</v>
      </c>
      <c r="P1271" t="s">
        <v>272</v>
      </c>
      <c r="Q1271">
        <v>2</v>
      </c>
      <c r="R1271" t="s">
        <v>849</v>
      </c>
      <c r="S1271" t="s">
        <v>1386</v>
      </c>
      <c r="T1271" t="s">
        <v>1902</v>
      </c>
      <c r="U1271" t="s">
        <v>180</v>
      </c>
      <c r="V1271" t="s">
        <v>1869</v>
      </c>
      <c r="W1271">
        <v>64.97</v>
      </c>
      <c r="X1271">
        <v>44.97</v>
      </c>
      <c r="Y1271">
        <v>2</v>
      </c>
      <c r="Z1271" t="s">
        <v>2267</v>
      </c>
      <c r="AA1271" t="s">
        <v>2567</v>
      </c>
      <c r="AF1271" s="4"/>
      <c r="AG1271" s="4"/>
      <c r="AH1271" t="s">
        <v>67</v>
      </c>
      <c r="AI1271" t="s">
        <v>229</v>
      </c>
      <c r="AJ1271" t="s">
        <v>677</v>
      </c>
      <c r="AK1271" t="s">
        <v>978</v>
      </c>
      <c r="AL1271" t="s">
        <v>1577</v>
      </c>
      <c r="AM1271" t="s">
        <v>69</v>
      </c>
      <c r="AN1271" t="s">
        <v>1548</v>
      </c>
      <c r="AO1271" t="s">
        <v>455</v>
      </c>
      <c r="AP1271" t="s">
        <v>2340</v>
      </c>
    </row>
    <row r="1272" spans="1:42" x14ac:dyDescent="0.25">
      <c r="A1272">
        <v>887</v>
      </c>
      <c r="B1272">
        <v>468</v>
      </c>
      <c r="C1272" s="4">
        <v>44244</v>
      </c>
      <c r="D1272">
        <v>10</v>
      </c>
      <c r="E1272" t="s">
        <v>42</v>
      </c>
      <c r="F1272" t="s">
        <v>53</v>
      </c>
      <c r="G1272" t="s">
        <v>55</v>
      </c>
      <c r="H1272" t="s">
        <v>57</v>
      </c>
      <c r="I1272" s="4">
        <v>44132</v>
      </c>
      <c r="J1272">
        <v>15</v>
      </c>
      <c r="K1272" t="s">
        <v>62</v>
      </c>
      <c r="L1272" s="4">
        <v>43615</v>
      </c>
      <c r="M1272" s="4">
        <v>44413</v>
      </c>
      <c r="N1272">
        <v>1</v>
      </c>
      <c r="O1272" t="s">
        <v>65</v>
      </c>
      <c r="P1272" t="s">
        <v>227</v>
      </c>
      <c r="Q1272">
        <v>1</v>
      </c>
      <c r="R1272" t="s">
        <v>389</v>
      </c>
      <c r="S1272" t="s">
        <v>951</v>
      </c>
      <c r="T1272" t="s">
        <v>1485</v>
      </c>
      <c r="U1272" t="s">
        <v>69</v>
      </c>
      <c r="V1272" t="s">
        <v>1517</v>
      </c>
      <c r="W1272">
        <v>21.95</v>
      </c>
      <c r="X1272">
        <v>19.989999999999998</v>
      </c>
      <c r="Y1272">
        <v>1</v>
      </c>
      <c r="Z1272" t="s">
        <v>431</v>
      </c>
      <c r="AA1272" t="s">
        <v>2326</v>
      </c>
      <c r="AB1272">
        <v>5</v>
      </c>
      <c r="AC1272" t="s">
        <v>2634</v>
      </c>
      <c r="AD1272">
        <v>1559</v>
      </c>
      <c r="AE1272" t="s">
        <v>2639</v>
      </c>
      <c r="AF1272" s="4">
        <v>44235</v>
      </c>
      <c r="AG1272" s="4">
        <v>44299</v>
      </c>
      <c r="AH1272" t="s">
        <v>65</v>
      </c>
      <c r="AI1272" t="s">
        <v>227</v>
      </c>
      <c r="AJ1272" t="s">
        <v>389</v>
      </c>
      <c r="AK1272" t="s">
        <v>951</v>
      </c>
      <c r="AL1272" t="s">
        <v>1485</v>
      </c>
      <c r="AM1272" t="s">
        <v>69</v>
      </c>
      <c r="AN1272" t="s">
        <v>1517</v>
      </c>
      <c r="AO1272" t="s">
        <v>431</v>
      </c>
      <c r="AP1272" t="s">
        <v>2326</v>
      </c>
    </row>
    <row r="1273" spans="1:42" x14ac:dyDescent="0.25">
      <c r="A1273">
        <v>888</v>
      </c>
      <c r="B1273">
        <v>87</v>
      </c>
      <c r="C1273" s="4">
        <v>44245</v>
      </c>
      <c r="D1273">
        <v>7</v>
      </c>
      <c r="E1273" t="s">
        <v>35</v>
      </c>
      <c r="F1273" t="s">
        <v>46</v>
      </c>
      <c r="G1273" t="s">
        <v>55</v>
      </c>
      <c r="H1273" t="s">
        <v>57</v>
      </c>
      <c r="I1273" s="4">
        <v>43834</v>
      </c>
      <c r="J1273">
        <v>15</v>
      </c>
      <c r="K1273" t="s">
        <v>62</v>
      </c>
      <c r="L1273" s="4">
        <v>43615</v>
      </c>
      <c r="M1273" s="4">
        <v>44413</v>
      </c>
      <c r="N1273">
        <v>3</v>
      </c>
      <c r="O1273" t="s">
        <v>202</v>
      </c>
      <c r="P1273" t="s">
        <v>364</v>
      </c>
      <c r="Q1273">
        <v>3</v>
      </c>
      <c r="R1273" t="s">
        <v>850</v>
      </c>
      <c r="S1273" t="s">
        <v>1387</v>
      </c>
      <c r="T1273" t="s">
        <v>1903</v>
      </c>
      <c r="U1273" t="s">
        <v>2013</v>
      </c>
      <c r="V1273" t="s">
        <v>2044</v>
      </c>
      <c r="W1273">
        <v>824.94</v>
      </c>
      <c r="X1273">
        <v>79.94</v>
      </c>
      <c r="Y1273">
        <v>3</v>
      </c>
      <c r="Z1273" t="s">
        <v>2280</v>
      </c>
      <c r="AA1273" t="s">
        <v>2581</v>
      </c>
      <c r="AF1273" s="4"/>
      <c r="AG1273" s="4"/>
      <c r="AH1273" t="s">
        <v>90</v>
      </c>
      <c r="AI1273" t="s">
        <v>252</v>
      </c>
      <c r="AJ1273" t="s">
        <v>652</v>
      </c>
      <c r="AK1273" t="s">
        <v>1196</v>
      </c>
      <c r="AL1273" t="s">
        <v>1720</v>
      </c>
      <c r="AM1273" t="s">
        <v>80</v>
      </c>
      <c r="AN1273" t="s">
        <v>1562</v>
      </c>
      <c r="AO1273" t="s">
        <v>410</v>
      </c>
      <c r="AP1273" t="s">
        <v>2359</v>
      </c>
    </row>
    <row r="1274" spans="1:42" x14ac:dyDescent="0.25">
      <c r="A1274">
        <v>888</v>
      </c>
      <c r="B1274">
        <v>87</v>
      </c>
      <c r="C1274" s="4">
        <v>44245</v>
      </c>
      <c r="D1274">
        <v>7</v>
      </c>
      <c r="E1274" t="s">
        <v>35</v>
      </c>
      <c r="F1274" t="s">
        <v>46</v>
      </c>
      <c r="G1274" t="s">
        <v>55</v>
      </c>
      <c r="H1274" t="s">
        <v>57</v>
      </c>
      <c r="I1274" s="4">
        <v>43834</v>
      </c>
      <c r="J1274">
        <v>15</v>
      </c>
      <c r="K1274" t="s">
        <v>62</v>
      </c>
      <c r="L1274" s="4">
        <v>43615</v>
      </c>
      <c r="M1274" s="4">
        <v>44413</v>
      </c>
      <c r="N1274">
        <v>3</v>
      </c>
      <c r="O1274" t="s">
        <v>202</v>
      </c>
      <c r="P1274" t="s">
        <v>364</v>
      </c>
      <c r="Q1274">
        <v>3</v>
      </c>
      <c r="R1274" t="s">
        <v>850</v>
      </c>
      <c r="S1274" t="s">
        <v>1387</v>
      </c>
      <c r="T1274" t="s">
        <v>1903</v>
      </c>
      <c r="U1274" t="s">
        <v>2013</v>
      </c>
      <c r="V1274" t="s">
        <v>2044</v>
      </c>
      <c r="W1274">
        <v>824.94</v>
      </c>
      <c r="X1274">
        <v>79.94</v>
      </c>
      <c r="Y1274">
        <v>3</v>
      </c>
      <c r="Z1274" t="s">
        <v>2280</v>
      </c>
      <c r="AA1274" t="s">
        <v>2581</v>
      </c>
      <c r="AF1274" s="4"/>
      <c r="AG1274" s="4"/>
      <c r="AH1274" t="s">
        <v>79</v>
      </c>
      <c r="AI1274" t="s">
        <v>241</v>
      </c>
      <c r="AJ1274" t="s">
        <v>566</v>
      </c>
      <c r="AK1274" t="s">
        <v>1067</v>
      </c>
      <c r="AL1274" t="s">
        <v>1649</v>
      </c>
      <c r="AM1274" t="s">
        <v>69</v>
      </c>
      <c r="AN1274" t="s">
        <v>1548</v>
      </c>
      <c r="AO1274" t="s">
        <v>65</v>
      </c>
      <c r="AP1274" t="s">
        <v>2343</v>
      </c>
    </row>
    <row r="1275" spans="1:42" x14ac:dyDescent="0.25">
      <c r="A1275">
        <v>888</v>
      </c>
      <c r="B1275">
        <v>87</v>
      </c>
      <c r="C1275" s="4">
        <v>44245</v>
      </c>
      <c r="D1275">
        <v>7</v>
      </c>
      <c r="E1275" t="s">
        <v>35</v>
      </c>
      <c r="F1275" t="s">
        <v>46</v>
      </c>
      <c r="G1275" t="s">
        <v>55</v>
      </c>
      <c r="H1275" t="s">
        <v>57</v>
      </c>
      <c r="I1275" s="4">
        <v>43834</v>
      </c>
      <c r="J1275">
        <v>15</v>
      </c>
      <c r="K1275" t="s">
        <v>62</v>
      </c>
      <c r="L1275" s="4">
        <v>43615</v>
      </c>
      <c r="M1275" s="4">
        <v>44413</v>
      </c>
      <c r="N1275">
        <v>3</v>
      </c>
      <c r="O1275" t="s">
        <v>202</v>
      </c>
      <c r="P1275" t="s">
        <v>364</v>
      </c>
      <c r="Q1275">
        <v>3</v>
      </c>
      <c r="R1275" t="s">
        <v>850</v>
      </c>
      <c r="S1275" t="s">
        <v>1387</v>
      </c>
      <c r="T1275" t="s">
        <v>1903</v>
      </c>
      <c r="U1275" t="s">
        <v>2013</v>
      </c>
      <c r="V1275" t="s">
        <v>2044</v>
      </c>
      <c r="W1275">
        <v>824.94</v>
      </c>
      <c r="X1275">
        <v>79.94</v>
      </c>
      <c r="Y1275">
        <v>3</v>
      </c>
      <c r="Z1275" t="s">
        <v>2280</v>
      </c>
      <c r="AA1275" t="s">
        <v>2581</v>
      </c>
      <c r="AF1275" s="4"/>
      <c r="AG1275" s="4"/>
      <c r="AH1275" t="s">
        <v>80</v>
      </c>
      <c r="AI1275" t="s">
        <v>242</v>
      </c>
      <c r="AJ1275" t="s">
        <v>509</v>
      </c>
      <c r="AK1275" t="s">
        <v>1072</v>
      </c>
      <c r="AL1275" t="s">
        <v>1599</v>
      </c>
      <c r="AM1275" t="s">
        <v>67</v>
      </c>
      <c r="AN1275" t="s">
        <v>1548</v>
      </c>
      <c r="AO1275" t="s">
        <v>79</v>
      </c>
      <c r="AP1275" t="s">
        <v>2349</v>
      </c>
    </row>
    <row r="1276" spans="1:42" x14ac:dyDescent="0.25">
      <c r="A1276">
        <v>889</v>
      </c>
      <c r="B1276">
        <v>120</v>
      </c>
      <c r="C1276" s="4">
        <v>44245</v>
      </c>
      <c r="D1276">
        <v>10</v>
      </c>
      <c r="E1276" t="s">
        <v>42</v>
      </c>
      <c r="F1276" t="s">
        <v>53</v>
      </c>
      <c r="G1276" t="s">
        <v>56</v>
      </c>
      <c r="H1276" t="s">
        <v>57</v>
      </c>
      <c r="I1276" s="4">
        <v>43932</v>
      </c>
      <c r="J1276">
        <v>7</v>
      </c>
      <c r="K1276" t="s">
        <v>61</v>
      </c>
      <c r="L1276" s="4">
        <v>43915</v>
      </c>
      <c r="M1276" s="4">
        <v>44012</v>
      </c>
      <c r="N1276">
        <v>1</v>
      </c>
      <c r="O1276" t="s">
        <v>86</v>
      </c>
      <c r="P1276" t="s">
        <v>248</v>
      </c>
      <c r="Q1276">
        <v>1</v>
      </c>
      <c r="R1276" t="s">
        <v>432</v>
      </c>
      <c r="S1276" t="s">
        <v>995</v>
      </c>
      <c r="T1276" t="s">
        <v>1527</v>
      </c>
      <c r="U1276" t="s">
        <v>67</v>
      </c>
      <c r="V1276" t="s">
        <v>1577</v>
      </c>
      <c r="W1276">
        <v>110.97</v>
      </c>
      <c r="X1276">
        <v>74.97</v>
      </c>
      <c r="Y1276">
        <v>1</v>
      </c>
      <c r="Z1276" t="s">
        <v>549</v>
      </c>
      <c r="AA1276" t="s">
        <v>2362</v>
      </c>
      <c r="AF1276" s="4"/>
      <c r="AG1276" s="4"/>
      <c r="AH1276" t="s">
        <v>86</v>
      </c>
      <c r="AI1276" t="s">
        <v>248</v>
      </c>
      <c r="AJ1276" t="s">
        <v>432</v>
      </c>
      <c r="AK1276" t="s">
        <v>995</v>
      </c>
      <c r="AL1276" t="s">
        <v>1527</v>
      </c>
      <c r="AM1276" t="s">
        <v>67</v>
      </c>
      <c r="AN1276" t="s">
        <v>1577</v>
      </c>
      <c r="AO1276" t="s">
        <v>549</v>
      </c>
      <c r="AP1276" t="s">
        <v>2362</v>
      </c>
    </row>
    <row r="1277" spans="1:42" x14ac:dyDescent="0.25">
      <c r="A1277">
        <v>890</v>
      </c>
      <c r="B1277">
        <v>145</v>
      </c>
      <c r="C1277" s="4">
        <v>44246</v>
      </c>
      <c r="D1277">
        <v>6</v>
      </c>
      <c r="E1277" t="s">
        <v>33</v>
      </c>
      <c r="F1277" t="s">
        <v>44</v>
      </c>
      <c r="G1277" t="s">
        <v>55</v>
      </c>
      <c r="H1277" t="s">
        <v>57</v>
      </c>
      <c r="I1277" s="4">
        <v>44111</v>
      </c>
      <c r="J1277">
        <v>10</v>
      </c>
      <c r="K1277" t="s">
        <v>61</v>
      </c>
      <c r="L1277" s="4">
        <v>44055</v>
      </c>
      <c r="M1277" s="4">
        <v>44196</v>
      </c>
      <c r="N1277">
        <v>1</v>
      </c>
      <c r="O1277" t="s">
        <v>80</v>
      </c>
      <c r="P1277" t="s">
        <v>242</v>
      </c>
      <c r="Q1277">
        <v>1</v>
      </c>
      <c r="R1277" t="s">
        <v>548</v>
      </c>
      <c r="S1277" t="s">
        <v>1109</v>
      </c>
      <c r="T1277" t="s">
        <v>1634</v>
      </c>
      <c r="U1277" t="s">
        <v>67</v>
      </c>
      <c r="V1277" t="s">
        <v>1548</v>
      </c>
      <c r="W1277">
        <v>83.94</v>
      </c>
      <c r="X1277">
        <v>44.97</v>
      </c>
      <c r="Y1277">
        <v>1</v>
      </c>
      <c r="Z1277" t="s">
        <v>67</v>
      </c>
      <c r="AA1277" t="s">
        <v>2373</v>
      </c>
      <c r="AF1277" s="4"/>
      <c r="AG1277" s="4"/>
      <c r="AH1277" t="s">
        <v>80</v>
      </c>
      <c r="AI1277" t="s">
        <v>242</v>
      </c>
      <c r="AJ1277" t="s">
        <v>548</v>
      </c>
      <c r="AK1277" t="s">
        <v>1109</v>
      </c>
      <c r="AL1277" t="s">
        <v>1634</v>
      </c>
      <c r="AM1277" t="s">
        <v>67</v>
      </c>
      <c r="AN1277" t="s">
        <v>1548</v>
      </c>
      <c r="AO1277" t="s">
        <v>67</v>
      </c>
      <c r="AP1277" t="s">
        <v>2373</v>
      </c>
    </row>
    <row r="1278" spans="1:42" x14ac:dyDescent="0.25">
      <c r="A1278">
        <v>891</v>
      </c>
      <c r="B1278">
        <v>313</v>
      </c>
      <c r="C1278" s="4">
        <v>44246</v>
      </c>
      <c r="D1278">
        <v>10</v>
      </c>
      <c r="E1278" t="s">
        <v>42</v>
      </c>
      <c r="F1278" t="s">
        <v>53</v>
      </c>
      <c r="G1278" t="s">
        <v>55</v>
      </c>
      <c r="H1278" t="s">
        <v>57</v>
      </c>
      <c r="I1278" s="4">
        <v>44073</v>
      </c>
      <c r="J1278">
        <v>8</v>
      </c>
      <c r="K1278" t="s">
        <v>60</v>
      </c>
      <c r="L1278" s="4">
        <v>44000</v>
      </c>
      <c r="M1278" s="4">
        <v>44073</v>
      </c>
      <c r="N1278">
        <v>1</v>
      </c>
      <c r="O1278" t="s">
        <v>80</v>
      </c>
      <c r="P1278" t="s">
        <v>242</v>
      </c>
      <c r="Q1278">
        <v>1</v>
      </c>
      <c r="R1278" t="s">
        <v>598</v>
      </c>
      <c r="S1278" t="s">
        <v>1118</v>
      </c>
      <c r="T1278" t="s">
        <v>1675</v>
      </c>
      <c r="U1278" t="s">
        <v>69</v>
      </c>
      <c r="V1278" t="s">
        <v>1548</v>
      </c>
      <c r="W1278">
        <v>14.45</v>
      </c>
      <c r="X1278">
        <v>14.99</v>
      </c>
      <c r="Y1278">
        <v>1</v>
      </c>
      <c r="Z1278" t="s">
        <v>70</v>
      </c>
      <c r="AA1278" t="s">
        <v>2341</v>
      </c>
      <c r="AB1278">
        <v>5</v>
      </c>
      <c r="AC1278" t="s">
        <v>2633</v>
      </c>
      <c r="AD1278">
        <v>1412</v>
      </c>
      <c r="AE1278" t="s">
        <v>2639</v>
      </c>
      <c r="AF1278" s="4">
        <v>44235</v>
      </c>
      <c r="AG1278" s="4">
        <v>44299</v>
      </c>
      <c r="AH1278" t="s">
        <v>80</v>
      </c>
      <c r="AI1278" t="s">
        <v>242</v>
      </c>
      <c r="AJ1278" t="s">
        <v>598</v>
      </c>
      <c r="AK1278" t="s">
        <v>1118</v>
      </c>
      <c r="AL1278" t="s">
        <v>1675</v>
      </c>
      <c r="AM1278" t="s">
        <v>69</v>
      </c>
      <c r="AN1278" t="s">
        <v>1548</v>
      </c>
      <c r="AO1278" t="s">
        <v>70</v>
      </c>
      <c r="AP1278" t="s">
        <v>2341</v>
      </c>
    </row>
    <row r="1279" spans="1:42" x14ac:dyDescent="0.25">
      <c r="A1279">
        <v>892</v>
      </c>
      <c r="B1279">
        <v>439</v>
      </c>
      <c r="C1279" s="4">
        <v>44246</v>
      </c>
      <c r="D1279">
        <v>6</v>
      </c>
      <c r="E1279" t="s">
        <v>33</v>
      </c>
      <c r="F1279" t="s">
        <v>44</v>
      </c>
      <c r="G1279" t="s">
        <v>55</v>
      </c>
      <c r="H1279" t="s">
        <v>58</v>
      </c>
      <c r="I1279" s="4">
        <v>43931</v>
      </c>
      <c r="J1279">
        <v>7</v>
      </c>
      <c r="K1279" t="s">
        <v>61</v>
      </c>
      <c r="L1279" s="4">
        <v>43915</v>
      </c>
      <c r="M1279" s="4">
        <v>44012</v>
      </c>
      <c r="N1279">
        <v>3</v>
      </c>
      <c r="O1279" t="s">
        <v>203</v>
      </c>
      <c r="P1279" t="s">
        <v>365</v>
      </c>
      <c r="Q1279">
        <v>3</v>
      </c>
      <c r="R1279" t="s">
        <v>851</v>
      </c>
      <c r="S1279" t="s">
        <v>1388</v>
      </c>
      <c r="T1279" t="s">
        <v>1904</v>
      </c>
      <c r="U1279" t="s">
        <v>122</v>
      </c>
      <c r="V1279" t="s">
        <v>2060</v>
      </c>
      <c r="W1279">
        <v>320.91000000000003</v>
      </c>
      <c r="X1279">
        <v>164.91</v>
      </c>
      <c r="Y1279">
        <v>3</v>
      </c>
      <c r="Z1279" t="s">
        <v>2281</v>
      </c>
      <c r="AA1279" t="s">
        <v>2582</v>
      </c>
      <c r="AF1279" s="4"/>
      <c r="AG1279" s="4"/>
      <c r="AH1279" t="s">
        <v>69</v>
      </c>
      <c r="AI1279" t="s">
        <v>231</v>
      </c>
      <c r="AJ1279" t="s">
        <v>78</v>
      </c>
      <c r="AK1279" t="s">
        <v>1238</v>
      </c>
      <c r="AL1279" t="s">
        <v>1533</v>
      </c>
      <c r="AM1279" t="s">
        <v>67</v>
      </c>
      <c r="AN1279" t="s">
        <v>1577</v>
      </c>
      <c r="AO1279" t="s">
        <v>69</v>
      </c>
      <c r="AP1279" t="s">
        <v>2360</v>
      </c>
    </row>
    <row r="1280" spans="1:42" x14ac:dyDescent="0.25">
      <c r="A1280">
        <v>892</v>
      </c>
      <c r="B1280">
        <v>439</v>
      </c>
      <c r="C1280" s="4">
        <v>44246</v>
      </c>
      <c r="D1280">
        <v>6</v>
      </c>
      <c r="E1280" t="s">
        <v>33</v>
      </c>
      <c r="F1280" t="s">
        <v>44</v>
      </c>
      <c r="G1280" t="s">
        <v>55</v>
      </c>
      <c r="H1280" t="s">
        <v>58</v>
      </c>
      <c r="I1280" s="4">
        <v>43931</v>
      </c>
      <c r="J1280">
        <v>7</v>
      </c>
      <c r="K1280" t="s">
        <v>61</v>
      </c>
      <c r="L1280" s="4">
        <v>43915</v>
      </c>
      <c r="M1280" s="4">
        <v>44012</v>
      </c>
      <c r="N1280">
        <v>3</v>
      </c>
      <c r="O1280" t="s">
        <v>203</v>
      </c>
      <c r="P1280" t="s">
        <v>365</v>
      </c>
      <c r="Q1280">
        <v>3</v>
      </c>
      <c r="R1280" t="s">
        <v>851</v>
      </c>
      <c r="S1280" t="s">
        <v>1388</v>
      </c>
      <c r="T1280" t="s">
        <v>1904</v>
      </c>
      <c r="U1280" t="s">
        <v>122</v>
      </c>
      <c r="V1280" t="s">
        <v>2060</v>
      </c>
      <c r="W1280">
        <v>320.91000000000003</v>
      </c>
      <c r="X1280">
        <v>164.91</v>
      </c>
      <c r="Y1280">
        <v>3</v>
      </c>
      <c r="Z1280" t="s">
        <v>2281</v>
      </c>
      <c r="AA1280" t="s">
        <v>2582</v>
      </c>
      <c r="AF1280" s="4"/>
      <c r="AG1280" s="4"/>
      <c r="AH1280" t="s">
        <v>67</v>
      </c>
      <c r="AI1280" t="s">
        <v>229</v>
      </c>
      <c r="AJ1280" t="s">
        <v>710</v>
      </c>
      <c r="AK1280" t="s">
        <v>1251</v>
      </c>
      <c r="AL1280" t="s">
        <v>1517</v>
      </c>
      <c r="AM1280" t="s">
        <v>67</v>
      </c>
      <c r="AN1280" t="s">
        <v>1548</v>
      </c>
      <c r="AO1280" t="s">
        <v>90</v>
      </c>
      <c r="AP1280" t="s">
        <v>2328</v>
      </c>
    </row>
    <row r="1281" spans="1:42" x14ac:dyDescent="0.25">
      <c r="A1281">
        <v>892</v>
      </c>
      <c r="B1281">
        <v>439</v>
      </c>
      <c r="C1281" s="4">
        <v>44246</v>
      </c>
      <c r="D1281">
        <v>6</v>
      </c>
      <c r="E1281" t="s">
        <v>33</v>
      </c>
      <c r="F1281" t="s">
        <v>44</v>
      </c>
      <c r="G1281" t="s">
        <v>55</v>
      </c>
      <c r="H1281" t="s">
        <v>58</v>
      </c>
      <c r="I1281" s="4">
        <v>43931</v>
      </c>
      <c r="J1281">
        <v>7</v>
      </c>
      <c r="K1281" t="s">
        <v>61</v>
      </c>
      <c r="L1281" s="4">
        <v>43915</v>
      </c>
      <c r="M1281" s="4">
        <v>44012</v>
      </c>
      <c r="N1281">
        <v>3</v>
      </c>
      <c r="O1281" t="s">
        <v>203</v>
      </c>
      <c r="P1281" t="s">
        <v>365</v>
      </c>
      <c r="Q1281">
        <v>3</v>
      </c>
      <c r="R1281" t="s">
        <v>851</v>
      </c>
      <c r="S1281" t="s">
        <v>1388</v>
      </c>
      <c r="T1281" t="s">
        <v>1904</v>
      </c>
      <c r="U1281" t="s">
        <v>122</v>
      </c>
      <c r="V1281" t="s">
        <v>2060</v>
      </c>
      <c r="W1281">
        <v>320.91000000000003</v>
      </c>
      <c r="X1281">
        <v>164.91</v>
      </c>
      <c r="Y1281">
        <v>3</v>
      </c>
      <c r="Z1281" t="s">
        <v>2281</v>
      </c>
      <c r="AA1281" t="s">
        <v>2582</v>
      </c>
      <c r="AF1281" s="4"/>
      <c r="AG1281" s="4"/>
      <c r="AH1281" t="s">
        <v>84</v>
      </c>
      <c r="AI1281" t="s">
        <v>246</v>
      </c>
      <c r="AJ1281" t="s">
        <v>687</v>
      </c>
      <c r="AK1281" t="s">
        <v>1104</v>
      </c>
      <c r="AL1281" t="s">
        <v>1750</v>
      </c>
      <c r="AM1281" t="s">
        <v>67</v>
      </c>
      <c r="AN1281" t="s">
        <v>1548</v>
      </c>
      <c r="AO1281" t="s">
        <v>410</v>
      </c>
      <c r="AP1281" t="s">
        <v>2359</v>
      </c>
    </row>
    <row r="1282" spans="1:42" x14ac:dyDescent="0.25">
      <c r="A1282">
        <v>893</v>
      </c>
      <c r="B1282">
        <v>84</v>
      </c>
      <c r="C1282" s="4">
        <v>44247</v>
      </c>
      <c r="D1282">
        <v>1</v>
      </c>
      <c r="E1282" t="s">
        <v>39</v>
      </c>
      <c r="F1282" t="s">
        <v>50</v>
      </c>
      <c r="G1282" t="s">
        <v>56</v>
      </c>
      <c r="H1282" t="s">
        <v>58</v>
      </c>
      <c r="I1282" s="4">
        <v>43903</v>
      </c>
      <c r="J1282">
        <v>15</v>
      </c>
      <c r="K1282" t="s">
        <v>62</v>
      </c>
      <c r="L1282" s="4">
        <v>43615</v>
      </c>
      <c r="M1282" s="4">
        <v>44413</v>
      </c>
      <c r="N1282">
        <v>1</v>
      </c>
      <c r="O1282" t="s">
        <v>70</v>
      </c>
      <c r="P1282" t="s">
        <v>232</v>
      </c>
      <c r="Q1282">
        <v>1</v>
      </c>
      <c r="R1282" t="s">
        <v>440</v>
      </c>
      <c r="S1282" t="s">
        <v>1002</v>
      </c>
      <c r="T1282" t="s">
        <v>1534</v>
      </c>
      <c r="U1282" t="s">
        <v>69</v>
      </c>
      <c r="V1282" t="s">
        <v>1548</v>
      </c>
      <c r="W1282">
        <v>22.95</v>
      </c>
      <c r="X1282">
        <v>14.99</v>
      </c>
      <c r="Y1282">
        <v>1</v>
      </c>
      <c r="Z1282" t="s">
        <v>432</v>
      </c>
      <c r="AA1282" t="s">
        <v>2331</v>
      </c>
      <c r="AF1282" s="4"/>
      <c r="AG1282" s="4"/>
      <c r="AH1282" t="s">
        <v>70</v>
      </c>
      <c r="AI1282" t="s">
        <v>232</v>
      </c>
      <c r="AJ1282" t="s">
        <v>440</v>
      </c>
      <c r="AK1282" t="s">
        <v>1002</v>
      </c>
      <c r="AL1282" t="s">
        <v>1534</v>
      </c>
      <c r="AM1282" t="s">
        <v>69</v>
      </c>
      <c r="AN1282" t="s">
        <v>1548</v>
      </c>
      <c r="AO1282" t="s">
        <v>432</v>
      </c>
      <c r="AP1282" t="s">
        <v>2331</v>
      </c>
    </row>
    <row r="1283" spans="1:42" x14ac:dyDescent="0.25">
      <c r="A1283">
        <v>894</v>
      </c>
      <c r="B1283">
        <v>338</v>
      </c>
      <c r="C1283" s="4">
        <v>44247</v>
      </c>
      <c r="D1283">
        <v>4</v>
      </c>
      <c r="E1283" t="s">
        <v>40</v>
      </c>
      <c r="F1283" t="s">
        <v>51</v>
      </c>
      <c r="G1283" t="s">
        <v>55</v>
      </c>
      <c r="H1283" t="s">
        <v>57</v>
      </c>
      <c r="I1283" s="4">
        <v>43685</v>
      </c>
      <c r="J1283">
        <v>2</v>
      </c>
      <c r="K1283" t="s">
        <v>60</v>
      </c>
      <c r="L1283" s="4">
        <v>43615</v>
      </c>
      <c r="M1283" s="4">
        <v>43830</v>
      </c>
      <c r="N1283">
        <v>1</v>
      </c>
      <c r="O1283" t="s">
        <v>79</v>
      </c>
      <c r="P1283" t="s">
        <v>241</v>
      </c>
      <c r="Q1283">
        <v>1</v>
      </c>
      <c r="R1283" t="s">
        <v>515</v>
      </c>
      <c r="S1283" t="s">
        <v>1078</v>
      </c>
      <c r="T1283" t="s">
        <v>1587</v>
      </c>
      <c r="U1283" t="s">
        <v>67</v>
      </c>
      <c r="V1283" t="s">
        <v>1548</v>
      </c>
      <c r="W1283">
        <v>164.97</v>
      </c>
      <c r="X1283">
        <v>44.97</v>
      </c>
      <c r="Y1283">
        <v>1</v>
      </c>
      <c r="Z1283" t="s">
        <v>86</v>
      </c>
      <c r="AA1283" t="s">
        <v>2350</v>
      </c>
      <c r="AF1283" s="4"/>
      <c r="AG1283" s="4"/>
      <c r="AH1283" t="s">
        <v>79</v>
      </c>
      <c r="AI1283" t="s">
        <v>241</v>
      </c>
      <c r="AJ1283" t="s">
        <v>515</v>
      </c>
      <c r="AK1283" t="s">
        <v>1078</v>
      </c>
      <c r="AL1283" t="s">
        <v>1587</v>
      </c>
      <c r="AM1283" t="s">
        <v>67</v>
      </c>
      <c r="AN1283" t="s">
        <v>1548</v>
      </c>
      <c r="AO1283" t="s">
        <v>86</v>
      </c>
      <c r="AP1283" t="s">
        <v>2350</v>
      </c>
    </row>
    <row r="1284" spans="1:42" x14ac:dyDescent="0.25">
      <c r="A1284">
        <v>895</v>
      </c>
      <c r="B1284">
        <v>440</v>
      </c>
      <c r="C1284" s="4">
        <v>44247</v>
      </c>
      <c r="D1284">
        <v>6</v>
      </c>
      <c r="E1284" t="s">
        <v>33</v>
      </c>
      <c r="F1284" t="s">
        <v>44</v>
      </c>
      <c r="G1284" t="s">
        <v>55</v>
      </c>
      <c r="H1284" t="s">
        <v>58</v>
      </c>
      <c r="I1284" s="4">
        <v>43717</v>
      </c>
      <c r="J1284">
        <v>1</v>
      </c>
      <c r="K1284" t="s">
        <v>61</v>
      </c>
      <c r="L1284" s="4">
        <v>43615</v>
      </c>
      <c r="M1284" s="4">
        <v>43830</v>
      </c>
      <c r="N1284">
        <v>1</v>
      </c>
      <c r="O1284" t="s">
        <v>79</v>
      </c>
      <c r="P1284" t="s">
        <v>241</v>
      </c>
      <c r="Q1284">
        <v>1</v>
      </c>
      <c r="R1284" t="s">
        <v>562</v>
      </c>
      <c r="S1284" t="s">
        <v>1078</v>
      </c>
      <c r="T1284" t="s">
        <v>1587</v>
      </c>
      <c r="U1284" t="s">
        <v>67</v>
      </c>
      <c r="V1284" t="s">
        <v>1548</v>
      </c>
      <c r="W1284">
        <v>164.97</v>
      </c>
      <c r="X1284">
        <v>44.97</v>
      </c>
      <c r="Y1284">
        <v>1</v>
      </c>
      <c r="Z1284" t="s">
        <v>86</v>
      </c>
      <c r="AA1284" t="s">
        <v>2350</v>
      </c>
      <c r="AF1284" s="4"/>
      <c r="AG1284" s="4"/>
      <c r="AH1284" t="s">
        <v>79</v>
      </c>
      <c r="AI1284" t="s">
        <v>241</v>
      </c>
      <c r="AJ1284" t="s">
        <v>562</v>
      </c>
      <c r="AK1284" t="s">
        <v>1078</v>
      </c>
      <c r="AL1284" t="s">
        <v>1587</v>
      </c>
      <c r="AM1284" t="s">
        <v>67</v>
      </c>
      <c r="AN1284" t="s">
        <v>1548</v>
      </c>
      <c r="AO1284" t="s">
        <v>86</v>
      </c>
      <c r="AP1284" t="s">
        <v>2350</v>
      </c>
    </row>
    <row r="1285" spans="1:42" x14ac:dyDescent="0.25">
      <c r="A1285">
        <v>896</v>
      </c>
      <c r="B1285">
        <v>26</v>
      </c>
      <c r="C1285" s="4">
        <v>44248</v>
      </c>
      <c r="D1285">
        <v>5</v>
      </c>
      <c r="E1285" t="s">
        <v>36</v>
      </c>
      <c r="F1285" t="s">
        <v>47</v>
      </c>
      <c r="G1285" t="s">
        <v>56</v>
      </c>
      <c r="H1285" t="s">
        <v>58</v>
      </c>
      <c r="I1285" s="4">
        <v>43843</v>
      </c>
      <c r="J1285">
        <v>5</v>
      </c>
      <c r="K1285" t="s">
        <v>60</v>
      </c>
      <c r="L1285" s="4">
        <v>43831</v>
      </c>
      <c r="M1285" s="4">
        <v>43921</v>
      </c>
      <c r="N1285">
        <v>1</v>
      </c>
      <c r="O1285" t="s">
        <v>67</v>
      </c>
      <c r="P1285" t="s">
        <v>229</v>
      </c>
      <c r="Q1285">
        <v>1</v>
      </c>
      <c r="R1285" t="s">
        <v>573</v>
      </c>
      <c r="S1285" t="s">
        <v>1131</v>
      </c>
      <c r="T1285" t="s">
        <v>1517</v>
      </c>
      <c r="U1285" t="s">
        <v>80</v>
      </c>
      <c r="V1285" t="s">
        <v>1548</v>
      </c>
      <c r="W1285">
        <v>39.979999999999997</v>
      </c>
      <c r="X1285">
        <v>29.98</v>
      </c>
      <c r="Y1285">
        <v>1</v>
      </c>
      <c r="Z1285" t="s">
        <v>872</v>
      </c>
      <c r="AA1285" t="s">
        <v>2388</v>
      </c>
      <c r="AF1285" s="4"/>
      <c r="AG1285" s="4"/>
      <c r="AH1285" t="s">
        <v>67</v>
      </c>
      <c r="AI1285" t="s">
        <v>229</v>
      </c>
      <c r="AJ1285" t="s">
        <v>573</v>
      </c>
      <c r="AK1285" t="s">
        <v>1131</v>
      </c>
      <c r="AL1285" t="s">
        <v>1517</v>
      </c>
      <c r="AM1285" t="s">
        <v>80</v>
      </c>
      <c r="AN1285" t="s">
        <v>1548</v>
      </c>
      <c r="AO1285" t="s">
        <v>872</v>
      </c>
      <c r="AP1285" t="s">
        <v>2388</v>
      </c>
    </row>
    <row r="1286" spans="1:42" x14ac:dyDescent="0.25">
      <c r="A1286">
        <v>897</v>
      </c>
      <c r="B1286">
        <v>209</v>
      </c>
      <c r="C1286" s="4">
        <v>44249</v>
      </c>
      <c r="D1286">
        <v>1</v>
      </c>
      <c r="E1286" t="s">
        <v>39</v>
      </c>
      <c r="F1286" t="s">
        <v>50</v>
      </c>
      <c r="G1286" t="s">
        <v>55</v>
      </c>
      <c r="H1286" t="s">
        <v>58</v>
      </c>
      <c r="I1286" s="4">
        <v>44032</v>
      </c>
      <c r="J1286">
        <v>8</v>
      </c>
      <c r="K1286" t="s">
        <v>60</v>
      </c>
      <c r="L1286" s="4">
        <v>44000</v>
      </c>
      <c r="M1286" s="4">
        <v>44073</v>
      </c>
      <c r="N1286">
        <v>3</v>
      </c>
      <c r="O1286" t="s">
        <v>158</v>
      </c>
      <c r="P1286" t="s">
        <v>320</v>
      </c>
      <c r="Q1286">
        <v>3</v>
      </c>
      <c r="R1286" t="s">
        <v>852</v>
      </c>
      <c r="S1286" t="s">
        <v>1389</v>
      </c>
      <c r="T1286" t="s">
        <v>1905</v>
      </c>
      <c r="U1286" t="s">
        <v>2012</v>
      </c>
      <c r="V1286" t="s">
        <v>2058</v>
      </c>
      <c r="W1286">
        <v>342.98</v>
      </c>
      <c r="X1286">
        <v>39.96</v>
      </c>
      <c r="Y1286">
        <v>3</v>
      </c>
      <c r="Z1286" t="s">
        <v>2282</v>
      </c>
      <c r="AA1286" t="s">
        <v>2583</v>
      </c>
      <c r="AB1286">
        <v>5</v>
      </c>
      <c r="AC1286" t="s">
        <v>2633</v>
      </c>
      <c r="AD1286">
        <v>1328</v>
      </c>
      <c r="AE1286" t="s">
        <v>2639</v>
      </c>
      <c r="AF1286" s="4">
        <v>44235</v>
      </c>
      <c r="AG1286" s="4">
        <v>44299</v>
      </c>
      <c r="AH1286" t="s">
        <v>67</v>
      </c>
      <c r="AI1286" t="s">
        <v>229</v>
      </c>
      <c r="AJ1286" t="s">
        <v>478</v>
      </c>
      <c r="AK1286" t="s">
        <v>1041</v>
      </c>
      <c r="AL1286" t="s">
        <v>1569</v>
      </c>
      <c r="AM1286" t="s">
        <v>69</v>
      </c>
      <c r="AN1286" t="s">
        <v>1562</v>
      </c>
      <c r="AO1286" t="s">
        <v>90</v>
      </c>
      <c r="AP1286" t="s">
        <v>2328</v>
      </c>
    </row>
    <row r="1287" spans="1:42" x14ac:dyDescent="0.25">
      <c r="A1287">
        <v>897</v>
      </c>
      <c r="B1287">
        <v>209</v>
      </c>
      <c r="C1287" s="4">
        <v>44249</v>
      </c>
      <c r="D1287">
        <v>1</v>
      </c>
      <c r="E1287" t="s">
        <v>39</v>
      </c>
      <c r="F1287" t="s">
        <v>50</v>
      </c>
      <c r="G1287" t="s">
        <v>55</v>
      </c>
      <c r="H1287" t="s">
        <v>58</v>
      </c>
      <c r="I1287" s="4">
        <v>44032</v>
      </c>
      <c r="J1287">
        <v>8</v>
      </c>
      <c r="K1287" t="s">
        <v>60</v>
      </c>
      <c r="L1287" s="4">
        <v>44000</v>
      </c>
      <c r="M1287" s="4">
        <v>44073</v>
      </c>
      <c r="N1287">
        <v>3</v>
      </c>
      <c r="O1287" t="s">
        <v>158</v>
      </c>
      <c r="P1287" t="s">
        <v>320</v>
      </c>
      <c r="Q1287">
        <v>3</v>
      </c>
      <c r="R1287" t="s">
        <v>852</v>
      </c>
      <c r="S1287" t="s">
        <v>1389</v>
      </c>
      <c r="T1287" t="s">
        <v>1905</v>
      </c>
      <c r="U1287" t="s">
        <v>2012</v>
      </c>
      <c r="V1287" t="s">
        <v>2058</v>
      </c>
      <c r="W1287">
        <v>342.98</v>
      </c>
      <c r="X1287">
        <v>39.96</v>
      </c>
      <c r="Y1287">
        <v>3</v>
      </c>
      <c r="Z1287" t="s">
        <v>2282</v>
      </c>
      <c r="AA1287" t="s">
        <v>2583</v>
      </c>
      <c r="AB1287">
        <v>5</v>
      </c>
      <c r="AC1287" t="s">
        <v>2633</v>
      </c>
      <c r="AD1287">
        <v>1328</v>
      </c>
      <c r="AE1287" t="s">
        <v>2639</v>
      </c>
      <c r="AF1287" s="4">
        <v>44235</v>
      </c>
      <c r="AG1287" s="4">
        <v>44299</v>
      </c>
      <c r="AH1287" t="s">
        <v>80</v>
      </c>
      <c r="AI1287" t="s">
        <v>242</v>
      </c>
      <c r="AJ1287" t="s">
        <v>486</v>
      </c>
      <c r="AK1287" t="s">
        <v>1049</v>
      </c>
      <c r="AL1287" t="s">
        <v>1533</v>
      </c>
      <c r="AM1287" t="s">
        <v>69</v>
      </c>
      <c r="AN1287" t="s">
        <v>1562</v>
      </c>
      <c r="AO1287" t="s">
        <v>79</v>
      </c>
      <c r="AP1287" t="s">
        <v>2349</v>
      </c>
    </row>
    <row r="1288" spans="1:42" x14ac:dyDescent="0.25">
      <c r="A1288">
        <v>897</v>
      </c>
      <c r="B1288">
        <v>209</v>
      </c>
      <c r="C1288" s="4">
        <v>44249</v>
      </c>
      <c r="D1288">
        <v>1</v>
      </c>
      <c r="E1288" t="s">
        <v>39</v>
      </c>
      <c r="F1288" t="s">
        <v>50</v>
      </c>
      <c r="G1288" t="s">
        <v>55</v>
      </c>
      <c r="H1288" t="s">
        <v>58</v>
      </c>
      <c r="I1288" s="4">
        <v>44032</v>
      </c>
      <c r="J1288">
        <v>8</v>
      </c>
      <c r="K1288" t="s">
        <v>60</v>
      </c>
      <c r="L1288" s="4">
        <v>44000</v>
      </c>
      <c r="M1288" s="4">
        <v>44073</v>
      </c>
      <c r="N1288">
        <v>3</v>
      </c>
      <c r="O1288" t="s">
        <v>158</v>
      </c>
      <c r="P1288" t="s">
        <v>320</v>
      </c>
      <c r="Q1288">
        <v>3</v>
      </c>
      <c r="R1288" t="s">
        <v>852</v>
      </c>
      <c r="S1288" t="s">
        <v>1389</v>
      </c>
      <c r="T1288" t="s">
        <v>1905</v>
      </c>
      <c r="U1288" t="s">
        <v>2012</v>
      </c>
      <c r="V1288" t="s">
        <v>2058</v>
      </c>
      <c r="W1288">
        <v>342.98</v>
      </c>
      <c r="X1288">
        <v>39.96</v>
      </c>
      <c r="Y1288">
        <v>3</v>
      </c>
      <c r="Z1288" t="s">
        <v>2282</v>
      </c>
      <c r="AA1288" t="s">
        <v>2583</v>
      </c>
      <c r="AB1288">
        <v>5</v>
      </c>
      <c r="AC1288" t="s">
        <v>2633</v>
      </c>
      <c r="AD1288">
        <v>1328</v>
      </c>
      <c r="AE1288" t="s">
        <v>2639</v>
      </c>
      <c r="AF1288" s="4">
        <v>44235</v>
      </c>
      <c r="AG1288" s="4">
        <v>44299</v>
      </c>
      <c r="AH1288" t="s">
        <v>79</v>
      </c>
      <c r="AI1288" t="s">
        <v>241</v>
      </c>
      <c r="AJ1288" t="s">
        <v>403</v>
      </c>
      <c r="AK1288" t="s">
        <v>965</v>
      </c>
      <c r="AL1288" t="s">
        <v>422</v>
      </c>
      <c r="AM1288" t="s">
        <v>80</v>
      </c>
      <c r="AN1288" t="s">
        <v>1562</v>
      </c>
      <c r="AO1288" t="s">
        <v>455</v>
      </c>
      <c r="AP1288" t="s">
        <v>2340</v>
      </c>
    </row>
    <row r="1289" spans="1:42" x14ac:dyDescent="0.25">
      <c r="A1289">
        <v>898</v>
      </c>
      <c r="B1289">
        <v>343</v>
      </c>
      <c r="C1289" s="4">
        <v>44249</v>
      </c>
      <c r="D1289">
        <v>2</v>
      </c>
      <c r="E1289" t="s">
        <v>38</v>
      </c>
      <c r="F1289" t="s">
        <v>49</v>
      </c>
      <c r="G1289" t="s">
        <v>56</v>
      </c>
      <c r="H1289" t="s">
        <v>58</v>
      </c>
      <c r="I1289" s="4">
        <v>44008</v>
      </c>
      <c r="J1289">
        <v>7</v>
      </c>
      <c r="K1289" t="s">
        <v>61</v>
      </c>
      <c r="L1289" s="4">
        <v>43915</v>
      </c>
      <c r="M1289" s="4">
        <v>44012</v>
      </c>
      <c r="N1289">
        <v>2</v>
      </c>
      <c r="O1289" t="s">
        <v>63</v>
      </c>
      <c r="P1289" t="s">
        <v>225</v>
      </c>
      <c r="Q1289">
        <v>2</v>
      </c>
      <c r="R1289" t="s">
        <v>853</v>
      </c>
      <c r="S1289" t="s">
        <v>1390</v>
      </c>
      <c r="T1289" t="s">
        <v>1906</v>
      </c>
      <c r="U1289" t="s">
        <v>83</v>
      </c>
      <c r="V1289" t="s">
        <v>2030</v>
      </c>
      <c r="W1289">
        <v>362.9</v>
      </c>
      <c r="X1289">
        <v>89.95</v>
      </c>
      <c r="Y1289">
        <v>2</v>
      </c>
      <c r="Z1289" t="s">
        <v>2080</v>
      </c>
      <c r="AA1289" t="s">
        <v>2324</v>
      </c>
      <c r="AB1289">
        <v>5</v>
      </c>
      <c r="AC1289" t="s">
        <v>2633</v>
      </c>
      <c r="AD1289">
        <v>1440</v>
      </c>
      <c r="AE1289" t="s">
        <v>2639</v>
      </c>
      <c r="AF1289" s="4">
        <v>44235</v>
      </c>
      <c r="AG1289" s="4">
        <v>44299</v>
      </c>
      <c r="AH1289" t="s">
        <v>70</v>
      </c>
      <c r="AI1289" t="s">
        <v>232</v>
      </c>
      <c r="AJ1289" t="s">
        <v>594</v>
      </c>
      <c r="AK1289" t="s">
        <v>1077</v>
      </c>
      <c r="AL1289" t="s">
        <v>519</v>
      </c>
      <c r="AM1289" t="s">
        <v>67</v>
      </c>
      <c r="AN1289" t="s">
        <v>1517</v>
      </c>
      <c r="AO1289" t="s">
        <v>432</v>
      </c>
      <c r="AP1289" t="s">
        <v>2331</v>
      </c>
    </row>
    <row r="1290" spans="1:42" x14ac:dyDescent="0.25">
      <c r="A1290">
        <v>898</v>
      </c>
      <c r="B1290">
        <v>343</v>
      </c>
      <c r="C1290" s="4">
        <v>44249</v>
      </c>
      <c r="D1290">
        <v>2</v>
      </c>
      <c r="E1290" t="s">
        <v>38</v>
      </c>
      <c r="F1290" t="s">
        <v>49</v>
      </c>
      <c r="G1290" t="s">
        <v>56</v>
      </c>
      <c r="H1290" t="s">
        <v>58</v>
      </c>
      <c r="I1290" s="4">
        <v>44008</v>
      </c>
      <c r="J1290">
        <v>7</v>
      </c>
      <c r="K1290" t="s">
        <v>61</v>
      </c>
      <c r="L1290" s="4">
        <v>43915</v>
      </c>
      <c r="M1290" s="4">
        <v>44012</v>
      </c>
      <c r="N1290">
        <v>2</v>
      </c>
      <c r="O1290" t="s">
        <v>63</v>
      </c>
      <c r="P1290" t="s">
        <v>225</v>
      </c>
      <c r="Q1290">
        <v>2</v>
      </c>
      <c r="R1290" t="s">
        <v>853</v>
      </c>
      <c r="S1290" t="s">
        <v>1390</v>
      </c>
      <c r="T1290" t="s">
        <v>1906</v>
      </c>
      <c r="U1290" t="s">
        <v>83</v>
      </c>
      <c r="V1290" t="s">
        <v>2030</v>
      </c>
      <c r="W1290">
        <v>362.9</v>
      </c>
      <c r="X1290">
        <v>89.95</v>
      </c>
      <c r="Y1290">
        <v>2</v>
      </c>
      <c r="Z1290" t="s">
        <v>2080</v>
      </c>
      <c r="AA1290" t="s">
        <v>2324</v>
      </c>
      <c r="AB1290">
        <v>5</v>
      </c>
      <c r="AC1290" t="s">
        <v>2633</v>
      </c>
      <c r="AD1290">
        <v>1440</v>
      </c>
      <c r="AE1290" t="s">
        <v>2639</v>
      </c>
      <c r="AF1290" s="4">
        <v>44235</v>
      </c>
      <c r="AG1290" s="4">
        <v>44299</v>
      </c>
      <c r="AH1290" t="s">
        <v>79</v>
      </c>
      <c r="AI1290" t="s">
        <v>241</v>
      </c>
      <c r="AJ1290" t="s">
        <v>629</v>
      </c>
      <c r="AK1290" t="s">
        <v>965</v>
      </c>
      <c r="AL1290" t="s">
        <v>1703</v>
      </c>
      <c r="AM1290" t="s">
        <v>80</v>
      </c>
      <c r="AN1290" t="s">
        <v>1548</v>
      </c>
      <c r="AO1290" t="s">
        <v>86</v>
      </c>
      <c r="AP1290" t="s">
        <v>2350</v>
      </c>
    </row>
    <row r="1291" spans="1:42" x14ac:dyDescent="0.25">
      <c r="A1291">
        <v>899</v>
      </c>
      <c r="B1291">
        <v>60</v>
      </c>
      <c r="C1291" s="4">
        <v>44250</v>
      </c>
      <c r="D1291">
        <v>4</v>
      </c>
      <c r="E1291" t="s">
        <v>40</v>
      </c>
      <c r="F1291" t="s">
        <v>51</v>
      </c>
      <c r="G1291" t="s">
        <v>55</v>
      </c>
      <c r="H1291" t="s">
        <v>57</v>
      </c>
      <c r="I1291" s="4">
        <v>43713</v>
      </c>
      <c r="J1291">
        <v>3</v>
      </c>
      <c r="K1291" t="s">
        <v>59</v>
      </c>
      <c r="L1291" s="4">
        <v>43615</v>
      </c>
      <c r="M1291" s="4">
        <v>43830</v>
      </c>
      <c r="N1291">
        <v>1</v>
      </c>
      <c r="O1291" t="s">
        <v>69</v>
      </c>
      <c r="P1291" t="s">
        <v>231</v>
      </c>
      <c r="Q1291">
        <v>1</v>
      </c>
      <c r="R1291" t="s">
        <v>434</v>
      </c>
      <c r="S1291" t="s">
        <v>991</v>
      </c>
      <c r="T1291" t="s">
        <v>1524</v>
      </c>
      <c r="U1291" t="s">
        <v>80</v>
      </c>
      <c r="V1291" t="s">
        <v>1577</v>
      </c>
      <c r="W1291">
        <v>1859.98</v>
      </c>
      <c r="X1291">
        <v>49.98</v>
      </c>
      <c r="Y1291">
        <v>1</v>
      </c>
      <c r="Z1291" t="s">
        <v>69</v>
      </c>
      <c r="AA1291" t="s">
        <v>2360</v>
      </c>
      <c r="AF1291" s="4"/>
      <c r="AG1291" s="4"/>
      <c r="AH1291" t="s">
        <v>69</v>
      </c>
      <c r="AI1291" t="s">
        <v>231</v>
      </c>
      <c r="AJ1291" t="s">
        <v>434</v>
      </c>
      <c r="AK1291" t="s">
        <v>991</v>
      </c>
      <c r="AL1291" t="s">
        <v>1524</v>
      </c>
      <c r="AM1291" t="s">
        <v>80</v>
      </c>
      <c r="AN1291" t="s">
        <v>1577</v>
      </c>
      <c r="AO1291" t="s">
        <v>69</v>
      </c>
      <c r="AP1291" t="s">
        <v>2360</v>
      </c>
    </row>
    <row r="1292" spans="1:42" x14ac:dyDescent="0.25">
      <c r="A1292">
        <v>900</v>
      </c>
      <c r="B1292">
        <v>254</v>
      </c>
      <c r="C1292" s="4">
        <v>44252</v>
      </c>
      <c r="D1292">
        <v>1</v>
      </c>
      <c r="E1292" t="s">
        <v>39</v>
      </c>
      <c r="F1292" t="s">
        <v>50</v>
      </c>
      <c r="G1292" t="s">
        <v>56</v>
      </c>
      <c r="H1292" t="s">
        <v>58</v>
      </c>
      <c r="I1292" s="4">
        <v>43729</v>
      </c>
      <c r="J1292">
        <v>2</v>
      </c>
      <c r="K1292" t="s">
        <v>60</v>
      </c>
      <c r="L1292" s="4">
        <v>43615</v>
      </c>
      <c r="M1292" s="4">
        <v>43830</v>
      </c>
      <c r="N1292">
        <v>1</v>
      </c>
      <c r="O1292" t="s">
        <v>79</v>
      </c>
      <c r="P1292" t="s">
        <v>241</v>
      </c>
      <c r="Q1292">
        <v>1</v>
      </c>
      <c r="R1292" t="s">
        <v>504</v>
      </c>
      <c r="S1292" t="s">
        <v>1067</v>
      </c>
      <c r="T1292" t="s">
        <v>1527</v>
      </c>
      <c r="U1292" t="s">
        <v>80</v>
      </c>
      <c r="V1292" t="s">
        <v>1562</v>
      </c>
      <c r="W1292">
        <v>73.98</v>
      </c>
      <c r="X1292">
        <v>19.98</v>
      </c>
      <c r="Y1292">
        <v>1</v>
      </c>
      <c r="Z1292" t="s">
        <v>455</v>
      </c>
      <c r="AA1292" t="s">
        <v>2340</v>
      </c>
      <c r="AF1292" s="4"/>
      <c r="AG1292" s="4"/>
      <c r="AH1292" t="s">
        <v>79</v>
      </c>
      <c r="AI1292" t="s">
        <v>241</v>
      </c>
      <c r="AJ1292" t="s">
        <v>504</v>
      </c>
      <c r="AK1292" t="s">
        <v>1067</v>
      </c>
      <c r="AL1292" t="s">
        <v>1527</v>
      </c>
      <c r="AM1292" t="s">
        <v>80</v>
      </c>
      <c r="AN1292" t="s">
        <v>1562</v>
      </c>
      <c r="AO1292" t="s">
        <v>455</v>
      </c>
      <c r="AP1292" t="s">
        <v>2340</v>
      </c>
    </row>
    <row r="1293" spans="1:42" x14ac:dyDescent="0.25">
      <c r="A1293">
        <v>901</v>
      </c>
      <c r="B1293">
        <v>283</v>
      </c>
      <c r="C1293" s="4">
        <v>44252</v>
      </c>
      <c r="D1293">
        <v>7</v>
      </c>
      <c r="E1293" t="s">
        <v>35</v>
      </c>
      <c r="F1293" t="s">
        <v>46</v>
      </c>
      <c r="G1293" t="s">
        <v>55</v>
      </c>
      <c r="H1293" t="s">
        <v>58</v>
      </c>
      <c r="I1293" s="4">
        <v>44000</v>
      </c>
      <c r="J1293">
        <v>9</v>
      </c>
      <c r="K1293" t="s">
        <v>59</v>
      </c>
      <c r="L1293" s="4">
        <v>43952</v>
      </c>
      <c r="M1293" s="4">
        <v>44075</v>
      </c>
      <c r="N1293">
        <v>1</v>
      </c>
      <c r="O1293" t="s">
        <v>84</v>
      </c>
      <c r="P1293" t="s">
        <v>246</v>
      </c>
      <c r="Q1293">
        <v>1</v>
      </c>
      <c r="R1293" t="s">
        <v>543</v>
      </c>
      <c r="S1293" t="s">
        <v>1104</v>
      </c>
      <c r="T1293" t="s">
        <v>1631</v>
      </c>
      <c r="U1293" t="s">
        <v>67</v>
      </c>
      <c r="V1293" t="s">
        <v>1548</v>
      </c>
      <c r="W1293">
        <v>86.97</v>
      </c>
      <c r="X1293">
        <v>44.97</v>
      </c>
      <c r="Y1293">
        <v>1</v>
      </c>
      <c r="Z1293" t="s">
        <v>86</v>
      </c>
      <c r="AA1293" t="s">
        <v>2350</v>
      </c>
      <c r="AB1293">
        <v>5</v>
      </c>
      <c r="AC1293" t="s">
        <v>2633</v>
      </c>
      <c r="AD1293">
        <v>1390</v>
      </c>
      <c r="AE1293" t="s">
        <v>2639</v>
      </c>
      <c r="AF1293" s="4">
        <v>44235</v>
      </c>
      <c r="AG1293" s="4">
        <v>44299</v>
      </c>
      <c r="AH1293" t="s">
        <v>84</v>
      </c>
      <c r="AI1293" t="s">
        <v>246</v>
      </c>
      <c r="AJ1293" t="s">
        <v>543</v>
      </c>
      <c r="AK1293" t="s">
        <v>1104</v>
      </c>
      <c r="AL1293" t="s">
        <v>1631</v>
      </c>
      <c r="AM1293" t="s">
        <v>67</v>
      </c>
      <c r="AN1293" t="s">
        <v>1548</v>
      </c>
      <c r="AO1293" t="s">
        <v>86</v>
      </c>
      <c r="AP1293" t="s">
        <v>2350</v>
      </c>
    </row>
    <row r="1294" spans="1:42" x14ac:dyDescent="0.25">
      <c r="A1294">
        <v>902</v>
      </c>
      <c r="B1294">
        <v>368</v>
      </c>
      <c r="C1294" s="4">
        <v>44254</v>
      </c>
      <c r="D1294">
        <v>5</v>
      </c>
      <c r="E1294" t="s">
        <v>36</v>
      </c>
      <c r="F1294" t="s">
        <v>47</v>
      </c>
      <c r="G1294" t="s">
        <v>56</v>
      </c>
      <c r="H1294" t="s">
        <v>57</v>
      </c>
      <c r="I1294" s="4">
        <v>43583</v>
      </c>
      <c r="J1294">
        <v>2</v>
      </c>
      <c r="L1294" s="4"/>
      <c r="M1294" s="4"/>
      <c r="N1294">
        <v>1</v>
      </c>
      <c r="O1294" t="s">
        <v>79</v>
      </c>
      <c r="P1294" t="s">
        <v>241</v>
      </c>
      <c r="Q1294">
        <v>1</v>
      </c>
      <c r="R1294" t="s">
        <v>566</v>
      </c>
      <c r="S1294" t="s">
        <v>1067</v>
      </c>
      <c r="T1294" t="s">
        <v>1649</v>
      </c>
      <c r="U1294" t="s">
        <v>67</v>
      </c>
      <c r="V1294" t="s">
        <v>1548</v>
      </c>
      <c r="W1294">
        <v>107.97</v>
      </c>
      <c r="X1294">
        <v>44.97</v>
      </c>
      <c r="Y1294">
        <v>1</v>
      </c>
      <c r="Z1294" t="s">
        <v>65</v>
      </c>
      <c r="AA1294" t="s">
        <v>2343</v>
      </c>
      <c r="AF1294" s="4"/>
      <c r="AG1294" s="4"/>
      <c r="AH1294" t="s">
        <v>79</v>
      </c>
      <c r="AI1294" t="s">
        <v>241</v>
      </c>
      <c r="AJ1294" t="s">
        <v>566</v>
      </c>
      <c r="AK1294" t="s">
        <v>1067</v>
      </c>
      <c r="AL1294" t="s">
        <v>1649</v>
      </c>
      <c r="AM1294" t="s">
        <v>67</v>
      </c>
      <c r="AN1294" t="s">
        <v>1548</v>
      </c>
      <c r="AO1294" t="s">
        <v>65</v>
      </c>
      <c r="AP1294" t="s">
        <v>2343</v>
      </c>
    </row>
    <row r="1295" spans="1:42" x14ac:dyDescent="0.25">
      <c r="A1295">
        <v>903</v>
      </c>
      <c r="B1295">
        <v>48</v>
      </c>
      <c r="C1295" s="4">
        <v>44255</v>
      </c>
      <c r="D1295">
        <v>7</v>
      </c>
      <c r="E1295" t="s">
        <v>35</v>
      </c>
      <c r="F1295" t="s">
        <v>46</v>
      </c>
      <c r="G1295" t="s">
        <v>55</v>
      </c>
      <c r="H1295" t="s">
        <v>58</v>
      </c>
      <c r="I1295" s="4">
        <v>43728</v>
      </c>
      <c r="J1295">
        <v>1</v>
      </c>
      <c r="K1295" t="s">
        <v>61</v>
      </c>
      <c r="L1295" s="4">
        <v>43615</v>
      </c>
      <c r="M1295" s="4">
        <v>43830</v>
      </c>
      <c r="N1295">
        <v>1</v>
      </c>
      <c r="O1295" t="s">
        <v>79</v>
      </c>
      <c r="P1295" t="s">
        <v>241</v>
      </c>
      <c r="Q1295">
        <v>1</v>
      </c>
      <c r="R1295" t="s">
        <v>629</v>
      </c>
      <c r="S1295" t="s">
        <v>965</v>
      </c>
      <c r="T1295" t="s">
        <v>1703</v>
      </c>
      <c r="U1295" t="s">
        <v>69</v>
      </c>
      <c r="V1295" t="s">
        <v>1548</v>
      </c>
      <c r="W1295">
        <v>119.95</v>
      </c>
      <c r="X1295">
        <v>14.99</v>
      </c>
      <c r="Y1295">
        <v>1</v>
      </c>
      <c r="Z1295" t="s">
        <v>86</v>
      </c>
      <c r="AA1295" t="s">
        <v>2350</v>
      </c>
      <c r="AF1295" s="4"/>
      <c r="AG1295" s="4"/>
      <c r="AH1295" t="s">
        <v>79</v>
      </c>
      <c r="AI1295" t="s">
        <v>241</v>
      </c>
      <c r="AJ1295" t="s">
        <v>629</v>
      </c>
      <c r="AK1295" t="s">
        <v>965</v>
      </c>
      <c r="AL1295" t="s">
        <v>1703</v>
      </c>
      <c r="AM1295" t="s">
        <v>69</v>
      </c>
      <c r="AN1295" t="s">
        <v>1548</v>
      </c>
      <c r="AO1295" t="s">
        <v>86</v>
      </c>
      <c r="AP1295" t="s">
        <v>2350</v>
      </c>
    </row>
    <row r="1296" spans="1:42" x14ac:dyDescent="0.25">
      <c r="A1296">
        <v>904</v>
      </c>
      <c r="B1296">
        <v>114</v>
      </c>
      <c r="C1296" s="4">
        <v>44255</v>
      </c>
      <c r="D1296">
        <v>7</v>
      </c>
      <c r="E1296" t="s">
        <v>35</v>
      </c>
      <c r="F1296" t="s">
        <v>46</v>
      </c>
      <c r="G1296" t="s">
        <v>56</v>
      </c>
      <c r="H1296" t="s">
        <v>58</v>
      </c>
      <c r="I1296" s="4">
        <v>44071</v>
      </c>
      <c r="J1296">
        <v>9</v>
      </c>
      <c r="K1296" t="s">
        <v>59</v>
      </c>
      <c r="L1296" s="4">
        <v>43952</v>
      </c>
      <c r="M1296" s="4">
        <v>44075</v>
      </c>
      <c r="N1296">
        <v>2</v>
      </c>
      <c r="O1296" t="s">
        <v>167</v>
      </c>
      <c r="P1296" t="s">
        <v>329</v>
      </c>
      <c r="Q1296">
        <v>2</v>
      </c>
      <c r="R1296" t="s">
        <v>854</v>
      </c>
      <c r="S1296" t="s">
        <v>1391</v>
      </c>
      <c r="T1296" t="s">
        <v>1907</v>
      </c>
      <c r="U1296" t="s">
        <v>88</v>
      </c>
      <c r="V1296" t="s">
        <v>1869</v>
      </c>
      <c r="W1296">
        <v>301.95999999999998</v>
      </c>
      <c r="X1296">
        <v>59.96</v>
      </c>
      <c r="Y1296">
        <v>2</v>
      </c>
      <c r="Z1296" t="s">
        <v>2283</v>
      </c>
      <c r="AA1296" t="s">
        <v>2584</v>
      </c>
      <c r="AB1296">
        <v>5</v>
      </c>
      <c r="AC1296" t="s">
        <v>2634</v>
      </c>
      <c r="AD1296">
        <v>1242</v>
      </c>
      <c r="AE1296" t="s">
        <v>2639</v>
      </c>
      <c r="AF1296" s="4">
        <v>44235</v>
      </c>
      <c r="AG1296" s="4">
        <v>44299</v>
      </c>
      <c r="AH1296" t="s">
        <v>80</v>
      </c>
      <c r="AI1296" t="s">
        <v>242</v>
      </c>
      <c r="AJ1296" t="s">
        <v>620</v>
      </c>
      <c r="AK1296" t="s">
        <v>1170</v>
      </c>
      <c r="AL1296" t="s">
        <v>1696</v>
      </c>
      <c r="AM1296" t="s">
        <v>80</v>
      </c>
      <c r="AN1296" t="s">
        <v>1548</v>
      </c>
      <c r="AO1296" t="s">
        <v>79</v>
      </c>
      <c r="AP1296" t="s">
        <v>2349</v>
      </c>
    </row>
    <row r="1297" spans="1:42" x14ac:dyDescent="0.25">
      <c r="A1297">
        <v>904</v>
      </c>
      <c r="B1297">
        <v>114</v>
      </c>
      <c r="C1297" s="4">
        <v>44255</v>
      </c>
      <c r="D1297">
        <v>7</v>
      </c>
      <c r="E1297" t="s">
        <v>35</v>
      </c>
      <c r="F1297" t="s">
        <v>46</v>
      </c>
      <c r="G1297" t="s">
        <v>56</v>
      </c>
      <c r="H1297" t="s">
        <v>58</v>
      </c>
      <c r="I1297" s="4">
        <v>44071</v>
      </c>
      <c r="J1297">
        <v>9</v>
      </c>
      <c r="K1297" t="s">
        <v>59</v>
      </c>
      <c r="L1297" s="4">
        <v>43952</v>
      </c>
      <c r="M1297" s="4">
        <v>44075</v>
      </c>
      <c r="N1297">
        <v>2</v>
      </c>
      <c r="O1297" t="s">
        <v>167</v>
      </c>
      <c r="P1297" t="s">
        <v>329</v>
      </c>
      <c r="Q1297">
        <v>2</v>
      </c>
      <c r="R1297" t="s">
        <v>854</v>
      </c>
      <c r="S1297" t="s">
        <v>1391</v>
      </c>
      <c r="T1297" t="s">
        <v>1907</v>
      </c>
      <c r="U1297" t="s">
        <v>88</v>
      </c>
      <c r="V1297" t="s">
        <v>1869</v>
      </c>
      <c r="W1297">
        <v>301.95999999999998</v>
      </c>
      <c r="X1297">
        <v>59.96</v>
      </c>
      <c r="Y1297">
        <v>2</v>
      </c>
      <c r="Z1297" t="s">
        <v>2283</v>
      </c>
      <c r="AA1297" t="s">
        <v>2584</v>
      </c>
      <c r="AB1297">
        <v>5</v>
      </c>
      <c r="AC1297" t="s">
        <v>2634</v>
      </c>
      <c r="AD1297">
        <v>1242</v>
      </c>
      <c r="AE1297" t="s">
        <v>2639</v>
      </c>
      <c r="AF1297" s="4">
        <v>44235</v>
      </c>
      <c r="AG1297" s="4">
        <v>44299</v>
      </c>
      <c r="AH1297" t="s">
        <v>79</v>
      </c>
      <c r="AI1297" t="s">
        <v>241</v>
      </c>
      <c r="AJ1297" t="s">
        <v>472</v>
      </c>
      <c r="AK1297" t="s">
        <v>1035</v>
      </c>
      <c r="AL1297" t="s">
        <v>1513</v>
      </c>
      <c r="AM1297" t="s">
        <v>80</v>
      </c>
      <c r="AN1297" t="s">
        <v>1548</v>
      </c>
      <c r="AO1297" t="s">
        <v>65</v>
      </c>
      <c r="AP1297" t="s">
        <v>2343</v>
      </c>
    </row>
    <row r="1298" spans="1:42" x14ac:dyDescent="0.25">
      <c r="A1298">
        <v>905</v>
      </c>
      <c r="B1298">
        <v>172</v>
      </c>
      <c r="C1298" s="4">
        <v>44256</v>
      </c>
      <c r="D1298">
        <v>2</v>
      </c>
      <c r="E1298" t="s">
        <v>38</v>
      </c>
      <c r="F1298" t="s">
        <v>49</v>
      </c>
      <c r="G1298" t="s">
        <v>56</v>
      </c>
      <c r="H1298" t="s">
        <v>57</v>
      </c>
      <c r="I1298" s="4">
        <v>43802</v>
      </c>
      <c r="J1298">
        <v>2</v>
      </c>
      <c r="K1298" t="s">
        <v>60</v>
      </c>
      <c r="L1298" s="4">
        <v>43615</v>
      </c>
      <c r="M1298" s="4">
        <v>43830</v>
      </c>
      <c r="N1298">
        <v>1</v>
      </c>
      <c r="O1298" t="s">
        <v>70</v>
      </c>
      <c r="P1298" t="s">
        <v>232</v>
      </c>
      <c r="Q1298">
        <v>1</v>
      </c>
      <c r="R1298" t="s">
        <v>594</v>
      </c>
      <c r="S1298" t="s">
        <v>1077</v>
      </c>
      <c r="T1298" t="s">
        <v>519</v>
      </c>
      <c r="U1298" t="s">
        <v>80</v>
      </c>
      <c r="V1298" t="s">
        <v>1517</v>
      </c>
      <c r="W1298">
        <v>82</v>
      </c>
      <c r="X1298">
        <v>39.979999999999997</v>
      </c>
      <c r="Y1298">
        <v>1</v>
      </c>
      <c r="Z1298" t="s">
        <v>432</v>
      </c>
      <c r="AA1298" t="s">
        <v>2331</v>
      </c>
      <c r="AF1298" s="4"/>
      <c r="AG1298" s="4"/>
      <c r="AH1298" t="s">
        <v>70</v>
      </c>
      <c r="AI1298" t="s">
        <v>232</v>
      </c>
      <c r="AJ1298" t="s">
        <v>594</v>
      </c>
      <c r="AK1298" t="s">
        <v>1077</v>
      </c>
      <c r="AL1298" t="s">
        <v>519</v>
      </c>
      <c r="AM1298" t="s">
        <v>80</v>
      </c>
      <c r="AN1298" t="s">
        <v>1517</v>
      </c>
      <c r="AO1298" t="s">
        <v>432</v>
      </c>
      <c r="AP1298" t="s">
        <v>2331</v>
      </c>
    </row>
    <row r="1299" spans="1:42" x14ac:dyDescent="0.25">
      <c r="A1299">
        <v>906</v>
      </c>
      <c r="B1299">
        <v>254</v>
      </c>
      <c r="C1299" s="4">
        <v>44258</v>
      </c>
      <c r="D1299">
        <v>1</v>
      </c>
      <c r="E1299" t="s">
        <v>39</v>
      </c>
      <c r="F1299" t="s">
        <v>50</v>
      </c>
      <c r="G1299" t="s">
        <v>56</v>
      </c>
      <c r="H1299" t="s">
        <v>58</v>
      </c>
      <c r="I1299" s="4">
        <v>43729</v>
      </c>
      <c r="J1299">
        <v>2</v>
      </c>
      <c r="K1299" t="s">
        <v>60</v>
      </c>
      <c r="L1299" s="4">
        <v>43615</v>
      </c>
      <c r="M1299" s="4">
        <v>43830</v>
      </c>
      <c r="N1299">
        <v>1</v>
      </c>
      <c r="O1299" t="s">
        <v>79</v>
      </c>
      <c r="P1299" t="s">
        <v>241</v>
      </c>
      <c r="Q1299">
        <v>1</v>
      </c>
      <c r="R1299" t="s">
        <v>403</v>
      </c>
      <c r="S1299" t="s">
        <v>965</v>
      </c>
      <c r="T1299" t="s">
        <v>422</v>
      </c>
      <c r="U1299" t="s">
        <v>69</v>
      </c>
      <c r="V1299" t="s">
        <v>1562</v>
      </c>
      <c r="W1299">
        <v>120</v>
      </c>
      <c r="X1299">
        <v>9.99</v>
      </c>
      <c r="Y1299">
        <v>1</v>
      </c>
      <c r="Z1299" t="s">
        <v>455</v>
      </c>
      <c r="AA1299" t="s">
        <v>2340</v>
      </c>
      <c r="AF1299" s="4"/>
      <c r="AG1299" s="4"/>
      <c r="AH1299" t="s">
        <v>79</v>
      </c>
      <c r="AI1299" t="s">
        <v>241</v>
      </c>
      <c r="AJ1299" t="s">
        <v>403</v>
      </c>
      <c r="AK1299" t="s">
        <v>965</v>
      </c>
      <c r="AL1299" t="s">
        <v>422</v>
      </c>
      <c r="AM1299" t="s">
        <v>69</v>
      </c>
      <c r="AN1299" t="s">
        <v>1562</v>
      </c>
      <c r="AO1299" t="s">
        <v>455</v>
      </c>
      <c r="AP1299" t="s">
        <v>2340</v>
      </c>
    </row>
    <row r="1300" spans="1:42" x14ac:dyDescent="0.25">
      <c r="A1300">
        <v>907</v>
      </c>
      <c r="B1300">
        <v>363</v>
      </c>
      <c r="C1300" s="4">
        <v>44258</v>
      </c>
      <c r="D1300">
        <v>2</v>
      </c>
      <c r="E1300" t="s">
        <v>38</v>
      </c>
      <c r="F1300" t="s">
        <v>49</v>
      </c>
      <c r="G1300" t="s">
        <v>55</v>
      </c>
      <c r="H1300" t="s">
        <v>57</v>
      </c>
      <c r="I1300" s="4">
        <v>43682</v>
      </c>
      <c r="J1300">
        <v>3</v>
      </c>
      <c r="K1300" t="s">
        <v>59</v>
      </c>
      <c r="L1300" s="4">
        <v>43615</v>
      </c>
      <c r="M1300" s="4">
        <v>43830</v>
      </c>
      <c r="N1300">
        <v>1</v>
      </c>
      <c r="O1300" t="s">
        <v>70</v>
      </c>
      <c r="P1300" t="s">
        <v>232</v>
      </c>
      <c r="Q1300">
        <v>1</v>
      </c>
      <c r="R1300" t="s">
        <v>411</v>
      </c>
      <c r="S1300" t="s">
        <v>973</v>
      </c>
      <c r="T1300" t="s">
        <v>1506</v>
      </c>
      <c r="U1300" t="s">
        <v>69</v>
      </c>
      <c r="V1300" t="s">
        <v>1517</v>
      </c>
      <c r="W1300">
        <v>95.95</v>
      </c>
      <c r="X1300">
        <v>19.989999999999998</v>
      </c>
      <c r="Y1300">
        <v>1</v>
      </c>
      <c r="Z1300" t="s">
        <v>673</v>
      </c>
      <c r="AA1300" t="s">
        <v>2348</v>
      </c>
      <c r="AF1300" s="4"/>
      <c r="AG1300" s="4"/>
      <c r="AH1300" t="s">
        <v>70</v>
      </c>
      <c r="AI1300" t="s">
        <v>232</v>
      </c>
      <c r="AJ1300" t="s">
        <v>411</v>
      </c>
      <c r="AK1300" t="s">
        <v>973</v>
      </c>
      <c r="AL1300" t="s">
        <v>1506</v>
      </c>
      <c r="AM1300" t="s">
        <v>69</v>
      </c>
      <c r="AN1300" t="s">
        <v>1517</v>
      </c>
      <c r="AO1300" t="s">
        <v>673</v>
      </c>
      <c r="AP1300" t="s">
        <v>2348</v>
      </c>
    </row>
    <row r="1301" spans="1:42" x14ac:dyDescent="0.25">
      <c r="A1301">
        <v>908</v>
      </c>
      <c r="B1301">
        <v>62</v>
      </c>
      <c r="C1301" s="4">
        <v>44259</v>
      </c>
      <c r="D1301">
        <v>3</v>
      </c>
      <c r="E1301" t="s">
        <v>34</v>
      </c>
      <c r="F1301" t="s">
        <v>45</v>
      </c>
      <c r="G1301" t="s">
        <v>56</v>
      </c>
      <c r="H1301" t="s">
        <v>58</v>
      </c>
      <c r="I1301" s="4">
        <v>43693</v>
      </c>
      <c r="J1301">
        <v>1</v>
      </c>
      <c r="K1301" t="s">
        <v>61</v>
      </c>
      <c r="L1301" s="4">
        <v>43615</v>
      </c>
      <c r="M1301" s="4">
        <v>43830</v>
      </c>
      <c r="N1301">
        <v>1</v>
      </c>
      <c r="O1301" t="s">
        <v>70</v>
      </c>
      <c r="P1301" t="s">
        <v>232</v>
      </c>
      <c r="Q1301">
        <v>1</v>
      </c>
      <c r="R1301" t="s">
        <v>753</v>
      </c>
      <c r="S1301" t="s">
        <v>1077</v>
      </c>
      <c r="T1301" t="s">
        <v>598</v>
      </c>
      <c r="U1301" t="s">
        <v>67</v>
      </c>
      <c r="V1301" t="s">
        <v>1517</v>
      </c>
      <c r="W1301">
        <v>105</v>
      </c>
      <c r="X1301">
        <v>59.97</v>
      </c>
      <c r="Y1301">
        <v>1</v>
      </c>
      <c r="Z1301" t="s">
        <v>673</v>
      </c>
      <c r="AA1301" t="s">
        <v>2348</v>
      </c>
      <c r="AF1301" s="4"/>
      <c r="AG1301" s="4"/>
      <c r="AH1301" t="s">
        <v>70</v>
      </c>
      <c r="AI1301" t="s">
        <v>232</v>
      </c>
      <c r="AJ1301" t="s">
        <v>753</v>
      </c>
      <c r="AK1301" t="s">
        <v>1077</v>
      </c>
      <c r="AL1301" t="s">
        <v>598</v>
      </c>
      <c r="AM1301" t="s">
        <v>67</v>
      </c>
      <c r="AN1301" t="s">
        <v>1517</v>
      </c>
      <c r="AO1301" t="s">
        <v>673</v>
      </c>
      <c r="AP1301" t="s">
        <v>2348</v>
      </c>
    </row>
    <row r="1302" spans="1:42" x14ac:dyDescent="0.25">
      <c r="A1302">
        <v>909</v>
      </c>
      <c r="B1302">
        <v>91</v>
      </c>
      <c r="C1302" s="4">
        <v>44259</v>
      </c>
      <c r="D1302">
        <v>2</v>
      </c>
      <c r="E1302" t="s">
        <v>38</v>
      </c>
      <c r="F1302" t="s">
        <v>49</v>
      </c>
      <c r="G1302" t="s">
        <v>55</v>
      </c>
      <c r="H1302" t="s">
        <v>58</v>
      </c>
      <c r="I1302" s="4">
        <v>44076</v>
      </c>
      <c r="J1302">
        <v>10</v>
      </c>
      <c r="K1302" t="s">
        <v>61</v>
      </c>
      <c r="L1302" s="4">
        <v>44055</v>
      </c>
      <c r="M1302" s="4">
        <v>44196</v>
      </c>
      <c r="N1302">
        <v>1</v>
      </c>
      <c r="O1302" t="s">
        <v>65</v>
      </c>
      <c r="P1302" t="s">
        <v>227</v>
      </c>
      <c r="Q1302">
        <v>1</v>
      </c>
      <c r="R1302" t="s">
        <v>519</v>
      </c>
      <c r="S1302" t="s">
        <v>1083</v>
      </c>
      <c r="T1302" t="s">
        <v>1609</v>
      </c>
      <c r="U1302" t="s">
        <v>67</v>
      </c>
      <c r="V1302" t="s">
        <v>1517</v>
      </c>
      <c r="W1302">
        <v>40.47</v>
      </c>
      <c r="X1302">
        <v>59.97</v>
      </c>
      <c r="Y1302">
        <v>1</v>
      </c>
      <c r="Z1302" t="s">
        <v>431</v>
      </c>
      <c r="AA1302" t="s">
        <v>2326</v>
      </c>
      <c r="AB1302">
        <v>5</v>
      </c>
      <c r="AC1302" t="s">
        <v>2633</v>
      </c>
      <c r="AD1302">
        <v>1220</v>
      </c>
      <c r="AE1302" t="s">
        <v>2639</v>
      </c>
      <c r="AF1302" s="4">
        <v>44235</v>
      </c>
      <c r="AG1302" s="4">
        <v>44299</v>
      </c>
      <c r="AH1302" t="s">
        <v>65</v>
      </c>
      <c r="AI1302" t="s">
        <v>227</v>
      </c>
      <c r="AJ1302" t="s">
        <v>519</v>
      </c>
      <c r="AK1302" t="s">
        <v>1083</v>
      </c>
      <c r="AL1302" t="s">
        <v>1609</v>
      </c>
      <c r="AM1302" t="s">
        <v>67</v>
      </c>
      <c r="AN1302" t="s">
        <v>1517</v>
      </c>
      <c r="AO1302" t="s">
        <v>431</v>
      </c>
      <c r="AP1302" t="s">
        <v>2326</v>
      </c>
    </row>
    <row r="1303" spans="1:42" x14ac:dyDescent="0.25">
      <c r="A1303">
        <v>910</v>
      </c>
      <c r="B1303">
        <v>145</v>
      </c>
      <c r="C1303" s="4">
        <v>44259</v>
      </c>
      <c r="D1303">
        <v>6</v>
      </c>
      <c r="E1303" t="s">
        <v>33</v>
      </c>
      <c r="F1303" t="s">
        <v>44</v>
      </c>
      <c r="G1303" t="s">
        <v>55</v>
      </c>
      <c r="H1303" t="s">
        <v>57</v>
      </c>
      <c r="I1303" s="4">
        <v>44111</v>
      </c>
      <c r="J1303">
        <v>10</v>
      </c>
      <c r="K1303" t="s">
        <v>61</v>
      </c>
      <c r="L1303" s="4">
        <v>44055</v>
      </c>
      <c r="M1303" s="4">
        <v>44196</v>
      </c>
      <c r="N1303">
        <v>1</v>
      </c>
      <c r="O1303" t="s">
        <v>67</v>
      </c>
      <c r="P1303" t="s">
        <v>229</v>
      </c>
      <c r="Q1303">
        <v>1</v>
      </c>
      <c r="R1303" t="s">
        <v>478</v>
      </c>
      <c r="S1303" t="s">
        <v>1041</v>
      </c>
      <c r="T1303" t="s">
        <v>1569</v>
      </c>
      <c r="U1303" t="s">
        <v>80</v>
      </c>
      <c r="V1303" t="s">
        <v>1548</v>
      </c>
      <c r="W1303">
        <v>85.98</v>
      </c>
      <c r="X1303">
        <v>29.98</v>
      </c>
      <c r="Y1303">
        <v>1</v>
      </c>
      <c r="Z1303" t="s">
        <v>90</v>
      </c>
      <c r="AA1303" t="s">
        <v>2328</v>
      </c>
      <c r="AB1303">
        <v>5</v>
      </c>
      <c r="AC1303" t="s">
        <v>2633</v>
      </c>
      <c r="AD1303">
        <v>1272</v>
      </c>
      <c r="AE1303" t="s">
        <v>2639</v>
      </c>
      <c r="AF1303" s="4">
        <v>44235</v>
      </c>
      <c r="AG1303" s="4">
        <v>44299</v>
      </c>
      <c r="AH1303" t="s">
        <v>67</v>
      </c>
      <c r="AI1303" t="s">
        <v>229</v>
      </c>
      <c r="AJ1303" t="s">
        <v>478</v>
      </c>
      <c r="AK1303" t="s">
        <v>1041</v>
      </c>
      <c r="AL1303" t="s">
        <v>1569</v>
      </c>
      <c r="AM1303" t="s">
        <v>80</v>
      </c>
      <c r="AN1303" t="s">
        <v>1548</v>
      </c>
      <c r="AO1303" t="s">
        <v>90</v>
      </c>
      <c r="AP1303" t="s">
        <v>2328</v>
      </c>
    </row>
    <row r="1304" spans="1:42" x14ac:dyDescent="0.25">
      <c r="A1304">
        <v>911</v>
      </c>
      <c r="B1304">
        <v>207</v>
      </c>
      <c r="C1304" s="4">
        <v>44259</v>
      </c>
      <c r="D1304">
        <v>11</v>
      </c>
      <c r="E1304" t="s">
        <v>37</v>
      </c>
      <c r="F1304" t="s">
        <v>48</v>
      </c>
      <c r="G1304" t="s">
        <v>56</v>
      </c>
      <c r="H1304" t="s">
        <v>57</v>
      </c>
      <c r="I1304" s="4">
        <v>43682</v>
      </c>
      <c r="J1304">
        <v>2</v>
      </c>
      <c r="K1304" t="s">
        <v>60</v>
      </c>
      <c r="L1304" s="4">
        <v>43615</v>
      </c>
      <c r="M1304" s="4">
        <v>43830</v>
      </c>
      <c r="N1304">
        <v>1</v>
      </c>
      <c r="O1304" t="s">
        <v>90</v>
      </c>
      <c r="P1304" t="s">
        <v>252</v>
      </c>
      <c r="Q1304">
        <v>1</v>
      </c>
      <c r="R1304" t="s">
        <v>80</v>
      </c>
      <c r="S1304" t="s">
        <v>1015</v>
      </c>
      <c r="T1304" t="s">
        <v>1578</v>
      </c>
      <c r="U1304" t="s">
        <v>69</v>
      </c>
      <c r="V1304" t="s">
        <v>1562</v>
      </c>
      <c r="W1304">
        <v>99.99</v>
      </c>
      <c r="X1304">
        <v>9.99</v>
      </c>
      <c r="Y1304">
        <v>1</v>
      </c>
      <c r="Z1304" t="s">
        <v>410</v>
      </c>
      <c r="AA1304" t="s">
        <v>2359</v>
      </c>
      <c r="AF1304" s="4"/>
      <c r="AG1304" s="4"/>
      <c r="AH1304" t="s">
        <v>90</v>
      </c>
      <c r="AI1304" t="s">
        <v>252</v>
      </c>
      <c r="AJ1304" t="s">
        <v>80</v>
      </c>
      <c r="AK1304" t="s">
        <v>1015</v>
      </c>
      <c r="AL1304" t="s">
        <v>1578</v>
      </c>
      <c r="AM1304" t="s">
        <v>69</v>
      </c>
      <c r="AN1304" t="s">
        <v>1562</v>
      </c>
      <c r="AO1304" t="s">
        <v>410</v>
      </c>
      <c r="AP1304" t="s">
        <v>2359</v>
      </c>
    </row>
    <row r="1305" spans="1:42" x14ac:dyDescent="0.25">
      <c r="A1305">
        <v>912</v>
      </c>
      <c r="B1305">
        <v>220</v>
      </c>
      <c r="C1305" s="4">
        <v>44260</v>
      </c>
      <c r="D1305">
        <v>6</v>
      </c>
      <c r="E1305" t="s">
        <v>33</v>
      </c>
      <c r="F1305" t="s">
        <v>44</v>
      </c>
      <c r="G1305" t="s">
        <v>55</v>
      </c>
      <c r="H1305" t="s">
        <v>57</v>
      </c>
      <c r="I1305" s="4">
        <v>43692</v>
      </c>
      <c r="J1305">
        <v>1</v>
      </c>
      <c r="K1305" t="s">
        <v>61</v>
      </c>
      <c r="L1305" s="4">
        <v>43615</v>
      </c>
      <c r="M1305" s="4">
        <v>43830</v>
      </c>
      <c r="N1305">
        <v>1</v>
      </c>
      <c r="O1305" t="s">
        <v>79</v>
      </c>
      <c r="P1305" t="s">
        <v>241</v>
      </c>
      <c r="Q1305">
        <v>1</v>
      </c>
      <c r="R1305" t="s">
        <v>463</v>
      </c>
      <c r="S1305" t="s">
        <v>1026</v>
      </c>
      <c r="T1305" t="s">
        <v>1556</v>
      </c>
      <c r="U1305" t="s">
        <v>80</v>
      </c>
      <c r="V1305" t="s">
        <v>1548</v>
      </c>
      <c r="W1305">
        <v>42.98</v>
      </c>
      <c r="X1305">
        <v>29.98</v>
      </c>
      <c r="Y1305">
        <v>1</v>
      </c>
      <c r="Z1305" t="s">
        <v>455</v>
      </c>
      <c r="AA1305" t="s">
        <v>2340</v>
      </c>
      <c r="AF1305" s="4"/>
      <c r="AG1305" s="4"/>
      <c r="AH1305" t="s">
        <v>79</v>
      </c>
      <c r="AI1305" t="s">
        <v>241</v>
      </c>
      <c r="AJ1305" t="s">
        <v>463</v>
      </c>
      <c r="AK1305" t="s">
        <v>1026</v>
      </c>
      <c r="AL1305" t="s">
        <v>1556</v>
      </c>
      <c r="AM1305" t="s">
        <v>80</v>
      </c>
      <c r="AN1305" t="s">
        <v>1548</v>
      </c>
      <c r="AO1305" t="s">
        <v>455</v>
      </c>
      <c r="AP1305" t="s">
        <v>2340</v>
      </c>
    </row>
    <row r="1306" spans="1:42" x14ac:dyDescent="0.25">
      <c r="A1306">
        <v>913</v>
      </c>
      <c r="B1306">
        <v>387</v>
      </c>
      <c r="C1306" s="4">
        <v>44260</v>
      </c>
      <c r="D1306">
        <v>3</v>
      </c>
      <c r="E1306" t="s">
        <v>34</v>
      </c>
      <c r="F1306" t="s">
        <v>45</v>
      </c>
      <c r="G1306" t="s">
        <v>56</v>
      </c>
      <c r="H1306" t="s">
        <v>58</v>
      </c>
      <c r="I1306" s="4">
        <v>43610</v>
      </c>
      <c r="J1306">
        <v>2</v>
      </c>
      <c r="L1306" s="4"/>
      <c r="M1306" s="4"/>
      <c r="N1306">
        <v>1</v>
      </c>
      <c r="O1306" t="s">
        <v>79</v>
      </c>
      <c r="P1306" t="s">
        <v>241</v>
      </c>
      <c r="Q1306">
        <v>1</v>
      </c>
      <c r="R1306" t="s">
        <v>406</v>
      </c>
      <c r="S1306" t="s">
        <v>968</v>
      </c>
      <c r="T1306" t="s">
        <v>1501</v>
      </c>
      <c r="U1306" t="s">
        <v>80</v>
      </c>
      <c r="V1306" t="s">
        <v>1548</v>
      </c>
      <c r="W1306">
        <v>173.9</v>
      </c>
      <c r="X1306">
        <v>29.98</v>
      </c>
      <c r="Y1306">
        <v>1</v>
      </c>
      <c r="Z1306" t="s">
        <v>65</v>
      </c>
      <c r="AA1306" t="s">
        <v>2343</v>
      </c>
      <c r="AF1306" s="4"/>
      <c r="AG1306" s="4"/>
      <c r="AH1306" t="s">
        <v>79</v>
      </c>
      <c r="AI1306" t="s">
        <v>241</v>
      </c>
      <c r="AJ1306" t="s">
        <v>406</v>
      </c>
      <c r="AK1306" t="s">
        <v>968</v>
      </c>
      <c r="AL1306" t="s">
        <v>1501</v>
      </c>
      <c r="AM1306" t="s">
        <v>80</v>
      </c>
      <c r="AN1306" t="s">
        <v>1548</v>
      </c>
      <c r="AO1306" t="s">
        <v>65</v>
      </c>
      <c r="AP1306" t="s">
        <v>2343</v>
      </c>
    </row>
    <row r="1307" spans="1:42" x14ac:dyDescent="0.25">
      <c r="A1307">
        <v>914</v>
      </c>
      <c r="B1307">
        <v>406</v>
      </c>
      <c r="C1307" s="4">
        <v>44261</v>
      </c>
      <c r="D1307">
        <v>8</v>
      </c>
      <c r="E1307" t="s">
        <v>43</v>
      </c>
      <c r="F1307" t="s">
        <v>54</v>
      </c>
      <c r="G1307" t="s">
        <v>56</v>
      </c>
      <c r="H1307" t="s">
        <v>57</v>
      </c>
      <c r="I1307" s="4">
        <v>43729</v>
      </c>
      <c r="J1307">
        <v>3</v>
      </c>
      <c r="K1307" t="s">
        <v>59</v>
      </c>
      <c r="L1307" s="4">
        <v>43615</v>
      </c>
      <c r="M1307" s="4">
        <v>43830</v>
      </c>
      <c r="N1307">
        <v>1</v>
      </c>
      <c r="O1307" t="s">
        <v>80</v>
      </c>
      <c r="P1307" t="s">
        <v>242</v>
      </c>
      <c r="Q1307">
        <v>1</v>
      </c>
      <c r="R1307" t="s">
        <v>548</v>
      </c>
      <c r="S1307" t="s">
        <v>1109</v>
      </c>
      <c r="T1307" t="s">
        <v>1634</v>
      </c>
      <c r="U1307" t="s">
        <v>67</v>
      </c>
      <c r="V1307" t="s">
        <v>1548</v>
      </c>
      <c r="W1307">
        <v>83.94</v>
      </c>
      <c r="X1307">
        <v>44.97</v>
      </c>
      <c r="Y1307">
        <v>1</v>
      </c>
      <c r="Z1307" t="s">
        <v>67</v>
      </c>
      <c r="AA1307" t="s">
        <v>2373</v>
      </c>
      <c r="AF1307" s="4"/>
      <c r="AG1307" s="4"/>
      <c r="AH1307" t="s">
        <v>80</v>
      </c>
      <c r="AI1307" t="s">
        <v>242</v>
      </c>
      <c r="AJ1307" t="s">
        <v>548</v>
      </c>
      <c r="AK1307" t="s">
        <v>1109</v>
      </c>
      <c r="AL1307" t="s">
        <v>1634</v>
      </c>
      <c r="AM1307" t="s">
        <v>67</v>
      </c>
      <c r="AN1307" t="s">
        <v>1548</v>
      </c>
      <c r="AO1307" t="s">
        <v>67</v>
      </c>
      <c r="AP1307" t="s">
        <v>2373</v>
      </c>
    </row>
    <row r="1308" spans="1:42" x14ac:dyDescent="0.25">
      <c r="A1308">
        <v>915</v>
      </c>
      <c r="B1308">
        <v>30</v>
      </c>
      <c r="C1308" s="4">
        <v>44262</v>
      </c>
      <c r="D1308">
        <v>8</v>
      </c>
      <c r="E1308" t="s">
        <v>43</v>
      </c>
      <c r="F1308" t="s">
        <v>54</v>
      </c>
      <c r="G1308" t="s">
        <v>55</v>
      </c>
      <c r="H1308" t="s">
        <v>58</v>
      </c>
      <c r="I1308" s="4">
        <v>44195</v>
      </c>
      <c r="J1308">
        <v>10</v>
      </c>
      <c r="K1308" t="s">
        <v>61</v>
      </c>
      <c r="L1308" s="4">
        <v>44055</v>
      </c>
      <c r="M1308" s="4">
        <v>44196</v>
      </c>
      <c r="N1308">
        <v>1</v>
      </c>
      <c r="O1308" t="s">
        <v>65</v>
      </c>
      <c r="P1308" t="s">
        <v>227</v>
      </c>
      <c r="Q1308">
        <v>1</v>
      </c>
      <c r="R1308" t="s">
        <v>685</v>
      </c>
      <c r="S1308" t="s">
        <v>1227</v>
      </c>
      <c r="T1308" t="s">
        <v>418</v>
      </c>
      <c r="U1308" t="s">
        <v>80</v>
      </c>
      <c r="V1308" t="s">
        <v>1517</v>
      </c>
      <c r="W1308">
        <v>100</v>
      </c>
      <c r="X1308">
        <v>39.979999999999997</v>
      </c>
      <c r="Y1308">
        <v>1</v>
      </c>
      <c r="Z1308" t="s">
        <v>431</v>
      </c>
      <c r="AA1308" t="s">
        <v>2326</v>
      </c>
      <c r="AB1308">
        <v>5</v>
      </c>
      <c r="AC1308" t="s">
        <v>2634</v>
      </c>
      <c r="AD1308">
        <v>1166</v>
      </c>
      <c r="AE1308" t="s">
        <v>2639</v>
      </c>
      <c r="AF1308" s="4">
        <v>44235</v>
      </c>
      <c r="AG1308" s="4">
        <v>44299</v>
      </c>
      <c r="AH1308" t="s">
        <v>65</v>
      </c>
      <c r="AI1308" t="s">
        <v>227</v>
      </c>
      <c r="AJ1308" t="s">
        <v>685</v>
      </c>
      <c r="AK1308" t="s">
        <v>1227</v>
      </c>
      <c r="AL1308" t="s">
        <v>418</v>
      </c>
      <c r="AM1308" t="s">
        <v>80</v>
      </c>
      <c r="AN1308" t="s">
        <v>1517</v>
      </c>
      <c r="AO1308" t="s">
        <v>431</v>
      </c>
      <c r="AP1308" t="s">
        <v>2326</v>
      </c>
    </row>
    <row r="1309" spans="1:42" x14ac:dyDescent="0.25">
      <c r="A1309">
        <v>916</v>
      </c>
      <c r="B1309">
        <v>322</v>
      </c>
      <c r="C1309" s="4">
        <v>44262</v>
      </c>
      <c r="D1309">
        <v>10</v>
      </c>
      <c r="E1309" t="s">
        <v>42</v>
      </c>
      <c r="F1309" t="s">
        <v>53</v>
      </c>
      <c r="G1309" t="s">
        <v>56</v>
      </c>
      <c r="H1309" t="s">
        <v>57</v>
      </c>
      <c r="I1309" s="4">
        <v>43571</v>
      </c>
      <c r="J1309">
        <v>1</v>
      </c>
      <c r="L1309" s="4"/>
      <c r="M1309" s="4"/>
      <c r="N1309">
        <v>1</v>
      </c>
      <c r="O1309" t="s">
        <v>80</v>
      </c>
      <c r="P1309" t="s">
        <v>242</v>
      </c>
      <c r="Q1309">
        <v>1</v>
      </c>
      <c r="R1309" t="s">
        <v>548</v>
      </c>
      <c r="S1309" t="s">
        <v>1109</v>
      </c>
      <c r="T1309" t="s">
        <v>1634</v>
      </c>
      <c r="U1309" t="s">
        <v>80</v>
      </c>
      <c r="V1309" t="s">
        <v>1548</v>
      </c>
      <c r="W1309">
        <v>55.96</v>
      </c>
      <c r="X1309">
        <v>29.98</v>
      </c>
      <c r="Y1309">
        <v>1</v>
      </c>
      <c r="Z1309" t="s">
        <v>67</v>
      </c>
      <c r="AA1309" t="s">
        <v>2373</v>
      </c>
      <c r="AF1309" s="4"/>
      <c r="AG1309" s="4"/>
      <c r="AH1309" t="s">
        <v>80</v>
      </c>
      <c r="AI1309" t="s">
        <v>242</v>
      </c>
      <c r="AJ1309" t="s">
        <v>548</v>
      </c>
      <c r="AK1309" t="s">
        <v>1109</v>
      </c>
      <c r="AL1309" t="s">
        <v>1634</v>
      </c>
      <c r="AM1309" t="s">
        <v>80</v>
      </c>
      <c r="AN1309" t="s">
        <v>1548</v>
      </c>
      <c r="AO1309" t="s">
        <v>67</v>
      </c>
      <c r="AP1309" t="s">
        <v>2373</v>
      </c>
    </row>
    <row r="1310" spans="1:42" x14ac:dyDescent="0.25">
      <c r="A1310">
        <v>917</v>
      </c>
      <c r="B1310">
        <v>435</v>
      </c>
      <c r="C1310" s="4">
        <v>44262</v>
      </c>
      <c r="D1310">
        <v>4</v>
      </c>
      <c r="E1310" t="s">
        <v>40</v>
      </c>
      <c r="F1310" t="s">
        <v>51</v>
      </c>
      <c r="G1310" t="s">
        <v>55</v>
      </c>
      <c r="H1310" t="s">
        <v>58</v>
      </c>
      <c r="I1310" s="4">
        <v>43537</v>
      </c>
      <c r="J1310">
        <v>1</v>
      </c>
      <c r="L1310" s="4"/>
      <c r="M1310" s="4"/>
      <c r="N1310">
        <v>1</v>
      </c>
      <c r="O1310" t="s">
        <v>78</v>
      </c>
      <c r="P1310" t="s">
        <v>240</v>
      </c>
      <c r="Q1310">
        <v>1</v>
      </c>
      <c r="R1310" t="s">
        <v>668</v>
      </c>
      <c r="S1310" t="s">
        <v>1212</v>
      </c>
      <c r="T1310" t="s">
        <v>1735</v>
      </c>
      <c r="U1310" t="s">
        <v>67</v>
      </c>
      <c r="V1310" t="s">
        <v>1548</v>
      </c>
      <c r="W1310">
        <v>449.97</v>
      </c>
      <c r="X1310">
        <v>44.97</v>
      </c>
      <c r="Y1310">
        <v>1</v>
      </c>
      <c r="Z1310" t="s">
        <v>393</v>
      </c>
      <c r="AA1310" t="s">
        <v>2345</v>
      </c>
      <c r="AF1310" s="4"/>
      <c r="AG1310" s="4"/>
      <c r="AH1310" t="s">
        <v>78</v>
      </c>
      <c r="AI1310" t="s">
        <v>240</v>
      </c>
      <c r="AJ1310" t="s">
        <v>668</v>
      </c>
      <c r="AK1310" t="s">
        <v>1212</v>
      </c>
      <c r="AL1310" t="s">
        <v>1735</v>
      </c>
      <c r="AM1310" t="s">
        <v>67</v>
      </c>
      <c r="AN1310" t="s">
        <v>1548</v>
      </c>
      <c r="AO1310" t="s">
        <v>393</v>
      </c>
      <c r="AP1310" t="s">
        <v>2345</v>
      </c>
    </row>
    <row r="1311" spans="1:42" x14ac:dyDescent="0.25">
      <c r="A1311">
        <v>918</v>
      </c>
      <c r="B1311">
        <v>484</v>
      </c>
      <c r="C1311" s="4">
        <v>44262</v>
      </c>
      <c r="D1311">
        <v>3</v>
      </c>
      <c r="E1311" t="s">
        <v>34</v>
      </c>
      <c r="F1311" t="s">
        <v>45</v>
      </c>
      <c r="G1311" t="s">
        <v>56</v>
      </c>
      <c r="H1311" t="s">
        <v>57</v>
      </c>
      <c r="I1311" s="4">
        <v>44152</v>
      </c>
      <c r="J1311">
        <v>15</v>
      </c>
      <c r="K1311" t="s">
        <v>62</v>
      </c>
      <c r="L1311" s="4">
        <v>43615</v>
      </c>
      <c r="M1311" s="4">
        <v>44413</v>
      </c>
      <c r="N1311">
        <v>2</v>
      </c>
      <c r="O1311" t="s">
        <v>204</v>
      </c>
      <c r="P1311" t="s">
        <v>366</v>
      </c>
      <c r="Q1311">
        <v>2</v>
      </c>
      <c r="R1311" t="s">
        <v>855</v>
      </c>
      <c r="S1311" t="s">
        <v>1392</v>
      </c>
      <c r="T1311" t="s">
        <v>1908</v>
      </c>
      <c r="U1311" t="s">
        <v>85</v>
      </c>
      <c r="V1311" t="s">
        <v>1902</v>
      </c>
      <c r="W1311">
        <v>323.77</v>
      </c>
      <c r="X1311">
        <v>69.97</v>
      </c>
      <c r="Y1311">
        <v>2</v>
      </c>
      <c r="Z1311" t="s">
        <v>2284</v>
      </c>
      <c r="AA1311" t="s">
        <v>2585</v>
      </c>
      <c r="AB1311">
        <v>5</v>
      </c>
      <c r="AC1311" t="s">
        <v>2633</v>
      </c>
      <c r="AD1311">
        <v>1572</v>
      </c>
      <c r="AE1311" t="s">
        <v>2639</v>
      </c>
      <c r="AF1311" s="4">
        <v>44235</v>
      </c>
      <c r="AG1311" s="4">
        <v>44299</v>
      </c>
      <c r="AH1311" t="s">
        <v>65</v>
      </c>
      <c r="AI1311" t="s">
        <v>227</v>
      </c>
      <c r="AJ1311" t="s">
        <v>415</v>
      </c>
      <c r="AK1311" t="s">
        <v>977</v>
      </c>
      <c r="AL1311" t="s">
        <v>1510</v>
      </c>
      <c r="AM1311" t="s">
        <v>69</v>
      </c>
      <c r="AN1311" t="s">
        <v>1517</v>
      </c>
      <c r="AO1311" t="s">
        <v>431</v>
      </c>
      <c r="AP1311" t="s">
        <v>2326</v>
      </c>
    </row>
    <row r="1312" spans="1:42" x14ac:dyDescent="0.25">
      <c r="A1312">
        <v>918</v>
      </c>
      <c r="B1312">
        <v>484</v>
      </c>
      <c r="C1312" s="4">
        <v>44262</v>
      </c>
      <c r="D1312">
        <v>3</v>
      </c>
      <c r="E1312" t="s">
        <v>34</v>
      </c>
      <c r="F1312" t="s">
        <v>45</v>
      </c>
      <c r="G1312" t="s">
        <v>56</v>
      </c>
      <c r="H1312" t="s">
        <v>57</v>
      </c>
      <c r="I1312" s="4">
        <v>44152</v>
      </c>
      <c r="J1312">
        <v>15</v>
      </c>
      <c r="K1312" t="s">
        <v>62</v>
      </c>
      <c r="L1312" s="4">
        <v>43615</v>
      </c>
      <c r="M1312" s="4">
        <v>44413</v>
      </c>
      <c r="N1312">
        <v>2</v>
      </c>
      <c r="O1312" t="s">
        <v>204</v>
      </c>
      <c r="P1312" t="s">
        <v>366</v>
      </c>
      <c r="Q1312">
        <v>2</v>
      </c>
      <c r="R1312" t="s">
        <v>855</v>
      </c>
      <c r="S1312" t="s">
        <v>1392</v>
      </c>
      <c r="T1312" t="s">
        <v>1908</v>
      </c>
      <c r="U1312" t="s">
        <v>85</v>
      </c>
      <c r="V1312" t="s">
        <v>1902</v>
      </c>
      <c r="W1312">
        <v>323.77</v>
      </c>
      <c r="X1312">
        <v>69.97</v>
      </c>
      <c r="Y1312">
        <v>2</v>
      </c>
      <c r="Z1312" t="s">
        <v>2284</v>
      </c>
      <c r="AA1312" t="s">
        <v>2585</v>
      </c>
      <c r="AB1312">
        <v>5</v>
      </c>
      <c r="AC1312" t="s">
        <v>2633</v>
      </c>
      <c r="AD1312">
        <v>1572</v>
      </c>
      <c r="AE1312" t="s">
        <v>2639</v>
      </c>
      <c r="AF1312" s="4">
        <v>44235</v>
      </c>
      <c r="AG1312" s="4">
        <v>44299</v>
      </c>
      <c r="AH1312" t="s">
        <v>86</v>
      </c>
      <c r="AI1312" t="s">
        <v>248</v>
      </c>
      <c r="AJ1312" t="s">
        <v>499</v>
      </c>
      <c r="AK1312" t="s">
        <v>1062</v>
      </c>
      <c r="AL1312" t="s">
        <v>1590</v>
      </c>
      <c r="AM1312" t="s">
        <v>80</v>
      </c>
      <c r="AN1312" t="s">
        <v>1577</v>
      </c>
      <c r="AO1312" t="s">
        <v>549</v>
      </c>
      <c r="AP1312" t="s">
        <v>2362</v>
      </c>
    </row>
    <row r="1313" spans="1:42" x14ac:dyDescent="0.25">
      <c r="A1313">
        <v>919</v>
      </c>
      <c r="B1313">
        <v>120</v>
      </c>
      <c r="C1313" s="4">
        <v>44266</v>
      </c>
      <c r="D1313">
        <v>10</v>
      </c>
      <c r="E1313" t="s">
        <v>42</v>
      </c>
      <c r="F1313" t="s">
        <v>53</v>
      </c>
      <c r="G1313" t="s">
        <v>56</v>
      </c>
      <c r="H1313" t="s">
        <v>57</v>
      </c>
      <c r="I1313" s="4">
        <v>43932</v>
      </c>
      <c r="J1313">
        <v>7</v>
      </c>
      <c r="K1313" t="s">
        <v>61</v>
      </c>
      <c r="L1313" s="4">
        <v>43915</v>
      </c>
      <c r="M1313" s="4">
        <v>44012</v>
      </c>
      <c r="N1313">
        <v>1</v>
      </c>
      <c r="O1313" t="s">
        <v>69</v>
      </c>
      <c r="P1313" t="s">
        <v>231</v>
      </c>
      <c r="Q1313">
        <v>1</v>
      </c>
      <c r="R1313" t="s">
        <v>856</v>
      </c>
      <c r="S1313" t="s">
        <v>1393</v>
      </c>
      <c r="T1313" t="s">
        <v>1909</v>
      </c>
      <c r="U1313" t="s">
        <v>67</v>
      </c>
      <c r="V1313" t="s">
        <v>1577</v>
      </c>
      <c r="W1313">
        <v>1587</v>
      </c>
      <c r="X1313">
        <v>74.97</v>
      </c>
      <c r="Y1313">
        <v>1</v>
      </c>
      <c r="Z1313" t="s">
        <v>67</v>
      </c>
      <c r="AA1313" t="s">
        <v>2373</v>
      </c>
      <c r="AF1313" s="4"/>
      <c r="AG1313" s="4"/>
      <c r="AH1313" t="s">
        <v>69</v>
      </c>
      <c r="AI1313" t="s">
        <v>231</v>
      </c>
      <c r="AJ1313" t="s">
        <v>856</v>
      </c>
      <c r="AK1313" t="s">
        <v>1393</v>
      </c>
      <c r="AL1313" t="s">
        <v>1909</v>
      </c>
      <c r="AM1313" t="s">
        <v>67</v>
      </c>
      <c r="AN1313" t="s">
        <v>1577</v>
      </c>
      <c r="AO1313" t="s">
        <v>67</v>
      </c>
      <c r="AP1313" t="s">
        <v>2373</v>
      </c>
    </row>
    <row r="1314" spans="1:42" x14ac:dyDescent="0.25">
      <c r="A1314">
        <v>920</v>
      </c>
      <c r="B1314">
        <v>400</v>
      </c>
      <c r="C1314" s="4">
        <v>44266</v>
      </c>
      <c r="D1314">
        <v>8</v>
      </c>
      <c r="E1314" t="s">
        <v>43</v>
      </c>
      <c r="F1314" t="s">
        <v>54</v>
      </c>
      <c r="G1314" t="s">
        <v>56</v>
      </c>
      <c r="H1314" t="s">
        <v>58</v>
      </c>
      <c r="I1314" s="4">
        <v>43622</v>
      </c>
      <c r="J1314">
        <v>2</v>
      </c>
      <c r="K1314" t="s">
        <v>60</v>
      </c>
      <c r="L1314" s="4">
        <v>43615</v>
      </c>
      <c r="M1314" s="4">
        <v>43830</v>
      </c>
      <c r="N1314">
        <v>1</v>
      </c>
      <c r="O1314" t="s">
        <v>69</v>
      </c>
      <c r="P1314" t="s">
        <v>231</v>
      </c>
      <c r="Q1314">
        <v>1</v>
      </c>
      <c r="R1314" t="s">
        <v>434</v>
      </c>
      <c r="S1314" t="s">
        <v>991</v>
      </c>
      <c r="T1314" t="s">
        <v>1524</v>
      </c>
      <c r="U1314" t="s">
        <v>69</v>
      </c>
      <c r="V1314" t="s">
        <v>1577</v>
      </c>
      <c r="W1314">
        <v>929.99</v>
      </c>
      <c r="X1314">
        <v>24.99</v>
      </c>
      <c r="Y1314">
        <v>1</v>
      </c>
      <c r="Z1314" t="s">
        <v>69</v>
      </c>
      <c r="AA1314" t="s">
        <v>2360</v>
      </c>
      <c r="AF1314" s="4"/>
      <c r="AG1314" s="4"/>
      <c r="AH1314" t="s">
        <v>69</v>
      </c>
      <c r="AI1314" t="s">
        <v>231</v>
      </c>
      <c r="AJ1314" t="s">
        <v>434</v>
      </c>
      <c r="AK1314" t="s">
        <v>991</v>
      </c>
      <c r="AL1314" t="s">
        <v>1524</v>
      </c>
      <c r="AM1314" t="s">
        <v>69</v>
      </c>
      <c r="AN1314" t="s">
        <v>1577</v>
      </c>
      <c r="AO1314" t="s">
        <v>69</v>
      </c>
      <c r="AP1314" t="s">
        <v>2360</v>
      </c>
    </row>
    <row r="1315" spans="1:42" x14ac:dyDescent="0.25">
      <c r="A1315">
        <v>921</v>
      </c>
      <c r="B1315">
        <v>468</v>
      </c>
      <c r="C1315" s="4">
        <v>44266</v>
      </c>
      <c r="D1315">
        <v>10</v>
      </c>
      <c r="E1315" t="s">
        <v>42</v>
      </c>
      <c r="F1315" t="s">
        <v>53</v>
      </c>
      <c r="G1315" t="s">
        <v>55</v>
      </c>
      <c r="H1315" t="s">
        <v>57</v>
      </c>
      <c r="I1315" s="4">
        <v>44132</v>
      </c>
      <c r="J1315">
        <v>15</v>
      </c>
      <c r="K1315" t="s">
        <v>62</v>
      </c>
      <c r="L1315" s="4">
        <v>43615</v>
      </c>
      <c r="M1315" s="4">
        <v>44413</v>
      </c>
      <c r="N1315">
        <v>1</v>
      </c>
      <c r="O1315" t="s">
        <v>69</v>
      </c>
      <c r="P1315" t="s">
        <v>231</v>
      </c>
      <c r="Q1315">
        <v>1</v>
      </c>
      <c r="R1315" t="s">
        <v>776</v>
      </c>
      <c r="S1315" t="s">
        <v>1314</v>
      </c>
      <c r="T1315" t="s">
        <v>1831</v>
      </c>
      <c r="U1315" t="s">
        <v>80</v>
      </c>
      <c r="V1315" t="s">
        <v>1577</v>
      </c>
      <c r="W1315">
        <v>470</v>
      </c>
      <c r="X1315">
        <v>49.98</v>
      </c>
      <c r="Y1315">
        <v>1</v>
      </c>
      <c r="Z1315" t="s">
        <v>78</v>
      </c>
      <c r="AA1315" t="s">
        <v>2330</v>
      </c>
      <c r="AF1315" s="4"/>
      <c r="AG1315" s="4"/>
      <c r="AH1315" t="s">
        <v>69</v>
      </c>
      <c r="AI1315" t="s">
        <v>231</v>
      </c>
      <c r="AJ1315" t="s">
        <v>776</v>
      </c>
      <c r="AK1315" t="s">
        <v>1314</v>
      </c>
      <c r="AL1315" t="s">
        <v>1831</v>
      </c>
      <c r="AM1315" t="s">
        <v>80</v>
      </c>
      <c r="AN1315" t="s">
        <v>1577</v>
      </c>
      <c r="AO1315" t="s">
        <v>78</v>
      </c>
      <c r="AP1315" t="s">
        <v>2330</v>
      </c>
    </row>
    <row r="1316" spans="1:42" x14ac:dyDescent="0.25">
      <c r="A1316">
        <v>922</v>
      </c>
      <c r="B1316">
        <v>56</v>
      </c>
      <c r="C1316" s="4">
        <v>44267</v>
      </c>
      <c r="D1316">
        <v>10</v>
      </c>
      <c r="E1316" t="s">
        <v>42</v>
      </c>
      <c r="F1316" t="s">
        <v>53</v>
      </c>
      <c r="G1316" t="s">
        <v>55</v>
      </c>
      <c r="H1316" t="s">
        <v>58</v>
      </c>
      <c r="I1316" s="4">
        <v>44243</v>
      </c>
      <c r="J1316">
        <v>11</v>
      </c>
      <c r="K1316" t="s">
        <v>60</v>
      </c>
      <c r="L1316" s="4">
        <v>44148</v>
      </c>
      <c r="M1316" s="4">
        <v>44265</v>
      </c>
      <c r="N1316">
        <v>1</v>
      </c>
      <c r="O1316" t="s">
        <v>65</v>
      </c>
      <c r="P1316" t="s">
        <v>227</v>
      </c>
      <c r="Q1316">
        <v>1</v>
      </c>
      <c r="R1316" t="s">
        <v>519</v>
      </c>
      <c r="S1316" t="s">
        <v>1083</v>
      </c>
      <c r="T1316" t="s">
        <v>1609</v>
      </c>
      <c r="U1316" t="s">
        <v>80</v>
      </c>
      <c r="V1316" t="s">
        <v>1517</v>
      </c>
      <c r="W1316">
        <v>26.98</v>
      </c>
      <c r="X1316">
        <v>39.979999999999997</v>
      </c>
      <c r="Y1316">
        <v>1</v>
      </c>
      <c r="Z1316" t="s">
        <v>431</v>
      </c>
      <c r="AA1316" t="s">
        <v>2326</v>
      </c>
      <c r="AF1316" s="4"/>
      <c r="AG1316" s="4"/>
      <c r="AH1316" t="s">
        <v>65</v>
      </c>
      <c r="AI1316" t="s">
        <v>227</v>
      </c>
      <c r="AJ1316" t="s">
        <v>519</v>
      </c>
      <c r="AK1316" t="s">
        <v>1083</v>
      </c>
      <c r="AL1316" t="s">
        <v>1609</v>
      </c>
      <c r="AM1316" t="s">
        <v>80</v>
      </c>
      <c r="AN1316" t="s">
        <v>1517</v>
      </c>
      <c r="AO1316" t="s">
        <v>431</v>
      </c>
      <c r="AP1316" t="s">
        <v>2326</v>
      </c>
    </row>
    <row r="1317" spans="1:42" x14ac:dyDescent="0.25">
      <c r="A1317">
        <v>923</v>
      </c>
      <c r="B1317">
        <v>405</v>
      </c>
      <c r="C1317" s="4">
        <v>44268</v>
      </c>
      <c r="D1317">
        <v>8</v>
      </c>
      <c r="E1317" t="s">
        <v>43</v>
      </c>
      <c r="F1317" t="s">
        <v>54</v>
      </c>
      <c r="G1317" t="s">
        <v>56</v>
      </c>
      <c r="H1317" t="s">
        <v>57</v>
      </c>
      <c r="I1317" s="4">
        <v>43687</v>
      </c>
      <c r="J1317">
        <v>3</v>
      </c>
      <c r="K1317" t="s">
        <v>59</v>
      </c>
      <c r="L1317" s="4">
        <v>43615</v>
      </c>
      <c r="M1317" s="4">
        <v>43830</v>
      </c>
      <c r="N1317">
        <v>1</v>
      </c>
      <c r="O1317" t="s">
        <v>88</v>
      </c>
      <c r="P1317" t="s">
        <v>250</v>
      </c>
      <c r="Q1317">
        <v>2</v>
      </c>
      <c r="R1317" t="s">
        <v>857</v>
      </c>
      <c r="S1317" t="s">
        <v>1394</v>
      </c>
      <c r="T1317" t="s">
        <v>1910</v>
      </c>
      <c r="U1317" t="s">
        <v>88</v>
      </c>
      <c r="V1317" t="s">
        <v>1869</v>
      </c>
      <c r="W1317">
        <v>152.88</v>
      </c>
      <c r="X1317">
        <v>59.96</v>
      </c>
      <c r="Y1317">
        <v>1</v>
      </c>
      <c r="Z1317" t="s">
        <v>159</v>
      </c>
      <c r="AA1317" t="s">
        <v>2586</v>
      </c>
      <c r="AF1317" s="4"/>
      <c r="AG1317" s="4"/>
      <c r="AH1317" t="s">
        <v>80</v>
      </c>
      <c r="AI1317" t="s">
        <v>242</v>
      </c>
      <c r="AJ1317" t="s">
        <v>619</v>
      </c>
      <c r="AK1317" t="s">
        <v>1016</v>
      </c>
      <c r="AL1317" t="s">
        <v>1695</v>
      </c>
      <c r="AM1317" t="s">
        <v>80</v>
      </c>
      <c r="AN1317" t="s">
        <v>1548</v>
      </c>
      <c r="AO1317" t="s">
        <v>70</v>
      </c>
      <c r="AP1317" t="s">
        <v>2341</v>
      </c>
    </row>
    <row r="1318" spans="1:42" x14ac:dyDescent="0.25">
      <c r="A1318">
        <v>923</v>
      </c>
      <c r="B1318">
        <v>405</v>
      </c>
      <c r="C1318" s="4">
        <v>44268</v>
      </c>
      <c r="D1318">
        <v>8</v>
      </c>
      <c r="E1318" t="s">
        <v>43</v>
      </c>
      <c r="F1318" t="s">
        <v>54</v>
      </c>
      <c r="G1318" t="s">
        <v>56</v>
      </c>
      <c r="H1318" t="s">
        <v>57</v>
      </c>
      <c r="I1318" s="4">
        <v>43687</v>
      </c>
      <c r="J1318">
        <v>3</v>
      </c>
      <c r="K1318" t="s">
        <v>59</v>
      </c>
      <c r="L1318" s="4">
        <v>43615</v>
      </c>
      <c r="M1318" s="4">
        <v>43830</v>
      </c>
      <c r="N1318">
        <v>1</v>
      </c>
      <c r="O1318" t="s">
        <v>88</v>
      </c>
      <c r="P1318" t="s">
        <v>250</v>
      </c>
      <c r="Q1318">
        <v>2</v>
      </c>
      <c r="R1318" t="s">
        <v>857</v>
      </c>
      <c r="S1318" t="s">
        <v>1394</v>
      </c>
      <c r="T1318" t="s">
        <v>1910</v>
      </c>
      <c r="U1318" t="s">
        <v>88</v>
      </c>
      <c r="V1318" t="s">
        <v>1869</v>
      </c>
      <c r="W1318">
        <v>152.88</v>
      </c>
      <c r="X1318">
        <v>59.96</v>
      </c>
      <c r="Y1318">
        <v>1</v>
      </c>
      <c r="Z1318" t="s">
        <v>159</v>
      </c>
      <c r="AA1318" t="s">
        <v>2586</v>
      </c>
      <c r="AF1318" s="4"/>
      <c r="AG1318" s="4"/>
      <c r="AH1318" t="s">
        <v>80</v>
      </c>
      <c r="AI1318" t="s">
        <v>242</v>
      </c>
      <c r="AJ1318" t="s">
        <v>598</v>
      </c>
      <c r="AK1318" t="s">
        <v>1118</v>
      </c>
      <c r="AL1318" t="s">
        <v>1675</v>
      </c>
      <c r="AM1318" t="s">
        <v>80</v>
      </c>
      <c r="AN1318" t="s">
        <v>1548</v>
      </c>
      <c r="AO1318" t="s">
        <v>70</v>
      </c>
      <c r="AP1318" t="s">
        <v>2341</v>
      </c>
    </row>
    <row r="1319" spans="1:42" x14ac:dyDescent="0.25">
      <c r="A1319">
        <v>924</v>
      </c>
      <c r="B1319">
        <v>278</v>
      </c>
      <c r="C1319" s="4">
        <v>44269</v>
      </c>
      <c r="D1319">
        <v>9</v>
      </c>
      <c r="E1319" t="s">
        <v>41</v>
      </c>
      <c r="F1319" t="s">
        <v>52</v>
      </c>
      <c r="G1319" t="s">
        <v>55</v>
      </c>
      <c r="H1319" t="s">
        <v>57</v>
      </c>
      <c r="I1319" s="4">
        <v>43541</v>
      </c>
      <c r="J1319">
        <v>2</v>
      </c>
      <c r="L1319" s="4"/>
      <c r="M1319" s="4"/>
      <c r="N1319">
        <v>1</v>
      </c>
      <c r="O1319" t="s">
        <v>80</v>
      </c>
      <c r="P1319" t="s">
        <v>242</v>
      </c>
      <c r="Q1319">
        <v>1</v>
      </c>
      <c r="R1319" t="s">
        <v>709</v>
      </c>
      <c r="S1319" t="s">
        <v>1250</v>
      </c>
      <c r="T1319" t="s">
        <v>425</v>
      </c>
      <c r="U1319" t="s">
        <v>69</v>
      </c>
      <c r="V1319" t="s">
        <v>1548</v>
      </c>
      <c r="W1319">
        <v>125</v>
      </c>
      <c r="X1319">
        <v>14.99</v>
      </c>
      <c r="Y1319">
        <v>1</v>
      </c>
      <c r="Z1319" t="s">
        <v>79</v>
      </c>
      <c r="AA1319" t="s">
        <v>2349</v>
      </c>
      <c r="AF1319" s="4"/>
      <c r="AG1319" s="4"/>
      <c r="AH1319" t="s">
        <v>80</v>
      </c>
      <c r="AI1319" t="s">
        <v>242</v>
      </c>
      <c r="AJ1319" t="s">
        <v>709</v>
      </c>
      <c r="AK1319" t="s">
        <v>1250</v>
      </c>
      <c r="AL1319" t="s">
        <v>425</v>
      </c>
      <c r="AM1319" t="s">
        <v>69</v>
      </c>
      <c r="AN1319" t="s">
        <v>1548</v>
      </c>
      <c r="AO1319" t="s">
        <v>79</v>
      </c>
      <c r="AP1319" t="s">
        <v>2349</v>
      </c>
    </row>
    <row r="1320" spans="1:42" x14ac:dyDescent="0.25">
      <c r="A1320">
        <v>925</v>
      </c>
      <c r="B1320">
        <v>157</v>
      </c>
      <c r="C1320" s="4">
        <v>44270</v>
      </c>
      <c r="D1320">
        <v>11</v>
      </c>
      <c r="E1320" t="s">
        <v>37</v>
      </c>
      <c r="F1320" t="s">
        <v>48</v>
      </c>
      <c r="G1320" t="s">
        <v>56</v>
      </c>
      <c r="H1320" t="s">
        <v>58</v>
      </c>
      <c r="I1320" s="4">
        <v>43937</v>
      </c>
      <c r="J1320">
        <v>7</v>
      </c>
      <c r="K1320" t="s">
        <v>61</v>
      </c>
      <c r="L1320" s="4">
        <v>43915</v>
      </c>
      <c r="M1320" s="4">
        <v>44012</v>
      </c>
      <c r="N1320">
        <v>1</v>
      </c>
      <c r="O1320" t="s">
        <v>90</v>
      </c>
      <c r="P1320" t="s">
        <v>252</v>
      </c>
      <c r="Q1320">
        <v>1</v>
      </c>
      <c r="R1320" t="s">
        <v>449</v>
      </c>
      <c r="S1320" t="s">
        <v>1011</v>
      </c>
      <c r="T1320" t="s">
        <v>1541</v>
      </c>
      <c r="U1320" t="s">
        <v>67</v>
      </c>
      <c r="V1320" t="s">
        <v>1562</v>
      </c>
      <c r="W1320">
        <v>129.57</v>
      </c>
      <c r="X1320">
        <v>29.97</v>
      </c>
      <c r="Y1320">
        <v>1</v>
      </c>
      <c r="Z1320" t="s">
        <v>410</v>
      </c>
      <c r="AA1320" t="s">
        <v>2359</v>
      </c>
      <c r="AF1320" s="4"/>
      <c r="AG1320" s="4"/>
      <c r="AH1320" t="s">
        <v>90</v>
      </c>
      <c r="AI1320" t="s">
        <v>252</v>
      </c>
      <c r="AJ1320" t="s">
        <v>449</v>
      </c>
      <c r="AK1320" t="s">
        <v>1011</v>
      </c>
      <c r="AL1320" t="s">
        <v>1541</v>
      </c>
      <c r="AM1320" t="s">
        <v>67</v>
      </c>
      <c r="AN1320" t="s">
        <v>1562</v>
      </c>
      <c r="AO1320" t="s">
        <v>410</v>
      </c>
      <c r="AP1320" t="s">
        <v>2359</v>
      </c>
    </row>
    <row r="1321" spans="1:42" x14ac:dyDescent="0.25">
      <c r="A1321">
        <v>926</v>
      </c>
      <c r="B1321">
        <v>196</v>
      </c>
      <c r="C1321" s="4">
        <v>44270</v>
      </c>
      <c r="D1321">
        <v>10</v>
      </c>
      <c r="E1321" t="s">
        <v>42</v>
      </c>
      <c r="F1321" t="s">
        <v>53</v>
      </c>
      <c r="G1321" t="s">
        <v>55</v>
      </c>
      <c r="H1321" t="s">
        <v>57</v>
      </c>
      <c r="I1321" s="4">
        <v>43935</v>
      </c>
      <c r="J1321">
        <v>7</v>
      </c>
      <c r="K1321" t="s">
        <v>61</v>
      </c>
      <c r="L1321" s="4">
        <v>43915</v>
      </c>
      <c r="M1321" s="4">
        <v>44012</v>
      </c>
      <c r="N1321">
        <v>1</v>
      </c>
      <c r="O1321" t="s">
        <v>67</v>
      </c>
      <c r="P1321" t="s">
        <v>229</v>
      </c>
      <c r="Q1321">
        <v>1</v>
      </c>
      <c r="R1321" t="s">
        <v>623</v>
      </c>
      <c r="S1321" t="s">
        <v>1173</v>
      </c>
      <c r="T1321" t="s">
        <v>1577</v>
      </c>
      <c r="U1321" t="s">
        <v>80</v>
      </c>
      <c r="V1321" t="s">
        <v>1548</v>
      </c>
      <c r="W1321">
        <v>49.98</v>
      </c>
      <c r="X1321">
        <v>29.98</v>
      </c>
      <c r="Y1321">
        <v>1</v>
      </c>
      <c r="Z1321" t="s">
        <v>79</v>
      </c>
      <c r="AA1321" t="s">
        <v>2349</v>
      </c>
      <c r="AF1321" s="4"/>
      <c r="AG1321" s="4"/>
      <c r="AH1321" t="s">
        <v>67</v>
      </c>
      <c r="AI1321" t="s">
        <v>229</v>
      </c>
      <c r="AJ1321" t="s">
        <v>623</v>
      </c>
      <c r="AK1321" t="s">
        <v>1173</v>
      </c>
      <c r="AL1321" t="s">
        <v>1577</v>
      </c>
      <c r="AM1321" t="s">
        <v>80</v>
      </c>
      <c r="AN1321" t="s">
        <v>1548</v>
      </c>
      <c r="AO1321" t="s">
        <v>79</v>
      </c>
      <c r="AP1321" t="s">
        <v>2349</v>
      </c>
    </row>
    <row r="1322" spans="1:42" x14ac:dyDescent="0.25">
      <c r="A1322">
        <v>927</v>
      </c>
      <c r="B1322">
        <v>234</v>
      </c>
      <c r="C1322" s="4">
        <v>44270</v>
      </c>
      <c r="D1322">
        <v>4</v>
      </c>
      <c r="E1322" t="s">
        <v>40</v>
      </c>
      <c r="F1322" t="s">
        <v>51</v>
      </c>
      <c r="G1322" t="s">
        <v>56</v>
      </c>
      <c r="H1322" t="s">
        <v>58</v>
      </c>
      <c r="I1322" s="4">
        <v>44043</v>
      </c>
      <c r="J1322">
        <v>9</v>
      </c>
      <c r="K1322" t="s">
        <v>59</v>
      </c>
      <c r="L1322" s="4">
        <v>43952</v>
      </c>
      <c r="M1322" s="4">
        <v>44075</v>
      </c>
      <c r="N1322">
        <v>1</v>
      </c>
      <c r="O1322" t="s">
        <v>67</v>
      </c>
      <c r="P1322" t="s">
        <v>229</v>
      </c>
      <c r="Q1322">
        <v>1</v>
      </c>
      <c r="R1322" t="s">
        <v>439</v>
      </c>
      <c r="S1322" t="s">
        <v>1001</v>
      </c>
      <c r="T1322" t="s">
        <v>1533</v>
      </c>
      <c r="U1322" t="s">
        <v>69</v>
      </c>
      <c r="V1322" t="s">
        <v>1548</v>
      </c>
      <c r="W1322">
        <v>59.99</v>
      </c>
      <c r="X1322">
        <v>14.99</v>
      </c>
      <c r="Y1322">
        <v>1</v>
      </c>
      <c r="Z1322" t="s">
        <v>84</v>
      </c>
      <c r="AA1322" t="s">
        <v>2366</v>
      </c>
      <c r="AB1322">
        <v>5</v>
      </c>
      <c r="AC1322" t="s">
        <v>2633</v>
      </c>
      <c r="AD1322">
        <v>1348</v>
      </c>
      <c r="AE1322" t="s">
        <v>2639</v>
      </c>
      <c r="AF1322" s="4">
        <v>44235</v>
      </c>
      <c r="AG1322" s="4">
        <v>44299</v>
      </c>
      <c r="AH1322" t="s">
        <v>67</v>
      </c>
      <c r="AI1322" t="s">
        <v>229</v>
      </c>
      <c r="AJ1322" t="s">
        <v>439</v>
      </c>
      <c r="AK1322" t="s">
        <v>1001</v>
      </c>
      <c r="AL1322" t="s">
        <v>1533</v>
      </c>
      <c r="AM1322" t="s">
        <v>69</v>
      </c>
      <c r="AN1322" t="s">
        <v>1548</v>
      </c>
      <c r="AO1322" t="s">
        <v>84</v>
      </c>
      <c r="AP1322" t="s">
        <v>2366</v>
      </c>
    </row>
    <row r="1323" spans="1:42" x14ac:dyDescent="0.25">
      <c r="A1323">
        <v>928</v>
      </c>
      <c r="B1323">
        <v>399</v>
      </c>
      <c r="C1323" s="4">
        <v>44272</v>
      </c>
      <c r="D1323">
        <v>10</v>
      </c>
      <c r="E1323" t="s">
        <v>42</v>
      </c>
      <c r="F1323" t="s">
        <v>53</v>
      </c>
      <c r="G1323" t="s">
        <v>56</v>
      </c>
      <c r="H1323" t="s">
        <v>58</v>
      </c>
      <c r="I1323" s="4">
        <v>43735</v>
      </c>
      <c r="J1323">
        <v>1</v>
      </c>
      <c r="K1323" t="s">
        <v>61</v>
      </c>
      <c r="L1323" s="4">
        <v>43615</v>
      </c>
      <c r="M1323" s="4">
        <v>43830</v>
      </c>
      <c r="N1323">
        <v>1</v>
      </c>
      <c r="O1323" t="s">
        <v>67</v>
      </c>
      <c r="P1323" t="s">
        <v>229</v>
      </c>
      <c r="Q1323">
        <v>1</v>
      </c>
      <c r="R1323" t="s">
        <v>573</v>
      </c>
      <c r="S1323" t="s">
        <v>1131</v>
      </c>
      <c r="T1323" t="s">
        <v>1517</v>
      </c>
      <c r="U1323" t="s">
        <v>80</v>
      </c>
      <c r="V1323" t="s">
        <v>1548</v>
      </c>
      <c r="W1323">
        <v>39.979999999999997</v>
      </c>
      <c r="X1323">
        <v>29.98</v>
      </c>
      <c r="Y1323">
        <v>1</v>
      </c>
      <c r="Z1323" t="s">
        <v>872</v>
      </c>
      <c r="AA1323" t="s">
        <v>2388</v>
      </c>
      <c r="AF1323" s="4"/>
      <c r="AG1323" s="4"/>
      <c r="AH1323" t="s">
        <v>67</v>
      </c>
      <c r="AI1323" t="s">
        <v>229</v>
      </c>
      <c r="AJ1323" t="s">
        <v>573</v>
      </c>
      <c r="AK1323" t="s">
        <v>1131</v>
      </c>
      <c r="AL1323" t="s">
        <v>1517</v>
      </c>
      <c r="AM1323" t="s">
        <v>80</v>
      </c>
      <c r="AN1323" t="s">
        <v>1548</v>
      </c>
      <c r="AO1323" t="s">
        <v>872</v>
      </c>
      <c r="AP1323" t="s">
        <v>2388</v>
      </c>
    </row>
    <row r="1324" spans="1:42" x14ac:dyDescent="0.25">
      <c r="A1324">
        <v>929</v>
      </c>
      <c r="B1324">
        <v>460</v>
      </c>
      <c r="C1324" s="4">
        <v>44272</v>
      </c>
      <c r="D1324">
        <v>11</v>
      </c>
      <c r="E1324" t="s">
        <v>37</v>
      </c>
      <c r="F1324" t="s">
        <v>48</v>
      </c>
      <c r="G1324" t="s">
        <v>56</v>
      </c>
      <c r="H1324" t="s">
        <v>57</v>
      </c>
      <c r="I1324" s="4">
        <v>43836</v>
      </c>
      <c r="J1324">
        <v>4</v>
      </c>
      <c r="K1324" t="s">
        <v>61</v>
      </c>
      <c r="L1324" s="4">
        <v>43831</v>
      </c>
      <c r="M1324" s="4">
        <v>43861</v>
      </c>
      <c r="N1324">
        <v>1</v>
      </c>
      <c r="O1324" t="s">
        <v>86</v>
      </c>
      <c r="P1324" t="s">
        <v>248</v>
      </c>
      <c r="Q1324">
        <v>1</v>
      </c>
      <c r="R1324" t="s">
        <v>441</v>
      </c>
      <c r="S1324" t="s">
        <v>1003</v>
      </c>
      <c r="T1324" t="s">
        <v>1535</v>
      </c>
      <c r="U1324" t="s">
        <v>69</v>
      </c>
      <c r="V1324" t="s">
        <v>1577</v>
      </c>
      <c r="W1324">
        <v>43.99</v>
      </c>
      <c r="X1324">
        <v>24.99</v>
      </c>
      <c r="Y1324">
        <v>1</v>
      </c>
      <c r="Z1324" t="s">
        <v>530</v>
      </c>
      <c r="AA1324" t="s">
        <v>2367</v>
      </c>
      <c r="AF1324" s="4"/>
      <c r="AG1324" s="4"/>
      <c r="AH1324" t="s">
        <v>86</v>
      </c>
      <c r="AI1324" t="s">
        <v>248</v>
      </c>
      <c r="AJ1324" t="s">
        <v>441</v>
      </c>
      <c r="AK1324" t="s">
        <v>2640</v>
      </c>
      <c r="AL1324" t="s">
        <v>1535</v>
      </c>
      <c r="AM1324" t="s">
        <v>69</v>
      </c>
      <c r="AN1324" t="s">
        <v>1577</v>
      </c>
      <c r="AO1324" t="s">
        <v>530</v>
      </c>
      <c r="AP1324" t="s">
        <v>2367</v>
      </c>
    </row>
    <row r="1325" spans="1:42" x14ac:dyDescent="0.25">
      <c r="A1325">
        <v>930</v>
      </c>
      <c r="B1325">
        <v>397</v>
      </c>
      <c r="C1325" s="4">
        <v>44273</v>
      </c>
      <c r="D1325">
        <v>5</v>
      </c>
      <c r="E1325" t="s">
        <v>36</v>
      </c>
      <c r="F1325" t="s">
        <v>47</v>
      </c>
      <c r="G1325" t="s">
        <v>56</v>
      </c>
      <c r="H1325" t="s">
        <v>57</v>
      </c>
      <c r="I1325" s="4">
        <v>43648</v>
      </c>
      <c r="J1325">
        <v>1</v>
      </c>
      <c r="K1325" t="s">
        <v>61</v>
      </c>
      <c r="L1325" s="4">
        <v>43615</v>
      </c>
      <c r="M1325" s="4">
        <v>43830</v>
      </c>
      <c r="N1325">
        <v>1</v>
      </c>
      <c r="O1325" t="s">
        <v>70</v>
      </c>
      <c r="P1325" t="s">
        <v>232</v>
      </c>
      <c r="Q1325">
        <v>1</v>
      </c>
      <c r="R1325" t="s">
        <v>753</v>
      </c>
      <c r="S1325" t="s">
        <v>1077</v>
      </c>
      <c r="T1325" t="s">
        <v>598</v>
      </c>
      <c r="U1325" t="s">
        <v>69</v>
      </c>
      <c r="V1325" t="s">
        <v>1517</v>
      </c>
      <c r="W1325">
        <v>35</v>
      </c>
      <c r="X1325">
        <v>19.989999999999998</v>
      </c>
      <c r="Y1325">
        <v>1</v>
      </c>
      <c r="Z1325" t="s">
        <v>673</v>
      </c>
      <c r="AA1325" t="s">
        <v>2348</v>
      </c>
      <c r="AF1325" s="4"/>
      <c r="AG1325" s="4"/>
      <c r="AH1325" t="s">
        <v>70</v>
      </c>
      <c r="AI1325" t="s">
        <v>232</v>
      </c>
      <c r="AJ1325" t="s">
        <v>753</v>
      </c>
      <c r="AK1325" t="s">
        <v>1077</v>
      </c>
      <c r="AL1325" t="s">
        <v>598</v>
      </c>
      <c r="AM1325" t="s">
        <v>69</v>
      </c>
      <c r="AN1325" t="s">
        <v>1517</v>
      </c>
      <c r="AO1325" t="s">
        <v>673</v>
      </c>
      <c r="AP1325" t="s">
        <v>2348</v>
      </c>
    </row>
    <row r="1326" spans="1:42" x14ac:dyDescent="0.25">
      <c r="A1326">
        <v>931</v>
      </c>
      <c r="B1326">
        <v>191</v>
      </c>
      <c r="C1326" s="4">
        <v>44274</v>
      </c>
      <c r="D1326">
        <v>11</v>
      </c>
      <c r="E1326" t="s">
        <v>37</v>
      </c>
      <c r="F1326" t="s">
        <v>48</v>
      </c>
      <c r="G1326" t="s">
        <v>56</v>
      </c>
      <c r="H1326" t="s">
        <v>58</v>
      </c>
      <c r="I1326" s="4">
        <v>43712</v>
      </c>
      <c r="J1326">
        <v>3</v>
      </c>
      <c r="K1326" t="s">
        <v>59</v>
      </c>
      <c r="L1326" s="4">
        <v>43615</v>
      </c>
      <c r="M1326" s="4">
        <v>43830</v>
      </c>
      <c r="N1326">
        <v>2</v>
      </c>
      <c r="O1326" t="s">
        <v>116</v>
      </c>
      <c r="P1326" t="s">
        <v>278</v>
      </c>
      <c r="Q1326">
        <v>2</v>
      </c>
      <c r="R1326" t="s">
        <v>858</v>
      </c>
      <c r="S1326" t="s">
        <v>1395</v>
      </c>
      <c r="T1326" t="s">
        <v>1911</v>
      </c>
      <c r="U1326" t="s">
        <v>103</v>
      </c>
      <c r="V1326" t="s">
        <v>2042</v>
      </c>
      <c r="W1326">
        <v>260.95</v>
      </c>
      <c r="X1326">
        <v>44.96</v>
      </c>
      <c r="Y1326">
        <v>2</v>
      </c>
      <c r="Z1326" t="s">
        <v>2171</v>
      </c>
      <c r="AA1326" t="s">
        <v>2452</v>
      </c>
      <c r="AF1326" s="4"/>
      <c r="AG1326" s="4"/>
      <c r="AH1326" t="s">
        <v>67</v>
      </c>
      <c r="AI1326" t="s">
        <v>229</v>
      </c>
      <c r="AJ1326" t="s">
        <v>416</v>
      </c>
      <c r="AK1326" t="s">
        <v>978</v>
      </c>
      <c r="AL1326" t="s">
        <v>1511</v>
      </c>
      <c r="AM1326" t="s">
        <v>69</v>
      </c>
      <c r="AN1326" t="s">
        <v>1548</v>
      </c>
      <c r="AO1326" t="s">
        <v>652</v>
      </c>
      <c r="AP1326" t="s">
        <v>2352</v>
      </c>
    </row>
    <row r="1327" spans="1:42" x14ac:dyDescent="0.25">
      <c r="A1327">
        <v>931</v>
      </c>
      <c r="B1327">
        <v>191</v>
      </c>
      <c r="C1327" s="4">
        <v>44274</v>
      </c>
      <c r="D1327">
        <v>11</v>
      </c>
      <c r="E1327" t="s">
        <v>37</v>
      </c>
      <c r="F1327" t="s">
        <v>48</v>
      </c>
      <c r="G1327" t="s">
        <v>56</v>
      </c>
      <c r="H1327" t="s">
        <v>58</v>
      </c>
      <c r="I1327" s="4">
        <v>43712</v>
      </c>
      <c r="J1327">
        <v>3</v>
      </c>
      <c r="K1327" t="s">
        <v>59</v>
      </c>
      <c r="L1327" s="4">
        <v>43615</v>
      </c>
      <c r="M1327" s="4">
        <v>43830</v>
      </c>
      <c r="N1327">
        <v>2</v>
      </c>
      <c r="O1327" t="s">
        <v>116</v>
      </c>
      <c r="P1327" t="s">
        <v>278</v>
      </c>
      <c r="Q1327">
        <v>2</v>
      </c>
      <c r="R1327" t="s">
        <v>858</v>
      </c>
      <c r="S1327" t="s">
        <v>1395</v>
      </c>
      <c r="T1327" t="s">
        <v>1911</v>
      </c>
      <c r="U1327" t="s">
        <v>103</v>
      </c>
      <c r="V1327" t="s">
        <v>2042</v>
      </c>
      <c r="W1327">
        <v>260.95</v>
      </c>
      <c r="X1327">
        <v>44.96</v>
      </c>
      <c r="Y1327">
        <v>2</v>
      </c>
      <c r="Z1327" t="s">
        <v>2171</v>
      </c>
      <c r="AA1327" t="s">
        <v>2452</v>
      </c>
      <c r="AF1327" s="4"/>
      <c r="AG1327" s="4"/>
      <c r="AH1327" t="s">
        <v>90</v>
      </c>
      <c r="AI1327" t="s">
        <v>252</v>
      </c>
      <c r="AJ1327" t="s">
        <v>669</v>
      </c>
      <c r="AK1327" t="s">
        <v>989</v>
      </c>
      <c r="AL1327" t="s">
        <v>626</v>
      </c>
      <c r="AM1327" t="s">
        <v>67</v>
      </c>
      <c r="AN1327" t="s">
        <v>1562</v>
      </c>
      <c r="AO1327" t="s">
        <v>410</v>
      </c>
      <c r="AP1327" t="s">
        <v>2359</v>
      </c>
    </row>
    <row r="1328" spans="1:42" x14ac:dyDescent="0.25">
      <c r="A1328">
        <v>932</v>
      </c>
      <c r="B1328">
        <v>154</v>
      </c>
      <c r="C1328" s="4">
        <v>44275</v>
      </c>
      <c r="D1328">
        <v>2</v>
      </c>
      <c r="E1328" t="s">
        <v>38</v>
      </c>
      <c r="F1328" t="s">
        <v>49</v>
      </c>
      <c r="G1328" t="s">
        <v>56</v>
      </c>
      <c r="H1328" t="s">
        <v>57</v>
      </c>
      <c r="I1328" s="4">
        <v>43710</v>
      </c>
      <c r="J1328">
        <v>2</v>
      </c>
      <c r="K1328" t="s">
        <v>60</v>
      </c>
      <c r="L1328" s="4">
        <v>43615</v>
      </c>
      <c r="M1328" s="4">
        <v>43830</v>
      </c>
      <c r="N1328">
        <v>1</v>
      </c>
      <c r="O1328" t="s">
        <v>69</v>
      </c>
      <c r="P1328" t="s">
        <v>231</v>
      </c>
      <c r="Q1328">
        <v>1</v>
      </c>
      <c r="R1328" t="s">
        <v>78</v>
      </c>
      <c r="S1328" t="s">
        <v>1238</v>
      </c>
      <c r="T1328" t="s">
        <v>1533</v>
      </c>
      <c r="U1328" t="s">
        <v>69</v>
      </c>
      <c r="V1328" t="s">
        <v>1577</v>
      </c>
      <c r="W1328">
        <v>59.99</v>
      </c>
      <c r="X1328">
        <v>24.99</v>
      </c>
      <c r="Y1328">
        <v>1</v>
      </c>
      <c r="Z1328" t="s">
        <v>69</v>
      </c>
      <c r="AA1328" t="s">
        <v>2360</v>
      </c>
      <c r="AF1328" s="4"/>
      <c r="AG1328" s="4"/>
      <c r="AH1328" t="s">
        <v>69</v>
      </c>
      <c r="AI1328" t="s">
        <v>231</v>
      </c>
      <c r="AJ1328" t="s">
        <v>78</v>
      </c>
      <c r="AK1328" t="s">
        <v>1238</v>
      </c>
      <c r="AL1328" t="s">
        <v>1533</v>
      </c>
      <c r="AM1328" t="s">
        <v>69</v>
      </c>
      <c r="AN1328" t="s">
        <v>1577</v>
      </c>
      <c r="AO1328" t="s">
        <v>69</v>
      </c>
      <c r="AP1328" t="s">
        <v>2360</v>
      </c>
    </row>
    <row r="1329" spans="1:42" x14ac:dyDescent="0.25">
      <c r="A1329">
        <v>933</v>
      </c>
      <c r="B1329">
        <v>268</v>
      </c>
      <c r="C1329" s="4">
        <v>44275</v>
      </c>
      <c r="D1329">
        <v>3</v>
      </c>
      <c r="E1329" t="s">
        <v>34</v>
      </c>
      <c r="F1329" t="s">
        <v>45</v>
      </c>
      <c r="G1329" t="s">
        <v>56</v>
      </c>
      <c r="H1329" t="s">
        <v>58</v>
      </c>
      <c r="I1329" s="4">
        <v>43694</v>
      </c>
      <c r="J1329">
        <v>2</v>
      </c>
      <c r="K1329" t="s">
        <v>60</v>
      </c>
      <c r="L1329" s="4">
        <v>43615</v>
      </c>
      <c r="M1329" s="4">
        <v>43830</v>
      </c>
      <c r="N1329">
        <v>2</v>
      </c>
      <c r="O1329" t="s">
        <v>109</v>
      </c>
      <c r="P1329" t="s">
        <v>271</v>
      </c>
      <c r="Q1329">
        <v>2</v>
      </c>
      <c r="R1329" t="s">
        <v>859</v>
      </c>
      <c r="S1329" t="s">
        <v>1396</v>
      </c>
      <c r="T1329" t="s">
        <v>1912</v>
      </c>
      <c r="U1329" t="s">
        <v>103</v>
      </c>
      <c r="V1329" t="s">
        <v>2031</v>
      </c>
      <c r="W1329">
        <v>199.96</v>
      </c>
      <c r="X1329">
        <v>89.96</v>
      </c>
      <c r="Y1329">
        <v>2</v>
      </c>
      <c r="Z1329" t="s">
        <v>76</v>
      </c>
      <c r="AA1329" t="s">
        <v>2563</v>
      </c>
      <c r="AF1329" s="4"/>
      <c r="AG1329" s="4"/>
      <c r="AH1329" t="s">
        <v>67</v>
      </c>
      <c r="AI1329" t="s">
        <v>229</v>
      </c>
      <c r="AJ1329" t="s">
        <v>710</v>
      </c>
      <c r="AK1329" t="s">
        <v>1251</v>
      </c>
      <c r="AL1329" t="s">
        <v>1517</v>
      </c>
      <c r="AM1329" t="s">
        <v>69</v>
      </c>
      <c r="AN1329" t="s">
        <v>1548</v>
      </c>
      <c r="AO1329" t="s">
        <v>90</v>
      </c>
      <c r="AP1329" t="s">
        <v>2328</v>
      </c>
    </row>
    <row r="1330" spans="1:42" x14ac:dyDescent="0.25">
      <c r="A1330">
        <v>933</v>
      </c>
      <c r="B1330">
        <v>268</v>
      </c>
      <c r="C1330" s="4">
        <v>44275</v>
      </c>
      <c r="D1330">
        <v>3</v>
      </c>
      <c r="E1330" t="s">
        <v>34</v>
      </c>
      <c r="F1330" t="s">
        <v>45</v>
      </c>
      <c r="G1330" t="s">
        <v>56</v>
      </c>
      <c r="H1330" t="s">
        <v>58</v>
      </c>
      <c r="I1330" s="4">
        <v>43694</v>
      </c>
      <c r="J1330">
        <v>2</v>
      </c>
      <c r="K1330" t="s">
        <v>60</v>
      </c>
      <c r="L1330" s="4">
        <v>43615</v>
      </c>
      <c r="M1330" s="4">
        <v>43830</v>
      </c>
      <c r="N1330">
        <v>2</v>
      </c>
      <c r="O1330" t="s">
        <v>109</v>
      </c>
      <c r="P1330" t="s">
        <v>271</v>
      </c>
      <c r="Q1330">
        <v>2</v>
      </c>
      <c r="R1330" t="s">
        <v>859</v>
      </c>
      <c r="S1330" t="s">
        <v>1396</v>
      </c>
      <c r="T1330" t="s">
        <v>1912</v>
      </c>
      <c r="U1330" t="s">
        <v>103</v>
      </c>
      <c r="V1330" t="s">
        <v>2031</v>
      </c>
      <c r="W1330">
        <v>199.96</v>
      </c>
      <c r="X1330">
        <v>89.96</v>
      </c>
      <c r="Y1330">
        <v>2</v>
      </c>
      <c r="Z1330" t="s">
        <v>76</v>
      </c>
      <c r="AA1330" t="s">
        <v>2563</v>
      </c>
      <c r="AF1330" s="4"/>
      <c r="AG1330" s="4"/>
      <c r="AH1330" t="s">
        <v>69</v>
      </c>
      <c r="AI1330" t="s">
        <v>231</v>
      </c>
      <c r="AJ1330" t="s">
        <v>78</v>
      </c>
      <c r="AK1330" t="s">
        <v>1238</v>
      </c>
      <c r="AL1330" t="s">
        <v>1533</v>
      </c>
      <c r="AM1330" t="s">
        <v>67</v>
      </c>
      <c r="AN1330" t="s">
        <v>1577</v>
      </c>
      <c r="AO1330" t="s">
        <v>69</v>
      </c>
      <c r="AP1330" t="s">
        <v>2360</v>
      </c>
    </row>
    <row r="1331" spans="1:42" x14ac:dyDescent="0.25">
      <c r="A1331">
        <v>934</v>
      </c>
      <c r="B1331">
        <v>302</v>
      </c>
      <c r="C1331" s="4">
        <v>44275</v>
      </c>
      <c r="D1331">
        <v>2</v>
      </c>
      <c r="E1331" t="s">
        <v>38</v>
      </c>
      <c r="F1331" t="s">
        <v>49</v>
      </c>
      <c r="G1331" t="s">
        <v>55</v>
      </c>
      <c r="H1331" t="s">
        <v>58</v>
      </c>
      <c r="I1331" s="4">
        <v>43610</v>
      </c>
      <c r="J1331">
        <v>2</v>
      </c>
      <c r="L1331" s="4"/>
      <c r="M1331" s="4"/>
      <c r="N1331">
        <v>1</v>
      </c>
      <c r="O1331" t="s">
        <v>67</v>
      </c>
      <c r="P1331" t="s">
        <v>229</v>
      </c>
      <c r="Q1331">
        <v>1</v>
      </c>
      <c r="R1331" t="s">
        <v>527</v>
      </c>
      <c r="S1331" t="s">
        <v>953</v>
      </c>
      <c r="T1331" t="s">
        <v>1617</v>
      </c>
      <c r="U1331" t="s">
        <v>80</v>
      </c>
      <c r="V1331" t="s">
        <v>1548</v>
      </c>
      <c r="W1331">
        <v>61.98</v>
      </c>
      <c r="X1331">
        <v>29.98</v>
      </c>
      <c r="Y1331">
        <v>1</v>
      </c>
      <c r="Z1331" t="s">
        <v>84</v>
      </c>
      <c r="AA1331" t="s">
        <v>2366</v>
      </c>
      <c r="AF1331" s="4"/>
      <c r="AG1331" s="4"/>
      <c r="AH1331" t="s">
        <v>67</v>
      </c>
      <c r="AI1331" t="s">
        <v>229</v>
      </c>
      <c r="AJ1331" t="s">
        <v>527</v>
      </c>
      <c r="AK1331" t="s">
        <v>953</v>
      </c>
      <c r="AL1331" t="s">
        <v>1617</v>
      </c>
      <c r="AM1331" t="s">
        <v>80</v>
      </c>
      <c r="AN1331" t="s">
        <v>1548</v>
      </c>
      <c r="AO1331" t="s">
        <v>84</v>
      </c>
      <c r="AP1331" t="s">
        <v>2366</v>
      </c>
    </row>
    <row r="1332" spans="1:42" x14ac:dyDescent="0.25">
      <c r="A1332">
        <v>935</v>
      </c>
      <c r="B1332">
        <v>37</v>
      </c>
      <c r="C1332" s="4">
        <v>44276</v>
      </c>
      <c r="D1332">
        <v>5</v>
      </c>
      <c r="E1332" t="s">
        <v>36</v>
      </c>
      <c r="F1332" t="s">
        <v>47</v>
      </c>
      <c r="G1332" t="s">
        <v>56</v>
      </c>
      <c r="H1332" t="s">
        <v>58</v>
      </c>
      <c r="I1332" s="4">
        <v>43863</v>
      </c>
      <c r="J1332">
        <v>6</v>
      </c>
      <c r="K1332" t="s">
        <v>59</v>
      </c>
      <c r="L1332" s="4">
        <v>43862</v>
      </c>
      <c r="M1332" s="4">
        <v>43889</v>
      </c>
      <c r="N1332">
        <v>1</v>
      </c>
      <c r="O1332" t="s">
        <v>69</v>
      </c>
      <c r="P1332" t="s">
        <v>231</v>
      </c>
      <c r="Q1332">
        <v>1</v>
      </c>
      <c r="R1332" t="s">
        <v>428</v>
      </c>
      <c r="S1332" t="s">
        <v>991</v>
      </c>
      <c r="T1332" t="s">
        <v>1524</v>
      </c>
      <c r="U1332" t="s">
        <v>80</v>
      </c>
      <c r="V1332" t="s">
        <v>1577</v>
      </c>
      <c r="W1332">
        <v>1859.98</v>
      </c>
      <c r="X1332">
        <v>49.98</v>
      </c>
      <c r="Y1332">
        <v>1</v>
      </c>
      <c r="Z1332" t="s">
        <v>69</v>
      </c>
      <c r="AA1332" t="s">
        <v>2360</v>
      </c>
      <c r="AF1332" s="4"/>
      <c r="AG1332" s="4"/>
      <c r="AH1332" t="s">
        <v>69</v>
      </c>
      <c r="AI1332" t="s">
        <v>231</v>
      </c>
      <c r="AJ1332" t="s">
        <v>428</v>
      </c>
      <c r="AK1332" t="s">
        <v>991</v>
      </c>
      <c r="AL1332" t="s">
        <v>1524</v>
      </c>
      <c r="AM1332" t="s">
        <v>80</v>
      </c>
      <c r="AN1332" t="s">
        <v>1577</v>
      </c>
      <c r="AO1332" t="s">
        <v>69</v>
      </c>
      <c r="AP1332" t="s">
        <v>2360</v>
      </c>
    </row>
    <row r="1333" spans="1:42" x14ac:dyDescent="0.25">
      <c r="A1333">
        <v>936</v>
      </c>
      <c r="B1333">
        <v>8</v>
      </c>
      <c r="C1333" s="4">
        <v>44277</v>
      </c>
      <c r="D1333">
        <v>2</v>
      </c>
      <c r="E1333" t="s">
        <v>38</v>
      </c>
      <c r="F1333" t="s">
        <v>49</v>
      </c>
      <c r="G1333" t="s">
        <v>55</v>
      </c>
      <c r="H1333" t="s">
        <v>57</v>
      </c>
      <c r="I1333" s="4">
        <v>43667</v>
      </c>
      <c r="J1333">
        <v>2</v>
      </c>
      <c r="K1333" t="s">
        <v>60</v>
      </c>
      <c r="L1333" s="4">
        <v>43615</v>
      </c>
      <c r="M1333" s="4">
        <v>43830</v>
      </c>
      <c r="N1333">
        <v>1</v>
      </c>
      <c r="O1333" t="s">
        <v>79</v>
      </c>
      <c r="P1333" t="s">
        <v>241</v>
      </c>
      <c r="Q1333">
        <v>1</v>
      </c>
      <c r="R1333" t="s">
        <v>562</v>
      </c>
      <c r="S1333" t="s">
        <v>1078</v>
      </c>
      <c r="T1333" t="s">
        <v>1587</v>
      </c>
      <c r="U1333" t="s">
        <v>67</v>
      </c>
      <c r="V1333" t="s">
        <v>1548</v>
      </c>
      <c r="W1333">
        <v>164.97</v>
      </c>
      <c r="X1333">
        <v>44.97</v>
      </c>
      <c r="Y1333">
        <v>1</v>
      </c>
      <c r="Z1333" t="s">
        <v>86</v>
      </c>
      <c r="AA1333" t="s">
        <v>2350</v>
      </c>
      <c r="AF1333" s="4"/>
      <c r="AG1333" s="4"/>
      <c r="AH1333" t="s">
        <v>79</v>
      </c>
      <c r="AI1333" t="s">
        <v>241</v>
      </c>
      <c r="AJ1333" t="s">
        <v>562</v>
      </c>
      <c r="AK1333" t="s">
        <v>1078</v>
      </c>
      <c r="AL1333" t="s">
        <v>1587</v>
      </c>
      <c r="AM1333" t="s">
        <v>67</v>
      </c>
      <c r="AN1333" t="s">
        <v>1548</v>
      </c>
      <c r="AO1333" t="s">
        <v>86</v>
      </c>
      <c r="AP1333" t="s">
        <v>2350</v>
      </c>
    </row>
    <row r="1334" spans="1:42" x14ac:dyDescent="0.25">
      <c r="A1334">
        <v>937</v>
      </c>
      <c r="B1334">
        <v>409</v>
      </c>
      <c r="C1334" s="4">
        <v>44278</v>
      </c>
      <c r="D1334">
        <v>3</v>
      </c>
      <c r="E1334" t="s">
        <v>34</v>
      </c>
      <c r="F1334" t="s">
        <v>45</v>
      </c>
      <c r="G1334" t="s">
        <v>56</v>
      </c>
      <c r="H1334" t="s">
        <v>58</v>
      </c>
      <c r="I1334" s="4">
        <v>43616</v>
      </c>
      <c r="J1334">
        <v>3</v>
      </c>
      <c r="K1334" t="s">
        <v>59</v>
      </c>
      <c r="L1334" s="4">
        <v>43615</v>
      </c>
      <c r="M1334" s="4">
        <v>43830</v>
      </c>
      <c r="N1334">
        <v>1</v>
      </c>
      <c r="O1334" t="s">
        <v>80</v>
      </c>
      <c r="P1334" t="s">
        <v>242</v>
      </c>
      <c r="Q1334">
        <v>1</v>
      </c>
      <c r="R1334" t="s">
        <v>709</v>
      </c>
      <c r="S1334" t="s">
        <v>1250</v>
      </c>
      <c r="T1334" t="s">
        <v>425</v>
      </c>
      <c r="U1334" t="s">
        <v>67</v>
      </c>
      <c r="V1334" t="s">
        <v>1548</v>
      </c>
      <c r="W1334">
        <v>375</v>
      </c>
      <c r="X1334">
        <v>44.97</v>
      </c>
      <c r="Y1334">
        <v>1</v>
      </c>
      <c r="Z1334" t="s">
        <v>79</v>
      </c>
      <c r="AA1334" t="s">
        <v>2349</v>
      </c>
      <c r="AF1334" s="4"/>
      <c r="AG1334" s="4"/>
      <c r="AH1334" t="s">
        <v>80</v>
      </c>
      <c r="AI1334" t="s">
        <v>242</v>
      </c>
      <c r="AJ1334" t="s">
        <v>709</v>
      </c>
      <c r="AK1334" t="s">
        <v>1250</v>
      </c>
      <c r="AL1334" t="s">
        <v>425</v>
      </c>
      <c r="AM1334" t="s">
        <v>67</v>
      </c>
      <c r="AN1334" t="s">
        <v>1548</v>
      </c>
      <c r="AO1334" t="s">
        <v>79</v>
      </c>
      <c r="AP1334" t="s">
        <v>2349</v>
      </c>
    </row>
    <row r="1335" spans="1:42" x14ac:dyDescent="0.25">
      <c r="A1335">
        <v>938</v>
      </c>
      <c r="B1335">
        <v>477</v>
      </c>
      <c r="C1335" s="4">
        <v>44279</v>
      </c>
      <c r="D1335">
        <v>1</v>
      </c>
      <c r="E1335" t="s">
        <v>39</v>
      </c>
      <c r="F1335" t="s">
        <v>50</v>
      </c>
      <c r="G1335" t="s">
        <v>55</v>
      </c>
      <c r="H1335" t="s">
        <v>57</v>
      </c>
      <c r="I1335" s="4">
        <v>44012</v>
      </c>
      <c r="J1335">
        <v>9</v>
      </c>
      <c r="K1335" t="s">
        <v>59</v>
      </c>
      <c r="L1335" s="4">
        <v>43952</v>
      </c>
      <c r="M1335" s="4">
        <v>44075</v>
      </c>
      <c r="N1335">
        <v>1</v>
      </c>
      <c r="O1335" t="s">
        <v>67</v>
      </c>
      <c r="P1335" t="s">
        <v>229</v>
      </c>
      <c r="Q1335">
        <v>1</v>
      </c>
      <c r="R1335" t="s">
        <v>847</v>
      </c>
      <c r="S1335" t="s">
        <v>1384</v>
      </c>
      <c r="T1335" t="s">
        <v>1900</v>
      </c>
      <c r="U1335" t="s">
        <v>67</v>
      </c>
      <c r="V1335" t="s">
        <v>1562</v>
      </c>
      <c r="W1335">
        <v>62.97</v>
      </c>
      <c r="X1335">
        <v>29.97</v>
      </c>
      <c r="Y1335">
        <v>1</v>
      </c>
      <c r="Z1335" t="s">
        <v>872</v>
      </c>
      <c r="AA1335" t="s">
        <v>2388</v>
      </c>
      <c r="AB1335">
        <v>5</v>
      </c>
      <c r="AC1335" t="s">
        <v>2633</v>
      </c>
      <c r="AD1335">
        <v>1567</v>
      </c>
      <c r="AE1335" t="s">
        <v>2639</v>
      </c>
      <c r="AF1335" s="4">
        <v>44235</v>
      </c>
      <c r="AG1335" s="4">
        <v>44299</v>
      </c>
      <c r="AH1335" t="s">
        <v>67</v>
      </c>
      <c r="AI1335" t="s">
        <v>229</v>
      </c>
      <c r="AJ1335" t="s">
        <v>847</v>
      </c>
      <c r="AK1335" t="s">
        <v>1384</v>
      </c>
      <c r="AL1335" t="s">
        <v>1900</v>
      </c>
      <c r="AM1335" t="s">
        <v>67</v>
      </c>
      <c r="AN1335" t="s">
        <v>1562</v>
      </c>
      <c r="AO1335" t="s">
        <v>872</v>
      </c>
      <c r="AP1335" t="s">
        <v>2388</v>
      </c>
    </row>
    <row r="1336" spans="1:42" x14ac:dyDescent="0.25">
      <c r="A1336">
        <v>939</v>
      </c>
      <c r="B1336">
        <v>482</v>
      </c>
      <c r="C1336" s="4">
        <v>44279</v>
      </c>
      <c r="D1336">
        <v>1</v>
      </c>
      <c r="E1336" t="s">
        <v>39</v>
      </c>
      <c r="F1336" t="s">
        <v>50</v>
      </c>
      <c r="G1336" t="s">
        <v>55</v>
      </c>
      <c r="H1336" t="s">
        <v>58</v>
      </c>
      <c r="I1336" s="4">
        <v>43928</v>
      </c>
      <c r="J1336">
        <v>7</v>
      </c>
      <c r="K1336" t="s">
        <v>61</v>
      </c>
      <c r="L1336" s="4">
        <v>43915</v>
      </c>
      <c r="M1336" s="4">
        <v>44012</v>
      </c>
      <c r="N1336">
        <v>1</v>
      </c>
      <c r="O1336" t="s">
        <v>90</v>
      </c>
      <c r="P1336" t="s">
        <v>252</v>
      </c>
      <c r="Q1336">
        <v>1</v>
      </c>
      <c r="R1336" t="s">
        <v>669</v>
      </c>
      <c r="S1336" t="s">
        <v>989</v>
      </c>
      <c r="T1336" t="s">
        <v>626</v>
      </c>
      <c r="U1336" t="s">
        <v>67</v>
      </c>
      <c r="V1336" t="s">
        <v>1659</v>
      </c>
      <c r="W1336">
        <v>237</v>
      </c>
      <c r="X1336">
        <v>14.97</v>
      </c>
      <c r="Y1336">
        <v>1</v>
      </c>
      <c r="Z1336" t="s">
        <v>410</v>
      </c>
      <c r="AA1336" t="s">
        <v>2359</v>
      </c>
      <c r="AF1336" s="4"/>
      <c r="AG1336" s="4"/>
      <c r="AH1336" t="s">
        <v>90</v>
      </c>
      <c r="AI1336" t="s">
        <v>252</v>
      </c>
      <c r="AJ1336" t="s">
        <v>669</v>
      </c>
      <c r="AK1336" t="s">
        <v>989</v>
      </c>
      <c r="AL1336" t="s">
        <v>626</v>
      </c>
      <c r="AM1336" t="s">
        <v>67</v>
      </c>
      <c r="AN1336" t="s">
        <v>1659</v>
      </c>
      <c r="AO1336" t="s">
        <v>410</v>
      </c>
      <c r="AP1336" t="s">
        <v>2359</v>
      </c>
    </row>
    <row r="1337" spans="1:42" x14ac:dyDescent="0.25">
      <c r="A1337">
        <v>940</v>
      </c>
      <c r="B1337">
        <v>369</v>
      </c>
      <c r="C1337" s="4">
        <v>44280</v>
      </c>
      <c r="D1337">
        <v>2</v>
      </c>
      <c r="E1337" t="s">
        <v>38</v>
      </c>
      <c r="F1337" t="s">
        <v>49</v>
      </c>
      <c r="G1337" t="s">
        <v>56</v>
      </c>
      <c r="H1337" t="s">
        <v>57</v>
      </c>
      <c r="I1337" s="4">
        <v>43590</v>
      </c>
      <c r="J1337">
        <v>3</v>
      </c>
      <c r="L1337" s="4"/>
      <c r="M1337" s="4"/>
      <c r="N1337">
        <v>1</v>
      </c>
      <c r="O1337" t="s">
        <v>78</v>
      </c>
      <c r="P1337" t="s">
        <v>240</v>
      </c>
      <c r="Q1337">
        <v>1</v>
      </c>
      <c r="R1337" t="s">
        <v>604</v>
      </c>
      <c r="S1337" t="s">
        <v>1136</v>
      </c>
      <c r="T1337" t="s">
        <v>1682</v>
      </c>
      <c r="U1337" t="s">
        <v>69</v>
      </c>
      <c r="V1337" t="s">
        <v>1548</v>
      </c>
      <c r="W1337">
        <v>4.75</v>
      </c>
      <c r="X1337">
        <v>14.99</v>
      </c>
      <c r="Y1337">
        <v>1</v>
      </c>
      <c r="Z1337" t="s">
        <v>469</v>
      </c>
      <c r="AA1337" t="s">
        <v>2339</v>
      </c>
      <c r="AF1337" s="4"/>
      <c r="AG1337" s="4"/>
      <c r="AH1337" t="s">
        <v>78</v>
      </c>
      <c r="AI1337" t="s">
        <v>240</v>
      </c>
      <c r="AJ1337" t="s">
        <v>604</v>
      </c>
      <c r="AK1337" t="s">
        <v>1136</v>
      </c>
      <c r="AL1337" t="s">
        <v>1682</v>
      </c>
      <c r="AM1337" t="s">
        <v>69</v>
      </c>
      <c r="AN1337" t="s">
        <v>1548</v>
      </c>
      <c r="AO1337" t="s">
        <v>469</v>
      </c>
      <c r="AP1337" t="s">
        <v>2339</v>
      </c>
    </row>
    <row r="1338" spans="1:42" x14ac:dyDescent="0.25">
      <c r="A1338">
        <v>941</v>
      </c>
      <c r="B1338">
        <v>400</v>
      </c>
      <c r="C1338" s="4">
        <v>44280</v>
      </c>
      <c r="D1338">
        <v>8</v>
      </c>
      <c r="E1338" t="s">
        <v>43</v>
      </c>
      <c r="F1338" t="s">
        <v>54</v>
      </c>
      <c r="G1338" t="s">
        <v>56</v>
      </c>
      <c r="H1338" t="s">
        <v>58</v>
      </c>
      <c r="I1338" s="4">
        <v>43622</v>
      </c>
      <c r="J1338">
        <v>2</v>
      </c>
      <c r="K1338" t="s">
        <v>60</v>
      </c>
      <c r="L1338" s="4">
        <v>43615</v>
      </c>
      <c r="M1338" s="4">
        <v>43830</v>
      </c>
      <c r="N1338">
        <v>1</v>
      </c>
      <c r="O1338" t="s">
        <v>70</v>
      </c>
      <c r="P1338" t="s">
        <v>232</v>
      </c>
      <c r="Q1338">
        <v>1</v>
      </c>
      <c r="R1338" t="s">
        <v>512</v>
      </c>
      <c r="S1338" t="s">
        <v>1075</v>
      </c>
      <c r="T1338" t="s">
        <v>1602</v>
      </c>
      <c r="U1338" t="s">
        <v>69</v>
      </c>
      <c r="V1338" t="s">
        <v>1517</v>
      </c>
      <c r="W1338">
        <v>32.96</v>
      </c>
      <c r="X1338">
        <v>19.989999999999998</v>
      </c>
      <c r="Y1338">
        <v>1</v>
      </c>
      <c r="Z1338" t="s">
        <v>673</v>
      </c>
      <c r="AA1338" t="s">
        <v>2348</v>
      </c>
      <c r="AF1338" s="4"/>
      <c r="AG1338" s="4"/>
      <c r="AH1338" t="s">
        <v>70</v>
      </c>
      <c r="AI1338" t="s">
        <v>232</v>
      </c>
      <c r="AJ1338" t="s">
        <v>512</v>
      </c>
      <c r="AK1338" t="s">
        <v>1075</v>
      </c>
      <c r="AL1338" t="s">
        <v>1602</v>
      </c>
      <c r="AM1338" t="s">
        <v>69</v>
      </c>
      <c r="AN1338" t="s">
        <v>1517</v>
      </c>
      <c r="AO1338" t="s">
        <v>673</v>
      </c>
      <c r="AP1338" t="s">
        <v>2348</v>
      </c>
    </row>
    <row r="1339" spans="1:42" x14ac:dyDescent="0.25">
      <c r="A1339">
        <v>942</v>
      </c>
      <c r="B1339">
        <v>251</v>
      </c>
      <c r="C1339" s="4">
        <v>44281</v>
      </c>
      <c r="D1339">
        <v>10</v>
      </c>
      <c r="E1339" t="s">
        <v>42</v>
      </c>
      <c r="F1339" t="s">
        <v>53</v>
      </c>
      <c r="G1339" t="s">
        <v>56</v>
      </c>
      <c r="H1339" t="s">
        <v>58</v>
      </c>
      <c r="I1339" s="4">
        <v>43704</v>
      </c>
      <c r="J1339">
        <v>2</v>
      </c>
      <c r="K1339" t="s">
        <v>60</v>
      </c>
      <c r="L1339" s="4">
        <v>43615</v>
      </c>
      <c r="M1339" s="4">
        <v>43830</v>
      </c>
      <c r="N1339">
        <v>2</v>
      </c>
      <c r="O1339" t="s">
        <v>177</v>
      </c>
      <c r="P1339" t="s">
        <v>339</v>
      </c>
      <c r="Q1339">
        <v>2</v>
      </c>
      <c r="R1339" t="s">
        <v>860</v>
      </c>
      <c r="S1339" t="s">
        <v>1397</v>
      </c>
      <c r="T1339" t="s">
        <v>1913</v>
      </c>
      <c r="U1339" t="s">
        <v>103</v>
      </c>
      <c r="V1339" t="s">
        <v>2030</v>
      </c>
      <c r="W1339">
        <v>139.96</v>
      </c>
      <c r="X1339">
        <v>64.959999999999994</v>
      </c>
      <c r="Y1339">
        <v>2</v>
      </c>
      <c r="Z1339" t="s">
        <v>2248</v>
      </c>
      <c r="AA1339" t="s">
        <v>2542</v>
      </c>
      <c r="AF1339" s="4"/>
      <c r="AG1339" s="4"/>
      <c r="AH1339" t="s">
        <v>65</v>
      </c>
      <c r="AI1339" t="s">
        <v>227</v>
      </c>
      <c r="AJ1339" t="s">
        <v>435</v>
      </c>
      <c r="AK1339" t="s">
        <v>997</v>
      </c>
      <c r="AL1339" t="s">
        <v>1529</v>
      </c>
      <c r="AM1339" t="s">
        <v>69</v>
      </c>
      <c r="AN1339" t="s">
        <v>1517</v>
      </c>
      <c r="AO1339" t="s">
        <v>431</v>
      </c>
      <c r="AP1339" t="s">
        <v>2326</v>
      </c>
    </row>
    <row r="1340" spans="1:42" x14ac:dyDescent="0.25">
      <c r="A1340">
        <v>942</v>
      </c>
      <c r="B1340">
        <v>251</v>
      </c>
      <c r="C1340" s="4">
        <v>44281</v>
      </c>
      <c r="D1340">
        <v>10</v>
      </c>
      <c r="E1340" t="s">
        <v>42</v>
      </c>
      <c r="F1340" t="s">
        <v>53</v>
      </c>
      <c r="G1340" t="s">
        <v>56</v>
      </c>
      <c r="H1340" t="s">
        <v>58</v>
      </c>
      <c r="I1340" s="4">
        <v>43704</v>
      </c>
      <c r="J1340">
        <v>2</v>
      </c>
      <c r="K1340" t="s">
        <v>60</v>
      </c>
      <c r="L1340" s="4">
        <v>43615</v>
      </c>
      <c r="M1340" s="4">
        <v>43830</v>
      </c>
      <c r="N1340">
        <v>2</v>
      </c>
      <c r="O1340" t="s">
        <v>177</v>
      </c>
      <c r="P1340" t="s">
        <v>339</v>
      </c>
      <c r="Q1340">
        <v>2</v>
      </c>
      <c r="R1340" t="s">
        <v>860</v>
      </c>
      <c r="S1340" t="s">
        <v>1397</v>
      </c>
      <c r="T1340" t="s">
        <v>1913</v>
      </c>
      <c r="U1340" t="s">
        <v>103</v>
      </c>
      <c r="V1340" t="s">
        <v>2030</v>
      </c>
      <c r="W1340">
        <v>139.96</v>
      </c>
      <c r="X1340">
        <v>64.959999999999994</v>
      </c>
      <c r="Y1340">
        <v>2</v>
      </c>
      <c r="Z1340" t="s">
        <v>2248</v>
      </c>
      <c r="AA1340" t="s">
        <v>2542</v>
      </c>
      <c r="AF1340" s="4"/>
      <c r="AG1340" s="4"/>
      <c r="AH1340" t="s">
        <v>67</v>
      </c>
      <c r="AI1340" t="s">
        <v>229</v>
      </c>
      <c r="AJ1340" t="s">
        <v>636</v>
      </c>
      <c r="AK1340" t="s">
        <v>974</v>
      </c>
      <c r="AL1340" t="s">
        <v>1513</v>
      </c>
      <c r="AM1340" t="s">
        <v>67</v>
      </c>
      <c r="AN1340" t="s">
        <v>1548</v>
      </c>
      <c r="AO1340" t="s">
        <v>455</v>
      </c>
      <c r="AP1340" t="s">
        <v>2340</v>
      </c>
    </row>
    <row r="1341" spans="1:42" x14ac:dyDescent="0.25">
      <c r="A1341">
        <v>943</v>
      </c>
      <c r="B1341">
        <v>411</v>
      </c>
      <c r="C1341" s="4">
        <v>44281</v>
      </c>
      <c r="D1341">
        <v>5</v>
      </c>
      <c r="E1341" t="s">
        <v>36</v>
      </c>
      <c r="F1341" t="s">
        <v>47</v>
      </c>
      <c r="G1341" t="s">
        <v>55</v>
      </c>
      <c r="H1341" t="s">
        <v>58</v>
      </c>
      <c r="I1341" s="4">
        <v>43586</v>
      </c>
      <c r="J1341">
        <v>2</v>
      </c>
      <c r="L1341" s="4"/>
      <c r="M1341" s="4"/>
      <c r="N1341">
        <v>1</v>
      </c>
      <c r="O1341" t="s">
        <v>70</v>
      </c>
      <c r="P1341" t="s">
        <v>232</v>
      </c>
      <c r="Q1341">
        <v>1</v>
      </c>
      <c r="R1341" t="s">
        <v>550</v>
      </c>
      <c r="S1341" t="s">
        <v>1111</v>
      </c>
      <c r="T1341" t="s">
        <v>1631</v>
      </c>
      <c r="U1341" t="s">
        <v>67</v>
      </c>
      <c r="V1341" t="s">
        <v>1517</v>
      </c>
      <c r="W1341">
        <v>86.97</v>
      </c>
      <c r="X1341">
        <v>59.97</v>
      </c>
      <c r="Y1341">
        <v>1</v>
      </c>
      <c r="Z1341" t="s">
        <v>673</v>
      </c>
      <c r="AA1341" t="s">
        <v>2348</v>
      </c>
      <c r="AF1341" s="4"/>
      <c r="AG1341" s="4"/>
      <c r="AH1341" t="s">
        <v>70</v>
      </c>
      <c r="AI1341" t="s">
        <v>232</v>
      </c>
      <c r="AJ1341" t="s">
        <v>550</v>
      </c>
      <c r="AK1341" t="s">
        <v>1111</v>
      </c>
      <c r="AL1341" t="s">
        <v>1631</v>
      </c>
      <c r="AM1341" t="s">
        <v>67</v>
      </c>
      <c r="AN1341" t="s">
        <v>1517</v>
      </c>
      <c r="AO1341" t="s">
        <v>673</v>
      </c>
      <c r="AP1341" t="s">
        <v>2348</v>
      </c>
    </row>
    <row r="1342" spans="1:42" x14ac:dyDescent="0.25">
      <c r="A1342">
        <v>944</v>
      </c>
      <c r="B1342">
        <v>456</v>
      </c>
      <c r="C1342" s="4">
        <v>44281</v>
      </c>
      <c r="D1342">
        <v>1</v>
      </c>
      <c r="E1342" t="s">
        <v>39</v>
      </c>
      <c r="F1342" t="s">
        <v>50</v>
      </c>
      <c r="G1342" t="s">
        <v>56</v>
      </c>
      <c r="H1342" t="s">
        <v>57</v>
      </c>
      <c r="I1342" s="4">
        <v>43933</v>
      </c>
      <c r="J1342">
        <v>7</v>
      </c>
      <c r="K1342" t="s">
        <v>61</v>
      </c>
      <c r="L1342" s="4">
        <v>43915</v>
      </c>
      <c r="M1342" s="4">
        <v>44012</v>
      </c>
      <c r="N1342">
        <v>2</v>
      </c>
      <c r="O1342" t="s">
        <v>127</v>
      </c>
      <c r="P1342" t="s">
        <v>289</v>
      </c>
      <c r="Q1342">
        <v>2</v>
      </c>
      <c r="R1342" t="s">
        <v>861</v>
      </c>
      <c r="S1342" t="s">
        <v>1398</v>
      </c>
      <c r="T1342" t="s">
        <v>1914</v>
      </c>
      <c r="U1342" t="s">
        <v>103</v>
      </c>
      <c r="V1342" t="s">
        <v>2039</v>
      </c>
      <c r="W1342">
        <v>173</v>
      </c>
      <c r="X1342">
        <v>54.96</v>
      </c>
      <c r="Y1342">
        <v>2</v>
      </c>
      <c r="Z1342" t="s">
        <v>2285</v>
      </c>
      <c r="AA1342" t="s">
        <v>2587</v>
      </c>
      <c r="AF1342" s="4"/>
      <c r="AG1342" s="4"/>
      <c r="AH1342" t="s">
        <v>65</v>
      </c>
      <c r="AI1342" t="s">
        <v>227</v>
      </c>
      <c r="AJ1342" t="s">
        <v>685</v>
      </c>
      <c r="AK1342" t="s">
        <v>1227</v>
      </c>
      <c r="AL1342" t="s">
        <v>418</v>
      </c>
      <c r="AM1342" t="s">
        <v>69</v>
      </c>
      <c r="AN1342" t="s">
        <v>1562</v>
      </c>
      <c r="AO1342" t="s">
        <v>431</v>
      </c>
      <c r="AP1342" t="s">
        <v>2326</v>
      </c>
    </row>
    <row r="1343" spans="1:42" x14ac:dyDescent="0.25">
      <c r="A1343">
        <v>944</v>
      </c>
      <c r="B1343">
        <v>456</v>
      </c>
      <c r="C1343" s="4">
        <v>44281</v>
      </c>
      <c r="D1343">
        <v>1</v>
      </c>
      <c r="E1343" t="s">
        <v>39</v>
      </c>
      <c r="F1343" t="s">
        <v>50</v>
      </c>
      <c r="G1343" t="s">
        <v>56</v>
      </c>
      <c r="H1343" t="s">
        <v>57</v>
      </c>
      <c r="I1343" s="4">
        <v>43933</v>
      </c>
      <c r="J1343">
        <v>7</v>
      </c>
      <c r="K1343" t="s">
        <v>61</v>
      </c>
      <c r="L1343" s="4">
        <v>43915</v>
      </c>
      <c r="M1343" s="4">
        <v>44012</v>
      </c>
      <c r="N1343">
        <v>2</v>
      </c>
      <c r="O1343" t="s">
        <v>127</v>
      </c>
      <c r="P1343" t="s">
        <v>289</v>
      </c>
      <c r="Q1343">
        <v>2</v>
      </c>
      <c r="R1343" t="s">
        <v>861</v>
      </c>
      <c r="S1343" t="s">
        <v>1398</v>
      </c>
      <c r="T1343" t="s">
        <v>1914</v>
      </c>
      <c r="U1343" t="s">
        <v>103</v>
      </c>
      <c r="V1343" t="s">
        <v>2039</v>
      </c>
      <c r="W1343">
        <v>173</v>
      </c>
      <c r="X1343">
        <v>54.96</v>
      </c>
      <c r="Y1343">
        <v>2</v>
      </c>
      <c r="Z1343" t="s">
        <v>2285</v>
      </c>
      <c r="AA1343" t="s">
        <v>2587</v>
      </c>
      <c r="AF1343" s="4"/>
      <c r="AG1343" s="4"/>
      <c r="AH1343" t="s">
        <v>70</v>
      </c>
      <c r="AI1343" t="s">
        <v>232</v>
      </c>
      <c r="AJ1343" t="s">
        <v>594</v>
      </c>
      <c r="AK1343" t="s">
        <v>1077</v>
      </c>
      <c r="AL1343" t="s">
        <v>519</v>
      </c>
      <c r="AM1343" t="s">
        <v>67</v>
      </c>
      <c r="AN1343" t="s">
        <v>1548</v>
      </c>
      <c r="AO1343" t="s">
        <v>432</v>
      </c>
      <c r="AP1343" t="s">
        <v>2331</v>
      </c>
    </row>
    <row r="1344" spans="1:42" x14ac:dyDescent="0.25">
      <c r="A1344">
        <v>945</v>
      </c>
      <c r="B1344">
        <v>171</v>
      </c>
      <c r="C1344" s="4">
        <v>44283</v>
      </c>
      <c r="D1344">
        <v>11</v>
      </c>
      <c r="E1344" t="s">
        <v>37</v>
      </c>
      <c r="F1344" t="s">
        <v>48</v>
      </c>
      <c r="G1344" t="s">
        <v>55</v>
      </c>
      <c r="H1344" t="s">
        <v>58</v>
      </c>
      <c r="I1344" s="4">
        <v>44132</v>
      </c>
      <c r="J1344">
        <v>10</v>
      </c>
      <c r="K1344" t="s">
        <v>61</v>
      </c>
      <c r="L1344" s="4">
        <v>44055</v>
      </c>
      <c r="M1344" s="4">
        <v>44196</v>
      </c>
      <c r="N1344">
        <v>1</v>
      </c>
      <c r="O1344" t="s">
        <v>79</v>
      </c>
      <c r="P1344" t="s">
        <v>241</v>
      </c>
      <c r="Q1344">
        <v>1</v>
      </c>
      <c r="R1344" t="s">
        <v>566</v>
      </c>
      <c r="S1344" t="s">
        <v>1067</v>
      </c>
      <c r="T1344" t="s">
        <v>1649</v>
      </c>
      <c r="U1344" t="s">
        <v>69</v>
      </c>
      <c r="V1344" t="s">
        <v>1548</v>
      </c>
      <c r="W1344">
        <v>35.99</v>
      </c>
      <c r="X1344">
        <v>14.99</v>
      </c>
      <c r="Y1344">
        <v>1</v>
      </c>
      <c r="Z1344" t="s">
        <v>65</v>
      </c>
      <c r="AA1344" t="s">
        <v>2343</v>
      </c>
      <c r="AB1344">
        <v>5</v>
      </c>
      <c r="AC1344" t="s">
        <v>2633</v>
      </c>
      <c r="AD1344">
        <v>1294</v>
      </c>
      <c r="AE1344" t="s">
        <v>2639</v>
      </c>
      <c r="AF1344" s="4">
        <v>44235</v>
      </c>
      <c r="AG1344" s="4">
        <v>44299</v>
      </c>
      <c r="AH1344" t="s">
        <v>79</v>
      </c>
      <c r="AI1344" t="s">
        <v>241</v>
      </c>
      <c r="AJ1344" t="s">
        <v>566</v>
      </c>
      <c r="AK1344" t="s">
        <v>1067</v>
      </c>
      <c r="AL1344" t="s">
        <v>1649</v>
      </c>
      <c r="AM1344" t="s">
        <v>69</v>
      </c>
      <c r="AN1344" t="s">
        <v>1548</v>
      </c>
      <c r="AO1344" t="s">
        <v>65</v>
      </c>
      <c r="AP1344" t="s">
        <v>2343</v>
      </c>
    </row>
    <row r="1345" spans="1:42" x14ac:dyDescent="0.25">
      <c r="A1345">
        <v>946</v>
      </c>
      <c r="B1345">
        <v>440</v>
      </c>
      <c r="C1345" s="4">
        <v>44283</v>
      </c>
      <c r="D1345">
        <v>6</v>
      </c>
      <c r="E1345" t="s">
        <v>33</v>
      </c>
      <c r="F1345" t="s">
        <v>44</v>
      </c>
      <c r="G1345" t="s">
        <v>55</v>
      </c>
      <c r="H1345" t="s">
        <v>58</v>
      </c>
      <c r="I1345" s="4">
        <v>43717</v>
      </c>
      <c r="J1345">
        <v>1</v>
      </c>
      <c r="K1345" t="s">
        <v>61</v>
      </c>
      <c r="L1345" s="4">
        <v>43615</v>
      </c>
      <c r="M1345" s="4">
        <v>43830</v>
      </c>
      <c r="N1345">
        <v>1</v>
      </c>
      <c r="O1345" t="s">
        <v>78</v>
      </c>
      <c r="P1345" t="s">
        <v>240</v>
      </c>
      <c r="Q1345">
        <v>1</v>
      </c>
      <c r="R1345" t="s">
        <v>79</v>
      </c>
      <c r="S1345" t="s">
        <v>1080</v>
      </c>
      <c r="T1345" t="s">
        <v>1606</v>
      </c>
      <c r="U1345" t="s">
        <v>67</v>
      </c>
      <c r="V1345" t="s">
        <v>1548</v>
      </c>
      <c r="W1345">
        <v>77.97</v>
      </c>
      <c r="X1345">
        <v>44.97</v>
      </c>
      <c r="Y1345">
        <v>1</v>
      </c>
      <c r="Z1345" t="s">
        <v>393</v>
      </c>
      <c r="AA1345" t="s">
        <v>2345</v>
      </c>
      <c r="AF1345" s="4"/>
      <c r="AG1345" s="4"/>
      <c r="AH1345" t="s">
        <v>78</v>
      </c>
      <c r="AI1345" t="s">
        <v>240</v>
      </c>
      <c r="AJ1345" t="s">
        <v>79</v>
      </c>
      <c r="AK1345" t="s">
        <v>1080</v>
      </c>
      <c r="AL1345" t="s">
        <v>1606</v>
      </c>
      <c r="AM1345" t="s">
        <v>67</v>
      </c>
      <c r="AN1345" t="s">
        <v>1548</v>
      </c>
      <c r="AO1345" t="s">
        <v>393</v>
      </c>
      <c r="AP1345" t="s">
        <v>2345</v>
      </c>
    </row>
    <row r="1346" spans="1:42" x14ac:dyDescent="0.25">
      <c r="A1346">
        <v>947</v>
      </c>
      <c r="B1346">
        <v>122</v>
      </c>
      <c r="C1346" s="4">
        <v>44284</v>
      </c>
      <c r="D1346">
        <v>3</v>
      </c>
      <c r="E1346" t="s">
        <v>34</v>
      </c>
      <c r="F1346" t="s">
        <v>45</v>
      </c>
      <c r="G1346" t="s">
        <v>55</v>
      </c>
      <c r="H1346" t="s">
        <v>57</v>
      </c>
      <c r="I1346" s="4">
        <v>43708</v>
      </c>
      <c r="J1346">
        <v>1</v>
      </c>
      <c r="K1346" t="s">
        <v>61</v>
      </c>
      <c r="L1346" s="4">
        <v>43615</v>
      </c>
      <c r="M1346" s="4">
        <v>43830</v>
      </c>
      <c r="N1346">
        <v>1</v>
      </c>
      <c r="O1346" t="s">
        <v>80</v>
      </c>
      <c r="P1346" t="s">
        <v>242</v>
      </c>
      <c r="Q1346">
        <v>1</v>
      </c>
      <c r="R1346" t="s">
        <v>649</v>
      </c>
      <c r="S1346" t="s">
        <v>1193</v>
      </c>
      <c r="T1346" t="s">
        <v>1717</v>
      </c>
      <c r="U1346" t="s">
        <v>67</v>
      </c>
      <c r="V1346" t="s">
        <v>1548</v>
      </c>
      <c r="W1346">
        <v>98.85</v>
      </c>
      <c r="X1346">
        <v>44.97</v>
      </c>
      <c r="Y1346">
        <v>1</v>
      </c>
      <c r="Z1346" t="s">
        <v>70</v>
      </c>
      <c r="AA1346" t="s">
        <v>2341</v>
      </c>
      <c r="AF1346" s="4"/>
      <c r="AG1346" s="4"/>
      <c r="AH1346" t="s">
        <v>80</v>
      </c>
      <c r="AI1346" t="s">
        <v>242</v>
      </c>
      <c r="AJ1346" t="s">
        <v>649</v>
      </c>
      <c r="AK1346" t="s">
        <v>1193</v>
      </c>
      <c r="AL1346" t="s">
        <v>1717</v>
      </c>
      <c r="AM1346" t="s">
        <v>67</v>
      </c>
      <c r="AN1346" t="s">
        <v>1548</v>
      </c>
      <c r="AO1346" t="s">
        <v>70</v>
      </c>
      <c r="AP1346" t="s">
        <v>2341</v>
      </c>
    </row>
    <row r="1347" spans="1:42" x14ac:dyDescent="0.25">
      <c r="A1347">
        <v>948</v>
      </c>
      <c r="B1347">
        <v>186</v>
      </c>
      <c r="C1347" s="4">
        <v>44284</v>
      </c>
      <c r="D1347">
        <v>5</v>
      </c>
      <c r="E1347" t="s">
        <v>36</v>
      </c>
      <c r="F1347" t="s">
        <v>47</v>
      </c>
      <c r="G1347" t="s">
        <v>56</v>
      </c>
      <c r="H1347" t="s">
        <v>58</v>
      </c>
      <c r="I1347" s="4">
        <v>43817</v>
      </c>
      <c r="J1347">
        <v>2</v>
      </c>
      <c r="K1347" t="s">
        <v>60</v>
      </c>
      <c r="L1347" s="4">
        <v>43615</v>
      </c>
      <c r="M1347" s="4">
        <v>43830</v>
      </c>
      <c r="N1347">
        <v>2</v>
      </c>
      <c r="O1347" t="s">
        <v>118</v>
      </c>
      <c r="P1347" t="s">
        <v>280</v>
      </c>
      <c r="Q1347">
        <v>2</v>
      </c>
      <c r="R1347" t="s">
        <v>862</v>
      </c>
      <c r="S1347" t="s">
        <v>1399</v>
      </c>
      <c r="T1347" t="s">
        <v>1915</v>
      </c>
      <c r="U1347" t="s">
        <v>103</v>
      </c>
      <c r="V1347" t="s">
        <v>2039</v>
      </c>
      <c r="W1347">
        <v>129.56</v>
      </c>
      <c r="X1347">
        <v>54.96</v>
      </c>
      <c r="Y1347">
        <v>2</v>
      </c>
      <c r="Z1347" t="s">
        <v>2130</v>
      </c>
      <c r="AA1347" t="s">
        <v>2405</v>
      </c>
      <c r="AF1347" s="4"/>
      <c r="AG1347" s="4"/>
      <c r="AH1347" t="s">
        <v>90</v>
      </c>
      <c r="AI1347" t="s">
        <v>252</v>
      </c>
      <c r="AJ1347" t="s">
        <v>449</v>
      </c>
      <c r="AK1347" t="s">
        <v>1011</v>
      </c>
      <c r="AL1347" t="s">
        <v>1541</v>
      </c>
      <c r="AM1347" t="s">
        <v>69</v>
      </c>
      <c r="AN1347" t="s">
        <v>1562</v>
      </c>
      <c r="AO1347" t="s">
        <v>410</v>
      </c>
      <c r="AP1347" t="s">
        <v>2359</v>
      </c>
    </row>
    <row r="1348" spans="1:42" x14ac:dyDescent="0.25">
      <c r="A1348">
        <v>948</v>
      </c>
      <c r="B1348">
        <v>186</v>
      </c>
      <c r="C1348" s="4">
        <v>44284</v>
      </c>
      <c r="D1348">
        <v>5</v>
      </c>
      <c r="E1348" t="s">
        <v>36</v>
      </c>
      <c r="F1348" t="s">
        <v>47</v>
      </c>
      <c r="G1348" t="s">
        <v>56</v>
      </c>
      <c r="H1348" t="s">
        <v>58</v>
      </c>
      <c r="I1348" s="4">
        <v>43817</v>
      </c>
      <c r="J1348">
        <v>2</v>
      </c>
      <c r="K1348" t="s">
        <v>60</v>
      </c>
      <c r="L1348" s="4">
        <v>43615</v>
      </c>
      <c r="M1348" s="4">
        <v>43830</v>
      </c>
      <c r="N1348">
        <v>2</v>
      </c>
      <c r="O1348" t="s">
        <v>118</v>
      </c>
      <c r="P1348" t="s">
        <v>280</v>
      </c>
      <c r="Q1348">
        <v>2</v>
      </c>
      <c r="R1348" t="s">
        <v>862</v>
      </c>
      <c r="S1348" t="s">
        <v>1399</v>
      </c>
      <c r="T1348" t="s">
        <v>1915</v>
      </c>
      <c r="U1348" t="s">
        <v>103</v>
      </c>
      <c r="V1348" t="s">
        <v>2039</v>
      </c>
      <c r="W1348">
        <v>129.56</v>
      </c>
      <c r="X1348">
        <v>54.96</v>
      </c>
      <c r="Y1348">
        <v>2</v>
      </c>
      <c r="Z1348" t="s">
        <v>2130</v>
      </c>
      <c r="AA1348" t="s">
        <v>2405</v>
      </c>
      <c r="AF1348" s="4"/>
      <c r="AG1348" s="4"/>
      <c r="AH1348" t="s">
        <v>79</v>
      </c>
      <c r="AI1348" t="s">
        <v>241</v>
      </c>
      <c r="AJ1348" t="s">
        <v>600</v>
      </c>
      <c r="AK1348" t="s">
        <v>980</v>
      </c>
      <c r="AL1348" t="s">
        <v>1677</v>
      </c>
      <c r="AM1348" t="s">
        <v>67</v>
      </c>
      <c r="AN1348" t="s">
        <v>1548</v>
      </c>
      <c r="AO1348" t="s">
        <v>86</v>
      </c>
      <c r="AP1348" t="s">
        <v>2350</v>
      </c>
    </row>
    <row r="1349" spans="1:42" x14ac:dyDescent="0.25">
      <c r="A1349">
        <v>949</v>
      </c>
      <c r="B1349">
        <v>377</v>
      </c>
      <c r="C1349" s="4">
        <v>44284</v>
      </c>
      <c r="D1349">
        <v>1</v>
      </c>
      <c r="E1349" t="s">
        <v>39</v>
      </c>
      <c r="F1349" t="s">
        <v>50</v>
      </c>
      <c r="G1349" t="s">
        <v>56</v>
      </c>
      <c r="H1349" t="s">
        <v>57</v>
      </c>
      <c r="I1349" s="4">
        <v>44106</v>
      </c>
      <c r="J1349">
        <v>15</v>
      </c>
      <c r="K1349" t="s">
        <v>62</v>
      </c>
      <c r="L1349" s="4">
        <v>43615</v>
      </c>
      <c r="M1349" s="4">
        <v>44413</v>
      </c>
      <c r="N1349">
        <v>1</v>
      </c>
      <c r="O1349" t="s">
        <v>86</v>
      </c>
      <c r="P1349" t="s">
        <v>248</v>
      </c>
      <c r="Q1349">
        <v>1</v>
      </c>
      <c r="R1349" t="s">
        <v>499</v>
      </c>
      <c r="S1349" t="s">
        <v>1062</v>
      </c>
      <c r="T1349" t="s">
        <v>1590</v>
      </c>
      <c r="U1349" t="s">
        <v>69</v>
      </c>
      <c r="V1349" t="s">
        <v>1548</v>
      </c>
      <c r="W1349">
        <v>61.89</v>
      </c>
      <c r="X1349">
        <v>14.99</v>
      </c>
      <c r="Y1349">
        <v>1</v>
      </c>
      <c r="Z1349" t="s">
        <v>549</v>
      </c>
      <c r="AA1349" t="s">
        <v>2362</v>
      </c>
      <c r="AB1349">
        <v>5</v>
      </c>
      <c r="AC1349" t="s">
        <v>2633</v>
      </c>
      <c r="AD1349">
        <v>1474</v>
      </c>
      <c r="AE1349" t="s">
        <v>2639</v>
      </c>
      <c r="AF1349" s="4">
        <v>44235</v>
      </c>
      <c r="AG1349" s="4">
        <v>44299</v>
      </c>
      <c r="AH1349" t="s">
        <v>86</v>
      </c>
      <c r="AI1349" t="s">
        <v>248</v>
      </c>
      <c r="AJ1349" t="s">
        <v>499</v>
      </c>
      <c r="AK1349" t="s">
        <v>1062</v>
      </c>
      <c r="AL1349" t="s">
        <v>1590</v>
      </c>
      <c r="AM1349" t="s">
        <v>69</v>
      </c>
      <c r="AN1349" t="s">
        <v>1548</v>
      </c>
      <c r="AO1349" t="s">
        <v>549</v>
      </c>
      <c r="AP1349" t="s">
        <v>2362</v>
      </c>
    </row>
    <row r="1350" spans="1:42" x14ac:dyDescent="0.25">
      <c r="A1350">
        <v>950</v>
      </c>
      <c r="B1350">
        <v>383</v>
      </c>
      <c r="C1350" s="4">
        <v>44284</v>
      </c>
      <c r="D1350">
        <v>11</v>
      </c>
      <c r="E1350" t="s">
        <v>37</v>
      </c>
      <c r="F1350" t="s">
        <v>48</v>
      </c>
      <c r="G1350" t="s">
        <v>56</v>
      </c>
      <c r="H1350" t="s">
        <v>57</v>
      </c>
      <c r="I1350" s="4">
        <v>43616</v>
      </c>
      <c r="J1350">
        <v>2</v>
      </c>
      <c r="K1350" t="s">
        <v>60</v>
      </c>
      <c r="L1350" s="4">
        <v>43615</v>
      </c>
      <c r="M1350" s="4">
        <v>43830</v>
      </c>
      <c r="N1350">
        <v>1</v>
      </c>
      <c r="O1350" t="s">
        <v>80</v>
      </c>
      <c r="P1350" t="s">
        <v>242</v>
      </c>
      <c r="Q1350">
        <v>1</v>
      </c>
      <c r="R1350" t="s">
        <v>453</v>
      </c>
      <c r="S1350" t="s">
        <v>1016</v>
      </c>
      <c r="T1350" t="s">
        <v>1546</v>
      </c>
      <c r="U1350" t="s">
        <v>67</v>
      </c>
      <c r="V1350" t="s">
        <v>1548</v>
      </c>
      <c r="W1350">
        <v>176.25</v>
      </c>
      <c r="X1350">
        <v>44.97</v>
      </c>
      <c r="Y1350">
        <v>1</v>
      </c>
      <c r="Z1350" t="s">
        <v>67</v>
      </c>
      <c r="AA1350" t="s">
        <v>2373</v>
      </c>
      <c r="AF1350" s="4"/>
      <c r="AG1350" s="4"/>
      <c r="AH1350" t="s">
        <v>80</v>
      </c>
      <c r="AI1350" t="s">
        <v>242</v>
      </c>
      <c r="AJ1350" t="s">
        <v>453</v>
      </c>
      <c r="AK1350" t="s">
        <v>1016</v>
      </c>
      <c r="AL1350" t="s">
        <v>1546</v>
      </c>
      <c r="AM1350" t="s">
        <v>67</v>
      </c>
      <c r="AN1350" t="s">
        <v>1548</v>
      </c>
      <c r="AO1350" t="s">
        <v>67</v>
      </c>
      <c r="AP1350" t="s">
        <v>2373</v>
      </c>
    </row>
    <row r="1351" spans="1:42" x14ac:dyDescent="0.25">
      <c r="A1351">
        <v>951</v>
      </c>
      <c r="B1351">
        <v>181</v>
      </c>
      <c r="C1351" s="4">
        <v>44285</v>
      </c>
      <c r="D1351">
        <v>2</v>
      </c>
      <c r="E1351" t="s">
        <v>38</v>
      </c>
      <c r="F1351" t="s">
        <v>49</v>
      </c>
      <c r="G1351" t="s">
        <v>56</v>
      </c>
      <c r="H1351" t="s">
        <v>57</v>
      </c>
      <c r="I1351" s="4">
        <v>43629</v>
      </c>
      <c r="J1351">
        <v>3</v>
      </c>
      <c r="K1351" t="s">
        <v>59</v>
      </c>
      <c r="L1351" s="4">
        <v>43615</v>
      </c>
      <c r="M1351" s="4">
        <v>43830</v>
      </c>
      <c r="N1351">
        <v>1</v>
      </c>
      <c r="O1351" t="s">
        <v>69</v>
      </c>
      <c r="P1351" t="s">
        <v>231</v>
      </c>
      <c r="Q1351">
        <v>1</v>
      </c>
      <c r="R1351" t="s">
        <v>856</v>
      </c>
      <c r="S1351" t="s">
        <v>1393</v>
      </c>
      <c r="T1351" t="s">
        <v>1909</v>
      </c>
      <c r="U1351" t="s">
        <v>80</v>
      </c>
      <c r="V1351" t="s">
        <v>1577</v>
      </c>
      <c r="W1351">
        <v>1058</v>
      </c>
      <c r="X1351">
        <v>49.98</v>
      </c>
      <c r="Y1351">
        <v>1</v>
      </c>
      <c r="Z1351" t="s">
        <v>67</v>
      </c>
      <c r="AA1351" t="s">
        <v>2373</v>
      </c>
      <c r="AF1351" s="4"/>
      <c r="AG1351" s="4"/>
      <c r="AH1351" t="s">
        <v>69</v>
      </c>
      <c r="AI1351" t="s">
        <v>231</v>
      </c>
      <c r="AJ1351" t="s">
        <v>856</v>
      </c>
      <c r="AK1351" t="s">
        <v>1393</v>
      </c>
      <c r="AL1351" t="s">
        <v>1909</v>
      </c>
      <c r="AM1351" t="s">
        <v>80</v>
      </c>
      <c r="AN1351" t="s">
        <v>1577</v>
      </c>
      <c r="AO1351" t="s">
        <v>67</v>
      </c>
      <c r="AP1351" t="s">
        <v>2373</v>
      </c>
    </row>
    <row r="1352" spans="1:42" x14ac:dyDescent="0.25">
      <c r="A1352">
        <v>952</v>
      </c>
      <c r="B1352">
        <v>334</v>
      </c>
      <c r="C1352" s="4">
        <v>44285</v>
      </c>
      <c r="D1352">
        <v>5</v>
      </c>
      <c r="E1352" t="s">
        <v>36</v>
      </c>
      <c r="F1352" t="s">
        <v>47</v>
      </c>
      <c r="G1352" t="s">
        <v>55</v>
      </c>
      <c r="H1352" t="s">
        <v>57</v>
      </c>
      <c r="I1352" s="4">
        <v>43851</v>
      </c>
      <c r="J1352">
        <v>15</v>
      </c>
      <c r="K1352" t="s">
        <v>62</v>
      </c>
      <c r="L1352" s="4">
        <v>43615</v>
      </c>
      <c r="M1352" s="4">
        <v>44413</v>
      </c>
      <c r="N1352">
        <v>1</v>
      </c>
      <c r="O1352" t="s">
        <v>80</v>
      </c>
      <c r="P1352" t="s">
        <v>242</v>
      </c>
      <c r="Q1352">
        <v>1</v>
      </c>
      <c r="R1352" t="s">
        <v>509</v>
      </c>
      <c r="S1352" t="s">
        <v>1072</v>
      </c>
      <c r="T1352" t="s">
        <v>1599</v>
      </c>
      <c r="U1352" t="s">
        <v>67</v>
      </c>
      <c r="V1352" t="s">
        <v>1548</v>
      </c>
      <c r="W1352">
        <v>749.97</v>
      </c>
      <c r="X1352">
        <v>44.97</v>
      </c>
      <c r="Y1352">
        <v>1</v>
      </c>
      <c r="Z1352" t="s">
        <v>79</v>
      </c>
      <c r="AA1352" t="s">
        <v>2349</v>
      </c>
      <c r="AF1352" s="4"/>
      <c r="AG1352" s="4"/>
      <c r="AH1352" t="s">
        <v>80</v>
      </c>
      <c r="AI1352" t="s">
        <v>242</v>
      </c>
      <c r="AJ1352" t="s">
        <v>509</v>
      </c>
      <c r="AK1352" t="s">
        <v>1072</v>
      </c>
      <c r="AL1352" t="s">
        <v>1599</v>
      </c>
      <c r="AM1352" t="s">
        <v>67</v>
      </c>
      <c r="AN1352" t="s">
        <v>1548</v>
      </c>
      <c r="AO1352" t="s">
        <v>79</v>
      </c>
      <c r="AP1352" t="s">
        <v>2349</v>
      </c>
    </row>
    <row r="1353" spans="1:42" x14ac:dyDescent="0.25">
      <c r="A1353">
        <v>953</v>
      </c>
      <c r="B1353">
        <v>42</v>
      </c>
      <c r="C1353" s="4">
        <v>44286</v>
      </c>
      <c r="D1353">
        <v>5</v>
      </c>
      <c r="E1353" t="s">
        <v>36</v>
      </c>
      <c r="F1353" t="s">
        <v>47</v>
      </c>
      <c r="G1353" t="s">
        <v>56</v>
      </c>
      <c r="H1353" t="s">
        <v>58</v>
      </c>
      <c r="I1353" s="4">
        <v>43722</v>
      </c>
      <c r="J1353">
        <v>2</v>
      </c>
      <c r="K1353" t="s">
        <v>60</v>
      </c>
      <c r="L1353" s="4">
        <v>43615</v>
      </c>
      <c r="M1353" s="4">
        <v>43830</v>
      </c>
      <c r="N1353">
        <v>2</v>
      </c>
      <c r="O1353" t="s">
        <v>83</v>
      </c>
      <c r="P1353" t="s">
        <v>245</v>
      </c>
      <c r="Q1353">
        <v>2</v>
      </c>
      <c r="R1353" t="s">
        <v>863</v>
      </c>
      <c r="S1353" t="s">
        <v>1400</v>
      </c>
      <c r="T1353" t="s">
        <v>1916</v>
      </c>
      <c r="U1353" t="s">
        <v>85</v>
      </c>
      <c r="V1353" t="s">
        <v>1869</v>
      </c>
      <c r="W1353">
        <v>257.49</v>
      </c>
      <c r="X1353">
        <v>44.97</v>
      </c>
      <c r="Y1353">
        <v>2</v>
      </c>
      <c r="Z1353" t="s">
        <v>2286</v>
      </c>
      <c r="AA1353" t="s">
        <v>2588</v>
      </c>
      <c r="AF1353" s="4"/>
      <c r="AG1353" s="4"/>
      <c r="AH1353" t="s">
        <v>67</v>
      </c>
      <c r="AI1353" t="s">
        <v>229</v>
      </c>
      <c r="AJ1353" t="s">
        <v>805</v>
      </c>
      <c r="AK1353" t="s">
        <v>1342</v>
      </c>
      <c r="AL1353" t="s">
        <v>1859</v>
      </c>
      <c r="AM1353" t="s">
        <v>69</v>
      </c>
      <c r="AN1353" t="s">
        <v>1548</v>
      </c>
      <c r="AO1353" t="s">
        <v>872</v>
      </c>
      <c r="AP1353" t="s">
        <v>2388</v>
      </c>
    </row>
    <row r="1354" spans="1:42" x14ac:dyDescent="0.25">
      <c r="A1354">
        <v>953</v>
      </c>
      <c r="B1354">
        <v>42</v>
      </c>
      <c r="C1354" s="4">
        <v>44286</v>
      </c>
      <c r="D1354">
        <v>5</v>
      </c>
      <c r="E1354" t="s">
        <v>36</v>
      </c>
      <c r="F1354" t="s">
        <v>47</v>
      </c>
      <c r="G1354" t="s">
        <v>56</v>
      </c>
      <c r="H1354" t="s">
        <v>58</v>
      </c>
      <c r="I1354" s="4">
        <v>43722</v>
      </c>
      <c r="J1354">
        <v>2</v>
      </c>
      <c r="K1354" t="s">
        <v>60</v>
      </c>
      <c r="L1354" s="4">
        <v>43615</v>
      </c>
      <c r="M1354" s="4">
        <v>43830</v>
      </c>
      <c r="N1354">
        <v>2</v>
      </c>
      <c r="O1354" t="s">
        <v>83</v>
      </c>
      <c r="P1354" t="s">
        <v>245</v>
      </c>
      <c r="Q1354">
        <v>2</v>
      </c>
      <c r="R1354" t="s">
        <v>863</v>
      </c>
      <c r="S1354" t="s">
        <v>1400</v>
      </c>
      <c r="T1354" t="s">
        <v>1916</v>
      </c>
      <c r="U1354" t="s">
        <v>85</v>
      </c>
      <c r="V1354" t="s">
        <v>1869</v>
      </c>
      <c r="W1354">
        <v>257.49</v>
      </c>
      <c r="X1354">
        <v>44.97</v>
      </c>
      <c r="Y1354">
        <v>2</v>
      </c>
      <c r="Z1354" t="s">
        <v>2286</v>
      </c>
      <c r="AA1354" t="s">
        <v>2588</v>
      </c>
      <c r="AF1354" s="4"/>
      <c r="AG1354" s="4"/>
      <c r="AH1354" t="s">
        <v>80</v>
      </c>
      <c r="AI1354" t="s">
        <v>242</v>
      </c>
      <c r="AJ1354" t="s">
        <v>453</v>
      </c>
      <c r="AK1354" t="s">
        <v>1016</v>
      </c>
      <c r="AL1354" t="s">
        <v>1546</v>
      </c>
      <c r="AM1354" t="s">
        <v>80</v>
      </c>
      <c r="AN1354" t="s">
        <v>1548</v>
      </c>
      <c r="AO1354" t="s">
        <v>67</v>
      </c>
      <c r="AP1354" t="s">
        <v>2373</v>
      </c>
    </row>
    <row r="1355" spans="1:42" x14ac:dyDescent="0.25">
      <c r="A1355">
        <v>954</v>
      </c>
      <c r="B1355">
        <v>298</v>
      </c>
      <c r="C1355" s="4">
        <v>44286</v>
      </c>
      <c r="D1355">
        <v>4</v>
      </c>
      <c r="E1355" t="s">
        <v>40</v>
      </c>
      <c r="F1355" t="s">
        <v>51</v>
      </c>
      <c r="G1355" t="s">
        <v>55</v>
      </c>
      <c r="H1355" t="s">
        <v>57</v>
      </c>
      <c r="I1355" s="4">
        <v>43734</v>
      </c>
      <c r="J1355">
        <v>1</v>
      </c>
      <c r="K1355" t="s">
        <v>61</v>
      </c>
      <c r="L1355" s="4">
        <v>43615</v>
      </c>
      <c r="M1355" s="4">
        <v>43830</v>
      </c>
      <c r="N1355">
        <v>1</v>
      </c>
      <c r="O1355" t="s">
        <v>67</v>
      </c>
      <c r="P1355" t="s">
        <v>229</v>
      </c>
      <c r="Q1355">
        <v>1</v>
      </c>
      <c r="R1355" t="s">
        <v>744</v>
      </c>
      <c r="S1355" t="s">
        <v>1001</v>
      </c>
      <c r="T1355" t="s">
        <v>1801</v>
      </c>
      <c r="U1355" t="s">
        <v>67</v>
      </c>
      <c r="V1355" t="s">
        <v>1548</v>
      </c>
      <c r="W1355">
        <v>176.91</v>
      </c>
      <c r="X1355">
        <v>44.97</v>
      </c>
      <c r="Y1355">
        <v>1</v>
      </c>
      <c r="Z1355" t="s">
        <v>652</v>
      </c>
      <c r="AA1355" t="s">
        <v>2352</v>
      </c>
      <c r="AF1355" s="4"/>
      <c r="AG1355" s="4"/>
      <c r="AH1355" t="s">
        <v>67</v>
      </c>
      <c r="AI1355" t="s">
        <v>229</v>
      </c>
      <c r="AJ1355" t="s">
        <v>744</v>
      </c>
      <c r="AK1355" t="s">
        <v>1001</v>
      </c>
      <c r="AL1355" t="s">
        <v>1801</v>
      </c>
      <c r="AM1355" t="s">
        <v>67</v>
      </c>
      <c r="AN1355" t="s">
        <v>1548</v>
      </c>
      <c r="AO1355" t="s">
        <v>652</v>
      </c>
      <c r="AP1355" t="s">
        <v>2352</v>
      </c>
    </row>
    <row r="1356" spans="1:42" x14ac:dyDescent="0.25">
      <c r="A1356">
        <v>955</v>
      </c>
      <c r="B1356">
        <v>51</v>
      </c>
      <c r="C1356" s="4">
        <v>44288</v>
      </c>
      <c r="D1356">
        <v>8</v>
      </c>
      <c r="E1356" t="s">
        <v>43</v>
      </c>
      <c r="F1356" t="s">
        <v>54</v>
      </c>
      <c r="G1356" t="s">
        <v>56</v>
      </c>
      <c r="H1356" t="s">
        <v>57</v>
      </c>
      <c r="I1356" s="4">
        <v>44188</v>
      </c>
      <c r="J1356">
        <v>11</v>
      </c>
      <c r="K1356" t="s">
        <v>60</v>
      </c>
      <c r="L1356" s="4">
        <v>44148</v>
      </c>
      <c r="M1356" s="4">
        <v>44265</v>
      </c>
      <c r="N1356">
        <v>1</v>
      </c>
      <c r="O1356" t="s">
        <v>80</v>
      </c>
      <c r="P1356" t="s">
        <v>242</v>
      </c>
      <c r="Q1356">
        <v>1</v>
      </c>
      <c r="R1356" t="s">
        <v>509</v>
      </c>
      <c r="S1356" t="s">
        <v>1072</v>
      </c>
      <c r="T1356" t="s">
        <v>1599</v>
      </c>
      <c r="U1356" t="s">
        <v>67</v>
      </c>
      <c r="V1356" t="s">
        <v>1548</v>
      </c>
      <c r="W1356">
        <v>749.97</v>
      </c>
      <c r="X1356">
        <v>44.97</v>
      </c>
      <c r="Y1356">
        <v>1</v>
      </c>
      <c r="Z1356" t="s">
        <v>79</v>
      </c>
      <c r="AA1356" t="s">
        <v>2349</v>
      </c>
      <c r="AB1356">
        <v>5</v>
      </c>
      <c r="AC1356" t="s">
        <v>2633</v>
      </c>
      <c r="AD1356">
        <v>1186</v>
      </c>
      <c r="AE1356" t="s">
        <v>2639</v>
      </c>
      <c r="AF1356" s="4">
        <v>44235</v>
      </c>
      <c r="AG1356" s="4">
        <v>44299</v>
      </c>
      <c r="AH1356" t="s">
        <v>80</v>
      </c>
      <c r="AI1356" t="s">
        <v>242</v>
      </c>
      <c r="AJ1356" t="s">
        <v>509</v>
      </c>
      <c r="AK1356" t="s">
        <v>1072</v>
      </c>
      <c r="AL1356" t="s">
        <v>1599</v>
      </c>
      <c r="AM1356" t="s">
        <v>67</v>
      </c>
      <c r="AN1356" t="s">
        <v>1548</v>
      </c>
      <c r="AO1356" t="s">
        <v>79</v>
      </c>
      <c r="AP1356" t="s">
        <v>2349</v>
      </c>
    </row>
    <row r="1357" spans="1:42" x14ac:dyDescent="0.25">
      <c r="A1357">
        <v>956</v>
      </c>
      <c r="B1357">
        <v>74</v>
      </c>
      <c r="C1357" s="4">
        <v>44288</v>
      </c>
      <c r="D1357">
        <v>4</v>
      </c>
      <c r="E1357" t="s">
        <v>40</v>
      </c>
      <c r="F1357" t="s">
        <v>51</v>
      </c>
      <c r="G1357" t="s">
        <v>56</v>
      </c>
      <c r="H1357" t="s">
        <v>58</v>
      </c>
      <c r="I1357" s="4">
        <v>44218</v>
      </c>
      <c r="J1357">
        <v>11</v>
      </c>
      <c r="K1357" t="s">
        <v>60</v>
      </c>
      <c r="L1357" s="4">
        <v>44148</v>
      </c>
      <c r="M1357" s="4">
        <v>44265</v>
      </c>
      <c r="N1357">
        <v>3</v>
      </c>
      <c r="O1357" t="s">
        <v>205</v>
      </c>
      <c r="P1357" t="s">
        <v>367</v>
      </c>
      <c r="Q1357">
        <v>3</v>
      </c>
      <c r="R1357" t="s">
        <v>864</v>
      </c>
      <c r="S1357" t="s">
        <v>1401</v>
      </c>
      <c r="T1357" t="s">
        <v>1917</v>
      </c>
      <c r="U1357" t="s">
        <v>2012</v>
      </c>
      <c r="V1357" t="s">
        <v>2065</v>
      </c>
      <c r="W1357">
        <v>239.55</v>
      </c>
      <c r="X1357">
        <v>54.96</v>
      </c>
      <c r="Y1357">
        <v>3</v>
      </c>
      <c r="Z1357" t="s">
        <v>2287</v>
      </c>
      <c r="AA1357" t="s">
        <v>2589</v>
      </c>
      <c r="AB1357">
        <v>5</v>
      </c>
      <c r="AC1357" t="s">
        <v>2633</v>
      </c>
      <c r="AD1357">
        <v>1204</v>
      </c>
      <c r="AE1357" t="s">
        <v>2639</v>
      </c>
      <c r="AF1357" s="4">
        <v>44235</v>
      </c>
      <c r="AG1357" s="4">
        <v>44299</v>
      </c>
      <c r="AH1357" t="s">
        <v>70</v>
      </c>
      <c r="AI1357" t="s">
        <v>232</v>
      </c>
      <c r="AJ1357" t="s">
        <v>753</v>
      </c>
      <c r="AK1357" t="s">
        <v>1077</v>
      </c>
      <c r="AL1357" t="s">
        <v>598</v>
      </c>
      <c r="AM1357" t="s">
        <v>69</v>
      </c>
      <c r="AN1357" t="s">
        <v>1517</v>
      </c>
      <c r="AO1357" t="s">
        <v>673</v>
      </c>
      <c r="AP1357" t="s">
        <v>2348</v>
      </c>
    </row>
    <row r="1358" spans="1:42" x14ac:dyDescent="0.25">
      <c r="A1358">
        <v>956</v>
      </c>
      <c r="B1358">
        <v>74</v>
      </c>
      <c r="C1358" s="4">
        <v>44288</v>
      </c>
      <c r="D1358">
        <v>4</v>
      </c>
      <c r="E1358" t="s">
        <v>40</v>
      </c>
      <c r="F1358" t="s">
        <v>51</v>
      </c>
      <c r="G1358" t="s">
        <v>56</v>
      </c>
      <c r="H1358" t="s">
        <v>58</v>
      </c>
      <c r="I1358" s="4">
        <v>44218</v>
      </c>
      <c r="J1358">
        <v>11</v>
      </c>
      <c r="K1358" t="s">
        <v>60</v>
      </c>
      <c r="L1358" s="4">
        <v>44148</v>
      </c>
      <c r="M1358" s="4">
        <v>44265</v>
      </c>
      <c r="N1358">
        <v>3</v>
      </c>
      <c r="O1358" t="s">
        <v>205</v>
      </c>
      <c r="P1358" t="s">
        <v>367</v>
      </c>
      <c r="Q1358">
        <v>3</v>
      </c>
      <c r="R1358" t="s">
        <v>864</v>
      </c>
      <c r="S1358" t="s">
        <v>1401</v>
      </c>
      <c r="T1358" t="s">
        <v>1917</v>
      </c>
      <c r="U1358" t="s">
        <v>2012</v>
      </c>
      <c r="V1358" t="s">
        <v>2065</v>
      </c>
      <c r="W1358">
        <v>239.55</v>
      </c>
      <c r="X1358">
        <v>54.96</v>
      </c>
      <c r="Y1358">
        <v>3</v>
      </c>
      <c r="Z1358" t="s">
        <v>2287</v>
      </c>
      <c r="AA1358" t="s">
        <v>2589</v>
      </c>
      <c r="AB1358">
        <v>5</v>
      </c>
      <c r="AC1358" t="s">
        <v>2633</v>
      </c>
      <c r="AD1358">
        <v>1204</v>
      </c>
      <c r="AE1358" t="s">
        <v>2639</v>
      </c>
      <c r="AF1358" s="4">
        <v>44235</v>
      </c>
      <c r="AG1358" s="4">
        <v>44299</v>
      </c>
      <c r="AH1358" t="s">
        <v>79</v>
      </c>
      <c r="AI1358" t="s">
        <v>241</v>
      </c>
      <c r="AJ1358" t="s">
        <v>542</v>
      </c>
      <c r="AK1358" t="s">
        <v>1103</v>
      </c>
      <c r="AL1358" t="s">
        <v>1630</v>
      </c>
      <c r="AM1358" t="s">
        <v>69</v>
      </c>
      <c r="AN1358" t="s">
        <v>1548</v>
      </c>
      <c r="AO1358" t="s">
        <v>86</v>
      </c>
      <c r="AP1358" t="s">
        <v>2350</v>
      </c>
    </row>
    <row r="1359" spans="1:42" x14ac:dyDescent="0.25">
      <c r="A1359">
        <v>956</v>
      </c>
      <c r="B1359">
        <v>74</v>
      </c>
      <c r="C1359" s="4">
        <v>44288</v>
      </c>
      <c r="D1359">
        <v>4</v>
      </c>
      <c r="E1359" t="s">
        <v>40</v>
      </c>
      <c r="F1359" t="s">
        <v>51</v>
      </c>
      <c r="G1359" t="s">
        <v>56</v>
      </c>
      <c r="H1359" t="s">
        <v>58</v>
      </c>
      <c r="I1359" s="4">
        <v>44218</v>
      </c>
      <c r="J1359">
        <v>11</v>
      </c>
      <c r="K1359" t="s">
        <v>60</v>
      </c>
      <c r="L1359" s="4">
        <v>44148</v>
      </c>
      <c r="M1359" s="4">
        <v>44265</v>
      </c>
      <c r="N1359">
        <v>3</v>
      </c>
      <c r="O1359" t="s">
        <v>205</v>
      </c>
      <c r="P1359" t="s">
        <v>367</v>
      </c>
      <c r="Q1359">
        <v>3</v>
      </c>
      <c r="R1359" t="s">
        <v>864</v>
      </c>
      <c r="S1359" t="s">
        <v>1401</v>
      </c>
      <c r="T1359" t="s">
        <v>1917</v>
      </c>
      <c r="U1359" t="s">
        <v>2012</v>
      </c>
      <c r="V1359" t="s">
        <v>2065</v>
      </c>
      <c r="W1359">
        <v>239.55</v>
      </c>
      <c r="X1359">
        <v>54.96</v>
      </c>
      <c r="Y1359">
        <v>3</v>
      </c>
      <c r="Z1359" t="s">
        <v>2287</v>
      </c>
      <c r="AA1359" t="s">
        <v>2589</v>
      </c>
      <c r="AB1359">
        <v>5</v>
      </c>
      <c r="AC1359" t="s">
        <v>2633</v>
      </c>
      <c r="AD1359">
        <v>1204</v>
      </c>
      <c r="AE1359" t="s">
        <v>2639</v>
      </c>
      <c r="AF1359" s="4">
        <v>44235</v>
      </c>
      <c r="AG1359" s="4">
        <v>44299</v>
      </c>
      <c r="AH1359" t="s">
        <v>90</v>
      </c>
      <c r="AI1359" t="s">
        <v>252</v>
      </c>
      <c r="AJ1359" t="s">
        <v>80</v>
      </c>
      <c r="AK1359" t="s">
        <v>1015</v>
      </c>
      <c r="AL1359" t="s">
        <v>1578</v>
      </c>
      <c r="AM1359" t="s">
        <v>80</v>
      </c>
      <c r="AN1359" t="s">
        <v>1562</v>
      </c>
      <c r="AO1359" t="s">
        <v>410</v>
      </c>
      <c r="AP1359" t="s">
        <v>2359</v>
      </c>
    </row>
    <row r="1360" spans="1:42" x14ac:dyDescent="0.25">
      <c r="A1360">
        <v>957</v>
      </c>
      <c r="B1360">
        <v>394</v>
      </c>
      <c r="C1360" s="4">
        <v>44288</v>
      </c>
      <c r="D1360">
        <v>7</v>
      </c>
      <c r="E1360" t="s">
        <v>35</v>
      </c>
      <c r="F1360" t="s">
        <v>46</v>
      </c>
      <c r="G1360" t="s">
        <v>56</v>
      </c>
      <c r="H1360" t="s">
        <v>58</v>
      </c>
      <c r="I1360" s="4">
        <v>43678</v>
      </c>
      <c r="J1360">
        <v>2</v>
      </c>
      <c r="K1360" t="s">
        <v>60</v>
      </c>
      <c r="L1360" s="4">
        <v>43615</v>
      </c>
      <c r="M1360" s="4">
        <v>43830</v>
      </c>
      <c r="N1360">
        <v>1</v>
      </c>
      <c r="O1360" t="s">
        <v>80</v>
      </c>
      <c r="P1360" t="s">
        <v>242</v>
      </c>
      <c r="Q1360">
        <v>1</v>
      </c>
      <c r="R1360" t="s">
        <v>404</v>
      </c>
      <c r="S1360" t="s">
        <v>966</v>
      </c>
      <c r="T1360" t="s">
        <v>1499</v>
      </c>
      <c r="U1360" t="s">
        <v>67</v>
      </c>
      <c r="V1360" t="s">
        <v>1548</v>
      </c>
      <c r="W1360">
        <v>63.57</v>
      </c>
      <c r="X1360">
        <v>44.97</v>
      </c>
      <c r="Y1360">
        <v>1</v>
      </c>
      <c r="Z1360" t="s">
        <v>70</v>
      </c>
      <c r="AA1360" t="s">
        <v>2341</v>
      </c>
      <c r="AF1360" s="4"/>
      <c r="AG1360" s="4"/>
      <c r="AH1360" t="s">
        <v>80</v>
      </c>
      <c r="AI1360" t="s">
        <v>242</v>
      </c>
      <c r="AJ1360" t="s">
        <v>404</v>
      </c>
      <c r="AK1360" t="s">
        <v>966</v>
      </c>
      <c r="AL1360" t="s">
        <v>1499</v>
      </c>
      <c r="AM1360" t="s">
        <v>67</v>
      </c>
      <c r="AN1360" t="s">
        <v>1548</v>
      </c>
      <c r="AO1360" t="s">
        <v>70</v>
      </c>
      <c r="AP1360" t="s">
        <v>2341</v>
      </c>
    </row>
    <row r="1361" spans="1:42" x14ac:dyDescent="0.25">
      <c r="A1361">
        <v>958</v>
      </c>
      <c r="B1361">
        <v>413</v>
      </c>
      <c r="C1361" s="4">
        <v>44289</v>
      </c>
      <c r="D1361">
        <v>6</v>
      </c>
      <c r="E1361" t="s">
        <v>33</v>
      </c>
      <c r="F1361" t="s">
        <v>44</v>
      </c>
      <c r="G1361" t="s">
        <v>55</v>
      </c>
      <c r="H1361" t="s">
        <v>58</v>
      </c>
      <c r="I1361" s="4">
        <v>44060</v>
      </c>
      <c r="J1361">
        <v>8</v>
      </c>
      <c r="K1361" t="s">
        <v>60</v>
      </c>
      <c r="L1361" s="4">
        <v>44000</v>
      </c>
      <c r="M1361" s="4">
        <v>44073</v>
      </c>
      <c r="N1361">
        <v>1</v>
      </c>
      <c r="O1361" t="s">
        <v>80</v>
      </c>
      <c r="P1361" t="s">
        <v>242</v>
      </c>
      <c r="Q1361">
        <v>1</v>
      </c>
      <c r="R1361" t="s">
        <v>455</v>
      </c>
      <c r="S1361" t="s">
        <v>1018</v>
      </c>
      <c r="T1361" t="s">
        <v>1548</v>
      </c>
      <c r="U1361" t="s">
        <v>69</v>
      </c>
      <c r="V1361" t="s">
        <v>1548</v>
      </c>
      <c r="W1361">
        <v>14.99</v>
      </c>
      <c r="X1361">
        <v>14.99</v>
      </c>
      <c r="Y1361">
        <v>1</v>
      </c>
      <c r="Z1361" t="s">
        <v>70</v>
      </c>
      <c r="AA1361" t="s">
        <v>2341</v>
      </c>
      <c r="AB1361">
        <v>5</v>
      </c>
      <c r="AC1361" t="s">
        <v>2633</v>
      </c>
      <c r="AD1361">
        <v>1509</v>
      </c>
      <c r="AE1361" t="s">
        <v>2639</v>
      </c>
      <c r="AF1361" s="4">
        <v>44235</v>
      </c>
      <c r="AG1361" s="4">
        <v>44299</v>
      </c>
      <c r="AH1361" t="s">
        <v>80</v>
      </c>
      <c r="AI1361" t="s">
        <v>242</v>
      </c>
      <c r="AJ1361" t="s">
        <v>455</v>
      </c>
      <c r="AK1361" t="s">
        <v>1018</v>
      </c>
      <c r="AL1361" t="s">
        <v>1548</v>
      </c>
      <c r="AM1361" t="s">
        <v>69</v>
      </c>
      <c r="AN1361" t="s">
        <v>1548</v>
      </c>
      <c r="AO1361" t="s">
        <v>70</v>
      </c>
      <c r="AP1361" t="s">
        <v>2341</v>
      </c>
    </row>
    <row r="1362" spans="1:42" x14ac:dyDescent="0.25">
      <c r="A1362">
        <v>959</v>
      </c>
      <c r="B1362">
        <v>141</v>
      </c>
      <c r="C1362" s="4">
        <v>44290</v>
      </c>
      <c r="D1362">
        <v>4</v>
      </c>
      <c r="E1362" t="s">
        <v>40</v>
      </c>
      <c r="F1362" t="s">
        <v>51</v>
      </c>
      <c r="G1362" t="s">
        <v>56</v>
      </c>
      <c r="H1362" t="s">
        <v>58</v>
      </c>
      <c r="I1362" s="4">
        <v>43634</v>
      </c>
      <c r="J1362">
        <v>3</v>
      </c>
      <c r="K1362" t="s">
        <v>59</v>
      </c>
      <c r="L1362" s="4">
        <v>43615</v>
      </c>
      <c r="M1362" s="4">
        <v>43830</v>
      </c>
      <c r="N1362">
        <v>1</v>
      </c>
      <c r="O1362" t="s">
        <v>70</v>
      </c>
      <c r="P1362" t="s">
        <v>232</v>
      </c>
      <c r="Q1362">
        <v>1</v>
      </c>
      <c r="R1362" t="s">
        <v>440</v>
      </c>
      <c r="S1362" t="s">
        <v>1002</v>
      </c>
      <c r="T1362" t="s">
        <v>1534</v>
      </c>
      <c r="U1362" t="s">
        <v>80</v>
      </c>
      <c r="V1362" t="s">
        <v>1517</v>
      </c>
      <c r="W1362">
        <v>45.9</v>
      </c>
      <c r="X1362">
        <v>39.979999999999997</v>
      </c>
      <c r="Y1362">
        <v>1</v>
      </c>
      <c r="Z1362" t="s">
        <v>432</v>
      </c>
      <c r="AA1362" t="s">
        <v>2331</v>
      </c>
      <c r="AF1362" s="4"/>
      <c r="AG1362" s="4"/>
      <c r="AH1362" t="s">
        <v>70</v>
      </c>
      <c r="AI1362" t="s">
        <v>232</v>
      </c>
      <c r="AJ1362" t="s">
        <v>440</v>
      </c>
      <c r="AK1362" t="s">
        <v>1002</v>
      </c>
      <c r="AL1362" t="s">
        <v>1534</v>
      </c>
      <c r="AM1362" t="s">
        <v>80</v>
      </c>
      <c r="AN1362" t="s">
        <v>1517</v>
      </c>
      <c r="AO1362" t="s">
        <v>432</v>
      </c>
      <c r="AP1362" t="s">
        <v>2331</v>
      </c>
    </row>
    <row r="1363" spans="1:42" x14ac:dyDescent="0.25">
      <c r="A1363">
        <v>960</v>
      </c>
      <c r="B1363">
        <v>205</v>
      </c>
      <c r="C1363" s="4">
        <v>44290</v>
      </c>
      <c r="D1363">
        <v>10</v>
      </c>
      <c r="E1363" t="s">
        <v>42</v>
      </c>
      <c r="F1363" t="s">
        <v>53</v>
      </c>
      <c r="G1363" t="s">
        <v>56</v>
      </c>
      <c r="H1363" t="s">
        <v>58</v>
      </c>
      <c r="I1363" s="4">
        <v>44065</v>
      </c>
      <c r="J1363">
        <v>8</v>
      </c>
      <c r="K1363" t="s">
        <v>60</v>
      </c>
      <c r="L1363" s="4">
        <v>44000</v>
      </c>
      <c r="M1363" s="4">
        <v>44073</v>
      </c>
      <c r="N1363">
        <v>1</v>
      </c>
      <c r="O1363" t="s">
        <v>70</v>
      </c>
      <c r="P1363" t="s">
        <v>232</v>
      </c>
      <c r="Q1363">
        <v>1</v>
      </c>
      <c r="R1363" t="s">
        <v>865</v>
      </c>
      <c r="S1363" t="s">
        <v>1402</v>
      </c>
      <c r="T1363" t="s">
        <v>1859</v>
      </c>
      <c r="U1363" t="s">
        <v>67</v>
      </c>
      <c r="V1363" t="s">
        <v>1517</v>
      </c>
      <c r="W1363">
        <v>419.97</v>
      </c>
      <c r="X1363">
        <v>59.97</v>
      </c>
      <c r="Y1363">
        <v>1</v>
      </c>
      <c r="Z1363" t="s">
        <v>640</v>
      </c>
      <c r="AA1363" t="s">
        <v>2393</v>
      </c>
      <c r="AB1363">
        <v>5</v>
      </c>
      <c r="AC1363" t="s">
        <v>2633</v>
      </c>
      <c r="AD1363">
        <v>1324</v>
      </c>
      <c r="AE1363" t="s">
        <v>2639</v>
      </c>
      <c r="AF1363" s="4">
        <v>44235</v>
      </c>
      <c r="AG1363" s="4">
        <v>44299</v>
      </c>
      <c r="AH1363" t="s">
        <v>70</v>
      </c>
      <c r="AI1363" t="s">
        <v>232</v>
      </c>
      <c r="AJ1363" t="s">
        <v>865</v>
      </c>
      <c r="AK1363" t="s">
        <v>1402</v>
      </c>
      <c r="AL1363" t="s">
        <v>1859</v>
      </c>
      <c r="AM1363" t="s">
        <v>67</v>
      </c>
      <c r="AN1363" t="s">
        <v>1517</v>
      </c>
      <c r="AO1363" t="s">
        <v>640</v>
      </c>
      <c r="AP1363" t="s">
        <v>2393</v>
      </c>
    </row>
    <row r="1364" spans="1:42" x14ac:dyDescent="0.25">
      <c r="A1364">
        <v>961</v>
      </c>
      <c r="B1364">
        <v>106</v>
      </c>
      <c r="C1364" s="4">
        <v>44291</v>
      </c>
      <c r="D1364">
        <v>11</v>
      </c>
      <c r="E1364" t="s">
        <v>37</v>
      </c>
      <c r="F1364" t="s">
        <v>48</v>
      </c>
      <c r="G1364" t="s">
        <v>56</v>
      </c>
      <c r="H1364" t="s">
        <v>57</v>
      </c>
      <c r="I1364" s="4">
        <v>43737</v>
      </c>
      <c r="J1364">
        <v>3</v>
      </c>
      <c r="K1364" t="s">
        <v>59</v>
      </c>
      <c r="L1364" s="4">
        <v>43615</v>
      </c>
      <c r="M1364" s="4">
        <v>43830</v>
      </c>
      <c r="N1364">
        <v>2</v>
      </c>
      <c r="O1364" t="s">
        <v>96</v>
      </c>
      <c r="P1364" t="s">
        <v>258</v>
      </c>
      <c r="Q1364">
        <v>2</v>
      </c>
      <c r="R1364" t="s">
        <v>866</v>
      </c>
      <c r="S1364" t="s">
        <v>1403</v>
      </c>
      <c r="T1364" t="s">
        <v>1918</v>
      </c>
      <c r="U1364" t="s">
        <v>110</v>
      </c>
      <c r="V1364" t="s">
        <v>1869</v>
      </c>
      <c r="W1364">
        <v>911.7</v>
      </c>
      <c r="X1364">
        <v>89.94</v>
      </c>
      <c r="Y1364">
        <v>2</v>
      </c>
      <c r="Z1364" t="s">
        <v>2160</v>
      </c>
      <c r="AA1364" t="s">
        <v>2440</v>
      </c>
      <c r="AF1364" s="4"/>
      <c r="AG1364" s="4"/>
      <c r="AH1364" t="s">
        <v>84</v>
      </c>
      <c r="AI1364" t="s">
        <v>246</v>
      </c>
      <c r="AJ1364" t="s">
        <v>410</v>
      </c>
      <c r="AK1364" t="s">
        <v>972</v>
      </c>
      <c r="AL1364" t="s">
        <v>1505</v>
      </c>
      <c r="AM1364" t="s">
        <v>67</v>
      </c>
      <c r="AN1364" t="s">
        <v>1548</v>
      </c>
      <c r="AO1364" t="s">
        <v>645</v>
      </c>
      <c r="AP1364" t="s">
        <v>2347</v>
      </c>
    </row>
    <row r="1365" spans="1:42" x14ac:dyDescent="0.25">
      <c r="A1365">
        <v>961</v>
      </c>
      <c r="B1365">
        <v>106</v>
      </c>
      <c r="C1365" s="4">
        <v>44291</v>
      </c>
      <c r="D1365">
        <v>11</v>
      </c>
      <c r="E1365" t="s">
        <v>37</v>
      </c>
      <c r="F1365" t="s">
        <v>48</v>
      </c>
      <c r="G1365" t="s">
        <v>56</v>
      </c>
      <c r="H1365" t="s">
        <v>57</v>
      </c>
      <c r="I1365" s="4">
        <v>43737</v>
      </c>
      <c r="J1365">
        <v>3</v>
      </c>
      <c r="K1365" t="s">
        <v>59</v>
      </c>
      <c r="L1365" s="4">
        <v>43615</v>
      </c>
      <c r="M1365" s="4">
        <v>43830</v>
      </c>
      <c r="N1365">
        <v>2</v>
      </c>
      <c r="O1365" t="s">
        <v>96</v>
      </c>
      <c r="P1365" t="s">
        <v>258</v>
      </c>
      <c r="Q1365">
        <v>2</v>
      </c>
      <c r="R1365" t="s">
        <v>866</v>
      </c>
      <c r="S1365" t="s">
        <v>1403</v>
      </c>
      <c r="T1365" t="s">
        <v>1918</v>
      </c>
      <c r="U1365" t="s">
        <v>110</v>
      </c>
      <c r="V1365" t="s">
        <v>1869</v>
      </c>
      <c r="W1365">
        <v>911.7</v>
      </c>
      <c r="X1365">
        <v>89.94</v>
      </c>
      <c r="Y1365">
        <v>2</v>
      </c>
      <c r="Z1365" t="s">
        <v>2160</v>
      </c>
      <c r="AA1365" t="s">
        <v>2440</v>
      </c>
      <c r="AF1365" s="4"/>
      <c r="AG1365" s="4"/>
      <c r="AH1365" t="s">
        <v>79</v>
      </c>
      <c r="AI1365" t="s">
        <v>241</v>
      </c>
      <c r="AJ1365" t="s">
        <v>524</v>
      </c>
      <c r="AK1365" t="s">
        <v>1087</v>
      </c>
      <c r="AL1365" t="s">
        <v>1614</v>
      </c>
      <c r="AM1365" t="s">
        <v>67</v>
      </c>
      <c r="AN1365" t="s">
        <v>1548</v>
      </c>
      <c r="AO1365" t="s">
        <v>455</v>
      </c>
      <c r="AP1365" t="s">
        <v>2340</v>
      </c>
    </row>
    <row r="1366" spans="1:42" x14ac:dyDescent="0.25">
      <c r="A1366">
        <v>962</v>
      </c>
      <c r="B1366">
        <v>207</v>
      </c>
      <c r="C1366" s="4">
        <v>44291</v>
      </c>
      <c r="D1366">
        <v>11</v>
      </c>
      <c r="E1366" t="s">
        <v>37</v>
      </c>
      <c r="F1366" t="s">
        <v>48</v>
      </c>
      <c r="G1366" t="s">
        <v>56</v>
      </c>
      <c r="H1366" t="s">
        <v>57</v>
      </c>
      <c r="I1366" s="4">
        <v>43682</v>
      </c>
      <c r="J1366">
        <v>2</v>
      </c>
      <c r="K1366" t="s">
        <v>60</v>
      </c>
      <c r="L1366" s="4">
        <v>43615</v>
      </c>
      <c r="M1366" s="4">
        <v>43830</v>
      </c>
      <c r="N1366">
        <v>1</v>
      </c>
      <c r="O1366" t="s">
        <v>90</v>
      </c>
      <c r="P1366" t="s">
        <v>252</v>
      </c>
      <c r="Q1366">
        <v>1</v>
      </c>
      <c r="R1366" t="s">
        <v>593</v>
      </c>
      <c r="S1366" t="s">
        <v>1149</v>
      </c>
      <c r="T1366" t="s">
        <v>1529</v>
      </c>
      <c r="U1366" t="s">
        <v>69</v>
      </c>
      <c r="V1366" t="s">
        <v>1562</v>
      </c>
      <c r="W1366">
        <v>49.99</v>
      </c>
      <c r="X1366">
        <v>9.99</v>
      </c>
      <c r="Y1366">
        <v>1</v>
      </c>
      <c r="Z1366" t="s">
        <v>410</v>
      </c>
      <c r="AA1366" t="s">
        <v>2359</v>
      </c>
      <c r="AF1366" s="4"/>
      <c r="AG1366" s="4"/>
      <c r="AH1366" t="s">
        <v>90</v>
      </c>
      <c r="AI1366" t="s">
        <v>252</v>
      </c>
      <c r="AJ1366" t="s">
        <v>593</v>
      </c>
      <c r="AK1366" t="s">
        <v>1149</v>
      </c>
      <c r="AL1366" t="s">
        <v>1529</v>
      </c>
      <c r="AM1366" t="s">
        <v>69</v>
      </c>
      <c r="AN1366" t="s">
        <v>1562</v>
      </c>
      <c r="AO1366" t="s">
        <v>410</v>
      </c>
      <c r="AP1366" t="s">
        <v>2359</v>
      </c>
    </row>
    <row r="1367" spans="1:42" x14ac:dyDescent="0.25">
      <c r="A1367">
        <v>963</v>
      </c>
      <c r="B1367">
        <v>251</v>
      </c>
      <c r="C1367" s="4">
        <v>44291</v>
      </c>
      <c r="D1367">
        <v>10</v>
      </c>
      <c r="E1367" t="s">
        <v>42</v>
      </c>
      <c r="F1367" t="s">
        <v>53</v>
      </c>
      <c r="G1367" t="s">
        <v>56</v>
      </c>
      <c r="H1367" t="s">
        <v>58</v>
      </c>
      <c r="I1367" s="4">
        <v>43704</v>
      </c>
      <c r="J1367">
        <v>2</v>
      </c>
      <c r="K1367" t="s">
        <v>60</v>
      </c>
      <c r="L1367" s="4">
        <v>43615</v>
      </c>
      <c r="M1367" s="4">
        <v>43830</v>
      </c>
      <c r="N1367">
        <v>2</v>
      </c>
      <c r="O1367" t="s">
        <v>118</v>
      </c>
      <c r="P1367" t="s">
        <v>280</v>
      </c>
      <c r="Q1367">
        <v>2</v>
      </c>
      <c r="R1367" t="s">
        <v>867</v>
      </c>
      <c r="S1367" t="s">
        <v>1404</v>
      </c>
      <c r="T1367" t="s">
        <v>1919</v>
      </c>
      <c r="U1367" t="s">
        <v>75</v>
      </c>
      <c r="V1367" t="s">
        <v>2039</v>
      </c>
      <c r="W1367">
        <v>128.35</v>
      </c>
      <c r="X1367">
        <v>64.95</v>
      </c>
      <c r="Y1367">
        <v>2</v>
      </c>
      <c r="Z1367" t="s">
        <v>2130</v>
      </c>
      <c r="AA1367" t="s">
        <v>2405</v>
      </c>
      <c r="AF1367" s="4"/>
      <c r="AG1367" s="4"/>
      <c r="AH1367" t="s">
        <v>90</v>
      </c>
      <c r="AI1367" t="s">
        <v>252</v>
      </c>
      <c r="AJ1367" t="s">
        <v>449</v>
      </c>
      <c r="AK1367" t="s">
        <v>1011</v>
      </c>
      <c r="AL1367" t="s">
        <v>1541</v>
      </c>
      <c r="AM1367" t="s">
        <v>80</v>
      </c>
      <c r="AN1367" t="s">
        <v>1562</v>
      </c>
      <c r="AO1367" t="s">
        <v>410</v>
      </c>
      <c r="AP1367" t="s">
        <v>2359</v>
      </c>
    </row>
    <row r="1368" spans="1:42" x14ac:dyDescent="0.25">
      <c r="A1368">
        <v>963</v>
      </c>
      <c r="B1368">
        <v>251</v>
      </c>
      <c r="C1368" s="4">
        <v>44291</v>
      </c>
      <c r="D1368">
        <v>10</v>
      </c>
      <c r="E1368" t="s">
        <v>42</v>
      </c>
      <c r="F1368" t="s">
        <v>53</v>
      </c>
      <c r="G1368" t="s">
        <v>56</v>
      </c>
      <c r="H1368" t="s">
        <v>58</v>
      </c>
      <c r="I1368" s="4">
        <v>43704</v>
      </c>
      <c r="J1368">
        <v>2</v>
      </c>
      <c r="K1368" t="s">
        <v>60</v>
      </c>
      <c r="L1368" s="4">
        <v>43615</v>
      </c>
      <c r="M1368" s="4">
        <v>43830</v>
      </c>
      <c r="N1368">
        <v>2</v>
      </c>
      <c r="O1368" t="s">
        <v>118</v>
      </c>
      <c r="P1368" t="s">
        <v>280</v>
      </c>
      <c r="Q1368">
        <v>2</v>
      </c>
      <c r="R1368" t="s">
        <v>867</v>
      </c>
      <c r="S1368" t="s">
        <v>1404</v>
      </c>
      <c r="T1368" t="s">
        <v>1919</v>
      </c>
      <c r="U1368" t="s">
        <v>75</v>
      </c>
      <c r="V1368" t="s">
        <v>2039</v>
      </c>
      <c r="W1368">
        <v>128.35</v>
      </c>
      <c r="X1368">
        <v>64.95</v>
      </c>
      <c r="Y1368">
        <v>2</v>
      </c>
      <c r="Z1368" t="s">
        <v>2130</v>
      </c>
      <c r="AA1368" t="s">
        <v>2405</v>
      </c>
      <c r="AF1368" s="4"/>
      <c r="AG1368" s="4"/>
      <c r="AH1368" t="s">
        <v>79</v>
      </c>
      <c r="AI1368" t="s">
        <v>241</v>
      </c>
      <c r="AJ1368" t="s">
        <v>694</v>
      </c>
      <c r="AK1368" t="s">
        <v>1087</v>
      </c>
      <c r="AL1368" t="s">
        <v>1652</v>
      </c>
      <c r="AM1368" t="s">
        <v>67</v>
      </c>
      <c r="AN1368" t="s">
        <v>1548</v>
      </c>
      <c r="AO1368" t="s">
        <v>86</v>
      </c>
      <c r="AP1368" t="s">
        <v>2350</v>
      </c>
    </row>
    <row r="1369" spans="1:42" x14ac:dyDescent="0.25">
      <c r="A1369">
        <v>964</v>
      </c>
      <c r="B1369">
        <v>101</v>
      </c>
      <c r="C1369" s="4">
        <v>44293</v>
      </c>
      <c r="D1369">
        <v>9</v>
      </c>
      <c r="E1369" t="s">
        <v>41</v>
      </c>
      <c r="F1369" t="s">
        <v>52</v>
      </c>
      <c r="G1369" t="s">
        <v>55</v>
      </c>
      <c r="H1369" t="s">
        <v>57</v>
      </c>
      <c r="I1369" s="4">
        <v>43677</v>
      </c>
      <c r="J1369">
        <v>3</v>
      </c>
      <c r="K1369" t="s">
        <v>59</v>
      </c>
      <c r="L1369" s="4">
        <v>43615</v>
      </c>
      <c r="M1369" s="4">
        <v>43830</v>
      </c>
      <c r="N1369">
        <v>1</v>
      </c>
      <c r="O1369" t="s">
        <v>90</v>
      </c>
      <c r="P1369" t="s">
        <v>252</v>
      </c>
      <c r="Q1369">
        <v>1</v>
      </c>
      <c r="R1369" t="s">
        <v>90</v>
      </c>
      <c r="S1369" t="s">
        <v>1040</v>
      </c>
      <c r="T1369" t="s">
        <v>1598</v>
      </c>
      <c r="U1369" t="s">
        <v>67</v>
      </c>
      <c r="V1369" t="s">
        <v>1562</v>
      </c>
      <c r="W1369">
        <v>659.97</v>
      </c>
      <c r="X1369">
        <v>29.97</v>
      </c>
      <c r="Y1369">
        <v>1</v>
      </c>
      <c r="Z1369" t="s">
        <v>410</v>
      </c>
      <c r="AA1369" t="s">
        <v>2359</v>
      </c>
      <c r="AF1369" s="4"/>
      <c r="AG1369" s="4"/>
      <c r="AH1369" t="s">
        <v>90</v>
      </c>
      <c r="AI1369" t="s">
        <v>252</v>
      </c>
      <c r="AJ1369" t="s">
        <v>90</v>
      </c>
      <c r="AK1369" t="s">
        <v>1040</v>
      </c>
      <c r="AL1369" t="s">
        <v>1598</v>
      </c>
      <c r="AM1369" t="s">
        <v>67</v>
      </c>
      <c r="AN1369" t="s">
        <v>1562</v>
      </c>
      <c r="AO1369" t="s">
        <v>410</v>
      </c>
      <c r="AP1369" t="s">
        <v>2359</v>
      </c>
    </row>
    <row r="1370" spans="1:42" x14ac:dyDescent="0.25">
      <c r="A1370">
        <v>965</v>
      </c>
      <c r="B1370">
        <v>428</v>
      </c>
      <c r="C1370" s="4">
        <v>44293</v>
      </c>
      <c r="D1370">
        <v>9</v>
      </c>
      <c r="E1370" t="s">
        <v>41</v>
      </c>
      <c r="F1370" t="s">
        <v>52</v>
      </c>
      <c r="G1370" t="s">
        <v>56</v>
      </c>
      <c r="H1370" t="s">
        <v>58</v>
      </c>
      <c r="I1370" s="4">
        <v>43587</v>
      </c>
      <c r="J1370">
        <v>2</v>
      </c>
      <c r="L1370" s="4"/>
      <c r="M1370" s="4"/>
      <c r="N1370">
        <v>1</v>
      </c>
      <c r="O1370" t="s">
        <v>79</v>
      </c>
      <c r="P1370" t="s">
        <v>241</v>
      </c>
      <c r="Q1370">
        <v>1</v>
      </c>
      <c r="R1370" t="s">
        <v>403</v>
      </c>
      <c r="S1370" t="s">
        <v>965</v>
      </c>
      <c r="T1370" t="s">
        <v>422</v>
      </c>
      <c r="U1370" t="s">
        <v>67</v>
      </c>
      <c r="V1370" t="s">
        <v>1548</v>
      </c>
      <c r="W1370">
        <v>360</v>
      </c>
      <c r="X1370">
        <v>44.97</v>
      </c>
      <c r="Y1370">
        <v>1</v>
      </c>
      <c r="Z1370" t="s">
        <v>455</v>
      </c>
      <c r="AA1370" t="s">
        <v>2340</v>
      </c>
      <c r="AF1370" s="4"/>
      <c r="AG1370" s="4"/>
      <c r="AH1370" t="s">
        <v>79</v>
      </c>
      <c r="AI1370" t="s">
        <v>241</v>
      </c>
      <c r="AJ1370" t="s">
        <v>403</v>
      </c>
      <c r="AK1370" t="s">
        <v>965</v>
      </c>
      <c r="AL1370" t="s">
        <v>422</v>
      </c>
      <c r="AM1370" t="s">
        <v>67</v>
      </c>
      <c r="AN1370" t="s">
        <v>1548</v>
      </c>
      <c r="AO1370" t="s">
        <v>455</v>
      </c>
      <c r="AP1370" t="s">
        <v>2340</v>
      </c>
    </row>
    <row r="1371" spans="1:42" x14ac:dyDescent="0.25">
      <c r="A1371">
        <v>966</v>
      </c>
      <c r="B1371">
        <v>227</v>
      </c>
      <c r="C1371" s="4">
        <v>44294</v>
      </c>
      <c r="D1371">
        <v>10</v>
      </c>
      <c r="E1371" t="s">
        <v>42</v>
      </c>
      <c r="F1371" t="s">
        <v>53</v>
      </c>
      <c r="G1371" t="s">
        <v>56</v>
      </c>
      <c r="H1371" t="s">
        <v>57</v>
      </c>
      <c r="I1371" s="4">
        <v>43613</v>
      </c>
      <c r="J1371">
        <v>2</v>
      </c>
      <c r="L1371" s="4"/>
      <c r="M1371" s="4"/>
      <c r="N1371">
        <v>2</v>
      </c>
      <c r="O1371" t="s">
        <v>151</v>
      </c>
      <c r="P1371" t="s">
        <v>313</v>
      </c>
      <c r="Q1371">
        <v>2</v>
      </c>
      <c r="R1371" t="s">
        <v>868</v>
      </c>
      <c r="S1371" t="s">
        <v>1405</v>
      </c>
      <c r="T1371" t="s">
        <v>1920</v>
      </c>
      <c r="U1371" t="s">
        <v>180</v>
      </c>
      <c r="V1371" t="s">
        <v>1869</v>
      </c>
      <c r="W1371">
        <v>145.49</v>
      </c>
      <c r="X1371">
        <v>44.97</v>
      </c>
      <c r="Y1371">
        <v>2</v>
      </c>
      <c r="Z1371" t="s">
        <v>2237</v>
      </c>
      <c r="AA1371" t="s">
        <v>2530</v>
      </c>
      <c r="AF1371" s="4"/>
      <c r="AG1371" s="4"/>
      <c r="AH1371" t="s">
        <v>80</v>
      </c>
      <c r="AI1371" t="s">
        <v>242</v>
      </c>
      <c r="AJ1371" t="s">
        <v>453</v>
      </c>
      <c r="AK1371" t="s">
        <v>1016</v>
      </c>
      <c r="AL1371" t="s">
        <v>1546</v>
      </c>
      <c r="AM1371" t="s">
        <v>80</v>
      </c>
      <c r="AN1371" t="s">
        <v>1548</v>
      </c>
      <c r="AO1371" t="s">
        <v>67</v>
      </c>
      <c r="AP1371" t="s">
        <v>2373</v>
      </c>
    </row>
    <row r="1372" spans="1:42" x14ac:dyDescent="0.25">
      <c r="A1372">
        <v>966</v>
      </c>
      <c r="B1372">
        <v>227</v>
      </c>
      <c r="C1372" s="4">
        <v>44294</v>
      </c>
      <c r="D1372">
        <v>10</v>
      </c>
      <c r="E1372" t="s">
        <v>42</v>
      </c>
      <c r="F1372" t="s">
        <v>53</v>
      </c>
      <c r="G1372" t="s">
        <v>56</v>
      </c>
      <c r="H1372" t="s">
        <v>57</v>
      </c>
      <c r="I1372" s="4">
        <v>43613</v>
      </c>
      <c r="J1372">
        <v>2</v>
      </c>
      <c r="L1372" s="4"/>
      <c r="M1372" s="4"/>
      <c r="N1372">
        <v>2</v>
      </c>
      <c r="O1372" t="s">
        <v>151</v>
      </c>
      <c r="P1372" t="s">
        <v>313</v>
      </c>
      <c r="Q1372">
        <v>2</v>
      </c>
      <c r="R1372" t="s">
        <v>868</v>
      </c>
      <c r="S1372" t="s">
        <v>1405</v>
      </c>
      <c r="T1372" t="s">
        <v>1920</v>
      </c>
      <c r="U1372" t="s">
        <v>180</v>
      </c>
      <c r="V1372" t="s">
        <v>1869</v>
      </c>
      <c r="W1372">
        <v>145.49</v>
      </c>
      <c r="X1372">
        <v>44.97</v>
      </c>
      <c r="Y1372">
        <v>2</v>
      </c>
      <c r="Z1372" t="s">
        <v>2237</v>
      </c>
      <c r="AA1372" t="s">
        <v>2530</v>
      </c>
      <c r="AF1372" s="4"/>
      <c r="AG1372" s="4"/>
      <c r="AH1372" t="s">
        <v>84</v>
      </c>
      <c r="AI1372" t="s">
        <v>246</v>
      </c>
      <c r="AJ1372" t="s">
        <v>549</v>
      </c>
      <c r="AK1372" t="s">
        <v>1110</v>
      </c>
      <c r="AL1372" t="s">
        <v>1635</v>
      </c>
      <c r="AM1372" t="s">
        <v>69</v>
      </c>
      <c r="AN1372" t="s">
        <v>1548</v>
      </c>
      <c r="AO1372" t="s">
        <v>410</v>
      </c>
      <c r="AP1372" t="s">
        <v>2359</v>
      </c>
    </row>
    <row r="1373" spans="1:42" x14ac:dyDescent="0.25">
      <c r="A1373">
        <v>967</v>
      </c>
      <c r="B1373">
        <v>292</v>
      </c>
      <c r="C1373" s="4">
        <v>44294</v>
      </c>
      <c r="D1373">
        <v>11</v>
      </c>
      <c r="E1373" t="s">
        <v>37</v>
      </c>
      <c r="F1373" t="s">
        <v>48</v>
      </c>
      <c r="G1373" t="s">
        <v>56</v>
      </c>
      <c r="H1373" t="s">
        <v>58</v>
      </c>
      <c r="I1373" s="4">
        <v>43637</v>
      </c>
      <c r="J1373">
        <v>3</v>
      </c>
      <c r="K1373" t="s">
        <v>59</v>
      </c>
      <c r="L1373" s="4">
        <v>43615</v>
      </c>
      <c r="M1373" s="4">
        <v>43830</v>
      </c>
      <c r="N1373">
        <v>1</v>
      </c>
      <c r="O1373" t="s">
        <v>65</v>
      </c>
      <c r="P1373" t="s">
        <v>227</v>
      </c>
      <c r="Q1373">
        <v>1</v>
      </c>
      <c r="R1373" t="s">
        <v>429</v>
      </c>
      <c r="S1373" t="s">
        <v>992</v>
      </c>
      <c r="T1373" t="s">
        <v>1510</v>
      </c>
      <c r="U1373" t="s">
        <v>67</v>
      </c>
      <c r="V1373" t="s">
        <v>1517</v>
      </c>
      <c r="W1373">
        <v>599.97</v>
      </c>
      <c r="X1373">
        <v>59.97</v>
      </c>
      <c r="Y1373">
        <v>1</v>
      </c>
      <c r="Z1373" t="s">
        <v>431</v>
      </c>
      <c r="AA1373" t="s">
        <v>2326</v>
      </c>
      <c r="AF1373" s="4"/>
      <c r="AG1373" s="4"/>
      <c r="AH1373" t="s">
        <v>65</v>
      </c>
      <c r="AI1373" t="s">
        <v>227</v>
      </c>
      <c r="AJ1373" t="s">
        <v>429</v>
      </c>
      <c r="AK1373" t="s">
        <v>992</v>
      </c>
      <c r="AL1373" t="s">
        <v>1510</v>
      </c>
      <c r="AM1373" t="s">
        <v>67</v>
      </c>
      <c r="AN1373" t="s">
        <v>1517</v>
      </c>
      <c r="AO1373" t="s">
        <v>431</v>
      </c>
      <c r="AP1373" t="s">
        <v>2326</v>
      </c>
    </row>
    <row r="1374" spans="1:42" x14ac:dyDescent="0.25">
      <c r="A1374">
        <v>968</v>
      </c>
      <c r="B1374">
        <v>239</v>
      </c>
      <c r="C1374" s="4">
        <v>44295</v>
      </c>
      <c r="D1374">
        <v>11</v>
      </c>
      <c r="E1374" t="s">
        <v>37</v>
      </c>
      <c r="F1374" t="s">
        <v>48</v>
      </c>
      <c r="G1374" t="s">
        <v>56</v>
      </c>
      <c r="H1374" t="s">
        <v>58</v>
      </c>
      <c r="I1374" s="4">
        <v>44091</v>
      </c>
      <c r="J1374">
        <v>10</v>
      </c>
      <c r="K1374" t="s">
        <v>61</v>
      </c>
      <c r="L1374" s="4">
        <v>44055</v>
      </c>
      <c r="M1374" s="4">
        <v>44196</v>
      </c>
      <c r="N1374">
        <v>2</v>
      </c>
      <c r="O1374" t="s">
        <v>89</v>
      </c>
      <c r="P1374" t="s">
        <v>251</v>
      </c>
      <c r="Q1374">
        <v>2</v>
      </c>
      <c r="R1374" t="s">
        <v>869</v>
      </c>
      <c r="S1374" t="s">
        <v>1406</v>
      </c>
      <c r="T1374" t="s">
        <v>1921</v>
      </c>
      <c r="U1374" t="s">
        <v>88</v>
      </c>
      <c r="V1374" t="s">
        <v>2039</v>
      </c>
      <c r="W1374">
        <v>79.88</v>
      </c>
      <c r="X1374">
        <v>49.96</v>
      </c>
      <c r="Y1374">
        <v>2</v>
      </c>
      <c r="Z1374" t="s">
        <v>2288</v>
      </c>
      <c r="AA1374" t="s">
        <v>2590</v>
      </c>
      <c r="AB1374">
        <v>5</v>
      </c>
      <c r="AC1374" t="s">
        <v>2633</v>
      </c>
      <c r="AD1374">
        <v>1352</v>
      </c>
      <c r="AE1374" t="s">
        <v>2639</v>
      </c>
      <c r="AF1374" s="4">
        <v>44235</v>
      </c>
      <c r="AG1374" s="4">
        <v>44299</v>
      </c>
      <c r="AH1374" t="s">
        <v>90</v>
      </c>
      <c r="AI1374" t="s">
        <v>252</v>
      </c>
      <c r="AJ1374" t="s">
        <v>575</v>
      </c>
      <c r="AK1374" t="s">
        <v>1133</v>
      </c>
      <c r="AL1374" t="s">
        <v>1562</v>
      </c>
      <c r="AM1374" t="s">
        <v>80</v>
      </c>
      <c r="AN1374" t="s">
        <v>1562</v>
      </c>
      <c r="AO1374" t="s">
        <v>645</v>
      </c>
      <c r="AP1374" t="s">
        <v>2347</v>
      </c>
    </row>
    <row r="1375" spans="1:42" x14ac:dyDescent="0.25">
      <c r="A1375">
        <v>968</v>
      </c>
      <c r="B1375">
        <v>239</v>
      </c>
      <c r="C1375" s="4">
        <v>44295</v>
      </c>
      <c r="D1375">
        <v>11</v>
      </c>
      <c r="E1375" t="s">
        <v>37</v>
      </c>
      <c r="F1375" t="s">
        <v>48</v>
      </c>
      <c r="G1375" t="s">
        <v>56</v>
      </c>
      <c r="H1375" t="s">
        <v>58</v>
      </c>
      <c r="I1375" s="4">
        <v>44091</v>
      </c>
      <c r="J1375">
        <v>10</v>
      </c>
      <c r="K1375" t="s">
        <v>61</v>
      </c>
      <c r="L1375" s="4">
        <v>44055</v>
      </c>
      <c r="M1375" s="4">
        <v>44196</v>
      </c>
      <c r="N1375">
        <v>2</v>
      </c>
      <c r="O1375" t="s">
        <v>89</v>
      </c>
      <c r="P1375" t="s">
        <v>251</v>
      </c>
      <c r="Q1375">
        <v>2</v>
      </c>
      <c r="R1375" t="s">
        <v>869</v>
      </c>
      <c r="S1375" t="s">
        <v>1406</v>
      </c>
      <c r="T1375" t="s">
        <v>1921</v>
      </c>
      <c r="U1375" t="s">
        <v>88</v>
      </c>
      <c r="V1375" t="s">
        <v>2039</v>
      </c>
      <c r="W1375">
        <v>79.88</v>
      </c>
      <c r="X1375">
        <v>49.96</v>
      </c>
      <c r="Y1375">
        <v>2</v>
      </c>
      <c r="Z1375" t="s">
        <v>2288</v>
      </c>
      <c r="AA1375" t="s">
        <v>2590</v>
      </c>
      <c r="AB1375">
        <v>5</v>
      </c>
      <c r="AC1375" t="s">
        <v>2633</v>
      </c>
      <c r="AD1375">
        <v>1352</v>
      </c>
      <c r="AE1375" t="s">
        <v>2639</v>
      </c>
      <c r="AF1375" s="4">
        <v>44235</v>
      </c>
      <c r="AG1375" s="4">
        <v>44299</v>
      </c>
      <c r="AH1375" t="s">
        <v>67</v>
      </c>
      <c r="AI1375" t="s">
        <v>229</v>
      </c>
      <c r="AJ1375" t="s">
        <v>476</v>
      </c>
      <c r="AK1375" t="s">
        <v>1031</v>
      </c>
      <c r="AL1375" t="s">
        <v>1487</v>
      </c>
      <c r="AM1375" t="s">
        <v>80</v>
      </c>
      <c r="AN1375" t="s">
        <v>1548</v>
      </c>
      <c r="AO1375" t="s">
        <v>872</v>
      </c>
      <c r="AP1375" t="s">
        <v>2388</v>
      </c>
    </row>
    <row r="1376" spans="1:42" x14ac:dyDescent="0.25">
      <c r="A1376">
        <v>969</v>
      </c>
      <c r="B1376">
        <v>446</v>
      </c>
      <c r="C1376" s="4">
        <v>44295</v>
      </c>
      <c r="D1376">
        <v>7</v>
      </c>
      <c r="E1376" t="s">
        <v>35</v>
      </c>
      <c r="F1376" t="s">
        <v>46</v>
      </c>
      <c r="G1376" t="s">
        <v>55</v>
      </c>
      <c r="H1376" t="s">
        <v>57</v>
      </c>
      <c r="I1376" s="4">
        <v>44051</v>
      </c>
      <c r="J1376">
        <v>9</v>
      </c>
      <c r="K1376" t="s">
        <v>59</v>
      </c>
      <c r="L1376" s="4">
        <v>43952</v>
      </c>
      <c r="M1376" s="4">
        <v>44075</v>
      </c>
      <c r="N1376">
        <v>2</v>
      </c>
      <c r="O1376" t="s">
        <v>92</v>
      </c>
      <c r="P1376" t="s">
        <v>254</v>
      </c>
      <c r="Q1376">
        <v>2</v>
      </c>
      <c r="R1376" t="s">
        <v>870</v>
      </c>
      <c r="S1376" t="s">
        <v>1407</v>
      </c>
      <c r="T1376" t="s">
        <v>1922</v>
      </c>
      <c r="U1376" t="s">
        <v>88</v>
      </c>
      <c r="V1376" t="s">
        <v>2040</v>
      </c>
      <c r="W1376">
        <v>281.95999999999998</v>
      </c>
      <c r="X1376">
        <v>69.959999999999994</v>
      </c>
      <c r="Y1376">
        <v>2</v>
      </c>
      <c r="Z1376" t="s">
        <v>2215</v>
      </c>
      <c r="AA1376" t="s">
        <v>2504</v>
      </c>
      <c r="AB1376">
        <v>5</v>
      </c>
      <c r="AC1376" t="s">
        <v>2633</v>
      </c>
      <c r="AD1376">
        <v>1541</v>
      </c>
      <c r="AE1376" t="s">
        <v>2639</v>
      </c>
      <c r="AF1376" s="4">
        <v>44235</v>
      </c>
      <c r="AG1376" s="4">
        <v>44299</v>
      </c>
      <c r="AH1376" t="s">
        <v>69</v>
      </c>
      <c r="AI1376" t="s">
        <v>231</v>
      </c>
      <c r="AJ1376" t="s">
        <v>878</v>
      </c>
      <c r="AK1376" t="s">
        <v>1415</v>
      </c>
      <c r="AL1376" t="s">
        <v>1930</v>
      </c>
      <c r="AM1376" t="s">
        <v>80</v>
      </c>
      <c r="AN1376" t="s">
        <v>1577</v>
      </c>
      <c r="AO1376" t="s">
        <v>69</v>
      </c>
      <c r="AP1376" t="s">
        <v>2360</v>
      </c>
    </row>
    <row r="1377" spans="1:42" x14ac:dyDescent="0.25">
      <c r="A1377">
        <v>969</v>
      </c>
      <c r="B1377">
        <v>446</v>
      </c>
      <c r="C1377" s="4">
        <v>44295</v>
      </c>
      <c r="D1377">
        <v>7</v>
      </c>
      <c r="E1377" t="s">
        <v>35</v>
      </c>
      <c r="F1377" t="s">
        <v>46</v>
      </c>
      <c r="G1377" t="s">
        <v>55</v>
      </c>
      <c r="H1377" t="s">
        <v>57</v>
      </c>
      <c r="I1377" s="4">
        <v>44051</v>
      </c>
      <c r="J1377">
        <v>9</v>
      </c>
      <c r="K1377" t="s">
        <v>59</v>
      </c>
      <c r="L1377" s="4">
        <v>43952</v>
      </c>
      <c r="M1377" s="4">
        <v>44075</v>
      </c>
      <c r="N1377">
        <v>2</v>
      </c>
      <c r="O1377" t="s">
        <v>92</v>
      </c>
      <c r="P1377" t="s">
        <v>254</v>
      </c>
      <c r="Q1377">
        <v>2</v>
      </c>
      <c r="R1377" t="s">
        <v>870</v>
      </c>
      <c r="S1377" t="s">
        <v>1407</v>
      </c>
      <c r="T1377" t="s">
        <v>1922</v>
      </c>
      <c r="U1377" t="s">
        <v>88</v>
      </c>
      <c r="V1377" t="s">
        <v>2040</v>
      </c>
      <c r="W1377">
        <v>281.95999999999998</v>
      </c>
      <c r="X1377">
        <v>69.959999999999994</v>
      </c>
      <c r="Y1377">
        <v>2</v>
      </c>
      <c r="Z1377" t="s">
        <v>2215</v>
      </c>
      <c r="AA1377" t="s">
        <v>2504</v>
      </c>
      <c r="AB1377">
        <v>5</v>
      </c>
      <c r="AC1377" t="s">
        <v>2633</v>
      </c>
      <c r="AD1377">
        <v>1541</v>
      </c>
      <c r="AE1377" t="s">
        <v>2639</v>
      </c>
      <c r="AF1377" s="4">
        <v>44235</v>
      </c>
      <c r="AG1377" s="4">
        <v>44299</v>
      </c>
      <c r="AH1377" t="s">
        <v>90</v>
      </c>
      <c r="AI1377" t="s">
        <v>252</v>
      </c>
      <c r="AJ1377" t="s">
        <v>69</v>
      </c>
      <c r="AK1377" t="s">
        <v>1015</v>
      </c>
      <c r="AL1377" t="s">
        <v>1545</v>
      </c>
      <c r="AM1377" t="s">
        <v>80</v>
      </c>
      <c r="AN1377" t="s">
        <v>1562</v>
      </c>
      <c r="AO1377" t="s">
        <v>645</v>
      </c>
      <c r="AP1377" t="s">
        <v>2347</v>
      </c>
    </row>
    <row r="1378" spans="1:42" x14ac:dyDescent="0.25">
      <c r="A1378">
        <v>970</v>
      </c>
      <c r="B1378">
        <v>325</v>
      </c>
      <c r="C1378" s="4">
        <v>44296</v>
      </c>
      <c r="D1378">
        <v>3</v>
      </c>
      <c r="E1378" t="s">
        <v>34</v>
      </c>
      <c r="F1378" t="s">
        <v>45</v>
      </c>
      <c r="G1378" t="s">
        <v>55</v>
      </c>
      <c r="H1378" t="s">
        <v>58</v>
      </c>
      <c r="I1378" s="4">
        <v>43491</v>
      </c>
      <c r="J1378">
        <v>1</v>
      </c>
      <c r="L1378" s="4"/>
      <c r="M1378" s="4"/>
      <c r="N1378">
        <v>1</v>
      </c>
      <c r="O1378" t="s">
        <v>78</v>
      </c>
      <c r="P1378" t="s">
        <v>240</v>
      </c>
      <c r="Q1378">
        <v>1</v>
      </c>
      <c r="R1378" t="s">
        <v>871</v>
      </c>
      <c r="S1378" t="s">
        <v>1408</v>
      </c>
      <c r="T1378" t="s">
        <v>1923</v>
      </c>
      <c r="U1378" t="s">
        <v>80</v>
      </c>
      <c r="V1378" t="s">
        <v>1548</v>
      </c>
      <c r="W1378">
        <v>11.98</v>
      </c>
      <c r="X1378">
        <v>29.98</v>
      </c>
      <c r="Y1378">
        <v>1</v>
      </c>
      <c r="Z1378" t="s">
        <v>393</v>
      </c>
      <c r="AA1378" t="s">
        <v>2345</v>
      </c>
      <c r="AF1378" s="4"/>
      <c r="AG1378" s="4"/>
      <c r="AH1378" t="s">
        <v>78</v>
      </c>
      <c r="AI1378" t="s">
        <v>240</v>
      </c>
      <c r="AJ1378" t="s">
        <v>871</v>
      </c>
      <c r="AK1378" t="s">
        <v>1408</v>
      </c>
      <c r="AL1378" t="s">
        <v>1923</v>
      </c>
      <c r="AM1378" t="s">
        <v>80</v>
      </c>
      <c r="AN1378" t="s">
        <v>1548</v>
      </c>
      <c r="AO1378" t="s">
        <v>393</v>
      </c>
      <c r="AP1378" t="s">
        <v>2345</v>
      </c>
    </row>
    <row r="1379" spans="1:42" x14ac:dyDescent="0.25">
      <c r="A1379">
        <v>971</v>
      </c>
      <c r="B1379">
        <v>52</v>
      </c>
      <c r="C1379" s="4">
        <v>44297</v>
      </c>
      <c r="D1379">
        <v>11</v>
      </c>
      <c r="E1379" t="s">
        <v>37</v>
      </c>
      <c r="F1379" t="s">
        <v>48</v>
      </c>
      <c r="G1379" t="s">
        <v>55</v>
      </c>
      <c r="H1379" t="s">
        <v>57</v>
      </c>
      <c r="I1379" s="4">
        <v>43864</v>
      </c>
      <c r="J1379">
        <v>5</v>
      </c>
      <c r="K1379" t="s">
        <v>60</v>
      </c>
      <c r="L1379" s="4">
        <v>43831</v>
      </c>
      <c r="M1379" s="4">
        <v>43921</v>
      </c>
      <c r="N1379">
        <v>1</v>
      </c>
      <c r="O1379" t="s">
        <v>86</v>
      </c>
      <c r="P1379" t="s">
        <v>248</v>
      </c>
      <c r="Q1379">
        <v>1</v>
      </c>
      <c r="R1379" t="s">
        <v>872</v>
      </c>
      <c r="S1379" t="s">
        <v>1409</v>
      </c>
      <c r="T1379" t="s">
        <v>1924</v>
      </c>
      <c r="U1379" t="s">
        <v>67</v>
      </c>
      <c r="V1379" t="s">
        <v>1577</v>
      </c>
      <c r="W1379">
        <v>113.97</v>
      </c>
      <c r="X1379">
        <v>74.97</v>
      </c>
      <c r="Y1379">
        <v>1</v>
      </c>
      <c r="Z1379" t="s">
        <v>530</v>
      </c>
      <c r="AA1379" t="s">
        <v>2367</v>
      </c>
      <c r="AF1379" s="4"/>
      <c r="AG1379" s="4"/>
      <c r="AH1379" t="s">
        <v>86</v>
      </c>
      <c r="AI1379" t="s">
        <v>248</v>
      </c>
      <c r="AJ1379" t="s">
        <v>872</v>
      </c>
      <c r="AK1379" t="s">
        <v>1409</v>
      </c>
      <c r="AL1379" t="s">
        <v>1924</v>
      </c>
      <c r="AM1379" t="s">
        <v>67</v>
      </c>
      <c r="AN1379" t="s">
        <v>1577</v>
      </c>
      <c r="AO1379" t="s">
        <v>530</v>
      </c>
      <c r="AP1379" t="s">
        <v>2367</v>
      </c>
    </row>
    <row r="1380" spans="1:42" x14ac:dyDescent="0.25">
      <c r="A1380">
        <v>972</v>
      </c>
      <c r="B1380">
        <v>137</v>
      </c>
      <c r="C1380" s="4">
        <v>44298</v>
      </c>
      <c r="D1380">
        <v>2</v>
      </c>
      <c r="E1380" t="s">
        <v>38</v>
      </c>
      <c r="F1380" t="s">
        <v>49</v>
      </c>
      <c r="G1380" t="s">
        <v>55</v>
      </c>
      <c r="H1380" t="s">
        <v>57</v>
      </c>
      <c r="I1380" s="4">
        <v>43849</v>
      </c>
      <c r="J1380">
        <v>4</v>
      </c>
      <c r="K1380" t="s">
        <v>61</v>
      </c>
      <c r="L1380" s="4">
        <v>43831</v>
      </c>
      <c r="M1380" s="4">
        <v>43861</v>
      </c>
      <c r="N1380">
        <v>1</v>
      </c>
      <c r="O1380" t="s">
        <v>90</v>
      </c>
      <c r="P1380" t="s">
        <v>252</v>
      </c>
      <c r="Q1380">
        <v>1</v>
      </c>
      <c r="R1380" t="s">
        <v>70</v>
      </c>
      <c r="S1380" t="s">
        <v>1040</v>
      </c>
      <c r="T1380" t="s">
        <v>1568</v>
      </c>
      <c r="U1380" t="s">
        <v>67</v>
      </c>
      <c r="V1380" t="s">
        <v>1562</v>
      </c>
      <c r="W1380">
        <v>596.97</v>
      </c>
      <c r="X1380">
        <v>29.97</v>
      </c>
      <c r="Y1380">
        <v>1</v>
      </c>
      <c r="Z1380" t="s">
        <v>645</v>
      </c>
      <c r="AA1380" t="s">
        <v>2347</v>
      </c>
      <c r="AF1380" s="4"/>
      <c r="AG1380" s="4"/>
      <c r="AH1380" t="s">
        <v>90</v>
      </c>
      <c r="AI1380" t="s">
        <v>252</v>
      </c>
      <c r="AJ1380" t="s">
        <v>70</v>
      </c>
      <c r="AK1380" t="s">
        <v>1040</v>
      </c>
      <c r="AL1380" t="s">
        <v>1568</v>
      </c>
      <c r="AM1380" t="s">
        <v>67</v>
      </c>
      <c r="AN1380" t="s">
        <v>1562</v>
      </c>
      <c r="AO1380" t="s">
        <v>645</v>
      </c>
      <c r="AP1380" t="s">
        <v>2347</v>
      </c>
    </row>
    <row r="1381" spans="1:42" x14ac:dyDescent="0.25">
      <c r="A1381">
        <v>973</v>
      </c>
      <c r="B1381">
        <v>445</v>
      </c>
      <c r="C1381" s="4">
        <v>44300</v>
      </c>
      <c r="D1381">
        <v>5</v>
      </c>
      <c r="E1381" t="s">
        <v>36</v>
      </c>
      <c r="F1381" t="s">
        <v>47</v>
      </c>
      <c r="G1381" t="s">
        <v>56</v>
      </c>
      <c r="H1381" t="s">
        <v>57</v>
      </c>
      <c r="I1381" s="4">
        <v>43815</v>
      </c>
      <c r="J1381">
        <v>3</v>
      </c>
      <c r="K1381" t="s">
        <v>59</v>
      </c>
      <c r="L1381" s="4">
        <v>43615</v>
      </c>
      <c r="M1381" s="4">
        <v>43830</v>
      </c>
      <c r="N1381">
        <v>2</v>
      </c>
      <c r="O1381" t="s">
        <v>181</v>
      </c>
      <c r="P1381" t="s">
        <v>343</v>
      </c>
      <c r="Q1381">
        <v>2</v>
      </c>
      <c r="R1381" t="s">
        <v>873</v>
      </c>
      <c r="S1381" t="s">
        <v>1410</v>
      </c>
      <c r="T1381" t="s">
        <v>1925</v>
      </c>
      <c r="U1381" t="s">
        <v>88</v>
      </c>
      <c r="V1381" t="s">
        <v>1902</v>
      </c>
      <c r="W1381">
        <v>283.88</v>
      </c>
      <c r="X1381">
        <v>89.96</v>
      </c>
      <c r="Y1381">
        <v>2</v>
      </c>
      <c r="Z1381" t="s">
        <v>2229</v>
      </c>
      <c r="AA1381" t="s">
        <v>2521</v>
      </c>
      <c r="AF1381" s="4"/>
      <c r="AG1381" s="4"/>
      <c r="AH1381" t="s">
        <v>70</v>
      </c>
      <c r="AI1381" t="s">
        <v>232</v>
      </c>
      <c r="AJ1381" t="s">
        <v>411</v>
      </c>
      <c r="AK1381" t="s">
        <v>973</v>
      </c>
      <c r="AL1381" t="s">
        <v>1506</v>
      </c>
      <c r="AM1381" t="s">
        <v>80</v>
      </c>
      <c r="AN1381" t="s">
        <v>1517</v>
      </c>
      <c r="AO1381" t="s">
        <v>673</v>
      </c>
      <c r="AP1381" t="s">
        <v>2348</v>
      </c>
    </row>
    <row r="1382" spans="1:42" x14ac:dyDescent="0.25">
      <c r="A1382">
        <v>973</v>
      </c>
      <c r="B1382">
        <v>445</v>
      </c>
      <c r="C1382" s="4">
        <v>44300</v>
      </c>
      <c r="D1382">
        <v>5</v>
      </c>
      <c r="E1382" t="s">
        <v>36</v>
      </c>
      <c r="F1382" t="s">
        <v>47</v>
      </c>
      <c r="G1382" t="s">
        <v>56</v>
      </c>
      <c r="H1382" t="s">
        <v>57</v>
      </c>
      <c r="I1382" s="4">
        <v>43815</v>
      </c>
      <c r="J1382">
        <v>3</v>
      </c>
      <c r="K1382" t="s">
        <v>59</v>
      </c>
      <c r="L1382" s="4">
        <v>43615</v>
      </c>
      <c r="M1382" s="4">
        <v>43830</v>
      </c>
      <c r="N1382">
        <v>2</v>
      </c>
      <c r="O1382" t="s">
        <v>181</v>
      </c>
      <c r="P1382" t="s">
        <v>343</v>
      </c>
      <c r="Q1382">
        <v>2</v>
      </c>
      <c r="R1382" t="s">
        <v>873</v>
      </c>
      <c r="S1382" t="s">
        <v>1410</v>
      </c>
      <c r="T1382" t="s">
        <v>1925</v>
      </c>
      <c r="U1382" t="s">
        <v>88</v>
      </c>
      <c r="V1382" t="s">
        <v>1902</v>
      </c>
      <c r="W1382">
        <v>283.88</v>
      </c>
      <c r="X1382">
        <v>89.96</v>
      </c>
      <c r="Y1382">
        <v>2</v>
      </c>
      <c r="Z1382" t="s">
        <v>2229</v>
      </c>
      <c r="AA1382" t="s">
        <v>2521</v>
      </c>
      <c r="AF1382" s="4"/>
      <c r="AG1382" s="4"/>
      <c r="AH1382" t="s">
        <v>69</v>
      </c>
      <c r="AI1382" t="s">
        <v>231</v>
      </c>
      <c r="AJ1382" t="s">
        <v>878</v>
      </c>
      <c r="AK1382" t="s">
        <v>1415</v>
      </c>
      <c r="AL1382" t="s">
        <v>1930</v>
      </c>
      <c r="AM1382" t="s">
        <v>80</v>
      </c>
      <c r="AN1382" t="s">
        <v>1577</v>
      </c>
      <c r="AO1382" t="s">
        <v>69</v>
      </c>
      <c r="AP1382" t="s">
        <v>2360</v>
      </c>
    </row>
    <row r="1383" spans="1:42" x14ac:dyDescent="0.25">
      <c r="A1383">
        <v>974</v>
      </c>
      <c r="B1383">
        <v>473</v>
      </c>
      <c r="C1383" s="4">
        <v>44300</v>
      </c>
      <c r="D1383">
        <v>2</v>
      </c>
      <c r="E1383" t="s">
        <v>38</v>
      </c>
      <c r="F1383" t="s">
        <v>49</v>
      </c>
      <c r="G1383" t="s">
        <v>56</v>
      </c>
      <c r="H1383" t="s">
        <v>58</v>
      </c>
      <c r="I1383" s="4">
        <v>43833</v>
      </c>
      <c r="J1383">
        <v>15</v>
      </c>
      <c r="K1383" t="s">
        <v>62</v>
      </c>
      <c r="L1383" s="4">
        <v>43615</v>
      </c>
      <c r="M1383" s="4">
        <v>44413</v>
      </c>
      <c r="N1383">
        <v>2</v>
      </c>
      <c r="O1383" t="s">
        <v>180</v>
      </c>
      <c r="P1383" t="s">
        <v>342</v>
      </c>
      <c r="Q1383">
        <v>2</v>
      </c>
      <c r="R1383" t="s">
        <v>874</v>
      </c>
      <c r="S1383" t="s">
        <v>1411</v>
      </c>
      <c r="T1383" t="s">
        <v>1926</v>
      </c>
      <c r="U1383" t="s">
        <v>88</v>
      </c>
      <c r="V1383" t="s">
        <v>2031</v>
      </c>
      <c r="W1383">
        <v>1880.96</v>
      </c>
      <c r="X1383">
        <v>79.959999999999994</v>
      </c>
      <c r="Y1383">
        <v>2</v>
      </c>
      <c r="Z1383" t="s">
        <v>125</v>
      </c>
      <c r="AA1383" t="s">
        <v>2391</v>
      </c>
      <c r="AF1383" s="4"/>
      <c r="AG1383" s="4"/>
      <c r="AH1383" t="s">
        <v>80</v>
      </c>
      <c r="AI1383" t="s">
        <v>242</v>
      </c>
      <c r="AJ1383" t="s">
        <v>84</v>
      </c>
      <c r="AK1383" t="s">
        <v>990</v>
      </c>
      <c r="AL1383" t="s">
        <v>1523</v>
      </c>
      <c r="AM1383" t="s">
        <v>80</v>
      </c>
      <c r="AN1383" t="s">
        <v>1548</v>
      </c>
      <c r="AO1383" t="s">
        <v>79</v>
      </c>
      <c r="AP1383" t="s">
        <v>2349</v>
      </c>
    </row>
    <row r="1384" spans="1:42" x14ac:dyDescent="0.25">
      <c r="A1384">
        <v>974</v>
      </c>
      <c r="B1384">
        <v>473</v>
      </c>
      <c r="C1384" s="4">
        <v>44300</v>
      </c>
      <c r="D1384">
        <v>2</v>
      </c>
      <c r="E1384" t="s">
        <v>38</v>
      </c>
      <c r="F1384" t="s">
        <v>49</v>
      </c>
      <c r="G1384" t="s">
        <v>56</v>
      </c>
      <c r="H1384" t="s">
        <v>58</v>
      </c>
      <c r="I1384" s="4">
        <v>43833</v>
      </c>
      <c r="J1384">
        <v>15</v>
      </c>
      <c r="K1384" t="s">
        <v>62</v>
      </c>
      <c r="L1384" s="4">
        <v>43615</v>
      </c>
      <c r="M1384" s="4">
        <v>44413</v>
      </c>
      <c r="N1384">
        <v>2</v>
      </c>
      <c r="O1384" t="s">
        <v>180</v>
      </c>
      <c r="P1384" t="s">
        <v>342</v>
      </c>
      <c r="Q1384">
        <v>2</v>
      </c>
      <c r="R1384" t="s">
        <v>874</v>
      </c>
      <c r="S1384" t="s">
        <v>1411</v>
      </c>
      <c r="T1384" t="s">
        <v>1926</v>
      </c>
      <c r="U1384" t="s">
        <v>88</v>
      </c>
      <c r="V1384" t="s">
        <v>2031</v>
      </c>
      <c r="W1384">
        <v>1880.96</v>
      </c>
      <c r="X1384">
        <v>79.959999999999994</v>
      </c>
      <c r="Y1384">
        <v>2</v>
      </c>
      <c r="Z1384" t="s">
        <v>125</v>
      </c>
      <c r="AA1384" t="s">
        <v>2391</v>
      </c>
      <c r="AF1384" s="4"/>
      <c r="AG1384" s="4"/>
      <c r="AH1384" t="s">
        <v>69</v>
      </c>
      <c r="AI1384" t="s">
        <v>231</v>
      </c>
      <c r="AJ1384" t="s">
        <v>434</v>
      </c>
      <c r="AK1384" t="s">
        <v>991</v>
      </c>
      <c r="AL1384" t="s">
        <v>1524</v>
      </c>
      <c r="AM1384" t="s">
        <v>80</v>
      </c>
      <c r="AN1384" t="s">
        <v>1577</v>
      </c>
      <c r="AO1384" t="s">
        <v>69</v>
      </c>
      <c r="AP1384" t="s">
        <v>2360</v>
      </c>
    </row>
    <row r="1385" spans="1:42" x14ac:dyDescent="0.25">
      <c r="A1385">
        <v>975</v>
      </c>
      <c r="B1385">
        <v>287</v>
      </c>
      <c r="C1385" s="4">
        <v>44301</v>
      </c>
      <c r="D1385">
        <v>8</v>
      </c>
      <c r="E1385" t="s">
        <v>43</v>
      </c>
      <c r="F1385" t="s">
        <v>54</v>
      </c>
      <c r="G1385" t="s">
        <v>56</v>
      </c>
      <c r="H1385" t="s">
        <v>58</v>
      </c>
      <c r="I1385" s="4">
        <v>43632</v>
      </c>
      <c r="J1385">
        <v>2</v>
      </c>
      <c r="K1385" t="s">
        <v>60</v>
      </c>
      <c r="L1385" s="4">
        <v>43615</v>
      </c>
      <c r="M1385" s="4">
        <v>43830</v>
      </c>
      <c r="N1385">
        <v>1</v>
      </c>
      <c r="O1385" t="s">
        <v>159</v>
      </c>
      <c r="P1385" t="s">
        <v>321</v>
      </c>
      <c r="Q1385">
        <v>1</v>
      </c>
      <c r="R1385" t="s">
        <v>875</v>
      </c>
      <c r="S1385" t="s">
        <v>1412</v>
      </c>
      <c r="T1385" t="s">
        <v>1927</v>
      </c>
      <c r="U1385" t="s">
        <v>110</v>
      </c>
      <c r="V1385" t="s">
        <v>1585</v>
      </c>
      <c r="W1385">
        <v>210</v>
      </c>
      <c r="X1385">
        <v>119.94</v>
      </c>
      <c r="Y1385">
        <v>1</v>
      </c>
      <c r="Z1385" t="s">
        <v>900</v>
      </c>
      <c r="AA1385" t="s">
        <v>2591</v>
      </c>
      <c r="AF1385" s="4"/>
      <c r="AG1385" s="4"/>
      <c r="AH1385" t="s">
        <v>70</v>
      </c>
      <c r="AI1385" t="s">
        <v>232</v>
      </c>
      <c r="AJ1385" t="s">
        <v>753</v>
      </c>
      <c r="AK1385" t="s">
        <v>1077</v>
      </c>
      <c r="AL1385" t="s">
        <v>598</v>
      </c>
      <c r="AM1385" t="s">
        <v>67</v>
      </c>
      <c r="AN1385" t="s">
        <v>1517</v>
      </c>
      <c r="AO1385" t="s">
        <v>673</v>
      </c>
      <c r="AP1385" t="s">
        <v>2348</v>
      </c>
    </row>
    <row r="1386" spans="1:42" x14ac:dyDescent="0.25">
      <c r="A1386">
        <v>975</v>
      </c>
      <c r="B1386">
        <v>287</v>
      </c>
      <c r="C1386" s="4">
        <v>44301</v>
      </c>
      <c r="D1386">
        <v>8</v>
      </c>
      <c r="E1386" t="s">
        <v>43</v>
      </c>
      <c r="F1386" t="s">
        <v>54</v>
      </c>
      <c r="G1386" t="s">
        <v>56</v>
      </c>
      <c r="H1386" t="s">
        <v>58</v>
      </c>
      <c r="I1386" s="4">
        <v>43632</v>
      </c>
      <c r="J1386">
        <v>2</v>
      </c>
      <c r="K1386" t="s">
        <v>60</v>
      </c>
      <c r="L1386" s="4">
        <v>43615</v>
      </c>
      <c r="M1386" s="4">
        <v>43830</v>
      </c>
      <c r="N1386">
        <v>1</v>
      </c>
      <c r="O1386" t="s">
        <v>159</v>
      </c>
      <c r="P1386" t="s">
        <v>321</v>
      </c>
      <c r="Q1386">
        <v>1</v>
      </c>
      <c r="R1386" t="s">
        <v>875</v>
      </c>
      <c r="S1386" t="s">
        <v>1412</v>
      </c>
      <c r="T1386" t="s">
        <v>1927</v>
      </c>
      <c r="U1386" t="s">
        <v>110</v>
      </c>
      <c r="V1386" t="s">
        <v>1585</v>
      </c>
      <c r="W1386">
        <v>210</v>
      </c>
      <c r="X1386">
        <v>119.94</v>
      </c>
      <c r="Y1386">
        <v>1</v>
      </c>
      <c r="Z1386" t="s">
        <v>900</v>
      </c>
      <c r="AA1386" t="s">
        <v>2591</v>
      </c>
      <c r="AF1386" s="4"/>
      <c r="AG1386" s="4"/>
      <c r="AH1386" t="s">
        <v>70</v>
      </c>
      <c r="AI1386" t="s">
        <v>232</v>
      </c>
      <c r="AJ1386" t="s">
        <v>753</v>
      </c>
      <c r="AK1386" t="s">
        <v>1077</v>
      </c>
      <c r="AL1386" t="s">
        <v>598</v>
      </c>
      <c r="AM1386" t="s">
        <v>67</v>
      </c>
      <c r="AN1386" t="s">
        <v>1517</v>
      </c>
      <c r="AO1386" t="s">
        <v>673</v>
      </c>
      <c r="AP1386" t="s">
        <v>2348</v>
      </c>
    </row>
    <row r="1387" spans="1:42" x14ac:dyDescent="0.25">
      <c r="A1387">
        <v>976</v>
      </c>
      <c r="B1387">
        <v>43</v>
      </c>
      <c r="C1387" s="4">
        <v>44302</v>
      </c>
      <c r="D1387">
        <v>2</v>
      </c>
      <c r="E1387" t="s">
        <v>38</v>
      </c>
      <c r="F1387" t="s">
        <v>49</v>
      </c>
      <c r="G1387" t="s">
        <v>56</v>
      </c>
      <c r="H1387" t="s">
        <v>58</v>
      </c>
      <c r="I1387" s="4">
        <v>43700</v>
      </c>
      <c r="J1387">
        <v>1</v>
      </c>
      <c r="K1387" t="s">
        <v>61</v>
      </c>
      <c r="L1387" s="4">
        <v>43615</v>
      </c>
      <c r="M1387" s="4">
        <v>43830</v>
      </c>
      <c r="N1387">
        <v>1</v>
      </c>
      <c r="O1387" t="s">
        <v>79</v>
      </c>
      <c r="P1387" t="s">
        <v>241</v>
      </c>
      <c r="Q1387">
        <v>1</v>
      </c>
      <c r="R1387" t="s">
        <v>524</v>
      </c>
      <c r="S1387" t="s">
        <v>1087</v>
      </c>
      <c r="T1387" t="s">
        <v>1614</v>
      </c>
      <c r="U1387" t="s">
        <v>80</v>
      </c>
      <c r="V1387" t="s">
        <v>1548</v>
      </c>
      <c r="W1387">
        <v>27.9</v>
      </c>
      <c r="X1387">
        <v>29.98</v>
      </c>
      <c r="Y1387">
        <v>1</v>
      </c>
      <c r="Z1387" t="s">
        <v>455</v>
      </c>
      <c r="AA1387" t="s">
        <v>2340</v>
      </c>
      <c r="AF1387" s="4"/>
      <c r="AG1387" s="4"/>
      <c r="AH1387" t="s">
        <v>79</v>
      </c>
      <c r="AI1387" t="s">
        <v>241</v>
      </c>
      <c r="AJ1387" t="s">
        <v>524</v>
      </c>
      <c r="AK1387" t="s">
        <v>1087</v>
      </c>
      <c r="AL1387" t="s">
        <v>1614</v>
      </c>
      <c r="AM1387" t="s">
        <v>80</v>
      </c>
      <c r="AN1387" t="s">
        <v>1548</v>
      </c>
      <c r="AO1387" t="s">
        <v>455</v>
      </c>
      <c r="AP1387" t="s">
        <v>2340</v>
      </c>
    </row>
    <row r="1388" spans="1:42" x14ac:dyDescent="0.25">
      <c r="A1388">
        <v>977</v>
      </c>
      <c r="B1388">
        <v>178</v>
      </c>
      <c r="C1388" s="4">
        <v>44302</v>
      </c>
      <c r="D1388">
        <v>4</v>
      </c>
      <c r="E1388" t="s">
        <v>40</v>
      </c>
      <c r="F1388" t="s">
        <v>51</v>
      </c>
      <c r="G1388" t="s">
        <v>55</v>
      </c>
      <c r="H1388" t="s">
        <v>57</v>
      </c>
      <c r="I1388" s="4">
        <v>43632</v>
      </c>
      <c r="J1388">
        <v>2</v>
      </c>
      <c r="K1388" t="s">
        <v>60</v>
      </c>
      <c r="L1388" s="4">
        <v>43615</v>
      </c>
      <c r="M1388" s="4">
        <v>43830</v>
      </c>
      <c r="N1388">
        <v>1</v>
      </c>
      <c r="O1388" t="s">
        <v>90</v>
      </c>
      <c r="P1388" t="s">
        <v>252</v>
      </c>
      <c r="Q1388">
        <v>1</v>
      </c>
      <c r="R1388" t="s">
        <v>503</v>
      </c>
      <c r="S1388" t="s">
        <v>1066</v>
      </c>
      <c r="T1388" t="s">
        <v>1594</v>
      </c>
      <c r="U1388" t="s">
        <v>67</v>
      </c>
      <c r="V1388" t="s">
        <v>1562</v>
      </c>
      <c r="W1388">
        <v>29.85</v>
      </c>
      <c r="X1388">
        <v>29.97</v>
      </c>
      <c r="Y1388">
        <v>1</v>
      </c>
      <c r="Z1388" t="s">
        <v>410</v>
      </c>
      <c r="AA1388" t="s">
        <v>2359</v>
      </c>
      <c r="AF1388" s="4"/>
      <c r="AG1388" s="4"/>
      <c r="AH1388" t="s">
        <v>90</v>
      </c>
      <c r="AI1388" t="s">
        <v>252</v>
      </c>
      <c r="AJ1388" t="s">
        <v>503</v>
      </c>
      <c r="AK1388" t="s">
        <v>1066</v>
      </c>
      <c r="AL1388" t="s">
        <v>1594</v>
      </c>
      <c r="AM1388" t="s">
        <v>67</v>
      </c>
      <c r="AN1388" t="s">
        <v>1562</v>
      </c>
      <c r="AO1388" t="s">
        <v>410</v>
      </c>
      <c r="AP1388" t="s">
        <v>2359</v>
      </c>
    </row>
    <row r="1389" spans="1:42" x14ac:dyDescent="0.25">
      <c r="A1389">
        <v>978</v>
      </c>
      <c r="B1389">
        <v>235</v>
      </c>
      <c r="C1389" s="4">
        <v>44302</v>
      </c>
      <c r="D1389">
        <v>4</v>
      </c>
      <c r="E1389" t="s">
        <v>40</v>
      </c>
      <c r="F1389" t="s">
        <v>51</v>
      </c>
      <c r="G1389" t="s">
        <v>56</v>
      </c>
      <c r="H1389" t="s">
        <v>58</v>
      </c>
      <c r="I1389" s="4">
        <v>43737</v>
      </c>
      <c r="J1389">
        <v>3</v>
      </c>
      <c r="K1389" t="s">
        <v>59</v>
      </c>
      <c r="L1389" s="4">
        <v>43615</v>
      </c>
      <c r="M1389" s="4">
        <v>43830</v>
      </c>
      <c r="N1389">
        <v>2</v>
      </c>
      <c r="O1389" t="s">
        <v>170</v>
      </c>
      <c r="P1389" t="s">
        <v>332</v>
      </c>
      <c r="Q1389">
        <v>2</v>
      </c>
      <c r="R1389" t="s">
        <v>876</v>
      </c>
      <c r="S1389" t="s">
        <v>1413</v>
      </c>
      <c r="T1389" t="s">
        <v>1928</v>
      </c>
      <c r="U1389" t="s">
        <v>88</v>
      </c>
      <c r="V1389" t="s">
        <v>2047</v>
      </c>
      <c r="W1389">
        <v>1877.96</v>
      </c>
      <c r="X1389">
        <v>89.96</v>
      </c>
      <c r="Y1389">
        <v>2</v>
      </c>
      <c r="Z1389" t="s">
        <v>2289</v>
      </c>
      <c r="AA1389" t="s">
        <v>2592</v>
      </c>
      <c r="AF1389" s="4"/>
      <c r="AG1389" s="4"/>
      <c r="AH1389" t="s">
        <v>69</v>
      </c>
      <c r="AI1389" t="s">
        <v>231</v>
      </c>
      <c r="AJ1389" t="s">
        <v>434</v>
      </c>
      <c r="AK1389" t="s">
        <v>991</v>
      </c>
      <c r="AL1389" t="s">
        <v>1524</v>
      </c>
      <c r="AM1389" t="s">
        <v>80</v>
      </c>
      <c r="AN1389" t="s">
        <v>1577</v>
      </c>
      <c r="AO1389" t="s">
        <v>69</v>
      </c>
      <c r="AP1389" t="s">
        <v>2360</v>
      </c>
    </row>
    <row r="1390" spans="1:42" x14ac:dyDescent="0.25">
      <c r="A1390">
        <v>978</v>
      </c>
      <c r="B1390">
        <v>235</v>
      </c>
      <c r="C1390" s="4">
        <v>44302</v>
      </c>
      <c r="D1390">
        <v>4</v>
      </c>
      <c r="E1390" t="s">
        <v>40</v>
      </c>
      <c r="F1390" t="s">
        <v>51</v>
      </c>
      <c r="G1390" t="s">
        <v>56</v>
      </c>
      <c r="H1390" t="s">
        <v>58</v>
      </c>
      <c r="I1390" s="4">
        <v>43737</v>
      </c>
      <c r="J1390">
        <v>3</v>
      </c>
      <c r="K1390" t="s">
        <v>59</v>
      </c>
      <c r="L1390" s="4">
        <v>43615</v>
      </c>
      <c r="M1390" s="4">
        <v>43830</v>
      </c>
      <c r="N1390">
        <v>2</v>
      </c>
      <c r="O1390" t="s">
        <v>170</v>
      </c>
      <c r="P1390" t="s">
        <v>332</v>
      </c>
      <c r="Q1390">
        <v>2</v>
      </c>
      <c r="R1390" t="s">
        <v>876</v>
      </c>
      <c r="S1390" t="s">
        <v>1413</v>
      </c>
      <c r="T1390" t="s">
        <v>1928</v>
      </c>
      <c r="U1390" t="s">
        <v>88</v>
      </c>
      <c r="V1390" t="s">
        <v>2047</v>
      </c>
      <c r="W1390">
        <v>1877.96</v>
      </c>
      <c r="X1390">
        <v>89.96</v>
      </c>
      <c r="Y1390">
        <v>2</v>
      </c>
      <c r="Z1390" t="s">
        <v>2289</v>
      </c>
      <c r="AA1390" t="s">
        <v>2592</v>
      </c>
      <c r="AF1390" s="4"/>
      <c r="AG1390" s="4"/>
      <c r="AH1390" t="s">
        <v>70</v>
      </c>
      <c r="AI1390" t="s">
        <v>232</v>
      </c>
      <c r="AJ1390" t="s">
        <v>394</v>
      </c>
      <c r="AK1390" t="s">
        <v>956</v>
      </c>
      <c r="AL1390" t="s">
        <v>1490</v>
      </c>
      <c r="AM1390" t="s">
        <v>80</v>
      </c>
      <c r="AN1390" t="s">
        <v>1517</v>
      </c>
      <c r="AO1390" t="s">
        <v>432</v>
      </c>
      <c r="AP1390" t="s">
        <v>2331</v>
      </c>
    </row>
    <row r="1391" spans="1:42" x14ac:dyDescent="0.25">
      <c r="A1391">
        <v>979</v>
      </c>
      <c r="B1391">
        <v>245</v>
      </c>
      <c r="C1391" s="4">
        <v>44302</v>
      </c>
      <c r="D1391">
        <v>2</v>
      </c>
      <c r="E1391" t="s">
        <v>38</v>
      </c>
      <c r="F1391" t="s">
        <v>49</v>
      </c>
      <c r="G1391" t="s">
        <v>56</v>
      </c>
      <c r="H1391" t="s">
        <v>57</v>
      </c>
      <c r="I1391" s="4">
        <v>43666</v>
      </c>
      <c r="J1391">
        <v>3</v>
      </c>
      <c r="K1391" t="s">
        <v>59</v>
      </c>
      <c r="L1391" s="4">
        <v>43615</v>
      </c>
      <c r="M1391" s="4">
        <v>43830</v>
      </c>
      <c r="N1391">
        <v>3</v>
      </c>
      <c r="O1391" t="s">
        <v>206</v>
      </c>
      <c r="P1391" t="s">
        <v>368</v>
      </c>
      <c r="Q1391">
        <v>3</v>
      </c>
      <c r="R1391" t="s">
        <v>877</v>
      </c>
      <c r="S1391" t="s">
        <v>1414</v>
      </c>
      <c r="T1391" t="s">
        <v>1929</v>
      </c>
      <c r="U1391" t="s">
        <v>2000</v>
      </c>
      <c r="V1391" t="s">
        <v>2056</v>
      </c>
      <c r="W1391">
        <v>292.95999999999998</v>
      </c>
      <c r="X1391">
        <v>79.94</v>
      </c>
      <c r="Y1391">
        <v>3</v>
      </c>
      <c r="Z1391" t="s">
        <v>2290</v>
      </c>
      <c r="AA1391" t="s">
        <v>2593</v>
      </c>
      <c r="AF1391" s="4"/>
      <c r="AG1391" s="4"/>
      <c r="AH1391" t="s">
        <v>67</v>
      </c>
      <c r="AI1391" t="s">
        <v>229</v>
      </c>
      <c r="AJ1391" t="s">
        <v>478</v>
      </c>
      <c r="AK1391" t="s">
        <v>1041</v>
      </c>
      <c r="AL1391" t="s">
        <v>1569</v>
      </c>
      <c r="AM1391" t="s">
        <v>67</v>
      </c>
      <c r="AN1391" t="s">
        <v>1548</v>
      </c>
      <c r="AO1391" t="s">
        <v>90</v>
      </c>
      <c r="AP1391" t="s">
        <v>2328</v>
      </c>
    </row>
    <row r="1392" spans="1:42" x14ac:dyDescent="0.25">
      <c r="A1392">
        <v>979</v>
      </c>
      <c r="B1392">
        <v>245</v>
      </c>
      <c r="C1392" s="4">
        <v>44302</v>
      </c>
      <c r="D1392">
        <v>2</v>
      </c>
      <c r="E1392" t="s">
        <v>38</v>
      </c>
      <c r="F1392" t="s">
        <v>49</v>
      </c>
      <c r="G1392" t="s">
        <v>56</v>
      </c>
      <c r="H1392" t="s">
        <v>57</v>
      </c>
      <c r="I1392" s="4">
        <v>43666</v>
      </c>
      <c r="J1392">
        <v>3</v>
      </c>
      <c r="K1392" t="s">
        <v>59</v>
      </c>
      <c r="L1392" s="4">
        <v>43615</v>
      </c>
      <c r="M1392" s="4">
        <v>43830</v>
      </c>
      <c r="N1392">
        <v>3</v>
      </c>
      <c r="O1392" t="s">
        <v>206</v>
      </c>
      <c r="P1392" t="s">
        <v>368</v>
      </c>
      <c r="Q1392">
        <v>3</v>
      </c>
      <c r="R1392" t="s">
        <v>877</v>
      </c>
      <c r="S1392" t="s">
        <v>1414</v>
      </c>
      <c r="T1392" t="s">
        <v>1929</v>
      </c>
      <c r="U1392" t="s">
        <v>2000</v>
      </c>
      <c r="V1392" t="s">
        <v>2056</v>
      </c>
      <c r="W1392">
        <v>292.95999999999998</v>
      </c>
      <c r="X1392">
        <v>79.94</v>
      </c>
      <c r="Y1392">
        <v>3</v>
      </c>
      <c r="Z1392" t="s">
        <v>2290</v>
      </c>
      <c r="AA1392" t="s">
        <v>2593</v>
      </c>
      <c r="AF1392" s="4"/>
      <c r="AG1392" s="4"/>
      <c r="AH1392" t="s">
        <v>78</v>
      </c>
      <c r="AI1392" t="s">
        <v>240</v>
      </c>
      <c r="AJ1392" t="s">
        <v>904</v>
      </c>
      <c r="AK1392" t="s">
        <v>1191</v>
      </c>
      <c r="AL1392" t="s">
        <v>1490</v>
      </c>
      <c r="AM1392" t="s">
        <v>69</v>
      </c>
      <c r="AN1392" t="s">
        <v>1548</v>
      </c>
      <c r="AO1392" t="s">
        <v>469</v>
      </c>
      <c r="AP1392" t="s">
        <v>2339</v>
      </c>
    </row>
    <row r="1393" spans="1:42" x14ac:dyDescent="0.25">
      <c r="A1393">
        <v>979</v>
      </c>
      <c r="B1393">
        <v>245</v>
      </c>
      <c r="C1393" s="4">
        <v>44302</v>
      </c>
      <c r="D1393">
        <v>2</v>
      </c>
      <c r="E1393" t="s">
        <v>38</v>
      </c>
      <c r="F1393" t="s">
        <v>49</v>
      </c>
      <c r="G1393" t="s">
        <v>56</v>
      </c>
      <c r="H1393" t="s">
        <v>57</v>
      </c>
      <c r="I1393" s="4">
        <v>43666</v>
      </c>
      <c r="J1393">
        <v>3</v>
      </c>
      <c r="K1393" t="s">
        <v>59</v>
      </c>
      <c r="L1393" s="4">
        <v>43615</v>
      </c>
      <c r="M1393" s="4">
        <v>43830</v>
      </c>
      <c r="N1393">
        <v>3</v>
      </c>
      <c r="O1393" t="s">
        <v>206</v>
      </c>
      <c r="P1393" t="s">
        <v>368</v>
      </c>
      <c r="Q1393">
        <v>3</v>
      </c>
      <c r="R1393" t="s">
        <v>877</v>
      </c>
      <c r="S1393" t="s">
        <v>1414</v>
      </c>
      <c r="T1393" t="s">
        <v>1929</v>
      </c>
      <c r="U1393" t="s">
        <v>2000</v>
      </c>
      <c r="V1393" t="s">
        <v>2056</v>
      </c>
      <c r="W1393">
        <v>292.95999999999998</v>
      </c>
      <c r="X1393">
        <v>79.94</v>
      </c>
      <c r="Y1393">
        <v>3</v>
      </c>
      <c r="Z1393" t="s">
        <v>2290</v>
      </c>
      <c r="AA1393" t="s">
        <v>2593</v>
      </c>
      <c r="AF1393" s="4"/>
      <c r="AG1393" s="4"/>
      <c r="AH1393" t="s">
        <v>90</v>
      </c>
      <c r="AI1393" t="s">
        <v>252</v>
      </c>
      <c r="AJ1393" t="s">
        <v>907</v>
      </c>
      <c r="AK1393" t="s">
        <v>1443</v>
      </c>
      <c r="AL1393" t="s">
        <v>1956</v>
      </c>
      <c r="AM1393" t="s">
        <v>80</v>
      </c>
      <c r="AN1393" t="s">
        <v>1562</v>
      </c>
      <c r="AO1393" t="s">
        <v>645</v>
      </c>
      <c r="AP1393" t="s">
        <v>2347</v>
      </c>
    </row>
    <row r="1394" spans="1:42" x14ac:dyDescent="0.25">
      <c r="A1394">
        <v>980</v>
      </c>
      <c r="B1394">
        <v>297</v>
      </c>
      <c r="C1394" s="4">
        <v>44302</v>
      </c>
      <c r="D1394">
        <v>3</v>
      </c>
      <c r="E1394" t="s">
        <v>34</v>
      </c>
      <c r="F1394" t="s">
        <v>45</v>
      </c>
      <c r="G1394" t="s">
        <v>55</v>
      </c>
      <c r="H1394" t="s">
        <v>58</v>
      </c>
      <c r="I1394" s="4">
        <v>43628</v>
      </c>
      <c r="J1394">
        <v>3</v>
      </c>
      <c r="K1394" t="s">
        <v>59</v>
      </c>
      <c r="L1394" s="4">
        <v>43615</v>
      </c>
      <c r="M1394" s="4">
        <v>43830</v>
      </c>
      <c r="N1394">
        <v>1</v>
      </c>
      <c r="O1394" t="s">
        <v>69</v>
      </c>
      <c r="P1394" t="s">
        <v>231</v>
      </c>
      <c r="Q1394">
        <v>1</v>
      </c>
      <c r="R1394" t="s">
        <v>393</v>
      </c>
      <c r="S1394" t="s">
        <v>955</v>
      </c>
      <c r="T1394" t="s">
        <v>1489</v>
      </c>
      <c r="U1394" t="s">
        <v>69</v>
      </c>
      <c r="V1394" t="s">
        <v>1577</v>
      </c>
      <c r="W1394">
        <v>28.95</v>
      </c>
      <c r="X1394">
        <v>24.99</v>
      </c>
      <c r="Y1394">
        <v>1</v>
      </c>
      <c r="Z1394" t="s">
        <v>78</v>
      </c>
      <c r="AA1394" t="s">
        <v>2330</v>
      </c>
      <c r="AF1394" s="4"/>
      <c r="AG1394" s="4"/>
      <c r="AH1394" t="s">
        <v>69</v>
      </c>
      <c r="AI1394" t="s">
        <v>231</v>
      </c>
      <c r="AJ1394" t="s">
        <v>393</v>
      </c>
      <c r="AK1394" t="s">
        <v>955</v>
      </c>
      <c r="AL1394" t="s">
        <v>1489</v>
      </c>
      <c r="AM1394" t="s">
        <v>69</v>
      </c>
      <c r="AN1394" t="s">
        <v>1577</v>
      </c>
      <c r="AO1394" t="s">
        <v>78</v>
      </c>
      <c r="AP1394" t="s">
        <v>2330</v>
      </c>
    </row>
    <row r="1395" spans="1:42" x14ac:dyDescent="0.25">
      <c r="A1395">
        <v>981</v>
      </c>
      <c r="B1395">
        <v>395</v>
      </c>
      <c r="C1395" s="4">
        <v>44302</v>
      </c>
      <c r="D1395">
        <v>11</v>
      </c>
      <c r="E1395" t="s">
        <v>37</v>
      </c>
      <c r="F1395" t="s">
        <v>48</v>
      </c>
      <c r="G1395" t="s">
        <v>55</v>
      </c>
      <c r="H1395" t="s">
        <v>58</v>
      </c>
      <c r="I1395" s="4">
        <v>44002</v>
      </c>
      <c r="J1395">
        <v>8</v>
      </c>
      <c r="K1395" t="s">
        <v>60</v>
      </c>
      <c r="L1395" s="4">
        <v>44000</v>
      </c>
      <c r="M1395" s="4">
        <v>44073</v>
      </c>
      <c r="N1395">
        <v>1</v>
      </c>
      <c r="O1395" t="s">
        <v>69</v>
      </c>
      <c r="P1395" t="s">
        <v>231</v>
      </c>
      <c r="Q1395">
        <v>1</v>
      </c>
      <c r="R1395" t="s">
        <v>565</v>
      </c>
      <c r="S1395" t="s">
        <v>1125</v>
      </c>
      <c r="T1395" t="s">
        <v>1648</v>
      </c>
      <c r="U1395" t="s">
        <v>80</v>
      </c>
      <c r="V1395" t="s">
        <v>1577</v>
      </c>
      <c r="W1395">
        <v>1010</v>
      </c>
      <c r="X1395">
        <v>49.98</v>
      </c>
      <c r="Y1395">
        <v>1</v>
      </c>
      <c r="Z1395" t="s">
        <v>78</v>
      </c>
      <c r="AA1395" t="s">
        <v>2330</v>
      </c>
      <c r="AF1395" s="4"/>
      <c r="AG1395" s="4"/>
      <c r="AH1395" t="s">
        <v>69</v>
      </c>
      <c r="AI1395" t="s">
        <v>231</v>
      </c>
      <c r="AJ1395" t="s">
        <v>565</v>
      </c>
      <c r="AK1395" t="s">
        <v>1125</v>
      </c>
      <c r="AL1395" t="s">
        <v>1648</v>
      </c>
      <c r="AM1395" t="s">
        <v>80</v>
      </c>
      <c r="AN1395" t="s">
        <v>1577</v>
      </c>
      <c r="AO1395" t="s">
        <v>78</v>
      </c>
      <c r="AP1395" t="s">
        <v>2330</v>
      </c>
    </row>
    <row r="1396" spans="1:42" x14ac:dyDescent="0.25">
      <c r="A1396">
        <v>982</v>
      </c>
      <c r="B1396">
        <v>212</v>
      </c>
      <c r="C1396" s="4">
        <v>44304</v>
      </c>
      <c r="D1396">
        <v>9</v>
      </c>
      <c r="E1396" t="s">
        <v>41</v>
      </c>
      <c r="F1396" t="s">
        <v>52</v>
      </c>
      <c r="G1396" t="s">
        <v>56</v>
      </c>
      <c r="H1396" t="s">
        <v>58</v>
      </c>
      <c r="I1396" s="4">
        <v>44227</v>
      </c>
      <c r="J1396">
        <v>5</v>
      </c>
      <c r="L1396" s="4"/>
      <c r="M1396" s="4"/>
      <c r="N1396">
        <v>1</v>
      </c>
      <c r="O1396" t="s">
        <v>69</v>
      </c>
      <c r="P1396" t="s">
        <v>231</v>
      </c>
      <c r="Q1396">
        <v>1</v>
      </c>
      <c r="R1396" t="s">
        <v>878</v>
      </c>
      <c r="S1396" t="s">
        <v>1415</v>
      </c>
      <c r="T1396" t="s">
        <v>1930</v>
      </c>
      <c r="U1396" t="s">
        <v>69</v>
      </c>
      <c r="V1396" t="s">
        <v>1577</v>
      </c>
      <c r="W1396">
        <v>45.99</v>
      </c>
      <c r="X1396">
        <v>24.99</v>
      </c>
      <c r="Y1396">
        <v>1</v>
      </c>
      <c r="Z1396" t="s">
        <v>69</v>
      </c>
      <c r="AA1396" t="s">
        <v>2360</v>
      </c>
      <c r="AF1396" s="4"/>
      <c r="AG1396" s="4"/>
      <c r="AH1396" t="s">
        <v>69</v>
      </c>
      <c r="AI1396" t="s">
        <v>231</v>
      </c>
      <c r="AJ1396" t="s">
        <v>878</v>
      </c>
      <c r="AK1396" t="s">
        <v>1415</v>
      </c>
      <c r="AL1396" t="s">
        <v>1930</v>
      </c>
      <c r="AM1396" t="s">
        <v>69</v>
      </c>
      <c r="AN1396" t="s">
        <v>1577</v>
      </c>
      <c r="AO1396" t="s">
        <v>69</v>
      </c>
      <c r="AP1396" t="s">
        <v>2360</v>
      </c>
    </row>
    <row r="1397" spans="1:42" x14ac:dyDescent="0.25">
      <c r="A1397">
        <v>983</v>
      </c>
      <c r="B1397">
        <v>328</v>
      </c>
      <c r="C1397" s="4">
        <v>44306</v>
      </c>
      <c r="D1397">
        <v>4</v>
      </c>
      <c r="E1397" t="s">
        <v>40</v>
      </c>
      <c r="F1397" t="s">
        <v>51</v>
      </c>
      <c r="G1397" t="s">
        <v>55</v>
      </c>
      <c r="H1397" t="s">
        <v>58</v>
      </c>
      <c r="I1397" s="4">
        <v>44126</v>
      </c>
      <c r="J1397">
        <v>10</v>
      </c>
      <c r="K1397" t="s">
        <v>61</v>
      </c>
      <c r="L1397" s="4">
        <v>44055</v>
      </c>
      <c r="M1397" s="4">
        <v>44196</v>
      </c>
      <c r="N1397">
        <v>1</v>
      </c>
      <c r="O1397" t="s">
        <v>207</v>
      </c>
      <c r="P1397" t="s">
        <v>369</v>
      </c>
      <c r="Q1397">
        <v>2</v>
      </c>
      <c r="R1397" t="s">
        <v>879</v>
      </c>
      <c r="S1397" t="s">
        <v>1416</v>
      </c>
      <c r="T1397" t="s">
        <v>1931</v>
      </c>
      <c r="U1397" t="s">
        <v>2015</v>
      </c>
      <c r="V1397" t="s">
        <v>2063</v>
      </c>
      <c r="W1397">
        <v>3627.9</v>
      </c>
      <c r="X1397">
        <v>249.9</v>
      </c>
      <c r="Y1397">
        <v>2</v>
      </c>
      <c r="Z1397" t="s">
        <v>2291</v>
      </c>
      <c r="AA1397" t="s">
        <v>2594</v>
      </c>
      <c r="AF1397" s="4"/>
      <c r="AG1397" s="4"/>
      <c r="AH1397" t="s">
        <v>69</v>
      </c>
      <c r="AI1397" t="s">
        <v>231</v>
      </c>
      <c r="AJ1397" t="s">
        <v>492</v>
      </c>
      <c r="AK1397" t="s">
        <v>1055</v>
      </c>
      <c r="AL1397" t="s">
        <v>1584</v>
      </c>
      <c r="AM1397" t="s">
        <v>67</v>
      </c>
      <c r="AN1397" t="s">
        <v>1577</v>
      </c>
      <c r="AO1397" t="s">
        <v>78</v>
      </c>
      <c r="AP1397" t="s">
        <v>2330</v>
      </c>
    </row>
    <row r="1398" spans="1:42" x14ac:dyDescent="0.25">
      <c r="A1398">
        <v>983</v>
      </c>
      <c r="B1398">
        <v>328</v>
      </c>
      <c r="C1398" s="4">
        <v>44306</v>
      </c>
      <c r="D1398">
        <v>4</v>
      </c>
      <c r="E1398" t="s">
        <v>40</v>
      </c>
      <c r="F1398" t="s">
        <v>51</v>
      </c>
      <c r="G1398" t="s">
        <v>55</v>
      </c>
      <c r="H1398" t="s">
        <v>58</v>
      </c>
      <c r="I1398" s="4">
        <v>44126</v>
      </c>
      <c r="J1398">
        <v>10</v>
      </c>
      <c r="K1398" t="s">
        <v>61</v>
      </c>
      <c r="L1398" s="4">
        <v>44055</v>
      </c>
      <c r="M1398" s="4">
        <v>44196</v>
      </c>
      <c r="N1398">
        <v>1</v>
      </c>
      <c r="O1398" t="s">
        <v>207</v>
      </c>
      <c r="P1398" t="s">
        <v>369</v>
      </c>
      <c r="Q1398">
        <v>2</v>
      </c>
      <c r="R1398" t="s">
        <v>879</v>
      </c>
      <c r="S1398" t="s">
        <v>1416</v>
      </c>
      <c r="T1398" t="s">
        <v>1931</v>
      </c>
      <c r="U1398" t="s">
        <v>2015</v>
      </c>
      <c r="V1398" t="s">
        <v>2063</v>
      </c>
      <c r="W1398">
        <v>3627.9</v>
      </c>
      <c r="X1398">
        <v>249.9</v>
      </c>
      <c r="Y1398">
        <v>2</v>
      </c>
      <c r="Z1398" t="s">
        <v>2291</v>
      </c>
      <c r="AA1398" t="s">
        <v>2594</v>
      </c>
      <c r="AF1398" s="4"/>
      <c r="AG1398" s="4"/>
      <c r="AH1398" t="s">
        <v>69</v>
      </c>
      <c r="AI1398" t="s">
        <v>231</v>
      </c>
      <c r="AJ1398" t="s">
        <v>492</v>
      </c>
      <c r="AK1398" t="s">
        <v>1055</v>
      </c>
      <c r="AL1398" t="s">
        <v>1584</v>
      </c>
      <c r="AM1398" t="s">
        <v>67</v>
      </c>
      <c r="AN1398" t="s">
        <v>1577</v>
      </c>
      <c r="AO1398" t="s">
        <v>78</v>
      </c>
      <c r="AP1398" t="s">
        <v>2330</v>
      </c>
    </row>
    <row r="1399" spans="1:42" x14ac:dyDescent="0.25">
      <c r="A1399">
        <v>983</v>
      </c>
      <c r="B1399">
        <v>328</v>
      </c>
      <c r="C1399" s="4">
        <v>44306</v>
      </c>
      <c r="D1399">
        <v>4</v>
      </c>
      <c r="E1399" t="s">
        <v>40</v>
      </c>
      <c r="F1399" t="s">
        <v>51</v>
      </c>
      <c r="G1399" t="s">
        <v>55</v>
      </c>
      <c r="H1399" t="s">
        <v>58</v>
      </c>
      <c r="I1399" s="4">
        <v>44126</v>
      </c>
      <c r="J1399">
        <v>10</v>
      </c>
      <c r="K1399" t="s">
        <v>61</v>
      </c>
      <c r="L1399" s="4">
        <v>44055</v>
      </c>
      <c r="M1399" s="4">
        <v>44196</v>
      </c>
      <c r="N1399">
        <v>1</v>
      </c>
      <c r="O1399" t="s">
        <v>207</v>
      </c>
      <c r="P1399" t="s">
        <v>369</v>
      </c>
      <c r="Q1399">
        <v>2</v>
      </c>
      <c r="R1399" t="s">
        <v>879</v>
      </c>
      <c r="S1399" t="s">
        <v>1416</v>
      </c>
      <c r="T1399" t="s">
        <v>1931</v>
      </c>
      <c r="U1399" t="s">
        <v>2015</v>
      </c>
      <c r="V1399" t="s">
        <v>2063</v>
      </c>
      <c r="W1399">
        <v>3627.9</v>
      </c>
      <c r="X1399">
        <v>249.9</v>
      </c>
      <c r="Y1399">
        <v>2</v>
      </c>
      <c r="Z1399" t="s">
        <v>2291</v>
      </c>
      <c r="AA1399" t="s">
        <v>2594</v>
      </c>
      <c r="AF1399" s="4"/>
      <c r="AG1399" s="4"/>
      <c r="AH1399" t="s">
        <v>69</v>
      </c>
      <c r="AI1399" t="s">
        <v>231</v>
      </c>
      <c r="AJ1399" t="s">
        <v>878</v>
      </c>
      <c r="AK1399" t="s">
        <v>1415</v>
      </c>
      <c r="AL1399" t="s">
        <v>1930</v>
      </c>
      <c r="AM1399" t="s">
        <v>80</v>
      </c>
      <c r="AN1399" t="s">
        <v>1577</v>
      </c>
      <c r="AO1399" t="s">
        <v>69</v>
      </c>
      <c r="AP1399" t="s">
        <v>2360</v>
      </c>
    </row>
    <row r="1400" spans="1:42" x14ac:dyDescent="0.25">
      <c r="A1400">
        <v>983</v>
      </c>
      <c r="B1400">
        <v>328</v>
      </c>
      <c r="C1400" s="4">
        <v>44306</v>
      </c>
      <c r="D1400">
        <v>4</v>
      </c>
      <c r="E1400" t="s">
        <v>40</v>
      </c>
      <c r="F1400" t="s">
        <v>51</v>
      </c>
      <c r="G1400" t="s">
        <v>55</v>
      </c>
      <c r="H1400" t="s">
        <v>58</v>
      </c>
      <c r="I1400" s="4">
        <v>44126</v>
      </c>
      <c r="J1400">
        <v>10</v>
      </c>
      <c r="K1400" t="s">
        <v>61</v>
      </c>
      <c r="L1400" s="4">
        <v>44055</v>
      </c>
      <c r="M1400" s="4">
        <v>44196</v>
      </c>
      <c r="N1400">
        <v>1</v>
      </c>
      <c r="O1400" t="s">
        <v>207</v>
      </c>
      <c r="P1400" t="s">
        <v>369</v>
      </c>
      <c r="Q1400">
        <v>2</v>
      </c>
      <c r="R1400" t="s">
        <v>879</v>
      </c>
      <c r="S1400" t="s">
        <v>1416</v>
      </c>
      <c r="T1400" t="s">
        <v>1931</v>
      </c>
      <c r="U1400" t="s">
        <v>2015</v>
      </c>
      <c r="V1400" t="s">
        <v>2063</v>
      </c>
      <c r="W1400">
        <v>3627.9</v>
      </c>
      <c r="X1400">
        <v>249.9</v>
      </c>
      <c r="Y1400">
        <v>2</v>
      </c>
      <c r="Z1400" t="s">
        <v>2291</v>
      </c>
      <c r="AA1400" t="s">
        <v>2594</v>
      </c>
      <c r="AF1400" s="4"/>
      <c r="AG1400" s="4"/>
      <c r="AH1400" t="s">
        <v>69</v>
      </c>
      <c r="AI1400" t="s">
        <v>231</v>
      </c>
      <c r="AJ1400" t="s">
        <v>878</v>
      </c>
      <c r="AK1400" t="s">
        <v>1415</v>
      </c>
      <c r="AL1400" t="s">
        <v>1930</v>
      </c>
      <c r="AM1400" t="s">
        <v>80</v>
      </c>
      <c r="AN1400" t="s">
        <v>1577</v>
      </c>
      <c r="AO1400" t="s">
        <v>69</v>
      </c>
      <c r="AP1400" t="s">
        <v>2360</v>
      </c>
    </row>
    <row r="1401" spans="1:42" x14ac:dyDescent="0.25">
      <c r="A1401">
        <v>984</v>
      </c>
      <c r="B1401">
        <v>177</v>
      </c>
      <c r="C1401" s="4">
        <v>44307</v>
      </c>
      <c r="D1401">
        <v>7</v>
      </c>
      <c r="E1401" t="s">
        <v>35</v>
      </c>
      <c r="F1401" t="s">
        <v>46</v>
      </c>
      <c r="G1401" t="s">
        <v>55</v>
      </c>
      <c r="H1401" t="s">
        <v>58</v>
      </c>
      <c r="I1401" s="4">
        <v>44228</v>
      </c>
      <c r="J1401">
        <v>11</v>
      </c>
      <c r="K1401" t="s">
        <v>60</v>
      </c>
      <c r="L1401" s="4">
        <v>44148</v>
      </c>
      <c r="M1401" s="4">
        <v>44265</v>
      </c>
      <c r="N1401">
        <v>1</v>
      </c>
      <c r="O1401" t="s">
        <v>67</v>
      </c>
      <c r="P1401" t="s">
        <v>229</v>
      </c>
      <c r="Q1401">
        <v>1</v>
      </c>
      <c r="R1401" t="s">
        <v>439</v>
      </c>
      <c r="S1401" t="s">
        <v>1001</v>
      </c>
      <c r="T1401" t="s">
        <v>1533</v>
      </c>
      <c r="U1401" t="s">
        <v>67</v>
      </c>
      <c r="V1401" t="s">
        <v>1548</v>
      </c>
      <c r="W1401">
        <v>179.97</v>
      </c>
      <c r="X1401">
        <v>44.97</v>
      </c>
      <c r="Y1401">
        <v>1</v>
      </c>
      <c r="Z1401" t="s">
        <v>84</v>
      </c>
      <c r="AA1401" t="s">
        <v>2366</v>
      </c>
      <c r="AF1401" s="4"/>
      <c r="AG1401" s="4"/>
      <c r="AH1401" t="s">
        <v>67</v>
      </c>
      <c r="AI1401" t="s">
        <v>229</v>
      </c>
      <c r="AJ1401" t="s">
        <v>439</v>
      </c>
      <c r="AK1401" t="s">
        <v>1001</v>
      </c>
      <c r="AL1401" t="s">
        <v>1533</v>
      </c>
      <c r="AM1401" t="s">
        <v>67</v>
      </c>
      <c r="AN1401" t="s">
        <v>1548</v>
      </c>
      <c r="AO1401" t="s">
        <v>84</v>
      </c>
      <c r="AP1401" t="s">
        <v>2366</v>
      </c>
    </row>
    <row r="1402" spans="1:42" x14ac:dyDescent="0.25">
      <c r="A1402">
        <v>985</v>
      </c>
      <c r="B1402">
        <v>260</v>
      </c>
      <c r="C1402" s="4">
        <v>44307</v>
      </c>
      <c r="D1402">
        <v>10</v>
      </c>
      <c r="E1402" t="s">
        <v>42</v>
      </c>
      <c r="F1402" t="s">
        <v>53</v>
      </c>
      <c r="G1402" t="s">
        <v>56</v>
      </c>
      <c r="H1402" t="s">
        <v>58</v>
      </c>
      <c r="I1402" s="4">
        <v>44038</v>
      </c>
      <c r="J1402">
        <v>9</v>
      </c>
      <c r="K1402" t="s">
        <v>59</v>
      </c>
      <c r="L1402" s="4">
        <v>43952</v>
      </c>
      <c r="M1402" s="4">
        <v>44075</v>
      </c>
      <c r="N1402">
        <v>2</v>
      </c>
      <c r="O1402" t="s">
        <v>195</v>
      </c>
      <c r="P1402" t="s">
        <v>357</v>
      </c>
      <c r="Q1402">
        <v>3</v>
      </c>
      <c r="R1402" t="s">
        <v>880</v>
      </c>
      <c r="S1402" t="s">
        <v>1417</v>
      </c>
      <c r="T1402" t="s">
        <v>1932</v>
      </c>
      <c r="U1402" t="s">
        <v>2000</v>
      </c>
      <c r="V1402" t="s">
        <v>2061</v>
      </c>
      <c r="W1402">
        <v>131.94</v>
      </c>
      <c r="X1402">
        <v>99.94</v>
      </c>
      <c r="Y1402">
        <v>2</v>
      </c>
      <c r="Z1402" t="s">
        <v>2292</v>
      </c>
      <c r="AA1402" t="s">
        <v>2595</v>
      </c>
      <c r="AF1402" s="4"/>
      <c r="AG1402" s="4"/>
      <c r="AH1402" t="s">
        <v>80</v>
      </c>
      <c r="AI1402" t="s">
        <v>242</v>
      </c>
      <c r="AJ1402" t="s">
        <v>912</v>
      </c>
      <c r="AK1402" t="s">
        <v>984</v>
      </c>
      <c r="AL1402" t="s">
        <v>1961</v>
      </c>
      <c r="AM1402" t="s">
        <v>67</v>
      </c>
      <c r="AN1402" t="s">
        <v>1548</v>
      </c>
      <c r="AO1402" t="s">
        <v>69</v>
      </c>
      <c r="AP1402" t="s">
        <v>2360</v>
      </c>
    </row>
    <row r="1403" spans="1:42" x14ac:dyDescent="0.25">
      <c r="A1403">
        <v>985</v>
      </c>
      <c r="B1403">
        <v>260</v>
      </c>
      <c r="C1403" s="4">
        <v>44307</v>
      </c>
      <c r="D1403">
        <v>10</v>
      </c>
      <c r="E1403" t="s">
        <v>42</v>
      </c>
      <c r="F1403" t="s">
        <v>53</v>
      </c>
      <c r="G1403" t="s">
        <v>56</v>
      </c>
      <c r="H1403" t="s">
        <v>58</v>
      </c>
      <c r="I1403" s="4">
        <v>44038</v>
      </c>
      <c r="J1403">
        <v>9</v>
      </c>
      <c r="K1403" t="s">
        <v>59</v>
      </c>
      <c r="L1403" s="4">
        <v>43952</v>
      </c>
      <c r="M1403" s="4">
        <v>44075</v>
      </c>
      <c r="N1403">
        <v>2</v>
      </c>
      <c r="O1403" t="s">
        <v>195</v>
      </c>
      <c r="P1403" t="s">
        <v>357</v>
      </c>
      <c r="Q1403">
        <v>3</v>
      </c>
      <c r="R1403" t="s">
        <v>880</v>
      </c>
      <c r="S1403" t="s">
        <v>1417</v>
      </c>
      <c r="T1403" t="s">
        <v>1932</v>
      </c>
      <c r="U1403" t="s">
        <v>2000</v>
      </c>
      <c r="V1403" t="s">
        <v>2061</v>
      </c>
      <c r="W1403">
        <v>131.94</v>
      </c>
      <c r="X1403">
        <v>99.94</v>
      </c>
      <c r="Y1403">
        <v>2</v>
      </c>
      <c r="Z1403" t="s">
        <v>2292</v>
      </c>
      <c r="AA1403" t="s">
        <v>2595</v>
      </c>
      <c r="AF1403" s="4"/>
      <c r="AG1403" s="4"/>
      <c r="AH1403" t="s">
        <v>86</v>
      </c>
      <c r="AI1403" t="s">
        <v>248</v>
      </c>
      <c r="AJ1403" t="s">
        <v>443</v>
      </c>
      <c r="AK1403" t="s">
        <v>1005</v>
      </c>
      <c r="AL1403" t="s">
        <v>1513</v>
      </c>
      <c r="AM1403" t="s">
        <v>69</v>
      </c>
      <c r="AN1403" t="s">
        <v>1577</v>
      </c>
      <c r="AO1403" t="s">
        <v>549</v>
      </c>
      <c r="AP1403" t="s">
        <v>2362</v>
      </c>
    </row>
    <row r="1404" spans="1:42" x14ac:dyDescent="0.25">
      <c r="A1404">
        <v>985</v>
      </c>
      <c r="B1404">
        <v>260</v>
      </c>
      <c r="C1404" s="4">
        <v>44307</v>
      </c>
      <c r="D1404">
        <v>10</v>
      </c>
      <c r="E1404" t="s">
        <v>42</v>
      </c>
      <c r="F1404" t="s">
        <v>53</v>
      </c>
      <c r="G1404" t="s">
        <v>56</v>
      </c>
      <c r="H1404" t="s">
        <v>58</v>
      </c>
      <c r="I1404" s="4">
        <v>44038</v>
      </c>
      <c r="J1404">
        <v>9</v>
      </c>
      <c r="K1404" t="s">
        <v>59</v>
      </c>
      <c r="L1404" s="4">
        <v>43952</v>
      </c>
      <c r="M1404" s="4">
        <v>44075</v>
      </c>
      <c r="N1404">
        <v>2</v>
      </c>
      <c r="O1404" t="s">
        <v>195</v>
      </c>
      <c r="P1404" t="s">
        <v>357</v>
      </c>
      <c r="Q1404">
        <v>3</v>
      </c>
      <c r="R1404" t="s">
        <v>880</v>
      </c>
      <c r="S1404" t="s">
        <v>1417</v>
      </c>
      <c r="T1404" t="s">
        <v>1932</v>
      </c>
      <c r="U1404" t="s">
        <v>2000</v>
      </c>
      <c r="V1404" t="s">
        <v>2061</v>
      </c>
      <c r="W1404">
        <v>131.94</v>
      </c>
      <c r="X1404">
        <v>99.94</v>
      </c>
      <c r="Y1404">
        <v>2</v>
      </c>
      <c r="Z1404" t="s">
        <v>2292</v>
      </c>
      <c r="AA1404" t="s">
        <v>2595</v>
      </c>
      <c r="AF1404" s="4"/>
      <c r="AG1404" s="4"/>
      <c r="AH1404" t="s">
        <v>80</v>
      </c>
      <c r="AI1404" t="s">
        <v>242</v>
      </c>
      <c r="AJ1404" t="s">
        <v>507</v>
      </c>
      <c r="AK1404" t="s">
        <v>1070</v>
      </c>
      <c r="AL1404" t="s">
        <v>1597</v>
      </c>
      <c r="AM1404" t="s">
        <v>80</v>
      </c>
      <c r="AN1404" t="s">
        <v>1548</v>
      </c>
      <c r="AO1404" t="s">
        <v>69</v>
      </c>
      <c r="AP1404" t="s">
        <v>2360</v>
      </c>
    </row>
    <row r="1405" spans="1:42" x14ac:dyDescent="0.25">
      <c r="A1405">
        <v>986</v>
      </c>
      <c r="B1405">
        <v>229</v>
      </c>
      <c r="C1405" s="4">
        <v>44308</v>
      </c>
      <c r="D1405">
        <v>1</v>
      </c>
      <c r="E1405" t="s">
        <v>39</v>
      </c>
      <c r="F1405" t="s">
        <v>50</v>
      </c>
      <c r="G1405" t="s">
        <v>56</v>
      </c>
      <c r="H1405" t="s">
        <v>57</v>
      </c>
      <c r="I1405" s="4">
        <v>44170</v>
      </c>
      <c r="J1405">
        <v>11</v>
      </c>
      <c r="K1405" t="s">
        <v>60</v>
      </c>
      <c r="L1405" s="4">
        <v>44148</v>
      </c>
      <c r="M1405" s="4">
        <v>44265</v>
      </c>
      <c r="N1405">
        <v>1</v>
      </c>
      <c r="O1405" t="s">
        <v>67</v>
      </c>
      <c r="P1405" t="s">
        <v>229</v>
      </c>
      <c r="Q1405">
        <v>1</v>
      </c>
      <c r="R1405" t="s">
        <v>439</v>
      </c>
      <c r="S1405" t="s">
        <v>1001</v>
      </c>
      <c r="T1405" t="s">
        <v>1533</v>
      </c>
      <c r="U1405" t="s">
        <v>80</v>
      </c>
      <c r="V1405" t="s">
        <v>1562</v>
      </c>
      <c r="W1405">
        <v>119.98</v>
      </c>
      <c r="X1405">
        <v>19.98</v>
      </c>
      <c r="Y1405">
        <v>1</v>
      </c>
      <c r="Z1405" t="s">
        <v>84</v>
      </c>
      <c r="AA1405" t="s">
        <v>2366</v>
      </c>
      <c r="AF1405" s="4"/>
      <c r="AG1405" s="4"/>
      <c r="AH1405" t="s">
        <v>67</v>
      </c>
      <c r="AI1405" t="s">
        <v>229</v>
      </c>
      <c r="AJ1405" t="s">
        <v>439</v>
      </c>
      <c r="AK1405" t="s">
        <v>1001</v>
      </c>
      <c r="AL1405" t="s">
        <v>1533</v>
      </c>
      <c r="AM1405" t="s">
        <v>80</v>
      </c>
      <c r="AN1405" t="s">
        <v>1562</v>
      </c>
      <c r="AO1405" t="s">
        <v>84</v>
      </c>
      <c r="AP1405" t="s">
        <v>2366</v>
      </c>
    </row>
    <row r="1406" spans="1:42" x14ac:dyDescent="0.25">
      <c r="A1406">
        <v>987</v>
      </c>
      <c r="B1406">
        <v>282</v>
      </c>
      <c r="C1406" s="4">
        <v>44308</v>
      </c>
      <c r="D1406">
        <v>9</v>
      </c>
      <c r="E1406" t="s">
        <v>41</v>
      </c>
      <c r="F1406" t="s">
        <v>52</v>
      </c>
      <c r="G1406" t="s">
        <v>55</v>
      </c>
      <c r="H1406" t="s">
        <v>58</v>
      </c>
      <c r="I1406" s="4">
        <v>43550</v>
      </c>
      <c r="J1406">
        <v>2</v>
      </c>
      <c r="L1406" s="4"/>
      <c r="M1406" s="4"/>
      <c r="N1406">
        <v>1</v>
      </c>
      <c r="O1406" t="s">
        <v>69</v>
      </c>
      <c r="P1406" t="s">
        <v>231</v>
      </c>
      <c r="Q1406">
        <v>1</v>
      </c>
      <c r="R1406" t="s">
        <v>78</v>
      </c>
      <c r="S1406" t="s">
        <v>1238</v>
      </c>
      <c r="T1406" t="s">
        <v>1533</v>
      </c>
      <c r="U1406" t="s">
        <v>80</v>
      </c>
      <c r="V1406" t="s">
        <v>1577</v>
      </c>
      <c r="W1406">
        <v>119.98</v>
      </c>
      <c r="X1406">
        <v>49.98</v>
      </c>
      <c r="Y1406">
        <v>1</v>
      </c>
      <c r="Z1406" t="s">
        <v>69</v>
      </c>
      <c r="AA1406" t="s">
        <v>2360</v>
      </c>
      <c r="AF1406" s="4"/>
      <c r="AG1406" s="4"/>
      <c r="AH1406" t="s">
        <v>69</v>
      </c>
      <c r="AI1406" t="s">
        <v>231</v>
      </c>
      <c r="AJ1406" t="s">
        <v>78</v>
      </c>
      <c r="AK1406" t="s">
        <v>1238</v>
      </c>
      <c r="AL1406" t="s">
        <v>1533</v>
      </c>
      <c r="AM1406" t="s">
        <v>80</v>
      </c>
      <c r="AN1406" t="s">
        <v>1577</v>
      </c>
      <c r="AO1406" t="s">
        <v>69</v>
      </c>
      <c r="AP1406" t="s">
        <v>2360</v>
      </c>
    </row>
    <row r="1407" spans="1:42" x14ac:dyDescent="0.25">
      <c r="A1407">
        <v>988</v>
      </c>
      <c r="B1407">
        <v>366</v>
      </c>
      <c r="C1407" s="4">
        <v>44308</v>
      </c>
      <c r="D1407">
        <v>10</v>
      </c>
      <c r="E1407" t="s">
        <v>42</v>
      </c>
      <c r="F1407" t="s">
        <v>53</v>
      </c>
      <c r="G1407" t="s">
        <v>56</v>
      </c>
      <c r="H1407" t="s">
        <v>57</v>
      </c>
      <c r="I1407" s="4">
        <v>43890</v>
      </c>
      <c r="J1407">
        <v>5</v>
      </c>
      <c r="K1407" t="s">
        <v>60</v>
      </c>
      <c r="L1407" s="4">
        <v>43831</v>
      </c>
      <c r="M1407" s="4">
        <v>43921</v>
      </c>
      <c r="N1407">
        <v>1</v>
      </c>
      <c r="O1407" t="s">
        <v>90</v>
      </c>
      <c r="P1407" t="s">
        <v>252</v>
      </c>
      <c r="Q1407">
        <v>1</v>
      </c>
      <c r="R1407" t="s">
        <v>575</v>
      </c>
      <c r="S1407" t="s">
        <v>1133</v>
      </c>
      <c r="T1407" t="s">
        <v>1562</v>
      </c>
      <c r="U1407" t="s">
        <v>80</v>
      </c>
      <c r="V1407" t="s">
        <v>1562</v>
      </c>
      <c r="W1407">
        <v>19.98</v>
      </c>
      <c r="X1407">
        <v>19.98</v>
      </c>
      <c r="Y1407">
        <v>1</v>
      </c>
      <c r="Z1407" t="s">
        <v>645</v>
      </c>
      <c r="AA1407" t="s">
        <v>2347</v>
      </c>
      <c r="AF1407" s="4"/>
      <c r="AG1407" s="4"/>
      <c r="AH1407" t="s">
        <v>90</v>
      </c>
      <c r="AI1407" t="s">
        <v>252</v>
      </c>
      <c r="AJ1407" t="s">
        <v>575</v>
      </c>
      <c r="AK1407" t="s">
        <v>1133</v>
      </c>
      <c r="AL1407" t="s">
        <v>1562</v>
      </c>
      <c r="AM1407" t="s">
        <v>80</v>
      </c>
      <c r="AN1407" t="s">
        <v>1562</v>
      </c>
      <c r="AO1407" t="s">
        <v>645</v>
      </c>
      <c r="AP1407" t="s">
        <v>2347</v>
      </c>
    </row>
    <row r="1408" spans="1:42" x14ac:dyDescent="0.25">
      <c r="A1408">
        <v>989</v>
      </c>
      <c r="B1408">
        <v>41</v>
      </c>
      <c r="C1408" s="4">
        <v>44309</v>
      </c>
      <c r="D1408">
        <v>7</v>
      </c>
      <c r="E1408" t="s">
        <v>35</v>
      </c>
      <c r="F1408" t="s">
        <v>46</v>
      </c>
      <c r="G1408" t="s">
        <v>56</v>
      </c>
      <c r="H1408" t="s">
        <v>57</v>
      </c>
      <c r="I1408" s="4">
        <v>43935</v>
      </c>
      <c r="J1408">
        <v>7</v>
      </c>
      <c r="K1408" t="s">
        <v>61</v>
      </c>
      <c r="L1408" s="4">
        <v>43915</v>
      </c>
      <c r="M1408" s="4">
        <v>44012</v>
      </c>
      <c r="N1408">
        <v>1</v>
      </c>
      <c r="O1408" t="s">
        <v>80</v>
      </c>
      <c r="P1408" t="s">
        <v>242</v>
      </c>
      <c r="Q1408">
        <v>1</v>
      </c>
      <c r="R1408" t="s">
        <v>455</v>
      </c>
      <c r="S1408" t="s">
        <v>1018</v>
      </c>
      <c r="T1408" t="s">
        <v>1548</v>
      </c>
      <c r="U1408" t="s">
        <v>67</v>
      </c>
      <c r="V1408" t="s">
        <v>1548</v>
      </c>
      <c r="W1408">
        <v>44.97</v>
      </c>
      <c r="X1408">
        <v>44.97</v>
      </c>
      <c r="Y1408">
        <v>1</v>
      </c>
      <c r="Z1408" t="s">
        <v>70</v>
      </c>
      <c r="AA1408" t="s">
        <v>2341</v>
      </c>
      <c r="AF1408" s="4"/>
      <c r="AG1408" s="4"/>
      <c r="AH1408" t="s">
        <v>80</v>
      </c>
      <c r="AI1408" t="s">
        <v>242</v>
      </c>
      <c r="AJ1408" t="s">
        <v>455</v>
      </c>
      <c r="AK1408" t="s">
        <v>1018</v>
      </c>
      <c r="AL1408" t="s">
        <v>1548</v>
      </c>
      <c r="AM1408" t="s">
        <v>67</v>
      </c>
      <c r="AN1408" t="s">
        <v>1548</v>
      </c>
      <c r="AO1408" t="s">
        <v>70</v>
      </c>
      <c r="AP1408" t="s">
        <v>2341</v>
      </c>
    </row>
    <row r="1409" spans="1:42" x14ac:dyDescent="0.25">
      <c r="A1409">
        <v>990</v>
      </c>
      <c r="B1409">
        <v>78</v>
      </c>
      <c r="C1409" s="4">
        <v>44310</v>
      </c>
      <c r="D1409">
        <v>11</v>
      </c>
      <c r="E1409" t="s">
        <v>37</v>
      </c>
      <c r="F1409" t="s">
        <v>48</v>
      </c>
      <c r="G1409" t="s">
        <v>55</v>
      </c>
      <c r="H1409" t="s">
        <v>57</v>
      </c>
      <c r="I1409" s="4">
        <v>44108</v>
      </c>
      <c r="J1409">
        <v>10</v>
      </c>
      <c r="K1409" t="s">
        <v>61</v>
      </c>
      <c r="L1409" s="4">
        <v>44055</v>
      </c>
      <c r="M1409" s="4">
        <v>44196</v>
      </c>
      <c r="N1409">
        <v>1</v>
      </c>
      <c r="O1409" t="s">
        <v>69</v>
      </c>
      <c r="P1409" t="s">
        <v>231</v>
      </c>
      <c r="Q1409">
        <v>1</v>
      </c>
      <c r="R1409" t="s">
        <v>856</v>
      </c>
      <c r="S1409" t="s">
        <v>1393</v>
      </c>
      <c r="T1409" t="s">
        <v>1909</v>
      </c>
      <c r="U1409" t="s">
        <v>80</v>
      </c>
      <c r="V1409" t="s">
        <v>1577</v>
      </c>
      <c r="W1409">
        <v>1058</v>
      </c>
      <c r="X1409">
        <v>49.98</v>
      </c>
      <c r="Y1409">
        <v>1</v>
      </c>
      <c r="Z1409" t="s">
        <v>67</v>
      </c>
      <c r="AA1409" t="s">
        <v>2373</v>
      </c>
      <c r="AF1409" s="4"/>
      <c r="AG1409" s="4"/>
      <c r="AH1409" t="s">
        <v>69</v>
      </c>
      <c r="AI1409" t="s">
        <v>231</v>
      </c>
      <c r="AJ1409" t="s">
        <v>856</v>
      </c>
      <c r="AK1409" t="s">
        <v>1393</v>
      </c>
      <c r="AL1409" t="s">
        <v>1909</v>
      </c>
      <c r="AM1409" t="s">
        <v>80</v>
      </c>
      <c r="AN1409" t="s">
        <v>1577</v>
      </c>
      <c r="AO1409" t="s">
        <v>67</v>
      </c>
      <c r="AP1409" t="s">
        <v>2373</v>
      </c>
    </row>
    <row r="1410" spans="1:42" x14ac:dyDescent="0.25">
      <c r="A1410">
        <v>991</v>
      </c>
      <c r="B1410">
        <v>85</v>
      </c>
      <c r="C1410" s="4">
        <v>44310</v>
      </c>
      <c r="D1410">
        <v>2</v>
      </c>
      <c r="E1410" t="s">
        <v>38</v>
      </c>
      <c r="F1410" t="s">
        <v>49</v>
      </c>
      <c r="G1410" t="s">
        <v>56</v>
      </c>
      <c r="H1410" t="s">
        <v>58</v>
      </c>
      <c r="I1410" s="4">
        <v>43906</v>
      </c>
      <c r="J1410">
        <v>5</v>
      </c>
      <c r="K1410" t="s">
        <v>60</v>
      </c>
      <c r="L1410" s="4">
        <v>43831</v>
      </c>
      <c r="M1410" s="4">
        <v>43921</v>
      </c>
      <c r="N1410">
        <v>1</v>
      </c>
      <c r="O1410" t="s">
        <v>88</v>
      </c>
      <c r="P1410" t="s">
        <v>250</v>
      </c>
      <c r="Q1410">
        <v>2</v>
      </c>
      <c r="R1410" t="s">
        <v>881</v>
      </c>
      <c r="S1410" t="s">
        <v>1418</v>
      </c>
      <c r="T1410" t="s">
        <v>1933</v>
      </c>
      <c r="U1410" t="s">
        <v>180</v>
      </c>
      <c r="V1410" t="s">
        <v>1869</v>
      </c>
      <c r="W1410">
        <v>176.95</v>
      </c>
      <c r="X1410">
        <v>44.97</v>
      </c>
      <c r="Y1410">
        <v>2</v>
      </c>
      <c r="Z1410" t="s">
        <v>139</v>
      </c>
      <c r="AA1410" t="s">
        <v>2596</v>
      </c>
      <c r="AF1410" s="4"/>
      <c r="AG1410" s="4"/>
      <c r="AH1410" t="s">
        <v>80</v>
      </c>
      <c r="AI1410" t="s">
        <v>242</v>
      </c>
      <c r="AJ1410" t="s">
        <v>548</v>
      </c>
      <c r="AK1410" t="s">
        <v>1109</v>
      </c>
      <c r="AL1410" t="s">
        <v>1634</v>
      </c>
      <c r="AM1410" t="s">
        <v>80</v>
      </c>
      <c r="AN1410" t="s">
        <v>1548</v>
      </c>
      <c r="AO1410" t="s">
        <v>67</v>
      </c>
      <c r="AP1410" t="s">
        <v>2373</v>
      </c>
    </row>
    <row r="1411" spans="1:42" x14ac:dyDescent="0.25">
      <c r="A1411">
        <v>991</v>
      </c>
      <c r="B1411">
        <v>85</v>
      </c>
      <c r="C1411" s="4">
        <v>44310</v>
      </c>
      <c r="D1411">
        <v>2</v>
      </c>
      <c r="E1411" t="s">
        <v>38</v>
      </c>
      <c r="F1411" t="s">
        <v>49</v>
      </c>
      <c r="G1411" t="s">
        <v>56</v>
      </c>
      <c r="H1411" t="s">
        <v>58</v>
      </c>
      <c r="I1411" s="4">
        <v>43906</v>
      </c>
      <c r="J1411">
        <v>5</v>
      </c>
      <c r="K1411" t="s">
        <v>60</v>
      </c>
      <c r="L1411" s="4">
        <v>43831</v>
      </c>
      <c r="M1411" s="4">
        <v>43921</v>
      </c>
      <c r="N1411">
        <v>1</v>
      </c>
      <c r="O1411" t="s">
        <v>88</v>
      </c>
      <c r="P1411" t="s">
        <v>250</v>
      </c>
      <c r="Q1411">
        <v>2</v>
      </c>
      <c r="R1411" t="s">
        <v>881</v>
      </c>
      <c r="S1411" t="s">
        <v>1418</v>
      </c>
      <c r="T1411" t="s">
        <v>1933</v>
      </c>
      <c r="U1411" t="s">
        <v>180</v>
      </c>
      <c r="V1411" t="s">
        <v>1869</v>
      </c>
      <c r="W1411">
        <v>176.95</v>
      </c>
      <c r="X1411">
        <v>44.97</v>
      </c>
      <c r="Y1411">
        <v>2</v>
      </c>
      <c r="Z1411" t="s">
        <v>139</v>
      </c>
      <c r="AA1411" t="s">
        <v>2596</v>
      </c>
      <c r="AF1411" s="4"/>
      <c r="AG1411" s="4"/>
      <c r="AH1411" t="s">
        <v>80</v>
      </c>
      <c r="AI1411" t="s">
        <v>242</v>
      </c>
      <c r="AJ1411" t="s">
        <v>620</v>
      </c>
      <c r="AK1411" t="s">
        <v>1170</v>
      </c>
      <c r="AL1411" t="s">
        <v>1696</v>
      </c>
      <c r="AM1411" t="s">
        <v>69</v>
      </c>
      <c r="AN1411" t="s">
        <v>1548</v>
      </c>
      <c r="AO1411" t="s">
        <v>79</v>
      </c>
      <c r="AP1411" t="s">
        <v>2349</v>
      </c>
    </row>
    <row r="1412" spans="1:42" x14ac:dyDescent="0.25">
      <c r="A1412">
        <v>992</v>
      </c>
      <c r="B1412">
        <v>94</v>
      </c>
      <c r="C1412" s="4">
        <v>44310</v>
      </c>
      <c r="D1412">
        <v>10</v>
      </c>
      <c r="E1412" t="s">
        <v>42</v>
      </c>
      <c r="F1412" t="s">
        <v>53</v>
      </c>
      <c r="G1412" t="s">
        <v>56</v>
      </c>
      <c r="H1412" t="s">
        <v>57</v>
      </c>
      <c r="I1412" s="4">
        <v>43844</v>
      </c>
      <c r="J1412">
        <v>15</v>
      </c>
      <c r="K1412" t="s">
        <v>62</v>
      </c>
      <c r="L1412" s="4">
        <v>43615</v>
      </c>
      <c r="M1412" s="4">
        <v>44413</v>
      </c>
      <c r="N1412">
        <v>2</v>
      </c>
      <c r="O1412" t="s">
        <v>208</v>
      </c>
      <c r="P1412" t="s">
        <v>370</v>
      </c>
      <c r="Q1412">
        <v>2</v>
      </c>
      <c r="R1412" t="s">
        <v>882</v>
      </c>
      <c r="S1412" t="s">
        <v>1419</v>
      </c>
      <c r="T1412" t="s">
        <v>1934</v>
      </c>
      <c r="U1412" t="s">
        <v>2023</v>
      </c>
      <c r="V1412" t="s">
        <v>2072</v>
      </c>
      <c r="W1412">
        <v>413.94</v>
      </c>
      <c r="X1412">
        <v>109.94</v>
      </c>
      <c r="Y1412">
        <v>2</v>
      </c>
      <c r="Z1412" t="s">
        <v>2293</v>
      </c>
      <c r="AA1412" t="s">
        <v>2597</v>
      </c>
      <c r="AF1412" s="4"/>
      <c r="AG1412" s="4"/>
      <c r="AH1412" t="s">
        <v>70</v>
      </c>
      <c r="AI1412" t="s">
        <v>232</v>
      </c>
      <c r="AJ1412" t="s">
        <v>719</v>
      </c>
      <c r="AK1412" t="s">
        <v>1261</v>
      </c>
      <c r="AL1412" t="s">
        <v>1779</v>
      </c>
      <c r="AM1412" t="s">
        <v>80</v>
      </c>
      <c r="AN1412" t="s">
        <v>1517</v>
      </c>
      <c r="AO1412" t="s">
        <v>432</v>
      </c>
      <c r="AP1412" t="s">
        <v>2331</v>
      </c>
    </row>
    <row r="1413" spans="1:42" x14ac:dyDescent="0.25">
      <c r="A1413">
        <v>992</v>
      </c>
      <c r="B1413">
        <v>94</v>
      </c>
      <c r="C1413" s="4">
        <v>44310</v>
      </c>
      <c r="D1413">
        <v>10</v>
      </c>
      <c r="E1413" t="s">
        <v>42</v>
      </c>
      <c r="F1413" t="s">
        <v>53</v>
      </c>
      <c r="G1413" t="s">
        <v>56</v>
      </c>
      <c r="H1413" t="s">
        <v>57</v>
      </c>
      <c r="I1413" s="4">
        <v>43844</v>
      </c>
      <c r="J1413">
        <v>15</v>
      </c>
      <c r="K1413" t="s">
        <v>62</v>
      </c>
      <c r="L1413" s="4">
        <v>43615</v>
      </c>
      <c r="M1413" s="4">
        <v>44413</v>
      </c>
      <c r="N1413">
        <v>2</v>
      </c>
      <c r="O1413" t="s">
        <v>208</v>
      </c>
      <c r="P1413" t="s">
        <v>370</v>
      </c>
      <c r="Q1413">
        <v>2</v>
      </c>
      <c r="R1413" t="s">
        <v>882</v>
      </c>
      <c r="S1413" t="s">
        <v>1419</v>
      </c>
      <c r="T1413" t="s">
        <v>1934</v>
      </c>
      <c r="U1413" t="s">
        <v>2023</v>
      </c>
      <c r="V1413" t="s">
        <v>2072</v>
      </c>
      <c r="W1413">
        <v>413.94</v>
      </c>
      <c r="X1413">
        <v>109.94</v>
      </c>
      <c r="Y1413">
        <v>2</v>
      </c>
      <c r="Z1413" t="s">
        <v>2293</v>
      </c>
      <c r="AA1413" t="s">
        <v>2597</v>
      </c>
      <c r="AF1413" s="4"/>
      <c r="AG1413" s="4"/>
      <c r="AH1413" t="s">
        <v>80</v>
      </c>
      <c r="AI1413" t="s">
        <v>242</v>
      </c>
      <c r="AJ1413" t="s">
        <v>65</v>
      </c>
      <c r="AK1413" t="s">
        <v>1267</v>
      </c>
      <c r="AL1413" t="s">
        <v>1548</v>
      </c>
      <c r="AM1413" t="s">
        <v>69</v>
      </c>
      <c r="AN1413" t="s">
        <v>1548</v>
      </c>
      <c r="AO1413" t="s">
        <v>80</v>
      </c>
      <c r="AP1413" t="s">
        <v>2357</v>
      </c>
    </row>
    <row r="1414" spans="1:42" x14ac:dyDescent="0.25">
      <c r="A1414">
        <v>992</v>
      </c>
      <c r="B1414">
        <v>94</v>
      </c>
      <c r="C1414" s="4">
        <v>44310</v>
      </c>
      <c r="D1414">
        <v>10</v>
      </c>
      <c r="E1414" t="s">
        <v>42</v>
      </c>
      <c r="F1414" t="s">
        <v>53</v>
      </c>
      <c r="G1414" t="s">
        <v>56</v>
      </c>
      <c r="H1414" t="s">
        <v>57</v>
      </c>
      <c r="I1414" s="4">
        <v>43844</v>
      </c>
      <c r="J1414">
        <v>15</v>
      </c>
      <c r="K1414" t="s">
        <v>62</v>
      </c>
      <c r="L1414" s="4">
        <v>43615</v>
      </c>
      <c r="M1414" s="4">
        <v>44413</v>
      </c>
      <c r="N1414">
        <v>2</v>
      </c>
      <c r="O1414" t="s">
        <v>208</v>
      </c>
      <c r="P1414" t="s">
        <v>370</v>
      </c>
      <c r="Q1414">
        <v>2</v>
      </c>
      <c r="R1414" t="s">
        <v>882</v>
      </c>
      <c r="S1414" t="s">
        <v>1419</v>
      </c>
      <c r="T1414" t="s">
        <v>1934</v>
      </c>
      <c r="U1414" t="s">
        <v>2023</v>
      </c>
      <c r="V1414" t="s">
        <v>2072</v>
      </c>
      <c r="W1414">
        <v>413.94</v>
      </c>
      <c r="X1414">
        <v>109.94</v>
      </c>
      <c r="Y1414">
        <v>2</v>
      </c>
      <c r="Z1414" t="s">
        <v>2293</v>
      </c>
      <c r="AA1414" t="s">
        <v>2597</v>
      </c>
      <c r="AF1414" s="4"/>
      <c r="AG1414" s="4"/>
      <c r="AH1414" t="s">
        <v>70</v>
      </c>
      <c r="AI1414" t="s">
        <v>232</v>
      </c>
      <c r="AJ1414" t="s">
        <v>719</v>
      </c>
      <c r="AK1414" t="s">
        <v>1261</v>
      </c>
      <c r="AL1414" t="s">
        <v>1779</v>
      </c>
      <c r="AM1414" t="s">
        <v>80</v>
      </c>
      <c r="AN1414" t="s">
        <v>1517</v>
      </c>
      <c r="AO1414" t="s">
        <v>432</v>
      </c>
      <c r="AP1414" t="s">
        <v>2331</v>
      </c>
    </row>
    <row r="1415" spans="1:42" x14ac:dyDescent="0.25">
      <c r="A1415">
        <v>992</v>
      </c>
      <c r="B1415">
        <v>94</v>
      </c>
      <c r="C1415" s="4">
        <v>44310</v>
      </c>
      <c r="D1415">
        <v>10</v>
      </c>
      <c r="E1415" t="s">
        <v>42</v>
      </c>
      <c r="F1415" t="s">
        <v>53</v>
      </c>
      <c r="G1415" t="s">
        <v>56</v>
      </c>
      <c r="H1415" t="s">
        <v>57</v>
      </c>
      <c r="I1415" s="4">
        <v>43844</v>
      </c>
      <c r="J1415">
        <v>15</v>
      </c>
      <c r="K1415" t="s">
        <v>62</v>
      </c>
      <c r="L1415" s="4">
        <v>43615</v>
      </c>
      <c r="M1415" s="4">
        <v>44413</v>
      </c>
      <c r="N1415">
        <v>2</v>
      </c>
      <c r="O1415" t="s">
        <v>208</v>
      </c>
      <c r="P1415" t="s">
        <v>370</v>
      </c>
      <c r="Q1415">
        <v>2</v>
      </c>
      <c r="R1415" t="s">
        <v>882</v>
      </c>
      <c r="S1415" t="s">
        <v>1419</v>
      </c>
      <c r="T1415" t="s">
        <v>1934</v>
      </c>
      <c r="U1415" t="s">
        <v>2023</v>
      </c>
      <c r="V1415" t="s">
        <v>2072</v>
      </c>
      <c r="W1415">
        <v>413.94</v>
      </c>
      <c r="X1415">
        <v>109.94</v>
      </c>
      <c r="Y1415">
        <v>2</v>
      </c>
      <c r="Z1415" t="s">
        <v>2293</v>
      </c>
      <c r="AA1415" t="s">
        <v>2597</v>
      </c>
      <c r="AF1415" s="4"/>
      <c r="AG1415" s="4"/>
      <c r="AH1415" t="s">
        <v>80</v>
      </c>
      <c r="AI1415" t="s">
        <v>242</v>
      </c>
      <c r="AJ1415" t="s">
        <v>65</v>
      </c>
      <c r="AK1415" t="s">
        <v>1267</v>
      </c>
      <c r="AL1415" t="s">
        <v>1548</v>
      </c>
      <c r="AM1415" t="s">
        <v>69</v>
      </c>
      <c r="AN1415" t="s">
        <v>1548</v>
      </c>
      <c r="AO1415" t="s">
        <v>80</v>
      </c>
      <c r="AP1415" t="s">
        <v>2357</v>
      </c>
    </row>
    <row r="1416" spans="1:42" x14ac:dyDescent="0.25">
      <c r="A1416">
        <v>993</v>
      </c>
      <c r="B1416">
        <v>436</v>
      </c>
      <c r="C1416" s="4">
        <v>44310</v>
      </c>
      <c r="D1416">
        <v>5</v>
      </c>
      <c r="E1416" t="s">
        <v>36</v>
      </c>
      <c r="F1416" t="s">
        <v>47</v>
      </c>
      <c r="G1416" t="s">
        <v>56</v>
      </c>
      <c r="H1416" t="s">
        <v>57</v>
      </c>
      <c r="I1416" s="4">
        <v>43568</v>
      </c>
      <c r="J1416">
        <v>1</v>
      </c>
      <c r="L1416" s="4"/>
      <c r="M1416" s="4"/>
      <c r="N1416">
        <v>2</v>
      </c>
      <c r="O1416" t="s">
        <v>142</v>
      </c>
      <c r="P1416" t="s">
        <v>304</v>
      </c>
      <c r="Q1416">
        <v>2</v>
      </c>
      <c r="R1416" t="s">
        <v>883</v>
      </c>
      <c r="S1416" t="s">
        <v>1420</v>
      </c>
      <c r="T1416" t="s">
        <v>1935</v>
      </c>
      <c r="U1416" t="s">
        <v>109</v>
      </c>
      <c r="V1416" t="s">
        <v>2032</v>
      </c>
      <c r="W1416">
        <v>179.96</v>
      </c>
      <c r="X1416">
        <v>99.96</v>
      </c>
      <c r="Y1416">
        <v>2</v>
      </c>
      <c r="Z1416" t="s">
        <v>2162</v>
      </c>
      <c r="AA1416" t="s">
        <v>2442</v>
      </c>
      <c r="AF1416" s="4"/>
      <c r="AG1416" s="4"/>
      <c r="AH1416" t="s">
        <v>86</v>
      </c>
      <c r="AI1416" t="s">
        <v>248</v>
      </c>
      <c r="AJ1416" t="s">
        <v>441</v>
      </c>
      <c r="AK1416" t="s">
        <v>2640</v>
      </c>
      <c r="AL1416" t="s">
        <v>1535</v>
      </c>
      <c r="AM1416" t="s">
        <v>67</v>
      </c>
      <c r="AN1416" t="s">
        <v>1577</v>
      </c>
      <c r="AO1416" t="s">
        <v>530</v>
      </c>
      <c r="AP1416" t="s">
        <v>2367</v>
      </c>
    </row>
    <row r="1417" spans="1:42" x14ac:dyDescent="0.25">
      <c r="A1417">
        <v>993</v>
      </c>
      <c r="B1417">
        <v>436</v>
      </c>
      <c r="C1417" s="4">
        <v>44310</v>
      </c>
      <c r="D1417">
        <v>5</v>
      </c>
      <c r="E1417" t="s">
        <v>36</v>
      </c>
      <c r="F1417" t="s">
        <v>47</v>
      </c>
      <c r="G1417" t="s">
        <v>56</v>
      </c>
      <c r="H1417" t="s">
        <v>57</v>
      </c>
      <c r="I1417" s="4">
        <v>43568</v>
      </c>
      <c r="J1417">
        <v>1</v>
      </c>
      <c r="L1417" s="4"/>
      <c r="M1417" s="4"/>
      <c r="N1417">
        <v>2</v>
      </c>
      <c r="O1417" t="s">
        <v>142</v>
      </c>
      <c r="P1417" t="s">
        <v>304</v>
      </c>
      <c r="Q1417">
        <v>2</v>
      </c>
      <c r="R1417" t="s">
        <v>883</v>
      </c>
      <c r="S1417" t="s">
        <v>1420</v>
      </c>
      <c r="T1417" t="s">
        <v>1935</v>
      </c>
      <c r="U1417" t="s">
        <v>109</v>
      </c>
      <c r="V1417" t="s">
        <v>2032</v>
      </c>
      <c r="W1417">
        <v>179.96</v>
      </c>
      <c r="X1417">
        <v>99.96</v>
      </c>
      <c r="Y1417">
        <v>2</v>
      </c>
      <c r="Z1417" t="s">
        <v>2162</v>
      </c>
      <c r="AA1417" t="s">
        <v>2442</v>
      </c>
      <c r="AF1417" s="4"/>
      <c r="AG1417" s="4"/>
      <c r="AH1417" t="s">
        <v>69</v>
      </c>
      <c r="AI1417" t="s">
        <v>231</v>
      </c>
      <c r="AJ1417" t="s">
        <v>720</v>
      </c>
      <c r="AK1417" t="s">
        <v>2641</v>
      </c>
      <c r="AL1417" t="s">
        <v>1780</v>
      </c>
      <c r="AM1417" t="s">
        <v>69</v>
      </c>
      <c r="AN1417" t="s">
        <v>1577</v>
      </c>
      <c r="AO1417" t="s">
        <v>67</v>
      </c>
      <c r="AP1417" t="s">
        <v>2373</v>
      </c>
    </row>
    <row r="1418" spans="1:42" x14ac:dyDescent="0.25">
      <c r="A1418">
        <v>994</v>
      </c>
      <c r="B1418">
        <v>126</v>
      </c>
      <c r="C1418" s="4">
        <v>44312</v>
      </c>
      <c r="D1418">
        <v>10</v>
      </c>
      <c r="E1418" t="s">
        <v>42</v>
      </c>
      <c r="F1418" t="s">
        <v>53</v>
      </c>
      <c r="G1418" t="s">
        <v>56</v>
      </c>
      <c r="H1418" t="s">
        <v>57</v>
      </c>
      <c r="I1418" s="4">
        <v>43975</v>
      </c>
      <c r="J1418">
        <v>9</v>
      </c>
      <c r="K1418" t="s">
        <v>59</v>
      </c>
      <c r="L1418" s="4">
        <v>43952</v>
      </c>
      <c r="M1418" s="4">
        <v>44075</v>
      </c>
      <c r="N1418">
        <v>1</v>
      </c>
      <c r="O1418" t="s">
        <v>90</v>
      </c>
      <c r="P1418" t="s">
        <v>252</v>
      </c>
      <c r="Q1418">
        <v>1</v>
      </c>
      <c r="R1418" t="s">
        <v>501</v>
      </c>
      <c r="S1418" t="s">
        <v>1064</v>
      </c>
      <c r="T1418" t="s">
        <v>1592</v>
      </c>
      <c r="U1418" t="s">
        <v>69</v>
      </c>
      <c r="V1418" t="s">
        <v>1562</v>
      </c>
      <c r="W1418">
        <v>8.9600000000000009</v>
      </c>
      <c r="X1418">
        <v>9.99</v>
      </c>
      <c r="Y1418">
        <v>1</v>
      </c>
      <c r="Z1418" t="s">
        <v>410</v>
      </c>
      <c r="AA1418" t="s">
        <v>2359</v>
      </c>
      <c r="AF1418" s="4"/>
      <c r="AG1418" s="4"/>
      <c r="AH1418" t="s">
        <v>90</v>
      </c>
      <c r="AI1418" t="s">
        <v>252</v>
      </c>
      <c r="AJ1418" t="s">
        <v>501</v>
      </c>
      <c r="AK1418" t="s">
        <v>1064</v>
      </c>
      <c r="AL1418" t="s">
        <v>1592</v>
      </c>
      <c r="AM1418" t="s">
        <v>69</v>
      </c>
      <c r="AN1418" t="s">
        <v>1562</v>
      </c>
      <c r="AO1418" t="s">
        <v>410</v>
      </c>
      <c r="AP1418" t="s">
        <v>2359</v>
      </c>
    </row>
    <row r="1419" spans="1:42" x14ac:dyDescent="0.25">
      <c r="A1419">
        <v>995</v>
      </c>
      <c r="B1419">
        <v>65</v>
      </c>
      <c r="C1419" s="4">
        <v>44313</v>
      </c>
      <c r="D1419">
        <v>7</v>
      </c>
      <c r="E1419" t="s">
        <v>35</v>
      </c>
      <c r="F1419" t="s">
        <v>46</v>
      </c>
      <c r="G1419" t="s">
        <v>56</v>
      </c>
      <c r="H1419" t="s">
        <v>57</v>
      </c>
      <c r="I1419" s="4">
        <v>43697</v>
      </c>
      <c r="J1419">
        <v>3</v>
      </c>
      <c r="K1419" t="s">
        <v>59</v>
      </c>
      <c r="L1419" s="4">
        <v>43615</v>
      </c>
      <c r="M1419" s="4">
        <v>43830</v>
      </c>
      <c r="N1419">
        <v>1</v>
      </c>
      <c r="O1419" t="s">
        <v>78</v>
      </c>
      <c r="P1419" t="s">
        <v>240</v>
      </c>
      <c r="Q1419">
        <v>1</v>
      </c>
      <c r="R1419" t="s">
        <v>67</v>
      </c>
      <c r="S1419" t="s">
        <v>1120</v>
      </c>
      <c r="T1419" t="s">
        <v>1643</v>
      </c>
      <c r="U1419" t="s">
        <v>67</v>
      </c>
      <c r="V1419" t="s">
        <v>1548</v>
      </c>
      <c r="W1419">
        <v>11.97</v>
      </c>
      <c r="X1419">
        <v>44.97</v>
      </c>
      <c r="Y1419">
        <v>1</v>
      </c>
      <c r="Z1419" t="s">
        <v>469</v>
      </c>
      <c r="AA1419" t="s">
        <v>2339</v>
      </c>
      <c r="AF1419" s="4"/>
      <c r="AG1419" s="4"/>
      <c r="AH1419" t="s">
        <v>78</v>
      </c>
      <c r="AI1419" t="s">
        <v>240</v>
      </c>
      <c r="AJ1419" t="s">
        <v>67</v>
      </c>
      <c r="AK1419" t="s">
        <v>1120</v>
      </c>
      <c r="AL1419" t="s">
        <v>1643</v>
      </c>
      <c r="AM1419" t="s">
        <v>67</v>
      </c>
      <c r="AN1419" t="s">
        <v>1548</v>
      </c>
      <c r="AO1419" t="s">
        <v>469</v>
      </c>
      <c r="AP1419" t="s">
        <v>2339</v>
      </c>
    </row>
    <row r="1420" spans="1:42" x14ac:dyDescent="0.25">
      <c r="A1420">
        <v>996</v>
      </c>
      <c r="B1420">
        <v>209</v>
      </c>
      <c r="C1420" s="4">
        <v>44314</v>
      </c>
      <c r="D1420">
        <v>1</v>
      </c>
      <c r="E1420" t="s">
        <v>39</v>
      </c>
      <c r="F1420" t="s">
        <v>50</v>
      </c>
      <c r="G1420" t="s">
        <v>55</v>
      </c>
      <c r="H1420" t="s">
        <v>58</v>
      </c>
      <c r="I1420" s="4">
        <v>44032</v>
      </c>
      <c r="J1420">
        <v>8</v>
      </c>
      <c r="K1420" t="s">
        <v>60</v>
      </c>
      <c r="L1420" s="4">
        <v>44000</v>
      </c>
      <c r="M1420" s="4">
        <v>44073</v>
      </c>
      <c r="N1420">
        <v>2</v>
      </c>
      <c r="O1420" t="s">
        <v>121</v>
      </c>
      <c r="P1420" t="s">
        <v>283</v>
      </c>
      <c r="Q1420">
        <v>2</v>
      </c>
      <c r="R1420" t="s">
        <v>884</v>
      </c>
      <c r="S1420" t="s">
        <v>1421</v>
      </c>
      <c r="T1420" t="s">
        <v>1936</v>
      </c>
      <c r="U1420" t="s">
        <v>83</v>
      </c>
      <c r="V1420" t="s">
        <v>1723</v>
      </c>
      <c r="W1420">
        <v>71.83</v>
      </c>
      <c r="X1420">
        <v>49.95</v>
      </c>
      <c r="Y1420">
        <v>2</v>
      </c>
      <c r="Z1420" t="s">
        <v>2294</v>
      </c>
      <c r="AA1420" t="s">
        <v>2598</v>
      </c>
      <c r="AF1420" s="4"/>
      <c r="AG1420" s="4"/>
      <c r="AH1420" t="s">
        <v>79</v>
      </c>
      <c r="AI1420" t="s">
        <v>241</v>
      </c>
      <c r="AJ1420" t="s">
        <v>770</v>
      </c>
      <c r="AK1420" t="s">
        <v>1182</v>
      </c>
      <c r="AL1420" t="s">
        <v>1614</v>
      </c>
      <c r="AM1420" t="s">
        <v>67</v>
      </c>
      <c r="AN1420" t="s">
        <v>1562</v>
      </c>
      <c r="AO1420" t="s">
        <v>455</v>
      </c>
      <c r="AP1420" t="s">
        <v>2340</v>
      </c>
    </row>
    <row r="1421" spans="1:42" x14ac:dyDescent="0.25">
      <c r="A1421">
        <v>996</v>
      </c>
      <c r="B1421">
        <v>209</v>
      </c>
      <c r="C1421" s="4">
        <v>44314</v>
      </c>
      <c r="D1421">
        <v>1</v>
      </c>
      <c r="E1421" t="s">
        <v>39</v>
      </c>
      <c r="F1421" t="s">
        <v>50</v>
      </c>
      <c r="G1421" t="s">
        <v>55</v>
      </c>
      <c r="H1421" t="s">
        <v>58</v>
      </c>
      <c r="I1421" s="4">
        <v>44032</v>
      </c>
      <c r="J1421">
        <v>8</v>
      </c>
      <c r="K1421" t="s">
        <v>60</v>
      </c>
      <c r="L1421" s="4">
        <v>44000</v>
      </c>
      <c r="M1421" s="4">
        <v>44073</v>
      </c>
      <c r="N1421">
        <v>2</v>
      </c>
      <c r="O1421" t="s">
        <v>121</v>
      </c>
      <c r="P1421" t="s">
        <v>283</v>
      </c>
      <c r="Q1421">
        <v>2</v>
      </c>
      <c r="R1421" t="s">
        <v>884</v>
      </c>
      <c r="S1421" t="s">
        <v>1421</v>
      </c>
      <c r="T1421" t="s">
        <v>1936</v>
      </c>
      <c r="U1421" t="s">
        <v>83</v>
      </c>
      <c r="V1421" t="s">
        <v>1723</v>
      </c>
      <c r="W1421">
        <v>71.83</v>
      </c>
      <c r="X1421">
        <v>49.95</v>
      </c>
      <c r="Y1421">
        <v>2</v>
      </c>
      <c r="Z1421" t="s">
        <v>2294</v>
      </c>
      <c r="AA1421" t="s">
        <v>2598</v>
      </c>
      <c r="AF1421" s="4"/>
      <c r="AG1421" s="4"/>
      <c r="AH1421" t="s">
        <v>80</v>
      </c>
      <c r="AI1421" t="s">
        <v>242</v>
      </c>
      <c r="AJ1421" t="s">
        <v>455</v>
      </c>
      <c r="AK1421" t="s">
        <v>1018</v>
      </c>
      <c r="AL1421" t="s">
        <v>1548</v>
      </c>
      <c r="AM1421" t="s">
        <v>80</v>
      </c>
      <c r="AN1421" t="s">
        <v>1562</v>
      </c>
      <c r="AO1421" t="s">
        <v>70</v>
      </c>
      <c r="AP1421" t="s">
        <v>2341</v>
      </c>
    </row>
    <row r="1422" spans="1:42" x14ac:dyDescent="0.25">
      <c r="A1422">
        <v>997</v>
      </c>
      <c r="B1422">
        <v>232</v>
      </c>
      <c r="C1422" s="4">
        <v>44314</v>
      </c>
      <c r="D1422">
        <v>1</v>
      </c>
      <c r="E1422" t="s">
        <v>39</v>
      </c>
      <c r="F1422" t="s">
        <v>50</v>
      </c>
      <c r="G1422" t="s">
        <v>56</v>
      </c>
      <c r="H1422" t="s">
        <v>58</v>
      </c>
      <c r="I1422" s="4">
        <v>43574</v>
      </c>
      <c r="J1422">
        <v>3</v>
      </c>
      <c r="L1422" s="4"/>
      <c r="M1422" s="4"/>
      <c r="N1422">
        <v>1</v>
      </c>
      <c r="O1422" t="s">
        <v>84</v>
      </c>
      <c r="P1422" t="s">
        <v>246</v>
      </c>
      <c r="Q1422">
        <v>1</v>
      </c>
      <c r="R1422" t="s">
        <v>410</v>
      </c>
      <c r="S1422" t="s">
        <v>972</v>
      </c>
      <c r="T1422" t="s">
        <v>1505</v>
      </c>
      <c r="U1422" t="s">
        <v>80</v>
      </c>
      <c r="V1422" t="s">
        <v>1562</v>
      </c>
      <c r="W1422">
        <v>579.9</v>
      </c>
      <c r="X1422">
        <v>19.98</v>
      </c>
      <c r="Y1422">
        <v>1</v>
      </c>
      <c r="Z1422" t="s">
        <v>645</v>
      </c>
      <c r="AA1422" t="s">
        <v>2347</v>
      </c>
      <c r="AF1422" s="4"/>
      <c r="AG1422" s="4"/>
      <c r="AH1422" t="s">
        <v>84</v>
      </c>
      <c r="AI1422" t="s">
        <v>246</v>
      </c>
      <c r="AJ1422" t="s">
        <v>410</v>
      </c>
      <c r="AK1422" t="s">
        <v>972</v>
      </c>
      <c r="AL1422" t="s">
        <v>1505</v>
      </c>
      <c r="AM1422" t="s">
        <v>80</v>
      </c>
      <c r="AN1422" t="s">
        <v>1562</v>
      </c>
      <c r="AO1422" t="s">
        <v>645</v>
      </c>
      <c r="AP1422" t="s">
        <v>2347</v>
      </c>
    </row>
    <row r="1423" spans="1:42" x14ac:dyDescent="0.25">
      <c r="A1423">
        <v>998</v>
      </c>
      <c r="B1423">
        <v>313</v>
      </c>
      <c r="C1423" s="4">
        <v>44314</v>
      </c>
      <c r="D1423">
        <v>10</v>
      </c>
      <c r="E1423" t="s">
        <v>42</v>
      </c>
      <c r="F1423" t="s">
        <v>53</v>
      </c>
      <c r="G1423" t="s">
        <v>55</v>
      </c>
      <c r="H1423" t="s">
        <v>57</v>
      </c>
      <c r="I1423" s="4">
        <v>44073</v>
      </c>
      <c r="J1423">
        <v>8</v>
      </c>
      <c r="K1423" t="s">
        <v>60</v>
      </c>
      <c r="L1423" s="4">
        <v>44000</v>
      </c>
      <c r="M1423" s="4">
        <v>44073</v>
      </c>
      <c r="N1423">
        <v>1</v>
      </c>
      <c r="O1423" t="s">
        <v>80</v>
      </c>
      <c r="P1423" t="s">
        <v>242</v>
      </c>
      <c r="Q1423">
        <v>1</v>
      </c>
      <c r="R1423" t="s">
        <v>84</v>
      </c>
      <c r="S1423" t="s">
        <v>990</v>
      </c>
      <c r="T1423" t="s">
        <v>1523</v>
      </c>
      <c r="U1423" t="s">
        <v>67</v>
      </c>
      <c r="V1423" t="s">
        <v>1548</v>
      </c>
      <c r="W1423">
        <v>31.47</v>
      </c>
      <c r="X1423">
        <v>44.97</v>
      </c>
      <c r="Y1423">
        <v>1</v>
      </c>
      <c r="Z1423" t="s">
        <v>79</v>
      </c>
      <c r="AA1423" t="s">
        <v>2349</v>
      </c>
      <c r="AF1423" s="4"/>
      <c r="AG1423" s="4"/>
      <c r="AH1423" t="s">
        <v>80</v>
      </c>
      <c r="AI1423" t="s">
        <v>242</v>
      </c>
      <c r="AJ1423" t="s">
        <v>84</v>
      </c>
      <c r="AK1423" t="s">
        <v>990</v>
      </c>
      <c r="AL1423" t="s">
        <v>1523</v>
      </c>
      <c r="AM1423" t="s">
        <v>67</v>
      </c>
      <c r="AN1423" t="s">
        <v>1548</v>
      </c>
      <c r="AO1423" t="s">
        <v>79</v>
      </c>
      <c r="AP1423" t="s">
        <v>2349</v>
      </c>
    </row>
    <row r="1424" spans="1:42" x14ac:dyDescent="0.25">
      <c r="A1424">
        <v>999</v>
      </c>
      <c r="B1424">
        <v>136</v>
      </c>
      <c r="C1424" s="4">
        <v>44315</v>
      </c>
      <c r="D1424">
        <v>8</v>
      </c>
      <c r="E1424" t="s">
        <v>43</v>
      </c>
      <c r="F1424" t="s">
        <v>54</v>
      </c>
      <c r="G1424" t="s">
        <v>56</v>
      </c>
      <c r="H1424" t="s">
        <v>58</v>
      </c>
      <c r="I1424" s="4">
        <v>44076</v>
      </c>
      <c r="J1424">
        <v>10</v>
      </c>
      <c r="K1424" t="s">
        <v>61</v>
      </c>
      <c r="L1424" s="4">
        <v>44055</v>
      </c>
      <c r="M1424" s="4">
        <v>44196</v>
      </c>
      <c r="N1424">
        <v>1</v>
      </c>
      <c r="O1424" t="s">
        <v>80</v>
      </c>
      <c r="P1424" t="s">
        <v>242</v>
      </c>
      <c r="Q1424">
        <v>1</v>
      </c>
      <c r="R1424" t="s">
        <v>709</v>
      </c>
      <c r="S1424" t="s">
        <v>1250</v>
      </c>
      <c r="T1424" t="s">
        <v>425</v>
      </c>
      <c r="U1424" t="s">
        <v>69</v>
      </c>
      <c r="V1424" t="s">
        <v>1548</v>
      </c>
      <c r="W1424">
        <v>125</v>
      </c>
      <c r="X1424">
        <v>14.99</v>
      </c>
      <c r="Y1424">
        <v>1</v>
      </c>
      <c r="Z1424" t="s">
        <v>79</v>
      </c>
      <c r="AA1424" t="s">
        <v>2349</v>
      </c>
      <c r="AF1424" s="4"/>
      <c r="AG1424" s="4"/>
      <c r="AH1424" t="s">
        <v>80</v>
      </c>
      <c r="AI1424" t="s">
        <v>242</v>
      </c>
      <c r="AJ1424" t="s">
        <v>709</v>
      </c>
      <c r="AK1424" t="s">
        <v>1250</v>
      </c>
      <c r="AL1424" t="s">
        <v>425</v>
      </c>
      <c r="AM1424" t="s">
        <v>69</v>
      </c>
      <c r="AN1424" t="s">
        <v>1548</v>
      </c>
      <c r="AO1424" t="s">
        <v>79</v>
      </c>
      <c r="AP1424" t="s">
        <v>2349</v>
      </c>
    </row>
    <row r="1425" spans="1:42" x14ac:dyDescent="0.25">
      <c r="A1425">
        <v>1000</v>
      </c>
      <c r="B1425">
        <v>364</v>
      </c>
      <c r="C1425" s="4">
        <v>44315</v>
      </c>
      <c r="D1425">
        <v>9</v>
      </c>
      <c r="E1425" t="s">
        <v>41</v>
      </c>
      <c r="F1425" t="s">
        <v>52</v>
      </c>
      <c r="G1425" t="s">
        <v>55</v>
      </c>
      <c r="H1425" t="s">
        <v>58</v>
      </c>
      <c r="I1425" s="4">
        <v>43577</v>
      </c>
      <c r="J1425">
        <v>2</v>
      </c>
      <c r="L1425" s="4"/>
      <c r="M1425" s="4"/>
      <c r="N1425">
        <v>1</v>
      </c>
      <c r="O1425" t="s">
        <v>86</v>
      </c>
      <c r="P1425" t="s">
        <v>248</v>
      </c>
      <c r="Q1425">
        <v>1</v>
      </c>
      <c r="R1425" t="s">
        <v>499</v>
      </c>
      <c r="S1425" t="s">
        <v>1062</v>
      </c>
      <c r="T1425" t="s">
        <v>1590</v>
      </c>
      <c r="U1425" t="s">
        <v>67</v>
      </c>
      <c r="V1425" t="s">
        <v>1577</v>
      </c>
      <c r="W1425">
        <v>185.67</v>
      </c>
      <c r="X1425">
        <v>74.97</v>
      </c>
      <c r="Y1425">
        <v>1</v>
      </c>
      <c r="Z1425" t="s">
        <v>549</v>
      </c>
      <c r="AA1425" t="s">
        <v>2362</v>
      </c>
      <c r="AF1425" s="4"/>
      <c r="AG1425" s="4"/>
      <c r="AH1425" t="s">
        <v>86</v>
      </c>
      <c r="AI1425" t="s">
        <v>248</v>
      </c>
      <c r="AJ1425" t="s">
        <v>499</v>
      </c>
      <c r="AK1425" t="s">
        <v>1062</v>
      </c>
      <c r="AL1425" t="s">
        <v>1590</v>
      </c>
      <c r="AM1425" t="s">
        <v>67</v>
      </c>
      <c r="AN1425" t="s">
        <v>1577</v>
      </c>
      <c r="AO1425" t="s">
        <v>549</v>
      </c>
      <c r="AP1425" t="s">
        <v>2362</v>
      </c>
    </row>
    <row r="1426" spans="1:42" x14ac:dyDescent="0.25">
      <c r="A1426">
        <v>1001</v>
      </c>
      <c r="B1426">
        <v>58</v>
      </c>
      <c r="C1426" s="4">
        <v>44316</v>
      </c>
      <c r="D1426">
        <v>6</v>
      </c>
      <c r="E1426" t="s">
        <v>33</v>
      </c>
      <c r="F1426" t="s">
        <v>44</v>
      </c>
      <c r="G1426" t="s">
        <v>55</v>
      </c>
      <c r="H1426" t="s">
        <v>57</v>
      </c>
      <c r="I1426" s="4">
        <v>44129</v>
      </c>
      <c r="J1426">
        <v>10</v>
      </c>
      <c r="K1426" t="s">
        <v>61</v>
      </c>
      <c r="L1426" s="4">
        <v>44055</v>
      </c>
      <c r="M1426" s="4">
        <v>44196</v>
      </c>
      <c r="N1426">
        <v>2</v>
      </c>
      <c r="O1426" t="s">
        <v>144</v>
      </c>
      <c r="P1426" t="s">
        <v>306</v>
      </c>
      <c r="Q1426">
        <v>2</v>
      </c>
      <c r="R1426" t="s">
        <v>885</v>
      </c>
      <c r="S1426" t="s">
        <v>1422</v>
      </c>
      <c r="T1426" t="s">
        <v>1937</v>
      </c>
      <c r="U1426" t="s">
        <v>71</v>
      </c>
      <c r="V1426" t="s">
        <v>1869</v>
      </c>
      <c r="W1426">
        <v>143.96</v>
      </c>
      <c r="X1426">
        <v>29.98</v>
      </c>
      <c r="Y1426">
        <v>2</v>
      </c>
      <c r="Z1426" t="s">
        <v>2253</v>
      </c>
      <c r="AA1426" t="s">
        <v>2548</v>
      </c>
      <c r="AF1426" s="4"/>
      <c r="AG1426" s="4"/>
      <c r="AH1426" t="s">
        <v>84</v>
      </c>
      <c r="AI1426" t="s">
        <v>246</v>
      </c>
      <c r="AJ1426" t="s">
        <v>714</v>
      </c>
      <c r="AK1426" t="s">
        <v>1255</v>
      </c>
      <c r="AL1426" t="s">
        <v>1773</v>
      </c>
      <c r="AM1426" t="s">
        <v>69</v>
      </c>
      <c r="AN1426" t="s">
        <v>1548</v>
      </c>
      <c r="AO1426" t="s">
        <v>410</v>
      </c>
      <c r="AP1426" t="s">
        <v>2359</v>
      </c>
    </row>
    <row r="1427" spans="1:42" x14ac:dyDescent="0.25">
      <c r="A1427">
        <v>1001</v>
      </c>
      <c r="B1427">
        <v>58</v>
      </c>
      <c r="C1427" s="4">
        <v>44316</v>
      </c>
      <c r="D1427">
        <v>6</v>
      </c>
      <c r="E1427" t="s">
        <v>33</v>
      </c>
      <c r="F1427" t="s">
        <v>44</v>
      </c>
      <c r="G1427" t="s">
        <v>55</v>
      </c>
      <c r="H1427" t="s">
        <v>57</v>
      </c>
      <c r="I1427" s="4">
        <v>44129</v>
      </c>
      <c r="J1427">
        <v>10</v>
      </c>
      <c r="K1427" t="s">
        <v>61</v>
      </c>
      <c r="L1427" s="4">
        <v>44055</v>
      </c>
      <c r="M1427" s="4">
        <v>44196</v>
      </c>
      <c r="N1427">
        <v>2</v>
      </c>
      <c r="O1427" t="s">
        <v>144</v>
      </c>
      <c r="P1427" t="s">
        <v>306</v>
      </c>
      <c r="Q1427">
        <v>2</v>
      </c>
      <c r="R1427" t="s">
        <v>885</v>
      </c>
      <c r="S1427" t="s">
        <v>1422</v>
      </c>
      <c r="T1427" t="s">
        <v>1937</v>
      </c>
      <c r="U1427" t="s">
        <v>71</v>
      </c>
      <c r="V1427" t="s">
        <v>1869</v>
      </c>
      <c r="W1427">
        <v>143.96</v>
      </c>
      <c r="X1427">
        <v>29.98</v>
      </c>
      <c r="Y1427">
        <v>2</v>
      </c>
      <c r="Z1427" t="s">
        <v>2253</v>
      </c>
      <c r="AA1427" t="s">
        <v>2548</v>
      </c>
      <c r="AF1427" s="4"/>
      <c r="AG1427" s="4"/>
      <c r="AH1427" t="s">
        <v>67</v>
      </c>
      <c r="AI1427" t="s">
        <v>229</v>
      </c>
      <c r="AJ1427" t="s">
        <v>744</v>
      </c>
      <c r="AK1427" t="s">
        <v>1001</v>
      </c>
      <c r="AL1427" t="s">
        <v>1801</v>
      </c>
      <c r="AM1427" t="s">
        <v>69</v>
      </c>
      <c r="AN1427" t="s">
        <v>1548</v>
      </c>
      <c r="AO1427" t="s">
        <v>652</v>
      </c>
      <c r="AP1427" t="s">
        <v>2352</v>
      </c>
    </row>
    <row r="1428" spans="1:42" x14ac:dyDescent="0.25">
      <c r="A1428">
        <v>1002</v>
      </c>
      <c r="B1428">
        <v>67</v>
      </c>
      <c r="C1428" s="4">
        <v>44316</v>
      </c>
      <c r="D1428">
        <v>7</v>
      </c>
      <c r="E1428" t="s">
        <v>35</v>
      </c>
      <c r="F1428" t="s">
        <v>46</v>
      </c>
      <c r="G1428" t="s">
        <v>56</v>
      </c>
      <c r="H1428" t="s">
        <v>58</v>
      </c>
      <c r="I1428" s="4">
        <v>43918</v>
      </c>
      <c r="J1428">
        <v>7</v>
      </c>
      <c r="K1428" t="s">
        <v>61</v>
      </c>
      <c r="L1428" s="4">
        <v>43915</v>
      </c>
      <c r="M1428" s="4">
        <v>44012</v>
      </c>
      <c r="N1428">
        <v>1</v>
      </c>
      <c r="O1428" t="s">
        <v>67</v>
      </c>
      <c r="P1428" t="s">
        <v>229</v>
      </c>
      <c r="Q1428">
        <v>1</v>
      </c>
      <c r="R1428" t="s">
        <v>623</v>
      </c>
      <c r="S1428" t="s">
        <v>1173</v>
      </c>
      <c r="T1428" t="s">
        <v>1577</v>
      </c>
      <c r="U1428" t="s">
        <v>80</v>
      </c>
      <c r="V1428" t="s">
        <v>1548</v>
      </c>
      <c r="W1428">
        <v>49.98</v>
      </c>
      <c r="X1428">
        <v>29.98</v>
      </c>
      <c r="Y1428">
        <v>1</v>
      </c>
      <c r="Z1428" t="s">
        <v>79</v>
      </c>
      <c r="AA1428" t="s">
        <v>2349</v>
      </c>
      <c r="AF1428" s="4"/>
      <c r="AG1428" s="4"/>
      <c r="AH1428" t="s">
        <v>67</v>
      </c>
      <c r="AI1428" t="s">
        <v>229</v>
      </c>
      <c r="AJ1428" t="s">
        <v>623</v>
      </c>
      <c r="AK1428" t="s">
        <v>1173</v>
      </c>
      <c r="AL1428" t="s">
        <v>1577</v>
      </c>
      <c r="AM1428" t="s">
        <v>80</v>
      </c>
      <c r="AN1428" t="s">
        <v>1548</v>
      </c>
      <c r="AO1428" t="s">
        <v>79</v>
      </c>
      <c r="AP1428" t="s">
        <v>2349</v>
      </c>
    </row>
    <row r="1429" spans="1:42" x14ac:dyDescent="0.25">
      <c r="A1429">
        <v>1003</v>
      </c>
      <c r="B1429">
        <v>167</v>
      </c>
      <c r="C1429" s="4">
        <v>44316</v>
      </c>
      <c r="D1429">
        <v>5</v>
      </c>
      <c r="E1429" t="s">
        <v>36</v>
      </c>
      <c r="F1429" t="s">
        <v>47</v>
      </c>
      <c r="G1429" t="s">
        <v>55</v>
      </c>
      <c r="H1429" t="s">
        <v>58</v>
      </c>
      <c r="I1429" s="4">
        <v>43899</v>
      </c>
      <c r="J1429">
        <v>5</v>
      </c>
      <c r="K1429" t="s">
        <v>60</v>
      </c>
      <c r="L1429" s="4">
        <v>43831</v>
      </c>
      <c r="M1429" s="4">
        <v>43921</v>
      </c>
      <c r="N1429">
        <v>1</v>
      </c>
      <c r="O1429" t="s">
        <v>108</v>
      </c>
      <c r="P1429" t="s">
        <v>270</v>
      </c>
      <c r="Q1429">
        <v>2</v>
      </c>
      <c r="R1429" t="s">
        <v>886</v>
      </c>
      <c r="S1429" t="s">
        <v>1423</v>
      </c>
      <c r="T1429" t="s">
        <v>1938</v>
      </c>
      <c r="U1429" t="s">
        <v>88</v>
      </c>
      <c r="V1429" t="s">
        <v>1723</v>
      </c>
      <c r="W1429">
        <v>417.96</v>
      </c>
      <c r="X1429">
        <v>39.96</v>
      </c>
      <c r="Y1429">
        <v>1</v>
      </c>
      <c r="Z1429" t="s">
        <v>2182</v>
      </c>
      <c r="AA1429" t="s">
        <v>2464</v>
      </c>
      <c r="AF1429" s="4"/>
      <c r="AG1429" s="4"/>
      <c r="AH1429" t="s">
        <v>90</v>
      </c>
      <c r="AI1429" t="s">
        <v>252</v>
      </c>
      <c r="AJ1429" t="s">
        <v>70</v>
      </c>
      <c r="AK1429" t="s">
        <v>1040</v>
      </c>
      <c r="AL1429" t="s">
        <v>1568</v>
      </c>
      <c r="AM1429" t="s">
        <v>80</v>
      </c>
      <c r="AN1429" t="s">
        <v>1562</v>
      </c>
      <c r="AO1429" t="s">
        <v>645</v>
      </c>
      <c r="AP1429" t="s">
        <v>2347</v>
      </c>
    </row>
    <row r="1430" spans="1:42" x14ac:dyDescent="0.25">
      <c r="A1430">
        <v>1003</v>
      </c>
      <c r="B1430">
        <v>167</v>
      </c>
      <c r="C1430" s="4">
        <v>44316</v>
      </c>
      <c r="D1430">
        <v>5</v>
      </c>
      <c r="E1430" t="s">
        <v>36</v>
      </c>
      <c r="F1430" t="s">
        <v>47</v>
      </c>
      <c r="G1430" t="s">
        <v>55</v>
      </c>
      <c r="H1430" t="s">
        <v>58</v>
      </c>
      <c r="I1430" s="4">
        <v>43899</v>
      </c>
      <c r="J1430">
        <v>5</v>
      </c>
      <c r="K1430" t="s">
        <v>60</v>
      </c>
      <c r="L1430" s="4">
        <v>43831</v>
      </c>
      <c r="M1430" s="4">
        <v>43921</v>
      </c>
      <c r="N1430">
        <v>1</v>
      </c>
      <c r="O1430" t="s">
        <v>108</v>
      </c>
      <c r="P1430" t="s">
        <v>270</v>
      </c>
      <c r="Q1430">
        <v>2</v>
      </c>
      <c r="R1430" t="s">
        <v>886</v>
      </c>
      <c r="S1430" t="s">
        <v>1423</v>
      </c>
      <c r="T1430" t="s">
        <v>1938</v>
      </c>
      <c r="U1430" t="s">
        <v>88</v>
      </c>
      <c r="V1430" t="s">
        <v>1723</v>
      </c>
      <c r="W1430">
        <v>417.96</v>
      </c>
      <c r="X1430">
        <v>39.96</v>
      </c>
      <c r="Y1430">
        <v>1</v>
      </c>
      <c r="Z1430" t="s">
        <v>2182</v>
      </c>
      <c r="AA1430" t="s">
        <v>2464</v>
      </c>
      <c r="AF1430" s="4"/>
      <c r="AG1430" s="4"/>
      <c r="AH1430" t="s">
        <v>90</v>
      </c>
      <c r="AI1430" t="s">
        <v>252</v>
      </c>
      <c r="AJ1430" t="s">
        <v>532</v>
      </c>
      <c r="AK1430" t="s">
        <v>1094</v>
      </c>
      <c r="AL1430" t="s">
        <v>1562</v>
      </c>
      <c r="AM1430" t="s">
        <v>80</v>
      </c>
      <c r="AN1430" t="s">
        <v>1562</v>
      </c>
      <c r="AO1430" t="s">
        <v>645</v>
      </c>
      <c r="AP1430" t="s">
        <v>2347</v>
      </c>
    </row>
    <row r="1431" spans="1:42" x14ac:dyDescent="0.25">
      <c r="A1431">
        <v>1004</v>
      </c>
      <c r="B1431">
        <v>206</v>
      </c>
      <c r="C1431" s="4">
        <v>44316</v>
      </c>
      <c r="D1431">
        <v>1</v>
      </c>
      <c r="E1431" t="s">
        <v>39</v>
      </c>
      <c r="F1431" t="s">
        <v>50</v>
      </c>
      <c r="G1431" t="s">
        <v>56</v>
      </c>
      <c r="H1431" t="s">
        <v>58</v>
      </c>
      <c r="I1431" s="4">
        <v>43957</v>
      </c>
      <c r="J1431">
        <v>7</v>
      </c>
      <c r="K1431" t="s">
        <v>61</v>
      </c>
      <c r="L1431" s="4">
        <v>43915</v>
      </c>
      <c r="M1431" s="4">
        <v>44012</v>
      </c>
      <c r="N1431">
        <v>1</v>
      </c>
      <c r="O1431" t="s">
        <v>86</v>
      </c>
      <c r="P1431" t="s">
        <v>248</v>
      </c>
      <c r="Q1431">
        <v>1</v>
      </c>
      <c r="R1431" t="s">
        <v>454</v>
      </c>
      <c r="S1431" t="s">
        <v>1017</v>
      </c>
      <c r="T1431" t="s">
        <v>1547</v>
      </c>
      <c r="U1431" t="s">
        <v>80</v>
      </c>
      <c r="V1431" t="s">
        <v>1548</v>
      </c>
      <c r="W1431">
        <v>319.98</v>
      </c>
      <c r="X1431">
        <v>29.98</v>
      </c>
      <c r="Y1431">
        <v>1</v>
      </c>
      <c r="Z1431" t="s">
        <v>547</v>
      </c>
      <c r="AA1431" t="s">
        <v>2354</v>
      </c>
      <c r="AF1431" s="4"/>
      <c r="AG1431" s="4"/>
      <c r="AH1431" t="s">
        <v>86</v>
      </c>
      <c r="AI1431" t="s">
        <v>248</v>
      </c>
      <c r="AJ1431" t="s">
        <v>454</v>
      </c>
      <c r="AK1431" t="s">
        <v>1017</v>
      </c>
      <c r="AL1431" t="s">
        <v>1547</v>
      </c>
      <c r="AM1431" t="s">
        <v>80</v>
      </c>
      <c r="AN1431" t="s">
        <v>1548</v>
      </c>
      <c r="AO1431" t="s">
        <v>547</v>
      </c>
      <c r="AP1431" t="s">
        <v>2354</v>
      </c>
    </row>
    <row r="1432" spans="1:42" x14ac:dyDescent="0.25">
      <c r="A1432">
        <v>1005</v>
      </c>
      <c r="B1432">
        <v>272</v>
      </c>
      <c r="C1432" s="4">
        <v>44316</v>
      </c>
      <c r="D1432">
        <v>4</v>
      </c>
      <c r="E1432" t="s">
        <v>40</v>
      </c>
      <c r="F1432" t="s">
        <v>51</v>
      </c>
      <c r="G1432" t="s">
        <v>55</v>
      </c>
      <c r="H1432" t="s">
        <v>58</v>
      </c>
      <c r="I1432" s="4">
        <v>44149</v>
      </c>
      <c r="J1432">
        <v>11</v>
      </c>
      <c r="K1432" t="s">
        <v>60</v>
      </c>
      <c r="L1432" s="4">
        <v>44148</v>
      </c>
      <c r="M1432" s="4">
        <v>44265</v>
      </c>
      <c r="N1432">
        <v>1</v>
      </c>
      <c r="O1432" t="s">
        <v>78</v>
      </c>
      <c r="P1432" t="s">
        <v>240</v>
      </c>
      <c r="Q1432">
        <v>1</v>
      </c>
      <c r="R1432" t="s">
        <v>67</v>
      </c>
      <c r="S1432" t="s">
        <v>1120</v>
      </c>
      <c r="T1432" t="s">
        <v>1643</v>
      </c>
      <c r="U1432" t="s">
        <v>69</v>
      </c>
      <c r="V1432" t="s">
        <v>1548</v>
      </c>
      <c r="W1432">
        <v>3.99</v>
      </c>
      <c r="X1432">
        <v>14.99</v>
      </c>
      <c r="Y1432">
        <v>1</v>
      </c>
      <c r="Z1432" t="s">
        <v>469</v>
      </c>
      <c r="AA1432" t="s">
        <v>2339</v>
      </c>
      <c r="AF1432" s="4"/>
      <c r="AG1432" s="4"/>
      <c r="AH1432" t="s">
        <v>78</v>
      </c>
      <c r="AI1432" t="s">
        <v>240</v>
      </c>
      <c r="AJ1432" t="s">
        <v>67</v>
      </c>
      <c r="AK1432" t="s">
        <v>1120</v>
      </c>
      <c r="AL1432" t="s">
        <v>1643</v>
      </c>
      <c r="AM1432" t="s">
        <v>69</v>
      </c>
      <c r="AN1432" t="s">
        <v>1548</v>
      </c>
      <c r="AO1432" t="s">
        <v>469</v>
      </c>
      <c r="AP1432" t="s">
        <v>2339</v>
      </c>
    </row>
    <row r="1433" spans="1:42" x14ac:dyDescent="0.25">
      <c r="A1433">
        <v>1006</v>
      </c>
      <c r="B1433">
        <v>30</v>
      </c>
      <c r="C1433" s="4">
        <v>44317</v>
      </c>
      <c r="D1433">
        <v>8</v>
      </c>
      <c r="E1433" t="s">
        <v>43</v>
      </c>
      <c r="F1433" t="s">
        <v>54</v>
      </c>
      <c r="G1433" t="s">
        <v>55</v>
      </c>
      <c r="H1433" t="s">
        <v>58</v>
      </c>
      <c r="I1433" s="4">
        <v>44195</v>
      </c>
      <c r="J1433">
        <v>10</v>
      </c>
      <c r="K1433" t="s">
        <v>61</v>
      </c>
      <c r="L1433" s="4">
        <v>44055</v>
      </c>
      <c r="M1433" s="4">
        <v>44196</v>
      </c>
      <c r="N1433">
        <v>1</v>
      </c>
      <c r="O1433" t="s">
        <v>84</v>
      </c>
      <c r="P1433" t="s">
        <v>246</v>
      </c>
      <c r="Q1433">
        <v>1</v>
      </c>
      <c r="R1433" t="s">
        <v>743</v>
      </c>
      <c r="S1433" t="s">
        <v>1284</v>
      </c>
      <c r="T1433" t="s">
        <v>1533</v>
      </c>
      <c r="U1433" t="s">
        <v>67</v>
      </c>
      <c r="V1433" t="s">
        <v>1548</v>
      </c>
      <c r="W1433">
        <v>179.97</v>
      </c>
      <c r="X1433">
        <v>44.97</v>
      </c>
      <c r="Y1433">
        <v>1</v>
      </c>
      <c r="Z1433" t="s">
        <v>645</v>
      </c>
      <c r="AA1433" t="s">
        <v>2347</v>
      </c>
      <c r="AF1433" s="4"/>
      <c r="AG1433" s="4"/>
      <c r="AH1433" t="s">
        <v>84</v>
      </c>
      <c r="AI1433" t="s">
        <v>246</v>
      </c>
      <c r="AJ1433" t="s">
        <v>743</v>
      </c>
      <c r="AK1433" t="s">
        <v>1284</v>
      </c>
      <c r="AL1433" t="s">
        <v>1533</v>
      </c>
      <c r="AM1433" t="s">
        <v>67</v>
      </c>
      <c r="AN1433" t="s">
        <v>1548</v>
      </c>
      <c r="AO1433" t="s">
        <v>645</v>
      </c>
      <c r="AP1433" t="s">
        <v>2347</v>
      </c>
    </row>
    <row r="1434" spans="1:42" x14ac:dyDescent="0.25">
      <c r="A1434">
        <v>1007</v>
      </c>
      <c r="B1434">
        <v>70</v>
      </c>
      <c r="C1434" s="4">
        <v>44319</v>
      </c>
      <c r="D1434">
        <v>3</v>
      </c>
      <c r="E1434" t="s">
        <v>34</v>
      </c>
      <c r="F1434" t="s">
        <v>45</v>
      </c>
      <c r="G1434" t="s">
        <v>55</v>
      </c>
      <c r="H1434" t="s">
        <v>58</v>
      </c>
      <c r="I1434" s="4">
        <v>43733</v>
      </c>
      <c r="J1434">
        <v>3</v>
      </c>
      <c r="K1434" t="s">
        <v>59</v>
      </c>
      <c r="L1434" s="4">
        <v>43615</v>
      </c>
      <c r="M1434" s="4">
        <v>43830</v>
      </c>
      <c r="N1434">
        <v>1</v>
      </c>
      <c r="O1434" t="s">
        <v>79</v>
      </c>
      <c r="P1434" t="s">
        <v>241</v>
      </c>
      <c r="Q1434">
        <v>1</v>
      </c>
      <c r="R1434" t="s">
        <v>524</v>
      </c>
      <c r="S1434" t="s">
        <v>1087</v>
      </c>
      <c r="T1434" t="s">
        <v>1614</v>
      </c>
      <c r="U1434" t="s">
        <v>80</v>
      </c>
      <c r="V1434" t="s">
        <v>1548</v>
      </c>
      <c r="W1434">
        <v>27.9</v>
      </c>
      <c r="X1434">
        <v>29.98</v>
      </c>
      <c r="Y1434">
        <v>1</v>
      </c>
      <c r="Z1434" t="s">
        <v>455</v>
      </c>
      <c r="AA1434" t="s">
        <v>2340</v>
      </c>
      <c r="AF1434" s="4"/>
      <c r="AG1434" s="4"/>
      <c r="AH1434" t="s">
        <v>79</v>
      </c>
      <c r="AI1434" t="s">
        <v>241</v>
      </c>
      <c r="AJ1434" t="s">
        <v>524</v>
      </c>
      <c r="AK1434" t="s">
        <v>1087</v>
      </c>
      <c r="AL1434" t="s">
        <v>1614</v>
      </c>
      <c r="AM1434" t="s">
        <v>80</v>
      </c>
      <c r="AN1434" t="s">
        <v>1548</v>
      </c>
      <c r="AO1434" t="s">
        <v>455</v>
      </c>
      <c r="AP1434" t="s">
        <v>2340</v>
      </c>
    </row>
    <row r="1435" spans="1:42" x14ac:dyDescent="0.25">
      <c r="A1435">
        <v>1008</v>
      </c>
      <c r="B1435">
        <v>93</v>
      </c>
      <c r="C1435" s="4">
        <v>44319</v>
      </c>
      <c r="D1435">
        <v>5</v>
      </c>
      <c r="E1435" t="s">
        <v>36</v>
      </c>
      <c r="F1435" t="s">
        <v>47</v>
      </c>
      <c r="G1435" t="s">
        <v>56</v>
      </c>
      <c r="H1435" t="s">
        <v>58</v>
      </c>
      <c r="I1435" s="4">
        <v>44115</v>
      </c>
      <c r="J1435">
        <v>10</v>
      </c>
      <c r="K1435" t="s">
        <v>61</v>
      </c>
      <c r="L1435" s="4">
        <v>44055</v>
      </c>
      <c r="M1435" s="4">
        <v>44196</v>
      </c>
      <c r="N1435">
        <v>2</v>
      </c>
      <c r="O1435" t="s">
        <v>115</v>
      </c>
      <c r="P1435" t="s">
        <v>277</v>
      </c>
      <c r="Q1435">
        <v>2</v>
      </c>
      <c r="R1435" t="s">
        <v>887</v>
      </c>
      <c r="S1435" t="s">
        <v>1424</v>
      </c>
      <c r="T1435" t="s">
        <v>1939</v>
      </c>
      <c r="U1435" t="s">
        <v>85</v>
      </c>
      <c r="V1435" t="s">
        <v>2047</v>
      </c>
      <c r="W1435">
        <v>203.89</v>
      </c>
      <c r="X1435">
        <v>64.97</v>
      </c>
      <c r="Y1435">
        <v>2</v>
      </c>
      <c r="Z1435" t="s">
        <v>2226</v>
      </c>
      <c r="AA1435" t="s">
        <v>2518</v>
      </c>
      <c r="AF1435" s="4"/>
      <c r="AG1435" s="4"/>
      <c r="AH1435" t="s">
        <v>86</v>
      </c>
      <c r="AI1435" t="s">
        <v>248</v>
      </c>
      <c r="AJ1435" t="s">
        <v>443</v>
      </c>
      <c r="AK1435" t="s">
        <v>1005</v>
      </c>
      <c r="AL1435" t="s">
        <v>1513</v>
      </c>
      <c r="AM1435" t="s">
        <v>69</v>
      </c>
      <c r="AN1435" t="s">
        <v>1577</v>
      </c>
      <c r="AO1435" t="s">
        <v>549</v>
      </c>
      <c r="AP1435" t="s">
        <v>2362</v>
      </c>
    </row>
    <row r="1436" spans="1:42" x14ac:dyDescent="0.25">
      <c r="A1436">
        <v>1008</v>
      </c>
      <c r="B1436">
        <v>93</v>
      </c>
      <c r="C1436" s="4">
        <v>44319</v>
      </c>
      <c r="D1436">
        <v>5</v>
      </c>
      <c r="E1436" t="s">
        <v>36</v>
      </c>
      <c r="F1436" t="s">
        <v>47</v>
      </c>
      <c r="G1436" t="s">
        <v>56</v>
      </c>
      <c r="H1436" t="s">
        <v>58</v>
      </c>
      <c r="I1436" s="4">
        <v>44115</v>
      </c>
      <c r="J1436">
        <v>10</v>
      </c>
      <c r="K1436" t="s">
        <v>61</v>
      </c>
      <c r="L1436" s="4">
        <v>44055</v>
      </c>
      <c r="M1436" s="4">
        <v>44196</v>
      </c>
      <c r="N1436">
        <v>2</v>
      </c>
      <c r="O1436" t="s">
        <v>115</v>
      </c>
      <c r="P1436" t="s">
        <v>277</v>
      </c>
      <c r="Q1436">
        <v>2</v>
      </c>
      <c r="R1436" t="s">
        <v>887</v>
      </c>
      <c r="S1436" t="s">
        <v>1424</v>
      </c>
      <c r="T1436" t="s">
        <v>1939</v>
      </c>
      <c r="U1436" t="s">
        <v>85</v>
      </c>
      <c r="V1436" t="s">
        <v>2047</v>
      </c>
      <c r="W1436">
        <v>203.89</v>
      </c>
      <c r="X1436">
        <v>64.97</v>
      </c>
      <c r="Y1436">
        <v>2</v>
      </c>
      <c r="Z1436" t="s">
        <v>2226</v>
      </c>
      <c r="AA1436" t="s">
        <v>2518</v>
      </c>
      <c r="AF1436" s="4"/>
      <c r="AG1436" s="4"/>
      <c r="AH1436" t="s">
        <v>70</v>
      </c>
      <c r="AI1436" t="s">
        <v>232</v>
      </c>
      <c r="AJ1436" t="s">
        <v>628</v>
      </c>
      <c r="AK1436" t="s">
        <v>1178</v>
      </c>
      <c r="AL1436" t="s">
        <v>1501</v>
      </c>
      <c r="AM1436" t="s">
        <v>80</v>
      </c>
      <c r="AN1436" t="s">
        <v>1517</v>
      </c>
      <c r="AO1436" t="s">
        <v>640</v>
      </c>
      <c r="AP1436" t="s">
        <v>2393</v>
      </c>
    </row>
    <row r="1437" spans="1:42" x14ac:dyDescent="0.25">
      <c r="A1437">
        <v>1009</v>
      </c>
      <c r="B1437">
        <v>199</v>
      </c>
      <c r="C1437" s="4">
        <v>44319</v>
      </c>
      <c r="D1437">
        <v>7</v>
      </c>
      <c r="E1437" t="s">
        <v>35</v>
      </c>
      <c r="F1437" t="s">
        <v>46</v>
      </c>
      <c r="G1437" t="s">
        <v>55</v>
      </c>
      <c r="H1437" t="s">
        <v>58</v>
      </c>
      <c r="I1437" s="4">
        <v>43861</v>
      </c>
      <c r="J1437">
        <v>4</v>
      </c>
      <c r="K1437" t="s">
        <v>61</v>
      </c>
      <c r="L1437" s="4">
        <v>43831</v>
      </c>
      <c r="M1437" s="4">
        <v>43861</v>
      </c>
      <c r="N1437">
        <v>1</v>
      </c>
      <c r="O1437" t="s">
        <v>69</v>
      </c>
      <c r="P1437" t="s">
        <v>231</v>
      </c>
      <c r="Q1437">
        <v>1</v>
      </c>
      <c r="R1437" t="s">
        <v>856</v>
      </c>
      <c r="S1437" t="s">
        <v>1393</v>
      </c>
      <c r="T1437" t="s">
        <v>1909</v>
      </c>
      <c r="U1437" t="s">
        <v>67</v>
      </c>
      <c r="V1437" t="s">
        <v>1577</v>
      </c>
      <c r="W1437">
        <v>1587</v>
      </c>
      <c r="X1437">
        <v>74.97</v>
      </c>
      <c r="Y1437">
        <v>1</v>
      </c>
      <c r="Z1437" t="s">
        <v>67</v>
      </c>
      <c r="AA1437" t="s">
        <v>2373</v>
      </c>
      <c r="AF1437" s="4"/>
      <c r="AG1437" s="4"/>
      <c r="AH1437" t="s">
        <v>69</v>
      </c>
      <c r="AI1437" t="s">
        <v>231</v>
      </c>
      <c r="AJ1437" t="s">
        <v>856</v>
      </c>
      <c r="AK1437" t="s">
        <v>1393</v>
      </c>
      <c r="AL1437" t="s">
        <v>1909</v>
      </c>
      <c r="AM1437" t="s">
        <v>67</v>
      </c>
      <c r="AN1437" t="s">
        <v>1577</v>
      </c>
      <c r="AO1437" t="s">
        <v>67</v>
      </c>
      <c r="AP1437" t="s">
        <v>2373</v>
      </c>
    </row>
    <row r="1438" spans="1:42" x14ac:dyDescent="0.25">
      <c r="A1438">
        <v>1010</v>
      </c>
      <c r="B1438">
        <v>207</v>
      </c>
      <c r="C1438" s="4">
        <v>44319</v>
      </c>
      <c r="D1438">
        <v>11</v>
      </c>
      <c r="E1438" t="s">
        <v>37</v>
      </c>
      <c r="F1438" t="s">
        <v>48</v>
      </c>
      <c r="G1438" t="s">
        <v>56</v>
      </c>
      <c r="H1438" t="s">
        <v>57</v>
      </c>
      <c r="I1438" s="4">
        <v>43682</v>
      </c>
      <c r="J1438">
        <v>2</v>
      </c>
      <c r="K1438" t="s">
        <v>60</v>
      </c>
      <c r="L1438" s="4">
        <v>43615</v>
      </c>
      <c r="M1438" s="4">
        <v>43830</v>
      </c>
      <c r="N1438">
        <v>1</v>
      </c>
      <c r="O1438" t="s">
        <v>67</v>
      </c>
      <c r="P1438" t="s">
        <v>229</v>
      </c>
      <c r="Q1438">
        <v>1</v>
      </c>
      <c r="R1438" t="s">
        <v>391</v>
      </c>
      <c r="S1438" t="s">
        <v>953</v>
      </c>
      <c r="T1438" t="s">
        <v>1487</v>
      </c>
      <c r="U1438" t="s">
        <v>67</v>
      </c>
      <c r="V1438" t="s">
        <v>1548</v>
      </c>
      <c r="W1438">
        <v>89.85</v>
      </c>
      <c r="X1438">
        <v>44.97</v>
      </c>
      <c r="Y1438">
        <v>1</v>
      </c>
      <c r="Z1438" t="s">
        <v>90</v>
      </c>
      <c r="AA1438" t="s">
        <v>2328</v>
      </c>
      <c r="AF1438" s="4"/>
      <c r="AG1438" s="4"/>
      <c r="AH1438" t="s">
        <v>67</v>
      </c>
      <c r="AI1438" t="s">
        <v>229</v>
      </c>
      <c r="AJ1438" t="s">
        <v>391</v>
      </c>
      <c r="AK1438" t="s">
        <v>953</v>
      </c>
      <c r="AL1438" t="s">
        <v>1487</v>
      </c>
      <c r="AM1438" t="s">
        <v>67</v>
      </c>
      <c r="AN1438" t="s">
        <v>1548</v>
      </c>
      <c r="AO1438" t="s">
        <v>90</v>
      </c>
      <c r="AP1438" t="s">
        <v>2328</v>
      </c>
    </row>
    <row r="1439" spans="1:42" x14ac:dyDescent="0.25">
      <c r="A1439">
        <v>1011</v>
      </c>
      <c r="B1439">
        <v>446</v>
      </c>
      <c r="C1439" s="4">
        <v>44319</v>
      </c>
      <c r="D1439">
        <v>7</v>
      </c>
      <c r="E1439" t="s">
        <v>35</v>
      </c>
      <c r="F1439" t="s">
        <v>46</v>
      </c>
      <c r="G1439" t="s">
        <v>55</v>
      </c>
      <c r="H1439" t="s">
        <v>57</v>
      </c>
      <c r="I1439" s="4">
        <v>44051</v>
      </c>
      <c r="J1439">
        <v>9</v>
      </c>
      <c r="K1439" t="s">
        <v>59</v>
      </c>
      <c r="L1439" s="4">
        <v>43952</v>
      </c>
      <c r="M1439" s="4">
        <v>44075</v>
      </c>
      <c r="N1439">
        <v>1</v>
      </c>
      <c r="O1439" t="s">
        <v>70</v>
      </c>
      <c r="P1439" t="s">
        <v>232</v>
      </c>
      <c r="Q1439">
        <v>1</v>
      </c>
      <c r="R1439" t="s">
        <v>673</v>
      </c>
      <c r="S1439" t="s">
        <v>1216</v>
      </c>
      <c r="T1439" t="s">
        <v>1652</v>
      </c>
      <c r="U1439" t="s">
        <v>67</v>
      </c>
      <c r="V1439" t="s">
        <v>1517</v>
      </c>
      <c r="W1439">
        <v>41.97</v>
      </c>
      <c r="X1439">
        <v>59.97</v>
      </c>
      <c r="Y1439">
        <v>1</v>
      </c>
      <c r="Z1439" t="s">
        <v>432</v>
      </c>
      <c r="AA1439" t="s">
        <v>2331</v>
      </c>
      <c r="AF1439" s="4"/>
      <c r="AG1439" s="4"/>
      <c r="AH1439" t="s">
        <v>70</v>
      </c>
      <c r="AI1439" t="s">
        <v>232</v>
      </c>
      <c r="AJ1439" t="s">
        <v>673</v>
      </c>
      <c r="AK1439" t="s">
        <v>1216</v>
      </c>
      <c r="AL1439" t="s">
        <v>1652</v>
      </c>
      <c r="AM1439" t="s">
        <v>67</v>
      </c>
      <c r="AN1439" t="s">
        <v>1517</v>
      </c>
      <c r="AO1439" t="s">
        <v>432</v>
      </c>
      <c r="AP1439" t="s">
        <v>2331</v>
      </c>
    </row>
    <row r="1440" spans="1:42" x14ac:dyDescent="0.25">
      <c r="A1440">
        <v>1012</v>
      </c>
      <c r="B1440">
        <v>120</v>
      </c>
      <c r="C1440" s="4">
        <v>44320</v>
      </c>
      <c r="D1440">
        <v>10</v>
      </c>
      <c r="E1440" t="s">
        <v>42</v>
      </c>
      <c r="F1440" t="s">
        <v>53</v>
      </c>
      <c r="G1440" t="s">
        <v>56</v>
      </c>
      <c r="H1440" t="s">
        <v>57</v>
      </c>
      <c r="I1440" s="4">
        <v>43932</v>
      </c>
      <c r="J1440">
        <v>7</v>
      </c>
      <c r="K1440" t="s">
        <v>61</v>
      </c>
      <c r="L1440" s="4">
        <v>43915</v>
      </c>
      <c r="M1440" s="4">
        <v>44012</v>
      </c>
      <c r="N1440">
        <v>1</v>
      </c>
      <c r="O1440" t="s">
        <v>79</v>
      </c>
      <c r="P1440" t="s">
        <v>241</v>
      </c>
      <c r="Q1440">
        <v>1</v>
      </c>
      <c r="R1440" t="s">
        <v>521</v>
      </c>
      <c r="S1440" t="s">
        <v>1078</v>
      </c>
      <c r="T1440" t="s">
        <v>1611</v>
      </c>
      <c r="U1440" t="s">
        <v>80</v>
      </c>
      <c r="V1440" t="s">
        <v>1548</v>
      </c>
      <c r="W1440">
        <v>111.38</v>
      </c>
      <c r="X1440">
        <v>29.98</v>
      </c>
      <c r="Y1440">
        <v>1</v>
      </c>
      <c r="Z1440" t="s">
        <v>455</v>
      </c>
      <c r="AA1440" t="s">
        <v>2340</v>
      </c>
      <c r="AF1440" s="4"/>
      <c r="AG1440" s="4"/>
      <c r="AH1440" t="s">
        <v>79</v>
      </c>
      <c r="AI1440" t="s">
        <v>241</v>
      </c>
      <c r="AJ1440" t="s">
        <v>521</v>
      </c>
      <c r="AK1440" t="s">
        <v>1078</v>
      </c>
      <c r="AL1440" t="s">
        <v>1611</v>
      </c>
      <c r="AM1440" t="s">
        <v>80</v>
      </c>
      <c r="AN1440" t="s">
        <v>1548</v>
      </c>
      <c r="AO1440" t="s">
        <v>455</v>
      </c>
      <c r="AP1440" t="s">
        <v>2340</v>
      </c>
    </row>
    <row r="1441" spans="1:42" x14ac:dyDescent="0.25">
      <c r="A1441">
        <v>1013</v>
      </c>
      <c r="B1441">
        <v>394</v>
      </c>
      <c r="C1441" s="4">
        <v>44321</v>
      </c>
      <c r="D1441">
        <v>7</v>
      </c>
      <c r="E1441" t="s">
        <v>35</v>
      </c>
      <c r="F1441" t="s">
        <v>46</v>
      </c>
      <c r="G1441" t="s">
        <v>56</v>
      </c>
      <c r="H1441" t="s">
        <v>58</v>
      </c>
      <c r="I1441" s="4">
        <v>43678</v>
      </c>
      <c r="J1441">
        <v>2</v>
      </c>
      <c r="K1441" t="s">
        <v>60</v>
      </c>
      <c r="L1441" s="4">
        <v>43615</v>
      </c>
      <c r="M1441" s="4">
        <v>43830</v>
      </c>
      <c r="N1441">
        <v>1</v>
      </c>
      <c r="O1441" t="s">
        <v>69</v>
      </c>
      <c r="P1441" t="s">
        <v>231</v>
      </c>
      <c r="Q1441">
        <v>1</v>
      </c>
      <c r="R1441" t="s">
        <v>393</v>
      </c>
      <c r="S1441" t="s">
        <v>955</v>
      </c>
      <c r="T1441" t="s">
        <v>1489</v>
      </c>
      <c r="U1441" t="s">
        <v>69</v>
      </c>
      <c r="V1441" t="s">
        <v>1577</v>
      </c>
      <c r="W1441">
        <v>28.95</v>
      </c>
      <c r="X1441">
        <v>24.99</v>
      </c>
      <c r="Y1441">
        <v>1</v>
      </c>
      <c r="Z1441" t="s">
        <v>78</v>
      </c>
      <c r="AA1441" t="s">
        <v>2330</v>
      </c>
      <c r="AF1441" s="4"/>
      <c r="AG1441" s="4"/>
      <c r="AH1441" t="s">
        <v>69</v>
      </c>
      <c r="AI1441" t="s">
        <v>231</v>
      </c>
      <c r="AJ1441" t="s">
        <v>393</v>
      </c>
      <c r="AK1441" t="s">
        <v>955</v>
      </c>
      <c r="AL1441" t="s">
        <v>1489</v>
      </c>
      <c r="AM1441" t="s">
        <v>69</v>
      </c>
      <c r="AN1441" t="s">
        <v>1577</v>
      </c>
      <c r="AO1441" t="s">
        <v>78</v>
      </c>
      <c r="AP1441" t="s">
        <v>2330</v>
      </c>
    </row>
    <row r="1442" spans="1:42" x14ac:dyDescent="0.25">
      <c r="A1442">
        <v>1014</v>
      </c>
      <c r="B1442">
        <v>166</v>
      </c>
      <c r="C1442" s="4">
        <v>44322</v>
      </c>
      <c r="D1442">
        <v>4</v>
      </c>
      <c r="E1442" t="s">
        <v>40</v>
      </c>
      <c r="F1442" t="s">
        <v>51</v>
      </c>
      <c r="G1442" t="s">
        <v>56</v>
      </c>
      <c r="H1442" t="s">
        <v>57</v>
      </c>
      <c r="I1442" s="4">
        <v>43668</v>
      </c>
      <c r="J1442">
        <v>1</v>
      </c>
      <c r="K1442" t="s">
        <v>61</v>
      </c>
      <c r="L1442" s="4">
        <v>43615</v>
      </c>
      <c r="M1442" s="4">
        <v>43830</v>
      </c>
      <c r="N1442">
        <v>1</v>
      </c>
      <c r="O1442" t="s">
        <v>79</v>
      </c>
      <c r="P1442" t="s">
        <v>241</v>
      </c>
      <c r="Q1442">
        <v>1</v>
      </c>
      <c r="R1442" t="s">
        <v>418</v>
      </c>
      <c r="S1442" t="s">
        <v>980</v>
      </c>
      <c r="T1442" t="s">
        <v>1513</v>
      </c>
      <c r="U1442" t="s">
        <v>80</v>
      </c>
      <c r="V1442" t="s">
        <v>1548</v>
      </c>
      <c r="W1442">
        <v>59.98</v>
      </c>
      <c r="X1442">
        <v>29.98</v>
      </c>
      <c r="Y1442">
        <v>1</v>
      </c>
      <c r="Z1442" t="s">
        <v>65</v>
      </c>
      <c r="AA1442" t="s">
        <v>2343</v>
      </c>
      <c r="AF1442" s="4"/>
      <c r="AG1442" s="4"/>
      <c r="AH1442" t="s">
        <v>79</v>
      </c>
      <c r="AI1442" t="s">
        <v>241</v>
      </c>
      <c r="AJ1442" t="s">
        <v>418</v>
      </c>
      <c r="AK1442" t="s">
        <v>980</v>
      </c>
      <c r="AL1442" t="s">
        <v>1513</v>
      </c>
      <c r="AM1442" t="s">
        <v>80</v>
      </c>
      <c r="AN1442" t="s">
        <v>1548</v>
      </c>
      <c r="AO1442" t="s">
        <v>65</v>
      </c>
      <c r="AP1442" t="s">
        <v>2343</v>
      </c>
    </row>
    <row r="1443" spans="1:42" x14ac:dyDescent="0.25">
      <c r="A1443">
        <v>1015</v>
      </c>
      <c r="B1443">
        <v>170</v>
      </c>
      <c r="C1443" s="4">
        <v>44322</v>
      </c>
      <c r="D1443">
        <v>6</v>
      </c>
      <c r="E1443" t="s">
        <v>33</v>
      </c>
      <c r="F1443" t="s">
        <v>44</v>
      </c>
      <c r="G1443" t="s">
        <v>55</v>
      </c>
      <c r="H1443" t="s">
        <v>58</v>
      </c>
      <c r="I1443" s="4">
        <v>44209</v>
      </c>
      <c r="J1443">
        <v>11</v>
      </c>
      <c r="K1443" t="s">
        <v>60</v>
      </c>
      <c r="L1443" s="4">
        <v>44148</v>
      </c>
      <c r="M1443" s="4">
        <v>44265</v>
      </c>
      <c r="N1443">
        <v>1</v>
      </c>
      <c r="O1443" t="s">
        <v>78</v>
      </c>
      <c r="P1443" t="s">
        <v>240</v>
      </c>
      <c r="Q1443">
        <v>1</v>
      </c>
      <c r="R1443" t="s">
        <v>604</v>
      </c>
      <c r="S1443" t="s">
        <v>1136</v>
      </c>
      <c r="T1443" t="s">
        <v>1682</v>
      </c>
      <c r="U1443" t="s">
        <v>67</v>
      </c>
      <c r="V1443" t="s">
        <v>1548</v>
      </c>
      <c r="W1443">
        <v>14.25</v>
      </c>
      <c r="X1443">
        <v>44.97</v>
      </c>
      <c r="Y1443">
        <v>1</v>
      </c>
      <c r="Z1443" t="s">
        <v>469</v>
      </c>
      <c r="AA1443" t="s">
        <v>2339</v>
      </c>
      <c r="AF1443" s="4"/>
      <c r="AG1443" s="4"/>
      <c r="AH1443" t="s">
        <v>78</v>
      </c>
      <c r="AI1443" t="s">
        <v>240</v>
      </c>
      <c r="AJ1443" t="s">
        <v>604</v>
      </c>
      <c r="AK1443" t="s">
        <v>1136</v>
      </c>
      <c r="AL1443" t="s">
        <v>1682</v>
      </c>
      <c r="AM1443" t="s">
        <v>67</v>
      </c>
      <c r="AN1443" t="s">
        <v>1548</v>
      </c>
      <c r="AO1443" t="s">
        <v>469</v>
      </c>
      <c r="AP1443" t="s">
        <v>2339</v>
      </c>
    </row>
    <row r="1444" spans="1:42" x14ac:dyDescent="0.25">
      <c r="A1444">
        <v>1016</v>
      </c>
      <c r="B1444">
        <v>201</v>
      </c>
      <c r="C1444" s="4">
        <v>44322</v>
      </c>
      <c r="D1444">
        <v>7</v>
      </c>
      <c r="E1444" t="s">
        <v>35</v>
      </c>
      <c r="F1444" t="s">
        <v>46</v>
      </c>
      <c r="G1444" t="s">
        <v>55</v>
      </c>
      <c r="H1444" t="s">
        <v>58</v>
      </c>
      <c r="I1444" s="4">
        <v>43728</v>
      </c>
      <c r="J1444">
        <v>1</v>
      </c>
      <c r="K1444" t="s">
        <v>61</v>
      </c>
      <c r="L1444" s="4">
        <v>43615</v>
      </c>
      <c r="M1444" s="4">
        <v>43830</v>
      </c>
      <c r="N1444">
        <v>1</v>
      </c>
      <c r="O1444" t="s">
        <v>105</v>
      </c>
      <c r="P1444" t="s">
        <v>267</v>
      </c>
      <c r="Q1444">
        <v>1</v>
      </c>
      <c r="R1444" t="s">
        <v>888</v>
      </c>
      <c r="S1444" t="s">
        <v>1425</v>
      </c>
      <c r="T1444" t="s">
        <v>1940</v>
      </c>
      <c r="U1444" t="s">
        <v>88</v>
      </c>
      <c r="V1444" t="s">
        <v>1869</v>
      </c>
      <c r="W1444">
        <v>143.96</v>
      </c>
      <c r="X1444">
        <v>59.96</v>
      </c>
      <c r="Y1444">
        <v>1</v>
      </c>
      <c r="Z1444" t="s">
        <v>91</v>
      </c>
      <c r="AA1444" t="s">
        <v>2599</v>
      </c>
      <c r="AF1444" s="4"/>
      <c r="AG1444" s="4"/>
      <c r="AH1444" t="s">
        <v>79</v>
      </c>
      <c r="AI1444" t="s">
        <v>241</v>
      </c>
      <c r="AJ1444" t="s">
        <v>566</v>
      </c>
      <c r="AK1444" t="s">
        <v>1067</v>
      </c>
      <c r="AL1444" t="s">
        <v>1649</v>
      </c>
      <c r="AM1444" t="s">
        <v>80</v>
      </c>
      <c r="AN1444" t="s">
        <v>1548</v>
      </c>
      <c r="AO1444" t="s">
        <v>65</v>
      </c>
      <c r="AP1444" t="s">
        <v>2343</v>
      </c>
    </row>
    <row r="1445" spans="1:42" x14ac:dyDescent="0.25">
      <c r="A1445">
        <v>1016</v>
      </c>
      <c r="B1445">
        <v>201</v>
      </c>
      <c r="C1445" s="4">
        <v>44322</v>
      </c>
      <c r="D1445">
        <v>7</v>
      </c>
      <c r="E1445" t="s">
        <v>35</v>
      </c>
      <c r="F1445" t="s">
        <v>46</v>
      </c>
      <c r="G1445" t="s">
        <v>55</v>
      </c>
      <c r="H1445" t="s">
        <v>58</v>
      </c>
      <c r="I1445" s="4">
        <v>43728</v>
      </c>
      <c r="J1445">
        <v>1</v>
      </c>
      <c r="K1445" t="s">
        <v>61</v>
      </c>
      <c r="L1445" s="4">
        <v>43615</v>
      </c>
      <c r="M1445" s="4">
        <v>43830</v>
      </c>
      <c r="N1445">
        <v>1</v>
      </c>
      <c r="O1445" t="s">
        <v>105</v>
      </c>
      <c r="P1445" t="s">
        <v>267</v>
      </c>
      <c r="Q1445">
        <v>1</v>
      </c>
      <c r="R1445" t="s">
        <v>888</v>
      </c>
      <c r="S1445" t="s">
        <v>1425</v>
      </c>
      <c r="T1445" t="s">
        <v>1940</v>
      </c>
      <c r="U1445" t="s">
        <v>88</v>
      </c>
      <c r="V1445" t="s">
        <v>1869</v>
      </c>
      <c r="W1445">
        <v>143.96</v>
      </c>
      <c r="X1445">
        <v>59.96</v>
      </c>
      <c r="Y1445">
        <v>1</v>
      </c>
      <c r="Z1445" t="s">
        <v>91</v>
      </c>
      <c r="AA1445" t="s">
        <v>2599</v>
      </c>
      <c r="AF1445" s="4"/>
      <c r="AG1445" s="4"/>
      <c r="AH1445" t="s">
        <v>79</v>
      </c>
      <c r="AI1445" t="s">
        <v>241</v>
      </c>
      <c r="AJ1445" t="s">
        <v>566</v>
      </c>
      <c r="AK1445" t="s">
        <v>1067</v>
      </c>
      <c r="AL1445" t="s">
        <v>1649</v>
      </c>
      <c r="AM1445" t="s">
        <v>80</v>
      </c>
      <c r="AN1445" t="s">
        <v>1548</v>
      </c>
      <c r="AO1445" t="s">
        <v>65</v>
      </c>
      <c r="AP1445" t="s">
        <v>2343</v>
      </c>
    </row>
    <row r="1446" spans="1:42" x14ac:dyDescent="0.25">
      <c r="A1446">
        <v>1017</v>
      </c>
      <c r="B1446">
        <v>220</v>
      </c>
      <c r="C1446" s="4">
        <v>44322</v>
      </c>
      <c r="D1446">
        <v>6</v>
      </c>
      <c r="E1446" t="s">
        <v>33</v>
      </c>
      <c r="F1446" t="s">
        <v>44</v>
      </c>
      <c r="G1446" t="s">
        <v>55</v>
      </c>
      <c r="H1446" t="s">
        <v>57</v>
      </c>
      <c r="I1446" s="4">
        <v>43692</v>
      </c>
      <c r="J1446">
        <v>1</v>
      </c>
      <c r="K1446" t="s">
        <v>61</v>
      </c>
      <c r="L1446" s="4">
        <v>43615</v>
      </c>
      <c r="M1446" s="4">
        <v>43830</v>
      </c>
      <c r="N1446">
        <v>2</v>
      </c>
      <c r="O1446" t="s">
        <v>151</v>
      </c>
      <c r="P1446" t="s">
        <v>313</v>
      </c>
      <c r="Q1446">
        <v>2</v>
      </c>
      <c r="R1446" t="s">
        <v>889</v>
      </c>
      <c r="S1446" t="s">
        <v>1426</v>
      </c>
      <c r="T1446" t="s">
        <v>1941</v>
      </c>
      <c r="U1446" t="s">
        <v>110</v>
      </c>
      <c r="V1446" t="s">
        <v>1869</v>
      </c>
      <c r="W1446">
        <v>170.94</v>
      </c>
      <c r="X1446">
        <v>89.94</v>
      </c>
      <c r="Y1446">
        <v>2</v>
      </c>
      <c r="Z1446" t="s">
        <v>2295</v>
      </c>
      <c r="AA1446" t="s">
        <v>2600</v>
      </c>
      <c r="AF1446" s="4"/>
      <c r="AG1446" s="4"/>
      <c r="AH1446" t="s">
        <v>80</v>
      </c>
      <c r="AI1446" t="s">
        <v>242</v>
      </c>
      <c r="AJ1446" t="s">
        <v>65</v>
      </c>
      <c r="AK1446" t="s">
        <v>1267</v>
      </c>
      <c r="AL1446" t="s">
        <v>1548</v>
      </c>
      <c r="AM1446" t="s">
        <v>67</v>
      </c>
      <c r="AN1446" t="s">
        <v>1548</v>
      </c>
      <c r="AO1446" t="s">
        <v>80</v>
      </c>
      <c r="AP1446" t="s">
        <v>2357</v>
      </c>
    </row>
    <row r="1447" spans="1:42" x14ac:dyDescent="0.25">
      <c r="A1447">
        <v>1017</v>
      </c>
      <c r="B1447">
        <v>220</v>
      </c>
      <c r="C1447" s="4">
        <v>44322</v>
      </c>
      <c r="D1447">
        <v>6</v>
      </c>
      <c r="E1447" t="s">
        <v>33</v>
      </c>
      <c r="F1447" t="s">
        <v>44</v>
      </c>
      <c r="G1447" t="s">
        <v>55</v>
      </c>
      <c r="H1447" t="s">
        <v>57</v>
      </c>
      <c r="I1447" s="4">
        <v>43692</v>
      </c>
      <c r="J1447">
        <v>1</v>
      </c>
      <c r="K1447" t="s">
        <v>61</v>
      </c>
      <c r="L1447" s="4">
        <v>43615</v>
      </c>
      <c r="M1447" s="4">
        <v>43830</v>
      </c>
      <c r="N1447">
        <v>2</v>
      </c>
      <c r="O1447" t="s">
        <v>151</v>
      </c>
      <c r="P1447" t="s">
        <v>313</v>
      </c>
      <c r="Q1447">
        <v>2</v>
      </c>
      <c r="R1447" t="s">
        <v>889</v>
      </c>
      <c r="S1447" t="s">
        <v>1426</v>
      </c>
      <c r="T1447" t="s">
        <v>1941</v>
      </c>
      <c r="U1447" t="s">
        <v>110</v>
      </c>
      <c r="V1447" t="s">
        <v>1869</v>
      </c>
      <c r="W1447">
        <v>170.94</v>
      </c>
      <c r="X1447">
        <v>89.94</v>
      </c>
      <c r="Y1447">
        <v>2</v>
      </c>
      <c r="Z1447" t="s">
        <v>2295</v>
      </c>
      <c r="AA1447" t="s">
        <v>2600</v>
      </c>
      <c r="AF1447" s="4"/>
      <c r="AG1447" s="4"/>
      <c r="AH1447" t="s">
        <v>84</v>
      </c>
      <c r="AI1447" t="s">
        <v>246</v>
      </c>
      <c r="AJ1447" t="s">
        <v>426</v>
      </c>
      <c r="AK1447" t="s">
        <v>988</v>
      </c>
      <c r="AL1447" t="s">
        <v>1521</v>
      </c>
      <c r="AM1447" t="s">
        <v>67</v>
      </c>
      <c r="AN1447" t="s">
        <v>1548</v>
      </c>
      <c r="AO1447" t="s">
        <v>410</v>
      </c>
      <c r="AP1447" t="s">
        <v>2359</v>
      </c>
    </row>
    <row r="1448" spans="1:42" x14ac:dyDescent="0.25">
      <c r="A1448">
        <v>1018</v>
      </c>
      <c r="B1448">
        <v>353</v>
      </c>
      <c r="C1448" s="4">
        <v>44322</v>
      </c>
      <c r="D1448">
        <v>1</v>
      </c>
      <c r="E1448" t="s">
        <v>39</v>
      </c>
      <c r="F1448" t="s">
        <v>50</v>
      </c>
      <c r="G1448" t="s">
        <v>55</v>
      </c>
      <c r="H1448" t="s">
        <v>57</v>
      </c>
      <c r="I1448" s="4">
        <v>43661</v>
      </c>
      <c r="J1448">
        <v>2</v>
      </c>
      <c r="K1448" t="s">
        <v>60</v>
      </c>
      <c r="L1448" s="4">
        <v>43615</v>
      </c>
      <c r="M1448" s="4">
        <v>43830</v>
      </c>
      <c r="N1448">
        <v>1</v>
      </c>
      <c r="O1448" t="s">
        <v>78</v>
      </c>
      <c r="P1448" t="s">
        <v>240</v>
      </c>
      <c r="Q1448">
        <v>1</v>
      </c>
      <c r="R1448" t="s">
        <v>604</v>
      </c>
      <c r="S1448" t="s">
        <v>1136</v>
      </c>
      <c r="T1448" t="s">
        <v>1682</v>
      </c>
      <c r="U1448" t="s">
        <v>80</v>
      </c>
      <c r="V1448" t="s">
        <v>1562</v>
      </c>
      <c r="W1448">
        <v>9.5</v>
      </c>
      <c r="X1448">
        <v>19.98</v>
      </c>
      <c r="Y1448">
        <v>1</v>
      </c>
      <c r="Z1448" t="s">
        <v>469</v>
      </c>
      <c r="AA1448" t="s">
        <v>2339</v>
      </c>
      <c r="AF1448" s="4"/>
      <c r="AG1448" s="4"/>
      <c r="AH1448" t="s">
        <v>78</v>
      </c>
      <c r="AI1448" t="s">
        <v>240</v>
      </c>
      <c r="AJ1448" t="s">
        <v>604</v>
      </c>
      <c r="AK1448" t="s">
        <v>1136</v>
      </c>
      <c r="AL1448" t="s">
        <v>1682</v>
      </c>
      <c r="AM1448" t="s">
        <v>80</v>
      </c>
      <c r="AN1448" t="s">
        <v>1562</v>
      </c>
      <c r="AO1448" t="s">
        <v>469</v>
      </c>
      <c r="AP1448" t="s">
        <v>2339</v>
      </c>
    </row>
    <row r="1449" spans="1:42" x14ac:dyDescent="0.25">
      <c r="A1449">
        <v>1019</v>
      </c>
      <c r="B1449">
        <v>367</v>
      </c>
      <c r="C1449" s="4">
        <v>44322</v>
      </c>
      <c r="D1449">
        <v>8</v>
      </c>
      <c r="E1449" t="s">
        <v>43</v>
      </c>
      <c r="F1449" t="s">
        <v>54</v>
      </c>
      <c r="G1449" t="s">
        <v>55</v>
      </c>
      <c r="H1449" t="s">
        <v>57</v>
      </c>
      <c r="I1449" s="4">
        <v>44097</v>
      </c>
      <c r="J1449">
        <v>10</v>
      </c>
      <c r="K1449" t="s">
        <v>61</v>
      </c>
      <c r="L1449" s="4">
        <v>44055</v>
      </c>
      <c r="M1449" s="4">
        <v>44196</v>
      </c>
      <c r="N1449">
        <v>1</v>
      </c>
      <c r="O1449" t="s">
        <v>79</v>
      </c>
      <c r="P1449" t="s">
        <v>241</v>
      </c>
      <c r="Q1449">
        <v>1</v>
      </c>
      <c r="R1449" t="s">
        <v>634</v>
      </c>
      <c r="S1449" t="s">
        <v>1182</v>
      </c>
      <c r="T1449" t="s">
        <v>1614</v>
      </c>
      <c r="U1449" t="s">
        <v>80</v>
      </c>
      <c r="V1449" t="s">
        <v>1548</v>
      </c>
      <c r="W1449">
        <v>27.9</v>
      </c>
      <c r="X1449">
        <v>29.98</v>
      </c>
      <c r="Y1449">
        <v>1</v>
      </c>
      <c r="Z1449" t="s">
        <v>455</v>
      </c>
      <c r="AA1449" t="s">
        <v>2340</v>
      </c>
      <c r="AF1449" s="4"/>
      <c r="AG1449" s="4"/>
      <c r="AH1449" t="s">
        <v>79</v>
      </c>
      <c r="AI1449" t="s">
        <v>241</v>
      </c>
      <c r="AJ1449" t="s">
        <v>634</v>
      </c>
      <c r="AK1449" t="s">
        <v>1182</v>
      </c>
      <c r="AL1449" t="s">
        <v>1614</v>
      </c>
      <c r="AM1449" t="s">
        <v>80</v>
      </c>
      <c r="AN1449" t="s">
        <v>1548</v>
      </c>
      <c r="AO1449" t="s">
        <v>455</v>
      </c>
      <c r="AP1449" t="s">
        <v>2340</v>
      </c>
    </row>
    <row r="1450" spans="1:42" x14ac:dyDescent="0.25">
      <c r="A1450">
        <v>1020</v>
      </c>
      <c r="B1450">
        <v>379</v>
      </c>
      <c r="C1450" s="4">
        <v>44322</v>
      </c>
      <c r="D1450">
        <v>11</v>
      </c>
      <c r="E1450" t="s">
        <v>37</v>
      </c>
      <c r="F1450" t="s">
        <v>48</v>
      </c>
      <c r="G1450" t="s">
        <v>56</v>
      </c>
      <c r="H1450" t="s">
        <v>58</v>
      </c>
      <c r="I1450" s="4">
        <v>43849</v>
      </c>
      <c r="J1450">
        <v>5</v>
      </c>
      <c r="K1450" t="s">
        <v>60</v>
      </c>
      <c r="L1450" s="4">
        <v>43831</v>
      </c>
      <c r="M1450" s="4">
        <v>43921</v>
      </c>
      <c r="N1450">
        <v>1</v>
      </c>
      <c r="O1450" t="s">
        <v>90</v>
      </c>
      <c r="P1450" t="s">
        <v>252</v>
      </c>
      <c r="Q1450">
        <v>1</v>
      </c>
      <c r="R1450" t="s">
        <v>70</v>
      </c>
      <c r="S1450" t="s">
        <v>1040</v>
      </c>
      <c r="T1450" t="s">
        <v>1568</v>
      </c>
      <c r="U1450" t="s">
        <v>67</v>
      </c>
      <c r="V1450" t="s">
        <v>1562</v>
      </c>
      <c r="W1450">
        <v>596.97</v>
      </c>
      <c r="X1450">
        <v>29.97</v>
      </c>
      <c r="Y1450">
        <v>1</v>
      </c>
      <c r="Z1450" t="s">
        <v>645</v>
      </c>
      <c r="AA1450" t="s">
        <v>2347</v>
      </c>
      <c r="AF1450" s="4"/>
      <c r="AG1450" s="4"/>
      <c r="AH1450" t="s">
        <v>90</v>
      </c>
      <c r="AI1450" t="s">
        <v>252</v>
      </c>
      <c r="AJ1450" t="s">
        <v>70</v>
      </c>
      <c r="AK1450" t="s">
        <v>1040</v>
      </c>
      <c r="AL1450" t="s">
        <v>1568</v>
      </c>
      <c r="AM1450" t="s">
        <v>67</v>
      </c>
      <c r="AN1450" t="s">
        <v>1562</v>
      </c>
      <c r="AO1450" t="s">
        <v>645</v>
      </c>
      <c r="AP1450" t="s">
        <v>2347</v>
      </c>
    </row>
    <row r="1451" spans="1:42" x14ac:dyDescent="0.25">
      <c r="A1451">
        <v>1021</v>
      </c>
      <c r="B1451">
        <v>73</v>
      </c>
      <c r="C1451" s="4">
        <v>44323</v>
      </c>
      <c r="D1451">
        <v>11</v>
      </c>
      <c r="E1451" t="s">
        <v>37</v>
      </c>
      <c r="F1451" t="s">
        <v>48</v>
      </c>
      <c r="G1451" t="s">
        <v>56</v>
      </c>
      <c r="H1451" t="s">
        <v>58</v>
      </c>
      <c r="I1451" s="4">
        <v>43916</v>
      </c>
      <c r="J1451">
        <v>7</v>
      </c>
      <c r="K1451" t="s">
        <v>61</v>
      </c>
      <c r="L1451" s="4">
        <v>43915</v>
      </c>
      <c r="M1451" s="4">
        <v>44012</v>
      </c>
      <c r="N1451">
        <v>1</v>
      </c>
      <c r="O1451" t="s">
        <v>79</v>
      </c>
      <c r="P1451" t="s">
        <v>241</v>
      </c>
      <c r="Q1451">
        <v>1</v>
      </c>
      <c r="R1451" t="s">
        <v>403</v>
      </c>
      <c r="S1451" t="s">
        <v>965</v>
      </c>
      <c r="T1451" t="s">
        <v>422</v>
      </c>
      <c r="U1451" t="s">
        <v>67</v>
      </c>
      <c r="V1451" t="s">
        <v>1548</v>
      </c>
      <c r="W1451">
        <v>360</v>
      </c>
      <c r="X1451">
        <v>44.97</v>
      </c>
      <c r="Y1451">
        <v>1</v>
      </c>
      <c r="Z1451" t="s">
        <v>455</v>
      </c>
      <c r="AA1451" t="s">
        <v>2340</v>
      </c>
      <c r="AF1451" s="4"/>
      <c r="AG1451" s="4"/>
      <c r="AH1451" t="s">
        <v>79</v>
      </c>
      <c r="AI1451" t="s">
        <v>241</v>
      </c>
      <c r="AJ1451" t="s">
        <v>403</v>
      </c>
      <c r="AK1451" t="s">
        <v>965</v>
      </c>
      <c r="AL1451" t="s">
        <v>422</v>
      </c>
      <c r="AM1451" t="s">
        <v>67</v>
      </c>
      <c r="AN1451" t="s">
        <v>1548</v>
      </c>
      <c r="AO1451" t="s">
        <v>455</v>
      </c>
      <c r="AP1451" t="s">
        <v>2340</v>
      </c>
    </row>
    <row r="1452" spans="1:42" x14ac:dyDescent="0.25">
      <c r="A1452">
        <v>1022</v>
      </c>
      <c r="B1452">
        <v>148</v>
      </c>
      <c r="C1452" s="4">
        <v>44323</v>
      </c>
      <c r="D1452">
        <v>10</v>
      </c>
      <c r="E1452" t="s">
        <v>42</v>
      </c>
      <c r="F1452" t="s">
        <v>53</v>
      </c>
      <c r="G1452" t="s">
        <v>55</v>
      </c>
      <c r="H1452" t="s">
        <v>58</v>
      </c>
      <c r="I1452" s="4">
        <v>43653</v>
      </c>
      <c r="J1452">
        <v>1</v>
      </c>
      <c r="K1452" t="s">
        <v>61</v>
      </c>
      <c r="L1452" s="4">
        <v>43615</v>
      </c>
      <c r="M1452" s="4">
        <v>43830</v>
      </c>
      <c r="N1452">
        <v>1</v>
      </c>
      <c r="O1452" t="s">
        <v>80</v>
      </c>
      <c r="P1452" t="s">
        <v>242</v>
      </c>
      <c r="Q1452">
        <v>1</v>
      </c>
      <c r="R1452" t="s">
        <v>696</v>
      </c>
      <c r="S1452" t="s">
        <v>1236</v>
      </c>
      <c r="T1452" t="s">
        <v>1758</v>
      </c>
      <c r="U1452" t="s">
        <v>67</v>
      </c>
      <c r="V1452" t="s">
        <v>1548</v>
      </c>
      <c r="W1452">
        <v>218.97</v>
      </c>
      <c r="X1452">
        <v>44.97</v>
      </c>
      <c r="Y1452">
        <v>1</v>
      </c>
      <c r="Z1452" t="s">
        <v>80</v>
      </c>
      <c r="AA1452" t="s">
        <v>2357</v>
      </c>
      <c r="AF1452" s="4"/>
      <c r="AG1452" s="4"/>
      <c r="AH1452" t="s">
        <v>80</v>
      </c>
      <c r="AI1452" t="s">
        <v>242</v>
      </c>
      <c r="AJ1452" t="s">
        <v>696</v>
      </c>
      <c r="AK1452" t="s">
        <v>1236</v>
      </c>
      <c r="AL1452" t="s">
        <v>1758</v>
      </c>
      <c r="AM1452" t="s">
        <v>67</v>
      </c>
      <c r="AN1452" t="s">
        <v>1548</v>
      </c>
      <c r="AO1452" t="s">
        <v>80</v>
      </c>
      <c r="AP1452" t="s">
        <v>2357</v>
      </c>
    </row>
    <row r="1453" spans="1:42" x14ac:dyDescent="0.25">
      <c r="A1453">
        <v>1023</v>
      </c>
      <c r="B1453">
        <v>318</v>
      </c>
      <c r="C1453" s="4">
        <v>44323</v>
      </c>
      <c r="D1453">
        <v>2</v>
      </c>
      <c r="E1453" t="s">
        <v>38</v>
      </c>
      <c r="F1453" t="s">
        <v>49</v>
      </c>
      <c r="G1453" t="s">
        <v>56</v>
      </c>
      <c r="H1453" t="s">
        <v>58</v>
      </c>
      <c r="I1453" s="4">
        <v>43729</v>
      </c>
      <c r="J1453">
        <v>3</v>
      </c>
      <c r="K1453" t="s">
        <v>59</v>
      </c>
      <c r="L1453" s="4">
        <v>43615</v>
      </c>
      <c r="M1453" s="4">
        <v>43830</v>
      </c>
      <c r="N1453">
        <v>1</v>
      </c>
      <c r="O1453" t="s">
        <v>67</v>
      </c>
      <c r="P1453" t="s">
        <v>229</v>
      </c>
      <c r="Q1453">
        <v>1</v>
      </c>
      <c r="R1453" t="s">
        <v>573</v>
      </c>
      <c r="S1453" t="s">
        <v>1131</v>
      </c>
      <c r="T1453" t="s">
        <v>1517</v>
      </c>
      <c r="U1453" t="s">
        <v>69</v>
      </c>
      <c r="V1453" t="s">
        <v>1548</v>
      </c>
      <c r="W1453">
        <v>19.989999999999998</v>
      </c>
      <c r="X1453">
        <v>14.99</v>
      </c>
      <c r="Y1453">
        <v>1</v>
      </c>
      <c r="Z1453" t="s">
        <v>872</v>
      </c>
      <c r="AA1453" t="s">
        <v>2388</v>
      </c>
      <c r="AF1453" s="4"/>
      <c r="AG1453" s="4"/>
      <c r="AH1453" t="s">
        <v>67</v>
      </c>
      <c r="AI1453" t="s">
        <v>229</v>
      </c>
      <c r="AJ1453" t="s">
        <v>573</v>
      </c>
      <c r="AK1453" t="s">
        <v>1131</v>
      </c>
      <c r="AL1453" t="s">
        <v>1517</v>
      </c>
      <c r="AM1453" t="s">
        <v>69</v>
      </c>
      <c r="AN1453" t="s">
        <v>1548</v>
      </c>
      <c r="AO1453" t="s">
        <v>872</v>
      </c>
      <c r="AP1453" t="s">
        <v>2388</v>
      </c>
    </row>
    <row r="1454" spans="1:42" x14ac:dyDescent="0.25">
      <c r="A1454">
        <v>1024</v>
      </c>
      <c r="B1454">
        <v>440</v>
      </c>
      <c r="C1454" s="4">
        <v>44323</v>
      </c>
      <c r="D1454">
        <v>6</v>
      </c>
      <c r="E1454" t="s">
        <v>33</v>
      </c>
      <c r="F1454" t="s">
        <v>44</v>
      </c>
      <c r="G1454" t="s">
        <v>55</v>
      </c>
      <c r="H1454" t="s">
        <v>58</v>
      </c>
      <c r="I1454" s="4">
        <v>43717</v>
      </c>
      <c r="J1454">
        <v>1</v>
      </c>
      <c r="K1454" t="s">
        <v>61</v>
      </c>
      <c r="L1454" s="4">
        <v>43615</v>
      </c>
      <c r="M1454" s="4">
        <v>43830</v>
      </c>
      <c r="N1454">
        <v>2</v>
      </c>
      <c r="O1454" t="s">
        <v>111</v>
      </c>
      <c r="P1454" t="s">
        <v>273</v>
      </c>
      <c r="Q1454">
        <v>2</v>
      </c>
      <c r="R1454" t="s">
        <v>890</v>
      </c>
      <c r="S1454" t="s">
        <v>1427</v>
      </c>
      <c r="T1454" t="s">
        <v>1942</v>
      </c>
      <c r="U1454" t="s">
        <v>103</v>
      </c>
      <c r="V1454" t="s">
        <v>2030</v>
      </c>
      <c r="W1454">
        <v>69.239999999999995</v>
      </c>
      <c r="X1454">
        <v>64.959999999999994</v>
      </c>
      <c r="Y1454">
        <v>2</v>
      </c>
      <c r="Z1454" t="s">
        <v>2122</v>
      </c>
      <c r="AA1454" t="s">
        <v>2396</v>
      </c>
      <c r="AF1454" s="4"/>
      <c r="AG1454" s="4"/>
      <c r="AH1454" t="s">
        <v>70</v>
      </c>
      <c r="AI1454" t="s">
        <v>232</v>
      </c>
      <c r="AJ1454" t="s">
        <v>495</v>
      </c>
      <c r="AK1454" t="s">
        <v>1058</v>
      </c>
      <c r="AL1454" t="s">
        <v>1587</v>
      </c>
      <c r="AM1454" t="s">
        <v>69</v>
      </c>
      <c r="AN1454" t="s">
        <v>1517</v>
      </c>
      <c r="AO1454" t="s">
        <v>673</v>
      </c>
      <c r="AP1454" t="s">
        <v>2348</v>
      </c>
    </row>
    <row r="1455" spans="1:42" x14ac:dyDescent="0.25">
      <c r="A1455">
        <v>1024</v>
      </c>
      <c r="B1455">
        <v>440</v>
      </c>
      <c r="C1455" s="4">
        <v>44323</v>
      </c>
      <c r="D1455">
        <v>6</v>
      </c>
      <c r="E1455" t="s">
        <v>33</v>
      </c>
      <c r="F1455" t="s">
        <v>44</v>
      </c>
      <c r="G1455" t="s">
        <v>55</v>
      </c>
      <c r="H1455" t="s">
        <v>58</v>
      </c>
      <c r="I1455" s="4">
        <v>43717</v>
      </c>
      <c r="J1455">
        <v>1</v>
      </c>
      <c r="K1455" t="s">
        <v>61</v>
      </c>
      <c r="L1455" s="4">
        <v>43615</v>
      </c>
      <c r="M1455" s="4">
        <v>43830</v>
      </c>
      <c r="N1455">
        <v>2</v>
      </c>
      <c r="O1455" t="s">
        <v>111</v>
      </c>
      <c r="P1455" t="s">
        <v>273</v>
      </c>
      <c r="Q1455">
        <v>2</v>
      </c>
      <c r="R1455" t="s">
        <v>890</v>
      </c>
      <c r="S1455" t="s">
        <v>1427</v>
      </c>
      <c r="T1455" t="s">
        <v>1942</v>
      </c>
      <c r="U1455" t="s">
        <v>103</v>
      </c>
      <c r="V1455" t="s">
        <v>2030</v>
      </c>
      <c r="W1455">
        <v>69.239999999999995</v>
      </c>
      <c r="X1455">
        <v>64.959999999999994</v>
      </c>
      <c r="Y1455">
        <v>2</v>
      </c>
      <c r="Z1455" t="s">
        <v>2122</v>
      </c>
      <c r="AA1455" t="s">
        <v>2396</v>
      </c>
      <c r="AF1455" s="4"/>
      <c r="AG1455" s="4"/>
      <c r="AH1455" t="s">
        <v>78</v>
      </c>
      <c r="AI1455" t="s">
        <v>240</v>
      </c>
      <c r="AJ1455" t="s">
        <v>604</v>
      </c>
      <c r="AK1455" t="s">
        <v>1136</v>
      </c>
      <c r="AL1455" t="s">
        <v>1682</v>
      </c>
      <c r="AM1455" t="s">
        <v>67</v>
      </c>
      <c r="AN1455" t="s">
        <v>1548</v>
      </c>
      <c r="AO1455" t="s">
        <v>469</v>
      </c>
      <c r="AP1455" t="s">
        <v>2339</v>
      </c>
    </row>
    <row r="1456" spans="1:42" x14ac:dyDescent="0.25">
      <c r="A1456">
        <v>1025</v>
      </c>
      <c r="B1456">
        <v>444</v>
      </c>
      <c r="C1456" s="4">
        <v>44323</v>
      </c>
      <c r="D1456">
        <v>8</v>
      </c>
      <c r="E1456" t="s">
        <v>43</v>
      </c>
      <c r="F1456" t="s">
        <v>54</v>
      </c>
      <c r="G1456" t="s">
        <v>56</v>
      </c>
      <c r="H1456" t="s">
        <v>58</v>
      </c>
      <c r="I1456" s="4">
        <v>43720</v>
      </c>
      <c r="J1456">
        <v>2</v>
      </c>
      <c r="K1456" t="s">
        <v>60</v>
      </c>
      <c r="L1456" s="4">
        <v>43615</v>
      </c>
      <c r="M1456" s="4">
        <v>43830</v>
      </c>
      <c r="N1456">
        <v>2</v>
      </c>
      <c r="O1456" t="s">
        <v>135</v>
      </c>
      <c r="P1456" t="s">
        <v>297</v>
      </c>
      <c r="Q1456">
        <v>2</v>
      </c>
      <c r="R1456" t="s">
        <v>891</v>
      </c>
      <c r="S1456" t="s">
        <v>1428</v>
      </c>
      <c r="T1456" t="s">
        <v>1943</v>
      </c>
      <c r="U1456" t="s">
        <v>75</v>
      </c>
      <c r="V1456" t="s">
        <v>2035</v>
      </c>
      <c r="W1456">
        <v>100.91</v>
      </c>
      <c r="X1456">
        <v>79.95</v>
      </c>
      <c r="Y1456">
        <v>2</v>
      </c>
      <c r="Z1456" t="s">
        <v>2296</v>
      </c>
      <c r="AA1456" t="s">
        <v>2601</v>
      </c>
      <c r="AF1456" s="4"/>
      <c r="AG1456" s="4"/>
      <c r="AH1456" t="s">
        <v>90</v>
      </c>
      <c r="AI1456" t="s">
        <v>252</v>
      </c>
      <c r="AJ1456" t="s">
        <v>444</v>
      </c>
      <c r="AK1456" t="s">
        <v>1006</v>
      </c>
      <c r="AL1456" t="s">
        <v>1537</v>
      </c>
      <c r="AM1456" t="s">
        <v>80</v>
      </c>
      <c r="AN1456" t="s">
        <v>1562</v>
      </c>
      <c r="AO1456" t="s">
        <v>645</v>
      </c>
      <c r="AP1456" t="s">
        <v>2347</v>
      </c>
    </row>
    <row r="1457" spans="1:42" x14ac:dyDescent="0.25">
      <c r="A1457">
        <v>1025</v>
      </c>
      <c r="B1457">
        <v>444</v>
      </c>
      <c r="C1457" s="4">
        <v>44323</v>
      </c>
      <c r="D1457">
        <v>8</v>
      </c>
      <c r="E1457" t="s">
        <v>43</v>
      </c>
      <c r="F1457" t="s">
        <v>54</v>
      </c>
      <c r="G1457" t="s">
        <v>56</v>
      </c>
      <c r="H1457" t="s">
        <v>58</v>
      </c>
      <c r="I1457" s="4">
        <v>43720</v>
      </c>
      <c r="J1457">
        <v>2</v>
      </c>
      <c r="K1457" t="s">
        <v>60</v>
      </c>
      <c r="L1457" s="4">
        <v>43615</v>
      </c>
      <c r="M1457" s="4">
        <v>43830</v>
      </c>
      <c r="N1457">
        <v>2</v>
      </c>
      <c r="O1457" t="s">
        <v>135</v>
      </c>
      <c r="P1457" t="s">
        <v>297</v>
      </c>
      <c r="Q1457">
        <v>2</v>
      </c>
      <c r="R1457" t="s">
        <v>891</v>
      </c>
      <c r="S1457" t="s">
        <v>1428</v>
      </c>
      <c r="T1457" t="s">
        <v>1943</v>
      </c>
      <c r="U1457" t="s">
        <v>75</v>
      </c>
      <c r="V1457" t="s">
        <v>2035</v>
      </c>
      <c r="W1457">
        <v>100.91</v>
      </c>
      <c r="X1457">
        <v>79.95</v>
      </c>
      <c r="Y1457">
        <v>2</v>
      </c>
      <c r="Z1457" t="s">
        <v>2296</v>
      </c>
      <c r="AA1457" t="s">
        <v>2601</v>
      </c>
      <c r="AF1457" s="4"/>
      <c r="AG1457" s="4"/>
      <c r="AH1457" t="s">
        <v>70</v>
      </c>
      <c r="AI1457" t="s">
        <v>232</v>
      </c>
      <c r="AJ1457" t="s">
        <v>635</v>
      </c>
      <c r="AK1457" t="s">
        <v>1183</v>
      </c>
      <c r="AL1457" t="s">
        <v>1707</v>
      </c>
      <c r="AM1457" t="s">
        <v>67</v>
      </c>
      <c r="AN1457" t="s">
        <v>1517</v>
      </c>
      <c r="AO1457" t="s">
        <v>673</v>
      </c>
      <c r="AP1457" t="s">
        <v>2348</v>
      </c>
    </row>
    <row r="1458" spans="1:42" x14ac:dyDescent="0.25">
      <c r="A1458">
        <v>1026</v>
      </c>
      <c r="B1458">
        <v>486</v>
      </c>
      <c r="C1458" s="4">
        <v>44324</v>
      </c>
      <c r="D1458">
        <v>11</v>
      </c>
      <c r="E1458" t="s">
        <v>37</v>
      </c>
      <c r="F1458" t="s">
        <v>48</v>
      </c>
      <c r="G1458" t="s">
        <v>55</v>
      </c>
      <c r="H1458" t="s">
        <v>58</v>
      </c>
      <c r="I1458" s="4">
        <v>43893</v>
      </c>
      <c r="J1458">
        <v>15</v>
      </c>
      <c r="K1458" t="s">
        <v>62</v>
      </c>
      <c r="L1458" s="4">
        <v>43615</v>
      </c>
      <c r="M1458" s="4">
        <v>44413</v>
      </c>
      <c r="N1458">
        <v>1</v>
      </c>
      <c r="O1458" t="s">
        <v>67</v>
      </c>
      <c r="P1458" t="s">
        <v>229</v>
      </c>
      <c r="Q1458">
        <v>1</v>
      </c>
      <c r="R1458" t="s">
        <v>468</v>
      </c>
      <c r="S1458" t="s">
        <v>1031</v>
      </c>
      <c r="T1458" t="s">
        <v>1561</v>
      </c>
      <c r="U1458" t="s">
        <v>69</v>
      </c>
      <c r="V1458" t="s">
        <v>1548</v>
      </c>
      <c r="W1458">
        <v>32.99</v>
      </c>
      <c r="X1458">
        <v>14.99</v>
      </c>
      <c r="Y1458">
        <v>1</v>
      </c>
      <c r="Z1458" t="s">
        <v>90</v>
      </c>
      <c r="AA1458" t="s">
        <v>2328</v>
      </c>
      <c r="AF1458" s="4"/>
      <c r="AG1458" s="4"/>
      <c r="AH1458" t="s">
        <v>67</v>
      </c>
      <c r="AI1458" t="s">
        <v>229</v>
      </c>
      <c r="AJ1458" t="s">
        <v>468</v>
      </c>
      <c r="AK1458" t="s">
        <v>1031</v>
      </c>
      <c r="AL1458" t="s">
        <v>1561</v>
      </c>
      <c r="AM1458" t="s">
        <v>69</v>
      </c>
      <c r="AN1458" t="s">
        <v>1548</v>
      </c>
      <c r="AO1458" t="s">
        <v>90</v>
      </c>
      <c r="AP1458" t="s">
        <v>2328</v>
      </c>
    </row>
    <row r="1459" spans="1:42" x14ac:dyDescent="0.25">
      <c r="A1459">
        <v>1027</v>
      </c>
      <c r="B1459">
        <v>368</v>
      </c>
      <c r="C1459" s="4">
        <v>44325</v>
      </c>
      <c r="D1459">
        <v>5</v>
      </c>
      <c r="E1459" t="s">
        <v>36</v>
      </c>
      <c r="F1459" t="s">
        <v>47</v>
      </c>
      <c r="G1459" t="s">
        <v>56</v>
      </c>
      <c r="H1459" t="s">
        <v>57</v>
      </c>
      <c r="I1459" s="4">
        <v>43583</v>
      </c>
      <c r="J1459">
        <v>2</v>
      </c>
      <c r="L1459" s="4"/>
      <c r="M1459" s="4"/>
      <c r="N1459">
        <v>2</v>
      </c>
      <c r="O1459" t="s">
        <v>177</v>
      </c>
      <c r="P1459" t="s">
        <v>339</v>
      </c>
      <c r="Q1459">
        <v>2</v>
      </c>
      <c r="R1459" t="s">
        <v>892</v>
      </c>
      <c r="S1459" t="s">
        <v>1429</v>
      </c>
      <c r="T1459" t="s">
        <v>1944</v>
      </c>
      <c r="U1459" t="s">
        <v>103</v>
      </c>
      <c r="V1459" t="s">
        <v>2030</v>
      </c>
      <c r="W1459">
        <v>111.56</v>
      </c>
      <c r="X1459">
        <v>64.959999999999994</v>
      </c>
      <c r="Y1459">
        <v>2</v>
      </c>
      <c r="Z1459" t="s">
        <v>2297</v>
      </c>
      <c r="AA1459" t="s">
        <v>2602</v>
      </c>
      <c r="AF1459" s="4"/>
      <c r="AG1459" s="4"/>
      <c r="AH1459" t="s">
        <v>65</v>
      </c>
      <c r="AI1459" t="s">
        <v>227</v>
      </c>
      <c r="AJ1459" t="s">
        <v>389</v>
      </c>
      <c r="AK1459" t="s">
        <v>951</v>
      </c>
      <c r="AL1459" t="s">
        <v>1485</v>
      </c>
      <c r="AM1459" t="s">
        <v>69</v>
      </c>
      <c r="AN1459" t="s">
        <v>1517</v>
      </c>
      <c r="AO1459" t="s">
        <v>431</v>
      </c>
      <c r="AP1459" t="s">
        <v>2326</v>
      </c>
    </row>
    <row r="1460" spans="1:42" x14ac:dyDescent="0.25">
      <c r="A1460">
        <v>1027</v>
      </c>
      <c r="B1460">
        <v>368</v>
      </c>
      <c r="C1460" s="4">
        <v>44325</v>
      </c>
      <c r="D1460">
        <v>5</v>
      </c>
      <c r="E1460" t="s">
        <v>36</v>
      </c>
      <c r="F1460" t="s">
        <v>47</v>
      </c>
      <c r="G1460" t="s">
        <v>56</v>
      </c>
      <c r="H1460" t="s">
        <v>57</v>
      </c>
      <c r="I1460" s="4">
        <v>43583</v>
      </c>
      <c r="J1460">
        <v>2</v>
      </c>
      <c r="L1460" s="4"/>
      <c r="M1460" s="4"/>
      <c r="N1460">
        <v>2</v>
      </c>
      <c r="O1460" t="s">
        <v>177</v>
      </c>
      <c r="P1460" t="s">
        <v>339</v>
      </c>
      <c r="Q1460">
        <v>2</v>
      </c>
      <c r="R1460" t="s">
        <v>892</v>
      </c>
      <c r="S1460" t="s">
        <v>1429</v>
      </c>
      <c r="T1460" t="s">
        <v>1944</v>
      </c>
      <c r="U1460" t="s">
        <v>103</v>
      </c>
      <c r="V1460" t="s">
        <v>2030</v>
      </c>
      <c r="W1460">
        <v>111.56</v>
      </c>
      <c r="X1460">
        <v>64.959999999999994</v>
      </c>
      <c r="Y1460">
        <v>2</v>
      </c>
      <c r="Z1460" t="s">
        <v>2297</v>
      </c>
      <c r="AA1460" t="s">
        <v>2602</v>
      </c>
      <c r="AF1460" s="4"/>
      <c r="AG1460" s="4"/>
      <c r="AH1460" t="s">
        <v>67</v>
      </c>
      <c r="AI1460" t="s">
        <v>229</v>
      </c>
      <c r="AJ1460" t="s">
        <v>467</v>
      </c>
      <c r="AK1460" t="s">
        <v>1030</v>
      </c>
      <c r="AL1460" t="s">
        <v>1560</v>
      </c>
      <c r="AM1460" t="s">
        <v>67</v>
      </c>
      <c r="AN1460" t="s">
        <v>1548</v>
      </c>
      <c r="AO1460" t="s">
        <v>84</v>
      </c>
      <c r="AP1460" t="s">
        <v>2366</v>
      </c>
    </row>
    <row r="1461" spans="1:42" x14ac:dyDescent="0.25">
      <c r="A1461">
        <v>1028</v>
      </c>
      <c r="B1461">
        <v>109</v>
      </c>
      <c r="C1461" s="4">
        <v>44326</v>
      </c>
      <c r="D1461">
        <v>6</v>
      </c>
      <c r="E1461" t="s">
        <v>33</v>
      </c>
      <c r="F1461" t="s">
        <v>44</v>
      </c>
      <c r="G1461" t="s">
        <v>56</v>
      </c>
      <c r="H1461" t="s">
        <v>57</v>
      </c>
      <c r="I1461" s="4">
        <v>43721</v>
      </c>
      <c r="J1461">
        <v>3</v>
      </c>
      <c r="K1461" t="s">
        <v>59</v>
      </c>
      <c r="L1461" s="4">
        <v>43615</v>
      </c>
      <c r="M1461" s="4">
        <v>43830</v>
      </c>
      <c r="N1461">
        <v>1</v>
      </c>
      <c r="O1461" t="s">
        <v>79</v>
      </c>
      <c r="P1461" t="s">
        <v>241</v>
      </c>
      <c r="Q1461">
        <v>1</v>
      </c>
      <c r="R1461" t="s">
        <v>463</v>
      </c>
      <c r="S1461" t="s">
        <v>1026</v>
      </c>
      <c r="T1461" t="s">
        <v>1556</v>
      </c>
      <c r="U1461" t="s">
        <v>69</v>
      </c>
      <c r="V1461" t="s">
        <v>1548</v>
      </c>
      <c r="W1461">
        <v>21.49</v>
      </c>
      <c r="X1461">
        <v>14.99</v>
      </c>
      <c r="Y1461">
        <v>1</v>
      </c>
      <c r="Z1461" t="s">
        <v>455</v>
      </c>
      <c r="AA1461" t="s">
        <v>2340</v>
      </c>
      <c r="AF1461" s="4"/>
      <c r="AG1461" s="4"/>
      <c r="AH1461" t="s">
        <v>79</v>
      </c>
      <c r="AI1461" t="s">
        <v>241</v>
      </c>
      <c r="AJ1461" t="s">
        <v>463</v>
      </c>
      <c r="AK1461" t="s">
        <v>1026</v>
      </c>
      <c r="AL1461" t="s">
        <v>1556</v>
      </c>
      <c r="AM1461" t="s">
        <v>69</v>
      </c>
      <c r="AN1461" t="s">
        <v>1548</v>
      </c>
      <c r="AO1461" t="s">
        <v>455</v>
      </c>
      <c r="AP1461" t="s">
        <v>2340</v>
      </c>
    </row>
    <row r="1462" spans="1:42" x14ac:dyDescent="0.25">
      <c r="A1462">
        <v>1029</v>
      </c>
      <c r="B1462">
        <v>120</v>
      </c>
      <c r="C1462" s="4">
        <v>44326</v>
      </c>
      <c r="D1462">
        <v>10</v>
      </c>
      <c r="E1462" t="s">
        <v>42</v>
      </c>
      <c r="F1462" t="s">
        <v>53</v>
      </c>
      <c r="G1462" t="s">
        <v>56</v>
      </c>
      <c r="H1462" t="s">
        <v>57</v>
      </c>
      <c r="I1462" s="4">
        <v>43932</v>
      </c>
      <c r="J1462">
        <v>7</v>
      </c>
      <c r="K1462" t="s">
        <v>61</v>
      </c>
      <c r="L1462" s="4">
        <v>43915</v>
      </c>
      <c r="M1462" s="4">
        <v>44012</v>
      </c>
      <c r="N1462">
        <v>1</v>
      </c>
      <c r="O1462" t="s">
        <v>80</v>
      </c>
      <c r="P1462" t="s">
        <v>242</v>
      </c>
      <c r="Q1462">
        <v>1</v>
      </c>
      <c r="R1462" t="s">
        <v>696</v>
      </c>
      <c r="S1462" t="s">
        <v>1236</v>
      </c>
      <c r="T1462" t="s">
        <v>1758</v>
      </c>
      <c r="U1462" t="s">
        <v>67</v>
      </c>
      <c r="V1462" t="s">
        <v>1548</v>
      </c>
      <c r="W1462">
        <v>218.97</v>
      </c>
      <c r="X1462">
        <v>44.97</v>
      </c>
      <c r="Y1462">
        <v>1</v>
      </c>
      <c r="Z1462" t="s">
        <v>80</v>
      </c>
      <c r="AA1462" t="s">
        <v>2357</v>
      </c>
      <c r="AF1462" s="4"/>
      <c r="AG1462" s="4"/>
      <c r="AH1462" t="s">
        <v>80</v>
      </c>
      <c r="AI1462" t="s">
        <v>242</v>
      </c>
      <c r="AJ1462" t="s">
        <v>696</v>
      </c>
      <c r="AK1462" t="s">
        <v>1236</v>
      </c>
      <c r="AL1462" t="s">
        <v>1758</v>
      </c>
      <c r="AM1462" t="s">
        <v>67</v>
      </c>
      <c r="AN1462" t="s">
        <v>1548</v>
      </c>
      <c r="AO1462" t="s">
        <v>80</v>
      </c>
      <c r="AP1462" t="s">
        <v>2357</v>
      </c>
    </row>
    <row r="1463" spans="1:42" x14ac:dyDescent="0.25">
      <c r="A1463">
        <v>1030</v>
      </c>
      <c r="B1463">
        <v>446</v>
      </c>
      <c r="C1463" s="4">
        <v>44328</v>
      </c>
      <c r="D1463">
        <v>7</v>
      </c>
      <c r="E1463" t="s">
        <v>35</v>
      </c>
      <c r="F1463" t="s">
        <v>46</v>
      </c>
      <c r="G1463" t="s">
        <v>55</v>
      </c>
      <c r="H1463" t="s">
        <v>57</v>
      </c>
      <c r="I1463" s="4">
        <v>44051</v>
      </c>
      <c r="J1463">
        <v>9</v>
      </c>
      <c r="K1463" t="s">
        <v>59</v>
      </c>
      <c r="L1463" s="4">
        <v>43952</v>
      </c>
      <c r="M1463" s="4">
        <v>44075</v>
      </c>
      <c r="N1463">
        <v>2</v>
      </c>
      <c r="O1463" t="s">
        <v>157</v>
      </c>
      <c r="P1463" t="s">
        <v>319</v>
      </c>
      <c r="Q1463">
        <v>2</v>
      </c>
      <c r="R1463" t="s">
        <v>893</v>
      </c>
      <c r="S1463" t="s">
        <v>1430</v>
      </c>
      <c r="T1463" t="s">
        <v>1945</v>
      </c>
      <c r="U1463" t="s">
        <v>128</v>
      </c>
      <c r="V1463" t="s">
        <v>2042</v>
      </c>
      <c r="W1463">
        <v>213.24</v>
      </c>
      <c r="X1463">
        <v>109.92</v>
      </c>
      <c r="Y1463">
        <v>2</v>
      </c>
      <c r="Z1463" t="s">
        <v>2128</v>
      </c>
      <c r="AA1463" t="s">
        <v>2403</v>
      </c>
      <c r="AF1463" s="4"/>
      <c r="AG1463" s="4"/>
      <c r="AH1463" t="s">
        <v>80</v>
      </c>
      <c r="AI1463" t="s">
        <v>242</v>
      </c>
      <c r="AJ1463" t="s">
        <v>587</v>
      </c>
      <c r="AK1463" t="s">
        <v>1143</v>
      </c>
      <c r="AL1463" t="s">
        <v>1668</v>
      </c>
      <c r="AM1463" t="s">
        <v>90</v>
      </c>
      <c r="AN1463" t="s">
        <v>1548</v>
      </c>
      <c r="AO1463" t="s">
        <v>79</v>
      </c>
      <c r="AP1463" t="s">
        <v>2349</v>
      </c>
    </row>
    <row r="1464" spans="1:42" x14ac:dyDescent="0.25">
      <c r="A1464">
        <v>1030</v>
      </c>
      <c r="B1464">
        <v>446</v>
      </c>
      <c r="C1464" s="4">
        <v>44328</v>
      </c>
      <c r="D1464">
        <v>7</v>
      </c>
      <c r="E1464" t="s">
        <v>35</v>
      </c>
      <c r="F1464" t="s">
        <v>46</v>
      </c>
      <c r="G1464" t="s">
        <v>55</v>
      </c>
      <c r="H1464" t="s">
        <v>57</v>
      </c>
      <c r="I1464" s="4">
        <v>44051</v>
      </c>
      <c r="J1464">
        <v>9</v>
      </c>
      <c r="K1464" t="s">
        <v>59</v>
      </c>
      <c r="L1464" s="4">
        <v>43952</v>
      </c>
      <c r="M1464" s="4">
        <v>44075</v>
      </c>
      <c r="N1464">
        <v>2</v>
      </c>
      <c r="O1464" t="s">
        <v>157</v>
      </c>
      <c r="P1464" t="s">
        <v>319</v>
      </c>
      <c r="Q1464">
        <v>2</v>
      </c>
      <c r="R1464" t="s">
        <v>893</v>
      </c>
      <c r="S1464" t="s">
        <v>1430</v>
      </c>
      <c r="T1464" t="s">
        <v>1945</v>
      </c>
      <c r="U1464" t="s">
        <v>128</v>
      </c>
      <c r="V1464" t="s">
        <v>2042</v>
      </c>
      <c r="W1464">
        <v>213.24</v>
      </c>
      <c r="X1464">
        <v>109.92</v>
      </c>
      <c r="Y1464">
        <v>2</v>
      </c>
      <c r="Z1464" t="s">
        <v>2128</v>
      </c>
      <c r="AA1464" t="s">
        <v>2403</v>
      </c>
      <c r="AF1464" s="4"/>
      <c r="AG1464" s="4"/>
      <c r="AH1464" t="s">
        <v>90</v>
      </c>
      <c r="AI1464" t="s">
        <v>252</v>
      </c>
      <c r="AJ1464" t="s">
        <v>497</v>
      </c>
      <c r="AK1464" t="s">
        <v>1060</v>
      </c>
      <c r="AL1464" t="s">
        <v>1589</v>
      </c>
      <c r="AM1464" t="s">
        <v>80</v>
      </c>
      <c r="AN1464" t="s">
        <v>1562</v>
      </c>
      <c r="AO1464" t="s">
        <v>410</v>
      </c>
      <c r="AP1464" t="s">
        <v>2359</v>
      </c>
    </row>
    <row r="1465" spans="1:42" x14ac:dyDescent="0.25">
      <c r="A1465">
        <v>1031</v>
      </c>
      <c r="B1465">
        <v>217</v>
      </c>
      <c r="C1465" s="4">
        <v>44329</v>
      </c>
      <c r="D1465">
        <v>4</v>
      </c>
      <c r="E1465" t="s">
        <v>40</v>
      </c>
      <c r="F1465" t="s">
        <v>51</v>
      </c>
      <c r="G1465" t="s">
        <v>55</v>
      </c>
      <c r="H1465" t="s">
        <v>57</v>
      </c>
      <c r="I1465" s="4">
        <v>43670</v>
      </c>
      <c r="J1465">
        <v>3</v>
      </c>
      <c r="K1465" t="s">
        <v>59</v>
      </c>
      <c r="L1465" s="4">
        <v>43615</v>
      </c>
      <c r="M1465" s="4">
        <v>43830</v>
      </c>
      <c r="N1465">
        <v>1</v>
      </c>
      <c r="O1465" t="s">
        <v>80</v>
      </c>
      <c r="P1465" t="s">
        <v>242</v>
      </c>
      <c r="Q1465">
        <v>1</v>
      </c>
      <c r="R1465" t="s">
        <v>620</v>
      </c>
      <c r="S1465" t="s">
        <v>1170</v>
      </c>
      <c r="T1465" t="s">
        <v>1696</v>
      </c>
      <c r="U1465" t="s">
        <v>69</v>
      </c>
      <c r="V1465" t="s">
        <v>1548</v>
      </c>
      <c r="W1465">
        <v>120.99</v>
      </c>
      <c r="X1465">
        <v>14.99</v>
      </c>
      <c r="Y1465">
        <v>1</v>
      </c>
      <c r="Z1465" t="s">
        <v>79</v>
      </c>
      <c r="AA1465" t="s">
        <v>2349</v>
      </c>
      <c r="AF1465" s="4"/>
      <c r="AG1465" s="4"/>
      <c r="AH1465" t="s">
        <v>80</v>
      </c>
      <c r="AI1465" t="s">
        <v>242</v>
      </c>
      <c r="AJ1465" t="s">
        <v>620</v>
      </c>
      <c r="AK1465" t="s">
        <v>1170</v>
      </c>
      <c r="AL1465" t="s">
        <v>1696</v>
      </c>
      <c r="AM1465" t="s">
        <v>69</v>
      </c>
      <c r="AN1465" t="s">
        <v>1548</v>
      </c>
      <c r="AO1465" t="s">
        <v>79</v>
      </c>
      <c r="AP1465" t="s">
        <v>2349</v>
      </c>
    </row>
    <row r="1466" spans="1:42" x14ac:dyDescent="0.25">
      <c r="A1466">
        <v>1032</v>
      </c>
      <c r="B1466">
        <v>326</v>
      </c>
      <c r="C1466" s="4">
        <v>44329</v>
      </c>
      <c r="D1466">
        <v>6</v>
      </c>
      <c r="E1466" t="s">
        <v>33</v>
      </c>
      <c r="F1466" t="s">
        <v>44</v>
      </c>
      <c r="G1466" t="s">
        <v>55</v>
      </c>
      <c r="H1466" t="s">
        <v>57</v>
      </c>
      <c r="I1466" s="4">
        <v>43471</v>
      </c>
      <c r="J1466">
        <v>1</v>
      </c>
      <c r="L1466" s="4"/>
      <c r="M1466" s="4"/>
      <c r="N1466">
        <v>1</v>
      </c>
      <c r="O1466" t="s">
        <v>90</v>
      </c>
      <c r="P1466" t="s">
        <v>252</v>
      </c>
      <c r="Q1466">
        <v>1</v>
      </c>
      <c r="R1466" t="s">
        <v>669</v>
      </c>
      <c r="S1466" t="s">
        <v>989</v>
      </c>
      <c r="T1466" t="s">
        <v>626</v>
      </c>
      <c r="U1466" t="s">
        <v>67</v>
      </c>
      <c r="V1466" t="s">
        <v>1562</v>
      </c>
      <c r="W1466">
        <v>237</v>
      </c>
      <c r="X1466">
        <v>29.97</v>
      </c>
      <c r="Y1466">
        <v>1</v>
      </c>
      <c r="Z1466" t="s">
        <v>410</v>
      </c>
      <c r="AA1466" t="s">
        <v>2359</v>
      </c>
      <c r="AF1466" s="4"/>
      <c r="AG1466" s="4"/>
      <c r="AH1466" t="s">
        <v>90</v>
      </c>
      <c r="AI1466" t="s">
        <v>252</v>
      </c>
      <c r="AJ1466" t="s">
        <v>669</v>
      </c>
      <c r="AK1466" t="s">
        <v>989</v>
      </c>
      <c r="AL1466" t="s">
        <v>626</v>
      </c>
      <c r="AM1466" t="s">
        <v>67</v>
      </c>
      <c r="AN1466" t="s">
        <v>1562</v>
      </c>
      <c r="AO1466" t="s">
        <v>410</v>
      </c>
      <c r="AP1466" t="s">
        <v>2359</v>
      </c>
    </row>
    <row r="1467" spans="1:42" x14ac:dyDescent="0.25">
      <c r="A1467">
        <v>1033</v>
      </c>
      <c r="B1467">
        <v>61</v>
      </c>
      <c r="C1467" s="4">
        <v>44330</v>
      </c>
      <c r="D1467">
        <v>7</v>
      </c>
      <c r="E1467" t="s">
        <v>35</v>
      </c>
      <c r="F1467" t="s">
        <v>46</v>
      </c>
      <c r="G1467" t="s">
        <v>56</v>
      </c>
      <c r="H1467" t="s">
        <v>57</v>
      </c>
      <c r="I1467" s="4">
        <v>43703</v>
      </c>
      <c r="J1467">
        <v>2</v>
      </c>
      <c r="K1467" t="s">
        <v>60</v>
      </c>
      <c r="L1467" s="4">
        <v>43615</v>
      </c>
      <c r="M1467" s="4">
        <v>43830</v>
      </c>
      <c r="N1467">
        <v>1</v>
      </c>
      <c r="O1467" t="s">
        <v>67</v>
      </c>
      <c r="P1467" t="s">
        <v>229</v>
      </c>
      <c r="Q1467">
        <v>1</v>
      </c>
      <c r="R1467" t="s">
        <v>439</v>
      </c>
      <c r="S1467" t="s">
        <v>1001</v>
      </c>
      <c r="T1467" t="s">
        <v>1533</v>
      </c>
      <c r="U1467" t="s">
        <v>67</v>
      </c>
      <c r="V1467" t="s">
        <v>1548</v>
      </c>
      <c r="W1467">
        <v>179.97</v>
      </c>
      <c r="X1467">
        <v>44.97</v>
      </c>
      <c r="Y1467">
        <v>1</v>
      </c>
      <c r="Z1467" t="s">
        <v>84</v>
      </c>
      <c r="AA1467" t="s">
        <v>2366</v>
      </c>
      <c r="AF1467" s="4"/>
      <c r="AG1467" s="4"/>
      <c r="AH1467" t="s">
        <v>67</v>
      </c>
      <c r="AI1467" t="s">
        <v>229</v>
      </c>
      <c r="AJ1467" t="s">
        <v>439</v>
      </c>
      <c r="AK1467" t="s">
        <v>1001</v>
      </c>
      <c r="AL1467" t="s">
        <v>1533</v>
      </c>
      <c r="AM1467" t="s">
        <v>67</v>
      </c>
      <c r="AN1467" t="s">
        <v>1548</v>
      </c>
      <c r="AO1467" t="s">
        <v>84</v>
      </c>
      <c r="AP1467" t="s">
        <v>2366</v>
      </c>
    </row>
    <row r="1468" spans="1:42" x14ac:dyDescent="0.25">
      <c r="A1468">
        <v>1034</v>
      </c>
      <c r="B1468">
        <v>392</v>
      </c>
      <c r="C1468" s="4">
        <v>44330</v>
      </c>
      <c r="D1468">
        <v>4</v>
      </c>
      <c r="E1468" t="s">
        <v>40</v>
      </c>
      <c r="F1468" t="s">
        <v>51</v>
      </c>
      <c r="G1468" t="s">
        <v>56</v>
      </c>
      <c r="H1468" t="s">
        <v>57</v>
      </c>
      <c r="I1468" s="4">
        <v>44132</v>
      </c>
      <c r="J1468">
        <v>10</v>
      </c>
      <c r="K1468" t="s">
        <v>61</v>
      </c>
      <c r="L1468" s="4">
        <v>44055</v>
      </c>
      <c r="M1468" s="4">
        <v>44196</v>
      </c>
      <c r="N1468">
        <v>2</v>
      </c>
      <c r="O1468" t="s">
        <v>183</v>
      </c>
      <c r="P1468" t="s">
        <v>345</v>
      </c>
      <c r="Q1468">
        <v>2</v>
      </c>
      <c r="R1468" t="s">
        <v>894</v>
      </c>
      <c r="S1468" t="s">
        <v>1431</v>
      </c>
      <c r="T1468" t="s">
        <v>1946</v>
      </c>
      <c r="U1468" t="s">
        <v>85</v>
      </c>
      <c r="V1468" t="s">
        <v>2038</v>
      </c>
      <c r="W1468">
        <v>233.89</v>
      </c>
      <c r="X1468">
        <v>54.97</v>
      </c>
      <c r="Y1468">
        <v>2</v>
      </c>
      <c r="Z1468" t="s">
        <v>2298</v>
      </c>
      <c r="AA1468" t="s">
        <v>2603</v>
      </c>
      <c r="AF1468" s="4"/>
      <c r="AG1468" s="4"/>
      <c r="AH1468" t="s">
        <v>67</v>
      </c>
      <c r="AI1468" t="s">
        <v>229</v>
      </c>
      <c r="AJ1468" t="s">
        <v>439</v>
      </c>
      <c r="AK1468" t="s">
        <v>1001</v>
      </c>
      <c r="AL1468" t="s">
        <v>1533</v>
      </c>
      <c r="AM1468" t="s">
        <v>69</v>
      </c>
      <c r="AN1468" t="s">
        <v>1548</v>
      </c>
      <c r="AO1468" t="s">
        <v>84</v>
      </c>
      <c r="AP1468" t="s">
        <v>2366</v>
      </c>
    </row>
    <row r="1469" spans="1:42" x14ac:dyDescent="0.25">
      <c r="A1469">
        <v>1034</v>
      </c>
      <c r="B1469">
        <v>392</v>
      </c>
      <c r="C1469" s="4">
        <v>44330</v>
      </c>
      <c r="D1469">
        <v>4</v>
      </c>
      <c r="E1469" t="s">
        <v>40</v>
      </c>
      <c r="F1469" t="s">
        <v>51</v>
      </c>
      <c r="G1469" t="s">
        <v>56</v>
      </c>
      <c r="H1469" t="s">
        <v>57</v>
      </c>
      <c r="I1469" s="4">
        <v>44132</v>
      </c>
      <c r="J1469">
        <v>10</v>
      </c>
      <c r="K1469" t="s">
        <v>61</v>
      </c>
      <c r="L1469" s="4">
        <v>44055</v>
      </c>
      <c r="M1469" s="4">
        <v>44196</v>
      </c>
      <c r="N1469">
        <v>2</v>
      </c>
      <c r="O1469" t="s">
        <v>183</v>
      </c>
      <c r="P1469" t="s">
        <v>345</v>
      </c>
      <c r="Q1469">
        <v>2</v>
      </c>
      <c r="R1469" t="s">
        <v>894</v>
      </c>
      <c r="S1469" t="s">
        <v>1431</v>
      </c>
      <c r="T1469" t="s">
        <v>1946</v>
      </c>
      <c r="U1469" t="s">
        <v>85</v>
      </c>
      <c r="V1469" t="s">
        <v>2038</v>
      </c>
      <c r="W1469">
        <v>233.89</v>
      </c>
      <c r="X1469">
        <v>54.97</v>
      </c>
      <c r="Y1469">
        <v>2</v>
      </c>
      <c r="Z1469" t="s">
        <v>2298</v>
      </c>
      <c r="AA1469" t="s">
        <v>2603</v>
      </c>
      <c r="AF1469" s="4"/>
      <c r="AG1469" s="4"/>
      <c r="AH1469" t="s">
        <v>70</v>
      </c>
      <c r="AI1469" t="s">
        <v>232</v>
      </c>
      <c r="AJ1469" t="s">
        <v>628</v>
      </c>
      <c r="AK1469" t="s">
        <v>1178</v>
      </c>
      <c r="AL1469" t="s">
        <v>1501</v>
      </c>
      <c r="AM1469" t="s">
        <v>80</v>
      </c>
      <c r="AN1469" t="s">
        <v>1517</v>
      </c>
      <c r="AO1469" t="s">
        <v>640</v>
      </c>
      <c r="AP1469" t="s">
        <v>2393</v>
      </c>
    </row>
    <row r="1470" spans="1:42" x14ac:dyDescent="0.25">
      <c r="A1470">
        <v>1035</v>
      </c>
      <c r="B1470">
        <v>250</v>
      </c>
      <c r="C1470" s="4">
        <v>44331</v>
      </c>
      <c r="D1470">
        <v>7</v>
      </c>
      <c r="E1470" t="s">
        <v>35</v>
      </c>
      <c r="F1470" t="s">
        <v>46</v>
      </c>
      <c r="G1470" t="s">
        <v>56</v>
      </c>
      <c r="H1470" t="s">
        <v>57</v>
      </c>
      <c r="I1470" s="4">
        <v>43850</v>
      </c>
      <c r="J1470">
        <v>5</v>
      </c>
      <c r="K1470" t="s">
        <v>60</v>
      </c>
      <c r="L1470" s="4">
        <v>43831</v>
      </c>
      <c r="M1470" s="4">
        <v>43921</v>
      </c>
      <c r="N1470">
        <v>2</v>
      </c>
      <c r="O1470" t="s">
        <v>85</v>
      </c>
      <c r="P1470" t="s">
        <v>247</v>
      </c>
      <c r="Q1470">
        <v>2</v>
      </c>
      <c r="R1470" t="s">
        <v>895</v>
      </c>
      <c r="S1470" t="s">
        <v>1432</v>
      </c>
      <c r="T1470" t="s">
        <v>1947</v>
      </c>
      <c r="U1470" t="s">
        <v>180</v>
      </c>
      <c r="V1470" t="s">
        <v>2037</v>
      </c>
      <c r="W1470">
        <v>1171.97</v>
      </c>
      <c r="X1470">
        <v>64.97</v>
      </c>
      <c r="Y1470">
        <v>2</v>
      </c>
      <c r="Z1470" t="s">
        <v>173</v>
      </c>
      <c r="AA1470" t="s">
        <v>2604</v>
      </c>
      <c r="AF1470" s="4"/>
      <c r="AG1470" s="4"/>
      <c r="AH1470" t="s">
        <v>69</v>
      </c>
      <c r="AI1470" t="s">
        <v>231</v>
      </c>
      <c r="AJ1470" t="s">
        <v>492</v>
      </c>
      <c r="AK1470" t="s">
        <v>1055</v>
      </c>
      <c r="AL1470" t="s">
        <v>1584</v>
      </c>
      <c r="AM1470" t="s">
        <v>80</v>
      </c>
      <c r="AN1470" t="s">
        <v>1577</v>
      </c>
      <c r="AO1470" t="s">
        <v>78</v>
      </c>
      <c r="AP1470" t="s">
        <v>2330</v>
      </c>
    </row>
    <row r="1471" spans="1:42" x14ac:dyDescent="0.25">
      <c r="A1471">
        <v>1035</v>
      </c>
      <c r="B1471">
        <v>250</v>
      </c>
      <c r="C1471" s="4">
        <v>44331</v>
      </c>
      <c r="D1471">
        <v>7</v>
      </c>
      <c r="E1471" t="s">
        <v>35</v>
      </c>
      <c r="F1471" t="s">
        <v>46</v>
      </c>
      <c r="G1471" t="s">
        <v>56</v>
      </c>
      <c r="H1471" t="s">
        <v>57</v>
      </c>
      <c r="I1471" s="4">
        <v>43850</v>
      </c>
      <c r="J1471">
        <v>5</v>
      </c>
      <c r="K1471" t="s">
        <v>60</v>
      </c>
      <c r="L1471" s="4">
        <v>43831</v>
      </c>
      <c r="M1471" s="4">
        <v>43921</v>
      </c>
      <c r="N1471">
        <v>2</v>
      </c>
      <c r="O1471" t="s">
        <v>85</v>
      </c>
      <c r="P1471" t="s">
        <v>247</v>
      </c>
      <c r="Q1471">
        <v>2</v>
      </c>
      <c r="R1471" t="s">
        <v>895</v>
      </c>
      <c r="S1471" t="s">
        <v>1432</v>
      </c>
      <c r="T1471" t="s">
        <v>1947</v>
      </c>
      <c r="U1471" t="s">
        <v>180</v>
      </c>
      <c r="V1471" t="s">
        <v>2037</v>
      </c>
      <c r="W1471">
        <v>1171.97</v>
      </c>
      <c r="X1471">
        <v>64.97</v>
      </c>
      <c r="Y1471">
        <v>2</v>
      </c>
      <c r="Z1471" t="s">
        <v>173</v>
      </c>
      <c r="AA1471" t="s">
        <v>2604</v>
      </c>
      <c r="AF1471" s="4"/>
      <c r="AG1471" s="4"/>
      <c r="AH1471" t="s">
        <v>80</v>
      </c>
      <c r="AI1471" t="s">
        <v>242</v>
      </c>
      <c r="AJ1471" t="s">
        <v>507</v>
      </c>
      <c r="AK1471" t="s">
        <v>1070</v>
      </c>
      <c r="AL1471" t="s">
        <v>1597</v>
      </c>
      <c r="AM1471" t="s">
        <v>69</v>
      </c>
      <c r="AN1471" t="s">
        <v>1548</v>
      </c>
      <c r="AO1471" t="s">
        <v>69</v>
      </c>
      <c r="AP1471" t="s">
        <v>2360</v>
      </c>
    </row>
    <row r="1472" spans="1:42" x14ac:dyDescent="0.25">
      <c r="A1472">
        <v>1036</v>
      </c>
      <c r="B1472">
        <v>209</v>
      </c>
      <c r="C1472" s="4">
        <v>44332</v>
      </c>
      <c r="D1472">
        <v>1</v>
      </c>
      <c r="E1472" t="s">
        <v>39</v>
      </c>
      <c r="F1472" t="s">
        <v>50</v>
      </c>
      <c r="G1472" t="s">
        <v>55</v>
      </c>
      <c r="H1472" t="s">
        <v>58</v>
      </c>
      <c r="I1472" s="4">
        <v>44032</v>
      </c>
      <c r="J1472">
        <v>8</v>
      </c>
      <c r="K1472" t="s">
        <v>60</v>
      </c>
      <c r="L1472" s="4">
        <v>44000</v>
      </c>
      <c r="M1472" s="4">
        <v>44073</v>
      </c>
      <c r="N1472">
        <v>1</v>
      </c>
      <c r="O1472" t="s">
        <v>79</v>
      </c>
      <c r="P1472" t="s">
        <v>241</v>
      </c>
      <c r="Q1472">
        <v>1</v>
      </c>
      <c r="R1472" t="s">
        <v>515</v>
      </c>
      <c r="S1472" t="s">
        <v>1078</v>
      </c>
      <c r="T1472" t="s">
        <v>1587</v>
      </c>
      <c r="U1472" t="s">
        <v>69</v>
      </c>
      <c r="V1472" t="s">
        <v>1562</v>
      </c>
      <c r="W1472">
        <v>54.99</v>
      </c>
      <c r="X1472">
        <v>9.99</v>
      </c>
      <c r="Y1472">
        <v>1</v>
      </c>
      <c r="Z1472" t="s">
        <v>86</v>
      </c>
      <c r="AA1472" t="s">
        <v>2350</v>
      </c>
      <c r="AF1472" s="4"/>
      <c r="AG1472" s="4"/>
      <c r="AH1472" t="s">
        <v>79</v>
      </c>
      <c r="AI1472" t="s">
        <v>241</v>
      </c>
      <c r="AJ1472" t="s">
        <v>515</v>
      </c>
      <c r="AK1472" t="s">
        <v>1078</v>
      </c>
      <c r="AL1472" t="s">
        <v>1587</v>
      </c>
      <c r="AM1472" t="s">
        <v>69</v>
      </c>
      <c r="AN1472" t="s">
        <v>1562</v>
      </c>
      <c r="AO1472" t="s">
        <v>86</v>
      </c>
      <c r="AP1472" t="s">
        <v>2350</v>
      </c>
    </row>
    <row r="1473" spans="1:42" x14ac:dyDescent="0.25">
      <c r="A1473">
        <v>1037</v>
      </c>
      <c r="B1473">
        <v>276</v>
      </c>
      <c r="C1473" s="4">
        <v>44333</v>
      </c>
      <c r="D1473">
        <v>1</v>
      </c>
      <c r="E1473" t="s">
        <v>39</v>
      </c>
      <c r="F1473" t="s">
        <v>50</v>
      </c>
      <c r="G1473" t="s">
        <v>55</v>
      </c>
      <c r="H1473" t="s">
        <v>58</v>
      </c>
      <c r="I1473" s="4">
        <v>43704</v>
      </c>
      <c r="J1473">
        <v>2</v>
      </c>
      <c r="K1473" t="s">
        <v>60</v>
      </c>
      <c r="L1473" s="4">
        <v>43615</v>
      </c>
      <c r="M1473" s="4">
        <v>43830</v>
      </c>
      <c r="N1473">
        <v>1</v>
      </c>
      <c r="O1473" t="s">
        <v>84</v>
      </c>
      <c r="P1473" t="s">
        <v>246</v>
      </c>
      <c r="Q1473">
        <v>1</v>
      </c>
      <c r="R1473" t="s">
        <v>564</v>
      </c>
      <c r="S1473" t="s">
        <v>1124</v>
      </c>
      <c r="T1473" t="s">
        <v>1647</v>
      </c>
      <c r="U1473" t="s">
        <v>80</v>
      </c>
      <c r="V1473" t="s">
        <v>1562</v>
      </c>
      <c r="W1473">
        <v>559.98</v>
      </c>
      <c r="X1473">
        <v>19.98</v>
      </c>
      <c r="Y1473">
        <v>1</v>
      </c>
      <c r="Z1473" t="s">
        <v>645</v>
      </c>
      <c r="AA1473" t="s">
        <v>2347</v>
      </c>
      <c r="AF1473" s="4"/>
      <c r="AG1473" s="4"/>
      <c r="AH1473" t="s">
        <v>84</v>
      </c>
      <c r="AI1473" t="s">
        <v>246</v>
      </c>
      <c r="AJ1473" t="s">
        <v>564</v>
      </c>
      <c r="AK1473" t="s">
        <v>1124</v>
      </c>
      <c r="AL1473" t="s">
        <v>1647</v>
      </c>
      <c r="AM1473" t="s">
        <v>80</v>
      </c>
      <c r="AN1473" t="s">
        <v>1562</v>
      </c>
      <c r="AO1473" t="s">
        <v>645</v>
      </c>
      <c r="AP1473" t="s">
        <v>2347</v>
      </c>
    </row>
    <row r="1474" spans="1:42" x14ac:dyDescent="0.25">
      <c r="A1474">
        <v>1038</v>
      </c>
      <c r="B1474">
        <v>360</v>
      </c>
      <c r="C1474" s="4">
        <v>44334</v>
      </c>
      <c r="D1474">
        <v>2</v>
      </c>
      <c r="E1474" t="s">
        <v>38</v>
      </c>
      <c r="F1474" t="s">
        <v>49</v>
      </c>
      <c r="G1474" t="s">
        <v>55</v>
      </c>
      <c r="H1474" t="s">
        <v>57</v>
      </c>
      <c r="I1474" s="4">
        <v>43608</v>
      </c>
      <c r="J1474">
        <v>1</v>
      </c>
      <c r="L1474" s="4"/>
      <c r="M1474" s="4"/>
      <c r="N1474">
        <v>2</v>
      </c>
      <c r="O1474" t="s">
        <v>209</v>
      </c>
      <c r="P1474" t="s">
        <v>371</v>
      </c>
      <c r="Q1474">
        <v>2</v>
      </c>
      <c r="R1474" t="s">
        <v>896</v>
      </c>
      <c r="S1474" t="s">
        <v>1433</v>
      </c>
      <c r="T1474" t="s">
        <v>1948</v>
      </c>
      <c r="U1474" t="s">
        <v>88</v>
      </c>
      <c r="V1474" t="s">
        <v>2038</v>
      </c>
      <c r="W1474">
        <v>359.88</v>
      </c>
      <c r="X1474">
        <v>69.959999999999994</v>
      </c>
      <c r="Y1474">
        <v>2</v>
      </c>
      <c r="Z1474" t="s">
        <v>2299</v>
      </c>
      <c r="AA1474" t="s">
        <v>2605</v>
      </c>
      <c r="AF1474" s="4"/>
      <c r="AG1474" s="4"/>
      <c r="AH1474" t="s">
        <v>78</v>
      </c>
      <c r="AI1474" t="s">
        <v>240</v>
      </c>
      <c r="AJ1474" t="s">
        <v>668</v>
      </c>
      <c r="AK1474" t="s">
        <v>1212</v>
      </c>
      <c r="AL1474" t="s">
        <v>1735</v>
      </c>
      <c r="AM1474" t="s">
        <v>80</v>
      </c>
      <c r="AN1474" t="s">
        <v>1548</v>
      </c>
      <c r="AO1474" t="s">
        <v>393</v>
      </c>
      <c r="AP1474" t="s">
        <v>2345</v>
      </c>
    </row>
    <row r="1475" spans="1:42" x14ac:dyDescent="0.25">
      <c r="A1475">
        <v>1038</v>
      </c>
      <c r="B1475">
        <v>360</v>
      </c>
      <c r="C1475" s="4">
        <v>44334</v>
      </c>
      <c r="D1475">
        <v>2</v>
      </c>
      <c r="E1475" t="s">
        <v>38</v>
      </c>
      <c r="F1475" t="s">
        <v>49</v>
      </c>
      <c r="G1475" t="s">
        <v>55</v>
      </c>
      <c r="H1475" t="s">
        <v>57</v>
      </c>
      <c r="I1475" s="4">
        <v>43608</v>
      </c>
      <c r="J1475">
        <v>1</v>
      </c>
      <c r="L1475" s="4"/>
      <c r="M1475" s="4"/>
      <c r="N1475">
        <v>2</v>
      </c>
      <c r="O1475" t="s">
        <v>209</v>
      </c>
      <c r="P1475" t="s">
        <v>371</v>
      </c>
      <c r="Q1475">
        <v>2</v>
      </c>
      <c r="R1475" t="s">
        <v>896</v>
      </c>
      <c r="S1475" t="s">
        <v>1433</v>
      </c>
      <c r="T1475" t="s">
        <v>1948</v>
      </c>
      <c r="U1475" t="s">
        <v>88</v>
      </c>
      <c r="V1475" t="s">
        <v>2038</v>
      </c>
      <c r="W1475">
        <v>359.88</v>
      </c>
      <c r="X1475">
        <v>69.959999999999994</v>
      </c>
      <c r="Y1475">
        <v>2</v>
      </c>
      <c r="Z1475" t="s">
        <v>2299</v>
      </c>
      <c r="AA1475" t="s">
        <v>2605</v>
      </c>
      <c r="AF1475" s="4"/>
      <c r="AG1475" s="4"/>
      <c r="AH1475" t="s">
        <v>70</v>
      </c>
      <c r="AI1475" t="s">
        <v>232</v>
      </c>
      <c r="AJ1475" t="s">
        <v>727</v>
      </c>
      <c r="AK1475" t="s">
        <v>1270</v>
      </c>
      <c r="AL1475" t="s">
        <v>1487</v>
      </c>
      <c r="AM1475" t="s">
        <v>80</v>
      </c>
      <c r="AN1475" t="s">
        <v>1517</v>
      </c>
      <c r="AO1475" t="s">
        <v>432</v>
      </c>
      <c r="AP1475" t="s">
        <v>2331</v>
      </c>
    </row>
    <row r="1476" spans="1:42" x14ac:dyDescent="0.25">
      <c r="A1476">
        <v>1039</v>
      </c>
      <c r="B1476">
        <v>488</v>
      </c>
      <c r="C1476" s="4">
        <v>44334</v>
      </c>
      <c r="D1476">
        <v>6</v>
      </c>
      <c r="E1476" t="s">
        <v>33</v>
      </c>
      <c r="F1476" t="s">
        <v>44</v>
      </c>
      <c r="G1476" t="s">
        <v>56</v>
      </c>
      <c r="H1476" t="s">
        <v>58</v>
      </c>
      <c r="I1476" s="4">
        <v>43855</v>
      </c>
      <c r="J1476">
        <v>4</v>
      </c>
      <c r="K1476" t="s">
        <v>61</v>
      </c>
      <c r="L1476" s="4">
        <v>43831</v>
      </c>
      <c r="M1476" s="4">
        <v>43861</v>
      </c>
      <c r="N1476">
        <v>1</v>
      </c>
      <c r="O1476" t="s">
        <v>78</v>
      </c>
      <c r="P1476" t="s">
        <v>240</v>
      </c>
      <c r="Q1476">
        <v>1</v>
      </c>
      <c r="R1476" t="s">
        <v>79</v>
      </c>
      <c r="S1476" t="s">
        <v>1080</v>
      </c>
      <c r="T1476" t="s">
        <v>1606</v>
      </c>
      <c r="U1476" t="s">
        <v>80</v>
      </c>
      <c r="V1476" t="s">
        <v>1548</v>
      </c>
      <c r="W1476">
        <v>51.98</v>
      </c>
      <c r="X1476">
        <v>29.98</v>
      </c>
      <c r="Y1476">
        <v>1</v>
      </c>
      <c r="Z1476" t="s">
        <v>393</v>
      </c>
      <c r="AA1476" t="s">
        <v>2345</v>
      </c>
      <c r="AF1476" s="4"/>
      <c r="AG1476" s="4"/>
      <c r="AH1476" t="s">
        <v>78</v>
      </c>
      <c r="AI1476" t="s">
        <v>240</v>
      </c>
      <c r="AJ1476" t="s">
        <v>79</v>
      </c>
      <c r="AK1476" t="s">
        <v>1080</v>
      </c>
      <c r="AL1476" t="s">
        <v>1606</v>
      </c>
      <c r="AM1476" t="s">
        <v>80</v>
      </c>
      <c r="AN1476" t="s">
        <v>1548</v>
      </c>
      <c r="AO1476" t="s">
        <v>393</v>
      </c>
      <c r="AP1476" t="s">
        <v>2345</v>
      </c>
    </row>
    <row r="1477" spans="1:42" x14ac:dyDescent="0.25">
      <c r="A1477">
        <v>1040</v>
      </c>
      <c r="B1477">
        <v>195</v>
      </c>
      <c r="C1477" s="4">
        <v>44335</v>
      </c>
      <c r="D1477">
        <v>4</v>
      </c>
      <c r="E1477" t="s">
        <v>40</v>
      </c>
      <c r="F1477" t="s">
        <v>51</v>
      </c>
      <c r="G1477" t="s">
        <v>56</v>
      </c>
      <c r="H1477" t="s">
        <v>58</v>
      </c>
      <c r="I1477" s="4">
        <v>43920</v>
      </c>
      <c r="J1477">
        <v>7</v>
      </c>
      <c r="K1477" t="s">
        <v>61</v>
      </c>
      <c r="L1477" s="4">
        <v>43915</v>
      </c>
      <c r="M1477" s="4">
        <v>44012</v>
      </c>
      <c r="N1477">
        <v>1</v>
      </c>
      <c r="O1477" t="s">
        <v>67</v>
      </c>
      <c r="P1477" t="s">
        <v>229</v>
      </c>
      <c r="Q1477">
        <v>1</v>
      </c>
      <c r="R1477" t="s">
        <v>557</v>
      </c>
      <c r="S1477" t="s">
        <v>1030</v>
      </c>
      <c r="T1477" t="s">
        <v>1513</v>
      </c>
      <c r="U1477" t="s">
        <v>80</v>
      </c>
      <c r="V1477" t="s">
        <v>1548</v>
      </c>
      <c r="W1477">
        <v>59.98</v>
      </c>
      <c r="X1477">
        <v>29.98</v>
      </c>
      <c r="Y1477">
        <v>1</v>
      </c>
      <c r="Z1477" t="s">
        <v>652</v>
      </c>
      <c r="AA1477" t="s">
        <v>2352</v>
      </c>
      <c r="AF1477" s="4"/>
      <c r="AG1477" s="4"/>
      <c r="AH1477" t="s">
        <v>67</v>
      </c>
      <c r="AI1477" t="s">
        <v>229</v>
      </c>
      <c r="AJ1477" t="s">
        <v>557</v>
      </c>
      <c r="AK1477" t="s">
        <v>1030</v>
      </c>
      <c r="AL1477" t="s">
        <v>1513</v>
      </c>
      <c r="AM1477" t="s">
        <v>80</v>
      </c>
      <c r="AN1477" t="s">
        <v>1548</v>
      </c>
      <c r="AO1477" t="s">
        <v>652</v>
      </c>
      <c r="AP1477" t="s">
        <v>2352</v>
      </c>
    </row>
    <row r="1478" spans="1:42" x14ac:dyDescent="0.25">
      <c r="A1478">
        <v>1041</v>
      </c>
      <c r="B1478">
        <v>258</v>
      </c>
      <c r="C1478" s="4">
        <v>44335</v>
      </c>
      <c r="D1478">
        <v>2</v>
      </c>
      <c r="E1478" t="s">
        <v>38</v>
      </c>
      <c r="F1478" t="s">
        <v>49</v>
      </c>
      <c r="G1478" t="s">
        <v>55</v>
      </c>
      <c r="H1478" t="s">
        <v>58</v>
      </c>
      <c r="I1478" s="4">
        <v>43945</v>
      </c>
      <c r="J1478">
        <v>7</v>
      </c>
      <c r="K1478" t="s">
        <v>61</v>
      </c>
      <c r="L1478" s="4">
        <v>43915</v>
      </c>
      <c r="M1478" s="4">
        <v>44012</v>
      </c>
      <c r="N1478">
        <v>2</v>
      </c>
      <c r="O1478" t="s">
        <v>118</v>
      </c>
      <c r="P1478" t="s">
        <v>280</v>
      </c>
      <c r="Q1478">
        <v>2</v>
      </c>
      <c r="R1478" t="s">
        <v>897</v>
      </c>
      <c r="S1478" t="s">
        <v>1434</v>
      </c>
      <c r="T1478" t="s">
        <v>1949</v>
      </c>
      <c r="U1478" t="s">
        <v>110</v>
      </c>
      <c r="V1478" t="s">
        <v>2039</v>
      </c>
      <c r="W1478">
        <v>245.82</v>
      </c>
      <c r="X1478">
        <v>74.94</v>
      </c>
      <c r="Y1478">
        <v>2</v>
      </c>
      <c r="Z1478" t="s">
        <v>2168</v>
      </c>
      <c r="AA1478" t="s">
        <v>2449</v>
      </c>
      <c r="AF1478" s="4"/>
      <c r="AG1478" s="4"/>
      <c r="AH1478" t="s">
        <v>90</v>
      </c>
      <c r="AI1478" t="s">
        <v>252</v>
      </c>
      <c r="AJ1478" t="s">
        <v>489</v>
      </c>
      <c r="AK1478" t="s">
        <v>1052</v>
      </c>
      <c r="AL1478" t="s">
        <v>1581</v>
      </c>
      <c r="AM1478" t="s">
        <v>67</v>
      </c>
      <c r="AN1478" t="s">
        <v>1562</v>
      </c>
      <c r="AO1478" t="s">
        <v>410</v>
      </c>
      <c r="AP1478" t="s">
        <v>2359</v>
      </c>
    </row>
    <row r="1479" spans="1:42" x14ac:dyDescent="0.25">
      <c r="A1479">
        <v>1041</v>
      </c>
      <c r="B1479">
        <v>258</v>
      </c>
      <c r="C1479" s="4">
        <v>44335</v>
      </c>
      <c r="D1479">
        <v>2</v>
      </c>
      <c r="E1479" t="s">
        <v>38</v>
      </c>
      <c r="F1479" t="s">
        <v>49</v>
      </c>
      <c r="G1479" t="s">
        <v>55</v>
      </c>
      <c r="H1479" t="s">
        <v>58</v>
      </c>
      <c r="I1479" s="4">
        <v>43945</v>
      </c>
      <c r="J1479">
        <v>7</v>
      </c>
      <c r="K1479" t="s">
        <v>61</v>
      </c>
      <c r="L1479" s="4">
        <v>43915</v>
      </c>
      <c r="M1479" s="4">
        <v>44012</v>
      </c>
      <c r="N1479">
        <v>2</v>
      </c>
      <c r="O1479" t="s">
        <v>118</v>
      </c>
      <c r="P1479" t="s">
        <v>280</v>
      </c>
      <c r="Q1479">
        <v>2</v>
      </c>
      <c r="R1479" t="s">
        <v>897</v>
      </c>
      <c r="S1479" t="s">
        <v>1434</v>
      </c>
      <c r="T1479" t="s">
        <v>1949</v>
      </c>
      <c r="U1479" t="s">
        <v>110</v>
      </c>
      <c r="V1479" t="s">
        <v>2039</v>
      </c>
      <c r="W1479">
        <v>245.82</v>
      </c>
      <c r="X1479">
        <v>74.94</v>
      </c>
      <c r="Y1479">
        <v>2</v>
      </c>
      <c r="Z1479" t="s">
        <v>2168</v>
      </c>
      <c r="AA1479" t="s">
        <v>2449</v>
      </c>
      <c r="AF1479" s="4"/>
      <c r="AG1479" s="4"/>
      <c r="AH1479" t="s">
        <v>79</v>
      </c>
      <c r="AI1479" t="s">
        <v>241</v>
      </c>
      <c r="AJ1479" t="s">
        <v>530</v>
      </c>
      <c r="AK1479" t="s">
        <v>1092</v>
      </c>
      <c r="AL1479" t="s">
        <v>1619</v>
      </c>
      <c r="AM1479" t="s">
        <v>67</v>
      </c>
      <c r="AN1479" t="s">
        <v>1548</v>
      </c>
      <c r="AO1479" t="s">
        <v>65</v>
      </c>
      <c r="AP1479" t="s">
        <v>2343</v>
      </c>
    </row>
    <row r="1480" spans="1:42" x14ac:dyDescent="0.25">
      <c r="A1480">
        <v>1042</v>
      </c>
      <c r="B1480">
        <v>348</v>
      </c>
      <c r="C1480" s="4">
        <v>44335</v>
      </c>
      <c r="D1480">
        <v>9</v>
      </c>
      <c r="E1480" t="s">
        <v>41</v>
      </c>
      <c r="F1480" t="s">
        <v>52</v>
      </c>
      <c r="G1480" t="s">
        <v>56</v>
      </c>
      <c r="H1480" t="s">
        <v>57</v>
      </c>
      <c r="I1480" s="4">
        <v>43602</v>
      </c>
      <c r="J1480">
        <v>1</v>
      </c>
      <c r="L1480" s="4"/>
      <c r="M1480" s="4"/>
      <c r="N1480">
        <v>1</v>
      </c>
      <c r="O1480" t="s">
        <v>65</v>
      </c>
      <c r="P1480" t="s">
        <v>227</v>
      </c>
      <c r="Q1480">
        <v>1</v>
      </c>
      <c r="R1480" t="s">
        <v>415</v>
      </c>
      <c r="S1480" t="s">
        <v>977</v>
      </c>
      <c r="T1480" t="s">
        <v>1510</v>
      </c>
      <c r="U1480" t="s">
        <v>69</v>
      </c>
      <c r="V1480" t="s">
        <v>1517</v>
      </c>
      <c r="W1480">
        <v>199.99</v>
      </c>
      <c r="X1480">
        <v>19.989999999999998</v>
      </c>
      <c r="Y1480">
        <v>1</v>
      </c>
      <c r="Z1480" t="s">
        <v>431</v>
      </c>
      <c r="AA1480" t="s">
        <v>2326</v>
      </c>
      <c r="AF1480" s="4"/>
      <c r="AG1480" s="4"/>
      <c r="AH1480" t="s">
        <v>65</v>
      </c>
      <c r="AI1480" t="s">
        <v>227</v>
      </c>
      <c r="AJ1480" t="s">
        <v>415</v>
      </c>
      <c r="AK1480" t="s">
        <v>977</v>
      </c>
      <c r="AL1480" t="s">
        <v>1510</v>
      </c>
      <c r="AM1480" t="s">
        <v>69</v>
      </c>
      <c r="AN1480" t="s">
        <v>1517</v>
      </c>
      <c r="AO1480" t="s">
        <v>431</v>
      </c>
      <c r="AP1480" t="s">
        <v>2326</v>
      </c>
    </row>
    <row r="1481" spans="1:42" x14ac:dyDescent="0.25">
      <c r="A1481">
        <v>1043</v>
      </c>
      <c r="B1481">
        <v>409</v>
      </c>
      <c r="C1481" s="4">
        <v>44336</v>
      </c>
      <c r="D1481">
        <v>3</v>
      </c>
      <c r="E1481" t="s">
        <v>34</v>
      </c>
      <c r="F1481" t="s">
        <v>45</v>
      </c>
      <c r="G1481" t="s">
        <v>56</v>
      </c>
      <c r="H1481" t="s">
        <v>58</v>
      </c>
      <c r="I1481" s="4">
        <v>43616</v>
      </c>
      <c r="J1481">
        <v>3</v>
      </c>
      <c r="K1481" t="s">
        <v>59</v>
      </c>
      <c r="L1481" s="4">
        <v>43615</v>
      </c>
      <c r="M1481" s="4">
        <v>43830</v>
      </c>
      <c r="N1481">
        <v>1</v>
      </c>
      <c r="O1481" t="s">
        <v>84</v>
      </c>
      <c r="P1481" t="s">
        <v>246</v>
      </c>
      <c r="Q1481">
        <v>1</v>
      </c>
      <c r="R1481" t="s">
        <v>687</v>
      </c>
      <c r="S1481" t="s">
        <v>1104</v>
      </c>
      <c r="T1481" t="s">
        <v>1750</v>
      </c>
      <c r="U1481" t="s">
        <v>67</v>
      </c>
      <c r="V1481" t="s">
        <v>1548</v>
      </c>
      <c r="W1481">
        <v>80.97</v>
      </c>
      <c r="X1481">
        <v>44.97</v>
      </c>
      <c r="Y1481">
        <v>1</v>
      </c>
      <c r="Z1481" t="s">
        <v>410</v>
      </c>
      <c r="AA1481" t="s">
        <v>2359</v>
      </c>
      <c r="AF1481" s="4"/>
      <c r="AG1481" s="4"/>
      <c r="AH1481" t="s">
        <v>84</v>
      </c>
      <c r="AI1481" t="s">
        <v>246</v>
      </c>
      <c r="AJ1481" t="s">
        <v>687</v>
      </c>
      <c r="AK1481" t="s">
        <v>1104</v>
      </c>
      <c r="AL1481" t="s">
        <v>1750</v>
      </c>
      <c r="AM1481" t="s">
        <v>67</v>
      </c>
      <c r="AN1481" t="s">
        <v>1548</v>
      </c>
      <c r="AO1481" t="s">
        <v>410</v>
      </c>
      <c r="AP1481" t="s">
        <v>2359</v>
      </c>
    </row>
    <row r="1482" spans="1:42" x14ac:dyDescent="0.25">
      <c r="A1482">
        <v>1044</v>
      </c>
      <c r="B1482">
        <v>390</v>
      </c>
      <c r="C1482" s="4">
        <v>44337</v>
      </c>
      <c r="D1482">
        <v>11</v>
      </c>
      <c r="E1482" t="s">
        <v>37</v>
      </c>
      <c r="F1482" t="s">
        <v>48</v>
      </c>
      <c r="G1482" t="s">
        <v>55</v>
      </c>
      <c r="H1482" t="s">
        <v>58</v>
      </c>
      <c r="I1482" s="4">
        <v>43641</v>
      </c>
      <c r="J1482">
        <v>2</v>
      </c>
      <c r="K1482" t="s">
        <v>60</v>
      </c>
      <c r="L1482" s="4">
        <v>43615</v>
      </c>
      <c r="M1482" s="4">
        <v>43830</v>
      </c>
      <c r="N1482">
        <v>1</v>
      </c>
      <c r="O1482" t="s">
        <v>90</v>
      </c>
      <c r="P1482" t="s">
        <v>252</v>
      </c>
      <c r="Q1482">
        <v>1</v>
      </c>
      <c r="R1482" t="s">
        <v>69</v>
      </c>
      <c r="S1482" t="s">
        <v>1015</v>
      </c>
      <c r="T1482" t="s">
        <v>1545</v>
      </c>
      <c r="U1482" t="s">
        <v>80</v>
      </c>
      <c r="V1482" t="s">
        <v>1562</v>
      </c>
      <c r="W1482">
        <v>189.98</v>
      </c>
      <c r="X1482">
        <v>19.98</v>
      </c>
      <c r="Y1482">
        <v>1</v>
      </c>
      <c r="Z1482" t="s">
        <v>645</v>
      </c>
      <c r="AA1482" t="s">
        <v>2347</v>
      </c>
      <c r="AF1482" s="4"/>
      <c r="AG1482" s="4"/>
      <c r="AH1482" t="s">
        <v>90</v>
      </c>
      <c r="AI1482" t="s">
        <v>252</v>
      </c>
      <c r="AJ1482" t="s">
        <v>69</v>
      </c>
      <c r="AK1482" t="s">
        <v>1015</v>
      </c>
      <c r="AL1482" t="s">
        <v>1545</v>
      </c>
      <c r="AM1482" t="s">
        <v>80</v>
      </c>
      <c r="AN1482" t="s">
        <v>1562</v>
      </c>
      <c r="AO1482" t="s">
        <v>645</v>
      </c>
      <c r="AP1482" t="s">
        <v>2347</v>
      </c>
    </row>
    <row r="1483" spans="1:42" x14ac:dyDescent="0.25">
      <c r="A1483">
        <v>1045</v>
      </c>
      <c r="B1483">
        <v>337</v>
      </c>
      <c r="C1483" s="4">
        <v>44338</v>
      </c>
      <c r="D1483">
        <v>1</v>
      </c>
      <c r="E1483" t="s">
        <v>39</v>
      </c>
      <c r="F1483" t="s">
        <v>50</v>
      </c>
      <c r="G1483" t="s">
        <v>55</v>
      </c>
      <c r="H1483" t="s">
        <v>58</v>
      </c>
      <c r="I1483" s="4">
        <v>44122</v>
      </c>
      <c r="J1483">
        <v>10</v>
      </c>
      <c r="K1483" t="s">
        <v>61</v>
      </c>
      <c r="L1483" s="4">
        <v>44055</v>
      </c>
      <c r="M1483" s="4">
        <v>44196</v>
      </c>
      <c r="N1483">
        <v>3</v>
      </c>
      <c r="O1483" t="s">
        <v>210</v>
      </c>
      <c r="P1483" t="s">
        <v>372</v>
      </c>
      <c r="Q1483">
        <v>4</v>
      </c>
      <c r="R1483" t="s">
        <v>898</v>
      </c>
      <c r="S1483" t="s">
        <v>1435</v>
      </c>
      <c r="T1483" t="s">
        <v>1950</v>
      </c>
      <c r="U1483" t="s">
        <v>2024</v>
      </c>
      <c r="V1483" t="s">
        <v>2073</v>
      </c>
      <c r="W1483">
        <v>413.72</v>
      </c>
      <c r="X1483">
        <v>64.94</v>
      </c>
      <c r="Y1483">
        <v>4</v>
      </c>
      <c r="Z1483" t="s">
        <v>2300</v>
      </c>
      <c r="AA1483" t="s">
        <v>2606</v>
      </c>
      <c r="AF1483" s="4"/>
      <c r="AG1483" s="4"/>
      <c r="AH1483" t="s">
        <v>79</v>
      </c>
      <c r="AI1483" t="s">
        <v>241</v>
      </c>
      <c r="AJ1483" t="s">
        <v>629</v>
      </c>
      <c r="AK1483" t="s">
        <v>965</v>
      </c>
      <c r="AL1483" t="s">
        <v>1703</v>
      </c>
      <c r="AM1483" t="s">
        <v>67</v>
      </c>
      <c r="AN1483" t="s">
        <v>1562</v>
      </c>
      <c r="AO1483" t="s">
        <v>86</v>
      </c>
      <c r="AP1483" t="s">
        <v>2350</v>
      </c>
    </row>
    <row r="1484" spans="1:42" x14ac:dyDescent="0.25">
      <c r="A1484">
        <v>1045</v>
      </c>
      <c r="B1484">
        <v>337</v>
      </c>
      <c r="C1484" s="4">
        <v>44338</v>
      </c>
      <c r="D1484">
        <v>1</v>
      </c>
      <c r="E1484" t="s">
        <v>39</v>
      </c>
      <c r="F1484" t="s">
        <v>50</v>
      </c>
      <c r="G1484" t="s">
        <v>55</v>
      </c>
      <c r="H1484" t="s">
        <v>58</v>
      </c>
      <c r="I1484" s="4">
        <v>44122</v>
      </c>
      <c r="J1484">
        <v>10</v>
      </c>
      <c r="K1484" t="s">
        <v>61</v>
      </c>
      <c r="L1484" s="4">
        <v>44055</v>
      </c>
      <c r="M1484" s="4">
        <v>44196</v>
      </c>
      <c r="N1484">
        <v>3</v>
      </c>
      <c r="O1484" t="s">
        <v>210</v>
      </c>
      <c r="P1484" t="s">
        <v>372</v>
      </c>
      <c r="Q1484">
        <v>4</v>
      </c>
      <c r="R1484" t="s">
        <v>898</v>
      </c>
      <c r="S1484" t="s">
        <v>1435</v>
      </c>
      <c r="T1484" t="s">
        <v>1950</v>
      </c>
      <c r="U1484" t="s">
        <v>2024</v>
      </c>
      <c r="V1484" t="s">
        <v>2073</v>
      </c>
      <c r="W1484">
        <v>413.72</v>
      </c>
      <c r="X1484">
        <v>64.94</v>
      </c>
      <c r="Y1484">
        <v>4</v>
      </c>
      <c r="Z1484" t="s">
        <v>2300</v>
      </c>
      <c r="AA1484" t="s">
        <v>2606</v>
      </c>
      <c r="AF1484" s="4"/>
      <c r="AG1484" s="4"/>
      <c r="AH1484" t="s">
        <v>79</v>
      </c>
      <c r="AI1484" t="s">
        <v>241</v>
      </c>
      <c r="AJ1484" t="s">
        <v>570</v>
      </c>
      <c r="AK1484" t="s">
        <v>1087</v>
      </c>
      <c r="AL1484" t="s">
        <v>1653</v>
      </c>
      <c r="AM1484" t="s">
        <v>69</v>
      </c>
      <c r="AN1484" t="s">
        <v>1562</v>
      </c>
      <c r="AO1484" t="s">
        <v>65</v>
      </c>
      <c r="AP1484" t="s">
        <v>2343</v>
      </c>
    </row>
    <row r="1485" spans="1:42" x14ac:dyDescent="0.25">
      <c r="A1485">
        <v>1045</v>
      </c>
      <c r="B1485">
        <v>337</v>
      </c>
      <c r="C1485" s="4">
        <v>44338</v>
      </c>
      <c r="D1485">
        <v>1</v>
      </c>
      <c r="E1485" t="s">
        <v>39</v>
      </c>
      <c r="F1485" t="s">
        <v>50</v>
      </c>
      <c r="G1485" t="s">
        <v>55</v>
      </c>
      <c r="H1485" t="s">
        <v>58</v>
      </c>
      <c r="I1485" s="4">
        <v>44122</v>
      </c>
      <c r="J1485">
        <v>10</v>
      </c>
      <c r="K1485" t="s">
        <v>61</v>
      </c>
      <c r="L1485" s="4">
        <v>44055</v>
      </c>
      <c r="M1485" s="4">
        <v>44196</v>
      </c>
      <c r="N1485">
        <v>3</v>
      </c>
      <c r="O1485" t="s">
        <v>210</v>
      </c>
      <c r="P1485" t="s">
        <v>372</v>
      </c>
      <c r="Q1485">
        <v>4</v>
      </c>
      <c r="R1485" t="s">
        <v>898</v>
      </c>
      <c r="S1485" t="s">
        <v>1435</v>
      </c>
      <c r="T1485" t="s">
        <v>1950</v>
      </c>
      <c r="U1485" t="s">
        <v>2024</v>
      </c>
      <c r="V1485" t="s">
        <v>2073</v>
      </c>
      <c r="W1485">
        <v>413.72</v>
      </c>
      <c r="X1485">
        <v>64.94</v>
      </c>
      <c r="Y1485">
        <v>4</v>
      </c>
      <c r="Z1485" t="s">
        <v>2300</v>
      </c>
      <c r="AA1485" t="s">
        <v>2606</v>
      </c>
      <c r="AF1485" s="4"/>
      <c r="AG1485" s="4"/>
      <c r="AH1485" t="s">
        <v>84</v>
      </c>
      <c r="AI1485" t="s">
        <v>246</v>
      </c>
      <c r="AJ1485" t="s">
        <v>687</v>
      </c>
      <c r="AK1485" t="s">
        <v>1104</v>
      </c>
      <c r="AL1485" t="s">
        <v>1750</v>
      </c>
      <c r="AM1485" t="s">
        <v>69</v>
      </c>
      <c r="AN1485" t="s">
        <v>1562</v>
      </c>
      <c r="AO1485" t="s">
        <v>410</v>
      </c>
      <c r="AP1485" t="s">
        <v>2359</v>
      </c>
    </row>
    <row r="1486" spans="1:42" x14ac:dyDescent="0.25">
      <c r="A1486">
        <v>1045</v>
      </c>
      <c r="B1486">
        <v>337</v>
      </c>
      <c r="C1486" s="4">
        <v>44338</v>
      </c>
      <c r="D1486">
        <v>1</v>
      </c>
      <c r="E1486" t="s">
        <v>39</v>
      </c>
      <c r="F1486" t="s">
        <v>50</v>
      </c>
      <c r="G1486" t="s">
        <v>55</v>
      </c>
      <c r="H1486" t="s">
        <v>58</v>
      </c>
      <c r="I1486" s="4">
        <v>44122</v>
      </c>
      <c r="J1486">
        <v>10</v>
      </c>
      <c r="K1486" t="s">
        <v>61</v>
      </c>
      <c r="L1486" s="4">
        <v>44055</v>
      </c>
      <c r="M1486" s="4">
        <v>44196</v>
      </c>
      <c r="N1486">
        <v>3</v>
      </c>
      <c r="O1486" t="s">
        <v>210</v>
      </c>
      <c r="P1486" t="s">
        <v>372</v>
      </c>
      <c r="Q1486">
        <v>4</v>
      </c>
      <c r="R1486" t="s">
        <v>898</v>
      </c>
      <c r="S1486" t="s">
        <v>1435</v>
      </c>
      <c r="T1486" t="s">
        <v>1950</v>
      </c>
      <c r="U1486" t="s">
        <v>2024</v>
      </c>
      <c r="V1486" t="s">
        <v>2073</v>
      </c>
      <c r="W1486">
        <v>413.72</v>
      </c>
      <c r="X1486">
        <v>64.94</v>
      </c>
      <c r="Y1486">
        <v>4</v>
      </c>
      <c r="Z1486" t="s">
        <v>2300</v>
      </c>
      <c r="AA1486" t="s">
        <v>2606</v>
      </c>
      <c r="AF1486" s="4"/>
      <c r="AG1486" s="4"/>
      <c r="AH1486" t="s">
        <v>70</v>
      </c>
      <c r="AI1486" t="s">
        <v>232</v>
      </c>
      <c r="AJ1486" t="s">
        <v>591</v>
      </c>
      <c r="AK1486" t="s">
        <v>1147</v>
      </c>
      <c r="AL1486" t="s">
        <v>1610</v>
      </c>
      <c r="AM1486" t="s">
        <v>69</v>
      </c>
      <c r="AN1486" t="s">
        <v>1548</v>
      </c>
      <c r="AO1486" t="s">
        <v>640</v>
      </c>
      <c r="AP1486" t="s">
        <v>2393</v>
      </c>
    </row>
    <row r="1487" spans="1:42" x14ac:dyDescent="0.25">
      <c r="A1487">
        <v>1046</v>
      </c>
      <c r="B1487">
        <v>459</v>
      </c>
      <c r="C1487" s="4">
        <v>44340</v>
      </c>
      <c r="D1487">
        <v>3</v>
      </c>
      <c r="E1487" t="s">
        <v>34</v>
      </c>
      <c r="F1487" t="s">
        <v>45</v>
      </c>
      <c r="G1487" t="s">
        <v>55</v>
      </c>
      <c r="H1487" t="s">
        <v>58</v>
      </c>
      <c r="I1487" s="4">
        <v>43645</v>
      </c>
      <c r="J1487">
        <v>2</v>
      </c>
      <c r="K1487" t="s">
        <v>60</v>
      </c>
      <c r="L1487" s="4">
        <v>43615</v>
      </c>
      <c r="M1487" s="4">
        <v>43830</v>
      </c>
      <c r="N1487">
        <v>1</v>
      </c>
      <c r="O1487" t="s">
        <v>84</v>
      </c>
      <c r="P1487" t="s">
        <v>246</v>
      </c>
      <c r="Q1487">
        <v>1</v>
      </c>
      <c r="R1487" t="s">
        <v>438</v>
      </c>
      <c r="S1487" t="s">
        <v>1000</v>
      </c>
      <c r="T1487" t="s">
        <v>1532</v>
      </c>
      <c r="U1487" t="s">
        <v>67</v>
      </c>
      <c r="V1487" t="s">
        <v>1548</v>
      </c>
      <c r="W1487">
        <v>401.97</v>
      </c>
      <c r="X1487">
        <v>44.97</v>
      </c>
      <c r="Y1487">
        <v>1</v>
      </c>
      <c r="Z1487" t="s">
        <v>645</v>
      </c>
      <c r="AA1487" t="s">
        <v>2347</v>
      </c>
      <c r="AF1487" s="4"/>
      <c r="AG1487" s="4"/>
      <c r="AH1487" t="s">
        <v>84</v>
      </c>
      <c r="AI1487" t="s">
        <v>246</v>
      </c>
      <c r="AJ1487" t="s">
        <v>438</v>
      </c>
      <c r="AK1487" t="s">
        <v>1000</v>
      </c>
      <c r="AL1487" t="s">
        <v>1532</v>
      </c>
      <c r="AM1487" t="s">
        <v>67</v>
      </c>
      <c r="AN1487" t="s">
        <v>1548</v>
      </c>
      <c r="AO1487" t="s">
        <v>645</v>
      </c>
      <c r="AP1487" t="s">
        <v>2347</v>
      </c>
    </row>
    <row r="1488" spans="1:42" x14ac:dyDescent="0.25">
      <c r="A1488">
        <v>1047</v>
      </c>
      <c r="B1488">
        <v>88</v>
      </c>
      <c r="C1488" s="4">
        <v>44341</v>
      </c>
      <c r="D1488">
        <v>3</v>
      </c>
      <c r="E1488" t="s">
        <v>34</v>
      </c>
      <c r="F1488" t="s">
        <v>45</v>
      </c>
      <c r="G1488" t="s">
        <v>56</v>
      </c>
      <c r="H1488" t="s">
        <v>58</v>
      </c>
      <c r="I1488" s="4">
        <v>44046</v>
      </c>
      <c r="J1488">
        <v>8</v>
      </c>
      <c r="K1488" t="s">
        <v>60</v>
      </c>
      <c r="L1488" s="4">
        <v>44000</v>
      </c>
      <c r="M1488" s="4">
        <v>44073</v>
      </c>
      <c r="N1488">
        <v>1</v>
      </c>
      <c r="O1488" t="s">
        <v>79</v>
      </c>
      <c r="P1488" t="s">
        <v>241</v>
      </c>
      <c r="Q1488">
        <v>1</v>
      </c>
      <c r="R1488" t="s">
        <v>562</v>
      </c>
      <c r="S1488" t="s">
        <v>1078</v>
      </c>
      <c r="T1488" t="s">
        <v>1587</v>
      </c>
      <c r="U1488" t="s">
        <v>69</v>
      </c>
      <c r="V1488" t="s">
        <v>1548</v>
      </c>
      <c r="W1488">
        <v>54.99</v>
      </c>
      <c r="X1488">
        <v>14.99</v>
      </c>
      <c r="Y1488">
        <v>1</v>
      </c>
      <c r="Z1488" t="s">
        <v>86</v>
      </c>
      <c r="AA1488" t="s">
        <v>2350</v>
      </c>
      <c r="AF1488" s="4"/>
      <c r="AG1488" s="4"/>
      <c r="AH1488" t="s">
        <v>79</v>
      </c>
      <c r="AI1488" t="s">
        <v>241</v>
      </c>
      <c r="AJ1488" t="s">
        <v>562</v>
      </c>
      <c r="AK1488" t="s">
        <v>1078</v>
      </c>
      <c r="AL1488" t="s">
        <v>1587</v>
      </c>
      <c r="AM1488" t="s">
        <v>69</v>
      </c>
      <c r="AN1488" t="s">
        <v>1548</v>
      </c>
      <c r="AO1488" t="s">
        <v>86</v>
      </c>
      <c r="AP1488" t="s">
        <v>2350</v>
      </c>
    </row>
    <row r="1489" spans="1:42" x14ac:dyDescent="0.25">
      <c r="A1489">
        <v>1048</v>
      </c>
      <c r="B1489">
        <v>6</v>
      </c>
      <c r="C1489" s="4">
        <v>44342</v>
      </c>
      <c r="D1489">
        <v>9</v>
      </c>
      <c r="E1489" t="s">
        <v>41</v>
      </c>
      <c r="F1489" t="s">
        <v>52</v>
      </c>
      <c r="G1489" t="s">
        <v>55</v>
      </c>
      <c r="H1489" t="s">
        <v>57</v>
      </c>
      <c r="I1489" s="4">
        <v>43739</v>
      </c>
      <c r="J1489">
        <v>2</v>
      </c>
      <c r="K1489" t="s">
        <v>60</v>
      </c>
      <c r="L1489" s="4">
        <v>43615</v>
      </c>
      <c r="M1489" s="4">
        <v>43830</v>
      </c>
      <c r="N1489">
        <v>1</v>
      </c>
      <c r="O1489" t="s">
        <v>70</v>
      </c>
      <c r="P1489" t="s">
        <v>232</v>
      </c>
      <c r="Q1489">
        <v>1</v>
      </c>
      <c r="R1489" t="s">
        <v>514</v>
      </c>
      <c r="S1489" t="s">
        <v>1077</v>
      </c>
      <c r="T1489" t="s">
        <v>1604</v>
      </c>
      <c r="U1489" t="s">
        <v>80</v>
      </c>
      <c r="V1489" t="s">
        <v>1517</v>
      </c>
      <c r="W1489">
        <v>77.98</v>
      </c>
      <c r="X1489">
        <v>39.979999999999997</v>
      </c>
      <c r="Y1489">
        <v>1</v>
      </c>
      <c r="Z1489" t="s">
        <v>640</v>
      </c>
      <c r="AA1489" t="s">
        <v>2393</v>
      </c>
      <c r="AF1489" s="4"/>
      <c r="AG1489" s="4"/>
      <c r="AH1489" t="s">
        <v>70</v>
      </c>
      <c r="AI1489" t="s">
        <v>232</v>
      </c>
      <c r="AJ1489" t="s">
        <v>514</v>
      </c>
      <c r="AK1489" t="s">
        <v>1077</v>
      </c>
      <c r="AL1489" t="s">
        <v>1604</v>
      </c>
      <c r="AM1489" t="s">
        <v>80</v>
      </c>
      <c r="AN1489" t="s">
        <v>1517</v>
      </c>
      <c r="AO1489" t="s">
        <v>640</v>
      </c>
      <c r="AP1489" t="s">
        <v>2393</v>
      </c>
    </row>
    <row r="1490" spans="1:42" x14ac:dyDescent="0.25">
      <c r="A1490">
        <v>1049</v>
      </c>
      <c r="B1490">
        <v>479</v>
      </c>
      <c r="C1490" s="4">
        <v>44342</v>
      </c>
      <c r="D1490">
        <v>5</v>
      </c>
      <c r="E1490" t="s">
        <v>36</v>
      </c>
      <c r="F1490" t="s">
        <v>47</v>
      </c>
      <c r="G1490" t="s">
        <v>56</v>
      </c>
      <c r="H1490" t="s">
        <v>57</v>
      </c>
      <c r="I1490" s="4">
        <v>44267</v>
      </c>
      <c r="J1490">
        <v>14</v>
      </c>
      <c r="K1490" t="s">
        <v>59</v>
      </c>
      <c r="L1490" s="4">
        <v>44267</v>
      </c>
      <c r="M1490" s="4">
        <v>44413</v>
      </c>
      <c r="N1490">
        <v>1</v>
      </c>
      <c r="O1490" t="s">
        <v>65</v>
      </c>
      <c r="P1490" t="s">
        <v>227</v>
      </c>
      <c r="Q1490">
        <v>1</v>
      </c>
      <c r="R1490" t="s">
        <v>545</v>
      </c>
      <c r="S1490" t="s">
        <v>1106</v>
      </c>
      <c r="T1490" t="s">
        <v>1632</v>
      </c>
      <c r="U1490" t="s">
        <v>67</v>
      </c>
      <c r="V1490" t="s">
        <v>1517</v>
      </c>
      <c r="W1490">
        <v>960</v>
      </c>
      <c r="X1490">
        <v>59.97</v>
      </c>
      <c r="Y1490">
        <v>1</v>
      </c>
      <c r="Z1490" t="s">
        <v>431</v>
      </c>
      <c r="AA1490" t="s">
        <v>2326</v>
      </c>
      <c r="AF1490" s="4"/>
      <c r="AG1490" s="4"/>
      <c r="AH1490" t="s">
        <v>65</v>
      </c>
      <c r="AI1490" t="s">
        <v>227</v>
      </c>
      <c r="AJ1490" t="s">
        <v>545</v>
      </c>
      <c r="AK1490" t="s">
        <v>1106</v>
      </c>
      <c r="AL1490" t="s">
        <v>1632</v>
      </c>
      <c r="AM1490" t="s">
        <v>67</v>
      </c>
      <c r="AN1490" t="s">
        <v>1517</v>
      </c>
      <c r="AO1490" t="s">
        <v>431</v>
      </c>
      <c r="AP1490" t="s">
        <v>2326</v>
      </c>
    </row>
    <row r="1491" spans="1:42" x14ac:dyDescent="0.25">
      <c r="A1491">
        <v>1050</v>
      </c>
      <c r="B1491">
        <v>443</v>
      </c>
      <c r="C1491" s="4">
        <v>44343</v>
      </c>
      <c r="D1491">
        <v>11</v>
      </c>
      <c r="E1491" t="s">
        <v>37</v>
      </c>
      <c r="F1491" t="s">
        <v>48</v>
      </c>
      <c r="G1491" t="s">
        <v>55</v>
      </c>
      <c r="H1491" t="s">
        <v>58</v>
      </c>
      <c r="I1491" s="4">
        <v>44188</v>
      </c>
      <c r="J1491">
        <v>11</v>
      </c>
      <c r="K1491" t="s">
        <v>60</v>
      </c>
      <c r="L1491" s="4">
        <v>44148</v>
      </c>
      <c r="M1491" s="4">
        <v>44265</v>
      </c>
      <c r="N1491">
        <v>1</v>
      </c>
      <c r="O1491" t="s">
        <v>86</v>
      </c>
      <c r="P1491" t="s">
        <v>248</v>
      </c>
      <c r="Q1491">
        <v>1</v>
      </c>
      <c r="R1491" t="s">
        <v>513</v>
      </c>
      <c r="S1491" t="s">
        <v>1076</v>
      </c>
      <c r="T1491" t="s">
        <v>1603</v>
      </c>
      <c r="U1491" t="s">
        <v>67</v>
      </c>
      <c r="V1491" t="s">
        <v>1577</v>
      </c>
      <c r="W1491">
        <v>68.040000000000006</v>
      </c>
      <c r="X1491">
        <v>74.97</v>
      </c>
      <c r="Y1491">
        <v>1</v>
      </c>
      <c r="Z1491" t="s">
        <v>549</v>
      </c>
      <c r="AA1491" t="s">
        <v>2362</v>
      </c>
      <c r="AF1491" s="4"/>
      <c r="AG1491" s="4"/>
      <c r="AH1491" t="s">
        <v>86</v>
      </c>
      <c r="AI1491" t="s">
        <v>248</v>
      </c>
      <c r="AJ1491" t="s">
        <v>513</v>
      </c>
      <c r="AK1491" t="s">
        <v>1076</v>
      </c>
      <c r="AL1491" t="s">
        <v>1603</v>
      </c>
      <c r="AM1491" t="s">
        <v>67</v>
      </c>
      <c r="AN1491" t="s">
        <v>1577</v>
      </c>
      <c r="AO1491" t="s">
        <v>549</v>
      </c>
      <c r="AP1491" t="s">
        <v>2362</v>
      </c>
    </row>
    <row r="1492" spans="1:42" x14ac:dyDescent="0.25">
      <c r="A1492">
        <v>1051</v>
      </c>
      <c r="B1492">
        <v>54</v>
      </c>
      <c r="C1492" s="4">
        <v>44344</v>
      </c>
      <c r="D1492">
        <v>11</v>
      </c>
      <c r="E1492" t="s">
        <v>37</v>
      </c>
      <c r="F1492" t="s">
        <v>48</v>
      </c>
      <c r="G1492" t="s">
        <v>56</v>
      </c>
      <c r="H1492" t="s">
        <v>57</v>
      </c>
      <c r="I1492" s="4">
        <v>43891</v>
      </c>
      <c r="J1492">
        <v>5</v>
      </c>
      <c r="K1492" t="s">
        <v>60</v>
      </c>
      <c r="L1492" s="4">
        <v>43831</v>
      </c>
      <c r="M1492" s="4">
        <v>43921</v>
      </c>
      <c r="N1492">
        <v>1</v>
      </c>
      <c r="O1492" t="s">
        <v>70</v>
      </c>
      <c r="P1492" t="s">
        <v>232</v>
      </c>
      <c r="Q1492">
        <v>1</v>
      </c>
      <c r="R1492" t="s">
        <v>550</v>
      </c>
      <c r="S1492" t="s">
        <v>1111</v>
      </c>
      <c r="T1492" t="s">
        <v>1631</v>
      </c>
      <c r="U1492" t="s">
        <v>67</v>
      </c>
      <c r="V1492" t="s">
        <v>1517</v>
      </c>
      <c r="W1492">
        <v>86.97</v>
      </c>
      <c r="X1492">
        <v>59.97</v>
      </c>
      <c r="Y1492">
        <v>1</v>
      </c>
      <c r="Z1492" t="s">
        <v>673</v>
      </c>
      <c r="AA1492" t="s">
        <v>2348</v>
      </c>
      <c r="AF1492" s="4"/>
      <c r="AG1492" s="4"/>
      <c r="AH1492" t="s">
        <v>70</v>
      </c>
      <c r="AI1492" t="s">
        <v>232</v>
      </c>
      <c r="AJ1492" t="s">
        <v>550</v>
      </c>
      <c r="AK1492" t="s">
        <v>1111</v>
      </c>
      <c r="AL1492" t="s">
        <v>1631</v>
      </c>
      <c r="AM1492" t="s">
        <v>67</v>
      </c>
      <c r="AN1492" t="s">
        <v>1517</v>
      </c>
      <c r="AO1492" t="s">
        <v>673</v>
      </c>
      <c r="AP1492" t="s">
        <v>2348</v>
      </c>
    </row>
    <row r="1493" spans="1:42" x14ac:dyDescent="0.25">
      <c r="A1493">
        <v>1052</v>
      </c>
      <c r="B1493">
        <v>387</v>
      </c>
      <c r="C1493" s="4">
        <v>44344</v>
      </c>
      <c r="D1493">
        <v>3</v>
      </c>
      <c r="E1493" t="s">
        <v>34</v>
      </c>
      <c r="F1493" t="s">
        <v>45</v>
      </c>
      <c r="G1493" t="s">
        <v>56</v>
      </c>
      <c r="H1493" t="s">
        <v>58</v>
      </c>
      <c r="I1493" s="4">
        <v>43610</v>
      </c>
      <c r="J1493">
        <v>2</v>
      </c>
      <c r="L1493" s="4"/>
      <c r="M1493" s="4"/>
      <c r="N1493">
        <v>1</v>
      </c>
      <c r="O1493" t="s">
        <v>159</v>
      </c>
      <c r="P1493" t="s">
        <v>321</v>
      </c>
      <c r="Q1493">
        <v>2</v>
      </c>
      <c r="R1493" t="s">
        <v>899</v>
      </c>
      <c r="S1493" t="s">
        <v>1436</v>
      </c>
      <c r="T1493" t="s">
        <v>1951</v>
      </c>
      <c r="U1493" t="s">
        <v>180</v>
      </c>
      <c r="V1493" t="s">
        <v>1585</v>
      </c>
      <c r="W1493">
        <v>104.99</v>
      </c>
      <c r="X1493">
        <v>59.97</v>
      </c>
      <c r="Y1493">
        <v>2</v>
      </c>
      <c r="Z1493" t="s">
        <v>2301</v>
      </c>
      <c r="AA1493" t="s">
        <v>2607</v>
      </c>
      <c r="AF1493" s="4"/>
      <c r="AG1493" s="4"/>
      <c r="AH1493" t="s">
        <v>70</v>
      </c>
      <c r="AI1493" t="s">
        <v>232</v>
      </c>
      <c r="AJ1493" t="s">
        <v>594</v>
      </c>
      <c r="AK1493" t="s">
        <v>1077</v>
      </c>
      <c r="AL1493" t="s">
        <v>519</v>
      </c>
      <c r="AM1493" t="s">
        <v>80</v>
      </c>
      <c r="AN1493" t="s">
        <v>1517</v>
      </c>
      <c r="AO1493" t="s">
        <v>432</v>
      </c>
      <c r="AP1493" t="s">
        <v>2331</v>
      </c>
    </row>
    <row r="1494" spans="1:42" x14ac:dyDescent="0.25">
      <c r="A1494">
        <v>1052</v>
      </c>
      <c r="B1494">
        <v>387</v>
      </c>
      <c r="C1494" s="4">
        <v>44344</v>
      </c>
      <c r="D1494">
        <v>3</v>
      </c>
      <c r="E1494" t="s">
        <v>34</v>
      </c>
      <c r="F1494" t="s">
        <v>45</v>
      </c>
      <c r="G1494" t="s">
        <v>56</v>
      </c>
      <c r="H1494" t="s">
        <v>58</v>
      </c>
      <c r="I1494" s="4">
        <v>43610</v>
      </c>
      <c r="J1494">
        <v>2</v>
      </c>
      <c r="L1494" s="4"/>
      <c r="M1494" s="4"/>
      <c r="N1494">
        <v>1</v>
      </c>
      <c r="O1494" t="s">
        <v>159</v>
      </c>
      <c r="P1494" t="s">
        <v>321</v>
      </c>
      <c r="Q1494">
        <v>2</v>
      </c>
      <c r="R1494" t="s">
        <v>899</v>
      </c>
      <c r="S1494" t="s">
        <v>1436</v>
      </c>
      <c r="T1494" t="s">
        <v>1951</v>
      </c>
      <c r="U1494" t="s">
        <v>180</v>
      </c>
      <c r="V1494" t="s">
        <v>1585</v>
      </c>
      <c r="W1494">
        <v>104.99</v>
      </c>
      <c r="X1494">
        <v>59.97</v>
      </c>
      <c r="Y1494">
        <v>2</v>
      </c>
      <c r="Z1494" t="s">
        <v>2301</v>
      </c>
      <c r="AA1494" t="s">
        <v>2607</v>
      </c>
      <c r="AF1494" s="4"/>
      <c r="AG1494" s="4"/>
      <c r="AH1494" t="s">
        <v>70</v>
      </c>
      <c r="AI1494" t="s">
        <v>232</v>
      </c>
      <c r="AJ1494" t="s">
        <v>635</v>
      </c>
      <c r="AK1494" t="s">
        <v>1183</v>
      </c>
      <c r="AL1494" t="s">
        <v>1707</v>
      </c>
      <c r="AM1494" t="s">
        <v>69</v>
      </c>
      <c r="AN1494" t="s">
        <v>1517</v>
      </c>
      <c r="AO1494" t="s">
        <v>673</v>
      </c>
      <c r="AP1494" t="s">
        <v>2348</v>
      </c>
    </row>
    <row r="1495" spans="1:42" x14ac:dyDescent="0.25">
      <c r="A1495">
        <v>1053</v>
      </c>
      <c r="B1495">
        <v>83</v>
      </c>
      <c r="C1495" s="4">
        <v>44345</v>
      </c>
      <c r="D1495">
        <v>1</v>
      </c>
      <c r="E1495" t="s">
        <v>39</v>
      </c>
      <c r="F1495" t="s">
        <v>50</v>
      </c>
      <c r="G1495" t="s">
        <v>56</v>
      </c>
      <c r="H1495" t="s">
        <v>58</v>
      </c>
      <c r="I1495" s="4">
        <v>43883</v>
      </c>
      <c r="J1495">
        <v>6</v>
      </c>
      <c r="K1495" t="s">
        <v>59</v>
      </c>
      <c r="L1495" s="4">
        <v>43862</v>
      </c>
      <c r="M1495" s="4">
        <v>43889</v>
      </c>
      <c r="N1495">
        <v>1</v>
      </c>
      <c r="O1495" t="s">
        <v>67</v>
      </c>
      <c r="P1495" t="s">
        <v>229</v>
      </c>
      <c r="Q1495">
        <v>1</v>
      </c>
      <c r="R1495" t="s">
        <v>710</v>
      </c>
      <c r="S1495" t="s">
        <v>1251</v>
      </c>
      <c r="T1495" t="s">
        <v>1517</v>
      </c>
      <c r="U1495" t="s">
        <v>80</v>
      </c>
      <c r="V1495" t="s">
        <v>1562</v>
      </c>
      <c r="W1495">
        <v>39.979999999999997</v>
      </c>
      <c r="X1495">
        <v>19.98</v>
      </c>
      <c r="Y1495">
        <v>1</v>
      </c>
      <c r="Z1495" t="s">
        <v>90</v>
      </c>
      <c r="AA1495" t="s">
        <v>2328</v>
      </c>
      <c r="AF1495" s="4"/>
      <c r="AG1495" s="4"/>
      <c r="AH1495" t="s">
        <v>67</v>
      </c>
      <c r="AI1495" t="s">
        <v>229</v>
      </c>
      <c r="AJ1495" t="s">
        <v>710</v>
      </c>
      <c r="AK1495" t="s">
        <v>1251</v>
      </c>
      <c r="AL1495" t="s">
        <v>1517</v>
      </c>
      <c r="AM1495" t="s">
        <v>80</v>
      </c>
      <c r="AN1495" t="s">
        <v>1562</v>
      </c>
      <c r="AO1495" t="s">
        <v>90</v>
      </c>
      <c r="AP1495" t="s">
        <v>2328</v>
      </c>
    </row>
    <row r="1496" spans="1:42" x14ac:dyDescent="0.25">
      <c r="A1496">
        <v>1054</v>
      </c>
      <c r="B1496">
        <v>99</v>
      </c>
      <c r="C1496" s="4">
        <v>44345</v>
      </c>
      <c r="D1496">
        <v>3</v>
      </c>
      <c r="E1496" t="s">
        <v>34</v>
      </c>
      <c r="F1496" t="s">
        <v>45</v>
      </c>
      <c r="G1496" t="s">
        <v>56</v>
      </c>
      <c r="H1496" t="s">
        <v>58</v>
      </c>
      <c r="I1496" s="4">
        <v>43888</v>
      </c>
      <c r="J1496">
        <v>5</v>
      </c>
      <c r="K1496" t="s">
        <v>60</v>
      </c>
      <c r="L1496" s="4">
        <v>43831</v>
      </c>
      <c r="M1496" s="4">
        <v>43921</v>
      </c>
      <c r="N1496">
        <v>1</v>
      </c>
      <c r="O1496" t="s">
        <v>86</v>
      </c>
      <c r="P1496" t="s">
        <v>248</v>
      </c>
      <c r="Q1496">
        <v>1</v>
      </c>
      <c r="R1496" t="s">
        <v>872</v>
      </c>
      <c r="S1496" t="s">
        <v>1409</v>
      </c>
      <c r="T1496" t="s">
        <v>1924</v>
      </c>
      <c r="U1496" t="s">
        <v>67</v>
      </c>
      <c r="V1496" t="s">
        <v>1577</v>
      </c>
      <c r="W1496">
        <v>113.97</v>
      </c>
      <c r="X1496">
        <v>74.97</v>
      </c>
      <c r="Y1496">
        <v>1</v>
      </c>
      <c r="Z1496" t="s">
        <v>530</v>
      </c>
      <c r="AA1496" t="s">
        <v>2367</v>
      </c>
      <c r="AF1496" s="4"/>
      <c r="AG1496" s="4"/>
      <c r="AH1496" t="s">
        <v>86</v>
      </c>
      <c r="AI1496" t="s">
        <v>248</v>
      </c>
      <c r="AJ1496" t="s">
        <v>872</v>
      </c>
      <c r="AK1496" t="s">
        <v>1409</v>
      </c>
      <c r="AL1496" t="s">
        <v>1924</v>
      </c>
      <c r="AM1496" t="s">
        <v>67</v>
      </c>
      <c r="AN1496" t="s">
        <v>1577</v>
      </c>
      <c r="AO1496" t="s">
        <v>530</v>
      </c>
      <c r="AP1496" t="s">
        <v>2367</v>
      </c>
    </row>
    <row r="1497" spans="1:42" x14ac:dyDescent="0.25">
      <c r="A1497">
        <v>1055</v>
      </c>
      <c r="B1497">
        <v>115</v>
      </c>
      <c r="C1497" s="4">
        <v>44345</v>
      </c>
      <c r="D1497">
        <v>2</v>
      </c>
      <c r="E1497" t="s">
        <v>38</v>
      </c>
      <c r="F1497" t="s">
        <v>49</v>
      </c>
      <c r="G1497" t="s">
        <v>55</v>
      </c>
      <c r="H1497" t="s">
        <v>57</v>
      </c>
      <c r="I1497" s="4">
        <v>43732</v>
      </c>
      <c r="J1497">
        <v>2</v>
      </c>
      <c r="K1497" t="s">
        <v>60</v>
      </c>
      <c r="L1497" s="4">
        <v>43615</v>
      </c>
      <c r="M1497" s="4">
        <v>43830</v>
      </c>
      <c r="N1497">
        <v>1</v>
      </c>
      <c r="O1497" t="s">
        <v>159</v>
      </c>
      <c r="P1497" t="s">
        <v>321</v>
      </c>
      <c r="Q1497">
        <v>1</v>
      </c>
      <c r="R1497" t="s">
        <v>900</v>
      </c>
      <c r="S1497" t="s">
        <v>1437</v>
      </c>
      <c r="T1497" t="s">
        <v>1867</v>
      </c>
      <c r="U1497" t="s">
        <v>71</v>
      </c>
      <c r="V1497" t="s">
        <v>1585</v>
      </c>
      <c r="W1497">
        <v>27.98</v>
      </c>
      <c r="X1497">
        <v>39.979999999999997</v>
      </c>
      <c r="Y1497">
        <v>1</v>
      </c>
      <c r="Z1497" t="s">
        <v>2302</v>
      </c>
      <c r="AA1497" t="s">
        <v>2608</v>
      </c>
      <c r="AF1497" s="4"/>
      <c r="AG1497" s="4"/>
      <c r="AH1497" t="s">
        <v>70</v>
      </c>
      <c r="AI1497" t="s">
        <v>232</v>
      </c>
      <c r="AJ1497" t="s">
        <v>673</v>
      </c>
      <c r="AK1497" t="s">
        <v>1216</v>
      </c>
      <c r="AL1497" t="s">
        <v>1652</v>
      </c>
      <c r="AM1497" t="s">
        <v>69</v>
      </c>
      <c r="AN1497" t="s">
        <v>1517</v>
      </c>
      <c r="AO1497" t="s">
        <v>432</v>
      </c>
      <c r="AP1497" t="s">
        <v>2331</v>
      </c>
    </row>
    <row r="1498" spans="1:42" x14ac:dyDescent="0.25">
      <c r="A1498">
        <v>1055</v>
      </c>
      <c r="B1498">
        <v>115</v>
      </c>
      <c r="C1498" s="4">
        <v>44345</v>
      </c>
      <c r="D1498">
        <v>2</v>
      </c>
      <c r="E1498" t="s">
        <v>38</v>
      </c>
      <c r="F1498" t="s">
        <v>49</v>
      </c>
      <c r="G1498" t="s">
        <v>55</v>
      </c>
      <c r="H1498" t="s">
        <v>57</v>
      </c>
      <c r="I1498" s="4">
        <v>43732</v>
      </c>
      <c r="J1498">
        <v>2</v>
      </c>
      <c r="K1498" t="s">
        <v>60</v>
      </c>
      <c r="L1498" s="4">
        <v>43615</v>
      </c>
      <c r="M1498" s="4">
        <v>43830</v>
      </c>
      <c r="N1498">
        <v>1</v>
      </c>
      <c r="O1498" t="s">
        <v>159</v>
      </c>
      <c r="P1498" t="s">
        <v>321</v>
      </c>
      <c r="Q1498">
        <v>1</v>
      </c>
      <c r="R1498" t="s">
        <v>900</v>
      </c>
      <c r="S1498" t="s">
        <v>1437</v>
      </c>
      <c r="T1498" t="s">
        <v>1867</v>
      </c>
      <c r="U1498" t="s">
        <v>71</v>
      </c>
      <c r="V1498" t="s">
        <v>1585</v>
      </c>
      <c r="W1498">
        <v>27.98</v>
      </c>
      <c r="X1498">
        <v>39.979999999999997</v>
      </c>
      <c r="Y1498">
        <v>1</v>
      </c>
      <c r="Z1498" t="s">
        <v>2302</v>
      </c>
      <c r="AA1498" t="s">
        <v>2608</v>
      </c>
      <c r="AF1498" s="4"/>
      <c r="AG1498" s="4"/>
      <c r="AH1498" t="s">
        <v>70</v>
      </c>
      <c r="AI1498" t="s">
        <v>232</v>
      </c>
      <c r="AJ1498" t="s">
        <v>673</v>
      </c>
      <c r="AK1498" t="s">
        <v>1216</v>
      </c>
      <c r="AL1498" t="s">
        <v>1652</v>
      </c>
      <c r="AM1498" t="s">
        <v>69</v>
      </c>
      <c r="AN1498" t="s">
        <v>1517</v>
      </c>
      <c r="AO1498" t="s">
        <v>432</v>
      </c>
      <c r="AP1498" t="s">
        <v>2331</v>
      </c>
    </row>
    <row r="1499" spans="1:42" x14ac:dyDescent="0.25">
      <c r="A1499">
        <v>1056</v>
      </c>
      <c r="B1499">
        <v>420</v>
      </c>
      <c r="C1499" s="4">
        <v>44346</v>
      </c>
      <c r="D1499">
        <v>2</v>
      </c>
      <c r="E1499" t="s">
        <v>38</v>
      </c>
      <c r="F1499" t="s">
        <v>49</v>
      </c>
      <c r="G1499" t="s">
        <v>55</v>
      </c>
      <c r="H1499" t="s">
        <v>57</v>
      </c>
      <c r="I1499" s="4">
        <v>43632</v>
      </c>
      <c r="J1499">
        <v>3</v>
      </c>
      <c r="K1499" t="s">
        <v>59</v>
      </c>
      <c r="L1499" s="4">
        <v>43615</v>
      </c>
      <c r="M1499" s="4">
        <v>43830</v>
      </c>
      <c r="N1499">
        <v>2</v>
      </c>
      <c r="O1499" t="s">
        <v>112</v>
      </c>
      <c r="P1499" t="s">
        <v>274</v>
      </c>
      <c r="Q1499">
        <v>2</v>
      </c>
      <c r="R1499" t="s">
        <v>901</v>
      </c>
      <c r="S1499" t="s">
        <v>1438</v>
      </c>
      <c r="T1499" t="s">
        <v>1952</v>
      </c>
      <c r="U1499" t="s">
        <v>180</v>
      </c>
      <c r="V1499" t="s">
        <v>2031</v>
      </c>
      <c r="W1499">
        <v>149.97</v>
      </c>
      <c r="X1499">
        <v>54.97</v>
      </c>
      <c r="Y1499">
        <v>2</v>
      </c>
      <c r="Z1499" t="s">
        <v>2303</v>
      </c>
      <c r="AA1499" t="s">
        <v>2609</v>
      </c>
      <c r="AF1499" s="4"/>
      <c r="AG1499" s="4"/>
      <c r="AH1499" t="s">
        <v>67</v>
      </c>
      <c r="AI1499" t="s">
        <v>229</v>
      </c>
      <c r="AJ1499" t="s">
        <v>439</v>
      </c>
      <c r="AK1499" t="s">
        <v>1001</v>
      </c>
      <c r="AL1499" t="s">
        <v>1533</v>
      </c>
      <c r="AM1499" t="s">
        <v>80</v>
      </c>
      <c r="AN1499" t="s">
        <v>1548</v>
      </c>
      <c r="AO1499" t="s">
        <v>84</v>
      </c>
      <c r="AP1499" t="s">
        <v>2366</v>
      </c>
    </row>
    <row r="1500" spans="1:42" x14ac:dyDescent="0.25">
      <c r="A1500">
        <v>1056</v>
      </c>
      <c r="B1500">
        <v>420</v>
      </c>
      <c r="C1500" s="4">
        <v>44346</v>
      </c>
      <c r="D1500">
        <v>2</v>
      </c>
      <c r="E1500" t="s">
        <v>38</v>
      </c>
      <c r="F1500" t="s">
        <v>49</v>
      </c>
      <c r="G1500" t="s">
        <v>55</v>
      </c>
      <c r="H1500" t="s">
        <v>57</v>
      </c>
      <c r="I1500" s="4">
        <v>43632</v>
      </c>
      <c r="J1500">
        <v>3</v>
      </c>
      <c r="K1500" t="s">
        <v>59</v>
      </c>
      <c r="L1500" s="4">
        <v>43615</v>
      </c>
      <c r="M1500" s="4">
        <v>43830</v>
      </c>
      <c r="N1500">
        <v>2</v>
      </c>
      <c r="O1500" t="s">
        <v>112</v>
      </c>
      <c r="P1500" t="s">
        <v>274</v>
      </c>
      <c r="Q1500">
        <v>2</v>
      </c>
      <c r="R1500" t="s">
        <v>901</v>
      </c>
      <c r="S1500" t="s">
        <v>1438</v>
      </c>
      <c r="T1500" t="s">
        <v>1952</v>
      </c>
      <c r="U1500" t="s">
        <v>180</v>
      </c>
      <c r="V1500" t="s">
        <v>2031</v>
      </c>
      <c r="W1500">
        <v>149.97</v>
      </c>
      <c r="X1500">
        <v>54.97</v>
      </c>
      <c r="Y1500">
        <v>2</v>
      </c>
      <c r="Z1500" t="s">
        <v>2303</v>
      </c>
      <c r="AA1500" t="s">
        <v>2609</v>
      </c>
      <c r="AF1500" s="4"/>
      <c r="AG1500" s="4"/>
      <c r="AH1500" t="s">
        <v>86</v>
      </c>
      <c r="AI1500" t="s">
        <v>248</v>
      </c>
      <c r="AJ1500" t="s">
        <v>443</v>
      </c>
      <c r="AK1500" t="s">
        <v>1005</v>
      </c>
      <c r="AL1500" t="s">
        <v>1513</v>
      </c>
      <c r="AM1500" t="s">
        <v>69</v>
      </c>
      <c r="AN1500" t="s">
        <v>1577</v>
      </c>
      <c r="AO1500" t="s">
        <v>549</v>
      </c>
      <c r="AP1500" t="s">
        <v>2362</v>
      </c>
    </row>
    <row r="1501" spans="1:42" x14ac:dyDescent="0.25">
      <c r="A1501">
        <v>1057</v>
      </c>
      <c r="B1501">
        <v>85</v>
      </c>
      <c r="C1501" s="4">
        <v>44347</v>
      </c>
      <c r="D1501">
        <v>2</v>
      </c>
      <c r="E1501" t="s">
        <v>38</v>
      </c>
      <c r="F1501" t="s">
        <v>49</v>
      </c>
      <c r="G1501" t="s">
        <v>56</v>
      </c>
      <c r="H1501" t="s">
        <v>58</v>
      </c>
      <c r="I1501" s="4">
        <v>43906</v>
      </c>
      <c r="J1501">
        <v>5</v>
      </c>
      <c r="K1501" t="s">
        <v>60</v>
      </c>
      <c r="L1501" s="4">
        <v>43831</v>
      </c>
      <c r="M1501" s="4">
        <v>43921</v>
      </c>
      <c r="N1501">
        <v>1</v>
      </c>
      <c r="O1501" t="s">
        <v>67</v>
      </c>
      <c r="P1501" t="s">
        <v>229</v>
      </c>
      <c r="Q1501">
        <v>1</v>
      </c>
      <c r="R1501" t="s">
        <v>623</v>
      </c>
      <c r="S1501" t="s">
        <v>1173</v>
      </c>
      <c r="T1501" t="s">
        <v>1577</v>
      </c>
      <c r="U1501" t="s">
        <v>80</v>
      </c>
      <c r="V1501" t="s">
        <v>1548</v>
      </c>
      <c r="W1501">
        <v>49.98</v>
      </c>
      <c r="X1501">
        <v>29.98</v>
      </c>
      <c r="Y1501">
        <v>1</v>
      </c>
      <c r="Z1501" t="s">
        <v>79</v>
      </c>
      <c r="AA1501" t="s">
        <v>2349</v>
      </c>
      <c r="AF1501" s="4"/>
      <c r="AG1501" s="4"/>
      <c r="AH1501" t="s">
        <v>67</v>
      </c>
      <c r="AI1501" t="s">
        <v>229</v>
      </c>
      <c r="AJ1501" t="s">
        <v>623</v>
      </c>
      <c r="AK1501" t="s">
        <v>1173</v>
      </c>
      <c r="AL1501" t="s">
        <v>1577</v>
      </c>
      <c r="AM1501" t="s">
        <v>80</v>
      </c>
      <c r="AN1501" t="s">
        <v>1548</v>
      </c>
      <c r="AO1501" t="s">
        <v>79</v>
      </c>
      <c r="AP1501" t="s">
        <v>2349</v>
      </c>
    </row>
    <row r="1502" spans="1:42" x14ac:dyDescent="0.25">
      <c r="A1502">
        <v>1058</v>
      </c>
      <c r="B1502">
        <v>264</v>
      </c>
      <c r="C1502" s="4">
        <v>44347</v>
      </c>
      <c r="D1502">
        <v>3</v>
      </c>
      <c r="E1502" t="s">
        <v>34</v>
      </c>
      <c r="F1502" t="s">
        <v>45</v>
      </c>
      <c r="G1502" t="s">
        <v>55</v>
      </c>
      <c r="H1502" t="s">
        <v>58</v>
      </c>
      <c r="I1502" s="4">
        <v>43667</v>
      </c>
      <c r="J1502">
        <v>2</v>
      </c>
      <c r="K1502" t="s">
        <v>60</v>
      </c>
      <c r="L1502" s="4">
        <v>43615</v>
      </c>
      <c r="M1502" s="4">
        <v>43830</v>
      </c>
      <c r="N1502">
        <v>1</v>
      </c>
      <c r="O1502" t="s">
        <v>90</v>
      </c>
      <c r="P1502" t="s">
        <v>252</v>
      </c>
      <c r="Q1502">
        <v>1</v>
      </c>
      <c r="R1502" t="s">
        <v>652</v>
      </c>
      <c r="S1502" t="s">
        <v>1196</v>
      </c>
      <c r="T1502" t="s">
        <v>1720</v>
      </c>
      <c r="U1502" t="s">
        <v>69</v>
      </c>
      <c r="V1502" t="s">
        <v>1562</v>
      </c>
      <c r="W1502">
        <v>19.489999999999998</v>
      </c>
      <c r="X1502">
        <v>9.99</v>
      </c>
      <c r="Y1502">
        <v>1</v>
      </c>
      <c r="Z1502" t="s">
        <v>410</v>
      </c>
      <c r="AA1502" t="s">
        <v>2359</v>
      </c>
      <c r="AF1502" s="4"/>
      <c r="AG1502" s="4"/>
      <c r="AH1502" t="s">
        <v>90</v>
      </c>
      <c r="AI1502" t="s">
        <v>252</v>
      </c>
      <c r="AJ1502" t="s">
        <v>652</v>
      </c>
      <c r="AK1502" t="s">
        <v>1196</v>
      </c>
      <c r="AL1502" t="s">
        <v>1720</v>
      </c>
      <c r="AM1502" t="s">
        <v>69</v>
      </c>
      <c r="AN1502" t="s">
        <v>1562</v>
      </c>
      <c r="AO1502" t="s">
        <v>410</v>
      </c>
      <c r="AP1502" t="s">
        <v>2359</v>
      </c>
    </row>
    <row r="1503" spans="1:42" x14ac:dyDescent="0.25">
      <c r="A1503">
        <v>1059</v>
      </c>
      <c r="B1503">
        <v>131</v>
      </c>
      <c r="C1503" s="4">
        <v>44348</v>
      </c>
      <c r="D1503">
        <v>2</v>
      </c>
      <c r="E1503" t="s">
        <v>38</v>
      </c>
      <c r="F1503" t="s">
        <v>49</v>
      </c>
      <c r="G1503" t="s">
        <v>56</v>
      </c>
      <c r="H1503" t="s">
        <v>57</v>
      </c>
      <c r="I1503" s="4">
        <v>43813</v>
      </c>
      <c r="J1503">
        <v>1</v>
      </c>
      <c r="K1503" t="s">
        <v>61</v>
      </c>
      <c r="L1503" s="4">
        <v>43615</v>
      </c>
      <c r="M1503" s="4">
        <v>43830</v>
      </c>
      <c r="N1503">
        <v>1</v>
      </c>
      <c r="O1503" t="s">
        <v>90</v>
      </c>
      <c r="P1503" t="s">
        <v>252</v>
      </c>
      <c r="Q1503">
        <v>1</v>
      </c>
      <c r="R1503" t="s">
        <v>652</v>
      </c>
      <c r="S1503" t="s">
        <v>1196</v>
      </c>
      <c r="T1503" t="s">
        <v>1720</v>
      </c>
      <c r="U1503" t="s">
        <v>69</v>
      </c>
      <c r="V1503" t="s">
        <v>1562</v>
      </c>
      <c r="W1503">
        <v>19.489999999999998</v>
      </c>
      <c r="X1503">
        <v>9.99</v>
      </c>
      <c r="Y1503">
        <v>1</v>
      </c>
      <c r="Z1503" t="s">
        <v>410</v>
      </c>
      <c r="AA1503" t="s">
        <v>2359</v>
      </c>
      <c r="AF1503" s="4"/>
      <c r="AG1503" s="4"/>
      <c r="AH1503" t="s">
        <v>90</v>
      </c>
      <c r="AI1503" t="s">
        <v>252</v>
      </c>
      <c r="AJ1503" t="s">
        <v>652</v>
      </c>
      <c r="AK1503" t="s">
        <v>1196</v>
      </c>
      <c r="AL1503" t="s">
        <v>1720</v>
      </c>
      <c r="AM1503" t="s">
        <v>69</v>
      </c>
      <c r="AN1503" t="s">
        <v>1562</v>
      </c>
      <c r="AO1503" t="s">
        <v>410</v>
      </c>
      <c r="AP1503" t="s">
        <v>2359</v>
      </c>
    </row>
    <row r="1504" spans="1:42" x14ac:dyDescent="0.25">
      <c r="A1504">
        <v>1060</v>
      </c>
      <c r="B1504">
        <v>159</v>
      </c>
      <c r="C1504" s="4">
        <v>44348</v>
      </c>
      <c r="D1504">
        <v>8</v>
      </c>
      <c r="E1504" t="s">
        <v>43</v>
      </c>
      <c r="F1504" t="s">
        <v>54</v>
      </c>
      <c r="G1504" t="s">
        <v>55</v>
      </c>
      <c r="H1504" t="s">
        <v>57</v>
      </c>
      <c r="I1504" s="4">
        <v>43621</v>
      </c>
      <c r="J1504">
        <v>2</v>
      </c>
      <c r="K1504" t="s">
        <v>60</v>
      </c>
      <c r="L1504" s="4">
        <v>43615</v>
      </c>
      <c r="M1504" s="4">
        <v>43830</v>
      </c>
      <c r="N1504">
        <v>1</v>
      </c>
      <c r="O1504" t="s">
        <v>79</v>
      </c>
      <c r="P1504" t="s">
        <v>241</v>
      </c>
      <c r="Q1504">
        <v>1</v>
      </c>
      <c r="R1504" t="s">
        <v>504</v>
      </c>
      <c r="S1504" t="s">
        <v>1067</v>
      </c>
      <c r="T1504" t="s">
        <v>1527</v>
      </c>
      <c r="U1504" t="s">
        <v>67</v>
      </c>
      <c r="V1504" t="s">
        <v>1548</v>
      </c>
      <c r="W1504">
        <v>110.97</v>
      </c>
      <c r="X1504">
        <v>44.97</v>
      </c>
      <c r="Y1504">
        <v>1</v>
      </c>
      <c r="Z1504" t="s">
        <v>455</v>
      </c>
      <c r="AA1504" t="s">
        <v>2340</v>
      </c>
      <c r="AF1504" s="4"/>
      <c r="AG1504" s="4"/>
      <c r="AH1504" t="s">
        <v>79</v>
      </c>
      <c r="AI1504" t="s">
        <v>241</v>
      </c>
      <c r="AJ1504" t="s">
        <v>504</v>
      </c>
      <c r="AK1504" t="s">
        <v>1067</v>
      </c>
      <c r="AL1504" t="s">
        <v>1527</v>
      </c>
      <c r="AM1504" t="s">
        <v>67</v>
      </c>
      <c r="AN1504" t="s">
        <v>1548</v>
      </c>
      <c r="AO1504" t="s">
        <v>455</v>
      </c>
      <c r="AP1504" t="s">
        <v>2340</v>
      </c>
    </row>
    <row r="1505" spans="1:42" x14ac:dyDescent="0.25">
      <c r="A1505">
        <v>1061</v>
      </c>
      <c r="B1505">
        <v>37</v>
      </c>
      <c r="C1505" s="4">
        <v>44349</v>
      </c>
      <c r="D1505">
        <v>5</v>
      </c>
      <c r="E1505" t="s">
        <v>36</v>
      </c>
      <c r="F1505" t="s">
        <v>47</v>
      </c>
      <c r="G1505" t="s">
        <v>56</v>
      </c>
      <c r="H1505" t="s">
        <v>58</v>
      </c>
      <c r="I1505" s="4">
        <v>43863</v>
      </c>
      <c r="J1505">
        <v>6</v>
      </c>
      <c r="K1505" t="s">
        <v>59</v>
      </c>
      <c r="L1505" s="4">
        <v>43862</v>
      </c>
      <c r="M1505" s="4">
        <v>43889</v>
      </c>
      <c r="N1505">
        <v>2</v>
      </c>
      <c r="O1505" t="s">
        <v>167</v>
      </c>
      <c r="P1505" t="s">
        <v>329</v>
      </c>
      <c r="Q1505">
        <v>2</v>
      </c>
      <c r="R1505" t="s">
        <v>902</v>
      </c>
      <c r="S1505" t="s">
        <v>1439</v>
      </c>
      <c r="T1505" t="s">
        <v>1953</v>
      </c>
      <c r="U1505" t="s">
        <v>71</v>
      </c>
      <c r="V1505" t="s">
        <v>1869</v>
      </c>
      <c r="W1505">
        <v>23.94</v>
      </c>
      <c r="X1505">
        <v>29.98</v>
      </c>
      <c r="Y1505">
        <v>2</v>
      </c>
      <c r="Z1505" t="s">
        <v>2304</v>
      </c>
      <c r="AA1505" t="s">
        <v>2610</v>
      </c>
      <c r="AF1505" s="4"/>
      <c r="AG1505" s="4"/>
      <c r="AH1505" t="s">
        <v>80</v>
      </c>
      <c r="AI1505" t="s">
        <v>242</v>
      </c>
      <c r="AJ1505" t="s">
        <v>469</v>
      </c>
      <c r="AK1505" t="s">
        <v>1032</v>
      </c>
      <c r="AL1505" t="s">
        <v>1562</v>
      </c>
      <c r="AM1505" t="s">
        <v>69</v>
      </c>
      <c r="AN1505" t="s">
        <v>1548</v>
      </c>
      <c r="AO1505" t="s">
        <v>70</v>
      </c>
      <c r="AP1505" t="s">
        <v>2341</v>
      </c>
    </row>
    <row r="1506" spans="1:42" x14ac:dyDescent="0.25">
      <c r="A1506">
        <v>1061</v>
      </c>
      <c r="B1506">
        <v>37</v>
      </c>
      <c r="C1506" s="4">
        <v>44349</v>
      </c>
      <c r="D1506">
        <v>5</v>
      </c>
      <c r="E1506" t="s">
        <v>36</v>
      </c>
      <c r="F1506" t="s">
        <v>47</v>
      </c>
      <c r="G1506" t="s">
        <v>56</v>
      </c>
      <c r="H1506" t="s">
        <v>58</v>
      </c>
      <c r="I1506" s="4">
        <v>43863</v>
      </c>
      <c r="J1506">
        <v>6</v>
      </c>
      <c r="K1506" t="s">
        <v>59</v>
      </c>
      <c r="L1506" s="4">
        <v>43862</v>
      </c>
      <c r="M1506" s="4">
        <v>43889</v>
      </c>
      <c r="N1506">
        <v>2</v>
      </c>
      <c r="O1506" t="s">
        <v>167</v>
      </c>
      <c r="P1506" t="s">
        <v>329</v>
      </c>
      <c r="Q1506">
        <v>2</v>
      </c>
      <c r="R1506" t="s">
        <v>902</v>
      </c>
      <c r="S1506" t="s">
        <v>1439</v>
      </c>
      <c r="T1506" t="s">
        <v>1953</v>
      </c>
      <c r="U1506" t="s">
        <v>71</v>
      </c>
      <c r="V1506" t="s">
        <v>1869</v>
      </c>
      <c r="W1506">
        <v>23.94</v>
      </c>
      <c r="X1506">
        <v>29.98</v>
      </c>
      <c r="Y1506">
        <v>2</v>
      </c>
      <c r="Z1506" t="s">
        <v>2304</v>
      </c>
      <c r="AA1506" t="s">
        <v>2610</v>
      </c>
      <c r="AF1506" s="4"/>
      <c r="AG1506" s="4"/>
      <c r="AH1506" t="s">
        <v>79</v>
      </c>
      <c r="AI1506" t="s">
        <v>241</v>
      </c>
      <c r="AJ1506" t="s">
        <v>634</v>
      </c>
      <c r="AK1506" t="s">
        <v>1182</v>
      </c>
      <c r="AL1506" t="s">
        <v>1614</v>
      </c>
      <c r="AM1506" t="s">
        <v>69</v>
      </c>
      <c r="AN1506" t="s">
        <v>1548</v>
      </c>
      <c r="AO1506" t="s">
        <v>455</v>
      </c>
      <c r="AP1506" t="s">
        <v>2340</v>
      </c>
    </row>
    <row r="1507" spans="1:42" x14ac:dyDescent="0.25">
      <c r="A1507">
        <v>1062</v>
      </c>
      <c r="B1507">
        <v>272</v>
      </c>
      <c r="C1507" s="4">
        <v>44349</v>
      </c>
      <c r="D1507">
        <v>4</v>
      </c>
      <c r="E1507" t="s">
        <v>40</v>
      </c>
      <c r="F1507" t="s">
        <v>51</v>
      </c>
      <c r="G1507" t="s">
        <v>55</v>
      </c>
      <c r="H1507" t="s">
        <v>58</v>
      </c>
      <c r="I1507" s="4">
        <v>44149</v>
      </c>
      <c r="J1507">
        <v>11</v>
      </c>
      <c r="K1507" t="s">
        <v>60</v>
      </c>
      <c r="L1507" s="4">
        <v>44148</v>
      </c>
      <c r="M1507" s="4">
        <v>44265</v>
      </c>
      <c r="N1507">
        <v>1</v>
      </c>
      <c r="O1507" t="s">
        <v>78</v>
      </c>
      <c r="P1507" t="s">
        <v>240</v>
      </c>
      <c r="Q1507">
        <v>1</v>
      </c>
      <c r="R1507" t="s">
        <v>604</v>
      </c>
      <c r="S1507" t="s">
        <v>1136</v>
      </c>
      <c r="T1507" t="s">
        <v>1682</v>
      </c>
      <c r="U1507" t="s">
        <v>69</v>
      </c>
      <c r="V1507" t="s">
        <v>1548</v>
      </c>
      <c r="W1507">
        <v>4.75</v>
      </c>
      <c r="X1507">
        <v>14.99</v>
      </c>
      <c r="Y1507">
        <v>1</v>
      </c>
      <c r="Z1507" t="s">
        <v>469</v>
      </c>
      <c r="AA1507" t="s">
        <v>2339</v>
      </c>
      <c r="AF1507" s="4"/>
      <c r="AG1507" s="4"/>
      <c r="AH1507" t="s">
        <v>78</v>
      </c>
      <c r="AI1507" t="s">
        <v>240</v>
      </c>
      <c r="AJ1507" t="s">
        <v>604</v>
      </c>
      <c r="AK1507" t="s">
        <v>1136</v>
      </c>
      <c r="AL1507" t="s">
        <v>1682</v>
      </c>
      <c r="AM1507" t="s">
        <v>69</v>
      </c>
      <c r="AN1507" t="s">
        <v>1548</v>
      </c>
      <c r="AO1507" t="s">
        <v>469</v>
      </c>
      <c r="AP1507" t="s">
        <v>2339</v>
      </c>
    </row>
    <row r="1508" spans="1:42" x14ac:dyDescent="0.25">
      <c r="A1508">
        <v>1063</v>
      </c>
      <c r="B1508">
        <v>8</v>
      </c>
      <c r="C1508" s="4">
        <v>44351</v>
      </c>
      <c r="D1508">
        <v>2</v>
      </c>
      <c r="E1508" t="s">
        <v>38</v>
      </c>
      <c r="F1508" t="s">
        <v>49</v>
      </c>
      <c r="G1508" t="s">
        <v>55</v>
      </c>
      <c r="H1508" t="s">
        <v>57</v>
      </c>
      <c r="I1508" s="4">
        <v>43667</v>
      </c>
      <c r="J1508">
        <v>2</v>
      </c>
      <c r="K1508" t="s">
        <v>60</v>
      </c>
      <c r="L1508" s="4">
        <v>43615</v>
      </c>
      <c r="M1508" s="4">
        <v>43830</v>
      </c>
      <c r="N1508">
        <v>2</v>
      </c>
      <c r="O1508" t="s">
        <v>115</v>
      </c>
      <c r="P1508" t="s">
        <v>277</v>
      </c>
      <c r="Q1508">
        <v>2</v>
      </c>
      <c r="R1508" t="s">
        <v>903</v>
      </c>
      <c r="S1508" t="s">
        <v>1440</v>
      </c>
      <c r="T1508" t="s">
        <v>1954</v>
      </c>
      <c r="U1508" t="s">
        <v>88</v>
      </c>
      <c r="V1508" t="s">
        <v>2047</v>
      </c>
      <c r="W1508">
        <v>97.88</v>
      </c>
      <c r="X1508">
        <v>89.96</v>
      </c>
      <c r="Y1508">
        <v>2</v>
      </c>
      <c r="Z1508" t="s">
        <v>2226</v>
      </c>
      <c r="AA1508" t="s">
        <v>2518</v>
      </c>
      <c r="AF1508" s="4"/>
      <c r="AG1508" s="4"/>
      <c r="AH1508" t="s">
        <v>86</v>
      </c>
      <c r="AI1508" t="s">
        <v>248</v>
      </c>
      <c r="AJ1508" t="s">
        <v>432</v>
      </c>
      <c r="AK1508" t="s">
        <v>995</v>
      </c>
      <c r="AL1508" t="s">
        <v>1527</v>
      </c>
      <c r="AM1508" t="s">
        <v>80</v>
      </c>
      <c r="AN1508" t="s">
        <v>1577</v>
      </c>
      <c r="AO1508" t="s">
        <v>549</v>
      </c>
      <c r="AP1508" t="s">
        <v>2362</v>
      </c>
    </row>
    <row r="1509" spans="1:42" x14ac:dyDescent="0.25">
      <c r="A1509">
        <v>1063</v>
      </c>
      <c r="B1509">
        <v>8</v>
      </c>
      <c r="C1509" s="4">
        <v>44351</v>
      </c>
      <c r="D1509">
        <v>2</v>
      </c>
      <c r="E1509" t="s">
        <v>38</v>
      </c>
      <c r="F1509" t="s">
        <v>49</v>
      </c>
      <c r="G1509" t="s">
        <v>55</v>
      </c>
      <c r="H1509" t="s">
        <v>57</v>
      </c>
      <c r="I1509" s="4">
        <v>43667</v>
      </c>
      <c r="J1509">
        <v>2</v>
      </c>
      <c r="K1509" t="s">
        <v>60</v>
      </c>
      <c r="L1509" s="4">
        <v>43615</v>
      </c>
      <c r="M1509" s="4">
        <v>43830</v>
      </c>
      <c r="N1509">
        <v>2</v>
      </c>
      <c r="O1509" t="s">
        <v>115</v>
      </c>
      <c r="P1509" t="s">
        <v>277</v>
      </c>
      <c r="Q1509">
        <v>2</v>
      </c>
      <c r="R1509" t="s">
        <v>903</v>
      </c>
      <c r="S1509" t="s">
        <v>1440</v>
      </c>
      <c r="T1509" t="s">
        <v>1954</v>
      </c>
      <c r="U1509" t="s">
        <v>88</v>
      </c>
      <c r="V1509" t="s">
        <v>2047</v>
      </c>
      <c r="W1509">
        <v>97.88</v>
      </c>
      <c r="X1509">
        <v>89.96</v>
      </c>
      <c r="Y1509">
        <v>2</v>
      </c>
      <c r="Z1509" t="s">
        <v>2226</v>
      </c>
      <c r="AA1509" t="s">
        <v>2518</v>
      </c>
      <c r="AF1509" s="4"/>
      <c r="AG1509" s="4"/>
      <c r="AH1509" t="s">
        <v>70</v>
      </c>
      <c r="AI1509" t="s">
        <v>232</v>
      </c>
      <c r="AJ1509" t="s">
        <v>638</v>
      </c>
      <c r="AK1509" t="s">
        <v>1185</v>
      </c>
      <c r="AL1509" t="s">
        <v>1709</v>
      </c>
      <c r="AM1509" t="s">
        <v>80</v>
      </c>
      <c r="AN1509" t="s">
        <v>1517</v>
      </c>
      <c r="AO1509" t="s">
        <v>640</v>
      </c>
      <c r="AP1509" t="s">
        <v>2393</v>
      </c>
    </row>
    <row r="1510" spans="1:42" x14ac:dyDescent="0.25">
      <c r="A1510">
        <v>1064</v>
      </c>
      <c r="B1510">
        <v>344</v>
      </c>
      <c r="C1510" s="4">
        <v>44351</v>
      </c>
      <c r="D1510">
        <v>4</v>
      </c>
      <c r="E1510" t="s">
        <v>40</v>
      </c>
      <c r="F1510" t="s">
        <v>51</v>
      </c>
      <c r="G1510" t="s">
        <v>56</v>
      </c>
      <c r="H1510" t="s">
        <v>58</v>
      </c>
      <c r="I1510" s="4">
        <v>43722</v>
      </c>
      <c r="J1510">
        <v>2</v>
      </c>
      <c r="K1510" t="s">
        <v>60</v>
      </c>
      <c r="L1510" s="4">
        <v>43615</v>
      </c>
      <c r="M1510" s="4">
        <v>43830</v>
      </c>
      <c r="N1510">
        <v>1</v>
      </c>
      <c r="O1510" t="s">
        <v>70</v>
      </c>
      <c r="P1510" t="s">
        <v>232</v>
      </c>
      <c r="Q1510">
        <v>1</v>
      </c>
      <c r="R1510" t="s">
        <v>638</v>
      </c>
      <c r="S1510" t="s">
        <v>1185</v>
      </c>
      <c r="T1510" t="s">
        <v>1709</v>
      </c>
      <c r="U1510" t="s">
        <v>69</v>
      </c>
      <c r="V1510" t="s">
        <v>1517</v>
      </c>
      <c r="W1510">
        <v>11.95</v>
      </c>
      <c r="X1510">
        <v>19.989999999999998</v>
      </c>
      <c r="Y1510">
        <v>1</v>
      </c>
      <c r="Z1510" t="s">
        <v>640</v>
      </c>
      <c r="AA1510" t="s">
        <v>2393</v>
      </c>
      <c r="AF1510" s="4"/>
      <c r="AG1510" s="4"/>
      <c r="AH1510" t="s">
        <v>70</v>
      </c>
      <c r="AI1510" t="s">
        <v>232</v>
      </c>
      <c r="AJ1510" t="s">
        <v>638</v>
      </c>
      <c r="AK1510" t="s">
        <v>1185</v>
      </c>
      <c r="AL1510" t="s">
        <v>1709</v>
      </c>
      <c r="AM1510" t="s">
        <v>69</v>
      </c>
      <c r="AN1510" t="s">
        <v>1517</v>
      </c>
      <c r="AO1510" t="s">
        <v>640</v>
      </c>
      <c r="AP1510" t="s">
        <v>2393</v>
      </c>
    </row>
    <row r="1511" spans="1:42" x14ac:dyDescent="0.25">
      <c r="A1511">
        <v>1065</v>
      </c>
      <c r="B1511">
        <v>29</v>
      </c>
      <c r="C1511" s="4">
        <v>44352</v>
      </c>
      <c r="D1511">
        <v>1</v>
      </c>
      <c r="E1511" t="s">
        <v>39</v>
      </c>
      <c r="F1511" t="s">
        <v>50</v>
      </c>
      <c r="G1511" t="s">
        <v>55</v>
      </c>
      <c r="H1511" t="s">
        <v>58</v>
      </c>
      <c r="I1511" s="4">
        <v>43870</v>
      </c>
      <c r="J1511">
        <v>6</v>
      </c>
      <c r="K1511" t="s">
        <v>59</v>
      </c>
      <c r="L1511" s="4">
        <v>43862</v>
      </c>
      <c r="M1511" s="4">
        <v>43889</v>
      </c>
      <c r="N1511">
        <v>1</v>
      </c>
      <c r="O1511" t="s">
        <v>78</v>
      </c>
      <c r="P1511" t="s">
        <v>240</v>
      </c>
      <c r="Q1511">
        <v>1</v>
      </c>
      <c r="R1511" t="s">
        <v>904</v>
      </c>
      <c r="S1511" t="s">
        <v>1191</v>
      </c>
      <c r="T1511" t="s">
        <v>1490</v>
      </c>
      <c r="U1511" t="s">
        <v>67</v>
      </c>
      <c r="V1511" t="s">
        <v>1562</v>
      </c>
      <c r="W1511">
        <v>26.97</v>
      </c>
      <c r="X1511">
        <v>29.97</v>
      </c>
      <c r="Y1511">
        <v>1</v>
      </c>
      <c r="Z1511" t="s">
        <v>469</v>
      </c>
      <c r="AA1511" t="s">
        <v>2339</v>
      </c>
      <c r="AF1511" s="4"/>
      <c r="AG1511" s="4"/>
      <c r="AH1511" t="s">
        <v>78</v>
      </c>
      <c r="AI1511" t="s">
        <v>240</v>
      </c>
      <c r="AJ1511" t="s">
        <v>904</v>
      </c>
      <c r="AK1511" t="s">
        <v>1191</v>
      </c>
      <c r="AL1511" t="s">
        <v>1490</v>
      </c>
      <c r="AM1511" t="s">
        <v>67</v>
      </c>
      <c r="AN1511" t="s">
        <v>1562</v>
      </c>
      <c r="AO1511" t="s">
        <v>469</v>
      </c>
      <c r="AP1511" t="s">
        <v>2339</v>
      </c>
    </row>
    <row r="1512" spans="1:42" x14ac:dyDescent="0.25">
      <c r="A1512">
        <v>1066</v>
      </c>
      <c r="B1512">
        <v>327</v>
      </c>
      <c r="C1512" s="4">
        <v>44352</v>
      </c>
      <c r="D1512">
        <v>5</v>
      </c>
      <c r="E1512" t="s">
        <v>36</v>
      </c>
      <c r="F1512" t="s">
        <v>47</v>
      </c>
      <c r="G1512" t="s">
        <v>56</v>
      </c>
      <c r="H1512" t="s">
        <v>57</v>
      </c>
      <c r="I1512" s="4">
        <v>44095</v>
      </c>
      <c r="J1512">
        <v>10</v>
      </c>
      <c r="K1512" t="s">
        <v>61</v>
      </c>
      <c r="L1512" s="4">
        <v>44055</v>
      </c>
      <c r="M1512" s="4">
        <v>44196</v>
      </c>
      <c r="N1512">
        <v>1</v>
      </c>
      <c r="O1512" t="s">
        <v>84</v>
      </c>
      <c r="P1512" t="s">
        <v>246</v>
      </c>
      <c r="Q1512">
        <v>1</v>
      </c>
      <c r="R1512" t="s">
        <v>413</v>
      </c>
      <c r="S1512" t="s">
        <v>975</v>
      </c>
      <c r="T1512" t="s">
        <v>1508</v>
      </c>
      <c r="U1512" t="s">
        <v>80</v>
      </c>
      <c r="V1512" t="s">
        <v>1548</v>
      </c>
      <c r="W1512">
        <v>20.5</v>
      </c>
      <c r="X1512">
        <v>29.98</v>
      </c>
      <c r="Y1512">
        <v>1</v>
      </c>
      <c r="Z1512" t="s">
        <v>86</v>
      </c>
      <c r="AA1512" t="s">
        <v>2350</v>
      </c>
      <c r="AF1512" s="4"/>
      <c r="AG1512" s="4"/>
      <c r="AH1512" t="s">
        <v>84</v>
      </c>
      <c r="AI1512" t="s">
        <v>246</v>
      </c>
      <c r="AJ1512" t="s">
        <v>413</v>
      </c>
      <c r="AK1512" t="s">
        <v>975</v>
      </c>
      <c r="AL1512" t="s">
        <v>1508</v>
      </c>
      <c r="AM1512" t="s">
        <v>80</v>
      </c>
      <c r="AN1512" t="s">
        <v>1548</v>
      </c>
      <c r="AO1512" t="s">
        <v>86</v>
      </c>
      <c r="AP1512" t="s">
        <v>2350</v>
      </c>
    </row>
    <row r="1513" spans="1:42" x14ac:dyDescent="0.25">
      <c r="A1513">
        <v>1067</v>
      </c>
      <c r="B1513">
        <v>387</v>
      </c>
      <c r="C1513" s="4">
        <v>44352</v>
      </c>
      <c r="D1513">
        <v>3</v>
      </c>
      <c r="E1513" t="s">
        <v>34</v>
      </c>
      <c r="F1513" t="s">
        <v>45</v>
      </c>
      <c r="G1513" t="s">
        <v>56</v>
      </c>
      <c r="H1513" t="s">
        <v>58</v>
      </c>
      <c r="I1513" s="4">
        <v>43610</v>
      </c>
      <c r="J1513">
        <v>2</v>
      </c>
      <c r="L1513" s="4"/>
      <c r="M1513" s="4"/>
      <c r="N1513">
        <v>1</v>
      </c>
      <c r="O1513" t="s">
        <v>79</v>
      </c>
      <c r="P1513" t="s">
        <v>241</v>
      </c>
      <c r="Q1513">
        <v>1</v>
      </c>
      <c r="R1513" t="s">
        <v>504</v>
      </c>
      <c r="S1513" t="s">
        <v>1067</v>
      </c>
      <c r="T1513" t="s">
        <v>1527</v>
      </c>
      <c r="U1513" t="s">
        <v>69</v>
      </c>
      <c r="V1513" t="s">
        <v>1548</v>
      </c>
      <c r="W1513">
        <v>36.99</v>
      </c>
      <c r="X1513">
        <v>14.99</v>
      </c>
      <c r="Y1513">
        <v>1</v>
      </c>
      <c r="Z1513" t="s">
        <v>455</v>
      </c>
      <c r="AA1513" t="s">
        <v>2340</v>
      </c>
      <c r="AF1513" s="4"/>
      <c r="AG1513" s="4"/>
      <c r="AH1513" t="s">
        <v>79</v>
      </c>
      <c r="AI1513" t="s">
        <v>241</v>
      </c>
      <c r="AJ1513" t="s">
        <v>504</v>
      </c>
      <c r="AK1513" t="s">
        <v>1067</v>
      </c>
      <c r="AL1513" t="s">
        <v>1527</v>
      </c>
      <c r="AM1513" t="s">
        <v>69</v>
      </c>
      <c r="AN1513" t="s">
        <v>1548</v>
      </c>
      <c r="AO1513" t="s">
        <v>455</v>
      </c>
      <c r="AP1513" t="s">
        <v>2340</v>
      </c>
    </row>
    <row r="1514" spans="1:42" x14ac:dyDescent="0.25">
      <c r="A1514">
        <v>1068</v>
      </c>
      <c r="B1514">
        <v>407</v>
      </c>
      <c r="C1514" s="4">
        <v>44352</v>
      </c>
      <c r="D1514">
        <v>5</v>
      </c>
      <c r="E1514" t="s">
        <v>36</v>
      </c>
      <c r="F1514" t="s">
        <v>47</v>
      </c>
      <c r="G1514" t="s">
        <v>55</v>
      </c>
      <c r="H1514" t="s">
        <v>58</v>
      </c>
      <c r="I1514" s="4">
        <v>44193</v>
      </c>
      <c r="J1514">
        <v>10</v>
      </c>
      <c r="K1514" t="s">
        <v>61</v>
      </c>
      <c r="L1514" s="4">
        <v>44055</v>
      </c>
      <c r="M1514" s="4">
        <v>44196</v>
      </c>
      <c r="N1514">
        <v>1</v>
      </c>
      <c r="O1514" t="s">
        <v>79</v>
      </c>
      <c r="P1514" t="s">
        <v>241</v>
      </c>
      <c r="Q1514">
        <v>1</v>
      </c>
      <c r="R1514" t="s">
        <v>463</v>
      </c>
      <c r="S1514" t="s">
        <v>1026</v>
      </c>
      <c r="T1514" t="s">
        <v>1556</v>
      </c>
      <c r="U1514" t="s">
        <v>67</v>
      </c>
      <c r="V1514" t="s">
        <v>1548</v>
      </c>
      <c r="W1514">
        <v>64.47</v>
      </c>
      <c r="X1514">
        <v>44.97</v>
      </c>
      <c r="Y1514">
        <v>1</v>
      </c>
      <c r="Z1514" t="s">
        <v>455</v>
      </c>
      <c r="AA1514" t="s">
        <v>2340</v>
      </c>
      <c r="AF1514" s="4"/>
      <c r="AG1514" s="4"/>
      <c r="AH1514" t="s">
        <v>79</v>
      </c>
      <c r="AI1514" t="s">
        <v>241</v>
      </c>
      <c r="AJ1514" t="s">
        <v>463</v>
      </c>
      <c r="AK1514" t="s">
        <v>1026</v>
      </c>
      <c r="AL1514" t="s">
        <v>1556</v>
      </c>
      <c r="AM1514" t="s">
        <v>67</v>
      </c>
      <c r="AN1514" t="s">
        <v>1548</v>
      </c>
      <c r="AO1514" t="s">
        <v>455</v>
      </c>
      <c r="AP1514" t="s">
        <v>2340</v>
      </c>
    </row>
    <row r="1515" spans="1:42" x14ac:dyDescent="0.25">
      <c r="A1515">
        <v>1069</v>
      </c>
      <c r="B1515">
        <v>445</v>
      </c>
      <c r="C1515" s="4">
        <v>44353</v>
      </c>
      <c r="D1515">
        <v>5</v>
      </c>
      <c r="E1515" t="s">
        <v>36</v>
      </c>
      <c r="F1515" t="s">
        <v>47</v>
      </c>
      <c r="G1515" t="s">
        <v>56</v>
      </c>
      <c r="H1515" t="s">
        <v>57</v>
      </c>
      <c r="I1515" s="4">
        <v>43815</v>
      </c>
      <c r="J1515">
        <v>3</v>
      </c>
      <c r="K1515" t="s">
        <v>59</v>
      </c>
      <c r="L1515" s="4">
        <v>43615</v>
      </c>
      <c r="M1515" s="4">
        <v>43830</v>
      </c>
      <c r="N1515">
        <v>1</v>
      </c>
      <c r="O1515" t="s">
        <v>78</v>
      </c>
      <c r="P1515" t="s">
        <v>240</v>
      </c>
      <c r="Q1515">
        <v>1</v>
      </c>
      <c r="R1515" t="s">
        <v>871</v>
      </c>
      <c r="S1515" t="s">
        <v>1408</v>
      </c>
      <c r="T1515" t="s">
        <v>1923</v>
      </c>
      <c r="U1515" t="s">
        <v>69</v>
      </c>
      <c r="V1515" t="s">
        <v>1548</v>
      </c>
      <c r="W1515">
        <v>5.99</v>
      </c>
      <c r="X1515">
        <v>14.99</v>
      </c>
      <c r="Y1515">
        <v>1</v>
      </c>
      <c r="Z1515" t="s">
        <v>393</v>
      </c>
      <c r="AA1515" t="s">
        <v>2345</v>
      </c>
      <c r="AF1515" s="4"/>
      <c r="AG1515" s="4"/>
      <c r="AH1515" t="s">
        <v>78</v>
      </c>
      <c r="AI1515" t="s">
        <v>240</v>
      </c>
      <c r="AJ1515" t="s">
        <v>871</v>
      </c>
      <c r="AK1515" t="s">
        <v>1408</v>
      </c>
      <c r="AL1515" t="s">
        <v>1923</v>
      </c>
      <c r="AM1515" t="s">
        <v>69</v>
      </c>
      <c r="AN1515" t="s">
        <v>1548</v>
      </c>
      <c r="AO1515" t="s">
        <v>393</v>
      </c>
      <c r="AP1515" t="s">
        <v>2345</v>
      </c>
    </row>
    <row r="1516" spans="1:42" x14ac:dyDescent="0.25">
      <c r="A1516">
        <v>1070</v>
      </c>
      <c r="B1516">
        <v>201</v>
      </c>
      <c r="C1516" s="4">
        <v>44354</v>
      </c>
      <c r="D1516">
        <v>7</v>
      </c>
      <c r="E1516" t="s">
        <v>35</v>
      </c>
      <c r="F1516" t="s">
        <v>46</v>
      </c>
      <c r="G1516" t="s">
        <v>55</v>
      </c>
      <c r="H1516" t="s">
        <v>58</v>
      </c>
      <c r="I1516" s="4">
        <v>43728</v>
      </c>
      <c r="J1516">
        <v>1</v>
      </c>
      <c r="K1516" t="s">
        <v>61</v>
      </c>
      <c r="L1516" s="4">
        <v>43615</v>
      </c>
      <c r="M1516" s="4">
        <v>43830</v>
      </c>
      <c r="N1516">
        <v>1</v>
      </c>
      <c r="O1516" t="s">
        <v>88</v>
      </c>
      <c r="P1516" t="s">
        <v>250</v>
      </c>
      <c r="Q1516">
        <v>1</v>
      </c>
      <c r="R1516" t="s">
        <v>905</v>
      </c>
      <c r="S1516" t="s">
        <v>1441</v>
      </c>
      <c r="T1516" t="s">
        <v>1955</v>
      </c>
      <c r="U1516" t="s">
        <v>110</v>
      </c>
      <c r="V1516" t="s">
        <v>1869</v>
      </c>
      <c r="W1516">
        <v>1499.94</v>
      </c>
      <c r="X1516">
        <v>89.94</v>
      </c>
      <c r="Y1516">
        <v>1</v>
      </c>
      <c r="Z1516" t="s">
        <v>105</v>
      </c>
      <c r="AA1516" t="s">
        <v>2346</v>
      </c>
      <c r="AF1516" s="4"/>
      <c r="AG1516" s="4"/>
      <c r="AH1516" t="s">
        <v>80</v>
      </c>
      <c r="AI1516" t="s">
        <v>242</v>
      </c>
      <c r="AJ1516" t="s">
        <v>509</v>
      </c>
      <c r="AK1516" t="s">
        <v>1072</v>
      </c>
      <c r="AL1516" t="s">
        <v>1599</v>
      </c>
      <c r="AM1516" t="s">
        <v>67</v>
      </c>
      <c r="AN1516" t="s">
        <v>1548</v>
      </c>
      <c r="AO1516" t="s">
        <v>79</v>
      </c>
      <c r="AP1516" t="s">
        <v>2349</v>
      </c>
    </row>
    <row r="1517" spans="1:42" x14ac:dyDescent="0.25">
      <c r="A1517">
        <v>1070</v>
      </c>
      <c r="B1517">
        <v>201</v>
      </c>
      <c r="C1517" s="4">
        <v>44354</v>
      </c>
      <c r="D1517">
        <v>7</v>
      </c>
      <c r="E1517" t="s">
        <v>35</v>
      </c>
      <c r="F1517" t="s">
        <v>46</v>
      </c>
      <c r="G1517" t="s">
        <v>55</v>
      </c>
      <c r="H1517" t="s">
        <v>58</v>
      </c>
      <c r="I1517" s="4">
        <v>43728</v>
      </c>
      <c r="J1517">
        <v>1</v>
      </c>
      <c r="K1517" t="s">
        <v>61</v>
      </c>
      <c r="L1517" s="4">
        <v>43615</v>
      </c>
      <c r="M1517" s="4">
        <v>43830</v>
      </c>
      <c r="N1517">
        <v>1</v>
      </c>
      <c r="O1517" t="s">
        <v>88</v>
      </c>
      <c r="P1517" t="s">
        <v>250</v>
      </c>
      <c r="Q1517">
        <v>1</v>
      </c>
      <c r="R1517" t="s">
        <v>905</v>
      </c>
      <c r="S1517" t="s">
        <v>1441</v>
      </c>
      <c r="T1517" t="s">
        <v>1955</v>
      </c>
      <c r="U1517" t="s">
        <v>110</v>
      </c>
      <c r="V1517" t="s">
        <v>1869</v>
      </c>
      <c r="W1517">
        <v>1499.94</v>
      </c>
      <c r="X1517">
        <v>89.94</v>
      </c>
      <c r="Y1517">
        <v>1</v>
      </c>
      <c r="Z1517" t="s">
        <v>105</v>
      </c>
      <c r="AA1517" t="s">
        <v>2346</v>
      </c>
      <c r="AF1517" s="4"/>
      <c r="AG1517" s="4"/>
      <c r="AH1517" t="s">
        <v>80</v>
      </c>
      <c r="AI1517" t="s">
        <v>242</v>
      </c>
      <c r="AJ1517" t="s">
        <v>509</v>
      </c>
      <c r="AK1517" t="s">
        <v>1072</v>
      </c>
      <c r="AL1517" t="s">
        <v>1599</v>
      </c>
      <c r="AM1517" t="s">
        <v>67</v>
      </c>
      <c r="AN1517" t="s">
        <v>1548</v>
      </c>
      <c r="AO1517" t="s">
        <v>79</v>
      </c>
      <c r="AP1517" t="s">
        <v>2349</v>
      </c>
    </row>
    <row r="1518" spans="1:42" x14ac:dyDescent="0.25">
      <c r="A1518">
        <v>1071</v>
      </c>
      <c r="B1518">
        <v>214</v>
      </c>
      <c r="C1518" s="4">
        <v>44354</v>
      </c>
      <c r="D1518">
        <v>6</v>
      </c>
      <c r="E1518" t="s">
        <v>33</v>
      </c>
      <c r="F1518" t="s">
        <v>44</v>
      </c>
      <c r="G1518" t="s">
        <v>55</v>
      </c>
      <c r="H1518" t="s">
        <v>57</v>
      </c>
      <c r="I1518" s="4">
        <v>43631</v>
      </c>
      <c r="J1518">
        <v>3</v>
      </c>
      <c r="K1518" t="s">
        <v>59</v>
      </c>
      <c r="L1518" s="4">
        <v>43615</v>
      </c>
      <c r="M1518" s="4">
        <v>43830</v>
      </c>
      <c r="N1518">
        <v>1</v>
      </c>
      <c r="O1518" t="s">
        <v>79</v>
      </c>
      <c r="P1518" t="s">
        <v>241</v>
      </c>
      <c r="Q1518">
        <v>1</v>
      </c>
      <c r="R1518" t="s">
        <v>403</v>
      </c>
      <c r="S1518" t="s">
        <v>965</v>
      </c>
      <c r="T1518" t="s">
        <v>422</v>
      </c>
      <c r="U1518" t="s">
        <v>69</v>
      </c>
      <c r="V1518" t="s">
        <v>1548</v>
      </c>
      <c r="W1518">
        <v>120</v>
      </c>
      <c r="X1518">
        <v>14.99</v>
      </c>
      <c r="Y1518">
        <v>1</v>
      </c>
      <c r="Z1518" t="s">
        <v>455</v>
      </c>
      <c r="AA1518" t="s">
        <v>2340</v>
      </c>
      <c r="AF1518" s="4"/>
      <c r="AG1518" s="4"/>
      <c r="AH1518" t="s">
        <v>79</v>
      </c>
      <c r="AI1518" t="s">
        <v>241</v>
      </c>
      <c r="AJ1518" t="s">
        <v>403</v>
      </c>
      <c r="AK1518" t="s">
        <v>965</v>
      </c>
      <c r="AL1518" t="s">
        <v>422</v>
      </c>
      <c r="AM1518" t="s">
        <v>69</v>
      </c>
      <c r="AN1518" t="s">
        <v>1548</v>
      </c>
      <c r="AO1518" t="s">
        <v>455</v>
      </c>
      <c r="AP1518" t="s">
        <v>2340</v>
      </c>
    </row>
    <row r="1519" spans="1:42" x14ac:dyDescent="0.25">
      <c r="A1519">
        <v>1072</v>
      </c>
      <c r="B1519">
        <v>84</v>
      </c>
      <c r="C1519" s="4">
        <v>44355</v>
      </c>
      <c r="D1519">
        <v>1</v>
      </c>
      <c r="E1519" t="s">
        <v>39</v>
      </c>
      <c r="F1519" t="s">
        <v>50</v>
      </c>
      <c r="G1519" t="s">
        <v>56</v>
      </c>
      <c r="H1519" t="s">
        <v>58</v>
      </c>
      <c r="I1519" s="4">
        <v>43903</v>
      </c>
      <c r="J1519">
        <v>15</v>
      </c>
      <c r="K1519" t="s">
        <v>62</v>
      </c>
      <c r="L1519" s="4">
        <v>43615</v>
      </c>
      <c r="M1519" s="4">
        <v>44413</v>
      </c>
      <c r="N1519">
        <v>1</v>
      </c>
      <c r="O1519" t="s">
        <v>79</v>
      </c>
      <c r="P1519" t="s">
        <v>241</v>
      </c>
      <c r="Q1519">
        <v>1</v>
      </c>
      <c r="R1519" t="s">
        <v>566</v>
      </c>
      <c r="S1519" t="s">
        <v>1067</v>
      </c>
      <c r="T1519" t="s">
        <v>1649</v>
      </c>
      <c r="U1519" t="s">
        <v>67</v>
      </c>
      <c r="V1519" t="s">
        <v>1562</v>
      </c>
      <c r="W1519">
        <v>107.97</v>
      </c>
      <c r="X1519">
        <v>29.97</v>
      </c>
      <c r="Y1519">
        <v>1</v>
      </c>
      <c r="Z1519" t="s">
        <v>65</v>
      </c>
      <c r="AA1519" t="s">
        <v>2343</v>
      </c>
      <c r="AF1519" s="4"/>
      <c r="AG1519" s="4"/>
      <c r="AH1519" t="s">
        <v>79</v>
      </c>
      <c r="AI1519" t="s">
        <v>241</v>
      </c>
      <c r="AJ1519" t="s">
        <v>566</v>
      </c>
      <c r="AK1519" t="s">
        <v>1067</v>
      </c>
      <c r="AL1519" t="s">
        <v>1649</v>
      </c>
      <c r="AM1519" t="s">
        <v>67</v>
      </c>
      <c r="AN1519" t="s">
        <v>1562</v>
      </c>
      <c r="AO1519" t="s">
        <v>65</v>
      </c>
      <c r="AP1519" t="s">
        <v>2343</v>
      </c>
    </row>
    <row r="1520" spans="1:42" x14ac:dyDescent="0.25">
      <c r="A1520">
        <v>1073</v>
      </c>
      <c r="B1520">
        <v>112</v>
      </c>
      <c r="C1520" s="4">
        <v>44355</v>
      </c>
      <c r="D1520">
        <v>1</v>
      </c>
      <c r="E1520" t="s">
        <v>39</v>
      </c>
      <c r="F1520" t="s">
        <v>50</v>
      </c>
      <c r="G1520" t="s">
        <v>55</v>
      </c>
      <c r="H1520" t="s">
        <v>57</v>
      </c>
      <c r="I1520" s="4">
        <v>43909</v>
      </c>
      <c r="J1520">
        <v>15</v>
      </c>
      <c r="K1520" t="s">
        <v>62</v>
      </c>
      <c r="L1520" s="4">
        <v>43615</v>
      </c>
      <c r="M1520" s="4">
        <v>44413</v>
      </c>
      <c r="N1520">
        <v>1</v>
      </c>
      <c r="O1520" t="s">
        <v>108</v>
      </c>
      <c r="P1520" t="s">
        <v>270</v>
      </c>
      <c r="Q1520">
        <v>1</v>
      </c>
      <c r="R1520" t="s">
        <v>906</v>
      </c>
      <c r="S1520" t="s">
        <v>1442</v>
      </c>
      <c r="T1520" t="s">
        <v>1723</v>
      </c>
      <c r="U1520" t="s">
        <v>88</v>
      </c>
      <c r="V1520" t="s">
        <v>1550</v>
      </c>
      <c r="W1520">
        <v>39.96</v>
      </c>
      <c r="X1520">
        <v>19.96</v>
      </c>
      <c r="Y1520">
        <v>1</v>
      </c>
      <c r="Z1520" t="s">
        <v>2182</v>
      </c>
      <c r="AA1520" t="s">
        <v>2464</v>
      </c>
      <c r="AF1520" s="4"/>
      <c r="AG1520" s="4"/>
      <c r="AH1520" t="s">
        <v>90</v>
      </c>
      <c r="AI1520" t="s">
        <v>252</v>
      </c>
      <c r="AJ1520" t="s">
        <v>532</v>
      </c>
      <c r="AK1520" t="s">
        <v>1094</v>
      </c>
      <c r="AL1520" t="s">
        <v>1562</v>
      </c>
      <c r="AM1520" t="s">
        <v>80</v>
      </c>
      <c r="AN1520" t="s">
        <v>1659</v>
      </c>
      <c r="AO1520" t="s">
        <v>645</v>
      </c>
      <c r="AP1520" t="s">
        <v>2347</v>
      </c>
    </row>
    <row r="1521" spans="1:42" x14ac:dyDescent="0.25">
      <c r="A1521">
        <v>1073</v>
      </c>
      <c r="B1521">
        <v>112</v>
      </c>
      <c r="C1521" s="4">
        <v>44355</v>
      </c>
      <c r="D1521">
        <v>1</v>
      </c>
      <c r="E1521" t="s">
        <v>39</v>
      </c>
      <c r="F1521" t="s">
        <v>50</v>
      </c>
      <c r="G1521" t="s">
        <v>55</v>
      </c>
      <c r="H1521" t="s">
        <v>57</v>
      </c>
      <c r="I1521" s="4">
        <v>43909</v>
      </c>
      <c r="J1521">
        <v>15</v>
      </c>
      <c r="K1521" t="s">
        <v>62</v>
      </c>
      <c r="L1521" s="4">
        <v>43615</v>
      </c>
      <c r="M1521" s="4">
        <v>44413</v>
      </c>
      <c r="N1521">
        <v>1</v>
      </c>
      <c r="O1521" t="s">
        <v>108</v>
      </c>
      <c r="P1521" t="s">
        <v>270</v>
      </c>
      <c r="Q1521">
        <v>1</v>
      </c>
      <c r="R1521" t="s">
        <v>906</v>
      </c>
      <c r="S1521" t="s">
        <v>1442</v>
      </c>
      <c r="T1521" t="s">
        <v>1723</v>
      </c>
      <c r="U1521" t="s">
        <v>88</v>
      </c>
      <c r="V1521" t="s">
        <v>1550</v>
      </c>
      <c r="W1521">
        <v>39.96</v>
      </c>
      <c r="X1521">
        <v>19.96</v>
      </c>
      <c r="Y1521">
        <v>1</v>
      </c>
      <c r="Z1521" t="s">
        <v>2182</v>
      </c>
      <c r="AA1521" t="s">
        <v>2464</v>
      </c>
      <c r="AF1521" s="4"/>
      <c r="AG1521" s="4"/>
      <c r="AH1521" t="s">
        <v>90</v>
      </c>
      <c r="AI1521" t="s">
        <v>252</v>
      </c>
      <c r="AJ1521" t="s">
        <v>532</v>
      </c>
      <c r="AK1521" t="s">
        <v>1094</v>
      </c>
      <c r="AL1521" t="s">
        <v>1562</v>
      </c>
      <c r="AM1521" t="s">
        <v>80</v>
      </c>
      <c r="AN1521" t="s">
        <v>1659</v>
      </c>
      <c r="AO1521" t="s">
        <v>645</v>
      </c>
      <c r="AP1521" t="s">
        <v>2347</v>
      </c>
    </row>
    <row r="1522" spans="1:42" x14ac:dyDescent="0.25">
      <c r="A1522">
        <v>1074</v>
      </c>
      <c r="B1522">
        <v>121</v>
      </c>
      <c r="C1522" s="4">
        <v>44355</v>
      </c>
      <c r="D1522">
        <v>3</v>
      </c>
      <c r="E1522" t="s">
        <v>34</v>
      </c>
      <c r="F1522" t="s">
        <v>45</v>
      </c>
      <c r="G1522" t="s">
        <v>56</v>
      </c>
      <c r="H1522" t="s">
        <v>58</v>
      </c>
      <c r="I1522" s="4">
        <v>43690</v>
      </c>
      <c r="J1522">
        <v>2</v>
      </c>
      <c r="K1522" t="s">
        <v>60</v>
      </c>
      <c r="L1522" s="4">
        <v>43615</v>
      </c>
      <c r="M1522" s="4">
        <v>43830</v>
      </c>
      <c r="N1522">
        <v>1</v>
      </c>
      <c r="O1522" t="s">
        <v>70</v>
      </c>
      <c r="P1522" t="s">
        <v>232</v>
      </c>
      <c r="Q1522">
        <v>1</v>
      </c>
      <c r="R1522" t="s">
        <v>728</v>
      </c>
      <c r="S1522" t="s">
        <v>1178</v>
      </c>
      <c r="T1522" t="s">
        <v>1787</v>
      </c>
      <c r="U1522" t="s">
        <v>67</v>
      </c>
      <c r="V1522" t="s">
        <v>1517</v>
      </c>
      <c r="W1522">
        <v>244.77</v>
      </c>
      <c r="X1522">
        <v>59.97</v>
      </c>
      <c r="Y1522">
        <v>1</v>
      </c>
      <c r="Z1522" t="s">
        <v>673</v>
      </c>
      <c r="AA1522" t="s">
        <v>2348</v>
      </c>
      <c r="AF1522" s="4"/>
      <c r="AG1522" s="4"/>
      <c r="AH1522" t="s">
        <v>70</v>
      </c>
      <c r="AI1522" t="s">
        <v>232</v>
      </c>
      <c r="AJ1522" t="s">
        <v>728</v>
      </c>
      <c r="AK1522" t="s">
        <v>1178</v>
      </c>
      <c r="AL1522" t="s">
        <v>1787</v>
      </c>
      <c r="AM1522" t="s">
        <v>67</v>
      </c>
      <c r="AN1522" t="s">
        <v>1517</v>
      </c>
      <c r="AO1522" t="s">
        <v>673</v>
      </c>
      <c r="AP1522" t="s">
        <v>2348</v>
      </c>
    </row>
    <row r="1523" spans="1:42" x14ac:dyDescent="0.25">
      <c r="A1523">
        <v>1075</v>
      </c>
      <c r="B1523">
        <v>295</v>
      </c>
      <c r="C1523" s="4">
        <v>44355</v>
      </c>
      <c r="D1523">
        <v>9</v>
      </c>
      <c r="E1523" t="s">
        <v>41</v>
      </c>
      <c r="F1523" t="s">
        <v>52</v>
      </c>
      <c r="G1523" t="s">
        <v>55</v>
      </c>
      <c r="H1523" t="s">
        <v>57</v>
      </c>
      <c r="I1523" s="4">
        <v>44194</v>
      </c>
      <c r="J1523">
        <v>11</v>
      </c>
      <c r="K1523" t="s">
        <v>60</v>
      </c>
      <c r="L1523" s="4">
        <v>44148</v>
      </c>
      <c r="M1523" s="4">
        <v>44265</v>
      </c>
      <c r="N1523">
        <v>1</v>
      </c>
      <c r="O1523" t="s">
        <v>80</v>
      </c>
      <c r="P1523" t="s">
        <v>242</v>
      </c>
      <c r="Q1523">
        <v>1</v>
      </c>
      <c r="R1523" t="s">
        <v>84</v>
      </c>
      <c r="S1523" t="s">
        <v>990</v>
      </c>
      <c r="T1523" t="s">
        <v>1523</v>
      </c>
      <c r="U1523" t="s">
        <v>80</v>
      </c>
      <c r="V1523" t="s">
        <v>1548</v>
      </c>
      <c r="W1523">
        <v>20.98</v>
      </c>
      <c r="X1523">
        <v>29.98</v>
      </c>
      <c r="Y1523">
        <v>1</v>
      </c>
      <c r="Z1523" t="s">
        <v>79</v>
      </c>
      <c r="AA1523" t="s">
        <v>2349</v>
      </c>
      <c r="AF1523" s="4"/>
      <c r="AG1523" s="4"/>
      <c r="AH1523" t="s">
        <v>80</v>
      </c>
      <c r="AI1523" t="s">
        <v>242</v>
      </c>
      <c r="AJ1523" t="s">
        <v>84</v>
      </c>
      <c r="AK1523" t="s">
        <v>990</v>
      </c>
      <c r="AL1523" t="s">
        <v>1523</v>
      </c>
      <c r="AM1523" t="s">
        <v>80</v>
      </c>
      <c r="AN1523" t="s">
        <v>1548</v>
      </c>
      <c r="AO1523" t="s">
        <v>79</v>
      </c>
      <c r="AP1523" t="s">
        <v>2349</v>
      </c>
    </row>
    <row r="1524" spans="1:42" x14ac:dyDescent="0.25">
      <c r="A1524">
        <v>1076</v>
      </c>
      <c r="B1524">
        <v>436</v>
      </c>
      <c r="C1524" s="4">
        <v>44355</v>
      </c>
      <c r="D1524">
        <v>5</v>
      </c>
      <c r="E1524" t="s">
        <v>36</v>
      </c>
      <c r="F1524" t="s">
        <v>47</v>
      </c>
      <c r="G1524" t="s">
        <v>56</v>
      </c>
      <c r="H1524" t="s">
        <v>57</v>
      </c>
      <c r="I1524" s="4">
        <v>43568</v>
      </c>
      <c r="J1524">
        <v>1</v>
      </c>
      <c r="L1524" s="4"/>
      <c r="M1524" s="4"/>
      <c r="N1524">
        <v>1</v>
      </c>
      <c r="O1524" t="s">
        <v>67</v>
      </c>
      <c r="P1524" t="s">
        <v>229</v>
      </c>
      <c r="Q1524">
        <v>1</v>
      </c>
      <c r="R1524" t="s">
        <v>547</v>
      </c>
      <c r="S1524" t="s">
        <v>1108</v>
      </c>
      <c r="T1524" t="s">
        <v>1577</v>
      </c>
      <c r="U1524" t="s">
        <v>69</v>
      </c>
      <c r="V1524" t="s">
        <v>1548</v>
      </c>
      <c r="W1524">
        <v>24.99</v>
      </c>
      <c r="X1524">
        <v>14.99</v>
      </c>
      <c r="Y1524">
        <v>1</v>
      </c>
      <c r="Z1524" t="s">
        <v>455</v>
      </c>
      <c r="AA1524" t="s">
        <v>2340</v>
      </c>
      <c r="AF1524" s="4"/>
      <c r="AG1524" s="4"/>
      <c r="AH1524" t="s">
        <v>67</v>
      </c>
      <c r="AI1524" t="s">
        <v>229</v>
      </c>
      <c r="AJ1524" t="s">
        <v>547</v>
      </c>
      <c r="AK1524" t="s">
        <v>1108</v>
      </c>
      <c r="AL1524" t="s">
        <v>1577</v>
      </c>
      <c r="AM1524" t="s">
        <v>69</v>
      </c>
      <c r="AN1524" t="s">
        <v>1548</v>
      </c>
      <c r="AO1524" t="s">
        <v>455</v>
      </c>
      <c r="AP1524" t="s">
        <v>2340</v>
      </c>
    </row>
    <row r="1525" spans="1:42" x14ac:dyDescent="0.25">
      <c r="A1525">
        <v>1077</v>
      </c>
      <c r="B1525">
        <v>76</v>
      </c>
      <c r="C1525" s="4">
        <v>44356</v>
      </c>
      <c r="D1525">
        <v>5</v>
      </c>
      <c r="E1525" t="s">
        <v>36</v>
      </c>
      <c r="F1525" t="s">
        <v>47</v>
      </c>
      <c r="G1525" t="s">
        <v>55</v>
      </c>
      <c r="H1525" t="s">
        <v>57</v>
      </c>
      <c r="I1525" s="4">
        <v>43881</v>
      </c>
      <c r="J1525">
        <v>5</v>
      </c>
      <c r="K1525" t="s">
        <v>60</v>
      </c>
      <c r="L1525" s="4">
        <v>43831</v>
      </c>
      <c r="M1525" s="4">
        <v>43921</v>
      </c>
      <c r="N1525">
        <v>1</v>
      </c>
      <c r="O1525" t="s">
        <v>67</v>
      </c>
      <c r="P1525" t="s">
        <v>229</v>
      </c>
      <c r="Q1525">
        <v>1</v>
      </c>
      <c r="R1525" t="s">
        <v>391</v>
      </c>
      <c r="S1525" t="s">
        <v>953</v>
      </c>
      <c r="T1525" t="s">
        <v>1487</v>
      </c>
      <c r="U1525" t="s">
        <v>67</v>
      </c>
      <c r="V1525" t="s">
        <v>1548</v>
      </c>
      <c r="W1525">
        <v>89.85</v>
      </c>
      <c r="X1525">
        <v>44.97</v>
      </c>
      <c r="Y1525">
        <v>1</v>
      </c>
      <c r="Z1525" t="s">
        <v>90</v>
      </c>
      <c r="AA1525" t="s">
        <v>2328</v>
      </c>
      <c r="AF1525" s="4"/>
      <c r="AG1525" s="4"/>
      <c r="AH1525" t="s">
        <v>67</v>
      </c>
      <c r="AI1525" t="s">
        <v>229</v>
      </c>
      <c r="AJ1525" t="s">
        <v>391</v>
      </c>
      <c r="AK1525" t="s">
        <v>953</v>
      </c>
      <c r="AL1525" t="s">
        <v>1487</v>
      </c>
      <c r="AM1525" t="s">
        <v>67</v>
      </c>
      <c r="AN1525" t="s">
        <v>1548</v>
      </c>
      <c r="AO1525" t="s">
        <v>90</v>
      </c>
      <c r="AP1525" t="s">
        <v>2328</v>
      </c>
    </row>
    <row r="1526" spans="1:42" x14ac:dyDescent="0.25">
      <c r="A1526">
        <v>1078</v>
      </c>
      <c r="B1526">
        <v>338</v>
      </c>
      <c r="C1526" s="4">
        <v>44356</v>
      </c>
      <c r="D1526">
        <v>4</v>
      </c>
      <c r="E1526" t="s">
        <v>40</v>
      </c>
      <c r="F1526" t="s">
        <v>51</v>
      </c>
      <c r="G1526" t="s">
        <v>55</v>
      </c>
      <c r="H1526" t="s">
        <v>57</v>
      </c>
      <c r="I1526" s="4">
        <v>43685</v>
      </c>
      <c r="J1526">
        <v>2</v>
      </c>
      <c r="K1526" t="s">
        <v>60</v>
      </c>
      <c r="L1526" s="4">
        <v>43615</v>
      </c>
      <c r="M1526" s="4">
        <v>43830</v>
      </c>
      <c r="N1526">
        <v>1</v>
      </c>
      <c r="O1526" t="s">
        <v>69</v>
      </c>
      <c r="P1526" t="s">
        <v>231</v>
      </c>
      <c r="Q1526">
        <v>1</v>
      </c>
      <c r="R1526" t="s">
        <v>393</v>
      </c>
      <c r="S1526" t="s">
        <v>955</v>
      </c>
      <c r="T1526" t="s">
        <v>1489</v>
      </c>
      <c r="U1526" t="s">
        <v>69</v>
      </c>
      <c r="V1526" t="s">
        <v>1577</v>
      </c>
      <c r="W1526">
        <v>28.95</v>
      </c>
      <c r="X1526">
        <v>24.99</v>
      </c>
      <c r="Y1526">
        <v>1</v>
      </c>
      <c r="Z1526" t="s">
        <v>78</v>
      </c>
      <c r="AA1526" t="s">
        <v>2330</v>
      </c>
      <c r="AF1526" s="4"/>
      <c r="AG1526" s="4"/>
      <c r="AH1526" t="s">
        <v>69</v>
      </c>
      <c r="AI1526" t="s">
        <v>231</v>
      </c>
      <c r="AJ1526" t="s">
        <v>393</v>
      </c>
      <c r="AK1526" t="s">
        <v>955</v>
      </c>
      <c r="AL1526" t="s">
        <v>1489</v>
      </c>
      <c r="AM1526" t="s">
        <v>69</v>
      </c>
      <c r="AN1526" t="s">
        <v>1577</v>
      </c>
      <c r="AO1526" t="s">
        <v>78</v>
      </c>
      <c r="AP1526" t="s">
        <v>2330</v>
      </c>
    </row>
    <row r="1527" spans="1:42" x14ac:dyDescent="0.25">
      <c r="A1527">
        <v>1079</v>
      </c>
      <c r="B1527">
        <v>33</v>
      </c>
      <c r="C1527" s="4">
        <v>44357</v>
      </c>
      <c r="D1527">
        <v>3</v>
      </c>
      <c r="E1527" t="s">
        <v>34</v>
      </c>
      <c r="F1527" t="s">
        <v>45</v>
      </c>
      <c r="G1527" t="s">
        <v>55</v>
      </c>
      <c r="H1527" t="s">
        <v>57</v>
      </c>
      <c r="I1527" s="4">
        <v>43882</v>
      </c>
      <c r="J1527">
        <v>5</v>
      </c>
      <c r="K1527" t="s">
        <v>60</v>
      </c>
      <c r="L1527" s="4">
        <v>43831</v>
      </c>
      <c r="M1527" s="4">
        <v>43921</v>
      </c>
      <c r="N1527">
        <v>1</v>
      </c>
      <c r="O1527" t="s">
        <v>80</v>
      </c>
      <c r="P1527" t="s">
        <v>242</v>
      </c>
      <c r="Q1527">
        <v>1</v>
      </c>
      <c r="R1527" t="s">
        <v>691</v>
      </c>
      <c r="S1527" t="s">
        <v>1232</v>
      </c>
      <c r="T1527" t="s">
        <v>1754</v>
      </c>
      <c r="U1527" t="s">
        <v>80</v>
      </c>
      <c r="V1527" t="s">
        <v>1548</v>
      </c>
      <c r="W1527">
        <v>317.89999999999998</v>
      </c>
      <c r="X1527">
        <v>29.98</v>
      </c>
      <c r="Y1527">
        <v>1</v>
      </c>
      <c r="Z1527" t="s">
        <v>67</v>
      </c>
      <c r="AA1527" t="s">
        <v>2373</v>
      </c>
      <c r="AF1527" s="4"/>
      <c r="AG1527" s="4"/>
      <c r="AH1527" t="s">
        <v>80</v>
      </c>
      <c r="AI1527" t="s">
        <v>242</v>
      </c>
      <c r="AJ1527" t="s">
        <v>691</v>
      </c>
      <c r="AK1527" t="s">
        <v>1232</v>
      </c>
      <c r="AL1527" t="s">
        <v>1754</v>
      </c>
      <c r="AM1527" t="s">
        <v>80</v>
      </c>
      <c r="AN1527" t="s">
        <v>1548</v>
      </c>
      <c r="AO1527" t="s">
        <v>67</v>
      </c>
      <c r="AP1527" t="s">
        <v>2373</v>
      </c>
    </row>
    <row r="1528" spans="1:42" x14ac:dyDescent="0.25">
      <c r="A1528">
        <v>1080</v>
      </c>
      <c r="B1528">
        <v>124</v>
      </c>
      <c r="C1528" s="4">
        <v>44357</v>
      </c>
      <c r="D1528">
        <v>9</v>
      </c>
      <c r="E1528" t="s">
        <v>41</v>
      </c>
      <c r="F1528" t="s">
        <v>52</v>
      </c>
      <c r="G1528" t="s">
        <v>56</v>
      </c>
      <c r="H1528" t="s">
        <v>57</v>
      </c>
      <c r="I1528" s="4">
        <v>43721</v>
      </c>
      <c r="J1528">
        <v>3</v>
      </c>
      <c r="K1528" t="s">
        <v>59</v>
      </c>
      <c r="L1528" s="4">
        <v>43615</v>
      </c>
      <c r="M1528" s="4">
        <v>43830</v>
      </c>
      <c r="N1528">
        <v>1</v>
      </c>
      <c r="O1528" t="s">
        <v>79</v>
      </c>
      <c r="P1528" t="s">
        <v>241</v>
      </c>
      <c r="Q1528">
        <v>1</v>
      </c>
      <c r="R1528" t="s">
        <v>629</v>
      </c>
      <c r="S1528" t="s">
        <v>965</v>
      </c>
      <c r="T1528" t="s">
        <v>1703</v>
      </c>
      <c r="U1528" t="s">
        <v>69</v>
      </c>
      <c r="V1528" t="s">
        <v>1548</v>
      </c>
      <c r="W1528">
        <v>119.95</v>
      </c>
      <c r="X1528">
        <v>14.99</v>
      </c>
      <c r="Y1528">
        <v>1</v>
      </c>
      <c r="Z1528" t="s">
        <v>86</v>
      </c>
      <c r="AA1528" t="s">
        <v>2350</v>
      </c>
      <c r="AF1528" s="4"/>
      <c r="AG1528" s="4"/>
      <c r="AH1528" t="s">
        <v>79</v>
      </c>
      <c r="AI1528" t="s">
        <v>241</v>
      </c>
      <c r="AJ1528" t="s">
        <v>629</v>
      </c>
      <c r="AK1528" t="s">
        <v>965</v>
      </c>
      <c r="AL1528" t="s">
        <v>1703</v>
      </c>
      <c r="AM1528" t="s">
        <v>69</v>
      </c>
      <c r="AN1528" t="s">
        <v>1548</v>
      </c>
      <c r="AO1528" t="s">
        <v>86</v>
      </c>
      <c r="AP1528" t="s">
        <v>2350</v>
      </c>
    </row>
    <row r="1529" spans="1:42" x14ac:dyDescent="0.25">
      <c r="A1529">
        <v>1081</v>
      </c>
      <c r="B1529">
        <v>109</v>
      </c>
      <c r="C1529" s="4">
        <v>44358</v>
      </c>
      <c r="D1529">
        <v>6</v>
      </c>
      <c r="E1529" t="s">
        <v>33</v>
      </c>
      <c r="F1529" t="s">
        <v>44</v>
      </c>
      <c r="G1529" t="s">
        <v>56</v>
      </c>
      <c r="H1529" t="s">
        <v>57</v>
      </c>
      <c r="I1529" s="4">
        <v>43721</v>
      </c>
      <c r="J1529">
        <v>3</v>
      </c>
      <c r="K1529" t="s">
        <v>59</v>
      </c>
      <c r="L1529" s="4">
        <v>43615</v>
      </c>
      <c r="M1529" s="4">
        <v>43830</v>
      </c>
      <c r="N1529">
        <v>1</v>
      </c>
      <c r="O1529" t="s">
        <v>67</v>
      </c>
      <c r="P1529" t="s">
        <v>229</v>
      </c>
      <c r="Q1529">
        <v>1</v>
      </c>
      <c r="R1529" t="s">
        <v>468</v>
      </c>
      <c r="S1529" t="s">
        <v>1031</v>
      </c>
      <c r="T1529" t="s">
        <v>1561</v>
      </c>
      <c r="U1529" t="s">
        <v>80</v>
      </c>
      <c r="V1529" t="s">
        <v>1548</v>
      </c>
      <c r="W1529">
        <v>65.98</v>
      </c>
      <c r="X1529">
        <v>29.98</v>
      </c>
      <c r="Y1529">
        <v>1</v>
      </c>
      <c r="Z1529" t="s">
        <v>90</v>
      </c>
      <c r="AA1529" t="s">
        <v>2328</v>
      </c>
      <c r="AF1529" s="4"/>
      <c r="AG1529" s="4"/>
      <c r="AH1529" t="s">
        <v>67</v>
      </c>
      <c r="AI1529" t="s">
        <v>229</v>
      </c>
      <c r="AJ1529" t="s">
        <v>468</v>
      </c>
      <c r="AK1529" t="s">
        <v>1031</v>
      </c>
      <c r="AL1529" t="s">
        <v>1561</v>
      </c>
      <c r="AM1529" t="s">
        <v>80</v>
      </c>
      <c r="AN1529" t="s">
        <v>1548</v>
      </c>
      <c r="AO1529" t="s">
        <v>90</v>
      </c>
      <c r="AP1529" t="s">
        <v>2328</v>
      </c>
    </row>
    <row r="1530" spans="1:42" x14ac:dyDescent="0.25">
      <c r="A1530">
        <v>1082</v>
      </c>
      <c r="B1530">
        <v>154</v>
      </c>
      <c r="C1530" s="4">
        <v>44361</v>
      </c>
      <c r="D1530">
        <v>2</v>
      </c>
      <c r="E1530" t="s">
        <v>38</v>
      </c>
      <c r="F1530" t="s">
        <v>49</v>
      </c>
      <c r="G1530" t="s">
        <v>56</v>
      </c>
      <c r="H1530" t="s">
        <v>57</v>
      </c>
      <c r="I1530" s="4">
        <v>43710</v>
      </c>
      <c r="J1530">
        <v>2</v>
      </c>
      <c r="K1530" t="s">
        <v>60</v>
      </c>
      <c r="L1530" s="4">
        <v>43615</v>
      </c>
      <c r="M1530" s="4">
        <v>43830</v>
      </c>
      <c r="N1530">
        <v>1</v>
      </c>
      <c r="O1530" t="s">
        <v>90</v>
      </c>
      <c r="P1530" t="s">
        <v>252</v>
      </c>
      <c r="Q1530">
        <v>1</v>
      </c>
      <c r="R1530" t="s">
        <v>907</v>
      </c>
      <c r="S1530" t="s">
        <v>1443</v>
      </c>
      <c r="T1530" t="s">
        <v>1956</v>
      </c>
      <c r="U1530" t="s">
        <v>67</v>
      </c>
      <c r="V1530" t="s">
        <v>1562</v>
      </c>
      <c r="W1530">
        <v>232.5</v>
      </c>
      <c r="X1530">
        <v>29.97</v>
      </c>
      <c r="Y1530">
        <v>1</v>
      </c>
      <c r="Z1530" t="s">
        <v>645</v>
      </c>
      <c r="AA1530" t="s">
        <v>2347</v>
      </c>
      <c r="AF1530" s="4"/>
      <c r="AG1530" s="4"/>
      <c r="AH1530" t="s">
        <v>90</v>
      </c>
      <c r="AI1530" t="s">
        <v>252</v>
      </c>
      <c r="AJ1530" t="s">
        <v>907</v>
      </c>
      <c r="AK1530" t="s">
        <v>1443</v>
      </c>
      <c r="AL1530" t="s">
        <v>1956</v>
      </c>
      <c r="AM1530" t="s">
        <v>67</v>
      </c>
      <c r="AN1530" t="s">
        <v>1562</v>
      </c>
      <c r="AO1530" t="s">
        <v>645</v>
      </c>
      <c r="AP1530" t="s">
        <v>2347</v>
      </c>
    </row>
    <row r="1531" spans="1:42" x14ac:dyDescent="0.25">
      <c r="A1531">
        <v>1083</v>
      </c>
      <c r="B1531">
        <v>156</v>
      </c>
      <c r="C1531" s="4">
        <v>44361</v>
      </c>
      <c r="D1531">
        <v>8</v>
      </c>
      <c r="E1531" t="s">
        <v>43</v>
      </c>
      <c r="F1531" t="s">
        <v>54</v>
      </c>
      <c r="G1531" t="s">
        <v>55</v>
      </c>
      <c r="H1531" t="s">
        <v>58</v>
      </c>
      <c r="I1531" s="4">
        <v>43738</v>
      </c>
      <c r="J1531">
        <v>1</v>
      </c>
      <c r="K1531" t="s">
        <v>61</v>
      </c>
      <c r="L1531" s="4">
        <v>43615</v>
      </c>
      <c r="M1531" s="4">
        <v>43830</v>
      </c>
      <c r="N1531">
        <v>2</v>
      </c>
      <c r="O1531" t="s">
        <v>162</v>
      </c>
      <c r="P1531" t="s">
        <v>324</v>
      </c>
      <c r="Q1531">
        <v>2</v>
      </c>
      <c r="R1531" t="s">
        <v>908</v>
      </c>
      <c r="S1531" t="s">
        <v>1444</v>
      </c>
      <c r="T1531" t="s">
        <v>1957</v>
      </c>
      <c r="U1531" t="s">
        <v>83</v>
      </c>
      <c r="V1531" t="s">
        <v>2039</v>
      </c>
      <c r="W1531">
        <v>98.13</v>
      </c>
      <c r="X1531">
        <v>59.95</v>
      </c>
      <c r="Y1531">
        <v>2</v>
      </c>
      <c r="Z1531" t="s">
        <v>2193</v>
      </c>
      <c r="AA1531" t="s">
        <v>2476</v>
      </c>
      <c r="AF1531" s="4"/>
      <c r="AG1531" s="4"/>
      <c r="AH1531" t="s">
        <v>90</v>
      </c>
      <c r="AI1531" t="s">
        <v>252</v>
      </c>
      <c r="AJ1531" t="s">
        <v>497</v>
      </c>
      <c r="AK1531" t="s">
        <v>1060</v>
      </c>
      <c r="AL1531" t="s">
        <v>1589</v>
      </c>
      <c r="AM1531" t="s">
        <v>67</v>
      </c>
      <c r="AN1531" t="s">
        <v>1562</v>
      </c>
      <c r="AO1531" t="s">
        <v>410</v>
      </c>
      <c r="AP1531" t="s">
        <v>2359</v>
      </c>
    </row>
    <row r="1532" spans="1:42" x14ac:dyDescent="0.25">
      <c r="A1532">
        <v>1083</v>
      </c>
      <c r="B1532">
        <v>156</v>
      </c>
      <c r="C1532" s="4">
        <v>44361</v>
      </c>
      <c r="D1532">
        <v>8</v>
      </c>
      <c r="E1532" t="s">
        <v>43</v>
      </c>
      <c r="F1532" t="s">
        <v>54</v>
      </c>
      <c r="G1532" t="s">
        <v>55</v>
      </c>
      <c r="H1532" t="s">
        <v>58</v>
      </c>
      <c r="I1532" s="4">
        <v>43738</v>
      </c>
      <c r="J1532">
        <v>1</v>
      </c>
      <c r="K1532" t="s">
        <v>61</v>
      </c>
      <c r="L1532" s="4">
        <v>43615</v>
      </c>
      <c r="M1532" s="4">
        <v>43830</v>
      </c>
      <c r="N1532">
        <v>2</v>
      </c>
      <c r="O1532" t="s">
        <v>162</v>
      </c>
      <c r="P1532" t="s">
        <v>324</v>
      </c>
      <c r="Q1532">
        <v>2</v>
      </c>
      <c r="R1532" t="s">
        <v>908</v>
      </c>
      <c r="S1532" t="s">
        <v>1444</v>
      </c>
      <c r="T1532" t="s">
        <v>1957</v>
      </c>
      <c r="U1532" t="s">
        <v>83</v>
      </c>
      <c r="V1532" t="s">
        <v>2039</v>
      </c>
      <c r="W1532">
        <v>98.13</v>
      </c>
      <c r="X1532">
        <v>59.95</v>
      </c>
      <c r="Y1532">
        <v>2</v>
      </c>
      <c r="Z1532" t="s">
        <v>2193</v>
      </c>
      <c r="AA1532" t="s">
        <v>2476</v>
      </c>
      <c r="AF1532" s="4"/>
      <c r="AG1532" s="4"/>
      <c r="AH1532" t="s">
        <v>78</v>
      </c>
      <c r="AI1532" t="s">
        <v>240</v>
      </c>
      <c r="AJ1532" t="s">
        <v>408</v>
      </c>
      <c r="AK1532" t="s">
        <v>970</v>
      </c>
      <c r="AL1532" t="s">
        <v>1503</v>
      </c>
      <c r="AM1532" t="s">
        <v>80</v>
      </c>
      <c r="AN1532" t="s">
        <v>1548</v>
      </c>
      <c r="AO1532" t="s">
        <v>393</v>
      </c>
      <c r="AP1532" t="s">
        <v>2345</v>
      </c>
    </row>
    <row r="1533" spans="1:42" x14ac:dyDescent="0.25">
      <c r="A1533">
        <v>1084</v>
      </c>
      <c r="B1533">
        <v>448</v>
      </c>
      <c r="C1533" s="4">
        <v>44362</v>
      </c>
      <c r="D1533">
        <v>8</v>
      </c>
      <c r="E1533" t="s">
        <v>43</v>
      </c>
      <c r="F1533" t="s">
        <v>54</v>
      </c>
      <c r="G1533" t="s">
        <v>55</v>
      </c>
      <c r="H1533" t="s">
        <v>57</v>
      </c>
      <c r="I1533" s="4">
        <v>43823</v>
      </c>
      <c r="J1533">
        <v>2</v>
      </c>
      <c r="K1533" t="s">
        <v>60</v>
      </c>
      <c r="L1533" s="4">
        <v>43615</v>
      </c>
      <c r="M1533" s="4">
        <v>43830</v>
      </c>
      <c r="N1533">
        <v>1</v>
      </c>
      <c r="O1533" t="s">
        <v>67</v>
      </c>
      <c r="P1533" t="s">
        <v>229</v>
      </c>
      <c r="Q1533">
        <v>1</v>
      </c>
      <c r="R1533" t="s">
        <v>626</v>
      </c>
      <c r="S1533" t="s">
        <v>1176</v>
      </c>
      <c r="T1533" t="s">
        <v>1701</v>
      </c>
      <c r="U1533" t="s">
        <v>69</v>
      </c>
      <c r="V1533" t="s">
        <v>1548</v>
      </c>
      <c r="W1533">
        <v>10.99</v>
      </c>
      <c r="X1533">
        <v>14.99</v>
      </c>
      <c r="Y1533">
        <v>1</v>
      </c>
      <c r="Z1533" t="s">
        <v>90</v>
      </c>
      <c r="AA1533" t="s">
        <v>2328</v>
      </c>
      <c r="AF1533" s="4"/>
      <c r="AG1533" s="4"/>
      <c r="AH1533" t="s">
        <v>67</v>
      </c>
      <c r="AI1533" t="s">
        <v>229</v>
      </c>
      <c r="AJ1533" t="s">
        <v>626</v>
      </c>
      <c r="AK1533" t="s">
        <v>1176</v>
      </c>
      <c r="AL1533" t="s">
        <v>1701</v>
      </c>
      <c r="AM1533" t="s">
        <v>69</v>
      </c>
      <c r="AN1533" t="s">
        <v>1548</v>
      </c>
      <c r="AO1533" t="s">
        <v>90</v>
      </c>
      <c r="AP1533" t="s">
        <v>2328</v>
      </c>
    </row>
    <row r="1534" spans="1:42" x14ac:dyDescent="0.25">
      <c r="A1534">
        <v>1085</v>
      </c>
      <c r="B1534">
        <v>39</v>
      </c>
      <c r="C1534" s="4">
        <v>44363</v>
      </c>
      <c r="D1534">
        <v>3</v>
      </c>
      <c r="E1534" t="s">
        <v>34</v>
      </c>
      <c r="F1534" t="s">
        <v>45</v>
      </c>
      <c r="G1534" t="s">
        <v>55</v>
      </c>
      <c r="H1534" t="s">
        <v>57</v>
      </c>
      <c r="I1534" s="4">
        <v>43898</v>
      </c>
      <c r="J1534">
        <v>15</v>
      </c>
      <c r="K1534" t="s">
        <v>62</v>
      </c>
      <c r="L1534" s="4">
        <v>43615</v>
      </c>
      <c r="M1534" s="4">
        <v>44413</v>
      </c>
      <c r="N1534">
        <v>1</v>
      </c>
      <c r="O1534" t="s">
        <v>90</v>
      </c>
      <c r="P1534" t="s">
        <v>252</v>
      </c>
      <c r="Q1534">
        <v>1</v>
      </c>
      <c r="R1534" t="s">
        <v>503</v>
      </c>
      <c r="S1534" t="s">
        <v>1066</v>
      </c>
      <c r="T1534" t="s">
        <v>1594</v>
      </c>
      <c r="U1534" t="s">
        <v>67</v>
      </c>
      <c r="V1534" t="s">
        <v>1562</v>
      </c>
      <c r="W1534">
        <v>29.85</v>
      </c>
      <c r="X1534">
        <v>29.97</v>
      </c>
      <c r="Y1534">
        <v>1</v>
      </c>
      <c r="Z1534" t="s">
        <v>410</v>
      </c>
      <c r="AA1534" t="s">
        <v>2359</v>
      </c>
      <c r="AF1534" s="4"/>
      <c r="AG1534" s="4"/>
      <c r="AH1534" t="s">
        <v>90</v>
      </c>
      <c r="AI1534" t="s">
        <v>252</v>
      </c>
      <c r="AJ1534" t="s">
        <v>503</v>
      </c>
      <c r="AK1534" t="s">
        <v>1066</v>
      </c>
      <c r="AL1534" t="s">
        <v>1594</v>
      </c>
      <c r="AM1534" t="s">
        <v>67</v>
      </c>
      <c r="AN1534" t="s">
        <v>1562</v>
      </c>
      <c r="AO1534" t="s">
        <v>410</v>
      </c>
      <c r="AP1534" t="s">
        <v>2359</v>
      </c>
    </row>
    <row r="1535" spans="1:42" x14ac:dyDescent="0.25">
      <c r="A1535">
        <v>1086</v>
      </c>
      <c r="B1535">
        <v>142</v>
      </c>
      <c r="C1535" s="4">
        <v>44363</v>
      </c>
      <c r="D1535">
        <v>1</v>
      </c>
      <c r="E1535" t="s">
        <v>39</v>
      </c>
      <c r="F1535" t="s">
        <v>50</v>
      </c>
      <c r="G1535" t="s">
        <v>56</v>
      </c>
      <c r="H1535" t="s">
        <v>58</v>
      </c>
      <c r="I1535" s="4">
        <v>43739</v>
      </c>
      <c r="J1535">
        <v>3</v>
      </c>
      <c r="K1535" t="s">
        <v>59</v>
      </c>
      <c r="L1535" s="4">
        <v>43615</v>
      </c>
      <c r="M1535" s="4">
        <v>43830</v>
      </c>
      <c r="N1535">
        <v>2</v>
      </c>
      <c r="O1535" t="s">
        <v>87</v>
      </c>
      <c r="P1535" t="s">
        <v>249</v>
      </c>
      <c r="Q1535">
        <v>2</v>
      </c>
      <c r="R1535" t="s">
        <v>909</v>
      </c>
      <c r="S1535" t="s">
        <v>1213</v>
      </c>
      <c r="T1535" t="s">
        <v>1958</v>
      </c>
      <c r="U1535" t="s">
        <v>88</v>
      </c>
      <c r="V1535" t="s">
        <v>2039</v>
      </c>
      <c r="W1535">
        <v>403.08</v>
      </c>
      <c r="X1535">
        <v>49.96</v>
      </c>
      <c r="Y1535">
        <v>2</v>
      </c>
      <c r="Z1535" t="s">
        <v>2305</v>
      </c>
      <c r="AA1535" t="s">
        <v>2611</v>
      </c>
      <c r="AF1535" s="4"/>
      <c r="AG1535" s="4"/>
      <c r="AH1535" t="s">
        <v>79</v>
      </c>
      <c r="AI1535" t="s">
        <v>241</v>
      </c>
      <c r="AJ1535" t="s">
        <v>629</v>
      </c>
      <c r="AK1535" t="s">
        <v>965</v>
      </c>
      <c r="AL1535" t="s">
        <v>1703</v>
      </c>
      <c r="AM1535" t="s">
        <v>80</v>
      </c>
      <c r="AN1535" t="s">
        <v>1562</v>
      </c>
      <c r="AO1535" t="s">
        <v>86</v>
      </c>
      <c r="AP1535" t="s">
        <v>2350</v>
      </c>
    </row>
    <row r="1536" spans="1:42" x14ac:dyDescent="0.25">
      <c r="A1536">
        <v>1086</v>
      </c>
      <c r="B1536">
        <v>142</v>
      </c>
      <c r="C1536" s="4">
        <v>44363</v>
      </c>
      <c r="D1536">
        <v>1</v>
      </c>
      <c r="E1536" t="s">
        <v>39</v>
      </c>
      <c r="F1536" t="s">
        <v>50</v>
      </c>
      <c r="G1536" t="s">
        <v>56</v>
      </c>
      <c r="H1536" t="s">
        <v>58</v>
      </c>
      <c r="I1536" s="4">
        <v>43739</v>
      </c>
      <c r="J1536">
        <v>3</v>
      </c>
      <c r="K1536" t="s">
        <v>59</v>
      </c>
      <c r="L1536" s="4">
        <v>43615</v>
      </c>
      <c r="M1536" s="4">
        <v>43830</v>
      </c>
      <c r="N1536">
        <v>2</v>
      </c>
      <c r="O1536" t="s">
        <v>87</v>
      </c>
      <c r="P1536" t="s">
        <v>249</v>
      </c>
      <c r="Q1536">
        <v>2</v>
      </c>
      <c r="R1536" t="s">
        <v>909</v>
      </c>
      <c r="S1536" t="s">
        <v>1213</v>
      </c>
      <c r="T1536" t="s">
        <v>1958</v>
      </c>
      <c r="U1536" t="s">
        <v>88</v>
      </c>
      <c r="V1536" t="s">
        <v>2039</v>
      </c>
      <c r="W1536">
        <v>403.08</v>
      </c>
      <c r="X1536">
        <v>49.96</v>
      </c>
      <c r="Y1536">
        <v>2</v>
      </c>
      <c r="Z1536" t="s">
        <v>2305</v>
      </c>
      <c r="AA1536" t="s">
        <v>2611</v>
      </c>
      <c r="AF1536" s="4"/>
      <c r="AG1536" s="4"/>
      <c r="AH1536" t="s">
        <v>70</v>
      </c>
      <c r="AI1536" t="s">
        <v>232</v>
      </c>
      <c r="AJ1536" t="s">
        <v>728</v>
      </c>
      <c r="AK1536" t="s">
        <v>1178</v>
      </c>
      <c r="AL1536" t="s">
        <v>1787</v>
      </c>
      <c r="AM1536" t="s">
        <v>80</v>
      </c>
      <c r="AN1536" t="s">
        <v>1548</v>
      </c>
      <c r="AO1536" t="s">
        <v>673</v>
      </c>
      <c r="AP1536" t="s">
        <v>2348</v>
      </c>
    </row>
    <row r="1537" spans="1:42" x14ac:dyDescent="0.25">
      <c r="A1537">
        <v>1087</v>
      </c>
      <c r="B1537">
        <v>467</v>
      </c>
      <c r="C1537" s="4">
        <v>44364</v>
      </c>
      <c r="D1537">
        <v>1</v>
      </c>
      <c r="E1537" t="s">
        <v>39</v>
      </c>
      <c r="F1537" t="s">
        <v>50</v>
      </c>
      <c r="G1537" t="s">
        <v>55</v>
      </c>
      <c r="H1537" t="s">
        <v>58</v>
      </c>
      <c r="I1537" s="4">
        <v>43693</v>
      </c>
      <c r="J1537">
        <v>2</v>
      </c>
      <c r="K1537" t="s">
        <v>60</v>
      </c>
      <c r="L1537" s="4">
        <v>43615</v>
      </c>
      <c r="M1537" s="4">
        <v>43830</v>
      </c>
      <c r="N1537">
        <v>1</v>
      </c>
      <c r="O1537" t="s">
        <v>70</v>
      </c>
      <c r="P1537" t="s">
        <v>232</v>
      </c>
      <c r="Q1537">
        <v>1</v>
      </c>
      <c r="R1537" t="s">
        <v>635</v>
      </c>
      <c r="S1537" t="s">
        <v>1183</v>
      </c>
      <c r="T1537" t="s">
        <v>1707</v>
      </c>
      <c r="U1537" t="s">
        <v>69</v>
      </c>
      <c r="V1537" t="s">
        <v>1548</v>
      </c>
      <c r="W1537">
        <v>22.99</v>
      </c>
      <c r="X1537">
        <v>14.99</v>
      </c>
      <c r="Y1537">
        <v>1</v>
      </c>
      <c r="Z1537" t="s">
        <v>673</v>
      </c>
      <c r="AA1537" t="s">
        <v>2348</v>
      </c>
      <c r="AF1537" s="4"/>
      <c r="AG1537" s="4"/>
      <c r="AH1537" t="s">
        <v>70</v>
      </c>
      <c r="AI1537" t="s">
        <v>232</v>
      </c>
      <c r="AJ1537" t="s">
        <v>635</v>
      </c>
      <c r="AK1537" t="s">
        <v>1183</v>
      </c>
      <c r="AL1537" t="s">
        <v>1707</v>
      </c>
      <c r="AM1537" t="s">
        <v>69</v>
      </c>
      <c r="AN1537" t="s">
        <v>1548</v>
      </c>
      <c r="AO1537" t="s">
        <v>673</v>
      </c>
      <c r="AP1537" t="s">
        <v>2348</v>
      </c>
    </row>
    <row r="1538" spans="1:42" x14ac:dyDescent="0.25">
      <c r="A1538">
        <v>1088</v>
      </c>
      <c r="B1538">
        <v>474</v>
      </c>
      <c r="C1538" s="4">
        <v>44365</v>
      </c>
      <c r="D1538">
        <v>3</v>
      </c>
      <c r="E1538" t="s">
        <v>34</v>
      </c>
      <c r="F1538" t="s">
        <v>45</v>
      </c>
      <c r="G1538" t="s">
        <v>56</v>
      </c>
      <c r="H1538" t="s">
        <v>57</v>
      </c>
      <c r="I1538" s="4">
        <v>43700</v>
      </c>
      <c r="J1538">
        <v>1</v>
      </c>
      <c r="K1538" t="s">
        <v>61</v>
      </c>
      <c r="L1538" s="4">
        <v>43615</v>
      </c>
      <c r="M1538" s="4">
        <v>43830</v>
      </c>
      <c r="N1538">
        <v>1</v>
      </c>
      <c r="O1538" t="s">
        <v>86</v>
      </c>
      <c r="P1538" t="s">
        <v>248</v>
      </c>
      <c r="Q1538">
        <v>1</v>
      </c>
      <c r="R1538" t="s">
        <v>499</v>
      </c>
      <c r="S1538" t="s">
        <v>1062</v>
      </c>
      <c r="T1538" t="s">
        <v>1590</v>
      </c>
      <c r="U1538" t="s">
        <v>69</v>
      </c>
      <c r="V1538" t="s">
        <v>1577</v>
      </c>
      <c r="W1538">
        <v>61.89</v>
      </c>
      <c r="X1538">
        <v>24.99</v>
      </c>
      <c r="Y1538">
        <v>1</v>
      </c>
      <c r="Z1538" t="s">
        <v>549</v>
      </c>
      <c r="AA1538" t="s">
        <v>2362</v>
      </c>
      <c r="AF1538" s="4"/>
      <c r="AG1538" s="4"/>
      <c r="AH1538" t="s">
        <v>86</v>
      </c>
      <c r="AI1538" t="s">
        <v>248</v>
      </c>
      <c r="AJ1538" t="s">
        <v>499</v>
      </c>
      <c r="AK1538" t="s">
        <v>1062</v>
      </c>
      <c r="AL1538" t="s">
        <v>1590</v>
      </c>
      <c r="AM1538" t="s">
        <v>69</v>
      </c>
      <c r="AN1538" t="s">
        <v>1577</v>
      </c>
      <c r="AO1538" t="s">
        <v>549</v>
      </c>
      <c r="AP1538" t="s">
        <v>2362</v>
      </c>
    </row>
    <row r="1539" spans="1:42" x14ac:dyDescent="0.25">
      <c r="A1539">
        <v>1089</v>
      </c>
      <c r="B1539">
        <v>107</v>
      </c>
      <c r="C1539" s="4">
        <v>44366</v>
      </c>
      <c r="D1539">
        <v>1</v>
      </c>
      <c r="E1539" t="s">
        <v>39</v>
      </c>
      <c r="F1539" t="s">
        <v>50</v>
      </c>
      <c r="G1539" t="s">
        <v>55</v>
      </c>
      <c r="H1539" t="s">
        <v>58</v>
      </c>
      <c r="I1539" s="4">
        <v>44077</v>
      </c>
      <c r="J1539">
        <v>10</v>
      </c>
      <c r="K1539" t="s">
        <v>61</v>
      </c>
      <c r="L1539" s="4">
        <v>44055</v>
      </c>
      <c r="M1539" s="4">
        <v>44196</v>
      </c>
      <c r="N1539">
        <v>1</v>
      </c>
      <c r="O1539" t="s">
        <v>79</v>
      </c>
      <c r="P1539" t="s">
        <v>241</v>
      </c>
      <c r="Q1539">
        <v>1</v>
      </c>
      <c r="R1539" t="s">
        <v>423</v>
      </c>
      <c r="S1539" t="s">
        <v>985</v>
      </c>
      <c r="T1539" t="s">
        <v>1518</v>
      </c>
      <c r="U1539" t="s">
        <v>67</v>
      </c>
      <c r="V1539" t="s">
        <v>1562</v>
      </c>
      <c r="W1539">
        <v>128.63999999999999</v>
      </c>
      <c r="X1539">
        <v>29.97</v>
      </c>
      <c r="Y1539">
        <v>1</v>
      </c>
      <c r="Z1539" t="s">
        <v>455</v>
      </c>
      <c r="AA1539" t="s">
        <v>2340</v>
      </c>
      <c r="AF1539" s="4"/>
      <c r="AG1539" s="4"/>
      <c r="AH1539" t="s">
        <v>79</v>
      </c>
      <c r="AI1539" t="s">
        <v>241</v>
      </c>
      <c r="AJ1539" t="s">
        <v>423</v>
      </c>
      <c r="AK1539" t="s">
        <v>985</v>
      </c>
      <c r="AL1539" t="s">
        <v>1518</v>
      </c>
      <c r="AM1539" t="s">
        <v>67</v>
      </c>
      <c r="AN1539" t="s">
        <v>1562</v>
      </c>
      <c r="AO1539" t="s">
        <v>455</v>
      </c>
      <c r="AP1539" t="s">
        <v>2340</v>
      </c>
    </row>
    <row r="1540" spans="1:42" x14ac:dyDescent="0.25">
      <c r="A1540">
        <v>1090</v>
      </c>
      <c r="B1540">
        <v>197</v>
      </c>
      <c r="C1540" s="4">
        <v>44366</v>
      </c>
      <c r="D1540">
        <v>3</v>
      </c>
      <c r="E1540" t="s">
        <v>34</v>
      </c>
      <c r="F1540" t="s">
        <v>45</v>
      </c>
      <c r="G1540" t="s">
        <v>56</v>
      </c>
      <c r="H1540" t="s">
        <v>58</v>
      </c>
      <c r="I1540" s="4">
        <v>44356</v>
      </c>
      <c r="J1540">
        <v>13</v>
      </c>
      <c r="K1540" t="s">
        <v>60</v>
      </c>
      <c r="L1540" s="4">
        <v>44287</v>
      </c>
      <c r="M1540" s="4">
        <v>44389</v>
      </c>
      <c r="N1540">
        <v>1</v>
      </c>
      <c r="O1540" t="s">
        <v>79</v>
      </c>
      <c r="P1540" t="s">
        <v>241</v>
      </c>
      <c r="Q1540">
        <v>1</v>
      </c>
      <c r="R1540" t="s">
        <v>403</v>
      </c>
      <c r="S1540" t="s">
        <v>965</v>
      </c>
      <c r="T1540" t="s">
        <v>422</v>
      </c>
      <c r="U1540" t="s">
        <v>69</v>
      </c>
      <c r="V1540" t="s">
        <v>1548</v>
      </c>
      <c r="W1540">
        <v>120</v>
      </c>
      <c r="X1540">
        <v>14.99</v>
      </c>
      <c r="Y1540">
        <v>1</v>
      </c>
      <c r="Z1540" t="s">
        <v>455</v>
      </c>
      <c r="AA1540" t="s">
        <v>2340</v>
      </c>
      <c r="AF1540" s="4"/>
      <c r="AG1540" s="4"/>
      <c r="AH1540" t="s">
        <v>79</v>
      </c>
      <c r="AI1540" t="s">
        <v>241</v>
      </c>
      <c r="AJ1540" t="s">
        <v>403</v>
      </c>
      <c r="AK1540" t="s">
        <v>965</v>
      </c>
      <c r="AL1540" t="s">
        <v>422</v>
      </c>
      <c r="AM1540" t="s">
        <v>69</v>
      </c>
      <c r="AN1540" t="s">
        <v>1548</v>
      </c>
      <c r="AO1540" t="s">
        <v>455</v>
      </c>
      <c r="AP1540" t="s">
        <v>2340</v>
      </c>
    </row>
    <row r="1541" spans="1:42" x14ac:dyDescent="0.25">
      <c r="A1541">
        <v>1091</v>
      </c>
      <c r="B1541">
        <v>244</v>
      </c>
      <c r="C1541" s="4">
        <v>44366</v>
      </c>
      <c r="D1541">
        <v>2</v>
      </c>
      <c r="E1541" t="s">
        <v>38</v>
      </c>
      <c r="F1541" t="s">
        <v>49</v>
      </c>
      <c r="G1541" t="s">
        <v>55</v>
      </c>
      <c r="H1541" t="s">
        <v>57</v>
      </c>
      <c r="I1541" s="4">
        <v>43625</v>
      </c>
      <c r="J1541">
        <v>2</v>
      </c>
      <c r="K1541" t="s">
        <v>60</v>
      </c>
      <c r="L1541" s="4">
        <v>43615</v>
      </c>
      <c r="M1541" s="4">
        <v>43830</v>
      </c>
      <c r="N1541">
        <v>1</v>
      </c>
      <c r="O1541" t="s">
        <v>80</v>
      </c>
      <c r="P1541" t="s">
        <v>242</v>
      </c>
      <c r="Q1541">
        <v>1</v>
      </c>
      <c r="R1541" t="s">
        <v>691</v>
      </c>
      <c r="S1541" t="s">
        <v>1232</v>
      </c>
      <c r="T1541" t="s">
        <v>1754</v>
      </c>
      <c r="U1541" t="s">
        <v>67</v>
      </c>
      <c r="V1541" t="s">
        <v>1548</v>
      </c>
      <c r="W1541">
        <v>476.85</v>
      </c>
      <c r="X1541">
        <v>44.97</v>
      </c>
      <c r="Y1541">
        <v>1</v>
      </c>
      <c r="Z1541" t="s">
        <v>67</v>
      </c>
      <c r="AA1541" t="s">
        <v>2373</v>
      </c>
      <c r="AF1541" s="4"/>
      <c r="AG1541" s="4"/>
      <c r="AH1541" t="s">
        <v>80</v>
      </c>
      <c r="AI1541" t="s">
        <v>242</v>
      </c>
      <c r="AJ1541" t="s">
        <v>691</v>
      </c>
      <c r="AK1541" t="s">
        <v>1232</v>
      </c>
      <c r="AL1541" t="s">
        <v>1754</v>
      </c>
      <c r="AM1541" t="s">
        <v>67</v>
      </c>
      <c r="AN1541" t="s">
        <v>1548</v>
      </c>
      <c r="AO1541" t="s">
        <v>67</v>
      </c>
      <c r="AP1541" t="s">
        <v>2373</v>
      </c>
    </row>
    <row r="1542" spans="1:42" x14ac:dyDescent="0.25">
      <c r="A1542">
        <v>1092</v>
      </c>
      <c r="B1542">
        <v>311</v>
      </c>
      <c r="C1542" s="4">
        <v>44366</v>
      </c>
      <c r="D1542">
        <v>7</v>
      </c>
      <c r="E1542" t="s">
        <v>35</v>
      </c>
      <c r="F1542" t="s">
        <v>46</v>
      </c>
      <c r="G1542" t="s">
        <v>56</v>
      </c>
      <c r="H1542" t="s">
        <v>57</v>
      </c>
      <c r="I1542" s="4">
        <v>43961</v>
      </c>
      <c r="J1542">
        <v>9</v>
      </c>
      <c r="K1542" t="s">
        <v>59</v>
      </c>
      <c r="L1542" s="4">
        <v>43952</v>
      </c>
      <c r="M1542" s="4">
        <v>44075</v>
      </c>
      <c r="N1542">
        <v>1</v>
      </c>
      <c r="O1542" t="s">
        <v>79</v>
      </c>
      <c r="P1542" t="s">
        <v>241</v>
      </c>
      <c r="Q1542">
        <v>1</v>
      </c>
      <c r="R1542" t="s">
        <v>570</v>
      </c>
      <c r="S1542" t="s">
        <v>1087</v>
      </c>
      <c r="T1542" t="s">
        <v>1653</v>
      </c>
      <c r="U1542" t="s">
        <v>69</v>
      </c>
      <c r="V1542" t="s">
        <v>1548</v>
      </c>
      <c r="W1542">
        <v>13.89</v>
      </c>
      <c r="X1542">
        <v>14.99</v>
      </c>
      <c r="Y1542">
        <v>1</v>
      </c>
      <c r="Z1542" t="s">
        <v>65</v>
      </c>
      <c r="AA1542" t="s">
        <v>2343</v>
      </c>
      <c r="AF1542" s="4"/>
      <c r="AG1542" s="4"/>
      <c r="AH1542" t="s">
        <v>79</v>
      </c>
      <c r="AI1542" t="s">
        <v>241</v>
      </c>
      <c r="AJ1542" t="s">
        <v>570</v>
      </c>
      <c r="AK1542" t="s">
        <v>1087</v>
      </c>
      <c r="AL1542" t="s">
        <v>1653</v>
      </c>
      <c r="AM1542" t="s">
        <v>69</v>
      </c>
      <c r="AN1542" t="s">
        <v>1548</v>
      </c>
      <c r="AO1542" t="s">
        <v>65</v>
      </c>
      <c r="AP1542" t="s">
        <v>2343</v>
      </c>
    </row>
    <row r="1543" spans="1:42" x14ac:dyDescent="0.25">
      <c r="A1543">
        <v>1093</v>
      </c>
      <c r="B1543">
        <v>363</v>
      </c>
      <c r="C1543" s="4">
        <v>44366</v>
      </c>
      <c r="D1543">
        <v>2</v>
      </c>
      <c r="E1543" t="s">
        <v>38</v>
      </c>
      <c r="F1543" t="s">
        <v>49</v>
      </c>
      <c r="G1543" t="s">
        <v>55</v>
      </c>
      <c r="H1543" t="s">
        <v>57</v>
      </c>
      <c r="I1543" s="4">
        <v>43682</v>
      </c>
      <c r="J1543">
        <v>3</v>
      </c>
      <c r="K1543" t="s">
        <v>59</v>
      </c>
      <c r="L1543" s="4">
        <v>43615</v>
      </c>
      <c r="M1543" s="4">
        <v>43830</v>
      </c>
      <c r="N1543">
        <v>2</v>
      </c>
      <c r="O1543" t="s">
        <v>211</v>
      </c>
      <c r="P1543" t="s">
        <v>373</v>
      </c>
      <c r="Q1543">
        <v>2</v>
      </c>
      <c r="R1543" t="s">
        <v>910</v>
      </c>
      <c r="S1543" t="s">
        <v>1445</v>
      </c>
      <c r="T1543" t="s">
        <v>1959</v>
      </c>
      <c r="U1543" t="s">
        <v>71</v>
      </c>
      <c r="V1543" t="s">
        <v>2036</v>
      </c>
      <c r="W1543">
        <v>169.94</v>
      </c>
      <c r="X1543">
        <v>34.979999999999997</v>
      </c>
      <c r="Y1543">
        <v>2</v>
      </c>
      <c r="Z1543" t="s">
        <v>2126</v>
      </c>
      <c r="AA1543" t="s">
        <v>2401</v>
      </c>
      <c r="AF1543" s="4"/>
      <c r="AG1543" s="4"/>
      <c r="AH1543" t="s">
        <v>90</v>
      </c>
      <c r="AI1543" t="s">
        <v>252</v>
      </c>
      <c r="AJ1543" t="s">
        <v>503</v>
      </c>
      <c r="AK1543" t="s">
        <v>1066</v>
      </c>
      <c r="AL1543" t="s">
        <v>1594</v>
      </c>
      <c r="AM1543" t="s">
        <v>69</v>
      </c>
      <c r="AN1543" t="s">
        <v>1562</v>
      </c>
      <c r="AO1543" t="s">
        <v>410</v>
      </c>
      <c r="AP1543" t="s">
        <v>2359</v>
      </c>
    </row>
    <row r="1544" spans="1:42" x14ac:dyDescent="0.25">
      <c r="A1544">
        <v>1093</v>
      </c>
      <c r="B1544">
        <v>363</v>
      </c>
      <c r="C1544" s="4">
        <v>44366</v>
      </c>
      <c r="D1544">
        <v>2</v>
      </c>
      <c r="E1544" t="s">
        <v>38</v>
      </c>
      <c r="F1544" t="s">
        <v>49</v>
      </c>
      <c r="G1544" t="s">
        <v>55</v>
      </c>
      <c r="H1544" t="s">
        <v>57</v>
      </c>
      <c r="I1544" s="4">
        <v>43682</v>
      </c>
      <c r="J1544">
        <v>3</v>
      </c>
      <c r="K1544" t="s">
        <v>59</v>
      </c>
      <c r="L1544" s="4">
        <v>43615</v>
      </c>
      <c r="M1544" s="4">
        <v>43830</v>
      </c>
      <c r="N1544">
        <v>2</v>
      </c>
      <c r="O1544" t="s">
        <v>211</v>
      </c>
      <c r="P1544" t="s">
        <v>373</v>
      </c>
      <c r="Q1544">
        <v>2</v>
      </c>
      <c r="R1544" t="s">
        <v>910</v>
      </c>
      <c r="S1544" t="s">
        <v>1445</v>
      </c>
      <c r="T1544" t="s">
        <v>1959</v>
      </c>
      <c r="U1544" t="s">
        <v>71</v>
      </c>
      <c r="V1544" t="s">
        <v>2036</v>
      </c>
      <c r="W1544">
        <v>169.94</v>
      </c>
      <c r="X1544">
        <v>34.979999999999997</v>
      </c>
      <c r="Y1544">
        <v>2</v>
      </c>
      <c r="Z1544" t="s">
        <v>2126</v>
      </c>
      <c r="AA1544" t="s">
        <v>2401</v>
      </c>
      <c r="AF1544" s="4"/>
      <c r="AG1544" s="4"/>
      <c r="AH1544" t="s">
        <v>86</v>
      </c>
      <c r="AI1544" t="s">
        <v>248</v>
      </c>
      <c r="AJ1544" t="s">
        <v>454</v>
      </c>
      <c r="AK1544" t="s">
        <v>1017</v>
      </c>
      <c r="AL1544" t="s">
        <v>1547</v>
      </c>
      <c r="AM1544" t="s">
        <v>69</v>
      </c>
      <c r="AN1544" t="s">
        <v>1577</v>
      </c>
      <c r="AO1544" t="s">
        <v>547</v>
      </c>
      <c r="AP1544" t="s">
        <v>2354</v>
      </c>
    </row>
    <row r="1545" spans="1:42" x14ac:dyDescent="0.25">
      <c r="A1545">
        <v>1094</v>
      </c>
      <c r="B1545">
        <v>438</v>
      </c>
      <c r="C1545" s="4">
        <v>44366</v>
      </c>
      <c r="D1545">
        <v>3</v>
      </c>
      <c r="E1545" t="s">
        <v>34</v>
      </c>
      <c r="F1545" t="s">
        <v>45</v>
      </c>
      <c r="G1545" t="s">
        <v>56</v>
      </c>
      <c r="H1545" t="s">
        <v>58</v>
      </c>
      <c r="I1545" s="4">
        <v>43583</v>
      </c>
      <c r="J1545">
        <v>2</v>
      </c>
      <c r="L1545" s="4"/>
      <c r="M1545" s="4"/>
      <c r="N1545">
        <v>2</v>
      </c>
      <c r="O1545" t="s">
        <v>212</v>
      </c>
      <c r="P1545" t="s">
        <v>374</v>
      </c>
      <c r="Q1545">
        <v>2</v>
      </c>
      <c r="R1545" t="s">
        <v>911</v>
      </c>
      <c r="S1545" t="s">
        <v>1446</v>
      </c>
      <c r="T1545" t="s">
        <v>1960</v>
      </c>
      <c r="U1545" t="s">
        <v>180</v>
      </c>
      <c r="V1545" t="s">
        <v>2031</v>
      </c>
      <c r="W1545">
        <v>49.99</v>
      </c>
      <c r="X1545">
        <v>54.97</v>
      </c>
      <c r="Y1545">
        <v>2</v>
      </c>
      <c r="Z1545" t="s">
        <v>2306</v>
      </c>
      <c r="AA1545" t="s">
        <v>2612</v>
      </c>
      <c r="AF1545" s="4"/>
      <c r="AG1545" s="4"/>
      <c r="AH1545" t="s">
        <v>78</v>
      </c>
      <c r="AI1545" t="s">
        <v>240</v>
      </c>
      <c r="AJ1545" t="s">
        <v>610</v>
      </c>
      <c r="AK1545" t="s">
        <v>1162</v>
      </c>
      <c r="AL1545" t="s">
        <v>67</v>
      </c>
      <c r="AM1545" t="s">
        <v>80</v>
      </c>
      <c r="AN1545" t="s">
        <v>1548</v>
      </c>
      <c r="AO1545" t="s">
        <v>393</v>
      </c>
      <c r="AP1545" t="s">
        <v>2345</v>
      </c>
    </row>
    <row r="1546" spans="1:42" x14ac:dyDescent="0.25">
      <c r="A1546">
        <v>1094</v>
      </c>
      <c r="B1546">
        <v>438</v>
      </c>
      <c r="C1546" s="4">
        <v>44366</v>
      </c>
      <c r="D1546">
        <v>3</v>
      </c>
      <c r="E1546" t="s">
        <v>34</v>
      </c>
      <c r="F1546" t="s">
        <v>45</v>
      </c>
      <c r="G1546" t="s">
        <v>56</v>
      </c>
      <c r="H1546" t="s">
        <v>58</v>
      </c>
      <c r="I1546" s="4">
        <v>43583</v>
      </c>
      <c r="J1546">
        <v>2</v>
      </c>
      <c r="L1546" s="4"/>
      <c r="M1546" s="4"/>
      <c r="N1546">
        <v>2</v>
      </c>
      <c r="O1546" t="s">
        <v>212</v>
      </c>
      <c r="P1546" t="s">
        <v>374</v>
      </c>
      <c r="Q1546">
        <v>2</v>
      </c>
      <c r="R1546" t="s">
        <v>911</v>
      </c>
      <c r="S1546" t="s">
        <v>1446</v>
      </c>
      <c r="T1546" t="s">
        <v>1960</v>
      </c>
      <c r="U1546" t="s">
        <v>180</v>
      </c>
      <c r="V1546" t="s">
        <v>2031</v>
      </c>
      <c r="W1546">
        <v>49.99</v>
      </c>
      <c r="X1546">
        <v>54.97</v>
      </c>
      <c r="Y1546">
        <v>2</v>
      </c>
      <c r="Z1546" t="s">
        <v>2306</v>
      </c>
      <c r="AA1546" t="s">
        <v>2612</v>
      </c>
      <c r="AF1546" s="4"/>
      <c r="AG1546" s="4"/>
      <c r="AH1546" t="s">
        <v>86</v>
      </c>
      <c r="AI1546" t="s">
        <v>248</v>
      </c>
      <c r="AJ1546" t="s">
        <v>441</v>
      </c>
      <c r="AK1546" t="s">
        <v>2640</v>
      </c>
      <c r="AL1546" t="s">
        <v>1535</v>
      </c>
      <c r="AM1546" t="s">
        <v>69</v>
      </c>
      <c r="AN1546" t="s">
        <v>1577</v>
      </c>
      <c r="AO1546" t="s">
        <v>530</v>
      </c>
      <c r="AP1546" t="s">
        <v>2367</v>
      </c>
    </row>
    <row r="1547" spans="1:42" x14ac:dyDescent="0.25">
      <c r="A1547">
        <v>1095</v>
      </c>
      <c r="B1547">
        <v>443</v>
      </c>
      <c r="C1547" s="4">
        <v>44366</v>
      </c>
      <c r="D1547">
        <v>11</v>
      </c>
      <c r="E1547" t="s">
        <v>37</v>
      </c>
      <c r="F1547" t="s">
        <v>48</v>
      </c>
      <c r="G1547" t="s">
        <v>55</v>
      </c>
      <c r="H1547" t="s">
        <v>58</v>
      </c>
      <c r="I1547" s="4">
        <v>44188</v>
      </c>
      <c r="J1547">
        <v>11</v>
      </c>
      <c r="K1547" t="s">
        <v>60</v>
      </c>
      <c r="L1547" s="4">
        <v>44148</v>
      </c>
      <c r="M1547" s="4">
        <v>44265</v>
      </c>
      <c r="N1547">
        <v>1</v>
      </c>
      <c r="O1547" t="s">
        <v>80</v>
      </c>
      <c r="P1547" t="s">
        <v>242</v>
      </c>
      <c r="Q1547">
        <v>1</v>
      </c>
      <c r="R1547" t="s">
        <v>912</v>
      </c>
      <c r="S1547" t="s">
        <v>984</v>
      </c>
      <c r="T1547" t="s">
        <v>1961</v>
      </c>
      <c r="U1547" t="s">
        <v>69</v>
      </c>
      <c r="V1547" t="s">
        <v>1548</v>
      </c>
      <c r="W1547">
        <v>17.989999999999998</v>
      </c>
      <c r="X1547">
        <v>14.99</v>
      </c>
      <c r="Y1547">
        <v>1</v>
      </c>
      <c r="Z1547" t="s">
        <v>69</v>
      </c>
      <c r="AA1547" t="s">
        <v>2360</v>
      </c>
      <c r="AF1547" s="4"/>
      <c r="AG1547" s="4"/>
      <c r="AH1547" t="s">
        <v>80</v>
      </c>
      <c r="AI1547" t="s">
        <v>242</v>
      </c>
      <c r="AJ1547" t="s">
        <v>912</v>
      </c>
      <c r="AK1547" t="s">
        <v>984</v>
      </c>
      <c r="AL1547" t="s">
        <v>1961</v>
      </c>
      <c r="AM1547" t="s">
        <v>69</v>
      </c>
      <c r="AN1547" t="s">
        <v>1548</v>
      </c>
      <c r="AO1547" t="s">
        <v>69</v>
      </c>
      <c r="AP1547" t="s">
        <v>2360</v>
      </c>
    </row>
    <row r="1548" spans="1:42" x14ac:dyDescent="0.25">
      <c r="A1548">
        <v>1096</v>
      </c>
      <c r="B1548">
        <v>31</v>
      </c>
      <c r="C1548" s="4">
        <v>44367</v>
      </c>
      <c r="D1548">
        <v>11</v>
      </c>
      <c r="E1548" t="s">
        <v>37</v>
      </c>
      <c r="F1548" t="s">
        <v>48</v>
      </c>
      <c r="G1548" t="s">
        <v>56</v>
      </c>
      <c r="H1548" t="s">
        <v>57</v>
      </c>
      <c r="I1548" s="4">
        <v>44053</v>
      </c>
      <c r="J1548">
        <v>9</v>
      </c>
      <c r="K1548" t="s">
        <v>59</v>
      </c>
      <c r="L1548" s="4">
        <v>43952</v>
      </c>
      <c r="M1548" s="4">
        <v>44075</v>
      </c>
      <c r="N1548">
        <v>3</v>
      </c>
      <c r="O1548" t="s">
        <v>213</v>
      </c>
      <c r="P1548" t="s">
        <v>375</v>
      </c>
      <c r="Q1548">
        <v>3</v>
      </c>
      <c r="R1548" t="s">
        <v>913</v>
      </c>
      <c r="S1548" t="s">
        <v>1447</v>
      </c>
      <c r="T1548" t="s">
        <v>1962</v>
      </c>
      <c r="U1548" t="s">
        <v>2025</v>
      </c>
      <c r="V1548" t="s">
        <v>2041</v>
      </c>
      <c r="W1548">
        <v>1088.68</v>
      </c>
      <c r="X1548">
        <v>119.92</v>
      </c>
      <c r="Y1548">
        <v>3</v>
      </c>
      <c r="Z1548" t="s">
        <v>2307</v>
      </c>
      <c r="AA1548" t="s">
        <v>2613</v>
      </c>
      <c r="AF1548" s="4"/>
      <c r="AG1548" s="4"/>
      <c r="AH1548" t="s">
        <v>84</v>
      </c>
      <c r="AI1548" t="s">
        <v>246</v>
      </c>
      <c r="AJ1548" t="s">
        <v>410</v>
      </c>
      <c r="AK1548" t="s">
        <v>972</v>
      </c>
      <c r="AL1548" t="s">
        <v>1505</v>
      </c>
      <c r="AM1548" t="s">
        <v>67</v>
      </c>
      <c r="AN1548" t="s">
        <v>1548</v>
      </c>
      <c r="AO1548" t="s">
        <v>645</v>
      </c>
      <c r="AP1548" t="s">
        <v>2347</v>
      </c>
    </row>
    <row r="1549" spans="1:42" x14ac:dyDescent="0.25">
      <c r="A1549">
        <v>1096</v>
      </c>
      <c r="B1549">
        <v>31</v>
      </c>
      <c r="C1549" s="4">
        <v>44367</v>
      </c>
      <c r="D1549">
        <v>11</v>
      </c>
      <c r="E1549" t="s">
        <v>37</v>
      </c>
      <c r="F1549" t="s">
        <v>48</v>
      </c>
      <c r="G1549" t="s">
        <v>56</v>
      </c>
      <c r="H1549" t="s">
        <v>57</v>
      </c>
      <c r="I1549" s="4">
        <v>44053</v>
      </c>
      <c r="J1549">
        <v>9</v>
      </c>
      <c r="K1549" t="s">
        <v>59</v>
      </c>
      <c r="L1549" s="4">
        <v>43952</v>
      </c>
      <c r="M1549" s="4">
        <v>44075</v>
      </c>
      <c r="N1549">
        <v>3</v>
      </c>
      <c r="O1549" t="s">
        <v>213</v>
      </c>
      <c r="P1549" t="s">
        <v>375</v>
      </c>
      <c r="Q1549">
        <v>3</v>
      </c>
      <c r="R1549" t="s">
        <v>913</v>
      </c>
      <c r="S1549" t="s">
        <v>1447</v>
      </c>
      <c r="T1549" t="s">
        <v>1962</v>
      </c>
      <c r="U1549" t="s">
        <v>2025</v>
      </c>
      <c r="V1549" t="s">
        <v>2041</v>
      </c>
      <c r="W1549">
        <v>1088.68</v>
      </c>
      <c r="X1549">
        <v>119.92</v>
      </c>
      <c r="Y1549">
        <v>3</v>
      </c>
      <c r="Z1549" t="s">
        <v>2307</v>
      </c>
      <c r="AA1549" t="s">
        <v>2613</v>
      </c>
      <c r="AF1549" s="4"/>
      <c r="AG1549" s="4"/>
      <c r="AH1549" t="s">
        <v>80</v>
      </c>
      <c r="AI1549" t="s">
        <v>242</v>
      </c>
      <c r="AJ1549" t="s">
        <v>649</v>
      </c>
      <c r="AK1549" t="s">
        <v>1193</v>
      </c>
      <c r="AL1549" t="s">
        <v>1717</v>
      </c>
      <c r="AM1549" t="s">
        <v>67</v>
      </c>
      <c r="AN1549" t="s">
        <v>1548</v>
      </c>
      <c r="AO1549" t="s">
        <v>70</v>
      </c>
      <c r="AP1549" t="s">
        <v>2341</v>
      </c>
    </row>
    <row r="1550" spans="1:42" x14ac:dyDescent="0.25">
      <c r="A1550">
        <v>1096</v>
      </c>
      <c r="B1550">
        <v>31</v>
      </c>
      <c r="C1550" s="4">
        <v>44367</v>
      </c>
      <c r="D1550">
        <v>11</v>
      </c>
      <c r="E1550" t="s">
        <v>37</v>
      </c>
      <c r="F1550" t="s">
        <v>48</v>
      </c>
      <c r="G1550" t="s">
        <v>56</v>
      </c>
      <c r="H1550" t="s">
        <v>57</v>
      </c>
      <c r="I1550" s="4">
        <v>44053</v>
      </c>
      <c r="J1550">
        <v>9</v>
      </c>
      <c r="K1550" t="s">
        <v>59</v>
      </c>
      <c r="L1550" s="4">
        <v>43952</v>
      </c>
      <c r="M1550" s="4">
        <v>44075</v>
      </c>
      <c r="N1550">
        <v>3</v>
      </c>
      <c r="O1550" t="s">
        <v>213</v>
      </c>
      <c r="P1550" t="s">
        <v>375</v>
      </c>
      <c r="Q1550">
        <v>3</v>
      </c>
      <c r="R1550" t="s">
        <v>913</v>
      </c>
      <c r="S1550" t="s">
        <v>1447</v>
      </c>
      <c r="T1550" t="s">
        <v>1962</v>
      </c>
      <c r="U1550" t="s">
        <v>2025</v>
      </c>
      <c r="V1550" t="s">
        <v>2041</v>
      </c>
      <c r="W1550">
        <v>1088.68</v>
      </c>
      <c r="X1550">
        <v>119.92</v>
      </c>
      <c r="Y1550">
        <v>3</v>
      </c>
      <c r="Z1550" t="s">
        <v>2307</v>
      </c>
      <c r="AA1550" t="s">
        <v>2613</v>
      </c>
      <c r="AF1550" s="4"/>
      <c r="AG1550" s="4"/>
      <c r="AH1550" t="s">
        <v>67</v>
      </c>
      <c r="AI1550" t="s">
        <v>229</v>
      </c>
      <c r="AJ1550" t="s">
        <v>439</v>
      </c>
      <c r="AK1550" t="s">
        <v>1001</v>
      </c>
      <c r="AL1550" t="s">
        <v>1533</v>
      </c>
      <c r="AM1550" t="s">
        <v>80</v>
      </c>
      <c r="AN1550" t="s">
        <v>1548</v>
      </c>
      <c r="AO1550" t="s">
        <v>84</v>
      </c>
      <c r="AP1550" t="s">
        <v>2366</v>
      </c>
    </row>
    <row r="1551" spans="1:42" x14ac:dyDescent="0.25">
      <c r="A1551">
        <v>1097</v>
      </c>
      <c r="B1551">
        <v>167</v>
      </c>
      <c r="C1551" s="4">
        <v>44367</v>
      </c>
      <c r="D1551">
        <v>5</v>
      </c>
      <c r="E1551" t="s">
        <v>36</v>
      </c>
      <c r="F1551" t="s">
        <v>47</v>
      </c>
      <c r="G1551" t="s">
        <v>55</v>
      </c>
      <c r="H1551" t="s">
        <v>58</v>
      </c>
      <c r="I1551" s="4">
        <v>43899</v>
      </c>
      <c r="J1551">
        <v>5</v>
      </c>
      <c r="K1551" t="s">
        <v>60</v>
      </c>
      <c r="L1551" s="4">
        <v>43831</v>
      </c>
      <c r="M1551" s="4">
        <v>43921</v>
      </c>
      <c r="N1551">
        <v>2</v>
      </c>
      <c r="O1551" t="s">
        <v>214</v>
      </c>
      <c r="P1551" t="s">
        <v>376</v>
      </c>
      <c r="Q1551">
        <v>2</v>
      </c>
      <c r="R1551" t="s">
        <v>914</v>
      </c>
      <c r="S1551" t="s">
        <v>1448</v>
      </c>
      <c r="T1551" t="s">
        <v>1963</v>
      </c>
      <c r="U1551" t="s">
        <v>85</v>
      </c>
      <c r="V1551" t="s">
        <v>1869</v>
      </c>
      <c r="W1551">
        <v>111.98</v>
      </c>
      <c r="X1551">
        <v>44.97</v>
      </c>
      <c r="Y1551">
        <v>2</v>
      </c>
      <c r="Z1551" t="s">
        <v>2308</v>
      </c>
      <c r="AA1551" t="s">
        <v>2614</v>
      </c>
      <c r="AF1551" s="4"/>
      <c r="AG1551" s="4"/>
      <c r="AH1551" t="s">
        <v>79</v>
      </c>
      <c r="AI1551" t="s">
        <v>241</v>
      </c>
      <c r="AJ1551" t="s">
        <v>595</v>
      </c>
      <c r="AK1551" t="s">
        <v>1045</v>
      </c>
      <c r="AL1551" t="s">
        <v>578</v>
      </c>
      <c r="AM1551" t="s">
        <v>69</v>
      </c>
      <c r="AN1551" t="s">
        <v>1548</v>
      </c>
      <c r="AO1551" t="s">
        <v>455</v>
      </c>
      <c r="AP1551" t="s">
        <v>2340</v>
      </c>
    </row>
    <row r="1552" spans="1:42" x14ac:dyDescent="0.25">
      <c r="A1552">
        <v>1097</v>
      </c>
      <c r="B1552">
        <v>167</v>
      </c>
      <c r="C1552" s="4">
        <v>44367</v>
      </c>
      <c r="D1552">
        <v>5</v>
      </c>
      <c r="E1552" t="s">
        <v>36</v>
      </c>
      <c r="F1552" t="s">
        <v>47</v>
      </c>
      <c r="G1552" t="s">
        <v>55</v>
      </c>
      <c r="H1552" t="s">
        <v>58</v>
      </c>
      <c r="I1552" s="4">
        <v>43899</v>
      </c>
      <c r="J1552">
        <v>5</v>
      </c>
      <c r="K1552" t="s">
        <v>60</v>
      </c>
      <c r="L1552" s="4">
        <v>43831</v>
      </c>
      <c r="M1552" s="4">
        <v>43921</v>
      </c>
      <c r="N1552">
        <v>2</v>
      </c>
      <c r="O1552" t="s">
        <v>214</v>
      </c>
      <c r="P1552" t="s">
        <v>376</v>
      </c>
      <c r="Q1552">
        <v>2</v>
      </c>
      <c r="R1552" t="s">
        <v>914</v>
      </c>
      <c r="S1552" t="s">
        <v>1448</v>
      </c>
      <c r="T1552" t="s">
        <v>1963</v>
      </c>
      <c r="U1552" t="s">
        <v>85</v>
      </c>
      <c r="V1552" t="s">
        <v>1869</v>
      </c>
      <c r="W1552">
        <v>111.98</v>
      </c>
      <c r="X1552">
        <v>44.97</v>
      </c>
      <c r="Y1552">
        <v>2</v>
      </c>
      <c r="Z1552" t="s">
        <v>2308</v>
      </c>
      <c r="AA1552" t="s">
        <v>2614</v>
      </c>
      <c r="AF1552" s="4"/>
      <c r="AG1552" s="4"/>
      <c r="AH1552" t="s">
        <v>78</v>
      </c>
      <c r="AI1552" t="s">
        <v>240</v>
      </c>
      <c r="AJ1552" t="s">
        <v>871</v>
      </c>
      <c r="AK1552" t="s">
        <v>1408</v>
      </c>
      <c r="AL1552" t="s">
        <v>1923</v>
      </c>
      <c r="AM1552" t="s">
        <v>80</v>
      </c>
      <c r="AN1552" t="s">
        <v>1548</v>
      </c>
      <c r="AO1552" t="s">
        <v>393</v>
      </c>
      <c r="AP1552" t="s">
        <v>2345</v>
      </c>
    </row>
    <row r="1553" spans="1:42" x14ac:dyDescent="0.25">
      <c r="A1553">
        <v>1098</v>
      </c>
      <c r="B1553">
        <v>351</v>
      </c>
      <c r="C1553" s="4">
        <v>44367</v>
      </c>
      <c r="D1553">
        <v>9</v>
      </c>
      <c r="E1553" t="s">
        <v>41</v>
      </c>
      <c r="F1553" t="s">
        <v>52</v>
      </c>
      <c r="G1553" t="s">
        <v>56</v>
      </c>
      <c r="H1553" t="s">
        <v>57</v>
      </c>
      <c r="I1553" s="4">
        <v>43808</v>
      </c>
      <c r="J1553">
        <v>3</v>
      </c>
      <c r="K1553" t="s">
        <v>59</v>
      </c>
      <c r="L1553" s="4">
        <v>43615</v>
      </c>
      <c r="M1553" s="4">
        <v>43830</v>
      </c>
      <c r="N1553">
        <v>2</v>
      </c>
      <c r="O1553" t="s">
        <v>136</v>
      </c>
      <c r="P1553" t="s">
        <v>298</v>
      </c>
      <c r="Q1553">
        <v>2</v>
      </c>
      <c r="R1553" t="s">
        <v>915</v>
      </c>
      <c r="S1553" t="s">
        <v>1449</v>
      </c>
      <c r="T1553" t="s">
        <v>1964</v>
      </c>
      <c r="U1553" t="s">
        <v>85</v>
      </c>
      <c r="V1553" t="s">
        <v>1869</v>
      </c>
      <c r="W1553">
        <v>600.89</v>
      </c>
      <c r="X1553">
        <v>44.97</v>
      </c>
      <c r="Y1553">
        <v>2</v>
      </c>
      <c r="Z1553" t="s">
        <v>2309</v>
      </c>
      <c r="AA1553" t="s">
        <v>2615</v>
      </c>
      <c r="AF1553" s="4"/>
      <c r="AG1553" s="4"/>
      <c r="AH1553" t="s">
        <v>67</v>
      </c>
      <c r="AI1553" t="s">
        <v>229</v>
      </c>
      <c r="AJ1553" t="s">
        <v>847</v>
      </c>
      <c r="AK1553" t="s">
        <v>1384</v>
      </c>
      <c r="AL1553" t="s">
        <v>1900</v>
      </c>
      <c r="AM1553" t="s">
        <v>69</v>
      </c>
      <c r="AN1553" t="s">
        <v>1548</v>
      </c>
      <c r="AO1553" t="s">
        <v>872</v>
      </c>
      <c r="AP1553" t="s">
        <v>2388</v>
      </c>
    </row>
    <row r="1554" spans="1:42" x14ac:dyDescent="0.25">
      <c r="A1554">
        <v>1098</v>
      </c>
      <c r="B1554">
        <v>351</v>
      </c>
      <c r="C1554" s="4">
        <v>44367</v>
      </c>
      <c r="D1554">
        <v>9</v>
      </c>
      <c r="E1554" t="s">
        <v>41</v>
      </c>
      <c r="F1554" t="s">
        <v>52</v>
      </c>
      <c r="G1554" t="s">
        <v>56</v>
      </c>
      <c r="H1554" t="s">
        <v>57</v>
      </c>
      <c r="I1554" s="4">
        <v>43808</v>
      </c>
      <c r="J1554">
        <v>3</v>
      </c>
      <c r="K1554" t="s">
        <v>59</v>
      </c>
      <c r="L1554" s="4">
        <v>43615</v>
      </c>
      <c r="M1554" s="4">
        <v>43830</v>
      </c>
      <c r="N1554">
        <v>2</v>
      </c>
      <c r="O1554" t="s">
        <v>136</v>
      </c>
      <c r="P1554" t="s">
        <v>298</v>
      </c>
      <c r="Q1554">
        <v>2</v>
      </c>
      <c r="R1554" t="s">
        <v>915</v>
      </c>
      <c r="S1554" t="s">
        <v>1449</v>
      </c>
      <c r="T1554" t="s">
        <v>1964</v>
      </c>
      <c r="U1554" t="s">
        <v>85</v>
      </c>
      <c r="V1554" t="s">
        <v>1869</v>
      </c>
      <c r="W1554">
        <v>600.89</v>
      </c>
      <c r="X1554">
        <v>44.97</v>
      </c>
      <c r="Y1554">
        <v>2</v>
      </c>
      <c r="Z1554" t="s">
        <v>2309</v>
      </c>
      <c r="AA1554" t="s">
        <v>2615</v>
      </c>
      <c r="AF1554" s="4"/>
      <c r="AG1554" s="4"/>
      <c r="AH1554" t="s">
        <v>84</v>
      </c>
      <c r="AI1554" t="s">
        <v>246</v>
      </c>
      <c r="AJ1554" t="s">
        <v>410</v>
      </c>
      <c r="AK1554" t="s">
        <v>972</v>
      </c>
      <c r="AL1554" t="s">
        <v>1505</v>
      </c>
      <c r="AM1554" t="s">
        <v>80</v>
      </c>
      <c r="AN1554" t="s">
        <v>1548</v>
      </c>
      <c r="AO1554" t="s">
        <v>645</v>
      </c>
      <c r="AP1554" t="s">
        <v>2347</v>
      </c>
    </row>
    <row r="1555" spans="1:42" x14ac:dyDescent="0.25">
      <c r="A1555">
        <v>1099</v>
      </c>
      <c r="B1555">
        <v>457</v>
      </c>
      <c r="C1555" s="4">
        <v>44367</v>
      </c>
      <c r="D1555">
        <v>5</v>
      </c>
      <c r="E1555" t="s">
        <v>36</v>
      </c>
      <c r="F1555" t="s">
        <v>47</v>
      </c>
      <c r="G1555" t="s">
        <v>56</v>
      </c>
      <c r="H1555" t="s">
        <v>57</v>
      </c>
      <c r="I1555" s="4">
        <v>43945</v>
      </c>
      <c r="J1555">
        <v>7</v>
      </c>
      <c r="K1555" t="s">
        <v>61</v>
      </c>
      <c r="L1555" s="4">
        <v>43915</v>
      </c>
      <c r="M1555" s="4">
        <v>44012</v>
      </c>
      <c r="N1555">
        <v>2</v>
      </c>
      <c r="O1555" t="s">
        <v>215</v>
      </c>
      <c r="P1555" t="s">
        <v>377</v>
      </c>
      <c r="Q1555">
        <v>3</v>
      </c>
      <c r="R1555" t="s">
        <v>916</v>
      </c>
      <c r="S1555" t="s">
        <v>1450</v>
      </c>
      <c r="T1555" t="s">
        <v>1965</v>
      </c>
      <c r="U1555" t="s">
        <v>2026</v>
      </c>
      <c r="V1555" t="s">
        <v>2074</v>
      </c>
      <c r="W1555">
        <v>1071.83</v>
      </c>
      <c r="X1555">
        <v>114.93</v>
      </c>
      <c r="Y1555">
        <v>3</v>
      </c>
      <c r="Z1555" t="s">
        <v>2310</v>
      </c>
      <c r="AA1555" t="s">
        <v>2616</v>
      </c>
      <c r="AF1555" s="4"/>
      <c r="AG1555" s="4"/>
      <c r="AH1555" t="s">
        <v>65</v>
      </c>
      <c r="AI1555" t="s">
        <v>227</v>
      </c>
      <c r="AJ1555" t="s">
        <v>545</v>
      </c>
      <c r="AK1555" t="s">
        <v>1106</v>
      </c>
      <c r="AL1555" t="s">
        <v>1632</v>
      </c>
      <c r="AM1555" t="s">
        <v>80</v>
      </c>
      <c r="AN1555" t="s">
        <v>1517</v>
      </c>
      <c r="AO1555" t="s">
        <v>431</v>
      </c>
      <c r="AP1555" t="s">
        <v>2326</v>
      </c>
    </row>
    <row r="1556" spans="1:42" x14ac:dyDescent="0.25">
      <c r="A1556">
        <v>1099</v>
      </c>
      <c r="B1556">
        <v>457</v>
      </c>
      <c r="C1556" s="4">
        <v>44367</v>
      </c>
      <c r="D1556">
        <v>5</v>
      </c>
      <c r="E1556" t="s">
        <v>36</v>
      </c>
      <c r="F1556" t="s">
        <v>47</v>
      </c>
      <c r="G1556" t="s">
        <v>56</v>
      </c>
      <c r="H1556" t="s">
        <v>57</v>
      </c>
      <c r="I1556" s="4">
        <v>43945</v>
      </c>
      <c r="J1556">
        <v>7</v>
      </c>
      <c r="K1556" t="s">
        <v>61</v>
      </c>
      <c r="L1556" s="4">
        <v>43915</v>
      </c>
      <c r="M1556" s="4">
        <v>44012</v>
      </c>
      <c r="N1556">
        <v>2</v>
      </c>
      <c r="O1556" t="s">
        <v>215</v>
      </c>
      <c r="P1556" t="s">
        <v>377</v>
      </c>
      <c r="Q1556">
        <v>3</v>
      </c>
      <c r="R1556" t="s">
        <v>916</v>
      </c>
      <c r="S1556" t="s">
        <v>1450</v>
      </c>
      <c r="T1556" t="s">
        <v>1965</v>
      </c>
      <c r="U1556" t="s">
        <v>2026</v>
      </c>
      <c r="V1556" t="s">
        <v>2074</v>
      </c>
      <c r="W1556">
        <v>1071.83</v>
      </c>
      <c r="X1556">
        <v>114.93</v>
      </c>
      <c r="Y1556">
        <v>3</v>
      </c>
      <c r="Z1556" t="s">
        <v>2310</v>
      </c>
      <c r="AA1556" t="s">
        <v>2616</v>
      </c>
      <c r="AF1556" s="4"/>
      <c r="AG1556" s="4"/>
      <c r="AH1556" t="s">
        <v>79</v>
      </c>
      <c r="AI1556" t="s">
        <v>241</v>
      </c>
      <c r="AJ1556" t="s">
        <v>566</v>
      </c>
      <c r="AK1556" t="s">
        <v>1067</v>
      </c>
      <c r="AL1556" t="s">
        <v>1649</v>
      </c>
      <c r="AM1556" t="s">
        <v>80</v>
      </c>
      <c r="AN1556" t="s">
        <v>1548</v>
      </c>
      <c r="AO1556" t="s">
        <v>65</v>
      </c>
      <c r="AP1556" t="s">
        <v>2343</v>
      </c>
    </row>
    <row r="1557" spans="1:42" x14ac:dyDescent="0.25">
      <c r="A1557">
        <v>1099</v>
      </c>
      <c r="B1557">
        <v>457</v>
      </c>
      <c r="C1557" s="4">
        <v>44367</v>
      </c>
      <c r="D1557">
        <v>5</v>
      </c>
      <c r="E1557" t="s">
        <v>36</v>
      </c>
      <c r="F1557" t="s">
        <v>47</v>
      </c>
      <c r="G1557" t="s">
        <v>56</v>
      </c>
      <c r="H1557" t="s">
        <v>57</v>
      </c>
      <c r="I1557" s="4">
        <v>43945</v>
      </c>
      <c r="J1557">
        <v>7</v>
      </c>
      <c r="K1557" t="s">
        <v>61</v>
      </c>
      <c r="L1557" s="4">
        <v>43915</v>
      </c>
      <c r="M1557" s="4">
        <v>44012</v>
      </c>
      <c r="N1557">
        <v>2</v>
      </c>
      <c r="O1557" t="s">
        <v>215</v>
      </c>
      <c r="P1557" t="s">
        <v>377</v>
      </c>
      <c r="Q1557">
        <v>3</v>
      </c>
      <c r="R1557" t="s">
        <v>916</v>
      </c>
      <c r="S1557" t="s">
        <v>1450</v>
      </c>
      <c r="T1557" t="s">
        <v>1965</v>
      </c>
      <c r="U1557" t="s">
        <v>2026</v>
      </c>
      <c r="V1557" t="s">
        <v>2074</v>
      </c>
      <c r="W1557">
        <v>1071.83</v>
      </c>
      <c r="X1557">
        <v>114.93</v>
      </c>
      <c r="Y1557">
        <v>3</v>
      </c>
      <c r="Z1557" t="s">
        <v>2310</v>
      </c>
      <c r="AA1557" t="s">
        <v>2616</v>
      </c>
      <c r="AF1557" s="4"/>
      <c r="AG1557" s="4"/>
      <c r="AH1557" t="s">
        <v>79</v>
      </c>
      <c r="AI1557" t="s">
        <v>241</v>
      </c>
      <c r="AJ1557" t="s">
        <v>629</v>
      </c>
      <c r="AK1557" t="s">
        <v>965</v>
      </c>
      <c r="AL1557" t="s">
        <v>1703</v>
      </c>
      <c r="AM1557" t="s">
        <v>67</v>
      </c>
      <c r="AN1557" t="s">
        <v>1548</v>
      </c>
      <c r="AO1557" t="s">
        <v>86</v>
      </c>
      <c r="AP1557" t="s">
        <v>2350</v>
      </c>
    </row>
    <row r="1558" spans="1:42" x14ac:dyDescent="0.25">
      <c r="A1558">
        <v>1100</v>
      </c>
      <c r="B1558">
        <v>459</v>
      </c>
      <c r="C1558" s="4">
        <v>44367</v>
      </c>
      <c r="D1558">
        <v>3</v>
      </c>
      <c r="E1558" t="s">
        <v>34</v>
      </c>
      <c r="F1558" t="s">
        <v>45</v>
      </c>
      <c r="G1558" t="s">
        <v>55</v>
      </c>
      <c r="H1558" t="s">
        <v>58</v>
      </c>
      <c r="I1558" s="4">
        <v>43645</v>
      </c>
      <c r="J1558">
        <v>2</v>
      </c>
      <c r="K1558" t="s">
        <v>60</v>
      </c>
      <c r="L1558" s="4">
        <v>43615</v>
      </c>
      <c r="M1558" s="4">
        <v>43830</v>
      </c>
      <c r="N1558">
        <v>1</v>
      </c>
      <c r="O1558" t="s">
        <v>69</v>
      </c>
      <c r="P1558" t="s">
        <v>231</v>
      </c>
      <c r="Q1558">
        <v>1</v>
      </c>
      <c r="R1558" t="s">
        <v>520</v>
      </c>
      <c r="S1558" t="s">
        <v>1084</v>
      </c>
      <c r="T1558" t="s">
        <v>1610</v>
      </c>
      <c r="U1558" t="s">
        <v>69</v>
      </c>
      <c r="V1558" t="s">
        <v>1577</v>
      </c>
      <c r="W1558">
        <v>12.99</v>
      </c>
      <c r="X1558">
        <v>24.99</v>
      </c>
      <c r="Y1558">
        <v>1</v>
      </c>
      <c r="Z1558" t="s">
        <v>69</v>
      </c>
      <c r="AA1558" t="s">
        <v>2360</v>
      </c>
      <c r="AF1558" s="4"/>
      <c r="AG1558" s="4"/>
      <c r="AH1558" t="s">
        <v>69</v>
      </c>
      <c r="AI1558" t="s">
        <v>231</v>
      </c>
      <c r="AJ1558" t="s">
        <v>520</v>
      </c>
      <c r="AK1558" t="s">
        <v>1084</v>
      </c>
      <c r="AL1558" t="s">
        <v>1610</v>
      </c>
      <c r="AM1558" t="s">
        <v>69</v>
      </c>
      <c r="AN1558" t="s">
        <v>1577</v>
      </c>
      <c r="AO1558" t="s">
        <v>69</v>
      </c>
      <c r="AP1558" t="s">
        <v>2360</v>
      </c>
    </row>
    <row r="1559" spans="1:42" x14ac:dyDescent="0.25">
      <c r="A1559">
        <v>1101</v>
      </c>
      <c r="B1559">
        <v>145</v>
      </c>
      <c r="C1559" s="4">
        <v>44368</v>
      </c>
      <c r="D1559">
        <v>6</v>
      </c>
      <c r="E1559" t="s">
        <v>33</v>
      </c>
      <c r="F1559" t="s">
        <v>44</v>
      </c>
      <c r="G1559" t="s">
        <v>55</v>
      </c>
      <c r="H1559" t="s">
        <v>57</v>
      </c>
      <c r="I1559" s="4">
        <v>44111</v>
      </c>
      <c r="J1559">
        <v>10</v>
      </c>
      <c r="K1559" t="s">
        <v>61</v>
      </c>
      <c r="L1559" s="4">
        <v>44055</v>
      </c>
      <c r="M1559" s="4">
        <v>44196</v>
      </c>
      <c r="N1559">
        <v>2</v>
      </c>
      <c r="O1559" t="s">
        <v>216</v>
      </c>
      <c r="P1559" t="s">
        <v>378</v>
      </c>
      <c r="Q1559">
        <v>2</v>
      </c>
      <c r="R1559" t="s">
        <v>917</v>
      </c>
      <c r="S1559" t="s">
        <v>1451</v>
      </c>
      <c r="T1559" t="s">
        <v>1966</v>
      </c>
      <c r="U1559" t="s">
        <v>83</v>
      </c>
      <c r="V1559" t="s">
        <v>2037</v>
      </c>
      <c r="W1559">
        <v>195.95</v>
      </c>
      <c r="X1559">
        <v>104.95</v>
      </c>
      <c r="Y1559">
        <v>2</v>
      </c>
      <c r="Z1559" t="s">
        <v>2311</v>
      </c>
      <c r="AA1559" t="s">
        <v>2617</v>
      </c>
      <c r="AF1559" s="4"/>
      <c r="AG1559" s="4"/>
      <c r="AH1559" t="s">
        <v>69</v>
      </c>
      <c r="AI1559" t="s">
        <v>231</v>
      </c>
      <c r="AJ1559" t="s">
        <v>720</v>
      </c>
      <c r="AK1559" t="s">
        <v>1262</v>
      </c>
      <c r="AL1559" t="s">
        <v>1780</v>
      </c>
      <c r="AM1559" t="s">
        <v>67</v>
      </c>
      <c r="AN1559" t="s">
        <v>1577</v>
      </c>
      <c r="AO1559" t="s">
        <v>67</v>
      </c>
      <c r="AP1559" t="s">
        <v>2373</v>
      </c>
    </row>
    <row r="1560" spans="1:42" x14ac:dyDescent="0.25">
      <c r="A1560">
        <v>1101</v>
      </c>
      <c r="B1560">
        <v>145</v>
      </c>
      <c r="C1560" s="4">
        <v>44368</v>
      </c>
      <c r="D1560">
        <v>6</v>
      </c>
      <c r="E1560" t="s">
        <v>33</v>
      </c>
      <c r="F1560" t="s">
        <v>44</v>
      </c>
      <c r="G1560" t="s">
        <v>55</v>
      </c>
      <c r="H1560" t="s">
        <v>57</v>
      </c>
      <c r="I1560" s="4">
        <v>44111</v>
      </c>
      <c r="J1560">
        <v>10</v>
      </c>
      <c r="K1560" t="s">
        <v>61</v>
      </c>
      <c r="L1560" s="4">
        <v>44055</v>
      </c>
      <c r="M1560" s="4">
        <v>44196</v>
      </c>
      <c r="N1560">
        <v>2</v>
      </c>
      <c r="O1560" t="s">
        <v>216</v>
      </c>
      <c r="P1560" t="s">
        <v>378</v>
      </c>
      <c r="Q1560">
        <v>2</v>
      </c>
      <c r="R1560" t="s">
        <v>917</v>
      </c>
      <c r="S1560" t="s">
        <v>1451</v>
      </c>
      <c r="T1560" t="s">
        <v>1966</v>
      </c>
      <c r="U1560" t="s">
        <v>83</v>
      </c>
      <c r="V1560" t="s">
        <v>2037</v>
      </c>
      <c r="W1560">
        <v>195.95</v>
      </c>
      <c r="X1560">
        <v>104.95</v>
      </c>
      <c r="Y1560">
        <v>2</v>
      </c>
      <c r="Z1560" t="s">
        <v>2311</v>
      </c>
      <c r="AA1560" t="s">
        <v>2617</v>
      </c>
      <c r="AF1560" s="4"/>
      <c r="AG1560" s="4"/>
      <c r="AH1560" t="s">
        <v>78</v>
      </c>
      <c r="AI1560" t="s">
        <v>240</v>
      </c>
      <c r="AJ1560" t="s">
        <v>79</v>
      </c>
      <c r="AK1560" t="s">
        <v>1080</v>
      </c>
      <c r="AL1560" t="s">
        <v>1606</v>
      </c>
      <c r="AM1560" t="s">
        <v>80</v>
      </c>
      <c r="AN1560" t="s">
        <v>1548</v>
      </c>
      <c r="AO1560" t="s">
        <v>393</v>
      </c>
      <c r="AP1560" t="s">
        <v>2345</v>
      </c>
    </row>
    <row r="1561" spans="1:42" x14ac:dyDescent="0.25">
      <c r="A1561">
        <v>1102</v>
      </c>
      <c r="B1561">
        <v>391</v>
      </c>
      <c r="C1561" s="4">
        <v>44368</v>
      </c>
      <c r="D1561">
        <v>4</v>
      </c>
      <c r="E1561" t="s">
        <v>40</v>
      </c>
      <c r="F1561" t="s">
        <v>51</v>
      </c>
      <c r="G1561" t="s">
        <v>55</v>
      </c>
      <c r="H1561" t="s">
        <v>58</v>
      </c>
      <c r="I1561" s="4">
        <v>43689</v>
      </c>
      <c r="J1561">
        <v>2</v>
      </c>
      <c r="K1561" t="s">
        <v>60</v>
      </c>
      <c r="L1561" s="4">
        <v>43615</v>
      </c>
      <c r="M1561" s="4">
        <v>43830</v>
      </c>
      <c r="N1561">
        <v>1</v>
      </c>
      <c r="O1561" t="s">
        <v>67</v>
      </c>
      <c r="P1561" t="s">
        <v>229</v>
      </c>
      <c r="Q1561">
        <v>1</v>
      </c>
      <c r="R1561" t="s">
        <v>626</v>
      </c>
      <c r="S1561" t="s">
        <v>1176</v>
      </c>
      <c r="T1561" t="s">
        <v>1701</v>
      </c>
      <c r="U1561" t="s">
        <v>69</v>
      </c>
      <c r="V1561" t="s">
        <v>1548</v>
      </c>
      <c r="W1561">
        <v>10.99</v>
      </c>
      <c r="X1561">
        <v>14.99</v>
      </c>
      <c r="Y1561">
        <v>1</v>
      </c>
      <c r="Z1561" t="s">
        <v>90</v>
      </c>
      <c r="AA1561" t="s">
        <v>2328</v>
      </c>
      <c r="AF1561" s="4"/>
      <c r="AG1561" s="4"/>
      <c r="AH1561" t="s">
        <v>67</v>
      </c>
      <c r="AI1561" t="s">
        <v>229</v>
      </c>
      <c r="AJ1561" t="s">
        <v>626</v>
      </c>
      <c r="AK1561" t="s">
        <v>1176</v>
      </c>
      <c r="AL1561" t="s">
        <v>1701</v>
      </c>
      <c r="AM1561" t="s">
        <v>69</v>
      </c>
      <c r="AN1561" t="s">
        <v>1548</v>
      </c>
      <c r="AO1561" t="s">
        <v>90</v>
      </c>
      <c r="AP1561" t="s">
        <v>2328</v>
      </c>
    </row>
    <row r="1562" spans="1:42" x14ac:dyDescent="0.25">
      <c r="A1562">
        <v>1103</v>
      </c>
      <c r="B1562">
        <v>431</v>
      </c>
      <c r="C1562" s="4">
        <v>44368</v>
      </c>
      <c r="D1562">
        <v>4</v>
      </c>
      <c r="E1562" t="s">
        <v>40</v>
      </c>
      <c r="F1562" t="s">
        <v>51</v>
      </c>
      <c r="G1562" t="s">
        <v>55</v>
      </c>
      <c r="H1562" t="s">
        <v>58</v>
      </c>
      <c r="I1562" s="4">
        <v>44193</v>
      </c>
      <c r="J1562">
        <v>10</v>
      </c>
      <c r="K1562" t="s">
        <v>61</v>
      </c>
      <c r="L1562" s="4">
        <v>44055</v>
      </c>
      <c r="M1562" s="4">
        <v>44196</v>
      </c>
      <c r="N1562">
        <v>1</v>
      </c>
      <c r="O1562" t="s">
        <v>69</v>
      </c>
      <c r="P1562" t="s">
        <v>231</v>
      </c>
      <c r="Q1562">
        <v>1</v>
      </c>
      <c r="R1562" t="s">
        <v>78</v>
      </c>
      <c r="S1562" t="s">
        <v>1238</v>
      </c>
      <c r="T1562" t="s">
        <v>1533</v>
      </c>
      <c r="U1562" t="s">
        <v>80</v>
      </c>
      <c r="V1562" t="s">
        <v>1577</v>
      </c>
      <c r="W1562">
        <v>119.98</v>
      </c>
      <c r="X1562">
        <v>49.98</v>
      </c>
      <c r="Y1562">
        <v>1</v>
      </c>
      <c r="Z1562" t="s">
        <v>69</v>
      </c>
      <c r="AA1562" t="s">
        <v>2360</v>
      </c>
      <c r="AF1562" s="4"/>
      <c r="AG1562" s="4"/>
      <c r="AH1562" t="s">
        <v>69</v>
      </c>
      <c r="AI1562" t="s">
        <v>231</v>
      </c>
      <c r="AJ1562" t="s">
        <v>78</v>
      </c>
      <c r="AK1562" t="s">
        <v>1238</v>
      </c>
      <c r="AL1562" t="s">
        <v>1533</v>
      </c>
      <c r="AM1562" t="s">
        <v>80</v>
      </c>
      <c r="AN1562" t="s">
        <v>1577</v>
      </c>
      <c r="AO1562" t="s">
        <v>69</v>
      </c>
      <c r="AP1562" t="s">
        <v>2360</v>
      </c>
    </row>
    <row r="1563" spans="1:42" x14ac:dyDescent="0.25">
      <c r="A1563">
        <v>1104</v>
      </c>
      <c r="B1563">
        <v>487</v>
      </c>
      <c r="C1563" s="4">
        <v>44368</v>
      </c>
      <c r="D1563">
        <v>11</v>
      </c>
      <c r="E1563" t="s">
        <v>37</v>
      </c>
      <c r="F1563" t="s">
        <v>48</v>
      </c>
      <c r="G1563" t="s">
        <v>55</v>
      </c>
      <c r="H1563" t="s">
        <v>58</v>
      </c>
      <c r="I1563" s="4">
        <v>44140</v>
      </c>
      <c r="J1563">
        <v>10</v>
      </c>
      <c r="K1563" t="s">
        <v>61</v>
      </c>
      <c r="L1563" s="4">
        <v>44055</v>
      </c>
      <c r="M1563" s="4">
        <v>44196</v>
      </c>
      <c r="N1563">
        <v>1</v>
      </c>
      <c r="O1563" t="s">
        <v>67</v>
      </c>
      <c r="P1563" t="s">
        <v>229</v>
      </c>
      <c r="Q1563">
        <v>1</v>
      </c>
      <c r="R1563" t="s">
        <v>467</v>
      </c>
      <c r="S1563" t="s">
        <v>1030</v>
      </c>
      <c r="T1563" t="s">
        <v>1560</v>
      </c>
      <c r="U1563" t="s">
        <v>80</v>
      </c>
      <c r="V1563" t="s">
        <v>1548</v>
      </c>
      <c r="W1563">
        <v>59.74</v>
      </c>
      <c r="X1563">
        <v>29.98</v>
      </c>
      <c r="Y1563">
        <v>1</v>
      </c>
      <c r="Z1563" t="s">
        <v>84</v>
      </c>
      <c r="AA1563" t="s">
        <v>2366</v>
      </c>
      <c r="AF1563" s="4"/>
      <c r="AG1563" s="4"/>
      <c r="AH1563" t="s">
        <v>67</v>
      </c>
      <c r="AI1563" t="s">
        <v>229</v>
      </c>
      <c r="AJ1563" t="s">
        <v>467</v>
      </c>
      <c r="AK1563" t="s">
        <v>1030</v>
      </c>
      <c r="AL1563" t="s">
        <v>1560</v>
      </c>
      <c r="AM1563" t="s">
        <v>80</v>
      </c>
      <c r="AN1563" t="s">
        <v>1548</v>
      </c>
      <c r="AO1563" t="s">
        <v>84</v>
      </c>
      <c r="AP1563" t="s">
        <v>2366</v>
      </c>
    </row>
    <row r="1564" spans="1:42" x14ac:dyDescent="0.25">
      <c r="A1564">
        <v>1105</v>
      </c>
      <c r="B1564">
        <v>250</v>
      </c>
      <c r="C1564" s="4">
        <v>44369</v>
      </c>
      <c r="D1564">
        <v>7</v>
      </c>
      <c r="E1564" t="s">
        <v>35</v>
      </c>
      <c r="F1564" t="s">
        <v>46</v>
      </c>
      <c r="G1564" t="s">
        <v>56</v>
      </c>
      <c r="H1564" t="s">
        <v>57</v>
      </c>
      <c r="I1564" s="4">
        <v>43850</v>
      </c>
      <c r="J1564">
        <v>5</v>
      </c>
      <c r="K1564" t="s">
        <v>60</v>
      </c>
      <c r="L1564" s="4">
        <v>43831</v>
      </c>
      <c r="M1564" s="4">
        <v>43921</v>
      </c>
      <c r="N1564">
        <v>1</v>
      </c>
      <c r="O1564" t="s">
        <v>80</v>
      </c>
      <c r="P1564" t="s">
        <v>242</v>
      </c>
      <c r="Q1564">
        <v>1</v>
      </c>
      <c r="R1564" t="s">
        <v>620</v>
      </c>
      <c r="S1564" t="s">
        <v>1170</v>
      </c>
      <c r="T1564" t="s">
        <v>1696</v>
      </c>
      <c r="U1564" t="s">
        <v>69</v>
      </c>
      <c r="V1564" t="s">
        <v>1548</v>
      </c>
      <c r="W1564">
        <v>120.99</v>
      </c>
      <c r="X1564">
        <v>14.99</v>
      </c>
      <c r="Y1564">
        <v>1</v>
      </c>
      <c r="Z1564" t="s">
        <v>79</v>
      </c>
      <c r="AA1564" t="s">
        <v>2349</v>
      </c>
      <c r="AF1564" s="4"/>
      <c r="AG1564" s="4"/>
      <c r="AH1564" t="s">
        <v>80</v>
      </c>
      <c r="AI1564" t="s">
        <v>242</v>
      </c>
      <c r="AJ1564" t="s">
        <v>620</v>
      </c>
      <c r="AK1564" t="s">
        <v>1170</v>
      </c>
      <c r="AL1564" t="s">
        <v>1696</v>
      </c>
      <c r="AM1564" t="s">
        <v>69</v>
      </c>
      <c r="AN1564" t="s">
        <v>1548</v>
      </c>
      <c r="AO1564" t="s">
        <v>79</v>
      </c>
      <c r="AP1564" t="s">
        <v>2349</v>
      </c>
    </row>
    <row r="1565" spans="1:42" x14ac:dyDescent="0.25">
      <c r="A1565">
        <v>1106</v>
      </c>
      <c r="B1565">
        <v>358</v>
      </c>
      <c r="C1565" s="4">
        <v>44369</v>
      </c>
      <c r="D1565">
        <v>7</v>
      </c>
      <c r="E1565" t="s">
        <v>35</v>
      </c>
      <c r="F1565" t="s">
        <v>46</v>
      </c>
      <c r="G1565" t="s">
        <v>56</v>
      </c>
      <c r="H1565" t="s">
        <v>57</v>
      </c>
      <c r="I1565" s="4">
        <v>43654</v>
      </c>
      <c r="J1565">
        <v>3</v>
      </c>
      <c r="K1565" t="s">
        <v>59</v>
      </c>
      <c r="L1565" s="4">
        <v>43615</v>
      </c>
      <c r="M1565" s="4">
        <v>43830</v>
      </c>
      <c r="N1565">
        <v>1</v>
      </c>
      <c r="O1565" t="s">
        <v>69</v>
      </c>
      <c r="P1565" t="s">
        <v>231</v>
      </c>
      <c r="Q1565">
        <v>1</v>
      </c>
      <c r="R1565" t="s">
        <v>520</v>
      </c>
      <c r="S1565" t="s">
        <v>1084</v>
      </c>
      <c r="T1565" t="s">
        <v>1610</v>
      </c>
      <c r="U1565" t="s">
        <v>67</v>
      </c>
      <c r="V1565" t="s">
        <v>1577</v>
      </c>
      <c r="W1565">
        <v>38.97</v>
      </c>
      <c r="X1565">
        <v>74.97</v>
      </c>
      <c r="Y1565">
        <v>1</v>
      </c>
      <c r="Z1565" t="s">
        <v>69</v>
      </c>
      <c r="AA1565" t="s">
        <v>2360</v>
      </c>
      <c r="AF1565" s="4"/>
      <c r="AG1565" s="4"/>
      <c r="AH1565" t="s">
        <v>69</v>
      </c>
      <c r="AI1565" t="s">
        <v>231</v>
      </c>
      <c r="AJ1565" t="s">
        <v>520</v>
      </c>
      <c r="AK1565" t="s">
        <v>1084</v>
      </c>
      <c r="AL1565" t="s">
        <v>1610</v>
      </c>
      <c r="AM1565" t="s">
        <v>67</v>
      </c>
      <c r="AN1565" t="s">
        <v>1577</v>
      </c>
      <c r="AO1565" t="s">
        <v>69</v>
      </c>
      <c r="AP1565" t="s">
        <v>2360</v>
      </c>
    </row>
    <row r="1566" spans="1:42" x14ac:dyDescent="0.25">
      <c r="A1566">
        <v>1107</v>
      </c>
      <c r="B1566">
        <v>200</v>
      </c>
      <c r="C1566" s="4">
        <v>44371</v>
      </c>
      <c r="D1566">
        <v>10</v>
      </c>
      <c r="E1566" t="s">
        <v>42</v>
      </c>
      <c r="F1566" t="s">
        <v>53</v>
      </c>
      <c r="G1566" t="s">
        <v>55</v>
      </c>
      <c r="H1566" t="s">
        <v>58</v>
      </c>
      <c r="I1566" s="4">
        <v>44011</v>
      </c>
      <c r="J1566">
        <v>8</v>
      </c>
      <c r="K1566" t="s">
        <v>60</v>
      </c>
      <c r="L1566" s="4">
        <v>44000</v>
      </c>
      <c r="M1566" s="4">
        <v>44073</v>
      </c>
      <c r="N1566">
        <v>2</v>
      </c>
      <c r="O1566" t="s">
        <v>217</v>
      </c>
      <c r="P1566" t="s">
        <v>379</v>
      </c>
      <c r="Q1566">
        <v>2</v>
      </c>
      <c r="R1566" t="s">
        <v>918</v>
      </c>
      <c r="S1566" t="s">
        <v>1452</v>
      </c>
      <c r="T1566" t="s">
        <v>1967</v>
      </c>
      <c r="U1566" t="s">
        <v>207</v>
      </c>
      <c r="V1566" t="s">
        <v>2075</v>
      </c>
      <c r="W1566">
        <v>125.48</v>
      </c>
      <c r="X1566">
        <v>59.96</v>
      </c>
      <c r="Y1566">
        <v>2</v>
      </c>
      <c r="Z1566" t="s">
        <v>2312</v>
      </c>
      <c r="AA1566" t="s">
        <v>2618</v>
      </c>
      <c r="AF1566" s="4"/>
      <c r="AG1566" s="4"/>
      <c r="AH1566" t="s">
        <v>90</v>
      </c>
      <c r="AI1566" t="s">
        <v>252</v>
      </c>
      <c r="AJ1566" t="s">
        <v>497</v>
      </c>
      <c r="AK1566" t="s">
        <v>1060</v>
      </c>
      <c r="AL1566" t="s">
        <v>1589</v>
      </c>
      <c r="AM1566" t="s">
        <v>69</v>
      </c>
      <c r="AN1566" t="s">
        <v>1562</v>
      </c>
      <c r="AO1566" t="s">
        <v>410</v>
      </c>
      <c r="AP1566" t="s">
        <v>2359</v>
      </c>
    </row>
    <row r="1567" spans="1:42" x14ac:dyDescent="0.25">
      <c r="A1567">
        <v>1107</v>
      </c>
      <c r="B1567">
        <v>200</v>
      </c>
      <c r="C1567" s="4">
        <v>44371</v>
      </c>
      <c r="D1567">
        <v>10</v>
      </c>
      <c r="E1567" t="s">
        <v>42</v>
      </c>
      <c r="F1567" t="s">
        <v>53</v>
      </c>
      <c r="G1567" t="s">
        <v>55</v>
      </c>
      <c r="H1567" t="s">
        <v>58</v>
      </c>
      <c r="I1567" s="4">
        <v>44011</v>
      </c>
      <c r="J1567">
        <v>8</v>
      </c>
      <c r="K1567" t="s">
        <v>60</v>
      </c>
      <c r="L1567" s="4">
        <v>44000</v>
      </c>
      <c r="M1567" s="4">
        <v>44073</v>
      </c>
      <c r="N1567">
        <v>2</v>
      </c>
      <c r="O1567" t="s">
        <v>217</v>
      </c>
      <c r="P1567" t="s">
        <v>379</v>
      </c>
      <c r="Q1567">
        <v>2</v>
      </c>
      <c r="R1567" t="s">
        <v>918</v>
      </c>
      <c r="S1567" t="s">
        <v>1452</v>
      </c>
      <c r="T1567" t="s">
        <v>1967</v>
      </c>
      <c r="U1567" t="s">
        <v>207</v>
      </c>
      <c r="V1567" t="s">
        <v>2075</v>
      </c>
      <c r="W1567">
        <v>125.48</v>
      </c>
      <c r="X1567">
        <v>59.96</v>
      </c>
      <c r="Y1567">
        <v>2</v>
      </c>
      <c r="Z1567" t="s">
        <v>2312</v>
      </c>
      <c r="AA1567" t="s">
        <v>2618</v>
      </c>
      <c r="AF1567" s="4"/>
      <c r="AG1567" s="4"/>
      <c r="AH1567" t="s">
        <v>65</v>
      </c>
      <c r="AI1567" t="s">
        <v>227</v>
      </c>
      <c r="AJ1567" t="s">
        <v>435</v>
      </c>
      <c r="AK1567" t="s">
        <v>997</v>
      </c>
      <c r="AL1567" t="s">
        <v>1529</v>
      </c>
      <c r="AM1567" t="s">
        <v>69</v>
      </c>
      <c r="AN1567" t="s">
        <v>1517</v>
      </c>
      <c r="AO1567" t="s">
        <v>431</v>
      </c>
      <c r="AP1567" t="s">
        <v>2326</v>
      </c>
    </row>
    <row r="1568" spans="1:42" x14ac:dyDescent="0.25">
      <c r="A1568">
        <v>1107</v>
      </c>
      <c r="B1568">
        <v>200</v>
      </c>
      <c r="C1568" s="4">
        <v>44371</v>
      </c>
      <c r="D1568">
        <v>10</v>
      </c>
      <c r="E1568" t="s">
        <v>42</v>
      </c>
      <c r="F1568" t="s">
        <v>53</v>
      </c>
      <c r="G1568" t="s">
        <v>55</v>
      </c>
      <c r="H1568" t="s">
        <v>58</v>
      </c>
      <c r="I1568" s="4">
        <v>44011</v>
      </c>
      <c r="J1568">
        <v>8</v>
      </c>
      <c r="K1568" t="s">
        <v>60</v>
      </c>
      <c r="L1568" s="4">
        <v>44000</v>
      </c>
      <c r="M1568" s="4">
        <v>44073</v>
      </c>
      <c r="N1568">
        <v>2</v>
      </c>
      <c r="O1568" t="s">
        <v>217</v>
      </c>
      <c r="P1568" t="s">
        <v>379</v>
      </c>
      <c r="Q1568">
        <v>2</v>
      </c>
      <c r="R1568" t="s">
        <v>918</v>
      </c>
      <c r="S1568" t="s">
        <v>1452</v>
      </c>
      <c r="T1568" t="s">
        <v>1967</v>
      </c>
      <c r="U1568" t="s">
        <v>207</v>
      </c>
      <c r="V1568" t="s">
        <v>2075</v>
      </c>
      <c r="W1568">
        <v>125.48</v>
      </c>
      <c r="X1568">
        <v>59.96</v>
      </c>
      <c r="Y1568">
        <v>2</v>
      </c>
      <c r="Z1568" t="s">
        <v>2312</v>
      </c>
      <c r="AA1568" t="s">
        <v>2618</v>
      </c>
      <c r="AF1568" s="4"/>
      <c r="AG1568" s="4"/>
      <c r="AH1568" t="s">
        <v>65</v>
      </c>
      <c r="AI1568" t="s">
        <v>227</v>
      </c>
      <c r="AJ1568" t="s">
        <v>435</v>
      </c>
      <c r="AK1568" t="s">
        <v>997</v>
      </c>
      <c r="AL1568" t="s">
        <v>1529</v>
      </c>
      <c r="AM1568" t="s">
        <v>69</v>
      </c>
      <c r="AN1568" t="s">
        <v>1517</v>
      </c>
      <c r="AO1568" t="s">
        <v>431</v>
      </c>
      <c r="AP1568" t="s">
        <v>2326</v>
      </c>
    </row>
    <row r="1569" spans="1:42" x14ac:dyDescent="0.25">
      <c r="A1569">
        <v>1107</v>
      </c>
      <c r="B1569">
        <v>200</v>
      </c>
      <c r="C1569" s="4">
        <v>44371</v>
      </c>
      <c r="D1569">
        <v>10</v>
      </c>
      <c r="E1569" t="s">
        <v>42</v>
      </c>
      <c r="F1569" t="s">
        <v>53</v>
      </c>
      <c r="G1569" t="s">
        <v>55</v>
      </c>
      <c r="H1569" t="s">
        <v>58</v>
      </c>
      <c r="I1569" s="4">
        <v>44011</v>
      </c>
      <c r="J1569">
        <v>8</v>
      </c>
      <c r="K1569" t="s">
        <v>60</v>
      </c>
      <c r="L1569" s="4">
        <v>44000</v>
      </c>
      <c r="M1569" s="4">
        <v>44073</v>
      </c>
      <c r="N1569">
        <v>2</v>
      </c>
      <c r="O1569" t="s">
        <v>217</v>
      </c>
      <c r="P1569" t="s">
        <v>379</v>
      </c>
      <c r="Q1569">
        <v>2</v>
      </c>
      <c r="R1569" t="s">
        <v>918</v>
      </c>
      <c r="S1569" t="s">
        <v>1452</v>
      </c>
      <c r="T1569" t="s">
        <v>1967</v>
      </c>
      <c r="U1569" t="s">
        <v>207</v>
      </c>
      <c r="V1569" t="s">
        <v>2075</v>
      </c>
      <c r="W1569">
        <v>125.48</v>
      </c>
      <c r="X1569">
        <v>59.96</v>
      </c>
      <c r="Y1569">
        <v>2</v>
      </c>
      <c r="Z1569" t="s">
        <v>2312</v>
      </c>
      <c r="AA1569" t="s">
        <v>2618</v>
      </c>
      <c r="AF1569" s="4"/>
      <c r="AG1569" s="4"/>
      <c r="AH1569" t="s">
        <v>90</v>
      </c>
      <c r="AI1569" t="s">
        <v>252</v>
      </c>
      <c r="AJ1569" t="s">
        <v>497</v>
      </c>
      <c r="AK1569" t="s">
        <v>1060</v>
      </c>
      <c r="AL1569" t="s">
        <v>1589</v>
      </c>
      <c r="AM1569" t="s">
        <v>69</v>
      </c>
      <c r="AN1569" t="s">
        <v>1562</v>
      </c>
      <c r="AO1569" t="s">
        <v>410</v>
      </c>
      <c r="AP1569" t="s">
        <v>2359</v>
      </c>
    </row>
    <row r="1570" spans="1:42" x14ac:dyDescent="0.25">
      <c r="A1570">
        <v>1108</v>
      </c>
      <c r="B1570">
        <v>254</v>
      </c>
      <c r="C1570" s="4">
        <v>44371</v>
      </c>
      <c r="D1570">
        <v>1</v>
      </c>
      <c r="E1570" t="s">
        <v>39</v>
      </c>
      <c r="F1570" t="s">
        <v>50</v>
      </c>
      <c r="G1570" t="s">
        <v>56</v>
      </c>
      <c r="H1570" t="s">
        <v>58</v>
      </c>
      <c r="I1570" s="4">
        <v>43729</v>
      </c>
      <c r="J1570">
        <v>2</v>
      </c>
      <c r="K1570" t="s">
        <v>60</v>
      </c>
      <c r="L1570" s="4">
        <v>43615</v>
      </c>
      <c r="M1570" s="4">
        <v>43830</v>
      </c>
      <c r="N1570">
        <v>2</v>
      </c>
      <c r="O1570" t="s">
        <v>179</v>
      </c>
      <c r="P1570" t="s">
        <v>341</v>
      </c>
      <c r="Q1570">
        <v>2</v>
      </c>
      <c r="R1570" t="s">
        <v>919</v>
      </c>
      <c r="S1570" t="s">
        <v>1453</v>
      </c>
      <c r="T1570" t="s">
        <v>1968</v>
      </c>
      <c r="U1570" t="s">
        <v>71</v>
      </c>
      <c r="V1570" t="s">
        <v>1723</v>
      </c>
      <c r="W1570">
        <v>37.56</v>
      </c>
      <c r="X1570">
        <v>19.98</v>
      </c>
      <c r="Y1570">
        <v>2</v>
      </c>
      <c r="Z1570" t="s">
        <v>165</v>
      </c>
      <c r="AA1570" t="s">
        <v>2619</v>
      </c>
      <c r="AF1570" s="4"/>
      <c r="AG1570" s="4"/>
      <c r="AH1570" t="s">
        <v>79</v>
      </c>
      <c r="AI1570" t="s">
        <v>241</v>
      </c>
      <c r="AJ1570" t="s">
        <v>542</v>
      </c>
      <c r="AK1570" t="s">
        <v>1103</v>
      </c>
      <c r="AL1570" t="s">
        <v>1630</v>
      </c>
      <c r="AM1570" t="s">
        <v>69</v>
      </c>
      <c r="AN1570" t="s">
        <v>1562</v>
      </c>
      <c r="AO1570" t="s">
        <v>86</v>
      </c>
      <c r="AP1570" t="s">
        <v>2350</v>
      </c>
    </row>
    <row r="1571" spans="1:42" x14ac:dyDescent="0.25">
      <c r="A1571">
        <v>1108</v>
      </c>
      <c r="B1571">
        <v>254</v>
      </c>
      <c r="C1571" s="4">
        <v>44371</v>
      </c>
      <c r="D1571">
        <v>1</v>
      </c>
      <c r="E1571" t="s">
        <v>39</v>
      </c>
      <c r="F1571" t="s">
        <v>50</v>
      </c>
      <c r="G1571" t="s">
        <v>56</v>
      </c>
      <c r="H1571" t="s">
        <v>58</v>
      </c>
      <c r="I1571" s="4">
        <v>43729</v>
      </c>
      <c r="J1571">
        <v>2</v>
      </c>
      <c r="K1571" t="s">
        <v>60</v>
      </c>
      <c r="L1571" s="4">
        <v>43615</v>
      </c>
      <c r="M1571" s="4">
        <v>43830</v>
      </c>
      <c r="N1571">
        <v>2</v>
      </c>
      <c r="O1571" t="s">
        <v>179</v>
      </c>
      <c r="P1571" t="s">
        <v>341</v>
      </c>
      <c r="Q1571">
        <v>2</v>
      </c>
      <c r="R1571" t="s">
        <v>919</v>
      </c>
      <c r="S1571" t="s">
        <v>1453</v>
      </c>
      <c r="T1571" t="s">
        <v>1968</v>
      </c>
      <c r="U1571" t="s">
        <v>71</v>
      </c>
      <c r="V1571" t="s">
        <v>1723</v>
      </c>
      <c r="W1571">
        <v>37.56</v>
      </c>
      <c r="X1571">
        <v>19.98</v>
      </c>
      <c r="Y1571">
        <v>2</v>
      </c>
      <c r="Z1571" t="s">
        <v>165</v>
      </c>
      <c r="AA1571" t="s">
        <v>2619</v>
      </c>
      <c r="AF1571" s="4"/>
      <c r="AG1571" s="4"/>
      <c r="AH1571" t="s">
        <v>67</v>
      </c>
      <c r="AI1571" t="s">
        <v>229</v>
      </c>
      <c r="AJ1571" t="s">
        <v>468</v>
      </c>
      <c r="AK1571" t="s">
        <v>1031</v>
      </c>
      <c r="AL1571" t="s">
        <v>1561</v>
      </c>
      <c r="AM1571" t="s">
        <v>69</v>
      </c>
      <c r="AN1571" t="s">
        <v>1562</v>
      </c>
      <c r="AO1571" t="s">
        <v>90</v>
      </c>
      <c r="AP1571" t="s">
        <v>2328</v>
      </c>
    </row>
    <row r="1572" spans="1:42" x14ac:dyDescent="0.25">
      <c r="A1572">
        <v>1109</v>
      </c>
      <c r="B1572">
        <v>10</v>
      </c>
      <c r="C1572" s="4">
        <v>44372</v>
      </c>
      <c r="D1572">
        <v>4</v>
      </c>
      <c r="E1572" t="s">
        <v>40</v>
      </c>
      <c r="F1572" t="s">
        <v>51</v>
      </c>
      <c r="G1572" t="s">
        <v>55</v>
      </c>
      <c r="H1572" t="s">
        <v>58</v>
      </c>
      <c r="I1572" s="4">
        <v>44070</v>
      </c>
      <c r="J1572">
        <v>8</v>
      </c>
      <c r="K1572" t="s">
        <v>60</v>
      </c>
      <c r="L1572" s="4">
        <v>44000</v>
      </c>
      <c r="M1572" s="4">
        <v>44073</v>
      </c>
      <c r="N1572">
        <v>1</v>
      </c>
      <c r="O1572" t="s">
        <v>70</v>
      </c>
      <c r="P1572" t="s">
        <v>232</v>
      </c>
      <c r="Q1572">
        <v>1</v>
      </c>
      <c r="R1572" t="s">
        <v>673</v>
      </c>
      <c r="S1572" t="s">
        <v>1216</v>
      </c>
      <c r="T1572" t="s">
        <v>1652</v>
      </c>
      <c r="U1572" t="s">
        <v>67</v>
      </c>
      <c r="V1572" t="s">
        <v>1517</v>
      </c>
      <c r="W1572">
        <v>41.97</v>
      </c>
      <c r="X1572">
        <v>59.97</v>
      </c>
      <c r="Y1572">
        <v>1</v>
      </c>
      <c r="Z1572" t="s">
        <v>432</v>
      </c>
      <c r="AA1572" t="s">
        <v>2331</v>
      </c>
      <c r="AF1572" s="4"/>
      <c r="AG1572" s="4"/>
      <c r="AH1572" t="s">
        <v>70</v>
      </c>
      <c r="AI1572" t="s">
        <v>232</v>
      </c>
      <c r="AJ1572" t="s">
        <v>673</v>
      </c>
      <c r="AK1572" t="s">
        <v>1216</v>
      </c>
      <c r="AL1572" t="s">
        <v>1652</v>
      </c>
      <c r="AM1572" t="s">
        <v>67</v>
      </c>
      <c r="AN1572" t="s">
        <v>1517</v>
      </c>
      <c r="AO1572" t="s">
        <v>432</v>
      </c>
      <c r="AP1572" t="s">
        <v>2331</v>
      </c>
    </row>
    <row r="1573" spans="1:42" x14ac:dyDescent="0.25">
      <c r="A1573">
        <v>1110</v>
      </c>
      <c r="B1573">
        <v>56</v>
      </c>
      <c r="C1573" s="4">
        <v>44374</v>
      </c>
      <c r="D1573">
        <v>10</v>
      </c>
      <c r="E1573" t="s">
        <v>42</v>
      </c>
      <c r="F1573" t="s">
        <v>53</v>
      </c>
      <c r="G1573" t="s">
        <v>55</v>
      </c>
      <c r="H1573" t="s">
        <v>58</v>
      </c>
      <c r="I1573" s="4">
        <v>44243</v>
      </c>
      <c r="J1573">
        <v>11</v>
      </c>
      <c r="K1573" t="s">
        <v>60</v>
      </c>
      <c r="L1573" s="4">
        <v>44148</v>
      </c>
      <c r="M1573" s="4">
        <v>44265</v>
      </c>
      <c r="N1573">
        <v>1</v>
      </c>
      <c r="O1573" t="s">
        <v>69</v>
      </c>
      <c r="P1573" t="s">
        <v>231</v>
      </c>
      <c r="Q1573">
        <v>1</v>
      </c>
      <c r="R1573" t="s">
        <v>878</v>
      </c>
      <c r="S1573" t="s">
        <v>1415</v>
      </c>
      <c r="T1573" t="s">
        <v>1930</v>
      </c>
      <c r="U1573" t="s">
        <v>69</v>
      </c>
      <c r="V1573" t="s">
        <v>1577</v>
      </c>
      <c r="W1573">
        <v>45.99</v>
      </c>
      <c r="X1573">
        <v>24.99</v>
      </c>
      <c r="Y1573">
        <v>1</v>
      </c>
      <c r="Z1573" t="s">
        <v>69</v>
      </c>
      <c r="AA1573" t="s">
        <v>2360</v>
      </c>
      <c r="AF1573" s="4"/>
      <c r="AG1573" s="4"/>
      <c r="AH1573" t="s">
        <v>69</v>
      </c>
      <c r="AI1573" t="s">
        <v>231</v>
      </c>
      <c r="AJ1573" t="s">
        <v>878</v>
      </c>
      <c r="AK1573" t="s">
        <v>1415</v>
      </c>
      <c r="AL1573" t="s">
        <v>1930</v>
      </c>
      <c r="AM1573" t="s">
        <v>69</v>
      </c>
      <c r="AN1573" t="s">
        <v>1577</v>
      </c>
      <c r="AO1573" t="s">
        <v>69</v>
      </c>
      <c r="AP1573" t="s">
        <v>2360</v>
      </c>
    </row>
    <row r="1574" spans="1:42" x14ac:dyDescent="0.25">
      <c r="A1574">
        <v>1111</v>
      </c>
      <c r="B1574">
        <v>82</v>
      </c>
      <c r="C1574" s="4">
        <v>44374</v>
      </c>
      <c r="D1574">
        <v>9</v>
      </c>
      <c r="E1574" t="s">
        <v>41</v>
      </c>
      <c r="F1574" t="s">
        <v>52</v>
      </c>
      <c r="G1574" t="s">
        <v>55</v>
      </c>
      <c r="H1574" t="s">
        <v>57</v>
      </c>
      <c r="I1574" s="4">
        <v>43862</v>
      </c>
      <c r="J1574">
        <v>6</v>
      </c>
      <c r="K1574" t="s">
        <v>59</v>
      </c>
      <c r="L1574" s="4">
        <v>43862</v>
      </c>
      <c r="M1574" s="4">
        <v>43889</v>
      </c>
      <c r="N1574">
        <v>1</v>
      </c>
      <c r="O1574" t="s">
        <v>159</v>
      </c>
      <c r="P1574" t="s">
        <v>321</v>
      </c>
      <c r="Q1574">
        <v>1</v>
      </c>
      <c r="R1574" t="s">
        <v>920</v>
      </c>
      <c r="S1574" t="s">
        <v>1454</v>
      </c>
      <c r="T1574" t="s">
        <v>1969</v>
      </c>
      <c r="U1574" t="s">
        <v>110</v>
      </c>
      <c r="V1574" t="s">
        <v>1585</v>
      </c>
      <c r="W1574">
        <v>489.54</v>
      </c>
      <c r="X1574">
        <v>119.94</v>
      </c>
      <c r="Y1574">
        <v>1</v>
      </c>
      <c r="Z1574" t="s">
        <v>900</v>
      </c>
      <c r="AA1574" t="s">
        <v>2591</v>
      </c>
      <c r="AF1574" s="4"/>
      <c r="AG1574" s="4"/>
      <c r="AH1574" t="s">
        <v>70</v>
      </c>
      <c r="AI1574" t="s">
        <v>232</v>
      </c>
      <c r="AJ1574" t="s">
        <v>728</v>
      </c>
      <c r="AK1574" t="s">
        <v>1178</v>
      </c>
      <c r="AL1574" t="s">
        <v>1787</v>
      </c>
      <c r="AM1574" t="s">
        <v>67</v>
      </c>
      <c r="AN1574" t="s">
        <v>1517</v>
      </c>
      <c r="AO1574" t="s">
        <v>673</v>
      </c>
      <c r="AP1574" t="s">
        <v>2348</v>
      </c>
    </row>
    <row r="1575" spans="1:42" x14ac:dyDescent="0.25">
      <c r="A1575">
        <v>1111</v>
      </c>
      <c r="B1575">
        <v>82</v>
      </c>
      <c r="C1575" s="4">
        <v>44374</v>
      </c>
      <c r="D1575">
        <v>9</v>
      </c>
      <c r="E1575" t="s">
        <v>41</v>
      </c>
      <c r="F1575" t="s">
        <v>52</v>
      </c>
      <c r="G1575" t="s">
        <v>55</v>
      </c>
      <c r="H1575" t="s">
        <v>57</v>
      </c>
      <c r="I1575" s="4">
        <v>43862</v>
      </c>
      <c r="J1575">
        <v>6</v>
      </c>
      <c r="K1575" t="s">
        <v>59</v>
      </c>
      <c r="L1575" s="4">
        <v>43862</v>
      </c>
      <c r="M1575" s="4">
        <v>43889</v>
      </c>
      <c r="N1575">
        <v>1</v>
      </c>
      <c r="O1575" t="s">
        <v>159</v>
      </c>
      <c r="P1575" t="s">
        <v>321</v>
      </c>
      <c r="Q1575">
        <v>1</v>
      </c>
      <c r="R1575" t="s">
        <v>920</v>
      </c>
      <c r="S1575" t="s">
        <v>1454</v>
      </c>
      <c r="T1575" t="s">
        <v>1969</v>
      </c>
      <c r="U1575" t="s">
        <v>110</v>
      </c>
      <c r="V1575" t="s">
        <v>1585</v>
      </c>
      <c r="W1575">
        <v>489.54</v>
      </c>
      <c r="X1575">
        <v>119.94</v>
      </c>
      <c r="Y1575">
        <v>1</v>
      </c>
      <c r="Z1575" t="s">
        <v>900</v>
      </c>
      <c r="AA1575" t="s">
        <v>2591</v>
      </c>
      <c r="AF1575" s="4"/>
      <c r="AG1575" s="4"/>
      <c r="AH1575" t="s">
        <v>70</v>
      </c>
      <c r="AI1575" t="s">
        <v>232</v>
      </c>
      <c r="AJ1575" t="s">
        <v>728</v>
      </c>
      <c r="AK1575" t="s">
        <v>1178</v>
      </c>
      <c r="AL1575" t="s">
        <v>1787</v>
      </c>
      <c r="AM1575" t="s">
        <v>67</v>
      </c>
      <c r="AN1575" t="s">
        <v>1517</v>
      </c>
      <c r="AO1575" t="s">
        <v>673</v>
      </c>
      <c r="AP1575" t="s">
        <v>2348</v>
      </c>
    </row>
    <row r="1576" spans="1:42" x14ac:dyDescent="0.25">
      <c r="A1576">
        <v>1112</v>
      </c>
      <c r="B1576">
        <v>327</v>
      </c>
      <c r="C1576" s="4">
        <v>44375</v>
      </c>
      <c r="D1576">
        <v>5</v>
      </c>
      <c r="E1576" t="s">
        <v>36</v>
      </c>
      <c r="F1576" t="s">
        <v>47</v>
      </c>
      <c r="G1576" t="s">
        <v>56</v>
      </c>
      <c r="H1576" t="s">
        <v>57</v>
      </c>
      <c r="I1576" s="4">
        <v>44095</v>
      </c>
      <c r="J1576">
        <v>10</v>
      </c>
      <c r="K1576" t="s">
        <v>61</v>
      </c>
      <c r="L1576" s="4">
        <v>44055</v>
      </c>
      <c r="M1576" s="4">
        <v>44196</v>
      </c>
      <c r="N1576">
        <v>2</v>
      </c>
      <c r="O1576" t="s">
        <v>118</v>
      </c>
      <c r="P1576" t="s">
        <v>280</v>
      </c>
      <c r="Q1576">
        <v>2</v>
      </c>
      <c r="R1576" t="s">
        <v>921</v>
      </c>
      <c r="S1576" t="s">
        <v>1455</v>
      </c>
      <c r="T1576" t="s">
        <v>1970</v>
      </c>
      <c r="U1576" t="s">
        <v>71</v>
      </c>
      <c r="V1576" t="s">
        <v>2039</v>
      </c>
      <c r="W1576">
        <v>134.94</v>
      </c>
      <c r="X1576">
        <v>24.98</v>
      </c>
      <c r="Y1576">
        <v>2</v>
      </c>
      <c r="Z1576" t="s">
        <v>2168</v>
      </c>
      <c r="AA1576" t="s">
        <v>2449</v>
      </c>
      <c r="AF1576" s="4"/>
      <c r="AG1576" s="4"/>
      <c r="AH1576" t="s">
        <v>90</v>
      </c>
      <c r="AI1576" t="s">
        <v>252</v>
      </c>
      <c r="AJ1576" t="s">
        <v>431</v>
      </c>
      <c r="AK1576" t="s">
        <v>994</v>
      </c>
      <c r="AL1576" t="s">
        <v>1526</v>
      </c>
      <c r="AM1576" t="s">
        <v>69</v>
      </c>
      <c r="AN1576" t="s">
        <v>1562</v>
      </c>
      <c r="AO1576" t="s">
        <v>410</v>
      </c>
      <c r="AP1576" t="s">
        <v>2359</v>
      </c>
    </row>
    <row r="1577" spans="1:42" x14ac:dyDescent="0.25">
      <c r="A1577">
        <v>1112</v>
      </c>
      <c r="B1577">
        <v>327</v>
      </c>
      <c r="C1577" s="4">
        <v>44375</v>
      </c>
      <c r="D1577">
        <v>5</v>
      </c>
      <c r="E1577" t="s">
        <v>36</v>
      </c>
      <c r="F1577" t="s">
        <v>47</v>
      </c>
      <c r="G1577" t="s">
        <v>56</v>
      </c>
      <c r="H1577" t="s">
        <v>57</v>
      </c>
      <c r="I1577" s="4">
        <v>44095</v>
      </c>
      <c r="J1577">
        <v>10</v>
      </c>
      <c r="K1577" t="s">
        <v>61</v>
      </c>
      <c r="L1577" s="4">
        <v>44055</v>
      </c>
      <c r="M1577" s="4">
        <v>44196</v>
      </c>
      <c r="N1577">
        <v>2</v>
      </c>
      <c r="O1577" t="s">
        <v>118</v>
      </c>
      <c r="P1577" t="s">
        <v>280</v>
      </c>
      <c r="Q1577">
        <v>2</v>
      </c>
      <c r="R1577" t="s">
        <v>921</v>
      </c>
      <c r="S1577" t="s">
        <v>1455</v>
      </c>
      <c r="T1577" t="s">
        <v>1970</v>
      </c>
      <c r="U1577" t="s">
        <v>71</v>
      </c>
      <c r="V1577" t="s">
        <v>2039</v>
      </c>
      <c r="W1577">
        <v>134.94</v>
      </c>
      <c r="X1577">
        <v>24.98</v>
      </c>
      <c r="Y1577">
        <v>2</v>
      </c>
      <c r="Z1577" t="s">
        <v>2168</v>
      </c>
      <c r="AA1577" t="s">
        <v>2449</v>
      </c>
      <c r="AF1577" s="4"/>
      <c r="AG1577" s="4"/>
      <c r="AH1577" t="s">
        <v>79</v>
      </c>
      <c r="AI1577" t="s">
        <v>241</v>
      </c>
      <c r="AJ1577" t="s">
        <v>481</v>
      </c>
      <c r="AK1577" t="s">
        <v>1045</v>
      </c>
      <c r="AL1577" t="s">
        <v>1573</v>
      </c>
      <c r="AM1577" t="s">
        <v>69</v>
      </c>
      <c r="AN1577" t="s">
        <v>1548</v>
      </c>
      <c r="AO1577" t="s">
        <v>65</v>
      </c>
      <c r="AP1577" t="s">
        <v>2343</v>
      </c>
    </row>
    <row r="1578" spans="1:42" x14ac:dyDescent="0.25">
      <c r="A1578">
        <v>1113</v>
      </c>
      <c r="B1578">
        <v>38</v>
      </c>
      <c r="C1578" s="4">
        <v>44377</v>
      </c>
      <c r="D1578">
        <v>10</v>
      </c>
      <c r="E1578" t="s">
        <v>42</v>
      </c>
      <c r="F1578" t="s">
        <v>53</v>
      </c>
      <c r="G1578" t="s">
        <v>56</v>
      </c>
      <c r="H1578" t="s">
        <v>57</v>
      </c>
      <c r="I1578" s="4">
        <v>44185</v>
      </c>
      <c r="J1578">
        <v>11</v>
      </c>
      <c r="K1578" t="s">
        <v>60</v>
      </c>
      <c r="L1578" s="4">
        <v>44148</v>
      </c>
      <c r="M1578" s="4">
        <v>44265</v>
      </c>
      <c r="N1578">
        <v>1</v>
      </c>
      <c r="O1578" t="s">
        <v>67</v>
      </c>
      <c r="P1578" t="s">
        <v>229</v>
      </c>
      <c r="Q1578">
        <v>1</v>
      </c>
      <c r="R1578" t="s">
        <v>557</v>
      </c>
      <c r="S1578" t="s">
        <v>1030</v>
      </c>
      <c r="T1578" t="s">
        <v>1513</v>
      </c>
      <c r="U1578" t="s">
        <v>67</v>
      </c>
      <c r="V1578" t="s">
        <v>1548</v>
      </c>
      <c r="W1578">
        <v>89.97</v>
      </c>
      <c r="X1578">
        <v>44.97</v>
      </c>
      <c r="Y1578">
        <v>1</v>
      </c>
      <c r="Z1578" t="s">
        <v>652</v>
      </c>
      <c r="AA1578" t="s">
        <v>2352</v>
      </c>
      <c r="AF1578" s="4"/>
      <c r="AG1578" s="4"/>
      <c r="AH1578" t="s">
        <v>67</v>
      </c>
      <c r="AI1578" t="s">
        <v>229</v>
      </c>
      <c r="AJ1578" t="s">
        <v>557</v>
      </c>
      <c r="AK1578" t="s">
        <v>1030</v>
      </c>
      <c r="AL1578" t="s">
        <v>1513</v>
      </c>
      <c r="AM1578" t="s">
        <v>67</v>
      </c>
      <c r="AN1578" t="s">
        <v>1548</v>
      </c>
      <c r="AO1578" t="s">
        <v>652</v>
      </c>
      <c r="AP1578" t="s">
        <v>2352</v>
      </c>
    </row>
    <row r="1579" spans="1:42" x14ac:dyDescent="0.25">
      <c r="A1579">
        <v>1114</v>
      </c>
      <c r="B1579">
        <v>63</v>
      </c>
      <c r="C1579" s="4">
        <v>44377</v>
      </c>
      <c r="D1579">
        <v>9</v>
      </c>
      <c r="E1579" t="s">
        <v>41</v>
      </c>
      <c r="F1579" t="s">
        <v>52</v>
      </c>
      <c r="G1579" t="s">
        <v>56</v>
      </c>
      <c r="H1579" t="s">
        <v>57</v>
      </c>
      <c r="I1579" s="4">
        <v>43739</v>
      </c>
      <c r="J1579">
        <v>2</v>
      </c>
      <c r="K1579" t="s">
        <v>60</v>
      </c>
      <c r="L1579" s="4">
        <v>43615</v>
      </c>
      <c r="M1579" s="4">
        <v>43830</v>
      </c>
      <c r="N1579">
        <v>1</v>
      </c>
      <c r="O1579" t="s">
        <v>159</v>
      </c>
      <c r="P1579" t="s">
        <v>321</v>
      </c>
      <c r="Q1579">
        <v>2</v>
      </c>
      <c r="R1579" t="s">
        <v>922</v>
      </c>
      <c r="S1579" t="s">
        <v>1456</v>
      </c>
      <c r="T1579" t="s">
        <v>1971</v>
      </c>
      <c r="U1579" t="s">
        <v>75</v>
      </c>
      <c r="V1579" t="s">
        <v>1585</v>
      </c>
      <c r="W1579">
        <v>93.97</v>
      </c>
      <c r="X1579">
        <v>99.95</v>
      </c>
      <c r="Y1579">
        <v>2</v>
      </c>
      <c r="Z1579" t="s">
        <v>2313</v>
      </c>
      <c r="AA1579" t="s">
        <v>2620</v>
      </c>
      <c r="AF1579" s="4"/>
      <c r="AG1579" s="4"/>
      <c r="AH1579" t="s">
        <v>70</v>
      </c>
      <c r="AI1579" t="s">
        <v>232</v>
      </c>
      <c r="AJ1579" t="s">
        <v>645</v>
      </c>
      <c r="AK1579" t="s">
        <v>1111</v>
      </c>
      <c r="AL1579" t="s">
        <v>1715</v>
      </c>
      <c r="AM1579" t="s">
        <v>80</v>
      </c>
      <c r="AN1579" t="s">
        <v>1517</v>
      </c>
      <c r="AO1579" t="s">
        <v>432</v>
      </c>
      <c r="AP1579" t="s">
        <v>2331</v>
      </c>
    </row>
    <row r="1580" spans="1:42" x14ac:dyDescent="0.25">
      <c r="A1580">
        <v>1114</v>
      </c>
      <c r="B1580">
        <v>63</v>
      </c>
      <c r="C1580" s="4">
        <v>44377</v>
      </c>
      <c r="D1580">
        <v>9</v>
      </c>
      <c r="E1580" t="s">
        <v>41</v>
      </c>
      <c r="F1580" t="s">
        <v>52</v>
      </c>
      <c r="G1580" t="s">
        <v>56</v>
      </c>
      <c r="H1580" t="s">
        <v>57</v>
      </c>
      <c r="I1580" s="4">
        <v>43739</v>
      </c>
      <c r="J1580">
        <v>2</v>
      </c>
      <c r="K1580" t="s">
        <v>60</v>
      </c>
      <c r="L1580" s="4">
        <v>43615</v>
      </c>
      <c r="M1580" s="4">
        <v>43830</v>
      </c>
      <c r="N1580">
        <v>1</v>
      </c>
      <c r="O1580" t="s">
        <v>159</v>
      </c>
      <c r="P1580" t="s">
        <v>321</v>
      </c>
      <c r="Q1580">
        <v>2</v>
      </c>
      <c r="R1580" t="s">
        <v>922</v>
      </c>
      <c r="S1580" t="s">
        <v>1456</v>
      </c>
      <c r="T1580" t="s">
        <v>1971</v>
      </c>
      <c r="U1580" t="s">
        <v>75</v>
      </c>
      <c r="V1580" t="s">
        <v>1585</v>
      </c>
      <c r="W1580">
        <v>93.97</v>
      </c>
      <c r="X1580">
        <v>99.95</v>
      </c>
      <c r="Y1580">
        <v>2</v>
      </c>
      <c r="Z1580" t="s">
        <v>2313</v>
      </c>
      <c r="AA1580" t="s">
        <v>2620</v>
      </c>
      <c r="AF1580" s="4"/>
      <c r="AG1580" s="4"/>
      <c r="AH1580" t="s">
        <v>70</v>
      </c>
      <c r="AI1580" t="s">
        <v>232</v>
      </c>
      <c r="AJ1580" t="s">
        <v>591</v>
      </c>
      <c r="AK1580" t="s">
        <v>1147</v>
      </c>
      <c r="AL1580" t="s">
        <v>1610</v>
      </c>
      <c r="AM1580" t="s">
        <v>67</v>
      </c>
      <c r="AN1580" t="s">
        <v>1517</v>
      </c>
      <c r="AO1580" t="s">
        <v>640</v>
      </c>
      <c r="AP1580" t="s">
        <v>2393</v>
      </c>
    </row>
    <row r="1581" spans="1:42" x14ac:dyDescent="0.25">
      <c r="A1581">
        <v>1115</v>
      </c>
      <c r="B1581">
        <v>311</v>
      </c>
      <c r="C1581" s="4">
        <v>44377</v>
      </c>
      <c r="D1581">
        <v>7</v>
      </c>
      <c r="E1581" t="s">
        <v>35</v>
      </c>
      <c r="F1581" t="s">
        <v>46</v>
      </c>
      <c r="G1581" t="s">
        <v>56</v>
      </c>
      <c r="H1581" t="s">
        <v>57</v>
      </c>
      <c r="I1581" s="4">
        <v>43961</v>
      </c>
      <c r="J1581">
        <v>9</v>
      </c>
      <c r="K1581" t="s">
        <v>59</v>
      </c>
      <c r="L1581" s="4">
        <v>43952</v>
      </c>
      <c r="M1581" s="4">
        <v>44075</v>
      </c>
      <c r="N1581">
        <v>1</v>
      </c>
      <c r="O1581" t="s">
        <v>69</v>
      </c>
      <c r="P1581" t="s">
        <v>231</v>
      </c>
      <c r="Q1581">
        <v>1</v>
      </c>
      <c r="R1581" t="s">
        <v>565</v>
      </c>
      <c r="S1581" t="s">
        <v>1125</v>
      </c>
      <c r="T1581" t="s">
        <v>1648</v>
      </c>
      <c r="U1581" t="s">
        <v>69</v>
      </c>
      <c r="V1581" t="s">
        <v>1577</v>
      </c>
      <c r="W1581">
        <v>505</v>
      </c>
      <c r="X1581">
        <v>24.99</v>
      </c>
      <c r="Y1581">
        <v>1</v>
      </c>
      <c r="Z1581" t="s">
        <v>78</v>
      </c>
      <c r="AA1581" t="s">
        <v>2330</v>
      </c>
      <c r="AF1581" s="4"/>
      <c r="AG1581" s="4"/>
      <c r="AH1581" t="s">
        <v>69</v>
      </c>
      <c r="AI1581" t="s">
        <v>231</v>
      </c>
      <c r="AJ1581" t="s">
        <v>565</v>
      </c>
      <c r="AK1581" t="s">
        <v>1125</v>
      </c>
      <c r="AL1581" t="s">
        <v>1648</v>
      </c>
      <c r="AM1581" t="s">
        <v>69</v>
      </c>
      <c r="AN1581" t="s">
        <v>1577</v>
      </c>
      <c r="AO1581" t="s">
        <v>78</v>
      </c>
      <c r="AP1581" t="s">
        <v>2330</v>
      </c>
    </row>
    <row r="1582" spans="1:42" x14ac:dyDescent="0.25">
      <c r="A1582">
        <v>1116</v>
      </c>
      <c r="B1582">
        <v>105</v>
      </c>
      <c r="C1582" s="4">
        <v>44378</v>
      </c>
      <c r="D1582">
        <v>5</v>
      </c>
      <c r="E1582" t="s">
        <v>36</v>
      </c>
      <c r="F1582" t="s">
        <v>47</v>
      </c>
      <c r="G1582" t="s">
        <v>55</v>
      </c>
      <c r="H1582" t="s">
        <v>58</v>
      </c>
      <c r="I1582" s="4">
        <v>44040</v>
      </c>
      <c r="J1582">
        <v>8</v>
      </c>
      <c r="K1582" t="s">
        <v>60</v>
      </c>
      <c r="L1582" s="4">
        <v>44000</v>
      </c>
      <c r="M1582" s="4">
        <v>44073</v>
      </c>
      <c r="N1582">
        <v>1</v>
      </c>
      <c r="O1582" t="s">
        <v>67</v>
      </c>
      <c r="P1582" t="s">
        <v>229</v>
      </c>
      <c r="Q1582">
        <v>1</v>
      </c>
      <c r="R1582" t="s">
        <v>636</v>
      </c>
      <c r="S1582" t="s">
        <v>974</v>
      </c>
      <c r="T1582" t="s">
        <v>1513</v>
      </c>
      <c r="U1582" t="s">
        <v>80</v>
      </c>
      <c r="V1582" t="s">
        <v>1548</v>
      </c>
      <c r="W1582">
        <v>59.98</v>
      </c>
      <c r="X1582">
        <v>29.98</v>
      </c>
      <c r="Y1582">
        <v>1</v>
      </c>
      <c r="Z1582" t="s">
        <v>455</v>
      </c>
      <c r="AA1582" t="s">
        <v>2340</v>
      </c>
      <c r="AF1582" s="4"/>
      <c r="AG1582" s="4"/>
      <c r="AH1582" t="s">
        <v>67</v>
      </c>
      <c r="AI1582" t="s">
        <v>229</v>
      </c>
      <c r="AJ1582" t="s">
        <v>636</v>
      </c>
      <c r="AK1582" t="s">
        <v>974</v>
      </c>
      <c r="AL1582" t="s">
        <v>1513</v>
      </c>
      <c r="AM1582" t="s">
        <v>80</v>
      </c>
      <c r="AN1582" t="s">
        <v>1548</v>
      </c>
      <c r="AO1582" t="s">
        <v>455</v>
      </c>
      <c r="AP1582" t="s">
        <v>2340</v>
      </c>
    </row>
    <row r="1583" spans="1:42" x14ac:dyDescent="0.25">
      <c r="A1583">
        <v>1117</v>
      </c>
      <c r="B1583">
        <v>209</v>
      </c>
      <c r="C1583" s="4">
        <v>44378</v>
      </c>
      <c r="D1583">
        <v>1</v>
      </c>
      <c r="E1583" t="s">
        <v>39</v>
      </c>
      <c r="F1583" t="s">
        <v>50</v>
      </c>
      <c r="G1583" t="s">
        <v>55</v>
      </c>
      <c r="H1583" t="s">
        <v>58</v>
      </c>
      <c r="I1583" s="4">
        <v>44032</v>
      </c>
      <c r="J1583">
        <v>8</v>
      </c>
      <c r="K1583" t="s">
        <v>60</v>
      </c>
      <c r="L1583" s="4">
        <v>44000</v>
      </c>
      <c r="M1583" s="4">
        <v>44073</v>
      </c>
      <c r="N1583">
        <v>1</v>
      </c>
      <c r="O1583" t="s">
        <v>110</v>
      </c>
      <c r="P1583" t="s">
        <v>272</v>
      </c>
      <c r="Q1583">
        <v>2</v>
      </c>
      <c r="R1583" t="s">
        <v>923</v>
      </c>
      <c r="S1583" t="s">
        <v>1457</v>
      </c>
      <c r="T1583" t="s">
        <v>1972</v>
      </c>
      <c r="U1583" t="s">
        <v>83</v>
      </c>
      <c r="V1583" t="s">
        <v>1723</v>
      </c>
      <c r="W1583">
        <v>116.98</v>
      </c>
      <c r="X1583">
        <v>49.95</v>
      </c>
      <c r="Y1583">
        <v>2</v>
      </c>
      <c r="Z1583" t="s">
        <v>2314</v>
      </c>
      <c r="AA1583" t="s">
        <v>2621</v>
      </c>
      <c r="AF1583" s="4"/>
      <c r="AG1583" s="4"/>
      <c r="AH1583" t="s">
        <v>67</v>
      </c>
      <c r="AI1583" t="s">
        <v>229</v>
      </c>
      <c r="AJ1583" t="s">
        <v>544</v>
      </c>
      <c r="AK1583" t="s">
        <v>1105</v>
      </c>
      <c r="AL1583" t="s">
        <v>824</v>
      </c>
      <c r="AM1583" t="s">
        <v>67</v>
      </c>
      <c r="AN1583" t="s">
        <v>1562</v>
      </c>
      <c r="AO1583" t="s">
        <v>90</v>
      </c>
      <c r="AP1583" t="s">
        <v>2328</v>
      </c>
    </row>
    <row r="1584" spans="1:42" x14ac:dyDescent="0.25">
      <c r="A1584">
        <v>1117</v>
      </c>
      <c r="B1584">
        <v>209</v>
      </c>
      <c r="C1584" s="4">
        <v>44378</v>
      </c>
      <c r="D1584">
        <v>1</v>
      </c>
      <c r="E1584" t="s">
        <v>39</v>
      </c>
      <c r="F1584" t="s">
        <v>50</v>
      </c>
      <c r="G1584" t="s">
        <v>55</v>
      </c>
      <c r="H1584" t="s">
        <v>58</v>
      </c>
      <c r="I1584" s="4">
        <v>44032</v>
      </c>
      <c r="J1584">
        <v>8</v>
      </c>
      <c r="K1584" t="s">
        <v>60</v>
      </c>
      <c r="L1584" s="4">
        <v>44000</v>
      </c>
      <c r="M1584" s="4">
        <v>44073</v>
      </c>
      <c r="N1584">
        <v>1</v>
      </c>
      <c r="O1584" t="s">
        <v>110</v>
      </c>
      <c r="P1584" t="s">
        <v>272</v>
      </c>
      <c r="Q1584">
        <v>2</v>
      </c>
      <c r="R1584" t="s">
        <v>923</v>
      </c>
      <c r="S1584" t="s">
        <v>1457</v>
      </c>
      <c r="T1584" t="s">
        <v>1972</v>
      </c>
      <c r="U1584" t="s">
        <v>83</v>
      </c>
      <c r="V1584" t="s">
        <v>1723</v>
      </c>
      <c r="W1584">
        <v>116.98</v>
      </c>
      <c r="X1584">
        <v>49.95</v>
      </c>
      <c r="Y1584">
        <v>2</v>
      </c>
      <c r="Z1584" t="s">
        <v>2314</v>
      </c>
      <c r="AA1584" t="s">
        <v>2621</v>
      </c>
      <c r="AF1584" s="4"/>
      <c r="AG1584" s="4"/>
      <c r="AH1584" t="s">
        <v>67</v>
      </c>
      <c r="AI1584" t="s">
        <v>229</v>
      </c>
      <c r="AJ1584" t="s">
        <v>847</v>
      </c>
      <c r="AK1584" t="s">
        <v>1384</v>
      </c>
      <c r="AL1584" t="s">
        <v>1900</v>
      </c>
      <c r="AM1584" t="s">
        <v>80</v>
      </c>
      <c r="AN1584" t="s">
        <v>1562</v>
      </c>
      <c r="AO1584" t="s">
        <v>872</v>
      </c>
      <c r="AP1584" t="s">
        <v>2388</v>
      </c>
    </row>
    <row r="1585" spans="1:42" x14ac:dyDescent="0.25">
      <c r="A1585">
        <v>1118</v>
      </c>
      <c r="B1585">
        <v>424</v>
      </c>
      <c r="C1585" s="4">
        <v>44378</v>
      </c>
      <c r="D1585">
        <v>1</v>
      </c>
      <c r="E1585" t="s">
        <v>39</v>
      </c>
      <c r="F1585" t="s">
        <v>50</v>
      </c>
      <c r="G1585" t="s">
        <v>55</v>
      </c>
      <c r="H1585" t="s">
        <v>57</v>
      </c>
      <c r="I1585" s="4">
        <v>43872</v>
      </c>
      <c r="J1585">
        <v>6</v>
      </c>
      <c r="K1585" t="s">
        <v>59</v>
      </c>
      <c r="L1585" s="4">
        <v>43862</v>
      </c>
      <c r="M1585" s="4">
        <v>43889</v>
      </c>
      <c r="N1585">
        <v>2</v>
      </c>
      <c r="O1585" t="s">
        <v>117</v>
      </c>
      <c r="P1585" t="s">
        <v>279</v>
      </c>
      <c r="Q1585">
        <v>2</v>
      </c>
      <c r="R1585" t="s">
        <v>924</v>
      </c>
      <c r="S1585" t="s">
        <v>1458</v>
      </c>
      <c r="T1585" t="s">
        <v>1973</v>
      </c>
      <c r="U1585" t="s">
        <v>180</v>
      </c>
      <c r="V1585" t="s">
        <v>2076</v>
      </c>
      <c r="W1585">
        <v>169.17</v>
      </c>
      <c r="X1585">
        <v>24.97</v>
      </c>
      <c r="Y1585">
        <v>2</v>
      </c>
      <c r="Z1585" t="s">
        <v>2129</v>
      </c>
      <c r="AA1585" t="s">
        <v>2404</v>
      </c>
      <c r="AF1585" s="4"/>
      <c r="AG1585" s="4"/>
      <c r="AH1585" t="s">
        <v>79</v>
      </c>
      <c r="AI1585" t="s">
        <v>241</v>
      </c>
      <c r="AJ1585" t="s">
        <v>530</v>
      </c>
      <c r="AK1585" t="s">
        <v>1092</v>
      </c>
      <c r="AL1585" t="s">
        <v>1619</v>
      </c>
      <c r="AM1585" t="s">
        <v>80</v>
      </c>
      <c r="AN1585" t="s">
        <v>1562</v>
      </c>
      <c r="AO1585" t="s">
        <v>65</v>
      </c>
      <c r="AP1585" t="s">
        <v>2343</v>
      </c>
    </row>
    <row r="1586" spans="1:42" x14ac:dyDescent="0.25">
      <c r="A1586">
        <v>1118</v>
      </c>
      <c r="B1586">
        <v>424</v>
      </c>
      <c r="C1586" s="4">
        <v>44378</v>
      </c>
      <c r="D1586">
        <v>1</v>
      </c>
      <c r="E1586" t="s">
        <v>39</v>
      </c>
      <c r="F1586" t="s">
        <v>50</v>
      </c>
      <c r="G1586" t="s">
        <v>55</v>
      </c>
      <c r="H1586" t="s">
        <v>57</v>
      </c>
      <c r="I1586" s="4">
        <v>43872</v>
      </c>
      <c r="J1586">
        <v>6</v>
      </c>
      <c r="K1586" t="s">
        <v>59</v>
      </c>
      <c r="L1586" s="4">
        <v>43862</v>
      </c>
      <c r="M1586" s="4">
        <v>43889</v>
      </c>
      <c r="N1586">
        <v>2</v>
      </c>
      <c r="O1586" t="s">
        <v>117</v>
      </c>
      <c r="P1586" t="s">
        <v>279</v>
      </c>
      <c r="Q1586">
        <v>2</v>
      </c>
      <c r="R1586" t="s">
        <v>924</v>
      </c>
      <c r="S1586" t="s">
        <v>1458</v>
      </c>
      <c r="T1586" t="s">
        <v>1973</v>
      </c>
      <c r="U1586" t="s">
        <v>180</v>
      </c>
      <c r="V1586" t="s">
        <v>2076</v>
      </c>
      <c r="W1586">
        <v>169.17</v>
      </c>
      <c r="X1586">
        <v>24.97</v>
      </c>
      <c r="Y1586">
        <v>2</v>
      </c>
      <c r="Z1586" t="s">
        <v>2129</v>
      </c>
      <c r="AA1586" t="s">
        <v>2404</v>
      </c>
      <c r="AF1586" s="4"/>
      <c r="AG1586" s="4"/>
      <c r="AH1586" t="s">
        <v>90</v>
      </c>
      <c r="AI1586" t="s">
        <v>252</v>
      </c>
      <c r="AJ1586" t="s">
        <v>449</v>
      </c>
      <c r="AK1586" t="s">
        <v>1011</v>
      </c>
      <c r="AL1586" t="s">
        <v>1541</v>
      </c>
      <c r="AM1586" t="s">
        <v>69</v>
      </c>
      <c r="AN1586" t="s">
        <v>1659</v>
      </c>
      <c r="AO1586" t="s">
        <v>410</v>
      </c>
      <c r="AP1586" t="s">
        <v>2359</v>
      </c>
    </row>
    <row r="1587" spans="1:42" x14ac:dyDescent="0.25">
      <c r="A1587">
        <v>1119</v>
      </c>
      <c r="B1587">
        <v>433</v>
      </c>
      <c r="C1587" s="4">
        <v>44378</v>
      </c>
      <c r="D1587">
        <v>10</v>
      </c>
      <c r="E1587" t="s">
        <v>42</v>
      </c>
      <c r="F1587" t="s">
        <v>53</v>
      </c>
      <c r="G1587" t="s">
        <v>55</v>
      </c>
      <c r="H1587" t="s">
        <v>58</v>
      </c>
      <c r="I1587" s="4">
        <v>43680</v>
      </c>
      <c r="J1587">
        <v>1</v>
      </c>
      <c r="K1587" t="s">
        <v>61</v>
      </c>
      <c r="L1587" s="4">
        <v>43615</v>
      </c>
      <c r="M1587" s="4">
        <v>43830</v>
      </c>
      <c r="N1587">
        <v>2</v>
      </c>
      <c r="O1587" t="s">
        <v>113</v>
      </c>
      <c r="P1587" t="s">
        <v>275</v>
      </c>
      <c r="Q1587">
        <v>2</v>
      </c>
      <c r="R1587" t="s">
        <v>925</v>
      </c>
      <c r="S1587" t="s">
        <v>1459</v>
      </c>
      <c r="T1587" t="s">
        <v>1974</v>
      </c>
      <c r="U1587" t="s">
        <v>109</v>
      </c>
      <c r="V1587" t="s">
        <v>2030</v>
      </c>
      <c r="W1587">
        <v>326.87</v>
      </c>
      <c r="X1587">
        <v>74.959999999999994</v>
      </c>
      <c r="Y1587">
        <v>2</v>
      </c>
      <c r="Z1587" t="s">
        <v>2124</v>
      </c>
      <c r="AA1587" t="s">
        <v>2399</v>
      </c>
      <c r="AF1587" s="4"/>
      <c r="AG1587" s="4"/>
      <c r="AH1587" t="s">
        <v>65</v>
      </c>
      <c r="AI1587" t="s">
        <v>227</v>
      </c>
      <c r="AJ1587" t="s">
        <v>802</v>
      </c>
      <c r="AK1587" t="s">
        <v>1340</v>
      </c>
      <c r="AL1587" t="s">
        <v>1856</v>
      </c>
      <c r="AM1587" t="s">
        <v>67</v>
      </c>
      <c r="AN1587" t="s">
        <v>1517</v>
      </c>
      <c r="AO1587" t="s">
        <v>431</v>
      </c>
      <c r="AP1587" t="s">
        <v>2326</v>
      </c>
    </row>
    <row r="1588" spans="1:42" x14ac:dyDescent="0.25">
      <c r="A1588">
        <v>1119</v>
      </c>
      <c r="B1588">
        <v>433</v>
      </c>
      <c r="C1588" s="4">
        <v>44378</v>
      </c>
      <c r="D1588">
        <v>10</v>
      </c>
      <c r="E1588" t="s">
        <v>42</v>
      </c>
      <c r="F1588" t="s">
        <v>53</v>
      </c>
      <c r="G1588" t="s">
        <v>55</v>
      </c>
      <c r="H1588" t="s">
        <v>58</v>
      </c>
      <c r="I1588" s="4">
        <v>43680</v>
      </c>
      <c r="J1588">
        <v>1</v>
      </c>
      <c r="K1588" t="s">
        <v>61</v>
      </c>
      <c r="L1588" s="4">
        <v>43615</v>
      </c>
      <c r="M1588" s="4">
        <v>43830</v>
      </c>
      <c r="N1588">
        <v>2</v>
      </c>
      <c r="O1588" t="s">
        <v>113</v>
      </c>
      <c r="P1588" t="s">
        <v>275</v>
      </c>
      <c r="Q1588">
        <v>2</v>
      </c>
      <c r="R1588" t="s">
        <v>925</v>
      </c>
      <c r="S1588" t="s">
        <v>1459</v>
      </c>
      <c r="T1588" t="s">
        <v>1974</v>
      </c>
      <c r="U1588" t="s">
        <v>109</v>
      </c>
      <c r="V1588" t="s">
        <v>2030</v>
      </c>
      <c r="W1588">
        <v>326.87</v>
      </c>
      <c r="X1588">
        <v>74.959999999999994</v>
      </c>
      <c r="Y1588">
        <v>2</v>
      </c>
      <c r="Z1588" t="s">
        <v>2124</v>
      </c>
      <c r="AA1588" t="s">
        <v>2399</v>
      </c>
      <c r="AF1588" s="4"/>
      <c r="AG1588" s="4"/>
      <c r="AH1588" t="s">
        <v>79</v>
      </c>
      <c r="AI1588" t="s">
        <v>241</v>
      </c>
      <c r="AJ1588" t="s">
        <v>541</v>
      </c>
      <c r="AK1588" t="s">
        <v>968</v>
      </c>
      <c r="AL1588" t="s">
        <v>1629</v>
      </c>
      <c r="AM1588" t="s">
        <v>69</v>
      </c>
      <c r="AN1588" t="s">
        <v>1548</v>
      </c>
      <c r="AO1588" t="s">
        <v>86</v>
      </c>
      <c r="AP1588" t="s">
        <v>2350</v>
      </c>
    </row>
    <row r="1589" spans="1:42" x14ac:dyDescent="0.25">
      <c r="A1589">
        <v>1120</v>
      </c>
      <c r="B1589">
        <v>246</v>
      </c>
      <c r="C1589" s="4">
        <v>44379</v>
      </c>
      <c r="D1589">
        <v>2</v>
      </c>
      <c r="E1589" t="s">
        <v>38</v>
      </c>
      <c r="F1589" t="s">
        <v>49</v>
      </c>
      <c r="G1589" t="s">
        <v>55</v>
      </c>
      <c r="H1589" t="s">
        <v>58</v>
      </c>
      <c r="I1589" s="4">
        <v>43587</v>
      </c>
      <c r="J1589">
        <v>1</v>
      </c>
      <c r="L1589" s="4"/>
      <c r="M1589" s="4"/>
      <c r="N1589">
        <v>3</v>
      </c>
      <c r="O1589" t="s">
        <v>218</v>
      </c>
      <c r="P1589" t="s">
        <v>380</v>
      </c>
      <c r="Q1589">
        <v>3</v>
      </c>
      <c r="R1589" t="s">
        <v>926</v>
      </c>
      <c r="S1589" t="s">
        <v>1460</v>
      </c>
      <c r="T1589" t="s">
        <v>1975</v>
      </c>
      <c r="U1589" t="s">
        <v>2027</v>
      </c>
      <c r="V1589" t="s">
        <v>2074</v>
      </c>
      <c r="W1589">
        <v>281.55</v>
      </c>
      <c r="X1589">
        <v>84.95</v>
      </c>
      <c r="Y1589">
        <v>3</v>
      </c>
      <c r="Z1589" t="s">
        <v>2315</v>
      </c>
      <c r="AA1589" t="s">
        <v>2622</v>
      </c>
      <c r="AF1589" s="4"/>
      <c r="AG1589" s="4"/>
      <c r="AH1589" t="s">
        <v>65</v>
      </c>
      <c r="AI1589" t="s">
        <v>227</v>
      </c>
      <c r="AJ1589" t="s">
        <v>519</v>
      </c>
      <c r="AK1589" t="s">
        <v>1083</v>
      </c>
      <c r="AL1589" t="s">
        <v>1609</v>
      </c>
      <c r="AM1589" t="s">
        <v>80</v>
      </c>
      <c r="AN1589" t="s">
        <v>1517</v>
      </c>
      <c r="AO1589" t="s">
        <v>431</v>
      </c>
      <c r="AP1589" t="s">
        <v>2326</v>
      </c>
    </row>
    <row r="1590" spans="1:42" x14ac:dyDescent="0.25">
      <c r="A1590">
        <v>1120</v>
      </c>
      <c r="B1590">
        <v>246</v>
      </c>
      <c r="C1590" s="4">
        <v>44379</v>
      </c>
      <c r="D1590">
        <v>2</v>
      </c>
      <c r="E1590" t="s">
        <v>38</v>
      </c>
      <c r="F1590" t="s">
        <v>49</v>
      </c>
      <c r="G1590" t="s">
        <v>55</v>
      </c>
      <c r="H1590" t="s">
        <v>58</v>
      </c>
      <c r="I1590" s="4">
        <v>43587</v>
      </c>
      <c r="J1590">
        <v>1</v>
      </c>
      <c r="L1590" s="4"/>
      <c r="M1590" s="4"/>
      <c r="N1590">
        <v>3</v>
      </c>
      <c r="O1590" t="s">
        <v>218</v>
      </c>
      <c r="P1590" t="s">
        <v>380</v>
      </c>
      <c r="Q1590">
        <v>3</v>
      </c>
      <c r="R1590" t="s">
        <v>926</v>
      </c>
      <c r="S1590" t="s">
        <v>1460</v>
      </c>
      <c r="T1590" t="s">
        <v>1975</v>
      </c>
      <c r="U1590" t="s">
        <v>2027</v>
      </c>
      <c r="V1590" t="s">
        <v>2074</v>
      </c>
      <c r="W1590">
        <v>281.55</v>
      </c>
      <c r="X1590">
        <v>84.95</v>
      </c>
      <c r="Y1590">
        <v>3</v>
      </c>
      <c r="Z1590" t="s">
        <v>2315</v>
      </c>
      <c r="AA1590" t="s">
        <v>2622</v>
      </c>
      <c r="AF1590" s="4"/>
      <c r="AG1590" s="4"/>
      <c r="AH1590" t="s">
        <v>79</v>
      </c>
      <c r="AI1590" t="s">
        <v>241</v>
      </c>
      <c r="AJ1590" t="s">
        <v>542</v>
      </c>
      <c r="AK1590" t="s">
        <v>1103</v>
      </c>
      <c r="AL1590" t="s">
        <v>1630</v>
      </c>
      <c r="AM1590" t="s">
        <v>69</v>
      </c>
      <c r="AN1590" t="s">
        <v>1548</v>
      </c>
      <c r="AO1590" t="s">
        <v>86</v>
      </c>
      <c r="AP1590" t="s">
        <v>2350</v>
      </c>
    </row>
    <row r="1591" spans="1:42" x14ac:dyDescent="0.25">
      <c r="A1591">
        <v>1120</v>
      </c>
      <c r="B1591">
        <v>246</v>
      </c>
      <c r="C1591" s="4">
        <v>44379</v>
      </c>
      <c r="D1591">
        <v>2</v>
      </c>
      <c r="E1591" t="s">
        <v>38</v>
      </c>
      <c r="F1591" t="s">
        <v>49</v>
      </c>
      <c r="G1591" t="s">
        <v>55</v>
      </c>
      <c r="H1591" t="s">
        <v>58</v>
      </c>
      <c r="I1591" s="4">
        <v>43587</v>
      </c>
      <c r="J1591">
        <v>1</v>
      </c>
      <c r="L1591" s="4"/>
      <c r="M1591" s="4"/>
      <c r="N1591">
        <v>3</v>
      </c>
      <c r="O1591" t="s">
        <v>218</v>
      </c>
      <c r="P1591" t="s">
        <v>380</v>
      </c>
      <c r="Q1591">
        <v>3</v>
      </c>
      <c r="R1591" t="s">
        <v>926</v>
      </c>
      <c r="S1591" t="s">
        <v>1460</v>
      </c>
      <c r="T1591" t="s">
        <v>1975</v>
      </c>
      <c r="U1591" t="s">
        <v>2027</v>
      </c>
      <c r="V1591" t="s">
        <v>2074</v>
      </c>
      <c r="W1591">
        <v>281.55</v>
      </c>
      <c r="X1591">
        <v>84.95</v>
      </c>
      <c r="Y1591">
        <v>3</v>
      </c>
      <c r="Z1591" t="s">
        <v>2315</v>
      </c>
      <c r="AA1591" t="s">
        <v>2622</v>
      </c>
      <c r="AF1591" s="4"/>
      <c r="AG1591" s="4"/>
      <c r="AH1591" t="s">
        <v>80</v>
      </c>
      <c r="AI1591" t="s">
        <v>242</v>
      </c>
      <c r="AJ1591" t="s">
        <v>709</v>
      </c>
      <c r="AK1591" t="s">
        <v>1250</v>
      </c>
      <c r="AL1591" t="s">
        <v>425</v>
      </c>
      <c r="AM1591" t="s">
        <v>80</v>
      </c>
      <c r="AN1591" t="s">
        <v>1548</v>
      </c>
      <c r="AO1591" t="s">
        <v>79</v>
      </c>
      <c r="AP1591" t="s">
        <v>2349</v>
      </c>
    </row>
    <row r="1592" spans="1:42" x14ac:dyDescent="0.25">
      <c r="A1592">
        <v>1121</v>
      </c>
      <c r="B1592">
        <v>153</v>
      </c>
      <c r="C1592" s="4">
        <v>44380</v>
      </c>
      <c r="D1592">
        <v>10</v>
      </c>
      <c r="E1592" t="s">
        <v>42</v>
      </c>
      <c r="F1592" t="s">
        <v>53</v>
      </c>
      <c r="G1592" t="s">
        <v>56</v>
      </c>
      <c r="H1592" t="s">
        <v>57</v>
      </c>
      <c r="I1592" s="4">
        <v>43739</v>
      </c>
      <c r="J1592">
        <v>3</v>
      </c>
      <c r="K1592" t="s">
        <v>59</v>
      </c>
      <c r="L1592" s="4">
        <v>43615</v>
      </c>
      <c r="M1592" s="4">
        <v>43830</v>
      </c>
      <c r="N1592">
        <v>1</v>
      </c>
      <c r="O1592" t="s">
        <v>79</v>
      </c>
      <c r="P1592" t="s">
        <v>241</v>
      </c>
      <c r="Q1592">
        <v>1</v>
      </c>
      <c r="R1592" t="s">
        <v>541</v>
      </c>
      <c r="S1592" t="s">
        <v>968</v>
      </c>
      <c r="T1592" t="s">
        <v>1629</v>
      </c>
      <c r="U1592" t="s">
        <v>67</v>
      </c>
      <c r="V1592" t="s">
        <v>1548</v>
      </c>
      <c r="W1592">
        <v>260.7</v>
      </c>
      <c r="X1592">
        <v>44.97</v>
      </c>
      <c r="Y1592">
        <v>1</v>
      </c>
      <c r="Z1592" t="s">
        <v>86</v>
      </c>
      <c r="AA1592" t="s">
        <v>2350</v>
      </c>
      <c r="AF1592" s="4"/>
      <c r="AG1592" s="4"/>
      <c r="AH1592" t="s">
        <v>79</v>
      </c>
      <c r="AI1592" t="s">
        <v>241</v>
      </c>
      <c r="AJ1592" t="s">
        <v>541</v>
      </c>
      <c r="AK1592" t="s">
        <v>968</v>
      </c>
      <c r="AL1592" t="s">
        <v>1629</v>
      </c>
      <c r="AM1592" t="s">
        <v>67</v>
      </c>
      <c r="AN1592" t="s">
        <v>1548</v>
      </c>
      <c r="AO1592" t="s">
        <v>86</v>
      </c>
      <c r="AP1592" t="s">
        <v>2350</v>
      </c>
    </row>
    <row r="1593" spans="1:42" x14ac:dyDescent="0.25">
      <c r="A1593">
        <v>1122</v>
      </c>
      <c r="B1593">
        <v>219</v>
      </c>
      <c r="C1593" s="4">
        <v>44380</v>
      </c>
      <c r="D1593">
        <v>11</v>
      </c>
      <c r="E1593" t="s">
        <v>37</v>
      </c>
      <c r="F1593" t="s">
        <v>48</v>
      </c>
      <c r="G1593" t="s">
        <v>56</v>
      </c>
      <c r="H1593" t="s">
        <v>57</v>
      </c>
      <c r="I1593" s="4">
        <v>43814</v>
      </c>
      <c r="J1593">
        <v>3</v>
      </c>
      <c r="K1593" t="s">
        <v>59</v>
      </c>
      <c r="L1593" s="4">
        <v>43615</v>
      </c>
      <c r="M1593" s="4">
        <v>43830</v>
      </c>
      <c r="N1593">
        <v>1</v>
      </c>
      <c r="O1593" t="s">
        <v>79</v>
      </c>
      <c r="P1593" t="s">
        <v>241</v>
      </c>
      <c r="Q1593">
        <v>1</v>
      </c>
      <c r="R1593" t="s">
        <v>463</v>
      </c>
      <c r="S1593" t="s">
        <v>1026</v>
      </c>
      <c r="T1593" t="s">
        <v>1556</v>
      </c>
      <c r="U1593" t="s">
        <v>80</v>
      </c>
      <c r="V1593" t="s">
        <v>1548</v>
      </c>
      <c r="W1593">
        <v>42.98</v>
      </c>
      <c r="X1593">
        <v>29.98</v>
      </c>
      <c r="Y1593">
        <v>1</v>
      </c>
      <c r="Z1593" t="s">
        <v>455</v>
      </c>
      <c r="AA1593" t="s">
        <v>2340</v>
      </c>
      <c r="AF1593" s="4"/>
      <c r="AG1593" s="4"/>
      <c r="AH1593" t="s">
        <v>79</v>
      </c>
      <c r="AI1593" t="s">
        <v>241</v>
      </c>
      <c r="AJ1593" t="s">
        <v>463</v>
      </c>
      <c r="AK1593" t="s">
        <v>1026</v>
      </c>
      <c r="AL1593" t="s">
        <v>1556</v>
      </c>
      <c r="AM1593" t="s">
        <v>80</v>
      </c>
      <c r="AN1593" t="s">
        <v>1548</v>
      </c>
      <c r="AO1593" t="s">
        <v>455</v>
      </c>
      <c r="AP1593" t="s">
        <v>2340</v>
      </c>
    </row>
    <row r="1594" spans="1:42" x14ac:dyDescent="0.25">
      <c r="A1594">
        <v>1123</v>
      </c>
      <c r="B1594">
        <v>290</v>
      </c>
      <c r="C1594" s="4">
        <v>44380</v>
      </c>
      <c r="D1594">
        <v>7</v>
      </c>
      <c r="E1594" t="s">
        <v>35</v>
      </c>
      <c r="F1594" t="s">
        <v>46</v>
      </c>
      <c r="G1594" t="s">
        <v>55</v>
      </c>
      <c r="H1594" t="s">
        <v>58</v>
      </c>
      <c r="I1594" s="4">
        <v>44153</v>
      </c>
      <c r="J1594">
        <v>11</v>
      </c>
      <c r="K1594" t="s">
        <v>60</v>
      </c>
      <c r="L1594" s="4">
        <v>44148</v>
      </c>
      <c r="M1594" s="4">
        <v>44265</v>
      </c>
      <c r="N1594">
        <v>2</v>
      </c>
      <c r="O1594" t="s">
        <v>125</v>
      </c>
      <c r="P1594" t="s">
        <v>287</v>
      </c>
      <c r="Q1594">
        <v>2</v>
      </c>
      <c r="R1594" t="s">
        <v>927</v>
      </c>
      <c r="S1594" t="s">
        <v>1461</v>
      </c>
      <c r="T1594" t="s">
        <v>1976</v>
      </c>
      <c r="U1594" t="s">
        <v>88</v>
      </c>
      <c r="V1594" t="s">
        <v>2031</v>
      </c>
      <c r="W1594">
        <v>253.88</v>
      </c>
      <c r="X1594">
        <v>79.959999999999994</v>
      </c>
      <c r="Y1594">
        <v>2</v>
      </c>
      <c r="Z1594" t="s">
        <v>142</v>
      </c>
      <c r="AA1594" t="s">
        <v>2623</v>
      </c>
      <c r="AF1594" s="4"/>
      <c r="AG1594" s="4"/>
      <c r="AH1594" t="s">
        <v>79</v>
      </c>
      <c r="AI1594" t="s">
        <v>241</v>
      </c>
      <c r="AJ1594" t="s">
        <v>629</v>
      </c>
      <c r="AK1594" t="s">
        <v>965</v>
      </c>
      <c r="AL1594" t="s">
        <v>1703</v>
      </c>
      <c r="AM1594" t="s">
        <v>80</v>
      </c>
      <c r="AN1594" t="s">
        <v>1548</v>
      </c>
      <c r="AO1594" t="s">
        <v>86</v>
      </c>
      <c r="AP1594" t="s">
        <v>2350</v>
      </c>
    </row>
    <row r="1595" spans="1:42" x14ac:dyDescent="0.25">
      <c r="A1595">
        <v>1123</v>
      </c>
      <c r="B1595">
        <v>290</v>
      </c>
      <c r="C1595" s="4">
        <v>44380</v>
      </c>
      <c r="D1595">
        <v>7</v>
      </c>
      <c r="E1595" t="s">
        <v>35</v>
      </c>
      <c r="F1595" t="s">
        <v>46</v>
      </c>
      <c r="G1595" t="s">
        <v>55</v>
      </c>
      <c r="H1595" t="s">
        <v>58</v>
      </c>
      <c r="I1595" s="4">
        <v>44153</v>
      </c>
      <c r="J1595">
        <v>11</v>
      </c>
      <c r="K1595" t="s">
        <v>60</v>
      </c>
      <c r="L1595" s="4">
        <v>44148</v>
      </c>
      <c r="M1595" s="4">
        <v>44265</v>
      </c>
      <c r="N1595">
        <v>2</v>
      </c>
      <c r="O1595" t="s">
        <v>125</v>
      </c>
      <c r="P1595" t="s">
        <v>287</v>
      </c>
      <c r="Q1595">
        <v>2</v>
      </c>
      <c r="R1595" t="s">
        <v>927</v>
      </c>
      <c r="S1595" t="s">
        <v>1461</v>
      </c>
      <c r="T1595" t="s">
        <v>1976</v>
      </c>
      <c r="U1595" t="s">
        <v>88</v>
      </c>
      <c r="V1595" t="s">
        <v>2031</v>
      </c>
      <c r="W1595">
        <v>253.88</v>
      </c>
      <c r="X1595">
        <v>79.959999999999994</v>
      </c>
      <c r="Y1595">
        <v>2</v>
      </c>
      <c r="Z1595" t="s">
        <v>142</v>
      </c>
      <c r="AA1595" t="s">
        <v>2623</v>
      </c>
      <c r="AF1595" s="4"/>
      <c r="AG1595" s="4"/>
      <c r="AH1595" t="s">
        <v>69</v>
      </c>
      <c r="AI1595" t="s">
        <v>231</v>
      </c>
      <c r="AJ1595" t="s">
        <v>448</v>
      </c>
      <c r="AK1595" t="s">
        <v>1010</v>
      </c>
      <c r="AL1595" t="s">
        <v>1540</v>
      </c>
      <c r="AM1595" t="s">
        <v>80</v>
      </c>
      <c r="AN1595" t="s">
        <v>1577</v>
      </c>
      <c r="AO1595" t="s">
        <v>69</v>
      </c>
      <c r="AP1595" t="s">
        <v>2360</v>
      </c>
    </row>
    <row r="1596" spans="1:42" x14ac:dyDescent="0.25">
      <c r="A1596">
        <v>1124</v>
      </c>
      <c r="B1596">
        <v>55</v>
      </c>
      <c r="C1596" s="4">
        <v>44381</v>
      </c>
      <c r="D1596">
        <v>1</v>
      </c>
      <c r="E1596" t="s">
        <v>39</v>
      </c>
      <c r="F1596" t="s">
        <v>50</v>
      </c>
      <c r="G1596" t="s">
        <v>55</v>
      </c>
      <c r="H1596" t="s">
        <v>58</v>
      </c>
      <c r="I1596" s="4">
        <v>43665</v>
      </c>
      <c r="J1596">
        <v>3</v>
      </c>
      <c r="K1596" t="s">
        <v>59</v>
      </c>
      <c r="L1596" s="4">
        <v>43615</v>
      </c>
      <c r="M1596" s="4">
        <v>43830</v>
      </c>
      <c r="N1596">
        <v>2</v>
      </c>
      <c r="O1596" t="s">
        <v>135</v>
      </c>
      <c r="P1596" t="s">
        <v>297</v>
      </c>
      <c r="Q1596">
        <v>2</v>
      </c>
      <c r="R1596" t="s">
        <v>928</v>
      </c>
      <c r="S1596" t="s">
        <v>1462</v>
      </c>
      <c r="T1596" t="s">
        <v>1977</v>
      </c>
      <c r="U1596" t="s">
        <v>83</v>
      </c>
      <c r="V1596" t="s">
        <v>2077</v>
      </c>
      <c r="W1596">
        <v>103.83</v>
      </c>
      <c r="X1596">
        <v>44.95</v>
      </c>
      <c r="Y1596">
        <v>2</v>
      </c>
      <c r="Z1596" t="s">
        <v>2149</v>
      </c>
      <c r="AA1596" t="s">
        <v>2429</v>
      </c>
      <c r="AF1596" s="4"/>
      <c r="AG1596" s="4"/>
      <c r="AH1596" t="s">
        <v>90</v>
      </c>
      <c r="AI1596" t="s">
        <v>252</v>
      </c>
      <c r="AJ1596" t="s">
        <v>503</v>
      </c>
      <c r="AK1596" t="s">
        <v>1066</v>
      </c>
      <c r="AL1596" t="s">
        <v>1594</v>
      </c>
      <c r="AM1596" t="s">
        <v>67</v>
      </c>
      <c r="AN1596" t="s">
        <v>1659</v>
      </c>
      <c r="AO1596" t="s">
        <v>410</v>
      </c>
      <c r="AP1596" t="s">
        <v>2359</v>
      </c>
    </row>
    <row r="1597" spans="1:42" x14ac:dyDescent="0.25">
      <c r="A1597">
        <v>1124</v>
      </c>
      <c r="B1597">
        <v>55</v>
      </c>
      <c r="C1597" s="4">
        <v>44381</v>
      </c>
      <c r="D1597">
        <v>1</v>
      </c>
      <c r="E1597" t="s">
        <v>39</v>
      </c>
      <c r="F1597" t="s">
        <v>50</v>
      </c>
      <c r="G1597" t="s">
        <v>55</v>
      </c>
      <c r="H1597" t="s">
        <v>58</v>
      </c>
      <c r="I1597" s="4">
        <v>43665</v>
      </c>
      <c r="J1597">
        <v>3</v>
      </c>
      <c r="K1597" t="s">
        <v>59</v>
      </c>
      <c r="L1597" s="4">
        <v>43615</v>
      </c>
      <c r="M1597" s="4">
        <v>43830</v>
      </c>
      <c r="N1597">
        <v>2</v>
      </c>
      <c r="O1597" t="s">
        <v>135</v>
      </c>
      <c r="P1597" t="s">
        <v>297</v>
      </c>
      <c r="Q1597">
        <v>2</v>
      </c>
      <c r="R1597" t="s">
        <v>928</v>
      </c>
      <c r="S1597" t="s">
        <v>1462</v>
      </c>
      <c r="T1597" t="s">
        <v>1977</v>
      </c>
      <c r="U1597" t="s">
        <v>83</v>
      </c>
      <c r="V1597" t="s">
        <v>2077</v>
      </c>
      <c r="W1597">
        <v>103.83</v>
      </c>
      <c r="X1597">
        <v>44.95</v>
      </c>
      <c r="Y1597">
        <v>2</v>
      </c>
      <c r="Z1597" t="s">
        <v>2149</v>
      </c>
      <c r="AA1597" t="s">
        <v>2429</v>
      </c>
      <c r="AF1597" s="4"/>
      <c r="AG1597" s="4"/>
      <c r="AH1597" t="s">
        <v>70</v>
      </c>
      <c r="AI1597" t="s">
        <v>232</v>
      </c>
      <c r="AJ1597" t="s">
        <v>475</v>
      </c>
      <c r="AK1597" t="s">
        <v>1038</v>
      </c>
      <c r="AL1597" t="s">
        <v>1527</v>
      </c>
      <c r="AM1597" t="s">
        <v>80</v>
      </c>
      <c r="AN1597" t="s">
        <v>1548</v>
      </c>
      <c r="AO1597" t="s">
        <v>673</v>
      </c>
      <c r="AP1597" t="s">
        <v>2348</v>
      </c>
    </row>
    <row r="1598" spans="1:42" x14ac:dyDescent="0.25">
      <c r="A1598">
        <v>1125</v>
      </c>
      <c r="B1598">
        <v>351</v>
      </c>
      <c r="C1598" s="4">
        <v>44381</v>
      </c>
      <c r="D1598">
        <v>9</v>
      </c>
      <c r="E1598" t="s">
        <v>41</v>
      </c>
      <c r="F1598" t="s">
        <v>52</v>
      </c>
      <c r="G1598" t="s">
        <v>56</v>
      </c>
      <c r="H1598" t="s">
        <v>57</v>
      </c>
      <c r="I1598" s="4">
        <v>43808</v>
      </c>
      <c r="J1598">
        <v>3</v>
      </c>
      <c r="K1598" t="s">
        <v>59</v>
      </c>
      <c r="L1598" s="4">
        <v>43615</v>
      </c>
      <c r="M1598" s="4">
        <v>43830</v>
      </c>
      <c r="N1598">
        <v>1</v>
      </c>
      <c r="O1598" t="s">
        <v>70</v>
      </c>
      <c r="P1598" t="s">
        <v>232</v>
      </c>
      <c r="Q1598">
        <v>1</v>
      </c>
      <c r="R1598" t="s">
        <v>865</v>
      </c>
      <c r="S1598" t="s">
        <v>1402</v>
      </c>
      <c r="T1598" t="s">
        <v>1859</v>
      </c>
      <c r="U1598" t="s">
        <v>80</v>
      </c>
      <c r="V1598" t="s">
        <v>1517</v>
      </c>
      <c r="W1598">
        <v>279.98</v>
      </c>
      <c r="X1598">
        <v>39.979999999999997</v>
      </c>
      <c r="Y1598">
        <v>1</v>
      </c>
      <c r="Z1598" t="s">
        <v>640</v>
      </c>
      <c r="AA1598" t="s">
        <v>2393</v>
      </c>
      <c r="AF1598" s="4"/>
      <c r="AG1598" s="4"/>
      <c r="AH1598" t="s">
        <v>70</v>
      </c>
      <c r="AI1598" t="s">
        <v>232</v>
      </c>
      <c r="AJ1598" t="s">
        <v>865</v>
      </c>
      <c r="AK1598" t="s">
        <v>1402</v>
      </c>
      <c r="AL1598" t="s">
        <v>1859</v>
      </c>
      <c r="AM1598" t="s">
        <v>80</v>
      </c>
      <c r="AN1598" t="s">
        <v>1517</v>
      </c>
      <c r="AO1598" t="s">
        <v>640</v>
      </c>
      <c r="AP1598" t="s">
        <v>2393</v>
      </c>
    </row>
    <row r="1599" spans="1:42" x14ac:dyDescent="0.25">
      <c r="A1599">
        <v>1126</v>
      </c>
      <c r="B1599">
        <v>14</v>
      </c>
      <c r="C1599" s="4">
        <v>44382</v>
      </c>
      <c r="D1599">
        <v>2</v>
      </c>
      <c r="E1599" t="s">
        <v>38</v>
      </c>
      <c r="F1599" t="s">
        <v>49</v>
      </c>
      <c r="G1599" t="s">
        <v>56</v>
      </c>
      <c r="H1599" t="s">
        <v>57</v>
      </c>
      <c r="I1599" s="4">
        <v>43643</v>
      </c>
      <c r="J1599">
        <v>1</v>
      </c>
      <c r="K1599" t="s">
        <v>61</v>
      </c>
      <c r="L1599" s="4">
        <v>43615</v>
      </c>
      <c r="M1599" s="4">
        <v>43830</v>
      </c>
      <c r="N1599">
        <v>1</v>
      </c>
      <c r="O1599" t="s">
        <v>65</v>
      </c>
      <c r="P1599" t="s">
        <v>227</v>
      </c>
      <c r="Q1599">
        <v>1</v>
      </c>
      <c r="R1599" t="s">
        <v>545</v>
      </c>
      <c r="S1599" t="s">
        <v>1106</v>
      </c>
      <c r="T1599" t="s">
        <v>1632</v>
      </c>
      <c r="U1599" t="s">
        <v>69</v>
      </c>
      <c r="V1599" t="s">
        <v>1517</v>
      </c>
      <c r="W1599">
        <v>320</v>
      </c>
      <c r="X1599">
        <v>19.989999999999998</v>
      </c>
      <c r="Y1599">
        <v>1</v>
      </c>
      <c r="Z1599" t="s">
        <v>431</v>
      </c>
      <c r="AA1599" t="s">
        <v>2326</v>
      </c>
      <c r="AF1599" s="4"/>
      <c r="AG1599" s="4"/>
      <c r="AH1599" t="s">
        <v>65</v>
      </c>
      <c r="AI1599" t="s">
        <v>227</v>
      </c>
      <c r="AJ1599" t="s">
        <v>545</v>
      </c>
      <c r="AK1599" t="s">
        <v>1106</v>
      </c>
      <c r="AL1599" t="s">
        <v>1632</v>
      </c>
      <c r="AM1599" t="s">
        <v>69</v>
      </c>
      <c r="AN1599" t="s">
        <v>1517</v>
      </c>
      <c r="AO1599" t="s">
        <v>431</v>
      </c>
      <c r="AP1599" t="s">
        <v>2326</v>
      </c>
    </row>
    <row r="1600" spans="1:42" x14ac:dyDescent="0.25">
      <c r="A1600">
        <v>1127</v>
      </c>
      <c r="B1600">
        <v>380</v>
      </c>
      <c r="C1600" s="4">
        <v>44382</v>
      </c>
      <c r="D1600">
        <v>2</v>
      </c>
      <c r="E1600" t="s">
        <v>38</v>
      </c>
      <c r="F1600" t="s">
        <v>49</v>
      </c>
      <c r="G1600" t="s">
        <v>55</v>
      </c>
      <c r="H1600" t="s">
        <v>57</v>
      </c>
      <c r="I1600" s="4">
        <v>43599</v>
      </c>
      <c r="J1600">
        <v>1</v>
      </c>
      <c r="L1600" s="4"/>
      <c r="M1600" s="4"/>
      <c r="N1600">
        <v>1</v>
      </c>
      <c r="O1600" t="s">
        <v>80</v>
      </c>
      <c r="P1600" t="s">
        <v>242</v>
      </c>
      <c r="Q1600">
        <v>1</v>
      </c>
      <c r="R1600" t="s">
        <v>422</v>
      </c>
      <c r="S1600" t="s">
        <v>984</v>
      </c>
      <c r="T1600" t="s">
        <v>1517</v>
      </c>
      <c r="U1600" t="s">
        <v>67</v>
      </c>
      <c r="V1600" t="s">
        <v>1548</v>
      </c>
      <c r="W1600">
        <v>59.97</v>
      </c>
      <c r="X1600">
        <v>44.97</v>
      </c>
      <c r="Y1600">
        <v>1</v>
      </c>
      <c r="Z1600" t="s">
        <v>80</v>
      </c>
      <c r="AA1600" t="s">
        <v>2357</v>
      </c>
      <c r="AF1600" s="4"/>
      <c r="AG1600" s="4"/>
      <c r="AH1600" t="s">
        <v>80</v>
      </c>
      <c r="AI1600" t="s">
        <v>242</v>
      </c>
      <c r="AJ1600" t="s">
        <v>422</v>
      </c>
      <c r="AK1600" t="s">
        <v>984</v>
      </c>
      <c r="AL1600" t="s">
        <v>1517</v>
      </c>
      <c r="AM1600" t="s">
        <v>67</v>
      </c>
      <c r="AN1600" t="s">
        <v>1548</v>
      </c>
      <c r="AO1600" t="s">
        <v>80</v>
      </c>
      <c r="AP1600" t="s">
        <v>2357</v>
      </c>
    </row>
    <row r="1601" spans="1:42" x14ac:dyDescent="0.25">
      <c r="A1601">
        <v>1128</v>
      </c>
      <c r="B1601">
        <v>427</v>
      </c>
      <c r="C1601" s="4">
        <v>44382</v>
      </c>
      <c r="D1601">
        <v>11</v>
      </c>
      <c r="E1601" t="s">
        <v>37</v>
      </c>
      <c r="F1601" t="s">
        <v>48</v>
      </c>
      <c r="G1601" t="s">
        <v>56</v>
      </c>
      <c r="H1601" t="s">
        <v>58</v>
      </c>
      <c r="I1601" s="4">
        <v>43621</v>
      </c>
      <c r="J1601">
        <v>2</v>
      </c>
      <c r="K1601" t="s">
        <v>60</v>
      </c>
      <c r="L1601" s="4">
        <v>43615</v>
      </c>
      <c r="M1601" s="4">
        <v>43830</v>
      </c>
      <c r="N1601">
        <v>1</v>
      </c>
      <c r="O1601" t="s">
        <v>84</v>
      </c>
      <c r="P1601" t="s">
        <v>246</v>
      </c>
      <c r="Q1601">
        <v>1</v>
      </c>
      <c r="R1601" t="s">
        <v>824</v>
      </c>
      <c r="S1601" t="s">
        <v>1361</v>
      </c>
      <c r="T1601" t="s">
        <v>1877</v>
      </c>
      <c r="U1601" t="s">
        <v>80</v>
      </c>
      <c r="V1601" t="s">
        <v>1548</v>
      </c>
      <c r="W1601">
        <v>379.98</v>
      </c>
      <c r="X1601">
        <v>29.98</v>
      </c>
      <c r="Y1601">
        <v>1</v>
      </c>
      <c r="Z1601" t="s">
        <v>86</v>
      </c>
      <c r="AA1601" t="s">
        <v>2350</v>
      </c>
      <c r="AF1601" s="4"/>
      <c r="AG1601" s="4"/>
      <c r="AH1601" t="s">
        <v>84</v>
      </c>
      <c r="AI1601" t="s">
        <v>246</v>
      </c>
      <c r="AJ1601" t="s">
        <v>824</v>
      </c>
      <c r="AK1601" t="s">
        <v>1361</v>
      </c>
      <c r="AL1601" t="s">
        <v>1877</v>
      </c>
      <c r="AM1601" t="s">
        <v>80</v>
      </c>
      <c r="AN1601" t="s">
        <v>1548</v>
      </c>
      <c r="AO1601" t="s">
        <v>86</v>
      </c>
      <c r="AP1601" t="s">
        <v>2350</v>
      </c>
    </row>
    <row r="1602" spans="1:42" x14ac:dyDescent="0.25">
      <c r="A1602">
        <v>1129</v>
      </c>
      <c r="B1602">
        <v>200</v>
      </c>
      <c r="C1602" s="4">
        <v>44383</v>
      </c>
      <c r="D1602">
        <v>10</v>
      </c>
      <c r="E1602" t="s">
        <v>42</v>
      </c>
      <c r="F1602" t="s">
        <v>53</v>
      </c>
      <c r="G1602" t="s">
        <v>55</v>
      </c>
      <c r="H1602" t="s">
        <v>58</v>
      </c>
      <c r="I1602" s="4">
        <v>44011</v>
      </c>
      <c r="J1602">
        <v>8</v>
      </c>
      <c r="K1602" t="s">
        <v>60</v>
      </c>
      <c r="L1602" s="4">
        <v>44000</v>
      </c>
      <c r="M1602" s="4">
        <v>44073</v>
      </c>
      <c r="N1602">
        <v>2</v>
      </c>
      <c r="O1602" t="s">
        <v>219</v>
      </c>
      <c r="P1602" t="s">
        <v>381</v>
      </c>
      <c r="Q1602">
        <v>2</v>
      </c>
      <c r="R1602" t="s">
        <v>929</v>
      </c>
      <c r="S1602" t="s">
        <v>1463</v>
      </c>
      <c r="T1602" t="s">
        <v>1978</v>
      </c>
      <c r="U1602" t="s">
        <v>2028</v>
      </c>
      <c r="V1602" t="s">
        <v>2078</v>
      </c>
      <c r="W1602">
        <v>1509.66</v>
      </c>
      <c r="X1602">
        <v>189.9</v>
      </c>
      <c r="Y1602">
        <v>2</v>
      </c>
      <c r="Z1602" t="s">
        <v>2316</v>
      </c>
      <c r="AA1602" t="s">
        <v>2624</v>
      </c>
      <c r="AF1602" s="4"/>
      <c r="AG1602" s="4"/>
      <c r="AH1602" t="s">
        <v>86</v>
      </c>
      <c r="AI1602" t="s">
        <v>248</v>
      </c>
      <c r="AJ1602" t="s">
        <v>653</v>
      </c>
      <c r="AK1602" t="s">
        <v>1197</v>
      </c>
      <c r="AL1602" t="s">
        <v>1721</v>
      </c>
      <c r="AM1602" t="s">
        <v>80</v>
      </c>
      <c r="AN1602" t="s">
        <v>1577</v>
      </c>
      <c r="AO1602" t="s">
        <v>549</v>
      </c>
      <c r="AP1602" t="s">
        <v>2362</v>
      </c>
    </row>
    <row r="1603" spans="1:42" x14ac:dyDescent="0.25">
      <c r="A1603">
        <v>1129</v>
      </c>
      <c r="B1603">
        <v>200</v>
      </c>
      <c r="C1603" s="4">
        <v>44383</v>
      </c>
      <c r="D1603">
        <v>10</v>
      </c>
      <c r="E1603" t="s">
        <v>42</v>
      </c>
      <c r="F1603" t="s">
        <v>53</v>
      </c>
      <c r="G1603" t="s">
        <v>55</v>
      </c>
      <c r="H1603" t="s">
        <v>58</v>
      </c>
      <c r="I1603" s="4">
        <v>44011</v>
      </c>
      <c r="J1603">
        <v>8</v>
      </c>
      <c r="K1603" t="s">
        <v>60</v>
      </c>
      <c r="L1603" s="4">
        <v>44000</v>
      </c>
      <c r="M1603" s="4">
        <v>44073</v>
      </c>
      <c r="N1603">
        <v>2</v>
      </c>
      <c r="O1603" t="s">
        <v>219</v>
      </c>
      <c r="P1603" t="s">
        <v>381</v>
      </c>
      <c r="Q1603">
        <v>2</v>
      </c>
      <c r="R1603" t="s">
        <v>929</v>
      </c>
      <c r="S1603" t="s">
        <v>1463</v>
      </c>
      <c r="T1603" t="s">
        <v>1978</v>
      </c>
      <c r="U1603" t="s">
        <v>2028</v>
      </c>
      <c r="V1603" t="s">
        <v>2078</v>
      </c>
      <c r="W1603">
        <v>1509.66</v>
      </c>
      <c r="X1603">
        <v>189.9</v>
      </c>
      <c r="Y1603">
        <v>2</v>
      </c>
      <c r="Z1603" t="s">
        <v>2316</v>
      </c>
      <c r="AA1603" t="s">
        <v>2624</v>
      </c>
      <c r="AF1603" s="4"/>
      <c r="AG1603" s="4"/>
      <c r="AH1603" t="s">
        <v>67</v>
      </c>
      <c r="AI1603" t="s">
        <v>229</v>
      </c>
      <c r="AJ1603" t="s">
        <v>391</v>
      </c>
      <c r="AK1603" t="s">
        <v>953</v>
      </c>
      <c r="AL1603" t="s">
        <v>1487</v>
      </c>
      <c r="AM1603" t="s">
        <v>67</v>
      </c>
      <c r="AN1603" t="s">
        <v>1548</v>
      </c>
      <c r="AO1603" t="s">
        <v>90</v>
      </c>
      <c r="AP1603" t="s">
        <v>2328</v>
      </c>
    </row>
    <row r="1604" spans="1:42" x14ac:dyDescent="0.25">
      <c r="A1604">
        <v>1129</v>
      </c>
      <c r="B1604">
        <v>200</v>
      </c>
      <c r="C1604" s="4">
        <v>44383</v>
      </c>
      <c r="D1604">
        <v>10</v>
      </c>
      <c r="E1604" t="s">
        <v>42</v>
      </c>
      <c r="F1604" t="s">
        <v>53</v>
      </c>
      <c r="G1604" t="s">
        <v>55</v>
      </c>
      <c r="H1604" t="s">
        <v>58</v>
      </c>
      <c r="I1604" s="4">
        <v>44011</v>
      </c>
      <c r="J1604">
        <v>8</v>
      </c>
      <c r="K1604" t="s">
        <v>60</v>
      </c>
      <c r="L1604" s="4">
        <v>44000</v>
      </c>
      <c r="M1604" s="4">
        <v>44073</v>
      </c>
      <c r="N1604">
        <v>2</v>
      </c>
      <c r="O1604" t="s">
        <v>219</v>
      </c>
      <c r="P1604" t="s">
        <v>381</v>
      </c>
      <c r="Q1604">
        <v>2</v>
      </c>
      <c r="R1604" t="s">
        <v>929</v>
      </c>
      <c r="S1604" t="s">
        <v>1463</v>
      </c>
      <c r="T1604" t="s">
        <v>1978</v>
      </c>
      <c r="U1604" t="s">
        <v>2028</v>
      </c>
      <c r="V1604" t="s">
        <v>2078</v>
      </c>
      <c r="W1604">
        <v>1509.66</v>
      </c>
      <c r="X1604">
        <v>189.9</v>
      </c>
      <c r="Y1604">
        <v>2</v>
      </c>
      <c r="Z1604" t="s">
        <v>2316</v>
      </c>
      <c r="AA1604" t="s">
        <v>2624</v>
      </c>
      <c r="AF1604" s="4"/>
      <c r="AG1604" s="4"/>
      <c r="AH1604" t="s">
        <v>67</v>
      </c>
      <c r="AI1604" t="s">
        <v>229</v>
      </c>
      <c r="AJ1604" t="s">
        <v>391</v>
      </c>
      <c r="AK1604" t="s">
        <v>953</v>
      </c>
      <c r="AL1604" t="s">
        <v>1487</v>
      </c>
      <c r="AM1604" t="s">
        <v>67</v>
      </c>
      <c r="AN1604" t="s">
        <v>1548</v>
      </c>
      <c r="AO1604" t="s">
        <v>90</v>
      </c>
      <c r="AP1604" t="s">
        <v>2328</v>
      </c>
    </row>
    <row r="1605" spans="1:42" x14ac:dyDescent="0.25">
      <c r="A1605">
        <v>1129</v>
      </c>
      <c r="B1605">
        <v>200</v>
      </c>
      <c r="C1605" s="4">
        <v>44383</v>
      </c>
      <c r="D1605">
        <v>10</v>
      </c>
      <c r="E1605" t="s">
        <v>42</v>
      </c>
      <c r="F1605" t="s">
        <v>53</v>
      </c>
      <c r="G1605" t="s">
        <v>55</v>
      </c>
      <c r="H1605" t="s">
        <v>58</v>
      </c>
      <c r="I1605" s="4">
        <v>44011</v>
      </c>
      <c r="J1605">
        <v>8</v>
      </c>
      <c r="K1605" t="s">
        <v>60</v>
      </c>
      <c r="L1605" s="4">
        <v>44000</v>
      </c>
      <c r="M1605" s="4">
        <v>44073</v>
      </c>
      <c r="N1605">
        <v>2</v>
      </c>
      <c r="O1605" t="s">
        <v>219</v>
      </c>
      <c r="P1605" t="s">
        <v>381</v>
      </c>
      <c r="Q1605">
        <v>2</v>
      </c>
      <c r="R1605" t="s">
        <v>929</v>
      </c>
      <c r="S1605" t="s">
        <v>1463</v>
      </c>
      <c r="T1605" t="s">
        <v>1978</v>
      </c>
      <c r="U1605" t="s">
        <v>2028</v>
      </c>
      <c r="V1605" t="s">
        <v>2078</v>
      </c>
      <c r="W1605">
        <v>1509.66</v>
      </c>
      <c r="X1605">
        <v>189.9</v>
      </c>
      <c r="Y1605">
        <v>2</v>
      </c>
      <c r="Z1605" t="s">
        <v>2316</v>
      </c>
      <c r="AA1605" t="s">
        <v>2624</v>
      </c>
      <c r="AF1605" s="4"/>
      <c r="AG1605" s="4"/>
      <c r="AH1605" t="s">
        <v>86</v>
      </c>
      <c r="AI1605" t="s">
        <v>248</v>
      </c>
      <c r="AJ1605" t="s">
        <v>653</v>
      </c>
      <c r="AK1605" t="s">
        <v>1197</v>
      </c>
      <c r="AL1605" t="s">
        <v>1721</v>
      </c>
      <c r="AM1605" t="s">
        <v>80</v>
      </c>
      <c r="AN1605" t="s">
        <v>1577</v>
      </c>
      <c r="AO1605" t="s">
        <v>549</v>
      </c>
      <c r="AP1605" t="s">
        <v>2362</v>
      </c>
    </row>
    <row r="1606" spans="1:42" x14ac:dyDescent="0.25">
      <c r="A1606">
        <v>1130</v>
      </c>
      <c r="B1606">
        <v>313</v>
      </c>
      <c r="C1606" s="4">
        <v>44383</v>
      </c>
      <c r="D1606">
        <v>10</v>
      </c>
      <c r="E1606" t="s">
        <v>42</v>
      </c>
      <c r="F1606" t="s">
        <v>53</v>
      </c>
      <c r="G1606" t="s">
        <v>55</v>
      </c>
      <c r="H1606" t="s">
        <v>57</v>
      </c>
      <c r="I1606" s="4">
        <v>44073</v>
      </c>
      <c r="J1606">
        <v>8</v>
      </c>
      <c r="K1606" t="s">
        <v>60</v>
      </c>
      <c r="L1606" s="4">
        <v>44000</v>
      </c>
      <c r="M1606" s="4">
        <v>44073</v>
      </c>
      <c r="N1606">
        <v>2</v>
      </c>
      <c r="O1606" t="s">
        <v>118</v>
      </c>
      <c r="P1606" t="s">
        <v>280</v>
      </c>
      <c r="Q1606">
        <v>2</v>
      </c>
      <c r="R1606" t="s">
        <v>930</v>
      </c>
      <c r="S1606" t="s">
        <v>1464</v>
      </c>
      <c r="T1606" t="s">
        <v>1979</v>
      </c>
      <c r="U1606" t="s">
        <v>83</v>
      </c>
      <c r="V1606" t="s">
        <v>2039</v>
      </c>
      <c r="W1606">
        <v>66.150000000000006</v>
      </c>
      <c r="X1606">
        <v>59.95</v>
      </c>
      <c r="Y1606">
        <v>2</v>
      </c>
      <c r="Z1606" t="s">
        <v>2101</v>
      </c>
      <c r="AA1606" t="s">
        <v>2371</v>
      </c>
      <c r="AF1606" s="4"/>
      <c r="AG1606" s="4"/>
      <c r="AH1606" t="s">
        <v>90</v>
      </c>
      <c r="AI1606" t="s">
        <v>252</v>
      </c>
      <c r="AJ1606" t="s">
        <v>497</v>
      </c>
      <c r="AK1606" t="s">
        <v>1060</v>
      </c>
      <c r="AL1606" t="s">
        <v>1589</v>
      </c>
      <c r="AM1606" t="s">
        <v>67</v>
      </c>
      <c r="AN1606" t="s">
        <v>1562</v>
      </c>
      <c r="AO1606" t="s">
        <v>410</v>
      </c>
      <c r="AP1606" t="s">
        <v>2359</v>
      </c>
    </row>
    <row r="1607" spans="1:42" x14ac:dyDescent="0.25">
      <c r="A1607">
        <v>1130</v>
      </c>
      <c r="B1607">
        <v>313</v>
      </c>
      <c r="C1607" s="4">
        <v>44383</v>
      </c>
      <c r="D1607">
        <v>10</v>
      </c>
      <c r="E1607" t="s">
        <v>42</v>
      </c>
      <c r="F1607" t="s">
        <v>53</v>
      </c>
      <c r="G1607" t="s">
        <v>55</v>
      </c>
      <c r="H1607" t="s">
        <v>57</v>
      </c>
      <c r="I1607" s="4">
        <v>44073</v>
      </c>
      <c r="J1607">
        <v>8</v>
      </c>
      <c r="K1607" t="s">
        <v>60</v>
      </c>
      <c r="L1607" s="4">
        <v>44000</v>
      </c>
      <c r="M1607" s="4">
        <v>44073</v>
      </c>
      <c r="N1607">
        <v>2</v>
      </c>
      <c r="O1607" t="s">
        <v>118</v>
      </c>
      <c r="P1607" t="s">
        <v>280</v>
      </c>
      <c r="Q1607">
        <v>2</v>
      </c>
      <c r="R1607" t="s">
        <v>930</v>
      </c>
      <c r="S1607" t="s">
        <v>1464</v>
      </c>
      <c r="T1607" t="s">
        <v>1979</v>
      </c>
      <c r="U1607" t="s">
        <v>83</v>
      </c>
      <c r="V1607" t="s">
        <v>2039</v>
      </c>
      <c r="W1607">
        <v>66.150000000000006</v>
      </c>
      <c r="X1607">
        <v>59.95</v>
      </c>
      <c r="Y1607">
        <v>2</v>
      </c>
      <c r="Z1607" t="s">
        <v>2101</v>
      </c>
      <c r="AA1607" t="s">
        <v>2371</v>
      </c>
      <c r="AF1607" s="4"/>
      <c r="AG1607" s="4"/>
      <c r="AH1607" t="s">
        <v>79</v>
      </c>
      <c r="AI1607" t="s">
        <v>241</v>
      </c>
      <c r="AJ1607" t="s">
        <v>524</v>
      </c>
      <c r="AK1607" t="s">
        <v>1087</v>
      </c>
      <c r="AL1607" t="s">
        <v>1614</v>
      </c>
      <c r="AM1607" t="s">
        <v>80</v>
      </c>
      <c r="AN1607" t="s">
        <v>1548</v>
      </c>
      <c r="AO1607" t="s">
        <v>455</v>
      </c>
      <c r="AP1607" t="s">
        <v>2340</v>
      </c>
    </row>
    <row r="1608" spans="1:42" x14ac:dyDescent="0.25">
      <c r="A1608">
        <v>1131</v>
      </c>
      <c r="B1608">
        <v>289</v>
      </c>
      <c r="C1608" s="4">
        <v>44384</v>
      </c>
      <c r="D1608">
        <v>3</v>
      </c>
      <c r="E1608" t="s">
        <v>34</v>
      </c>
      <c r="F1608" t="s">
        <v>45</v>
      </c>
      <c r="G1608" t="s">
        <v>55</v>
      </c>
      <c r="H1608" t="s">
        <v>58</v>
      </c>
      <c r="I1608" s="4">
        <v>43728</v>
      </c>
      <c r="J1608">
        <v>3</v>
      </c>
      <c r="K1608" t="s">
        <v>59</v>
      </c>
      <c r="L1608" s="4">
        <v>43615</v>
      </c>
      <c r="M1608" s="4">
        <v>43830</v>
      </c>
      <c r="N1608">
        <v>1</v>
      </c>
      <c r="O1608" t="s">
        <v>84</v>
      </c>
      <c r="P1608" t="s">
        <v>246</v>
      </c>
      <c r="Q1608">
        <v>1</v>
      </c>
      <c r="R1608" t="s">
        <v>426</v>
      </c>
      <c r="S1608" t="s">
        <v>988</v>
      </c>
      <c r="T1608" t="s">
        <v>1521</v>
      </c>
      <c r="U1608" t="s">
        <v>67</v>
      </c>
      <c r="V1608" t="s">
        <v>1548</v>
      </c>
      <c r="W1608">
        <v>125.97</v>
      </c>
      <c r="X1608">
        <v>44.97</v>
      </c>
      <c r="Y1608">
        <v>1</v>
      </c>
      <c r="Z1608" t="s">
        <v>410</v>
      </c>
      <c r="AA1608" t="s">
        <v>2359</v>
      </c>
      <c r="AF1608" s="4"/>
      <c r="AG1608" s="4"/>
      <c r="AH1608" t="s">
        <v>84</v>
      </c>
      <c r="AI1608" t="s">
        <v>246</v>
      </c>
      <c r="AJ1608" t="s">
        <v>426</v>
      </c>
      <c r="AK1608" t="s">
        <v>988</v>
      </c>
      <c r="AL1608" t="s">
        <v>1521</v>
      </c>
      <c r="AM1608" t="s">
        <v>67</v>
      </c>
      <c r="AN1608" t="s">
        <v>1548</v>
      </c>
      <c r="AO1608" t="s">
        <v>410</v>
      </c>
      <c r="AP1608" t="s">
        <v>2359</v>
      </c>
    </row>
    <row r="1609" spans="1:42" x14ac:dyDescent="0.25">
      <c r="A1609">
        <v>1132</v>
      </c>
      <c r="B1609">
        <v>352</v>
      </c>
      <c r="C1609" s="4">
        <v>44384</v>
      </c>
      <c r="D1609">
        <v>2</v>
      </c>
      <c r="E1609" t="s">
        <v>38</v>
      </c>
      <c r="F1609" t="s">
        <v>49</v>
      </c>
      <c r="G1609" t="s">
        <v>55</v>
      </c>
      <c r="H1609" t="s">
        <v>58</v>
      </c>
      <c r="I1609" s="4">
        <v>43686</v>
      </c>
      <c r="J1609">
        <v>2</v>
      </c>
      <c r="K1609" t="s">
        <v>60</v>
      </c>
      <c r="L1609" s="4">
        <v>43615</v>
      </c>
      <c r="M1609" s="4">
        <v>43830</v>
      </c>
      <c r="N1609">
        <v>1</v>
      </c>
      <c r="O1609" t="s">
        <v>65</v>
      </c>
      <c r="P1609" t="s">
        <v>227</v>
      </c>
      <c r="Q1609">
        <v>1</v>
      </c>
      <c r="R1609" t="s">
        <v>802</v>
      </c>
      <c r="S1609" t="s">
        <v>1340</v>
      </c>
      <c r="T1609" t="s">
        <v>1856</v>
      </c>
      <c r="U1609" t="s">
        <v>80</v>
      </c>
      <c r="V1609" t="s">
        <v>1517</v>
      </c>
      <c r="W1609">
        <v>159.97999999999999</v>
      </c>
      <c r="X1609">
        <v>39.979999999999997</v>
      </c>
      <c r="Y1609">
        <v>1</v>
      </c>
      <c r="Z1609" t="s">
        <v>431</v>
      </c>
      <c r="AA1609" t="s">
        <v>2326</v>
      </c>
      <c r="AF1609" s="4"/>
      <c r="AG1609" s="4"/>
      <c r="AH1609" t="s">
        <v>65</v>
      </c>
      <c r="AI1609" t="s">
        <v>227</v>
      </c>
      <c r="AJ1609" t="s">
        <v>802</v>
      </c>
      <c r="AK1609" t="s">
        <v>1340</v>
      </c>
      <c r="AL1609" t="s">
        <v>1856</v>
      </c>
      <c r="AM1609" t="s">
        <v>80</v>
      </c>
      <c r="AN1609" t="s">
        <v>1517</v>
      </c>
      <c r="AO1609" t="s">
        <v>431</v>
      </c>
      <c r="AP1609" t="s">
        <v>2326</v>
      </c>
    </row>
    <row r="1610" spans="1:42" x14ac:dyDescent="0.25">
      <c r="A1610">
        <v>1133</v>
      </c>
      <c r="B1610">
        <v>352</v>
      </c>
      <c r="C1610" s="4">
        <v>44384</v>
      </c>
      <c r="D1610">
        <v>2</v>
      </c>
      <c r="E1610" t="s">
        <v>38</v>
      </c>
      <c r="F1610" t="s">
        <v>49</v>
      </c>
      <c r="G1610" t="s">
        <v>55</v>
      </c>
      <c r="H1610" t="s">
        <v>58</v>
      </c>
      <c r="I1610" s="4">
        <v>43686</v>
      </c>
      <c r="J1610">
        <v>2</v>
      </c>
      <c r="K1610" t="s">
        <v>60</v>
      </c>
      <c r="L1610" s="4">
        <v>43615</v>
      </c>
      <c r="M1610" s="4">
        <v>43830</v>
      </c>
      <c r="N1610">
        <v>2</v>
      </c>
      <c r="O1610" t="s">
        <v>126</v>
      </c>
      <c r="P1610" t="s">
        <v>288</v>
      </c>
      <c r="Q1610">
        <v>2</v>
      </c>
      <c r="R1610" t="s">
        <v>931</v>
      </c>
      <c r="S1610" t="s">
        <v>1465</v>
      </c>
      <c r="T1610" t="s">
        <v>1980</v>
      </c>
      <c r="U1610" t="s">
        <v>180</v>
      </c>
      <c r="V1610" t="s">
        <v>2042</v>
      </c>
      <c r="W1610">
        <v>166.94</v>
      </c>
      <c r="X1610">
        <v>39.97</v>
      </c>
      <c r="Y1610">
        <v>2</v>
      </c>
      <c r="Z1610" t="s">
        <v>2159</v>
      </c>
      <c r="AA1610" t="s">
        <v>2439</v>
      </c>
      <c r="AF1610" s="4"/>
      <c r="AG1610" s="4"/>
      <c r="AH1610" t="s">
        <v>78</v>
      </c>
      <c r="AI1610" t="s">
        <v>240</v>
      </c>
      <c r="AJ1610" t="s">
        <v>402</v>
      </c>
      <c r="AK1610" t="s">
        <v>964</v>
      </c>
      <c r="AL1610" t="s">
        <v>1498</v>
      </c>
      <c r="AM1610" t="s">
        <v>80</v>
      </c>
      <c r="AN1610" t="s">
        <v>1548</v>
      </c>
      <c r="AO1610" t="s">
        <v>469</v>
      </c>
      <c r="AP1610" t="s">
        <v>2339</v>
      </c>
    </row>
    <row r="1611" spans="1:42" x14ac:dyDescent="0.25">
      <c r="A1611">
        <v>1133</v>
      </c>
      <c r="B1611">
        <v>352</v>
      </c>
      <c r="C1611" s="4">
        <v>44384</v>
      </c>
      <c r="D1611">
        <v>2</v>
      </c>
      <c r="E1611" t="s">
        <v>38</v>
      </c>
      <c r="F1611" t="s">
        <v>49</v>
      </c>
      <c r="G1611" t="s">
        <v>55</v>
      </c>
      <c r="H1611" t="s">
        <v>58</v>
      </c>
      <c r="I1611" s="4">
        <v>43686</v>
      </c>
      <c r="J1611">
        <v>2</v>
      </c>
      <c r="K1611" t="s">
        <v>60</v>
      </c>
      <c r="L1611" s="4">
        <v>43615</v>
      </c>
      <c r="M1611" s="4">
        <v>43830</v>
      </c>
      <c r="N1611">
        <v>2</v>
      </c>
      <c r="O1611" t="s">
        <v>126</v>
      </c>
      <c r="P1611" t="s">
        <v>288</v>
      </c>
      <c r="Q1611">
        <v>2</v>
      </c>
      <c r="R1611" t="s">
        <v>931</v>
      </c>
      <c r="S1611" t="s">
        <v>1465</v>
      </c>
      <c r="T1611" t="s">
        <v>1980</v>
      </c>
      <c r="U1611" t="s">
        <v>180</v>
      </c>
      <c r="V1611" t="s">
        <v>2042</v>
      </c>
      <c r="W1611">
        <v>166.94</v>
      </c>
      <c r="X1611">
        <v>39.97</v>
      </c>
      <c r="Y1611">
        <v>2</v>
      </c>
      <c r="Z1611" t="s">
        <v>2159</v>
      </c>
      <c r="AA1611" t="s">
        <v>2439</v>
      </c>
      <c r="AF1611" s="4"/>
      <c r="AG1611" s="4"/>
      <c r="AH1611" t="s">
        <v>90</v>
      </c>
      <c r="AI1611" t="s">
        <v>252</v>
      </c>
      <c r="AJ1611" t="s">
        <v>501</v>
      </c>
      <c r="AK1611" t="s">
        <v>1064</v>
      </c>
      <c r="AL1611" t="s">
        <v>1592</v>
      </c>
      <c r="AM1611" t="s">
        <v>69</v>
      </c>
      <c r="AN1611" t="s">
        <v>1562</v>
      </c>
      <c r="AO1611" t="s">
        <v>410</v>
      </c>
      <c r="AP1611" t="s">
        <v>2359</v>
      </c>
    </row>
    <row r="1612" spans="1:42" x14ac:dyDescent="0.25">
      <c r="A1612">
        <v>1134</v>
      </c>
      <c r="B1612">
        <v>351</v>
      </c>
      <c r="C1612" s="4">
        <v>44385</v>
      </c>
      <c r="D1612">
        <v>9</v>
      </c>
      <c r="E1612" t="s">
        <v>41</v>
      </c>
      <c r="F1612" t="s">
        <v>52</v>
      </c>
      <c r="G1612" t="s">
        <v>56</v>
      </c>
      <c r="H1612" t="s">
        <v>57</v>
      </c>
      <c r="I1612" s="4">
        <v>43808</v>
      </c>
      <c r="J1612">
        <v>3</v>
      </c>
      <c r="K1612" t="s">
        <v>59</v>
      </c>
      <c r="L1612" s="4">
        <v>43615</v>
      </c>
      <c r="M1612" s="4">
        <v>43830</v>
      </c>
      <c r="N1612">
        <v>1</v>
      </c>
      <c r="O1612" t="s">
        <v>70</v>
      </c>
      <c r="P1612" t="s">
        <v>232</v>
      </c>
      <c r="Q1612">
        <v>1</v>
      </c>
      <c r="R1612" t="s">
        <v>440</v>
      </c>
      <c r="S1612" t="s">
        <v>1002</v>
      </c>
      <c r="T1612" t="s">
        <v>1534</v>
      </c>
      <c r="U1612" t="s">
        <v>80</v>
      </c>
      <c r="V1612" t="s">
        <v>1517</v>
      </c>
      <c r="W1612">
        <v>45.9</v>
      </c>
      <c r="X1612">
        <v>39.979999999999997</v>
      </c>
      <c r="Y1612">
        <v>1</v>
      </c>
      <c r="Z1612" t="s">
        <v>432</v>
      </c>
      <c r="AA1612" t="s">
        <v>2331</v>
      </c>
      <c r="AF1612" s="4"/>
      <c r="AG1612" s="4"/>
      <c r="AH1612" t="s">
        <v>70</v>
      </c>
      <c r="AI1612" t="s">
        <v>232</v>
      </c>
      <c r="AJ1612" t="s">
        <v>440</v>
      </c>
      <c r="AK1612" t="s">
        <v>1002</v>
      </c>
      <c r="AL1612" t="s">
        <v>1534</v>
      </c>
      <c r="AM1612" t="s">
        <v>80</v>
      </c>
      <c r="AN1612" t="s">
        <v>1517</v>
      </c>
      <c r="AO1612" t="s">
        <v>432</v>
      </c>
      <c r="AP1612" t="s">
        <v>2331</v>
      </c>
    </row>
    <row r="1613" spans="1:42" x14ac:dyDescent="0.25">
      <c r="A1613">
        <v>1135</v>
      </c>
      <c r="B1613">
        <v>366</v>
      </c>
      <c r="C1613" s="4">
        <v>44385</v>
      </c>
      <c r="D1613">
        <v>10</v>
      </c>
      <c r="E1613" t="s">
        <v>42</v>
      </c>
      <c r="F1613" t="s">
        <v>53</v>
      </c>
      <c r="G1613" t="s">
        <v>56</v>
      </c>
      <c r="H1613" t="s">
        <v>57</v>
      </c>
      <c r="I1613" s="4">
        <v>43890</v>
      </c>
      <c r="J1613">
        <v>5</v>
      </c>
      <c r="K1613" t="s">
        <v>60</v>
      </c>
      <c r="L1613" s="4">
        <v>43831</v>
      </c>
      <c r="M1613" s="4">
        <v>43921</v>
      </c>
      <c r="N1613">
        <v>1</v>
      </c>
      <c r="O1613" t="s">
        <v>78</v>
      </c>
      <c r="P1613" t="s">
        <v>240</v>
      </c>
      <c r="Q1613">
        <v>1</v>
      </c>
      <c r="R1613" t="s">
        <v>904</v>
      </c>
      <c r="S1613" t="s">
        <v>1191</v>
      </c>
      <c r="T1613" t="s">
        <v>1490</v>
      </c>
      <c r="U1613" t="s">
        <v>80</v>
      </c>
      <c r="V1613" t="s">
        <v>1548</v>
      </c>
      <c r="W1613">
        <v>17.98</v>
      </c>
      <c r="X1613">
        <v>29.98</v>
      </c>
      <c r="Y1613">
        <v>1</v>
      </c>
      <c r="Z1613" t="s">
        <v>469</v>
      </c>
      <c r="AA1613" t="s">
        <v>2339</v>
      </c>
      <c r="AF1613" s="4"/>
      <c r="AG1613" s="4"/>
      <c r="AH1613" t="s">
        <v>78</v>
      </c>
      <c r="AI1613" t="s">
        <v>240</v>
      </c>
      <c r="AJ1613" t="s">
        <v>904</v>
      </c>
      <c r="AK1613" t="s">
        <v>1191</v>
      </c>
      <c r="AL1613" t="s">
        <v>1490</v>
      </c>
      <c r="AM1613" t="s">
        <v>80</v>
      </c>
      <c r="AN1613" t="s">
        <v>1548</v>
      </c>
      <c r="AO1613" t="s">
        <v>469</v>
      </c>
      <c r="AP1613" t="s">
        <v>2339</v>
      </c>
    </row>
    <row r="1614" spans="1:42" x14ac:dyDescent="0.25">
      <c r="A1614">
        <v>1136</v>
      </c>
      <c r="B1614">
        <v>29</v>
      </c>
      <c r="C1614" s="4">
        <v>44386</v>
      </c>
      <c r="D1614">
        <v>1</v>
      </c>
      <c r="E1614" t="s">
        <v>39</v>
      </c>
      <c r="F1614" t="s">
        <v>50</v>
      </c>
      <c r="G1614" t="s">
        <v>55</v>
      </c>
      <c r="H1614" t="s">
        <v>58</v>
      </c>
      <c r="I1614" s="4">
        <v>43870</v>
      </c>
      <c r="J1614">
        <v>6</v>
      </c>
      <c r="K1614" t="s">
        <v>59</v>
      </c>
      <c r="L1614" s="4">
        <v>43862</v>
      </c>
      <c r="M1614" s="4">
        <v>43889</v>
      </c>
      <c r="N1614">
        <v>2</v>
      </c>
      <c r="O1614" t="s">
        <v>220</v>
      </c>
      <c r="P1614" t="s">
        <v>382</v>
      </c>
      <c r="Q1614">
        <v>2</v>
      </c>
      <c r="R1614" t="s">
        <v>932</v>
      </c>
      <c r="S1614" t="s">
        <v>1466</v>
      </c>
      <c r="T1614" t="s">
        <v>1981</v>
      </c>
      <c r="U1614" t="s">
        <v>180</v>
      </c>
      <c r="V1614" t="s">
        <v>1723</v>
      </c>
      <c r="W1614">
        <v>127.96</v>
      </c>
      <c r="X1614">
        <v>29.97</v>
      </c>
      <c r="Y1614">
        <v>2</v>
      </c>
      <c r="Z1614" t="s">
        <v>2142</v>
      </c>
      <c r="AA1614" t="s">
        <v>2422</v>
      </c>
      <c r="AF1614" s="4"/>
      <c r="AG1614" s="4"/>
      <c r="AH1614" t="s">
        <v>84</v>
      </c>
      <c r="AI1614" t="s">
        <v>246</v>
      </c>
      <c r="AJ1614" t="s">
        <v>640</v>
      </c>
      <c r="AK1614" t="s">
        <v>1187</v>
      </c>
      <c r="AL1614" t="s">
        <v>1529</v>
      </c>
      <c r="AM1614" t="s">
        <v>80</v>
      </c>
      <c r="AN1614" t="s">
        <v>1562</v>
      </c>
      <c r="AO1614" t="s">
        <v>410</v>
      </c>
      <c r="AP1614" t="s">
        <v>2359</v>
      </c>
    </row>
    <row r="1615" spans="1:42" x14ac:dyDescent="0.25">
      <c r="A1615">
        <v>1136</v>
      </c>
      <c r="B1615">
        <v>29</v>
      </c>
      <c r="C1615" s="4">
        <v>44386</v>
      </c>
      <c r="D1615">
        <v>1</v>
      </c>
      <c r="E1615" t="s">
        <v>39</v>
      </c>
      <c r="F1615" t="s">
        <v>50</v>
      </c>
      <c r="G1615" t="s">
        <v>55</v>
      </c>
      <c r="H1615" t="s">
        <v>58</v>
      </c>
      <c r="I1615" s="4">
        <v>43870</v>
      </c>
      <c r="J1615">
        <v>6</v>
      </c>
      <c r="K1615" t="s">
        <v>59</v>
      </c>
      <c r="L1615" s="4">
        <v>43862</v>
      </c>
      <c r="M1615" s="4">
        <v>43889</v>
      </c>
      <c r="N1615">
        <v>2</v>
      </c>
      <c r="O1615" t="s">
        <v>220</v>
      </c>
      <c r="P1615" t="s">
        <v>382</v>
      </c>
      <c r="Q1615">
        <v>2</v>
      </c>
      <c r="R1615" t="s">
        <v>932</v>
      </c>
      <c r="S1615" t="s">
        <v>1466</v>
      </c>
      <c r="T1615" t="s">
        <v>1981</v>
      </c>
      <c r="U1615" t="s">
        <v>180</v>
      </c>
      <c r="V1615" t="s">
        <v>1723</v>
      </c>
      <c r="W1615">
        <v>127.96</v>
      </c>
      <c r="X1615">
        <v>29.97</v>
      </c>
      <c r="Y1615">
        <v>2</v>
      </c>
      <c r="Z1615" t="s">
        <v>2142</v>
      </c>
      <c r="AA1615" t="s">
        <v>2422</v>
      </c>
      <c r="AF1615" s="4"/>
      <c r="AG1615" s="4"/>
      <c r="AH1615" t="s">
        <v>80</v>
      </c>
      <c r="AI1615" t="s">
        <v>242</v>
      </c>
      <c r="AJ1615" t="s">
        <v>548</v>
      </c>
      <c r="AK1615" t="s">
        <v>1109</v>
      </c>
      <c r="AL1615" t="s">
        <v>1634</v>
      </c>
      <c r="AM1615" t="s">
        <v>69</v>
      </c>
      <c r="AN1615" t="s">
        <v>1562</v>
      </c>
      <c r="AO1615" t="s">
        <v>67</v>
      </c>
      <c r="AP1615" t="s">
        <v>2373</v>
      </c>
    </row>
    <row r="1616" spans="1:42" x14ac:dyDescent="0.25">
      <c r="A1616">
        <v>1137</v>
      </c>
      <c r="B1616">
        <v>262</v>
      </c>
      <c r="C1616" s="4">
        <v>44386</v>
      </c>
      <c r="D1616">
        <v>11</v>
      </c>
      <c r="E1616" t="s">
        <v>37</v>
      </c>
      <c r="F1616" t="s">
        <v>48</v>
      </c>
      <c r="G1616" t="s">
        <v>56</v>
      </c>
      <c r="H1616" t="s">
        <v>58</v>
      </c>
      <c r="I1616" s="4">
        <v>43929</v>
      </c>
      <c r="J1616">
        <v>7</v>
      </c>
      <c r="K1616" t="s">
        <v>61</v>
      </c>
      <c r="L1616" s="4">
        <v>43915</v>
      </c>
      <c r="M1616" s="4">
        <v>44012</v>
      </c>
      <c r="N1616">
        <v>1</v>
      </c>
      <c r="O1616" t="s">
        <v>69</v>
      </c>
      <c r="P1616" t="s">
        <v>231</v>
      </c>
      <c r="Q1616">
        <v>1</v>
      </c>
      <c r="R1616" t="s">
        <v>425</v>
      </c>
      <c r="S1616" t="s">
        <v>987</v>
      </c>
      <c r="T1616" t="s">
        <v>1520</v>
      </c>
      <c r="U1616" t="s">
        <v>80</v>
      </c>
      <c r="V1616" t="s">
        <v>1577</v>
      </c>
      <c r="W1616">
        <v>265.98</v>
      </c>
      <c r="X1616">
        <v>49.98</v>
      </c>
      <c r="Y1616">
        <v>1</v>
      </c>
      <c r="Z1616" t="s">
        <v>78</v>
      </c>
      <c r="AA1616" t="s">
        <v>2330</v>
      </c>
      <c r="AF1616" s="4"/>
      <c r="AG1616" s="4"/>
      <c r="AH1616" t="s">
        <v>69</v>
      </c>
      <c r="AI1616" t="s">
        <v>231</v>
      </c>
      <c r="AJ1616" t="s">
        <v>425</v>
      </c>
      <c r="AK1616" t="s">
        <v>987</v>
      </c>
      <c r="AL1616" t="s">
        <v>1520</v>
      </c>
      <c r="AM1616" t="s">
        <v>80</v>
      </c>
      <c r="AN1616" t="s">
        <v>1577</v>
      </c>
      <c r="AO1616" t="s">
        <v>78</v>
      </c>
      <c r="AP1616" t="s">
        <v>2330</v>
      </c>
    </row>
    <row r="1617" spans="1:42" x14ac:dyDescent="0.25">
      <c r="A1617">
        <v>1138</v>
      </c>
      <c r="B1617">
        <v>101</v>
      </c>
      <c r="C1617" s="4">
        <v>44387</v>
      </c>
      <c r="D1617">
        <v>9</v>
      </c>
      <c r="E1617" t="s">
        <v>41</v>
      </c>
      <c r="F1617" t="s">
        <v>52</v>
      </c>
      <c r="G1617" t="s">
        <v>55</v>
      </c>
      <c r="H1617" t="s">
        <v>57</v>
      </c>
      <c r="I1617" s="4">
        <v>43677</v>
      </c>
      <c r="J1617">
        <v>3</v>
      </c>
      <c r="K1617" t="s">
        <v>59</v>
      </c>
      <c r="L1617" s="4">
        <v>43615</v>
      </c>
      <c r="M1617" s="4">
        <v>43830</v>
      </c>
      <c r="N1617">
        <v>1</v>
      </c>
      <c r="O1617" t="s">
        <v>110</v>
      </c>
      <c r="P1617" t="s">
        <v>272</v>
      </c>
      <c r="Q1617">
        <v>2</v>
      </c>
      <c r="R1617" t="s">
        <v>933</v>
      </c>
      <c r="S1617" t="s">
        <v>1467</v>
      </c>
      <c r="T1617" t="s">
        <v>1982</v>
      </c>
      <c r="U1617" t="s">
        <v>75</v>
      </c>
      <c r="V1617" t="s">
        <v>1869</v>
      </c>
      <c r="W1617">
        <v>209.83</v>
      </c>
      <c r="X1617">
        <v>74.95</v>
      </c>
      <c r="Y1617">
        <v>2</v>
      </c>
      <c r="Z1617" t="s">
        <v>2184</v>
      </c>
      <c r="AA1617" t="s">
        <v>2466</v>
      </c>
      <c r="AF1617" s="4"/>
      <c r="AG1617" s="4"/>
      <c r="AH1617" t="s">
        <v>67</v>
      </c>
      <c r="AI1617" t="s">
        <v>229</v>
      </c>
      <c r="AJ1617" t="s">
        <v>445</v>
      </c>
      <c r="AK1617" t="s">
        <v>1007</v>
      </c>
      <c r="AL1617" t="s">
        <v>1533</v>
      </c>
      <c r="AM1617" t="s">
        <v>80</v>
      </c>
      <c r="AN1617" t="s">
        <v>1548</v>
      </c>
      <c r="AO1617" t="s">
        <v>79</v>
      </c>
      <c r="AP1617" t="s">
        <v>2349</v>
      </c>
    </row>
    <row r="1618" spans="1:42" x14ac:dyDescent="0.25">
      <c r="A1618">
        <v>1138</v>
      </c>
      <c r="B1618">
        <v>101</v>
      </c>
      <c r="C1618" s="4">
        <v>44387</v>
      </c>
      <c r="D1618">
        <v>9</v>
      </c>
      <c r="E1618" t="s">
        <v>41</v>
      </c>
      <c r="F1618" t="s">
        <v>52</v>
      </c>
      <c r="G1618" t="s">
        <v>55</v>
      </c>
      <c r="H1618" t="s">
        <v>57</v>
      </c>
      <c r="I1618" s="4">
        <v>43677</v>
      </c>
      <c r="J1618">
        <v>3</v>
      </c>
      <c r="K1618" t="s">
        <v>59</v>
      </c>
      <c r="L1618" s="4">
        <v>43615</v>
      </c>
      <c r="M1618" s="4">
        <v>43830</v>
      </c>
      <c r="N1618">
        <v>1</v>
      </c>
      <c r="O1618" t="s">
        <v>110</v>
      </c>
      <c r="P1618" t="s">
        <v>272</v>
      </c>
      <c r="Q1618">
        <v>2</v>
      </c>
      <c r="R1618" t="s">
        <v>933</v>
      </c>
      <c r="S1618" t="s">
        <v>1467</v>
      </c>
      <c r="T1618" t="s">
        <v>1982</v>
      </c>
      <c r="U1618" t="s">
        <v>75</v>
      </c>
      <c r="V1618" t="s">
        <v>1869</v>
      </c>
      <c r="W1618">
        <v>209.83</v>
      </c>
      <c r="X1618">
        <v>74.95</v>
      </c>
      <c r="Y1618">
        <v>2</v>
      </c>
      <c r="Z1618" t="s">
        <v>2184</v>
      </c>
      <c r="AA1618" t="s">
        <v>2466</v>
      </c>
      <c r="AF1618" s="4"/>
      <c r="AG1618" s="4"/>
      <c r="AH1618" t="s">
        <v>67</v>
      </c>
      <c r="AI1618" t="s">
        <v>229</v>
      </c>
      <c r="AJ1618" t="s">
        <v>476</v>
      </c>
      <c r="AK1618" t="s">
        <v>1031</v>
      </c>
      <c r="AL1618" t="s">
        <v>1487</v>
      </c>
      <c r="AM1618" t="s">
        <v>67</v>
      </c>
      <c r="AN1618" t="s">
        <v>1548</v>
      </c>
      <c r="AO1618" t="s">
        <v>872</v>
      </c>
      <c r="AP1618" t="s">
        <v>2388</v>
      </c>
    </row>
    <row r="1619" spans="1:42" x14ac:dyDescent="0.25">
      <c r="A1619">
        <v>1139</v>
      </c>
      <c r="B1619">
        <v>210</v>
      </c>
      <c r="C1619" s="4">
        <v>44387</v>
      </c>
      <c r="D1619">
        <v>4</v>
      </c>
      <c r="E1619" t="s">
        <v>40</v>
      </c>
      <c r="F1619" t="s">
        <v>51</v>
      </c>
      <c r="G1619" t="s">
        <v>55</v>
      </c>
      <c r="H1619" t="s">
        <v>58</v>
      </c>
      <c r="I1619" s="4">
        <v>44344</v>
      </c>
      <c r="J1619">
        <v>14</v>
      </c>
      <c r="K1619" t="s">
        <v>59</v>
      </c>
      <c r="L1619" s="4">
        <v>44267</v>
      </c>
      <c r="M1619" s="4">
        <v>44413</v>
      </c>
      <c r="N1619">
        <v>1</v>
      </c>
      <c r="O1619" t="s">
        <v>78</v>
      </c>
      <c r="P1619" t="s">
        <v>240</v>
      </c>
      <c r="Q1619">
        <v>1</v>
      </c>
      <c r="R1619" t="s">
        <v>79</v>
      </c>
      <c r="S1619" t="s">
        <v>1080</v>
      </c>
      <c r="T1619" t="s">
        <v>1606</v>
      </c>
      <c r="U1619" t="s">
        <v>67</v>
      </c>
      <c r="V1619" t="s">
        <v>1548</v>
      </c>
      <c r="W1619">
        <v>77.97</v>
      </c>
      <c r="X1619">
        <v>44.97</v>
      </c>
      <c r="Y1619">
        <v>1</v>
      </c>
      <c r="Z1619" t="s">
        <v>393</v>
      </c>
      <c r="AA1619" t="s">
        <v>2345</v>
      </c>
      <c r="AF1619" s="4"/>
      <c r="AG1619" s="4"/>
      <c r="AH1619" t="s">
        <v>78</v>
      </c>
      <c r="AI1619" t="s">
        <v>240</v>
      </c>
      <c r="AJ1619" t="s">
        <v>79</v>
      </c>
      <c r="AK1619" t="s">
        <v>1080</v>
      </c>
      <c r="AL1619" t="s">
        <v>1606</v>
      </c>
      <c r="AM1619" t="s">
        <v>67</v>
      </c>
      <c r="AN1619" t="s">
        <v>1548</v>
      </c>
      <c r="AO1619" t="s">
        <v>393</v>
      </c>
      <c r="AP1619" t="s">
        <v>2345</v>
      </c>
    </row>
    <row r="1620" spans="1:42" x14ac:dyDescent="0.25">
      <c r="A1620">
        <v>1140</v>
      </c>
      <c r="B1620">
        <v>24</v>
      </c>
      <c r="C1620" s="4">
        <v>44388</v>
      </c>
      <c r="D1620">
        <v>7</v>
      </c>
      <c r="E1620" t="s">
        <v>35</v>
      </c>
      <c r="F1620" t="s">
        <v>46</v>
      </c>
      <c r="G1620" t="s">
        <v>55</v>
      </c>
      <c r="H1620" t="s">
        <v>58</v>
      </c>
      <c r="I1620" s="4">
        <v>44163</v>
      </c>
      <c r="J1620">
        <v>10</v>
      </c>
      <c r="K1620" t="s">
        <v>61</v>
      </c>
      <c r="L1620" s="4">
        <v>44055</v>
      </c>
      <c r="M1620" s="4">
        <v>44196</v>
      </c>
      <c r="N1620">
        <v>1</v>
      </c>
      <c r="O1620" t="s">
        <v>90</v>
      </c>
      <c r="P1620" t="s">
        <v>252</v>
      </c>
      <c r="Q1620">
        <v>1</v>
      </c>
      <c r="R1620" t="s">
        <v>907</v>
      </c>
      <c r="S1620" t="s">
        <v>1443</v>
      </c>
      <c r="T1620" t="s">
        <v>1956</v>
      </c>
      <c r="U1620" t="s">
        <v>69</v>
      </c>
      <c r="V1620" t="s">
        <v>1562</v>
      </c>
      <c r="W1620">
        <v>77.5</v>
      </c>
      <c r="X1620">
        <v>9.99</v>
      </c>
      <c r="Y1620">
        <v>1</v>
      </c>
      <c r="Z1620" t="s">
        <v>645</v>
      </c>
      <c r="AA1620" t="s">
        <v>2347</v>
      </c>
      <c r="AF1620" s="4"/>
      <c r="AG1620" s="4"/>
      <c r="AH1620" t="s">
        <v>90</v>
      </c>
      <c r="AI1620" t="s">
        <v>252</v>
      </c>
      <c r="AJ1620" t="s">
        <v>907</v>
      </c>
      <c r="AK1620" t="s">
        <v>1443</v>
      </c>
      <c r="AL1620" t="s">
        <v>1956</v>
      </c>
      <c r="AM1620" t="s">
        <v>69</v>
      </c>
      <c r="AN1620" t="s">
        <v>1562</v>
      </c>
      <c r="AO1620" t="s">
        <v>645</v>
      </c>
      <c r="AP1620" t="s">
        <v>2347</v>
      </c>
    </row>
    <row r="1621" spans="1:42" x14ac:dyDescent="0.25">
      <c r="A1621">
        <v>1141</v>
      </c>
      <c r="B1621">
        <v>429</v>
      </c>
      <c r="C1621" s="4">
        <v>44389</v>
      </c>
      <c r="D1621">
        <v>9</v>
      </c>
      <c r="E1621" t="s">
        <v>41</v>
      </c>
      <c r="F1621" t="s">
        <v>52</v>
      </c>
      <c r="G1621" t="s">
        <v>55</v>
      </c>
      <c r="H1621" t="s">
        <v>58</v>
      </c>
      <c r="I1621" s="4">
        <v>43808</v>
      </c>
      <c r="J1621">
        <v>3</v>
      </c>
      <c r="K1621" t="s">
        <v>59</v>
      </c>
      <c r="L1621" s="4">
        <v>43615</v>
      </c>
      <c r="M1621" s="4">
        <v>43830</v>
      </c>
      <c r="N1621">
        <v>1</v>
      </c>
      <c r="O1621" t="s">
        <v>79</v>
      </c>
      <c r="P1621" t="s">
        <v>241</v>
      </c>
      <c r="Q1621">
        <v>1</v>
      </c>
      <c r="R1621" t="s">
        <v>524</v>
      </c>
      <c r="S1621" t="s">
        <v>1087</v>
      </c>
      <c r="T1621" t="s">
        <v>1614</v>
      </c>
      <c r="U1621" t="s">
        <v>80</v>
      </c>
      <c r="V1621" t="s">
        <v>1548</v>
      </c>
      <c r="W1621">
        <v>27.9</v>
      </c>
      <c r="X1621">
        <v>29.98</v>
      </c>
      <c r="Y1621">
        <v>1</v>
      </c>
      <c r="Z1621" t="s">
        <v>455</v>
      </c>
      <c r="AA1621" t="s">
        <v>2340</v>
      </c>
      <c r="AF1621" s="4"/>
      <c r="AG1621" s="4"/>
      <c r="AH1621" t="s">
        <v>79</v>
      </c>
      <c r="AI1621" t="s">
        <v>241</v>
      </c>
      <c r="AJ1621" t="s">
        <v>524</v>
      </c>
      <c r="AK1621" t="s">
        <v>1087</v>
      </c>
      <c r="AL1621" t="s">
        <v>1614</v>
      </c>
      <c r="AM1621" t="s">
        <v>80</v>
      </c>
      <c r="AN1621" t="s">
        <v>1548</v>
      </c>
      <c r="AO1621" t="s">
        <v>455</v>
      </c>
      <c r="AP1621" t="s">
        <v>2340</v>
      </c>
    </row>
    <row r="1622" spans="1:42" x14ac:dyDescent="0.25">
      <c r="A1622">
        <v>1142</v>
      </c>
      <c r="B1622">
        <v>159</v>
      </c>
      <c r="C1622" s="4">
        <v>44392</v>
      </c>
      <c r="D1622">
        <v>8</v>
      </c>
      <c r="E1622" t="s">
        <v>43</v>
      </c>
      <c r="F1622" t="s">
        <v>54</v>
      </c>
      <c r="G1622" t="s">
        <v>55</v>
      </c>
      <c r="H1622" t="s">
        <v>57</v>
      </c>
      <c r="I1622" s="4">
        <v>43621</v>
      </c>
      <c r="J1622">
        <v>2</v>
      </c>
      <c r="K1622" t="s">
        <v>60</v>
      </c>
      <c r="L1622" s="4">
        <v>43615</v>
      </c>
      <c r="M1622" s="4">
        <v>43830</v>
      </c>
      <c r="N1622">
        <v>3</v>
      </c>
      <c r="O1622" t="s">
        <v>221</v>
      </c>
      <c r="P1622" t="s">
        <v>383</v>
      </c>
      <c r="Q1622">
        <v>3</v>
      </c>
      <c r="R1622" t="s">
        <v>934</v>
      </c>
      <c r="S1622" t="s">
        <v>1468</v>
      </c>
      <c r="T1622" t="s">
        <v>1983</v>
      </c>
      <c r="U1622" t="s">
        <v>2029</v>
      </c>
      <c r="V1622" t="s">
        <v>2074</v>
      </c>
      <c r="W1622">
        <v>83.97</v>
      </c>
      <c r="X1622">
        <v>49.97</v>
      </c>
      <c r="Y1622">
        <v>3</v>
      </c>
      <c r="Z1622" t="s">
        <v>2317</v>
      </c>
      <c r="AA1622" t="s">
        <v>2625</v>
      </c>
      <c r="AF1622" s="4"/>
      <c r="AG1622" s="4"/>
      <c r="AH1622" t="s">
        <v>65</v>
      </c>
      <c r="AI1622" t="s">
        <v>227</v>
      </c>
      <c r="AJ1622" t="s">
        <v>435</v>
      </c>
      <c r="AK1622" t="s">
        <v>997</v>
      </c>
      <c r="AL1622" t="s">
        <v>1529</v>
      </c>
      <c r="AM1622" t="s">
        <v>69</v>
      </c>
      <c r="AN1622" t="s">
        <v>1517</v>
      </c>
      <c r="AO1622" t="s">
        <v>431</v>
      </c>
      <c r="AP1622" t="s">
        <v>2326</v>
      </c>
    </row>
    <row r="1623" spans="1:42" x14ac:dyDescent="0.25">
      <c r="A1623">
        <v>1142</v>
      </c>
      <c r="B1623">
        <v>159</v>
      </c>
      <c r="C1623" s="4">
        <v>44392</v>
      </c>
      <c r="D1623">
        <v>8</v>
      </c>
      <c r="E1623" t="s">
        <v>43</v>
      </c>
      <c r="F1623" t="s">
        <v>54</v>
      </c>
      <c r="G1623" t="s">
        <v>55</v>
      </c>
      <c r="H1623" t="s">
        <v>57</v>
      </c>
      <c r="I1623" s="4">
        <v>43621</v>
      </c>
      <c r="J1623">
        <v>2</v>
      </c>
      <c r="K1623" t="s">
        <v>60</v>
      </c>
      <c r="L1623" s="4">
        <v>43615</v>
      </c>
      <c r="M1623" s="4">
        <v>43830</v>
      </c>
      <c r="N1623">
        <v>3</v>
      </c>
      <c r="O1623" t="s">
        <v>221</v>
      </c>
      <c r="P1623" t="s">
        <v>383</v>
      </c>
      <c r="Q1623">
        <v>3</v>
      </c>
      <c r="R1623" t="s">
        <v>934</v>
      </c>
      <c r="S1623" t="s">
        <v>1468</v>
      </c>
      <c r="T1623" t="s">
        <v>1983</v>
      </c>
      <c r="U1623" t="s">
        <v>2029</v>
      </c>
      <c r="V1623" t="s">
        <v>2074</v>
      </c>
      <c r="W1623">
        <v>83.97</v>
      </c>
      <c r="X1623">
        <v>49.97</v>
      </c>
      <c r="Y1623">
        <v>3</v>
      </c>
      <c r="Z1623" t="s">
        <v>2317</v>
      </c>
      <c r="AA1623" t="s">
        <v>2625</v>
      </c>
      <c r="AF1623" s="4"/>
      <c r="AG1623" s="4"/>
      <c r="AH1623" t="s">
        <v>67</v>
      </c>
      <c r="AI1623" t="s">
        <v>229</v>
      </c>
      <c r="AJ1623" t="s">
        <v>485</v>
      </c>
      <c r="AK1623" t="s">
        <v>1048</v>
      </c>
      <c r="AL1623" t="s">
        <v>1577</v>
      </c>
      <c r="AM1623" t="s">
        <v>69</v>
      </c>
      <c r="AN1623" t="s">
        <v>1548</v>
      </c>
      <c r="AO1623" t="s">
        <v>90</v>
      </c>
      <c r="AP1623" t="s">
        <v>2328</v>
      </c>
    </row>
    <row r="1624" spans="1:42" x14ac:dyDescent="0.25">
      <c r="A1624">
        <v>1142</v>
      </c>
      <c r="B1624">
        <v>159</v>
      </c>
      <c r="C1624" s="4">
        <v>44392</v>
      </c>
      <c r="D1624">
        <v>8</v>
      </c>
      <c r="E1624" t="s">
        <v>43</v>
      </c>
      <c r="F1624" t="s">
        <v>54</v>
      </c>
      <c r="G1624" t="s">
        <v>55</v>
      </c>
      <c r="H1624" t="s">
        <v>57</v>
      </c>
      <c r="I1624" s="4">
        <v>43621</v>
      </c>
      <c r="J1624">
        <v>2</v>
      </c>
      <c r="K1624" t="s">
        <v>60</v>
      </c>
      <c r="L1624" s="4">
        <v>43615</v>
      </c>
      <c r="M1624" s="4">
        <v>43830</v>
      </c>
      <c r="N1624">
        <v>3</v>
      </c>
      <c r="O1624" t="s">
        <v>221</v>
      </c>
      <c r="P1624" t="s">
        <v>383</v>
      </c>
      <c r="Q1624">
        <v>3</v>
      </c>
      <c r="R1624" t="s">
        <v>934</v>
      </c>
      <c r="S1624" t="s">
        <v>1468</v>
      </c>
      <c r="T1624" t="s">
        <v>1983</v>
      </c>
      <c r="U1624" t="s">
        <v>2029</v>
      </c>
      <c r="V1624" t="s">
        <v>2074</v>
      </c>
      <c r="W1624">
        <v>83.97</v>
      </c>
      <c r="X1624">
        <v>49.97</v>
      </c>
      <c r="Y1624">
        <v>3</v>
      </c>
      <c r="Z1624" t="s">
        <v>2317</v>
      </c>
      <c r="AA1624" t="s">
        <v>2625</v>
      </c>
      <c r="AF1624" s="4"/>
      <c r="AG1624" s="4"/>
      <c r="AH1624" t="s">
        <v>78</v>
      </c>
      <c r="AI1624" t="s">
        <v>240</v>
      </c>
      <c r="AJ1624" t="s">
        <v>904</v>
      </c>
      <c r="AK1624" t="s">
        <v>1191</v>
      </c>
      <c r="AL1624" t="s">
        <v>1490</v>
      </c>
      <c r="AM1624" t="s">
        <v>69</v>
      </c>
      <c r="AN1624" t="s">
        <v>1548</v>
      </c>
      <c r="AO1624" t="s">
        <v>469</v>
      </c>
      <c r="AP1624" t="s">
        <v>2339</v>
      </c>
    </row>
    <row r="1625" spans="1:42" x14ac:dyDescent="0.25">
      <c r="A1625">
        <v>1143</v>
      </c>
      <c r="B1625">
        <v>229</v>
      </c>
      <c r="C1625" s="4">
        <v>44392</v>
      </c>
      <c r="D1625">
        <v>1</v>
      </c>
      <c r="E1625" t="s">
        <v>39</v>
      </c>
      <c r="F1625" t="s">
        <v>50</v>
      </c>
      <c r="G1625" t="s">
        <v>56</v>
      </c>
      <c r="H1625" t="s">
        <v>57</v>
      </c>
      <c r="I1625" s="4">
        <v>44170</v>
      </c>
      <c r="J1625">
        <v>11</v>
      </c>
      <c r="K1625" t="s">
        <v>60</v>
      </c>
      <c r="L1625" s="4">
        <v>44148</v>
      </c>
      <c r="M1625" s="4">
        <v>44265</v>
      </c>
      <c r="N1625">
        <v>1</v>
      </c>
      <c r="O1625" t="s">
        <v>67</v>
      </c>
      <c r="P1625" t="s">
        <v>229</v>
      </c>
      <c r="Q1625">
        <v>1</v>
      </c>
      <c r="R1625" t="s">
        <v>391</v>
      </c>
      <c r="S1625" t="s">
        <v>953</v>
      </c>
      <c r="T1625" t="s">
        <v>1487</v>
      </c>
      <c r="U1625" t="s">
        <v>80</v>
      </c>
      <c r="V1625" t="s">
        <v>1562</v>
      </c>
      <c r="W1625">
        <v>59.9</v>
      </c>
      <c r="X1625">
        <v>19.98</v>
      </c>
      <c r="Y1625">
        <v>1</v>
      </c>
      <c r="Z1625" t="s">
        <v>90</v>
      </c>
      <c r="AA1625" t="s">
        <v>2328</v>
      </c>
      <c r="AF1625" s="4"/>
      <c r="AG1625" s="4"/>
      <c r="AH1625" t="s">
        <v>67</v>
      </c>
      <c r="AI1625" t="s">
        <v>229</v>
      </c>
      <c r="AJ1625" t="s">
        <v>391</v>
      </c>
      <c r="AK1625" t="s">
        <v>953</v>
      </c>
      <c r="AL1625" t="s">
        <v>1487</v>
      </c>
      <c r="AM1625" t="s">
        <v>80</v>
      </c>
      <c r="AN1625" t="s">
        <v>1562</v>
      </c>
      <c r="AO1625" t="s">
        <v>90</v>
      </c>
      <c r="AP1625" t="s">
        <v>2328</v>
      </c>
    </row>
    <row r="1626" spans="1:42" x14ac:dyDescent="0.25">
      <c r="A1626">
        <v>1144</v>
      </c>
      <c r="B1626">
        <v>404</v>
      </c>
      <c r="C1626" s="4">
        <v>44392</v>
      </c>
      <c r="D1626">
        <v>7</v>
      </c>
      <c r="E1626" t="s">
        <v>35</v>
      </c>
      <c r="F1626" t="s">
        <v>46</v>
      </c>
      <c r="G1626" t="s">
        <v>55</v>
      </c>
      <c r="H1626" t="s">
        <v>58</v>
      </c>
      <c r="I1626" s="4">
        <v>43699</v>
      </c>
      <c r="J1626">
        <v>2</v>
      </c>
      <c r="K1626" t="s">
        <v>60</v>
      </c>
      <c r="L1626" s="4">
        <v>43615</v>
      </c>
      <c r="M1626" s="4">
        <v>43830</v>
      </c>
      <c r="N1626">
        <v>1</v>
      </c>
      <c r="O1626" t="s">
        <v>80</v>
      </c>
      <c r="P1626" t="s">
        <v>242</v>
      </c>
      <c r="Q1626">
        <v>1</v>
      </c>
      <c r="R1626" t="s">
        <v>455</v>
      </c>
      <c r="S1626" t="s">
        <v>1018</v>
      </c>
      <c r="T1626" t="s">
        <v>1548</v>
      </c>
      <c r="U1626" t="s">
        <v>67</v>
      </c>
      <c r="V1626" t="s">
        <v>1548</v>
      </c>
      <c r="W1626">
        <v>44.97</v>
      </c>
      <c r="X1626">
        <v>44.97</v>
      </c>
      <c r="Y1626">
        <v>1</v>
      </c>
      <c r="Z1626" t="s">
        <v>70</v>
      </c>
      <c r="AA1626" t="s">
        <v>2341</v>
      </c>
      <c r="AF1626" s="4"/>
      <c r="AG1626" s="4"/>
      <c r="AH1626" t="s">
        <v>80</v>
      </c>
      <c r="AI1626" t="s">
        <v>242</v>
      </c>
      <c r="AJ1626" t="s">
        <v>455</v>
      </c>
      <c r="AK1626" t="s">
        <v>1018</v>
      </c>
      <c r="AL1626" t="s">
        <v>1548</v>
      </c>
      <c r="AM1626" t="s">
        <v>67</v>
      </c>
      <c r="AN1626" t="s">
        <v>1548</v>
      </c>
      <c r="AO1626" t="s">
        <v>70</v>
      </c>
      <c r="AP1626" t="s">
        <v>2341</v>
      </c>
    </row>
    <row r="1627" spans="1:42" x14ac:dyDescent="0.25">
      <c r="A1627">
        <v>1145</v>
      </c>
      <c r="B1627">
        <v>192</v>
      </c>
      <c r="C1627" s="4">
        <v>44393</v>
      </c>
      <c r="D1627">
        <v>11</v>
      </c>
      <c r="E1627" t="s">
        <v>37</v>
      </c>
      <c r="F1627" t="s">
        <v>48</v>
      </c>
      <c r="G1627" t="s">
        <v>55</v>
      </c>
      <c r="H1627" t="s">
        <v>58</v>
      </c>
      <c r="I1627" s="4">
        <v>43830</v>
      </c>
      <c r="J1627">
        <v>2</v>
      </c>
      <c r="K1627" t="s">
        <v>60</v>
      </c>
      <c r="L1627" s="4">
        <v>43615</v>
      </c>
      <c r="M1627" s="4">
        <v>43830</v>
      </c>
      <c r="N1627">
        <v>1</v>
      </c>
      <c r="O1627" t="s">
        <v>67</v>
      </c>
      <c r="P1627" t="s">
        <v>229</v>
      </c>
      <c r="Q1627">
        <v>1</v>
      </c>
      <c r="R1627" t="s">
        <v>547</v>
      </c>
      <c r="S1627" t="s">
        <v>1108</v>
      </c>
      <c r="T1627" t="s">
        <v>1577</v>
      </c>
      <c r="U1627" t="s">
        <v>80</v>
      </c>
      <c r="V1627" t="s">
        <v>1548</v>
      </c>
      <c r="W1627">
        <v>49.98</v>
      </c>
      <c r="X1627">
        <v>29.98</v>
      </c>
      <c r="Y1627">
        <v>1</v>
      </c>
      <c r="Z1627" t="s">
        <v>455</v>
      </c>
      <c r="AA1627" t="s">
        <v>2340</v>
      </c>
      <c r="AF1627" s="4"/>
      <c r="AG1627" s="4"/>
      <c r="AH1627" t="s">
        <v>67</v>
      </c>
      <c r="AI1627" t="s">
        <v>229</v>
      </c>
      <c r="AJ1627" t="s">
        <v>547</v>
      </c>
      <c r="AK1627" t="s">
        <v>1108</v>
      </c>
      <c r="AL1627" t="s">
        <v>1577</v>
      </c>
      <c r="AM1627" t="s">
        <v>80</v>
      </c>
      <c r="AN1627" t="s">
        <v>1548</v>
      </c>
      <c r="AO1627" t="s">
        <v>455</v>
      </c>
      <c r="AP1627" t="s">
        <v>2340</v>
      </c>
    </row>
    <row r="1628" spans="1:42" x14ac:dyDescent="0.25">
      <c r="A1628">
        <v>1146</v>
      </c>
      <c r="B1628">
        <v>55</v>
      </c>
      <c r="C1628" s="4">
        <v>44394</v>
      </c>
      <c r="D1628">
        <v>1</v>
      </c>
      <c r="E1628" t="s">
        <v>39</v>
      </c>
      <c r="F1628" t="s">
        <v>50</v>
      </c>
      <c r="G1628" t="s">
        <v>55</v>
      </c>
      <c r="H1628" t="s">
        <v>58</v>
      </c>
      <c r="I1628" s="4">
        <v>43665</v>
      </c>
      <c r="J1628">
        <v>3</v>
      </c>
      <c r="K1628" t="s">
        <v>59</v>
      </c>
      <c r="L1628" s="4">
        <v>43615</v>
      </c>
      <c r="M1628" s="4">
        <v>43830</v>
      </c>
      <c r="N1628">
        <v>1</v>
      </c>
      <c r="O1628" t="s">
        <v>80</v>
      </c>
      <c r="P1628" t="s">
        <v>242</v>
      </c>
      <c r="Q1628">
        <v>1</v>
      </c>
      <c r="R1628" t="s">
        <v>569</v>
      </c>
      <c r="S1628" t="s">
        <v>1128</v>
      </c>
      <c r="T1628" t="s">
        <v>1652</v>
      </c>
      <c r="U1628" t="s">
        <v>67</v>
      </c>
      <c r="V1628" t="s">
        <v>1562</v>
      </c>
      <c r="W1628">
        <v>41.97</v>
      </c>
      <c r="X1628">
        <v>29.97</v>
      </c>
      <c r="Y1628">
        <v>1</v>
      </c>
      <c r="Z1628" t="s">
        <v>79</v>
      </c>
      <c r="AA1628" t="s">
        <v>2349</v>
      </c>
      <c r="AF1628" s="4"/>
      <c r="AG1628" s="4"/>
      <c r="AH1628" t="s">
        <v>80</v>
      </c>
      <c r="AI1628" t="s">
        <v>242</v>
      </c>
      <c r="AJ1628" t="s">
        <v>569</v>
      </c>
      <c r="AK1628" t="s">
        <v>1128</v>
      </c>
      <c r="AL1628" t="s">
        <v>1652</v>
      </c>
      <c r="AM1628" t="s">
        <v>67</v>
      </c>
      <c r="AN1628" t="s">
        <v>1562</v>
      </c>
      <c r="AO1628" t="s">
        <v>79</v>
      </c>
      <c r="AP1628" t="s">
        <v>2349</v>
      </c>
    </row>
    <row r="1629" spans="1:42" x14ac:dyDescent="0.25">
      <c r="A1629">
        <v>1147</v>
      </c>
      <c r="B1629">
        <v>174</v>
      </c>
      <c r="C1629" s="4">
        <v>44394</v>
      </c>
      <c r="D1629">
        <v>11</v>
      </c>
      <c r="E1629" t="s">
        <v>37</v>
      </c>
      <c r="F1629" t="s">
        <v>48</v>
      </c>
      <c r="G1629" t="s">
        <v>56</v>
      </c>
      <c r="H1629" t="s">
        <v>57</v>
      </c>
      <c r="I1629" s="4">
        <v>43732</v>
      </c>
      <c r="J1629">
        <v>3</v>
      </c>
      <c r="K1629" t="s">
        <v>59</v>
      </c>
      <c r="L1629" s="4">
        <v>43615</v>
      </c>
      <c r="M1629" s="4">
        <v>43830</v>
      </c>
      <c r="N1629">
        <v>1</v>
      </c>
      <c r="O1629" t="s">
        <v>90</v>
      </c>
      <c r="P1629" t="s">
        <v>252</v>
      </c>
      <c r="Q1629">
        <v>1</v>
      </c>
      <c r="R1629" t="s">
        <v>532</v>
      </c>
      <c r="S1629" t="s">
        <v>1094</v>
      </c>
      <c r="T1629" t="s">
        <v>1562</v>
      </c>
      <c r="U1629" t="s">
        <v>80</v>
      </c>
      <c r="V1629" t="s">
        <v>1562</v>
      </c>
      <c r="W1629">
        <v>19.98</v>
      </c>
      <c r="X1629">
        <v>19.98</v>
      </c>
      <c r="Y1629">
        <v>1</v>
      </c>
      <c r="Z1629" t="s">
        <v>645</v>
      </c>
      <c r="AA1629" t="s">
        <v>2347</v>
      </c>
      <c r="AF1629" s="4"/>
      <c r="AG1629" s="4"/>
      <c r="AH1629" t="s">
        <v>90</v>
      </c>
      <c r="AI1629" t="s">
        <v>252</v>
      </c>
      <c r="AJ1629" t="s">
        <v>532</v>
      </c>
      <c r="AK1629" t="s">
        <v>1094</v>
      </c>
      <c r="AL1629" t="s">
        <v>1562</v>
      </c>
      <c r="AM1629" t="s">
        <v>80</v>
      </c>
      <c r="AN1629" t="s">
        <v>1562</v>
      </c>
      <c r="AO1629" t="s">
        <v>645</v>
      </c>
      <c r="AP1629" t="s">
        <v>2347</v>
      </c>
    </row>
    <row r="1630" spans="1:42" x14ac:dyDescent="0.25">
      <c r="A1630">
        <v>1148</v>
      </c>
      <c r="B1630">
        <v>10</v>
      </c>
      <c r="C1630" s="4">
        <v>44395</v>
      </c>
      <c r="D1630">
        <v>4</v>
      </c>
      <c r="E1630" t="s">
        <v>40</v>
      </c>
      <c r="F1630" t="s">
        <v>51</v>
      </c>
      <c r="G1630" t="s">
        <v>55</v>
      </c>
      <c r="H1630" t="s">
        <v>58</v>
      </c>
      <c r="I1630" s="4">
        <v>44070</v>
      </c>
      <c r="J1630">
        <v>8</v>
      </c>
      <c r="K1630" t="s">
        <v>60</v>
      </c>
      <c r="L1630" s="4">
        <v>44000</v>
      </c>
      <c r="M1630" s="4">
        <v>44073</v>
      </c>
      <c r="N1630">
        <v>1</v>
      </c>
      <c r="O1630" t="s">
        <v>79</v>
      </c>
      <c r="P1630" t="s">
        <v>241</v>
      </c>
      <c r="Q1630">
        <v>1</v>
      </c>
      <c r="R1630" t="s">
        <v>542</v>
      </c>
      <c r="S1630" t="s">
        <v>1103</v>
      </c>
      <c r="T1630" t="s">
        <v>1630</v>
      </c>
      <c r="U1630" t="s">
        <v>67</v>
      </c>
      <c r="V1630" t="s">
        <v>1548</v>
      </c>
      <c r="W1630">
        <v>13.71</v>
      </c>
      <c r="X1630">
        <v>44.97</v>
      </c>
      <c r="Y1630">
        <v>1</v>
      </c>
      <c r="Z1630" t="s">
        <v>86</v>
      </c>
      <c r="AA1630" t="s">
        <v>2350</v>
      </c>
      <c r="AF1630" s="4"/>
      <c r="AG1630" s="4"/>
      <c r="AH1630" t="s">
        <v>79</v>
      </c>
      <c r="AI1630" t="s">
        <v>241</v>
      </c>
      <c r="AJ1630" t="s">
        <v>542</v>
      </c>
      <c r="AK1630" t="s">
        <v>1103</v>
      </c>
      <c r="AL1630" t="s">
        <v>1630</v>
      </c>
      <c r="AM1630" t="s">
        <v>67</v>
      </c>
      <c r="AN1630" t="s">
        <v>1548</v>
      </c>
      <c r="AO1630" t="s">
        <v>86</v>
      </c>
      <c r="AP1630" t="s">
        <v>2350</v>
      </c>
    </row>
    <row r="1631" spans="1:42" x14ac:dyDescent="0.25">
      <c r="A1631">
        <v>1149</v>
      </c>
      <c r="B1631">
        <v>124</v>
      </c>
      <c r="C1631" s="4">
        <v>44395</v>
      </c>
      <c r="D1631">
        <v>9</v>
      </c>
      <c r="E1631" t="s">
        <v>41</v>
      </c>
      <c r="F1631" t="s">
        <v>52</v>
      </c>
      <c r="G1631" t="s">
        <v>56</v>
      </c>
      <c r="H1631" t="s">
        <v>57</v>
      </c>
      <c r="I1631" s="4">
        <v>43721</v>
      </c>
      <c r="J1631">
        <v>3</v>
      </c>
      <c r="K1631" t="s">
        <v>59</v>
      </c>
      <c r="L1631" s="4">
        <v>43615</v>
      </c>
      <c r="M1631" s="4">
        <v>43830</v>
      </c>
      <c r="N1631">
        <v>1</v>
      </c>
      <c r="O1631" t="s">
        <v>90</v>
      </c>
      <c r="P1631" t="s">
        <v>252</v>
      </c>
      <c r="Q1631">
        <v>1</v>
      </c>
      <c r="R1631" t="s">
        <v>70</v>
      </c>
      <c r="S1631" t="s">
        <v>1040</v>
      </c>
      <c r="T1631" t="s">
        <v>1568</v>
      </c>
      <c r="U1631" t="s">
        <v>67</v>
      </c>
      <c r="V1631" t="s">
        <v>1562</v>
      </c>
      <c r="W1631">
        <v>596.97</v>
      </c>
      <c r="X1631">
        <v>29.97</v>
      </c>
      <c r="Y1631">
        <v>1</v>
      </c>
      <c r="Z1631" t="s">
        <v>645</v>
      </c>
      <c r="AA1631" t="s">
        <v>2347</v>
      </c>
      <c r="AF1631" s="4"/>
      <c r="AG1631" s="4"/>
      <c r="AH1631" t="s">
        <v>90</v>
      </c>
      <c r="AI1631" t="s">
        <v>252</v>
      </c>
      <c r="AJ1631" t="s">
        <v>70</v>
      </c>
      <c r="AK1631" t="s">
        <v>1040</v>
      </c>
      <c r="AL1631" t="s">
        <v>1568</v>
      </c>
      <c r="AM1631" t="s">
        <v>67</v>
      </c>
      <c r="AN1631" t="s">
        <v>1562</v>
      </c>
      <c r="AO1631" t="s">
        <v>645</v>
      </c>
      <c r="AP1631" t="s">
        <v>2347</v>
      </c>
    </row>
    <row r="1632" spans="1:42" x14ac:dyDescent="0.25">
      <c r="A1632">
        <v>1150</v>
      </c>
      <c r="B1632">
        <v>287</v>
      </c>
      <c r="C1632" s="4">
        <v>44395</v>
      </c>
      <c r="D1632">
        <v>8</v>
      </c>
      <c r="E1632" t="s">
        <v>43</v>
      </c>
      <c r="F1632" t="s">
        <v>54</v>
      </c>
      <c r="G1632" t="s">
        <v>56</v>
      </c>
      <c r="H1632" t="s">
        <v>58</v>
      </c>
      <c r="I1632" s="4">
        <v>43632</v>
      </c>
      <c r="J1632">
        <v>2</v>
      </c>
      <c r="K1632" t="s">
        <v>60</v>
      </c>
      <c r="L1632" s="4">
        <v>43615</v>
      </c>
      <c r="M1632" s="4">
        <v>43830</v>
      </c>
      <c r="N1632">
        <v>1</v>
      </c>
      <c r="O1632" t="s">
        <v>91</v>
      </c>
      <c r="P1632" t="s">
        <v>253</v>
      </c>
      <c r="Q1632">
        <v>1</v>
      </c>
      <c r="R1632" t="s">
        <v>935</v>
      </c>
      <c r="S1632" t="s">
        <v>1469</v>
      </c>
      <c r="T1632" t="s">
        <v>1637</v>
      </c>
      <c r="U1632" t="s">
        <v>71</v>
      </c>
      <c r="V1632" t="s">
        <v>1585</v>
      </c>
      <c r="W1632">
        <v>99.98</v>
      </c>
      <c r="X1632">
        <v>39.979999999999997</v>
      </c>
      <c r="Y1632">
        <v>1</v>
      </c>
      <c r="Z1632" t="s">
        <v>2094</v>
      </c>
      <c r="AA1632" t="s">
        <v>2361</v>
      </c>
      <c r="AF1632" s="4"/>
      <c r="AG1632" s="4"/>
      <c r="AH1632" t="s">
        <v>65</v>
      </c>
      <c r="AI1632" t="s">
        <v>227</v>
      </c>
      <c r="AJ1632" t="s">
        <v>435</v>
      </c>
      <c r="AK1632" t="s">
        <v>997</v>
      </c>
      <c r="AL1632" t="s">
        <v>1529</v>
      </c>
      <c r="AM1632" t="s">
        <v>69</v>
      </c>
      <c r="AN1632" t="s">
        <v>1517</v>
      </c>
      <c r="AO1632" t="s">
        <v>431</v>
      </c>
      <c r="AP1632" t="s">
        <v>2326</v>
      </c>
    </row>
    <row r="1633" spans="1:42" x14ac:dyDescent="0.25">
      <c r="A1633">
        <v>1150</v>
      </c>
      <c r="B1633">
        <v>287</v>
      </c>
      <c r="C1633" s="4">
        <v>44395</v>
      </c>
      <c r="D1633">
        <v>8</v>
      </c>
      <c r="E1633" t="s">
        <v>43</v>
      </c>
      <c r="F1633" t="s">
        <v>54</v>
      </c>
      <c r="G1633" t="s">
        <v>56</v>
      </c>
      <c r="H1633" t="s">
        <v>58</v>
      </c>
      <c r="I1633" s="4">
        <v>43632</v>
      </c>
      <c r="J1633">
        <v>2</v>
      </c>
      <c r="K1633" t="s">
        <v>60</v>
      </c>
      <c r="L1633" s="4">
        <v>43615</v>
      </c>
      <c r="M1633" s="4">
        <v>43830</v>
      </c>
      <c r="N1633">
        <v>1</v>
      </c>
      <c r="O1633" t="s">
        <v>91</v>
      </c>
      <c r="P1633" t="s">
        <v>253</v>
      </c>
      <c r="Q1633">
        <v>1</v>
      </c>
      <c r="R1633" t="s">
        <v>935</v>
      </c>
      <c r="S1633" t="s">
        <v>1469</v>
      </c>
      <c r="T1633" t="s">
        <v>1637</v>
      </c>
      <c r="U1633" t="s">
        <v>71</v>
      </c>
      <c r="V1633" t="s">
        <v>1585</v>
      </c>
      <c r="W1633">
        <v>99.98</v>
      </c>
      <c r="X1633">
        <v>39.979999999999997</v>
      </c>
      <c r="Y1633">
        <v>1</v>
      </c>
      <c r="Z1633" t="s">
        <v>2094</v>
      </c>
      <c r="AA1633" t="s">
        <v>2361</v>
      </c>
      <c r="AF1633" s="4"/>
      <c r="AG1633" s="4"/>
      <c r="AH1633" t="s">
        <v>65</v>
      </c>
      <c r="AI1633" t="s">
        <v>227</v>
      </c>
      <c r="AJ1633" t="s">
        <v>435</v>
      </c>
      <c r="AK1633" t="s">
        <v>997</v>
      </c>
      <c r="AL1633" t="s">
        <v>1529</v>
      </c>
      <c r="AM1633" t="s">
        <v>69</v>
      </c>
      <c r="AN1633" t="s">
        <v>1517</v>
      </c>
      <c r="AO1633" t="s">
        <v>431</v>
      </c>
      <c r="AP1633" t="s">
        <v>2326</v>
      </c>
    </row>
    <row r="1634" spans="1:42" x14ac:dyDescent="0.25">
      <c r="A1634">
        <v>1151</v>
      </c>
      <c r="B1634">
        <v>107</v>
      </c>
      <c r="C1634" s="4">
        <v>44396</v>
      </c>
      <c r="D1634">
        <v>1</v>
      </c>
      <c r="E1634" t="s">
        <v>39</v>
      </c>
      <c r="F1634" t="s">
        <v>50</v>
      </c>
      <c r="G1634" t="s">
        <v>55</v>
      </c>
      <c r="H1634" t="s">
        <v>58</v>
      </c>
      <c r="I1634" s="4">
        <v>44077</v>
      </c>
      <c r="J1634">
        <v>10</v>
      </c>
      <c r="K1634" t="s">
        <v>61</v>
      </c>
      <c r="L1634" s="4">
        <v>44055</v>
      </c>
      <c r="M1634" s="4">
        <v>44196</v>
      </c>
      <c r="N1634">
        <v>1</v>
      </c>
      <c r="O1634" t="s">
        <v>70</v>
      </c>
      <c r="P1634" t="s">
        <v>232</v>
      </c>
      <c r="Q1634">
        <v>1</v>
      </c>
      <c r="R1634" t="s">
        <v>635</v>
      </c>
      <c r="S1634" t="s">
        <v>1183</v>
      </c>
      <c r="T1634" t="s">
        <v>1707</v>
      </c>
      <c r="U1634" t="s">
        <v>80</v>
      </c>
      <c r="V1634" t="s">
        <v>1548</v>
      </c>
      <c r="W1634">
        <v>45.98</v>
      </c>
      <c r="X1634">
        <v>29.98</v>
      </c>
      <c r="Y1634">
        <v>1</v>
      </c>
      <c r="Z1634" t="s">
        <v>673</v>
      </c>
      <c r="AA1634" t="s">
        <v>2348</v>
      </c>
      <c r="AF1634" s="4"/>
      <c r="AG1634" s="4"/>
      <c r="AH1634" t="s">
        <v>70</v>
      </c>
      <c r="AI1634" t="s">
        <v>232</v>
      </c>
      <c r="AJ1634" t="s">
        <v>635</v>
      </c>
      <c r="AK1634" t="s">
        <v>1183</v>
      </c>
      <c r="AL1634" t="s">
        <v>1707</v>
      </c>
      <c r="AM1634" t="s">
        <v>80</v>
      </c>
      <c r="AN1634" t="s">
        <v>1548</v>
      </c>
      <c r="AO1634" t="s">
        <v>673</v>
      </c>
      <c r="AP1634" t="s">
        <v>2348</v>
      </c>
    </row>
    <row r="1635" spans="1:42" x14ac:dyDescent="0.25">
      <c r="A1635">
        <v>1152</v>
      </c>
      <c r="B1635">
        <v>222</v>
      </c>
      <c r="C1635" s="4">
        <v>44397</v>
      </c>
      <c r="D1635">
        <v>9</v>
      </c>
      <c r="E1635" t="s">
        <v>41</v>
      </c>
      <c r="F1635" t="s">
        <v>52</v>
      </c>
      <c r="G1635" t="s">
        <v>55</v>
      </c>
      <c r="H1635" t="s">
        <v>57</v>
      </c>
      <c r="I1635" s="4">
        <v>43729</v>
      </c>
      <c r="J1635">
        <v>1</v>
      </c>
      <c r="K1635" t="s">
        <v>61</v>
      </c>
      <c r="L1635" s="4">
        <v>43615</v>
      </c>
      <c r="M1635" s="4">
        <v>43830</v>
      </c>
      <c r="N1635">
        <v>2</v>
      </c>
      <c r="O1635" t="s">
        <v>214</v>
      </c>
      <c r="P1635" t="s">
        <v>376</v>
      </c>
      <c r="Q1635">
        <v>2</v>
      </c>
      <c r="R1635" t="s">
        <v>936</v>
      </c>
      <c r="S1635" t="s">
        <v>1470</v>
      </c>
      <c r="T1635" t="s">
        <v>1984</v>
      </c>
      <c r="U1635" t="s">
        <v>83</v>
      </c>
      <c r="V1635" t="s">
        <v>1869</v>
      </c>
      <c r="W1635">
        <v>346.95</v>
      </c>
      <c r="X1635">
        <v>74.95</v>
      </c>
      <c r="Y1635">
        <v>2</v>
      </c>
      <c r="Z1635" t="s">
        <v>2318</v>
      </c>
      <c r="AA1635" t="s">
        <v>2626</v>
      </c>
      <c r="AF1635" s="4"/>
      <c r="AG1635" s="4"/>
      <c r="AH1635" t="s">
        <v>79</v>
      </c>
      <c r="AI1635" t="s">
        <v>241</v>
      </c>
      <c r="AJ1635" t="s">
        <v>530</v>
      </c>
      <c r="AK1635" t="s">
        <v>1092</v>
      </c>
      <c r="AL1635" t="s">
        <v>1619</v>
      </c>
      <c r="AM1635" t="s">
        <v>67</v>
      </c>
      <c r="AN1635" t="s">
        <v>1548</v>
      </c>
      <c r="AO1635" t="s">
        <v>65</v>
      </c>
      <c r="AP1635" t="s">
        <v>2343</v>
      </c>
    </row>
    <row r="1636" spans="1:42" x14ac:dyDescent="0.25">
      <c r="A1636">
        <v>1152</v>
      </c>
      <c r="B1636">
        <v>222</v>
      </c>
      <c r="C1636" s="4">
        <v>44397</v>
      </c>
      <c r="D1636">
        <v>9</v>
      </c>
      <c r="E1636" t="s">
        <v>41</v>
      </c>
      <c r="F1636" t="s">
        <v>52</v>
      </c>
      <c r="G1636" t="s">
        <v>55</v>
      </c>
      <c r="H1636" t="s">
        <v>57</v>
      </c>
      <c r="I1636" s="4">
        <v>43729</v>
      </c>
      <c r="J1636">
        <v>1</v>
      </c>
      <c r="K1636" t="s">
        <v>61</v>
      </c>
      <c r="L1636" s="4">
        <v>43615</v>
      </c>
      <c r="M1636" s="4">
        <v>43830</v>
      </c>
      <c r="N1636">
        <v>2</v>
      </c>
      <c r="O1636" t="s">
        <v>214</v>
      </c>
      <c r="P1636" t="s">
        <v>376</v>
      </c>
      <c r="Q1636">
        <v>2</v>
      </c>
      <c r="R1636" t="s">
        <v>936</v>
      </c>
      <c r="S1636" t="s">
        <v>1470</v>
      </c>
      <c r="T1636" t="s">
        <v>1984</v>
      </c>
      <c r="U1636" t="s">
        <v>83</v>
      </c>
      <c r="V1636" t="s">
        <v>1869</v>
      </c>
      <c r="W1636">
        <v>346.95</v>
      </c>
      <c r="X1636">
        <v>74.95</v>
      </c>
      <c r="Y1636">
        <v>2</v>
      </c>
      <c r="Z1636" t="s">
        <v>2318</v>
      </c>
      <c r="AA1636" t="s">
        <v>2626</v>
      </c>
      <c r="AF1636" s="4"/>
      <c r="AG1636" s="4"/>
      <c r="AH1636" t="s">
        <v>78</v>
      </c>
      <c r="AI1636" t="s">
        <v>240</v>
      </c>
      <c r="AJ1636" t="s">
        <v>402</v>
      </c>
      <c r="AK1636" t="s">
        <v>964</v>
      </c>
      <c r="AL1636" t="s">
        <v>1498</v>
      </c>
      <c r="AM1636" t="s">
        <v>80</v>
      </c>
      <c r="AN1636" t="s">
        <v>1548</v>
      </c>
      <c r="AO1636" t="s">
        <v>469</v>
      </c>
      <c r="AP1636" t="s">
        <v>2339</v>
      </c>
    </row>
    <row r="1637" spans="1:42" x14ac:dyDescent="0.25">
      <c r="A1637">
        <v>1153</v>
      </c>
      <c r="B1637">
        <v>299</v>
      </c>
      <c r="C1637" s="4">
        <v>44397</v>
      </c>
      <c r="D1637">
        <v>3</v>
      </c>
      <c r="E1637" t="s">
        <v>34</v>
      </c>
      <c r="F1637" t="s">
        <v>45</v>
      </c>
      <c r="G1637" t="s">
        <v>56</v>
      </c>
      <c r="H1637" t="s">
        <v>58</v>
      </c>
      <c r="I1637" s="4">
        <v>43567</v>
      </c>
      <c r="J1637">
        <v>2</v>
      </c>
      <c r="L1637" s="4"/>
      <c r="M1637" s="4"/>
      <c r="N1637">
        <v>1</v>
      </c>
      <c r="O1637" t="s">
        <v>79</v>
      </c>
      <c r="P1637" t="s">
        <v>241</v>
      </c>
      <c r="Q1637">
        <v>1</v>
      </c>
      <c r="R1637" t="s">
        <v>595</v>
      </c>
      <c r="S1637" t="s">
        <v>1045</v>
      </c>
      <c r="T1637" t="s">
        <v>578</v>
      </c>
      <c r="U1637" t="s">
        <v>69</v>
      </c>
      <c r="V1637" t="s">
        <v>1548</v>
      </c>
      <c r="W1637">
        <v>100</v>
      </c>
      <c r="X1637">
        <v>14.99</v>
      </c>
      <c r="Y1637">
        <v>1</v>
      </c>
      <c r="Z1637" t="s">
        <v>455</v>
      </c>
      <c r="AA1637" t="s">
        <v>2340</v>
      </c>
      <c r="AF1637" s="4"/>
      <c r="AG1637" s="4"/>
      <c r="AH1637" t="s">
        <v>79</v>
      </c>
      <c r="AI1637" t="s">
        <v>241</v>
      </c>
      <c r="AJ1637" t="s">
        <v>595</v>
      </c>
      <c r="AK1637" t="s">
        <v>1045</v>
      </c>
      <c r="AL1637" t="s">
        <v>578</v>
      </c>
      <c r="AM1637" t="s">
        <v>69</v>
      </c>
      <c r="AN1637" t="s">
        <v>1548</v>
      </c>
      <c r="AO1637" t="s">
        <v>455</v>
      </c>
      <c r="AP1637" t="s">
        <v>2340</v>
      </c>
    </row>
    <row r="1638" spans="1:42" x14ac:dyDescent="0.25">
      <c r="A1638">
        <v>1154</v>
      </c>
      <c r="B1638">
        <v>18</v>
      </c>
      <c r="C1638" s="4">
        <v>44399</v>
      </c>
      <c r="D1638">
        <v>4</v>
      </c>
      <c r="E1638" t="s">
        <v>40</v>
      </c>
      <c r="F1638" t="s">
        <v>51</v>
      </c>
      <c r="G1638" t="s">
        <v>56</v>
      </c>
      <c r="H1638" t="s">
        <v>57</v>
      </c>
      <c r="I1638" s="4">
        <v>43660</v>
      </c>
      <c r="J1638">
        <v>3</v>
      </c>
      <c r="K1638" t="s">
        <v>59</v>
      </c>
      <c r="L1638" s="4">
        <v>43615</v>
      </c>
      <c r="M1638" s="4">
        <v>43830</v>
      </c>
      <c r="N1638">
        <v>1</v>
      </c>
      <c r="O1638" t="s">
        <v>78</v>
      </c>
      <c r="P1638" t="s">
        <v>240</v>
      </c>
      <c r="Q1638">
        <v>1</v>
      </c>
      <c r="R1638" t="s">
        <v>871</v>
      </c>
      <c r="S1638" t="s">
        <v>1408</v>
      </c>
      <c r="T1638" t="s">
        <v>1923</v>
      </c>
      <c r="U1638" t="s">
        <v>69</v>
      </c>
      <c r="V1638" t="s">
        <v>1548</v>
      </c>
      <c r="W1638">
        <v>5.99</v>
      </c>
      <c r="X1638">
        <v>14.99</v>
      </c>
      <c r="Y1638">
        <v>1</v>
      </c>
      <c r="Z1638" t="s">
        <v>393</v>
      </c>
      <c r="AA1638" t="s">
        <v>2345</v>
      </c>
      <c r="AF1638" s="4"/>
      <c r="AG1638" s="4"/>
      <c r="AH1638" t="s">
        <v>78</v>
      </c>
      <c r="AI1638" t="s">
        <v>240</v>
      </c>
      <c r="AJ1638" t="s">
        <v>871</v>
      </c>
      <c r="AK1638" t="s">
        <v>1408</v>
      </c>
      <c r="AL1638" t="s">
        <v>1923</v>
      </c>
      <c r="AM1638" t="s">
        <v>69</v>
      </c>
      <c r="AN1638" t="s">
        <v>1548</v>
      </c>
      <c r="AO1638" t="s">
        <v>393</v>
      </c>
      <c r="AP1638" t="s">
        <v>2345</v>
      </c>
    </row>
    <row r="1639" spans="1:42" x14ac:dyDescent="0.25">
      <c r="A1639">
        <v>1155</v>
      </c>
      <c r="B1639">
        <v>133</v>
      </c>
      <c r="C1639" s="4">
        <v>44399</v>
      </c>
      <c r="D1639">
        <v>9</v>
      </c>
      <c r="E1639" t="s">
        <v>41</v>
      </c>
      <c r="F1639" t="s">
        <v>52</v>
      </c>
      <c r="G1639" t="s">
        <v>56</v>
      </c>
      <c r="H1639" t="s">
        <v>57</v>
      </c>
      <c r="I1639" s="4">
        <v>44154</v>
      </c>
      <c r="J1639">
        <v>11</v>
      </c>
      <c r="K1639" t="s">
        <v>60</v>
      </c>
      <c r="L1639" s="4">
        <v>44148</v>
      </c>
      <c r="M1639" s="4">
        <v>44265</v>
      </c>
      <c r="N1639">
        <v>1</v>
      </c>
      <c r="O1639" t="s">
        <v>70</v>
      </c>
      <c r="P1639" t="s">
        <v>232</v>
      </c>
      <c r="Q1639">
        <v>1</v>
      </c>
      <c r="R1639" t="s">
        <v>512</v>
      </c>
      <c r="S1639" t="s">
        <v>1075</v>
      </c>
      <c r="T1639" t="s">
        <v>1602</v>
      </c>
      <c r="U1639" t="s">
        <v>69</v>
      </c>
      <c r="V1639" t="s">
        <v>1517</v>
      </c>
      <c r="W1639">
        <v>32.96</v>
      </c>
      <c r="X1639">
        <v>19.989999999999998</v>
      </c>
      <c r="Y1639">
        <v>1</v>
      </c>
      <c r="Z1639" t="s">
        <v>673</v>
      </c>
      <c r="AA1639" t="s">
        <v>2348</v>
      </c>
      <c r="AF1639" s="4"/>
      <c r="AG1639" s="4"/>
      <c r="AH1639" t="s">
        <v>70</v>
      </c>
      <c r="AI1639" t="s">
        <v>232</v>
      </c>
      <c r="AJ1639" t="s">
        <v>512</v>
      </c>
      <c r="AK1639" t="s">
        <v>1075</v>
      </c>
      <c r="AL1639" t="s">
        <v>1602</v>
      </c>
      <c r="AM1639" t="s">
        <v>69</v>
      </c>
      <c r="AN1639" t="s">
        <v>1517</v>
      </c>
      <c r="AO1639" t="s">
        <v>673</v>
      </c>
      <c r="AP1639" t="s">
        <v>2348</v>
      </c>
    </row>
    <row r="1640" spans="1:42" x14ac:dyDescent="0.25">
      <c r="A1640">
        <v>1156</v>
      </c>
      <c r="B1640">
        <v>227</v>
      </c>
      <c r="C1640" s="4">
        <v>44399</v>
      </c>
      <c r="D1640">
        <v>10</v>
      </c>
      <c r="E1640" t="s">
        <v>42</v>
      </c>
      <c r="F1640" t="s">
        <v>53</v>
      </c>
      <c r="G1640" t="s">
        <v>56</v>
      </c>
      <c r="H1640" t="s">
        <v>57</v>
      </c>
      <c r="I1640" s="4">
        <v>43613</v>
      </c>
      <c r="J1640">
        <v>2</v>
      </c>
      <c r="L1640" s="4"/>
      <c r="M1640" s="4"/>
      <c r="N1640">
        <v>1</v>
      </c>
      <c r="O1640" t="s">
        <v>67</v>
      </c>
      <c r="P1640" t="s">
        <v>229</v>
      </c>
      <c r="Q1640">
        <v>1</v>
      </c>
      <c r="R1640" t="s">
        <v>391</v>
      </c>
      <c r="S1640" t="s">
        <v>953</v>
      </c>
      <c r="T1640" t="s">
        <v>1487</v>
      </c>
      <c r="U1640" t="s">
        <v>67</v>
      </c>
      <c r="V1640" t="s">
        <v>1548</v>
      </c>
      <c r="W1640">
        <v>89.85</v>
      </c>
      <c r="X1640">
        <v>44.97</v>
      </c>
      <c r="Y1640">
        <v>1</v>
      </c>
      <c r="Z1640" t="s">
        <v>90</v>
      </c>
      <c r="AA1640" t="s">
        <v>2328</v>
      </c>
      <c r="AF1640" s="4"/>
      <c r="AG1640" s="4"/>
      <c r="AH1640" t="s">
        <v>67</v>
      </c>
      <c r="AI1640" t="s">
        <v>229</v>
      </c>
      <c r="AJ1640" t="s">
        <v>391</v>
      </c>
      <c r="AK1640" t="s">
        <v>953</v>
      </c>
      <c r="AL1640" t="s">
        <v>1487</v>
      </c>
      <c r="AM1640" t="s">
        <v>67</v>
      </c>
      <c r="AN1640" t="s">
        <v>1548</v>
      </c>
      <c r="AO1640" t="s">
        <v>90</v>
      </c>
      <c r="AP1640" t="s">
        <v>2328</v>
      </c>
    </row>
    <row r="1641" spans="1:42" x14ac:dyDescent="0.25">
      <c r="A1641">
        <v>1157</v>
      </c>
      <c r="B1641">
        <v>31</v>
      </c>
      <c r="C1641" s="4">
        <v>44400</v>
      </c>
      <c r="D1641">
        <v>11</v>
      </c>
      <c r="E1641" t="s">
        <v>37</v>
      </c>
      <c r="F1641" t="s">
        <v>48</v>
      </c>
      <c r="G1641" t="s">
        <v>56</v>
      </c>
      <c r="H1641" t="s">
        <v>57</v>
      </c>
      <c r="I1641" s="4">
        <v>44053</v>
      </c>
      <c r="J1641">
        <v>9</v>
      </c>
      <c r="K1641" t="s">
        <v>59</v>
      </c>
      <c r="L1641" s="4">
        <v>43952</v>
      </c>
      <c r="M1641" s="4">
        <v>44075</v>
      </c>
      <c r="N1641">
        <v>1</v>
      </c>
      <c r="O1641" t="s">
        <v>84</v>
      </c>
      <c r="P1641" t="s">
        <v>246</v>
      </c>
      <c r="Q1641">
        <v>1</v>
      </c>
      <c r="R1641" t="s">
        <v>426</v>
      </c>
      <c r="S1641" t="s">
        <v>988</v>
      </c>
      <c r="T1641" t="s">
        <v>1521</v>
      </c>
      <c r="U1641" t="s">
        <v>80</v>
      </c>
      <c r="V1641" t="s">
        <v>1548</v>
      </c>
      <c r="W1641">
        <v>83.98</v>
      </c>
      <c r="X1641">
        <v>29.98</v>
      </c>
      <c r="Y1641">
        <v>1</v>
      </c>
      <c r="Z1641" t="s">
        <v>410</v>
      </c>
      <c r="AA1641" t="s">
        <v>2359</v>
      </c>
      <c r="AF1641" s="4"/>
      <c r="AG1641" s="4"/>
      <c r="AH1641" t="s">
        <v>84</v>
      </c>
      <c r="AI1641" t="s">
        <v>246</v>
      </c>
      <c r="AJ1641" t="s">
        <v>426</v>
      </c>
      <c r="AK1641" t="s">
        <v>988</v>
      </c>
      <c r="AL1641" t="s">
        <v>1521</v>
      </c>
      <c r="AM1641" t="s">
        <v>80</v>
      </c>
      <c r="AN1641" t="s">
        <v>1548</v>
      </c>
      <c r="AO1641" t="s">
        <v>410</v>
      </c>
      <c r="AP1641" t="s">
        <v>2359</v>
      </c>
    </row>
    <row r="1642" spans="1:42" x14ac:dyDescent="0.25">
      <c r="A1642">
        <v>1158</v>
      </c>
      <c r="B1642">
        <v>267</v>
      </c>
      <c r="C1642" s="4">
        <v>44400</v>
      </c>
      <c r="D1642">
        <v>9</v>
      </c>
      <c r="E1642" t="s">
        <v>41</v>
      </c>
      <c r="F1642" t="s">
        <v>52</v>
      </c>
      <c r="G1642" t="s">
        <v>56</v>
      </c>
      <c r="H1642" t="s">
        <v>58</v>
      </c>
      <c r="I1642" s="4">
        <v>44265</v>
      </c>
      <c r="J1642">
        <v>12</v>
      </c>
      <c r="K1642" t="s">
        <v>61</v>
      </c>
      <c r="L1642" s="4">
        <v>44250</v>
      </c>
      <c r="M1642" s="4">
        <v>44377</v>
      </c>
      <c r="N1642">
        <v>1</v>
      </c>
      <c r="O1642" t="s">
        <v>80</v>
      </c>
      <c r="P1642" t="s">
        <v>242</v>
      </c>
      <c r="Q1642">
        <v>1</v>
      </c>
      <c r="R1642" t="s">
        <v>696</v>
      </c>
      <c r="S1642" t="s">
        <v>1236</v>
      </c>
      <c r="T1642" t="s">
        <v>1758</v>
      </c>
      <c r="U1642" t="s">
        <v>80</v>
      </c>
      <c r="V1642" t="s">
        <v>1548</v>
      </c>
      <c r="W1642">
        <v>145.97999999999999</v>
      </c>
      <c r="X1642">
        <v>29.98</v>
      </c>
      <c r="Y1642">
        <v>1</v>
      </c>
      <c r="Z1642" t="s">
        <v>80</v>
      </c>
      <c r="AA1642" t="s">
        <v>2357</v>
      </c>
      <c r="AF1642" s="4"/>
      <c r="AG1642" s="4"/>
      <c r="AH1642" t="s">
        <v>80</v>
      </c>
      <c r="AI1642" t="s">
        <v>242</v>
      </c>
      <c r="AJ1642" t="s">
        <v>696</v>
      </c>
      <c r="AK1642" t="s">
        <v>1236</v>
      </c>
      <c r="AL1642" t="s">
        <v>1758</v>
      </c>
      <c r="AM1642" t="s">
        <v>80</v>
      </c>
      <c r="AN1642" t="s">
        <v>1548</v>
      </c>
      <c r="AO1642" t="s">
        <v>80</v>
      </c>
      <c r="AP1642" t="s">
        <v>2357</v>
      </c>
    </row>
    <row r="1643" spans="1:42" x14ac:dyDescent="0.25">
      <c r="A1643">
        <v>1159</v>
      </c>
      <c r="B1643">
        <v>26</v>
      </c>
      <c r="C1643" s="4">
        <v>44402</v>
      </c>
      <c r="D1643">
        <v>5</v>
      </c>
      <c r="E1643" t="s">
        <v>36</v>
      </c>
      <c r="F1643" t="s">
        <v>47</v>
      </c>
      <c r="G1643" t="s">
        <v>56</v>
      </c>
      <c r="H1643" t="s">
        <v>58</v>
      </c>
      <c r="I1643" s="4">
        <v>43843</v>
      </c>
      <c r="J1643">
        <v>5</v>
      </c>
      <c r="K1643" t="s">
        <v>60</v>
      </c>
      <c r="L1643" s="4">
        <v>43831</v>
      </c>
      <c r="M1643" s="4">
        <v>43921</v>
      </c>
      <c r="N1643">
        <v>1</v>
      </c>
      <c r="O1643" t="s">
        <v>78</v>
      </c>
      <c r="P1643" t="s">
        <v>240</v>
      </c>
      <c r="Q1643">
        <v>1</v>
      </c>
      <c r="R1643" t="s">
        <v>904</v>
      </c>
      <c r="S1643" t="s">
        <v>1191</v>
      </c>
      <c r="T1643" t="s">
        <v>1490</v>
      </c>
      <c r="U1643" t="s">
        <v>69</v>
      </c>
      <c r="V1643" t="s">
        <v>1548</v>
      </c>
      <c r="W1643">
        <v>8.99</v>
      </c>
      <c r="X1643">
        <v>14.99</v>
      </c>
      <c r="Y1643">
        <v>1</v>
      </c>
      <c r="Z1643" t="s">
        <v>469</v>
      </c>
      <c r="AA1643" t="s">
        <v>2339</v>
      </c>
      <c r="AF1643" s="4"/>
      <c r="AG1643" s="4"/>
      <c r="AH1643" t="s">
        <v>78</v>
      </c>
      <c r="AI1643" t="s">
        <v>240</v>
      </c>
      <c r="AJ1643" t="s">
        <v>904</v>
      </c>
      <c r="AK1643" t="s">
        <v>1191</v>
      </c>
      <c r="AL1643" t="s">
        <v>1490</v>
      </c>
      <c r="AM1643" t="s">
        <v>69</v>
      </c>
      <c r="AN1643" t="s">
        <v>1548</v>
      </c>
      <c r="AO1643" t="s">
        <v>469</v>
      </c>
      <c r="AP1643" t="s">
        <v>2339</v>
      </c>
    </row>
    <row r="1644" spans="1:42" x14ac:dyDescent="0.25">
      <c r="A1644">
        <v>1160</v>
      </c>
      <c r="B1644">
        <v>77</v>
      </c>
      <c r="C1644" s="4">
        <v>44402</v>
      </c>
      <c r="D1644">
        <v>4</v>
      </c>
      <c r="E1644" t="s">
        <v>40</v>
      </c>
      <c r="F1644" t="s">
        <v>51</v>
      </c>
      <c r="G1644" t="s">
        <v>55</v>
      </c>
      <c r="H1644" t="s">
        <v>57</v>
      </c>
      <c r="I1644" s="4">
        <v>44083</v>
      </c>
      <c r="J1644">
        <v>10</v>
      </c>
      <c r="K1644" t="s">
        <v>61</v>
      </c>
      <c r="L1644" s="4">
        <v>44055</v>
      </c>
      <c r="M1644" s="4">
        <v>44196</v>
      </c>
      <c r="N1644">
        <v>1</v>
      </c>
      <c r="O1644" t="s">
        <v>70</v>
      </c>
      <c r="P1644" t="s">
        <v>232</v>
      </c>
      <c r="Q1644">
        <v>1</v>
      </c>
      <c r="R1644" t="s">
        <v>635</v>
      </c>
      <c r="S1644" t="s">
        <v>1183</v>
      </c>
      <c r="T1644" t="s">
        <v>1707</v>
      </c>
      <c r="U1644" t="s">
        <v>67</v>
      </c>
      <c r="V1644" t="s">
        <v>1517</v>
      </c>
      <c r="W1644">
        <v>68.97</v>
      </c>
      <c r="X1644">
        <v>59.97</v>
      </c>
      <c r="Y1644">
        <v>1</v>
      </c>
      <c r="Z1644" t="s">
        <v>673</v>
      </c>
      <c r="AA1644" t="s">
        <v>2348</v>
      </c>
      <c r="AF1644" s="4"/>
      <c r="AG1644" s="4"/>
      <c r="AH1644" t="s">
        <v>70</v>
      </c>
      <c r="AI1644" t="s">
        <v>232</v>
      </c>
      <c r="AJ1644" t="s">
        <v>635</v>
      </c>
      <c r="AK1644" t="s">
        <v>1183</v>
      </c>
      <c r="AL1644" t="s">
        <v>1707</v>
      </c>
      <c r="AM1644" t="s">
        <v>67</v>
      </c>
      <c r="AN1644" t="s">
        <v>1517</v>
      </c>
      <c r="AO1644" t="s">
        <v>673</v>
      </c>
      <c r="AP1644" t="s">
        <v>2348</v>
      </c>
    </row>
    <row r="1645" spans="1:42" x14ac:dyDescent="0.25">
      <c r="A1645">
        <v>1161</v>
      </c>
      <c r="B1645">
        <v>238</v>
      </c>
      <c r="C1645" s="4">
        <v>44402</v>
      </c>
      <c r="D1645">
        <v>7</v>
      </c>
      <c r="E1645" t="s">
        <v>35</v>
      </c>
      <c r="F1645" t="s">
        <v>46</v>
      </c>
      <c r="G1645" t="s">
        <v>56</v>
      </c>
      <c r="H1645" t="s">
        <v>57</v>
      </c>
      <c r="I1645" s="4">
        <v>44122</v>
      </c>
      <c r="J1645">
        <v>15</v>
      </c>
      <c r="K1645" t="s">
        <v>62</v>
      </c>
      <c r="L1645" s="4">
        <v>43615</v>
      </c>
      <c r="M1645" s="4">
        <v>44413</v>
      </c>
      <c r="N1645">
        <v>2</v>
      </c>
      <c r="O1645" t="s">
        <v>220</v>
      </c>
      <c r="P1645" t="s">
        <v>382</v>
      </c>
      <c r="Q1645">
        <v>2</v>
      </c>
      <c r="R1645" t="s">
        <v>937</v>
      </c>
      <c r="S1645" t="s">
        <v>1471</v>
      </c>
      <c r="T1645" t="s">
        <v>1985</v>
      </c>
      <c r="U1645" t="s">
        <v>75</v>
      </c>
      <c r="V1645" t="s">
        <v>1869</v>
      </c>
      <c r="W1645">
        <v>805.95</v>
      </c>
      <c r="X1645">
        <v>74.95</v>
      </c>
      <c r="Y1645">
        <v>2</v>
      </c>
      <c r="Z1645" t="s">
        <v>2262</v>
      </c>
      <c r="AA1645" t="s">
        <v>2561</v>
      </c>
      <c r="AF1645" s="4"/>
      <c r="AG1645" s="4"/>
      <c r="AH1645" t="s">
        <v>84</v>
      </c>
      <c r="AI1645" t="s">
        <v>246</v>
      </c>
      <c r="AJ1645" t="s">
        <v>549</v>
      </c>
      <c r="AK1645" t="s">
        <v>1110</v>
      </c>
      <c r="AL1645" t="s">
        <v>1635</v>
      </c>
      <c r="AM1645" t="s">
        <v>80</v>
      </c>
      <c r="AN1645" t="s">
        <v>1548</v>
      </c>
      <c r="AO1645" t="s">
        <v>410</v>
      </c>
      <c r="AP1645" t="s">
        <v>2359</v>
      </c>
    </row>
    <row r="1646" spans="1:42" x14ac:dyDescent="0.25">
      <c r="A1646">
        <v>1161</v>
      </c>
      <c r="B1646">
        <v>238</v>
      </c>
      <c r="C1646" s="4">
        <v>44402</v>
      </c>
      <c r="D1646">
        <v>7</v>
      </c>
      <c r="E1646" t="s">
        <v>35</v>
      </c>
      <c r="F1646" t="s">
        <v>46</v>
      </c>
      <c r="G1646" t="s">
        <v>56</v>
      </c>
      <c r="H1646" t="s">
        <v>57</v>
      </c>
      <c r="I1646" s="4">
        <v>44122</v>
      </c>
      <c r="J1646">
        <v>15</v>
      </c>
      <c r="K1646" t="s">
        <v>62</v>
      </c>
      <c r="L1646" s="4">
        <v>43615</v>
      </c>
      <c r="M1646" s="4">
        <v>44413</v>
      </c>
      <c r="N1646">
        <v>2</v>
      </c>
      <c r="O1646" t="s">
        <v>220</v>
      </c>
      <c r="P1646" t="s">
        <v>382</v>
      </c>
      <c r="Q1646">
        <v>2</v>
      </c>
      <c r="R1646" t="s">
        <v>937</v>
      </c>
      <c r="S1646" t="s">
        <v>1471</v>
      </c>
      <c r="T1646" t="s">
        <v>1985</v>
      </c>
      <c r="U1646" t="s">
        <v>75</v>
      </c>
      <c r="V1646" t="s">
        <v>1869</v>
      </c>
      <c r="W1646">
        <v>805.95</v>
      </c>
      <c r="X1646">
        <v>74.95</v>
      </c>
      <c r="Y1646">
        <v>2</v>
      </c>
      <c r="Z1646" t="s">
        <v>2262</v>
      </c>
      <c r="AA1646" t="s">
        <v>2561</v>
      </c>
      <c r="AF1646" s="4"/>
      <c r="AG1646" s="4"/>
      <c r="AH1646" t="s">
        <v>80</v>
      </c>
      <c r="AI1646" t="s">
        <v>242</v>
      </c>
      <c r="AJ1646" t="s">
        <v>509</v>
      </c>
      <c r="AK1646" t="s">
        <v>1072</v>
      </c>
      <c r="AL1646" t="s">
        <v>1599</v>
      </c>
      <c r="AM1646" t="s">
        <v>67</v>
      </c>
      <c r="AN1646" t="s">
        <v>1548</v>
      </c>
      <c r="AO1646" t="s">
        <v>79</v>
      </c>
      <c r="AP1646" t="s">
        <v>2349</v>
      </c>
    </row>
    <row r="1647" spans="1:42" x14ac:dyDescent="0.25">
      <c r="A1647">
        <v>1162</v>
      </c>
      <c r="B1647">
        <v>292</v>
      </c>
      <c r="C1647" s="4">
        <v>44402</v>
      </c>
      <c r="D1647">
        <v>11</v>
      </c>
      <c r="E1647" t="s">
        <v>37</v>
      </c>
      <c r="F1647" t="s">
        <v>48</v>
      </c>
      <c r="G1647" t="s">
        <v>56</v>
      </c>
      <c r="H1647" t="s">
        <v>58</v>
      </c>
      <c r="I1647" s="4">
        <v>43637</v>
      </c>
      <c r="J1647">
        <v>3</v>
      </c>
      <c r="K1647" t="s">
        <v>59</v>
      </c>
      <c r="L1647" s="4">
        <v>43615</v>
      </c>
      <c r="M1647" s="4">
        <v>43830</v>
      </c>
      <c r="N1647">
        <v>2</v>
      </c>
      <c r="O1647" t="s">
        <v>109</v>
      </c>
      <c r="P1647" t="s">
        <v>271</v>
      </c>
      <c r="Q1647">
        <v>2</v>
      </c>
      <c r="R1647" t="s">
        <v>938</v>
      </c>
      <c r="S1647" t="s">
        <v>1472</v>
      </c>
      <c r="T1647" t="s">
        <v>1986</v>
      </c>
      <c r="U1647" t="s">
        <v>88</v>
      </c>
      <c r="V1647" t="s">
        <v>2031</v>
      </c>
      <c r="W1647">
        <v>181.96</v>
      </c>
      <c r="X1647">
        <v>79.959999999999994</v>
      </c>
      <c r="Y1647">
        <v>2</v>
      </c>
      <c r="Z1647" t="s">
        <v>172</v>
      </c>
      <c r="AA1647" t="s">
        <v>2414</v>
      </c>
      <c r="AF1647" s="4"/>
      <c r="AG1647" s="4"/>
      <c r="AH1647" t="s">
        <v>67</v>
      </c>
      <c r="AI1647" t="s">
        <v>229</v>
      </c>
      <c r="AJ1647" t="s">
        <v>527</v>
      </c>
      <c r="AK1647" t="s">
        <v>953</v>
      </c>
      <c r="AL1647" t="s">
        <v>1617</v>
      </c>
      <c r="AM1647" t="s">
        <v>80</v>
      </c>
      <c r="AN1647" t="s">
        <v>1548</v>
      </c>
      <c r="AO1647" t="s">
        <v>84</v>
      </c>
      <c r="AP1647" t="s">
        <v>2366</v>
      </c>
    </row>
    <row r="1648" spans="1:42" x14ac:dyDescent="0.25">
      <c r="A1648">
        <v>1162</v>
      </c>
      <c r="B1648">
        <v>292</v>
      </c>
      <c r="C1648" s="4">
        <v>44402</v>
      </c>
      <c r="D1648">
        <v>11</v>
      </c>
      <c r="E1648" t="s">
        <v>37</v>
      </c>
      <c r="F1648" t="s">
        <v>48</v>
      </c>
      <c r="G1648" t="s">
        <v>56</v>
      </c>
      <c r="H1648" t="s">
        <v>58</v>
      </c>
      <c r="I1648" s="4">
        <v>43637</v>
      </c>
      <c r="J1648">
        <v>3</v>
      </c>
      <c r="K1648" t="s">
        <v>59</v>
      </c>
      <c r="L1648" s="4">
        <v>43615</v>
      </c>
      <c r="M1648" s="4">
        <v>43830</v>
      </c>
      <c r="N1648">
        <v>2</v>
      </c>
      <c r="O1648" t="s">
        <v>109</v>
      </c>
      <c r="P1648" t="s">
        <v>271</v>
      </c>
      <c r="Q1648">
        <v>2</v>
      </c>
      <c r="R1648" t="s">
        <v>938</v>
      </c>
      <c r="S1648" t="s">
        <v>1472</v>
      </c>
      <c r="T1648" t="s">
        <v>1986</v>
      </c>
      <c r="U1648" t="s">
        <v>88</v>
      </c>
      <c r="V1648" t="s">
        <v>2031</v>
      </c>
      <c r="W1648">
        <v>181.96</v>
      </c>
      <c r="X1648">
        <v>79.959999999999994</v>
      </c>
      <c r="Y1648">
        <v>2</v>
      </c>
      <c r="Z1648" t="s">
        <v>172</v>
      </c>
      <c r="AA1648" t="s">
        <v>2414</v>
      </c>
      <c r="AF1648" s="4"/>
      <c r="AG1648" s="4"/>
      <c r="AH1648" t="s">
        <v>69</v>
      </c>
      <c r="AI1648" t="s">
        <v>231</v>
      </c>
      <c r="AJ1648" t="s">
        <v>78</v>
      </c>
      <c r="AK1648" t="s">
        <v>1238</v>
      </c>
      <c r="AL1648" t="s">
        <v>1533</v>
      </c>
      <c r="AM1648" t="s">
        <v>80</v>
      </c>
      <c r="AN1648" t="s">
        <v>1577</v>
      </c>
      <c r="AO1648" t="s">
        <v>69</v>
      </c>
      <c r="AP1648" t="s">
        <v>2360</v>
      </c>
    </row>
    <row r="1649" spans="1:42" x14ac:dyDescent="0.25">
      <c r="A1649">
        <v>1163</v>
      </c>
      <c r="B1649">
        <v>414</v>
      </c>
      <c r="C1649" s="4">
        <v>44402</v>
      </c>
      <c r="D1649">
        <v>10</v>
      </c>
      <c r="E1649" t="s">
        <v>42</v>
      </c>
      <c r="F1649" t="s">
        <v>53</v>
      </c>
      <c r="G1649" t="s">
        <v>56</v>
      </c>
      <c r="H1649" t="s">
        <v>57</v>
      </c>
      <c r="I1649" s="4">
        <v>44095</v>
      </c>
      <c r="J1649">
        <v>10</v>
      </c>
      <c r="K1649" t="s">
        <v>61</v>
      </c>
      <c r="L1649" s="4">
        <v>44055</v>
      </c>
      <c r="M1649" s="4">
        <v>44196</v>
      </c>
      <c r="N1649">
        <v>1</v>
      </c>
      <c r="O1649" t="s">
        <v>90</v>
      </c>
      <c r="P1649" t="s">
        <v>252</v>
      </c>
      <c r="Q1649">
        <v>1</v>
      </c>
      <c r="R1649" t="s">
        <v>593</v>
      </c>
      <c r="S1649" t="s">
        <v>1149</v>
      </c>
      <c r="T1649" t="s">
        <v>1529</v>
      </c>
      <c r="U1649" t="s">
        <v>69</v>
      </c>
      <c r="V1649" t="s">
        <v>1562</v>
      </c>
      <c r="W1649">
        <v>49.99</v>
      </c>
      <c r="X1649">
        <v>9.99</v>
      </c>
      <c r="Y1649">
        <v>1</v>
      </c>
      <c r="Z1649" t="s">
        <v>410</v>
      </c>
      <c r="AA1649" t="s">
        <v>2359</v>
      </c>
      <c r="AF1649" s="4"/>
      <c r="AG1649" s="4"/>
      <c r="AH1649" t="s">
        <v>90</v>
      </c>
      <c r="AI1649" t="s">
        <v>252</v>
      </c>
      <c r="AJ1649" t="s">
        <v>593</v>
      </c>
      <c r="AK1649" t="s">
        <v>1149</v>
      </c>
      <c r="AL1649" t="s">
        <v>1529</v>
      </c>
      <c r="AM1649" t="s">
        <v>69</v>
      </c>
      <c r="AN1649" t="s">
        <v>1562</v>
      </c>
      <c r="AO1649" t="s">
        <v>410</v>
      </c>
      <c r="AP1649" t="s">
        <v>2359</v>
      </c>
    </row>
    <row r="1650" spans="1:42" x14ac:dyDescent="0.25">
      <c r="A1650">
        <v>1164</v>
      </c>
      <c r="B1650">
        <v>418</v>
      </c>
      <c r="C1650" s="4">
        <v>44402</v>
      </c>
      <c r="D1650">
        <v>8</v>
      </c>
      <c r="E1650" t="s">
        <v>43</v>
      </c>
      <c r="F1650" t="s">
        <v>54</v>
      </c>
      <c r="G1650" t="s">
        <v>56</v>
      </c>
      <c r="H1650" t="s">
        <v>57</v>
      </c>
      <c r="I1650" s="4">
        <v>44128</v>
      </c>
      <c r="J1650">
        <v>10</v>
      </c>
      <c r="K1650" t="s">
        <v>61</v>
      </c>
      <c r="L1650" s="4">
        <v>44055</v>
      </c>
      <c r="M1650" s="4">
        <v>44196</v>
      </c>
      <c r="N1650">
        <v>3</v>
      </c>
      <c r="O1650" t="s">
        <v>222</v>
      </c>
      <c r="P1650" t="s">
        <v>384</v>
      </c>
      <c r="Q1650">
        <v>3</v>
      </c>
      <c r="R1650" t="s">
        <v>939</v>
      </c>
      <c r="S1650" t="s">
        <v>1473</v>
      </c>
      <c r="T1650" t="s">
        <v>1987</v>
      </c>
      <c r="U1650" t="s">
        <v>2012</v>
      </c>
      <c r="V1650" t="s">
        <v>2074</v>
      </c>
      <c r="W1650">
        <v>184.88</v>
      </c>
      <c r="X1650">
        <v>64.959999999999994</v>
      </c>
      <c r="Y1650">
        <v>3</v>
      </c>
      <c r="Z1650" t="s">
        <v>2319</v>
      </c>
      <c r="AA1650" t="s">
        <v>2627</v>
      </c>
      <c r="AF1650" s="4"/>
      <c r="AG1650" s="4"/>
      <c r="AH1650" t="s">
        <v>70</v>
      </c>
      <c r="AI1650" t="s">
        <v>232</v>
      </c>
      <c r="AJ1650" t="s">
        <v>635</v>
      </c>
      <c r="AK1650" t="s">
        <v>1183</v>
      </c>
      <c r="AL1650" t="s">
        <v>1707</v>
      </c>
      <c r="AM1650" t="s">
        <v>69</v>
      </c>
      <c r="AN1650" t="s">
        <v>1517</v>
      </c>
      <c r="AO1650" t="s">
        <v>673</v>
      </c>
      <c r="AP1650" t="s">
        <v>2348</v>
      </c>
    </row>
    <row r="1651" spans="1:42" x14ac:dyDescent="0.25">
      <c r="A1651">
        <v>1164</v>
      </c>
      <c r="B1651">
        <v>418</v>
      </c>
      <c r="C1651" s="4">
        <v>44402</v>
      </c>
      <c r="D1651">
        <v>8</v>
      </c>
      <c r="E1651" t="s">
        <v>43</v>
      </c>
      <c r="F1651" t="s">
        <v>54</v>
      </c>
      <c r="G1651" t="s">
        <v>56</v>
      </c>
      <c r="H1651" t="s">
        <v>57</v>
      </c>
      <c r="I1651" s="4">
        <v>44128</v>
      </c>
      <c r="J1651">
        <v>10</v>
      </c>
      <c r="K1651" t="s">
        <v>61</v>
      </c>
      <c r="L1651" s="4">
        <v>44055</v>
      </c>
      <c r="M1651" s="4">
        <v>44196</v>
      </c>
      <c r="N1651">
        <v>3</v>
      </c>
      <c r="O1651" t="s">
        <v>222</v>
      </c>
      <c r="P1651" t="s">
        <v>384</v>
      </c>
      <c r="Q1651">
        <v>3</v>
      </c>
      <c r="R1651" t="s">
        <v>939</v>
      </c>
      <c r="S1651" t="s">
        <v>1473</v>
      </c>
      <c r="T1651" t="s">
        <v>1987</v>
      </c>
      <c r="U1651" t="s">
        <v>2012</v>
      </c>
      <c r="V1651" t="s">
        <v>2074</v>
      </c>
      <c r="W1651">
        <v>184.88</v>
      </c>
      <c r="X1651">
        <v>64.959999999999994</v>
      </c>
      <c r="Y1651">
        <v>3</v>
      </c>
      <c r="Z1651" t="s">
        <v>2319</v>
      </c>
      <c r="AA1651" t="s">
        <v>2627</v>
      </c>
      <c r="AF1651" s="4"/>
      <c r="AG1651" s="4"/>
      <c r="AH1651" t="s">
        <v>84</v>
      </c>
      <c r="AI1651" t="s">
        <v>246</v>
      </c>
      <c r="AJ1651" t="s">
        <v>438</v>
      </c>
      <c r="AK1651" t="s">
        <v>1000</v>
      </c>
      <c r="AL1651" t="s">
        <v>1532</v>
      </c>
      <c r="AM1651" t="s">
        <v>69</v>
      </c>
      <c r="AN1651" t="s">
        <v>1548</v>
      </c>
      <c r="AO1651" t="s">
        <v>645</v>
      </c>
      <c r="AP1651" t="s">
        <v>2347</v>
      </c>
    </row>
    <row r="1652" spans="1:42" x14ac:dyDescent="0.25">
      <c r="A1652">
        <v>1164</v>
      </c>
      <c r="B1652">
        <v>418</v>
      </c>
      <c r="C1652" s="4">
        <v>44402</v>
      </c>
      <c r="D1652">
        <v>8</v>
      </c>
      <c r="E1652" t="s">
        <v>43</v>
      </c>
      <c r="F1652" t="s">
        <v>54</v>
      </c>
      <c r="G1652" t="s">
        <v>56</v>
      </c>
      <c r="H1652" t="s">
        <v>57</v>
      </c>
      <c r="I1652" s="4">
        <v>44128</v>
      </c>
      <c r="J1652">
        <v>10</v>
      </c>
      <c r="K1652" t="s">
        <v>61</v>
      </c>
      <c r="L1652" s="4">
        <v>44055</v>
      </c>
      <c r="M1652" s="4">
        <v>44196</v>
      </c>
      <c r="N1652">
        <v>3</v>
      </c>
      <c r="O1652" t="s">
        <v>222</v>
      </c>
      <c r="P1652" t="s">
        <v>384</v>
      </c>
      <c r="Q1652">
        <v>3</v>
      </c>
      <c r="R1652" t="s">
        <v>939</v>
      </c>
      <c r="S1652" t="s">
        <v>1473</v>
      </c>
      <c r="T1652" t="s">
        <v>1987</v>
      </c>
      <c r="U1652" t="s">
        <v>2012</v>
      </c>
      <c r="V1652" t="s">
        <v>2074</v>
      </c>
      <c r="W1652">
        <v>184.88</v>
      </c>
      <c r="X1652">
        <v>64.959999999999994</v>
      </c>
      <c r="Y1652">
        <v>3</v>
      </c>
      <c r="Z1652" t="s">
        <v>2319</v>
      </c>
      <c r="AA1652" t="s">
        <v>2627</v>
      </c>
      <c r="AF1652" s="4"/>
      <c r="AG1652" s="4"/>
      <c r="AH1652" t="s">
        <v>79</v>
      </c>
      <c r="AI1652" t="s">
        <v>241</v>
      </c>
      <c r="AJ1652" t="s">
        <v>524</v>
      </c>
      <c r="AK1652" t="s">
        <v>1087</v>
      </c>
      <c r="AL1652" t="s">
        <v>1614</v>
      </c>
      <c r="AM1652" t="s">
        <v>80</v>
      </c>
      <c r="AN1652" t="s">
        <v>1548</v>
      </c>
      <c r="AO1652" t="s">
        <v>455</v>
      </c>
      <c r="AP1652" t="s">
        <v>2340</v>
      </c>
    </row>
    <row r="1653" spans="1:42" x14ac:dyDescent="0.25">
      <c r="A1653">
        <v>1165</v>
      </c>
      <c r="B1653">
        <v>161</v>
      </c>
      <c r="C1653" s="4">
        <v>44403</v>
      </c>
      <c r="D1653">
        <v>7</v>
      </c>
      <c r="E1653" t="s">
        <v>35</v>
      </c>
      <c r="F1653" t="s">
        <v>46</v>
      </c>
      <c r="G1653" t="s">
        <v>55</v>
      </c>
      <c r="H1653" t="s">
        <v>57</v>
      </c>
      <c r="I1653" s="4">
        <v>43732</v>
      </c>
      <c r="J1653">
        <v>3</v>
      </c>
      <c r="K1653" t="s">
        <v>59</v>
      </c>
      <c r="L1653" s="4">
        <v>43615</v>
      </c>
      <c r="M1653" s="4">
        <v>43830</v>
      </c>
      <c r="N1653">
        <v>1</v>
      </c>
      <c r="O1653" t="s">
        <v>70</v>
      </c>
      <c r="P1653" t="s">
        <v>232</v>
      </c>
      <c r="Q1653">
        <v>1</v>
      </c>
      <c r="R1653" t="s">
        <v>512</v>
      </c>
      <c r="S1653" t="s">
        <v>1075</v>
      </c>
      <c r="T1653" t="s">
        <v>1602</v>
      </c>
      <c r="U1653" t="s">
        <v>80</v>
      </c>
      <c r="V1653" t="s">
        <v>1517</v>
      </c>
      <c r="W1653">
        <v>65.92</v>
      </c>
      <c r="X1653">
        <v>39.979999999999997</v>
      </c>
      <c r="Y1653">
        <v>1</v>
      </c>
      <c r="Z1653" t="s">
        <v>673</v>
      </c>
      <c r="AA1653" t="s">
        <v>2348</v>
      </c>
      <c r="AF1653" s="4"/>
      <c r="AG1653" s="4"/>
      <c r="AH1653" t="s">
        <v>70</v>
      </c>
      <c r="AI1653" t="s">
        <v>232</v>
      </c>
      <c r="AJ1653" t="s">
        <v>512</v>
      </c>
      <c r="AK1653" t="s">
        <v>1075</v>
      </c>
      <c r="AL1653" t="s">
        <v>1602</v>
      </c>
      <c r="AM1653" t="s">
        <v>80</v>
      </c>
      <c r="AN1653" t="s">
        <v>1517</v>
      </c>
      <c r="AO1653" t="s">
        <v>673</v>
      </c>
      <c r="AP1653" t="s">
        <v>2348</v>
      </c>
    </row>
    <row r="1654" spans="1:42" x14ac:dyDescent="0.25">
      <c r="A1654">
        <v>1166</v>
      </c>
      <c r="B1654">
        <v>6</v>
      </c>
      <c r="C1654" s="4">
        <v>44407</v>
      </c>
      <c r="D1654">
        <v>9</v>
      </c>
      <c r="E1654" t="s">
        <v>41</v>
      </c>
      <c r="F1654" t="s">
        <v>52</v>
      </c>
      <c r="G1654" t="s">
        <v>55</v>
      </c>
      <c r="H1654" t="s">
        <v>57</v>
      </c>
      <c r="I1654" s="4">
        <v>43739</v>
      </c>
      <c r="J1654">
        <v>2</v>
      </c>
      <c r="K1654" t="s">
        <v>60</v>
      </c>
      <c r="L1654" s="4">
        <v>43615</v>
      </c>
      <c r="M1654" s="4">
        <v>43830</v>
      </c>
      <c r="N1654">
        <v>1</v>
      </c>
      <c r="O1654" t="s">
        <v>80</v>
      </c>
      <c r="P1654" t="s">
        <v>242</v>
      </c>
      <c r="Q1654">
        <v>1</v>
      </c>
      <c r="R1654" t="s">
        <v>422</v>
      </c>
      <c r="S1654" t="s">
        <v>984</v>
      </c>
      <c r="T1654" t="s">
        <v>1517</v>
      </c>
      <c r="U1654" t="s">
        <v>69</v>
      </c>
      <c r="V1654" t="s">
        <v>1548</v>
      </c>
      <c r="W1654">
        <v>19.989999999999998</v>
      </c>
      <c r="X1654">
        <v>14.99</v>
      </c>
      <c r="Y1654">
        <v>1</v>
      </c>
      <c r="Z1654" t="s">
        <v>80</v>
      </c>
      <c r="AA1654" t="s">
        <v>2357</v>
      </c>
      <c r="AF1654" s="4"/>
      <c r="AG1654" s="4"/>
      <c r="AH1654" t="s">
        <v>80</v>
      </c>
      <c r="AI1654" t="s">
        <v>242</v>
      </c>
      <c r="AJ1654" t="s">
        <v>422</v>
      </c>
      <c r="AK1654" t="s">
        <v>984</v>
      </c>
      <c r="AL1654" t="s">
        <v>1517</v>
      </c>
      <c r="AM1654" t="s">
        <v>69</v>
      </c>
      <c r="AN1654" t="s">
        <v>1548</v>
      </c>
      <c r="AO1654" t="s">
        <v>80</v>
      </c>
      <c r="AP1654" t="s">
        <v>2357</v>
      </c>
    </row>
    <row r="1655" spans="1:42" x14ac:dyDescent="0.25">
      <c r="A1655">
        <v>1167</v>
      </c>
      <c r="B1655">
        <v>157</v>
      </c>
      <c r="C1655" s="4">
        <v>44407</v>
      </c>
      <c r="D1655">
        <v>11</v>
      </c>
      <c r="E1655" t="s">
        <v>37</v>
      </c>
      <c r="F1655" t="s">
        <v>48</v>
      </c>
      <c r="G1655" t="s">
        <v>56</v>
      </c>
      <c r="H1655" t="s">
        <v>58</v>
      </c>
      <c r="I1655" s="4">
        <v>43937</v>
      </c>
      <c r="J1655">
        <v>7</v>
      </c>
      <c r="K1655" t="s">
        <v>61</v>
      </c>
      <c r="L1655" s="4">
        <v>43915</v>
      </c>
      <c r="M1655" s="4">
        <v>44012</v>
      </c>
      <c r="N1655">
        <v>1</v>
      </c>
      <c r="O1655" t="s">
        <v>78</v>
      </c>
      <c r="P1655" t="s">
        <v>240</v>
      </c>
      <c r="Q1655">
        <v>1</v>
      </c>
      <c r="R1655" t="s">
        <v>578</v>
      </c>
      <c r="S1655" t="s">
        <v>1136</v>
      </c>
      <c r="T1655" t="s">
        <v>1659</v>
      </c>
      <c r="U1655" t="s">
        <v>80</v>
      </c>
      <c r="V1655" t="s">
        <v>1548</v>
      </c>
      <c r="W1655">
        <v>9.98</v>
      </c>
      <c r="X1655">
        <v>29.98</v>
      </c>
      <c r="Y1655">
        <v>1</v>
      </c>
      <c r="Z1655" t="s">
        <v>393</v>
      </c>
      <c r="AA1655" t="s">
        <v>2345</v>
      </c>
      <c r="AF1655" s="4"/>
      <c r="AG1655" s="4"/>
      <c r="AH1655" t="s">
        <v>78</v>
      </c>
      <c r="AI1655" t="s">
        <v>240</v>
      </c>
      <c r="AJ1655" t="s">
        <v>578</v>
      </c>
      <c r="AK1655" t="s">
        <v>1136</v>
      </c>
      <c r="AL1655" t="s">
        <v>1659</v>
      </c>
      <c r="AM1655" t="s">
        <v>80</v>
      </c>
      <c r="AN1655" t="s">
        <v>1548</v>
      </c>
      <c r="AO1655" t="s">
        <v>393</v>
      </c>
      <c r="AP1655" t="s">
        <v>2345</v>
      </c>
    </row>
    <row r="1656" spans="1:42" x14ac:dyDescent="0.25">
      <c r="A1656">
        <v>1168</v>
      </c>
      <c r="B1656">
        <v>463</v>
      </c>
      <c r="C1656" s="4">
        <v>44407</v>
      </c>
      <c r="D1656">
        <v>11</v>
      </c>
      <c r="E1656" t="s">
        <v>37</v>
      </c>
      <c r="F1656" t="s">
        <v>48</v>
      </c>
      <c r="G1656" t="s">
        <v>55</v>
      </c>
      <c r="H1656" t="s">
        <v>58</v>
      </c>
      <c r="I1656" s="4">
        <v>44117</v>
      </c>
      <c r="J1656">
        <v>15</v>
      </c>
      <c r="K1656" t="s">
        <v>62</v>
      </c>
      <c r="L1656" s="4">
        <v>43615</v>
      </c>
      <c r="M1656" s="4">
        <v>44413</v>
      </c>
      <c r="N1656">
        <v>1</v>
      </c>
      <c r="O1656" t="s">
        <v>79</v>
      </c>
      <c r="P1656" t="s">
        <v>241</v>
      </c>
      <c r="Q1656">
        <v>1</v>
      </c>
      <c r="R1656" t="s">
        <v>472</v>
      </c>
      <c r="S1656" t="s">
        <v>1035</v>
      </c>
      <c r="T1656" t="s">
        <v>1513</v>
      </c>
      <c r="U1656" t="s">
        <v>69</v>
      </c>
      <c r="V1656" t="s">
        <v>1548</v>
      </c>
      <c r="W1656">
        <v>29.99</v>
      </c>
      <c r="X1656">
        <v>14.99</v>
      </c>
      <c r="Y1656">
        <v>1</v>
      </c>
      <c r="Z1656" t="s">
        <v>65</v>
      </c>
      <c r="AA1656" t="s">
        <v>2343</v>
      </c>
      <c r="AF1656" s="4"/>
      <c r="AG1656" s="4"/>
      <c r="AH1656" t="s">
        <v>79</v>
      </c>
      <c r="AI1656" t="s">
        <v>241</v>
      </c>
      <c r="AJ1656" t="s">
        <v>472</v>
      </c>
      <c r="AK1656" t="s">
        <v>1035</v>
      </c>
      <c r="AL1656" t="s">
        <v>1513</v>
      </c>
      <c r="AM1656" t="s">
        <v>69</v>
      </c>
      <c r="AN1656" t="s">
        <v>1548</v>
      </c>
      <c r="AO1656" t="s">
        <v>65</v>
      </c>
      <c r="AP1656" t="s">
        <v>2343</v>
      </c>
    </row>
    <row r="1657" spans="1:42" x14ac:dyDescent="0.25">
      <c r="A1657">
        <v>1169</v>
      </c>
      <c r="B1657">
        <v>164</v>
      </c>
      <c r="C1657" s="4">
        <v>44408</v>
      </c>
      <c r="D1657">
        <v>1</v>
      </c>
      <c r="E1657" t="s">
        <v>39</v>
      </c>
      <c r="F1657" t="s">
        <v>50</v>
      </c>
      <c r="G1657" t="s">
        <v>55</v>
      </c>
      <c r="H1657" t="s">
        <v>57</v>
      </c>
      <c r="I1657" s="4">
        <v>44316</v>
      </c>
      <c r="J1657">
        <v>12</v>
      </c>
      <c r="K1657" t="s">
        <v>61</v>
      </c>
      <c r="L1657" s="4">
        <v>44250</v>
      </c>
      <c r="M1657" s="4">
        <v>44377</v>
      </c>
      <c r="N1657">
        <v>1</v>
      </c>
      <c r="O1657" t="s">
        <v>90</v>
      </c>
      <c r="P1657" t="s">
        <v>252</v>
      </c>
      <c r="Q1657">
        <v>1</v>
      </c>
      <c r="R1657" t="s">
        <v>652</v>
      </c>
      <c r="S1657" t="s">
        <v>1196</v>
      </c>
      <c r="T1657" t="s">
        <v>1720</v>
      </c>
      <c r="U1657" t="s">
        <v>67</v>
      </c>
      <c r="V1657" t="s">
        <v>1659</v>
      </c>
      <c r="W1657">
        <v>58.47</v>
      </c>
      <c r="X1657">
        <v>14.97</v>
      </c>
      <c r="Y1657">
        <v>1</v>
      </c>
      <c r="Z1657" t="s">
        <v>410</v>
      </c>
      <c r="AA1657" t="s">
        <v>2359</v>
      </c>
      <c r="AF1657" s="4"/>
      <c r="AG1657" s="4"/>
      <c r="AH1657" t="s">
        <v>90</v>
      </c>
      <c r="AI1657" t="s">
        <v>252</v>
      </c>
      <c r="AJ1657" t="s">
        <v>652</v>
      </c>
      <c r="AK1657" t="s">
        <v>1196</v>
      </c>
      <c r="AL1657" t="s">
        <v>1720</v>
      </c>
      <c r="AM1657" t="s">
        <v>67</v>
      </c>
      <c r="AN1657" t="s">
        <v>1659</v>
      </c>
      <c r="AO1657" t="s">
        <v>410</v>
      </c>
      <c r="AP1657" t="s">
        <v>2359</v>
      </c>
    </row>
    <row r="1658" spans="1:42" x14ac:dyDescent="0.25">
      <c r="A1658">
        <v>1170</v>
      </c>
      <c r="B1658">
        <v>273</v>
      </c>
      <c r="C1658" s="4">
        <v>44409</v>
      </c>
      <c r="D1658">
        <v>8</v>
      </c>
      <c r="E1658" t="s">
        <v>43</v>
      </c>
      <c r="F1658" t="s">
        <v>54</v>
      </c>
      <c r="G1658" t="s">
        <v>56</v>
      </c>
      <c r="H1658" t="s">
        <v>57</v>
      </c>
      <c r="I1658" s="4">
        <v>43933</v>
      </c>
      <c r="J1658">
        <v>7</v>
      </c>
      <c r="K1658" t="s">
        <v>61</v>
      </c>
      <c r="L1658" s="4">
        <v>43915</v>
      </c>
      <c r="M1658" s="4">
        <v>44012</v>
      </c>
      <c r="N1658">
        <v>1</v>
      </c>
      <c r="O1658" t="s">
        <v>78</v>
      </c>
      <c r="P1658" t="s">
        <v>240</v>
      </c>
      <c r="Q1658">
        <v>1</v>
      </c>
      <c r="R1658" t="s">
        <v>67</v>
      </c>
      <c r="S1658" t="s">
        <v>1120</v>
      </c>
      <c r="T1658" t="s">
        <v>1643</v>
      </c>
      <c r="U1658" t="s">
        <v>67</v>
      </c>
      <c r="V1658" t="s">
        <v>1548</v>
      </c>
      <c r="W1658">
        <v>11.97</v>
      </c>
      <c r="X1658">
        <v>44.97</v>
      </c>
      <c r="Y1658">
        <v>1</v>
      </c>
      <c r="Z1658" t="s">
        <v>469</v>
      </c>
      <c r="AA1658" t="s">
        <v>2339</v>
      </c>
      <c r="AF1658" s="4"/>
      <c r="AG1658" s="4"/>
      <c r="AH1658" t="s">
        <v>78</v>
      </c>
      <c r="AI1658" t="s">
        <v>240</v>
      </c>
      <c r="AJ1658" t="s">
        <v>67</v>
      </c>
      <c r="AK1658" t="s">
        <v>1120</v>
      </c>
      <c r="AL1658" t="s">
        <v>1643</v>
      </c>
      <c r="AM1658" t="s">
        <v>67</v>
      </c>
      <c r="AN1658" t="s">
        <v>1548</v>
      </c>
      <c r="AO1658" t="s">
        <v>469</v>
      </c>
      <c r="AP1658" t="s">
        <v>2339</v>
      </c>
    </row>
    <row r="1659" spans="1:42" x14ac:dyDescent="0.25">
      <c r="A1659">
        <v>1171</v>
      </c>
      <c r="B1659">
        <v>382</v>
      </c>
      <c r="C1659" s="4">
        <v>44409</v>
      </c>
      <c r="D1659">
        <v>5</v>
      </c>
      <c r="E1659" t="s">
        <v>36</v>
      </c>
      <c r="F1659" t="s">
        <v>47</v>
      </c>
      <c r="G1659" t="s">
        <v>55</v>
      </c>
      <c r="H1659" t="s">
        <v>57</v>
      </c>
      <c r="I1659" s="4">
        <v>43711</v>
      </c>
      <c r="J1659">
        <v>2</v>
      </c>
      <c r="K1659" t="s">
        <v>60</v>
      </c>
      <c r="L1659" s="4">
        <v>43615</v>
      </c>
      <c r="M1659" s="4">
        <v>43830</v>
      </c>
      <c r="N1659">
        <v>1</v>
      </c>
      <c r="O1659" t="s">
        <v>70</v>
      </c>
      <c r="P1659" t="s">
        <v>232</v>
      </c>
      <c r="Q1659">
        <v>1</v>
      </c>
      <c r="R1659" t="s">
        <v>728</v>
      </c>
      <c r="S1659" t="s">
        <v>1178</v>
      </c>
      <c r="T1659" t="s">
        <v>1787</v>
      </c>
      <c r="U1659" t="s">
        <v>80</v>
      </c>
      <c r="V1659" t="s">
        <v>1517</v>
      </c>
      <c r="W1659">
        <v>163.18</v>
      </c>
      <c r="X1659">
        <v>39.979999999999997</v>
      </c>
      <c r="Y1659">
        <v>1</v>
      </c>
      <c r="Z1659" t="s">
        <v>673</v>
      </c>
      <c r="AA1659" t="s">
        <v>2348</v>
      </c>
      <c r="AF1659" s="4"/>
      <c r="AG1659" s="4"/>
      <c r="AH1659" t="s">
        <v>70</v>
      </c>
      <c r="AI1659" t="s">
        <v>232</v>
      </c>
      <c r="AJ1659" t="s">
        <v>728</v>
      </c>
      <c r="AK1659" t="s">
        <v>1178</v>
      </c>
      <c r="AL1659" t="s">
        <v>1787</v>
      </c>
      <c r="AM1659" t="s">
        <v>80</v>
      </c>
      <c r="AN1659" t="s">
        <v>1517</v>
      </c>
      <c r="AO1659" t="s">
        <v>673</v>
      </c>
      <c r="AP1659" t="s">
        <v>2348</v>
      </c>
    </row>
    <row r="1660" spans="1:42" x14ac:dyDescent="0.25">
      <c r="A1660">
        <v>1172</v>
      </c>
      <c r="B1660">
        <v>15</v>
      </c>
      <c r="C1660" s="4">
        <v>44410</v>
      </c>
      <c r="D1660">
        <v>2</v>
      </c>
      <c r="E1660" t="s">
        <v>38</v>
      </c>
      <c r="F1660" t="s">
        <v>49</v>
      </c>
      <c r="G1660" t="s">
        <v>55</v>
      </c>
      <c r="H1660" t="s">
        <v>58</v>
      </c>
      <c r="I1660" s="4">
        <v>43739</v>
      </c>
      <c r="J1660">
        <v>1</v>
      </c>
      <c r="K1660" t="s">
        <v>61</v>
      </c>
      <c r="L1660" s="4">
        <v>43615</v>
      </c>
      <c r="M1660" s="4">
        <v>43830</v>
      </c>
      <c r="N1660">
        <v>2</v>
      </c>
      <c r="O1660" t="s">
        <v>223</v>
      </c>
      <c r="P1660" t="s">
        <v>385</v>
      </c>
      <c r="Q1660">
        <v>2</v>
      </c>
      <c r="R1660" t="s">
        <v>940</v>
      </c>
      <c r="S1660" t="s">
        <v>1474</v>
      </c>
      <c r="T1660" t="s">
        <v>1988</v>
      </c>
      <c r="U1660" t="s">
        <v>85</v>
      </c>
      <c r="V1660" t="s">
        <v>2032</v>
      </c>
      <c r="W1660">
        <v>220.97</v>
      </c>
      <c r="X1660">
        <v>74.97</v>
      </c>
      <c r="Y1660">
        <v>2</v>
      </c>
      <c r="Z1660" t="s">
        <v>2320</v>
      </c>
      <c r="AA1660" t="s">
        <v>2628</v>
      </c>
      <c r="AF1660" s="4"/>
      <c r="AG1660" s="4"/>
      <c r="AH1660" t="s">
        <v>69</v>
      </c>
      <c r="AI1660" t="s">
        <v>231</v>
      </c>
      <c r="AJ1660" t="s">
        <v>425</v>
      </c>
      <c r="AK1660" t="s">
        <v>987</v>
      </c>
      <c r="AL1660" t="s">
        <v>1520</v>
      </c>
      <c r="AM1660" t="s">
        <v>69</v>
      </c>
      <c r="AN1660" t="s">
        <v>1577</v>
      </c>
      <c r="AO1660" t="s">
        <v>78</v>
      </c>
      <c r="AP1660" t="s">
        <v>2330</v>
      </c>
    </row>
    <row r="1661" spans="1:42" x14ac:dyDescent="0.25">
      <c r="A1661">
        <v>1172</v>
      </c>
      <c r="B1661">
        <v>15</v>
      </c>
      <c r="C1661" s="4">
        <v>44410</v>
      </c>
      <c r="D1661">
        <v>2</v>
      </c>
      <c r="E1661" t="s">
        <v>38</v>
      </c>
      <c r="F1661" t="s">
        <v>49</v>
      </c>
      <c r="G1661" t="s">
        <v>55</v>
      </c>
      <c r="H1661" t="s">
        <v>58</v>
      </c>
      <c r="I1661" s="4">
        <v>43739</v>
      </c>
      <c r="J1661">
        <v>1</v>
      </c>
      <c r="K1661" t="s">
        <v>61</v>
      </c>
      <c r="L1661" s="4">
        <v>43615</v>
      </c>
      <c r="M1661" s="4">
        <v>43830</v>
      </c>
      <c r="N1661">
        <v>2</v>
      </c>
      <c r="O1661" t="s">
        <v>223</v>
      </c>
      <c r="P1661" t="s">
        <v>385</v>
      </c>
      <c r="Q1661">
        <v>2</v>
      </c>
      <c r="R1661" t="s">
        <v>940</v>
      </c>
      <c r="S1661" t="s">
        <v>1474</v>
      </c>
      <c r="T1661" t="s">
        <v>1988</v>
      </c>
      <c r="U1661" t="s">
        <v>85</v>
      </c>
      <c r="V1661" t="s">
        <v>2032</v>
      </c>
      <c r="W1661">
        <v>220.97</v>
      </c>
      <c r="X1661">
        <v>74.97</v>
      </c>
      <c r="Y1661">
        <v>2</v>
      </c>
      <c r="Z1661" t="s">
        <v>2320</v>
      </c>
      <c r="AA1661" t="s">
        <v>2628</v>
      </c>
      <c r="AF1661" s="4"/>
      <c r="AG1661" s="4"/>
      <c r="AH1661" t="s">
        <v>86</v>
      </c>
      <c r="AI1661" t="s">
        <v>248</v>
      </c>
      <c r="AJ1661" t="s">
        <v>441</v>
      </c>
      <c r="AK1661" t="s">
        <v>2640</v>
      </c>
      <c r="AL1661" t="s">
        <v>1535</v>
      </c>
      <c r="AM1661" t="s">
        <v>80</v>
      </c>
      <c r="AN1661" t="s">
        <v>1577</v>
      </c>
      <c r="AO1661" t="s">
        <v>530</v>
      </c>
      <c r="AP1661" t="s">
        <v>2367</v>
      </c>
    </row>
    <row r="1662" spans="1:42" x14ac:dyDescent="0.25">
      <c r="A1662">
        <v>1173</v>
      </c>
      <c r="B1662">
        <v>98</v>
      </c>
      <c r="C1662" s="4">
        <v>44410</v>
      </c>
      <c r="D1662">
        <v>3</v>
      </c>
      <c r="E1662" t="s">
        <v>34</v>
      </c>
      <c r="F1662" t="s">
        <v>45</v>
      </c>
      <c r="G1662" t="s">
        <v>55</v>
      </c>
      <c r="H1662" t="s">
        <v>58</v>
      </c>
      <c r="I1662" s="4">
        <v>43912</v>
      </c>
      <c r="J1662">
        <v>5</v>
      </c>
      <c r="K1662" t="s">
        <v>60</v>
      </c>
      <c r="L1662" s="4">
        <v>43831</v>
      </c>
      <c r="M1662" s="4">
        <v>43921</v>
      </c>
      <c r="N1662">
        <v>1</v>
      </c>
      <c r="O1662" t="s">
        <v>67</v>
      </c>
      <c r="P1662" t="s">
        <v>229</v>
      </c>
      <c r="Q1662">
        <v>1</v>
      </c>
      <c r="R1662" t="s">
        <v>626</v>
      </c>
      <c r="S1662" t="s">
        <v>1176</v>
      </c>
      <c r="T1662" t="s">
        <v>1701</v>
      </c>
      <c r="U1662" t="s">
        <v>69</v>
      </c>
      <c r="V1662" t="s">
        <v>1548</v>
      </c>
      <c r="W1662">
        <v>10.99</v>
      </c>
      <c r="X1662">
        <v>14.99</v>
      </c>
      <c r="Y1662">
        <v>1</v>
      </c>
      <c r="Z1662" t="s">
        <v>90</v>
      </c>
      <c r="AA1662" t="s">
        <v>2328</v>
      </c>
      <c r="AF1662" s="4"/>
      <c r="AG1662" s="4"/>
      <c r="AH1662" t="s">
        <v>67</v>
      </c>
      <c r="AI1662" t="s">
        <v>229</v>
      </c>
      <c r="AJ1662" t="s">
        <v>626</v>
      </c>
      <c r="AK1662" t="s">
        <v>1176</v>
      </c>
      <c r="AL1662" t="s">
        <v>1701</v>
      </c>
      <c r="AM1662" t="s">
        <v>69</v>
      </c>
      <c r="AN1662" t="s">
        <v>1548</v>
      </c>
      <c r="AO1662" t="s">
        <v>90</v>
      </c>
      <c r="AP1662" t="s">
        <v>2328</v>
      </c>
    </row>
    <row r="1663" spans="1:42" x14ac:dyDescent="0.25">
      <c r="A1663">
        <v>1174</v>
      </c>
      <c r="B1663">
        <v>100</v>
      </c>
      <c r="C1663" s="4">
        <v>44410</v>
      </c>
      <c r="D1663">
        <v>4</v>
      </c>
      <c r="E1663" t="s">
        <v>40</v>
      </c>
      <c r="F1663" t="s">
        <v>51</v>
      </c>
      <c r="G1663" t="s">
        <v>55</v>
      </c>
      <c r="H1663" t="s">
        <v>57</v>
      </c>
      <c r="I1663" s="4">
        <v>43692</v>
      </c>
      <c r="J1663">
        <v>3</v>
      </c>
      <c r="K1663" t="s">
        <v>59</v>
      </c>
      <c r="L1663" s="4">
        <v>43615</v>
      </c>
      <c r="M1663" s="4">
        <v>43830</v>
      </c>
      <c r="N1663">
        <v>1</v>
      </c>
      <c r="O1663" t="s">
        <v>84</v>
      </c>
      <c r="P1663" t="s">
        <v>246</v>
      </c>
      <c r="Q1663">
        <v>1</v>
      </c>
      <c r="R1663" t="s">
        <v>426</v>
      </c>
      <c r="S1663" t="s">
        <v>988</v>
      </c>
      <c r="T1663" t="s">
        <v>1521</v>
      </c>
      <c r="U1663" t="s">
        <v>80</v>
      </c>
      <c r="V1663" t="s">
        <v>1548</v>
      </c>
      <c r="W1663">
        <v>83.98</v>
      </c>
      <c r="X1663">
        <v>29.98</v>
      </c>
      <c r="Y1663">
        <v>1</v>
      </c>
      <c r="Z1663" t="s">
        <v>410</v>
      </c>
      <c r="AA1663" t="s">
        <v>2359</v>
      </c>
      <c r="AF1663" s="4"/>
      <c r="AG1663" s="4"/>
      <c r="AH1663" t="s">
        <v>84</v>
      </c>
      <c r="AI1663" t="s">
        <v>246</v>
      </c>
      <c r="AJ1663" t="s">
        <v>426</v>
      </c>
      <c r="AK1663" t="s">
        <v>988</v>
      </c>
      <c r="AL1663" t="s">
        <v>1521</v>
      </c>
      <c r="AM1663" t="s">
        <v>80</v>
      </c>
      <c r="AN1663" t="s">
        <v>1548</v>
      </c>
      <c r="AO1663" t="s">
        <v>410</v>
      </c>
      <c r="AP1663" t="s">
        <v>2359</v>
      </c>
    </row>
    <row r="1664" spans="1:42" x14ac:dyDescent="0.25">
      <c r="A1664">
        <v>1175</v>
      </c>
      <c r="B1664">
        <v>146</v>
      </c>
      <c r="C1664" s="4">
        <v>44410</v>
      </c>
      <c r="D1664">
        <v>8</v>
      </c>
      <c r="E1664" t="s">
        <v>43</v>
      </c>
      <c r="F1664" t="s">
        <v>54</v>
      </c>
      <c r="G1664" t="s">
        <v>55</v>
      </c>
      <c r="H1664" t="s">
        <v>58</v>
      </c>
      <c r="I1664" s="4">
        <v>44092</v>
      </c>
      <c r="J1664">
        <v>10</v>
      </c>
      <c r="K1664" t="s">
        <v>61</v>
      </c>
      <c r="L1664" s="4">
        <v>44055</v>
      </c>
      <c r="M1664" s="4">
        <v>44196</v>
      </c>
      <c r="N1664">
        <v>1</v>
      </c>
      <c r="O1664" t="s">
        <v>79</v>
      </c>
      <c r="P1664" t="s">
        <v>241</v>
      </c>
      <c r="Q1664">
        <v>1</v>
      </c>
      <c r="R1664" t="s">
        <v>406</v>
      </c>
      <c r="S1664" t="s">
        <v>968</v>
      </c>
      <c r="T1664" t="s">
        <v>1501</v>
      </c>
      <c r="U1664" t="s">
        <v>69</v>
      </c>
      <c r="V1664" t="s">
        <v>1548</v>
      </c>
      <c r="W1664">
        <v>86.95</v>
      </c>
      <c r="X1664">
        <v>14.99</v>
      </c>
      <c r="Y1664">
        <v>1</v>
      </c>
      <c r="Z1664" t="s">
        <v>65</v>
      </c>
      <c r="AA1664" t="s">
        <v>2343</v>
      </c>
      <c r="AF1664" s="4"/>
      <c r="AG1664" s="4"/>
      <c r="AH1664" t="s">
        <v>79</v>
      </c>
      <c r="AI1664" t="s">
        <v>241</v>
      </c>
      <c r="AJ1664" t="s">
        <v>406</v>
      </c>
      <c r="AK1664" t="s">
        <v>968</v>
      </c>
      <c r="AL1664" t="s">
        <v>1501</v>
      </c>
      <c r="AM1664" t="s">
        <v>69</v>
      </c>
      <c r="AN1664" t="s">
        <v>1548</v>
      </c>
      <c r="AO1664" t="s">
        <v>65</v>
      </c>
      <c r="AP1664" t="s">
        <v>2343</v>
      </c>
    </row>
    <row r="1665" spans="1:42" x14ac:dyDescent="0.25">
      <c r="A1665">
        <v>1176</v>
      </c>
      <c r="B1665">
        <v>180</v>
      </c>
      <c r="C1665" s="4">
        <v>44410</v>
      </c>
      <c r="D1665">
        <v>6</v>
      </c>
      <c r="E1665" t="s">
        <v>33</v>
      </c>
      <c r="F1665" t="s">
        <v>44</v>
      </c>
      <c r="G1665" t="s">
        <v>55</v>
      </c>
      <c r="H1665" t="s">
        <v>58</v>
      </c>
      <c r="I1665" s="4">
        <v>43656</v>
      </c>
      <c r="J1665">
        <v>2</v>
      </c>
      <c r="K1665" t="s">
        <v>60</v>
      </c>
      <c r="L1665" s="4">
        <v>43615</v>
      </c>
      <c r="M1665" s="4">
        <v>43830</v>
      </c>
      <c r="N1665">
        <v>1</v>
      </c>
      <c r="O1665" t="s">
        <v>67</v>
      </c>
      <c r="P1665" t="s">
        <v>229</v>
      </c>
      <c r="Q1665">
        <v>1</v>
      </c>
      <c r="R1665" t="s">
        <v>636</v>
      </c>
      <c r="S1665" t="s">
        <v>974</v>
      </c>
      <c r="T1665" t="s">
        <v>1513</v>
      </c>
      <c r="U1665" t="s">
        <v>80</v>
      </c>
      <c r="V1665" t="s">
        <v>1548</v>
      </c>
      <c r="W1665">
        <v>59.98</v>
      </c>
      <c r="X1665">
        <v>29.98</v>
      </c>
      <c r="Y1665">
        <v>1</v>
      </c>
      <c r="Z1665" t="s">
        <v>455</v>
      </c>
      <c r="AA1665" t="s">
        <v>2340</v>
      </c>
      <c r="AF1665" s="4"/>
      <c r="AG1665" s="4"/>
      <c r="AH1665" t="s">
        <v>67</v>
      </c>
      <c r="AI1665" t="s">
        <v>229</v>
      </c>
      <c r="AJ1665" t="s">
        <v>636</v>
      </c>
      <c r="AK1665" t="s">
        <v>974</v>
      </c>
      <c r="AL1665" t="s">
        <v>1513</v>
      </c>
      <c r="AM1665" t="s">
        <v>80</v>
      </c>
      <c r="AN1665" t="s">
        <v>1548</v>
      </c>
      <c r="AO1665" t="s">
        <v>455</v>
      </c>
      <c r="AP1665" t="s">
        <v>2340</v>
      </c>
    </row>
    <row r="1666" spans="1:42" x14ac:dyDescent="0.25">
      <c r="A1666">
        <v>1177</v>
      </c>
      <c r="B1666">
        <v>264</v>
      </c>
      <c r="C1666" s="4">
        <v>44410</v>
      </c>
      <c r="D1666">
        <v>3</v>
      </c>
      <c r="E1666" t="s">
        <v>34</v>
      </c>
      <c r="F1666" t="s">
        <v>45</v>
      </c>
      <c r="G1666" t="s">
        <v>55</v>
      </c>
      <c r="H1666" t="s">
        <v>58</v>
      </c>
      <c r="I1666" s="4">
        <v>43667</v>
      </c>
      <c r="J1666">
        <v>2</v>
      </c>
      <c r="K1666" t="s">
        <v>60</v>
      </c>
      <c r="L1666" s="4">
        <v>43615</v>
      </c>
      <c r="M1666" s="4">
        <v>43830</v>
      </c>
      <c r="N1666">
        <v>1</v>
      </c>
      <c r="O1666" t="s">
        <v>69</v>
      </c>
      <c r="P1666" t="s">
        <v>231</v>
      </c>
      <c r="Q1666">
        <v>1</v>
      </c>
      <c r="R1666" t="s">
        <v>428</v>
      </c>
      <c r="S1666" t="s">
        <v>991</v>
      </c>
      <c r="T1666" t="s">
        <v>1524</v>
      </c>
      <c r="U1666" t="s">
        <v>69</v>
      </c>
      <c r="V1666" t="s">
        <v>1577</v>
      </c>
      <c r="W1666">
        <v>929.99</v>
      </c>
      <c r="X1666">
        <v>24.99</v>
      </c>
      <c r="Y1666">
        <v>1</v>
      </c>
      <c r="Z1666" t="s">
        <v>69</v>
      </c>
      <c r="AA1666" t="s">
        <v>2360</v>
      </c>
      <c r="AF1666" s="4"/>
      <c r="AG1666" s="4"/>
      <c r="AH1666" t="s">
        <v>69</v>
      </c>
      <c r="AI1666" t="s">
        <v>231</v>
      </c>
      <c r="AJ1666" t="s">
        <v>428</v>
      </c>
      <c r="AK1666" t="s">
        <v>991</v>
      </c>
      <c r="AL1666" t="s">
        <v>1524</v>
      </c>
      <c r="AM1666" t="s">
        <v>69</v>
      </c>
      <c r="AN1666" t="s">
        <v>1577</v>
      </c>
      <c r="AO1666" t="s">
        <v>69</v>
      </c>
      <c r="AP1666" t="s">
        <v>2360</v>
      </c>
    </row>
    <row r="1667" spans="1:42" x14ac:dyDescent="0.25">
      <c r="A1667">
        <v>1178</v>
      </c>
      <c r="B1667">
        <v>292</v>
      </c>
      <c r="C1667" s="4">
        <v>44410</v>
      </c>
      <c r="D1667">
        <v>11</v>
      </c>
      <c r="E1667" t="s">
        <v>37</v>
      </c>
      <c r="F1667" t="s">
        <v>48</v>
      </c>
      <c r="G1667" t="s">
        <v>56</v>
      </c>
      <c r="H1667" t="s">
        <v>58</v>
      </c>
      <c r="I1667" s="4">
        <v>43637</v>
      </c>
      <c r="J1667">
        <v>3</v>
      </c>
      <c r="K1667" t="s">
        <v>59</v>
      </c>
      <c r="L1667" s="4">
        <v>43615</v>
      </c>
      <c r="M1667" s="4">
        <v>43830</v>
      </c>
      <c r="N1667">
        <v>2</v>
      </c>
      <c r="O1667" t="s">
        <v>74</v>
      </c>
      <c r="P1667" t="s">
        <v>236</v>
      </c>
      <c r="Q1667">
        <v>2</v>
      </c>
      <c r="R1667" t="s">
        <v>941</v>
      </c>
      <c r="S1667" t="s">
        <v>1475</v>
      </c>
      <c r="T1667" t="s">
        <v>1989</v>
      </c>
      <c r="U1667" t="s">
        <v>83</v>
      </c>
      <c r="V1667" t="s">
        <v>1902</v>
      </c>
      <c r="W1667">
        <v>719.95</v>
      </c>
      <c r="X1667">
        <v>109.95</v>
      </c>
      <c r="Y1667">
        <v>2</v>
      </c>
      <c r="Z1667" t="s">
        <v>2164</v>
      </c>
      <c r="AA1667" t="s">
        <v>2444</v>
      </c>
      <c r="AF1667" s="4"/>
      <c r="AG1667" s="4"/>
      <c r="AH1667" t="s">
        <v>65</v>
      </c>
      <c r="AI1667" t="s">
        <v>227</v>
      </c>
      <c r="AJ1667" t="s">
        <v>429</v>
      </c>
      <c r="AK1667" t="s">
        <v>992</v>
      </c>
      <c r="AL1667" t="s">
        <v>1510</v>
      </c>
      <c r="AM1667" t="s">
        <v>67</v>
      </c>
      <c r="AN1667" t="s">
        <v>1517</v>
      </c>
      <c r="AO1667" t="s">
        <v>431</v>
      </c>
      <c r="AP1667" t="s">
        <v>2326</v>
      </c>
    </row>
    <row r="1668" spans="1:42" x14ac:dyDescent="0.25">
      <c r="A1668">
        <v>1178</v>
      </c>
      <c r="B1668">
        <v>292</v>
      </c>
      <c r="C1668" s="4">
        <v>44410</v>
      </c>
      <c r="D1668">
        <v>11</v>
      </c>
      <c r="E1668" t="s">
        <v>37</v>
      </c>
      <c r="F1668" t="s">
        <v>48</v>
      </c>
      <c r="G1668" t="s">
        <v>56</v>
      </c>
      <c r="H1668" t="s">
        <v>58</v>
      </c>
      <c r="I1668" s="4">
        <v>43637</v>
      </c>
      <c r="J1668">
        <v>3</v>
      </c>
      <c r="K1668" t="s">
        <v>59</v>
      </c>
      <c r="L1668" s="4">
        <v>43615</v>
      </c>
      <c r="M1668" s="4">
        <v>43830</v>
      </c>
      <c r="N1668">
        <v>2</v>
      </c>
      <c r="O1668" t="s">
        <v>74</v>
      </c>
      <c r="P1668" t="s">
        <v>236</v>
      </c>
      <c r="Q1668">
        <v>2</v>
      </c>
      <c r="R1668" t="s">
        <v>941</v>
      </c>
      <c r="S1668" t="s">
        <v>1475</v>
      </c>
      <c r="T1668" t="s">
        <v>1989</v>
      </c>
      <c r="U1668" t="s">
        <v>83</v>
      </c>
      <c r="V1668" t="s">
        <v>1902</v>
      </c>
      <c r="W1668">
        <v>719.95</v>
      </c>
      <c r="X1668">
        <v>109.95</v>
      </c>
      <c r="Y1668">
        <v>2</v>
      </c>
      <c r="Z1668" t="s">
        <v>2164</v>
      </c>
      <c r="AA1668" t="s">
        <v>2444</v>
      </c>
      <c r="AF1668" s="4"/>
      <c r="AG1668" s="4"/>
      <c r="AH1668" t="s">
        <v>69</v>
      </c>
      <c r="AI1668" t="s">
        <v>231</v>
      </c>
      <c r="AJ1668" t="s">
        <v>78</v>
      </c>
      <c r="AK1668" t="s">
        <v>1238</v>
      </c>
      <c r="AL1668" t="s">
        <v>1533</v>
      </c>
      <c r="AM1668" t="s">
        <v>80</v>
      </c>
      <c r="AN1668" t="s">
        <v>1577</v>
      </c>
      <c r="AO1668" t="s">
        <v>69</v>
      </c>
      <c r="AP1668" t="s">
        <v>2360</v>
      </c>
    </row>
    <row r="1669" spans="1:42" x14ac:dyDescent="0.25">
      <c r="A1669">
        <v>1179</v>
      </c>
      <c r="B1669">
        <v>305</v>
      </c>
      <c r="C1669" s="4">
        <v>44410</v>
      </c>
      <c r="D1669">
        <v>5</v>
      </c>
      <c r="E1669" t="s">
        <v>36</v>
      </c>
      <c r="F1669" t="s">
        <v>47</v>
      </c>
      <c r="G1669" t="s">
        <v>55</v>
      </c>
      <c r="H1669" t="s">
        <v>58</v>
      </c>
      <c r="I1669" s="4">
        <v>44238</v>
      </c>
      <c r="J1669">
        <v>11</v>
      </c>
      <c r="K1669" t="s">
        <v>60</v>
      </c>
      <c r="L1669" s="4">
        <v>44148</v>
      </c>
      <c r="M1669" s="4">
        <v>44265</v>
      </c>
      <c r="N1669">
        <v>2</v>
      </c>
      <c r="O1669" t="s">
        <v>211</v>
      </c>
      <c r="P1669" t="s">
        <v>373</v>
      </c>
      <c r="Q1669">
        <v>2</v>
      </c>
      <c r="R1669" t="s">
        <v>942</v>
      </c>
      <c r="S1669" t="s">
        <v>1476</v>
      </c>
      <c r="T1669" t="s">
        <v>1990</v>
      </c>
      <c r="U1669" t="s">
        <v>71</v>
      </c>
      <c r="V1669" t="s">
        <v>2036</v>
      </c>
      <c r="W1669">
        <v>121.49</v>
      </c>
      <c r="X1669">
        <v>34.979999999999997</v>
      </c>
      <c r="Y1669">
        <v>2</v>
      </c>
      <c r="Z1669" t="s">
        <v>2321</v>
      </c>
      <c r="AA1669" t="s">
        <v>2629</v>
      </c>
      <c r="AF1669" s="4"/>
      <c r="AG1669" s="4"/>
      <c r="AH1669" t="s">
        <v>90</v>
      </c>
      <c r="AI1669" t="s">
        <v>252</v>
      </c>
      <c r="AJ1669" t="s">
        <v>907</v>
      </c>
      <c r="AK1669" t="s">
        <v>1443</v>
      </c>
      <c r="AL1669" t="s">
        <v>1956</v>
      </c>
      <c r="AM1669" t="s">
        <v>69</v>
      </c>
      <c r="AN1669" t="s">
        <v>1562</v>
      </c>
      <c r="AO1669" t="s">
        <v>645</v>
      </c>
      <c r="AP1669" t="s">
        <v>2347</v>
      </c>
    </row>
    <row r="1670" spans="1:42" x14ac:dyDescent="0.25">
      <c r="A1670">
        <v>1179</v>
      </c>
      <c r="B1670">
        <v>305</v>
      </c>
      <c r="C1670" s="4">
        <v>44410</v>
      </c>
      <c r="D1670">
        <v>5</v>
      </c>
      <c r="E1670" t="s">
        <v>36</v>
      </c>
      <c r="F1670" t="s">
        <v>47</v>
      </c>
      <c r="G1670" t="s">
        <v>55</v>
      </c>
      <c r="H1670" t="s">
        <v>58</v>
      </c>
      <c r="I1670" s="4">
        <v>44238</v>
      </c>
      <c r="J1670">
        <v>11</v>
      </c>
      <c r="K1670" t="s">
        <v>60</v>
      </c>
      <c r="L1670" s="4">
        <v>44148</v>
      </c>
      <c r="M1670" s="4">
        <v>44265</v>
      </c>
      <c r="N1670">
        <v>2</v>
      </c>
      <c r="O1670" t="s">
        <v>211</v>
      </c>
      <c r="P1670" t="s">
        <v>373</v>
      </c>
      <c r="Q1670">
        <v>2</v>
      </c>
      <c r="R1670" t="s">
        <v>942</v>
      </c>
      <c r="S1670" t="s">
        <v>1476</v>
      </c>
      <c r="T1670" t="s">
        <v>1990</v>
      </c>
      <c r="U1670" t="s">
        <v>71</v>
      </c>
      <c r="V1670" t="s">
        <v>2036</v>
      </c>
      <c r="W1670">
        <v>121.49</v>
      </c>
      <c r="X1670">
        <v>34.979999999999997</v>
      </c>
      <c r="Y1670">
        <v>2</v>
      </c>
      <c r="Z1670" t="s">
        <v>2321</v>
      </c>
      <c r="AA1670" t="s">
        <v>2629</v>
      </c>
      <c r="AF1670" s="4"/>
      <c r="AG1670" s="4"/>
      <c r="AH1670" t="s">
        <v>86</v>
      </c>
      <c r="AI1670" t="s">
        <v>248</v>
      </c>
      <c r="AJ1670" t="s">
        <v>441</v>
      </c>
      <c r="AK1670" t="s">
        <v>2640</v>
      </c>
      <c r="AL1670" t="s">
        <v>1535</v>
      </c>
      <c r="AM1670" t="s">
        <v>69</v>
      </c>
      <c r="AN1670" t="s">
        <v>1577</v>
      </c>
      <c r="AO1670" t="s">
        <v>530</v>
      </c>
      <c r="AP1670" t="s">
        <v>2367</v>
      </c>
    </row>
    <row r="1671" spans="1:42" x14ac:dyDescent="0.25">
      <c r="A1671">
        <v>1180</v>
      </c>
      <c r="B1671">
        <v>432</v>
      </c>
      <c r="C1671" s="4">
        <v>44410</v>
      </c>
      <c r="D1671">
        <v>10</v>
      </c>
      <c r="E1671" t="s">
        <v>42</v>
      </c>
      <c r="F1671" t="s">
        <v>53</v>
      </c>
      <c r="G1671" t="s">
        <v>55</v>
      </c>
      <c r="H1671" t="s">
        <v>58</v>
      </c>
      <c r="I1671" s="4">
        <v>44173</v>
      </c>
      <c r="J1671">
        <v>10</v>
      </c>
      <c r="K1671" t="s">
        <v>61</v>
      </c>
      <c r="L1671" s="4">
        <v>44055</v>
      </c>
      <c r="M1671" s="4">
        <v>44196</v>
      </c>
      <c r="N1671">
        <v>1</v>
      </c>
      <c r="O1671" t="s">
        <v>80</v>
      </c>
      <c r="P1671" t="s">
        <v>242</v>
      </c>
      <c r="Q1671">
        <v>1</v>
      </c>
      <c r="R1671" t="s">
        <v>486</v>
      </c>
      <c r="S1671" t="s">
        <v>1049</v>
      </c>
      <c r="T1671" t="s">
        <v>1533</v>
      </c>
      <c r="U1671" t="s">
        <v>69</v>
      </c>
      <c r="V1671" t="s">
        <v>1548</v>
      </c>
      <c r="W1671">
        <v>59.99</v>
      </c>
      <c r="X1671">
        <v>14.99</v>
      </c>
      <c r="Y1671">
        <v>1</v>
      </c>
      <c r="Z1671" t="s">
        <v>79</v>
      </c>
      <c r="AA1671" t="s">
        <v>2349</v>
      </c>
      <c r="AF1671" s="4"/>
      <c r="AG1671" s="4"/>
      <c r="AH1671" t="s">
        <v>80</v>
      </c>
      <c r="AI1671" t="s">
        <v>242</v>
      </c>
      <c r="AJ1671" t="s">
        <v>486</v>
      </c>
      <c r="AK1671" t="s">
        <v>1049</v>
      </c>
      <c r="AL1671" t="s">
        <v>1533</v>
      </c>
      <c r="AM1671" t="s">
        <v>69</v>
      </c>
      <c r="AN1671" t="s">
        <v>1548</v>
      </c>
      <c r="AO1671" t="s">
        <v>79</v>
      </c>
      <c r="AP1671" t="s">
        <v>2349</v>
      </c>
    </row>
    <row r="1672" spans="1:42" x14ac:dyDescent="0.25">
      <c r="A1672">
        <v>1181</v>
      </c>
      <c r="B1672">
        <v>48</v>
      </c>
      <c r="C1672" s="4">
        <v>44411</v>
      </c>
      <c r="D1672">
        <v>7</v>
      </c>
      <c r="E1672" t="s">
        <v>35</v>
      </c>
      <c r="F1672" t="s">
        <v>46</v>
      </c>
      <c r="G1672" t="s">
        <v>55</v>
      </c>
      <c r="H1672" t="s">
        <v>58</v>
      </c>
      <c r="I1672" s="4">
        <v>43728</v>
      </c>
      <c r="J1672">
        <v>1</v>
      </c>
      <c r="K1672" t="s">
        <v>61</v>
      </c>
      <c r="L1672" s="4">
        <v>43615</v>
      </c>
      <c r="M1672" s="4">
        <v>43830</v>
      </c>
      <c r="N1672">
        <v>1</v>
      </c>
      <c r="O1672" t="s">
        <v>70</v>
      </c>
      <c r="P1672" t="s">
        <v>232</v>
      </c>
      <c r="Q1672">
        <v>1</v>
      </c>
      <c r="R1672" t="s">
        <v>727</v>
      </c>
      <c r="S1672" t="s">
        <v>1270</v>
      </c>
      <c r="T1672" t="s">
        <v>1487</v>
      </c>
      <c r="U1672" t="s">
        <v>80</v>
      </c>
      <c r="V1672" t="s">
        <v>1517</v>
      </c>
      <c r="W1672">
        <v>59.9</v>
      </c>
      <c r="X1672">
        <v>39.979999999999997</v>
      </c>
      <c r="Y1672">
        <v>1</v>
      </c>
      <c r="Z1672" t="s">
        <v>432</v>
      </c>
      <c r="AA1672" t="s">
        <v>2331</v>
      </c>
      <c r="AF1672" s="4"/>
      <c r="AG1672" s="4"/>
      <c r="AH1672" t="s">
        <v>70</v>
      </c>
      <c r="AI1672" t="s">
        <v>232</v>
      </c>
      <c r="AJ1672" t="s">
        <v>727</v>
      </c>
      <c r="AK1672" t="s">
        <v>1270</v>
      </c>
      <c r="AL1672" t="s">
        <v>1487</v>
      </c>
      <c r="AM1672" t="s">
        <v>80</v>
      </c>
      <c r="AN1672" t="s">
        <v>1517</v>
      </c>
      <c r="AO1672" t="s">
        <v>432</v>
      </c>
      <c r="AP1672" t="s">
        <v>2331</v>
      </c>
    </row>
    <row r="1673" spans="1:42" x14ac:dyDescent="0.25">
      <c r="A1673">
        <v>1182</v>
      </c>
      <c r="B1673">
        <v>75</v>
      </c>
      <c r="C1673" s="4">
        <v>44411</v>
      </c>
      <c r="D1673">
        <v>4</v>
      </c>
      <c r="E1673" t="s">
        <v>40</v>
      </c>
      <c r="F1673" t="s">
        <v>51</v>
      </c>
      <c r="G1673" t="s">
        <v>55</v>
      </c>
      <c r="H1673" t="s">
        <v>58</v>
      </c>
      <c r="I1673" s="4">
        <v>44170</v>
      </c>
      <c r="J1673">
        <v>10</v>
      </c>
      <c r="K1673" t="s">
        <v>61</v>
      </c>
      <c r="L1673" s="4">
        <v>44055</v>
      </c>
      <c r="M1673" s="4">
        <v>44196</v>
      </c>
      <c r="N1673">
        <v>1</v>
      </c>
      <c r="O1673" t="s">
        <v>70</v>
      </c>
      <c r="P1673" t="s">
        <v>232</v>
      </c>
      <c r="Q1673">
        <v>1</v>
      </c>
      <c r="R1673" t="s">
        <v>495</v>
      </c>
      <c r="S1673" t="s">
        <v>1058</v>
      </c>
      <c r="T1673" t="s">
        <v>1587</v>
      </c>
      <c r="U1673" t="s">
        <v>80</v>
      </c>
      <c r="V1673" t="s">
        <v>1517</v>
      </c>
      <c r="W1673">
        <v>109.98</v>
      </c>
      <c r="X1673">
        <v>39.979999999999997</v>
      </c>
      <c r="Y1673">
        <v>1</v>
      </c>
      <c r="Z1673" t="s">
        <v>673</v>
      </c>
      <c r="AA1673" t="s">
        <v>2348</v>
      </c>
      <c r="AF1673" s="4"/>
      <c r="AG1673" s="4"/>
      <c r="AH1673" t="s">
        <v>70</v>
      </c>
      <c r="AI1673" t="s">
        <v>232</v>
      </c>
      <c r="AJ1673" t="s">
        <v>495</v>
      </c>
      <c r="AK1673" t="s">
        <v>1058</v>
      </c>
      <c r="AL1673" t="s">
        <v>1587</v>
      </c>
      <c r="AM1673" t="s">
        <v>80</v>
      </c>
      <c r="AN1673" t="s">
        <v>1517</v>
      </c>
      <c r="AO1673" t="s">
        <v>673</v>
      </c>
      <c r="AP1673" t="s">
        <v>2348</v>
      </c>
    </row>
    <row r="1674" spans="1:42" x14ac:dyDescent="0.25">
      <c r="A1674">
        <v>1183</v>
      </c>
      <c r="B1674">
        <v>81</v>
      </c>
      <c r="C1674" s="4">
        <v>44411</v>
      </c>
      <c r="D1674">
        <v>8</v>
      </c>
      <c r="E1674" t="s">
        <v>43</v>
      </c>
      <c r="F1674" t="s">
        <v>54</v>
      </c>
      <c r="G1674" t="s">
        <v>56</v>
      </c>
      <c r="H1674" t="s">
        <v>58</v>
      </c>
      <c r="I1674" s="4">
        <v>43875</v>
      </c>
      <c r="J1674">
        <v>5</v>
      </c>
      <c r="K1674" t="s">
        <v>60</v>
      </c>
      <c r="L1674" s="4">
        <v>43831</v>
      </c>
      <c r="M1674" s="4">
        <v>43921</v>
      </c>
      <c r="N1674">
        <v>1</v>
      </c>
      <c r="O1674" t="s">
        <v>78</v>
      </c>
      <c r="P1674" t="s">
        <v>240</v>
      </c>
      <c r="Q1674">
        <v>1</v>
      </c>
      <c r="R1674" t="s">
        <v>644</v>
      </c>
      <c r="S1674" t="s">
        <v>1191</v>
      </c>
      <c r="T1674" t="s">
        <v>1714</v>
      </c>
      <c r="U1674" t="s">
        <v>69</v>
      </c>
      <c r="V1674" t="s">
        <v>1548</v>
      </c>
      <c r="W1674">
        <v>9.19</v>
      </c>
      <c r="X1674">
        <v>14.99</v>
      </c>
      <c r="Y1674">
        <v>1</v>
      </c>
      <c r="Z1674" t="s">
        <v>393</v>
      </c>
      <c r="AA1674" t="s">
        <v>2345</v>
      </c>
      <c r="AF1674" s="4"/>
      <c r="AG1674" s="4"/>
      <c r="AH1674" t="s">
        <v>78</v>
      </c>
      <c r="AI1674" t="s">
        <v>240</v>
      </c>
      <c r="AJ1674" t="s">
        <v>644</v>
      </c>
      <c r="AK1674" t="s">
        <v>1191</v>
      </c>
      <c r="AL1674" t="s">
        <v>1714</v>
      </c>
      <c r="AM1674" t="s">
        <v>69</v>
      </c>
      <c r="AN1674" t="s">
        <v>1548</v>
      </c>
      <c r="AO1674" t="s">
        <v>393</v>
      </c>
      <c r="AP1674" t="s">
        <v>2345</v>
      </c>
    </row>
    <row r="1675" spans="1:42" x14ac:dyDescent="0.25">
      <c r="A1675">
        <v>1184</v>
      </c>
      <c r="B1675">
        <v>101</v>
      </c>
      <c r="C1675" s="4">
        <v>44411</v>
      </c>
      <c r="D1675">
        <v>9</v>
      </c>
      <c r="E1675" t="s">
        <v>41</v>
      </c>
      <c r="F1675" t="s">
        <v>52</v>
      </c>
      <c r="G1675" t="s">
        <v>55</v>
      </c>
      <c r="H1675" t="s">
        <v>57</v>
      </c>
      <c r="I1675" s="4">
        <v>43677</v>
      </c>
      <c r="J1675">
        <v>3</v>
      </c>
      <c r="K1675" t="s">
        <v>59</v>
      </c>
      <c r="L1675" s="4">
        <v>43615</v>
      </c>
      <c r="M1675" s="4">
        <v>43830</v>
      </c>
      <c r="N1675">
        <v>1</v>
      </c>
      <c r="O1675" t="s">
        <v>80</v>
      </c>
      <c r="P1675" t="s">
        <v>242</v>
      </c>
      <c r="Q1675">
        <v>1</v>
      </c>
      <c r="R1675" t="s">
        <v>469</v>
      </c>
      <c r="S1675" t="s">
        <v>1032</v>
      </c>
      <c r="T1675" t="s">
        <v>1562</v>
      </c>
      <c r="U1675" t="s">
        <v>80</v>
      </c>
      <c r="V1675" t="s">
        <v>1548</v>
      </c>
      <c r="W1675">
        <v>19.98</v>
      </c>
      <c r="X1675">
        <v>29.98</v>
      </c>
      <c r="Y1675">
        <v>1</v>
      </c>
      <c r="Z1675" t="s">
        <v>70</v>
      </c>
      <c r="AA1675" t="s">
        <v>2341</v>
      </c>
      <c r="AF1675" s="4"/>
      <c r="AG1675" s="4"/>
      <c r="AH1675" t="s">
        <v>80</v>
      </c>
      <c r="AI1675" t="s">
        <v>242</v>
      </c>
      <c r="AJ1675" t="s">
        <v>469</v>
      </c>
      <c r="AK1675" t="s">
        <v>1032</v>
      </c>
      <c r="AL1675" t="s">
        <v>1562</v>
      </c>
      <c r="AM1675" t="s">
        <v>80</v>
      </c>
      <c r="AN1675" t="s">
        <v>1548</v>
      </c>
      <c r="AO1675" t="s">
        <v>70</v>
      </c>
      <c r="AP1675" t="s">
        <v>2341</v>
      </c>
    </row>
    <row r="1676" spans="1:42" x14ac:dyDescent="0.25">
      <c r="A1676">
        <v>1185</v>
      </c>
      <c r="B1676">
        <v>173</v>
      </c>
      <c r="C1676" s="4">
        <v>44411</v>
      </c>
      <c r="D1676">
        <v>5</v>
      </c>
      <c r="E1676" t="s">
        <v>36</v>
      </c>
      <c r="F1676" t="s">
        <v>47</v>
      </c>
      <c r="G1676" t="s">
        <v>55</v>
      </c>
      <c r="H1676" t="s">
        <v>58</v>
      </c>
      <c r="I1676" s="4">
        <v>44028</v>
      </c>
      <c r="J1676">
        <v>9</v>
      </c>
      <c r="K1676" t="s">
        <v>59</v>
      </c>
      <c r="L1676" s="4">
        <v>43952</v>
      </c>
      <c r="M1676" s="4">
        <v>44075</v>
      </c>
      <c r="N1676">
        <v>1</v>
      </c>
      <c r="O1676" t="s">
        <v>80</v>
      </c>
      <c r="P1676" t="s">
        <v>242</v>
      </c>
      <c r="Q1676">
        <v>1</v>
      </c>
      <c r="R1676" t="s">
        <v>649</v>
      </c>
      <c r="S1676" t="s">
        <v>1193</v>
      </c>
      <c r="T1676" t="s">
        <v>1717</v>
      </c>
      <c r="U1676" t="s">
        <v>80</v>
      </c>
      <c r="V1676" t="s">
        <v>1548</v>
      </c>
      <c r="W1676">
        <v>65.900000000000006</v>
      </c>
      <c r="X1676">
        <v>29.98</v>
      </c>
      <c r="Y1676">
        <v>1</v>
      </c>
      <c r="Z1676" t="s">
        <v>70</v>
      </c>
      <c r="AA1676" t="s">
        <v>2341</v>
      </c>
      <c r="AF1676" s="4"/>
      <c r="AG1676" s="4"/>
      <c r="AH1676" t="s">
        <v>80</v>
      </c>
      <c r="AI1676" t="s">
        <v>242</v>
      </c>
      <c r="AJ1676" t="s">
        <v>649</v>
      </c>
      <c r="AK1676" t="s">
        <v>1193</v>
      </c>
      <c r="AL1676" t="s">
        <v>1717</v>
      </c>
      <c r="AM1676" t="s">
        <v>80</v>
      </c>
      <c r="AN1676" t="s">
        <v>1548</v>
      </c>
      <c r="AO1676" t="s">
        <v>70</v>
      </c>
      <c r="AP1676" t="s">
        <v>2341</v>
      </c>
    </row>
    <row r="1677" spans="1:42" x14ac:dyDescent="0.25">
      <c r="A1677">
        <v>1186</v>
      </c>
      <c r="B1677">
        <v>287</v>
      </c>
      <c r="C1677" s="4">
        <v>44411</v>
      </c>
      <c r="D1677">
        <v>8</v>
      </c>
      <c r="E1677" t="s">
        <v>43</v>
      </c>
      <c r="F1677" t="s">
        <v>54</v>
      </c>
      <c r="G1677" t="s">
        <v>56</v>
      </c>
      <c r="H1677" t="s">
        <v>58</v>
      </c>
      <c r="I1677" s="4">
        <v>43632</v>
      </c>
      <c r="J1677">
        <v>2</v>
      </c>
      <c r="K1677" t="s">
        <v>60</v>
      </c>
      <c r="L1677" s="4">
        <v>43615</v>
      </c>
      <c r="M1677" s="4">
        <v>43830</v>
      </c>
      <c r="N1677">
        <v>2</v>
      </c>
      <c r="O1677" t="s">
        <v>224</v>
      </c>
      <c r="P1677" t="s">
        <v>386</v>
      </c>
      <c r="Q1677">
        <v>2</v>
      </c>
      <c r="R1677" t="s">
        <v>943</v>
      </c>
      <c r="S1677" t="s">
        <v>1477</v>
      </c>
      <c r="T1677" t="s">
        <v>1991</v>
      </c>
      <c r="U1677" t="s">
        <v>2028</v>
      </c>
      <c r="V1677" t="s">
        <v>2079</v>
      </c>
      <c r="W1677">
        <v>487.9</v>
      </c>
      <c r="X1677">
        <v>189.9</v>
      </c>
      <c r="Y1677">
        <v>2</v>
      </c>
      <c r="Z1677" t="s">
        <v>2322</v>
      </c>
      <c r="AA1677" t="s">
        <v>2630</v>
      </c>
      <c r="AF1677" s="4"/>
      <c r="AG1677" s="4"/>
      <c r="AH1677" t="s">
        <v>90</v>
      </c>
      <c r="AI1677" t="s">
        <v>252</v>
      </c>
      <c r="AJ1677" t="s">
        <v>593</v>
      </c>
      <c r="AK1677" t="s">
        <v>1149</v>
      </c>
      <c r="AL1677" t="s">
        <v>1529</v>
      </c>
      <c r="AM1677" t="s">
        <v>80</v>
      </c>
      <c r="AN1677" t="s">
        <v>1562</v>
      </c>
      <c r="AO1677" t="s">
        <v>410</v>
      </c>
      <c r="AP1677" t="s">
        <v>2359</v>
      </c>
    </row>
    <row r="1678" spans="1:42" x14ac:dyDescent="0.25">
      <c r="A1678">
        <v>1186</v>
      </c>
      <c r="B1678">
        <v>287</v>
      </c>
      <c r="C1678" s="4">
        <v>44411</v>
      </c>
      <c r="D1678">
        <v>8</v>
      </c>
      <c r="E1678" t="s">
        <v>43</v>
      </c>
      <c r="F1678" t="s">
        <v>54</v>
      </c>
      <c r="G1678" t="s">
        <v>56</v>
      </c>
      <c r="H1678" t="s">
        <v>58</v>
      </c>
      <c r="I1678" s="4">
        <v>43632</v>
      </c>
      <c r="J1678">
        <v>2</v>
      </c>
      <c r="K1678" t="s">
        <v>60</v>
      </c>
      <c r="L1678" s="4">
        <v>43615</v>
      </c>
      <c r="M1678" s="4">
        <v>43830</v>
      </c>
      <c r="N1678">
        <v>2</v>
      </c>
      <c r="O1678" t="s">
        <v>224</v>
      </c>
      <c r="P1678" t="s">
        <v>386</v>
      </c>
      <c r="Q1678">
        <v>2</v>
      </c>
      <c r="R1678" t="s">
        <v>943</v>
      </c>
      <c r="S1678" t="s">
        <v>1477</v>
      </c>
      <c r="T1678" t="s">
        <v>1991</v>
      </c>
      <c r="U1678" t="s">
        <v>2028</v>
      </c>
      <c r="V1678" t="s">
        <v>2079</v>
      </c>
      <c r="W1678">
        <v>487.9</v>
      </c>
      <c r="X1678">
        <v>189.9</v>
      </c>
      <c r="Y1678">
        <v>2</v>
      </c>
      <c r="Z1678" t="s">
        <v>2322</v>
      </c>
      <c r="AA1678" t="s">
        <v>2630</v>
      </c>
      <c r="AF1678" s="4"/>
      <c r="AG1678" s="4"/>
      <c r="AH1678" t="s">
        <v>69</v>
      </c>
      <c r="AI1678" t="s">
        <v>231</v>
      </c>
      <c r="AJ1678" t="s">
        <v>720</v>
      </c>
      <c r="AK1678" t="s">
        <v>1262</v>
      </c>
      <c r="AL1678" t="s">
        <v>1780</v>
      </c>
      <c r="AM1678" t="s">
        <v>67</v>
      </c>
      <c r="AN1678" t="s">
        <v>1577</v>
      </c>
      <c r="AO1678" t="s">
        <v>67</v>
      </c>
      <c r="AP1678" t="s">
        <v>2373</v>
      </c>
    </row>
    <row r="1679" spans="1:42" x14ac:dyDescent="0.25">
      <c r="A1679">
        <v>1186</v>
      </c>
      <c r="B1679">
        <v>287</v>
      </c>
      <c r="C1679" s="4">
        <v>44411</v>
      </c>
      <c r="D1679">
        <v>8</v>
      </c>
      <c r="E1679" t="s">
        <v>43</v>
      </c>
      <c r="F1679" t="s">
        <v>54</v>
      </c>
      <c r="G1679" t="s">
        <v>56</v>
      </c>
      <c r="H1679" t="s">
        <v>58</v>
      </c>
      <c r="I1679" s="4">
        <v>43632</v>
      </c>
      <c r="J1679">
        <v>2</v>
      </c>
      <c r="K1679" t="s">
        <v>60</v>
      </c>
      <c r="L1679" s="4">
        <v>43615</v>
      </c>
      <c r="M1679" s="4">
        <v>43830</v>
      </c>
      <c r="N1679">
        <v>2</v>
      </c>
      <c r="O1679" t="s">
        <v>224</v>
      </c>
      <c r="P1679" t="s">
        <v>386</v>
      </c>
      <c r="Q1679">
        <v>2</v>
      </c>
      <c r="R1679" t="s">
        <v>943</v>
      </c>
      <c r="S1679" t="s">
        <v>1477</v>
      </c>
      <c r="T1679" t="s">
        <v>1991</v>
      </c>
      <c r="U1679" t="s">
        <v>2028</v>
      </c>
      <c r="V1679" t="s">
        <v>2079</v>
      </c>
      <c r="W1679">
        <v>487.9</v>
      </c>
      <c r="X1679">
        <v>189.9</v>
      </c>
      <c r="Y1679">
        <v>2</v>
      </c>
      <c r="Z1679" t="s">
        <v>2322</v>
      </c>
      <c r="AA1679" t="s">
        <v>2630</v>
      </c>
      <c r="AF1679" s="4"/>
      <c r="AG1679" s="4"/>
      <c r="AH1679" t="s">
        <v>69</v>
      </c>
      <c r="AI1679" t="s">
        <v>231</v>
      </c>
      <c r="AJ1679" t="s">
        <v>720</v>
      </c>
      <c r="AK1679" t="s">
        <v>1262</v>
      </c>
      <c r="AL1679" t="s">
        <v>1780</v>
      </c>
      <c r="AM1679" t="s">
        <v>67</v>
      </c>
      <c r="AN1679" t="s">
        <v>1577</v>
      </c>
      <c r="AO1679" t="s">
        <v>67</v>
      </c>
      <c r="AP1679" t="s">
        <v>2373</v>
      </c>
    </row>
    <row r="1680" spans="1:42" x14ac:dyDescent="0.25">
      <c r="A1680">
        <v>1186</v>
      </c>
      <c r="B1680">
        <v>287</v>
      </c>
      <c r="C1680" s="4">
        <v>44411</v>
      </c>
      <c r="D1680">
        <v>8</v>
      </c>
      <c r="E1680" t="s">
        <v>43</v>
      </c>
      <c r="F1680" t="s">
        <v>54</v>
      </c>
      <c r="G1680" t="s">
        <v>56</v>
      </c>
      <c r="H1680" t="s">
        <v>58</v>
      </c>
      <c r="I1680" s="4">
        <v>43632</v>
      </c>
      <c r="J1680">
        <v>2</v>
      </c>
      <c r="K1680" t="s">
        <v>60</v>
      </c>
      <c r="L1680" s="4">
        <v>43615</v>
      </c>
      <c r="M1680" s="4">
        <v>43830</v>
      </c>
      <c r="N1680">
        <v>2</v>
      </c>
      <c r="O1680" t="s">
        <v>224</v>
      </c>
      <c r="P1680" t="s">
        <v>386</v>
      </c>
      <c r="Q1680">
        <v>2</v>
      </c>
      <c r="R1680" t="s">
        <v>943</v>
      </c>
      <c r="S1680" t="s">
        <v>1477</v>
      </c>
      <c r="T1680" t="s">
        <v>1991</v>
      </c>
      <c r="U1680" t="s">
        <v>2028</v>
      </c>
      <c r="V1680" t="s">
        <v>2079</v>
      </c>
      <c r="W1680">
        <v>487.9</v>
      </c>
      <c r="X1680">
        <v>189.9</v>
      </c>
      <c r="Y1680">
        <v>2</v>
      </c>
      <c r="Z1680" t="s">
        <v>2322</v>
      </c>
      <c r="AA1680" t="s">
        <v>2630</v>
      </c>
      <c r="AF1680" s="4"/>
      <c r="AG1680" s="4"/>
      <c r="AH1680" t="s">
        <v>90</v>
      </c>
      <c r="AI1680" t="s">
        <v>252</v>
      </c>
      <c r="AJ1680" t="s">
        <v>593</v>
      </c>
      <c r="AK1680" t="s">
        <v>1149</v>
      </c>
      <c r="AL1680" t="s">
        <v>1529</v>
      </c>
      <c r="AM1680" t="s">
        <v>80</v>
      </c>
      <c r="AN1680" t="s">
        <v>1562</v>
      </c>
      <c r="AO1680" t="s">
        <v>410</v>
      </c>
      <c r="AP1680" t="s">
        <v>2359</v>
      </c>
    </row>
    <row r="1681" spans="1:42" x14ac:dyDescent="0.25">
      <c r="A1681">
        <v>1187</v>
      </c>
      <c r="B1681">
        <v>337</v>
      </c>
      <c r="C1681" s="4">
        <v>44411</v>
      </c>
      <c r="D1681">
        <v>1</v>
      </c>
      <c r="E1681" t="s">
        <v>39</v>
      </c>
      <c r="F1681" t="s">
        <v>50</v>
      </c>
      <c r="G1681" t="s">
        <v>55</v>
      </c>
      <c r="H1681" t="s">
        <v>58</v>
      </c>
      <c r="I1681" s="4">
        <v>44122</v>
      </c>
      <c r="J1681">
        <v>10</v>
      </c>
      <c r="K1681" t="s">
        <v>61</v>
      </c>
      <c r="L1681" s="4">
        <v>44055</v>
      </c>
      <c r="M1681" s="4">
        <v>44196</v>
      </c>
      <c r="N1681">
        <v>2</v>
      </c>
      <c r="O1681" t="s">
        <v>157</v>
      </c>
      <c r="P1681" t="s">
        <v>319</v>
      </c>
      <c r="Q1681">
        <v>2</v>
      </c>
      <c r="R1681" t="s">
        <v>944</v>
      </c>
      <c r="S1681" t="s">
        <v>1478</v>
      </c>
      <c r="T1681" t="s">
        <v>1992</v>
      </c>
      <c r="U1681" t="s">
        <v>103</v>
      </c>
      <c r="V1681" t="s">
        <v>2076</v>
      </c>
      <c r="W1681">
        <v>188.8</v>
      </c>
      <c r="X1681">
        <v>24.96</v>
      </c>
      <c r="Y1681">
        <v>2</v>
      </c>
      <c r="Z1681" t="s">
        <v>2237</v>
      </c>
      <c r="AA1681" t="s">
        <v>2530</v>
      </c>
      <c r="AF1681" s="4"/>
      <c r="AG1681" s="4"/>
      <c r="AH1681" t="s">
        <v>80</v>
      </c>
      <c r="AI1681" t="s">
        <v>242</v>
      </c>
      <c r="AJ1681" t="s">
        <v>691</v>
      </c>
      <c r="AK1681" t="s">
        <v>1232</v>
      </c>
      <c r="AL1681" t="s">
        <v>1754</v>
      </c>
      <c r="AM1681" t="s">
        <v>69</v>
      </c>
      <c r="AN1681" t="s">
        <v>1562</v>
      </c>
      <c r="AO1681" t="s">
        <v>67</v>
      </c>
      <c r="AP1681" t="s">
        <v>2373</v>
      </c>
    </row>
    <row r="1682" spans="1:42" x14ac:dyDescent="0.25">
      <c r="A1682">
        <v>1187</v>
      </c>
      <c r="B1682">
        <v>337</v>
      </c>
      <c r="C1682" s="4">
        <v>44411</v>
      </c>
      <c r="D1682">
        <v>1</v>
      </c>
      <c r="E1682" t="s">
        <v>39</v>
      </c>
      <c r="F1682" t="s">
        <v>50</v>
      </c>
      <c r="G1682" t="s">
        <v>55</v>
      </c>
      <c r="H1682" t="s">
        <v>58</v>
      </c>
      <c r="I1682" s="4">
        <v>44122</v>
      </c>
      <c r="J1682">
        <v>10</v>
      </c>
      <c r="K1682" t="s">
        <v>61</v>
      </c>
      <c r="L1682" s="4">
        <v>44055</v>
      </c>
      <c r="M1682" s="4">
        <v>44196</v>
      </c>
      <c r="N1682">
        <v>2</v>
      </c>
      <c r="O1682" t="s">
        <v>157</v>
      </c>
      <c r="P1682" t="s">
        <v>319</v>
      </c>
      <c r="Q1682">
        <v>2</v>
      </c>
      <c r="R1682" t="s">
        <v>944</v>
      </c>
      <c r="S1682" t="s">
        <v>1478</v>
      </c>
      <c r="T1682" t="s">
        <v>1992</v>
      </c>
      <c r="U1682" t="s">
        <v>103</v>
      </c>
      <c r="V1682" t="s">
        <v>2076</v>
      </c>
      <c r="W1682">
        <v>188.8</v>
      </c>
      <c r="X1682">
        <v>24.96</v>
      </c>
      <c r="Y1682">
        <v>2</v>
      </c>
      <c r="Z1682" t="s">
        <v>2237</v>
      </c>
      <c r="AA1682" t="s">
        <v>2530</v>
      </c>
      <c r="AF1682" s="4"/>
      <c r="AG1682" s="4"/>
      <c r="AH1682" t="s">
        <v>90</v>
      </c>
      <c r="AI1682" t="s">
        <v>252</v>
      </c>
      <c r="AJ1682" t="s">
        <v>503</v>
      </c>
      <c r="AK1682" t="s">
        <v>1066</v>
      </c>
      <c r="AL1682" t="s">
        <v>1594</v>
      </c>
      <c r="AM1682" t="s">
        <v>67</v>
      </c>
      <c r="AN1682" t="s">
        <v>1659</v>
      </c>
      <c r="AO1682" t="s">
        <v>410</v>
      </c>
      <c r="AP1682" t="s">
        <v>2359</v>
      </c>
    </row>
    <row r="1683" spans="1:42" x14ac:dyDescent="0.25">
      <c r="A1683">
        <v>1188</v>
      </c>
      <c r="B1683">
        <v>376</v>
      </c>
      <c r="C1683" s="4">
        <v>44411</v>
      </c>
      <c r="D1683">
        <v>2</v>
      </c>
      <c r="E1683" t="s">
        <v>38</v>
      </c>
      <c r="F1683" t="s">
        <v>49</v>
      </c>
      <c r="G1683" t="s">
        <v>56</v>
      </c>
      <c r="H1683" t="s">
        <v>58</v>
      </c>
      <c r="I1683" s="4">
        <v>43687</v>
      </c>
      <c r="J1683">
        <v>2</v>
      </c>
      <c r="K1683" t="s">
        <v>60</v>
      </c>
      <c r="L1683" s="4">
        <v>43615</v>
      </c>
      <c r="M1683" s="4">
        <v>43830</v>
      </c>
      <c r="N1683">
        <v>2</v>
      </c>
      <c r="O1683" t="s">
        <v>83</v>
      </c>
      <c r="P1683" t="s">
        <v>245</v>
      </c>
      <c r="Q1683">
        <v>2</v>
      </c>
      <c r="R1683" t="s">
        <v>945</v>
      </c>
      <c r="S1683" t="s">
        <v>1479</v>
      </c>
      <c r="T1683" t="s">
        <v>1993</v>
      </c>
      <c r="U1683" t="s">
        <v>85</v>
      </c>
      <c r="V1683" t="s">
        <v>1869</v>
      </c>
      <c r="W1683">
        <v>85.37</v>
      </c>
      <c r="X1683">
        <v>44.97</v>
      </c>
      <c r="Y1683">
        <v>2</v>
      </c>
      <c r="Z1683" t="s">
        <v>135</v>
      </c>
      <c r="AA1683" t="s">
        <v>2631</v>
      </c>
      <c r="AF1683" s="4"/>
      <c r="AG1683" s="4"/>
      <c r="AH1683" t="s">
        <v>67</v>
      </c>
      <c r="AI1683" t="s">
        <v>229</v>
      </c>
      <c r="AJ1683" t="s">
        <v>478</v>
      </c>
      <c r="AK1683" t="s">
        <v>1041</v>
      </c>
      <c r="AL1683" t="s">
        <v>1569</v>
      </c>
      <c r="AM1683" t="s">
        <v>69</v>
      </c>
      <c r="AN1683" t="s">
        <v>1548</v>
      </c>
      <c r="AO1683" t="s">
        <v>90</v>
      </c>
      <c r="AP1683" t="s">
        <v>2328</v>
      </c>
    </row>
    <row r="1684" spans="1:42" x14ac:dyDescent="0.25">
      <c r="A1684">
        <v>1188</v>
      </c>
      <c r="B1684">
        <v>376</v>
      </c>
      <c r="C1684" s="4">
        <v>44411</v>
      </c>
      <c r="D1684">
        <v>2</v>
      </c>
      <c r="E1684" t="s">
        <v>38</v>
      </c>
      <c r="F1684" t="s">
        <v>49</v>
      </c>
      <c r="G1684" t="s">
        <v>56</v>
      </c>
      <c r="H1684" t="s">
        <v>58</v>
      </c>
      <c r="I1684" s="4">
        <v>43687</v>
      </c>
      <c r="J1684">
        <v>2</v>
      </c>
      <c r="K1684" t="s">
        <v>60</v>
      </c>
      <c r="L1684" s="4">
        <v>43615</v>
      </c>
      <c r="M1684" s="4">
        <v>43830</v>
      </c>
      <c r="N1684">
        <v>2</v>
      </c>
      <c r="O1684" t="s">
        <v>83</v>
      </c>
      <c r="P1684" t="s">
        <v>245</v>
      </c>
      <c r="Q1684">
        <v>2</v>
      </c>
      <c r="R1684" t="s">
        <v>945</v>
      </c>
      <c r="S1684" t="s">
        <v>1479</v>
      </c>
      <c r="T1684" t="s">
        <v>1993</v>
      </c>
      <c r="U1684" t="s">
        <v>85</v>
      </c>
      <c r="V1684" t="s">
        <v>1869</v>
      </c>
      <c r="W1684">
        <v>85.37</v>
      </c>
      <c r="X1684">
        <v>44.97</v>
      </c>
      <c r="Y1684">
        <v>2</v>
      </c>
      <c r="Z1684" t="s">
        <v>135</v>
      </c>
      <c r="AA1684" t="s">
        <v>2631</v>
      </c>
      <c r="AF1684" s="4"/>
      <c r="AG1684" s="4"/>
      <c r="AH1684" t="s">
        <v>80</v>
      </c>
      <c r="AI1684" t="s">
        <v>242</v>
      </c>
      <c r="AJ1684" t="s">
        <v>404</v>
      </c>
      <c r="AK1684" t="s">
        <v>966</v>
      </c>
      <c r="AL1684" t="s">
        <v>1499</v>
      </c>
      <c r="AM1684" t="s">
        <v>80</v>
      </c>
      <c r="AN1684" t="s">
        <v>1548</v>
      </c>
      <c r="AO1684" t="s">
        <v>70</v>
      </c>
      <c r="AP1684" t="s">
        <v>2341</v>
      </c>
    </row>
    <row r="1685" spans="1:42" x14ac:dyDescent="0.25">
      <c r="A1685">
        <v>1189</v>
      </c>
      <c r="B1685">
        <v>446</v>
      </c>
      <c r="C1685" s="4">
        <v>44411</v>
      </c>
      <c r="D1685">
        <v>7</v>
      </c>
      <c r="E1685" t="s">
        <v>35</v>
      </c>
      <c r="F1685" t="s">
        <v>46</v>
      </c>
      <c r="G1685" t="s">
        <v>55</v>
      </c>
      <c r="H1685" t="s">
        <v>57</v>
      </c>
      <c r="I1685" s="4">
        <v>44051</v>
      </c>
      <c r="J1685">
        <v>9</v>
      </c>
      <c r="K1685" t="s">
        <v>59</v>
      </c>
      <c r="L1685" s="4">
        <v>43952</v>
      </c>
      <c r="M1685" s="4">
        <v>44075</v>
      </c>
      <c r="N1685">
        <v>1</v>
      </c>
      <c r="O1685" t="s">
        <v>79</v>
      </c>
      <c r="P1685" t="s">
        <v>241</v>
      </c>
      <c r="Q1685">
        <v>1</v>
      </c>
      <c r="R1685" t="s">
        <v>481</v>
      </c>
      <c r="S1685" t="s">
        <v>1045</v>
      </c>
      <c r="T1685" t="s">
        <v>1573</v>
      </c>
      <c r="U1685" t="s">
        <v>69</v>
      </c>
      <c r="V1685" t="s">
        <v>1548</v>
      </c>
      <c r="W1685">
        <v>99.95</v>
      </c>
      <c r="X1685">
        <v>14.99</v>
      </c>
      <c r="Y1685">
        <v>1</v>
      </c>
      <c r="Z1685" t="s">
        <v>65</v>
      </c>
      <c r="AA1685" t="s">
        <v>2343</v>
      </c>
      <c r="AF1685" s="4"/>
      <c r="AG1685" s="4"/>
      <c r="AH1685" t="s">
        <v>79</v>
      </c>
      <c r="AI1685" t="s">
        <v>241</v>
      </c>
      <c r="AJ1685" t="s">
        <v>481</v>
      </c>
      <c r="AK1685" t="s">
        <v>1045</v>
      </c>
      <c r="AL1685" t="s">
        <v>1573</v>
      </c>
      <c r="AM1685" t="s">
        <v>69</v>
      </c>
      <c r="AN1685" t="s">
        <v>1548</v>
      </c>
      <c r="AO1685" t="s">
        <v>65</v>
      </c>
      <c r="AP1685" t="s">
        <v>2343</v>
      </c>
    </row>
    <row r="1686" spans="1:42" x14ac:dyDescent="0.25">
      <c r="A1686">
        <v>1190</v>
      </c>
      <c r="B1686">
        <v>446</v>
      </c>
      <c r="C1686" s="4">
        <v>44411</v>
      </c>
      <c r="D1686">
        <v>7</v>
      </c>
      <c r="E1686" t="s">
        <v>35</v>
      </c>
      <c r="F1686" t="s">
        <v>46</v>
      </c>
      <c r="G1686" t="s">
        <v>55</v>
      </c>
      <c r="H1686" t="s">
        <v>57</v>
      </c>
      <c r="I1686" s="4">
        <v>44051</v>
      </c>
      <c r="J1686">
        <v>9</v>
      </c>
      <c r="K1686" t="s">
        <v>59</v>
      </c>
      <c r="L1686" s="4">
        <v>43952</v>
      </c>
      <c r="M1686" s="4">
        <v>44075</v>
      </c>
      <c r="N1686">
        <v>1</v>
      </c>
      <c r="O1686" t="s">
        <v>79</v>
      </c>
      <c r="P1686" t="s">
        <v>241</v>
      </c>
      <c r="Q1686">
        <v>1</v>
      </c>
      <c r="R1686" t="s">
        <v>571</v>
      </c>
      <c r="S1686" t="s">
        <v>1129</v>
      </c>
      <c r="T1686" t="s">
        <v>1654</v>
      </c>
      <c r="U1686" t="s">
        <v>67</v>
      </c>
      <c r="V1686" t="s">
        <v>1548</v>
      </c>
      <c r="W1686">
        <v>88.47</v>
      </c>
      <c r="X1686">
        <v>44.97</v>
      </c>
      <c r="Y1686">
        <v>1</v>
      </c>
      <c r="Z1686" t="s">
        <v>455</v>
      </c>
      <c r="AA1686" t="s">
        <v>2340</v>
      </c>
      <c r="AF1686" s="4"/>
      <c r="AG1686" s="4"/>
      <c r="AH1686" t="s">
        <v>79</v>
      </c>
      <c r="AI1686" t="s">
        <v>241</v>
      </c>
      <c r="AJ1686" t="s">
        <v>571</v>
      </c>
      <c r="AK1686" t="s">
        <v>1129</v>
      </c>
      <c r="AL1686" t="s">
        <v>1654</v>
      </c>
      <c r="AM1686" t="s">
        <v>67</v>
      </c>
      <c r="AN1686" t="s">
        <v>1548</v>
      </c>
      <c r="AO1686" t="s">
        <v>455</v>
      </c>
      <c r="AP1686" t="s">
        <v>2340</v>
      </c>
    </row>
    <row r="1687" spans="1:42" x14ac:dyDescent="0.25">
      <c r="A1687">
        <v>1191</v>
      </c>
      <c r="B1687">
        <v>2</v>
      </c>
      <c r="C1687" s="4">
        <v>44412</v>
      </c>
      <c r="D1687">
        <v>10</v>
      </c>
      <c r="E1687" t="s">
        <v>42</v>
      </c>
      <c r="F1687" t="s">
        <v>53</v>
      </c>
      <c r="G1687" t="s">
        <v>55</v>
      </c>
      <c r="H1687" t="s">
        <v>57</v>
      </c>
      <c r="I1687" s="4">
        <v>43739</v>
      </c>
      <c r="J1687">
        <v>2</v>
      </c>
      <c r="K1687" t="s">
        <v>60</v>
      </c>
      <c r="L1687" s="4">
        <v>43615</v>
      </c>
      <c r="M1687" s="4">
        <v>43830</v>
      </c>
      <c r="N1687">
        <v>1</v>
      </c>
      <c r="O1687" t="s">
        <v>67</v>
      </c>
      <c r="P1687" t="s">
        <v>229</v>
      </c>
      <c r="Q1687">
        <v>1</v>
      </c>
      <c r="R1687" t="s">
        <v>476</v>
      </c>
      <c r="S1687" t="s">
        <v>1031</v>
      </c>
      <c r="T1687" t="s">
        <v>1487</v>
      </c>
      <c r="U1687" t="s">
        <v>69</v>
      </c>
      <c r="V1687" t="s">
        <v>1548</v>
      </c>
      <c r="W1687">
        <v>29.95</v>
      </c>
      <c r="X1687">
        <v>14.99</v>
      </c>
      <c r="Y1687">
        <v>1</v>
      </c>
      <c r="Z1687" t="s">
        <v>872</v>
      </c>
      <c r="AA1687" t="s">
        <v>2388</v>
      </c>
      <c r="AF1687" s="4"/>
      <c r="AG1687" s="4"/>
      <c r="AH1687" t="s">
        <v>67</v>
      </c>
      <c r="AI1687" t="s">
        <v>229</v>
      </c>
      <c r="AJ1687" t="s">
        <v>476</v>
      </c>
      <c r="AK1687" t="s">
        <v>1031</v>
      </c>
      <c r="AL1687" t="s">
        <v>1487</v>
      </c>
      <c r="AM1687" t="s">
        <v>69</v>
      </c>
      <c r="AN1687" t="s">
        <v>1548</v>
      </c>
      <c r="AO1687" t="s">
        <v>872</v>
      </c>
      <c r="AP1687" t="s">
        <v>2388</v>
      </c>
    </row>
    <row r="1688" spans="1:42" x14ac:dyDescent="0.25">
      <c r="A1688">
        <v>1192</v>
      </c>
      <c r="B1688">
        <v>26</v>
      </c>
      <c r="C1688" s="4">
        <v>44412</v>
      </c>
      <c r="D1688">
        <v>5</v>
      </c>
      <c r="E1688" t="s">
        <v>36</v>
      </c>
      <c r="F1688" t="s">
        <v>47</v>
      </c>
      <c r="G1688" t="s">
        <v>56</v>
      </c>
      <c r="H1688" t="s">
        <v>58</v>
      </c>
      <c r="I1688" s="4">
        <v>43843</v>
      </c>
      <c r="J1688">
        <v>5</v>
      </c>
      <c r="K1688" t="s">
        <v>60</v>
      </c>
      <c r="L1688" s="4">
        <v>43831</v>
      </c>
      <c r="M1688" s="4">
        <v>43921</v>
      </c>
      <c r="N1688">
        <v>2</v>
      </c>
      <c r="O1688" t="s">
        <v>179</v>
      </c>
      <c r="P1688" t="s">
        <v>341</v>
      </c>
      <c r="Q1688">
        <v>2</v>
      </c>
      <c r="R1688" t="s">
        <v>946</v>
      </c>
      <c r="S1688" t="s">
        <v>1480</v>
      </c>
      <c r="T1688" t="s">
        <v>1994</v>
      </c>
      <c r="U1688" t="s">
        <v>88</v>
      </c>
      <c r="V1688" t="s">
        <v>1869</v>
      </c>
      <c r="W1688">
        <v>124.96</v>
      </c>
      <c r="X1688">
        <v>59.96</v>
      </c>
      <c r="Y1688">
        <v>2</v>
      </c>
      <c r="Z1688" t="s">
        <v>2223</v>
      </c>
      <c r="AA1688" t="s">
        <v>2515</v>
      </c>
      <c r="AF1688" s="4"/>
      <c r="AG1688" s="4"/>
      <c r="AH1688" t="s">
        <v>79</v>
      </c>
      <c r="AI1688" t="s">
        <v>241</v>
      </c>
      <c r="AJ1688" t="s">
        <v>571</v>
      </c>
      <c r="AK1688" t="s">
        <v>1129</v>
      </c>
      <c r="AL1688" t="s">
        <v>1654</v>
      </c>
      <c r="AM1688" t="s">
        <v>80</v>
      </c>
      <c r="AN1688" t="s">
        <v>1548</v>
      </c>
      <c r="AO1688" t="s">
        <v>455</v>
      </c>
      <c r="AP1688" t="s">
        <v>2340</v>
      </c>
    </row>
    <row r="1689" spans="1:42" x14ac:dyDescent="0.25">
      <c r="A1689">
        <v>1192</v>
      </c>
      <c r="B1689">
        <v>26</v>
      </c>
      <c r="C1689" s="4">
        <v>44412</v>
      </c>
      <c r="D1689">
        <v>5</v>
      </c>
      <c r="E1689" t="s">
        <v>36</v>
      </c>
      <c r="F1689" t="s">
        <v>47</v>
      </c>
      <c r="G1689" t="s">
        <v>56</v>
      </c>
      <c r="H1689" t="s">
        <v>58</v>
      </c>
      <c r="I1689" s="4">
        <v>43843</v>
      </c>
      <c r="J1689">
        <v>5</v>
      </c>
      <c r="K1689" t="s">
        <v>60</v>
      </c>
      <c r="L1689" s="4">
        <v>43831</v>
      </c>
      <c r="M1689" s="4">
        <v>43921</v>
      </c>
      <c r="N1689">
        <v>2</v>
      </c>
      <c r="O1689" t="s">
        <v>179</v>
      </c>
      <c r="P1689" t="s">
        <v>341</v>
      </c>
      <c r="Q1689">
        <v>2</v>
      </c>
      <c r="R1689" t="s">
        <v>946</v>
      </c>
      <c r="S1689" t="s">
        <v>1480</v>
      </c>
      <c r="T1689" t="s">
        <v>1994</v>
      </c>
      <c r="U1689" t="s">
        <v>88</v>
      </c>
      <c r="V1689" t="s">
        <v>1869</v>
      </c>
      <c r="W1689">
        <v>124.96</v>
      </c>
      <c r="X1689">
        <v>59.96</v>
      </c>
      <c r="Y1689">
        <v>2</v>
      </c>
      <c r="Z1689" t="s">
        <v>2223</v>
      </c>
      <c r="AA1689" t="s">
        <v>2515</v>
      </c>
      <c r="AF1689" s="4"/>
      <c r="AG1689" s="4"/>
      <c r="AH1689" t="s">
        <v>67</v>
      </c>
      <c r="AI1689" t="s">
        <v>229</v>
      </c>
      <c r="AJ1689" t="s">
        <v>468</v>
      </c>
      <c r="AK1689" t="s">
        <v>1031</v>
      </c>
      <c r="AL1689" t="s">
        <v>1561</v>
      </c>
      <c r="AM1689" t="s">
        <v>80</v>
      </c>
      <c r="AN1689" t="s">
        <v>1548</v>
      </c>
      <c r="AO1689" t="s">
        <v>90</v>
      </c>
      <c r="AP1689" t="s">
        <v>2328</v>
      </c>
    </row>
    <row r="1690" spans="1:42" x14ac:dyDescent="0.25">
      <c r="A1690">
        <v>1193</v>
      </c>
      <c r="B1690">
        <v>128</v>
      </c>
      <c r="C1690" s="4">
        <v>44412</v>
      </c>
      <c r="D1690">
        <v>8</v>
      </c>
      <c r="E1690" t="s">
        <v>43</v>
      </c>
      <c r="F1690" t="s">
        <v>54</v>
      </c>
      <c r="G1690" t="s">
        <v>56</v>
      </c>
      <c r="H1690" t="s">
        <v>58</v>
      </c>
      <c r="I1690" s="4">
        <v>44177</v>
      </c>
      <c r="J1690">
        <v>10</v>
      </c>
      <c r="K1690" t="s">
        <v>61</v>
      </c>
      <c r="L1690" s="4">
        <v>44055</v>
      </c>
      <c r="M1690" s="4">
        <v>44196</v>
      </c>
      <c r="N1690">
        <v>1</v>
      </c>
      <c r="O1690" t="s">
        <v>90</v>
      </c>
      <c r="P1690" t="s">
        <v>252</v>
      </c>
      <c r="Q1690">
        <v>1</v>
      </c>
      <c r="R1690" t="s">
        <v>652</v>
      </c>
      <c r="S1690" t="s">
        <v>1196</v>
      </c>
      <c r="T1690" t="s">
        <v>1720</v>
      </c>
      <c r="U1690" t="s">
        <v>67</v>
      </c>
      <c r="V1690" t="s">
        <v>1562</v>
      </c>
      <c r="W1690">
        <v>58.47</v>
      </c>
      <c r="X1690">
        <v>29.97</v>
      </c>
      <c r="Y1690">
        <v>1</v>
      </c>
      <c r="Z1690" t="s">
        <v>410</v>
      </c>
      <c r="AA1690" t="s">
        <v>2359</v>
      </c>
      <c r="AF1690" s="4"/>
      <c r="AG1690" s="4"/>
      <c r="AH1690" t="s">
        <v>90</v>
      </c>
      <c r="AI1690" t="s">
        <v>252</v>
      </c>
      <c r="AJ1690" t="s">
        <v>652</v>
      </c>
      <c r="AK1690" t="s">
        <v>1196</v>
      </c>
      <c r="AL1690" t="s">
        <v>1720</v>
      </c>
      <c r="AM1690" t="s">
        <v>67</v>
      </c>
      <c r="AN1690" t="s">
        <v>1562</v>
      </c>
      <c r="AO1690" t="s">
        <v>410</v>
      </c>
      <c r="AP1690" t="s">
        <v>2359</v>
      </c>
    </row>
    <row r="1691" spans="1:42" x14ac:dyDescent="0.25">
      <c r="A1691">
        <v>1194</v>
      </c>
      <c r="B1691">
        <v>262</v>
      </c>
      <c r="C1691" s="4">
        <v>44412</v>
      </c>
      <c r="D1691">
        <v>11</v>
      </c>
      <c r="E1691" t="s">
        <v>37</v>
      </c>
      <c r="F1691" t="s">
        <v>48</v>
      </c>
      <c r="G1691" t="s">
        <v>56</v>
      </c>
      <c r="H1691" t="s">
        <v>58</v>
      </c>
      <c r="I1691" s="4">
        <v>43929</v>
      </c>
      <c r="J1691">
        <v>7</v>
      </c>
      <c r="K1691" t="s">
        <v>61</v>
      </c>
      <c r="L1691" s="4">
        <v>43915</v>
      </c>
      <c r="M1691" s="4">
        <v>44012</v>
      </c>
      <c r="N1691">
        <v>1</v>
      </c>
      <c r="O1691" t="s">
        <v>67</v>
      </c>
      <c r="P1691" t="s">
        <v>229</v>
      </c>
      <c r="Q1691">
        <v>1</v>
      </c>
      <c r="R1691" t="s">
        <v>805</v>
      </c>
      <c r="S1691" t="s">
        <v>1342</v>
      </c>
      <c r="T1691" t="s">
        <v>1859</v>
      </c>
      <c r="U1691" t="s">
        <v>67</v>
      </c>
      <c r="V1691" t="s">
        <v>1548</v>
      </c>
      <c r="W1691">
        <v>419.97</v>
      </c>
      <c r="X1691">
        <v>44.97</v>
      </c>
      <c r="Y1691">
        <v>1</v>
      </c>
      <c r="Z1691" t="s">
        <v>872</v>
      </c>
      <c r="AA1691" t="s">
        <v>2388</v>
      </c>
      <c r="AF1691" s="4"/>
      <c r="AG1691" s="4"/>
      <c r="AH1691" t="s">
        <v>67</v>
      </c>
      <c r="AI1691" t="s">
        <v>229</v>
      </c>
      <c r="AJ1691" t="s">
        <v>805</v>
      </c>
      <c r="AK1691" t="s">
        <v>1342</v>
      </c>
      <c r="AL1691" t="s">
        <v>1859</v>
      </c>
      <c r="AM1691" t="s">
        <v>67</v>
      </c>
      <c r="AN1691" t="s">
        <v>1548</v>
      </c>
      <c r="AO1691" t="s">
        <v>872</v>
      </c>
      <c r="AP1691" t="s">
        <v>2388</v>
      </c>
    </row>
    <row r="1692" spans="1:42" x14ac:dyDescent="0.25">
      <c r="A1692">
        <v>1195</v>
      </c>
      <c r="B1692">
        <v>455</v>
      </c>
      <c r="C1692" s="4">
        <v>44412</v>
      </c>
      <c r="D1692">
        <v>10</v>
      </c>
      <c r="E1692" t="s">
        <v>42</v>
      </c>
      <c r="F1692" t="s">
        <v>53</v>
      </c>
      <c r="G1692" t="s">
        <v>55</v>
      </c>
      <c r="H1692" t="s">
        <v>57</v>
      </c>
      <c r="I1692" s="4">
        <v>43736</v>
      </c>
      <c r="J1692">
        <v>3</v>
      </c>
      <c r="K1692" t="s">
        <v>59</v>
      </c>
      <c r="L1692" s="4">
        <v>43615</v>
      </c>
      <c r="M1692" s="4">
        <v>43830</v>
      </c>
      <c r="N1692">
        <v>2</v>
      </c>
      <c r="O1692" t="s">
        <v>103</v>
      </c>
      <c r="P1692" t="s">
        <v>265</v>
      </c>
      <c r="Q1692">
        <v>2</v>
      </c>
      <c r="R1692" t="s">
        <v>947</v>
      </c>
      <c r="S1692" t="s">
        <v>1481</v>
      </c>
      <c r="T1692" t="s">
        <v>1995</v>
      </c>
      <c r="U1692" t="s">
        <v>110</v>
      </c>
      <c r="V1692" t="s">
        <v>2037</v>
      </c>
      <c r="W1692">
        <v>1763.91</v>
      </c>
      <c r="X1692">
        <v>119.94</v>
      </c>
      <c r="Y1692">
        <v>2</v>
      </c>
      <c r="Z1692" t="s">
        <v>2323</v>
      </c>
      <c r="AA1692" t="s">
        <v>2632</v>
      </c>
      <c r="AF1692" s="4"/>
      <c r="AG1692" s="4"/>
      <c r="AH1692" t="s">
        <v>69</v>
      </c>
      <c r="AI1692" t="s">
        <v>231</v>
      </c>
      <c r="AJ1692" t="s">
        <v>856</v>
      </c>
      <c r="AK1692" t="s">
        <v>1393</v>
      </c>
      <c r="AL1692" t="s">
        <v>1909</v>
      </c>
      <c r="AM1692" t="s">
        <v>67</v>
      </c>
      <c r="AN1692" t="s">
        <v>1577</v>
      </c>
      <c r="AO1692" t="s">
        <v>67</v>
      </c>
      <c r="AP1692" t="s">
        <v>2373</v>
      </c>
    </row>
    <row r="1693" spans="1:42" x14ac:dyDescent="0.25">
      <c r="A1693">
        <v>1195</v>
      </c>
      <c r="B1693">
        <v>455</v>
      </c>
      <c r="C1693" s="4">
        <v>44412</v>
      </c>
      <c r="D1693">
        <v>10</v>
      </c>
      <c r="E1693" t="s">
        <v>42</v>
      </c>
      <c r="F1693" t="s">
        <v>53</v>
      </c>
      <c r="G1693" t="s">
        <v>55</v>
      </c>
      <c r="H1693" t="s">
        <v>57</v>
      </c>
      <c r="I1693" s="4">
        <v>43736</v>
      </c>
      <c r="J1693">
        <v>3</v>
      </c>
      <c r="K1693" t="s">
        <v>59</v>
      </c>
      <c r="L1693" s="4">
        <v>43615</v>
      </c>
      <c r="M1693" s="4">
        <v>43830</v>
      </c>
      <c r="N1693">
        <v>2</v>
      </c>
      <c r="O1693" t="s">
        <v>103</v>
      </c>
      <c r="P1693" t="s">
        <v>265</v>
      </c>
      <c r="Q1693">
        <v>2</v>
      </c>
      <c r="R1693" t="s">
        <v>947</v>
      </c>
      <c r="S1693" t="s">
        <v>1481</v>
      </c>
      <c r="T1693" t="s">
        <v>1995</v>
      </c>
      <c r="U1693" t="s">
        <v>110</v>
      </c>
      <c r="V1693" t="s">
        <v>2037</v>
      </c>
      <c r="W1693">
        <v>1763.91</v>
      </c>
      <c r="X1693">
        <v>119.94</v>
      </c>
      <c r="Y1693">
        <v>2</v>
      </c>
      <c r="Z1693" t="s">
        <v>2323</v>
      </c>
      <c r="AA1693" t="s">
        <v>2632</v>
      </c>
      <c r="AF1693" s="4"/>
      <c r="AG1693" s="4"/>
      <c r="AH1693" t="s">
        <v>67</v>
      </c>
      <c r="AI1693" t="s">
        <v>229</v>
      </c>
      <c r="AJ1693" t="s">
        <v>744</v>
      </c>
      <c r="AK1693" t="s">
        <v>1001</v>
      </c>
      <c r="AL1693" t="s">
        <v>1801</v>
      </c>
      <c r="AM1693" t="s">
        <v>67</v>
      </c>
      <c r="AN1693" t="s">
        <v>1548</v>
      </c>
      <c r="AO1693" t="s">
        <v>652</v>
      </c>
      <c r="AP1693" t="s">
        <v>2352</v>
      </c>
    </row>
    <row r="1694" spans="1:42" x14ac:dyDescent="0.25">
      <c r="A1694">
        <v>1196</v>
      </c>
      <c r="B1694">
        <v>11</v>
      </c>
      <c r="C1694" s="4">
        <v>44413</v>
      </c>
      <c r="D1694">
        <v>1</v>
      </c>
      <c r="E1694" t="s">
        <v>39</v>
      </c>
      <c r="F1694" t="s">
        <v>50</v>
      </c>
      <c r="G1694" t="s">
        <v>56</v>
      </c>
      <c r="H1694" t="s">
        <v>57</v>
      </c>
      <c r="I1694" s="4">
        <v>43957</v>
      </c>
      <c r="J1694">
        <v>9</v>
      </c>
      <c r="K1694" t="s">
        <v>59</v>
      </c>
      <c r="L1694" s="4">
        <v>43952</v>
      </c>
      <c r="M1694" s="4">
        <v>44075</v>
      </c>
      <c r="N1694">
        <v>1</v>
      </c>
      <c r="O1694" t="s">
        <v>80</v>
      </c>
      <c r="P1694" t="s">
        <v>242</v>
      </c>
      <c r="Q1694">
        <v>1</v>
      </c>
      <c r="R1694" t="s">
        <v>586</v>
      </c>
      <c r="S1694" t="s">
        <v>966</v>
      </c>
      <c r="T1694" t="s">
        <v>1667</v>
      </c>
      <c r="U1694" t="s">
        <v>80</v>
      </c>
      <c r="V1694" t="s">
        <v>1562</v>
      </c>
      <c r="W1694">
        <v>43.98</v>
      </c>
      <c r="X1694">
        <v>19.98</v>
      </c>
      <c r="Y1694">
        <v>1</v>
      </c>
      <c r="Z1694" t="s">
        <v>67</v>
      </c>
      <c r="AA1694" t="s">
        <v>2373</v>
      </c>
      <c r="AF1694" s="4"/>
      <c r="AG1694" s="4"/>
      <c r="AH1694" t="s">
        <v>80</v>
      </c>
      <c r="AI1694" t="s">
        <v>242</v>
      </c>
      <c r="AJ1694" t="s">
        <v>586</v>
      </c>
      <c r="AK1694" t="s">
        <v>966</v>
      </c>
      <c r="AL1694" t="s">
        <v>1667</v>
      </c>
      <c r="AM1694" t="s">
        <v>80</v>
      </c>
      <c r="AN1694" t="s">
        <v>1562</v>
      </c>
      <c r="AO1694" t="s">
        <v>67</v>
      </c>
      <c r="AP1694" t="s">
        <v>2373</v>
      </c>
    </row>
    <row r="1695" spans="1:42" x14ac:dyDescent="0.25">
      <c r="A1695">
        <v>1197</v>
      </c>
      <c r="B1695">
        <v>68</v>
      </c>
      <c r="C1695" s="4">
        <v>44413</v>
      </c>
      <c r="D1695">
        <v>4</v>
      </c>
      <c r="E1695" t="s">
        <v>40</v>
      </c>
      <c r="F1695" t="s">
        <v>51</v>
      </c>
      <c r="G1695" t="s">
        <v>56</v>
      </c>
      <c r="H1695" t="s">
        <v>58</v>
      </c>
      <c r="I1695" s="4">
        <v>44413</v>
      </c>
      <c r="J1695">
        <v>14</v>
      </c>
      <c r="K1695" t="s">
        <v>59</v>
      </c>
      <c r="L1695" s="4">
        <v>44267</v>
      </c>
      <c r="M1695" s="4">
        <v>44413</v>
      </c>
      <c r="N1695">
        <v>1</v>
      </c>
      <c r="O1695" t="s">
        <v>90</v>
      </c>
      <c r="P1695" t="s">
        <v>252</v>
      </c>
      <c r="Q1695">
        <v>1</v>
      </c>
      <c r="R1695" t="s">
        <v>501</v>
      </c>
      <c r="S1695" t="s">
        <v>1064</v>
      </c>
      <c r="T1695" t="s">
        <v>1592</v>
      </c>
      <c r="U1695" t="s">
        <v>80</v>
      </c>
      <c r="V1695" t="s">
        <v>1562</v>
      </c>
      <c r="W1695">
        <v>17.920000000000002</v>
      </c>
      <c r="X1695">
        <v>19.98</v>
      </c>
      <c r="Y1695">
        <v>1</v>
      </c>
      <c r="Z1695" t="s">
        <v>410</v>
      </c>
      <c r="AA1695" t="s">
        <v>2359</v>
      </c>
      <c r="AF1695" s="4"/>
      <c r="AG1695" s="4"/>
      <c r="AH1695" t="s">
        <v>90</v>
      </c>
      <c r="AI1695" t="s">
        <v>252</v>
      </c>
      <c r="AJ1695" t="s">
        <v>501</v>
      </c>
      <c r="AK1695" t="s">
        <v>1064</v>
      </c>
      <c r="AL1695" t="s">
        <v>1592</v>
      </c>
      <c r="AM1695" t="s">
        <v>80</v>
      </c>
      <c r="AN1695" t="s">
        <v>1562</v>
      </c>
      <c r="AO1695" t="s">
        <v>410</v>
      </c>
      <c r="AP1695" t="s">
        <v>2359</v>
      </c>
    </row>
    <row r="1696" spans="1:42" x14ac:dyDescent="0.25">
      <c r="A1696">
        <v>1198</v>
      </c>
      <c r="B1696">
        <v>306</v>
      </c>
      <c r="C1696" s="4">
        <v>44413</v>
      </c>
      <c r="D1696">
        <v>9</v>
      </c>
      <c r="E1696" t="s">
        <v>41</v>
      </c>
      <c r="F1696" t="s">
        <v>52</v>
      </c>
      <c r="G1696" t="s">
        <v>56</v>
      </c>
      <c r="H1696" t="s">
        <v>57</v>
      </c>
      <c r="I1696" s="4">
        <v>44257</v>
      </c>
      <c r="J1696">
        <v>12</v>
      </c>
      <c r="K1696" t="s">
        <v>61</v>
      </c>
      <c r="L1696" s="4">
        <v>44250</v>
      </c>
      <c r="M1696" s="4">
        <v>44377</v>
      </c>
      <c r="N1696">
        <v>1</v>
      </c>
      <c r="O1696" t="s">
        <v>79</v>
      </c>
      <c r="P1696" t="s">
        <v>241</v>
      </c>
      <c r="Q1696">
        <v>1</v>
      </c>
      <c r="R1696" t="s">
        <v>600</v>
      </c>
      <c r="S1696" t="s">
        <v>980</v>
      </c>
      <c r="T1696" t="s">
        <v>1677</v>
      </c>
      <c r="U1696" t="s">
        <v>80</v>
      </c>
      <c r="V1696" t="s">
        <v>1548</v>
      </c>
      <c r="W1696">
        <v>57.58</v>
      </c>
      <c r="X1696">
        <v>29.98</v>
      </c>
      <c r="Y1696">
        <v>1</v>
      </c>
      <c r="Z1696" t="s">
        <v>86</v>
      </c>
      <c r="AA1696" t="s">
        <v>2350</v>
      </c>
      <c r="AF1696" s="4"/>
      <c r="AG1696" s="4"/>
      <c r="AH1696" t="s">
        <v>79</v>
      </c>
      <c r="AI1696" t="s">
        <v>241</v>
      </c>
      <c r="AJ1696" t="s">
        <v>600</v>
      </c>
      <c r="AK1696" t="s">
        <v>980</v>
      </c>
      <c r="AL1696" t="s">
        <v>1677</v>
      </c>
      <c r="AM1696" t="s">
        <v>80</v>
      </c>
      <c r="AN1696" t="s">
        <v>1548</v>
      </c>
      <c r="AO1696" t="s">
        <v>86</v>
      </c>
      <c r="AP1696" t="s">
        <v>2350</v>
      </c>
    </row>
    <row r="1697" spans="1:42" x14ac:dyDescent="0.25">
      <c r="A1697">
        <v>1199</v>
      </c>
      <c r="B1697">
        <v>422</v>
      </c>
      <c r="C1697" s="4">
        <v>44413</v>
      </c>
      <c r="D1697">
        <v>9</v>
      </c>
      <c r="E1697" t="s">
        <v>41</v>
      </c>
      <c r="F1697" t="s">
        <v>52</v>
      </c>
      <c r="G1697" t="s">
        <v>56</v>
      </c>
      <c r="H1697" t="s">
        <v>58</v>
      </c>
      <c r="I1697" s="4">
        <v>44150</v>
      </c>
      <c r="J1697">
        <v>10</v>
      </c>
      <c r="K1697" t="s">
        <v>61</v>
      </c>
      <c r="L1697" s="4">
        <v>44055</v>
      </c>
      <c r="M1697" s="4">
        <v>44196</v>
      </c>
      <c r="N1697">
        <v>2</v>
      </c>
      <c r="O1697" t="s">
        <v>144</v>
      </c>
      <c r="P1697" t="s">
        <v>306</v>
      </c>
      <c r="Q1697">
        <v>2</v>
      </c>
      <c r="R1697" t="s">
        <v>948</v>
      </c>
      <c r="S1697" t="s">
        <v>1482</v>
      </c>
      <c r="T1697" t="s">
        <v>1996</v>
      </c>
      <c r="U1697" t="s">
        <v>85</v>
      </c>
      <c r="V1697" t="s">
        <v>1869</v>
      </c>
      <c r="W1697">
        <v>469.97</v>
      </c>
      <c r="X1697">
        <v>44.97</v>
      </c>
      <c r="Y1697">
        <v>2</v>
      </c>
      <c r="Z1697" t="s">
        <v>2243</v>
      </c>
      <c r="AA1697" t="s">
        <v>2536</v>
      </c>
      <c r="AF1697" s="4"/>
      <c r="AG1697" s="4"/>
      <c r="AH1697" t="s">
        <v>84</v>
      </c>
      <c r="AI1697" t="s">
        <v>246</v>
      </c>
      <c r="AJ1697" t="s">
        <v>824</v>
      </c>
      <c r="AK1697" t="s">
        <v>1361</v>
      </c>
      <c r="AL1697" t="s">
        <v>1877</v>
      </c>
      <c r="AM1697" t="s">
        <v>69</v>
      </c>
      <c r="AN1697" t="s">
        <v>1548</v>
      </c>
      <c r="AO1697" t="s">
        <v>86</v>
      </c>
      <c r="AP1697" t="s">
        <v>2350</v>
      </c>
    </row>
    <row r="1698" spans="1:42" x14ac:dyDescent="0.25">
      <c r="A1698">
        <v>1199</v>
      </c>
      <c r="B1698">
        <v>422</v>
      </c>
      <c r="C1698" s="4">
        <v>44413</v>
      </c>
      <c r="D1698">
        <v>9</v>
      </c>
      <c r="E1698" t="s">
        <v>41</v>
      </c>
      <c r="F1698" t="s">
        <v>52</v>
      </c>
      <c r="G1698" t="s">
        <v>56</v>
      </c>
      <c r="H1698" t="s">
        <v>58</v>
      </c>
      <c r="I1698" s="4">
        <v>44150</v>
      </c>
      <c r="J1698">
        <v>10</v>
      </c>
      <c r="K1698" t="s">
        <v>61</v>
      </c>
      <c r="L1698" s="4">
        <v>44055</v>
      </c>
      <c r="M1698" s="4">
        <v>44196</v>
      </c>
      <c r="N1698">
        <v>2</v>
      </c>
      <c r="O1698" t="s">
        <v>144</v>
      </c>
      <c r="P1698" t="s">
        <v>306</v>
      </c>
      <c r="Q1698">
        <v>2</v>
      </c>
      <c r="R1698" t="s">
        <v>948</v>
      </c>
      <c r="S1698" t="s">
        <v>1482</v>
      </c>
      <c r="T1698" t="s">
        <v>1996</v>
      </c>
      <c r="U1698" t="s">
        <v>85</v>
      </c>
      <c r="V1698" t="s">
        <v>1869</v>
      </c>
      <c r="W1698">
        <v>469.97</v>
      </c>
      <c r="X1698">
        <v>44.97</v>
      </c>
      <c r="Y1698">
        <v>2</v>
      </c>
      <c r="Z1698" t="s">
        <v>2243</v>
      </c>
      <c r="AA1698" t="s">
        <v>2536</v>
      </c>
      <c r="AF1698" s="4"/>
      <c r="AG1698" s="4"/>
      <c r="AH1698" t="s">
        <v>67</v>
      </c>
      <c r="AI1698" t="s">
        <v>229</v>
      </c>
      <c r="AJ1698" t="s">
        <v>805</v>
      </c>
      <c r="AK1698" t="s">
        <v>1342</v>
      </c>
      <c r="AL1698" t="s">
        <v>1859</v>
      </c>
      <c r="AM1698" t="s">
        <v>80</v>
      </c>
      <c r="AN1698" t="s">
        <v>1548</v>
      </c>
      <c r="AO1698" t="s">
        <v>872</v>
      </c>
      <c r="AP1698" t="s">
        <v>2388</v>
      </c>
    </row>
    <row r="1699" spans="1:42" x14ac:dyDescent="0.25">
      <c r="A1699">
        <v>1200</v>
      </c>
      <c r="B1699">
        <v>485</v>
      </c>
      <c r="C1699" s="4">
        <v>44413</v>
      </c>
      <c r="D1699">
        <v>7</v>
      </c>
      <c r="E1699" t="s">
        <v>35</v>
      </c>
      <c r="F1699" t="s">
        <v>46</v>
      </c>
      <c r="G1699" t="s">
        <v>56</v>
      </c>
      <c r="H1699" t="s">
        <v>58</v>
      </c>
      <c r="I1699" s="4">
        <v>44066</v>
      </c>
      <c r="J1699">
        <v>9</v>
      </c>
      <c r="K1699" t="s">
        <v>59</v>
      </c>
      <c r="L1699" s="4">
        <v>43952</v>
      </c>
      <c r="M1699" s="4">
        <v>44075</v>
      </c>
      <c r="N1699">
        <v>1</v>
      </c>
      <c r="O1699" t="s">
        <v>80</v>
      </c>
      <c r="P1699" t="s">
        <v>242</v>
      </c>
      <c r="Q1699">
        <v>1</v>
      </c>
      <c r="R1699" t="s">
        <v>469</v>
      </c>
      <c r="S1699" t="s">
        <v>1032</v>
      </c>
      <c r="T1699" t="s">
        <v>1562</v>
      </c>
      <c r="U1699" t="s">
        <v>69</v>
      </c>
      <c r="V1699" t="s">
        <v>1548</v>
      </c>
      <c r="W1699">
        <v>9.99</v>
      </c>
      <c r="X1699">
        <v>14.99</v>
      </c>
      <c r="Y1699">
        <v>1</v>
      </c>
      <c r="Z1699" t="s">
        <v>70</v>
      </c>
      <c r="AA1699" t="s">
        <v>2341</v>
      </c>
      <c r="AF1699" s="4"/>
      <c r="AG1699" s="4"/>
      <c r="AH1699" t="s">
        <v>80</v>
      </c>
      <c r="AI1699" t="s">
        <v>242</v>
      </c>
      <c r="AJ1699" t="s">
        <v>469</v>
      </c>
      <c r="AK1699" t="s">
        <v>1032</v>
      </c>
      <c r="AL1699" t="s">
        <v>1562</v>
      </c>
      <c r="AM1699" t="s">
        <v>69</v>
      </c>
      <c r="AN1699" t="s">
        <v>1548</v>
      </c>
      <c r="AO1699" t="s">
        <v>70</v>
      </c>
      <c r="AP1699" t="s">
        <v>2341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B52B5-2FCB-408B-94F0-9B2C31E38223}">
  <dimension ref="A1:AP1714"/>
  <sheetViews>
    <sheetView topLeftCell="AC1" workbookViewId="0">
      <selection activeCell="AK28" sqref="AK28"/>
    </sheetView>
  </sheetViews>
  <sheetFormatPr defaultRowHeight="15" x14ac:dyDescent="0.25"/>
  <cols>
    <col min="1" max="1" width="10.85546875" bestFit="1" customWidth="1"/>
    <col min="2" max="2" width="14.28515625" bestFit="1" customWidth="1"/>
    <col min="3" max="3" width="13.140625" bestFit="1" customWidth="1"/>
    <col min="4" max="4" width="12.7109375" bestFit="1" customWidth="1"/>
    <col min="5" max="5" width="12.85546875" bestFit="1" customWidth="1"/>
    <col min="6" max="6" width="9.7109375" bestFit="1" customWidth="1"/>
    <col min="7" max="7" width="14.5703125" bestFit="1" customWidth="1"/>
    <col min="8" max="8" width="9.5703125" bestFit="1" customWidth="1"/>
    <col min="9" max="9" width="11.140625" bestFit="1" customWidth="1"/>
    <col min="10" max="10" width="14.42578125" bestFit="1" customWidth="1"/>
    <col min="11" max="11" width="18.7109375" bestFit="1" customWidth="1"/>
    <col min="12" max="12" width="16.85546875" bestFit="1" customWidth="1"/>
    <col min="13" max="13" width="16.28515625" bestFit="1" customWidth="1"/>
    <col min="14" max="14" width="14.5703125" bestFit="1" customWidth="1"/>
    <col min="15" max="15" width="14.42578125" bestFit="1" customWidth="1"/>
    <col min="16" max="16" width="60.5703125" bestFit="1" customWidth="1"/>
    <col min="17" max="17" width="10.42578125" bestFit="1" customWidth="1"/>
    <col min="18" max="18" width="20.28515625" bestFit="1" customWidth="1"/>
    <col min="19" max="19" width="81.140625" bestFit="1" customWidth="1"/>
    <col min="20" max="20" width="33" bestFit="1" customWidth="1"/>
    <col min="21" max="21" width="12.28515625" bestFit="1" customWidth="1"/>
    <col min="22" max="22" width="34.28515625" bestFit="1" customWidth="1"/>
    <col min="23" max="23" width="8" bestFit="1" customWidth="1"/>
    <col min="24" max="24" width="16.42578125" bestFit="1" customWidth="1"/>
    <col min="25" max="25" width="12.5703125" bestFit="1" customWidth="1"/>
    <col min="26" max="26" width="16.140625" bestFit="1" customWidth="1"/>
    <col min="27" max="27" width="81.140625" bestFit="1" customWidth="1"/>
    <col min="28" max="28" width="12.5703125" bestFit="1" customWidth="1"/>
    <col min="29" max="29" width="11.5703125" bestFit="1" customWidth="1"/>
    <col min="30" max="30" width="13.28515625" bestFit="1" customWidth="1"/>
    <col min="31" max="31" width="54.5703125" bestFit="1" customWidth="1"/>
    <col min="32" max="33" width="10.42578125" bestFit="1" customWidth="1"/>
    <col min="34" max="34" width="11.140625" bestFit="1" customWidth="1"/>
    <col min="35" max="35" width="15.140625" bestFit="1" customWidth="1"/>
    <col min="36" max="36" width="11.140625" bestFit="1" customWidth="1"/>
    <col min="37" max="37" width="81.140625" bestFit="1" customWidth="1"/>
    <col min="38" max="41" width="11.140625" bestFit="1" customWidth="1"/>
    <col min="42" max="42" width="20.7109375" bestFit="1" customWidth="1"/>
  </cols>
  <sheetData>
    <row r="1" spans="1:42"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2642</v>
      </c>
      <c r="AI1" s="3" t="s">
        <v>2643</v>
      </c>
      <c r="AJ1" s="3" t="s">
        <v>2644</v>
      </c>
      <c r="AK1" s="3" t="s">
        <v>2645</v>
      </c>
      <c r="AL1" s="3" t="s">
        <v>2646</v>
      </c>
      <c r="AM1" s="3" t="s">
        <v>2647</v>
      </c>
      <c r="AN1" s="3" t="s">
        <v>2648</v>
      </c>
      <c r="AO1" s="3" t="s">
        <v>2649</v>
      </c>
      <c r="AP1" s="3" t="s">
        <v>2650</v>
      </c>
    </row>
    <row r="2" spans="1:42" x14ac:dyDescent="0.25">
      <c r="A2" s="3">
        <v>1</v>
      </c>
      <c r="B2" s="3">
        <v>214</v>
      </c>
      <c r="C2" s="4">
        <v>43740</v>
      </c>
      <c r="D2" s="3">
        <v>6</v>
      </c>
      <c r="E2" s="3" t="s">
        <v>33</v>
      </c>
      <c r="F2" s="3" t="s">
        <v>44</v>
      </c>
      <c r="G2" s="3" t="s">
        <v>55</v>
      </c>
      <c r="H2" s="3" t="s">
        <v>57</v>
      </c>
      <c r="I2" s="4">
        <v>43631</v>
      </c>
      <c r="J2" s="3">
        <v>3</v>
      </c>
      <c r="K2" s="3" t="s">
        <v>59</v>
      </c>
      <c r="L2" s="4">
        <v>43615</v>
      </c>
      <c r="M2" s="4">
        <v>43830</v>
      </c>
      <c r="N2" s="3">
        <v>2</v>
      </c>
      <c r="O2" s="3" t="s">
        <v>63</v>
      </c>
      <c r="P2" s="3" t="s">
        <v>225</v>
      </c>
      <c r="Q2" s="3">
        <v>2</v>
      </c>
      <c r="R2" s="3" t="s">
        <v>387</v>
      </c>
      <c r="S2" s="3" t="s">
        <v>949</v>
      </c>
      <c r="T2" s="3" t="s">
        <v>1483</v>
      </c>
      <c r="U2" s="3" t="s">
        <v>110</v>
      </c>
      <c r="V2" s="3" t="s">
        <v>2030</v>
      </c>
      <c r="W2" s="3">
        <v>401.82</v>
      </c>
      <c r="X2" s="3">
        <v>104.94</v>
      </c>
      <c r="Y2" s="3">
        <v>2</v>
      </c>
      <c r="Z2" s="3" t="s">
        <v>2080</v>
      </c>
      <c r="AA2" s="3" t="s">
        <v>2324</v>
      </c>
      <c r="AB2" s="3"/>
      <c r="AC2" s="3"/>
      <c r="AD2" s="3"/>
      <c r="AE2" s="3"/>
      <c r="AF2" s="4"/>
      <c r="AG2" s="4"/>
      <c r="AH2" s="3" t="s">
        <v>70</v>
      </c>
      <c r="AI2" s="3" t="s">
        <v>232</v>
      </c>
      <c r="AJ2" s="3" t="s">
        <v>737</v>
      </c>
      <c r="AK2" s="3" t="s">
        <v>1185</v>
      </c>
      <c r="AL2" s="3" t="s">
        <v>1652</v>
      </c>
      <c r="AM2" s="3" t="s">
        <v>67</v>
      </c>
      <c r="AN2" s="3" t="s">
        <v>1517</v>
      </c>
      <c r="AO2" s="3" t="s">
        <v>432</v>
      </c>
      <c r="AP2" s="3" t="s">
        <v>2331</v>
      </c>
    </row>
    <row r="3" spans="1:42" x14ac:dyDescent="0.25">
      <c r="A3" s="3">
        <v>1</v>
      </c>
      <c r="B3" s="3">
        <v>214</v>
      </c>
      <c r="C3" s="4">
        <v>43740</v>
      </c>
      <c r="D3" s="3">
        <v>6</v>
      </c>
      <c r="E3" s="3" t="s">
        <v>33</v>
      </c>
      <c r="F3" s="3" t="s">
        <v>44</v>
      </c>
      <c r="G3" s="3" t="s">
        <v>55</v>
      </c>
      <c r="H3" s="3" t="s">
        <v>57</v>
      </c>
      <c r="I3" s="4">
        <v>43631</v>
      </c>
      <c r="J3" s="3">
        <v>3</v>
      </c>
      <c r="K3" s="3" t="s">
        <v>59</v>
      </c>
      <c r="L3" s="4">
        <v>43615</v>
      </c>
      <c r="M3" s="4">
        <v>43830</v>
      </c>
      <c r="N3" s="3">
        <v>2</v>
      </c>
      <c r="O3" s="3" t="s">
        <v>63</v>
      </c>
      <c r="P3" s="3" t="s">
        <v>225</v>
      </c>
      <c r="Q3" s="3">
        <v>2</v>
      </c>
      <c r="R3" s="3" t="s">
        <v>387</v>
      </c>
      <c r="S3" s="3" t="s">
        <v>949</v>
      </c>
      <c r="T3" s="3" t="s">
        <v>1483</v>
      </c>
      <c r="U3" s="3" t="s">
        <v>110</v>
      </c>
      <c r="V3" s="3" t="s">
        <v>2030</v>
      </c>
      <c r="W3" s="3">
        <v>401.82</v>
      </c>
      <c r="X3" s="3">
        <v>104.94</v>
      </c>
      <c r="Y3" s="3">
        <v>2</v>
      </c>
      <c r="Z3" s="3" t="s">
        <v>2080</v>
      </c>
      <c r="AA3" s="3" t="s">
        <v>2324</v>
      </c>
      <c r="AB3" s="3"/>
      <c r="AC3" s="3"/>
      <c r="AD3" s="3"/>
      <c r="AE3" s="3"/>
      <c r="AF3" s="4"/>
      <c r="AG3" s="4"/>
      <c r="AH3" s="3" t="s">
        <v>79</v>
      </c>
      <c r="AI3" s="3" t="s">
        <v>241</v>
      </c>
      <c r="AJ3" s="3" t="s">
        <v>629</v>
      </c>
      <c r="AK3" s="3" t="s">
        <v>965</v>
      </c>
      <c r="AL3" s="3" t="s">
        <v>1703</v>
      </c>
      <c r="AM3" s="3" t="s">
        <v>67</v>
      </c>
      <c r="AN3" s="3" t="s">
        <v>1548</v>
      </c>
      <c r="AO3" s="3" t="s">
        <v>86</v>
      </c>
      <c r="AP3" s="3" t="s">
        <v>2350</v>
      </c>
    </row>
    <row r="4" spans="1:42" x14ac:dyDescent="0.25">
      <c r="A4" s="3">
        <v>2</v>
      </c>
      <c r="B4" s="3">
        <v>459</v>
      </c>
      <c r="C4" s="4">
        <v>43740</v>
      </c>
      <c r="D4" s="3">
        <v>3</v>
      </c>
      <c r="E4" s="3" t="s">
        <v>34</v>
      </c>
      <c r="F4" s="3" t="s">
        <v>45</v>
      </c>
      <c r="G4" s="3" t="s">
        <v>55</v>
      </c>
      <c r="H4" s="3" t="s">
        <v>58</v>
      </c>
      <c r="I4" s="4">
        <v>43645</v>
      </c>
      <c r="J4" s="3">
        <v>2</v>
      </c>
      <c r="K4" s="3" t="s">
        <v>60</v>
      </c>
      <c r="L4" s="4">
        <v>43615</v>
      </c>
      <c r="M4" s="4">
        <v>43830</v>
      </c>
      <c r="N4" s="3">
        <v>2</v>
      </c>
      <c r="O4" s="3" t="s">
        <v>64</v>
      </c>
      <c r="P4" s="3" t="s">
        <v>226</v>
      </c>
      <c r="Q4" s="3">
        <v>2</v>
      </c>
      <c r="R4" s="3" t="s">
        <v>388</v>
      </c>
      <c r="S4" s="3" t="s">
        <v>950</v>
      </c>
      <c r="T4" s="3" t="s">
        <v>1484</v>
      </c>
      <c r="U4" s="3" t="s">
        <v>85</v>
      </c>
      <c r="V4" s="3" t="s">
        <v>2030</v>
      </c>
      <c r="W4" s="3">
        <v>183.97</v>
      </c>
      <c r="X4" s="3">
        <v>49.97</v>
      </c>
      <c r="Y4" s="3">
        <v>2</v>
      </c>
      <c r="Z4" s="3" t="s">
        <v>2081</v>
      </c>
      <c r="AA4" s="3" t="s">
        <v>2325</v>
      </c>
      <c r="AB4" s="3">
        <v>1</v>
      </c>
      <c r="AC4" s="3" t="s">
        <v>2633</v>
      </c>
      <c r="AD4" s="3">
        <v>228</v>
      </c>
      <c r="AE4" s="3" t="s">
        <v>2635</v>
      </c>
      <c r="AF4" s="4">
        <v>43740</v>
      </c>
      <c r="AG4" s="4">
        <v>43799</v>
      </c>
      <c r="AH4" s="3" t="s">
        <v>70</v>
      </c>
      <c r="AI4" s="3" t="s">
        <v>232</v>
      </c>
      <c r="AJ4" s="3" t="s">
        <v>673</v>
      </c>
      <c r="AK4" s="3" t="s">
        <v>1216</v>
      </c>
      <c r="AL4" s="3" t="s">
        <v>1652</v>
      </c>
      <c r="AM4" s="3" t="s">
        <v>69</v>
      </c>
      <c r="AN4" s="3" t="s">
        <v>1517</v>
      </c>
      <c r="AO4" s="3" t="s">
        <v>432</v>
      </c>
      <c r="AP4" s="3" t="s">
        <v>2331</v>
      </c>
    </row>
    <row r="5" spans="1:42" x14ac:dyDescent="0.25">
      <c r="A5">
        <v>2</v>
      </c>
      <c r="B5">
        <v>459</v>
      </c>
      <c r="C5" s="4">
        <v>43740</v>
      </c>
      <c r="D5">
        <v>3</v>
      </c>
      <c r="E5" t="s">
        <v>34</v>
      </c>
      <c r="F5" t="s">
        <v>45</v>
      </c>
      <c r="G5" t="s">
        <v>55</v>
      </c>
      <c r="H5" t="s">
        <v>58</v>
      </c>
      <c r="I5" s="4">
        <v>43645</v>
      </c>
      <c r="J5">
        <v>2</v>
      </c>
      <c r="K5" t="s">
        <v>60</v>
      </c>
      <c r="L5" s="4">
        <v>43615</v>
      </c>
      <c r="M5" s="4">
        <v>43830</v>
      </c>
      <c r="N5">
        <v>2</v>
      </c>
      <c r="O5" t="s">
        <v>64</v>
      </c>
      <c r="P5" t="s">
        <v>226</v>
      </c>
      <c r="Q5">
        <v>2</v>
      </c>
      <c r="R5" t="s">
        <v>388</v>
      </c>
      <c r="S5" t="s">
        <v>950</v>
      </c>
      <c r="T5" t="s">
        <v>1484</v>
      </c>
      <c r="U5" t="s">
        <v>85</v>
      </c>
      <c r="V5" t="s">
        <v>2030</v>
      </c>
      <c r="W5">
        <v>183.97</v>
      </c>
      <c r="X5">
        <v>49.97</v>
      </c>
      <c r="Y5">
        <v>2</v>
      </c>
      <c r="Z5" t="s">
        <v>2081</v>
      </c>
      <c r="AA5" t="s">
        <v>2325</v>
      </c>
      <c r="AB5">
        <v>1</v>
      </c>
      <c r="AC5" t="s">
        <v>2633</v>
      </c>
      <c r="AD5">
        <v>228</v>
      </c>
      <c r="AE5" t="s">
        <v>2635</v>
      </c>
      <c r="AF5" s="4">
        <v>43740</v>
      </c>
      <c r="AG5" s="4">
        <v>43799</v>
      </c>
      <c r="AH5" t="s">
        <v>84</v>
      </c>
      <c r="AI5" t="s">
        <v>246</v>
      </c>
      <c r="AJ5" t="s">
        <v>714</v>
      </c>
      <c r="AK5" t="s">
        <v>1255</v>
      </c>
      <c r="AL5" t="s">
        <v>1773</v>
      </c>
      <c r="AM5" t="s">
        <v>80</v>
      </c>
      <c r="AN5" t="s">
        <v>1548</v>
      </c>
      <c r="AO5" t="s">
        <v>410</v>
      </c>
      <c r="AP5" t="s">
        <v>2359</v>
      </c>
    </row>
    <row r="6" spans="1:42" x14ac:dyDescent="0.25">
      <c r="A6">
        <v>3</v>
      </c>
      <c r="B6">
        <v>489</v>
      </c>
      <c r="C6" s="4">
        <v>43740</v>
      </c>
      <c r="D6">
        <v>7</v>
      </c>
      <c r="E6" t="s">
        <v>35</v>
      </c>
      <c r="F6" t="s">
        <v>46</v>
      </c>
      <c r="G6" t="s">
        <v>56</v>
      </c>
      <c r="H6" t="s">
        <v>57</v>
      </c>
      <c r="I6" s="4">
        <v>43614</v>
      </c>
      <c r="J6">
        <v>1</v>
      </c>
      <c r="L6" s="4"/>
      <c r="M6" s="4"/>
      <c r="N6">
        <v>1</v>
      </c>
      <c r="O6" t="s">
        <v>65</v>
      </c>
      <c r="P6" t="s">
        <v>227</v>
      </c>
      <c r="Q6">
        <v>1</v>
      </c>
      <c r="R6" t="s">
        <v>389</v>
      </c>
      <c r="S6" t="s">
        <v>951</v>
      </c>
      <c r="T6" t="s">
        <v>1485</v>
      </c>
      <c r="U6" t="s">
        <v>69</v>
      </c>
      <c r="V6" t="s">
        <v>1517</v>
      </c>
      <c r="W6">
        <v>21.95</v>
      </c>
      <c r="X6">
        <v>19.989999999999998</v>
      </c>
      <c r="Y6">
        <v>1</v>
      </c>
      <c r="Z6" t="s">
        <v>431</v>
      </c>
      <c r="AA6" t="s">
        <v>2326</v>
      </c>
      <c r="AB6">
        <v>1</v>
      </c>
      <c r="AC6" t="s">
        <v>2634</v>
      </c>
      <c r="AD6">
        <v>234</v>
      </c>
      <c r="AE6" t="s">
        <v>2635</v>
      </c>
      <c r="AF6" s="4">
        <v>43740</v>
      </c>
      <c r="AG6" s="4">
        <v>43799</v>
      </c>
      <c r="AH6" t="s">
        <v>65</v>
      </c>
      <c r="AI6" t="s">
        <v>227</v>
      </c>
      <c r="AJ6" t="s">
        <v>389</v>
      </c>
      <c r="AK6" t="s">
        <v>951</v>
      </c>
      <c r="AL6" t="s">
        <v>1485</v>
      </c>
      <c r="AM6" t="s">
        <v>69</v>
      </c>
      <c r="AN6" t="s">
        <v>1517</v>
      </c>
      <c r="AO6" t="s">
        <v>431</v>
      </c>
      <c r="AP6" t="s">
        <v>2326</v>
      </c>
    </row>
    <row r="7" spans="1:42" x14ac:dyDescent="0.25">
      <c r="A7">
        <v>4</v>
      </c>
      <c r="B7">
        <v>127</v>
      </c>
      <c r="C7" s="4">
        <v>43741</v>
      </c>
      <c r="D7">
        <v>5</v>
      </c>
      <c r="E7" t="s">
        <v>36</v>
      </c>
      <c r="F7" t="s">
        <v>47</v>
      </c>
      <c r="G7" t="s">
        <v>55</v>
      </c>
      <c r="H7" t="s">
        <v>58</v>
      </c>
      <c r="I7" s="4">
        <v>43587</v>
      </c>
      <c r="J7">
        <v>2</v>
      </c>
      <c r="L7" s="4"/>
      <c r="M7" s="4"/>
      <c r="N7">
        <v>2</v>
      </c>
      <c r="O7" t="s">
        <v>66</v>
      </c>
      <c r="P7" t="s">
        <v>228</v>
      </c>
      <c r="Q7">
        <v>2</v>
      </c>
      <c r="R7" t="s">
        <v>390</v>
      </c>
      <c r="S7" t="s">
        <v>952</v>
      </c>
      <c r="T7" t="s">
        <v>1486</v>
      </c>
      <c r="U7" t="s">
        <v>109</v>
      </c>
      <c r="V7" t="s">
        <v>2030</v>
      </c>
      <c r="W7">
        <v>298.33999999999997</v>
      </c>
      <c r="X7">
        <v>74.959999999999994</v>
      </c>
      <c r="Y7">
        <v>2</v>
      </c>
      <c r="Z7" t="s">
        <v>2082</v>
      </c>
      <c r="AA7" t="s">
        <v>2327</v>
      </c>
      <c r="AB7">
        <v>1</v>
      </c>
      <c r="AC7" t="s">
        <v>2634</v>
      </c>
      <c r="AD7">
        <v>47</v>
      </c>
      <c r="AE7" t="s">
        <v>2635</v>
      </c>
      <c r="AF7" s="4">
        <v>43740</v>
      </c>
      <c r="AG7" s="4">
        <v>43799</v>
      </c>
      <c r="AH7" t="s">
        <v>70</v>
      </c>
      <c r="AI7" t="s">
        <v>232</v>
      </c>
      <c r="AJ7" t="s">
        <v>411</v>
      </c>
      <c r="AK7" t="s">
        <v>973</v>
      </c>
      <c r="AL7" t="s">
        <v>1506</v>
      </c>
      <c r="AM7" t="s">
        <v>67</v>
      </c>
      <c r="AN7" t="s">
        <v>1517</v>
      </c>
      <c r="AO7" t="s">
        <v>673</v>
      </c>
      <c r="AP7" t="s">
        <v>2348</v>
      </c>
    </row>
    <row r="8" spans="1:42" x14ac:dyDescent="0.25">
      <c r="A8">
        <v>4</v>
      </c>
      <c r="B8">
        <v>127</v>
      </c>
      <c r="C8" s="4">
        <v>43741</v>
      </c>
      <c r="D8">
        <v>5</v>
      </c>
      <c r="E8" t="s">
        <v>36</v>
      </c>
      <c r="F8" t="s">
        <v>47</v>
      </c>
      <c r="G8" t="s">
        <v>55</v>
      </c>
      <c r="H8" t="s">
        <v>58</v>
      </c>
      <c r="I8" s="4">
        <v>43587</v>
      </c>
      <c r="J8">
        <v>2</v>
      </c>
      <c r="L8" s="4"/>
      <c r="M8" s="4"/>
      <c r="N8">
        <v>2</v>
      </c>
      <c r="O8" t="s">
        <v>66</v>
      </c>
      <c r="P8" t="s">
        <v>228</v>
      </c>
      <c r="Q8">
        <v>2</v>
      </c>
      <c r="R8" t="s">
        <v>390</v>
      </c>
      <c r="S8" t="s">
        <v>952</v>
      </c>
      <c r="T8" t="s">
        <v>1486</v>
      </c>
      <c r="U8" t="s">
        <v>109</v>
      </c>
      <c r="V8" t="s">
        <v>2030</v>
      </c>
      <c r="W8">
        <v>298.33999999999997</v>
      </c>
      <c r="X8">
        <v>74.959999999999994</v>
      </c>
      <c r="Y8">
        <v>2</v>
      </c>
      <c r="Z8" t="s">
        <v>2082</v>
      </c>
      <c r="AA8" t="s">
        <v>2327</v>
      </c>
      <c r="AB8">
        <v>1</v>
      </c>
      <c r="AC8" t="s">
        <v>2634</v>
      </c>
      <c r="AD8">
        <v>47</v>
      </c>
      <c r="AE8" t="s">
        <v>2635</v>
      </c>
      <c r="AF8" s="4">
        <v>43740</v>
      </c>
      <c r="AG8" s="4">
        <v>43799</v>
      </c>
      <c r="AH8" t="s">
        <v>80</v>
      </c>
      <c r="AI8" t="s">
        <v>242</v>
      </c>
      <c r="AJ8" t="s">
        <v>84</v>
      </c>
      <c r="AK8" t="s">
        <v>990</v>
      </c>
      <c r="AL8" t="s">
        <v>1523</v>
      </c>
      <c r="AM8" t="s">
        <v>69</v>
      </c>
      <c r="AN8" t="s">
        <v>1548</v>
      </c>
      <c r="AO8" t="s">
        <v>79</v>
      </c>
      <c r="AP8" t="s">
        <v>2349</v>
      </c>
    </row>
    <row r="9" spans="1:42" x14ac:dyDescent="0.25">
      <c r="A9">
        <v>5</v>
      </c>
      <c r="B9">
        <v>174</v>
      </c>
      <c r="C9" s="4">
        <v>43741</v>
      </c>
      <c r="D9">
        <v>11</v>
      </c>
      <c r="E9" t="s">
        <v>37</v>
      </c>
      <c r="F9" t="s">
        <v>48</v>
      </c>
      <c r="G9" t="s">
        <v>56</v>
      </c>
      <c r="H9" t="s">
        <v>57</v>
      </c>
      <c r="I9" s="4">
        <v>43732</v>
      </c>
      <c r="J9">
        <v>3</v>
      </c>
      <c r="K9" t="s">
        <v>59</v>
      </c>
      <c r="L9" s="4">
        <v>43615</v>
      </c>
      <c r="M9" s="4">
        <v>43830</v>
      </c>
      <c r="N9">
        <v>1</v>
      </c>
      <c r="O9" t="s">
        <v>67</v>
      </c>
      <c r="P9" t="s">
        <v>229</v>
      </c>
      <c r="Q9">
        <v>1</v>
      </c>
      <c r="R9" t="s">
        <v>391</v>
      </c>
      <c r="S9" t="s">
        <v>953</v>
      </c>
      <c r="T9" t="s">
        <v>1487</v>
      </c>
      <c r="U9" t="s">
        <v>67</v>
      </c>
      <c r="V9" t="s">
        <v>1548</v>
      </c>
      <c r="W9">
        <v>89.85</v>
      </c>
      <c r="X9">
        <v>44.97</v>
      </c>
      <c r="Y9">
        <v>1</v>
      </c>
      <c r="Z9" t="s">
        <v>90</v>
      </c>
      <c r="AA9" t="s">
        <v>2328</v>
      </c>
      <c r="AF9" s="4"/>
      <c r="AG9" s="4"/>
      <c r="AH9" t="s">
        <v>67</v>
      </c>
      <c r="AI9" t="s">
        <v>229</v>
      </c>
      <c r="AJ9" t="s">
        <v>391</v>
      </c>
      <c r="AK9" t="s">
        <v>953</v>
      </c>
      <c r="AL9" t="s">
        <v>1487</v>
      </c>
      <c r="AM9" t="s">
        <v>67</v>
      </c>
      <c r="AN9" t="s">
        <v>1548</v>
      </c>
      <c r="AO9" t="s">
        <v>90</v>
      </c>
      <c r="AP9" t="s">
        <v>2328</v>
      </c>
    </row>
    <row r="10" spans="1:42" x14ac:dyDescent="0.25">
      <c r="A10">
        <v>6</v>
      </c>
      <c r="B10">
        <v>237</v>
      </c>
      <c r="C10" s="4">
        <v>43742</v>
      </c>
      <c r="D10">
        <v>5</v>
      </c>
      <c r="E10" t="s">
        <v>36</v>
      </c>
      <c r="F10" t="s">
        <v>47</v>
      </c>
      <c r="G10" t="s">
        <v>55</v>
      </c>
      <c r="H10" t="s">
        <v>58</v>
      </c>
      <c r="I10" s="4">
        <v>43564</v>
      </c>
      <c r="J10">
        <v>3</v>
      </c>
      <c r="L10" s="4"/>
      <c r="M10" s="4"/>
      <c r="N10">
        <v>2</v>
      </c>
      <c r="O10" t="s">
        <v>68</v>
      </c>
      <c r="P10" t="s">
        <v>230</v>
      </c>
      <c r="Q10">
        <v>2</v>
      </c>
      <c r="R10" t="s">
        <v>392</v>
      </c>
      <c r="S10" t="s">
        <v>954</v>
      </c>
      <c r="T10" t="s">
        <v>1488</v>
      </c>
      <c r="U10" t="s">
        <v>85</v>
      </c>
      <c r="V10" t="s">
        <v>2031</v>
      </c>
      <c r="W10">
        <v>349.47</v>
      </c>
      <c r="X10">
        <v>64.97</v>
      </c>
      <c r="Y10">
        <v>2</v>
      </c>
      <c r="Z10" t="s">
        <v>2083</v>
      </c>
      <c r="AA10" t="s">
        <v>2329</v>
      </c>
      <c r="AB10">
        <v>1</v>
      </c>
      <c r="AC10" t="s">
        <v>2634</v>
      </c>
      <c r="AD10">
        <v>95</v>
      </c>
      <c r="AE10" t="s">
        <v>2635</v>
      </c>
      <c r="AF10" s="4">
        <v>43740</v>
      </c>
      <c r="AG10" s="4">
        <v>43799</v>
      </c>
      <c r="AH10" t="s">
        <v>79</v>
      </c>
      <c r="AI10" t="s">
        <v>241</v>
      </c>
      <c r="AJ10" t="s">
        <v>571</v>
      </c>
      <c r="AK10" t="s">
        <v>1129</v>
      </c>
      <c r="AL10" t="s">
        <v>1654</v>
      </c>
      <c r="AM10" t="s">
        <v>69</v>
      </c>
      <c r="AN10" t="s">
        <v>1548</v>
      </c>
      <c r="AO10" t="s">
        <v>455</v>
      </c>
      <c r="AP10" t="s">
        <v>2340</v>
      </c>
    </row>
    <row r="11" spans="1:42" x14ac:dyDescent="0.25">
      <c r="A11">
        <v>6</v>
      </c>
      <c r="B11">
        <v>237</v>
      </c>
      <c r="C11" s="4">
        <v>43742</v>
      </c>
      <c r="D11">
        <v>5</v>
      </c>
      <c r="E11" t="s">
        <v>36</v>
      </c>
      <c r="F11" t="s">
        <v>47</v>
      </c>
      <c r="G11" t="s">
        <v>55</v>
      </c>
      <c r="H11" t="s">
        <v>58</v>
      </c>
      <c r="I11" s="4">
        <v>43564</v>
      </c>
      <c r="J11">
        <v>3</v>
      </c>
      <c r="L11" s="4"/>
      <c r="M11" s="4"/>
      <c r="N11">
        <v>2</v>
      </c>
      <c r="O11" t="s">
        <v>68</v>
      </c>
      <c r="P11" t="s">
        <v>230</v>
      </c>
      <c r="Q11">
        <v>2</v>
      </c>
      <c r="R11" t="s">
        <v>392</v>
      </c>
      <c r="S11" t="s">
        <v>954</v>
      </c>
      <c r="T11" t="s">
        <v>1488</v>
      </c>
      <c r="U11" t="s">
        <v>85</v>
      </c>
      <c r="V11" t="s">
        <v>2031</v>
      </c>
      <c r="W11">
        <v>349.47</v>
      </c>
      <c r="X11">
        <v>64.97</v>
      </c>
      <c r="Y11">
        <v>2</v>
      </c>
      <c r="Z11" t="s">
        <v>2083</v>
      </c>
      <c r="AA11" t="s">
        <v>2329</v>
      </c>
      <c r="AB11">
        <v>1</v>
      </c>
      <c r="AC11" t="s">
        <v>2634</v>
      </c>
      <c r="AD11">
        <v>95</v>
      </c>
      <c r="AE11" t="s">
        <v>2635</v>
      </c>
      <c r="AF11" s="4">
        <v>43740</v>
      </c>
      <c r="AG11" s="4">
        <v>43799</v>
      </c>
      <c r="AH11" t="s">
        <v>86</v>
      </c>
      <c r="AI11" t="s">
        <v>248</v>
      </c>
      <c r="AJ11" t="s">
        <v>633</v>
      </c>
      <c r="AK11" t="s">
        <v>1017</v>
      </c>
      <c r="AL11" t="s">
        <v>1547</v>
      </c>
      <c r="AM11" t="s">
        <v>80</v>
      </c>
      <c r="AN11" t="s">
        <v>1577</v>
      </c>
      <c r="AO11" t="s">
        <v>547</v>
      </c>
      <c r="AP11" t="s">
        <v>2354</v>
      </c>
    </row>
    <row r="12" spans="1:42" x14ac:dyDescent="0.25">
      <c r="A12">
        <v>7</v>
      </c>
      <c r="B12">
        <v>385</v>
      </c>
      <c r="C12" s="4">
        <v>43742</v>
      </c>
      <c r="D12">
        <v>6</v>
      </c>
      <c r="E12" t="s">
        <v>33</v>
      </c>
      <c r="F12" t="s">
        <v>44</v>
      </c>
      <c r="G12" t="s">
        <v>56</v>
      </c>
      <c r="H12" t="s">
        <v>57</v>
      </c>
      <c r="I12" s="4">
        <v>43553</v>
      </c>
      <c r="J12">
        <v>1</v>
      </c>
      <c r="L12" s="4"/>
      <c r="M12" s="4"/>
      <c r="N12">
        <v>1</v>
      </c>
      <c r="O12" t="s">
        <v>69</v>
      </c>
      <c r="P12" t="s">
        <v>231</v>
      </c>
      <c r="Q12">
        <v>1</v>
      </c>
      <c r="R12" t="s">
        <v>393</v>
      </c>
      <c r="S12" t="s">
        <v>955</v>
      </c>
      <c r="T12" t="s">
        <v>1489</v>
      </c>
      <c r="U12" t="s">
        <v>67</v>
      </c>
      <c r="V12" t="s">
        <v>1577</v>
      </c>
      <c r="W12">
        <v>86.85</v>
      </c>
      <c r="X12">
        <v>74.97</v>
      </c>
      <c r="Y12">
        <v>1</v>
      </c>
      <c r="Z12" t="s">
        <v>78</v>
      </c>
      <c r="AA12" t="s">
        <v>2330</v>
      </c>
      <c r="AB12">
        <v>1</v>
      </c>
      <c r="AC12" t="s">
        <v>2634</v>
      </c>
      <c r="AD12">
        <v>184</v>
      </c>
      <c r="AE12" t="s">
        <v>2635</v>
      </c>
      <c r="AF12" s="4">
        <v>43740</v>
      </c>
      <c r="AG12" s="4">
        <v>43799</v>
      </c>
      <c r="AH12" t="s">
        <v>69</v>
      </c>
      <c r="AI12" t="s">
        <v>231</v>
      </c>
      <c r="AJ12" t="s">
        <v>393</v>
      </c>
      <c r="AK12" t="s">
        <v>955</v>
      </c>
      <c r="AL12" t="s">
        <v>1489</v>
      </c>
      <c r="AM12" t="s">
        <v>67</v>
      </c>
      <c r="AN12" t="s">
        <v>1577</v>
      </c>
      <c r="AO12" t="s">
        <v>78</v>
      </c>
      <c r="AP12" t="s">
        <v>2330</v>
      </c>
    </row>
    <row r="13" spans="1:42" x14ac:dyDescent="0.25">
      <c r="A13">
        <v>8</v>
      </c>
      <c r="B13">
        <v>191</v>
      </c>
      <c r="C13" s="4">
        <v>43743</v>
      </c>
      <c r="D13">
        <v>11</v>
      </c>
      <c r="E13" t="s">
        <v>37</v>
      </c>
      <c r="F13" t="s">
        <v>48</v>
      </c>
      <c r="G13" t="s">
        <v>56</v>
      </c>
      <c r="H13" t="s">
        <v>58</v>
      </c>
      <c r="I13" s="4">
        <v>43712</v>
      </c>
      <c r="J13">
        <v>3</v>
      </c>
      <c r="K13" t="s">
        <v>59</v>
      </c>
      <c r="L13" s="4">
        <v>43615</v>
      </c>
      <c r="M13" s="4">
        <v>43830</v>
      </c>
      <c r="N13">
        <v>1</v>
      </c>
      <c r="O13" t="s">
        <v>70</v>
      </c>
      <c r="P13" t="s">
        <v>232</v>
      </c>
      <c r="Q13">
        <v>1</v>
      </c>
      <c r="R13" t="s">
        <v>394</v>
      </c>
      <c r="S13" t="s">
        <v>956</v>
      </c>
      <c r="T13" t="s">
        <v>1490</v>
      </c>
      <c r="U13" t="s">
        <v>69</v>
      </c>
      <c r="V13" t="s">
        <v>1517</v>
      </c>
      <c r="W13">
        <v>8.99</v>
      </c>
      <c r="X13">
        <v>19.989999999999998</v>
      </c>
      <c r="Y13">
        <v>1</v>
      </c>
      <c r="Z13" t="s">
        <v>432</v>
      </c>
      <c r="AA13" t="s">
        <v>2331</v>
      </c>
      <c r="AB13">
        <v>1</v>
      </c>
      <c r="AC13" t="s">
        <v>2633</v>
      </c>
      <c r="AD13">
        <v>73</v>
      </c>
      <c r="AE13" t="s">
        <v>2635</v>
      </c>
      <c r="AF13" s="4">
        <v>43740</v>
      </c>
      <c r="AG13" s="4">
        <v>43799</v>
      </c>
      <c r="AH13" t="s">
        <v>70</v>
      </c>
      <c r="AI13" t="s">
        <v>232</v>
      </c>
      <c r="AJ13" t="s">
        <v>394</v>
      </c>
      <c r="AK13" t="s">
        <v>956</v>
      </c>
      <c r="AL13" t="s">
        <v>1490</v>
      </c>
      <c r="AM13" t="s">
        <v>69</v>
      </c>
      <c r="AN13" t="s">
        <v>1517</v>
      </c>
      <c r="AO13" t="s">
        <v>432</v>
      </c>
      <c r="AP13" t="s">
        <v>2331</v>
      </c>
    </row>
    <row r="14" spans="1:42" x14ac:dyDescent="0.25">
      <c r="A14">
        <v>9</v>
      </c>
      <c r="B14">
        <v>8</v>
      </c>
      <c r="C14" s="4">
        <v>43744</v>
      </c>
      <c r="D14">
        <v>2</v>
      </c>
      <c r="E14" t="s">
        <v>38</v>
      </c>
      <c r="F14" t="s">
        <v>49</v>
      </c>
      <c r="G14" t="s">
        <v>55</v>
      </c>
      <c r="H14" t="s">
        <v>57</v>
      </c>
      <c r="I14" s="4">
        <v>43667</v>
      </c>
      <c r="J14">
        <v>2</v>
      </c>
      <c r="K14" t="s">
        <v>60</v>
      </c>
      <c r="L14" s="4">
        <v>43615</v>
      </c>
      <c r="M14" s="4">
        <v>43830</v>
      </c>
      <c r="N14">
        <v>1</v>
      </c>
      <c r="O14" t="s">
        <v>71</v>
      </c>
      <c r="P14" t="s">
        <v>233</v>
      </c>
      <c r="Q14">
        <v>2</v>
      </c>
      <c r="R14" t="s">
        <v>395</v>
      </c>
      <c r="S14" t="s">
        <v>957</v>
      </c>
      <c r="T14" t="s">
        <v>1491</v>
      </c>
      <c r="U14" t="s">
        <v>83</v>
      </c>
      <c r="V14" t="s">
        <v>2032</v>
      </c>
      <c r="W14">
        <v>275.95</v>
      </c>
      <c r="X14">
        <v>124.95</v>
      </c>
      <c r="Y14">
        <v>2</v>
      </c>
      <c r="Z14" t="s">
        <v>103</v>
      </c>
      <c r="AA14" t="s">
        <v>2332</v>
      </c>
      <c r="AB14">
        <v>1</v>
      </c>
      <c r="AC14" t="s">
        <v>2633</v>
      </c>
      <c r="AD14">
        <v>7</v>
      </c>
      <c r="AE14" t="s">
        <v>2635</v>
      </c>
      <c r="AF14" s="4">
        <v>43740</v>
      </c>
      <c r="AG14" s="4">
        <v>43799</v>
      </c>
      <c r="AH14" t="s">
        <v>69</v>
      </c>
      <c r="AI14" t="s">
        <v>231</v>
      </c>
      <c r="AJ14" t="s">
        <v>78</v>
      </c>
      <c r="AK14" t="s">
        <v>1238</v>
      </c>
      <c r="AL14" t="s">
        <v>1533</v>
      </c>
      <c r="AM14" t="s">
        <v>67</v>
      </c>
      <c r="AN14" t="s">
        <v>1577</v>
      </c>
      <c r="AO14" t="s">
        <v>69</v>
      </c>
      <c r="AP14" t="s">
        <v>2360</v>
      </c>
    </row>
    <row r="15" spans="1:42" x14ac:dyDescent="0.25">
      <c r="A15">
        <v>9</v>
      </c>
      <c r="B15">
        <v>8</v>
      </c>
      <c r="C15" s="4">
        <v>43744</v>
      </c>
      <c r="D15">
        <v>2</v>
      </c>
      <c r="E15" t="s">
        <v>38</v>
      </c>
      <c r="F15" t="s">
        <v>49</v>
      </c>
      <c r="G15" t="s">
        <v>55</v>
      </c>
      <c r="H15" t="s">
        <v>57</v>
      </c>
      <c r="I15" s="4">
        <v>43667</v>
      </c>
      <c r="J15">
        <v>2</v>
      </c>
      <c r="K15" t="s">
        <v>60</v>
      </c>
      <c r="L15" s="4">
        <v>43615</v>
      </c>
      <c r="M15" s="4">
        <v>43830</v>
      </c>
      <c r="N15">
        <v>1</v>
      </c>
      <c r="O15" t="s">
        <v>71</v>
      </c>
      <c r="P15" t="s">
        <v>233</v>
      </c>
      <c r="Q15">
        <v>2</v>
      </c>
      <c r="R15" t="s">
        <v>395</v>
      </c>
      <c r="S15" t="s">
        <v>957</v>
      </c>
      <c r="T15" t="s">
        <v>1491</v>
      </c>
      <c r="U15" t="s">
        <v>83</v>
      </c>
      <c r="V15" t="s">
        <v>2032</v>
      </c>
      <c r="W15">
        <v>275.95</v>
      </c>
      <c r="X15">
        <v>124.95</v>
      </c>
      <c r="Y15">
        <v>2</v>
      </c>
      <c r="Z15" t="s">
        <v>103</v>
      </c>
      <c r="AA15" t="s">
        <v>2332</v>
      </c>
      <c r="AB15">
        <v>1</v>
      </c>
      <c r="AC15" t="s">
        <v>2633</v>
      </c>
      <c r="AD15">
        <v>7</v>
      </c>
      <c r="AE15" t="s">
        <v>2635</v>
      </c>
      <c r="AF15" s="4">
        <v>43740</v>
      </c>
      <c r="AG15" s="4">
        <v>43799</v>
      </c>
      <c r="AH15" t="s">
        <v>69</v>
      </c>
      <c r="AI15" t="s">
        <v>231</v>
      </c>
      <c r="AJ15" t="s">
        <v>720</v>
      </c>
      <c r="AK15" t="s">
        <v>1262</v>
      </c>
      <c r="AL15" t="s">
        <v>1780</v>
      </c>
      <c r="AM15" t="s">
        <v>80</v>
      </c>
      <c r="AN15" t="s">
        <v>1577</v>
      </c>
      <c r="AO15" t="s">
        <v>67</v>
      </c>
      <c r="AP15" t="s">
        <v>2373</v>
      </c>
    </row>
    <row r="16" spans="1:42" x14ac:dyDescent="0.25">
      <c r="A16">
        <v>10</v>
      </c>
      <c r="B16">
        <v>149</v>
      </c>
      <c r="C16" s="4">
        <v>43744</v>
      </c>
      <c r="D16">
        <v>7</v>
      </c>
      <c r="E16" t="s">
        <v>35</v>
      </c>
      <c r="F16" t="s">
        <v>46</v>
      </c>
      <c r="G16" t="s">
        <v>56</v>
      </c>
      <c r="H16" t="s">
        <v>58</v>
      </c>
      <c r="I16" s="4">
        <v>43673</v>
      </c>
      <c r="J16">
        <v>2</v>
      </c>
      <c r="K16" t="s">
        <v>60</v>
      </c>
      <c r="L16" s="4">
        <v>43615</v>
      </c>
      <c r="M16" s="4">
        <v>43830</v>
      </c>
      <c r="N16">
        <v>3</v>
      </c>
      <c r="O16" t="s">
        <v>72</v>
      </c>
      <c r="P16" t="s">
        <v>234</v>
      </c>
      <c r="Q16">
        <v>3</v>
      </c>
      <c r="R16" t="s">
        <v>396</v>
      </c>
      <c r="S16" t="s">
        <v>958</v>
      </c>
      <c r="T16" t="s">
        <v>1492</v>
      </c>
      <c r="U16" t="s">
        <v>1997</v>
      </c>
      <c r="V16" t="s">
        <v>2033</v>
      </c>
      <c r="W16">
        <v>261.95</v>
      </c>
      <c r="X16">
        <v>59.95</v>
      </c>
      <c r="Y16">
        <v>3</v>
      </c>
      <c r="Z16" t="s">
        <v>2084</v>
      </c>
      <c r="AA16" t="s">
        <v>2333</v>
      </c>
      <c r="AB16">
        <v>1</v>
      </c>
      <c r="AC16" t="s">
        <v>2633</v>
      </c>
      <c r="AD16">
        <v>55</v>
      </c>
      <c r="AE16" t="s">
        <v>2635</v>
      </c>
      <c r="AF16" s="4">
        <v>43740</v>
      </c>
      <c r="AG16" s="4">
        <v>43799</v>
      </c>
      <c r="AH16" t="s">
        <v>79</v>
      </c>
      <c r="AI16" t="s">
        <v>241</v>
      </c>
      <c r="AJ16" t="s">
        <v>566</v>
      </c>
      <c r="AK16" t="s">
        <v>1067</v>
      </c>
      <c r="AL16" t="s">
        <v>1649</v>
      </c>
      <c r="AM16" t="s">
        <v>69</v>
      </c>
      <c r="AN16" t="s">
        <v>1548</v>
      </c>
      <c r="AO16" t="s">
        <v>65</v>
      </c>
      <c r="AP16" t="s">
        <v>2343</v>
      </c>
    </row>
    <row r="17" spans="1:42" x14ac:dyDescent="0.25">
      <c r="A17">
        <v>10</v>
      </c>
      <c r="B17">
        <v>149</v>
      </c>
      <c r="C17" s="4">
        <v>43744</v>
      </c>
      <c r="D17">
        <v>7</v>
      </c>
      <c r="E17" t="s">
        <v>35</v>
      </c>
      <c r="F17" t="s">
        <v>46</v>
      </c>
      <c r="G17" t="s">
        <v>56</v>
      </c>
      <c r="H17" t="s">
        <v>58</v>
      </c>
      <c r="I17" s="4">
        <v>43673</v>
      </c>
      <c r="J17">
        <v>2</v>
      </c>
      <c r="K17" t="s">
        <v>60</v>
      </c>
      <c r="L17" s="4">
        <v>43615</v>
      </c>
      <c r="M17" s="4">
        <v>43830</v>
      </c>
      <c r="N17">
        <v>3</v>
      </c>
      <c r="O17" t="s">
        <v>72</v>
      </c>
      <c r="P17" t="s">
        <v>234</v>
      </c>
      <c r="Q17">
        <v>3</v>
      </c>
      <c r="R17" t="s">
        <v>396</v>
      </c>
      <c r="S17" t="s">
        <v>958</v>
      </c>
      <c r="T17" t="s">
        <v>1492</v>
      </c>
      <c r="U17" t="s">
        <v>1997</v>
      </c>
      <c r="V17" t="s">
        <v>2033</v>
      </c>
      <c r="W17">
        <v>261.95</v>
      </c>
      <c r="X17">
        <v>59.95</v>
      </c>
      <c r="Y17">
        <v>3</v>
      </c>
      <c r="Z17" t="s">
        <v>2084</v>
      </c>
      <c r="AA17" t="s">
        <v>2333</v>
      </c>
      <c r="AB17">
        <v>1</v>
      </c>
      <c r="AC17" t="s">
        <v>2633</v>
      </c>
      <c r="AD17">
        <v>55</v>
      </c>
      <c r="AE17" t="s">
        <v>2635</v>
      </c>
      <c r="AF17" s="4">
        <v>43740</v>
      </c>
      <c r="AG17" s="4">
        <v>43799</v>
      </c>
      <c r="AH17" t="s">
        <v>90</v>
      </c>
      <c r="AI17" t="s">
        <v>252</v>
      </c>
      <c r="AJ17" t="s">
        <v>431</v>
      </c>
      <c r="AK17" t="s">
        <v>994</v>
      </c>
      <c r="AL17" t="s">
        <v>1526</v>
      </c>
      <c r="AM17" t="s">
        <v>67</v>
      </c>
      <c r="AN17" t="s">
        <v>1562</v>
      </c>
      <c r="AO17" t="s">
        <v>410</v>
      </c>
      <c r="AP17" t="s">
        <v>2359</v>
      </c>
    </row>
    <row r="18" spans="1:42" x14ac:dyDescent="0.25">
      <c r="A18">
        <v>10</v>
      </c>
      <c r="B18">
        <v>149</v>
      </c>
      <c r="C18" s="4">
        <v>43744</v>
      </c>
      <c r="D18">
        <v>7</v>
      </c>
      <c r="E18" t="s">
        <v>35</v>
      </c>
      <c r="F18" t="s">
        <v>46</v>
      </c>
      <c r="G18" t="s">
        <v>56</v>
      </c>
      <c r="H18" t="s">
        <v>58</v>
      </c>
      <c r="I18" s="4">
        <v>43673</v>
      </c>
      <c r="J18">
        <v>2</v>
      </c>
      <c r="K18" t="s">
        <v>60</v>
      </c>
      <c r="L18" s="4">
        <v>43615</v>
      </c>
      <c r="M18" s="4">
        <v>43830</v>
      </c>
      <c r="N18">
        <v>3</v>
      </c>
      <c r="O18" t="s">
        <v>72</v>
      </c>
      <c r="P18" t="s">
        <v>234</v>
      </c>
      <c r="Q18">
        <v>3</v>
      </c>
      <c r="R18" t="s">
        <v>396</v>
      </c>
      <c r="S18" t="s">
        <v>958</v>
      </c>
      <c r="T18" t="s">
        <v>1492</v>
      </c>
      <c r="U18" t="s">
        <v>1997</v>
      </c>
      <c r="V18" t="s">
        <v>2033</v>
      </c>
      <c r="W18">
        <v>261.95</v>
      </c>
      <c r="X18">
        <v>59.95</v>
      </c>
      <c r="Y18">
        <v>3</v>
      </c>
      <c r="Z18" t="s">
        <v>2084</v>
      </c>
      <c r="AA18" t="s">
        <v>2333</v>
      </c>
      <c r="AB18">
        <v>1</v>
      </c>
      <c r="AC18" t="s">
        <v>2633</v>
      </c>
      <c r="AD18">
        <v>55</v>
      </c>
      <c r="AE18" t="s">
        <v>2635</v>
      </c>
      <c r="AF18" s="4">
        <v>43740</v>
      </c>
      <c r="AG18" s="4">
        <v>43799</v>
      </c>
      <c r="AH18" t="s">
        <v>80</v>
      </c>
      <c r="AI18" t="s">
        <v>242</v>
      </c>
      <c r="AJ18" t="s">
        <v>620</v>
      </c>
      <c r="AK18" t="s">
        <v>1170</v>
      </c>
      <c r="AL18" t="s">
        <v>1696</v>
      </c>
      <c r="AM18" t="s">
        <v>69</v>
      </c>
      <c r="AN18" t="s">
        <v>1548</v>
      </c>
      <c r="AO18" t="s">
        <v>79</v>
      </c>
      <c r="AP18" t="s">
        <v>2349</v>
      </c>
    </row>
    <row r="19" spans="1:42" x14ac:dyDescent="0.25">
      <c r="A19">
        <v>11</v>
      </c>
      <c r="B19">
        <v>237</v>
      </c>
      <c r="C19" s="4">
        <v>43744</v>
      </c>
      <c r="D19">
        <v>5</v>
      </c>
      <c r="E19" t="s">
        <v>36</v>
      </c>
      <c r="F19" t="s">
        <v>47</v>
      </c>
      <c r="G19" t="s">
        <v>55</v>
      </c>
      <c r="H19" t="s">
        <v>58</v>
      </c>
      <c r="I19" s="4">
        <v>43564</v>
      </c>
      <c r="J19">
        <v>3</v>
      </c>
      <c r="L19" s="4"/>
      <c r="M19" s="4"/>
      <c r="N19">
        <v>2</v>
      </c>
      <c r="O19" t="s">
        <v>73</v>
      </c>
      <c r="P19" t="s">
        <v>235</v>
      </c>
      <c r="Q19">
        <v>3</v>
      </c>
      <c r="R19" t="s">
        <v>397</v>
      </c>
      <c r="S19" t="s">
        <v>959</v>
      </c>
      <c r="T19" t="s">
        <v>1493</v>
      </c>
      <c r="U19" t="s">
        <v>1998</v>
      </c>
      <c r="V19" t="s">
        <v>2034</v>
      </c>
      <c r="W19">
        <v>184.97</v>
      </c>
      <c r="X19">
        <v>84.95</v>
      </c>
      <c r="Y19">
        <v>3</v>
      </c>
      <c r="Z19" t="s">
        <v>2085</v>
      </c>
      <c r="AA19" t="s">
        <v>2334</v>
      </c>
      <c r="AF19" s="4"/>
      <c r="AG19" s="4"/>
      <c r="AH19" t="s">
        <v>80</v>
      </c>
      <c r="AI19" t="s">
        <v>242</v>
      </c>
      <c r="AJ19" t="s">
        <v>696</v>
      </c>
      <c r="AK19" t="s">
        <v>1236</v>
      </c>
      <c r="AL19" t="s">
        <v>1758</v>
      </c>
      <c r="AM19" t="s">
        <v>69</v>
      </c>
      <c r="AN19" t="s">
        <v>1548</v>
      </c>
      <c r="AO19" t="s">
        <v>80</v>
      </c>
      <c r="AP19" t="s">
        <v>2357</v>
      </c>
    </row>
    <row r="20" spans="1:42" x14ac:dyDescent="0.25">
      <c r="A20">
        <v>11</v>
      </c>
      <c r="B20">
        <v>237</v>
      </c>
      <c r="C20" s="4">
        <v>43744</v>
      </c>
      <c r="D20">
        <v>5</v>
      </c>
      <c r="E20" t="s">
        <v>36</v>
      </c>
      <c r="F20" t="s">
        <v>47</v>
      </c>
      <c r="G20" t="s">
        <v>55</v>
      </c>
      <c r="H20" t="s">
        <v>58</v>
      </c>
      <c r="I20" s="4">
        <v>43564</v>
      </c>
      <c r="J20">
        <v>3</v>
      </c>
      <c r="L20" s="4"/>
      <c r="M20" s="4"/>
      <c r="N20">
        <v>2</v>
      </c>
      <c r="O20" t="s">
        <v>73</v>
      </c>
      <c r="P20" t="s">
        <v>235</v>
      </c>
      <c r="Q20">
        <v>3</v>
      </c>
      <c r="R20" t="s">
        <v>397</v>
      </c>
      <c r="S20" t="s">
        <v>959</v>
      </c>
      <c r="T20" t="s">
        <v>1493</v>
      </c>
      <c r="U20" t="s">
        <v>1998</v>
      </c>
      <c r="V20" t="s">
        <v>2034</v>
      </c>
      <c r="W20">
        <v>184.97</v>
      </c>
      <c r="X20">
        <v>84.95</v>
      </c>
      <c r="Y20">
        <v>3</v>
      </c>
      <c r="Z20" t="s">
        <v>2085</v>
      </c>
      <c r="AA20" t="s">
        <v>2334</v>
      </c>
      <c r="AF20" s="4"/>
      <c r="AG20" s="4"/>
      <c r="AH20" t="s">
        <v>70</v>
      </c>
      <c r="AI20" t="s">
        <v>232</v>
      </c>
      <c r="AJ20" t="s">
        <v>594</v>
      </c>
      <c r="AK20" t="s">
        <v>1077</v>
      </c>
      <c r="AL20" t="s">
        <v>519</v>
      </c>
      <c r="AM20" t="s">
        <v>80</v>
      </c>
      <c r="AN20" t="s">
        <v>1517</v>
      </c>
      <c r="AO20" t="s">
        <v>432</v>
      </c>
      <c r="AP20" t="s">
        <v>2331</v>
      </c>
    </row>
    <row r="21" spans="1:42" x14ac:dyDescent="0.25">
      <c r="A21">
        <v>11</v>
      </c>
      <c r="B21">
        <v>237</v>
      </c>
      <c r="C21" s="4">
        <v>43744</v>
      </c>
      <c r="D21">
        <v>5</v>
      </c>
      <c r="E21" t="s">
        <v>36</v>
      </c>
      <c r="F21" t="s">
        <v>47</v>
      </c>
      <c r="G21" t="s">
        <v>55</v>
      </c>
      <c r="H21" t="s">
        <v>58</v>
      </c>
      <c r="I21" s="4">
        <v>43564</v>
      </c>
      <c r="J21">
        <v>3</v>
      </c>
      <c r="L21" s="4"/>
      <c r="M21" s="4"/>
      <c r="N21">
        <v>2</v>
      </c>
      <c r="O21" t="s">
        <v>73</v>
      </c>
      <c r="P21" t="s">
        <v>235</v>
      </c>
      <c r="Q21">
        <v>3</v>
      </c>
      <c r="R21" t="s">
        <v>397</v>
      </c>
      <c r="S21" t="s">
        <v>959</v>
      </c>
      <c r="T21" t="s">
        <v>1493</v>
      </c>
      <c r="U21" t="s">
        <v>1998</v>
      </c>
      <c r="V21" t="s">
        <v>2034</v>
      </c>
      <c r="W21">
        <v>184.97</v>
      </c>
      <c r="X21">
        <v>84.95</v>
      </c>
      <c r="Y21">
        <v>3</v>
      </c>
      <c r="Z21" t="s">
        <v>2085</v>
      </c>
      <c r="AA21" t="s">
        <v>2334</v>
      </c>
      <c r="AF21" s="4"/>
      <c r="AG21" s="4"/>
      <c r="AH21" t="s">
        <v>80</v>
      </c>
      <c r="AI21" t="s">
        <v>242</v>
      </c>
      <c r="AJ21" t="s">
        <v>558</v>
      </c>
      <c r="AK21" t="s">
        <v>1118</v>
      </c>
      <c r="AL21" t="s">
        <v>1548</v>
      </c>
      <c r="AM21" t="s">
        <v>80</v>
      </c>
      <c r="AN21" t="s">
        <v>1548</v>
      </c>
      <c r="AO21" t="s">
        <v>79</v>
      </c>
      <c r="AP21" t="s">
        <v>2349</v>
      </c>
    </row>
    <row r="22" spans="1:42" x14ac:dyDescent="0.25">
      <c r="A22">
        <v>12</v>
      </c>
      <c r="B22">
        <v>55</v>
      </c>
      <c r="C22" s="4">
        <v>43745</v>
      </c>
      <c r="D22">
        <v>1</v>
      </c>
      <c r="E22" t="s">
        <v>39</v>
      </c>
      <c r="F22" t="s">
        <v>50</v>
      </c>
      <c r="G22" t="s">
        <v>55</v>
      </c>
      <c r="H22" t="s">
        <v>58</v>
      </c>
      <c r="I22" s="4">
        <v>43665</v>
      </c>
      <c r="J22">
        <v>3</v>
      </c>
      <c r="K22" t="s">
        <v>59</v>
      </c>
      <c r="L22" s="4">
        <v>43615</v>
      </c>
      <c r="M22" s="4">
        <v>43830</v>
      </c>
      <c r="N22">
        <v>2</v>
      </c>
      <c r="O22" t="s">
        <v>74</v>
      </c>
      <c r="P22" t="s">
        <v>236</v>
      </c>
      <c r="Q22">
        <v>2</v>
      </c>
      <c r="R22" t="s">
        <v>398</v>
      </c>
      <c r="S22" t="s">
        <v>960</v>
      </c>
      <c r="T22" t="s">
        <v>1494</v>
      </c>
      <c r="U22" t="s">
        <v>109</v>
      </c>
      <c r="V22" t="s">
        <v>2035</v>
      </c>
      <c r="W22">
        <v>723.99</v>
      </c>
      <c r="X22">
        <v>49.96</v>
      </c>
      <c r="Y22">
        <v>2</v>
      </c>
      <c r="Z22" t="s">
        <v>2086</v>
      </c>
      <c r="AA22" t="s">
        <v>2335</v>
      </c>
      <c r="AB22">
        <v>1</v>
      </c>
      <c r="AC22" t="s">
        <v>2634</v>
      </c>
      <c r="AD22">
        <v>26</v>
      </c>
      <c r="AE22" t="s">
        <v>2635</v>
      </c>
      <c r="AF22" s="4">
        <v>43740</v>
      </c>
      <c r="AG22" s="4">
        <v>43799</v>
      </c>
      <c r="AH22" t="s">
        <v>65</v>
      </c>
      <c r="AI22" t="s">
        <v>227</v>
      </c>
      <c r="AJ22" t="s">
        <v>685</v>
      </c>
      <c r="AK22" t="s">
        <v>1227</v>
      </c>
      <c r="AL22" t="s">
        <v>418</v>
      </c>
      <c r="AM22" t="s">
        <v>67</v>
      </c>
      <c r="AN22" t="s">
        <v>1562</v>
      </c>
      <c r="AO22" t="s">
        <v>431</v>
      </c>
      <c r="AP22" t="s">
        <v>2326</v>
      </c>
    </row>
    <row r="23" spans="1:42" x14ac:dyDescent="0.25">
      <c r="A23">
        <v>12</v>
      </c>
      <c r="B23">
        <v>55</v>
      </c>
      <c r="C23" s="4">
        <v>43745</v>
      </c>
      <c r="D23">
        <v>1</v>
      </c>
      <c r="E23" t="s">
        <v>39</v>
      </c>
      <c r="F23" t="s">
        <v>50</v>
      </c>
      <c r="G23" t="s">
        <v>55</v>
      </c>
      <c r="H23" t="s">
        <v>58</v>
      </c>
      <c r="I23" s="4">
        <v>43665</v>
      </c>
      <c r="J23">
        <v>3</v>
      </c>
      <c r="K23" t="s">
        <v>59</v>
      </c>
      <c r="L23" s="4">
        <v>43615</v>
      </c>
      <c r="M23" s="4">
        <v>43830</v>
      </c>
      <c r="N23">
        <v>2</v>
      </c>
      <c r="O23" t="s">
        <v>74</v>
      </c>
      <c r="P23" t="s">
        <v>236</v>
      </c>
      <c r="Q23">
        <v>2</v>
      </c>
      <c r="R23" t="s">
        <v>398</v>
      </c>
      <c r="S23" t="s">
        <v>960</v>
      </c>
      <c r="T23" t="s">
        <v>1494</v>
      </c>
      <c r="U23" t="s">
        <v>109</v>
      </c>
      <c r="V23" t="s">
        <v>2035</v>
      </c>
      <c r="W23">
        <v>723.99</v>
      </c>
      <c r="X23">
        <v>49.96</v>
      </c>
      <c r="Y23">
        <v>2</v>
      </c>
      <c r="Z23" t="s">
        <v>2086</v>
      </c>
      <c r="AA23" t="s">
        <v>2335</v>
      </c>
      <c r="AB23">
        <v>1</v>
      </c>
      <c r="AC23" t="s">
        <v>2634</v>
      </c>
      <c r="AD23">
        <v>26</v>
      </c>
      <c r="AE23" t="s">
        <v>2635</v>
      </c>
      <c r="AF23" s="4">
        <v>43740</v>
      </c>
      <c r="AG23" s="4">
        <v>43799</v>
      </c>
      <c r="AH23" t="s">
        <v>69</v>
      </c>
      <c r="AI23" t="s">
        <v>231</v>
      </c>
      <c r="AJ23" t="s">
        <v>492</v>
      </c>
      <c r="AK23" t="s">
        <v>1055</v>
      </c>
      <c r="AL23" t="s">
        <v>1584</v>
      </c>
      <c r="AM23" t="s">
        <v>69</v>
      </c>
      <c r="AN23" t="s">
        <v>1517</v>
      </c>
      <c r="AO23" t="s">
        <v>78</v>
      </c>
      <c r="AP23" t="s">
        <v>2330</v>
      </c>
    </row>
    <row r="24" spans="1:42" x14ac:dyDescent="0.25">
      <c r="A24">
        <v>13</v>
      </c>
      <c r="B24">
        <v>122</v>
      </c>
      <c r="C24" s="4">
        <v>43746</v>
      </c>
      <c r="D24">
        <v>3</v>
      </c>
      <c r="E24" t="s">
        <v>34</v>
      </c>
      <c r="F24" t="s">
        <v>45</v>
      </c>
      <c r="G24" t="s">
        <v>55</v>
      </c>
      <c r="H24" t="s">
        <v>57</v>
      </c>
      <c r="I24" s="4">
        <v>43708</v>
      </c>
      <c r="J24">
        <v>1</v>
      </c>
      <c r="K24" t="s">
        <v>61</v>
      </c>
      <c r="L24" s="4">
        <v>43615</v>
      </c>
      <c r="M24" s="4">
        <v>43830</v>
      </c>
      <c r="N24">
        <v>2</v>
      </c>
      <c r="O24" t="s">
        <v>75</v>
      </c>
      <c r="P24" t="s">
        <v>237</v>
      </c>
      <c r="Q24">
        <v>2</v>
      </c>
      <c r="R24" t="s">
        <v>399</v>
      </c>
      <c r="S24" t="s">
        <v>961</v>
      </c>
      <c r="T24" t="s">
        <v>1495</v>
      </c>
      <c r="U24" t="s">
        <v>88</v>
      </c>
      <c r="V24" t="s">
        <v>1869</v>
      </c>
      <c r="W24">
        <v>149.96</v>
      </c>
      <c r="X24">
        <v>59.96</v>
      </c>
      <c r="Y24">
        <v>2</v>
      </c>
      <c r="Z24" t="s">
        <v>151</v>
      </c>
      <c r="AA24" t="s">
        <v>2336</v>
      </c>
      <c r="AB24">
        <v>1</v>
      </c>
      <c r="AC24" t="s">
        <v>2633</v>
      </c>
      <c r="AD24">
        <v>45</v>
      </c>
      <c r="AE24" t="s">
        <v>2635</v>
      </c>
      <c r="AF24" s="4">
        <v>43740</v>
      </c>
      <c r="AG24" s="4">
        <v>43799</v>
      </c>
      <c r="AH24" t="s">
        <v>80</v>
      </c>
      <c r="AI24" t="s">
        <v>242</v>
      </c>
      <c r="AJ24" t="s">
        <v>65</v>
      </c>
      <c r="AK24" t="s">
        <v>1267</v>
      </c>
      <c r="AL24" t="s">
        <v>1548</v>
      </c>
      <c r="AM24" t="s">
        <v>80</v>
      </c>
      <c r="AN24" t="s">
        <v>1548</v>
      </c>
      <c r="AO24" t="s">
        <v>80</v>
      </c>
      <c r="AP24" t="s">
        <v>2357</v>
      </c>
    </row>
    <row r="25" spans="1:42" x14ac:dyDescent="0.25">
      <c r="A25">
        <v>13</v>
      </c>
      <c r="B25">
        <v>122</v>
      </c>
      <c r="C25" s="4">
        <v>43746</v>
      </c>
      <c r="D25">
        <v>3</v>
      </c>
      <c r="E25" t="s">
        <v>34</v>
      </c>
      <c r="F25" t="s">
        <v>45</v>
      </c>
      <c r="G25" t="s">
        <v>55</v>
      </c>
      <c r="H25" t="s">
        <v>57</v>
      </c>
      <c r="I25" s="4">
        <v>43708</v>
      </c>
      <c r="J25">
        <v>1</v>
      </c>
      <c r="K25" t="s">
        <v>61</v>
      </c>
      <c r="L25" s="4">
        <v>43615</v>
      </c>
      <c r="M25" s="4">
        <v>43830</v>
      </c>
      <c r="N25">
        <v>2</v>
      </c>
      <c r="O25" t="s">
        <v>75</v>
      </c>
      <c r="P25" t="s">
        <v>237</v>
      </c>
      <c r="Q25">
        <v>2</v>
      </c>
      <c r="R25" t="s">
        <v>399</v>
      </c>
      <c r="S25" t="s">
        <v>961</v>
      </c>
      <c r="T25" t="s">
        <v>1495</v>
      </c>
      <c r="U25" t="s">
        <v>88</v>
      </c>
      <c r="V25" t="s">
        <v>1869</v>
      </c>
      <c r="W25">
        <v>149.96</v>
      </c>
      <c r="X25">
        <v>59.96</v>
      </c>
      <c r="Y25">
        <v>2</v>
      </c>
      <c r="Z25" t="s">
        <v>151</v>
      </c>
      <c r="AA25" t="s">
        <v>2336</v>
      </c>
      <c r="AB25">
        <v>1</v>
      </c>
      <c r="AC25" t="s">
        <v>2633</v>
      </c>
      <c r="AD25">
        <v>45</v>
      </c>
      <c r="AE25" t="s">
        <v>2635</v>
      </c>
      <c r="AF25" s="4">
        <v>43740</v>
      </c>
      <c r="AG25" s="4">
        <v>43799</v>
      </c>
      <c r="AH25" t="s">
        <v>67</v>
      </c>
      <c r="AI25" t="s">
        <v>229</v>
      </c>
      <c r="AJ25" t="s">
        <v>439</v>
      </c>
      <c r="AK25" t="s">
        <v>1001</v>
      </c>
      <c r="AL25" t="s">
        <v>1533</v>
      </c>
      <c r="AM25" t="s">
        <v>80</v>
      </c>
      <c r="AN25" t="s">
        <v>1548</v>
      </c>
      <c r="AO25" t="s">
        <v>84</v>
      </c>
      <c r="AP25" t="s">
        <v>2366</v>
      </c>
    </row>
    <row r="26" spans="1:42" x14ac:dyDescent="0.25">
      <c r="A26">
        <v>14</v>
      </c>
      <c r="B26">
        <v>18</v>
      </c>
      <c r="C26" s="4">
        <v>43747</v>
      </c>
      <c r="D26">
        <v>4</v>
      </c>
      <c r="E26" t="s">
        <v>40</v>
      </c>
      <c r="F26" t="s">
        <v>51</v>
      </c>
      <c r="G26" t="s">
        <v>56</v>
      </c>
      <c r="H26" t="s">
        <v>57</v>
      </c>
      <c r="I26" s="4">
        <v>43660</v>
      </c>
      <c r="J26">
        <v>3</v>
      </c>
      <c r="K26" t="s">
        <v>59</v>
      </c>
      <c r="L26" s="4">
        <v>43615</v>
      </c>
      <c r="M26" s="4">
        <v>43830</v>
      </c>
      <c r="N26">
        <v>2</v>
      </c>
      <c r="O26" t="s">
        <v>76</v>
      </c>
      <c r="P26" t="s">
        <v>238</v>
      </c>
      <c r="Q26">
        <v>2</v>
      </c>
      <c r="R26" t="s">
        <v>400</v>
      </c>
      <c r="S26" t="s">
        <v>962</v>
      </c>
      <c r="T26" t="s">
        <v>1496</v>
      </c>
      <c r="U26" t="s">
        <v>75</v>
      </c>
      <c r="V26" t="s">
        <v>2036</v>
      </c>
      <c r="W26">
        <v>58.87</v>
      </c>
      <c r="X26">
        <v>94.95</v>
      </c>
      <c r="Y26">
        <v>2</v>
      </c>
      <c r="Z26" t="s">
        <v>2087</v>
      </c>
      <c r="AA26" t="s">
        <v>2337</v>
      </c>
      <c r="AF26" s="4"/>
      <c r="AG26" s="4"/>
      <c r="AH26" t="s">
        <v>90</v>
      </c>
      <c r="AI26" t="s">
        <v>252</v>
      </c>
      <c r="AJ26" t="s">
        <v>489</v>
      </c>
      <c r="AK26" t="s">
        <v>1052</v>
      </c>
      <c r="AL26" t="s">
        <v>1581</v>
      </c>
      <c r="AM26" t="s">
        <v>80</v>
      </c>
      <c r="AN26" t="s">
        <v>1562</v>
      </c>
      <c r="AO26" t="s">
        <v>410</v>
      </c>
      <c r="AP26" t="s">
        <v>2359</v>
      </c>
    </row>
    <row r="27" spans="1:42" x14ac:dyDescent="0.25">
      <c r="A27">
        <v>14</v>
      </c>
      <c r="B27">
        <v>18</v>
      </c>
      <c r="C27" s="4">
        <v>43747</v>
      </c>
      <c r="D27">
        <v>4</v>
      </c>
      <c r="E27" t="s">
        <v>40</v>
      </c>
      <c r="F27" t="s">
        <v>51</v>
      </c>
      <c r="G27" t="s">
        <v>56</v>
      </c>
      <c r="H27" t="s">
        <v>57</v>
      </c>
      <c r="I27" s="4">
        <v>43660</v>
      </c>
      <c r="J27">
        <v>3</v>
      </c>
      <c r="K27" t="s">
        <v>59</v>
      </c>
      <c r="L27" s="4">
        <v>43615</v>
      </c>
      <c r="M27" s="4">
        <v>43830</v>
      </c>
      <c r="N27">
        <v>2</v>
      </c>
      <c r="O27" t="s">
        <v>76</v>
      </c>
      <c r="P27" t="s">
        <v>238</v>
      </c>
      <c r="Q27">
        <v>2</v>
      </c>
      <c r="R27" t="s">
        <v>400</v>
      </c>
      <c r="S27" t="s">
        <v>962</v>
      </c>
      <c r="T27" t="s">
        <v>1496</v>
      </c>
      <c r="U27" t="s">
        <v>75</v>
      </c>
      <c r="V27" t="s">
        <v>2036</v>
      </c>
      <c r="W27">
        <v>58.87</v>
      </c>
      <c r="X27">
        <v>94.95</v>
      </c>
      <c r="Y27">
        <v>2</v>
      </c>
      <c r="Z27" t="s">
        <v>2087</v>
      </c>
      <c r="AA27" t="s">
        <v>2337</v>
      </c>
      <c r="AF27" s="4"/>
      <c r="AG27" s="4"/>
      <c r="AH27" t="s">
        <v>69</v>
      </c>
      <c r="AI27" t="s">
        <v>231</v>
      </c>
      <c r="AJ27" t="s">
        <v>448</v>
      </c>
      <c r="AK27" t="s">
        <v>1010</v>
      </c>
      <c r="AL27" t="s">
        <v>1540</v>
      </c>
      <c r="AM27" t="s">
        <v>67</v>
      </c>
      <c r="AN27" t="s">
        <v>1577</v>
      </c>
      <c r="AO27" t="s">
        <v>69</v>
      </c>
      <c r="AP27" t="s">
        <v>2360</v>
      </c>
    </row>
    <row r="28" spans="1:42" x14ac:dyDescent="0.25">
      <c r="A28">
        <v>15</v>
      </c>
      <c r="B28">
        <v>452</v>
      </c>
      <c r="C28" s="4">
        <v>43747</v>
      </c>
      <c r="D28">
        <v>9</v>
      </c>
      <c r="E28" t="s">
        <v>41</v>
      </c>
      <c r="F28" t="s">
        <v>52</v>
      </c>
      <c r="G28" t="s">
        <v>55</v>
      </c>
      <c r="H28" t="s">
        <v>58</v>
      </c>
      <c r="I28" s="4">
        <v>43598</v>
      </c>
      <c r="J28">
        <v>3</v>
      </c>
      <c r="L28" s="4"/>
      <c r="M28" s="4"/>
      <c r="N28">
        <v>2</v>
      </c>
      <c r="O28" t="s">
        <v>77</v>
      </c>
      <c r="P28" t="s">
        <v>239</v>
      </c>
      <c r="Q28">
        <v>2</v>
      </c>
      <c r="R28" t="s">
        <v>401</v>
      </c>
      <c r="S28" t="s">
        <v>963</v>
      </c>
      <c r="T28" t="s">
        <v>1497</v>
      </c>
      <c r="U28" t="s">
        <v>180</v>
      </c>
      <c r="V28" t="s">
        <v>2030</v>
      </c>
      <c r="W28">
        <v>56.87</v>
      </c>
      <c r="X28">
        <v>54.97</v>
      </c>
      <c r="Y28">
        <v>2</v>
      </c>
      <c r="Z28" t="s">
        <v>2088</v>
      </c>
      <c r="AA28" t="s">
        <v>2338</v>
      </c>
      <c r="AB28">
        <v>1</v>
      </c>
      <c r="AC28" t="s">
        <v>2634</v>
      </c>
      <c r="AD28">
        <v>226</v>
      </c>
      <c r="AE28" t="s">
        <v>2635</v>
      </c>
      <c r="AF28" s="4">
        <v>43740</v>
      </c>
      <c r="AG28" s="4">
        <v>43799</v>
      </c>
      <c r="AH28" t="s">
        <v>70</v>
      </c>
      <c r="AI28" t="s">
        <v>232</v>
      </c>
      <c r="AJ28" t="s">
        <v>737</v>
      </c>
      <c r="AK28" t="s">
        <v>1185</v>
      </c>
      <c r="AL28" t="s">
        <v>1652</v>
      </c>
      <c r="AM28" t="s">
        <v>80</v>
      </c>
      <c r="AN28" t="s">
        <v>1517</v>
      </c>
      <c r="AO28" t="s">
        <v>432</v>
      </c>
      <c r="AP28" t="s">
        <v>2331</v>
      </c>
    </row>
    <row r="29" spans="1:42" x14ac:dyDescent="0.25">
      <c r="A29">
        <v>15</v>
      </c>
      <c r="B29">
        <v>452</v>
      </c>
      <c r="C29" s="4">
        <v>43747</v>
      </c>
      <c r="D29">
        <v>9</v>
      </c>
      <c r="E29" t="s">
        <v>41</v>
      </c>
      <c r="F29" t="s">
        <v>52</v>
      </c>
      <c r="G29" t="s">
        <v>55</v>
      </c>
      <c r="H29" t="s">
        <v>58</v>
      </c>
      <c r="I29" s="4">
        <v>43598</v>
      </c>
      <c r="J29">
        <v>3</v>
      </c>
      <c r="L29" s="4"/>
      <c r="M29" s="4"/>
      <c r="N29">
        <v>2</v>
      </c>
      <c r="O29" t="s">
        <v>77</v>
      </c>
      <c r="P29" t="s">
        <v>239</v>
      </c>
      <c r="Q29">
        <v>2</v>
      </c>
      <c r="R29" t="s">
        <v>401</v>
      </c>
      <c r="S29" t="s">
        <v>963</v>
      </c>
      <c r="T29" t="s">
        <v>1497</v>
      </c>
      <c r="U29" t="s">
        <v>180</v>
      </c>
      <c r="V29" t="s">
        <v>2030</v>
      </c>
      <c r="W29">
        <v>56.87</v>
      </c>
      <c r="X29">
        <v>54.97</v>
      </c>
      <c r="Y29">
        <v>2</v>
      </c>
      <c r="Z29" t="s">
        <v>2088</v>
      </c>
      <c r="AA29" t="s">
        <v>2338</v>
      </c>
      <c r="AB29">
        <v>1</v>
      </c>
      <c r="AC29" t="s">
        <v>2634</v>
      </c>
      <c r="AD29">
        <v>226</v>
      </c>
      <c r="AE29" t="s">
        <v>2635</v>
      </c>
      <c r="AF29" s="4">
        <v>43740</v>
      </c>
      <c r="AG29" s="4">
        <v>43799</v>
      </c>
      <c r="AH29" t="s">
        <v>67</v>
      </c>
      <c r="AI29" t="s">
        <v>229</v>
      </c>
      <c r="AJ29" t="s">
        <v>412</v>
      </c>
      <c r="AK29" t="s">
        <v>974</v>
      </c>
      <c r="AL29" t="s">
        <v>1507</v>
      </c>
      <c r="AM29" t="s">
        <v>69</v>
      </c>
      <c r="AN29" t="s">
        <v>1548</v>
      </c>
      <c r="AO29" t="s">
        <v>79</v>
      </c>
      <c r="AP29" t="s">
        <v>2349</v>
      </c>
    </row>
    <row r="30" spans="1:42" x14ac:dyDescent="0.25">
      <c r="A30">
        <v>16</v>
      </c>
      <c r="B30">
        <v>9</v>
      </c>
      <c r="C30" s="4">
        <v>43748</v>
      </c>
      <c r="D30">
        <v>7</v>
      </c>
      <c r="E30" t="s">
        <v>35</v>
      </c>
      <c r="F30" t="s">
        <v>46</v>
      </c>
      <c r="G30" t="s">
        <v>55</v>
      </c>
      <c r="H30" t="s">
        <v>57</v>
      </c>
      <c r="I30" s="4">
        <v>43581</v>
      </c>
      <c r="J30">
        <v>2</v>
      </c>
      <c r="L30" s="4"/>
      <c r="M30" s="4"/>
      <c r="N30">
        <v>1</v>
      </c>
      <c r="O30" t="s">
        <v>78</v>
      </c>
      <c r="P30" t="s">
        <v>240</v>
      </c>
      <c r="Q30">
        <v>1</v>
      </c>
      <c r="R30" t="s">
        <v>402</v>
      </c>
      <c r="S30" t="s">
        <v>964</v>
      </c>
      <c r="T30" t="s">
        <v>1498</v>
      </c>
      <c r="U30" t="s">
        <v>80</v>
      </c>
      <c r="V30" t="s">
        <v>1548</v>
      </c>
      <c r="W30">
        <v>157.97999999999999</v>
      </c>
      <c r="X30">
        <v>29.98</v>
      </c>
      <c r="Y30">
        <v>1</v>
      </c>
      <c r="Z30" t="s">
        <v>469</v>
      </c>
      <c r="AA30" t="s">
        <v>2339</v>
      </c>
      <c r="AB30">
        <v>1</v>
      </c>
      <c r="AC30" t="s">
        <v>2634</v>
      </c>
      <c r="AD30">
        <v>8</v>
      </c>
      <c r="AE30" t="s">
        <v>2635</v>
      </c>
      <c r="AF30" s="4">
        <v>43740</v>
      </c>
      <c r="AG30" s="4">
        <v>43799</v>
      </c>
      <c r="AH30" t="s">
        <v>78</v>
      </c>
      <c r="AI30" t="s">
        <v>240</v>
      </c>
      <c r="AJ30" t="s">
        <v>402</v>
      </c>
      <c r="AK30" t="s">
        <v>964</v>
      </c>
      <c r="AL30" t="s">
        <v>1498</v>
      </c>
      <c r="AM30" t="s">
        <v>80</v>
      </c>
      <c r="AN30" t="s">
        <v>1548</v>
      </c>
      <c r="AO30" t="s">
        <v>469</v>
      </c>
      <c r="AP30" t="s">
        <v>2339</v>
      </c>
    </row>
    <row r="31" spans="1:42" x14ac:dyDescent="0.25">
      <c r="A31">
        <v>17</v>
      </c>
      <c r="B31">
        <v>100</v>
      </c>
      <c r="C31" s="4">
        <v>43748</v>
      </c>
      <c r="D31">
        <v>4</v>
      </c>
      <c r="E31" t="s">
        <v>40</v>
      </c>
      <c r="F31" t="s">
        <v>51</v>
      </c>
      <c r="G31" t="s">
        <v>55</v>
      </c>
      <c r="H31" t="s">
        <v>57</v>
      </c>
      <c r="I31" s="4">
        <v>43692</v>
      </c>
      <c r="J31">
        <v>3</v>
      </c>
      <c r="K31" t="s">
        <v>59</v>
      </c>
      <c r="L31" s="4">
        <v>43615</v>
      </c>
      <c r="M31" s="4">
        <v>43830</v>
      </c>
      <c r="N31">
        <v>1</v>
      </c>
      <c r="O31" t="s">
        <v>79</v>
      </c>
      <c r="P31" t="s">
        <v>241</v>
      </c>
      <c r="Q31">
        <v>1</v>
      </c>
      <c r="R31" t="s">
        <v>403</v>
      </c>
      <c r="S31" t="s">
        <v>965</v>
      </c>
      <c r="T31" t="s">
        <v>422</v>
      </c>
      <c r="U31" t="s">
        <v>67</v>
      </c>
      <c r="V31" t="s">
        <v>1548</v>
      </c>
      <c r="W31">
        <v>360</v>
      </c>
      <c r="X31">
        <v>44.97</v>
      </c>
      <c r="Y31">
        <v>1</v>
      </c>
      <c r="Z31" t="s">
        <v>455</v>
      </c>
      <c r="AA31" t="s">
        <v>2340</v>
      </c>
      <c r="AB31">
        <v>1</v>
      </c>
      <c r="AC31" t="s">
        <v>2633</v>
      </c>
      <c r="AD31">
        <v>35</v>
      </c>
      <c r="AE31" t="s">
        <v>2635</v>
      </c>
      <c r="AF31" s="4">
        <v>43740</v>
      </c>
      <c r="AG31" s="4">
        <v>43799</v>
      </c>
      <c r="AH31" t="s">
        <v>79</v>
      </c>
      <c r="AI31" t="s">
        <v>241</v>
      </c>
      <c r="AJ31" t="s">
        <v>403</v>
      </c>
      <c r="AK31" t="s">
        <v>965</v>
      </c>
      <c r="AL31" t="s">
        <v>422</v>
      </c>
      <c r="AM31" t="s">
        <v>67</v>
      </c>
      <c r="AN31" t="s">
        <v>1548</v>
      </c>
      <c r="AO31" t="s">
        <v>455</v>
      </c>
      <c r="AP31" t="s">
        <v>2340</v>
      </c>
    </row>
    <row r="32" spans="1:42" x14ac:dyDescent="0.25">
      <c r="A32">
        <v>18</v>
      </c>
      <c r="B32">
        <v>121</v>
      </c>
      <c r="C32" s="4">
        <v>43748</v>
      </c>
      <c r="D32">
        <v>3</v>
      </c>
      <c r="E32" t="s">
        <v>34</v>
      </c>
      <c r="F32" t="s">
        <v>45</v>
      </c>
      <c r="G32" t="s">
        <v>56</v>
      </c>
      <c r="H32" t="s">
        <v>58</v>
      </c>
      <c r="I32" s="4">
        <v>43690</v>
      </c>
      <c r="J32">
        <v>2</v>
      </c>
      <c r="K32" t="s">
        <v>60</v>
      </c>
      <c r="L32" s="4">
        <v>43615</v>
      </c>
      <c r="M32" s="4">
        <v>43830</v>
      </c>
      <c r="N32">
        <v>1</v>
      </c>
      <c r="O32" t="s">
        <v>80</v>
      </c>
      <c r="P32" t="s">
        <v>242</v>
      </c>
      <c r="Q32">
        <v>1</v>
      </c>
      <c r="R32" t="s">
        <v>404</v>
      </c>
      <c r="S32" t="s">
        <v>966</v>
      </c>
      <c r="T32" t="s">
        <v>1499</v>
      </c>
      <c r="U32" t="s">
        <v>67</v>
      </c>
      <c r="V32" t="s">
        <v>1548</v>
      </c>
      <c r="W32">
        <v>63.57</v>
      </c>
      <c r="X32">
        <v>44.97</v>
      </c>
      <c r="Y32">
        <v>1</v>
      </c>
      <c r="Z32" t="s">
        <v>70</v>
      </c>
      <c r="AA32" t="s">
        <v>2341</v>
      </c>
      <c r="AB32">
        <v>1</v>
      </c>
      <c r="AC32" t="s">
        <v>2633</v>
      </c>
      <c r="AD32">
        <v>44</v>
      </c>
      <c r="AE32" t="s">
        <v>2635</v>
      </c>
      <c r="AF32" s="4">
        <v>43740</v>
      </c>
      <c r="AG32" s="4">
        <v>43799</v>
      </c>
      <c r="AH32" t="s">
        <v>80</v>
      </c>
      <c r="AI32" t="s">
        <v>242</v>
      </c>
      <c r="AJ32" t="s">
        <v>404</v>
      </c>
      <c r="AK32" t="s">
        <v>966</v>
      </c>
      <c r="AL32" t="s">
        <v>1499</v>
      </c>
      <c r="AM32" t="s">
        <v>67</v>
      </c>
      <c r="AN32" t="s">
        <v>1548</v>
      </c>
      <c r="AO32" t="s">
        <v>70</v>
      </c>
      <c r="AP32" t="s">
        <v>2341</v>
      </c>
    </row>
    <row r="33" spans="1:42" x14ac:dyDescent="0.25">
      <c r="A33">
        <v>19</v>
      </c>
      <c r="B33">
        <v>181</v>
      </c>
      <c r="C33" s="4">
        <v>43748</v>
      </c>
      <c r="D33">
        <v>2</v>
      </c>
      <c r="E33" t="s">
        <v>38</v>
      </c>
      <c r="F33" t="s">
        <v>49</v>
      </c>
      <c r="G33" t="s">
        <v>56</v>
      </c>
      <c r="H33" t="s">
        <v>57</v>
      </c>
      <c r="I33" s="4">
        <v>43629</v>
      </c>
      <c r="J33">
        <v>3</v>
      </c>
      <c r="K33" t="s">
        <v>59</v>
      </c>
      <c r="L33" s="4">
        <v>43615</v>
      </c>
      <c r="M33" s="4">
        <v>43830</v>
      </c>
      <c r="N33">
        <v>2</v>
      </c>
      <c r="O33" t="s">
        <v>81</v>
      </c>
      <c r="P33" t="s">
        <v>243</v>
      </c>
      <c r="Q33">
        <v>2</v>
      </c>
      <c r="R33" t="s">
        <v>405</v>
      </c>
      <c r="S33" t="s">
        <v>967</v>
      </c>
      <c r="T33" t="s">
        <v>1500</v>
      </c>
      <c r="U33" t="s">
        <v>71</v>
      </c>
      <c r="V33" t="s">
        <v>1869</v>
      </c>
      <c r="W33">
        <v>354.94</v>
      </c>
      <c r="X33">
        <v>29.98</v>
      </c>
      <c r="Y33">
        <v>2</v>
      </c>
      <c r="Z33" t="s">
        <v>2089</v>
      </c>
      <c r="AA33" t="s">
        <v>2342</v>
      </c>
      <c r="AB33">
        <v>1</v>
      </c>
      <c r="AC33" t="s">
        <v>2633</v>
      </c>
      <c r="AD33">
        <v>70</v>
      </c>
      <c r="AE33" t="s">
        <v>2635</v>
      </c>
      <c r="AF33" s="4">
        <v>43740</v>
      </c>
      <c r="AG33" s="4">
        <v>43799</v>
      </c>
      <c r="AH33" t="s">
        <v>79</v>
      </c>
      <c r="AI33" t="s">
        <v>241</v>
      </c>
      <c r="AJ33" t="s">
        <v>86</v>
      </c>
      <c r="AK33" t="s">
        <v>1044</v>
      </c>
      <c r="AL33" t="s">
        <v>1572</v>
      </c>
      <c r="AM33" t="s">
        <v>69</v>
      </c>
      <c r="AN33" t="s">
        <v>1548</v>
      </c>
      <c r="AO33" t="s">
        <v>86</v>
      </c>
      <c r="AP33" t="s">
        <v>2350</v>
      </c>
    </row>
    <row r="34" spans="1:42" x14ac:dyDescent="0.25">
      <c r="A34">
        <v>19</v>
      </c>
      <c r="B34">
        <v>181</v>
      </c>
      <c r="C34" s="4">
        <v>43748</v>
      </c>
      <c r="D34">
        <v>2</v>
      </c>
      <c r="E34" t="s">
        <v>38</v>
      </c>
      <c r="F34" t="s">
        <v>49</v>
      </c>
      <c r="G34" t="s">
        <v>56</v>
      </c>
      <c r="H34" t="s">
        <v>57</v>
      </c>
      <c r="I34" s="4">
        <v>43629</v>
      </c>
      <c r="J34">
        <v>3</v>
      </c>
      <c r="K34" t="s">
        <v>59</v>
      </c>
      <c r="L34" s="4">
        <v>43615</v>
      </c>
      <c r="M34" s="4">
        <v>43830</v>
      </c>
      <c r="N34">
        <v>2</v>
      </c>
      <c r="O34" t="s">
        <v>81</v>
      </c>
      <c r="P34" t="s">
        <v>243</v>
      </c>
      <c r="Q34">
        <v>2</v>
      </c>
      <c r="R34" t="s">
        <v>405</v>
      </c>
      <c r="S34" t="s">
        <v>967</v>
      </c>
      <c r="T34" t="s">
        <v>1500</v>
      </c>
      <c r="U34" t="s">
        <v>71</v>
      </c>
      <c r="V34" t="s">
        <v>1869</v>
      </c>
      <c r="W34">
        <v>354.94</v>
      </c>
      <c r="X34">
        <v>29.98</v>
      </c>
      <c r="Y34">
        <v>2</v>
      </c>
      <c r="Z34" t="s">
        <v>2089</v>
      </c>
      <c r="AA34" t="s">
        <v>2342</v>
      </c>
      <c r="AB34">
        <v>1</v>
      </c>
      <c r="AC34" t="s">
        <v>2633</v>
      </c>
      <c r="AD34">
        <v>70</v>
      </c>
      <c r="AE34" t="s">
        <v>2635</v>
      </c>
      <c r="AF34" s="4">
        <v>43740</v>
      </c>
      <c r="AG34" s="4">
        <v>43799</v>
      </c>
      <c r="AH34" t="s">
        <v>84</v>
      </c>
      <c r="AI34" t="s">
        <v>246</v>
      </c>
      <c r="AJ34" t="s">
        <v>410</v>
      </c>
      <c r="AK34" t="s">
        <v>972</v>
      </c>
      <c r="AL34" t="s">
        <v>1505</v>
      </c>
      <c r="AM34" t="s">
        <v>69</v>
      </c>
      <c r="AN34" t="s">
        <v>1548</v>
      </c>
      <c r="AO34" t="s">
        <v>645</v>
      </c>
      <c r="AP34" t="s">
        <v>2347</v>
      </c>
    </row>
    <row r="35" spans="1:42" x14ac:dyDescent="0.25">
      <c r="A35">
        <v>20</v>
      </c>
      <c r="B35">
        <v>183</v>
      </c>
      <c r="C35" s="4">
        <v>43748</v>
      </c>
      <c r="D35">
        <v>1</v>
      </c>
      <c r="E35" t="s">
        <v>39</v>
      </c>
      <c r="F35" t="s">
        <v>50</v>
      </c>
      <c r="G35" t="s">
        <v>56</v>
      </c>
      <c r="H35" t="s">
        <v>58</v>
      </c>
      <c r="I35" s="4">
        <v>43597</v>
      </c>
      <c r="J35">
        <v>3</v>
      </c>
      <c r="L35" s="4"/>
      <c r="M35" s="4"/>
      <c r="N35">
        <v>1</v>
      </c>
      <c r="O35" t="s">
        <v>79</v>
      </c>
      <c r="P35" t="s">
        <v>241</v>
      </c>
      <c r="Q35">
        <v>1</v>
      </c>
      <c r="R35" t="s">
        <v>406</v>
      </c>
      <c r="S35" t="s">
        <v>968</v>
      </c>
      <c r="T35" t="s">
        <v>1501</v>
      </c>
      <c r="U35" t="s">
        <v>80</v>
      </c>
      <c r="V35" t="s">
        <v>1562</v>
      </c>
      <c r="W35">
        <v>173.9</v>
      </c>
      <c r="X35">
        <v>19.98</v>
      </c>
      <c r="Y35">
        <v>1</v>
      </c>
      <c r="Z35" t="s">
        <v>65</v>
      </c>
      <c r="AA35" t="s">
        <v>2343</v>
      </c>
      <c r="AB35">
        <v>1</v>
      </c>
      <c r="AC35" t="s">
        <v>2634</v>
      </c>
      <c r="AD35">
        <v>71</v>
      </c>
      <c r="AE35" t="s">
        <v>2635</v>
      </c>
      <c r="AF35" s="4">
        <v>43740</v>
      </c>
      <c r="AG35" s="4">
        <v>43799</v>
      </c>
      <c r="AH35" t="s">
        <v>79</v>
      </c>
      <c r="AI35" t="s">
        <v>241</v>
      </c>
      <c r="AJ35" t="s">
        <v>406</v>
      </c>
      <c r="AK35" t="s">
        <v>968</v>
      </c>
      <c r="AL35" t="s">
        <v>1501</v>
      </c>
      <c r="AM35" t="s">
        <v>80</v>
      </c>
      <c r="AN35" t="s">
        <v>1562</v>
      </c>
      <c r="AO35" t="s">
        <v>65</v>
      </c>
      <c r="AP35" t="s">
        <v>2343</v>
      </c>
    </row>
    <row r="36" spans="1:42" x14ac:dyDescent="0.25">
      <c r="A36">
        <v>21</v>
      </c>
      <c r="B36">
        <v>201</v>
      </c>
      <c r="C36" s="4">
        <v>43748</v>
      </c>
      <c r="D36">
        <v>7</v>
      </c>
      <c r="E36" t="s">
        <v>35</v>
      </c>
      <c r="F36" t="s">
        <v>46</v>
      </c>
      <c r="G36" t="s">
        <v>55</v>
      </c>
      <c r="H36" t="s">
        <v>58</v>
      </c>
      <c r="I36" s="4">
        <v>43728</v>
      </c>
      <c r="J36">
        <v>1</v>
      </c>
      <c r="K36" t="s">
        <v>61</v>
      </c>
      <c r="L36" s="4">
        <v>43615</v>
      </c>
      <c r="M36" s="4">
        <v>43830</v>
      </c>
      <c r="N36">
        <v>1</v>
      </c>
      <c r="O36" t="s">
        <v>82</v>
      </c>
      <c r="P36" t="s">
        <v>244</v>
      </c>
      <c r="Q36">
        <v>1</v>
      </c>
      <c r="R36" t="s">
        <v>407</v>
      </c>
      <c r="S36" t="s">
        <v>969</v>
      </c>
      <c r="T36" t="s">
        <v>1502</v>
      </c>
      <c r="U36" t="s">
        <v>110</v>
      </c>
      <c r="V36" t="s">
        <v>2032</v>
      </c>
      <c r="W36">
        <v>179.94</v>
      </c>
      <c r="X36">
        <v>149.94</v>
      </c>
      <c r="Y36">
        <v>1</v>
      </c>
      <c r="Z36" t="s">
        <v>2090</v>
      </c>
      <c r="AA36" t="s">
        <v>2344</v>
      </c>
      <c r="AB36">
        <v>1</v>
      </c>
      <c r="AC36" t="s">
        <v>2634</v>
      </c>
      <c r="AD36">
        <v>76</v>
      </c>
      <c r="AE36" t="s">
        <v>2635</v>
      </c>
      <c r="AF36" s="4">
        <v>43740</v>
      </c>
      <c r="AG36" s="4">
        <v>43799</v>
      </c>
      <c r="AH36" t="s">
        <v>86</v>
      </c>
      <c r="AI36" t="s">
        <v>248</v>
      </c>
      <c r="AJ36" t="s">
        <v>443</v>
      </c>
      <c r="AK36" t="s">
        <v>1005</v>
      </c>
      <c r="AL36" t="s">
        <v>1513</v>
      </c>
      <c r="AM36" t="s">
        <v>67</v>
      </c>
      <c r="AN36" t="s">
        <v>1577</v>
      </c>
      <c r="AO36" t="s">
        <v>549</v>
      </c>
      <c r="AP36" t="s">
        <v>2362</v>
      </c>
    </row>
    <row r="37" spans="1:42" x14ac:dyDescent="0.25">
      <c r="A37">
        <v>21</v>
      </c>
      <c r="B37">
        <v>201</v>
      </c>
      <c r="C37" s="4">
        <v>43748</v>
      </c>
      <c r="D37">
        <v>7</v>
      </c>
      <c r="E37" t="s">
        <v>35</v>
      </c>
      <c r="F37" t="s">
        <v>46</v>
      </c>
      <c r="G37" t="s">
        <v>55</v>
      </c>
      <c r="H37" t="s">
        <v>58</v>
      </c>
      <c r="I37" s="4">
        <v>43728</v>
      </c>
      <c r="J37">
        <v>1</v>
      </c>
      <c r="K37" t="s">
        <v>61</v>
      </c>
      <c r="L37" s="4">
        <v>43615</v>
      </c>
      <c r="M37" s="4">
        <v>43830</v>
      </c>
      <c r="N37">
        <v>1</v>
      </c>
      <c r="O37" t="s">
        <v>82</v>
      </c>
      <c r="P37" t="s">
        <v>244</v>
      </c>
      <c r="Q37">
        <v>1</v>
      </c>
      <c r="R37" t="s">
        <v>407</v>
      </c>
      <c r="S37" t="s">
        <v>969</v>
      </c>
      <c r="T37" t="s">
        <v>1502</v>
      </c>
      <c r="U37" t="s">
        <v>110</v>
      </c>
      <c r="V37" t="s">
        <v>2032</v>
      </c>
      <c r="W37">
        <v>179.94</v>
      </c>
      <c r="X37">
        <v>149.94</v>
      </c>
      <c r="Y37">
        <v>1</v>
      </c>
      <c r="Z37" t="s">
        <v>2090</v>
      </c>
      <c r="AA37" t="s">
        <v>2344</v>
      </c>
      <c r="AB37">
        <v>1</v>
      </c>
      <c r="AC37" t="s">
        <v>2634</v>
      </c>
      <c r="AD37">
        <v>76</v>
      </c>
      <c r="AE37" t="s">
        <v>2635</v>
      </c>
      <c r="AF37" s="4">
        <v>43740</v>
      </c>
      <c r="AG37" s="4">
        <v>43799</v>
      </c>
      <c r="AH37" t="s">
        <v>86</v>
      </c>
      <c r="AI37" t="s">
        <v>248</v>
      </c>
      <c r="AJ37" t="s">
        <v>443</v>
      </c>
      <c r="AK37" t="s">
        <v>1005</v>
      </c>
      <c r="AL37" t="s">
        <v>1513</v>
      </c>
      <c r="AM37" t="s">
        <v>67</v>
      </c>
      <c r="AN37" t="s">
        <v>1577</v>
      </c>
      <c r="AO37" t="s">
        <v>549</v>
      </c>
      <c r="AP37" t="s">
        <v>2362</v>
      </c>
    </row>
    <row r="38" spans="1:42" x14ac:dyDescent="0.25">
      <c r="A38">
        <v>22</v>
      </c>
      <c r="B38">
        <v>141</v>
      </c>
      <c r="C38" s="4">
        <v>43749</v>
      </c>
      <c r="D38">
        <v>4</v>
      </c>
      <c r="E38" t="s">
        <v>40</v>
      </c>
      <c r="F38" t="s">
        <v>51</v>
      </c>
      <c r="G38" t="s">
        <v>56</v>
      </c>
      <c r="H38" t="s">
        <v>58</v>
      </c>
      <c r="I38" s="4">
        <v>43634</v>
      </c>
      <c r="J38">
        <v>3</v>
      </c>
      <c r="K38" t="s">
        <v>59</v>
      </c>
      <c r="L38" s="4">
        <v>43615</v>
      </c>
      <c r="M38" s="4">
        <v>43830</v>
      </c>
      <c r="N38">
        <v>1</v>
      </c>
      <c r="O38" t="s">
        <v>78</v>
      </c>
      <c r="P38" t="s">
        <v>240</v>
      </c>
      <c r="Q38">
        <v>1</v>
      </c>
      <c r="R38" t="s">
        <v>408</v>
      </c>
      <c r="S38" t="s">
        <v>970</v>
      </c>
      <c r="T38" t="s">
        <v>1503</v>
      </c>
      <c r="U38" t="s">
        <v>80</v>
      </c>
      <c r="V38" t="s">
        <v>1548</v>
      </c>
      <c r="W38">
        <v>59.88</v>
      </c>
      <c r="X38">
        <v>29.98</v>
      </c>
      <c r="Y38">
        <v>1</v>
      </c>
      <c r="Z38" t="s">
        <v>393</v>
      </c>
      <c r="AA38" t="s">
        <v>2345</v>
      </c>
      <c r="AB38">
        <v>1</v>
      </c>
      <c r="AC38" t="s">
        <v>2634</v>
      </c>
      <c r="AD38">
        <v>50</v>
      </c>
      <c r="AE38" t="s">
        <v>2635</v>
      </c>
      <c r="AF38" s="4">
        <v>43740</v>
      </c>
      <c r="AG38" s="4">
        <v>43799</v>
      </c>
      <c r="AH38" t="s">
        <v>78</v>
      </c>
      <c r="AI38" t="s">
        <v>240</v>
      </c>
      <c r="AJ38" t="s">
        <v>408</v>
      </c>
      <c r="AK38" t="s">
        <v>970</v>
      </c>
      <c r="AL38" t="s">
        <v>1503</v>
      </c>
      <c r="AM38" t="s">
        <v>80</v>
      </c>
      <c r="AN38" t="s">
        <v>1548</v>
      </c>
      <c r="AO38" t="s">
        <v>393</v>
      </c>
      <c r="AP38" t="s">
        <v>2345</v>
      </c>
    </row>
    <row r="39" spans="1:42" x14ac:dyDescent="0.25">
      <c r="A39">
        <v>23</v>
      </c>
      <c r="B39">
        <v>375</v>
      </c>
      <c r="C39" s="4">
        <v>43749</v>
      </c>
      <c r="D39">
        <v>9</v>
      </c>
      <c r="E39" t="s">
        <v>41</v>
      </c>
      <c r="F39" t="s">
        <v>52</v>
      </c>
      <c r="G39" t="s">
        <v>56</v>
      </c>
      <c r="H39" t="s">
        <v>57</v>
      </c>
      <c r="I39" s="4">
        <v>43488</v>
      </c>
      <c r="J39">
        <v>3</v>
      </c>
      <c r="L39" s="4"/>
      <c r="M39" s="4"/>
      <c r="N39">
        <v>2</v>
      </c>
      <c r="O39" t="s">
        <v>83</v>
      </c>
      <c r="P39" t="s">
        <v>245</v>
      </c>
      <c r="Q39">
        <v>2</v>
      </c>
      <c r="R39" t="s">
        <v>409</v>
      </c>
      <c r="S39" t="s">
        <v>971</v>
      </c>
      <c r="T39" t="s">
        <v>1504</v>
      </c>
      <c r="U39" t="s">
        <v>71</v>
      </c>
      <c r="V39" t="s">
        <v>1869</v>
      </c>
      <c r="W39">
        <v>94.98</v>
      </c>
      <c r="X39">
        <v>29.98</v>
      </c>
      <c r="Y39">
        <v>1</v>
      </c>
      <c r="Z39" t="s">
        <v>105</v>
      </c>
      <c r="AA39" t="s">
        <v>2346</v>
      </c>
      <c r="AB39">
        <v>1</v>
      </c>
      <c r="AC39" t="s">
        <v>2634</v>
      </c>
      <c r="AD39">
        <v>176</v>
      </c>
      <c r="AE39" t="s">
        <v>2635</v>
      </c>
      <c r="AF39" s="4">
        <v>43740</v>
      </c>
      <c r="AG39" s="4">
        <v>43799</v>
      </c>
      <c r="AH39" t="s">
        <v>67</v>
      </c>
      <c r="AI39" t="s">
        <v>229</v>
      </c>
      <c r="AJ39" t="s">
        <v>445</v>
      </c>
      <c r="AK39" t="s">
        <v>1007</v>
      </c>
      <c r="AL39" t="s">
        <v>1533</v>
      </c>
      <c r="AM39" t="s">
        <v>69</v>
      </c>
      <c r="AN39" t="s">
        <v>1548</v>
      </c>
      <c r="AO39" t="s">
        <v>79</v>
      </c>
      <c r="AP39" t="s">
        <v>2349</v>
      </c>
    </row>
    <row r="40" spans="1:42" x14ac:dyDescent="0.25">
      <c r="A40">
        <v>23</v>
      </c>
      <c r="B40">
        <v>375</v>
      </c>
      <c r="C40" s="4">
        <v>43749</v>
      </c>
      <c r="D40">
        <v>9</v>
      </c>
      <c r="E40" t="s">
        <v>41</v>
      </c>
      <c r="F40" t="s">
        <v>52</v>
      </c>
      <c r="G40" t="s">
        <v>56</v>
      </c>
      <c r="H40" t="s">
        <v>57</v>
      </c>
      <c r="I40" s="4">
        <v>43488</v>
      </c>
      <c r="J40">
        <v>3</v>
      </c>
      <c r="L40" s="4"/>
      <c r="M40" s="4"/>
      <c r="N40">
        <v>2</v>
      </c>
      <c r="O40" t="s">
        <v>83</v>
      </c>
      <c r="P40" t="s">
        <v>245</v>
      </c>
      <c r="Q40">
        <v>2</v>
      </c>
      <c r="R40" t="s">
        <v>409</v>
      </c>
      <c r="S40" t="s">
        <v>971</v>
      </c>
      <c r="T40" t="s">
        <v>1504</v>
      </c>
      <c r="U40" t="s">
        <v>71</v>
      </c>
      <c r="V40" t="s">
        <v>1869</v>
      </c>
      <c r="W40">
        <v>94.98</v>
      </c>
      <c r="X40">
        <v>29.98</v>
      </c>
      <c r="Y40">
        <v>1</v>
      </c>
      <c r="Z40" t="s">
        <v>105</v>
      </c>
      <c r="AA40" t="s">
        <v>2346</v>
      </c>
      <c r="AB40">
        <v>1</v>
      </c>
      <c r="AC40" t="s">
        <v>2634</v>
      </c>
      <c r="AD40">
        <v>176</v>
      </c>
      <c r="AE40" t="s">
        <v>2635</v>
      </c>
      <c r="AF40" s="4">
        <v>43740</v>
      </c>
      <c r="AG40" s="4">
        <v>43799</v>
      </c>
      <c r="AH40" t="s">
        <v>80</v>
      </c>
      <c r="AI40" t="s">
        <v>242</v>
      </c>
      <c r="AJ40" t="s">
        <v>811</v>
      </c>
      <c r="AK40" t="s">
        <v>1193</v>
      </c>
      <c r="AL40" t="s">
        <v>1526</v>
      </c>
      <c r="AM40" t="s">
        <v>69</v>
      </c>
      <c r="AN40" t="s">
        <v>1548</v>
      </c>
      <c r="AO40" t="s">
        <v>79</v>
      </c>
      <c r="AP40" t="s">
        <v>2349</v>
      </c>
    </row>
    <row r="41" spans="1:42" x14ac:dyDescent="0.25">
      <c r="A41">
        <v>24</v>
      </c>
      <c r="B41">
        <v>472</v>
      </c>
      <c r="C41" s="4">
        <v>43749</v>
      </c>
      <c r="D41">
        <v>10</v>
      </c>
      <c r="E41" t="s">
        <v>42</v>
      </c>
      <c r="F41" t="s">
        <v>53</v>
      </c>
      <c r="G41" t="s">
        <v>56</v>
      </c>
      <c r="H41" t="s">
        <v>57</v>
      </c>
      <c r="I41" s="4">
        <v>43655</v>
      </c>
      <c r="J41">
        <v>2</v>
      </c>
      <c r="K41" t="s">
        <v>60</v>
      </c>
      <c r="L41" s="4">
        <v>43615</v>
      </c>
      <c r="M41" s="4">
        <v>43830</v>
      </c>
      <c r="N41">
        <v>1</v>
      </c>
      <c r="O41" t="s">
        <v>84</v>
      </c>
      <c r="P41" t="s">
        <v>246</v>
      </c>
      <c r="Q41">
        <v>1</v>
      </c>
      <c r="R41" t="s">
        <v>410</v>
      </c>
      <c r="S41" t="s">
        <v>972</v>
      </c>
      <c r="T41" t="s">
        <v>1505</v>
      </c>
      <c r="U41" t="s">
        <v>67</v>
      </c>
      <c r="V41" t="s">
        <v>1548</v>
      </c>
      <c r="W41">
        <v>869.85</v>
      </c>
      <c r="X41">
        <v>44.97</v>
      </c>
      <c r="Y41">
        <v>1</v>
      </c>
      <c r="Z41" t="s">
        <v>645</v>
      </c>
      <c r="AA41" t="s">
        <v>2347</v>
      </c>
      <c r="AB41">
        <v>1</v>
      </c>
      <c r="AC41" t="s">
        <v>2634</v>
      </c>
      <c r="AD41">
        <v>232</v>
      </c>
      <c r="AE41" t="s">
        <v>2635</v>
      </c>
      <c r="AF41" s="4">
        <v>43740</v>
      </c>
      <c r="AG41" s="4">
        <v>43799</v>
      </c>
      <c r="AH41" t="s">
        <v>84</v>
      </c>
      <c r="AI41" t="s">
        <v>246</v>
      </c>
      <c r="AJ41" t="s">
        <v>410</v>
      </c>
      <c r="AK41" t="s">
        <v>972</v>
      </c>
      <c r="AL41" t="s">
        <v>1505</v>
      </c>
      <c r="AM41" t="s">
        <v>67</v>
      </c>
      <c r="AN41" t="s">
        <v>1548</v>
      </c>
      <c r="AO41" t="s">
        <v>645</v>
      </c>
      <c r="AP41" t="s">
        <v>2347</v>
      </c>
    </row>
    <row r="42" spans="1:42" x14ac:dyDescent="0.25">
      <c r="A42">
        <v>25</v>
      </c>
      <c r="B42">
        <v>162</v>
      </c>
      <c r="C42" s="4">
        <v>43750</v>
      </c>
      <c r="D42">
        <v>11</v>
      </c>
      <c r="E42" t="s">
        <v>37</v>
      </c>
      <c r="F42" t="s">
        <v>48</v>
      </c>
      <c r="G42" t="s">
        <v>55</v>
      </c>
      <c r="H42" t="s">
        <v>58</v>
      </c>
      <c r="I42" s="4">
        <v>43672</v>
      </c>
      <c r="J42">
        <v>1</v>
      </c>
      <c r="K42" t="s">
        <v>61</v>
      </c>
      <c r="L42" s="4">
        <v>43615</v>
      </c>
      <c r="M42" s="4">
        <v>43830</v>
      </c>
      <c r="N42">
        <v>1</v>
      </c>
      <c r="O42" t="s">
        <v>70</v>
      </c>
      <c r="P42" t="s">
        <v>232</v>
      </c>
      <c r="Q42">
        <v>1</v>
      </c>
      <c r="R42" t="s">
        <v>411</v>
      </c>
      <c r="S42" t="s">
        <v>973</v>
      </c>
      <c r="T42" t="s">
        <v>1506</v>
      </c>
      <c r="U42" t="s">
        <v>67</v>
      </c>
      <c r="V42" t="s">
        <v>1517</v>
      </c>
      <c r="W42">
        <v>287.85000000000002</v>
      </c>
      <c r="X42">
        <v>59.97</v>
      </c>
      <c r="Y42">
        <v>1</v>
      </c>
      <c r="Z42" t="s">
        <v>673</v>
      </c>
      <c r="AA42" t="s">
        <v>2348</v>
      </c>
      <c r="AB42">
        <v>1</v>
      </c>
      <c r="AC42" t="s">
        <v>2633</v>
      </c>
      <c r="AD42">
        <v>61</v>
      </c>
      <c r="AE42" t="s">
        <v>2635</v>
      </c>
      <c r="AF42" s="4">
        <v>43740</v>
      </c>
      <c r="AG42" s="4">
        <v>43799</v>
      </c>
      <c r="AH42" t="s">
        <v>70</v>
      </c>
      <c r="AI42" t="s">
        <v>232</v>
      </c>
      <c r="AJ42" t="s">
        <v>411</v>
      </c>
      <c r="AK42" t="s">
        <v>973</v>
      </c>
      <c r="AL42" t="s">
        <v>1506</v>
      </c>
      <c r="AM42" t="s">
        <v>67</v>
      </c>
      <c r="AN42" t="s">
        <v>1517</v>
      </c>
      <c r="AO42" t="s">
        <v>673</v>
      </c>
      <c r="AP42" t="s">
        <v>2348</v>
      </c>
    </row>
    <row r="43" spans="1:42" x14ac:dyDescent="0.25">
      <c r="A43">
        <v>26</v>
      </c>
      <c r="B43">
        <v>178</v>
      </c>
      <c r="C43" s="4">
        <v>43751</v>
      </c>
      <c r="D43">
        <v>4</v>
      </c>
      <c r="E43" t="s">
        <v>40</v>
      </c>
      <c r="F43" t="s">
        <v>51</v>
      </c>
      <c r="G43" t="s">
        <v>55</v>
      </c>
      <c r="H43" t="s">
        <v>57</v>
      </c>
      <c r="I43" s="4">
        <v>43632</v>
      </c>
      <c r="J43">
        <v>2</v>
      </c>
      <c r="K43" t="s">
        <v>60</v>
      </c>
      <c r="L43" s="4">
        <v>43615</v>
      </c>
      <c r="M43" s="4">
        <v>43830</v>
      </c>
      <c r="N43">
        <v>1</v>
      </c>
      <c r="O43" t="s">
        <v>67</v>
      </c>
      <c r="P43" t="s">
        <v>229</v>
      </c>
      <c r="Q43">
        <v>1</v>
      </c>
      <c r="R43" t="s">
        <v>412</v>
      </c>
      <c r="S43" t="s">
        <v>974</v>
      </c>
      <c r="T43" t="s">
        <v>1507</v>
      </c>
      <c r="U43" t="s">
        <v>80</v>
      </c>
      <c r="V43" t="s">
        <v>1548</v>
      </c>
      <c r="W43">
        <v>57.78</v>
      </c>
      <c r="X43">
        <v>29.98</v>
      </c>
      <c r="Y43">
        <v>1</v>
      </c>
      <c r="Z43" t="s">
        <v>79</v>
      </c>
      <c r="AA43" t="s">
        <v>2349</v>
      </c>
      <c r="AB43">
        <v>1</v>
      </c>
      <c r="AC43" t="s">
        <v>2633</v>
      </c>
      <c r="AD43">
        <v>67</v>
      </c>
      <c r="AE43" t="s">
        <v>2635</v>
      </c>
      <c r="AF43" s="4">
        <v>43740</v>
      </c>
      <c r="AG43" s="4">
        <v>43799</v>
      </c>
      <c r="AH43" t="s">
        <v>67</v>
      </c>
      <c r="AI43" t="s">
        <v>229</v>
      </c>
      <c r="AJ43" t="s">
        <v>412</v>
      </c>
      <c r="AK43" t="s">
        <v>974</v>
      </c>
      <c r="AL43" t="s">
        <v>1507</v>
      </c>
      <c r="AM43" t="s">
        <v>80</v>
      </c>
      <c r="AN43" t="s">
        <v>1548</v>
      </c>
      <c r="AO43" t="s">
        <v>79</v>
      </c>
      <c r="AP43" t="s">
        <v>2349</v>
      </c>
    </row>
    <row r="44" spans="1:42" x14ac:dyDescent="0.25">
      <c r="A44">
        <v>27</v>
      </c>
      <c r="B44">
        <v>5</v>
      </c>
      <c r="C44" s="4">
        <v>43752</v>
      </c>
      <c r="D44">
        <v>7</v>
      </c>
      <c r="E44" t="s">
        <v>35</v>
      </c>
      <c r="F44" t="s">
        <v>46</v>
      </c>
      <c r="G44" t="s">
        <v>56</v>
      </c>
      <c r="H44" t="s">
        <v>57</v>
      </c>
      <c r="I44" s="4">
        <v>43724</v>
      </c>
      <c r="J44">
        <v>2</v>
      </c>
      <c r="K44" t="s">
        <v>60</v>
      </c>
      <c r="L44" s="4">
        <v>43615</v>
      </c>
      <c r="M44" s="4">
        <v>43830</v>
      </c>
      <c r="N44">
        <v>1</v>
      </c>
      <c r="O44" t="s">
        <v>84</v>
      </c>
      <c r="P44" t="s">
        <v>246</v>
      </c>
      <c r="Q44">
        <v>1</v>
      </c>
      <c r="R44" t="s">
        <v>413</v>
      </c>
      <c r="S44" t="s">
        <v>975</v>
      </c>
      <c r="T44" t="s">
        <v>1508</v>
      </c>
      <c r="U44" t="s">
        <v>69</v>
      </c>
      <c r="V44" t="s">
        <v>1548</v>
      </c>
      <c r="W44">
        <v>10.25</v>
      </c>
      <c r="X44">
        <v>14.99</v>
      </c>
      <c r="Y44">
        <v>1</v>
      </c>
      <c r="Z44" t="s">
        <v>86</v>
      </c>
      <c r="AA44" t="s">
        <v>2350</v>
      </c>
      <c r="AB44">
        <v>1</v>
      </c>
      <c r="AC44" t="s">
        <v>2634</v>
      </c>
      <c r="AD44">
        <v>5</v>
      </c>
      <c r="AE44" t="s">
        <v>2635</v>
      </c>
      <c r="AF44" s="4">
        <v>43740</v>
      </c>
      <c r="AG44" s="4">
        <v>43799</v>
      </c>
      <c r="AH44" t="s">
        <v>84</v>
      </c>
      <c r="AI44" t="s">
        <v>246</v>
      </c>
      <c r="AJ44" t="s">
        <v>413</v>
      </c>
      <c r="AK44" t="s">
        <v>975</v>
      </c>
      <c r="AL44" t="s">
        <v>1508</v>
      </c>
      <c r="AM44" t="s">
        <v>69</v>
      </c>
      <c r="AN44" t="s">
        <v>1548</v>
      </c>
      <c r="AO44" t="s">
        <v>86</v>
      </c>
      <c r="AP44" t="s">
        <v>2350</v>
      </c>
    </row>
    <row r="45" spans="1:42" x14ac:dyDescent="0.25">
      <c r="A45">
        <v>28</v>
      </c>
      <c r="B45">
        <v>79</v>
      </c>
      <c r="C45" s="4">
        <v>43752</v>
      </c>
      <c r="D45">
        <v>7</v>
      </c>
      <c r="E45" t="s">
        <v>35</v>
      </c>
      <c r="F45" t="s">
        <v>46</v>
      </c>
      <c r="G45" t="s">
        <v>56</v>
      </c>
      <c r="H45" t="s">
        <v>58</v>
      </c>
      <c r="I45" s="4">
        <v>43735</v>
      </c>
      <c r="J45">
        <v>3</v>
      </c>
      <c r="K45" t="s">
        <v>59</v>
      </c>
      <c r="L45" s="4">
        <v>43615</v>
      </c>
      <c r="M45" s="4">
        <v>43830</v>
      </c>
      <c r="N45">
        <v>1</v>
      </c>
      <c r="O45" t="s">
        <v>79</v>
      </c>
      <c r="P45" t="s">
        <v>241</v>
      </c>
      <c r="Q45">
        <v>1</v>
      </c>
      <c r="R45" t="s">
        <v>406</v>
      </c>
      <c r="S45" t="s">
        <v>968</v>
      </c>
      <c r="T45" t="s">
        <v>1501</v>
      </c>
      <c r="U45" t="s">
        <v>67</v>
      </c>
      <c r="V45" t="s">
        <v>1548</v>
      </c>
      <c r="W45">
        <v>260.85000000000002</v>
      </c>
      <c r="X45">
        <v>44.97</v>
      </c>
      <c r="Y45">
        <v>1</v>
      </c>
      <c r="Z45" t="s">
        <v>65</v>
      </c>
      <c r="AA45" t="s">
        <v>2343</v>
      </c>
      <c r="AB45">
        <v>1</v>
      </c>
      <c r="AC45" t="s">
        <v>2634</v>
      </c>
      <c r="AD45">
        <v>34</v>
      </c>
      <c r="AE45" t="s">
        <v>2635</v>
      </c>
      <c r="AF45" s="4">
        <v>43740</v>
      </c>
      <c r="AG45" s="4">
        <v>43799</v>
      </c>
      <c r="AH45" t="s">
        <v>79</v>
      </c>
      <c r="AI45" t="s">
        <v>241</v>
      </c>
      <c r="AJ45" t="s">
        <v>406</v>
      </c>
      <c r="AK45" t="s">
        <v>968</v>
      </c>
      <c r="AL45" t="s">
        <v>1501</v>
      </c>
      <c r="AM45" t="s">
        <v>67</v>
      </c>
      <c r="AN45" t="s">
        <v>1548</v>
      </c>
      <c r="AO45" t="s">
        <v>65</v>
      </c>
      <c r="AP45" t="s">
        <v>2343</v>
      </c>
    </row>
    <row r="46" spans="1:42" x14ac:dyDescent="0.25">
      <c r="A46">
        <v>29</v>
      </c>
      <c r="B46">
        <v>161</v>
      </c>
      <c r="C46" s="4">
        <v>43752</v>
      </c>
      <c r="D46">
        <v>7</v>
      </c>
      <c r="E46" t="s">
        <v>35</v>
      </c>
      <c r="F46" t="s">
        <v>46</v>
      </c>
      <c r="G46" t="s">
        <v>55</v>
      </c>
      <c r="H46" t="s">
        <v>57</v>
      </c>
      <c r="I46" s="4">
        <v>43732</v>
      </c>
      <c r="J46">
        <v>3</v>
      </c>
      <c r="K46" t="s">
        <v>59</v>
      </c>
      <c r="L46" s="4">
        <v>43615</v>
      </c>
      <c r="M46" s="4">
        <v>43830</v>
      </c>
      <c r="N46">
        <v>1</v>
      </c>
      <c r="O46" t="s">
        <v>82</v>
      </c>
      <c r="P46" t="s">
        <v>244</v>
      </c>
      <c r="Q46">
        <v>2</v>
      </c>
      <c r="R46" t="s">
        <v>414</v>
      </c>
      <c r="S46" t="s">
        <v>976</v>
      </c>
      <c r="T46" t="s">
        <v>1509</v>
      </c>
      <c r="U46" t="s">
        <v>88</v>
      </c>
      <c r="V46" t="s">
        <v>2032</v>
      </c>
      <c r="W46">
        <v>121.34</v>
      </c>
      <c r="X46">
        <v>99.96</v>
      </c>
      <c r="Y46">
        <v>2</v>
      </c>
      <c r="Z46" t="s">
        <v>2091</v>
      </c>
      <c r="AA46" t="s">
        <v>2351</v>
      </c>
      <c r="AB46">
        <v>1</v>
      </c>
      <c r="AC46" t="s">
        <v>2633</v>
      </c>
      <c r="AD46">
        <v>60</v>
      </c>
      <c r="AE46" t="s">
        <v>2635</v>
      </c>
      <c r="AF46" s="4">
        <v>43740</v>
      </c>
      <c r="AG46" s="4">
        <v>43799</v>
      </c>
      <c r="AH46" t="s">
        <v>86</v>
      </c>
      <c r="AI46" t="s">
        <v>248</v>
      </c>
      <c r="AJ46" t="s">
        <v>872</v>
      </c>
      <c r="AK46" t="s">
        <v>1409</v>
      </c>
      <c r="AL46" t="s">
        <v>1924</v>
      </c>
      <c r="AM46" t="s">
        <v>80</v>
      </c>
      <c r="AN46" t="s">
        <v>1577</v>
      </c>
      <c r="AO46" t="s">
        <v>530</v>
      </c>
      <c r="AP46" t="s">
        <v>2367</v>
      </c>
    </row>
    <row r="47" spans="1:42" x14ac:dyDescent="0.25">
      <c r="A47">
        <v>29</v>
      </c>
      <c r="B47">
        <v>161</v>
      </c>
      <c r="C47" s="4">
        <v>43752</v>
      </c>
      <c r="D47">
        <v>7</v>
      </c>
      <c r="E47" t="s">
        <v>35</v>
      </c>
      <c r="F47" t="s">
        <v>46</v>
      </c>
      <c r="G47" t="s">
        <v>55</v>
      </c>
      <c r="H47" t="s">
        <v>57</v>
      </c>
      <c r="I47" s="4">
        <v>43732</v>
      </c>
      <c r="J47">
        <v>3</v>
      </c>
      <c r="K47" t="s">
        <v>59</v>
      </c>
      <c r="L47" s="4">
        <v>43615</v>
      </c>
      <c r="M47" s="4">
        <v>43830</v>
      </c>
      <c r="N47">
        <v>1</v>
      </c>
      <c r="O47" t="s">
        <v>82</v>
      </c>
      <c r="P47" t="s">
        <v>244</v>
      </c>
      <c r="Q47">
        <v>2</v>
      </c>
      <c r="R47" t="s">
        <v>414</v>
      </c>
      <c r="S47" t="s">
        <v>976</v>
      </c>
      <c r="T47" t="s">
        <v>1509</v>
      </c>
      <c r="U47" t="s">
        <v>88</v>
      </c>
      <c r="V47" t="s">
        <v>2032</v>
      </c>
      <c r="W47">
        <v>121.34</v>
      </c>
      <c r="X47">
        <v>99.96</v>
      </c>
      <c r="Y47">
        <v>2</v>
      </c>
      <c r="Z47" t="s">
        <v>2091</v>
      </c>
      <c r="AA47" t="s">
        <v>2351</v>
      </c>
      <c r="AB47">
        <v>1</v>
      </c>
      <c r="AC47" t="s">
        <v>2633</v>
      </c>
      <c r="AD47">
        <v>60</v>
      </c>
      <c r="AE47" t="s">
        <v>2635</v>
      </c>
      <c r="AF47" s="4">
        <v>43740</v>
      </c>
      <c r="AG47" s="4">
        <v>43799</v>
      </c>
      <c r="AH47" t="s">
        <v>86</v>
      </c>
      <c r="AI47" t="s">
        <v>248</v>
      </c>
      <c r="AJ47" t="s">
        <v>513</v>
      </c>
      <c r="AK47" t="s">
        <v>1076</v>
      </c>
      <c r="AL47" t="s">
        <v>1603</v>
      </c>
      <c r="AM47" t="s">
        <v>80</v>
      </c>
      <c r="AN47" t="s">
        <v>1577</v>
      </c>
      <c r="AO47" t="s">
        <v>549</v>
      </c>
      <c r="AP47" t="s">
        <v>2362</v>
      </c>
    </row>
    <row r="48" spans="1:42" x14ac:dyDescent="0.25">
      <c r="A48">
        <v>30</v>
      </c>
      <c r="B48">
        <v>411</v>
      </c>
      <c r="C48" s="4">
        <v>43752</v>
      </c>
      <c r="D48">
        <v>5</v>
      </c>
      <c r="E48" t="s">
        <v>36</v>
      </c>
      <c r="F48" t="s">
        <v>47</v>
      </c>
      <c r="G48" t="s">
        <v>55</v>
      </c>
      <c r="H48" t="s">
        <v>58</v>
      </c>
      <c r="I48" s="4">
        <v>43586</v>
      </c>
      <c r="J48">
        <v>2</v>
      </c>
      <c r="L48" s="4"/>
      <c r="M48" s="4"/>
      <c r="N48">
        <v>1</v>
      </c>
      <c r="O48" t="s">
        <v>65</v>
      </c>
      <c r="P48" t="s">
        <v>227</v>
      </c>
      <c r="Q48">
        <v>1</v>
      </c>
      <c r="R48" t="s">
        <v>415</v>
      </c>
      <c r="S48" t="s">
        <v>977</v>
      </c>
      <c r="T48" t="s">
        <v>1510</v>
      </c>
      <c r="U48" t="s">
        <v>80</v>
      </c>
      <c r="V48" t="s">
        <v>1517</v>
      </c>
      <c r="W48">
        <v>399.98</v>
      </c>
      <c r="X48">
        <v>39.979999999999997</v>
      </c>
      <c r="Y48">
        <v>1</v>
      </c>
      <c r="Z48" t="s">
        <v>431</v>
      </c>
      <c r="AA48" t="s">
        <v>2326</v>
      </c>
      <c r="AB48">
        <v>1</v>
      </c>
      <c r="AC48" t="s">
        <v>2634</v>
      </c>
      <c r="AD48">
        <v>203</v>
      </c>
      <c r="AE48" t="s">
        <v>2635</v>
      </c>
      <c r="AF48" s="4">
        <v>43740</v>
      </c>
      <c r="AG48" s="4">
        <v>43799</v>
      </c>
      <c r="AH48" t="s">
        <v>65</v>
      </c>
      <c r="AI48" t="s">
        <v>227</v>
      </c>
      <c r="AJ48" t="s">
        <v>415</v>
      </c>
      <c r="AK48" t="s">
        <v>977</v>
      </c>
      <c r="AL48" t="s">
        <v>1510</v>
      </c>
      <c r="AM48" t="s">
        <v>80</v>
      </c>
      <c r="AN48" t="s">
        <v>1517</v>
      </c>
      <c r="AO48" t="s">
        <v>431</v>
      </c>
      <c r="AP48" t="s">
        <v>2326</v>
      </c>
    </row>
    <row r="49" spans="1:42" x14ac:dyDescent="0.25">
      <c r="A49">
        <v>31</v>
      </c>
      <c r="B49">
        <v>144</v>
      </c>
      <c r="C49" s="4">
        <v>43753</v>
      </c>
      <c r="D49">
        <v>6</v>
      </c>
      <c r="E49" t="s">
        <v>33</v>
      </c>
      <c r="F49" t="s">
        <v>44</v>
      </c>
      <c r="G49" t="s">
        <v>55</v>
      </c>
      <c r="H49" t="s">
        <v>58</v>
      </c>
      <c r="I49" s="4">
        <v>43585</v>
      </c>
      <c r="J49">
        <v>1</v>
      </c>
      <c r="L49" s="4"/>
      <c r="M49" s="4"/>
      <c r="N49">
        <v>1</v>
      </c>
      <c r="O49" t="s">
        <v>67</v>
      </c>
      <c r="P49" t="s">
        <v>229</v>
      </c>
      <c r="Q49">
        <v>1</v>
      </c>
      <c r="R49" t="s">
        <v>416</v>
      </c>
      <c r="S49" t="s">
        <v>978</v>
      </c>
      <c r="T49" t="s">
        <v>1511</v>
      </c>
      <c r="U49" t="s">
        <v>69</v>
      </c>
      <c r="V49" t="s">
        <v>1548</v>
      </c>
      <c r="W49">
        <v>23.95</v>
      </c>
      <c r="X49">
        <v>14.99</v>
      </c>
      <c r="Y49">
        <v>1</v>
      </c>
      <c r="Z49" t="s">
        <v>652</v>
      </c>
      <c r="AA49" t="s">
        <v>2352</v>
      </c>
      <c r="AF49" s="4"/>
      <c r="AG49" s="4"/>
      <c r="AH49" t="s">
        <v>67</v>
      </c>
      <c r="AI49" t="s">
        <v>229</v>
      </c>
      <c r="AJ49" t="s">
        <v>416</v>
      </c>
      <c r="AK49" t="s">
        <v>978</v>
      </c>
      <c r="AL49" t="s">
        <v>1511</v>
      </c>
      <c r="AM49" t="s">
        <v>69</v>
      </c>
      <c r="AN49" t="s">
        <v>1548</v>
      </c>
      <c r="AO49" t="s">
        <v>652</v>
      </c>
      <c r="AP49" t="s">
        <v>2352</v>
      </c>
    </row>
    <row r="50" spans="1:42" x14ac:dyDescent="0.25">
      <c r="A50">
        <v>32</v>
      </c>
      <c r="B50">
        <v>102</v>
      </c>
      <c r="C50" s="4">
        <v>43754</v>
      </c>
      <c r="D50">
        <v>10</v>
      </c>
      <c r="E50" t="s">
        <v>42</v>
      </c>
      <c r="F50" t="s">
        <v>53</v>
      </c>
      <c r="G50" t="s">
        <v>55</v>
      </c>
      <c r="H50" t="s">
        <v>57</v>
      </c>
      <c r="I50" s="4">
        <v>43709</v>
      </c>
      <c r="J50">
        <v>3</v>
      </c>
      <c r="K50" t="s">
        <v>59</v>
      </c>
      <c r="L50" s="4">
        <v>43615</v>
      </c>
      <c r="M50" s="4">
        <v>43830</v>
      </c>
      <c r="N50">
        <v>2</v>
      </c>
      <c r="O50" t="s">
        <v>85</v>
      </c>
      <c r="P50" t="s">
        <v>247</v>
      </c>
      <c r="Q50">
        <v>2</v>
      </c>
      <c r="R50" t="s">
        <v>417</v>
      </c>
      <c r="S50" t="s">
        <v>979</v>
      </c>
      <c r="T50" t="s">
        <v>1512</v>
      </c>
      <c r="U50" t="s">
        <v>180</v>
      </c>
      <c r="V50" t="s">
        <v>2037</v>
      </c>
      <c r="W50">
        <v>1024.99</v>
      </c>
      <c r="X50">
        <v>64.97</v>
      </c>
      <c r="Y50">
        <v>2</v>
      </c>
      <c r="Z50" t="s">
        <v>102</v>
      </c>
      <c r="AA50" t="s">
        <v>2353</v>
      </c>
      <c r="AB50">
        <v>1</v>
      </c>
      <c r="AC50" t="s">
        <v>2634</v>
      </c>
      <c r="AD50">
        <v>37</v>
      </c>
      <c r="AE50" t="s">
        <v>2635</v>
      </c>
      <c r="AF50" s="4">
        <v>43740</v>
      </c>
      <c r="AG50" s="4">
        <v>43799</v>
      </c>
      <c r="AH50" t="s">
        <v>69</v>
      </c>
      <c r="AI50" t="s">
        <v>231</v>
      </c>
      <c r="AJ50" t="s">
        <v>565</v>
      </c>
      <c r="AK50" t="s">
        <v>1125</v>
      </c>
      <c r="AL50" t="s">
        <v>1648</v>
      </c>
      <c r="AM50" t="s">
        <v>80</v>
      </c>
      <c r="AN50" t="s">
        <v>1577</v>
      </c>
      <c r="AO50" t="s">
        <v>78</v>
      </c>
      <c r="AP50" t="s">
        <v>2330</v>
      </c>
    </row>
    <row r="51" spans="1:42" x14ac:dyDescent="0.25">
      <c r="A51">
        <v>32</v>
      </c>
      <c r="B51">
        <v>102</v>
      </c>
      <c r="C51" s="4">
        <v>43754</v>
      </c>
      <c r="D51">
        <v>10</v>
      </c>
      <c r="E51" t="s">
        <v>42</v>
      </c>
      <c r="F51" t="s">
        <v>53</v>
      </c>
      <c r="G51" t="s">
        <v>55</v>
      </c>
      <c r="H51" t="s">
        <v>57</v>
      </c>
      <c r="I51" s="4">
        <v>43709</v>
      </c>
      <c r="J51">
        <v>3</v>
      </c>
      <c r="K51" t="s">
        <v>59</v>
      </c>
      <c r="L51" s="4">
        <v>43615</v>
      </c>
      <c r="M51" s="4">
        <v>43830</v>
      </c>
      <c r="N51">
        <v>2</v>
      </c>
      <c r="O51" t="s">
        <v>85</v>
      </c>
      <c r="P51" t="s">
        <v>247</v>
      </c>
      <c r="Q51">
        <v>2</v>
      </c>
      <c r="R51" t="s">
        <v>417</v>
      </c>
      <c r="S51" t="s">
        <v>979</v>
      </c>
      <c r="T51" t="s">
        <v>1512</v>
      </c>
      <c r="U51" t="s">
        <v>180</v>
      </c>
      <c r="V51" t="s">
        <v>2037</v>
      </c>
      <c r="W51">
        <v>1024.99</v>
      </c>
      <c r="X51">
        <v>64.97</v>
      </c>
      <c r="Y51">
        <v>2</v>
      </c>
      <c r="Z51" t="s">
        <v>102</v>
      </c>
      <c r="AA51" t="s">
        <v>2353</v>
      </c>
      <c r="AB51">
        <v>1</v>
      </c>
      <c r="AC51" t="s">
        <v>2634</v>
      </c>
      <c r="AD51">
        <v>37</v>
      </c>
      <c r="AE51" t="s">
        <v>2635</v>
      </c>
      <c r="AF51" s="4">
        <v>43740</v>
      </c>
      <c r="AG51" s="4">
        <v>43799</v>
      </c>
      <c r="AH51" t="s">
        <v>80</v>
      </c>
      <c r="AI51" t="s">
        <v>242</v>
      </c>
      <c r="AJ51" t="s">
        <v>65</v>
      </c>
      <c r="AK51" t="s">
        <v>1267</v>
      </c>
      <c r="AL51" t="s">
        <v>1548</v>
      </c>
      <c r="AM51" t="s">
        <v>69</v>
      </c>
      <c r="AN51" t="s">
        <v>1548</v>
      </c>
      <c r="AO51" t="s">
        <v>80</v>
      </c>
      <c r="AP51" t="s">
        <v>2357</v>
      </c>
    </row>
    <row r="52" spans="1:42" x14ac:dyDescent="0.25">
      <c r="A52">
        <v>33</v>
      </c>
      <c r="B52">
        <v>435</v>
      </c>
      <c r="C52" s="4">
        <v>43754</v>
      </c>
      <c r="D52">
        <v>4</v>
      </c>
      <c r="E52" t="s">
        <v>40</v>
      </c>
      <c r="F52" t="s">
        <v>51</v>
      </c>
      <c r="G52" t="s">
        <v>55</v>
      </c>
      <c r="H52" t="s">
        <v>58</v>
      </c>
      <c r="I52" s="4">
        <v>43537</v>
      </c>
      <c r="J52">
        <v>1</v>
      </c>
      <c r="L52" s="4"/>
      <c r="M52" s="4"/>
      <c r="N52">
        <v>1</v>
      </c>
      <c r="O52" t="s">
        <v>79</v>
      </c>
      <c r="P52" t="s">
        <v>241</v>
      </c>
      <c r="Q52">
        <v>1</v>
      </c>
      <c r="R52" t="s">
        <v>418</v>
      </c>
      <c r="S52" t="s">
        <v>980</v>
      </c>
      <c r="T52" t="s">
        <v>1513</v>
      </c>
      <c r="U52" t="s">
        <v>67</v>
      </c>
      <c r="V52" t="s">
        <v>1548</v>
      </c>
      <c r="W52">
        <v>89.97</v>
      </c>
      <c r="X52">
        <v>44.97</v>
      </c>
      <c r="Y52">
        <v>1</v>
      </c>
      <c r="Z52" t="s">
        <v>65</v>
      </c>
      <c r="AA52" t="s">
        <v>2343</v>
      </c>
      <c r="AB52">
        <v>1</v>
      </c>
      <c r="AC52" t="s">
        <v>2633</v>
      </c>
      <c r="AD52">
        <v>215</v>
      </c>
      <c r="AE52" t="s">
        <v>2635</v>
      </c>
      <c r="AF52" s="4">
        <v>43740</v>
      </c>
      <c r="AG52" s="4">
        <v>43799</v>
      </c>
      <c r="AH52" t="s">
        <v>79</v>
      </c>
      <c r="AI52" t="s">
        <v>241</v>
      </c>
      <c r="AJ52" t="s">
        <v>418</v>
      </c>
      <c r="AK52" t="s">
        <v>980</v>
      </c>
      <c r="AL52" t="s">
        <v>1513</v>
      </c>
      <c r="AM52" t="s">
        <v>67</v>
      </c>
      <c r="AN52" t="s">
        <v>1548</v>
      </c>
      <c r="AO52" t="s">
        <v>65</v>
      </c>
      <c r="AP52" t="s">
        <v>2343</v>
      </c>
    </row>
    <row r="53" spans="1:42" x14ac:dyDescent="0.25">
      <c r="A53">
        <v>34</v>
      </c>
      <c r="B53">
        <v>441</v>
      </c>
      <c r="C53" s="4">
        <v>43754</v>
      </c>
      <c r="D53">
        <v>5</v>
      </c>
      <c r="E53" t="s">
        <v>36</v>
      </c>
      <c r="F53" t="s">
        <v>47</v>
      </c>
      <c r="G53" t="s">
        <v>55</v>
      </c>
      <c r="H53" t="s">
        <v>57</v>
      </c>
      <c r="I53" s="4">
        <v>43541</v>
      </c>
      <c r="J53">
        <v>2</v>
      </c>
      <c r="L53" s="4"/>
      <c r="M53" s="4"/>
      <c r="N53">
        <v>1</v>
      </c>
      <c r="O53" t="s">
        <v>78</v>
      </c>
      <c r="P53" t="s">
        <v>240</v>
      </c>
      <c r="Q53">
        <v>1</v>
      </c>
      <c r="R53" t="s">
        <v>408</v>
      </c>
      <c r="S53" t="s">
        <v>970</v>
      </c>
      <c r="T53" t="s">
        <v>1503</v>
      </c>
      <c r="U53" t="s">
        <v>67</v>
      </c>
      <c r="V53" t="s">
        <v>1548</v>
      </c>
      <c r="W53">
        <v>89.82</v>
      </c>
      <c r="X53">
        <v>44.97</v>
      </c>
      <c r="Y53">
        <v>1</v>
      </c>
      <c r="Z53" t="s">
        <v>393</v>
      </c>
      <c r="AA53" t="s">
        <v>2345</v>
      </c>
      <c r="AB53">
        <v>1</v>
      </c>
      <c r="AC53" t="s">
        <v>2633</v>
      </c>
      <c r="AD53">
        <v>220</v>
      </c>
      <c r="AE53" t="s">
        <v>2635</v>
      </c>
      <c r="AF53" s="4">
        <v>43740</v>
      </c>
      <c r="AG53" s="4">
        <v>43799</v>
      </c>
      <c r="AH53" t="s">
        <v>78</v>
      </c>
      <c r="AI53" t="s">
        <v>240</v>
      </c>
      <c r="AJ53" t="s">
        <v>408</v>
      </c>
      <c r="AK53" t="s">
        <v>970</v>
      </c>
      <c r="AL53" t="s">
        <v>1503</v>
      </c>
      <c r="AM53" t="s">
        <v>67</v>
      </c>
      <c r="AN53" t="s">
        <v>1548</v>
      </c>
      <c r="AO53" t="s">
        <v>393</v>
      </c>
      <c r="AP53" t="s">
        <v>2345</v>
      </c>
    </row>
    <row r="54" spans="1:42" x14ac:dyDescent="0.25">
      <c r="A54">
        <v>35</v>
      </c>
      <c r="B54">
        <v>193</v>
      </c>
      <c r="C54" s="4">
        <v>43755</v>
      </c>
      <c r="D54">
        <v>1</v>
      </c>
      <c r="E54" t="s">
        <v>39</v>
      </c>
      <c r="F54" t="s">
        <v>50</v>
      </c>
      <c r="G54" t="s">
        <v>56</v>
      </c>
      <c r="H54" t="s">
        <v>57</v>
      </c>
      <c r="I54" s="4">
        <v>43645</v>
      </c>
      <c r="J54">
        <v>2</v>
      </c>
      <c r="K54" t="s">
        <v>60</v>
      </c>
      <c r="L54" s="4">
        <v>43615</v>
      </c>
      <c r="M54" s="4">
        <v>43830</v>
      </c>
      <c r="N54">
        <v>1</v>
      </c>
      <c r="O54" t="s">
        <v>86</v>
      </c>
      <c r="P54" t="s">
        <v>248</v>
      </c>
      <c r="Q54">
        <v>1</v>
      </c>
      <c r="R54" t="s">
        <v>419</v>
      </c>
      <c r="S54" t="s">
        <v>981</v>
      </c>
      <c r="T54" t="s">
        <v>1514</v>
      </c>
      <c r="U54" t="s">
        <v>69</v>
      </c>
      <c r="V54" t="s">
        <v>1548</v>
      </c>
      <c r="W54">
        <v>57.95</v>
      </c>
      <c r="X54">
        <v>14.99</v>
      </c>
      <c r="Y54">
        <v>1</v>
      </c>
      <c r="Z54" t="s">
        <v>547</v>
      </c>
      <c r="AA54" t="s">
        <v>2354</v>
      </c>
      <c r="AB54">
        <v>1</v>
      </c>
      <c r="AC54" t="s">
        <v>2633</v>
      </c>
      <c r="AD54">
        <v>74</v>
      </c>
      <c r="AE54" t="s">
        <v>2635</v>
      </c>
      <c r="AF54" s="4">
        <v>43740</v>
      </c>
      <c r="AG54" s="4">
        <v>43799</v>
      </c>
      <c r="AH54" t="s">
        <v>86</v>
      </c>
      <c r="AI54" t="s">
        <v>248</v>
      </c>
      <c r="AJ54" t="s">
        <v>419</v>
      </c>
      <c r="AK54" t="s">
        <v>981</v>
      </c>
      <c r="AL54" t="s">
        <v>1514</v>
      </c>
      <c r="AM54" t="s">
        <v>69</v>
      </c>
      <c r="AN54" t="s">
        <v>1548</v>
      </c>
      <c r="AO54" t="s">
        <v>547</v>
      </c>
      <c r="AP54" t="s">
        <v>2354</v>
      </c>
    </row>
    <row r="55" spans="1:42" x14ac:dyDescent="0.25">
      <c r="A55">
        <v>36</v>
      </c>
      <c r="B55">
        <v>350</v>
      </c>
      <c r="C55" s="4">
        <v>43756</v>
      </c>
      <c r="D55">
        <v>11</v>
      </c>
      <c r="E55" t="s">
        <v>37</v>
      </c>
      <c r="F55" t="s">
        <v>48</v>
      </c>
      <c r="G55" t="s">
        <v>56</v>
      </c>
      <c r="H55" t="s">
        <v>57</v>
      </c>
      <c r="I55" s="4">
        <v>43565</v>
      </c>
      <c r="J55">
        <v>2</v>
      </c>
      <c r="L55" s="4"/>
      <c r="M55" s="4"/>
      <c r="N55">
        <v>2</v>
      </c>
      <c r="O55" t="s">
        <v>87</v>
      </c>
      <c r="P55" t="s">
        <v>249</v>
      </c>
      <c r="Q55">
        <v>2</v>
      </c>
      <c r="R55" t="s">
        <v>420</v>
      </c>
      <c r="S55" t="s">
        <v>982</v>
      </c>
      <c r="T55" t="s">
        <v>1515</v>
      </c>
      <c r="U55" t="s">
        <v>110</v>
      </c>
      <c r="V55" t="s">
        <v>2038</v>
      </c>
      <c r="W55">
        <v>164.67</v>
      </c>
      <c r="X55">
        <v>104.94</v>
      </c>
      <c r="Y55">
        <v>2</v>
      </c>
      <c r="Z55" t="s">
        <v>2092</v>
      </c>
      <c r="AA55" t="s">
        <v>2355</v>
      </c>
      <c r="AB55">
        <v>1</v>
      </c>
      <c r="AC55" t="s">
        <v>2633</v>
      </c>
      <c r="AD55">
        <v>157</v>
      </c>
      <c r="AE55" t="s">
        <v>2635</v>
      </c>
      <c r="AF55" s="4">
        <v>43740</v>
      </c>
      <c r="AG55" s="4">
        <v>43799</v>
      </c>
      <c r="AH55" t="s">
        <v>79</v>
      </c>
      <c r="AI55" t="s">
        <v>241</v>
      </c>
      <c r="AJ55" t="s">
        <v>570</v>
      </c>
      <c r="AK55" t="s">
        <v>1087</v>
      </c>
      <c r="AL55" t="s">
        <v>1653</v>
      </c>
      <c r="AM55" t="s">
        <v>67</v>
      </c>
      <c r="AN55" t="s">
        <v>1548</v>
      </c>
      <c r="AO55" t="s">
        <v>65</v>
      </c>
      <c r="AP55" t="s">
        <v>2343</v>
      </c>
    </row>
    <row r="56" spans="1:42" x14ac:dyDescent="0.25">
      <c r="A56">
        <v>36</v>
      </c>
      <c r="B56">
        <v>350</v>
      </c>
      <c r="C56" s="4">
        <v>43756</v>
      </c>
      <c r="D56">
        <v>11</v>
      </c>
      <c r="E56" t="s">
        <v>37</v>
      </c>
      <c r="F56" t="s">
        <v>48</v>
      </c>
      <c r="G56" t="s">
        <v>56</v>
      </c>
      <c r="H56" t="s">
        <v>57</v>
      </c>
      <c r="I56" s="4">
        <v>43565</v>
      </c>
      <c r="J56">
        <v>2</v>
      </c>
      <c r="L56" s="4"/>
      <c r="M56" s="4"/>
      <c r="N56">
        <v>2</v>
      </c>
      <c r="O56" t="s">
        <v>87</v>
      </c>
      <c r="P56" t="s">
        <v>249</v>
      </c>
      <c r="Q56">
        <v>2</v>
      </c>
      <c r="R56" t="s">
        <v>420</v>
      </c>
      <c r="S56" t="s">
        <v>982</v>
      </c>
      <c r="T56" t="s">
        <v>1515</v>
      </c>
      <c r="U56" t="s">
        <v>110</v>
      </c>
      <c r="V56" t="s">
        <v>2038</v>
      </c>
      <c r="W56">
        <v>164.67</v>
      </c>
      <c r="X56">
        <v>104.94</v>
      </c>
      <c r="Y56">
        <v>2</v>
      </c>
      <c r="Z56" t="s">
        <v>2092</v>
      </c>
      <c r="AA56" t="s">
        <v>2355</v>
      </c>
      <c r="AB56">
        <v>1</v>
      </c>
      <c r="AC56" t="s">
        <v>2633</v>
      </c>
      <c r="AD56">
        <v>157</v>
      </c>
      <c r="AE56" t="s">
        <v>2635</v>
      </c>
      <c r="AF56" s="4">
        <v>43740</v>
      </c>
      <c r="AG56" s="4">
        <v>43799</v>
      </c>
      <c r="AH56" t="s">
        <v>70</v>
      </c>
      <c r="AI56" t="s">
        <v>232</v>
      </c>
      <c r="AJ56" t="s">
        <v>594</v>
      </c>
      <c r="AK56" t="s">
        <v>1077</v>
      </c>
      <c r="AL56" t="s">
        <v>519</v>
      </c>
      <c r="AM56" t="s">
        <v>67</v>
      </c>
      <c r="AN56" t="s">
        <v>1517</v>
      </c>
      <c r="AO56" t="s">
        <v>432</v>
      </c>
      <c r="AP56" t="s">
        <v>2331</v>
      </c>
    </row>
    <row r="57" spans="1:42" x14ac:dyDescent="0.25">
      <c r="A57">
        <v>37</v>
      </c>
      <c r="B57">
        <v>364</v>
      </c>
      <c r="C57" s="4">
        <v>43756</v>
      </c>
      <c r="D57">
        <v>9</v>
      </c>
      <c r="E57" t="s">
        <v>41</v>
      </c>
      <c r="F57" t="s">
        <v>52</v>
      </c>
      <c r="G57" t="s">
        <v>55</v>
      </c>
      <c r="H57" t="s">
        <v>58</v>
      </c>
      <c r="I57" s="4">
        <v>43577</v>
      </c>
      <c r="J57">
        <v>2</v>
      </c>
      <c r="L57" s="4"/>
      <c r="M57" s="4"/>
      <c r="N57">
        <v>1</v>
      </c>
      <c r="O57" t="s">
        <v>88</v>
      </c>
      <c r="P57" t="s">
        <v>250</v>
      </c>
      <c r="Q57">
        <v>2</v>
      </c>
      <c r="R57" t="s">
        <v>421</v>
      </c>
      <c r="S57" t="s">
        <v>983</v>
      </c>
      <c r="T57" t="s">
        <v>1516</v>
      </c>
      <c r="U57" t="s">
        <v>71</v>
      </c>
      <c r="V57" t="s">
        <v>1869</v>
      </c>
      <c r="W57">
        <v>139.99</v>
      </c>
      <c r="X57">
        <v>29.98</v>
      </c>
      <c r="Y57">
        <v>2</v>
      </c>
      <c r="Z57" t="s">
        <v>167</v>
      </c>
      <c r="AA57" t="s">
        <v>2356</v>
      </c>
      <c r="AB57">
        <v>1</v>
      </c>
      <c r="AC57" t="s">
        <v>2634</v>
      </c>
      <c r="AD57">
        <v>168</v>
      </c>
      <c r="AE57" t="s">
        <v>2635</v>
      </c>
      <c r="AF57" s="4">
        <v>43740</v>
      </c>
      <c r="AG57" s="4">
        <v>43799</v>
      </c>
      <c r="AH57" t="s">
        <v>80</v>
      </c>
      <c r="AI57" t="s">
        <v>242</v>
      </c>
      <c r="AJ57" t="s">
        <v>65</v>
      </c>
      <c r="AK57" t="s">
        <v>1267</v>
      </c>
      <c r="AL57" t="s">
        <v>1548</v>
      </c>
      <c r="AM57" t="s">
        <v>69</v>
      </c>
      <c r="AN57" t="s">
        <v>1548</v>
      </c>
      <c r="AO57" t="s">
        <v>80</v>
      </c>
      <c r="AP57" t="s">
        <v>2357</v>
      </c>
    </row>
    <row r="58" spans="1:42" x14ac:dyDescent="0.25">
      <c r="A58">
        <v>37</v>
      </c>
      <c r="B58">
        <v>364</v>
      </c>
      <c r="C58" s="4">
        <v>43756</v>
      </c>
      <c r="D58">
        <v>9</v>
      </c>
      <c r="E58" t="s">
        <v>41</v>
      </c>
      <c r="F58" t="s">
        <v>52</v>
      </c>
      <c r="G58" t="s">
        <v>55</v>
      </c>
      <c r="H58" t="s">
        <v>58</v>
      </c>
      <c r="I58" s="4">
        <v>43577</v>
      </c>
      <c r="J58">
        <v>2</v>
      </c>
      <c r="L58" s="4"/>
      <c r="M58" s="4"/>
      <c r="N58">
        <v>1</v>
      </c>
      <c r="O58" t="s">
        <v>88</v>
      </c>
      <c r="P58" t="s">
        <v>250</v>
      </c>
      <c r="Q58">
        <v>2</v>
      </c>
      <c r="R58" t="s">
        <v>421</v>
      </c>
      <c r="S58" t="s">
        <v>983</v>
      </c>
      <c r="T58" t="s">
        <v>1516</v>
      </c>
      <c r="U58" t="s">
        <v>71</v>
      </c>
      <c r="V58" t="s">
        <v>1869</v>
      </c>
      <c r="W58">
        <v>139.99</v>
      </c>
      <c r="X58">
        <v>29.98</v>
      </c>
      <c r="Y58">
        <v>2</v>
      </c>
      <c r="Z58" t="s">
        <v>167</v>
      </c>
      <c r="AA58" t="s">
        <v>2356</v>
      </c>
      <c r="AB58">
        <v>1</v>
      </c>
      <c r="AC58" t="s">
        <v>2634</v>
      </c>
      <c r="AD58">
        <v>168</v>
      </c>
      <c r="AE58" t="s">
        <v>2635</v>
      </c>
      <c r="AF58" s="4">
        <v>43740</v>
      </c>
      <c r="AG58" s="4">
        <v>43799</v>
      </c>
      <c r="AH58" t="s">
        <v>80</v>
      </c>
      <c r="AI58" t="s">
        <v>242</v>
      </c>
      <c r="AJ58" t="s">
        <v>709</v>
      </c>
      <c r="AK58" t="s">
        <v>1250</v>
      </c>
      <c r="AL58" t="s">
        <v>425</v>
      </c>
      <c r="AM58" t="s">
        <v>69</v>
      </c>
      <c r="AN58" t="s">
        <v>1548</v>
      </c>
      <c r="AO58" t="s">
        <v>79</v>
      </c>
      <c r="AP58" t="s">
        <v>2349</v>
      </c>
    </row>
    <row r="59" spans="1:42" x14ac:dyDescent="0.25">
      <c r="A59">
        <v>38</v>
      </c>
      <c r="B59">
        <v>124</v>
      </c>
      <c r="C59" s="4">
        <v>43758</v>
      </c>
      <c r="D59">
        <v>9</v>
      </c>
      <c r="E59" t="s">
        <v>41</v>
      </c>
      <c r="F59" t="s">
        <v>52</v>
      </c>
      <c r="G59" t="s">
        <v>56</v>
      </c>
      <c r="H59" t="s">
        <v>57</v>
      </c>
      <c r="I59" s="4">
        <v>43721</v>
      </c>
      <c r="J59">
        <v>3</v>
      </c>
      <c r="K59" t="s">
        <v>59</v>
      </c>
      <c r="L59" s="4">
        <v>43615</v>
      </c>
      <c r="M59" s="4">
        <v>43830</v>
      </c>
      <c r="N59">
        <v>1</v>
      </c>
      <c r="O59" t="s">
        <v>80</v>
      </c>
      <c r="P59" t="s">
        <v>242</v>
      </c>
      <c r="Q59">
        <v>1</v>
      </c>
      <c r="R59" t="s">
        <v>422</v>
      </c>
      <c r="S59" t="s">
        <v>984</v>
      </c>
      <c r="T59" t="s">
        <v>1517</v>
      </c>
      <c r="U59" t="s">
        <v>80</v>
      </c>
      <c r="V59" t="s">
        <v>1548</v>
      </c>
      <c r="W59">
        <v>39.979999999999997</v>
      </c>
      <c r="X59">
        <v>29.98</v>
      </c>
      <c r="Y59">
        <v>1</v>
      </c>
      <c r="Z59" t="s">
        <v>80</v>
      </c>
      <c r="AA59" t="s">
        <v>2357</v>
      </c>
      <c r="AB59">
        <v>1</v>
      </c>
      <c r="AC59" t="s">
        <v>2634</v>
      </c>
      <c r="AD59">
        <v>46</v>
      </c>
      <c r="AE59" t="s">
        <v>2635</v>
      </c>
      <c r="AF59" s="4">
        <v>43740</v>
      </c>
      <c r="AG59" s="4">
        <v>43799</v>
      </c>
      <c r="AH59" t="s">
        <v>80</v>
      </c>
      <c r="AI59" t="s">
        <v>242</v>
      </c>
      <c r="AJ59" t="s">
        <v>422</v>
      </c>
      <c r="AK59" t="s">
        <v>984</v>
      </c>
      <c r="AL59" t="s">
        <v>1517</v>
      </c>
      <c r="AM59" t="s">
        <v>80</v>
      </c>
      <c r="AN59" t="s">
        <v>1548</v>
      </c>
      <c r="AO59" t="s">
        <v>80</v>
      </c>
      <c r="AP59" t="s">
        <v>2357</v>
      </c>
    </row>
    <row r="60" spans="1:42" x14ac:dyDescent="0.25">
      <c r="A60">
        <v>39</v>
      </c>
      <c r="B60">
        <v>109</v>
      </c>
      <c r="C60" s="4">
        <v>43759</v>
      </c>
      <c r="D60">
        <v>6</v>
      </c>
      <c r="E60" t="s">
        <v>33</v>
      </c>
      <c r="F60" t="s">
        <v>44</v>
      </c>
      <c r="G60" t="s">
        <v>56</v>
      </c>
      <c r="H60" t="s">
        <v>57</v>
      </c>
      <c r="I60" s="4">
        <v>43721</v>
      </c>
      <c r="J60">
        <v>3</v>
      </c>
      <c r="K60" t="s">
        <v>59</v>
      </c>
      <c r="L60" s="4">
        <v>43615</v>
      </c>
      <c r="M60" s="4">
        <v>43830</v>
      </c>
      <c r="N60">
        <v>1</v>
      </c>
      <c r="O60" t="s">
        <v>79</v>
      </c>
      <c r="P60" t="s">
        <v>241</v>
      </c>
      <c r="Q60">
        <v>1</v>
      </c>
      <c r="R60" t="s">
        <v>423</v>
      </c>
      <c r="S60" t="s">
        <v>985</v>
      </c>
      <c r="T60" t="s">
        <v>1518</v>
      </c>
      <c r="U60" t="s">
        <v>80</v>
      </c>
      <c r="V60" t="s">
        <v>1548</v>
      </c>
      <c r="W60">
        <v>85.76</v>
      </c>
      <c r="X60">
        <v>29.98</v>
      </c>
      <c r="Y60">
        <v>1</v>
      </c>
      <c r="Z60" t="s">
        <v>455</v>
      </c>
      <c r="AA60" t="s">
        <v>2340</v>
      </c>
      <c r="AB60">
        <v>1</v>
      </c>
      <c r="AC60" t="s">
        <v>2634</v>
      </c>
      <c r="AD60">
        <v>39</v>
      </c>
      <c r="AE60" t="s">
        <v>2635</v>
      </c>
      <c r="AF60" s="4">
        <v>43740</v>
      </c>
      <c r="AG60" s="4">
        <v>43799</v>
      </c>
      <c r="AH60" t="s">
        <v>79</v>
      </c>
      <c r="AI60" t="s">
        <v>241</v>
      </c>
      <c r="AJ60" t="s">
        <v>423</v>
      </c>
      <c r="AK60" t="s">
        <v>985</v>
      </c>
      <c r="AL60" t="s">
        <v>1518</v>
      </c>
      <c r="AM60" t="s">
        <v>80</v>
      </c>
      <c r="AN60" t="s">
        <v>1548</v>
      </c>
      <c r="AO60" t="s">
        <v>455</v>
      </c>
      <c r="AP60" t="s">
        <v>2340</v>
      </c>
    </row>
    <row r="61" spans="1:42" x14ac:dyDescent="0.25">
      <c r="A61">
        <v>40</v>
      </c>
      <c r="B61">
        <v>147</v>
      </c>
      <c r="C61" s="4">
        <v>43759</v>
      </c>
      <c r="D61">
        <v>10</v>
      </c>
      <c r="E61" t="s">
        <v>42</v>
      </c>
      <c r="F61" t="s">
        <v>53</v>
      </c>
      <c r="G61" t="s">
        <v>55</v>
      </c>
      <c r="H61" t="s">
        <v>57</v>
      </c>
      <c r="I61" s="4">
        <v>43632</v>
      </c>
      <c r="J61">
        <v>2</v>
      </c>
      <c r="K61" t="s">
        <v>60</v>
      </c>
      <c r="L61" s="4">
        <v>43615</v>
      </c>
      <c r="M61" s="4">
        <v>43830</v>
      </c>
      <c r="N61">
        <v>2</v>
      </c>
      <c r="O61" t="s">
        <v>89</v>
      </c>
      <c r="P61" t="s">
        <v>251</v>
      </c>
      <c r="Q61">
        <v>2</v>
      </c>
      <c r="R61" t="s">
        <v>424</v>
      </c>
      <c r="S61" t="s">
        <v>986</v>
      </c>
      <c r="T61" t="s">
        <v>1519</v>
      </c>
      <c r="U61" t="s">
        <v>71</v>
      </c>
      <c r="V61" t="s">
        <v>2039</v>
      </c>
      <c r="W61">
        <v>77.98</v>
      </c>
      <c r="X61">
        <v>24.98</v>
      </c>
      <c r="Y61">
        <v>2</v>
      </c>
      <c r="Z61" t="s">
        <v>2093</v>
      </c>
      <c r="AA61" t="s">
        <v>2358</v>
      </c>
      <c r="AB61">
        <v>1</v>
      </c>
      <c r="AC61" t="s">
        <v>2634</v>
      </c>
      <c r="AD61">
        <v>53</v>
      </c>
      <c r="AE61" t="s">
        <v>2635</v>
      </c>
      <c r="AF61" s="4">
        <v>43740</v>
      </c>
      <c r="AG61" s="4">
        <v>43799</v>
      </c>
      <c r="AH61" t="s">
        <v>90</v>
      </c>
      <c r="AI61" t="s">
        <v>252</v>
      </c>
      <c r="AJ61" t="s">
        <v>431</v>
      </c>
      <c r="AK61" t="s">
        <v>994</v>
      </c>
      <c r="AL61" t="s">
        <v>1526</v>
      </c>
      <c r="AM61" t="s">
        <v>69</v>
      </c>
      <c r="AN61" t="s">
        <v>1562</v>
      </c>
      <c r="AO61" t="s">
        <v>410</v>
      </c>
      <c r="AP61" t="s">
        <v>2359</v>
      </c>
    </row>
    <row r="62" spans="1:42" x14ac:dyDescent="0.25">
      <c r="A62">
        <v>40</v>
      </c>
      <c r="B62">
        <v>147</v>
      </c>
      <c r="C62" s="4">
        <v>43759</v>
      </c>
      <c r="D62">
        <v>10</v>
      </c>
      <c r="E62" t="s">
        <v>42</v>
      </c>
      <c r="F62" t="s">
        <v>53</v>
      </c>
      <c r="G62" t="s">
        <v>55</v>
      </c>
      <c r="H62" t="s">
        <v>57</v>
      </c>
      <c r="I62" s="4">
        <v>43632</v>
      </c>
      <c r="J62">
        <v>2</v>
      </c>
      <c r="K62" t="s">
        <v>60</v>
      </c>
      <c r="L62" s="4">
        <v>43615</v>
      </c>
      <c r="M62" s="4">
        <v>43830</v>
      </c>
      <c r="N62">
        <v>2</v>
      </c>
      <c r="O62" t="s">
        <v>89</v>
      </c>
      <c r="P62" t="s">
        <v>251</v>
      </c>
      <c r="Q62">
        <v>2</v>
      </c>
      <c r="R62" t="s">
        <v>424</v>
      </c>
      <c r="S62" t="s">
        <v>986</v>
      </c>
      <c r="T62" t="s">
        <v>1519</v>
      </c>
      <c r="U62" t="s">
        <v>71</v>
      </c>
      <c r="V62" t="s">
        <v>2039</v>
      </c>
      <c r="W62">
        <v>77.98</v>
      </c>
      <c r="X62">
        <v>24.98</v>
      </c>
      <c r="Y62">
        <v>2</v>
      </c>
      <c r="Z62" t="s">
        <v>2093</v>
      </c>
      <c r="AA62" t="s">
        <v>2358</v>
      </c>
      <c r="AB62">
        <v>1</v>
      </c>
      <c r="AC62" t="s">
        <v>2634</v>
      </c>
      <c r="AD62">
        <v>53</v>
      </c>
      <c r="AE62" t="s">
        <v>2635</v>
      </c>
      <c r="AF62" s="4">
        <v>43740</v>
      </c>
      <c r="AG62" s="4">
        <v>43799</v>
      </c>
      <c r="AH62" t="s">
        <v>67</v>
      </c>
      <c r="AI62" t="s">
        <v>229</v>
      </c>
      <c r="AJ62" t="s">
        <v>478</v>
      </c>
      <c r="AK62" t="s">
        <v>1041</v>
      </c>
      <c r="AL62" t="s">
        <v>1569</v>
      </c>
      <c r="AM62" t="s">
        <v>69</v>
      </c>
      <c r="AN62" t="s">
        <v>1548</v>
      </c>
      <c r="AO62" t="s">
        <v>90</v>
      </c>
      <c r="AP62" t="s">
        <v>2328</v>
      </c>
    </row>
    <row r="63" spans="1:42" x14ac:dyDescent="0.25">
      <c r="A63">
        <v>41</v>
      </c>
      <c r="B63">
        <v>220</v>
      </c>
      <c r="C63" s="4">
        <v>43759</v>
      </c>
      <c r="D63">
        <v>6</v>
      </c>
      <c r="E63" t="s">
        <v>33</v>
      </c>
      <c r="F63" t="s">
        <v>44</v>
      </c>
      <c r="G63" t="s">
        <v>55</v>
      </c>
      <c r="H63" t="s">
        <v>57</v>
      </c>
      <c r="I63" s="4">
        <v>43692</v>
      </c>
      <c r="J63">
        <v>1</v>
      </c>
      <c r="K63" t="s">
        <v>61</v>
      </c>
      <c r="L63" s="4">
        <v>43615</v>
      </c>
      <c r="M63" s="4">
        <v>43830</v>
      </c>
      <c r="N63">
        <v>1</v>
      </c>
      <c r="O63" t="s">
        <v>86</v>
      </c>
      <c r="P63" t="s">
        <v>248</v>
      </c>
      <c r="Q63">
        <v>1</v>
      </c>
      <c r="R63" t="s">
        <v>419</v>
      </c>
      <c r="S63" t="s">
        <v>981</v>
      </c>
      <c r="T63" t="s">
        <v>1514</v>
      </c>
      <c r="U63" t="s">
        <v>67</v>
      </c>
      <c r="V63" t="s">
        <v>1577</v>
      </c>
      <c r="W63">
        <v>173.85</v>
      </c>
      <c r="X63">
        <v>74.97</v>
      </c>
      <c r="Y63">
        <v>1</v>
      </c>
      <c r="Z63" t="s">
        <v>547</v>
      </c>
      <c r="AA63" t="s">
        <v>2354</v>
      </c>
      <c r="AB63">
        <v>1</v>
      </c>
      <c r="AC63" t="s">
        <v>2633</v>
      </c>
      <c r="AD63">
        <v>86</v>
      </c>
      <c r="AE63" t="s">
        <v>2635</v>
      </c>
      <c r="AF63" s="4">
        <v>43740</v>
      </c>
      <c r="AG63" s="4">
        <v>43799</v>
      </c>
      <c r="AH63" t="s">
        <v>86</v>
      </c>
      <c r="AI63" t="s">
        <v>248</v>
      </c>
      <c r="AJ63" t="s">
        <v>419</v>
      </c>
      <c r="AK63" t="s">
        <v>981</v>
      </c>
      <c r="AL63" t="s">
        <v>1514</v>
      </c>
      <c r="AM63" t="s">
        <v>67</v>
      </c>
      <c r="AN63" t="s">
        <v>1577</v>
      </c>
      <c r="AO63" t="s">
        <v>547</v>
      </c>
      <c r="AP63" t="s">
        <v>2354</v>
      </c>
    </row>
    <row r="64" spans="1:42" x14ac:dyDescent="0.25">
      <c r="A64">
        <v>42</v>
      </c>
      <c r="B64">
        <v>27</v>
      </c>
      <c r="C64" s="4">
        <v>43760</v>
      </c>
      <c r="D64">
        <v>7</v>
      </c>
      <c r="E64" t="s">
        <v>35</v>
      </c>
      <c r="F64" t="s">
        <v>46</v>
      </c>
      <c r="G64" t="s">
        <v>56</v>
      </c>
      <c r="H64" t="s">
        <v>58</v>
      </c>
      <c r="I64" s="4">
        <v>43629</v>
      </c>
      <c r="J64">
        <v>1</v>
      </c>
      <c r="K64" t="s">
        <v>61</v>
      </c>
      <c r="L64" s="4">
        <v>43615</v>
      </c>
      <c r="M64" s="4">
        <v>43830</v>
      </c>
      <c r="N64">
        <v>1</v>
      </c>
      <c r="O64" t="s">
        <v>69</v>
      </c>
      <c r="P64" t="s">
        <v>231</v>
      </c>
      <c r="Q64">
        <v>1</v>
      </c>
      <c r="R64" t="s">
        <v>425</v>
      </c>
      <c r="S64" t="s">
        <v>987</v>
      </c>
      <c r="T64" t="s">
        <v>1520</v>
      </c>
      <c r="U64" t="s">
        <v>69</v>
      </c>
      <c r="V64" t="s">
        <v>1577</v>
      </c>
      <c r="W64">
        <v>132.99</v>
      </c>
      <c r="X64">
        <v>24.99</v>
      </c>
      <c r="Y64">
        <v>1</v>
      </c>
      <c r="Z64" t="s">
        <v>78</v>
      </c>
      <c r="AA64" t="s">
        <v>2330</v>
      </c>
      <c r="AB64">
        <v>1</v>
      </c>
      <c r="AC64" t="s">
        <v>2633</v>
      </c>
      <c r="AD64">
        <v>17</v>
      </c>
      <c r="AE64" t="s">
        <v>2635</v>
      </c>
      <c r="AF64" s="4">
        <v>43740</v>
      </c>
      <c r="AG64" s="4">
        <v>43799</v>
      </c>
      <c r="AH64" t="s">
        <v>69</v>
      </c>
      <c r="AI64" t="s">
        <v>231</v>
      </c>
      <c r="AJ64" t="s">
        <v>425</v>
      </c>
      <c r="AK64" t="s">
        <v>987</v>
      </c>
      <c r="AL64" t="s">
        <v>1520</v>
      </c>
      <c r="AM64" t="s">
        <v>69</v>
      </c>
      <c r="AN64" t="s">
        <v>1577</v>
      </c>
      <c r="AO64" t="s">
        <v>78</v>
      </c>
      <c r="AP64" t="s">
        <v>2330</v>
      </c>
    </row>
    <row r="65" spans="1:42" x14ac:dyDescent="0.25">
      <c r="A65">
        <v>43</v>
      </c>
      <c r="B65">
        <v>355</v>
      </c>
      <c r="C65" s="4">
        <v>43760</v>
      </c>
      <c r="D65">
        <v>10</v>
      </c>
      <c r="E65" t="s">
        <v>42</v>
      </c>
      <c r="F65" t="s">
        <v>53</v>
      </c>
      <c r="G65" t="s">
        <v>56</v>
      </c>
      <c r="H65" t="s">
        <v>57</v>
      </c>
      <c r="I65" s="4">
        <v>43552</v>
      </c>
      <c r="J65">
        <v>2</v>
      </c>
      <c r="L65" s="4"/>
      <c r="M65" s="4"/>
      <c r="N65">
        <v>1</v>
      </c>
      <c r="O65" t="s">
        <v>84</v>
      </c>
      <c r="P65" t="s">
        <v>246</v>
      </c>
      <c r="Q65">
        <v>1</v>
      </c>
      <c r="R65" t="s">
        <v>426</v>
      </c>
      <c r="S65" t="s">
        <v>988</v>
      </c>
      <c r="T65" t="s">
        <v>1521</v>
      </c>
      <c r="U65" t="s">
        <v>67</v>
      </c>
      <c r="V65" t="s">
        <v>1548</v>
      </c>
      <c r="W65">
        <v>125.97</v>
      </c>
      <c r="X65">
        <v>44.97</v>
      </c>
      <c r="Y65">
        <v>1</v>
      </c>
      <c r="Z65" t="s">
        <v>410</v>
      </c>
      <c r="AA65" t="s">
        <v>2359</v>
      </c>
      <c r="AB65">
        <v>1</v>
      </c>
      <c r="AC65" t="s">
        <v>2633</v>
      </c>
      <c r="AD65">
        <v>160</v>
      </c>
      <c r="AE65" t="s">
        <v>2635</v>
      </c>
      <c r="AF65" s="4">
        <v>43740</v>
      </c>
      <c r="AG65" s="4">
        <v>43799</v>
      </c>
      <c r="AH65" t="s">
        <v>84</v>
      </c>
      <c r="AI65" t="s">
        <v>246</v>
      </c>
      <c r="AJ65" t="s">
        <v>426</v>
      </c>
      <c r="AK65" t="s">
        <v>988</v>
      </c>
      <c r="AL65" t="s">
        <v>1521</v>
      </c>
      <c r="AM65" t="s">
        <v>67</v>
      </c>
      <c r="AN65" t="s">
        <v>1548</v>
      </c>
      <c r="AO65" t="s">
        <v>410</v>
      </c>
      <c r="AP65" t="s">
        <v>2359</v>
      </c>
    </row>
    <row r="66" spans="1:42" x14ac:dyDescent="0.25">
      <c r="A66">
        <v>44</v>
      </c>
      <c r="B66">
        <v>398</v>
      </c>
      <c r="C66" s="4">
        <v>43760</v>
      </c>
      <c r="D66">
        <v>8</v>
      </c>
      <c r="E66" t="s">
        <v>43</v>
      </c>
      <c r="F66" t="s">
        <v>54</v>
      </c>
      <c r="G66" t="s">
        <v>56</v>
      </c>
      <c r="H66" t="s">
        <v>57</v>
      </c>
      <c r="I66" s="4">
        <v>43579</v>
      </c>
      <c r="J66">
        <v>3</v>
      </c>
      <c r="L66" s="4"/>
      <c r="M66" s="4"/>
      <c r="N66">
        <v>1</v>
      </c>
      <c r="O66" t="s">
        <v>90</v>
      </c>
      <c r="P66" t="s">
        <v>252</v>
      </c>
      <c r="Q66">
        <v>1</v>
      </c>
      <c r="R66" t="s">
        <v>427</v>
      </c>
      <c r="S66" t="s">
        <v>989</v>
      </c>
      <c r="T66" t="s">
        <v>1522</v>
      </c>
      <c r="U66" t="s">
        <v>69</v>
      </c>
      <c r="V66" t="s">
        <v>1562</v>
      </c>
      <c r="W66">
        <v>81.99</v>
      </c>
      <c r="X66">
        <v>9.99</v>
      </c>
      <c r="Y66">
        <v>1</v>
      </c>
      <c r="Z66" t="s">
        <v>645</v>
      </c>
      <c r="AA66" t="s">
        <v>2347</v>
      </c>
      <c r="AB66">
        <v>1</v>
      </c>
      <c r="AC66" t="s">
        <v>2634</v>
      </c>
      <c r="AD66">
        <v>194</v>
      </c>
      <c r="AE66" t="s">
        <v>2635</v>
      </c>
      <c r="AF66" s="4">
        <v>43740</v>
      </c>
      <c r="AG66" s="4">
        <v>43799</v>
      </c>
      <c r="AH66" t="s">
        <v>90</v>
      </c>
      <c r="AI66" t="s">
        <v>252</v>
      </c>
      <c r="AJ66" t="s">
        <v>427</v>
      </c>
      <c r="AK66" t="s">
        <v>989</v>
      </c>
      <c r="AL66" t="s">
        <v>1522</v>
      </c>
      <c r="AM66" t="s">
        <v>69</v>
      </c>
      <c r="AN66" t="s">
        <v>1562</v>
      </c>
      <c r="AO66" t="s">
        <v>645</v>
      </c>
      <c r="AP66" t="s">
        <v>2347</v>
      </c>
    </row>
    <row r="67" spans="1:42" x14ac:dyDescent="0.25">
      <c r="A67">
        <v>45</v>
      </c>
      <c r="B67">
        <v>144</v>
      </c>
      <c r="C67" s="4">
        <v>43761</v>
      </c>
      <c r="D67">
        <v>6</v>
      </c>
      <c r="E67" t="s">
        <v>33</v>
      </c>
      <c r="F67" t="s">
        <v>44</v>
      </c>
      <c r="G67" t="s">
        <v>55</v>
      </c>
      <c r="H67" t="s">
        <v>58</v>
      </c>
      <c r="I67" s="4">
        <v>43585</v>
      </c>
      <c r="J67">
        <v>1</v>
      </c>
      <c r="L67" s="4"/>
      <c r="M67" s="4"/>
      <c r="N67">
        <v>1</v>
      </c>
      <c r="O67" t="s">
        <v>80</v>
      </c>
      <c r="P67" t="s">
        <v>242</v>
      </c>
      <c r="Q67">
        <v>1</v>
      </c>
      <c r="R67" t="s">
        <v>84</v>
      </c>
      <c r="S67" t="s">
        <v>990</v>
      </c>
      <c r="T67" t="s">
        <v>1523</v>
      </c>
      <c r="U67" t="s">
        <v>80</v>
      </c>
      <c r="V67" t="s">
        <v>1548</v>
      </c>
      <c r="W67">
        <v>20.98</v>
      </c>
      <c r="X67">
        <v>29.98</v>
      </c>
      <c r="Y67">
        <v>1</v>
      </c>
      <c r="Z67" t="s">
        <v>79</v>
      </c>
      <c r="AA67" t="s">
        <v>2349</v>
      </c>
      <c r="AB67">
        <v>1</v>
      </c>
      <c r="AC67" t="s">
        <v>2633</v>
      </c>
      <c r="AD67">
        <v>52</v>
      </c>
      <c r="AE67" t="s">
        <v>2635</v>
      </c>
      <c r="AF67" s="4">
        <v>43740</v>
      </c>
      <c r="AG67" s="4">
        <v>43799</v>
      </c>
      <c r="AH67" t="s">
        <v>80</v>
      </c>
      <c r="AI67" t="s">
        <v>242</v>
      </c>
      <c r="AJ67" t="s">
        <v>84</v>
      </c>
      <c r="AK67" t="s">
        <v>990</v>
      </c>
      <c r="AL67" t="s">
        <v>1523</v>
      </c>
      <c r="AM67" t="s">
        <v>80</v>
      </c>
      <c r="AN67" t="s">
        <v>1548</v>
      </c>
      <c r="AO67" t="s">
        <v>79</v>
      </c>
      <c r="AP67" t="s">
        <v>2349</v>
      </c>
    </row>
    <row r="68" spans="1:42" x14ac:dyDescent="0.25">
      <c r="A68">
        <v>46</v>
      </c>
      <c r="B68">
        <v>325</v>
      </c>
      <c r="C68" s="4">
        <v>43761</v>
      </c>
      <c r="D68">
        <v>3</v>
      </c>
      <c r="E68" t="s">
        <v>34</v>
      </c>
      <c r="F68" t="s">
        <v>45</v>
      </c>
      <c r="G68" t="s">
        <v>55</v>
      </c>
      <c r="H68" t="s">
        <v>58</v>
      </c>
      <c r="I68" s="4">
        <v>43491</v>
      </c>
      <c r="J68">
        <v>1</v>
      </c>
      <c r="L68" s="4"/>
      <c r="M68" s="4"/>
      <c r="N68">
        <v>1</v>
      </c>
      <c r="O68" t="s">
        <v>69</v>
      </c>
      <c r="P68" t="s">
        <v>231</v>
      </c>
      <c r="Q68">
        <v>1</v>
      </c>
      <c r="R68" t="s">
        <v>428</v>
      </c>
      <c r="S68" t="s">
        <v>991</v>
      </c>
      <c r="T68" t="s">
        <v>1524</v>
      </c>
      <c r="U68" t="s">
        <v>67</v>
      </c>
      <c r="V68" t="s">
        <v>1577</v>
      </c>
      <c r="W68">
        <v>2789.97</v>
      </c>
      <c r="X68">
        <v>74.97</v>
      </c>
      <c r="Y68">
        <v>1</v>
      </c>
      <c r="Z68" t="s">
        <v>69</v>
      </c>
      <c r="AA68" t="s">
        <v>2360</v>
      </c>
      <c r="AB68">
        <v>1</v>
      </c>
      <c r="AC68" t="s">
        <v>2634</v>
      </c>
      <c r="AD68">
        <v>142</v>
      </c>
      <c r="AE68" t="s">
        <v>2635</v>
      </c>
      <c r="AF68" s="4">
        <v>43740</v>
      </c>
      <c r="AG68" s="4">
        <v>43799</v>
      </c>
      <c r="AH68" t="s">
        <v>69</v>
      </c>
      <c r="AI68" t="s">
        <v>231</v>
      </c>
      <c r="AJ68" t="s">
        <v>428</v>
      </c>
      <c r="AK68" t="s">
        <v>991</v>
      </c>
      <c r="AL68" t="s">
        <v>1524</v>
      </c>
      <c r="AM68" t="s">
        <v>67</v>
      </c>
      <c r="AN68" t="s">
        <v>1577</v>
      </c>
      <c r="AO68" t="s">
        <v>69</v>
      </c>
      <c r="AP68" t="s">
        <v>2360</v>
      </c>
    </row>
    <row r="69" spans="1:42" x14ac:dyDescent="0.25">
      <c r="A69">
        <v>47</v>
      </c>
      <c r="B69">
        <v>428</v>
      </c>
      <c r="C69" s="4">
        <v>43763</v>
      </c>
      <c r="D69">
        <v>9</v>
      </c>
      <c r="E69" t="s">
        <v>41</v>
      </c>
      <c r="F69" t="s">
        <v>52</v>
      </c>
      <c r="G69" t="s">
        <v>56</v>
      </c>
      <c r="H69" t="s">
        <v>58</v>
      </c>
      <c r="I69" s="4">
        <v>43587</v>
      </c>
      <c r="J69">
        <v>2</v>
      </c>
      <c r="L69" s="4"/>
      <c r="M69" s="4"/>
      <c r="N69">
        <v>1</v>
      </c>
      <c r="O69" t="s">
        <v>80</v>
      </c>
      <c r="P69" t="s">
        <v>242</v>
      </c>
      <c r="Q69">
        <v>1</v>
      </c>
      <c r="R69" t="s">
        <v>404</v>
      </c>
      <c r="S69" t="s">
        <v>966</v>
      </c>
      <c r="T69" t="s">
        <v>1499</v>
      </c>
      <c r="U69" t="s">
        <v>80</v>
      </c>
      <c r="V69" t="s">
        <v>1548</v>
      </c>
      <c r="W69">
        <v>42.38</v>
      </c>
      <c r="X69">
        <v>29.98</v>
      </c>
      <c r="Y69">
        <v>1</v>
      </c>
      <c r="Z69" t="s">
        <v>70</v>
      </c>
      <c r="AA69" t="s">
        <v>2341</v>
      </c>
      <c r="AB69">
        <v>1</v>
      </c>
      <c r="AC69" t="s">
        <v>2634</v>
      </c>
      <c r="AD69">
        <v>212</v>
      </c>
      <c r="AE69" t="s">
        <v>2635</v>
      </c>
      <c r="AF69" s="4">
        <v>43740</v>
      </c>
      <c r="AG69" s="4">
        <v>43799</v>
      </c>
      <c r="AH69" t="s">
        <v>80</v>
      </c>
      <c r="AI69" t="s">
        <v>242</v>
      </c>
      <c r="AJ69" t="s">
        <v>404</v>
      </c>
      <c r="AK69" t="s">
        <v>966</v>
      </c>
      <c r="AL69" t="s">
        <v>1499</v>
      </c>
      <c r="AM69" t="s">
        <v>80</v>
      </c>
      <c r="AN69" t="s">
        <v>1548</v>
      </c>
      <c r="AO69" t="s">
        <v>70</v>
      </c>
      <c r="AP69" t="s">
        <v>2341</v>
      </c>
    </row>
    <row r="70" spans="1:42" x14ac:dyDescent="0.25">
      <c r="A70">
        <v>48</v>
      </c>
      <c r="B70">
        <v>64</v>
      </c>
      <c r="C70" s="4">
        <v>43764</v>
      </c>
      <c r="D70">
        <v>7</v>
      </c>
      <c r="E70" t="s">
        <v>35</v>
      </c>
      <c r="F70" t="s">
        <v>46</v>
      </c>
      <c r="G70" t="s">
        <v>55</v>
      </c>
      <c r="H70" t="s">
        <v>58</v>
      </c>
      <c r="I70" s="4">
        <v>43687</v>
      </c>
      <c r="J70">
        <v>1</v>
      </c>
      <c r="K70" t="s">
        <v>61</v>
      </c>
      <c r="L70" s="4">
        <v>43615</v>
      </c>
      <c r="M70" s="4">
        <v>43830</v>
      </c>
      <c r="N70">
        <v>1</v>
      </c>
      <c r="O70" t="s">
        <v>65</v>
      </c>
      <c r="P70" t="s">
        <v>227</v>
      </c>
      <c r="Q70">
        <v>1</v>
      </c>
      <c r="R70" t="s">
        <v>429</v>
      </c>
      <c r="S70" t="s">
        <v>992</v>
      </c>
      <c r="T70" t="s">
        <v>1510</v>
      </c>
      <c r="U70" t="s">
        <v>69</v>
      </c>
      <c r="V70" t="s">
        <v>1517</v>
      </c>
      <c r="W70">
        <v>199.99</v>
      </c>
      <c r="X70">
        <v>19.989999999999998</v>
      </c>
      <c r="Y70">
        <v>1</v>
      </c>
      <c r="Z70" t="s">
        <v>431</v>
      </c>
      <c r="AA70" t="s">
        <v>2326</v>
      </c>
      <c r="AB70">
        <v>1</v>
      </c>
      <c r="AC70" t="s">
        <v>2634</v>
      </c>
      <c r="AD70">
        <v>31</v>
      </c>
      <c r="AE70" t="s">
        <v>2635</v>
      </c>
      <c r="AF70" s="4">
        <v>43740</v>
      </c>
      <c r="AG70" s="4">
        <v>43799</v>
      </c>
      <c r="AH70" t="s">
        <v>65</v>
      </c>
      <c r="AI70" t="s">
        <v>227</v>
      </c>
      <c r="AJ70" t="s">
        <v>429</v>
      </c>
      <c r="AK70" t="s">
        <v>992</v>
      </c>
      <c r="AL70" t="s">
        <v>1510</v>
      </c>
      <c r="AM70" t="s">
        <v>69</v>
      </c>
      <c r="AN70" t="s">
        <v>1517</v>
      </c>
      <c r="AO70" t="s">
        <v>431</v>
      </c>
      <c r="AP70" t="s">
        <v>2326</v>
      </c>
    </row>
    <row r="71" spans="1:42" x14ac:dyDescent="0.25">
      <c r="A71">
        <v>49</v>
      </c>
      <c r="B71">
        <v>148</v>
      </c>
      <c r="C71" s="4">
        <v>43765</v>
      </c>
      <c r="D71">
        <v>10</v>
      </c>
      <c r="E71" t="s">
        <v>42</v>
      </c>
      <c r="F71" t="s">
        <v>53</v>
      </c>
      <c r="G71" t="s">
        <v>55</v>
      </c>
      <c r="H71" t="s">
        <v>58</v>
      </c>
      <c r="I71" s="4">
        <v>43653</v>
      </c>
      <c r="J71">
        <v>1</v>
      </c>
      <c r="K71" t="s">
        <v>61</v>
      </c>
      <c r="L71" s="4">
        <v>43615</v>
      </c>
      <c r="M71" s="4">
        <v>43830</v>
      </c>
      <c r="N71">
        <v>1</v>
      </c>
      <c r="O71" t="s">
        <v>91</v>
      </c>
      <c r="P71" t="s">
        <v>253</v>
      </c>
      <c r="Q71">
        <v>2</v>
      </c>
      <c r="R71" t="s">
        <v>430</v>
      </c>
      <c r="S71" t="s">
        <v>993</v>
      </c>
      <c r="T71" t="s">
        <v>1525</v>
      </c>
      <c r="U71" t="s">
        <v>85</v>
      </c>
      <c r="V71" t="s">
        <v>1585</v>
      </c>
      <c r="W71">
        <v>48.93</v>
      </c>
      <c r="X71">
        <v>59.97</v>
      </c>
      <c r="Y71">
        <v>1</v>
      </c>
      <c r="Z71" t="s">
        <v>2094</v>
      </c>
      <c r="AA71" t="s">
        <v>2361</v>
      </c>
      <c r="AB71">
        <v>1</v>
      </c>
      <c r="AC71" t="s">
        <v>2634</v>
      </c>
      <c r="AD71">
        <v>54</v>
      </c>
      <c r="AE71" t="s">
        <v>2635</v>
      </c>
      <c r="AF71" s="4">
        <v>43740</v>
      </c>
      <c r="AG71" s="4">
        <v>43799</v>
      </c>
      <c r="AH71" t="s">
        <v>65</v>
      </c>
      <c r="AI71" t="s">
        <v>227</v>
      </c>
      <c r="AJ71" t="s">
        <v>389</v>
      </c>
      <c r="AK71" t="s">
        <v>951</v>
      </c>
      <c r="AL71" t="s">
        <v>1485</v>
      </c>
      <c r="AM71" t="s">
        <v>69</v>
      </c>
      <c r="AN71" t="s">
        <v>1517</v>
      </c>
      <c r="AO71" t="s">
        <v>431</v>
      </c>
      <c r="AP71" t="s">
        <v>2326</v>
      </c>
    </row>
    <row r="72" spans="1:42" x14ac:dyDescent="0.25">
      <c r="A72">
        <v>49</v>
      </c>
      <c r="B72">
        <v>148</v>
      </c>
      <c r="C72" s="4">
        <v>43765</v>
      </c>
      <c r="D72">
        <v>10</v>
      </c>
      <c r="E72" t="s">
        <v>42</v>
      </c>
      <c r="F72" t="s">
        <v>53</v>
      </c>
      <c r="G72" t="s">
        <v>55</v>
      </c>
      <c r="H72" t="s">
        <v>58</v>
      </c>
      <c r="I72" s="4">
        <v>43653</v>
      </c>
      <c r="J72">
        <v>1</v>
      </c>
      <c r="K72" t="s">
        <v>61</v>
      </c>
      <c r="L72" s="4">
        <v>43615</v>
      </c>
      <c r="M72" s="4">
        <v>43830</v>
      </c>
      <c r="N72">
        <v>1</v>
      </c>
      <c r="O72" t="s">
        <v>91</v>
      </c>
      <c r="P72" t="s">
        <v>253</v>
      </c>
      <c r="Q72">
        <v>2</v>
      </c>
      <c r="R72" t="s">
        <v>430</v>
      </c>
      <c r="S72" t="s">
        <v>993</v>
      </c>
      <c r="T72" t="s">
        <v>1525</v>
      </c>
      <c r="U72" t="s">
        <v>85</v>
      </c>
      <c r="V72" t="s">
        <v>1585</v>
      </c>
      <c r="W72">
        <v>48.93</v>
      </c>
      <c r="X72">
        <v>59.97</v>
      </c>
      <c r="Y72">
        <v>1</v>
      </c>
      <c r="Z72" t="s">
        <v>2094</v>
      </c>
      <c r="AA72" t="s">
        <v>2361</v>
      </c>
      <c r="AB72">
        <v>1</v>
      </c>
      <c r="AC72" t="s">
        <v>2634</v>
      </c>
      <c r="AD72">
        <v>54</v>
      </c>
      <c r="AE72" t="s">
        <v>2635</v>
      </c>
      <c r="AF72" s="4">
        <v>43740</v>
      </c>
      <c r="AG72" s="4">
        <v>43799</v>
      </c>
      <c r="AH72" t="s">
        <v>65</v>
      </c>
      <c r="AI72" t="s">
        <v>227</v>
      </c>
      <c r="AJ72" t="s">
        <v>519</v>
      </c>
      <c r="AK72" t="s">
        <v>1083</v>
      </c>
      <c r="AL72" t="s">
        <v>1609</v>
      </c>
      <c r="AM72" t="s">
        <v>80</v>
      </c>
      <c r="AN72" t="s">
        <v>1517</v>
      </c>
      <c r="AO72" t="s">
        <v>431</v>
      </c>
      <c r="AP72" t="s">
        <v>2326</v>
      </c>
    </row>
    <row r="73" spans="1:42" x14ac:dyDescent="0.25">
      <c r="A73">
        <v>50</v>
      </c>
      <c r="B73">
        <v>178</v>
      </c>
      <c r="C73" s="4">
        <v>43765</v>
      </c>
      <c r="D73">
        <v>4</v>
      </c>
      <c r="E73" t="s">
        <v>40</v>
      </c>
      <c r="F73" t="s">
        <v>51</v>
      </c>
      <c r="G73" t="s">
        <v>55</v>
      </c>
      <c r="H73" t="s">
        <v>57</v>
      </c>
      <c r="I73" s="4">
        <v>43632</v>
      </c>
      <c r="J73">
        <v>2</v>
      </c>
      <c r="K73" t="s">
        <v>60</v>
      </c>
      <c r="L73" s="4">
        <v>43615</v>
      </c>
      <c r="M73" s="4">
        <v>43830</v>
      </c>
      <c r="N73">
        <v>1</v>
      </c>
      <c r="O73" t="s">
        <v>90</v>
      </c>
      <c r="P73" t="s">
        <v>252</v>
      </c>
      <c r="Q73">
        <v>1</v>
      </c>
      <c r="R73" t="s">
        <v>431</v>
      </c>
      <c r="S73" t="s">
        <v>994</v>
      </c>
      <c r="T73" t="s">
        <v>1526</v>
      </c>
      <c r="U73" t="s">
        <v>69</v>
      </c>
      <c r="V73" t="s">
        <v>1562</v>
      </c>
      <c r="W73">
        <v>34.99</v>
      </c>
      <c r="X73">
        <v>9.99</v>
      </c>
      <c r="Y73">
        <v>1</v>
      </c>
      <c r="Z73" t="s">
        <v>410</v>
      </c>
      <c r="AA73" t="s">
        <v>2359</v>
      </c>
      <c r="AF73" s="4"/>
      <c r="AG73" s="4"/>
      <c r="AH73" t="s">
        <v>90</v>
      </c>
      <c r="AI73" t="s">
        <v>252</v>
      </c>
      <c r="AJ73" t="s">
        <v>431</v>
      </c>
      <c r="AK73" t="s">
        <v>994</v>
      </c>
      <c r="AL73" t="s">
        <v>1526</v>
      </c>
      <c r="AM73" t="s">
        <v>69</v>
      </c>
      <c r="AN73" t="s">
        <v>1562</v>
      </c>
      <c r="AO73" t="s">
        <v>410</v>
      </c>
      <c r="AP73" t="s">
        <v>2359</v>
      </c>
    </row>
    <row r="74" spans="1:42" x14ac:dyDescent="0.25">
      <c r="A74">
        <v>51</v>
      </c>
      <c r="B74">
        <v>203</v>
      </c>
      <c r="C74" s="4">
        <v>43765</v>
      </c>
      <c r="D74">
        <v>1</v>
      </c>
      <c r="E74" t="s">
        <v>39</v>
      </c>
      <c r="F74" t="s">
        <v>50</v>
      </c>
      <c r="G74" t="s">
        <v>55</v>
      </c>
      <c r="H74" t="s">
        <v>57</v>
      </c>
      <c r="I74" s="4">
        <v>43627</v>
      </c>
      <c r="J74">
        <v>1</v>
      </c>
      <c r="K74" t="s">
        <v>61</v>
      </c>
      <c r="L74" s="4">
        <v>43615</v>
      </c>
      <c r="M74" s="4">
        <v>43830</v>
      </c>
      <c r="N74">
        <v>1</v>
      </c>
      <c r="O74" t="s">
        <v>86</v>
      </c>
      <c r="P74" t="s">
        <v>248</v>
      </c>
      <c r="Q74">
        <v>1</v>
      </c>
      <c r="R74" t="s">
        <v>432</v>
      </c>
      <c r="S74" t="s">
        <v>995</v>
      </c>
      <c r="T74" t="s">
        <v>1527</v>
      </c>
      <c r="U74" t="s">
        <v>67</v>
      </c>
      <c r="V74" t="s">
        <v>1548</v>
      </c>
      <c r="W74">
        <v>110.97</v>
      </c>
      <c r="X74">
        <v>44.97</v>
      </c>
      <c r="Y74">
        <v>1</v>
      </c>
      <c r="Z74" t="s">
        <v>549</v>
      </c>
      <c r="AA74" t="s">
        <v>2362</v>
      </c>
      <c r="AB74">
        <v>1</v>
      </c>
      <c r="AC74" t="s">
        <v>2634</v>
      </c>
      <c r="AD74">
        <v>78</v>
      </c>
      <c r="AE74" t="s">
        <v>2635</v>
      </c>
      <c r="AF74" s="4">
        <v>43740</v>
      </c>
      <c r="AG74" s="4">
        <v>43799</v>
      </c>
      <c r="AH74" t="s">
        <v>86</v>
      </c>
      <c r="AI74" t="s">
        <v>248</v>
      </c>
      <c r="AJ74" t="s">
        <v>432</v>
      </c>
      <c r="AK74" t="s">
        <v>995</v>
      </c>
      <c r="AL74" t="s">
        <v>1527</v>
      </c>
      <c r="AM74" t="s">
        <v>67</v>
      </c>
      <c r="AN74" t="s">
        <v>1548</v>
      </c>
      <c r="AO74" t="s">
        <v>549</v>
      </c>
      <c r="AP74" t="s">
        <v>2362</v>
      </c>
    </row>
    <row r="75" spans="1:42" x14ac:dyDescent="0.25">
      <c r="A75">
        <v>52</v>
      </c>
      <c r="B75">
        <v>247</v>
      </c>
      <c r="C75" s="4">
        <v>43765</v>
      </c>
      <c r="D75">
        <v>7</v>
      </c>
      <c r="E75" t="s">
        <v>35</v>
      </c>
      <c r="F75" t="s">
        <v>46</v>
      </c>
      <c r="G75" t="s">
        <v>56</v>
      </c>
      <c r="H75" t="s">
        <v>57</v>
      </c>
      <c r="I75" s="4">
        <v>43476</v>
      </c>
      <c r="J75">
        <v>2</v>
      </c>
      <c r="L75" s="4"/>
      <c r="M75" s="4"/>
      <c r="N75">
        <v>1</v>
      </c>
      <c r="O75" t="s">
        <v>65</v>
      </c>
      <c r="P75" t="s">
        <v>227</v>
      </c>
      <c r="Q75">
        <v>1</v>
      </c>
      <c r="R75" t="s">
        <v>389</v>
      </c>
      <c r="S75" t="s">
        <v>951</v>
      </c>
      <c r="T75" t="s">
        <v>1485</v>
      </c>
      <c r="U75" t="s">
        <v>80</v>
      </c>
      <c r="V75" t="s">
        <v>1517</v>
      </c>
      <c r="W75">
        <v>43.9</v>
      </c>
      <c r="X75">
        <v>39.979999999999997</v>
      </c>
      <c r="Y75">
        <v>1</v>
      </c>
      <c r="Z75" t="s">
        <v>431</v>
      </c>
      <c r="AA75" t="s">
        <v>2326</v>
      </c>
      <c r="AB75">
        <v>1</v>
      </c>
      <c r="AC75" t="s">
        <v>2633</v>
      </c>
      <c r="AD75">
        <v>101</v>
      </c>
      <c r="AE75" t="s">
        <v>2635</v>
      </c>
      <c r="AF75" s="4">
        <v>43740</v>
      </c>
      <c r="AG75" s="4">
        <v>43799</v>
      </c>
      <c r="AH75" t="s">
        <v>65</v>
      </c>
      <c r="AI75" t="s">
        <v>227</v>
      </c>
      <c r="AJ75" t="s">
        <v>389</v>
      </c>
      <c r="AK75" t="s">
        <v>951</v>
      </c>
      <c r="AL75" t="s">
        <v>1485</v>
      </c>
      <c r="AM75" t="s">
        <v>80</v>
      </c>
      <c r="AN75" t="s">
        <v>1517</v>
      </c>
      <c r="AO75" t="s">
        <v>431</v>
      </c>
      <c r="AP75" t="s">
        <v>2326</v>
      </c>
    </row>
    <row r="76" spans="1:42" x14ac:dyDescent="0.25">
      <c r="A76">
        <v>53</v>
      </c>
      <c r="B76">
        <v>299</v>
      </c>
      <c r="C76" s="4">
        <v>43765</v>
      </c>
      <c r="D76">
        <v>3</v>
      </c>
      <c r="E76" t="s">
        <v>34</v>
      </c>
      <c r="F76" t="s">
        <v>45</v>
      </c>
      <c r="G76" t="s">
        <v>56</v>
      </c>
      <c r="H76" t="s">
        <v>58</v>
      </c>
      <c r="I76" s="4">
        <v>43567</v>
      </c>
      <c r="J76">
        <v>2</v>
      </c>
      <c r="L76" s="4"/>
      <c r="M76" s="4"/>
      <c r="N76">
        <v>2</v>
      </c>
      <c r="O76" t="s">
        <v>76</v>
      </c>
      <c r="P76" t="s">
        <v>238</v>
      </c>
      <c r="Q76">
        <v>2</v>
      </c>
      <c r="R76" t="s">
        <v>433</v>
      </c>
      <c r="S76" t="s">
        <v>996</v>
      </c>
      <c r="T76" t="s">
        <v>1528</v>
      </c>
      <c r="U76" t="s">
        <v>109</v>
      </c>
      <c r="V76" t="s">
        <v>2036</v>
      </c>
      <c r="W76">
        <v>164.97</v>
      </c>
      <c r="X76">
        <v>54.96</v>
      </c>
      <c r="Y76">
        <v>2</v>
      </c>
      <c r="Z76" t="s">
        <v>2095</v>
      </c>
      <c r="AA76" t="s">
        <v>2363</v>
      </c>
      <c r="AB76">
        <v>1</v>
      </c>
      <c r="AC76" t="s">
        <v>2634</v>
      </c>
      <c r="AD76">
        <v>128</v>
      </c>
      <c r="AE76" t="s">
        <v>2635</v>
      </c>
      <c r="AF76" s="4">
        <v>43740</v>
      </c>
      <c r="AG76" s="4">
        <v>43799</v>
      </c>
      <c r="AH76" t="s">
        <v>90</v>
      </c>
      <c r="AI76" t="s">
        <v>252</v>
      </c>
      <c r="AJ76" t="s">
        <v>532</v>
      </c>
      <c r="AK76" t="s">
        <v>1094</v>
      </c>
      <c r="AL76" t="s">
        <v>1562</v>
      </c>
      <c r="AM76" t="s">
        <v>67</v>
      </c>
      <c r="AN76" t="s">
        <v>1562</v>
      </c>
      <c r="AO76" t="s">
        <v>645</v>
      </c>
      <c r="AP76" t="s">
        <v>2347</v>
      </c>
    </row>
    <row r="77" spans="1:42" x14ac:dyDescent="0.25">
      <c r="A77">
        <v>53</v>
      </c>
      <c r="B77">
        <v>299</v>
      </c>
      <c r="C77" s="4">
        <v>43765</v>
      </c>
      <c r="D77">
        <v>3</v>
      </c>
      <c r="E77" t="s">
        <v>34</v>
      </c>
      <c r="F77" t="s">
        <v>45</v>
      </c>
      <c r="G77" t="s">
        <v>56</v>
      </c>
      <c r="H77" t="s">
        <v>58</v>
      </c>
      <c r="I77" s="4">
        <v>43567</v>
      </c>
      <c r="J77">
        <v>2</v>
      </c>
      <c r="L77" s="4"/>
      <c r="M77" s="4"/>
      <c r="N77">
        <v>2</v>
      </c>
      <c r="O77" t="s">
        <v>76</v>
      </c>
      <c r="P77" t="s">
        <v>238</v>
      </c>
      <c r="Q77">
        <v>2</v>
      </c>
      <c r="R77" t="s">
        <v>433</v>
      </c>
      <c r="S77" t="s">
        <v>996</v>
      </c>
      <c r="T77" t="s">
        <v>1528</v>
      </c>
      <c r="U77" t="s">
        <v>109</v>
      </c>
      <c r="V77" t="s">
        <v>2036</v>
      </c>
      <c r="W77">
        <v>164.97</v>
      </c>
      <c r="X77">
        <v>54.96</v>
      </c>
      <c r="Y77">
        <v>2</v>
      </c>
      <c r="Z77" t="s">
        <v>2095</v>
      </c>
      <c r="AA77" t="s">
        <v>2363</v>
      </c>
      <c r="AB77">
        <v>1</v>
      </c>
      <c r="AC77" t="s">
        <v>2634</v>
      </c>
      <c r="AD77">
        <v>128</v>
      </c>
      <c r="AE77" t="s">
        <v>2635</v>
      </c>
      <c r="AF77" s="4">
        <v>43740</v>
      </c>
      <c r="AG77" s="4">
        <v>43799</v>
      </c>
      <c r="AH77" t="s">
        <v>69</v>
      </c>
      <c r="AI77" t="s">
        <v>231</v>
      </c>
      <c r="AJ77" t="s">
        <v>646</v>
      </c>
      <c r="AK77" t="s">
        <v>987</v>
      </c>
      <c r="AL77" t="s">
        <v>492</v>
      </c>
      <c r="AM77" t="s">
        <v>69</v>
      </c>
      <c r="AN77" t="s">
        <v>1577</v>
      </c>
      <c r="AO77" t="s">
        <v>69</v>
      </c>
      <c r="AP77" t="s">
        <v>2360</v>
      </c>
    </row>
    <row r="78" spans="1:42" x14ac:dyDescent="0.25">
      <c r="A78">
        <v>54</v>
      </c>
      <c r="B78">
        <v>49</v>
      </c>
      <c r="C78" s="4">
        <v>43766</v>
      </c>
      <c r="D78">
        <v>5</v>
      </c>
      <c r="E78" t="s">
        <v>36</v>
      </c>
      <c r="F78" t="s">
        <v>47</v>
      </c>
      <c r="G78" t="s">
        <v>55</v>
      </c>
      <c r="H78" t="s">
        <v>57</v>
      </c>
      <c r="I78" s="4">
        <v>43640</v>
      </c>
      <c r="J78">
        <v>3</v>
      </c>
      <c r="K78" t="s">
        <v>59</v>
      </c>
      <c r="L78" s="4">
        <v>43615</v>
      </c>
      <c r="M78" s="4">
        <v>43830</v>
      </c>
      <c r="N78">
        <v>1</v>
      </c>
      <c r="O78" t="s">
        <v>69</v>
      </c>
      <c r="P78" t="s">
        <v>231</v>
      </c>
      <c r="Q78">
        <v>1</v>
      </c>
      <c r="R78" t="s">
        <v>434</v>
      </c>
      <c r="S78" t="s">
        <v>991</v>
      </c>
      <c r="T78" t="s">
        <v>1524</v>
      </c>
      <c r="U78" t="s">
        <v>67</v>
      </c>
      <c r="V78" t="s">
        <v>1577</v>
      </c>
      <c r="W78">
        <v>2789.97</v>
      </c>
      <c r="X78">
        <v>74.97</v>
      </c>
      <c r="Y78">
        <v>1</v>
      </c>
      <c r="Z78" t="s">
        <v>69</v>
      </c>
      <c r="AA78" t="s">
        <v>2360</v>
      </c>
      <c r="AB78">
        <v>1</v>
      </c>
      <c r="AC78" t="s">
        <v>2633</v>
      </c>
      <c r="AD78">
        <v>25</v>
      </c>
      <c r="AE78" t="s">
        <v>2635</v>
      </c>
      <c r="AF78" s="4">
        <v>43740</v>
      </c>
      <c r="AG78" s="4">
        <v>43799</v>
      </c>
      <c r="AH78" t="s">
        <v>69</v>
      </c>
      <c r="AI78" t="s">
        <v>231</v>
      </c>
      <c r="AJ78" t="s">
        <v>434</v>
      </c>
      <c r="AK78" t="s">
        <v>991</v>
      </c>
      <c r="AL78" t="s">
        <v>1524</v>
      </c>
      <c r="AM78" t="s">
        <v>67</v>
      </c>
      <c r="AN78" t="s">
        <v>1577</v>
      </c>
      <c r="AO78" t="s">
        <v>69</v>
      </c>
      <c r="AP78" t="s">
        <v>2360</v>
      </c>
    </row>
    <row r="79" spans="1:42" x14ac:dyDescent="0.25">
      <c r="A79">
        <v>55</v>
      </c>
      <c r="B79">
        <v>159</v>
      </c>
      <c r="C79" s="4">
        <v>43766</v>
      </c>
      <c r="D79">
        <v>8</v>
      </c>
      <c r="E79" t="s">
        <v>43</v>
      </c>
      <c r="F79" t="s">
        <v>54</v>
      </c>
      <c r="G79" t="s">
        <v>55</v>
      </c>
      <c r="H79" t="s">
        <v>57</v>
      </c>
      <c r="I79" s="4">
        <v>43621</v>
      </c>
      <c r="J79">
        <v>2</v>
      </c>
      <c r="K79" t="s">
        <v>60</v>
      </c>
      <c r="L79" s="4">
        <v>43615</v>
      </c>
      <c r="M79" s="4">
        <v>43830</v>
      </c>
      <c r="N79">
        <v>1</v>
      </c>
      <c r="O79" t="s">
        <v>65</v>
      </c>
      <c r="P79" t="s">
        <v>227</v>
      </c>
      <c r="Q79">
        <v>1</v>
      </c>
      <c r="R79" t="s">
        <v>435</v>
      </c>
      <c r="S79" t="s">
        <v>997</v>
      </c>
      <c r="T79" t="s">
        <v>1529</v>
      </c>
      <c r="U79" t="s">
        <v>67</v>
      </c>
      <c r="V79" t="s">
        <v>1517</v>
      </c>
      <c r="W79">
        <v>149.97</v>
      </c>
      <c r="X79">
        <v>59.97</v>
      </c>
      <c r="Y79">
        <v>1</v>
      </c>
      <c r="Z79" t="s">
        <v>431</v>
      </c>
      <c r="AA79" t="s">
        <v>2326</v>
      </c>
      <c r="AB79">
        <v>1</v>
      </c>
      <c r="AC79" t="s">
        <v>2634</v>
      </c>
      <c r="AD79">
        <v>59</v>
      </c>
      <c r="AE79" t="s">
        <v>2635</v>
      </c>
      <c r="AF79" s="4">
        <v>43740</v>
      </c>
      <c r="AG79" s="4">
        <v>43799</v>
      </c>
      <c r="AH79" t="s">
        <v>65</v>
      </c>
      <c r="AI79" t="s">
        <v>227</v>
      </c>
      <c r="AJ79" t="s">
        <v>435</v>
      </c>
      <c r="AK79" t="s">
        <v>997</v>
      </c>
      <c r="AL79" t="s">
        <v>1529</v>
      </c>
      <c r="AM79" t="s">
        <v>67</v>
      </c>
      <c r="AN79" t="s">
        <v>1517</v>
      </c>
      <c r="AO79" t="s">
        <v>431</v>
      </c>
      <c r="AP79" t="s">
        <v>2326</v>
      </c>
    </row>
    <row r="80" spans="1:42" x14ac:dyDescent="0.25">
      <c r="A80">
        <v>56</v>
      </c>
      <c r="B80">
        <v>227</v>
      </c>
      <c r="C80" s="4">
        <v>43766</v>
      </c>
      <c r="D80">
        <v>10</v>
      </c>
      <c r="E80" t="s">
        <v>42</v>
      </c>
      <c r="F80" t="s">
        <v>53</v>
      </c>
      <c r="G80" t="s">
        <v>56</v>
      </c>
      <c r="H80" t="s">
        <v>57</v>
      </c>
      <c r="I80" s="4">
        <v>43613</v>
      </c>
      <c r="J80">
        <v>2</v>
      </c>
      <c r="L80" s="4"/>
      <c r="M80" s="4"/>
      <c r="N80">
        <v>1</v>
      </c>
      <c r="O80" t="s">
        <v>67</v>
      </c>
      <c r="P80" t="s">
        <v>229</v>
      </c>
      <c r="Q80">
        <v>1</v>
      </c>
      <c r="R80" t="s">
        <v>416</v>
      </c>
      <c r="S80" t="s">
        <v>978</v>
      </c>
      <c r="T80" t="s">
        <v>1511</v>
      </c>
      <c r="U80" t="s">
        <v>67</v>
      </c>
      <c r="V80" t="s">
        <v>1548</v>
      </c>
      <c r="W80">
        <v>71.849999999999994</v>
      </c>
      <c r="X80">
        <v>44.97</v>
      </c>
      <c r="Y80">
        <v>1</v>
      </c>
      <c r="Z80" t="s">
        <v>652</v>
      </c>
      <c r="AA80" t="s">
        <v>2352</v>
      </c>
      <c r="AB80">
        <v>1</v>
      </c>
      <c r="AC80" t="s">
        <v>2633</v>
      </c>
      <c r="AD80">
        <v>90</v>
      </c>
      <c r="AE80" t="s">
        <v>2635</v>
      </c>
      <c r="AF80" s="4">
        <v>43740</v>
      </c>
      <c r="AG80" s="4">
        <v>43799</v>
      </c>
      <c r="AH80" t="s">
        <v>67</v>
      </c>
      <c r="AI80" t="s">
        <v>229</v>
      </c>
      <c r="AJ80" t="s">
        <v>416</v>
      </c>
      <c r="AK80" t="s">
        <v>978</v>
      </c>
      <c r="AL80" t="s">
        <v>1511</v>
      </c>
      <c r="AM80" t="s">
        <v>67</v>
      </c>
      <c r="AN80" t="s">
        <v>1548</v>
      </c>
      <c r="AO80" t="s">
        <v>652</v>
      </c>
      <c r="AP80" t="s">
        <v>2352</v>
      </c>
    </row>
    <row r="81" spans="1:42" x14ac:dyDescent="0.25">
      <c r="A81">
        <v>57</v>
      </c>
      <c r="B81">
        <v>369</v>
      </c>
      <c r="C81" s="4">
        <v>43766</v>
      </c>
      <c r="D81">
        <v>2</v>
      </c>
      <c r="E81" t="s">
        <v>38</v>
      </c>
      <c r="F81" t="s">
        <v>49</v>
      </c>
      <c r="G81" t="s">
        <v>56</v>
      </c>
      <c r="H81" t="s">
        <v>57</v>
      </c>
      <c r="I81" s="4">
        <v>43590</v>
      </c>
      <c r="J81">
        <v>3</v>
      </c>
      <c r="L81" s="4"/>
      <c r="M81" s="4"/>
      <c r="N81">
        <v>2</v>
      </c>
      <c r="O81" t="s">
        <v>92</v>
      </c>
      <c r="P81" t="s">
        <v>254</v>
      </c>
      <c r="Q81">
        <v>2</v>
      </c>
      <c r="R81" t="s">
        <v>436</v>
      </c>
      <c r="S81" t="s">
        <v>998</v>
      </c>
      <c r="T81" t="s">
        <v>1530</v>
      </c>
      <c r="U81" t="s">
        <v>71</v>
      </c>
      <c r="V81" t="s">
        <v>2040</v>
      </c>
      <c r="W81">
        <v>37.909999999999997</v>
      </c>
      <c r="X81">
        <v>34.979999999999997</v>
      </c>
      <c r="Y81">
        <v>2</v>
      </c>
      <c r="Z81" t="s">
        <v>2096</v>
      </c>
      <c r="AA81" t="s">
        <v>2364</v>
      </c>
      <c r="AB81">
        <v>1</v>
      </c>
      <c r="AC81" t="s">
        <v>2634</v>
      </c>
      <c r="AD81">
        <v>171</v>
      </c>
      <c r="AE81" t="s">
        <v>2635</v>
      </c>
      <c r="AF81" s="4">
        <v>43740</v>
      </c>
      <c r="AG81" s="4">
        <v>43799</v>
      </c>
      <c r="AH81" t="s">
        <v>69</v>
      </c>
      <c r="AI81" t="s">
        <v>231</v>
      </c>
      <c r="AJ81" t="s">
        <v>393</v>
      </c>
      <c r="AK81" t="s">
        <v>955</v>
      </c>
      <c r="AL81" t="s">
        <v>1489</v>
      </c>
      <c r="AM81" t="s">
        <v>69</v>
      </c>
      <c r="AN81" t="s">
        <v>1577</v>
      </c>
      <c r="AO81" t="s">
        <v>78</v>
      </c>
      <c r="AP81" t="s">
        <v>2330</v>
      </c>
    </row>
    <row r="82" spans="1:42" x14ac:dyDescent="0.25">
      <c r="A82">
        <v>57</v>
      </c>
      <c r="B82">
        <v>369</v>
      </c>
      <c r="C82" s="4">
        <v>43766</v>
      </c>
      <c r="D82">
        <v>2</v>
      </c>
      <c r="E82" t="s">
        <v>38</v>
      </c>
      <c r="F82" t="s">
        <v>49</v>
      </c>
      <c r="G82" t="s">
        <v>56</v>
      </c>
      <c r="H82" t="s">
        <v>57</v>
      </c>
      <c r="I82" s="4">
        <v>43590</v>
      </c>
      <c r="J82">
        <v>3</v>
      </c>
      <c r="L82" s="4"/>
      <c r="M82" s="4"/>
      <c r="N82">
        <v>2</v>
      </c>
      <c r="O82" t="s">
        <v>92</v>
      </c>
      <c r="P82" t="s">
        <v>254</v>
      </c>
      <c r="Q82">
        <v>2</v>
      </c>
      <c r="R82" t="s">
        <v>436</v>
      </c>
      <c r="S82" t="s">
        <v>998</v>
      </c>
      <c r="T82" t="s">
        <v>1530</v>
      </c>
      <c r="U82" t="s">
        <v>71</v>
      </c>
      <c r="V82" t="s">
        <v>2040</v>
      </c>
      <c r="W82">
        <v>37.909999999999997</v>
      </c>
      <c r="X82">
        <v>34.979999999999997</v>
      </c>
      <c r="Y82">
        <v>2</v>
      </c>
      <c r="Z82" t="s">
        <v>2096</v>
      </c>
      <c r="AA82" t="s">
        <v>2364</v>
      </c>
      <c r="AB82">
        <v>1</v>
      </c>
      <c r="AC82" t="s">
        <v>2634</v>
      </c>
      <c r="AD82">
        <v>171</v>
      </c>
      <c r="AE82" t="s">
        <v>2635</v>
      </c>
      <c r="AF82" s="4">
        <v>43740</v>
      </c>
      <c r="AG82" s="4">
        <v>43799</v>
      </c>
      <c r="AH82" t="s">
        <v>90</v>
      </c>
      <c r="AI82" t="s">
        <v>252</v>
      </c>
      <c r="AJ82" t="s">
        <v>501</v>
      </c>
      <c r="AK82" t="s">
        <v>1064</v>
      </c>
      <c r="AL82" t="s">
        <v>1592</v>
      </c>
      <c r="AM82" t="s">
        <v>69</v>
      </c>
      <c r="AN82" t="s">
        <v>1562</v>
      </c>
      <c r="AO82" t="s">
        <v>410</v>
      </c>
      <c r="AP82" t="s">
        <v>2359</v>
      </c>
    </row>
    <row r="83" spans="1:42" x14ac:dyDescent="0.25">
      <c r="A83">
        <v>58</v>
      </c>
      <c r="B83">
        <v>64</v>
      </c>
      <c r="C83" s="4">
        <v>43767</v>
      </c>
      <c r="D83">
        <v>7</v>
      </c>
      <c r="E83" t="s">
        <v>35</v>
      </c>
      <c r="F83" t="s">
        <v>46</v>
      </c>
      <c r="G83" t="s">
        <v>55</v>
      </c>
      <c r="H83" t="s">
        <v>58</v>
      </c>
      <c r="I83" s="4">
        <v>43687</v>
      </c>
      <c r="J83">
        <v>1</v>
      </c>
      <c r="K83" t="s">
        <v>61</v>
      </c>
      <c r="L83" s="4">
        <v>43615</v>
      </c>
      <c r="M83" s="4">
        <v>43830</v>
      </c>
      <c r="N83">
        <v>1</v>
      </c>
      <c r="O83" t="s">
        <v>79</v>
      </c>
      <c r="P83" t="s">
        <v>241</v>
      </c>
      <c r="Q83">
        <v>1</v>
      </c>
      <c r="R83" t="s">
        <v>423</v>
      </c>
      <c r="S83" t="s">
        <v>985</v>
      </c>
      <c r="T83" t="s">
        <v>1518</v>
      </c>
      <c r="U83" t="s">
        <v>80</v>
      </c>
      <c r="V83" t="s">
        <v>1548</v>
      </c>
      <c r="W83">
        <v>85.76</v>
      </c>
      <c r="X83">
        <v>29.98</v>
      </c>
      <c r="Y83">
        <v>1</v>
      </c>
      <c r="Z83" t="s">
        <v>455</v>
      </c>
      <c r="AA83" t="s">
        <v>2340</v>
      </c>
      <c r="AF83" s="4"/>
      <c r="AG83" s="4"/>
      <c r="AH83" t="s">
        <v>79</v>
      </c>
      <c r="AI83" t="s">
        <v>241</v>
      </c>
      <c r="AJ83" t="s">
        <v>423</v>
      </c>
      <c r="AK83" t="s">
        <v>985</v>
      </c>
      <c r="AL83" t="s">
        <v>1518</v>
      </c>
      <c r="AM83" t="s">
        <v>80</v>
      </c>
      <c r="AN83" t="s">
        <v>1548</v>
      </c>
      <c r="AO83" t="s">
        <v>455</v>
      </c>
      <c r="AP83" t="s">
        <v>2340</v>
      </c>
    </row>
    <row r="84" spans="1:42" x14ac:dyDescent="0.25">
      <c r="A84">
        <v>59</v>
      </c>
      <c r="B84">
        <v>315</v>
      </c>
      <c r="C84" s="4">
        <v>43767</v>
      </c>
      <c r="D84">
        <v>7</v>
      </c>
      <c r="E84" t="s">
        <v>35</v>
      </c>
      <c r="F84" t="s">
        <v>46</v>
      </c>
      <c r="G84" t="s">
        <v>56</v>
      </c>
      <c r="H84" t="s">
        <v>57</v>
      </c>
      <c r="I84" s="4">
        <v>43626</v>
      </c>
      <c r="J84">
        <v>2</v>
      </c>
      <c r="K84" t="s">
        <v>60</v>
      </c>
      <c r="L84" s="4">
        <v>43615</v>
      </c>
      <c r="M84" s="4">
        <v>43830</v>
      </c>
      <c r="N84">
        <v>2</v>
      </c>
      <c r="O84" t="s">
        <v>93</v>
      </c>
      <c r="P84" t="s">
        <v>255</v>
      </c>
      <c r="Q84">
        <v>3</v>
      </c>
      <c r="R84" t="s">
        <v>437</v>
      </c>
      <c r="S84" t="s">
        <v>999</v>
      </c>
      <c r="T84" t="s">
        <v>1531</v>
      </c>
      <c r="U84" t="s">
        <v>1999</v>
      </c>
      <c r="V84" t="s">
        <v>2041</v>
      </c>
      <c r="W84">
        <v>268.89999999999998</v>
      </c>
      <c r="X84">
        <v>89.94</v>
      </c>
      <c r="Y84">
        <v>3</v>
      </c>
      <c r="Z84" t="s">
        <v>2097</v>
      </c>
      <c r="AA84" t="s">
        <v>2365</v>
      </c>
      <c r="AB84">
        <v>1</v>
      </c>
      <c r="AC84" t="s">
        <v>2634</v>
      </c>
      <c r="AD84">
        <v>135</v>
      </c>
      <c r="AE84" t="s">
        <v>2635</v>
      </c>
      <c r="AF84" s="4">
        <v>43740</v>
      </c>
      <c r="AG84" s="4">
        <v>43799</v>
      </c>
      <c r="AH84" t="s">
        <v>79</v>
      </c>
      <c r="AI84" t="s">
        <v>241</v>
      </c>
      <c r="AJ84" t="s">
        <v>562</v>
      </c>
      <c r="AK84" t="s">
        <v>1078</v>
      </c>
      <c r="AL84" t="s">
        <v>1587</v>
      </c>
      <c r="AM84" t="s">
        <v>80</v>
      </c>
      <c r="AN84" t="s">
        <v>1548</v>
      </c>
      <c r="AO84" t="s">
        <v>86</v>
      </c>
      <c r="AP84" t="s">
        <v>2350</v>
      </c>
    </row>
    <row r="85" spans="1:42" x14ac:dyDescent="0.25">
      <c r="A85">
        <v>59</v>
      </c>
      <c r="B85">
        <v>315</v>
      </c>
      <c r="C85" s="4">
        <v>43767</v>
      </c>
      <c r="D85">
        <v>7</v>
      </c>
      <c r="E85" t="s">
        <v>35</v>
      </c>
      <c r="F85" t="s">
        <v>46</v>
      </c>
      <c r="G85" t="s">
        <v>56</v>
      </c>
      <c r="H85" t="s">
        <v>57</v>
      </c>
      <c r="I85" s="4">
        <v>43626</v>
      </c>
      <c r="J85">
        <v>2</v>
      </c>
      <c r="K85" t="s">
        <v>60</v>
      </c>
      <c r="L85" s="4">
        <v>43615</v>
      </c>
      <c r="M85" s="4">
        <v>43830</v>
      </c>
      <c r="N85">
        <v>2</v>
      </c>
      <c r="O85" t="s">
        <v>93</v>
      </c>
      <c r="P85" t="s">
        <v>255</v>
      </c>
      <c r="Q85">
        <v>3</v>
      </c>
      <c r="R85" t="s">
        <v>437</v>
      </c>
      <c r="S85" t="s">
        <v>999</v>
      </c>
      <c r="T85" t="s">
        <v>1531</v>
      </c>
      <c r="U85" t="s">
        <v>1999</v>
      </c>
      <c r="V85" t="s">
        <v>2041</v>
      </c>
      <c r="W85">
        <v>268.89999999999998</v>
      </c>
      <c r="X85">
        <v>89.94</v>
      </c>
      <c r="Y85">
        <v>3</v>
      </c>
      <c r="Z85" t="s">
        <v>2097</v>
      </c>
      <c r="AA85" t="s">
        <v>2365</v>
      </c>
      <c r="AB85">
        <v>1</v>
      </c>
      <c r="AC85" t="s">
        <v>2634</v>
      </c>
      <c r="AD85">
        <v>135</v>
      </c>
      <c r="AE85" t="s">
        <v>2635</v>
      </c>
      <c r="AF85" s="4">
        <v>43740</v>
      </c>
      <c r="AG85" s="4">
        <v>43799</v>
      </c>
      <c r="AH85" t="s">
        <v>80</v>
      </c>
      <c r="AI85" t="s">
        <v>242</v>
      </c>
      <c r="AJ85" t="s">
        <v>507</v>
      </c>
      <c r="AK85" t="s">
        <v>1070</v>
      </c>
      <c r="AL85" t="s">
        <v>1597</v>
      </c>
      <c r="AM85" t="s">
        <v>67</v>
      </c>
      <c r="AN85" t="s">
        <v>1548</v>
      </c>
      <c r="AO85" t="s">
        <v>69</v>
      </c>
      <c r="AP85" t="s">
        <v>2360</v>
      </c>
    </row>
    <row r="86" spans="1:42" x14ac:dyDescent="0.25">
      <c r="A86">
        <v>59</v>
      </c>
      <c r="B86">
        <v>315</v>
      </c>
      <c r="C86" s="4">
        <v>43767</v>
      </c>
      <c r="D86">
        <v>7</v>
      </c>
      <c r="E86" t="s">
        <v>35</v>
      </c>
      <c r="F86" t="s">
        <v>46</v>
      </c>
      <c r="G86" t="s">
        <v>56</v>
      </c>
      <c r="H86" t="s">
        <v>57</v>
      </c>
      <c r="I86" s="4">
        <v>43626</v>
      </c>
      <c r="J86">
        <v>2</v>
      </c>
      <c r="K86" t="s">
        <v>60</v>
      </c>
      <c r="L86" s="4">
        <v>43615</v>
      </c>
      <c r="M86" s="4">
        <v>43830</v>
      </c>
      <c r="N86">
        <v>2</v>
      </c>
      <c r="O86" t="s">
        <v>93</v>
      </c>
      <c r="P86" t="s">
        <v>255</v>
      </c>
      <c r="Q86">
        <v>3</v>
      </c>
      <c r="R86" t="s">
        <v>437</v>
      </c>
      <c r="S86" t="s">
        <v>999</v>
      </c>
      <c r="T86" t="s">
        <v>1531</v>
      </c>
      <c r="U86" t="s">
        <v>1999</v>
      </c>
      <c r="V86" t="s">
        <v>2041</v>
      </c>
      <c r="W86">
        <v>268.89999999999998</v>
      </c>
      <c r="X86">
        <v>89.94</v>
      </c>
      <c r="Y86">
        <v>3</v>
      </c>
      <c r="Z86" t="s">
        <v>2097</v>
      </c>
      <c r="AA86" t="s">
        <v>2365</v>
      </c>
      <c r="AB86">
        <v>1</v>
      </c>
      <c r="AC86" t="s">
        <v>2634</v>
      </c>
      <c r="AD86">
        <v>135</v>
      </c>
      <c r="AE86" t="s">
        <v>2635</v>
      </c>
      <c r="AF86" s="4">
        <v>43740</v>
      </c>
      <c r="AG86" s="4">
        <v>43799</v>
      </c>
      <c r="AH86" t="s">
        <v>79</v>
      </c>
      <c r="AI86" t="s">
        <v>241</v>
      </c>
      <c r="AJ86" t="s">
        <v>406</v>
      </c>
      <c r="AK86" t="s">
        <v>968</v>
      </c>
      <c r="AL86" t="s">
        <v>1501</v>
      </c>
      <c r="AM86" t="s">
        <v>69</v>
      </c>
      <c r="AN86" t="s">
        <v>1548</v>
      </c>
      <c r="AO86" t="s">
        <v>65</v>
      </c>
      <c r="AP86" t="s">
        <v>2343</v>
      </c>
    </row>
    <row r="87" spans="1:42" x14ac:dyDescent="0.25">
      <c r="A87">
        <v>60</v>
      </c>
      <c r="B87">
        <v>135</v>
      </c>
      <c r="C87" s="4">
        <v>43768</v>
      </c>
      <c r="D87">
        <v>2</v>
      </c>
      <c r="E87" t="s">
        <v>38</v>
      </c>
      <c r="F87" t="s">
        <v>49</v>
      </c>
      <c r="G87" t="s">
        <v>56</v>
      </c>
      <c r="H87" t="s">
        <v>58</v>
      </c>
      <c r="I87" s="4">
        <v>43715</v>
      </c>
      <c r="J87">
        <v>2</v>
      </c>
      <c r="K87" t="s">
        <v>60</v>
      </c>
      <c r="L87" s="4">
        <v>43615</v>
      </c>
      <c r="M87" s="4">
        <v>43830</v>
      </c>
      <c r="N87">
        <v>1</v>
      </c>
      <c r="O87" t="s">
        <v>84</v>
      </c>
      <c r="P87" t="s">
        <v>246</v>
      </c>
      <c r="Q87">
        <v>1</v>
      </c>
      <c r="R87" t="s">
        <v>438</v>
      </c>
      <c r="S87" t="s">
        <v>1000</v>
      </c>
      <c r="T87" t="s">
        <v>1532</v>
      </c>
      <c r="U87" t="s">
        <v>80</v>
      </c>
      <c r="V87" t="s">
        <v>1548</v>
      </c>
      <c r="W87">
        <v>267.98</v>
      </c>
      <c r="X87">
        <v>29.98</v>
      </c>
      <c r="Y87">
        <v>1</v>
      </c>
      <c r="Z87" t="s">
        <v>645</v>
      </c>
      <c r="AA87" t="s">
        <v>2347</v>
      </c>
      <c r="AB87">
        <v>1</v>
      </c>
      <c r="AC87" t="s">
        <v>2633</v>
      </c>
      <c r="AD87">
        <v>49</v>
      </c>
      <c r="AE87" t="s">
        <v>2635</v>
      </c>
      <c r="AF87" s="4">
        <v>43740</v>
      </c>
      <c r="AG87" s="4">
        <v>43799</v>
      </c>
      <c r="AH87" t="s">
        <v>84</v>
      </c>
      <c r="AI87" t="s">
        <v>246</v>
      </c>
      <c r="AJ87" t="s">
        <v>438</v>
      </c>
      <c r="AK87" t="s">
        <v>1000</v>
      </c>
      <c r="AL87" t="s">
        <v>1532</v>
      </c>
      <c r="AM87" t="s">
        <v>80</v>
      </c>
      <c r="AN87" t="s">
        <v>1548</v>
      </c>
      <c r="AO87" t="s">
        <v>645</v>
      </c>
      <c r="AP87" t="s">
        <v>2347</v>
      </c>
    </row>
    <row r="88" spans="1:42" x14ac:dyDescent="0.25">
      <c r="A88">
        <v>61</v>
      </c>
      <c r="B88">
        <v>316</v>
      </c>
      <c r="C88" s="4">
        <v>43768</v>
      </c>
      <c r="D88">
        <v>6</v>
      </c>
      <c r="E88" t="s">
        <v>33</v>
      </c>
      <c r="F88" t="s">
        <v>44</v>
      </c>
      <c r="G88" t="s">
        <v>55</v>
      </c>
      <c r="H88" t="s">
        <v>58</v>
      </c>
      <c r="I88" s="4">
        <v>43559</v>
      </c>
      <c r="J88">
        <v>2</v>
      </c>
      <c r="L88" s="4"/>
      <c r="M88" s="4"/>
      <c r="N88">
        <v>1</v>
      </c>
      <c r="O88" t="s">
        <v>67</v>
      </c>
      <c r="P88" t="s">
        <v>229</v>
      </c>
      <c r="Q88">
        <v>1</v>
      </c>
      <c r="R88" t="s">
        <v>439</v>
      </c>
      <c r="S88" t="s">
        <v>1001</v>
      </c>
      <c r="T88" t="s">
        <v>1533</v>
      </c>
      <c r="U88" t="s">
        <v>80</v>
      </c>
      <c r="V88" t="s">
        <v>1548</v>
      </c>
      <c r="W88">
        <v>119.98</v>
      </c>
      <c r="X88">
        <v>29.98</v>
      </c>
      <c r="Y88">
        <v>1</v>
      </c>
      <c r="Z88" t="s">
        <v>84</v>
      </c>
      <c r="AA88" t="s">
        <v>2366</v>
      </c>
      <c r="AB88">
        <v>1</v>
      </c>
      <c r="AC88" t="s">
        <v>2633</v>
      </c>
      <c r="AD88">
        <v>136</v>
      </c>
      <c r="AE88" t="s">
        <v>2635</v>
      </c>
      <c r="AF88" s="4">
        <v>43740</v>
      </c>
      <c r="AG88" s="4">
        <v>43799</v>
      </c>
      <c r="AH88" t="s">
        <v>67</v>
      </c>
      <c r="AI88" t="s">
        <v>229</v>
      </c>
      <c r="AJ88" t="s">
        <v>439</v>
      </c>
      <c r="AK88" t="s">
        <v>1001</v>
      </c>
      <c r="AL88" t="s">
        <v>1533</v>
      </c>
      <c r="AM88" t="s">
        <v>80</v>
      </c>
      <c r="AN88" t="s">
        <v>1548</v>
      </c>
      <c r="AO88" t="s">
        <v>84</v>
      </c>
      <c r="AP88" t="s">
        <v>2366</v>
      </c>
    </row>
    <row r="89" spans="1:42" x14ac:dyDescent="0.25">
      <c r="A89">
        <v>62</v>
      </c>
      <c r="B89">
        <v>378</v>
      </c>
      <c r="C89" s="4">
        <v>43769</v>
      </c>
      <c r="D89">
        <v>4</v>
      </c>
      <c r="E89" t="s">
        <v>40</v>
      </c>
      <c r="F89" t="s">
        <v>51</v>
      </c>
      <c r="G89" t="s">
        <v>56</v>
      </c>
      <c r="H89" t="s">
        <v>57</v>
      </c>
      <c r="I89" s="4">
        <v>43537</v>
      </c>
      <c r="J89">
        <v>2</v>
      </c>
      <c r="L89" s="4"/>
      <c r="M89" s="4"/>
      <c r="N89">
        <v>1</v>
      </c>
      <c r="O89" t="s">
        <v>70</v>
      </c>
      <c r="P89" t="s">
        <v>232</v>
      </c>
      <c r="Q89">
        <v>1</v>
      </c>
      <c r="R89" t="s">
        <v>440</v>
      </c>
      <c r="S89" t="s">
        <v>1002</v>
      </c>
      <c r="T89" t="s">
        <v>1534</v>
      </c>
      <c r="U89" t="s">
        <v>67</v>
      </c>
      <c r="V89" t="s">
        <v>1517</v>
      </c>
      <c r="W89">
        <v>68.849999999999994</v>
      </c>
      <c r="X89">
        <v>59.97</v>
      </c>
      <c r="Y89">
        <v>1</v>
      </c>
      <c r="Z89" t="s">
        <v>432</v>
      </c>
      <c r="AA89" t="s">
        <v>2331</v>
      </c>
      <c r="AB89">
        <v>1</v>
      </c>
      <c r="AC89" t="s">
        <v>2633</v>
      </c>
      <c r="AD89">
        <v>178</v>
      </c>
      <c r="AE89" t="s">
        <v>2635</v>
      </c>
      <c r="AF89" s="4">
        <v>43740</v>
      </c>
      <c r="AG89" s="4">
        <v>43799</v>
      </c>
      <c r="AH89" t="s">
        <v>70</v>
      </c>
      <c r="AI89" t="s">
        <v>232</v>
      </c>
      <c r="AJ89" t="s">
        <v>440</v>
      </c>
      <c r="AK89" t="s">
        <v>1002</v>
      </c>
      <c r="AL89" t="s">
        <v>1534</v>
      </c>
      <c r="AM89" t="s">
        <v>67</v>
      </c>
      <c r="AN89" t="s">
        <v>1517</v>
      </c>
      <c r="AO89" t="s">
        <v>432</v>
      </c>
      <c r="AP89" t="s">
        <v>2331</v>
      </c>
    </row>
    <row r="90" spans="1:42" x14ac:dyDescent="0.25">
      <c r="A90">
        <v>63</v>
      </c>
      <c r="B90">
        <v>129</v>
      </c>
      <c r="C90" s="4">
        <v>43770</v>
      </c>
      <c r="D90">
        <v>2</v>
      </c>
      <c r="E90" t="s">
        <v>38</v>
      </c>
      <c r="F90" t="s">
        <v>49</v>
      </c>
      <c r="G90" t="s">
        <v>56</v>
      </c>
      <c r="H90" t="s">
        <v>58</v>
      </c>
      <c r="I90" s="4">
        <v>43622</v>
      </c>
      <c r="J90">
        <v>3</v>
      </c>
      <c r="K90" t="s">
        <v>59</v>
      </c>
      <c r="L90" s="4">
        <v>43615</v>
      </c>
      <c r="M90" s="4">
        <v>43830</v>
      </c>
      <c r="N90">
        <v>1</v>
      </c>
      <c r="O90" t="s">
        <v>86</v>
      </c>
      <c r="P90" t="s">
        <v>248</v>
      </c>
      <c r="Q90">
        <v>1</v>
      </c>
      <c r="R90" t="s">
        <v>441</v>
      </c>
      <c r="S90" t="s">
        <v>1003</v>
      </c>
      <c r="T90" t="s">
        <v>1535</v>
      </c>
      <c r="U90" t="s">
        <v>69</v>
      </c>
      <c r="V90" t="s">
        <v>1577</v>
      </c>
      <c r="W90">
        <v>43.99</v>
      </c>
      <c r="X90">
        <v>24.99</v>
      </c>
      <c r="Y90">
        <v>1</v>
      </c>
      <c r="Z90" t="s">
        <v>530</v>
      </c>
      <c r="AA90" t="s">
        <v>2367</v>
      </c>
      <c r="AB90">
        <v>1</v>
      </c>
      <c r="AC90" t="s">
        <v>2634</v>
      </c>
      <c r="AD90">
        <v>48</v>
      </c>
      <c r="AE90" t="s">
        <v>2635</v>
      </c>
      <c r="AF90" s="4">
        <v>43740</v>
      </c>
      <c r="AG90" s="4">
        <v>43799</v>
      </c>
      <c r="AH90" t="s">
        <v>86</v>
      </c>
      <c r="AI90" t="s">
        <v>248</v>
      </c>
      <c r="AJ90" t="s">
        <v>441</v>
      </c>
      <c r="AK90" t="s">
        <v>2640</v>
      </c>
      <c r="AL90" t="s">
        <v>1535</v>
      </c>
      <c r="AM90" t="s">
        <v>69</v>
      </c>
      <c r="AN90" t="s">
        <v>1577</v>
      </c>
      <c r="AO90" t="s">
        <v>530</v>
      </c>
      <c r="AP90" t="s">
        <v>2367</v>
      </c>
    </row>
    <row r="91" spans="1:42" x14ac:dyDescent="0.25">
      <c r="A91">
        <v>63</v>
      </c>
      <c r="B91">
        <v>129</v>
      </c>
      <c r="C91" s="4">
        <v>43770</v>
      </c>
      <c r="D91">
        <v>2</v>
      </c>
      <c r="E91" t="s">
        <v>38</v>
      </c>
      <c r="F91" t="s">
        <v>49</v>
      </c>
      <c r="G91" t="s">
        <v>56</v>
      </c>
      <c r="H91" t="s">
        <v>58</v>
      </c>
      <c r="I91" s="4">
        <v>43622</v>
      </c>
      <c r="J91">
        <v>3</v>
      </c>
      <c r="K91" t="s">
        <v>59</v>
      </c>
      <c r="L91" s="4">
        <v>43615</v>
      </c>
      <c r="M91" s="4">
        <v>43830</v>
      </c>
      <c r="N91">
        <v>1</v>
      </c>
      <c r="O91" t="s">
        <v>86</v>
      </c>
      <c r="P91" t="s">
        <v>248</v>
      </c>
      <c r="Q91">
        <v>1</v>
      </c>
      <c r="R91" t="s">
        <v>441</v>
      </c>
      <c r="S91" t="s">
        <v>1003</v>
      </c>
      <c r="T91" t="s">
        <v>1535</v>
      </c>
      <c r="U91" t="s">
        <v>69</v>
      </c>
      <c r="V91" t="s">
        <v>1577</v>
      </c>
      <c r="W91">
        <v>43.99</v>
      </c>
      <c r="X91">
        <v>24.99</v>
      </c>
      <c r="Y91">
        <v>1</v>
      </c>
      <c r="Z91" t="s">
        <v>530</v>
      </c>
      <c r="AA91" t="s">
        <v>2367</v>
      </c>
      <c r="AB91">
        <v>1</v>
      </c>
      <c r="AC91" t="s">
        <v>2634</v>
      </c>
      <c r="AD91">
        <v>48</v>
      </c>
      <c r="AE91" t="s">
        <v>2635</v>
      </c>
      <c r="AF91" s="4">
        <v>43740</v>
      </c>
      <c r="AG91" s="4">
        <v>43799</v>
      </c>
      <c r="AK91" t="s">
        <v>2641</v>
      </c>
    </row>
    <row r="92" spans="1:42" x14ac:dyDescent="0.25">
      <c r="A92">
        <v>64</v>
      </c>
      <c r="B92">
        <v>438</v>
      </c>
      <c r="C92" s="4">
        <v>43770</v>
      </c>
      <c r="D92">
        <v>3</v>
      </c>
      <c r="E92" t="s">
        <v>34</v>
      </c>
      <c r="F92" t="s">
        <v>45</v>
      </c>
      <c r="G92" t="s">
        <v>56</v>
      </c>
      <c r="H92" t="s">
        <v>58</v>
      </c>
      <c r="I92" s="4">
        <v>43583</v>
      </c>
      <c r="J92">
        <v>2</v>
      </c>
      <c r="L92" s="4"/>
      <c r="M92" s="4"/>
      <c r="N92">
        <v>2</v>
      </c>
      <c r="O92" t="s">
        <v>94</v>
      </c>
      <c r="P92" t="s">
        <v>256</v>
      </c>
      <c r="Q92">
        <v>2</v>
      </c>
      <c r="R92" t="s">
        <v>442</v>
      </c>
      <c r="S92" t="s">
        <v>1004</v>
      </c>
      <c r="T92" t="s">
        <v>1536</v>
      </c>
      <c r="U92" t="s">
        <v>71</v>
      </c>
      <c r="V92" t="s">
        <v>1902</v>
      </c>
      <c r="W92">
        <v>132.94</v>
      </c>
      <c r="X92">
        <v>44.98</v>
      </c>
      <c r="Y92">
        <v>2</v>
      </c>
      <c r="Z92" t="s">
        <v>2098</v>
      </c>
      <c r="AA92" t="s">
        <v>2368</v>
      </c>
      <c r="AB92">
        <v>1</v>
      </c>
      <c r="AC92" t="s">
        <v>2633</v>
      </c>
      <c r="AD92">
        <v>218</v>
      </c>
      <c r="AE92" t="s">
        <v>2635</v>
      </c>
      <c r="AF92" s="4">
        <v>43740</v>
      </c>
      <c r="AG92" s="4">
        <v>43799</v>
      </c>
      <c r="AH92" t="s">
        <v>70</v>
      </c>
      <c r="AI92" t="s">
        <v>232</v>
      </c>
      <c r="AJ92" t="s">
        <v>411</v>
      </c>
      <c r="AK92" t="s">
        <v>973</v>
      </c>
      <c r="AL92" t="s">
        <v>1506</v>
      </c>
      <c r="AM92" t="s">
        <v>69</v>
      </c>
      <c r="AN92" t="s">
        <v>1517</v>
      </c>
      <c r="AO92" t="s">
        <v>673</v>
      </c>
      <c r="AP92" t="s">
        <v>2348</v>
      </c>
    </row>
    <row r="93" spans="1:42" x14ac:dyDescent="0.25">
      <c r="A93">
        <v>64</v>
      </c>
      <c r="B93">
        <v>438</v>
      </c>
      <c r="C93" s="4">
        <v>43770</v>
      </c>
      <c r="D93">
        <v>3</v>
      </c>
      <c r="E93" t="s">
        <v>34</v>
      </c>
      <c r="F93" t="s">
        <v>45</v>
      </c>
      <c r="G93" t="s">
        <v>56</v>
      </c>
      <c r="H93" t="s">
        <v>58</v>
      </c>
      <c r="I93" s="4">
        <v>43583</v>
      </c>
      <c r="J93">
        <v>2</v>
      </c>
      <c r="L93" s="4"/>
      <c r="M93" s="4"/>
      <c r="N93">
        <v>2</v>
      </c>
      <c r="O93" t="s">
        <v>94</v>
      </c>
      <c r="P93" t="s">
        <v>256</v>
      </c>
      <c r="Q93">
        <v>2</v>
      </c>
      <c r="R93" t="s">
        <v>442</v>
      </c>
      <c r="S93" t="s">
        <v>1004</v>
      </c>
      <c r="T93" t="s">
        <v>1536</v>
      </c>
      <c r="U93" t="s">
        <v>71</v>
      </c>
      <c r="V93" t="s">
        <v>1902</v>
      </c>
      <c r="W93">
        <v>132.94</v>
      </c>
      <c r="X93">
        <v>44.98</v>
      </c>
      <c r="Y93">
        <v>2</v>
      </c>
      <c r="Z93" t="s">
        <v>2098</v>
      </c>
      <c r="AA93" t="s">
        <v>2368</v>
      </c>
      <c r="AB93">
        <v>1</v>
      </c>
      <c r="AC93" t="s">
        <v>2633</v>
      </c>
      <c r="AD93">
        <v>218</v>
      </c>
      <c r="AE93" t="s">
        <v>2635</v>
      </c>
      <c r="AF93" s="4">
        <v>43740</v>
      </c>
      <c r="AG93" s="4">
        <v>43799</v>
      </c>
      <c r="AH93" t="s">
        <v>86</v>
      </c>
      <c r="AI93" t="s">
        <v>248</v>
      </c>
      <c r="AJ93" t="s">
        <v>432</v>
      </c>
      <c r="AK93" t="s">
        <v>995</v>
      </c>
      <c r="AL93" t="s">
        <v>1527</v>
      </c>
      <c r="AM93" t="s">
        <v>69</v>
      </c>
      <c r="AN93" t="s">
        <v>1577</v>
      </c>
      <c r="AO93" t="s">
        <v>549</v>
      </c>
      <c r="AP93" t="s">
        <v>2362</v>
      </c>
    </row>
    <row r="94" spans="1:42" x14ac:dyDescent="0.25">
      <c r="A94">
        <v>65</v>
      </c>
      <c r="B94">
        <v>15</v>
      </c>
      <c r="C94" s="4">
        <v>43771</v>
      </c>
      <c r="D94">
        <v>2</v>
      </c>
      <c r="E94" t="s">
        <v>38</v>
      </c>
      <c r="F94" t="s">
        <v>49</v>
      </c>
      <c r="G94" t="s">
        <v>55</v>
      </c>
      <c r="H94" t="s">
        <v>58</v>
      </c>
      <c r="I94" s="4">
        <v>43739</v>
      </c>
      <c r="J94">
        <v>1</v>
      </c>
      <c r="K94" t="s">
        <v>61</v>
      </c>
      <c r="L94" s="4">
        <v>43615</v>
      </c>
      <c r="M94" s="4">
        <v>43830</v>
      </c>
      <c r="N94">
        <v>1</v>
      </c>
      <c r="O94" t="s">
        <v>86</v>
      </c>
      <c r="P94" t="s">
        <v>248</v>
      </c>
      <c r="Q94">
        <v>1</v>
      </c>
      <c r="R94" t="s">
        <v>443</v>
      </c>
      <c r="S94" t="s">
        <v>1005</v>
      </c>
      <c r="T94" t="s">
        <v>1513</v>
      </c>
      <c r="U94" t="s">
        <v>80</v>
      </c>
      <c r="V94" t="s">
        <v>1577</v>
      </c>
      <c r="W94">
        <v>59.98</v>
      </c>
      <c r="X94">
        <v>49.98</v>
      </c>
      <c r="Y94">
        <v>1</v>
      </c>
      <c r="Z94" t="s">
        <v>549</v>
      </c>
      <c r="AA94" t="s">
        <v>2362</v>
      </c>
      <c r="AB94">
        <v>1</v>
      </c>
      <c r="AC94" t="s">
        <v>2633</v>
      </c>
      <c r="AD94">
        <v>12</v>
      </c>
      <c r="AE94" t="s">
        <v>2635</v>
      </c>
      <c r="AF94" s="4">
        <v>43740</v>
      </c>
      <c r="AG94" s="4">
        <v>43799</v>
      </c>
      <c r="AH94" t="s">
        <v>86</v>
      </c>
      <c r="AI94" t="s">
        <v>248</v>
      </c>
      <c r="AJ94" t="s">
        <v>443</v>
      </c>
      <c r="AK94" t="s">
        <v>1005</v>
      </c>
      <c r="AL94" t="s">
        <v>1513</v>
      </c>
      <c r="AM94" t="s">
        <v>80</v>
      </c>
      <c r="AN94" t="s">
        <v>1577</v>
      </c>
      <c r="AO94" t="s">
        <v>549</v>
      </c>
      <c r="AP94" t="s">
        <v>2362</v>
      </c>
    </row>
    <row r="95" spans="1:42" x14ac:dyDescent="0.25">
      <c r="A95">
        <v>66</v>
      </c>
      <c r="B95">
        <v>363</v>
      </c>
      <c r="C95" s="4">
        <v>43771</v>
      </c>
      <c r="D95">
        <v>2</v>
      </c>
      <c r="E95" t="s">
        <v>38</v>
      </c>
      <c r="F95" t="s">
        <v>49</v>
      </c>
      <c r="G95" t="s">
        <v>55</v>
      </c>
      <c r="H95" t="s">
        <v>57</v>
      </c>
      <c r="I95" s="4">
        <v>43682</v>
      </c>
      <c r="J95">
        <v>3</v>
      </c>
      <c r="K95" t="s">
        <v>59</v>
      </c>
      <c r="L95" s="4">
        <v>43615</v>
      </c>
      <c r="M95" s="4">
        <v>43830</v>
      </c>
      <c r="N95">
        <v>1</v>
      </c>
      <c r="O95" t="s">
        <v>69</v>
      </c>
      <c r="P95" t="s">
        <v>231</v>
      </c>
      <c r="Q95">
        <v>1</v>
      </c>
      <c r="R95" t="s">
        <v>425</v>
      </c>
      <c r="S95" t="s">
        <v>987</v>
      </c>
      <c r="T95" t="s">
        <v>1520</v>
      </c>
      <c r="U95" t="s">
        <v>67</v>
      </c>
      <c r="V95" t="s">
        <v>1577</v>
      </c>
      <c r="W95">
        <v>398.97</v>
      </c>
      <c r="X95">
        <v>74.97</v>
      </c>
      <c r="Y95">
        <v>1</v>
      </c>
      <c r="Z95" t="s">
        <v>78</v>
      </c>
      <c r="AA95" t="s">
        <v>2330</v>
      </c>
      <c r="AB95">
        <v>1</v>
      </c>
      <c r="AC95" t="s">
        <v>2633</v>
      </c>
      <c r="AD95">
        <v>167</v>
      </c>
      <c r="AE95" t="s">
        <v>2635</v>
      </c>
      <c r="AF95" s="4">
        <v>43740</v>
      </c>
      <c r="AG95" s="4">
        <v>43799</v>
      </c>
      <c r="AH95" t="s">
        <v>69</v>
      </c>
      <c r="AI95" t="s">
        <v>231</v>
      </c>
      <c r="AJ95" t="s">
        <v>425</v>
      </c>
      <c r="AK95" t="s">
        <v>987</v>
      </c>
      <c r="AL95" t="s">
        <v>1520</v>
      </c>
      <c r="AM95" t="s">
        <v>67</v>
      </c>
      <c r="AN95" t="s">
        <v>1577</v>
      </c>
      <c r="AO95" t="s">
        <v>78</v>
      </c>
      <c r="AP95" t="s">
        <v>2330</v>
      </c>
    </row>
    <row r="96" spans="1:42" x14ac:dyDescent="0.25">
      <c r="A96">
        <v>67</v>
      </c>
      <c r="B96">
        <v>48</v>
      </c>
      <c r="C96" s="4">
        <v>43773</v>
      </c>
      <c r="D96">
        <v>7</v>
      </c>
      <c r="E96" t="s">
        <v>35</v>
      </c>
      <c r="F96" t="s">
        <v>46</v>
      </c>
      <c r="G96" t="s">
        <v>55</v>
      </c>
      <c r="H96" t="s">
        <v>58</v>
      </c>
      <c r="I96" s="4">
        <v>43728</v>
      </c>
      <c r="J96">
        <v>1</v>
      </c>
      <c r="K96" t="s">
        <v>61</v>
      </c>
      <c r="L96" s="4">
        <v>43615</v>
      </c>
      <c r="M96" s="4">
        <v>43830</v>
      </c>
      <c r="N96">
        <v>1</v>
      </c>
      <c r="O96" t="s">
        <v>90</v>
      </c>
      <c r="P96" t="s">
        <v>252</v>
      </c>
      <c r="Q96">
        <v>1</v>
      </c>
      <c r="R96" t="s">
        <v>444</v>
      </c>
      <c r="S96" t="s">
        <v>1006</v>
      </c>
      <c r="T96" t="s">
        <v>1537</v>
      </c>
      <c r="U96" t="s">
        <v>80</v>
      </c>
      <c r="V96" t="s">
        <v>1562</v>
      </c>
      <c r="W96">
        <v>31.94</v>
      </c>
      <c r="X96">
        <v>19.98</v>
      </c>
      <c r="Y96">
        <v>1</v>
      </c>
      <c r="Z96" t="s">
        <v>645</v>
      </c>
      <c r="AA96" t="s">
        <v>2347</v>
      </c>
      <c r="AB96">
        <v>1</v>
      </c>
      <c r="AC96" t="s">
        <v>2634</v>
      </c>
      <c r="AD96">
        <v>24</v>
      </c>
      <c r="AE96" t="s">
        <v>2635</v>
      </c>
      <c r="AF96" s="4">
        <v>43740</v>
      </c>
      <c r="AG96" s="4">
        <v>43799</v>
      </c>
      <c r="AH96" t="s">
        <v>90</v>
      </c>
      <c r="AI96" t="s">
        <v>252</v>
      </c>
      <c r="AJ96" t="s">
        <v>444</v>
      </c>
      <c r="AK96" t="s">
        <v>1006</v>
      </c>
      <c r="AL96" t="s">
        <v>1537</v>
      </c>
      <c r="AM96" t="s">
        <v>80</v>
      </c>
      <c r="AN96" t="s">
        <v>1562</v>
      </c>
      <c r="AO96" t="s">
        <v>645</v>
      </c>
      <c r="AP96" t="s">
        <v>2347</v>
      </c>
    </row>
    <row r="97" spans="1:42" x14ac:dyDescent="0.25">
      <c r="A97">
        <v>68</v>
      </c>
      <c r="B97">
        <v>179</v>
      </c>
      <c r="C97" s="4">
        <v>43773</v>
      </c>
      <c r="D97">
        <v>11</v>
      </c>
      <c r="E97" t="s">
        <v>37</v>
      </c>
      <c r="F97" t="s">
        <v>48</v>
      </c>
      <c r="G97" t="s">
        <v>56</v>
      </c>
      <c r="H97" t="s">
        <v>57</v>
      </c>
      <c r="I97" s="4">
        <v>43706</v>
      </c>
      <c r="J97">
        <v>3</v>
      </c>
      <c r="K97" t="s">
        <v>59</v>
      </c>
      <c r="L97" s="4">
        <v>43615</v>
      </c>
      <c r="M97" s="4">
        <v>43830</v>
      </c>
      <c r="N97">
        <v>1</v>
      </c>
      <c r="O97" t="s">
        <v>67</v>
      </c>
      <c r="P97" t="s">
        <v>229</v>
      </c>
      <c r="Q97">
        <v>1</v>
      </c>
      <c r="R97" t="s">
        <v>445</v>
      </c>
      <c r="S97" t="s">
        <v>1007</v>
      </c>
      <c r="T97" t="s">
        <v>1533</v>
      </c>
      <c r="U97" t="s">
        <v>80</v>
      </c>
      <c r="V97" t="s">
        <v>1548</v>
      </c>
      <c r="W97">
        <v>119.98</v>
      </c>
      <c r="X97">
        <v>29.98</v>
      </c>
      <c r="Y97">
        <v>1</v>
      </c>
      <c r="Z97" t="s">
        <v>79</v>
      </c>
      <c r="AA97" t="s">
        <v>2349</v>
      </c>
      <c r="AB97">
        <v>1</v>
      </c>
      <c r="AC97" t="s">
        <v>2634</v>
      </c>
      <c r="AD97">
        <v>68</v>
      </c>
      <c r="AE97" t="s">
        <v>2635</v>
      </c>
      <c r="AF97" s="4">
        <v>43740</v>
      </c>
      <c r="AG97" s="4">
        <v>43799</v>
      </c>
      <c r="AH97" t="s">
        <v>67</v>
      </c>
      <c r="AI97" t="s">
        <v>229</v>
      </c>
      <c r="AJ97" t="s">
        <v>445</v>
      </c>
      <c r="AK97" t="s">
        <v>1007</v>
      </c>
      <c r="AL97" t="s">
        <v>1533</v>
      </c>
      <c r="AM97" t="s">
        <v>80</v>
      </c>
      <c r="AN97" t="s">
        <v>1548</v>
      </c>
      <c r="AO97" t="s">
        <v>79</v>
      </c>
      <c r="AP97" t="s">
        <v>2349</v>
      </c>
    </row>
    <row r="98" spans="1:42" x14ac:dyDescent="0.25">
      <c r="A98">
        <v>69</v>
      </c>
      <c r="B98">
        <v>368</v>
      </c>
      <c r="C98" s="4">
        <v>43773</v>
      </c>
      <c r="D98">
        <v>5</v>
      </c>
      <c r="E98" t="s">
        <v>36</v>
      </c>
      <c r="F98" t="s">
        <v>47</v>
      </c>
      <c r="G98" t="s">
        <v>56</v>
      </c>
      <c r="H98" t="s">
        <v>57</v>
      </c>
      <c r="I98" s="4">
        <v>43583</v>
      </c>
      <c r="J98">
        <v>2</v>
      </c>
      <c r="L98" s="4"/>
      <c r="M98" s="4"/>
      <c r="N98">
        <v>2</v>
      </c>
      <c r="O98" t="s">
        <v>95</v>
      </c>
      <c r="P98" t="s">
        <v>257</v>
      </c>
      <c r="Q98">
        <v>3</v>
      </c>
      <c r="R98" t="s">
        <v>446</v>
      </c>
      <c r="S98" t="s">
        <v>1008</v>
      </c>
      <c r="T98" t="s">
        <v>1538</v>
      </c>
      <c r="U98" t="s">
        <v>2000</v>
      </c>
      <c r="V98" t="s">
        <v>2041</v>
      </c>
      <c r="W98">
        <v>276.74</v>
      </c>
      <c r="X98">
        <v>89.94</v>
      </c>
      <c r="Y98">
        <v>3</v>
      </c>
      <c r="Z98" t="s">
        <v>2099</v>
      </c>
      <c r="AA98" t="s">
        <v>2369</v>
      </c>
      <c r="AB98">
        <v>1</v>
      </c>
      <c r="AC98" t="s">
        <v>2633</v>
      </c>
      <c r="AD98">
        <v>170</v>
      </c>
      <c r="AE98" t="s">
        <v>2635</v>
      </c>
      <c r="AF98" s="4">
        <v>43740</v>
      </c>
      <c r="AG98" s="4">
        <v>43799</v>
      </c>
      <c r="AH98" t="s">
        <v>67</v>
      </c>
      <c r="AI98" t="s">
        <v>229</v>
      </c>
      <c r="AJ98" t="s">
        <v>416</v>
      </c>
      <c r="AK98" t="s">
        <v>978</v>
      </c>
      <c r="AL98" t="s">
        <v>1511</v>
      </c>
      <c r="AM98" t="s">
        <v>67</v>
      </c>
      <c r="AN98" t="s">
        <v>1548</v>
      </c>
      <c r="AO98" t="s">
        <v>652</v>
      </c>
      <c r="AP98" t="s">
        <v>2352</v>
      </c>
    </row>
    <row r="99" spans="1:42" x14ac:dyDescent="0.25">
      <c r="A99">
        <v>69</v>
      </c>
      <c r="B99">
        <v>368</v>
      </c>
      <c r="C99" s="4">
        <v>43773</v>
      </c>
      <c r="D99">
        <v>5</v>
      </c>
      <c r="E99" t="s">
        <v>36</v>
      </c>
      <c r="F99" t="s">
        <v>47</v>
      </c>
      <c r="G99" t="s">
        <v>56</v>
      </c>
      <c r="H99" t="s">
        <v>57</v>
      </c>
      <c r="I99" s="4">
        <v>43583</v>
      </c>
      <c r="J99">
        <v>2</v>
      </c>
      <c r="L99" s="4"/>
      <c r="M99" s="4"/>
      <c r="N99">
        <v>2</v>
      </c>
      <c r="O99" t="s">
        <v>95</v>
      </c>
      <c r="P99" t="s">
        <v>257</v>
      </c>
      <c r="Q99">
        <v>3</v>
      </c>
      <c r="R99" t="s">
        <v>446</v>
      </c>
      <c r="S99" t="s">
        <v>1008</v>
      </c>
      <c r="T99" t="s">
        <v>1538</v>
      </c>
      <c r="U99" t="s">
        <v>2000</v>
      </c>
      <c r="V99" t="s">
        <v>2041</v>
      </c>
      <c r="W99">
        <v>276.74</v>
      </c>
      <c r="X99">
        <v>89.94</v>
      </c>
      <c r="Y99">
        <v>3</v>
      </c>
      <c r="Z99" t="s">
        <v>2099</v>
      </c>
      <c r="AA99" t="s">
        <v>2369</v>
      </c>
      <c r="AB99">
        <v>1</v>
      </c>
      <c r="AC99" t="s">
        <v>2633</v>
      </c>
      <c r="AD99">
        <v>170</v>
      </c>
      <c r="AE99" t="s">
        <v>2635</v>
      </c>
      <c r="AF99" s="4">
        <v>43740</v>
      </c>
      <c r="AG99" s="4">
        <v>43799</v>
      </c>
      <c r="AH99" t="s">
        <v>67</v>
      </c>
      <c r="AI99" t="s">
        <v>229</v>
      </c>
      <c r="AJ99" t="s">
        <v>527</v>
      </c>
      <c r="AK99" t="s">
        <v>953</v>
      </c>
      <c r="AL99" t="s">
        <v>1617</v>
      </c>
      <c r="AM99" t="s">
        <v>69</v>
      </c>
      <c r="AN99" t="s">
        <v>1548</v>
      </c>
      <c r="AO99" t="s">
        <v>84</v>
      </c>
      <c r="AP99" t="s">
        <v>2366</v>
      </c>
    </row>
    <row r="100" spans="1:42" x14ac:dyDescent="0.25">
      <c r="A100">
        <v>69</v>
      </c>
      <c r="B100">
        <v>368</v>
      </c>
      <c r="C100" s="4">
        <v>43773</v>
      </c>
      <c r="D100">
        <v>5</v>
      </c>
      <c r="E100" t="s">
        <v>36</v>
      </c>
      <c r="F100" t="s">
        <v>47</v>
      </c>
      <c r="G100" t="s">
        <v>56</v>
      </c>
      <c r="H100" t="s">
        <v>57</v>
      </c>
      <c r="I100" s="4">
        <v>43583</v>
      </c>
      <c r="J100">
        <v>2</v>
      </c>
      <c r="L100" s="4"/>
      <c r="M100" s="4"/>
      <c r="N100">
        <v>2</v>
      </c>
      <c r="O100" t="s">
        <v>95</v>
      </c>
      <c r="P100" t="s">
        <v>257</v>
      </c>
      <c r="Q100">
        <v>3</v>
      </c>
      <c r="R100" t="s">
        <v>446</v>
      </c>
      <c r="S100" t="s">
        <v>1008</v>
      </c>
      <c r="T100" t="s">
        <v>1538</v>
      </c>
      <c r="U100" t="s">
        <v>2000</v>
      </c>
      <c r="V100" t="s">
        <v>2041</v>
      </c>
      <c r="W100">
        <v>276.74</v>
      </c>
      <c r="X100">
        <v>89.94</v>
      </c>
      <c r="Y100">
        <v>3</v>
      </c>
      <c r="Z100" t="s">
        <v>2099</v>
      </c>
      <c r="AA100" t="s">
        <v>2369</v>
      </c>
      <c r="AB100">
        <v>1</v>
      </c>
      <c r="AC100" t="s">
        <v>2633</v>
      </c>
      <c r="AD100">
        <v>170</v>
      </c>
      <c r="AE100" t="s">
        <v>2635</v>
      </c>
      <c r="AF100" s="4">
        <v>43740</v>
      </c>
      <c r="AG100" s="4">
        <v>43799</v>
      </c>
      <c r="AH100" t="s">
        <v>79</v>
      </c>
      <c r="AI100" t="s">
        <v>241</v>
      </c>
      <c r="AJ100" t="s">
        <v>406</v>
      </c>
      <c r="AK100" t="s">
        <v>968</v>
      </c>
      <c r="AL100" t="s">
        <v>1501</v>
      </c>
      <c r="AM100" t="s">
        <v>80</v>
      </c>
      <c r="AN100" t="s">
        <v>1548</v>
      </c>
      <c r="AO100" t="s">
        <v>65</v>
      </c>
      <c r="AP100" t="s">
        <v>2343</v>
      </c>
    </row>
    <row r="101" spans="1:42" x14ac:dyDescent="0.25">
      <c r="A101">
        <v>70</v>
      </c>
      <c r="B101">
        <v>2</v>
      </c>
      <c r="C101" s="4">
        <v>43775</v>
      </c>
      <c r="D101">
        <v>10</v>
      </c>
      <c r="E101" t="s">
        <v>42</v>
      </c>
      <c r="F101" t="s">
        <v>53</v>
      </c>
      <c r="G101" t="s">
        <v>55</v>
      </c>
      <c r="H101" t="s">
        <v>57</v>
      </c>
      <c r="I101" s="4">
        <v>43739</v>
      </c>
      <c r="J101">
        <v>2</v>
      </c>
      <c r="K101" t="s">
        <v>60</v>
      </c>
      <c r="L101" s="4">
        <v>43615</v>
      </c>
      <c r="M101" s="4">
        <v>43830</v>
      </c>
      <c r="N101">
        <v>2</v>
      </c>
      <c r="O101" t="s">
        <v>89</v>
      </c>
      <c r="P101" t="s">
        <v>251</v>
      </c>
      <c r="Q101">
        <v>2</v>
      </c>
      <c r="R101" t="s">
        <v>447</v>
      </c>
      <c r="S101" t="s">
        <v>1009</v>
      </c>
      <c r="T101" t="s">
        <v>1539</v>
      </c>
      <c r="U101" t="s">
        <v>88</v>
      </c>
      <c r="V101" t="s">
        <v>2039</v>
      </c>
      <c r="W101">
        <v>81.96</v>
      </c>
      <c r="X101">
        <v>49.96</v>
      </c>
      <c r="Y101">
        <v>2</v>
      </c>
      <c r="Z101" t="s">
        <v>2100</v>
      </c>
      <c r="AA101" t="s">
        <v>2370</v>
      </c>
      <c r="AB101">
        <v>1</v>
      </c>
      <c r="AC101" t="s">
        <v>2634</v>
      </c>
      <c r="AD101">
        <v>2</v>
      </c>
      <c r="AE101" t="s">
        <v>2635</v>
      </c>
      <c r="AF101" s="4">
        <v>43740</v>
      </c>
      <c r="AG101" s="4">
        <v>43799</v>
      </c>
      <c r="AH101" t="s">
        <v>90</v>
      </c>
      <c r="AI101" t="s">
        <v>252</v>
      </c>
      <c r="AJ101" t="s">
        <v>532</v>
      </c>
      <c r="AK101" t="s">
        <v>1094</v>
      </c>
      <c r="AL101" t="s">
        <v>1562</v>
      </c>
      <c r="AM101" t="s">
        <v>80</v>
      </c>
      <c r="AN101" t="s">
        <v>1562</v>
      </c>
      <c r="AO101" t="s">
        <v>645</v>
      </c>
      <c r="AP101" t="s">
        <v>2347</v>
      </c>
    </row>
    <row r="102" spans="1:42" x14ac:dyDescent="0.25">
      <c r="A102">
        <v>70</v>
      </c>
      <c r="B102">
        <v>2</v>
      </c>
      <c r="C102" s="4">
        <v>43775</v>
      </c>
      <c r="D102">
        <v>10</v>
      </c>
      <c r="E102" t="s">
        <v>42</v>
      </c>
      <c r="F102" t="s">
        <v>53</v>
      </c>
      <c r="G102" t="s">
        <v>55</v>
      </c>
      <c r="H102" t="s">
        <v>57</v>
      </c>
      <c r="I102" s="4">
        <v>43739</v>
      </c>
      <c r="J102">
        <v>2</v>
      </c>
      <c r="K102" t="s">
        <v>60</v>
      </c>
      <c r="L102" s="4">
        <v>43615</v>
      </c>
      <c r="M102" s="4">
        <v>43830</v>
      </c>
      <c r="N102">
        <v>2</v>
      </c>
      <c r="O102" t="s">
        <v>89</v>
      </c>
      <c r="P102" t="s">
        <v>251</v>
      </c>
      <c r="Q102">
        <v>2</v>
      </c>
      <c r="R102" t="s">
        <v>447</v>
      </c>
      <c r="S102" t="s">
        <v>1009</v>
      </c>
      <c r="T102" t="s">
        <v>1539</v>
      </c>
      <c r="U102" t="s">
        <v>88</v>
      </c>
      <c r="V102" t="s">
        <v>2039</v>
      </c>
      <c r="W102">
        <v>81.96</v>
      </c>
      <c r="X102">
        <v>49.96</v>
      </c>
      <c r="Y102">
        <v>2</v>
      </c>
      <c r="Z102" t="s">
        <v>2100</v>
      </c>
      <c r="AA102" t="s">
        <v>2370</v>
      </c>
      <c r="AB102">
        <v>1</v>
      </c>
      <c r="AC102" t="s">
        <v>2634</v>
      </c>
      <c r="AD102">
        <v>2</v>
      </c>
      <c r="AE102" t="s">
        <v>2635</v>
      </c>
      <c r="AF102" s="4">
        <v>43740</v>
      </c>
      <c r="AG102" s="4">
        <v>43799</v>
      </c>
      <c r="AH102" t="s">
        <v>67</v>
      </c>
      <c r="AI102" t="s">
        <v>229</v>
      </c>
      <c r="AJ102" t="s">
        <v>527</v>
      </c>
      <c r="AK102" t="s">
        <v>953</v>
      </c>
      <c r="AL102" t="s">
        <v>1617</v>
      </c>
      <c r="AM102" t="s">
        <v>80</v>
      </c>
      <c r="AN102" t="s">
        <v>1548</v>
      </c>
      <c r="AO102" t="s">
        <v>84</v>
      </c>
      <c r="AP102" t="s">
        <v>2366</v>
      </c>
    </row>
    <row r="103" spans="1:42" x14ac:dyDescent="0.25">
      <c r="A103">
        <v>71</v>
      </c>
      <c r="B103">
        <v>153</v>
      </c>
      <c r="C103" s="4">
        <v>43776</v>
      </c>
      <c r="D103">
        <v>10</v>
      </c>
      <c r="E103" t="s">
        <v>42</v>
      </c>
      <c r="F103" t="s">
        <v>53</v>
      </c>
      <c r="G103" t="s">
        <v>56</v>
      </c>
      <c r="H103" t="s">
        <v>57</v>
      </c>
      <c r="I103" s="4">
        <v>43739</v>
      </c>
      <c r="J103">
        <v>3</v>
      </c>
      <c r="K103" t="s">
        <v>59</v>
      </c>
      <c r="L103" s="4">
        <v>43615</v>
      </c>
      <c r="M103" s="4">
        <v>43830</v>
      </c>
      <c r="N103">
        <v>1</v>
      </c>
      <c r="O103" t="s">
        <v>69</v>
      </c>
      <c r="P103" t="s">
        <v>231</v>
      </c>
      <c r="Q103">
        <v>1</v>
      </c>
      <c r="R103" t="s">
        <v>448</v>
      </c>
      <c r="S103" t="s">
        <v>1010</v>
      </c>
      <c r="T103" t="s">
        <v>1540</v>
      </c>
      <c r="U103" t="s">
        <v>80</v>
      </c>
      <c r="V103" t="s">
        <v>1577</v>
      </c>
      <c r="W103">
        <v>13.98</v>
      </c>
      <c r="X103">
        <v>49.98</v>
      </c>
      <c r="Y103">
        <v>1</v>
      </c>
      <c r="Z103" t="s">
        <v>69</v>
      </c>
      <c r="AA103" t="s">
        <v>2360</v>
      </c>
      <c r="AB103">
        <v>1</v>
      </c>
      <c r="AC103" t="s">
        <v>2633</v>
      </c>
      <c r="AD103">
        <v>56</v>
      </c>
      <c r="AE103" t="s">
        <v>2635</v>
      </c>
      <c r="AF103" s="4">
        <v>43740</v>
      </c>
      <c r="AG103" s="4">
        <v>43799</v>
      </c>
      <c r="AH103" t="s">
        <v>69</v>
      </c>
      <c r="AI103" t="s">
        <v>231</v>
      </c>
      <c r="AJ103" t="s">
        <v>448</v>
      </c>
      <c r="AK103" t="s">
        <v>1010</v>
      </c>
      <c r="AL103" t="s">
        <v>1540</v>
      </c>
      <c r="AM103" t="s">
        <v>80</v>
      </c>
      <c r="AN103" t="s">
        <v>1577</v>
      </c>
      <c r="AO103" t="s">
        <v>69</v>
      </c>
      <c r="AP103" t="s">
        <v>2360</v>
      </c>
    </row>
    <row r="104" spans="1:42" x14ac:dyDescent="0.25">
      <c r="A104">
        <v>72</v>
      </c>
      <c r="B104">
        <v>373</v>
      </c>
      <c r="C104" s="4">
        <v>43776</v>
      </c>
      <c r="D104">
        <v>2</v>
      </c>
      <c r="E104" t="s">
        <v>38</v>
      </c>
      <c r="F104" t="s">
        <v>49</v>
      </c>
      <c r="G104" t="s">
        <v>55</v>
      </c>
      <c r="H104" t="s">
        <v>58</v>
      </c>
      <c r="I104" s="4">
        <v>43668</v>
      </c>
      <c r="J104">
        <v>3</v>
      </c>
      <c r="K104" t="s">
        <v>59</v>
      </c>
      <c r="L104" s="4">
        <v>43615</v>
      </c>
      <c r="M104" s="4">
        <v>43830</v>
      </c>
      <c r="N104">
        <v>1</v>
      </c>
      <c r="O104" t="s">
        <v>90</v>
      </c>
      <c r="P104" t="s">
        <v>252</v>
      </c>
      <c r="Q104">
        <v>1</v>
      </c>
      <c r="R104" t="s">
        <v>449</v>
      </c>
      <c r="S104" t="s">
        <v>1011</v>
      </c>
      <c r="T104" t="s">
        <v>1541</v>
      </c>
      <c r="U104" t="s">
        <v>80</v>
      </c>
      <c r="V104" t="s">
        <v>1562</v>
      </c>
      <c r="W104">
        <v>86.38</v>
      </c>
      <c r="X104">
        <v>19.98</v>
      </c>
      <c r="Y104">
        <v>1</v>
      </c>
      <c r="Z104" t="s">
        <v>410</v>
      </c>
      <c r="AA104" t="s">
        <v>2359</v>
      </c>
      <c r="AB104">
        <v>1</v>
      </c>
      <c r="AC104" t="s">
        <v>2634</v>
      </c>
      <c r="AD104">
        <v>174</v>
      </c>
      <c r="AE104" t="s">
        <v>2635</v>
      </c>
      <c r="AF104" s="4">
        <v>43740</v>
      </c>
      <c r="AG104" s="4">
        <v>43799</v>
      </c>
      <c r="AH104" t="s">
        <v>90</v>
      </c>
      <c r="AI104" t="s">
        <v>252</v>
      </c>
      <c r="AJ104" t="s">
        <v>449</v>
      </c>
      <c r="AK104" t="s">
        <v>1011</v>
      </c>
      <c r="AL104" t="s">
        <v>1541</v>
      </c>
      <c r="AM104" t="s">
        <v>80</v>
      </c>
      <c r="AN104" t="s">
        <v>1562</v>
      </c>
      <c r="AO104" t="s">
        <v>410</v>
      </c>
      <c r="AP104" t="s">
        <v>2359</v>
      </c>
    </row>
    <row r="105" spans="1:42" x14ac:dyDescent="0.25">
      <c r="A105">
        <v>73</v>
      </c>
      <c r="B105">
        <v>213</v>
      </c>
      <c r="C105" s="4">
        <v>43777</v>
      </c>
      <c r="D105">
        <v>2</v>
      </c>
      <c r="E105" t="s">
        <v>38</v>
      </c>
      <c r="F105" t="s">
        <v>49</v>
      </c>
      <c r="G105" t="s">
        <v>55</v>
      </c>
      <c r="H105" t="s">
        <v>57</v>
      </c>
      <c r="I105" s="4">
        <v>43672</v>
      </c>
      <c r="J105">
        <v>2</v>
      </c>
      <c r="K105" t="s">
        <v>60</v>
      </c>
      <c r="L105" s="4">
        <v>43615</v>
      </c>
      <c r="M105" s="4">
        <v>43830</v>
      </c>
      <c r="N105">
        <v>2</v>
      </c>
      <c r="O105" t="s">
        <v>96</v>
      </c>
      <c r="P105" t="s">
        <v>258</v>
      </c>
      <c r="Q105">
        <v>2</v>
      </c>
      <c r="R105" t="s">
        <v>450</v>
      </c>
      <c r="S105" t="s">
        <v>1012</v>
      </c>
      <c r="T105" t="s">
        <v>1542</v>
      </c>
      <c r="U105" t="s">
        <v>180</v>
      </c>
      <c r="V105" t="s">
        <v>1869</v>
      </c>
      <c r="W105">
        <v>98.86</v>
      </c>
      <c r="X105">
        <v>44.97</v>
      </c>
      <c r="Y105">
        <v>2</v>
      </c>
      <c r="Z105" t="s">
        <v>2101</v>
      </c>
      <c r="AA105" t="s">
        <v>2371</v>
      </c>
      <c r="AB105">
        <v>1</v>
      </c>
      <c r="AC105" t="s">
        <v>2633</v>
      </c>
      <c r="AD105">
        <v>81</v>
      </c>
      <c r="AE105" t="s">
        <v>2635</v>
      </c>
      <c r="AF105" s="4">
        <v>43740</v>
      </c>
      <c r="AG105" s="4">
        <v>43799</v>
      </c>
      <c r="AH105" t="s">
        <v>84</v>
      </c>
      <c r="AI105" t="s">
        <v>246</v>
      </c>
      <c r="AJ105" t="s">
        <v>549</v>
      </c>
      <c r="AK105" t="s">
        <v>1110</v>
      </c>
      <c r="AL105" t="s">
        <v>1635</v>
      </c>
      <c r="AM105" t="s">
        <v>80</v>
      </c>
      <c r="AN105" t="s">
        <v>1548</v>
      </c>
      <c r="AO105" t="s">
        <v>410</v>
      </c>
      <c r="AP105" t="s">
        <v>2359</v>
      </c>
    </row>
    <row r="106" spans="1:42" x14ac:dyDescent="0.25">
      <c r="A106">
        <v>73</v>
      </c>
      <c r="B106">
        <v>213</v>
      </c>
      <c r="C106" s="4">
        <v>43777</v>
      </c>
      <c r="D106">
        <v>2</v>
      </c>
      <c r="E106" t="s">
        <v>38</v>
      </c>
      <c r="F106" t="s">
        <v>49</v>
      </c>
      <c r="G106" t="s">
        <v>55</v>
      </c>
      <c r="H106" t="s">
        <v>57</v>
      </c>
      <c r="I106" s="4">
        <v>43672</v>
      </c>
      <c r="J106">
        <v>2</v>
      </c>
      <c r="K106" t="s">
        <v>60</v>
      </c>
      <c r="L106" s="4">
        <v>43615</v>
      </c>
      <c r="M106" s="4">
        <v>43830</v>
      </c>
      <c r="N106">
        <v>2</v>
      </c>
      <c r="O106" t="s">
        <v>96</v>
      </c>
      <c r="P106" t="s">
        <v>258</v>
      </c>
      <c r="Q106">
        <v>2</v>
      </c>
      <c r="R106" t="s">
        <v>450</v>
      </c>
      <c r="S106" t="s">
        <v>1012</v>
      </c>
      <c r="T106" t="s">
        <v>1542</v>
      </c>
      <c r="U106" t="s">
        <v>180</v>
      </c>
      <c r="V106" t="s">
        <v>1869</v>
      </c>
      <c r="W106">
        <v>98.86</v>
      </c>
      <c r="X106">
        <v>44.97</v>
      </c>
      <c r="Y106">
        <v>2</v>
      </c>
      <c r="Z106" t="s">
        <v>2101</v>
      </c>
      <c r="AA106" t="s">
        <v>2371</v>
      </c>
      <c r="AB106">
        <v>1</v>
      </c>
      <c r="AC106" t="s">
        <v>2633</v>
      </c>
      <c r="AD106">
        <v>81</v>
      </c>
      <c r="AE106" t="s">
        <v>2635</v>
      </c>
      <c r="AF106" s="4">
        <v>43740</v>
      </c>
      <c r="AG106" s="4">
        <v>43799</v>
      </c>
      <c r="AH106" t="s">
        <v>79</v>
      </c>
      <c r="AI106" t="s">
        <v>241</v>
      </c>
      <c r="AJ106" t="s">
        <v>423</v>
      </c>
      <c r="AK106" t="s">
        <v>985</v>
      </c>
      <c r="AL106" t="s">
        <v>1518</v>
      </c>
      <c r="AM106" t="s">
        <v>69</v>
      </c>
      <c r="AN106" t="s">
        <v>1548</v>
      </c>
      <c r="AO106" t="s">
        <v>455</v>
      </c>
      <c r="AP106" t="s">
        <v>2340</v>
      </c>
    </row>
    <row r="107" spans="1:42" x14ac:dyDescent="0.25">
      <c r="A107">
        <v>74</v>
      </c>
      <c r="B107">
        <v>430</v>
      </c>
      <c r="C107" s="4">
        <v>43777</v>
      </c>
      <c r="D107">
        <v>11</v>
      </c>
      <c r="E107" t="s">
        <v>37</v>
      </c>
      <c r="F107" t="s">
        <v>48</v>
      </c>
      <c r="G107" t="s">
        <v>55</v>
      </c>
      <c r="H107" t="s">
        <v>58</v>
      </c>
      <c r="I107" s="4">
        <v>43546</v>
      </c>
      <c r="J107">
        <v>3</v>
      </c>
      <c r="L107" s="4"/>
      <c r="M107" s="4"/>
      <c r="N107">
        <v>1</v>
      </c>
      <c r="O107" t="s">
        <v>67</v>
      </c>
      <c r="P107" t="s">
        <v>229</v>
      </c>
      <c r="Q107">
        <v>1</v>
      </c>
      <c r="R107" t="s">
        <v>391</v>
      </c>
      <c r="S107" t="s">
        <v>953</v>
      </c>
      <c r="T107" t="s">
        <v>1487</v>
      </c>
      <c r="U107" t="s">
        <v>69</v>
      </c>
      <c r="V107" t="s">
        <v>1548</v>
      </c>
      <c r="W107">
        <v>29.95</v>
      </c>
      <c r="X107">
        <v>14.99</v>
      </c>
      <c r="Y107">
        <v>1</v>
      </c>
      <c r="Z107" t="s">
        <v>90</v>
      </c>
      <c r="AA107" t="s">
        <v>2328</v>
      </c>
      <c r="AB107">
        <v>1</v>
      </c>
      <c r="AC107" t="s">
        <v>2634</v>
      </c>
      <c r="AD107">
        <v>213</v>
      </c>
      <c r="AE107" t="s">
        <v>2635</v>
      </c>
      <c r="AF107" s="4">
        <v>43740</v>
      </c>
      <c r="AG107" s="4">
        <v>43799</v>
      </c>
      <c r="AH107" t="s">
        <v>67</v>
      </c>
      <c r="AI107" t="s">
        <v>229</v>
      </c>
      <c r="AJ107" t="s">
        <v>391</v>
      </c>
      <c r="AK107" t="s">
        <v>953</v>
      </c>
      <c r="AL107" t="s">
        <v>1487</v>
      </c>
      <c r="AM107" t="s">
        <v>69</v>
      </c>
      <c r="AN107" t="s">
        <v>1548</v>
      </c>
      <c r="AO107" t="s">
        <v>90</v>
      </c>
      <c r="AP107" t="s">
        <v>2328</v>
      </c>
    </row>
    <row r="108" spans="1:42" x14ac:dyDescent="0.25">
      <c r="A108">
        <v>75</v>
      </c>
      <c r="B108">
        <v>194</v>
      </c>
      <c r="C108" s="4">
        <v>43778</v>
      </c>
      <c r="D108">
        <v>3</v>
      </c>
      <c r="E108" t="s">
        <v>34</v>
      </c>
      <c r="F108" t="s">
        <v>45</v>
      </c>
      <c r="G108" t="s">
        <v>55</v>
      </c>
      <c r="H108" t="s">
        <v>57</v>
      </c>
      <c r="I108" s="4">
        <v>43702</v>
      </c>
      <c r="J108">
        <v>3</v>
      </c>
      <c r="K108" t="s">
        <v>59</v>
      </c>
      <c r="L108" s="4">
        <v>43615</v>
      </c>
      <c r="M108" s="4">
        <v>43830</v>
      </c>
      <c r="N108">
        <v>1</v>
      </c>
      <c r="O108" t="s">
        <v>78</v>
      </c>
      <c r="P108" t="s">
        <v>240</v>
      </c>
      <c r="Q108">
        <v>1</v>
      </c>
      <c r="R108" t="s">
        <v>408</v>
      </c>
      <c r="S108" t="s">
        <v>970</v>
      </c>
      <c r="T108" t="s">
        <v>1503</v>
      </c>
      <c r="U108" t="s">
        <v>69</v>
      </c>
      <c r="V108" t="s">
        <v>1548</v>
      </c>
      <c r="W108">
        <v>29.94</v>
      </c>
      <c r="X108">
        <v>14.99</v>
      </c>
      <c r="Y108">
        <v>1</v>
      </c>
      <c r="Z108" t="s">
        <v>393</v>
      </c>
      <c r="AA108" t="s">
        <v>2345</v>
      </c>
      <c r="AB108">
        <v>1</v>
      </c>
      <c r="AC108" t="s">
        <v>2633</v>
      </c>
      <c r="AD108">
        <v>75</v>
      </c>
      <c r="AE108" t="s">
        <v>2635</v>
      </c>
      <c r="AF108" s="4">
        <v>43740</v>
      </c>
      <c r="AG108" s="4">
        <v>43799</v>
      </c>
      <c r="AH108" t="s">
        <v>78</v>
      </c>
      <c r="AI108" t="s">
        <v>240</v>
      </c>
      <c r="AJ108" t="s">
        <v>408</v>
      </c>
      <c r="AK108" t="s">
        <v>970</v>
      </c>
      <c r="AL108" t="s">
        <v>1503</v>
      </c>
      <c r="AM108" t="s">
        <v>69</v>
      </c>
      <c r="AN108" t="s">
        <v>1548</v>
      </c>
      <c r="AO108" t="s">
        <v>393</v>
      </c>
      <c r="AP108" t="s">
        <v>2345</v>
      </c>
    </row>
    <row r="109" spans="1:42" x14ac:dyDescent="0.25">
      <c r="A109">
        <v>76</v>
      </c>
      <c r="B109">
        <v>294</v>
      </c>
      <c r="C109" s="4">
        <v>43778</v>
      </c>
      <c r="D109">
        <v>2</v>
      </c>
      <c r="E109" t="s">
        <v>38</v>
      </c>
      <c r="F109" t="s">
        <v>49</v>
      </c>
      <c r="G109" t="s">
        <v>56</v>
      </c>
      <c r="H109" t="s">
        <v>58</v>
      </c>
      <c r="I109" s="4">
        <v>43635</v>
      </c>
      <c r="J109">
        <v>3</v>
      </c>
      <c r="K109" t="s">
        <v>59</v>
      </c>
      <c r="L109" s="4">
        <v>43615</v>
      </c>
      <c r="M109" s="4">
        <v>43830</v>
      </c>
      <c r="N109">
        <v>2</v>
      </c>
      <c r="O109" t="s">
        <v>97</v>
      </c>
      <c r="P109" t="s">
        <v>259</v>
      </c>
      <c r="Q109">
        <v>2</v>
      </c>
      <c r="R109" t="s">
        <v>451</v>
      </c>
      <c r="S109" t="s">
        <v>1013</v>
      </c>
      <c r="T109" t="s">
        <v>1543</v>
      </c>
      <c r="U109" t="s">
        <v>88</v>
      </c>
      <c r="V109" t="s">
        <v>2030</v>
      </c>
      <c r="W109">
        <v>411.96</v>
      </c>
      <c r="X109">
        <v>69.959999999999994</v>
      </c>
      <c r="Y109">
        <v>2</v>
      </c>
      <c r="Z109" t="s">
        <v>2102</v>
      </c>
      <c r="AA109" t="s">
        <v>2372</v>
      </c>
      <c r="AB109">
        <v>1</v>
      </c>
      <c r="AC109" t="s">
        <v>2634</v>
      </c>
      <c r="AD109">
        <v>125</v>
      </c>
      <c r="AE109" t="s">
        <v>2635</v>
      </c>
      <c r="AF109" s="4">
        <v>43740</v>
      </c>
      <c r="AG109" s="4">
        <v>43799</v>
      </c>
      <c r="AH109" t="s">
        <v>65</v>
      </c>
      <c r="AI109" t="s">
        <v>227</v>
      </c>
      <c r="AJ109" t="s">
        <v>429</v>
      </c>
      <c r="AK109" t="s">
        <v>992</v>
      </c>
      <c r="AL109" t="s">
        <v>1510</v>
      </c>
      <c r="AM109" t="s">
        <v>80</v>
      </c>
      <c r="AN109" t="s">
        <v>1517</v>
      </c>
      <c r="AO109" t="s">
        <v>431</v>
      </c>
      <c r="AP109" t="s">
        <v>2326</v>
      </c>
    </row>
    <row r="110" spans="1:42" x14ac:dyDescent="0.25">
      <c r="A110">
        <v>76</v>
      </c>
      <c r="B110">
        <v>294</v>
      </c>
      <c r="C110" s="4">
        <v>43778</v>
      </c>
      <c r="D110">
        <v>2</v>
      </c>
      <c r="E110" t="s">
        <v>38</v>
      </c>
      <c r="F110" t="s">
        <v>49</v>
      </c>
      <c r="G110" t="s">
        <v>56</v>
      </c>
      <c r="H110" t="s">
        <v>58</v>
      </c>
      <c r="I110" s="4">
        <v>43635</v>
      </c>
      <c r="J110">
        <v>3</v>
      </c>
      <c r="K110" t="s">
        <v>59</v>
      </c>
      <c r="L110" s="4">
        <v>43615</v>
      </c>
      <c r="M110" s="4">
        <v>43830</v>
      </c>
      <c r="N110">
        <v>2</v>
      </c>
      <c r="O110" t="s">
        <v>97</v>
      </c>
      <c r="P110" t="s">
        <v>259</v>
      </c>
      <c r="Q110">
        <v>2</v>
      </c>
      <c r="R110" t="s">
        <v>451</v>
      </c>
      <c r="S110" t="s">
        <v>1013</v>
      </c>
      <c r="T110" t="s">
        <v>1543</v>
      </c>
      <c r="U110" t="s">
        <v>88</v>
      </c>
      <c r="V110" t="s">
        <v>2030</v>
      </c>
      <c r="W110">
        <v>411.96</v>
      </c>
      <c r="X110">
        <v>69.959999999999994</v>
      </c>
      <c r="Y110">
        <v>2</v>
      </c>
      <c r="Z110" t="s">
        <v>2102</v>
      </c>
      <c r="AA110" t="s">
        <v>2372</v>
      </c>
      <c r="AB110">
        <v>1</v>
      </c>
      <c r="AC110" t="s">
        <v>2634</v>
      </c>
      <c r="AD110">
        <v>125</v>
      </c>
      <c r="AE110" t="s">
        <v>2635</v>
      </c>
      <c r="AF110" s="4">
        <v>43740</v>
      </c>
      <c r="AG110" s="4">
        <v>43799</v>
      </c>
      <c r="AH110" t="s">
        <v>78</v>
      </c>
      <c r="AI110" t="s">
        <v>240</v>
      </c>
      <c r="AJ110" t="s">
        <v>871</v>
      </c>
      <c r="AK110" t="s">
        <v>1408</v>
      </c>
      <c r="AL110" t="s">
        <v>1923</v>
      </c>
      <c r="AM110" t="s">
        <v>80</v>
      </c>
      <c r="AN110" t="s">
        <v>1548</v>
      </c>
      <c r="AO110" t="s">
        <v>393</v>
      </c>
      <c r="AP110" t="s">
        <v>2345</v>
      </c>
    </row>
    <row r="111" spans="1:42" x14ac:dyDescent="0.25">
      <c r="A111">
        <v>77</v>
      </c>
      <c r="B111">
        <v>349</v>
      </c>
      <c r="C111" s="4">
        <v>43780</v>
      </c>
      <c r="D111">
        <v>1</v>
      </c>
      <c r="E111" t="s">
        <v>39</v>
      </c>
      <c r="F111" t="s">
        <v>50</v>
      </c>
      <c r="G111" t="s">
        <v>55</v>
      </c>
      <c r="H111" t="s">
        <v>57</v>
      </c>
      <c r="I111" s="4">
        <v>43494</v>
      </c>
      <c r="J111">
        <v>1</v>
      </c>
      <c r="L111" s="4"/>
      <c r="M111" s="4"/>
      <c r="N111">
        <v>2</v>
      </c>
      <c r="O111" t="s">
        <v>66</v>
      </c>
      <c r="P111" t="s">
        <v>228</v>
      </c>
      <c r="Q111">
        <v>2</v>
      </c>
      <c r="R111" t="s">
        <v>452</v>
      </c>
      <c r="S111" t="s">
        <v>1014</v>
      </c>
      <c r="T111" t="s">
        <v>1544</v>
      </c>
      <c r="U111" t="s">
        <v>75</v>
      </c>
      <c r="V111" t="s">
        <v>2042</v>
      </c>
      <c r="W111">
        <v>285.85000000000002</v>
      </c>
      <c r="X111">
        <v>59.95</v>
      </c>
      <c r="Y111">
        <v>2</v>
      </c>
      <c r="Z111" t="s">
        <v>2088</v>
      </c>
      <c r="AA111" t="s">
        <v>2338</v>
      </c>
      <c r="AB111">
        <v>1</v>
      </c>
      <c r="AC111" t="s">
        <v>2634</v>
      </c>
      <c r="AD111">
        <v>156</v>
      </c>
      <c r="AE111" t="s">
        <v>2635</v>
      </c>
      <c r="AF111" s="4">
        <v>43740</v>
      </c>
      <c r="AG111" s="4">
        <v>43799</v>
      </c>
      <c r="AH111" t="s">
        <v>70</v>
      </c>
      <c r="AI111" t="s">
        <v>232</v>
      </c>
      <c r="AJ111" t="s">
        <v>719</v>
      </c>
      <c r="AK111" t="s">
        <v>1261</v>
      </c>
      <c r="AL111" t="s">
        <v>1779</v>
      </c>
      <c r="AM111" t="s">
        <v>80</v>
      </c>
      <c r="AN111" t="s">
        <v>1548</v>
      </c>
      <c r="AO111" t="s">
        <v>432</v>
      </c>
      <c r="AP111" t="s">
        <v>2331</v>
      </c>
    </row>
    <row r="112" spans="1:42" x14ac:dyDescent="0.25">
      <c r="A112">
        <v>77</v>
      </c>
      <c r="B112">
        <v>349</v>
      </c>
      <c r="C112" s="4">
        <v>43780</v>
      </c>
      <c r="D112">
        <v>1</v>
      </c>
      <c r="E112" t="s">
        <v>39</v>
      </c>
      <c r="F112" t="s">
        <v>50</v>
      </c>
      <c r="G112" t="s">
        <v>55</v>
      </c>
      <c r="H112" t="s">
        <v>57</v>
      </c>
      <c r="I112" s="4">
        <v>43494</v>
      </c>
      <c r="J112">
        <v>1</v>
      </c>
      <c r="L112" s="4"/>
      <c r="M112" s="4"/>
      <c r="N112">
        <v>2</v>
      </c>
      <c r="O112" t="s">
        <v>66</v>
      </c>
      <c r="P112" t="s">
        <v>228</v>
      </c>
      <c r="Q112">
        <v>2</v>
      </c>
      <c r="R112" t="s">
        <v>452</v>
      </c>
      <c r="S112" t="s">
        <v>1014</v>
      </c>
      <c r="T112" t="s">
        <v>1544</v>
      </c>
      <c r="U112" t="s">
        <v>75</v>
      </c>
      <c r="V112" t="s">
        <v>2042</v>
      </c>
      <c r="W112">
        <v>285.85000000000002</v>
      </c>
      <c r="X112">
        <v>59.95</v>
      </c>
      <c r="Y112">
        <v>2</v>
      </c>
      <c r="Z112" t="s">
        <v>2088</v>
      </c>
      <c r="AA112" t="s">
        <v>2338</v>
      </c>
      <c r="AB112">
        <v>1</v>
      </c>
      <c r="AC112" t="s">
        <v>2634</v>
      </c>
      <c r="AD112">
        <v>156</v>
      </c>
      <c r="AE112" t="s">
        <v>2635</v>
      </c>
      <c r="AF112" s="4">
        <v>43740</v>
      </c>
      <c r="AG112" s="4">
        <v>43799</v>
      </c>
      <c r="AH112" t="s">
        <v>80</v>
      </c>
      <c r="AI112" t="s">
        <v>242</v>
      </c>
      <c r="AJ112" t="s">
        <v>587</v>
      </c>
      <c r="AK112" t="s">
        <v>1143</v>
      </c>
      <c r="AL112" t="s">
        <v>1668</v>
      </c>
      <c r="AM112" t="s">
        <v>67</v>
      </c>
      <c r="AN112" t="s">
        <v>1562</v>
      </c>
      <c r="AO112" t="s">
        <v>79</v>
      </c>
      <c r="AP112" t="s">
        <v>2349</v>
      </c>
    </row>
    <row r="113" spans="1:42" x14ac:dyDescent="0.25">
      <c r="A113">
        <v>78</v>
      </c>
      <c r="B113">
        <v>40</v>
      </c>
      <c r="C113" s="4">
        <v>43781</v>
      </c>
      <c r="D113">
        <v>2</v>
      </c>
      <c r="E113" t="s">
        <v>38</v>
      </c>
      <c r="F113" t="s">
        <v>49</v>
      </c>
      <c r="G113" t="s">
        <v>55</v>
      </c>
      <c r="H113" t="s">
        <v>58</v>
      </c>
      <c r="I113" s="4">
        <v>43675</v>
      </c>
      <c r="J113">
        <v>2</v>
      </c>
      <c r="K113" t="s">
        <v>60</v>
      </c>
      <c r="L113" s="4">
        <v>43615</v>
      </c>
      <c r="M113" s="4">
        <v>43830</v>
      </c>
      <c r="N113">
        <v>1</v>
      </c>
      <c r="O113" t="s">
        <v>67</v>
      </c>
      <c r="P113" t="s">
        <v>229</v>
      </c>
      <c r="Q113">
        <v>1</v>
      </c>
      <c r="R113" t="s">
        <v>412</v>
      </c>
      <c r="S113" t="s">
        <v>974</v>
      </c>
      <c r="T113" t="s">
        <v>1507</v>
      </c>
      <c r="U113" t="s">
        <v>80</v>
      </c>
      <c r="V113" t="s">
        <v>1548</v>
      </c>
      <c r="W113">
        <v>57.78</v>
      </c>
      <c r="X113">
        <v>29.98</v>
      </c>
      <c r="Y113">
        <v>1</v>
      </c>
      <c r="Z113" t="s">
        <v>79</v>
      </c>
      <c r="AA113" t="s">
        <v>2349</v>
      </c>
      <c r="AB113">
        <v>1</v>
      </c>
      <c r="AC113" t="s">
        <v>2634</v>
      </c>
      <c r="AD113">
        <v>19</v>
      </c>
      <c r="AE113" t="s">
        <v>2635</v>
      </c>
      <c r="AF113" s="4">
        <v>43740</v>
      </c>
      <c r="AG113" s="4">
        <v>43799</v>
      </c>
      <c r="AH113" t="s">
        <v>67</v>
      </c>
      <c r="AI113" t="s">
        <v>229</v>
      </c>
      <c r="AJ113" t="s">
        <v>412</v>
      </c>
      <c r="AK113" t="s">
        <v>974</v>
      </c>
      <c r="AL113" t="s">
        <v>1507</v>
      </c>
      <c r="AM113" t="s">
        <v>80</v>
      </c>
      <c r="AN113" t="s">
        <v>1548</v>
      </c>
      <c r="AO113" t="s">
        <v>79</v>
      </c>
      <c r="AP113" t="s">
        <v>2349</v>
      </c>
    </row>
    <row r="114" spans="1:42" x14ac:dyDescent="0.25">
      <c r="A114">
        <v>79</v>
      </c>
      <c r="B114">
        <v>174</v>
      </c>
      <c r="C114" s="4">
        <v>43781</v>
      </c>
      <c r="D114">
        <v>11</v>
      </c>
      <c r="E114" t="s">
        <v>37</v>
      </c>
      <c r="F114" t="s">
        <v>48</v>
      </c>
      <c r="G114" t="s">
        <v>56</v>
      </c>
      <c r="H114" t="s">
        <v>57</v>
      </c>
      <c r="I114" s="4">
        <v>43732</v>
      </c>
      <c r="J114">
        <v>3</v>
      </c>
      <c r="K114" t="s">
        <v>59</v>
      </c>
      <c r="L114" s="4">
        <v>43615</v>
      </c>
      <c r="M114" s="4">
        <v>43830</v>
      </c>
      <c r="N114">
        <v>1</v>
      </c>
      <c r="O114" t="s">
        <v>90</v>
      </c>
      <c r="P114" t="s">
        <v>252</v>
      </c>
      <c r="Q114">
        <v>1</v>
      </c>
      <c r="R114" t="s">
        <v>69</v>
      </c>
      <c r="S114" t="s">
        <v>1015</v>
      </c>
      <c r="T114" t="s">
        <v>1545</v>
      </c>
      <c r="U114" t="s">
        <v>67</v>
      </c>
      <c r="V114" t="s">
        <v>1562</v>
      </c>
      <c r="W114">
        <v>284.97000000000003</v>
      </c>
      <c r="X114">
        <v>29.97</v>
      </c>
      <c r="Y114">
        <v>1</v>
      </c>
      <c r="Z114" t="s">
        <v>645</v>
      </c>
      <c r="AA114" t="s">
        <v>2347</v>
      </c>
      <c r="AB114">
        <v>1</v>
      </c>
      <c r="AC114" t="s">
        <v>2634</v>
      </c>
      <c r="AD114">
        <v>64</v>
      </c>
      <c r="AE114" t="s">
        <v>2635</v>
      </c>
      <c r="AF114" s="4">
        <v>43740</v>
      </c>
      <c r="AG114" s="4">
        <v>43799</v>
      </c>
      <c r="AH114" t="s">
        <v>90</v>
      </c>
      <c r="AI114" t="s">
        <v>252</v>
      </c>
      <c r="AJ114" t="s">
        <v>69</v>
      </c>
      <c r="AK114" t="s">
        <v>1015</v>
      </c>
      <c r="AL114" t="s">
        <v>1545</v>
      </c>
      <c r="AM114" t="s">
        <v>67</v>
      </c>
      <c r="AN114" t="s">
        <v>1562</v>
      </c>
      <c r="AO114" t="s">
        <v>645</v>
      </c>
      <c r="AP114" t="s">
        <v>2347</v>
      </c>
    </row>
    <row r="115" spans="1:42" x14ac:dyDescent="0.25">
      <c r="A115">
        <v>80</v>
      </c>
      <c r="B115">
        <v>202</v>
      </c>
      <c r="C115" s="4">
        <v>43781</v>
      </c>
      <c r="D115">
        <v>11</v>
      </c>
      <c r="E115" t="s">
        <v>37</v>
      </c>
      <c r="F115" t="s">
        <v>48</v>
      </c>
      <c r="G115" t="s">
        <v>55</v>
      </c>
      <c r="H115" t="s">
        <v>57</v>
      </c>
      <c r="I115" s="4">
        <v>43615</v>
      </c>
      <c r="J115">
        <v>2</v>
      </c>
      <c r="K115" t="s">
        <v>60</v>
      </c>
      <c r="L115" s="4">
        <v>43615</v>
      </c>
      <c r="M115" s="4">
        <v>43830</v>
      </c>
      <c r="N115">
        <v>1</v>
      </c>
      <c r="O115" t="s">
        <v>80</v>
      </c>
      <c r="P115" t="s">
        <v>242</v>
      </c>
      <c r="Q115">
        <v>1</v>
      </c>
      <c r="R115" t="s">
        <v>453</v>
      </c>
      <c r="S115" t="s">
        <v>1016</v>
      </c>
      <c r="T115" t="s">
        <v>1546</v>
      </c>
      <c r="U115" t="s">
        <v>69</v>
      </c>
      <c r="V115" t="s">
        <v>1548</v>
      </c>
      <c r="W115">
        <v>58.75</v>
      </c>
      <c r="X115">
        <v>14.99</v>
      </c>
      <c r="Y115">
        <v>1</v>
      </c>
      <c r="Z115" t="s">
        <v>67</v>
      </c>
      <c r="AA115" t="s">
        <v>2373</v>
      </c>
      <c r="AB115">
        <v>1</v>
      </c>
      <c r="AC115" t="s">
        <v>2633</v>
      </c>
      <c r="AD115">
        <v>77</v>
      </c>
      <c r="AE115" t="s">
        <v>2635</v>
      </c>
      <c r="AF115" s="4">
        <v>43740</v>
      </c>
      <c r="AG115" s="4">
        <v>43799</v>
      </c>
      <c r="AH115" t="s">
        <v>80</v>
      </c>
      <c r="AI115" t="s">
        <v>242</v>
      </c>
      <c r="AJ115" t="s">
        <v>453</v>
      </c>
      <c r="AK115" t="s">
        <v>1016</v>
      </c>
      <c r="AL115" t="s">
        <v>1546</v>
      </c>
      <c r="AM115" t="s">
        <v>69</v>
      </c>
      <c r="AN115" t="s">
        <v>1548</v>
      </c>
      <c r="AO115" t="s">
        <v>67</v>
      </c>
      <c r="AP115" t="s">
        <v>2373</v>
      </c>
    </row>
    <row r="116" spans="1:42" x14ac:dyDescent="0.25">
      <c r="A116">
        <v>81</v>
      </c>
      <c r="B116">
        <v>364</v>
      </c>
      <c r="C116" s="4">
        <v>43781</v>
      </c>
      <c r="D116">
        <v>9</v>
      </c>
      <c r="E116" t="s">
        <v>41</v>
      </c>
      <c r="F116" t="s">
        <v>52</v>
      </c>
      <c r="G116" t="s">
        <v>55</v>
      </c>
      <c r="H116" t="s">
        <v>58</v>
      </c>
      <c r="I116" s="4">
        <v>43577</v>
      </c>
      <c r="J116">
        <v>2</v>
      </c>
      <c r="L116" s="4"/>
      <c r="M116" s="4"/>
      <c r="N116">
        <v>1</v>
      </c>
      <c r="O116" t="s">
        <v>86</v>
      </c>
      <c r="P116" t="s">
        <v>248</v>
      </c>
      <c r="Q116">
        <v>1</v>
      </c>
      <c r="R116" t="s">
        <v>454</v>
      </c>
      <c r="S116" t="s">
        <v>1017</v>
      </c>
      <c r="T116" t="s">
        <v>1547</v>
      </c>
      <c r="U116" t="s">
        <v>67</v>
      </c>
      <c r="V116" t="s">
        <v>1577</v>
      </c>
      <c r="W116">
        <v>479.97</v>
      </c>
      <c r="X116">
        <v>74.97</v>
      </c>
      <c r="Y116">
        <v>1</v>
      </c>
      <c r="Z116" t="s">
        <v>547</v>
      </c>
      <c r="AA116" t="s">
        <v>2354</v>
      </c>
      <c r="AF116" s="4"/>
      <c r="AG116" s="4"/>
      <c r="AH116" t="s">
        <v>86</v>
      </c>
      <c r="AI116" t="s">
        <v>248</v>
      </c>
      <c r="AJ116" t="s">
        <v>454</v>
      </c>
      <c r="AK116" t="s">
        <v>1017</v>
      </c>
      <c r="AL116" t="s">
        <v>1547</v>
      </c>
      <c r="AM116" t="s">
        <v>67</v>
      </c>
      <c r="AN116" t="s">
        <v>1577</v>
      </c>
      <c r="AO116" t="s">
        <v>547</v>
      </c>
      <c r="AP116" t="s">
        <v>2354</v>
      </c>
    </row>
    <row r="117" spans="1:42" x14ac:dyDescent="0.25">
      <c r="A117">
        <v>82</v>
      </c>
      <c r="B117">
        <v>70</v>
      </c>
      <c r="C117" s="4">
        <v>43782</v>
      </c>
      <c r="D117">
        <v>3</v>
      </c>
      <c r="E117" t="s">
        <v>34</v>
      </c>
      <c r="F117" t="s">
        <v>45</v>
      </c>
      <c r="G117" t="s">
        <v>55</v>
      </c>
      <c r="H117" t="s">
        <v>58</v>
      </c>
      <c r="I117" s="4">
        <v>43733</v>
      </c>
      <c r="J117">
        <v>3</v>
      </c>
      <c r="K117" t="s">
        <v>59</v>
      </c>
      <c r="L117" s="4">
        <v>43615</v>
      </c>
      <c r="M117" s="4">
        <v>43830</v>
      </c>
      <c r="N117">
        <v>1</v>
      </c>
      <c r="O117" t="s">
        <v>84</v>
      </c>
      <c r="P117" t="s">
        <v>246</v>
      </c>
      <c r="Q117">
        <v>1</v>
      </c>
      <c r="R117" t="s">
        <v>413</v>
      </c>
      <c r="S117" t="s">
        <v>975</v>
      </c>
      <c r="T117" t="s">
        <v>1508</v>
      </c>
      <c r="U117" t="s">
        <v>80</v>
      </c>
      <c r="V117" t="s">
        <v>1548</v>
      </c>
      <c r="W117">
        <v>20.5</v>
      </c>
      <c r="X117">
        <v>29.98</v>
      </c>
      <c r="Y117">
        <v>1</v>
      </c>
      <c r="Z117" t="s">
        <v>86</v>
      </c>
      <c r="AA117" t="s">
        <v>2350</v>
      </c>
      <c r="AB117">
        <v>1</v>
      </c>
      <c r="AC117" t="s">
        <v>2634</v>
      </c>
      <c r="AD117">
        <v>33</v>
      </c>
      <c r="AE117" t="s">
        <v>2635</v>
      </c>
      <c r="AF117" s="4">
        <v>43740</v>
      </c>
      <c r="AG117" s="4">
        <v>43799</v>
      </c>
      <c r="AH117" t="s">
        <v>84</v>
      </c>
      <c r="AI117" t="s">
        <v>246</v>
      </c>
      <c r="AJ117" t="s">
        <v>413</v>
      </c>
      <c r="AK117" t="s">
        <v>975</v>
      </c>
      <c r="AL117" t="s">
        <v>1508</v>
      </c>
      <c r="AM117" t="s">
        <v>80</v>
      </c>
      <c r="AN117" t="s">
        <v>1548</v>
      </c>
      <c r="AO117" t="s">
        <v>86</v>
      </c>
      <c r="AP117" t="s">
        <v>2350</v>
      </c>
    </row>
    <row r="118" spans="1:42" x14ac:dyDescent="0.25">
      <c r="A118">
        <v>83</v>
      </c>
      <c r="B118">
        <v>178</v>
      </c>
      <c r="C118" s="4">
        <v>43782</v>
      </c>
      <c r="D118">
        <v>4</v>
      </c>
      <c r="E118" t="s">
        <v>40</v>
      </c>
      <c r="F118" t="s">
        <v>51</v>
      </c>
      <c r="G118" t="s">
        <v>55</v>
      </c>
      <c r="H118" t="s">
        <v>57</v>
      </c>
      <c r="I118" s="4">
        <v>43632</v>
      </c>
      <c r="J118">
        <v>2</v>
      </c>
      <c r="K118" t="s">
        <v>60</v>
      </c>
      <c r="L118" s="4">
        <v>43615</v>
      </c>
      <c r="M118" s="4">
        <v>43830</v>
      </c>
      <c r="N118">
        <v>1</v>
      </c>
      <c r="O118" t="s">
        <v>80</v>
      </c>
      <c r="P118" t="s">
        <v>242</v>
      </c>
      <c r="Q118">
        <v>1</v>
      </c>
      <c r="R118" t="s">
        <v>455</v>
      </c>
      <c r="S118" t="s">
        <v>1018</v>
      </c>
      <c r="T118" t="s">
        <v>1548</v>
      </c>
      <c r="U118" t="s">
        <v>80</v>
      </c>
      <c r="V118" t="s">
        <v>1548</v>
      </c>
      <c r="W118">
        <v>29.98</v>
      </c>
      <c r="X118">
        <v>29.98</v>
      </c>
      <c r="Y118">
        <v>1</v>
      </c>
      <c r="Z118" t="s">
        <v>70</v>
      </c>
      <c r="AA118" t="s">
        <v>2341</v>
      </c>
      <c r="AF118" s="4"/>
      <c r="AG118" s="4"/>
      <c r="AH118" t="s">
        <v>80</v>
      </c>
      <c r="AI118" t="s">
        <v>242</v>
      </c>
      <c r="AJ118" t="s">
        <v>455</v>
      </c>
      <c r="AK118" t="s">
        <v>1018</v>
      </c>
      <c r="AL118" t="s">
        <v>1548</v>
      </c>
      <c r="AM118" t="s">
        <v>80</v>
      </c>
      <c r="AN118" t="s">
        <v>1548</v>
      </c>
      <c r="AO118" t="s">
        <v>70</v>
      </c>
      <c r="AP118" t="s">
        <v>2341</v>
      </c>
    </row>
    <row r="119" spans="1:42" x14ac:dyDescent="0.25">
      <c r="A119">
        <v>84</v>
      </c>
      <c r="B119">
        <v>419</v>
      </c>
      <c r="C119" s="4">
        <v>43782</v>
      </c>
      <c r="D119">
        <v>2</v>
      </c>
      <c r="E119" t="s">
        <v>38</v>
      </c>
      <c r="F119" t="s">
        <v>49</v>
      </c>
      <c r="G119" t="s">
        <v>55</v>
      </c>
      <c r="H119" t="s">
        <v>58</v>
      </c>
      <c r="I119" s="4">
        <v>43583</v>
      </c>
      <c r="J119">
        <v>3</v>
      </c>
      <c r="L119" s="4"/>
      <c r="M119" s="4"/>
      <c r="N119">
        <v>3</v>
      </c>
      <c r="O119" t="s">
        <v>98</v>
      </c>
      <c r="P119" t="s">
        <v>260</v>
      </c>
      <c r="Q119">
        <v>3</v>
      </c>
      <c r="R119" t="s">
        <v>456</v>
      </c>
      <c r="S119" t="s">
        <v>1019</v>
      </c>
      <c r="T119" t="s">
        <v>1549</v>
      </c>
      <c r="U119" t="s">
        <v>2001</v>
      </c>
      <c r="V119" t="s">
        <v>2043</v>
      </c>
      <c r="W119">
        <v>324.95999999999998</v>
      </c>
      <c r="X119">
        <v>99.93</v>
      </c>
      <c r="Y119">
        <v>3</v>
      </c>
      <c r="Z119" t="s">
        <v>2103</v>
      </c>
      <c r="AA119" t="s">
        <v>2374</v>
      </c>
      <c r="AB119">
        <v>1</v>
      </c>
      <c r="AC119" t="s">
        <v>2633</v>
      </c>
      <c r="AD119">
        <v>206</v>
      </c>
      <c r="AE119" t="s">
        <v>2635</v>
      </c>
      <c r="AF119" s="4">
        <v>43740</v>
      </c>
      <c r="AG119" s="4">
        <v>43799</v>
      </c>
      <c r="AH119" t="s">
        <v>90</v>
      </c>
      <c r="AI119" t="s">
        <v>252</v>
      </c>
      <c r="AJ119" t="s">
        <v>669</v>
      </c>
      <c r="AK119" t="s">
        <v>989</v>
      </c>
      <c r="AL119" t="s">
        <v>626</v>
      </c>
      <c r="AM119" t="s">
        <v>67</v>
      </c>
      <c r="AN119" t="s">
        <v>1562</v>
      </c>
      <c r="AO119" t="s">
        <v>410</v>
      </c>
      <c r="AP119" t="s">
        <v>2359</v>
      </c>
    </row>
    <row r="120" spans="1:42" x14ac:dyDescent="0.25">
      <c r="A120">
        <v>84</v>
      </c>
      <c r="B120">
        <v>419</v>
      </c>
      <c r="C120" s="4">
        <v>43782</v>
      </c>
      <c r="D120">
        <v>2</v>
      </c>
      <c r="E120" t="s">
        <v>38</v>
      </c>
      <c r="F120" t="s">
        <v>49</v>
      </c>
      <c r="G120" t="s">
        <v>55</v>
      </c>
      <c r="H120" t="s">
        <v>58</v>
      </c>
      <c r="I120" s="4">
        <v>43583</v>
      </c>
      <c r="J120">
        <v>3</v>
      </c>
      <c r="L120" s="4"/>
      <c r="M120" s="4"/>
      <c r="N120">
        <v>3</v>
      </c>
      <c r="O120" t="s">
        <v>98</v>
      </c>
      <c r="P120" t="s">
        <v>260</v>
      </c>
      <c r="Q120">
        <v>3</v>
      </c>
      <c r="R120" t="s">
        <v>456</v>
      </c>
      <c r="S120" t="s">
        <v>1019</v>
      </c>
      <c r="T120" t="s">
        <v>1549</v>
      </c>
      <c r="U120" t="s">
        <v>2001</v>
      </c>
      <c r="V120" t="s">
        <v>2043</v>
      </c>
      <c r="W120">
        <v>324.95999999999998</v>
      </c>
      <c r="X120">
        <v>99.93</v>
      </c>
      <c r="Y120">
        <v>3</v>
      </c>
      <c r="Z120" t="s">
        <v>2103</v>
      </c>
      <c r="AA120" t="s">
        <v>2374</v>
      </c>
      <c r="AB120">
        <v>1</v>
      </c>
      <c r="AC120" t="s">
        <v>2633</v>
      </c>
      <c r="AD120">
        <v>206</v>
      </c>
      <c r="AE120" t="s">
        <v>2635</v>
      </c>
      <c r="AF120" s="4">
        <v>43740</v>
      </c>
      <c r="AG120" s="4">
        <v>43799</v>
      </c>
      <c r="AH120" t="s">
        <v>80</v>
      </c>
      <c r="AI120" t="s">
        <v>242</v>
      </c>
      <c r="AJ120" t="s">
        <v>665</v>
      </c>
      <c r="AK120" t="s">
        <v>1209</v>
      </c>
      <c r="AL120" t="s">
        <v>1652</v>
      </c>
      <c r="AM120" t="s">
        <v>67</v>
      </c>
      <c r="AN120" t="s">
        <v>1548</v>
      </c>
      <c r="AO120" t="s">
        <v>79</v>
      </c>
      <c r="AP120" t="s">
        <v>2349</v>
      </c>
    </row>
    <row r="121" spans="1:42" x14ac:dyDescent="0.25">
      <c r="A121">
        <v>84</v>
      </c>
      <c r="B121">
        <v>419</v>
      </c>
      <c r="C121" s="4">
        <v>43782</v>
      </c>
      <c r="D121">
        <v>2</v>
      </c>
      <c r="E121" t="s">
        <v>38</v>
      </c>
      <c r="F121" t="s">
        <v>49</v>
      </c>
      <c r="G121" t="s">
        <v>55</v>
      </c>
      <c r="H121" t="s">
        <v>58</v>
      </c>
      <c r="I121" s="4">
        <v>43583</v>
      </c>
      <c r="J121">
        <v>3</v>
      </c>
      <c r="L121" s="4"/>
      <c r="M121" s="4"/>
      <c r="N121">
        <v>3</v>
      </c>
      <c r="O121" t="s">
        <v>98</v>
      </c>
      <c r="P121" t="s">
        <v>260</v>
      </c>
      <c r="Q121">
        <v>3</v>
      </c>
      <c r="R121" t="s">
        <v>456</v>
      </c>
      <c r="S121" t="s">
        <v>1019</v>
      </c>
      <c r="T121" t="s">
        <v>1549</v>
      </c>
      <c r="U121" t="s">
        <v>2001</v>
      </c>
      <c r="V121" t="s">
        <v>2043</v>
      </c>
      <c r="W121">
        <v>324.95999999999998</v>
      </c>
      <c r="X121">
        <v>99.93</v>
      </c>
      <c r="Y121">
        <v>3</v>
      </c>
      <c r="Z121" t="s">
        <v>2103</v>
      </c>
      <c r="AA121" t="s">
        <v>2374</v>
      </c>
      <c r="AB121">
        <v>1</v>
      </c>
      <c r="AC121" t="s">
        <v>2633</v>
      </c>
      <c r="AD121">
        <v>206</v>
      </c>
      <c r="AE121" t="s">
        <v>2635</v>
      </c>
      <c r="AF121" s="4">
        <v>43740</v>
      </c>
      <c r="AG121" s="4">
        <v>43799</v>
      </c>
      <c r="AH121" t="s">
        <v>69</v>
      </c>
      <c r="AI121" t="s">
        <v>231</v>
      </c>
      <c r="AJ121" t="s">
        <v>878</v>
      </c>
      <c r="AK121" t="s">
        <v>1415</v>
      </c>
      <c r="AL121" t="s">
        <v>1930</v>
      </c>
      <c r="AM121" t="s">
        <v>69</v>
      </c>
      <c r="AN121" t="s">
        <v>1577</v>
      </c>
      <c r="AO121" t="s">
        <v>69</v>
      </c>
      <c r="AP121" t="s">
        <v>2360</v>
      </c>
    </row>
    <row r="122" spans="1:42" x14ac:dyDescent="0.25">
      <c r="A122">
        <v>85</v>
      </c>
      <c r="B122">
        <v>4</v>
      </c>
      <c r="C122" s="4">
        <v>43784</v>
      </c>
      <c r="D122">
        <v>6</v>
      </c>
      <c r="E122" t="s">
        <v>33</v>
      </c>
      <c r="F122" t="s">
        <v>44</v>
      </c>
      <c r="G122" t="s">
        <v>56</v>
      </c>
      <c r="H122" t="s">
        <v>57</v>
      </c>
      <c r="I122" s="4">
        <v>43732</v>
      </c>
      <c r="J122">
        <v>2</v>
      </c>
      <c r="K122" t="s">
        <v>60</v>
      </c>
      <c r="L122" s="4">
        <v>43615</v>
      </c>
      <c r="M122" s="4">
        <v>43830</v>
      </c>
      <c r="N122">
        <v>1</v>
      </c>
      <c r="O122" t="s">
        <v>99</v>
      </c>
      <c r="P122" t="s">
        <v>261</v>
      </c>
      <c r="Q122">
        <v>1</v>
      </c>
      <c r="R122" t="s">
        <v>457</v>
      </c>
      <c r="S122" t="s">
        <v>1020</v>
      </c>
      <c r="T122" t="s">
        <v>1550</v>
      </c>
      <c r="U122" t="s">
        <v>71</v>
      </c>
      <c r="V122" t="s">
        <v>1869</v>
      </c>
      <c r="W122">
        <v>9.98</v>
      </c>
      <c r="X122">
        <v>29.98</v>
      </c>
      <c r="Y122">
        <v>1</v>
      </c>
      <c r="Z122" t="s">
        <v>2104</v>
      </c>
      <c r="AA122" t="s">
        <v>2375</v>
      </c>
      <c r="AB122">
        <v>1</v>
      </c>
      <c r="AC122" t="s">
        <v>2633</v>
      </c>
      <c r="AD122">
        <v>4</v>
      </c>
      <c r="AE122" t="s">
        <v>2635</v>
      </c>
      <c r="AF122" s="4">
        <v>43740</v>
      </c>
      <c r="AG122" s="4">
        <v>43799</v>
      </c>
      <c r="AH122" t="s">
        <v>78</v>
      </c>
      <c r="AI122" t="s">
        <v>240</v>
      </c>
      <c r="AJ122" t="s">
        <v>578</v>
      </c>
      <c r="AK122" t="s">
        <v>1136</v>
      </c>
      <c r="AL122" t="s">
        <v>1659</v>
      </c>
      <c r="AM122" t="s">
        <v>69</v>
      </c>
      <c r="AN122" t="s">
        <v>1548</v>
      </c>
      <c r="AO122" t="s">
        <v>393</v>
      </c>
      <c r="AP122" t="s">
        <v>2345</v>
      </c>
    </row>
    <row r="123" spans="1:42" x14ac:dyDescent="0.25">
      <c r="A123">
        <v>85</v>
      </c>
      <c r="B123">
        <v>4</v>
      </c>
      <c r="C123" s="4">
        <v>43784</v>
      </c>
      <c r="D123">
        <v>6</v>
      </c>
      <c r="E123" t="s">
        <v>33</v>
      </c>
      <c r="F123" t="s">
        <v>44</v>
      </c>
      <c r="G123" t="s">
        <v>56</v>
      </c>
      <c r="H123" t="s">
        <v>57</v>
      </c>
      <c r="I123" s="4">
        <v>43732</v>
      </c>
      <c r="J123">
        <v>2</v>
      </c>
      <c r="K123" t="s">
        <v>60</v>
      </c>
      <c r="L123" s="4">
        <v>43615</v>
      </c>
      <c r="M123" s="4">
        <v>43830</v>
      </c>
      <c r="N123">
        <v>1</v>
      </c>
      <c r="O123" t="s">
        <v>99</v>
      </c>
      <c r="P123" t="s">
        <v>261</v>
      </c>
      <c r="Q123">
        <v>1</v>
      </c>
      <c r="R123" t="s">
        <v>457</v>
      </c>
      <c r="S123" t="s">
        <v>1020</v>
      </c>
      <c r="T123" t="s">
        <v>1550</v>
      </c>
      <c r="U123" t="s">
        <v>71</v>
      </c>
      <c r="V123" t="s">
        <v>1869</v>
      </c>
      <c r="W123">
        <v>9.98</v>
      </c>
      <c r="X123">
        <v>29.98</v>
      </c>
      <c r="Y123">
        <v>1</v>
      </c>
      <c r="Z123" t="s">
        <v>2104</v>
      </c>
      <c r="AA123" t="s">
        <v>2375</v>
      </c>
      <c r="AB123">
        <v>1</v>
      </c>
      <c r="AC123" t="s">
        <v>2633</v>
      </c>
      <c r="AD123">
        <v>4</v>
      </c>
      <c r="AE123" t="s">
        <v>2635</v>
      </c>
      <c r="AF123" s="4">
        <v>43740</v>
      </c>
      <c r="AG123" s="4">
        <v>43799</v>
      </c>
      <c r="AH123" t="s">
        <v>78</v>
      </c>
      <c r="AI123" t="s">
        <v>240</v>
      </c>
      <c r="AJ123" t="s">
        <v>578</v>
      </c>
      <c r="AK123" t="s">
        <v>1136</v>
      </c>
      <c r="AL123" t="s">
        <v>1659</v>
      </c>
      <c r="AM123" t="s">
        <v>69</v>
      </c>
      <c r="AN123" t="s">
        <v>1548</v>
      </c>
      <c r="AO123" t="s">
        <v>393</v>
      </c>
      <c r="AP123" t="s">
        <v>2345</v>
      </c>
    </row>
    <row r="124" spans="1:42" x14ac:dyDescent="0.25">
      <c r="A124">
        <v>86</v>
      </c>
      <c r="B124">
        <v>40</v>
      </c>
      <c r="C124" s="4">
        <v>43785</v>
      </c>
      <c r="D124">
        <v>2</v>
      </c>
      <c r="E124" t="s">
        <v>38</v>
      </c>
      <c r="F124" t="s">
        <v>49</v>
      </c>
      <c r="G124" t="s">
        <v>55</v>
      </c>
      <c r="H124" t="s">
        <v>58</v>
      </c>
      <c r="I124" s="4">
        <v>43675</v>
      </c>
      <c r="J124">
        <v>2</v>
      </c>
      <c r="K124" t="s">
        <v>60</v>
      </c>
      <c r="L124" s="4">
        <v>43615</v>
      </c>
      <c r="M124" s="4">
        <v>43830</v>
      </c>
      <c r="N124">
        <v>3</v>
      </c>
      <c r="O124" t="s">
        <v>100</v>
      </c>
      <c r="P124" t="s">
        <v>262</v>
      </c>
      <c r="Q124">
        <v>3</v>
      </c>
      <c r="R124" t="s">
        <v>458</v>
      </c>
      <c r="S124" t="s">
        <v>1021</v>
      </c>
      <c r="T124" t="s">
        <v>1551</v>
      </c>
      <c r="U124" t="s">
        <v>2002</v>
      </c>
      <c r="V124" t="s">
        <v>2044</v>
      </c>
      <c r="W124">
        <v>685.1</v>
      </c>
      <c r="X124">
        <v>74.94</v>
      </c>
      <c r="Y124">
        <v>3</v>
      </c>
      <c r="Z124" t="s">
        <v>2105</v>
      </c>
      <c r="AA124" t="s">
        <v>2376</v>
      </c>
      <c r="AF124" s="4"/>
      <c r="AG124" s="4"/>
      <c r="AH124" t="s">
        <v>90</v>
      </c>
      <c r="AI124" t="s">
        <v>252</v>
      </c>
      <c r="AJ124" t="s">
        <v>70</v>
      </c>
      <c r="AK124" t="s">
        <v>1040</v>
      </c>
      <c r="AL124" t="s">
        <v>1568</v>
      </c>
      <c r="AM124" t="s">
        <v>67</v>
      </c>
      <c r="AN124" t="s">
        <v>1562</v>
      </c>
      <c r="AO124" t="s">
        <v>645</v>
      </c>
      <c r="AP124" t="s">
        <v>2347</v>
      </c>
    </row>
    <row r="125" spans="1:42" x14ac:dyDescent="0.25">
      <c r="A125">
        <v>86</v>
      </c>
      <c r="B125">
        <v>40</v>
      </c>
      <c r="C125" s="4">
        <v>43785</v>
      </c>
      <c r="D125">
        <v>2</v>
      </c>
      <c r="E125" t="s">
        <v>38</v>
      </c>
      <c r="F125" t="s">
        <v>49</v>
      </c>
      <c r="G125" t="s">
        <v>55</v>
      </c>
      <c r="H125" t="s">
        <v>58</v>
      </c>
      <c r="I125" s="4">
        <v>43675</v>
      </c>
      <c r="J125">
        <v>2</v>
      </c>
      <c r="K125" t="s">
        <v>60</v>
      </c>
      <c r="L125" s="4">
        <v>43615</v>
      </c>
      <c r="M125" s="4">
        <v>43830</v>
      </c>
      <c r="N125">
        <v>3</v>
      </c>
      <c r="O125" t="s">
        <v>100</v>
      </c>
      <c r="P125" t="s">
        <v>262</v>
      </c>
      <c r="Q125">
        <v>3</v>
      </c>
      <c r="R125" t="s">
        <v>458</v>
      </c>
      <c r="S125" t="s">
        <v>1021</v>
      </c>
      <c r="T125" t="s">
        <v>1551</v>
      </c>
      <c r="U125" t="s">
        <v>2002</v>
      </c>
      <c r="V125" t="s">
        <v>2044</v>
      </c>
      <c r="W125">
        <v>685.1</v>
      </c>
      <c r="X125">
        <v>74.94</v>
      </c>
      <c r="Y125">
        <v>3</v>
      </c>
      <c r="Z125" t="s">
        <v>2105</v>
      </c>
      <c r="AA125" t="s">
        <v>2376</v>
      </c>
      <c r="AF125" s="4"/>
      <c r="AG125" s="4"/>
      <c r="AH125" t="s">
        <v>79</v>
      </c>
      <c r="AI125" t="s">
        <v>241</v>
      </c>
      <c r="AJ125" t="s">
        <v>542</v>
      </c>
      <c r="AK125" t="s">
        <v>1103</v>
      </c>
      <c r="AL125" t="s">
        <v>1630</v>
      </c>
      <c r="AM125" t="s">
        <v>80</v>
      </c>
      <c r="AN125" t="s">
        <v>1548</v>
      </c>
      <c r="AO125" t="s">
        <v>86</v>
      </c>
      <c r="AP125" t="s">
        <v>2350</v>
      </c>
    </row>
    <row r="126" spans="1:42" x14ac:dyDescent="0.25">
      <c r="A126">
        <v>86</v>
      </c>
      <c r="B126">
        <v>40</v>
      </c>
      <c r="C126" s="4">
        <v>43785</v>
      </c>
      <c r="D126">
        <v>2</v>
      </c>
      <c r="E126" t="s">
        <v>38</v>
      </c>
      <c r="F126" t="s">
        <v>49</v>
      </c>
      <c r="G126" t="s">
        <v>55</v>
      </c>
      <c r="H126" t="s">
        <v>58</v>
      </c>
      <c r="I126" s="4">
        <v>43675</v>
      </c>
      <c r="J126">
        <v>2</v>
      </c>
      <c r="K126" t="s">
        <v>60</v>
      </c>
      <c r="L126" s="4">
        <v>43615</v>
      </c>
      <c r="M126" s="4">
        <v>43830</v>
      </c>
      <c r="N126">
        <v>3</v>
      </c>
      <c r="O126" t="s">
        <v>100</v>
      </c>
      <c r="P126" t="s">
        <v>262</v>
      </c>
      <c r="Q126">
        <v>3</v>
      </c>
      <c r="R126" t="s">
        <v>458</v>
      </c>
      <c r="S126" t="s">
        <v>1021</v>
      </c>
      <c r="T126" t="s">
        <v>1551</v>
      </c>
      <c r="U126" t="s">
        <v>2002</v>
      </c>
      <c r="V126" t="s">
        <v>2044</v>
      </c>
      <c r="W126">
        <v>685.1</v>
      </c>
      <c r="X126">
        <v>74.94</v>
      </c>
      <c r="Y126">
        <v>3</v>
      </c>
      <c r="Z126" t="s">
        <v>2105</v>
      </c>
      <c r="AA126" t="s">
        <v>2376</v>
      </c>
      <c r="AF126" s="4"/>
      <c r="AG126" s="4"/>
      <c r="AH126" t="s">
        <v>78</v>
      </c>
      <c r="AI126" t="s">
        <v>240</v>
      </c>
      <c r="AJ126" t="s">
        <v>402</v>
      </c>
      <c r="AK126" t="s">
        <v>964</v>
      </c>
      <c r="AL126" t="s">
        <v>1498</v>
      </c>
      <c r="AM126" t="s">
        <v>69</v>
      </c>
      <c r="AN126" t="s">
        <v>1548</v>
      </c>
      <c r="AO126" t="s">
        <v>469</v>
      </c>
      <c r="AP126" t="s">
        <v>2339</v>
      </c>
    </row>
    <row r="127" spans="1:42" x14ac:dyDescent="0.25">
      <c r="A127">
        <v>87</v>
      </c>
      <c r="B127">
        <v>278</v>
      </c>
      <c r="C127" s="4">
        <v>43785</v>
      </c>
      <c r="D127">
        <v>9</v>
      </c>
      <c r="E127" t="s">
        <v>41</v>
      </c>
      <c r="F127" t="s">
        <v>52</v>
      </c>
      <c r="G127" t="s">
        <v>55</v>
      </c>
      <c r="H127" t="s">
        <v>57</v>
      </c>
      <c r="I127" s="4">
        <v>43541</v>
      </c>
      <c r="J127">
        <v>2</v>
      </c>
      <c r="L127" s="4"/>
      <c r="M127" s="4"/>
      <c r="N127">
        <v>3</v>
      </c>
      <c r="O127" t="s">
        <v>101</v>
      </c>
      <c r="P127" t="s">
        <v>263</v>
      </c>
      <c r="Q127">
        <v>3</v>
      </c>
      <c r="R127" t="s">
        <v>459</v>
      </c>
      <c r="S127" t="s">
        <v>1022</v>
      </c>
      <c r="T127" t="s">
        <v>1552</v>
      </c>
      <c r="U127" t="s">
        <v>2003</v>
      </c>
      <c r="V127" t="s">
        <v>2045</v>
      </c>
      <c r="W127">
        <v>227.94</v>
      </c>
      <c r="X127">
        <v>124.94</v>
      </c>
      <c r="Y127">
        <v>3</v>
      </c>
      <c r="Z127" t="s">
        <v>2106</v>
      </c>
      <c r="AA127" t="s">
        <v>2377</v>
      </c>
      <c r="AB127">
        <v>1</v>
      </c>
      <c r="AC127" t="s">
        <v>2634</v>
      </c>
      <c r="AD127">
        <v>115</v>
      </c>
      <c r="AE127" t="s">
        <v>2635</v>
      </c>
      <c r="AF127" s="4">
        <v>43740</v>
      </c>
      <c r="AG127" s="4">
        <v>43799</v>
      </c>
      <c r="AH127" t="s">
        <v>80</v>
      </c>
      <c r="AI127" t="s">
        <v>242</v>
      </c>
      <c r="AJ127" t="s">
        <v>65</v>
      </c>
      <c r="AK127" t="s">
        <v>1267</v>
      </c>
      <c r="AL127" t="s">
        <v>1548</v>
      </c>
      <c r="AM127" t="s">
        <v>69</v>
      </c>
      <c r="AN127" t="s">
        <v>1548</v>
      </c>
      <c r="AO127" t="s">
        <v>80</v>
      </c>
      <c r="AP127" t="s">
        <v>2357</v>
      </c>
    </row>
    <row r="128" spans="1:42" x14ac:dyDescent="0.25">
      <c r="A128">
        <v>87</v>
      </c>
      <c r="B128">
        <v>278</v>
      </c>
      <c r="C128" s="4">
        <v>43785</v>
      </c>
      <c r="D128">
        <v>9</v>
      </c>
      <c r="E128" t="s">
        <v>41</v>
      </c>
      <c r="F128" t="s">
        <v>52</v>
      </c>
      <c r="G128" t="s">
        <v>55</v>
      </c>
      <c r="H128" t="s">
        <v>57</v>
      </c>
      <c r="I128" s="4">
        <v>43541</v>
      </c>
      <c r="J128">
        <v>2</v>
      </c>
      <c r="L128" s="4"/>
      <c r="M128" s="4"/>
      <c r="N128">
        <v>3</v>
      </c>
      <c r="O128" t="s">
        <v>101</v>
      </c>
      <c r="P128" t="s">
        <v>263</v>
      </c>
      <c r="Q128">
        <v>3</v>
      </c>
      <c r="R128" t="s">
        <v>459</v>
      </c>
      <c r="S128" t="s">
        <v>1022</v>
      </c>
      <c r="T128" t="s">
        <v>1552</v>
      </c>
      <c r="U128" t="s">
        <v>2003</v>
      </c>
      <c r="V128" t="s">
        <v>2045</v>
      </c>
      <c r="W128">
        <v>227.94</v>
      </c>
      <c r="X128">
        <v>124.94</v>
      </c>
      <c r="Y128">
        <v>3</v>
      </c>
      <c r="Z128" t="s">
        <v>2106</v>
      </c>
      <c r="AA128" t="s">
        <v>2377</v>
      </c>
      <c r="AB128">
        <v>1</v>
      </c>
      <c r="AC128" t="s">
        <v>2634</v>
      </c>
      <c r="AD128">
        <v>115</v>
      </c>
      <c r="AE128" t="s">
        <v>2635</v>
      </c>
      <c r="AF128" s="4">
        <v>43740</v>
      </c>
      <c r="AG128" s="4">
        <v>43799</v>
      </c>
      <c r="AH128" t="s">
        <v>69</v>
      </c>
      <c r="AI128" t="s">
        <v>231</v>
      </c>
      <c r="AJ128" t="s">
        <v>720</v>
      </c>
      <c r="AK128" t="s">
        <v>1262</v>
      </c>
      <c r="AL128" t="s">
        <v>1780</v>
      </c>
      <c r="AM128" t="s">
        <v>80</v>
      </c>
      <c r="AN128" t="s">
        <v>1577</v>
      </c>
      <c r="AO128" t="s">
        <v>67</v>
      </c>
      <c r="AP128" t="s">
        <v>2373</v>
      </c>
    </row>
    <row r="129" spans="1:42" x14ac:dyDescent="0.25">
      <c r="A129">
        <v>87</v>
      </c>
      <c r="B129">
        <v>278</v>
      </c>
      <c r="C129" s="4">
        <v>43785</v>
      </c>
      <c r="D129">
        <v>9</v>
      </c>
      <c r="E129" t="s">
        <v>41</v>
      </c>
      <c r="F129" t="s">
        <v>52</v>
      </c>
      <c r="G129" t="s">
        <v>55</v>
      </c>
      <c r="H129" t="s">
        <v>57</v>
      </c>
      <c r="I129" s="4">
        <v>43541</v>
      </c>
      <c r="J129">
        <v>2</v>
      </c>
      <c r="L129" s="4"/>
      <c r="M129" s="4"/>
      <c r="N129">
        <v>3</v>
      </c>
      <c r="O129" t="s">
        <v>101</v>
      </c>
      <c r="P129" t="s">
        <v>263</v>
      </c>
      <c r="Q129">
        <v>3</v>
      </c>
      <c r="R129" t="s">
        <v>459</v>
      </c>
      <c r="S129" t="s">
        <v>1022</v>
      </c>
      <c r="T129" t="s">
        <v>1552</v>
      </c>
      <c r="U129" t="s">
        <v>2003</v>
      </c>
      <c r="V129" t="s">
        <v>2045</v>
      </c>
      <c r="W129">
        <v>227.94</v>
      </c>
      <c r="X129">
        <v>124.94</v>
      </c>
      <c r="Y129">
        <v>3</v>
      </c>
      <c r="Z129" t="s">
        <v>2106</v>
      </c>
      <c r="AA129" t="s">
        <v>2377</v>
      </c>
      <c r="AB129">
        <v>1</v>
      </c>
      <c r="AC129" t="s">
        <v>2634</v>
      </c>
      <c r="AD129">
        <v>115</v>
      </c>
      <c r="AE129" t="s">
        <v>2635</v>
      </c>
      <c r="AF129" s="4">
        <v>43740</v>
      </c>
      <c r="AG129" s="4">
        <v>43799</v>
      </c>
      <c r="AH129" t="s">
        <v>70</v>
      </c>
      <c r="AI129" t="s">
        <v>232</v>
      </c>
      <c r="AJ129" t="s">
        <v>514</v>
      </c>
      <c r="AK129" t="s">
        <v>1077</v>
      </c>
      <c r="AL129" t="s">
        <v>1604</v>
      </c>
      <c r="AM129" t="s">
        <v>67</v>
      </c>
      <c r="AN129" t="s">
        <v>1517</v>
      </c>
      <c r="AO129" t="s">
        <v>640</v>
      </c>
      <c r="AP129" t="s">
        <v>2393</v>
      </c>
    </row>
    <row r="130" spans="1:42" x14ac:dyDescent="0.25">
      <c r="A130">
        <v>88</v>
      </c>
      <c r="B130">
        <v>322</v>
      </c>
      <c r="C130" s="4">
        <v>43785</v>
      </c>
      <c r="D130">
        <v>10</v>
      </c>
      <c r="E130" t="s">
        <v>42</v>
      </c>
      <c r="F130" t="s">
        <v>53</v>
      </c>
      <c r="G130" t="s">
        <v>56</v>
      </c>
      <c r="H130" t="s">
        <v>57</v>
      </c>
      <c r="I130" s="4">
        <v>43571</v>
      </c>
      <c r="J130">
        <v>1</v>
      </c>
      <c r="L130" s="4"/>
      <c r="M130" s="4"/>
      <c r="N130">
        <v>2</v>
      </c>
      <c r="O130" t="s">
        <v>102</v>
      </c>
      <c r="P130" t="s">
        <v>264</v>
      </c>
      <c r="Q130">
        <v>2</v>
      </c>
      <c r="R130" t="s">
        <v>460</v>
      </c>
      <c r="S130" t="s">
        <v>1023</v>
      </c>
      <c r="T130" t="s">
        <v>1553</v>
      </c>
      <c r="U130" t="s">
        <v>75</v>
      </c>
      <c r="V130" t="s">
        <v>1869</v>
      </c>
      <c r="W130">
        <v>104.85</v>
      </c>
      <c r="X130">
        <v>74.95</v>
      </c>
      <c r="Y130">
        <v>2</v>
      </c>
      <c r="Z130" t="s">
        <v>2107</v>
      </c>
      <c r="AA130" t="s">
        <v>2378</v>
      </c>
      <c r="AB130">
        <v>1</v>
      </c>
      <c r="AC130" t="s">
        <v>2634</v>
      </c>
      <c r="AD130">
        <v>140</v>
      </c>
      <c r="AE130" t="s">
        <v>2635</v>
      </c>
      <c r="AF130" s="4">
        <v>43740</v>
      </c>
      <c r="AG130" s="4">
        <v>43799</v>
      </c>
      <c r="AH130" t="s">
        <v>78</v>
      </c>
      <c r="AI130" t="s">
        <v>240</v>
      </c>
      <c r="AJ130" t="s">
        <v>408</v>
      </c>
      <c r="AK130" t="s">
        <v>970</v>
      </c>
      <c r="AL130" t="s">
        <v>1503</v>
      </c>
      <c r="AM130" t="s">
        <v>80</v>
      </c>
      <c r="AN130" t="s">
        <v>1548</v>
      </c>
      <c r="AO130" t="s">
        <v>393</v>
      </c>
      <c r="AP130" t="s">
        <v>2345</v>
      </c>
    </row>
    <row r="131" spans="1:42" x14ac:dyDescent="0.25">
      <c r="A131">
        <v>88</v>
      </c>
      <c r="B131">
        <v>322</v>
      </c>
      <c r="C131" s="4">
        <v>43785</v>
      </c>
      <c r="D131">
        <v>10</v>
      </c>
      <c r="E131" t="s">
        <v>42</v>
      </c>
      <c r="F131" t="s">
        <v>53</v>
      </c>
      <c r="G131" t="s">
        <v>56</v>
      </c>
      <c r="H131" t="s">
        <v>57</v>
      </c>
      <c r="I131" s="4">
        <v>43571</v>
      </c>
      <c r="J131">
        <v>1</v>
      </c>
      <c r="L131" s="4"/>
      <c r="M131" s="4"/>
      <c r="N131">
        <v>2</v>
      </c>
      <c r="O131" t="s">
        <v>102</v>
      </c>
      <c r="P131" t="s">
        <v>264</v>
      </c>
      <c r="Q131">
        <v>2</v>
      </c>
      <c r="R131" t="s">
        <v>460</v>
      </c>
      <c r="S131" t="s">
        <v>1023</v>
      </c>
      <c r="T131" t="s">
        <v>1553</v>
      </c>
      <c r="U131" t="s">
        <v>75</v>
      </c>
      <c r="V131" t="s">
        <v>1869</v>
      </c>
      <c r="W131">
        <v>104.85</v>
      </c>
      <c r="X131">
        <v>74.95</v>
      </c>
      <c r="Y131">
        <v>2</v>
      </c>
      <c r="Z131" t="s">
        <v>2107</v>
      </c>
      <c r="AA131" t="s">
        <v>2378</v>
      </c>
      <c r="AB131">
        <v>1</v>
      </c>
      <c r="AC131" t="s">
        <v>2634</v>
      </c>
      <c r="AD131">
        <v>140</v>
      </c>
      <c r="AE131" t="s">
        <v>2635</v>
      </c>
      <c r="AF131" s="4">
        <v>43740</v>
      </c>
      <c r="AG131" s="4">
        <v>43799</v>
      </c>
      <c r="AH131" t="s">
        <v>80</v>
      </c>
      <c r="AI131" t="s">
        <v>242</v>
      </c>
      <c r="AJ131" t="s">
        <v>455</v>
      </c>
      <c r="AK131" t="s">
        <v>1018</v>
      </c>
      <c r="AL131" t="s">
        <v>1548</v>
      </c>
      <c r="AM131" t="s">
        <v>67</v>
      </c>
      <c r="AN131" t="s">
        <v>1548</v>
      </c>
      <c r="AO131" t="s">
        <v>70</v>
      </c>
      <c r="AP131" t="s">
        <v>2341</v>
      </c>
    </row>
    <row r="132" spans="1:42" x14ac:dyDescent="0.25">
      <c r="A132">
        <v>89</v>
      </c>
      <c r="B132">
        <v>217</v>
      </c>
      <c r="C132" s="4">
        <v>43786</v>
      </c>
      <c r="D132">
        <v>4</v>
      </c>
      <c r="E132" t="s">
        <v>40</v>
      </c>
      <c r="F132" t="s">
        <v>51</v>
      </c>
      <c r="G132" t="s">
        <v>55</v>
      </c>
      <c r="H132" t="s">
        <v>57</v>
      </c>
      <c r="I132" s="4">
        <v>43670</v>
      </c>
      <c r="J132">
        <v>3</v>
      </c>
      <c r="K132" t="s">
        <v>59</v>
      </c>
      <c r="L132" s="4">
        <v>43615</v>
      </c>
      <c r="M132" s="4">
        <v>43830</v>
      </c>
      <c r="N132">
        <v>2</v>
      </c>
      <c r="O132" t="s">
        <v>77</v>
      </c>
      <c r="P132" t="s">
        <v>239</v>
      </c>
      <c r="Q132">
        <v>2</v>
      </c>
      <c r="R132" t="s">
        <v>461</v>
      </c>
      <c r="S132" t="s">
        <v>1024</v>
      </c>
      <c r="T132" t="s">
        <v>1554</v>
      </c>
      <c r="U132" t="s">
        <v>85</v>
      </c>
      <c r="V132" t="s">
        <v>2030</v>
      </c>
      <c r="W132">
        <v>98.97</v>
      </c>
      <c r="X132">
        <v>49.97</v>
      </c>
      <c r="Y132">
        <v>2</v>
      </c>
      <c r="Z132" t="s">
        <v>2108</v>
      </c>
      <c r="AA132" t="s">
        <v>2379</v>
      </c>
      <c r="AB132">
        <v>1</v>
      </c>
      <c r="AC132" t="s">
        <v>2634</v>
      </c>
      <c r="AD132">
        <v>84</v>
      </c>
      <c r="AE132" t="s">
        <v>2635</v>
      </c>
      <c r="AF132" s="4">
        <v>43740</v>
      </c>
      <c r="AG132" s="4">
        <v>43799</v>
      </c>
      <c r="AH132" t="s">
        <v>70</v>
      </c>
      <c r="AI132" t="s">
        <v>232</v>
      </c>
      <c r="AJ132" t="s">
        <v>514</v>
      </c>
      <c r="AK132" t="s">
        <v>1077</v>
      </c>
      <c r="AL132" t="s">
        <v>1604</v>
      </c>
      <c r="AM132" t="s">
        <v>69</v>
      </c>
      <c r="AN132" t="s">
        <v>1517</v>
      </c>
      <c r="AO132" t="s">
        <v>640</v>
      </c>
      <c r="AP132" t="s">
        <v>2393</v>
      </c>
    </row>
    <row r="133" spans="1:42" x14ac:dyDescent="0.25">
      <c r="A133">
        <v>89</v>
      </c>
      <c r="B133">
        <v>217</v>
      </c>
      <c r="C133" s="4">
        <v>43786</v>
      </c>
      <c r="D133">
        <v>4</v>
      </c>
      <c r="E133" t="s">
        <v>40</v>
      </c>
      <c r="F133" t="s">
        <v>51</v>
      </c>
      <c r="G133" t="s">
        <v>55</v>
      </c>
      <c r="H133" t="s">
        <v>57</v>
      </c>
      <c r="I133" s="4">
        <v>43670</v>
      </c>
      <c r="J133">
        <v>3</v>
      </c>
      <c r="K133" t="s">
        <v>59</v>
      </c>
      <c r="L133" s="4">
        <v>43615</v>
      </c>
      <c r="M133" s="4">
        <v>43830</v>
      </c>
      <c r="N133">
        <v>2</v>
      </c>
      <c r="O133" t="s">
        <v>77</v>
      </c>
      <c r="P133" t="s">
        <v>239</v>
      </c>
      <c r="Q133">
        <v>2</v>
      </c>
      <c r="R133" t="s">
        <v>461</v>
      </c>
      <c r="S133" t="s">
        <v>1024</v>
      </c>
      <c r="T133" t="s">
        <v>1554</v>
      </c>
      <c r="U133" t="s">
        <v>85</v>
      </c>
      <c r="V133" t="s">
        <v>2030</v>
      </c>
      <c r="W133">
        <v>98.97</v>
      </c>
      <c r="X133">
        <v>49.97</v>
      </c>
      <c r="Y133">
        <v>2</v>
      </c>
      <c r="Z133" t="s">
        <v>2108</v>
      </c>
      <c r="AA133" t="s">
        <v>2379</v>
      </c>
      <c r="AB133">
        <v>1</v>
      </c>
      <c r="AC133" t="s">
        <v>2634</v>
      </c>
      <c r="AD133">
        <v>84</v>
      </c>
      <c r="AE133" t="s">
        <v>2635</v>
      </c>
      <c r="AF133" s="4">
        <v>43740</v>
      </c>
      <c r="AG133" s="4">
        <v>43799</v>
      </c>
      <c r="AH133" t="s">
        <v>67</v>
      </c>
      <c r="AI133" t="s">
        <v>229</v>
      </c>
      <c r="AJ133" t="s">
        <v>498</v>
      </c>
      <c r="AK133" t="s">
        <v>1061</v>
      </c>
      <c r="AL133" t="s">
        <v>1513</v>
      </c>
      <c r="AM133" t="s">
        <v>80</v>
      </c>
      <c r="AN133" t="s">
        <v>1548</v>
      </c>
      <c r="AO133" t="s">
        <v>652</v>
      </c>
      <c r="AP133" t="s">
        <v>2352</v>
      </c>
    </row>
    <row r="134" spans="1:42" x14ac:dyDescent="0.25">
      <c r="A134">
        <v>90</v>
      </c>
      <c r="B134">
        <v>288</v>
      </c>
      <c r="C134" s="4">
        <v>43786</v>
      </c>
      <c r="D134">
        <v>8</v>
      </c>
      <c r="E134" t="s">
        <v>43</v>
      </c>
      <c r="F134" t="s">
        <v>54</v>
      </c>
      <c r="G134" t="s">
        <v>56</v>
      </c>
      <c r="H134" t="s">
        <v>58</v>
      </c>
      <c r="I134" s="4">
        <v>43610</v>
      </c>
      <c r="J134">
        <v>3</v>
      </c>
      <c r="L134" s="4"/>
      <c r="M134" s="4"/>
      <c r="N134">
        <v>1</v>
      </c>
      <c r="O134" t="s">
        <v>80</v>
      </c>
      <c r="P134" t="s">
        <v>242</v>
      </c>
      <c r="Q134">
        <v>1</v>
      </c>
      <c r="R134" t="s">
        <v>453</v>
      </c>
      <c r="S134" t="s">
        <v>1016</v>
      </c>
      <c r="T134" t="s">
        <v>1546</v>
      </c>
      <c r="U134" t="s">
        <v>69</v>
      </c>
      <c r="V134" t="s">
        <v>1548</v>
      </c>
      <c r="W134">
        <v>58.75</v>
      </c>
      <c r="X134">
        <v>14.99</v>
      </c>
      <c r="Y134">
        <v>1</v>
      </c>
      <c r="Z134" t="s">
        <v>67</v>
      </c>
      <c r="AA134" t="s">
        <v>2373</v>
      </c>
      <c r="AB134">
        <v>1</v>
      </c>
      <c r="AC134" t="s">
        <v>2634</v>
      </c>
      <c r="AD134">
        <v>121</v>
      </c>
      <c r="AE134" t="s">
        <v>2635</v>
      </c>
      <c r="AF134" s="4">
        <v>43740</v>
      </c>
      <c r="AG134" s="4">
        <v>43799</v>
      </c>
      <c r="AH134" t="s">
        <v>80</v>
      </c>
      <c r="AI134" t="s">
        <v>242</v>
      </c>
      <c r="AJ134" t="s">
        <v>453</v>
      </c>
      <c r="AK134" t="s">
        <v>1016</v>
      </c>
      <c r="AL134" t="s">
        <v>1546</v>
      </c>
      <c r="AM134" t="s">
        <v>69</v>
      </c>
      <c r="AN134" t="s">
        <v>1548</v>
      </c>
      <c r="AO134" t="s">
        <v>67</v>
      </c>
      <c r="AP134" t="s">
        <v>2373</v>
      </c>
    </row>
    <row r="135" spans="1:42" x14ac:dyDescent="0.25">
      <c r="A135">
        <v>91</v>
      </c>
      <c r="B135">
        <v>302</v>
      </c>
      <c r="C135" s="4">
        <v>43786</v>
      </c>
      <c r="D135">
        <v>2</v>
      </c>
      <c r="E135" t="s">
        <v>38</v>
      </c>
      <c r="F135" t="s">
        <v>49</v>
      </c>
      <c r="G135" t="s">
        <v>55</v>
      </c>
      <c r="H135" t="s">
        <v>58</v>
      </c>
      <c r="I135" s="4">
        <v>43610</v>
      </c>
      <c r="J135">
        <v>2</v>
      </c>
      <c r="L135" s="4"/>
      <c r="M135" s="4"/>
      <c r="N135">
        <v>2</v>
      </c>
      <c r="O135" t="s">
        <v>103</v>
      </c>
      <c r="P135" t="s">
        <v>265</v>
      </c>
      <c r="Q135">
        <v>2</v>
      </c>
      <c r="R135" t="s">
        <v>462</v>
      </c>
      <c r="S135" t="s">
        <v>1025</v>
      </c>
      <c r="T135" t="s">
        <v>1555</v>
      </c>
      <c r="U135" t="s">
        <v>103</v>
      </c>
      <c r="V135" t="s">
        <v>2037</v>
      </c>
      <c r="W135">
        <v>1004.96</v>
      </c>
      <c r="X135">
        <v>69.959999999999994</v>
      </c>
      <c r="Y135">
        <v>2</v>
      </c>
      <c r="Z135" t="s">
        <v>2109</v>
      </c>
      <c r="AA135" t="s">
        <v>2380</v>
      </c>
      <c r="AB135">
        <v>1</v>
      </c>
      <c r="AC135" t="s">
        <v>2634</v>
      </c>
      <c r="AD135">
        <v>130</v>
      </c>
      <c r="AE135" t="s">
        <v>2635</v>
      </c>
      <c r="AF135" s="4">
        <v>43740</v>
      </c>
      <c r="AG135" s="4">
        <v>43799</v>
      </c>
      <c r="AH135" t="s">
        <v>69</v>
      </c>
      <c r="AI135" t="s">
        <v>231</v>
      </c>
      <c r="AJ135" t="s">
        <v>434</v>
      </c>
      <c r="AK135" t="s">
        <v>991</v>
      </c>
      <c r="AL135" t="s">
        <v>1524</v>
      </c>
      <c r="AM135" t="s">
        <v>69</v>
      </c>
      <c r="AN135" t="s">
        <v>1577</v>
      </c>
      <c r="AO135" t="s">
        <v>69</v>
      </c>
      <c r="AP135" t="s">
        <v>2360</v>
      </c>
    </row>
    <row r="136" spans="1:42" x14ac:dyDescent="0.25">
      <c r="A136">
        <v>91</v>
      </c>
      <c r="B136">
        <v>302</v>
      </c>
      <c r="C136" s="4">
        <v>43786</v>
      </c>
      <c r="D136">
        <v>2</v>
      </c>
      <c r="E136" t="s">
        <v>38</v>
      </c>
      <c r="F136" t="s">
        <v>49</v>
      </c>
      <c r="G136" t="s">
        <v>55</v>
      </c>
      <c r="H136" t="s">
        <v>58</v>
      </c>
      <c r="I136" s="4">
        <v>43610</v>
      </c>
      <c r="J136">
        <v>2</v>
      </c>
      <c r="L136" s="4"/>
      <c r="M136" s="4"/>
      <c r="N136">
        <v>2</v>
      </c>
      <c r="O136" t="s">
        <v>103</v>
      </c>
      <c r="P136" t="s">
        <v>265</v>
      </c>
      <c r="Q136">
        <v>2</v>
      </c>
      <c r="R136" t="s">
        <v>462</v>
      </c>
      <c r="S136" t="s">
        <v>1025</v>
      </c>
      <c r="T136" t="s">
        <v>1555</v>
      </c>
      <c r="U136" t="s">
        <v>103</v>
      </c>
      <c r="V136" t="s">
        <v>2037</v>
      </c>
      <c r="W136">
        <v>1004.96</v>
      </c>
      <c r="X136">
        <v>69.959999999999994</v>
      </c>
      <c r="Y136">
        <v>2</v>
      </c>
      <c r="Z136" t="s">
        <v>2109</v>
      </c>
      <c r="AA136" t="s">
        <v>2380</v>
      </c>
      <c r="AB136">
        <v>1</v>
      </c>
      <c r="AC136" t="s">
        <v>2634</v>
      </c>
      <c r="AD136">
        <v>130</v>
      </c>
      <c r="AE136" t="s">
        <v>2635</v>
      </c>
      <c r="AF136" s="4">
        <v>43740</v>
      </c>
      <c r="AG136" s="4">
        <v>43799</v>
      </c>
      <c r="AH136" t="s">
        <v>67</v>
      </c>
      <c r="AI136" t="s">
        <v>229</v>
      </c>
      <c r="AJ136" t="s">
        <v>677</v>
      </c>
      <c r="AK136" t="s">
        <v>978</v>
      </c>
      <c r="AL136" t="s">
        <v>1577</v>
      </c>
      <c r="AM136" t="s">
        <v>67</v>
      </c>
      <c r="AN136" t="s">
        <v>1548</v>
      </c>
      <c r="AO136" t="s">
        <v>455</v>
      </c>
      <c r="AP136" t="s">
        <v>2340</v>
      </c>
    </row>
    <row r="137" spans="1:42" x14ac:dyDescent="0.25">
      <c r="A137">
        <v>92</v>
      </c>
      <c r="B137">
        <v>154</v>
      </c>
      <c r="C137" s="4">
        <v>43787</v>
      </c>
      <c r="D137">
        <v>2</v>
      </c>
      <c r="E137" t="s">
        <v>38</v>
      </c>
      <c r="F137" t="s">
        <v>49</v>
      </c>
      <c r="G137" t="s">
        <v>56</v>
      </c>
      <c r="H137" t="s">
        <v>57</v>
      </c>
      <c r="I137" s="4">
        <v>43710</v>
      </c>
      <c r="J137">
        <v>2</v>
      </c>
      <c r="K137" t="s">
        <v>60</v>
      </c>
      <c r="L137" s="4">
        <v>43615</v>
      </c>
      <c r="M137" s="4">
        <v>43830</v>
      </c>
      <c r="N137">
        <v>1</v>
      </c>
      <c r="O137" t="s">
        <v>79</v>
      </c>
      <c r="P137" t="s">
        <v>241</v>
      </c>
      <c r="Q137">
        <v>1</v>
      </c>
      <c r="R137" t="s">
        <v>463</v>
      </c>
      <c r="S137" t="s">
        <v>1026</v>
      </c>
      <c r="T137" t="s">
        <v>1556</v>
      </c>
      <c r="U137" t="s">
        <v>67</v>
      </c>
      <c r="V137" t="s">
        <v>1548</v>
      </c>
      <c r="W137">
        <v>64.47</v>
      </c>
      <c r="X137">
        <v>44.97</v>
      </c>
      <c r="Y137">
        <v>1</v>
      </c>
      <c r="Z137" t="s">
        <v>455</v>
      </c>
      <c r="AA137" t="s">
        <v>2340</v>
      </c>
      <c r="AB137">
        <v>1</v>
      </c>
      <c r="AC137" t="s">
        <v>2633</v>
      </c>
      <c r="AD137">
        <v>57</v>
      </c>
      <c r="AE137" t="s">
        <v>2635</v>
      </c>
      <c r="AF137" s="4">
        <v>43740</v>
      </c>
      <c r="AG137" s="4">
        <v>43799</v>
      </c>
      <c r="AH137" t="s">
        <v>79</v>
      </c>
      <c r="AI137" t="s">
        <v>241</v>
      </c>
      <c r="AJ137" t="s">
        <v>463</v>
      </c>
      <c r="AK137" t="s">
        <v>1026</v>
      </c>
      <c r="AL137" t="s">
        <v>1556</v>
      </c>
      <c r="AM137" t="s">
        <v>67</v>
      </c>
      <c r="AN137" t="s">
        <v>1548</v>
      </c>
      <c r="AO137" t="s">
        <v>455</v>
      </c>
      <c r="AP137" t="s">
        <v>2340</v>
      </c>
    </row>
    <row r="138" spans="1:42" x14ac:dyDescent="0.25">
      <c r="A138">
        <v>93</v>
      </c>
      <c r="B138">
        <v>214</v>
      </c>
      <c r="C138" s="4">
        <v>43787</v>
      </c>
      <c r="D138">
        <v>6</v>
      </c>
      <c r="E138" t="s">
        <v>33</v>
      </c>
      <c r="F138" t="s">
        <v>44</v>
      </c>
      <c r="G138" t="s">
        <v>55</v>
      </c>
      <c r="H138" t="s">
        <v>57</v>
      </c>
      <c r="I138" s="4">
        <v>43631</v>
      </c>
      <c r="J138">
        <v>3</v>
      </c>
      <c r="K138" t="s">
        <v>59</v>
      </c>
      <c r="L138" s="4">
        <v>43615</v>
      </c>
      <c r="M138" s="4">
        <v>43830</v>
      </c>
      <c r="N138">
        <v>2</v>
      </c>
      <c r="O138" t="s">
        <v>104</v>
      </c>
      <c r="P138" t="s">
        <v>266</v>
      </c>
      <c r="Q138">
        <v>2</v>
      </c>
      <c r="R138" t="s">
        <v>464</v>
      </c>
      <c r="S138" t="s">
        <v>1027</v>
      </c>
      <c r="T138" t="s">
        <v>1557</v>
      </c>
      <c r="U138" t="s">
        <v>71</v>
      </c>
      <c r="V138" t="s">
        <v>2031</v>
      </c>
      <c r="W138">
        <v>84.67</v>
      </c>
      <c r="X138">
        <v>39.979999999999997</v>
      </c>
      <c r="Y138">
        <v>2</v>
      </c>
      <c r="Z138" t="s">
        <v>2110</v>
      </c>
      <c r="AA138" t="s">
        <v>2381</v>
      </c>
      <c r="AB138">
        <v>1</v>
      </c>
      <c r="AC138" t="s">
        <v>2634</v>
      </c>
      <c r="AD138">
        <v>82</v>
      </c>
      <c r="AE138" t="s">
        <v>2635</v>
      </c>
      <c r="AF138" s="4">
        <v>43740</v>
      </c>
      <c r="AG138" s="4">
        <v>43799</v>
      </c>
      <c r="AH138" t="s">
        <v>80</v>
      </c>
      <c r="AI138" t="s">
        <v>242</v>
      </c>
      <c r="AJ138" t="s">
        <v>619</v>
      </c>
      <c r="AK138" t="s">
        <v>1016</v>
      </c>
      <c r="AL138" t="s">
        <v>1695</v>
      </c>
      <c r="AM138" t="s">
        <v>69</v>
      </c>
      <c r="AN138" t="s">
        <v>1548</v>
      </c>
      <c r="AO138" t="s">
        <v>70</v>
      </c>
      <c r="AP138" t="s">
        <v>2341</v>
      </c>
    </row>
    <row r="139" spans="1:42" x14ac:dyDescent="0.25">
      <c r="A139">
        <v>93</v>
      </c>
      <c r="B139">
        <v>214</v>
      </c>
      <c r="C139" s="4">
        <v>43787</v>
      </c>
      <c r="D139">
        <v>6</v>
      </c>
      <c r="E139" t="s">
        <v>33</v>
      </c>
      <c r="F139" t="s">
        <v>44</v>
      </c>
      <c r="G139" t="s">
        <v>55</v>
      </c>
      <c r="H139" t="s">
        <v>57</v>
      </c>
      <c r="I139" s="4">
        <v>43631</v>
      </c>
      <c r="J139">
        <v>3</v>
      </c>
      <c r="K139" t="s">
        <v>59</v>
      </c>
      <c r="L139" s="4">
        <v>43615</v>
      </c>
      <c r="M139" s="4">
        <v>43830</v>
      </c>
      <c r="N139">
        <v>2</v>
      </c>
      <c r="O139" t="s">
        <v>104</v>
      </c>
      <c r="P139" t="s">
        <v>266</v>
      </c>
      <c r="Q139">
        <v>2</v>
      </c>
      <c r="R139" t="s">
        <v>464</v>
      </c>
      <c r="S139" t="s">
        <v>1027</v>
      </c>
      <c r="T139" t="s">
        <v>1557</v>
      </c>
      <c r="U139" t="s">
        <v>71</v>
      </c>
      <c r="V139" t="s">
        <v>2031</v>
      </c>
      <c r="W139">
        <v>84.67</v>
      </c>
      <c r="X139">
        <v>39.979999999999997</v>
      </c>
      <c r="Y139">
        <v>2</v>
      </c>
      <c r="Z139" t="s">
        <v>2110</v>
      </c>
      <c r="AA139" t="s">
        <v>2381</v>
      </c>
      <c r="AB139">
        <v>1</v>
      </c>
      <c r="AC139" t="s">
        <v>2634</v>
      </c>
      <c r="AD139">
        <v>82</v>
      </c>
      <c r="AE139" t="s">
        <v>2635</v>
      </c>
      <c r="AF139" s="4">
        <v>43740</v>
      </c>
      <c r="AG139" s="4">
        <v>43799</v>
      </c>
      <c r="AH139" t="s">
        <v>86</v>
      </c>
      <c r="AI139" t="s">
        <v>248</v>
      </c>
      <c r="AJ139" t="s">
        <v>513</v>
      </c>
      <c r="AK139" t="s">
        <v>1076</v>
      </c>
      <c r="AL139" t="s">
        <v>1603</v>
      </c>
      <c r="AM139" t="s">
        <v>69</v>
      </c>
      <c r="AN139" t="s">
        <v>1577</v>
      </c>
      <c r="AO139" t="s">
        <v>549</v>
      </c>
      <c r="AP139" t="s">
        <v>2362</v>
      </c>
    </row>
    <row r="140" spans="1:42" x14ac:dyDescent="0.25">
      <c r="A140">
        <v>94</v>
      </c>
      <c r="B140">
        <v>18</v>
      </c>
      <c r="C140" s="4">
        <v>43788</v>
      </c>
      <c r="D140">
        <v>4</v>
      </c>
      <c r="E140" t="s">
        <v>40</v>
      </c>
      <c r="F140" t="s">
        <v>51</v>
      </c>
      <c r="G140" t="s">
        <v>56</v>
      </c>
      <c r="H140" t="s">
        <v>57</v>
      </c>
      <c r="I140" s="4">
        <v>43660</v>
      </c>
      <c r="J140">
        <v>3</v>
      </c>
      <c r="K140" t="s">
        <v>59</v>
      </c>
      <c r="L140" s="4">
        <v>43615</v>
      </c>
      <c r="M140" s="4">
        <v>43830</v>
      </c>
      <c r="N140">
        <v>2</v>
      </c>
      <c r="O140" t="s">
        <v>87</v>
      </c>
      <c r="P140" t="s">
        <v>249</v>
      </c>
      <c r="Q140">
        <v>2</v>
      </c>
      <c r="R140" t="s">
        <v>465</v>
      </c>
      <c r="S140" t="s">
        <v>1028</v>
      </c>
      <c r="T140" t="s">
        <v>1558</v>
      </c>
      <c r="U140" t="s">
        <v>180</v>
      </c>
      <c r="V140" t="s">
        <v>2038</v>
      </c>
      <c r="W140">
        <v>106.94</v>
      </c>
      <c r="X140">
        <v>49.97</v>
      </c>
      <c r="Y140">
        <v>2</v>
      </c>
      <c r="Z140" t="s">
        <v>2111</v>
      </c>
      <c r="AA140" t="s">
        <v>2382</v>
      </c>
      <c r="AB140">
        <v>1</v>
      </c>
      <c r="AC140" t="s">
        <v>2633</v>
      </c>
      <c r="AD140">
        <v>14</v>
      </c>
      <c r="AE140" t="s">
        <v>2635</v>
      </c>
      <c r="AF140" s="4">
        <v>43740</v>
      </c>
      <c r="AG140" s="4">
        <v>43799</v>
      </c>
      <c r="AH140" t="s">
        <v>79</v>
      </c>
      <c r="AI140" t="s">
        <v>241</v>
      </c>
      <c r="AJ140" t="s">
        <v>504</v>
      </c>
      <c r="AK140" t="s">
        <v>1067</v>
      </c>
      <c r="AL140" t="s">
        <v>1527</v>
      </c>
      <c r="AM140" t="s">
        <v>80</v>
      </c>
      <c r="AN140" t="s">
        <v>1548</v>
      </c>
      <c r="AO140" t="s">
        <v>455</v>
      </c>
      <c r="AP140" t="s">
        <v>2340</v>
      </c>
    </row>
    <row r="141" spans="1:42" x14ac:dyDescent="0.25">
      <c r="A141">
        <v>94</v>
      </c>
      <c r="B141">
        <v>18</v>
      </c>
      <c r="C141" s="4">
        <v>43788</v>
      </c>
      <c r="D141">
        <v>4</v>
      </c>
      <c r="E141" t="s">
        <v>40</v>
      </c>
      <c r="F141" t="s">
        <v>51</v>
      </c>
      <c r="G141" t="s">
        <v>56</v>
      </c>
      <c r="H141" t="s">
        <v>57</v>
      </c>
      <c r="I141" s="4">
        <v>43660</v>
      </c>
      <c r="J141">
        <v>3</v>
      </c>
      <c r="K141" t="s">
        <v>59</v>
      </c>
      <c r="L141" s="4">
        <v>43615</v>
      </c>
      <c r="M141" s="4">
        <v>43830</v>
      </c>
      <c r="N141">
        <v>2</v>
      </c>
      <c r="O141" t="s">
        <v>87</v>
      </c>
      <c r="P141" t="s">
        <v>249</v>
      </c>
      <c r="Q141">
        <v>2</v>
      </c>
      <c r="R141" t="s">
        <v>465</v>
      </c>
      <c r="S141" t="s">
        <v>1028</v>
      </c>
      <c r="T141" t="s">
        <v>1558</v>
      </c>
      <c r="U141" t="s">
        <v>180</v>
      </c>
      <c r="V141" t="s">
        <v>2038</v>
      </c>
      <c r="W141">
        <v>106.94</v>
      </c>
      <c r="X141">
        <v>49.97</v>
      </c>
      <c r="Y141">
        <v>2</v>
      </c>
      <c r="Z141" t="s">
        <v>2111</v>
      </c>
      <c r="AA141" t="s">
        <v>2382</v>
      </c>
      <c r="AB141">
        <v>1</v>
      </c>
      <c r="AC141" t="s">
        <v>2633</v>
      </c>
      <c r="AD141">
        <v>14</v>
      </c>
      <c r="AE141" t="s">
        <v>2635</v>
      </c>
      <c r="AF141" s="4">
        <v>43740</v>
      </c>
      <c r="AG141" s="4">
        <v>43799</v>
      </c>
      <c r="AH141" t="s">
        <v>70</v>
      </c>
      <c r="AI141" t="s">
        <v>232</v>
      </c>
      <c r="AJ141" t="s">
        <v>512</v>
      </c>
      <c r="AK141" t="s">
        <v>1075</v>
      </c>
      <c r="AL141" t="s">
        <v>1602</v>
      </c>
      <c r="AM141" t="s">
        <v>69</v>
      </c>
      <c r="AN141" t="s">
        <v>1517</v>
      </c>
      <c r="AO141" t="s">
        <v>673</v>
      </c>
      <c r="AP141" t="s">
        <v>2348</v>
      </c>
    </row>
    <row r="142" spans="1:42" x14ac:dyDescent="0.25">
      <c r="A142">
        <v>95</v>
      </c>
      <c r="B142">
        <v>322</v>
      </c>
      <c r="C142" s="4">
        <v>43788</v>
      </c>
      <c r="D142">
        <v>10</v>
      </c>
      <c r="E142" t="s">
        <v>42</v>
      </c>
      <c r="F142" t="s">
        <v>53</v>
      </c>
      <c r="G142" t="s">
        <v>56</v>
      </c>
      <c r="H142" t="s">
        <v>57</v>
      </c>
      <c r="I142" s="4">
        <v>43571</v>
      </c>
      <c r="J142">
        <v>1</v>
      </c>
      <c r="L142" s="4"/>
      <c r="M142" s="4"/>
      <c r="N142">
        <v>1</v>
      </c>
      <c r="O142" t="s">
        <v>105</v>
      </c>
      <c r="P142" t="s">
        <v>267</v>
      </c>
      <c r="Q142">
        <v>2</v>
      </c>
      <c r="R142" t="s">
        <v>466</v>
      </c>
      <c r="S142" t="s">
        <v>1029</v>
      </c>
      <c r="T142" t="s">
        <v>1559</v>
      </c>
      <c r="U142" t="s">
        <v>71</v>
      </c>
      <c r="V142" t="s">
        <v>1869</v>
      </c>
      <c r="W142">
        <v>116.39</v>
      </c>
      <c r="X142">
        <v>29.98</v>
      </c>
      <c r="Y142">
        <v>2</v>
      </c>
      <c r="Z142" t="s">
        <v>2112</v>
      </c>
      <c r="AA142" t="s">
        <v>2383</v>
      </c>
      <c r="AF142" s="4"/>
      <c r="AG142" s="4"/>
      <c r="AH142" t="s">
        <v>79</v>
      </c>
      <c r="AI142" t="s">
        <v>241</v>
      </c>
      <c r="AJ142" t="s">
        <v>541</v>
      </c>
      <c r="AK142" t="s">
        <v>968</v>
      </c>
      <c r="AL142" t="s">
        <v>1629</v>
      </c>
      <c r="AM142" t="s">
        <v>69</v>
      </c>
      <c r="AN142" t="s">
        <v>1548</v>
      </c>
      <c r="AO142" t="s">
        <v>86</v>
      </c>
      <c r="AP142" t="s">
        <v>2350</v>
      </c>
    </row>
    <row r="143" spans="1:42" x14ac:dyDescent="0.25">
      <c r="A143">
        <v>95</v>
      </c>
      <c r="B143">
        <v>322</v>
      </c>
      <c r="C143" s="4">
        <v>43788</v>
      </c>
      <c r="D143">
        <v>10</v>
      </c>
      <c r="E143" t="s">
        <v>42</v>
      </c>
      <c r="F143" t="s">
        <v>53</v>
      </c>
      <c r="G143" t="s">
        <v>56</v>
      </c>
      <c r="H143" t="s">
        <v>57</v>
      </c>
      <c r="I143" s="4">
        <v>43571</v>
      </c>
      <c r="J143">
        <v>1</v>
      </c>
      <c r="L143" s="4"/>
      <c r="M143" s="4"/>
      <c r="N143">
        <v>1</v>
      </c>
      <c r="O143" t="s">
        <v>105</v>
      </c>
      <c r="P143" t="s">
        <v>267</v>
      </c>
      <c r="Q143">
        <v>2</v>
      </c>
      <c r="R143" t="s">
        <v>466</v>
      </c>
      <c r="S143" t="s">
        <v>1029</v>
      </c>
      <c r="T143" t="s">
        <v>1559</v>
      </c>
      <c r="U143" t="s">
        <v>71</v>
      </c>
      <c r="V143" t="s">
        <v>1869</v>
      </c>
      <c r="W143">
        <v>116.39</v>
      </c>
      <c r="X143">
        <v>29.98</v>
      </c>
      <c r="Y143">
        <v>2</v>
      </c>
      <c r="Z143" t="s">
        <v>2112</v>
      </c>
      <c r="AA143" t="s">
        <v>2383</v>
      </c>
      <c r="AF143" s="4"/>
      <c r="AG143" s="4"/>
      <c r="AH143" t="s">
        <v>79</v>
      </c>
      <c r="AI143" t="s">
        <v>241</v>
      </c>
      <c r="AJ143" t="s">
        <v>571</v>
      </c>
      <c r="AK143" t="s">
        <v>1129</v>
      </c>
      <c r="AL143" t="s">
        <v>1654</v>
      </c>
      <c r="AM143" t="s">
        <v>69</v>
      </c>
      <c r="AN143" t="s">
        <v>1548</v>
      </c>
      <c r="AO143" t="s">
        <v>455</v>
      </c>
      <c r="AP143" t="s">
        <v>2340</v>
      </c>
    </row>
    <row r="144" spans="1:42" x14ac:dyDescent="0.25">
      <c r="A144">
        <v>96</v>
      </c>
      <c r="B144">
        <v>117</v>
      </c>
      <c r="C144" s="4">
        <v>43789</v>
      </c>
      <c r="D144">
        <v>1</v>
      </c>
      <c r="E144" t="s">
        <v>39</v>
      </c>
      <c r="F144" t="s">
        <v>50</v>
      </c>
      <c r="G144" t="s">
        <v>56</v>
      </c>
      <c r="H144" t="s">
        <v>57</v>
      </c>
      <c r="I144" s="4">
        <v>43689</v>
      </c>
      <c r="J144">
        <v>3</v>
      </c>
      <c r="K144" t="s">
        <v>59</v>
      </c>
      <c r="L144" s="4">
        <v>43615</v>
      </c>
      <c r="M144" s="4">
        <v>43830</v>
      </c>
      <c r="N144">
        <v>1</v>
      </c>
      <c r="O144" t="s">
        <v>65</v>
      </c>
      <c r="P144" t="s">
        <v>227</v>
      </c>
      <c r="Q144">
        <v>1</v>
      </c>
      <c r="R144" t="s">
        <v>429</v>
      </c>
      <c r="S144" t="s">
        <v>992</v>
      </c>
      <c r="T144" t="s">
        <v>1510</v>
      </c>
      <c r="U144" t="s">
        <v>69</v>
      </c>
      <c r="V144" t="s">
        <v>1562</v>
      </c>
      <c r="W144">
        <v>199.99</v>
      </c>
      <c r="X144">
        <v>9.99</v>
      </c>
      <c r="Y144">
        <v>1</v>
      </c>
      <c r="Z144" t="s">
        <v>431</v>
      </c>
      <c r="AA144" t="s">
        <v>2326</v>
      </c>
      <c r="AB144">
        <v>1</v>
      </c>
      <c r="AC144" t="s">
        <v>2633</v>
      </c>
      <c r="AD144">
        <v>43</v>
      </c>
      <c r="AE144" t="s">
        <v>2635</v>
      </c>
      <c r="AF144" s="4">
        <v>43740</v>
      </c>
      <c r="AG144" s="4">
        <v>43799</v>
      </c>
      <c r="AH144" t="s">
        <v>65</v>
      </c>
      <c r="AI144" t="s">
        <v>227</v>
      </c>
      <c r="AJ144" t="s">
        <v>429</v>
      </c>
      <c r="AK144" t="s">
        <v>992</v>
      </c>
      <c r="AL144" t="s">
        <v>1510</v>
      </c>
      <c r="AM144" t="s">
        <v>69</v>
      </c>
      <c r="AN144" t="s">
        <v>1562</v>
      </c>
      <c r="AO144" t="s">
        <v>431</v>
      </c>
      <c r="AP144" t="s">
        <v>2326</v>
      </c>
    </row>
    <row r="145" spans="1:42" x14ac:dyDescent="0.25">
      <c r="A145">
        <v>97</v>
      </c>
      <c r="B145">
        <v>184</v>
      </c>
      <c r="C145" s="4">
        <v>43790</v>
      </c>
      <c r="D145">
        <v>3</v>
      </c>
      <c r="E145" t="s">
        <v>34</v>
      </c>
      <c r="F145" t="s">
        <v>45</v>
      </c>
      <c r="G145" t="s">
        <v>55</v>
      </c>
      <c r="H145" t="s">
        <v>58</v>
      </c>
      <c r="I145" s="4">
        <v>43725</v>
      </c>
      <c r="J145">
        <v>3</v>
      </c>
      <c r="K145" t="s">
        <v>59</v>
      </c>
      <c r="L145" s="4">
        <v>43615</v>
      </c>
      <c r="M145" s="4">
        <v>43830</v>
      </c>
      <c r="N145">
        <v>1</v>
      </c>
      <c r="O145" t="s">
        <v>67</v>
      </c>
      <c r="P145" t="s">
        <v>229</v>
      </c>
      <c r="Q145">
        <v>1</v>
      </c>
      <c r="R145" t="s">
        <v>467</v>
      </c>
      <c r="S145" t="s">
        <v>1030</v>
      </c>
      <c r="T145" t="s">
        <v>1560</v>
      </c>
      <c r="U145" t="s">
        <v>80</v>
      </c>
      <c r="V145" t="s">
        <v>1548</v>
      </c>
      <c r="W145">
        <v>59.74</v>
      </c>
      <c r="X145">
        <v>29.98</v>
      </c>
      <c r="Y145">
        <v>1</v>
      </c>
      <c r="Z145" t="s">
        <v>84</v>
      </c>
      <c r="AA145" t="s">
        <v>2366</v>
      </c>
      <c r="AB145">
        <v>1</v>
      </c>
      <c r="AC145" t="s">
        <v>2634</v>
      </c>
      <c r="AD145">
        <v>72</v>
      </c>
      <c r="AE145" t="s">
        <v>2635</v>
      </c>
      <c r="AF145" s="4">
        <v>43740</v>
      </c>
      <c r="AG145" s="4">
        <v>43799</v>
      </c>
      <c r="AH145" t="s">
        <v>67</v>
      </c>
      <c r="AI145" t="s">
        <v>229</v>
      </c>
      <c r="AJ145" t="s">
        <v>467</v>
      </c>
      <c r="AK145" t="s">
        <v>1030</v>
      </c>
      <c r="AL145" t="s">
        <v>1560</v>
      </c>
      <c r="AM145" t="s">
        <v>80</v>
      </c>
      <c r="AN145" t="s">
        <v>1548</v>
      </c>
      <c r="AO145" t="s">
        <v>84</v>
      </c>
      <c r="AP145" t="s">
        <v>2366</v>
      </c>
    </row>
    <row r="146" spans="1:42" x14ac:dyDescent="0.25">
      <c r="A146">
        <v>98</v>
      </c>
      <c r="B146">
        <v>221</v>
      </c>
      <c r="C146" s="4">
        <v>43790</v>
      </c>
      <c r="D146">
        <v>2</v>
      </c>
      <c r="E146" t="s">
        <v>38</v>
      </c>
      <c r="F146" t="s">
        <v>49</v>
      </c>
      <c r="G146" t="s">
        <v>55</v>
      </c>
      <c r="H146" t="s">
        <v>58</v>
      </c>
      <c r="I146" s="4">
        <v>43710</v>
      </c>
      <c r="J146">
        <v>1</v>
      </c>
      <c r="K146" t="s">
        <v>61</v>
      </c>
      <c r="L146" s="4">
        <v>43615</v>
      </c>
      <c r="M146" s="4">
        <v>43830</v>
      </c>
      <c r="N146">
        <v>1</v>
      </c>
      <c r="O146" t="s">
        <v>67</v>
      </c>
      <c r="P146" t="s">
        <v>229</v>
      </c>
      <c r="Q146">
        <v>1</v>
      </c>
      <c r="R146" t="s">
        <v>468</v>
      </c>
      <c r="S146" t="s">
        <v>1031</v>
      </c>
      <c r="T146" t="s">
        <v>1561</v>
      </c>
      <c r="U146" t="s">
        <v>80</v>
      </c>
      <c r="V146" t="s">
        <v>1548</v>
      </c>
      <c r="W146">
        <v>65.98</v>
      </c>
      <c r="X146">
        <v>29.98</v>
      </c>
      <c r="Y146">
        <v>1</v>
      </c>
      <c r="Z146" t="s">
        <v>90</v>
      </c>
      <c r="AA146" t="s">
        <v>2328</v>
      </c>
      <c r="AB146">
        <v>1</v>
      </c>
      <c r="AC146" t="s">
        <v>2634</v>
      </c>
      <c r="AD146">
        <v>87</v>
      </c>
      <c r="AE146" t="s">
        <v>2635</v>
      </c>
      <c r="AF146" s="4">
        <v>43740</v>
      </c>
      <c r="AG146" s="4">
        <v>43799</v>
      </c>
      <c r="AH146" t="s">
        <v>67</v>
      </c>
      <c r="AI146" t="s">
        <v>229</v>
      </c>
      <c r="AJ146" t="s">
        <v>468</v>
      </c>
      <c r="AK146" t="s">
        <v>1031</v>
      </c>
      <c r="AL146" t="s">
        <v>1561</v>
      </c>
      <c r="AM146" t="s">
        <v>80</v>
      </c>
      <c r="AN146" t="s">
        <v>1548</v>
      </c>
      <c r="AO146" t="s">
        <v>90</v>
      </c>
      <c r="AP146" t="s">
        <v>2328</v>
      </c>
    </row>
    <row r="147" spans="1:42" x14ac:dyDescent="0.25">
      <c r="A147">
        <v>99</v>
      </c>
      <c r="B147">
        <v>455</v>
      </c>
      <c r="C147" s="4">
        <v>43791</v>
      </c>
      <c r="D147">
        <v>10</v>
      </c>
      <c r="E147" t="s">
        <v>42</v>
      </c>
      <c r="F147" t="s">
        <v>53</v>
      </c>
      <c r="G147" t="s">
        <v>55</v>
      </c>
      <c r="H147" t="s">
        <v>57</v>
      </c>
      <c r="I147" s="4">
        <v>43736</v>
      </c>
      <c r="J147">
        <v>3</v>
      </c>
      <c r="K147" t="s">
        <v>59</v>
      </c>
      <c r="L147" s="4">
        <v>43615</v>
      </c>
      <c r="M147" s="4">
        <v>43830</v>
      </c>
      <c r="N147">
        <v>1</v>
      </c>
      <c r="O147" t="s">
        <v>80</v>
      </c>
      <c r="P147" t="s">
        <v>242</v>
      </c>
      <c r="Q147">
        <v>1</v>
      </c>
      <c r="R147" t="s">
        <v>469</v>
      </c>
      <c r="S147" t="s">
        <v>1032</v>
      </c>
      <c r="T147" t="s">
        <v>1562</v>
      </c>
      <c r="U147" t="s">
        <v>69</v>
      </c>
      <c r="V147" t="s">
        <v>1548</v>
      </c>
      <c r="W147">
        <v>9.99</v>
      </c>
      <c r="X147">
        <v>14.99</v>
      </c>
      <c r="Y147">
        <v>1</v>
      </c>
      <c r="Z147" t="s">
        <v>70</v>
      </c>
      <c r="AA147" t="s">
        <v>2341</v>
      </c>
      <c r="AB147">
        <v>1</v>
      </c>
      <c r="AC147" t="s">
        <v>2633</v>
      </c>
      <c r="AD147">
        <v>227</v>
      </c>
      <c r="AE147" t="s">
        <v>2635</v>
      </c>
      <c r="AF147" s="4">
        <v>43740</v>
      </c>
      <c r="AG147" s="4">
        <v>43799</v>
      </c>
      <c r="AH147" t="s">
        <v>80</v>
      </c>
      <c r="AI147" t="s">
        <v>242</v>
      </c>
      <c r="AJ147" t="s">
        <v>469</v>
      </c>
      <c r="AK147" t="s">
        <v>1032</v>
      </c>
      <c r="AL147" t="s">
        <v>1562</v>
      </c>
      <c r="AM147" t="s">
        <v>69</v>
      </c>
      <c r="AN147" t="s">
        <v>1548</v>
      </c>
      <c r="AO147" t="s">
        <v>70</v>
      </c>
      <c r="AP147" t="s">
        <v>2341</v>
      </c>
    </row>
    <row r="148" spans="1:42" x14ac:dyDescent="0.25">
      <c r="A148">
        <v>100</v>
      </c>
      <c r="B148">
        <v>326</v>
      </c>
      <c r="C148" s="4">
        <v>43792</v>
      </c>
      <c r="D148">
        <v>6</v>
      </c>
      <c r="E148" t="s">
        <v>33</v>
      </c>
      <c r="F148" t="s">
        <v>44</v>
      </c>
      <c r="G148" t="s">
        <v>55</v>
      </c>
      <c r="H148" t="s">
        <v>57</v>
      </c>
      <c r="I148" s="4">
        <v>43471</v>
      </c>
      <c r="J148">
        <v>1</v>
      </c>
      <c r="L148" s="4"/>
      <c r="M148" s="4"/>
      <c r="N148">
        <v>3</v>
      </c>
      <c r="O148" t="s">
        <v>106</v>
      </c>
      <c r="P148" t="s">
        <v>268</v>
      </c>
      <c r="Q148">
        <v>3</v>
      </c>
      <c r="R148" t="s">
        <v>470</v>
      </c>
      <c r="S148" t="s">
        <v>1033</v>
      </c>
      <c r="T148" t="s">
        <v>1563</v>
      </c>
      <c r="U148" t="s">
        <v>2004</v>
      </c>
      <c r="V148" t="s">
        <v>2046</v>
      </c>
      <c r="W148">
        <v>170.95</v>
      </c>
      <c r="X148">
        <v>79.95</v>
      </c>
      <c r="Y148">
        <v>3</v>
      </c>
      <c r="Z148" t="s">
        <v>2113</v>
      </c>
      <c r="AA148" t="s">
        <v>2384</v>
      </c>
      <c r="AF148" s="4"/>
      <c r="AG148" s="4"/>
      <c r="AH148" t="s">
        <v>90</v>
      </c>
      <c r="AI148" t="s">
        <v>252</v>
      </c>
      <c r="AJ148" t="s">
        <v>431</v>
      </c>
      <c r="AK148" t="s">
        <v>994</v>
      </c>
      <c r="AL148" t="s">
        <v>1526</v>
      </c>
      <c r="AM148" t="s">
        <v>69</v>
      </c>
      <c r="AN148" t="s">
        <v>1562</v>
      </c>
      <c r="AO148" t="s">
        <v>410</v>
      </c>
      <c r="AP148" t="s">
        <v>2359</v>
      </c>
    </row>
    <row r="149" spans="1:42" x14ac:dyDescent="0.25">
      <c r="A149">
        <v>100</v>
      </c>
      <c r="B149">
        <v>326</v>
      </c>
      <c r="C149" s="4">
        <v>43792</v>
      </c>
      <c r="D149">
        <v>6</v>
      </c>
      <c r="E149" t="s">
        <v>33</v>
      </c>
      <c r="F149" t="s">
        <v>44</v>
      </c>
      <c r="G149" t="s">
        <v>55</v>
      </c>
      <c r="H149" t="s">
        <v>57</v>
      </c>
      <c r="I149" s="4">
        <v>43471</v>
      </c>
      <c r="J149">
        <v>1</v>
      </c>
      <c r="L149" s="4"/>
      <c r="M149" s="4"/>
      <c r="N149">
        <v>3</v>
      </c>
      <c r="O149" t="s">
        <v>106</v>
      </c>
      <c r="P149" t="s">
        <v>268</v>
      </c>
      <c r="Q149">
        <v>3</v>
      </c>
      <c r="R149" t="s">
        <v>470</v>
      </c>
      <c r="S149" t="s">
        <v>1033</v>
      </c>
      <c r="T149" t="s">
        <v>1563</v>
      </c>
      <c r="U149" t="s">
        <v>2004</v>
      </c>
      <c r="V149" t="s">
        <v>2046</v>
      </c>
      <c r="W149">
        <v>170.95</v>
      </c>
      <c r="X149">
        <v>79.95</v>
      </c>
      <c r="Y149">
        <v>3</v>
      </c>
      <c r="Z149" t="s">
        <v>2113</v>
      </c>
      <c r="AA149" t="s">
        <v>2384</v>
      </c>
      <c r="AF149" s="4"/>
      <c r="AG149" s="4"/>
      <c r="AH149" t="s">
        <v>69</v>
      </c>
      <c r="AI149" t="s">
        <v>231</v>
      </c>
      <c r="AJ149" t="s">
        <v>878</v>
      </c>
      <c r="AK149" t="s">
        <v>1415</v>
      </c>
      <c r="AL149" t="s">
        <v>1930</v>
      </c>
      <c r="AM149" t="s">
        <v>69</v>
      </c>
      <c r="AN149" t="s">
        <v>1577</v>
      </c>
      <c r="AO149" t="s">
        <v>69</v>
      </c>
      <c r="AP149" t="s">
        <v>2360</v>
      </c>
    </row>
    <row r="150" spans="1:42" x14ac:dyDescent="0.25">
      <c r="A150">
        <v>100</v>
      </c>
      <c r="B150">
        <v>326</v>
      </c>
      <c r="C150" s="4">
        <v>43792</v>
      </c>
      <c r="D150">
        <v>6</v>
      </c>
      <c r="E150" t="s">
        <v>33</v>
      </c>
      <c r="F150" t="s">
        <v>44</v>
      </c>
      <c r="G150" t="s">
        <v>55</v>
      </c>
      <c r="H150" t="s">
        <v>57</v>
      </c>
      <c r="I150" s="4">
        <v>43471</v>
      </c>
      <c r="J150">
        <v>1</v>
      </c>
      <c r="L150" s="4"/>
      <c r="M150" s="4"/>
      <c r="N150">
        <v>3</v>
      </c>
      <c r="O150" t="s">
        <v>106</v>
      </c>
      <c r="P150" t="s">
        <v>268</v>
      </c>
      <c r="Q150">
        <v>3</v>
      </c>
      <c r="R150" t="s">
        <v>470</v>
      </c>
      <c r="S150" t="s">
        <v>1033</v>
      </c>
      <c r="T150" t="s">
        <v>1563</v>
      </c>
      <c r="U150" t="s">
        <v>2004</v>
      </c>
      <c r="V150" t="s">
        <v>2046</v>
      </c>
      <c r="W150">
        <v>170.95</v>
      </c>
      <c r="X150">
        <v>79.95</v>
      </c>
      <c r="Y150">
        <v>3</v>
      </c>
      <c r="Z150" t="s">
        <v>2113</v>
      </c>
      <c r="AA150" t="s">
        <v>2384</v>
      </c>
      <c r="AF150" s="4"/>
      <c r="AG150" s="4"/>
      <c r="AH150" t="s">
        <v>67</v>
      </c>
      <c r="AI150" t="s">
        <v>229</v>
      </c>
      <c r="AJ150" t="s">
        <v>498</v>
      </c>
      <c r="AK150" t="s">
        <v>1061</v>
      </c>
      <c r="AL150" t="s">
        <v>1513</v>
      </c>
      <c r="AM150" t="s">
        <v>67</v>
      </c>
      <c r="AN150" t="s">
        <v>1548</v>
      </c>
      <c r="AO150" t="s">
        <v>652</v>
      </c>
      <c r="AP150" t="s">
        <v>2352</v>
      </c>
    </row>
    <row r="151" spans="1:42" x14ac:dyDescent="0.25">
      <c r="A151">
        <v>101</v>
      </c>
      <c r="B151">
        <v>400</v>
      </c>
      <c r="C151" s="4">
        <v>43793</v>
      </c>
      <c r="D151">
        <v>8</v>
      </c>
      <c r="E151" t="s">
        <v>43</v>
      </c>
      <c r="F151" t="s">
        <v>54</v>
      </c>
      <c r="G151" t="s">
        <v>56</v>
      </c>
      <c r="H151" t="s">
        <v>58</v>
      </c>
      <c r="I151" s="4">
        <v>43622</v>
      </c>
      <c r="J151">
        <v>2</v>
      </c>
      <c r="K151" t="s">
        <v>60</v>
      </c>
      <c r="L151" s="4">
        <v>43615</v>
      </c>
      <c r="M151" s="4">
        <v>43830</v>
      </c>
      <c r="N151">
        <v>1</v>
      </c>
      <c r="O151" t="s">
        <v>70</v>
      </c>
      <c r="P151" t="s">
        <v>232</v>
      </c>
      <c r="Q151">
        <v>1</v>
      </c>
      <c r="R151" t="s">
        <v>440</v>
      </c>
      <c r="S151" t="s">
        <v>1002</v>
      </c>
      <c r="T151" t="s">
        <v>1534</v>
      </c>
      <c r="U151" t="s">
        <v>80</v>
      </c>
      <c r="V151" t="s">
        <v>1517</v>
      </c>
      <c r="W151">
        <v>45.9</v>
      </c>
      <c r="X151">
        <v>39.979999999999997</v>
      </c>
      <c r="Y151">
        <v>1</v>
      </c>
      <c r="Z151" t="s">
        <v>432</v>
      </c>
      <c r="AA151" t="s">
        <v>2331</v>
      </c>
      <c r="AB151">
        <v>1</v>
      </c>
      <c r="AC151" t="s">
        <v>2633</v>
      </c>
      <c r="AD151">
        <v>196</v>
      </c>
      <c r="AE151" t="s">
        <v>2635</v>
      </c>
      <c r="AF151" s="4">
        <v>43740</v>
      </c>
      <c r="AG151" s="4">
        <v>43799</v>
      </c>
      <c r="AH151" t="s">
        <v>70</v>
      </c>
      <c r="AI151" t="s">
        <v>232</v>
      </c>
      <c r="AJ151" t="s">
        <v>440</v>
      </c>
      <c r="AK151" t="s">
        <v>1002</v>
      </c>
      <c r="AL151" t="s">
        <v>1534</v>
      </c>
      <c r="AM151" t="s">
        <v>80</v>
      </c>
      <c r="AN151" t="s">
        <v>1517</v>
      </c>
      <c r="AO151" t="s">
        <v>432</v>
      </c>
      <c r="AP151" t="s">
        <v>2331</v>
      </c>
    </row>
    <row r="152" spans="1:42" x14ac:dyDescent="0.25">
      <c r="A152">
        <v>102</v>
      </c>
      <c r="B152">
        <v>1</v>
      </c>
      <c r="C152" s="4">
        <v>43794</v>
      </c>
      <c r="D152">
        <v>5</v>
      </c>
      <c r="E152" t="s">
        <v>36</v>
      </c>
      <c r="F152" t="s">
        <v>47</v>
      </c>
      <c r="G152" t="s">
        <v>56</v>
      </c>
      <c r="H152" t="s">
        <v>58</v>
      </c>
      <c r="I152" s="4">
        <v>43682</v>
      </c>
      <c r="J152">
        <v>1</v>
      </c>
      <c r="K152" t="s">
        <v>61</v>
      </c>
      <c r="L152" s="4">
        <v>43615</v>
      </c>
      <c r="M152" s="4">
        <v>43830</v>
      </c>
      <c r="N152">
        <v>2</v>
      </c>
      <c r="O152" t="s">
        <v>94</v>
      </c>
      <c r="P152" t="s">
        <v>256</v>
      </c>
      <c r="Q152">
        <v>2</v>
      </c>
      <c r="R152" t="s">
        <v>471</v>
      </c>
      <c r="S152" t="s">
        <v>1034</v>
      </c>
      <c r="T152" t="s">
        <v>1564</v>
      </c>
      <c r="U152" t="s">
        <v>180</v>
      </c>
      <c r="V152" t="s">
        <v>1902</v>
      </c>
      <c r="W152">
        <v>187.97</v>
      </c>
      <c r="X152">
        <v>64.97</v>
      </c>
      <c r="Y152">
        <v>2</v>
      </c>
      <c r="Z152" t="s">
        <v>2114</v>
      </c>
      <c r="AA152" t="s">
        <v>2385</v>
      </c>
      <c r="AB152">
        <v>1</v>
      </c>
      <c r="AC152" t="s">
        <v>2633</v>
      </c>
      <c r="AD152">
        <v>1</v>
      </c>
      <c r="AE152" t="s">
        <v>2635</v>
      </c>
      <c r="AF152" s="4">
        <v>43740</v>
      </c>
      <c r="AG152" s="4">
        <v>43799</v>
      </c>
      <c r="AH152" t="s">
        <v>70</v>
      </c>
      <c r="AI152" t="s">
        <v>232</v>
      </c>
      <c r="AJ152" t="s">
        <v>737</v>
      </c>
      <c r="AK152" t="s">
        <v>1185</v>
      </c>
      <c r="AL152" t="s">
        <v>1652</v>
      </c>
      <c r="AM152" t="s">
        <v>80</v>
      </c>
      <c r="AN152" t="s">
        <v>1517</v>
      </c>
      <c r="AO152" t="s">
        <v>432</v>
      </c>
      <c r="AP152" t="s">
        <v>2331</v>
      </c>
    </row>
    <row r="153" spans="1:42" x14ac:dyDescent="0.25">
      <c r="A153">
        <v>102</v>
      </c>
      <c r="B153">
        <v>1</v>
      </c>
      <c r="C153" s="4">
        <v>43794</v>
      </c>
      <c r="D153">
        <v>5</v>
      </c>
      <c r="E153" t="s">
        <v>36</v>
      </c>
      <c r="F153" t="s">
        <v>47</v>
      </c>
      <c r="G153" t="s">
        <v>56</v>
      </c>
      <c r="H153" t="s">
        <v>58</v>
      </c>
      <c r="I153" s="4">
        <v>43682</v>
      </c>
      <c r="J153">
        <v>1</v>
      </c>
      <c r="K153" t="s">
        <v>61</v>
      </c>
      <c r="L153" s="4">
        <v>43615</v>
      </c>
      <c r="M153" s="4">
        <v>43830</v>
      </c>
      <c r="N153">
        <v>2</v>
      </c>
      <c r="O153" t="s">
        <v>94</v>
      </c>
      <c r="P153" t="s">
        <v>256</v>
      </c>
      <c r="Q153">
        <v>2</v>
      </c>
      <c r="R153" t="s">
        <v>471</v>
      </c>
      <c r="S153" t="s">
        <v>1034</v>
      </c>
      <c r="T153" t="s">
        <v>1564</v>
      </c>
      <c r="U153" t="s">
        <v>180</v>
      </c>
      <c r="V153" t="s">
        <v>1902</v>
      </c>
      <c r="W153">
        <v>187.97</v>
      </c>
      <c r="X153">
        <v>64.97</v>
      </c>
      <c r="Y153">
        <v>2</v>
      </c>
      <c r="Z153" t="s">
        <v>2114</v>
      </c>
      <c r="AA153" t="s">
        <v>2385</v>
      </c>
      <c r="AB153">
        <v>1</v>
      </c>
      <c r="AC153" t="s">
        <v>2633</v>
      </c>
      <c r="AD153">
        <v>1</v>
      </c>
      <c r="AE153" t="s">
        <v>2635</v>
      </c>
      <c r="AF153" s="4">
        <v>43740</v>
      </c>
      <c r="AG153" s="4">
        <v>43799</v>
      </c>
      <c r="AH153" t="s">
        <v>86</v>
      </c>
      <c r="AI153" t="s">
        <v>248</v>
      </c>
      <c r="AJ153" t="s">
        <v>633</v>
      </c>
      <c r="AK153" t="s">
        <v>1017</v>
      </c>
      <c r="AL153" t="s">
        <v>1547</v>
      </c>
      <c r="AM153" t="s">
        <v>69</v>
      </c>
      <c r="AN153" t="s">
        <v>1577</v>
      </c>
      <c r="AO153" t="s">
        <v>547</v>
      </c>
      <c r="AP153" t="s">
        <v>2354</v>
      </c>
    </row>
    <row r="154" spans="1:42" x14ac:dyDescent="0.25">
      <c r="A154">
        <v>103</v>
      </c>
      <c r="B154">
        <v>122</v>
      </c>
      <c r="C154" s="4">
        <v>43794</v>
      </c>
      <c r="D154">
        <v>3</v>
      </c>
      <c r="E154" t="s">
        <v>34</v>
      </c>
      <c r="F154" t="s">
        <v>45</v>
      </c>
      <c r="G154" t="s">
        <v>55</v>
      </c>
      <c r="H154" t="s">
        <v>57</v>
      </c>
      <c r="I154" s="4">
        <v>43708</v>
      </c>
      <c r="J154">
        <v>1</v>
      </c>
      <c r="K154" t="s">
        <v>61</v>
      </c>
      <c r="L154" s="4">
        <v>43615</v>
      </c>
      <c r="M154" s="4">
        <v>43830</v>
      </c>
      <c r="N154">
        <v>1</v>
      </c>
      <c r="O154" t="s">
        <v>79</v>
      </c>
      <c r="P154" t="s">
        <v>241</v>
      </c>
      <c r="Q154">
        <v>1</v>
      </c>
      <c r="R154" t="s">
        <v>472</v>
      </c>
      <c r="S154" t="s">
        <v>1035</v>
      </c>
      <c r="T154" t="s">
        <v>1513</v>
      </c>
      <c r="U154" t="s">
        <v>69</v>
      </c>
      <c r="V154" t="s">
        <v>1548</v>
      </c>
      <c r="W154">
        <v>29.99</v>
      </c>
      <c r="X154">
        <v>14.99</v>
      </c>
      <c r="Y154">
        <v>1</v>
      </c>
      <c r="Z154" t="s">
        <v>65</v>
      </c>
      <c r="AA154" t="s">
        <v>2343</v>
      </c>
      <c r="AF154" s="4"/>
      <c r="AG154" s="4"/>
      <c r="AH154" t="s">
        <v>79</v>
      </c>
      <c r="AI154" t="s">
        <v>241</v>
      </c>
      <c r="AJ154" t="s">
        <v>472</v>
      </c>
      <c r="AK154" t="s">
        <v>1035</v>
      </c>
      <c r="AL154" t="s">
        <v>1513</v>
      </c>
      <c r="AM154" t="s">
        <v>69</v>
      </c>
      <c r="AN154" t="s">
        <v>1548</v>
      </c>
      <c r="AO154" t="s">
        <v>65</v>
      </c>
      <c r="AP154" t="s">
        <v>2343</v>
      </c>
    </row>
    <row r="155" spans="1:42" x14ac:dyDescent="0.25">
      <c r="A155">
        <v>104</v>
      </c>
      <c r="B155">
        <v>233</v>
      </c>
      <c r="C155" s="4">
        <v>43794</v>
      </c>
      <c r="D155">
        <v>2</v>
      </c>
      <c r="E155" t="s">
        <v>38</v>
      </c>
      <c r="F155" t="s">
        <v>49</v>
      </c>
      <c r="G155" t="s">
        <v>55</v>
      </c>
      <c r="H155" t="s">
        <v>57</v>
      </c>
      <c r="I155" s="4">
        <v>43719</v>
      </c>
      <c r="J155">
        <v>3</v>
      </c>
      <c r="K155" t="s">
        <v>59</v>
      </c>
      <c r="L155" s="4">
        <v>43615</v>
      </c>
      <c r="M155" s="4">
        <v>43830</v>
      </c>
      <c r="N155">
        <v>2</v>
      </c>
      <c r="O155" t="s">
        <v>107</v>
      </c>
      <c r="P155" t="s">
        <v>269</v>
      </c>
      <c r="Q155">
        <v>2</v>
      </c>
      <c r="R155" t="s">
        <v>473</v>
      </c>
      <c r="S155" t="s">
        <v>1036</v>
      </c>
      <c r="T155" t="s">
        <v>1565</v>
      </c>
      <c r="U155" t="s">
        <v>180</v>
      </c>
      <c r="V155" t="s">
        <v>2030</v>
      </c>
      <c r="W155">
        <v>224.98</v>
      </c>
      <c r="X155">
        <v>54.97</v>
      </c>
      <c r="Y155">
        <v>2</v>
      </c>
      <c r="Z155" t="s">
        <v>2115</v>
      </c>
      <c r="AA155" t="s">
        <v>2386</v>
      </c>
      <c r="AB155">
        <v>1</v>
      </c>
      <c r="AC155" t="s">
        <v>2634</v>
      </c>
      <c r="AD155">
        <v>93</v>
      </c>
      <c r="AE155" t="s">
        <v>2635</v>
      </c>
      <c r="AF155" s="4">
        <v>43740</v>
      </c>
      <c r="AG155" s="4">
        <v>43799</v>
      </c>
      <c r="AH155" t="s">
        <v>65</v>
      </c>
      <c r="AI155" t="s">
        <v>227</v>
      </c>
      <c r="AJ155" t="s">
        <v>435</v>
      </c>
      <c r="AK155" t="s">
        <v>997</v>
      </c>
      <c r="AL155" t="s">
        <v>1529</v>
      </c>
      <c r="AM155" t="s">
        <v>80</v>
      </c>
      <c r="AN155" t="s">
        <v>1517</v>
      </c>
      <c r="AO155" t="s">
        <v>431</v>
      </c>
      <c r="AP155" t="s">
        <v>2326</v>
      </c>
    </row>
    <row r="156" spans="1:42" x14ac:dyDescent="0.25">
      <c r="A156">
        <v>104</v>
      </c>
      <c r="B156">
        <v>233</v>
      </c>
      <c r="C156" s="4">
        <v>43794</v>
      </c>
      <c r="D156">
        <v>2</v>
      </c>
      <c r="E156" t="s">
        <v>38</v>
      </c>
      <c r="F156" t="s">
        <v>49</v>
      </c>
      <c r="G156" t="s">
        <v>55</v>
      </c>
      <c r="H156" t="s">
        <v>57</v>
      </c>
      <c r="I156" s="4">
        <v>43719</v>
      </c>
      <c r="J156">
        <v>3</v>
      </c>
      <c r="K156" t="s">
        <v>59</v>
      </c>
      <c r="L156" s="4">
        <v>43615</v>
      </c>
      <c r="M156" s="4">
        <v>43830</v>
      </c>
      <c r="N156">
        <v>2</v>
      </c>
      <c r="O156" t="s">
        <v>107</v>
      </c>
      <c r="P156" t="s">
        <v>269</v>
      </c>
      <c r="Q156">
        <v>2</v>
      </c>
      <c r="R156" t="s">
        <v>473</v>
      </c>
      <c r="S156" t="s">
        <v>1036</v>
      </c>
      <c r="T156" t="s">
        <v>1565</v>
      </c>
      <c r="U156" t="s">
        <v>180</v>
      </c>
      <c r="V156" t="s">
        <v>2030</v>
      </c>
      <c r="W156">
        <v>224.98</v>
      </c>
      <c r="X156">
        <v>54.97</v>
      </c>
      <c r="Y156">
        <v>2</v>
      </c>
      <c r="Z156" t="s">
        <v>2115</v>
      </c>
      <c r="AA156" t="s">
        <v>2386</v>
      </c>
      <c r="AB156">
        <v>1</v>
      </c>
      <c r="AC156" t="s">
        <v>2634</v>
      </c>
      <c r="AD156">
        <v>93</v>
      </c>
      <c r="AE156" t="s">
        <v>2635</v>
      </c>
      <c r="AF156" s="4">
        <v>43740</v>
      </c>
      <c r="AG156" s="4">
        <v>43799</v>
      </c>
      <c r="AH156" t="s">
        <v>80</v>
      </c>
      <c r="AI156" t="s">
        <v>242</v>
      </c>
      <c r="AJ156" t="s">
        <v>709</v>
      </c>
      <c r="AK156" t="s">
        <v>1250</v>
      </c>
      <c r="AL156" t="s">
        <v>425</v>
      </c>
      <c r="AM156" t="s">
        <v>69</v>
      </c>
      <c r="AN156" t="s">
        <v>1548</v>
      </c>
      <c r="AO156" t="s">
        <v>79</v>
      </c>
      <c r="AP156" t="s">
        <v>2349</v>
      </c>
    </row>
    <row r="157" spans="1:42" x14ac:dyDescent="0.25">
      <c r="A157">
        <v>105</v>
      </c>
      <c r="B157">
        <v>13</v>
      </c>
      <c r="C157" s="4">
        <v>43795</v>
      </c>
      <c r="D157">
        <v>3</v>
      </c>
      <c r="E157" t="s">
        <v>34</v>
      </c>
      <c r="F157" t="s">
        <v>45</v>
      </c>
      <c r="G157" t="s">
        <v>56</v>
      </c>
      <c r="H157" t="s">
        <v>58</v>
      </c>
      <c r="I157" s="4">
        <v>43733</v>
      </c>
      <c r="J157">
        <v>1</v>
      </c>
      <c r="K157" t="s">
        <v>61</v>
      </c>
      <c r="L157" s="4">
        <v>43615</v>
      </c>
      <c r="M157" s="4">
        <v>43830</v>
      </c>
      <c r="N157">
        <v>1</v>
      </c>
      <c r="O157" t="s">
        <v>67</v>
      </c>
      <c r="P157" t="s">
        <v>229</v>
      </c>
      <c r="Q157">
        <v>1</v>
      </c>
      <c r="R157" t="s">
        <v>439</v>
      </c>
      <c r="S157" t="s">
        <v>1001</v>
      </c>
      <c r="T157" t="s">
        <v>1533</v>
      </c>
      <c r="U157" t="s">
        <v>80</v>
      </c>
      <c r="V157" t="s">
        <v>1548</v>
      </c>
      <c r="W157">
        <v>119.98</v>
      </c>
      <c r="X157">
        <v>29.98</v>
      </c>
      <c r="Y157">
        <v>1</v>
      </c>
      <c r="Z157" t="s">
        <v>84</v>
      </c>
      <c r="AA157" t="s">
        <v>2366</v>
      </c>
      <c r="AB157">
        <v>1</v>
      </c>
      <c r="AC157" t="s">
        <v>2633</v>
      </c>
      <c r="AD157">
        <v>10</v>
      </c>
      <c r="AE157" t="s">
        <v>2635</v>
      </c>
      <c r="AF157" s="4">
        <v>43740</v>
      </c>
      <c r="AG157" s="4">
        <v>43799</v>
      </c>
      <c r="AH157" t="s">
        <v>67</v>
      </c>
      <c r="AI157" t="s">
        <v>229</v>
      </c>
      <c r="AJ157" t="s">
        <v>439</v>
      </c>
      <c r="AK157" t="s">
        <v>1001</v>
      </c>
      <c r="AL157" t="s">
        <v>1533</v>
      </c>
      <c r="AM157" t="s">
        <v>80</v>
      </c>
      <c r="AN157" t="s">
        <v>1548</v>
      </c>
      <c r="AO157" t="s">
        <v>84</v>
      </c>
      <c r="AP157" t="s">
        <v>2366</v>
      </c>
    </row>
    <row r="158" spans="1:42" x14ac:dyDescent="0.25">
      <c r="A158">
        <v>106</v>
      </c>
      <c r="B158">
        <v>359</v>
      </c>
      <c r="C158" s="4">
        <v>43798</v>
      </c>
      <c r="D158">
        <v>4</v>
      </c>
      <c r="E158" t="s">
        <v>40</v>
      </c>
      <c r="F158" t="s">
        <v>51</v>
      </c>
      <c r="G158" t="s">
        <v>56</v>
      </c>
      <c r="H158" t="s">
        <v>58</v>
      </c>
      <c r="I158" s="4">
        <v>43619</v>
      </c>
      <c r="J158">
        <v>3</v>
      </c>
      <c r="K158" t="s">
        <v>59</v>
      </c>
      <c r="L158" s="4">
        <v>43615</v>
      </c>
      <c r="M158" s="4">
        <v>43830</v>
      </c>
      <c r="N158">
        <v>2</v>
      </c>
      <c r="O158" t="s">
        <v>83</v>
      </c>
      <c r="P158" t="s">
        <v>245</v>
      </c>
      <c r="Q158">
        <v>2</v>
      </c>
      <c r="R158" t="s">
        <v>474</v>
      </c>
      <c r="S158" t="s">
        <v>1037</v>
      </c>
      <c r="T158" t="s">
        <v>1566</v>
      </c>
      <c r="U158" t="s">
        <v>85</v>
      </c>
      <c r="V158" t="s">
        <v>1869</v>
      </c>
      <c r="W158">
        <v>52.97</v>
      </c>
      <c r="X158">
        <v>44.97</v>
      </c>
      <c r="Y158">
        <v>2</v>
      </c>
      <c r="Z158" t="s">
        <v>2116</v>
      </c>
      <c r="AA158" t="s">
        <v>2387</v>
      </c>
      <c r="AB158">
        <v>1</v>
      </c>
      <c r="AC158" t="s">
        <v>2633</v>
      </c>
      <c r="AD158">
        <v>163</v>
      </c>
      <c r="AE158" t="s">
        <v>2635</v>
      </c>
      <c r="AF158" s="4">
        <v>43740</v>
      </c>
      <c r="AG158" s="4">
        <v>43799</v>
      </c>
      <c r="AH158" t="s">
        <v>67</v>
      </c>
      <c r="AI158" t="s">
        <v>229</v>
      </c>
      <c r="AJ158" t="s">
        <v>547</v>
      </c>
      <c r="AK158" t="s">
        <v>1108</v>
      </c>
      <c r="AL158" t="s">
        <v>1577</v>
      </c>
      <c r="AM158" t="s">
        <v>69</v>
      </c>
      <c r="AN158" t="s">
        <v>1548</v>
      </c>
      <c r="AO158" t="s">
        <v>455</v>
      </c>
      <c r="AP158" t="s">
        <v>2340</v>
      </c>
    </row>
    <row r="159" spans="1:42" x14ac:dyDescent="0.25">
      <c r="A159">
        <v>106</v>
      </c>
      <c r="B159">
        <v>359</v>
      </c>
      <c r="C159" s="4">
        <v>43798</v>
      </c>
      <c r="D159">
        <v>4</v>
      </c>
      <c r="E159" t="s">
        <v>40</v>
      </c>
      <c r="F159" t="s">
        <v>51</v>
      </c>
      <c r="G159" t="s">
        <v>56</v>
      </c>
      <c r="H159" t="s">
        <v>58</v>
      </c>
      <c r="I159" s="4">
        <v>43619</v>
      </c>
      <c r="J159">
        <v>3</v>
      </c>
      <c r="K159" t="s">
        <v>59</v>
      </c>
      <c r="L159" s="4">
        <v>43615</v>
      </c>
      <c r="M159" s="4">
        <v>43830</v>
      </c>
      <c r="N159">
        <v>2</v>
      </c>
      <c r="O159" t="s">
        <v>83</v>
      </c>
      <c r="P159" t="s">
        <v>245</v>
      </c>
      <c r="Q159">
        <v>2</v>
      </c>
      <c r="R159" t="s">
        <v>474</v>
      </c>
      <c r="S159" t="s">
        <v>1037</v>
      </c>
      <c r="T159" t="s">
        <v>1566</v>
      </c>
      <c r="U159" t="s">
        <v>85</v>
      </c>
      <c r="V159" t="s">
        <v>1869</v>
      </c>
      <c r="W159">
        <v>52.97</v>
      </c>
      <c r="X159">
        <v>44.97</v>
      </c>
      <c r="Y159">
        <v>2</v>
      </c>
      <c r="Z159" t="s">
        <v>2116</v>
      </c>
      <c r="AA159" t="s">
        <v>2387</v>
      </c>
      <c r="AB159">
        <v>1</v>
      </c>
      <c r="AC159" t="s">
        <v>2633</v>
      </c>
      <c r="AD159">
        <v>163</v>
      </c>
      <c r="AE159" t="s">
        <v>2635</v>
      </c>
      <c r="AF159" s="4">
        <v>43740</v>
      </c>
      <c r="AG159" s="4">
        <v>43799</v>
      </c>
      <c r="AH159" t="s">
        <v>80</v>
      </c>
      <c r="AI159" t="s">
        <v>242</v>
      </c>
      <c r="AJ159" t="s">
        <v>569</v>
      </c>
      <c r="AK159" t="s">
        <v>1128</v>
      </c>
      <c r="AL159" t="s">
        <v>1652</v>
      </c>
      <c r="AM159" t="s">
        <v>80</v>
      </c>
      <c r="AN159" t="s">
        <v>1548</v>
      </c>
      <c r="AO159" t="s">
        <v>79</v>
      </c>
      <c r="AP159" t="s">
        <v>2349</v>
      </c>
    </row>
    <row r="160" spans="1:42" x14ac:dyDescent="0.25">
      <c r="A160">
        <v>107</v>
      </c>
      <c r="B160">
        <v>383</v>
      </c>
      <c r="C160" s="4">
        <v>43798</v>
      </c>
      <c r="D160">
        <v>11</v>
      </c>
      <c r="E160" t="s">
        <v>37</v>
      </c>
      <c r="F160" t="s">
        <v>48</v>
      </c>
      <c r="G160" t="s">
        <v>56</v>
      </c>
      <c r="H160" t="s">
        <v>57</v>
      </c>
      <c r="I160" s="4">
        <v>43616</v>
      </c>
      <c r="J160">
        <v>2</v>
      </c>
      <c r="K160" t="s">
        <v>60</v>
      </c>
      <c r="L160" s="4">
        <v>43615</v>
      </c>
      <c r="M160" s="4">
        <v>43830</v>
      </c>
      <c r="N160">
        <v>1</v>
      </c>
      <c r="O160" t="s">
        <v>70</v>
      </c>
      <c r="P160" t="s">
        <v>232</v>
      </c>
      <c r="Q160">
        <v>1</v>
      </c>
      <c r="R160" t="s">
        <v>475</v>
      </c>
      <c r="S160" t="s">
        <v>1038</v>
      </c>
      <c r="T160" t="s">
        <v>1527</v>
      </c>
      <c r="U160" t="s">
        <v>67</v>
      </c>
      <c r="V160" t="s">
        <v>1517</v>
      </c>
      <c r="W160">
        <v>110.97</v>
      </c>
      <c r="X160">
        <v>59.97</v>
      </c>
      <c r="Y160">
        <v>1</v>
      </c>
      <c r="Z160" t="s">
        <v>673</v>
      </c>
      <c r="AA160" t="s">
        <v>2348</v>
      </c>
      <c r="AB160">
        <v>1</v>
      </c>
      <c r="AC160" t="s">
        <v>2633</v>
      </c>
      <c r="AD160">
        <v>182</v>
      </c>
      <c r="AE160" t="s">
        <v>2635</v>
      </c>
      <c r="AF160" s="4">
        <v>43740</v>
      </c>
      <c r="AG160" s="4">
        <v>43799</v>
      </c>
      <c r="AH160" t="s">
        <v>70</v>
      </c>
      <c r="AI160" t="s">
        <v>232</v>
      </c>
      <c r="AJ160" t="s">
        <v>475</v>
      </c>
      <c r="AK160" t="s">
        <v>1038</v>
      </c>
      <c r="AL160" t="s">
        <v>1527</v>
      </c>
      <c r="AM160" t="s">
        <v>67</v>
      </c>
      <c r="AN160" t="s">
        <v>1517</v>
      </c>
      <c r="AO160" t="s">
        <v>673</v>
      </c>
      <c r="AP160" t="s">
        <v>2348</v>
      </c>
    </row>
    <row r="161" spans="1:42" x14ac:dyDescent="0.25">
      <c r="A161">
        <v>108</v>
      </c>
      <c r="B161">
        <v>243</v>
      </c>
      <c r="C161" s="4">
        <v>43799</v>
      </c>
      <c r="D161">
        <v>9</v>
      </c>
      <c r="E161" t="s">
        <v>41</v>
      </c>
      <c r="F161" t="s">
        <v>52</v>
      </c>
      <c r="G161" t="s">
        <v>55</v>
      </c>
      <c r="H161" t="s">
        <v>57</v>
      </c>
      <c r="I161" s="4">
        <v>43616</v>
      </c>
      <c r="J161">
        <v>3</v>
      </c>
      <c r="K161" t="s">
        <v>59</v>
      </c>
      <c r="L161" s="4">
        <v>43615</v>
      </c>
      <c r="M161" s="4">
        <v>43830</v>
      </c>
      <c r="N161">
        <v>1</v>
      </c>
      <c r="O161" t="s">
        <v>67</v>
      </c>
      <c r="P161" t="s">
        <v>229</v>
      </c>
      <c r="Q161">
        <v>1</v>
      </c>
      <c r="R161" t="s">
        <v>476</v>
      </c>
      <c r="S161" t="s">
        <v>1031</v>
      </c>
      <c r="T161" t="s">
        <v>1487</v>
      </c>
      <c r="U161" t="s">
        <v>67</v>
      </c>
      <c r="V161" t="s">
        <v>1548</v>
      </c>
      <c r="W161">
        <v>89.85</v>
      </c>
      <c r="X161">
        <v>44.97</v>
      </c>
      <c r="Y161">
        <v>1</v>
      </c>
      <c r="Z161" t="s">
        <v>872</v>
      </c>
      <c r="AA161" t="s">
        <v>2388</v>
      </c>
      <c r="AB161">
        <v>1</v>
      </c>
      <c r="AC161" t="s">
        <v>2634</v>
      </c>
      <c r="AD161">
        <v>97</v>
      </c>
      <c r="AE161" t="s">
        <v>2635</v>
      </c>
      <c r="AF161" s="4">
        <v>43740</v>
      </c>
      <c r="AG161" s="4">
        <v>43799</v>
      </c>
      <c r="AH161" t="s">
        <v>67</v>
      </c>
      <c r="AI161" t="s">
        <v>229</v>
      </c>
      <c r="AJ161" t="s">
        <v>476</v>
      </c>
      <c r="AK161" t="s">
        <v>1031</v>
      </c>
      <c r="AL161" t="s">
        <v>1487</v>
      </c>
      <c r="AM161" t="s">
        <v>67</v>
      </c>
      <c r="AN161" t="s">
        <v>1548</v>
      </c>
      <c r="AO161" t="s">
        <v>872</v>
      </c>
      <c r="AP161" t="s">
        <v>2388</v>
      </c>
    </row>
    <row r="162" spans="1:42" x14ac:dyDescent="0.25">
      <c r="A162">
        <v>109</v>
      </c>
      <c r="B162">
        <v>292</v>
      </c>
      <c r="C162" s="4">
        <v>43799</v>
      </c>
      <c r="D162">
        <v>11</v>
      </c>
      <c r="E162" t="s">
        <v>37</v>
      </c>
      <c r="F162" t="s">
        <v>48</v>
      </c>
      <c r="G162" t="s">
        <v>56</v>
      </c>
      <c r="H162" t="s">
        <v>58</v>
      </c>
      <c r="I162" s="4">
        <v>43637</v>
      </c>
      <c r="J162">
        <v>3</v>
      </c>
      <c r="K162" t="s">
        <v>59</v>
      </c>
      <c r="L162" s="4">
        <v>43615</v>
      </c>
      <c r="M162" s="4">
        <v>43830</v>
      </c>
      <c r="N162">
        <v>1</v>
      </c>
      <c r="O162" t="s">
        <v>78</v>
      </c>
      <c r="P162" t="s">
        <v>240</v>
      </c>
      <c r="Q162">
        <v>1</v>
      </c>
      <c r="R162" t="s">
        <v>402</v>
      </c>
      <c r="S162" t="s">
        <v>964</v>
      </c>
      <c r="T162" t="s">
        <v>1498</v>
      </c>
      <c r="U162" t="s">
        <v>80</v>
      </c>
      <c r="V162" t="s">
        <v>1548</v>
      </c>
      <c r="W162">
        <v>157.97999999999999</v>
      </c>
      <c r="X162">
        <v>29.98</v>
      </c>
      <c r="Y162">
        <v>1</v>
      </c>
      <c r="Z162" t="s">
        <v>469</v>
      </c>
      <c r="AA162" t="s">
        <v>2339</v>
      </c>
      <c r="AB162">
        <v>1</v>
      </c>
      <c r="AC162" t="s">
        <v>2633</v>
      </c>
      <c r="AD162">
        <v>123</v>
      </c>
      <c r="AE162" t="s">
        <v>2635</v>
      </c>
      <c r="AF162" s="4">
        <v>43740</v>
      </c>
      <c r="AG162" s="4">
        <v>43799</v>
      </c>
      <c r="AH162" t="s">
        <v>78</v>
      </c>
      <c r="AI162" t="s">
        <v>240</v>
      </c>
      <c r="AJ162" t="s">
        <v>402</v>
      </c>
      <c r="AK162" t="s">
        <v>964</v>
      </c>
      <c r="AL162" t="s">
        <v>1498</v>
      </c>
      <c r="AM162" t="s">
        <v>80</v>
      </c>
      <c r="AN162" t="s">
        <v>1548</v>
      </c>
      <c r="AO162" t="s">
        <v>469</v>
      </c>
      <c r="AP162" t="s">
        <v>2339</v>
      </c>
    </row>
    <row r="163" spans="1:42" x14ac:dyDescent="0.25">
      <c r="A163">
        <v>110</v>
      </c>
      <c r="B163">
        <v>326</v>
      </c>
      <c r="C163" s="4">
        <v>43799</v>
      </c>
      <c r="D163">
        <v>6</v>
      </c>
      <c r="E163" t="s">
        <v>33</v>
      </c>
      <c r="F163" t="s">
        <v>44</v>
      </c>
      <c r="G163" t="s">
        <v>55</v>
      </c>
      <c r="H163" t="s">
        <v>57</v>
      </c>
      <c r="I163" s="4">
        <v>43471</v>
      </c>
      <c r="J163">
        <v>1</v>
      </c>
      <c r="L163" s="4"/>
      <c r="M163" s="4"/>
      <c r="N163">
        <v>1</v>
      </c>
      <c r="O163" t="s">
        <v>67</v>
      </c>
      <c r="P163" t="s">
        <v>229</v>
      </c>
      <c r="Q163">
        <v>1</v>
      </c>
      <c r="R163" t="s">
        <v>445</v>
      </c>
      <c r="S163" t="s">
        <v>1007</v>
      </c>
      <c r="T163" t="s">
        <v>1533</v>
      </c>
      <c r="U163" t="s">
        <v>69</v>
      </c>
      <c r="V163" t="s">
        <v>1548</v>
      </c>
      <c r="W163">
        <v>59.99</v>
      </c>
      <c r="X163">
        <v>14.99</v>
      </c>
      <c r="Y163">
        <v>1</v>
      </c>
      <c r="Z163" t="s">
        <v>79</v>
      </c>
      <c r="AA163" t="s">
        <v>2349</v>
      </c>
      <c r="AB163">
        <v>1</v>
      </c>
      <c r="AC163" t="s">
        <v>2634</v>
      </c>
      <c r="AD163">
        <v>143</v>
      </c>
      <c r="AE163" t="s">
        <v>2635</v>
      </c>
      <c r="AF163" s="4">
        <v>43740</v>
      </c>
      <c r="AG163" s="4">
        <v>43799</v>
      </c>
      <c r="AH163" t="s">
        <v>67</v>
      </c>
      <c r="AI163" t="s">
        <v>229</v>
      </c>
      <c r="AJ163" t="s">
        <v>445</v>
      </c>
      <c r="AK163" t="s">
        <v>1007</v>
      </c>
      <c r="AL163" t="s">
        <v>1533</v>
      </c>
      <c r="AM163" t="s">
        <v>69</v>
      </c>
      <c r="AN163" t="s">
        <v>1548</v>
      </c>
      <c r="AO163" t="s">
        <v>79</v>
      </c>
      <c r="AP163" t="s">
        <v>2349</v>
      </c>
    </row>
    <row r="164" spans="1:42" x14ac:dyDescent="0.25">
      <c r="A164">
        <v>111</v>
      </c>
      <c r="B164">
        <v>461</v>
      </c>
      <c r="C164" s="4">
        <v>43799</v>
      </c>
      <c r="D164">
        <v>11</v>
      </c>
      <c r="E164" t="s">
        <v>37</v>
      </c>
      <c r="F164" t="s">
        <v>48</v>
      </c>
      <c r="G164" t="s">
        <v>56</v>
      </c>
      <c r="H164" t="s">
        <v>57</v>
      </c>
      <c r="I164" s="4">
        <v>43644</v>
      </c>
      <c r="J164">
        <v>2</v>
      </c>
      <c r="K164" t="s">
        <v>60</v>
      </c>
      <c r="L164" s="4">
        <v>43615</v>
      </c>
      <c r="M164" s="4">
        <v>43830</v>
      </c>
      <c r="N164">
        <v>1</v>
      </c>
      <c r="O164" t="s">
        <v>65</v>
      </c>
      <c r="P164" t="s">
        <v>227</v>
      </c>
      <c r="Q164">
        <v>1</v>
      </c>
      <c r="R164" t="s">
        <v>429</v>
      </c>
      <c r="S164" t="s">
        <v>992</v>
      </c>
      <c r="T164" t="s">
        <v>1510</v>
      </c>
      <c r="U164" t="s">
        <v>69</v>
      </c>
      <c r="V164" t="s">
        <v>1517</v>
      </c>
      <c r="W164">
        <v>199.99</v>
      </c>
      <c r="X164">
        <v>19.989999999999998</v>
      </c>
      <c r="Y164">
        <v>1</v>
      </c>
      <c r="Z164" t="s">
        <v>431</v>
      </c>
      <c r="AA164" t="s">
        <v>2326</v>
      </c>
      <c r="AB164">
        <v>1</v>
      </c>
      <c r="AC164" t="s">
        <v>2634</v>
      </c>
      <c r="AD164">
        <v>229</v>
      </c>
      <c r="AE164" t="s">
        <v>2635</v>
      </c>
      <c r="AF164" s="4">
        <v>43740</v>
      </c>
      <c r="AG164" s="4">
        <v>43799</v>
      </c>
      <c r="AH164" t="s">
        <v>65</v>
      </c>
      <c r="AI164" t="s">
        <v>227</v>
      </c>
      <c r="AJ164" t="s">
        <v>429</v>
      </c>
      <c r="AK164" t="s">
        <v>992</v>
      </c>
      <c r="AL164" t="s">
        <v>1510</v>
      </c>
      <c r="AM164" t="s">
        <v>69</v>
      </c>
      <c r="AN164" t="s">
        <v>1517</v>
      </c>
      <c r="AO164" t="s">
        <v>431</v>
      </c>
      <c r="AP164" t="s">
        <v>2326</v>
      </c>
    </row>
    <row r="165" spans="1:42" x14ac:dyDescent="0.25">
      <c r="A165">
        <v>112</v>
      </c>
      <c r="B165">
        <v>380</v>
      </c>
      <c r="C165" s="4">
        <v>43800</v>
      </c>
      <c r="D165">
        <v>2</v>
      </c>
      <c r="E165" t="s">
        <v>38</v>
      </c>
      <c r="F165" t="s">
        <v>49</v>
      </c>
      <c r="G165" t="s">
        <v>55</v>
      </c>
      <c r="H165" t="s">
        <v>57</v>
      </c>
      <c r="I165" s="4">
        <v>43599</v>
      </c>
      <c r="J165">
        <v>1</v>
      </c>
      <c r="L165" s="4"/>
      <c r="M165" s="4"/>
      <c r="N165">
        <v>1</v>
      </c>
      <c r="O165" t="s">
        <v>86</v>
      </c>
      <c r="P165" t="s">
        <v>248</v>
      </c>
      <c r="Q165">
        <v>1</v>
      </c>
      <c r="R165" t="s">
        <v>443</v>
      </c>
      <c r="S165" t="s">
        <v>1005</v>
      </c>
      <c r="T165" t="s">
        <v>1513</v>
      </c>
      <c r="U165" t="s">
        <v>80</v>
      </c>
      <c r="V165" t="s">
        <v>1577</v>
      </c>
      <c r="W165">
        <v>59.98</v>
      </c>
      <c r="X165">
        <v>49.98</v>
      </c>
      <c r="Y165">
        <v>1</v>
      </c>
      <c r="Z165" t="s">
        <v>549</v>
      </c>
      <c r="AA165" t="s">
        <v>2362</v>
      </c>
      <c r="AF165" s="4"/>
      <c r="AG165" s="4"/>
      <c r="AH165" t="s">
        <v>86</v>
      </c>
      <c r="AI165" t="s">
        <v>248</v>
      </c>
      <c r="AJ165" t="s">
        <v>443</v>
      </c>
      <c r="AK165" t="s">
        <v>1005</v>
      </c>
      <c r="AL165" t="s">
        <v>1513</v>
      </c>
      <c r="AM165" t="s">
        <v>80</v>
      </c>
      <c r="AN165" t="s">
        <v>1577</v>
      </c>
      <c r="AO165" t="s">
        <v>549</v>
      </c>
      <c r="AP165" t="s">
        <v>2362</v>
      </c>
    </row>
    <row r="166" spans="1:42" x14ac:dyDescent="0.25">
      <c r="A166">
        <v>113</v>
      </c>
      <c r="B166">
        <v>6</v>
      </c>
      <c r="C166" s="4">
        <v>43801</v>
      </c>
      <c r="D166">
        <v>9</v>
      </c>
      <c r="E166" t="s">
        <v>41</v>
      </c>
      <c r="F166" t="s">
        <v>52</v>
      </c>
      <c r="G166" t="s">
        <v>55</v>
      </c>
      <c r="H166" t="s">
        <v>57</v>
      </c>
      <c r="I166" s="4">
        <v>43739</v>
      </c>
      <c r="J166">
        <v>2</v>
      </c>
      <c r="K166" t="s">
        <v>60</v>
      </c>
      <c r="L166" s="4">
        <v>43615</v>
      </c>
      <c r="M166" s="4">
        <v>43830</v>
      </c>
      <c r="N166">
        <v>2</v>
      </c>
      <c r="O166" t="s">
        <v>81</v>
      </c>
      <c r="P166" t="s">
        <v>243</v>
      </c>
      <c r="Q166">
        <v>2</v>
      </c>
      <c r="R166" t="s">
        <v>477</v>
      </c>
      <c r="S166" t="s">
        <v>1039</v>
      </c>
      <c r="T166" t="s">
        <v>1567</v>
      </c>
      <c r="U166" t="s">
        <v>103</v>
      </c>
      <c r="V166" t="s">
        <v>1869</v>
      </c>
      <c r="W166">
        <v>225.97</v>
      </c>
      <c r="X166">
        <v>59.96</v>
      </c>
      <c r="Y166">
        <v>2</v>
      </c>
      <c r="Z166" t="s">
        <v>2117</v>
      </c>
      <c r="AA166" t="s">
        <v>2389</v>
      </c>
      <c r="AF166" s="4"/>
      <c r="AG166" s="4"/>
      <c r="AH166" t="s">
        <v>79</v>
      </c>
      <c r="AI166" t="s">
        <v>241</v>
      </c>
      <c r="AJ166" t="s">
        <v>595</v>
      </c>
      <c r="AK166" t="s">
        <v>1045</v>
      </c>
      <c r="AL166" t="s">
        <v>578</v>
      </c>
      <c r="AM166" t="s">
        <v>69</v>
      </c>
      <c r="AN166" t="s">
        <v>1548</v>
      </c>
      <c r="AO166" t="s">
        <v>455</v>
      </c>
      <c r="AP166" t="s">
        <v>2340</v>
      </c>
    </row>
    <row r="167" spans="1:42" x14ac:dyDescent="0.25">
      <c r="A167">
        <v>113</v>
      </c>
      <c r="B167">
        <v>6</v>
      </c>
      <c r="C167" s="4">
        <v>43801</v>
      </c>
      <c r="D167">
        <v>9</v>
      </c>
      <c r="E167" t="s">
        <v>41</v>
      </c>
      <c r="F167" t="s">
        <v>52</v>
      </c>
      <c r="G167" t="s">
        <v>55</v>
      </c>
      <c r="H167" t="s">
        <v>57</v>
      </c>
      <c r="I167" s="4">
        <v>43739</v>
      </c>
      <c r="J167">
        <v>2</v>
      </c>
      <c r="K167" t="s">
        <v>60</v>
      </c>
      <c r="L167" s="4">
        <v>43615</v>
      </c>
      <c r="M167" s="4">
        <v>43830</v>
      </c>
      <c r="N167">
        <v>2</v>
      </c>
      <c r="O167" t="s">
        <v>81</v>
      </c>
      <c r="P167" t="s">
        <v>243</v>
      </c>
      <c r="Q167">
        <v>2</v>
      </c>
      <c r="R167" t="s">
        <v>477</v>
      </c>
      <c r="S167" t="s">
        <v>1039</v>
      </c>
      <c r="T167" t="s">
        <v>1567</v>
      </c>
      <c r="U167" t="s">
        <v>103</v>
      </c>
      <c r="V167" t="s">
        <v>1869</v>
      </c>
      <c r="W167">
        <v>225.97</v>
      </c>
      <c r="X167">
        <v>59.96</v>
      </c>
      <c r="Y167">
        <v>2</v>
      </c>
      <c r="Z167" t="s">
        <v>2117</v>
      </c>
      <c r="AA167" t="s">
        <v>2389</v>
      </c>
      <c r="AF167" s="4"/>
      <c r="AG167" s="4"/>
      <c r="AH167" t="s">
        <v>84</v>
      </c>
      <c r="AI167" t="s">
        <v>246</v>
      </c>
      <c r="AJ167" t="s">
        <v>426</v>
      </c>
      <c r="AK167" t="s">
        <v>988</v>
      </c>
      <c r="AL167" t="s">
        <v>1521</v>
      </c>
      <c r="AM167" t="s">
        <v>67</v>
      </c>
      <c r="AN167" t="s">
        <v>1548</v>
      </c>
      <c r="AO167" t="s">
        <v>410</v>
      </c>
      <c r="AP167" t="s">
        <v>2359</v>
      </c>
    </row>
    <row r="168" spans="1:42" x14ac:dyDescent="0.25">
      <c r="A168">
        <v>114</v>
      </c>
      <c r="B168">
        <v>215</v>
      </c>
      <c r="C168" s="4">
        <v>43801</v>
      </c>
      <c r="D168">
        <v>3</v>
      </c>
      <c r="E168" t="s">
        <v>34</v>
      </c>
      <c r="F168" t="s">
        <v>45</v>
      </c>
      <c r="G168" t="s">
        <v>56</v>
      </c>
      <c r="H168" t="s">
        <v>57</v>
      </c>
      <c r="I168" s="4">
        <v>43639</v>
      </c>
      <c r="J168">
        <v>1</v>
      </c>
      <c r="K168" t="s">
        <v>61</v>
      </c>
      <c r="L168" s="4">
        <v>43615</v>
      </c>
      <c r="M168" s="4">
        <v>43830</v>
      </c>
      <c r="N168">
        <v>1</v>
      </c>
      <c r="O168" t="s">
        <v>79</v>
      </c>
      <c r="P168" t="s">
        <v>241</v>
      </c>
      <c r="Q168">
        <v>1</v>
      </c>
      <c r="R168" t="s">
        <v>403</v>
      </c>
      <c r="S168" t="s">
        <v>965</v>
      </c>
      <c r="T168" t="s">
        <v>422</v>
      </c>
      <c r="U168" t="s">
        <v>69</v>
      </c>
      <c r="V168" t="s">
        <v>1548</v>
      </c>
      <c r="W168">
        <v>120</v>
      </c>
      <c r="X168">
        <v>14.99</v>
      </c>
      <c r="Y168">
        <v>1</v>
      </c>
      <c r="Z168" t="s">
        <v>455</v>
      </c>
      <c r="AA168" t="s">
        <v>2340</v>
      </c>
      <c r="AF168" s="4"/>
      <c r="AG168" s="4"/>
      <c r="AH168" t="s">
        <v>79</v>
      </c>
      <c r="AI168" t="s">
        <v>241</v>
      </c>
      <c r="AJ168" t="s">
        <v>403</v>
      </c>
      <c r="AK168" t="s">
        <v>965</v>
      </c>
      <c r="AL168" t="s">
        <v>422</v>
      </c>
      <c r="AM168" t="s">
        <v>69</v>
      </c>
      <c r="AN168" t="s">
        <v>1548</v>
      </c>
      <c r="AO168" t="s">
        <v>455</v>
      </c>
      <c r="AP168" t="s">
        <v>2340</v>
      </c>
    </row>
    <row r="169" spans="1:42" x14ac:dyDescent="0.25">
      <c r="A169">
        <v>115</v>
      </c>
      <c r="B169">
        <v>232</v>
      </c>
      <c r="C169" s="4">
        <v>43801</v>
      </c>
      <c r="D169">
        <v>1</v>
      </c>
      <c r="E169" t="s">
        <v>39</v>
      </c>
      <c r="F169" t="s">
        <v>50</v>
      </c>
      <c r="G169" t="s">
        <v>56</v>
      </c>
      <c r="H169" t="s">
        <v>58</v>
      </c>
      <c r="I169" s="4">
        <v>43574</v>
      </c>
      <c r="J169">
        <v>3</v>
      </c>
      <c r="L169" s="4"/>
      <c r="M169" s="4"/>
      <c r="N169">
        <v>1</v>
      </c>
      <c r="O169" t="s">
        <v>90</v>
      </c>
      <c r="P169" t="s">
        <v>252</v>
      </c>
      <c r="Q169">
        <v>1</v>
      </c>
      <c r="R169" t="s">
        <v>70</v>
      </c>
      <c r="S169" t="s">
        <v>1040</v>
      </c>
      <c r="T169" t="s">
        <v>1568</v>
      </c>
      <c r="U169" t="s">
        <v>69</v>
      </c>
      <c r="V169" t="s">
        <v>1659</v>
      </c>
      <c r="W169">
        <v>198.99</v>
      </c>
      <c r="X169">
        <v>4.99</v>
      </c>
      <c r="Y169">
        <v>1</v>
      </c>
      <c r="Z169" t="s">
        <v>645</v>
      </c>
      <c r="AA169" t="s">
        <v>2347</v>
      </c>
      <c r="AF169" s="4"/>
      <c r="AG169" s="4"/>
      <c r="AH169" t="s">
        <v>90</v>
      </c>
      <c r="AI169" t="s">
        <v>252</v>
      </c>
      <c r="AJ169" t="s">
        <v>70</v>
      </c>
      <c r="AK169" t="s">
        <v>1040</v>
      </c>
      <c r="AL169" t="s">
        <v>1568</v>
      </c>
      <c r="AM169" t="s">
        <v>69</v>
      </c>
      <c r="AN169" t="s">
        <v>1659</v>
      </c>
      <c r="AO169" t="s">
        <v>645</v>
      </c>
      <c r="AP169" t="s">
        <v>2347</v>
      </c>
    </row>
    <row r="170" spans="1:42" x14ac:dyDescent="0.25">
      <c r="A170">
        <v>116</v>
      </c>
      <c r="B170">
        <v>317</v>
      </c>
      <c r="C170" s="4">
        <v>43801</v>
      </c>
      <c r="D170">
        <v>7</v>
      </c>
      <c r="E170" t="s">
        <v>35</v>
      </c>
      <c r="F170" t="s">
        <v>46</v>
      </c>
      <c r="G170" t="s">
        <v>55</v>
      </c>
      <c r="H170" t="s">
        <v>58</v>
      </c>
      <c r="I170" s="4">
        <v>43623</v>
      </c>
      <c r="J170">
        <v>3</v>
      </c>
      <c r="K170" t="s">
        <v>59</v>
      </c>
      <c r="L170" s="4">
        <v>43615</v>
      </c>
      <c r="M170" s="4">
        <v>43830</v>
      </c>
      <c r="N170">
        <v>1</v>
      </c>
      <c r="O170" t="s">
        <v>67</v>
      </c>
      <c r="P170" t="s">
        <v>229</v>
      </c>
      <c r="Q170">
        <v>1</v>
      </c>
      <c r="R170" t="s">
        <v>478</v>
      </c>
      <c r="S170" t="s">
        <v>1041</v>
      </c>
      <c r="T170" t="s">
        <v>1569</v>
      </c>
      <c r="U170" t="s">
        <v>69</v>
      </c>
      <c r="V170" t="s">
        <v>1548</v>
      </c>
      <c r="W170">
        <v>42.99</v>
      </c>
      <c r="X170">
        <v>14.99</v>
      </c>
      <c r="Y170">
        <v>1</v>
      </c>
      <c r="Z170" t="s">
        <v>90</v>
      </c>
      <c r="AA170" t="s">
        <v>2328</v>
      </c>
      <c r="AF170" s="4"/>
      <c r="AG170" s="4"/>
      <c r="AH170" t="s">
        <v>67</v>
      </c>
      <c r="AI170" t="s">
        <v>229</v>
      </c>
      <c r="AJ170" t="s">
        <v>478</v>
      </c>
      <c r="AK170" t="s">
        <v>1041</v>
      </c>
      <c r="AL170" t="s">
        <v>1569</v>
      </c>
      <c r="AM170" t="s">
        <v>69</v>
      </c>
      <c r="AN170" t="s">
        <v>1548</v>
      </c>
      <c r="AO170" t="s">
        <v>90</v>
      </c>
      <c r="AP170" t="s">
        <v>2328</v>
      </c>
    </row>
    <row r="171" spans="1:42" x14ac:dyDescent="0.25">
      <c r="A171">
        <v>117</v>
      </c>
      <c r="B171">
        <v>166</v>
      </c>
      <c r="C171" s="4">
        <v>43802</v>
      </c>
      <c r="D171">
        <v>4</v>
      </c>
      <c r="E171" t="s">
        <v>40</v>
      </c>
      <c r="F171" t="s">
        <v>51</v>
      </c>
      <c r="G171" t="s">
        <v>56</v>
      </c>
      <c r="H171" t="s">
        <v>57</v>
      </c>
      <c r="I171" s="4">
        <v>43668</v>
      </c>
      <c r="J171">
        <v>1</v>
      </c>
      <c r="K171" t="s">
        <v>61</v>
      </c>
      <c r="L171" s="4">
        <v>43615</v>
      </c>
      <c r="M171" s="4">
        <v>43830</v>
      </c>
      <c r="N171">
        <v>1</v>
      </c>
      <c r="O171" t="s">
        <v>80</v>
      </c>
      <c r="P171" t="s">
        <v>242</v>
      </c>
      <c r="Q171">
        <v>1</v>
      </c>
      <c r="R171" t="s">
        <v>404</v>
      </c>
      <c r="S171" t="s">
        <v>966</v>
      </c>
      <c r="T171" t="s">
        <v>1499</v>
      </c>
      <c r="U171" t="s">
        <v>69</v>
      </c>
      <c r="V171" t="s">
        <v>1548</v>
      </c>
      <c r="W171">
        <v>21.19</v>
      </c>
      <c r="X171">
        <v>14.99</v>
      </c>
      <c r="Y171">
        <v>1</v>
      </c>
      <c r="Z171" t="s">
        <v>70</v>
      </c>
      <c r="AA171" t="s">
        <v>2341</v>
      </c>
      <c r="AF171" s="4"/>
      <c r="AG171" s="4"/>
      <c r="AH171" t="s">
        <v>80</v>
      </c>
      <c r="AI171" t="s">
        <v>242</v>
      </c>
      <c r="AJ171" t="s">
        <v>404</v>
      </c>
      <c r="AK171" t="s">
        <v>966</v>
      </c>
      <c r="AL171" t="s">
        <v>1499</v>
      </c>
      <c r="AM171" t="s">
        <v>69</v>
      </c>
      <c r="AN171" t="s">
        <v>1548</v>
      </c>
      <c r="AO171" t="s">
        <v>70</v>
      </c>
      <c r="AP171" t="s">
        <v>2341</v>
      </c>
    </row>
    <row r="172" spans="1:42" x14ac:dyDescent="0.25">
      <c r="A172">
        <v>118</v>
      </c>
      <c r="B172">
        <v>35</v>
      </c>
      <c r="C172" s="4">
        <v>43804</v>
      </c>
      <c r="D172">
        <v>4</v>
      </c>
      <c r="E172" t="s">
        <v>40</v>
      </c>
      <c r="F172" t="s">
        <v>51</v>
      </c>
      <c r="G172" t="s">
        <v>55</v>
      </c>
      <c r="H172" t="s">
        <v>58</v>
      </c>
      <c r="I172" s="4">
        <v>43733</v>
      </c>
      <c r="J172">
        <v>2</v>
      </c>
      <c r="K172" t="s">
        <v>60</v>
      </c>
      <c r="L172" s="4">
        <v>43615</v>
      </c>
      <c r="M172" s="4">
        <v>43830</v>
      </c>
      <c r="N172">
        <v>1</v>
      </c>
      <c r="O172" t="s">
        <v>108</v>
      </c>
      <c r="P172" t="s">
        <v>270</v>
      </c>
      <c r="Q172">
        <v>1</v>
      </c>
      <c r="R172" t="s">
        <v>479</v>
      </c>
      <c r="S172" t="s">
        <v>1042</v>
      </c>
      <c r="T172" t="s">
        <v>1570</v>
      </c>
      <c r="U172" t="s">
        <v>88</v>
      </c>
      <c r="V172" t="s">
        <v>1723</v>
      </c>
      <c r="W172">
        <v>75.8</v>
      </c>
      <c r="X172">
        <v>39.96</v>
      </c>
      <c r="Y172">
        <v>1</v>
      </c>
      <c r="Z172" t="s">
        <v>2118</v>
      </c>
      <c r="AA172" t="s">
        <v>2390</v>
      </c>
      <c r="AF172" s="4"/>
      <c r="AG172" s="4"/>
      <c r="AH172" t="s">
        <v>90</v>
      </c>
      <c r="AI172" t="s">
        <v>252</v>
      </c>
      <c r="AJ172" t="s">
        <v>489</v>
      </c>
      <c r="AK172" t="s">
        <v>1052</v>
      </c>
      <c r="AL172" t="s">
        <v>1581</v>
      </c>
      <c r="AM172" t="s">
        <v>80</v>
      </c>
      <c r="AN172" t="s">
        <v>1562</v>
      </c>
      <c r="AO172" t="s">
        <v>410</v>
      </c>
      <c r="AP172" t="s">
        <v>2359</v>
      </c>
    </row>
    <row r="173" spans="1:42" x14ac:dyDescent="0.25">
      <c r="A173">
        <v>118</v>
      </c>
      <c r="B173">
        <v>35</v>
      </c>
      <c r="C173" s="4">
        <v>43804</v>
      </c>
      <c r="D173">
        <v>4</v>
      </c>
      <c r="E173" t="s">
        <v>40</v>
      </c>
      <c r="F173" t="s">
        <v>51</v>
      </c>
      <c r="G173" t="s">
        <v>55</v>
      </c>
      <c r="H173" t="s">
        <v>58</v>
      </c>
      <c r="I173" s="4">
        <v>43733</v>
      </c>
      <c r="J173">
        <v>2</v>
      </c>
      <c r="K173" t="s">
        <v>60</v>
      </c>
      <c r="L173" s="4">
        <v>43615</v>
      </c>
      <c r="M173" s="4">
        <v>43830</v>
      </c>
      <c r="N173">
        <v>1</v>
      </c>
      <c r="O173" t="s">
        <v>108</v>
      </c>
      <c r="P173" t="s">
        <v>270</v>
      </c>
      <c r="Q173">
        <v>1</v>
      </c>
      <c r="R173" t="s">
        <v>479</v>
      </c>
      <c r="S173" t="s">
        <v>1042</v>
      </c>
      <c r="T173" t="s">
        <v>1570</v>
      </c>
      <c r="U173" t="s">
        <v>88</v>
      </c>
      <c r="V173" t="s">
        <v>1723</v>
      </c>
      <c r="W173">
        <v>75.8</v>
      </c>
      <c r="X173">
        <v>39.96</v>
      </c>
      <c r="Y173">
        <v>1</v>
      </c>
      <c r="Z173" t="s">
        <v>2118</v>
      </c>
      <c r="AA173" t="s">
        <v>2390</v>
      </c>
      <c r="AF173" s="4"/>
      <c r="AG173" s="4"/>
      <c r="AH173" t="s">
        <v>90</v>
      </c>
      <c r="AI173" t="s">
        <v>252</v>
      </c>
      <c r="AJ173" t="s">
        <v>489</v>
      </c>
      <c r="AK173" t="s">
        <v>1052</v>
      </c>
      <c r="AL173" t="s">
        <v>1581</v>
      </c>
      <c r="AM173" t="s">
        <v>80</v>
      </c>
      <c r="AN173" t="s">
        <v>1562</v>
      </c>
      <c r="AO173" t="s">
        <v>410</v>
      </c>
      <c r="AP173" t="s">
        <v>2359</v>
      </c>
    </row>
    <row r="174" spans="1:42" x14ac:dyDescent="0.25">
      <c r="A174">
        <v>119</v>
      </c>
      <c r="B174">
        <v>115</v>
      </c>
      <c r="C174" s="4">
        <v>43804</v>
      </c>
      <c r="D174">
        <v>2</v>
      </c>
      <c r="E174" t="s">
        <v>38</v>
      </c>
      <c r="F174" t="s">
        <v>49</v>
      </c>
      <c r="G174" t="s">
        <v>55</v>
      </c>
      <c r="H174" t="s">
        <v>57</v>
      </c>
      <c r="I174" s="4">
        <v>43732</v>
      </c>
      <c r="J174">
        <v>2</v>
      </c>
      <c r="K174" t="s">
        <v>60</v>
      </c>
      <c r="L174" s="4">
        <v>43615</v>
      </c>
      <c r="M174" s="4">
        <v>43830</v>
      </c>
      <c r="N174">
        <v>1</v>
      </c>
      <c r="O174" t="s">
        <v>88</v>
      </c>
      <c r="P174" t="s">
        <v>250</v>
      </c>
      <c r="Q174">
        <v>1</v>
      </c>
      <c r="R174" t="s">
        <v>480</v>
      </c>
      <c r="S174" t="s">
        <v>1043</v>
      </c>
      <c r="T174" t="s">
        <v>1571</v>
      </c>
      <c r="U174" t="s">
        <v>110</v>
      </c>
      <c r="V174" t="s">
        <v>1869</v>
      </c>
      <c r="W174">
        <v>329.94</v>
      </c>
      <c r="X174">
        <v>89.94</v>
      </c>
      <c r="Y174">
        <v>1</v>
      </c>
      <c r="Z174" t="s">
        <v>105</v>
      </c>
      <c r="AA174" t="s">
        <v>2346</v>
      </c>
      <c r="AF174" s="4"/>
      <c r="AG174" s="4"/>
      <c r="AH174" t="s">
        <v>80</v>
      </c>
      <c r="AI174" t="s">
        <v>242</v>
      </c>
      <c r="AJ174" t="s">
        <v>508</v>
      </c>
      <c r="AK174" t="s">
        <v>1071</v>
      </c>
      <c r="AL174" t="s">
        <v>1587</v>
      </c>
      <c r="AM174" t="s">
        <v>67</v>
      </c>
      <c r="AN174" t="s">
        <v>1548</v>
      </c>
      <c r="AO174" t="s">
        <v>79</v>
      </c>
      <c r="AP174" t="s">
        <v>2349</v>
      </c>
    </row>
    <row r="175" spans="1:42" x14ac:dyDescent="0.25">
      <c r="A175">
        <v>119</v>
      </c>
      <c r="B175">
        <v>115</v>
      </c>
      <c r="C175" s="4">
        <v>43804</v>
      </c>
      <c r="D175">
        <v>2</v>
      </c>
      <c r="E175" t="s">
        <v>38</v>
      </c>
      <c r="F175" t="s">
        <v>49</v>
      </c>
      <c r="G175" t="s">
        <v>55</v>
      </c>
      <c r="H175" t="s">
        <v>57</v>
      </c>
      <c r="I175" s="4">
        <v>43732</v>
      </c>
      <c r="J175">
        <v>2</v>
      </c>
      <c r="K175" t="s">
        <v>60</v>
      </c>
      <c r="L175" s="4">
        <v>43615</v>
      </c>
      <c r="M175" s="4">
        <v>43830</v>
      </c>
      <c r="N175">
        <v>1</v>
      </c>
      <c r="O175" t="s">
        <v>88</v>
      </c>
      <c r="P175" t="s">
        <v>250</v>
      </c>
      <c r="Q175">
        <v>1</v>
      </c>
      <c r="R175" t="s">
        <v>480</v>
      </c>
      <c r="S175" t="s">
        <v>1043</v>
      </c>
      <c r="T175" t="s">
        <v>1571</v>
      </c>
      <c r="U175" t="s">
        <v>110</v>
      </c>
      <c r="V175" t="s">
        <v>1869</v>
      </c>
      <c r="W175">
        <v>329.94</v>
      </c>
      <c r="X175">
        <v>89.94</v>
      </c>
      <c r="Y175">
        <v>1</v>
      </c>
      <c r="Z175" t="s">
        <v>105</v>
      </c>
      <c r="AA175" t="s">
        <v>2346</v>
      </c>
      <c r="AF175" s="4"/>
      <c r="AG175" s="4"/>
      <c r="AH175" t="s">
        <v>80</v>
      </c>
      <c r="AI175" t="s">
        <v>242</v>
      </c>
      <c r="AJ175" t="s">
        <v>508</v>
      </c>
      <c r="AK175" t="s">
        <v>1071</v>
      </c>
      <c r="AL175" t="s">
        <v>1587</v>
      </c>
      <c r="AM175" t="s">
        <v>67</v>
      </c>
      <c r="AN175" t="s">
        <v>1548</v>
      </c>
      <c r="AO175" t="s">
        <v>79</v>
      </c>
      <c r="AP175" t="s">
        <v>2349</v>
      </c>
    </row>
    <row r="176" spans="1:42" x14ac:dyDescent="0.25">
      <c r="A176">
        <v>120</v>
      </c>
      <c r="B176">
        <v>397</v>
      </c>
      <c r="C176" s="4">
        <v>43805</v>
      </c>
      <c r="D176">
        <v>5</v>
      </c>
      <c r="E176" t="s">
        <v>36</v>
      </c>
      <c r="F176" t="s">
        <v>47</v>
      </c>
      <c r="G176" t="s">
        <v>56</v>
      </c>
      <c r="H176" t="s">
        <v>57</v>
      </c>
      <c r="I176" s="4">
        <v>43648</v>
      </c>
      <c r="J176">
        <v>1</v>
      </c>
      <c r="K176" t="s">
        <v>61</v>
      </c>
      <c r="L176" s="4">
        <v>43615</v>
      </c>
      <c r="M176" s="4">
        <v>43830</v>
      </c>
      <c r="N176">
        <v>1</v>
      </c>
      <c r="O176" t="s">
        <v>79</v>
      </c>
      <c r="P176" t="s">
        <v>241</v>
      </c>
      <c r="Q176">
        <v>1</v>
      </c>
      <c r="R176" t="s">
        <v>86</v>
      </c>
      <c r="S176" t="s">
        <v>1044</v>
      </c>
      <c r="T176" t="s">
        <v>1572</v>
      </c>
      <c r="U176" t="s">
        <v>80</v>
      </c>
      <c r="V176" t="s">
        <v>1548</v>
      </c>
      <c r="W176">
        <v>129.97999999999999</v>
      </c>
      <c r="X176">
        <v>29.98</v>
      </c>
      <c r="Y176">
        <v>1</v>
      </c>
      <c r="Z176" t="s">
        <v>86</v>
      </c>
      <c r="AA176" t="s">
        <v>2350</v>
      </c>
      <c r="AF176" s="4"/>
      <c r="AG176" s="4"/>
      <c r="AH176" t="s">
        <v>79</v>
      </c>
      <c r="AI176" t="s">
        <v>241</v>
      </c>
      <c r="AJ176" t="s">
        <v>86</v>
      </c>
      <c r="AK176" t="s">
        <v>1044</v>
      </c>
      <c r="AL176" t="s">
        <v>1572</v>
      </c>
      <c r="AM176" t="s">
        <v>80</v>
      </c>
      <c r="AN176" t="s">
        <v>1548</v>
      </c>
      <c r="AO176" t="s">
        <v>86</v>
      </c>
      <c r="AP176" t="s">
        <v>2350</v>
      </c>
    </row>
    <row r="177" spans="1:42" x14ac:dyDescent="0.25">
      <c r="A177">
        <v>121</v>
      </c>
      <c r="B177">
        <v>14</v>
      </c>
      <c r="C177" s="4">
        <v>43806</v>
      </c>
      <c r="D177">
        <v>2</v>
      </c>
      <c r="E177" t="s">
        <v>38</v>
      </c>
      <c r="F177" t="s">
        <v>49</v>
      </c>
      <c r="G177" t="s">
        <v>56</v>
      </c>
      <c r="H177" t="s">
        <v>57</v>
      </c>
      <c r="I177" s="4">
        <v>43643</v>
      </c>
      <c r="J177">
        <v>1</v>
      </c>
      <c r="K177" t="s">
        <v>61</v>
      </c>
      <c r="L177" s="4">
        <v>43615</v>
      </c>
      <c r="M177" s="4">
        <v>43830</v>
      </c>
      <c r="N177">
        <v>1</v>
      </c>
      <c r="O177" t="s">
        <v>79</v>
      </c>
      <c r="P177" t="s">
        <v>241</v>
      </c>
      <c r="Q177">
        <v>1</v>
      </c>
      <c r="R177" t="s">
        <v>481</v>
      </c>
      <c r="S177" t="s">
        <v>1045</v>
      </c>
      <c r="T177" t="s">
        <v>1573</v>
      </c>
      <c r="U177" t="s">
        <v>67</v>
      </c>
      <c r="V177" t="s">
        <v>1548</v>
      </c>
      <c r="W177">
        <v>299.85000000000002</v>
      </c>
      <c r="X177">
        <v>44.97</v>
      </c>
      <c r="Y177">
        <v>1</v>
      </c>
      <c r="Z177" t="s">
        <v>65</v>
      </c>
      <c r="AA177" t="s">
        <v>2343</v>
      </c>
      <c r="AF177" s="4"/>
      <c r="AG177" s="4"/>
      <c r="AH177" t="s">
        <v>79</v>
      </c>
      <c r="AI177" t="s">
        <v>241</v>
      </c>
      <c r="AJ177" t="s">
        <v>481</v>
      </c>
      <c r="AK177" t="s">
        <v>1045</v>
      </c>
      <c r="AL177" t="s">
        <v>1573</v>
      </c>
      <c r="AM177" t="s">
        <v>67</v>
      </c>
      <c r="AN177" t="s">
        <v>1548</v>
      </c>
      <c r="AO177" t="s">
        <v>65</v>
      </c>
      <c r="AP177" t="s">
        <v>2343</v>
      </c>
    </row>
    <row r="178" spans="1:42" x14ac:dyDescent="0.25">
      <c r="A178">
        <v>122</v>
      </c>
      <c r="B178">
        <v>297</v>
      </c>
      <c r="C178" s="4">
        <v>43807</v>
      </c>
      <c r="D178">
        <v>3</v>
      </c>
      <c r="E178" t="s">
        <v>34</v>
      </c>
      <c r="F178" t="s">
        <v>45</v>
      </c>
      <c r="G178" t="s">
        <v>55</v>
      </c>
      <c r="H178" t="s">
        <v>58</v>
      </c>
      <c r="I178" s="4">
        <v>43628</v>
      </c>
      <c r="J178">
        <v>3</v>
      </c>
      <c r="K178" t="s">
        <v>59</v>
      </c>
      <c r="L178" s="4">
        <v>43615</v>
      </c>
      <c r="M178" s="4">
        <v>43830</v>
      </c>
      <c r="N178">
        <v>2</v>
      </c>
      <c r="O178" t="s">
        <v>109</v>
      </c>
      <c r="P178" t="s">
        <v>271</v>
      </c>
      <c r="Q178">
        <v>2</v>
      </c>
      <c r="R178" t="s">
        <v>482</v>
      </c>
      <c r="S178" t="s">
        <v>1046</v>
      </c>
      <c r="T178" t="s">
        <v>1574</v>
      </c>
      <c r="U178" t="s">
        <v>109</v>
      </c>
      <c r="V178" t="s">
        <v>2031</v>
      </c>
      <c r="W178">
        <v>1004.96</v>
      </c>
      <c r="X178">
        <v>69.959999999999994</v>
      </c>
      <c r="Y178">
        <v>2</v>
      </c>
      <c r="Z178" t="s">
        <v>125</v>
      </c>
      <c r="AA178" t="s">
        <v>2391</v>
      </c>
      <c r="AF178" s="4"/>
      <c r="AG178" s="4"/>
      <c r="AH178" t="s">
        <v>67</v>
      </c>
      <c r="AI178" t="s">
        <v>229</v>
      </c>
      <c r="AJ178" t="s">
        <v>623</v>
      </c>
      <c r="AK178" t="s">
        <v>1173</v>
      </c>
      <c r="AL178" t="s">
        <v>1577</v>
      </c>
      <c r="AM178" t="s">
        <v>67</v>
      </c>
      <c r="AN178" t="s">
        <v>1548</v>
      </c>
      <c r="AO178" t="s">
        <v>79</v>
      </c>
      <c r="AP178" t="s">
        <v>2349</v>
      </c>
    </row>
    <row r="179" spans="1:42" x14ac:dyDescent="0.25">
      <c r="A179">
        <v>122</v>
      </c>
      <c r="B179">
        <v>297</v>
      </c>
      <c r="C179" s="4">
        <v>43807</v>
      </c>
      <c r="D179">
        <v>3</v>
      </c>
      <c r="E179" t="s">
        <v>34</v>
      </c>
      <c r="F179" t="s">
        <v>45</v>
      </c>
      <c r="G179" t="s">
        <v>55</v>
      </c>
      <c r="H179" t="s">
        <v>58</v>
      </c>
      <c r="I179" s="4">
        <v>43628</v>
      </c>
      <c r="J179">
        <v>3</v>
      </c>
      <c r="K179" t="s">
        <v>59</v>
      </c>
      <c r="L179" s="4">
        <v>43615</v>
      </c>
      <c r="M179" s="4">
        <v>43830</v>
      </c>
      <c r="N179">
        <v>2</v>
      </c>
      <c r="O179" t="s">
        <v>109</v>
      </c>
      <c r="P179" t="s">
        <v>271</v>
      </c>
      <c r="Q179">
        <v>2</v>
      </c>
      <c r="R179" t="s">
        <v>482</v>
      </c>
      <c r="S179" t="s">
        <v>1046</v>
      </c>
      <c r="T179" t="s">
        <v>1574</v>
      </c>
      <c r="U179" t="s">
        <v>109</v>
      </c>
      <c r="V179" t="s">
        <v>2031</v>
      </c>
      <c r="W179">
        <v>1004.96</v>
      </c>
      <c r="X179">
        <v>69.959999999999994</v>
      </c>
      <c r="Y179">
        <v>2</v>
      </c>
      <c r="Z179" t="s">
        <v>125</v>
      </c>
      <c r="AA179" t="s">
        <v>2391</v>
      </c>
      <c r="AF179" s="4"/>
      <c r="AG179" s="4"/>
      <c r="AH179" t="s">
        <v>69</v>
      </c>
      <c r="AI179" t="s">
        <v>231</v>
      </c>
      <c r="AJ179" t="s">
        <v>428</v>
      </c>
      <c r="AK179" t="s">
        <v>991</v>
      </c>
      <c r="AL179" t="s">
        <v>1524</v>
      </c>
      <c r="AM179" t="s">
        <v>69</v>
      </c>
      <c r="AN179" t="s">
        <v>1577</v>
      </c>
      <c r="AO179" t="s">
        <v>69</v>
      </c>
      <c r="AP179" t="s">
        <v>2360</v>
      </c>
    </row>
    <row r="180" spans="1:42" x14ac:dyDescent="0.25">
      <c r="A180">
        <v>123</v>
      </c>
      <c r="B180">
        <v>176</v>
      </c>
      <c r="C180" s="4">
        <v>43808</v>
      </c>
      <c r="D180">
        <v>3</v>
      </c>
      <c r="E180" t="s">
        <v>34</v>
      </c>
      <c r="F180" t="s">
        <v>45</v>
      </c>
      <c r="G180" t="s">
        <v>55</v>
      </c>
      <c r="H180" t="s">
        <v>58</v>
      </c>
      <c r="I180" s="4">
        <v>43639</v>
      </c>
      <c r="J180">
        <v>1</v>
      </c>
      <c r="K180" t="s">
        <v>61</v>
      </c>
      <c r="L180" s="4">
        <v>43615</v>
      </c>
      <c r="M180" s="4">
        <v>43830</v>
      </c>
      <c r="N180">
        <v>1</v>
      </c>
      <c r="O180" t="s">
        <v>110</v>
      </c>
      <c r="P180" t="s">
        <v>272</v>
      </c>
      <c r="Q180">
        <v>2</v>
      </c>
      <c r="R180" t="s">
        <v>483</v>
      </c>
      <c r="S180" t="s">
        <v>1047</v>
      </c>
      <c r="T180" t="s">
        <v>1575</v>
      </c>
      <c r="U180" t="s">
        <v>71</v>
      </c>
      <c r="V180" t="s">
        <v>1869</v>
      </c>
      <c r="W180">
        <v>83.97</v>
      </c>
      <c r="X180">
        <v>29.98</v>
      </c>
      <c r="Y180">
        <v>2</v>
      </c>
      <c r="Z180" t="s">
        <v>2119</v>
      </c>
      <c r="AA180" t="s">
        <v>2392</v>
      </c>
      <c r="AF180" s="4"/>
      <c r="AG180" s="4"/>
      <c r="AH180" t="s">
        <v>67</v>
      </c>
      <c r="AI180" t="s">
        <v>229</v>
      </c>
      <c r="AJ180" t="s">
        <v>744</v>
      </c>
      <c r="AK180" t="s">
        <v>1001</v>
      </c>
      <c r="AL180" t="s">
        <v>1801</v>
      </c>
      <c r="AM180" t="s">
        <v>69</v>
      </c>
      <c r="AN180" t="s">
        <v>1548</v>
      </c>
      <c r="AO180" t="s">
        <v>652</v>
      </c>
      <c r="AP180" t="s">
        <v>2352</v>
      </c>
    </row>
    <row r="181" spans="1:42" x14ac:dyDescent="0.25">
      <c r="A181">
        <v>123</v>
      </c>
      <c r="B181">
        <v>176</v>
      </c>
      <c r="C181" s="4">
        <v>43808</v>
      </c>
      <c r="D181">
        <v>3</v>
      </c>
      <c r="E181" t="s">
        <v>34</v>
      </c>
      <c r="F181" t="s">
        <v>45</v>
      </c>
      <c r="G181" t="s">
        <v>55</v>
      </c>
      <c r="H181" t="s">
        <v>58</v>
      </c>
      <c r="I181" s="4">
        <v>43639</v>
      </c>
      <c r="J181">
        <v>1</v>
      </c>
      <c r="K181" t="s">
        <v>61</v>
      </c>
      <c r="L181" s="4">
        <v>43615</v>
      </c>
      <c r="M181" s="4">
        <v>43830</v>
      </c>
      <c r="N181">
        <v>1</v>
      </c>
      <c r="O181" t="s">
        <v>110</v>
      </c>
      <c r="P181" t="s">
        <v>272</v>
      </c>
      <c r="Q181">
        <v>2</v>
      </c>
      <c r="R181" t="s">
        <v>483</v>
      </c>
      <c r="S181" t="s">
        <v>1047</v>
      </c>
      <c r="T181" t="s">
        <v>1575</v>
      </c>
      <c r="U181" t="s">
        <v>71</v>
      </c>
      <c r="V181" t="s">
        <v>1869</v>
      </c>
      <c r="W181">
        <v>83.97</v>
      </c>
      <c r="X181">
        <v>29.98</v>
      </c>
      <c r="Y181">
        <v>2</v>
      </c>
      <c r="Z181" t="s">
        <v>2119</v>
      </c>
      <c r="AA181" t="s">
        <v>2392</v>
      </c>
      <c r="AF181" s="4"/>
      <c r="AG181" s="4"/>
      <c r="AH181" t="s">
        <v>67</v>
      </c>
      <c r="AI181" t="s">
        <v>229</v>
      </c>
      <c r="AJ181" t="s">
        <v>544</v>
      </c>
      <c r="AK181" t="s">
        <v>1105</v>
      </c>
      <c r="AL181" t="s">
        <v>824</v>
      </c>
      <c r="AM181" t="s">
        <v>69</v>
      </c>
      <c r="AN181" t="s">
        <v>1548</v>
      </c>
      <c r="AO181" t="s">
        <v>90</v>
      </c>
      <c r="AP181" t="s">
        <v>2328</v>
      </c>
    </row>
    <row r="182" spans="1:42" x14ac:dyDescent="0.25">
      <c r="A182">
        <v>124</v>
      </c>
      <c r="B182">
        <v>183</v>
      </c>
      <c r="C182" s="4">
        <v>43808</v>
      </c>
      <c r="D182">
        <v>1</v>
      </c>
      <c r="E182" t="s">
        <v>39</v>
      </c>
      <c r="F182" t="s">
        <v>50</v>
      </c>
      <c r="G182" t="s">
        <v>56</v>
      </c>
      <c r="H182" t="s">
        <v>58</v>
      </c>
      <c r="I182" s="4">
        <v>43597</v>
      </c>
      <c r="J182">
        <v>3</v>
      </c>
      <c r="L182" s="4"/>
      <c r="M182" s="4"/>
      <c r="N182">
        <v>1</v>
      </c>
      <c r="O182" t="s">
        <v>70</v>
      </c>
      <c r="P182" t="s">
        <v>232</v>
      </c>
      <c r="Q182">
        <v>1</v>
      </c>
      <c r="R182" t="s">
        <v>484</v>
      </c>
      <c r="S182" t="s">
        <v>1038</v>
      </c>
      <c r="T182" t="s">
        <v>1576</v>
      </c>
      <c r="U182" t="s">
        <v>80</v>
      </c>
      <c r="V182" t="s">
        <v>1548</v>
      </c>
      <c r="W182">
        <v>71.94</v>
      </c>
      <c r="X182">
        <v>29.98</v>
      </c>
      <c r="Y182">
        <v>1</v>
      </c>
      <c r="Z182" t="s">
        <v>640</v>
      </c>
      <c r="AA182" t="s">
        <v>2393</v>
      </c>
      <c r="AF182" s="4"/>
      <c r="AG182" s="4"/>
      <c r="AH182" t="s">
        <v>70</v>
      </c>
      <c r="AI182" t="s">
        <v>232</v>
      </c>
      <c r="AJ182" t="s">
        <v>484</v>
      </c>
      <c r="AK182" t="s">
        <v>1038</v>
      </c>
      <c r="AL182" t="s">
        <v>1576</v>
      </c>
      <c r="AM182" t="s">
        <v>80</v>
      </c>
      <c r="AN182" t="s">
        <v>1548</v>
      </c>
      <c r="AO182" t="s">
        <v>640</v>
      </c>
      <c r="AP182" t="s">
        <v>2393</v>
      </c>
    </row>
    <row r="183" spans="1:42" x14ac:dyDescent="0.25">
      <c r="A183">
        <v>125</v>
      </c>
      <c r="B183">
        <v>233</v>
      </c>
      <c r="C183" s="4">
        <v>43808</v>
      </c>
      <c r="D183">
        <v>2</v>
      </c>
      <c r="E183" t="s">
        <v>38</v>
      </c>
      <c r="F183" t="s">
        <v>49</v>
      </c>
      <c r="G183" t="s">
        <v>55</v>
      </c>
      <c r="H183" t="s">
        <v>57</v>
      </c>
      <c r="I183" s="4">
        <v>43719</v>
      </c>
      <c r="J183">
        <v>3</v>
      </c>
      <c r="K183" t="s">
        <v>59</v>
      </c>
      <c r="L183" s="4">
        <v>43615</v>
      </c>
      <c r="M183" s="4">
        <v>43830</v>
      </c>
      <c r="N183">
        <v>1</v>
      </c>
      <c r="O183" t="s">
        <v>67</v>
      </c>
      <c r="P183" t="s">
        <v>229</v>
      </c>
      <c r="Q183">
        <v>1</v>
      </c>
      <c r="R183" t="s">
        <v>485</v>
      </c>
      <c r="S183" t="s">
        <v>1048</v>
      </c>
      <c r="T183" t="s">
        <v>1577</v>
      </c>
      <c r="U183" t="s">
        <v>69</v>
      </c>
      <c r="V183" t="s">
        <v>1548</v>
      </c>
      <c r="W183">
        <v>24.99</v>
      </c>
      <c r="X183">
        <v>14.99</v>
      </c>
      <c r="Y183">
        <v>1</v>
      </c>
      <c r="Z183" t="s">
        <v>90</v>
      </c>
      <c r="AA183" t="s">
        <v>2328</v>
      </c>
      <c r="AF183" s="4"/>
      <c r="AG183" s="4"/>
      <c r="AH183" t="s">
        <v>67</v>
      </c>
      <c r="AI183" t="s">
        <v>229</v>
      </c>
      <c r="AJ183" t="s">
        <v>485</v>
      </c>
      <c r="AK183" t="s">
        <v>1048</v>
      </c>
      <c r="AL183" t="s">
        <v>1577</v>
      </c>
      <c r="AM183" t="s">
        <v>69</v>
      </c>
      <c r="AN183" t="s">
        <v>1548</v>
      </c>
      <c r="AO183" t="s">
        <v>90</v>
      </c>
      <c r="AP183" t="s">
        <v>2328</v>
      </c>
    </row>
    <row r="184" spans="1:42" x14ac:dyDescent="0.25">
      <c r="A184">
        <v>126</v>
      </c>
      <c r="B184">
        <v>430</v>
      </c>
      <c r="C184" s="4">
        <v>43811</v>
      </c>
      <c r="D184">
        <v>11</v>
      </c>
      <c r="E184" t="s">
        <v>37</v>
      </c>
      <c r="F184" t="s">
        <v>48</v>
      </c>
      <c r="G184" t="s">
        <v>55</v>
      </c>
      <c r="H184" t="s">
        <v>58</v>
      </c>
      <c r="I184" s="4">
        <v>43546</v>
      </c>
      <c r="J184">
        <v>3</v>
      </c>
      <c r="L184" s="4"/>
      <c r="M184" s="4"/>
      <c r="N184">
        <v>1</v>
      </c>
      <c r="O184" t="s">
        <v>80</v>
      </c>
      <c r="P184" t="s">
        <v>242</v>
      </c>
      <c r="Q184">
        <v>1</v>
      </c>
      <c r="R184" t="s">
        <v>486</v>
      </c>
      <c r="S184" t="s">
        <v>1049</v>
      </c>
      <c r="T184" t="s">
        <v>1533</v>
      </c>
      <c r="U184" t="s">
        <v>67</v>
      </c>
      <c r="V184" t="s">
        <v>1548</v>
      </c>
      <c r="W184">
        <v>179.97</v>
      </c>
      <c r="X184">
        <v>44.97</v>
      </c>
      <c r="Y184">
        <v>1</v>
      </c>
      <c r="Z184" t="s">
        <v>79</v>
      </c>
      <c r="AA184" t="s">
        <v>2349</v>
      </c>
      <c r="AF184" s="4"/>
      <c r="AG184" s="4"/>
      <c r="AH184" t="s">
        <v>80</v>
      </c>
      <c r="AI184" t="s">
        <v>242</v>
      </c>
      <c r="AJ184" t="s">
        <v>486</v>
      </c>
      <c r="AK184" t="s">
        <v>1049</v>
      </c>
      <c r="AL184" t="s">
        <v>1533</v>
      </c>
      <c r="AM184" t="s">
        <v>67</v>
      </c>
      <c r="AN184" t="s">
        <v>1548</v>
      </c>
      <c r="AO184" t="s">
        <v>79</v>
      </c>
      <c r="AP184" t="s">
        <v>2349</v>
      </c>
    </row>
    <row r="185" spans="1:42" x14ac:dyDescent="0.25">
      <c r="A185">
        <v>127</v>
      </c>
      <c r="B185">
        <v>106</v>
      </c>
      <c r="C185" s="4">
        <v>43813</v>
      </c>
      <c r="D185">
        <v>11</v>
      </c>
      <c r="E185" t="s">
        <v>37</v>
      </c>
      <c r="F185" t="s">
        <v>48</v>
      </c>
      <c r="G185" t="s">
        <v>56</v>
      </c>
      <c r="H185" t="s">
        <v>57</v>
      </c>
      <c r="I185" s="4">
        <v>43737</v>
      </c>
      <c r="J185">
        <v>3</v>
      </c>
      <c r="K185" t="s">
        <v>59</v>
      </c>
      <c r="L185" s="4">
        <v>43615</v>
      </c>
      <c r="M185" s="4">
        <v>43830</v>
      </c>
      <c r="N185">
        <v>1</v>
      </c>
      <c r="O185" t="s">
        <v>65</v>
      </c>
      <c r="P185" t="s">
        <v>227</v>
      </c>
      <c r="Q185">
        <v>1</v>
      </c>
      <c r="R185" t="s">
        <v>435</v>
      </c>
      <c r="S185" t="s">
        <v>997</v>
      </c>
      <c r="T185" t="s">
        <v>1529</v>
      </c>
      <c r="U185" t="s">
        <v>67</v>
      </c>
      <c r="V185" t="s">
        <v>1517</v>
      </c>
      <c r="W185">
        <v>149.97</v>
      </c>
      <c r="X185">
        <v>59.97</v>
      </c>
      <c r="Y185">
        <v>1</v>
      </c>
      <c r="Z185" t="s">
        <v>431</v>
      </c>
      <c r="AA185" t="s">
        <v>2326</v>
      </c>
      <c r="AF185" s="4"/>
      <c r="AG185" s="4"/>
      <c r="AH185" t="s">
        <v>65</v>
      </c>
      <c r="AI185" t="s">
        <v>227</v>
      </c>
      <c r="AJ185" t="s">
        <v>435</v>
      </c>
      <c r="AK185" t="s">
        <v>997</v>
      </c>
      <c r="AL185" t="s">
        <v>1529</v>
      </c>
      <c r="AM185" t="s">
        <v>67</v>
      </c>
      <c r="AN185" t="s">
        <v>1517</v>
      </c>
      <c r="AO185" t="s">
        <v>431</v>
      </c>
      <c r="AP185" t="s">
        <v>2326</v>
      </c>
    </row>
    <row r="186" spans="1:42" x14ac:dyDescent="0.25">
      <c r="A186">
        <v>128</v>
      </c>
      <c r="B186">
        <v>71</v>
      </c>
      <c r="C186" s="4">
        <v>43814</v>
      </c>
      <c r="D186">
        <v>2</v>
      </c>
      <c r="E186" t="s">
        <v>38</v>
      </c>
      <c r="F186" t="s">
        <v>49</v>
      </c>
      <c r="G186" t="s">
        <v>56</v>
      </c>
      <c r="H186" t="s">
        <v>58</v>
      </c>
      <c r="I186" s="4">
        <v>43802</v>
      </c>
      <c r="J186">
        <v>3</v>
      </c>
      <c r="K186" t="s">
        <v>59</v>
      </c>
      <c r="L186" s="4">
        <v>43615</v>
      </c>
      <c r="M186" s="4">
        <v>43830</v>
      </c>
      <c r="N186">
        <v>1</v>
      </c>
      <c r="O186" t="s">
        <v>90</v>
      </c>
      <c r="P186" t="s">
        <v>252</v>
      </c>
      <c r="Q186">
        <v>1</v>
      </c>
      <c r="R186" t="s">
        <v>80</v>
      </c>
      <c r="S186" t="s">
        <v>1015</v>
      </c>
      <c r="T186" t="s">
        <v>1578</v>
      </c>
      <c r="U186" t="s">
        <v>80</v>
      </c>
      <c r="V186" t="s">
        <v>1562</v>
      </c>
      <c r="W186">
        <v>199.98</v>
      </c>
      <c r="X186">
        <v>19.98</v>
      </c>
      <c r="Y186">
        <v>1</v>
      </c>
      <c r="Z186" t="s">
        <v>410</v>
      </c>
      <c r="AA186" t="s">
        <v>2359</v>
      </c>
      <c r="AF186" s="4"/>
      <c r="AG186" s="4"/>
      <c r="AH186" t="s">
        <v>90</v>
      </c>
      <c r="AI186" t="s">
        <v>252</v>
      </c>
      <c r="AJ186" t="s">
        <v>80</v>
      </c>
      <c r="AK186" t="s">
        <v>1015</v>
      </c>
      <c r="AL186" t="s">
        <v>1578</v>
      </c>
      <c r="AM186" t="s">
        <v>80</v>
      </c>
      <c r="AN186" t="s">
        <v>1562</v>
      </c>
      <c r="AO186" t="s">
        <v>410</v>
      </c>
      <c r="AP186" t="s">
        <v>2359</v>
      </c>
    </row>
    <row r="187" spans="1:42" x14ac:dyDescent="0.25">
      <c r="A187">
        <v>129</v>
      </c>
      <c r="B187">
        <v>61</v>
      </c>
      <c r="C187" s="4">
        <v>43815</v>
      </c>
      <c r="D187">
        <v>7</v>
      </c>
      <c r="E187" t="s">
        <v>35</v>
      </c>
      <c r="F187" t="s">
        <v>46</v>
      </c>
      <c r="G187" t="s">
        <v>56</v>
      </c>
      <c r="H187" t="s">
        <v>57</v>
      </c>
      <c r="I187" s="4">
        <v>43703</v>
      </c>
      <c r="J187">
        <v>2</v>
      </c>
      <c r="K187" t="s">
        <v>60</v>
      </c>
      <c r="L187" s="4">
        <v>43615</v>
      </c>
      <c r="M187" s="4">
        <v>43830</v>
      </c>
      <c r="N187">
        <v>1</v>
      </c>
      <c r="O187" t="s">
        <v>105</v>
      </c>
      <c r="P187" t="s">
        <v>267</v>
      </c>
      <c r="Q187">
        <v>2</v>
      </c>
      <c r="R187" t="s">
        <v>487</v>
      </c>
      <c r="S187" t="s">
        <v>1050</v>
      </c>
      <c r="T187" t="s">
        <v>1579</v>
      </c>
      <c r="U187" t="s">
        <v>71</v>
      </c>
      <c r="V187" t="s">
        <v>1869</v>
      </c>
      <c r="W187">
        <v>56.83</v>
      </c>
      <c r="X187">
        <v>29.98</v>
      </c>
      <c r="Y187">
        <v>1</v>
      </c>
      <c r="Z187" t="s">
        <v>2120</v>
      </c>
      <c r="AA187" t="s">
        <v>2394</v>
      </c>
      <c r="AF187" s="4"/>
      <c r="AG187" s="4"/>
      <c r="AH187" t="s">
        <v>79</v>
      </c>
      <c r="AI187" t="s">
        <v>241</v>
      </c>
      <c r="AJ187" t="s">
        <v>423</v>
      </c>
      <c r="AK187" t="s">
        <v>985</v>
      </c>
      <c r="AL187" t="s">
        <v>1518</v>
      </c>
      <c r="AM187" t="s">
        <v>69</v>
      </c>
      <c r="AN187" t="s">
        <v>1548</v>
      </c>
      <c r="AO187" t="s">
        <v>455</v>
      </c>
      <c r="AP187" t="s">
        <v>2340</v>
      </c>
    </row>
    <row r="188" spans="1:42" x14ac:dyDescent="0.25">
      <c r="A188">
        <v>129</v>
      </c>
      <c r="B188">
        <v>61</v>
      </c>
      <c r="C188" s="4">
        <v>43815</v>
      </c>
      <c r="D188">
        <v>7</v>
      </c>
      <c r="E188" t="s">
        <v>35</v>
      </c>
      <c r="F188" t="s">
        <v>46</v>
      </c>
      <c r="G188" t="s">
        <v>56</v>
      </c>
      <c r="H188" t="s">
        <v>57</v>
      </c>
      <c r="I188" s="4">
        <v>43703</v>
      </c>
      <c r="J188">
        <v>2</v>
      </c>
      <c r="K188" t="s">
        <v>60</v>
      </c>
      <c r="L188" s="4">
        <v>43615</v>
      </c>
      <c r="M188" s="4">
        <v>43830</v>
      </c>
      <c r="N188">
        <v>1</v>
      </c>
      <c r="O188" t="s">
        <v>105</v>
      </c>
      <c r="P188" t="s">
        <v>267</v>
      </c>
      <c r="Q188">
        <v>2</v>
      </c>
      <c r="R188" t="s">
        <v>487</v>
      </c>
      <c r="S188" t="s">
        <v>1050</v>
      </c>
      <c r="T188" t="s">
        <v>1579</v>
      </c>
      <c r="U188" t="s">
        <v>71</v>
      </c>
      <c r="V188" t="s">
        <v>1869</v>
      </c>
      <c r="W188">
        <v>56.83</v>
      </c>
      <c r="X188">
        <v>29.98</v>
      </c>
      <c r="Y188">
        <v>1</v>
      </c>
      <c r="Z188" t="s">
        <v>2120</v>
      </c>
      <c r="AA188" t="s">
        <v>2394</v>
      </c>
      <c r="AF188" s="4"/>
      <c r="AG188" s="4"/>
      <c r="AH188" t="s">
        <v>79</v>
      </c>
      <c r="AI188" t="s">
        <v>241</v>
      </c>
      <c r="AJ188" t="s">
        <v>770</v>
      </c>
      <c r="AK188" t="s">
        <v>1182</v>
      </c>
      <c r="AL188" t="s">
        <v>1614</v>
      </c>
      <c r="AM188" t="s">
        <v>69</v>
      </c>
      <c r="AN188" t="s">
        <v>1548</v>
      </c>
      <c r="AO188" t="s">
        <v>455</v>
      </c>
      <c r="AP188" t="s">
        <v>2340</v>
      </c>
    </row>
    <row r="189" spans="1:42" x14ac:dyDescent="0.25">
      <c r="A189">
        <v>130</v>
      </c>
      <c r="B189">
        <v>408</v>
      </c>
      <c r="C189" s="4">
        <v>43815</v>
      </c>
      <c r="D189">
        <v>9</v>
      </c>
      <c r="E189" t="s">
        <v>41</v>
      </c>
      <c r="F189" t="s">
        <v>52</v>
      </c>
      <c r="G189" t="s">
        <v>55</v>
      </c>
      <c r="H189" t="s">
        <v>57</v>
      </c>
      <c r="I189" s="4">
        <v>43674</v>
      </c>
      <c r="J189">
        <v>3</v>
      </c>
      <c r="K189" t="s">
        <v>59</v>
      </c>
      <c r="L189" s="4">
        <v>43615</v>
      </c>
      <c r="M189" s="4">
        <v>43830</v>
      </c>
      <c r="N189">
        <v>2</v>
      </c>
      <c r="O189" t="s">
        <v>64</v>
      </c>
      <c r="P189" t="s">
        <v>226</v>
      </c>
      <c r="Q189">
        <v>2</v>
      </c>
      <c r="R189" t="s">
        <v>488</v>
      </c>
      <c r="S189" t="s">
        <v>1051</v>
      </c>
      <c r="T189" t="s">
        <v>1580</v>
      </c>
      <c r="U189" t="s">
        <v>103</v>
      </c>
      <c r="V189" t="s">
        <v>2030</v>
      </c>
      <c r="W189">
        <v>160.97</v>
      </c>
      <c r="X189">
        <v>64.959999999999994</v>
      </c>
      <c r="Y189">
        <v>2</v>
      </c>
      <c r="Z189" t="s">
        <v>2121</v>
      </c>
      <c r="AA189" t="s">
        <v>2395</v>
      </c>
      <c r="AF189" s="4"/>
      <c r="AG189" s="4"/>
      <c r="AH189" t="s">
        <v>70</v>
      </c>
      <c r="AI189" t="s">
        <v>232</v>
      </c>
      <c r="AJ189" t="s">
        <v>753</v>
      </c>
      <c r="AK189" t="s">
        <v>1077</v>
      </c>
      <c r="AL189" t="s">
        <v>598</v>
      </c>
      <c r="AM189" t="s">
        <v>69</v>
      </c>
      <c r="AN189" t="s">
        <v>1517</v>
      </c>
      <c r="AO189" t="s">
        <v>673</v>
      </c>
      <c r="AP189" t="s">
        <v>2348</v>
      </c>
    </row>
    <row r="190" spans="1:42" x14ac:dyDescent="0.25">
      <c r="A190">
        <v>130</v>
      </c>
      <c r="B190">
        <v>408</v>
      </c>
      <c r="C190" s="4">
        <v>43815</v>
      </c>
      <c r="D190">
        <v>9</v>
      </c>
      <c r="E190" t="s">
        <v>41</v>
      </c>
      <c r="F190" t="s">
        <v>52</v>
      </c>
      <c r="G190" t="s">
        <v>55</v>
      </c>
      <c r="H190" t="s">
        <v>57</v>
      </c>
      <c r="I190" s="4">
        <v>43674</v>
      </c>
      <c r="J190">
        <v>3</v>
      </c>
      <c r="K190" t="s">
        <v>59</v>
      </c>
      <c r="L190" s="4">
        <v>43615</v>
      </c>
      <c r="M190" s="4">
        <v>43830</v>
      </c>
      <c r="N190">
        <v>2</v>
      </c>
      <c r="O190" t="s">
        <v>64</v>
      </c>
      <c r="P190" t="s">
        <v>226</v>
      </c>
      <c r="Q190">
        <v>2</v>
      </c>
      <c r="R190" t="s">
        <v>488</v>
      </c>
      <c r="S190" t="s">
        <v>1051</v>
      </c>
      <c r="T190" t="s">
        <v>1580</v>
      </c>
      <c r="U190" t="s">
        <v>103</v>
      </c>
      <c r="V190" t="s">
        <v>2030</v>
      </c>
      <c r="W190">
        <v>160.97</v>
      </c>
      <c r="X190">
        <v>64.959999999999994</v>
      </c>
      <c r="Y190">
        <v>2</v>
      </c>
      <c r="Z190" t="s">
        <v>2121</v>
      </c>
      <c r="AA190" t="s">
        <v>2395</v>
      </c>
      <c r="AF190" s="4"/>
      <c r="AG190" s="4"/>
      <c r="AH190" t="s">
        <v>84</v>
      </c>
      <c r="AI190" t="s">
        <v>246</v>
      </c>
      <c r="AJ190" t="s">
        <v>426</v>
      </c>
      <c r="AK190" t="s">
        <v>988</v>
      </c>
      <c r="AL190" t="s">
        <v>1521</v>
      </c>
      <c r="AM190" t="s">
        <v>67</v>
      </c>
      <c r="AN190" t="s">
        <v>1548</v>
      </c>
      <c r="AO190" t="s">
        <v>410</v>
      </c>
      <c r="AP190" t="s">
        <v>2359</v>
      </c>
    </row>
    <row r="191" spans="1:42" x14ac:dyDescent="0.25">
      <c r="A191">
        <v>131</v>
      </c>
      <c r="B191">
        <v>101</v>
      </c>
      <c r="C191" s="4">
        <v>43816</v>
      </c>
      <c r="D191">
        <v>9</v>
      </c>
      <c r="E191" t="s">
        <v>41</v>
      </c>
      <c r="F191" t="s">
        <v>52</v>
      </c>
      <c r="G191" t="s">
        <v>55</v>
      </c>
      <c r="H191" t="s">
        <v>57</v>
      </c>
      <c r="I191" s="4">
        <v>43677</v>
      </c>
      <c r="J191">
        <v>3</v>
      </c>
      <c r="K191" t="s">
        <v>59</v>
      </c>
      <c r="L191" s="4">
        <v>43615</v>
      </c>
      <c r="M191" s="4">
        <v>43830</v>
      </c>
      <c r="N191">
        <v>1</v>
      </c>
      <c r="O191" t="s">
        <v>90</v>
      </c>
      <c r="P191" t="s">
        <v>252</v>
      </c>
      <c r="Q191">
        <v>1</v>
      </c>
      <c r="R191" t="s">
        <v>489</v>
      </c>
      <c r="S191" t="s">
        <v>1052</v>
      </c>
      <c r="T191" t="s">
        <v>1581</v>
      </c>
      <c r="U191" t="s">
        <v>80</v>
      </c>
      <c r="V191" t="s">
        <v>1562</v>
      </c>
      <c r="W191">
        <v>37.9</v>
      </c>
      <c r="X191">
        <v>19.98</v>
      </c>
      <c r="Y191">
        <v>1</v>
      </c>
      <c r="Z191" t="s">
        <v>410</v>
      </c>
      <c r="AA191" t="s">
        <v>2359</v>
      </c>
      <c r="AF191" s="4"/>
      <c r="AG191" s="4"/>
      <c r="AH191" t="s">
        <v>90</v>
      </c>
      <c r="AI191" t="s">
        <v>252</v>
      </c>
      <c r="AJ191" t="s">
        <v>489</v>
      </c>
      <c r="AK191" t="s">
        <v>1052</v>
      </c>
      <c r="AL191" t="s">
        <v>1581</v>
      </c>
      <c r="AM191" t="s">
        <v>80</v>
      </c>
      <c r="AN191" t="s">
        <v>1562</v>
      </c>
      <c r="AO191" t="s">
        <v>410</v>
      </c>
      <c r="AP191" t="s">
        <v>2359</v>
      </c>
    </row>
    <row r="192" spans="1:42" x14ac:dyDescent="0.25">
      <c r="A192">
        <v>132</v>
      </c>
      <c r="B192">
        <v>282</v>
      </c>
      <c r="C192" s="4">
        <v>43816</v>
      </c>
      <c r="D192">
        <v>9</v>
      </c>
      <c r="E192" t="s">
        <v>41</v>
      </c>
      <c r="F192" t="s">
        <v>52</v>
      </c>
      <c r="G192" t="s">
        <v>55</v>
      </c>
      <c r="H192" t="s">
        <v>58</v>
      </c>
      <c r="I192" s="4">
        <v>43550</v>
      </c>
      <c r="J192">
        <v>2</v>
      </c>
      <c r="L192" s="4"/>
      <c r="M192" s="4"/>
      <c r="N192">
        <v>2</v>
      </c>
      <c r="O192" t="s">
        <v>111</v>
      </c>
      <c r="P192" t="s">
        <v>273</v>
      </c>
      <c r="Q192">
        <v>2</v>
      </c>
      <c r="R192" t="s">
        <v>490</v>
      </c>
      <c r="S192" t="s">
        <v>1053</v>
      </c>
      <c r="T192" t="s">
        <v>1582</v>
      </c>
      <c r="U192" t="s">
        <v>88</v>
      </c>
      <c r="V192" t="s">
        <v>2030</v>
      </c>
      <c r="W192">
        <v>127.96</v>
      </c>
      <c r="X192">
        <v>69.959999999999994</v>
      </c>
      <c r="Y192">
        <v>2</v>
      </c>
      <c r="Z192" t="s">
        <v>2122</v>
      </c>
      <c r="AA192" t="s">
        <v>2396</v>
      </c>
      <c r="AF192" s="4"/>
      <c r="AG192" s="4"/>
      <c r="AH192" t="s">
        <v>70</v>
      </c>
      <c r="AI192" t="s">
        <v>232</v>
      </c>
      <c r="AJ192" t="s">
        <v>495</v>
      </c>
      <c r="AK192" t="s">
        <v>1058</v>
      </c>
      <c r="AL192" t="s">
        <v>1587</v>
      </c>
      <c r="AM192" t="s">
        <v>80</v>
      </c>
      <c r="AN192" t="s">
        <v>1517</v>
      </c>
      <c r="AO192" t="s">
        <v>673</v>
      </c>
      <c r="AP192" t="s">
        <v>2348</v>
      </c>
    </row>
    <row r="193" spans="1:42" x14ac:dyDescent="0.25">
      <c r="A193">
        <v>132</v>
      </c>
      <c r="B193">
        <v>282</v>
      </c>
      <c r="C193" s="4">
        <v>43816</v>
      </c>
      <c r="D193">
        <v>9</v>
      </c>
      <c r="E193" t="s">
        <v>41</v>
      </c>
      <c r="F193" t="s">
        <v>52</v>
      </c>
      <c r="G193" t="s">
        <v>55</v>
      </c>
      <c r="H193" t="s">
        <v>58</v>
      </c>
      <c r="I193" s="4">
        <v>43550</v>
      </c>
      <c r="J193">
        <v>2</v>
      </c>
      <c r="L193" s="4"/>
      <c r="M193" s="4"/>
      <c r="N193">
        <v>2</v>
      </c>
      <c r="O193" t="s">
        <v>111</v>
      </c>
      <c r="P193" t="s">
        <v>273</v>
      </c>
      <c r="Q193">
        <v>2</v>
      </c>
      <c r="R193" t="s">
        <v>490</v>
      </c>
      <c r="S193" t="s">
        <v>1053</v>
      </c>
      <c r="T193" t="s">
        <v>1582</v>
      </c>
      <c r="U193" t="s">
        <v>88</v>
      </c>
      <c r="V193" t="s">
        <v>2030</v>
      </c>
      <c r="W193">
        <v>127.96</v>
      </c>
      <c r="X193">
        <v>69.959999999999994</v>
      </c>
      <c r="Y193">
        <v>2</v>
      </c>
      <c r="Z193" t="s">
        <v>2122</v>
      </c>
      <c r="AA193" t="s">
        <v>2396</v>
      </c>
      <c r="AF193" s="4"/>
      <c r="AG193" s="4"/>
      <c r="AH193" t="s">
        <v>78</v>
      </c>
      <c r="AI193" t="s">
        <v>240</v>
      </c>
      <c r="AJ193" t="s">
        <v>904</v>
      </c>
      <c r="AK193" t="s">
        <v>1191</v>
      </c>
      <c r="AL193" t="s">
        <v>1490</v>
      </c>
      <c r="AM193" t="s">
        <v>80</v>
      </c>
      <c r="AN193" t="s">
        <v>1548</v>
      </c>
      <c r="AO193" t="s">
        <v>469</v>
      </c>
      <c r="AP193" t="s">
        <v>2339</v>
      </c>
    </row>
    <row r="194" spans="1:42" x14ac:dyDescent="0.25">
      <c r="A194">
        <v>133</v>
      </c>
      <c r="B194">
        <v>17</v>
      </c>
      <c r="C194" s="4">
        <v>43817</v>
      </c>
      <c r="D194">
        <v>11</v>
      </c>
      <c r="E194" t="s">
        <v>37</v>
      </c>
      <c r="F194" t="s">
        <v>48</v>
      </c>
      <c r="G194" t="s">
        <v>55</v>
      </c>
      <c r="H194" t="s">
        <v>58</v>
      </c>
      <c r="I194" s="4">
        <v>43739</v>
      </c>
      <c r="J194">
        <v>3</v>
      </c>
      <c r="K194" t="s">
        <v>59</v>
      </c>
      <c r="L194" s="4">
        <v>43615</v>
      </c>
      <c r="M194" s="4">
        <v>43830</v>
      </c>
      <c r="N194">
        <v>2</v>
      </c>
      <c r="O194" t="s">
        <v>112</v>
      </c>
      <c r="P194" t="s">
        <v>274</v>
      </c>
      <c r="Q194">
        <v>2</v>
      </c>
      <c r="R194" t="s">
        <v>491</v>
      </c>
      <c r="S194" t="s">
        <v>1054</v>
      </c>
      <c r="T194" t="s">
        <v>1583</v>
      </c>
      <c r="U194" t="s">
        <v>103</v>
      </c>
      <c r="V194" t="s">
        <v>2031</v>
      </c>
      <c r="W194">
        <v>1040.46</v>
      </c>
      <c r="X194">
        <v>89.96</v>
      </c>
      <c r="Y194">
        <v>2</v>
      </c>
      <c r="Z194" t="s">
        <v>2123</v>
      </c>
      <c r="AA194" t="s">
        <v>2397</v>
      </c>
      <c r="AF194" s="4"/>
      <c r="AG194" s="4"/>
      <c r="AH194" t="s">
        <v>67</v>
      </c>
      <c r="AI194" t="s">
        <v>229</v>
      </c>
      <c r="AJ194" t="s">
        <v>478</v>
      </c>
      <c r="AK194" t="s">
        <v>1041</v>
      </c>
      <c r="AL194" t="s">
        <v>1569</v>
      </c>
      <c r="AM194" t="s">
        <v>69</v>
      </c>
      <c r="AN194" t="s">
        <v>1548</v>
      </c>
      <c r="AO194" t="s">
        <v>90</v>
      </c>
      <c r="AP194" t="s">
        <v>2328</v>
      </c>
    </row>
    <row r="195" spans="1:42" x14ac:dyDescent="0.25">
      <c r="A195">
        <v>133</v>
      </c>
      <c r="B195">
        <v>17</v>
      </c>
      <c r="C195" s="4">
        <v>43817</v>
      </c>
      <c r="D195">
        <v>11</v>
      </c>
      <c r="E195" t="s">
        <v>37</v>
      </c>
      <c r="F195" t="s">
        <v>48</v>
      </c>
      <c r="G195" t="s">
        <v>55</v>
      </c>
      <c r="H195" t="s">
        <v>58</v>
      </c>
      <c r="I195" s="4">
        <v>43739</v>
      </c>
      <c r="J195">
        <v>3</v>
      </c>
      <c r="K195" t="s">
        <v>59</v>
      </c>
      <c r="L195" s="4">
        <v>43615</v>
      </c>
      <c r="M195" s="4">
        <v>43830</v>
      </c>
      <c r="N195">
        <v>2</v>
      </c>
      <c r="O195" t="s">
        <v>112</v>
      </c>
      <c r="P195" t="s">
        <v>274</v>
      </c>
      <c r="Q195">
        <v>2</v>
      </c>
      <c r="R195" t="s">
        <v>491</v>
      </c>
      <c r="S195" t="s">
        <v>1054</v>
      </c>
      <c r="T195" t="s">
        <v>1583</v>
      </c>
      <c r="U195" t="s">
        <v>103</v>
      </c>
      <c r="V195" t="s">
        <v>2031</v>
      </c>
      <c r="W195">
        <v>1040.46</v>
      </c>
      <c r="X195">
        <v>89.96</v>
      </c>
      <c r="Y195">
        <v>2</v>
      </c>
      <c r="Z195" t="s">
        <v>2123</v>
      </c>
      <c r="AA195" t="s">
        <v>2397</v>
      </c>
      <c r="AF195" s="4"/>
      <c r="AG195" s="4"/>
      <c r="AH195" t="s">
        <v>86</v>
      </c>
      <c r="AI195" t="s">
        <v>248</v>
      </c>
      <c r="AJ195" t="s">
        <v>653</v>
      </c>
      <c r="AK195" t="s">
        <v>1197</v>
      </c>
      <c r="AL195" t="s">
        <v>1721</v>
      </c>
      <c r="AM195" t="s">
        <v>67</v>
      </c>
      <c r="AN195" t="s">
        <v>1577</v>
      </c>
      <c r="AO195" t="s">
        <v>549</v>
      </c>
      <c r="AP195" t="s">
        <v>2362</v>
      </c>
    </row>
    <row r="196" spans="1:42" x14ac:dyDescent="0.25">
      <c r="A196">
        <v>134</v>
      </c>
      <c r="B196">
        <v>27</v>
      </c>
      <c r="C196" s="4">
        <v>43817</v>
      </c>
      <c r="D196">
        <v>7</v>
      </c>
      <c r="E196" t="s">
        <v>35</v>
      </c>
      <c r="F196" t="s">
        <v>46</v>
      </c>
      <c r="G196" t="s">
        <v>56</v>
      </c>
      <c r="H196" t="s">
        <v>58</v>
      </c>
      <c r="I196" s="4">
        <v>43629</v>
      </c>
      <c r="J196">
        <v>1</v>
      </c>
      <c r="K196" t="s">
        <v>61</v>
      </c>
      <c r="L196" s="4">
        <v>43615</v>
      </c>
      <c r="M196" s="4">
        <v>43830</v>
      </c>
      <c r="N196">
        <v>1</v>
      </c>
      <c r="O196" t="s">
        <v>80</v>
      </c>
      <c r="P196" t="s">
        <v>242</v>
      </c>
      <c r="Q196">
        <v>1</v>
      </c>
      <c r="R196" t="s">
        <v>453</v>
      </c>
      <c r="S196" t="s">
        <v>1016</v>
      </c>
      <c r="T196" t="s">
        <v>1546</v>
      </c>
      <c r="U196" t="s">
        <v>67</v>
      </c>
      <c r="V196" t="s">
        <v>1548</v>
      </c>
      <c r="W196">
        <v>176.25</v>
      </c>
      <c r="X196">
        <v>44.97</v>
      </c>
      <c r="Y196">
        <v>1</v>
      </c>
      <c r="Z196" t="s">
        <v>67</v>
      </c>
      <c r="AA196" t="s">
        <v>2373</v>
      </c>
      <c r="AF196" s="4"/>
      <c r="AG196" s="4"/>
      <c r="AH196" t="s">
        <v>80</v>
      </c>
      <c r="AI196" t="s">
        <v>242</v>
      </c>
      <c r="AJ196" t="s">
        <v>453</v>
      </c>
      <c r="AK196" t="s">
        <v>1016</v>
      </c>
      <c r="AL196" t="s">
        <v>1546</v>
      </c>
      <c r="AM196" t="s">
        <v>67</v>
      </c>
      <c r="AN196" t="s">
        <v>1548</v>
      </c>
      <c r="AO196" t="s">
        <v>67</v>
      </c>
      <c r="AP196" t="s">
        <v>2373</v>
      </c>
    </row>
    <row r="197" spans="1:42" x14ac:dyDescent="0.25">
      <c r="A197">
        <v>135</v>
      </c>
      <c r="B197">
        <v>426</v>
      </c>
      <c r="C197" s="4">
        <v>43817</v>
      </c>
      <c r="D197">
        <v>9</v>
      </c>
      <c r="E197" t="s">
        <v>41</v>
      </c>
      <c r="F197" t="s">
        <v>52</v>
      </c>
      <c r="G197" t="s">
        <v>56</v>
      </c>
      <c r="H197" t="s">
        <v>58</v>
      </c>
      <c r="I197" s="4">
        <v>43605</v>
      </c>
      <c r="J197">
        <v>2</v>
      </c>
      <c r="L197" s="4"/>
      <c r="M197" s="4"/>
      <c r="N197">
        <v>1</v>
      </c>
      <c r="O197" t="s">
        <v>69</v>
      </c>
      <c r="P197" t="s">
        <v>231</v>
      </c>
      <c r="Q197">
        <v>1</v>
      </c>
      <c r="R197" t="s">
        <v>492</v>
      </c>
      <c r="S197" t="s">
        <v>1055</v>
      </c>
      <c r="T197" t="s">
        <v>1584</v>
      </c>
      <c r="U197" t="s">
        <v>69</v>
      </c>
      <c r="V197" t="s">
        <v>1577</v>
      </c>
      <c r="W197">
        <v>573.99</v>
      </c>
      <c r="X197">
        <v>24.99</v>
      </c>
      <c r="Y197">
        <v>1</v>
      </c>
      <c r="Z197" t="s">
        <v>78</v>
      </c>
      <c r="AA197" t="s">
        <v>2330</v>
      </c>
      <c r="AF197" s="4"/>
      <c r="AG197" s="4"/>
      <c r="AH197" t="s">
        <v>69</v>
      </c>
      <c r="AI197" t="s">
        <v>231</v>
      </c>
      <c r="AJ197" t="s">
        <v>492</v>
      </c>
      <c r="AK197" t="s">
        <v>1055</v>
      </c>
      <c r="AL197" t="s">
        <v>1584</v>
      </c>
      <c r="AM197" t="s">
        <v>69</v>
      </c>
      <c r="AN197" t="s">
        <v>1577</v>
      </c>
      <c r="AO197" t="s">
        <v>78</v>
      </c>
      <c r="AP197" t="s">
        <v>2330</v>
      </c>
    </row>
    <row r="198" spans="1:42" x14ac:dyDescent="0.25">
      <c r="A198">
        <v>136</v>
      </c>
      <c r="B198">
        <v>35</v>
      </c>
      <c r="C198" s="4">
        <v>43818</v>
      </c>
      <c r="D198">
        <v>4</v>
      </c>
      <c r="E198" t="s">
        <v>40</v>
      </c>
      <c r="F198" t="s">
        <v>51</v>
      </c>
      <c r="G198" t="s">
        <v>55</v>
      </c>
      <c r="H198" t="s">
        <v>58</v>
      </c>
      <c r="I198" s="4">
        <v>43733</v>
      </c>
      <c r="J198">
        <v>2</v>
      </c>
      <c r="K198" t="s">
        <v>60</v>
      </c>
      <c r="L198" s="4">
        <v>43615</v>
      </c>
      <c r="M198" s="4">
        <v>43830</v>
      </c>
      <c r="N198">
        <v>1</v>
      </c>
      <c r="O198" t="s">
        <v>110</v>
      </c>
      <c r="P198" t="s">
        <v>272</v>
      </c>
      <c r="Q198">
        <v>1</v>
      </c>
      <c r="R198" t="s">
        <v>493</v>
      </c>
      <c r="S198" t="s">
        <v>1056</v>
      </c>
      <c r="T198" t="s">
        <v>1585</v>
      </c>
      <c r="U198" t="s">
        <v>71</v>
      </c>
      <c r="V198" t="s">
        <v>1869</v>
      </c>
      <c r="W198">
        <v>39.979999999999997</v>
      </c>
      <c r="X198">
        <v>29.98</v>
      </c>
      <c r="Y198">
        <v>1</v>
      </c>
      <c r="Z198" t="s">
        <v>108</v>
      </c>
      <c r="AA198" t="s">
        <v>2398</v>
      </c>
      <c r="AF198" s="4"/>
      <c r="AG198" s="4"/>
      <c r="AH198" t="s">
        <v>67</v>
      </c>
      <c r="AI198" t="s">
        <v>229</v>
      </c>
      <c r="AJ198" t="s">
        <v>710</v>
      </c>
      <c r="AK198" t="s">
        <v>1251</v>
      </c>
      <c r="AL198" t="s">
        <v>1517</v>
      </c>
      <c r="AM198" t="s">
        <v>69</v>
      </c>
      <c r="AN198" t="s">
        <v>1548</v>
      </c>
      <c r="AO198" t="s">
        <v>90</v>
      </c>
      <c r="AP198" t="s">
        <v>2328</v>
      </c>
    </row>
    <row r="199" spans="1:42" x14ac:dyDescent="0.25">
      <c r="A199">
        <v>136</v>
      </c>
      <c r="B199">
        <v>35</v>
      </c>
      <c r="C199" s="4">
        <v>43818</v>
      </c>
      <c r="D199">
        <v>4</v>
      </c>
      <c r="E199" t="s">
        <v>40</v>
      </c>
      <c r="F199" t="s">
        <v>51</v>
      </c>
      <c r="G199" t="s">
        <v>55</v>
      </c>
      <c r="H199" t="s">
        <v>58</v>
      </c>
      <c r="I199" s="4">
        <v>43733</v>
      </c>
      <c r="J199">
        <v>2</v>
      </c>
      <c r="K199" t="s">
        <v>60</v>
      </c>
      <c r="L199" s="4">
        <v>43615</v>
      </c>
      <c r="M199" s="4">
        <v>43830</v>
      </c>
      <c r="N199">
        <v>1</v>
      </c>
      <c r="O199" t="s">
        <v>110</v>
      </c>
      <c r="P199" t="s">
        <v>272</v>
      </c>
      <c r="Q199">
        <v>1</v>
      </c>
      <c r="R199" t="s">
        <v>493</v>
      </c>
      <c r="S199" t="s">
        <v>1056</v>
      </c>
      <c r="T199" t="s">
        <v>1585</v>
      </c>
      <c r="U199" t="s">
        <v>71</v>
      </c>
      <c r="V199" t="s">
        <v>1869</v>
      </c>
      <c r="W199">
        <v>39.979999999999997</v>
      </c>
      <c r="X199">
        <v>29.98</v>
      </c>
      <c r="Y199">
        <v>1</v>
      </c>
      <c r="Z199" t="s">
        <v>108</v>
      </c>
      <c r="AA199" t="s">
        <v>2398</v>
      </c>
      <c r="AF199" s="4"/>
      <c r="AG199" s="4"/>
      <c r="AH199" t="s">
        <v>67</v>
      </c>
      <c r="AI199" t="s">
        <v>229</v>
      </c>
      <c r="AJ199" t="s">
        <v>710</v>
      </c>
      <c r="AK199" t="s">
        <v>1251</v>
      </c>
      <c r="AL199" t="s">
        <v>1517</v>
      </c>
      <c r="AM199" t="s">
        <v>69</v>
      </c>
      <c r="AN199" t="s">
        <v>1548</v>
      </c>
      <c r="AO199" t="s">
        <v>90</v>
      </c>
      <c r="AP199" t="s">
        <v>2328</v>
      </c>
    </row>
    <row r="200" spans="1:42" x14ac:dyDescent="0.25">
      <c r="A200">
        <v>137</v>
      </c>
      <c r="B200">
        <v>449</v>
      </c>
      <c r="C200" s="4">
        <v>43818</v>
      </c>
      <c r="D200">
        <v>9</v>
      </c>
      <c r="E200" t="s">
        <v>41</v>
      </c>
      <c r="F200" t="s">
        <v>52</v>
      </c>
      <c r="G200" t="s">
        <v>56</v>
      </c>
      <c r="H200" t="s">
        <v>57</v>
      </c>
      <c r="I200" s="4">
        <v>43681</v>
      </c>
      <c r="J200">
        <v>3</v>
      </c>
      <c r="K200" t="s">
        <v>59</v>
      </c>
      <c r="L200" s="4">
        <v>43615</v>
      </c>
      <c r="M200" s="4">
        <v>43830</v>
      </c>
      <c r="N200">
        <v>2</v>
      </c>
      <c r="O200" t="s">
        <v>113</v>
      </c>
      <c r="P200" t="s">
        <v>275</v>
      </c>
      <c r="Q200">
        <v>2</v>
      </c>
      <c r="R200" t="s">
        <v>494</v>
      </c>
      <c r="S200" t="s">
        <v>1057</v>
      </c>
      <c r="T200" t="s">
        <v>1586</v>
      </c>
      <c r="U200" t="s">
        <v>109</v>
      </c>
      <c r="V200" t="s">
        <v>2030</v>
      </c>
      <c r="W200">
        <v>163.99</v>
      </c>
      <c r="X200">
        <v>74.959999999999994</v>
      </c>
      <c r="Y200">
        <v>2</v>
      </c>
      <c r="Z200" t="s">
        <v>2124</v>
      </c>
      <c r="AA200" t="s">
        <v>2399</v>
      </c>
      <c r="AF200" s="4"/>
      <c r="AG200" s="4"/>
      <c r="AH200" t="s">
        <v>65</v>
      </c>
      <c r="AI200" t="s">
        <v>227</v>
      </c>
      <c r="AJ200" t="s">
        <v>685</v>
      </c>
      <c r="AK200" t="s">
        <v>1227</v>
      </c>
      <c r="AL200" t="s">
        <v>418</v>
      </c>
      <c r="AM200" t="s">
        <v>67</v>
      </c>
      <c r="AN200" t="s">
        <v>1517</v>
      </c>
      <c r="AO200" t="s">
        <v>431</v>
      </c>
      <c r="AP200" t="s">
        <v>2326</v>
      </c>
    </row>
    <row r="201" spans="1:42" x14ac:dyDescent="0.25">
      <c r="A201">
        <v>137</v>
      </c>
      <c r="B201">
        <v>449</v>
      </c>
      <c r="C201" s="4">
        <v>43818</v>
      </c>
      <c r="D201">
        <v>9</v>
      </c>
      <c r="E201" t="s">
        <v>41</v>
      </c>
      <c r="F201" t="s">
        <v>52</v>
      </c>
      <c r="G201" t="s">
        <v>56</v>
      </c>
      <c r="H201" t="s">
        <v>57</v>
      </c>
      <c r="I201" s="4">
        <v>43681</v>
      </c>
      <c r="J201">
        <v>3</v>
      </c>
      <c r="K201" t="s">
        <v>59</v>
      </c>
      <c r="L201" s="4">
        <v>43615</v>
      </c>
      <c r="M201" s="4">
        <v>43830</v>
      </c>
      <c r="N201">
        <v>2</v>
      </c>
      <c r="O201" t="s">
        <v>113</v>
      </c>
      <c r="P201" t="s">
        <v>275</v>
      </c>
      <c r="Q201">
        <v>2</v>
      </c>
      <c r="R201" t="s">
        <v>494</v>
      </c>
      <c r="S201" t="s">
        <v>1057</v>
      </c>
      <c r="T201" t="s">
        <v>1586</v>
      </c>
      <c r="U201" t="s">
        <v>109</v>
      </c>
      <c r="V201" t="s">
        <v>2030</v>
      </c>
      <c r="W201">
        <v>163.99</v>
      </c>
      <c r="X201">
        <v>74.959999999999994</v>
      </c>
      <c r="Y201">
        <v>2</v>
      </c>
      <c r="Z201" t="s">
        <v>2124</v>
      </c>
      <c r="AA201" t="s">
        <v>2399</v>
      </c>
      <c r="AF201" s="4"/>
      <c r="AG201" s="4"/>
      <c r="AH201" t="s">
        <v>79</v>
      </c>
      <c r="AI201" t="s">
        <v>241</v>
      </c>
      <c r="AJ201" t="s">
        <v>694</v>
      </c>
      <c r="AK201" t="s">
        <v>1087</v>
      </c>
      <c r="AL201" t="s">
        <v>1652</v>
      </c>
      <c r="AM201" t="s">
        <v>69</v>
      </c>
      <c r="AN201" t="s">
        <v>1548</v>
      </c>
      <c r="AO201" t="s">
        <v>86</v>
      </c>
      <c r="AP201" t="s">
        <v>2350</v>
      </c>
    </row>
    <row r="202" spans="1:42" x14ac:dyDescent="0.25">
      <c r="A202">
        <v>138</v>
      </c>
      <c r="B202">
        <v>469</v>
      </c>
      <c r="C202" s="4">
        <v>43818</v>
      </c>
      <c r="D202">
        <v>5</v>
      </c>
      <c r="E202" t="s">
        <v>36</v>
      </c>
      <c r="F202" t="s">
        <v>47</v>
      </c>
      <c r="G202" t="s">
        <v>55</v>
      </c>
      <c r="H202" t="s">
        <v>57</v>
      </c>
      <c r="I202" s="4">
        <v>43711</v>
      </c>
      <c r="J202">
        <v>2</v>
      </c>
      <c r="K202" t="s">
        <v>60</v>
      </c>
      <c r="L202" s="4">
        <v>43615</v>
      </c>
      <c r="M202" s="4">
        <v>43830</v>
      </c>
      <c r="N202">
        <v>1</v>
      </c>
      <c r="O202" t="s">
        <v>70</v>
      </c>
      <c r="P202" t="s">
        <v>232</v>
      </c>
      <c r="Q202">
        <v>1</v>
      </c>
      <c r="R202" t="s">
        <v>495</v>
      </c>
      <c r="S202" t="s">
        <v>1058</v>
      </c>
      <c r="T202" t="s">
        <v>1587</v>
      </c>
      <c r="U202" t="s">
        <v>67</v>
      </c>
      <c r="V202" t="s">
        <v>1517</v>
      </c>
      <c r="W202">
        <v>164.97</v>
      </c>
      <c r="X202">
        <v>59.97</v>
      </c>
      <c r="Y202">
        <v>1</v>
      </c>
      <c r="Z202" t="s">
        <v>673</v>
      </c>
      <c r="AA202" t="s">
        <v>2348</v>
      </c>
      <c r="AF202" s="4"/>
      <c r="AG202" s="4"/>
      <c r="AH202" t="s">
        <v>70</v>
      </c>
      <c r="AI202" t="s">
        <v>232</v>
      </c>
      <c r="AJ202" t="s">
        <v>495</v>
      </c>
      <c r="AK202" t="s">
        <v>1058</v>
      </c>
      <c r="AL202" t="s">
        <v>1587</v>
      </c>
      <c r="AM202" t="s">
        <v>67</v>
      </c>
      <c r="AN202" t="s">
        <v>1517</v>
      </c>
      <c r="AO202" t="s">
        <v>673</v>
      </c>
      <c r="AP202" t="s">
        <v>2348</v>
      </c>
    </row>
    <row r="203" spans="1:42" x14ac:dyDescent="0.25">
      <c r="A203">
        <v>139</v>
      </c>
      <c r="B203">
        <v>175</v>
      </c>
      <c r="C203" s="4">
        <v>43820</v>
      </c>
      <c r="D203">
        <v>1</v>
      </c>
      <c r="E203" t="s">
        <v>39</v>
      </c>
      <c r="F203" t="s">
        <v>50</v>
      </c>
      <c r="G203" t="s">
        <v>56</v>
      </c>
      <c r="H203" t="s">
        <v>58</v>
      </c>
      <c r="I203" s="4">
        <v>43604</v>
      </c>
      <c r="J203">
        <v>2</v>
      </c>
      <c r="L203" s="4"/>
      <c r="M203" s="4"/>
      <c r="N203">
        <v>2</v>
      </c>
      <c r="O203" t="s">
        <v>63</v>
      </c>
      <c r="P203" t="s">
        <v>225</v>
      </c>
      <c r="Q203">
        <v>2</v>
      </c>
      <c r="R203" t="s">
        <v>496</v>
      </c>
      <c r="S203" t="s">
        <v>1059</v>
      </c>
      <c r="T203" t="s">
        <v>1588</v>
      </c>
      <c r="U203" t="s">
        <v>88</v>
      </c>
      <c r="V203" t="s">
        <v>2042</v>
      </c>
      <c r="W203">
        <v>131.66</v>
      </c>
      <c r="X203">
        <v>49.96</v>
      </c>
      <c r="Y203">
        <v>2</v>
      </c>
      <c r="Z203" t="s">
        <v>2125</v>
      </c>
      <c r="AA203" t="s">
        <v>2400</v>
      </c>
      <c r="AF203" s="4"/>
      <c r="AG203" s="4"/>
      <c r="AH203" t="s">
        <v>70</v>
      </c>
      <c r="AI203" t="s">
        <v>232</v>
      </c>
      <c r="AJ203" t="s">
        <v>440</v>
      </c>
      <c r="AK203" t="s">
        <v>1002</v>
      </c>
      <c r="AL203" t="s">
        <v>1534</v>
      </c>
      <c r="AM203" t="s">
        <v>80</v>
      </c>
      <c r="AN203" t="s">
        <v>1548</v>
      </c>
      <c r="AO203" t="s">
        <v>432</v>
      </c>
      <c r="AP203" t="s">
        <v>2331</v>
      </c>
    </row>
    <row r="204" spans="1:42" x14ac:dyDescent="0.25">
      <c r="A204">
        <v>139</v>
      </c>
      <c r="B204">
        <v>175</v>
      </c>
      <c r="C204" s="4">
        <v>43820</v>
      </c>
      <c r="D204">
        <v>1</v>
      </c>
      <c r="E204" t="s">
        <v>39</v>
      </c>
      <c r="F204" t="s">
        <v>50</v>
      </c>
      <c r="G204" t="s">
        <v>56</v>
      </c>
      <c r="H204" t="s">
        <v>58</v>
      </c>
      <c r="I204" s="4">
        <v>43604</v>
      </c>
      <c r="J204">
        <v>2</v>
      </c>
      <c r="L204" s="4"/>
      <c r="M204" s="4"/>
      <c r="N204">
        <v>2</v>
      </c>
      <c r="O204" t="s">
        <v>63</v>
      </c>
      <c r="P204" t="s">
        <v>225</v>
      </c>
      <c r="Q204">
        <v>2</v>
      </c>
      <c r="R204" t="s">
        <v>496</v>
      </c>
      <c r="S204" t="s">
        <v>1059</v>
      </c>
      <c r="T204" t="s">
        <v>1588</v>
      </c>
      <c r="U204" t="s">
        <v>88</v>
      </c>
      <c r="V204" t="s">
        <v>2042</v>
      </c>
      <c r="W204">
        <v>131.66</v>
      </c>
      <c r="X204">
        <v>49.96</v>
      </c>
      <c r="Y204">
        <v>2</v>
      </c>
      <c r="Z204" t="s">
        <v>2125</v>
      </c>
      <c r="AA204" t="s">
        <v>2400</v>
      </c>
      <c r="AF204" s="4"/>
      <c r="AG204" s="4"/>
      <c r="AH204" t="s">
        <v>79</v>
      </c>
      <c r="AI204" t="s">
        <v>241</v>
      </c>
      <c r="AJ204" t="s">
        <v>423</v>
      </c>
      <c r="AK204" t="s">
        <v>985</v>
      </c>
      <c r="AL204" t="s">
        <v>1518</v>
      </c>
      <c r="AM204" t="s">
        <v>80</v>
      </c>
      <c r="AN204" t="s">
        <v>1562</v>
      </c>
      <c r="AO204" t="s">
        <v>455</v>
      </c>
      <c r="AP204" t="s">
        <v>2340</v>
      </c>
    </row>
    <row r="205" spans="1:42" x14ac:dyDescent="0.25">
      <c r="A205">
        <v>140</v>
      </c>
      <c r="B205">
        <v>350</v>
      </c>
      <c r="C205" s="4">
        <v>43820</v>
      </c>
      <c r="D205">
        <v>11</v>
      </c>
      <c r="E205" t="s">
        <v>37</v>
      </c>
      <c r="F205" t="s">
        <v>48</v>
      </c>
      <c r="G205" t="s">
        <v>56</v>
      </c>
      <c r="H205" t="s">
        <v>57</v>
      </c>
      <c r="I205" s="4">
        <v>43565</v>
      </c>
      <c r="J205">
        <v>2</v>
      </c>
      <c r="L205" s="4"/>
      <c r="M205" s="4"/>
      <c r="N205">
        <v>1</v>
      </c>
      <c r="O205" t="s">
        <v>90</v>
      </c>
      <c r="P205" t="s">
        <v>252</v>
      </c>
      <c r="Q205">
        <v>1</v>
      </c>
      <c r="R205" t="s">
        <v>497</v>
      </c>
      <c r="S205" t="s">
        <v>1060</v>
      </c>
      <c r="T205" t="s">
        <v>1589</v>
      </c>
      <c r="U205" t="s">
        <v>69</v>
      </c>
      <c r="V205" t="s">
        <v>1562</v>
      </c>
      <c r="W205">
        <v>12.75</v>
      </c>
      <c r="X205">
        <v>9.99</v>
      </c>
      <c r="Y205">
        <v>1</v>
      </c>
      <c r="Z205" t="s">
        <v>410</v>
      </c>
      <c r="AA205" t="s">
        <v>2359</v>
      </c>
      <c r="AF205" s="4"/>
      <c r="AG205" s="4"/>
      <c r="AH205" t="s">
        <v>90</v>
      </c>
      <c r="AI205" t="s">
        <v>252</v>
      </c>
      <c r="AJ205" t="s">
        <v>497</v>
      </c>
      <c r="AK205" t="s">
        <v>1060</v>
      </c>
      <c r="AL205" t="s">
        <v>1589</v>
      </c>
      <c r="AM205" t="s">
        <v>69</v>
      </c>
      <c r="AN205" t="s">
        <v>1562</v>
      </c>
      <c r="AO205" t="s">
        <v>410</v>
      </c>
      <c r="AP205" t="s">
        <v>2359</v>
      </c>
    </row>
    <row r="206" spans="1:42" x14ac:dyDescent="0.25">
      <c r="A206">
        <v>141</v>
      </c>
      <c r="B206">
        <v>400</v>
      </c>
      <c r="C206" s="4">
        <v>43820</v>
      </c>
      <c r="D206">
        <v>8</v>
      </c>
      <c r="E206" t="s">
        <v>43</v>
      </c>
      <c r="F206" t="s">
        <v>54</v>
      </c>
      <c r="G206" t="s">
        <v>56</v>
      </c>
      <c r="H206" t="s">
        <v>58</v>
      </c>
      <c r="I206" s="4">
        <v>43622</v>
      </c>
      <c r="J206">
        <v>2</v>
      </c>
      <c r="K206" t="s">
        <v>60</v>
      </c>
      <c r="L206" s="4">
        <v>43615</v>
      </c>
      <c r="M206" s="4">
        <v>43830</v>
      </c>
      <c r="N206">
        <v>1</v>
      </c>
      <c r="O206" t="s">
        <v>67</v>
      </c>
      <c r="P206" t="s">
        <v>229</v>
      </c>
      <c r="Q206">
        <v>1</v>
      </c>
      <c r="R206" t="s">
        <v>498</v>
      </c>
      <c r="S206" t="s">
        <v>1061</v>
      </c>
      <c r="T206" t="s">
        <v>1513</v>
      </c>
      <c r="U206" t="s">
        <v>69</v>
      </c>
      <c r="V206" t="s">
        <v>1548</v>
      </c>
      <c r="W206">
        <v>29.99</v>
      </c>
      <c r="X206">
        <v>14.99</v>
      </c>
      <c r="Y206">
        <v>1</v>
      </c>
      <c r="Z206" t="s">
        <v>652</v>
      </c>
      <c r="AA206" t="s">
        <v>2352</v>
      </c>
      <c r="AF206" s="4"/>
      <c r="AG206" s="4"/>
      <c r="AH206" t="s">
        <v>67</v>
      </c>
      <c r="AI206" t="s">
        <v>229</v>
      </c>
      <c r="AJ206" t="s">
        <v>498</v>
      </c>
      <c r="AK206" t="s">
        <v>1061</v>
      </c>
      <c r="AL206" t="s">
        <v>1513</v>
      </c>
      <c r="AM206" t="s">
        <v>69</v>
      </c>
      <c r="AN206" t="s">
        <v>1548</v>
      </c>
      <c r="AO206" t="s">
        <v>652</v>
      </c>
      <c r="AP206" t="s">
        <v>2352</v>
      </c>
    </row>
    <row r="207" spans="1:42" x14ac:dyDescent="0.25">
      <c r="A207">
        <v>142</v>
      </c>
      <c r="B207">
        <v>427</v>
      </c>
      <c r="C207" s="4">
        <v>43820</v>
      </c>
      <c r="D207">
        <v>11</v>
      </c>
      <c r="E207" t="s">
        <v>37</v>
      </c>
      <c r="F207" t="s">
        <v>48</v>
      </c>
      <c r="G207" t="s">
        <v>56</v>
      </c>
      <c r="H207" t="s">
        <v>58</v>
      </c>
      <c r="I207" s="4">
        <v>43621</v>
      </c>
      <c r="J207">
        <v>2</v>
      </c>
      <c r="K207" t="s">
        <v>60</v>
      </c>
      <c r="L207" s="4">
        <v>43615</v>
      </c>
      <c r="M207" s="4">
        <v>43830</v>
      </c>
      <c r="N207">
        <v>1</v>
      </c>
      <c r="O207" t="s">
        <v>86</v>
      </c>
      <c r="P207" t="s">
        <v>248</v>
      </c>
      <c r="Q207">
        <v>1</v>
      </c>
      <c r="R207" t="s">
        <v>499</v>
      </c>
      <c r="S207" t="s">
        <v>1062</v>
      </c>
      <c r="T207" t="s">
        <v>1590</v>
      </c>
      <c r="U207" t="s">
        <v>80</v>
      </c>
      <c r="V207" t="s">
        <v>1577</v>
      </c>
      <c r="W207">
        <v>123.78</v>
      </c>
      <c r="X207">
        <v>49.98</v>
      </c>
      <c r="Y207">
        <v>1</v>
      </c>
      <c r="Z207" t="s">
        <v>549</v>
      </c>
      <c r="AA207" t="s">
        <v>2362</v>
      </c>
      <c r="AF207" s="4"/>
      <c r="AG207" s="4"/>
      <c r="AH207" t="s">
        <v>86</v>
      </c>
      <c r="AI207" t="s">
        <v>248</v>
      </c>
      <c r="AJ207" t="s">
        <v>499</v>
      </c>
      <c r="AK207" t="s">
        <v>1062</v>
      </c>
      <c r="AL207" t="s">
        <v>1590</v>
      </c>
      <c r="AM207" t="s">
        <v>80</v>
      </c>
      <c r="AN207" t="s">
        <v>1577</v>
      </c>
      <c r="AO207" t="s">
        <v>549</v>
      </c>
      <c r="AP207" t="s">
        <v>2362</v>
      </c>
    </row>
    <row r="208" spans="1:42" x14ac:dyDescent="0.25">
      <c r="A208">
        <v>143</v>
      </c>
      <c r="B208">
        <v>467</v>
      </c>
      <c r="C208" s="4">
        <v>43820</v>
      </c>
      <c r="D208">
        <v>1</v>
      </c>
      <c r="E208" t="s">
        <v>39</v>
      </c>
      <c r="F208" t="s">
        <v>50</v>
      </c>
      <c r="G208" t="s">
        <v>55</v>
      </c>
      <c r="H208" t="s">
        <v>58</v>
      </c>
      <c r="I208" s="4">
        <v>43693</v>
      </c>
      <c r="J208">
        <v>2</v>
      </c>
      <c r="K208" t="s">
        <v>60</v>
      </c>
      <c r="L208" s="4">
        <v>43615</v>
      </c>
      <c r="M208" s="4">
        <v>43830</v>
      </c>
      <c r="N208">
        <v>1</v>
      </c>
      <c r="O208" t="s">
        <v>79</v>
      </c>
      <c r="P208" t="s">
        <v>241</v>
      </c>
      <c r="Q208">
        <v>1</v>
      </c>
      <c r="R208" t="s">
        <v>500</v>
      </c>
      <c r="S208" t="s">
        <v>1063</v>
      </c>
      <c r="T208" t="s">
        <v>1591</v>
      </c>
      <c r="U208" t="s">
        <v>67</v>
      </c>
      <c r="V208" t="s">
        <v>1562</v>
      </c>
      <c r="W208">
        <v>251.85</v>
      </c>
      <c r="X208">
        <v>29.97</v>
      </c>
      <c r="Y208">
        <v>1</v>
      </c>
      <c r="Z208" t="s">
        <v>455</v>
      </c>
      <c r="AA208" t="s">
        <v>2340</v>
      </c>
      <c r="AF208" s="4"/>
      <c r="AG208" s="4"/>
      <c r="AH208" t="s">
        <v>79</v>
      </c>
      <c r="AI208" t="s">
        <v>241</v>
      </c>
      <c r="AJ208" t="s">
        <v>500</v>
      </c>
      <c r="AK208" t="s">
        <v>1063</v>
      </c>
      <c r="AL208" t="s">
        <v>1591</v>
      </c>
      <c r="AM208" t="s">
        <v>67</v>
      </c>
      <c r="AN208" t="s">
        <v>1562</v>
      </c>
      <c r="AO208" t="s">
        <v>455</v>
      </c>
      <c r="AP208" t="s">
        <v>2340</v>
      </c>
    </row>
    <row r="209" spans="1:42" x14ac:dyDescent="0.25">
      <c r="A209">
        <v>144</v>
      </c>
      <c r="B209">
        <v>180</v>
      </c>
      <c r="C209" s="4">
        <v>43821</v>
      </c>
      <c r="D209">
        <v>6</v>
      </c>
      <c r="E209" t="s">
        <v>33</v>
      </c>
      <c r="F209" t="s">
        <v>44</v>
      </c>
      <c r="G209" t="s">
        <v>55</v>
      </c>
      <c r="H209" t="s">
        <v>58</v>
      </c>
      <c r="I209" s="4">
        <v>43656</v>
      </c>
      <c r="J209">
        <v>2</v>
      </c>
      <c r="K209" t="s">
        <v>60</v>
      </c>
      <c r="L209" s="4">
        <v>43615</v>
      </c>
      <c r="M209" s="4">
        <v>43830</v>
      </c>
      <c r="N209">
        <v>1</v>
      </c>
      <c r="O209" t="s">
        <v>67</v>
      </c>
      <c r="P209" t="s">
        <v>229</v>
      </c>
      <c r="Q209">
        <v>1</v>
      </c>
      <c r="R209" t="s">
        <v>416</v>
      </c>
      <c r="S209" t="s">
        <v>978</v>
      </c>
      <c r="T209" t="s">
        <v>1511</v>
      </c>
      <c r="U209" t="s">
        <v>80</v>
      </c>
      <c r="V209" t="s">
        <v>1548</v>
      </c>
      <c r="W209">
        <v>47.9</v>
      </c>
      <c r="X209">
        <v>29.98</v>
      </c>
      <c r="Y209">
        <v>1</v>
      </c>
      <c r="Z209" t="s">
        <v>652</v>
      </c>
      <c r="AA209" t="s">
        <v>2352</v>
      </c>
      <c r="AF209" s="4"/>
      <c r="AG209" s="4"/>
      <c r="AH209" t="s">
        <v>67</v>
      </c>
      <c r="AI209" t="s">
        <v>229</v>
      </c>
      <c r="AJ209" t="s">
        <v>416</v>
      </c>
      <c r="AK209" t="s">
        <v>978</v>
      </c>
      <c r="AL209" t="s">
        <v>1511</v>
      </c>
      <c r="AM209" t="s">
        <v>80</v>
      </c>
      <c r="AN209" t="s">
        <v>1548</v>
      </c>
      <c r="AO209" t="s">
        <v>652</v>
      </c>
      <c r="AP209" t="s">
        <v>2352</v>
      </c>
    </row>
    <row r="210" spans="1:42" x14ac:dyDescent="0.25">
      <c r="A210">
        <v>145</v>
      </c>
      <c r="B210">
        <v>100</v>
      </c>
      <c r="C210" s="4">
        <v>43822</v>
      </c>
      <c r="D210">
        <v>4</v>
      </c>
      <c r="E210" t="s">
        <v>40</v>
      </c>
      <c r="F210" t="s">
        <v>51</v>
      </c>
      <c r="G210" t="s">
        <v>55</v>
      </c>
      <c r="H210" t="s">
        <v>57</v>
      </c>
      <c r="I210" s="4">
        <v>43692</v>
      </c>
      <c r="J210">
        <v>3</v>
      </c>
      <c r="K210" t="s">
        <v>59</v>
      </c>
      <c r="L210" s="4">
        <v>43615</v>
      </c>
      <c r="M210" s="4">
        <v>43830</v>
      </c>
      <c r="N210">
        <v>1</v>
      </c>
      <c r="O210" t="s">
        <v>90</v>
      </c>
      <c r="P210" t="s">
        <v>252</v>
      </c>
      <c r="Q210">
        <v>1</v>
      </c>
      <c r="R210" t="s">
        <v>501</v>
      </c>
      <c r="S210" t="s">
        <v>1064</v>
      </c>
      <c r="T210" t="s">
        <v>1592</v>
      </c>
      <c r="U210" t="s">
        <v>80</v>
      </c>
      <c r="V210" t="s">
        <v>1562</v>
      </c>
      <c r="W210">
        <v>17.920000000000002</v>
      </c>
      <c r="X210">
        <v>19.98</v>
      </c>
      <c r="Y210">
        <v>1</v>
      </c>
      <c r="Z210" t="s">
        <v>410</v>
      </c>
      <c r="AA210" t="s">
        <v>2359</v>
      </c>
      <c r="AF210" s="4"/>
      <c r="AG210" s="4"/>
      <c r="AH210" t="s">
        <v>90</v>
      </c>
      <c r="AI210" t="s">
        <v>252</v>
      </c>
      <c r="AJ210" t="s">
        <v>501</v>
      </c>
      <c r="AK210" t="s">
        <v>1064</v>
      </c>
      <c r="AL210" t="s">
        <v>1592</v>
      </c>
      <c r="AM210" t="s">
        <v>80</v>
      </c>
      <c r="AN210" t="s">
        <v>1562</v>
      </c>
      <c r="AO210" t="s">
        <v>410</v>
      </c>
      <c r="AP210" t="s">
        <v>2359</v>
      </c>
    </row>
    <row r="211" spans="1:42" x14ac:dyDescent="0.25">
      <c r="A211">
        <v>146</v>
      </c>
      <c r="B211">
        <v>110</v>
      </c>
      <c r="C211" s="4">
        <v>43822</v>
      </c>
      <c r="D211">
        <v>1</v>
      </c>
      <c r="E211" t="s">
        <v>39</v>
      </c>
      <c r="F211" t="s">
        <v>50</v>
      </c>
      <c r="G211" t="s">
        <v>55</v>
      </c>
      <c r="H211" t="s">
        <v>58</v>
      </c>
      <c r="I211" s="4">
        <v>43648</v>
      </c>
      <c r="J211">
        <v>2</v>
      </c>
      <c r="K211" t="s">
        <v>60</v>
      </c>
      <c r="L211" s="4">
        <v>43615</v>
      </c>
      <c r="M211" s="4">
        <v>43830</v>
      </c>
      <c r="N211">
        <v>1</v>
      </c>
      <c r="O211" t="s">
        <v>79</v>
      </c>
      <c r="P211" t="s">
        <v>241</v>
      </c>
      <c r="Q211">
        <v>1</v>
      </c>
      <c r="R211" t="s">
        <v>472</v>
      </c>
      <c r="S211" t="s">
        <v>1035</v>
      </c>
      <c r="T211" t="s">
        <v>1513</v>
      </c>
      <c r="U211" t="s">
        <v>80</v>
      </c>
      <c r="V211" t="s">
        <v>1562</v>
      </c>
      <c r="W211">
        <v>59.98</v>
      </c>
      <c r="X211">
        <v>19.98</v>
      </c>
      <c r="Y211">
        <v>1</v>
      </c>
      <c r="Z211" t="s">
        <v>65</v>
      </c>
      <c r="AA211" t="s">
        <v>2343</v>
      </c>
      <c r="AF211" s="4"/>
      <c r="AG211" s="4"/>
      <c r="AH211" t="s">
        <v>79</v>
      </c>
      <c r="AI211" t="s">
        <v>241</v>
      </c>
      <c r="AJ211" t="s">
        <v>472</v>
      </c>
      <c r="AK211" t="s">
        <v>1035</v>
      </c>
      <c r="AL211" t="s">
        <v>1513</v>
      </c>
      <c r="AM211" t="s">
        <v>80</v>
      </c>
      <c r="AN211" t="s">
        <v>1562</v>
      </c>
      <c r="AO211" t="s">
        <v>65</v>
      </c>
      <c r="AP211" t="s">
        <v>2343</v>
      </c>
    </row>
    <row r="212" spans="1:42" x14ac:dyDescent="0.25">
      <c r="A212">
        <v>147</v>
      </c>
      <c r="B212">
        <v>257</v>
      </c>
      <c r="C212" s="4">
        <v>43823</v>
      </c>
      <c r="D212">
        <v>2</v>
      </c>
      <c r="E212" t="s">
        <v>38</v>
      </c>
      <c r="F212" t="s">
        <v>49</v>
      </c>
      <c r="G212" t="s">
        <v>56</v>
      </c>
      <c r="H212" t="s">
        <v>57</v>
      </c>
      <c r="I212" s="4">
        <v>43662</v>
      </c>
      <c r="J212">
        <v>2</v>
      </c>
      <c r="K212" t="s">
        <v>60</v>
      </c>
      <c r="L212" s="4">
        <v>43615</v>
      </c>
      <c r="M212" s="4">
        <v>43830</v>
      </c>
      <c r="N212">
        <v>2</v>
      </c>
      <c r="O212" t="s">
        <v>114</v>
      </c>
      <c r="P212" t="s">
        <v>276</v>
      </c>
      <c r="Q212">
        <v>2</v>
      </c>
      <c r="R212" t="s">
        <v>502</v>
      </c>
      <c r="S212" t="s">
        <v>1065</v>
      </c>
      <c r="T212" t="s">
        <v>1593</v>
      </c>
      <c r="U212" t="s">
        <v>110</v>
      </c>
      <c r="V212" t="s">
        <v>2031</v>
      </c>
      <c r="W212">
        <v>257.82</v>
      </c>
      <c r="X212">
        <v>119.94</v>
      </c>
      <c r="Y212">
        <v>2</v>
      </c>
      <c r="Z212" t="s">
        <v>2126</v>
      </c>
      <c r="AA212" t="s">
        <v>2401</v>
      </c>
      <c r="AF212" s="4"/>
      <c r="AG212" s="4"/>
      <c r="AH212" t="s">
        <v>84</v>
      </c>
      <c r="AI212" t="s">
        <v>246</v>
      </c>
      <c r="AJ212" t="s">
        <v>549</v>
      </c>
      <c r="AK212" t="s">
        <v>1110</v>
      </c>
      <c r="AL212" t="s">
        <v>1635</v>
      </c>
      <c r="AM212" t="s">
        <v>67</v>
      </c>
      <c r="AN212" t="s">
        <v>1548</v>
      </c>
      <c r="AO212" t="s">
        <v>410</v>
      </c>
      <c r="AP212" t="s">
        <v>2359</v>
      </c>
    </row>
    <row r="213" spans="1:42" x14ac:dyDescent="0.25">
      <c r="A213">
        <v>147</v>
      </c>
      <c r="B213">
        <v>257</v>
      </c>
      <c r="C213" s="4">
        <v>43823</v>
      </c>
      <c r="D213">
        <v>2</v>
      </c>
      <c r="E213" t="s">
        <v>38</v>
      </c>
      <c r="F213" t="s">
        <v>49</v>
      </c>
      <c r="G213" t="s">
        <v>56</v>
      </c>
      <c r="H213" t="s">
        <v>57</v>
      </c>
      <c r="I213" s="4">
        <v>43662</v>
      </c>
      <c r="J213">
        <v>2</v>
      </c>
      <c r="K213" t="s">
        <v>60</v>
      </c>
      <c r="L213" s="4">
        <v>43615</v>
      </c>
      <c r="M213" s="4">
        <v>43830</v>
      </c>
      <c r="N213">
        <v>2</v>
      </c>
      <c r="O213" t="s">
        <v>114</v>
      </c>
      <c r="P213" t="s">
        <v>276</v>
      </c>
      <c r="Q213">
        <v>2</v>
      </c>
      <c r="R213" t="s">
        <v>502</v>
      </c>
      <c r="S213" t="s">
        <v>1065</v>
      </c>
      <c r="T213" t="s">
        <v>1593</v>
      </c>
      <c r="U213" t="s">
        <v>110</v>
      </c>
      <c r="V213" t="s">
        <v>2031</v>
      </c>
      <c r="W213">
        <v>257.82</v>
      </c>
      <c r="X213">
        <v>119.94</v>
      </c>
      <c r="Y213">
        <v>2</v>
      </c>
      <c r="Z213" t="s">
        <v>2126</v>
      </c>
      <c r="AA213" t="s">
        <v>2401</v>
      </c>
      <c r="AF213" s="4"/>
      <c r="AG213" s="4"/>
      <c r="AH213" t="s">
        <v>86</v>
      </c>
      <c r="AI213" t="s">
        <v>248</v>
      </c>
      <c r="AJ213" t="s">
        <v>419</v>
      </c>
      <c r="AK213" t="s">
        <v>981</v>
      </c>
      <c r="AL213" t="s">
        <v>1514</v>
      </c>
      <c r="AM213" t="s">
        <v>67</v>
      </c>
      <c r="AN213" t="s">
        <v>1577</v>
      </c>
      <c r="AO213" t="s">
        <v>547</v>
      </c>
      <c r="AP213" t="s">
        <v>2354</v>
      </c>
    </row>
    <row r="214" spans="1:42" x14ac:dyDescent="0.25">
      <c r="A214">
        <v>148</v>
      </c>
      <c r="B214">
        <v>232</v>
      </c>
      <c r="C214" s="4">
        <v>43826</v>
      </c>
      <c r="D214">
        <v>1</v>
      </c>
      <c r="E214" t="s">
        <v>39</v>
      </c>
      <c r="F214" t="s">
        <v>50</v>
      </c>
      <c r="G214" t="s">
        <v>56</v>
      </c>
      <c r="H214" t="s">
        <v>58</v>
      </c>
      <c r="I214" s="4">
        <v>43574</v>
      </c>
      <c r="J214">
        <v>3</v>
      </c>
      <c r="L214" s="4"/>
      <c r="M214" s="4"/>
      <c r="N214">
        <v>1</v>
      </c>
      <c r="O214" t="s">
        <v>90</v>
      </c>
      <c r="P214" t="s">
        <v>252</v>
      </c>
      <c r="Q214">
        <v>1</v>
      </c>
      <c r="R214" t="s">
        <v>503</v>
      </c>
      <c r="S214" t="s">
        <v>1066</v>
      </c>
      <c r="T214" t="s">
        <v>1594</v>
      </c>
      <c r="U214" t="s">
        <v>69</v>
      </c>
      <c r="V214" t="s">
        <v>1659</v>
      </c>
      <c r="W214">
        <v>9.9499999999999993</v>
      </c>
      <c r="X214">
        <v>4.99</v>
      </c>
      <c r="Y214">
        <v>1</v>
      </c>
      <c r="Z214" t="s">
        <v>410</v>
      </c>
      <c r="AA214" t="s">
        <v>2359</v>
      </c>
      <c r="AF214" s="4"/>
      <c r="AG214" s="4"/>
      <c r="AH214" t="s">
        <v>90</v>
      </c>
      <c r="AI214" t="s">
        <v>252</v>
      </c>
      <c r="AJ214" t="s">
        <v>503</v>
      </c>
      <c r="AK214" t="s">
        <v>1066</v>
      </c>
      <c r="AL214" t="s">
        <v>1594</v>
      </c>
      <c r="AM214" t="s">
        <v>69</v>
      </c>
      <c r="AN214" t="s">
        <v>1659</v>
      </c>
      <c r="AO214" t="s">
        <v>410</v>
      </c>
      <c r="AP214" t="s">
        <v>2359</v>
      </c>
    </row>
    <row r="215" spans="1:42" x14ac:dyDescent="0.25">
      <c r="A215">
        <v>149</v>
      </c>
      <c r="B215">
        <v>425</v>
      </c>
      <c r="C215" s="4">
        <v>43826</v>
      </c>
      <c r="D215">
        <v>5</v>
      </c>
      <c r="E215" t="s">
        <v>36</v>
      </c>
      <c r="F215" t="s">
        <v>47</v>
      </c>
      <c r="G215" t="s">
        <v>56</v>
      </c>
      <c r="H215" t="s">
        <v>57</v>
      </c>
      <c r="I215" s="4">
        <v>43664</v>
      </c>
      <c r="J215">
        <v>2</v>
      </c>
      <c r="K215" t="s">
        <v>60</v>
      </c>
      <c r="L215" s="4">
        <v>43615</v>
      </c>
      <c r="M215" s="4">
        <v>43830</v>
      </c>
      <c r="N215">
        <v>1</v>
      </c>
      <c r="O215" t="s">
        <v>79</v>
      </c>
      <c r="P215" t="s">
        <v>241</v>
      </c>
      <c r="Q215">
        <v>1</v>
      </c>
      <c r="R215" t="s">
        <v>504</v>
      </c>
      <c r="S215" t="s">
        <v>1067</v>
      </c>
      <c r="T215" t="s">
        <v>1527</v>
      </c>
      <c r="U215" t="s">
        <v>67</v>
      </c>
      <c r="V215" t="s">
        <v>1548</v>
      </c>
      <c r="W215">
        <v>110.97</v>
      </c>
      <c r="X215">
        <v>44.97</v>
      </c>
      <c r="Y215">
        <v>1</v>
      </c>
      <c r="Z215" t="s">
        <v>455</v>
      </c>
      <c r="AA215" t="s">
        <v>2340</v>
      </c>
      <c r="AF215" s="4"/>
      <c r="AG215" s="4"/>
      <c r="AH215" t="s">
        <v>79</v>
      </c>
      <c r="AI215" t="s">
        <v>241</v>
      </c>
      <c r="AJ215" t="s">
        <v>504</v>
      </c>
      <c r="AK215" t="s">
        <v>1067</v>
      </c>
      <c r="AL215" t="s">
        <v>1527</v>
      </c>
      <c r="AM215" t="s">
        <v>67</v>
      </c>
      <c r="AN215" t="s">
        <v>1548</v>
      </c>
      <c r="AO215" t="s">
        <v>455</v>
      </c>
      <c r="AP215" t="s">
        <v>2340</v>
      </c>
    </row>
    <row r="216" spans="1:42" x14ac:dyDescent="0.25">
      <c r="A216">
        <v>150</v>
      </c>
      <c r="B216">
        <v>6</v>
      </c>
      <c r="C216" s="4">
        <v>43827</v>
      </c>
      <c r="D216">
        <v>9</v>
      </c>
      <c r="E216" t="s">
        <v>41</v>
      </c>
      <c r="F216" t="s">
        <v>52</v>
      </c>
      <c r="G216" t="s">
        <v>55</v>
      </c>
      <c r="H216" t="s">
        <v>57</v>
      </c>
      <c r="I216" s="4">
        <v>43739</v>
      </c>
      <c r="J216">
        <v>2</v>
      </c>
      <c r="K216" t="s">
        <v>60</v>
      </c>
      <c r="L216" s="4">
        <v>43615</v>
      </c>
      <c r="M216" s="4">
        <v>43830</v>
      </c>
      <c r="N216">
        <v>2</v>
      </c>
      <c r="O216" t="s">
        <v>115</v>
      </c>
      <c r="P216" t="s">
        <v>277</v>
      </c>
      <c r="Q216">
        <v>2</v>
      </c>
      <c r="R216" t="s">
        <v>505</v>
      </c>
      <c r="S216" t="s">
        <v>1068</v>
      </c>
      <c r="T216" t="s">
        <v>1595</v>
      </c>
      <c r="U216" t="s">
        <v>88</v>
      </c>
      <c r="V216" t="s">
        <v>2047</v>
      </c>
      <c r="W216">
        <v>367.96</v>
      </c>
      <c r="X216">
        <v>89.96</v>
      </c>
      <c r="Y216">
        <v>2</v>
      </c>
      <c r="Z216" t="s">
        <v>2127</v>
      </c>
      <c r="AA216" t="s">
        <v>2402</v>
      </c>
      <c r="AF216" s="4"/>
      <c r="AG216" s="4"/>
      <c r="AH216" t="s">
        <v>86</v>
      </c>
      <c r="AI216" t="s">
        <v>248</v>
      </c>
      <c r="AJ216" t="s">
        <v>441</v>
      </c>
      <c r="AK216" t="s">
        <v>2640</v>
      </c>
      <c r="AL216" t="s">
        <v>1535</v>
      </c>
      <c r="AM216" t="s">
        <v>80</v>
      </c>
      <c r="AN216" t="s">
        <v>1577</v>
      </c>
      <c r="AO216" t="s">
        <v>530</v>
      </c>
      <c r="AP216" t="s">
        <v>2367</v>
      </c>
    </row>
    <row r="217" spans="1:42" x14ac:dyDescent="0.25">
      <c r="A217">
        <v>150</v>
      </c>
      <c r="B217">
        <v>6</v>
      </c>
      <c r="C217" s="4">
        <v>43827</v>
      </c>
      <c r="D217">
        <v>9</v>
      </c>
      <c r="E217" t="s">
        <v>41</v>
      </c>
      <c r="F217" t="s">
        <v>52</v>
      </c>
      <c r="G217" t="s">
        <v>55</v>
      </c>
      <c r="H217" t="s">
        <v>57</v>
      </c>
      <c r="I217" s="4">
        <v>43739</v>
      </c>
      <c r="J217">
        <v>2</v>
      </c>
      <c r="K217" t="s">
        <v>60</v>
      </c>
      <c r="L217" s="4">
        <v>43615</v>
      </c>
      <c r="M217" s="4">
        <v>43830</v>
      </c>
      <c r="N217">
        <v>2</v>
      </c>
      <c r="O217" t="s">
        <v>115</v>
      </c>
      <c r="P217" t="s">
        <v>277</v>
      </c>
      <c r="Q217">
        <v>2</v>
      </c>
      <c r="R217" t="s">
        <v>505</v>
      </c>
      <c r="S217" t="s">
        <v>1068</v>
      </c>
      <c r="T217" t="s">
        <v>1595</v>
      </c>
      <c r="U217" t="s">
        <v>88</v>
      </c>
      <c r="V217" t="s">
        <v>2047</v>
      </c>
      <c r="W217">
        <v>367.96</v>
      </c>
      <c r="X217">
        <v>89.96</v>
      </c>
      <c r="Y217">
        <v>2</v>
      </c>
      <c r="Z217" t="s">
        <v>2127</v>
      </c>
      <c r="AA217" t="s">
        <v>2402</v>
      </c>
      <c r="AF217" s="4"/>
      <c r="AG217" s="4"/>
      <c r="AH217" t="s">
        <v>70</v>
      </c>
      <c r="AI217" t="s">
        <v>232</v>
      </c>
      <c r="AJ217" t="s">
        <v>865</v>
      </c>
      <c r="AK217" t="s">
        <v>2641</v>
      </c>
      <c r="AL217" t="s">
        <v>1859</v>
      </c>
      <c r="AM217" t="s">
        <v>80</v>
      </c>
      <c r="AN217" t="s">
        <v>1517</v>
      </c>
      <c r="AO217" t="s">
        <v>640</v>
      </c>
      <c r="AP217" t="s">
        <v>2393</v>
      </c>
    </row>
    <row r="218" spans="1:42" x14ac:dyDescent="0.25">
      <c r="A218">
        <v>150</v>
      </c>
      <c r="B218">
        <v>6</v>
      </c>
      <c r="C218" s="4">
        <v>43827</v>
      </c>
      <c r="D218">
        <v>9</v>
      </c>
      <c r="E218" t="s">
        <v>41</v>
      </c>
      <c r="F218" t="s">
        <v>52</v>
      </c>
      <c r="G218" t="s">
        <v>55</v>
      </c>
      <c r="H218" t="s">
        <v>57</v>
      </c>
      <c r="I218" s="4">
        <v>43739</v>
      </c>
      <c r="J218">
        <v>2</v>
      </c>
      <c r="K218" t="s">
        <v>60</v>
      </c>
      <c r="L218" s="4">
        <v>43615</v>
      </c>
      <c r="M218" s="4">
        <v>43830</v>
      </c>
      <c r="N218">
        <v>2</v>
      </c>
      <c r="O218" t="s">
        <v>115</v>
      </c>
      <c r="P218" t="s">
        <v>277</v>
      </c>
      <c r="Q218">
        <v>2</v>
      </c>
      <c r="R218" t="s">
        <v>505</v>
      </c>
      <c r="S218" t="s">
        <v>1068</v>
      </c>
      <c r="T218" t="s">
        <v>1595</v>
      </c>
      <c r="U218" t="s">
        <v>88</v>
      </c>
      <c r="V218" t="s">
        <v>2047</v>
      </c>
      <c r="W218">
        <v>367.96</v>
      </c>
      <c r="X218">
        <v>89.96</v>
      </c>
      <c r="Y218">
        <v>2</v>
      </c>
      <c r="Z218" t="s">
        <v>2127</v>
      </c>
      <c r="AA218" t="s">
        <v>2402</v>
      </c>
      <c r="AF218" s="4"/>
      <c r="AG218" s="4"/>
      <c r="AK218" t="s">
        <v>1402</v>
      </c>
    </row>
    <row r="219" spans="1:42" x14ac:dyDescent="0.25">
      <c r="A219">
        <v>151</v>
      </c>
      <c r="B219">
        <v>117</v>
      </c>
      <c r="C219" s="4">
        <v>43828</v>
      </c>
      <c r="D219">
        <v>1</v>
      </c>
      <c r="E219" t="s">
        <v>39</v>
      </c>
      <c r="F219" t="s">
        <v>50</v>
      </c>
      <c r="G219" t="s">
        <v>56</v>
      </c>
      <c r="H219" t="s">
        <v>57</v>
      </c>
      <c r="I219" s="4">
        <v>43689</v>
      </c>
      <c r="J219">
        <v>3</v>
      </c>
      <c r="K219" t="s">
        <v>59</v>
      </c>
      <c r="L219" s="4">
        <v>43615</v>
      </c>
      <c r="M219" s="4">
        <v>43830</v>
      </c>
      <c r="N219">
        <v>1</v>
      </c>
      <c r="O219" t="s">
        <v>69</v>
      </c>
      <c r="P219" t="s">
        <v>231</v>
      </c>
      <c r="Q219">
        <v>1</v>
      </c>
      <c r="R219" t="s">
        <v>434</v>
      </c>
      <c r="S219" t="s">
        <v>991</v>
      </c>
      <c r="T219" t="s">
        <v>1524</v>
      </c>
      <c r="U219" t="s">
        <v>69</v>
      </c>
      <c r="V219" t="s">
        <v>1517</v>
      </c>
      <c r="W219">
        <v>929.99</v>
      </c>
      <c r="X219">
        <v>19.989999999999998</v>
      </c>
      <c r="Y219">
        <v>1</v>
      </c>
      <c r="Z219" t="s">
        <v>69</v>
      </c>
      <c r="AA219" t="s">
        <v>2360</v>
      </c>
      <c r="AF219" s="4"/>
      <c r="AG219" s="4"/>
      <c r="AH219" t="s">
        <v>69</v>
      </c>
      <c r="AI219" t="s">
        <v>231</v>
      </c>
      <c r="AJ219" t="s">
        <v>434</v>
      </c>
      <c r="AK219" t="s">
        <v>991</v>
      </c>
      <c r="AL219" t="s">
        <v>1524</v>
      </c>
      <c r="AM219" t="s">
        <v>69</v>
      </c>
      <c r="AN219" t="s">
        <v>1517</v>
      </c>
      <c r="AO219" t="s">
        <v>69</v>
      </c>
      <c r="AP219" t="s">
        <v>2360</v>
      </c>
    </row>
    <row r="220" spans="1:42" x14ac:dyDescent="0.25">
      <c r="A220">
        <v>152</v>
      </c>
      <c r="B220">
        <v>450</v>
      </c>
      <c r="C220" s="4">
        <v>43829</v>
      </c>
      <c r="D220">
        <v>8</v>
      </c>
      <c r="E220" t="s">
        <v>43</v>
      </c>
      <c r="F220" t="s">
        <v>54</v>
      </c>
      <c r="G220" t="s">
        <v>55</v>
      </c>
      <c r="H220" t="s">
        <v>57</v>
      </c>
      <c r="I220" s="4">
        <v>43668</v>
      </c>
      <c r="J220">
        <v>3</v>
      </c>
      <c r="K220" t="s">
        <v>59</v>
      </c>
      <c r="L220" s="4">
        <v>43615</v>
      </c>
      <c r="M220" s="4">
        <v>43830</v>
      </c>
      <c r="N220">
        <v>2</v>
      </c>
      <c r="O220" t="s">
        <v>116</v>
      </c>
      <c r="P220" t="s">
        <v>278</v>
      </c>
      <c r="Q220">
        <v>2</v>
      </c>
      <c r="R220" t="s">
        <v>506</v>
      </c>
      <c r="S220" t="s">
        <v>1069</v>
      </c>
      <c r="T220" t="s">
        <v>1596</v>
      </c>
      <c r="U220" t="s">
        <v>180</v>
      </c>
      <c r="V220" t="s">
        <v>2042</v>
      </c>
      <c r="W220">
        <v>92.77</v>
      </c>
      <c r="X220">
        <v>39.97</v>
      </c>
      <c r="Y220">
        <v>2</v>
      </c>
      <c r="Z220" t="s">
        <v>2128</v>
      </c>
      <c r="AA220" t="s">
        <v>2403</v>
      </c>
      <c r="AF220" s="4"/>
      <c r="AG220" s="4"/>
      <c r="AH220" t="s">
        <v>67</v>
      </c>
      <c r="AI220" t="s">
        <v>229</v>
      </c>
      <c r="AJ220" t="s">
        <v>412</v>
      </c>
      <c r="AK220" t="s">
        <v>974</v>
      </c>
      <c r="AL220" t="s">
        <v>1507</v>
      </c>
      <c r="AM220" t="s">
        <v>80</v>
      </c>
      <c r="AN220" t="s">
        <v>1548</v>
      </c>
      <c r="AO220" t="s">
        <v>79</v>
      </c>
      <c r="AP220" t="s">
        <v>2349</v>
      </c>
    </row>
    <row r="221" spans="1:42" x14ac:dyDescent="0.25">
      <c r="A221">
        <v>152</v>
      </c>
      <c r="B221">
        <v>450</v>
      </c>
      <c r="C221" s="4">
        <v>43829</v>
      </c>
      <c r="D221">
        <v>8</v>
      </c>
      <c r="E221" t="s">
        <v>43</v>
      </c>
      <c r="F221" t="s">
        <v>54</v>
      </c>
      <c r="G221" t="s">
        <v>55</v>
      </c>
      <c r="H221" t="s">
        <v>57</v>
      </c>
      <c r="I221" s="4">
        <v>43668</v>
      </c>
      <c r="J221">
        <v>3</v>
      </c>
      <c r="K221" t="s">
        <v>59</v>
      </c>
      <c r="L221" s="4">
        <v>43615</v>
      </c>
      <c r="M221" s="4">
        <v>43830</v>
      </c>
      <c r="N221">
        <v>2</v>
      </c>
      <c r="O221" t="s">
        <v>116</v>
      </c>
      <c r="P221" t="s">
        <v>278</v>
      </c>
      <c r="Q221">
        <v>2</v>
      </c>
      <c r="R221" t="s">
        <v>506</v>
      </c>
      <c r="S221" t="s">
        <v>1069</v>
      </c>
      <c r="T221" t="s">
        <v>1596</v>
      </c>
      <c r="U221" t="s">
        <v>180</v>
      </c>
      <c r="V221" t="s">
        <v>2042</v>
      </c>
      <c r="W221">
        <v>92.77</v>
      </c>
      <c r="X221">
        <v>39.97</v>
      </c>
      <c r="Y221">
        <v>2</v>
      </c>
      <c r="Z221" t="s">
        <v>2128</v>
      </c>
      <c r="AA221" t="s">
        <v>2403</v>
      </c>
      <c r="AF221" s="4"/>
      <c r="AG221" s="4"/>
      <c r="AH221" t="s">
        <v>90</v>
      </c>
      <c r="AI221" t="s">
        <v>252</v>
      </c>
      <c r="AJ221" t="s">
        <v>431</v>
      </c>
      <c r="AK221" t="s">
        <v>994</v>
      </c>
      <c r="AL221" t="s">
        <v>1526</v>
      </c>
      <c r="AM221" t="s">
        <v>69</v>
      </c>
      <c r="AN221" t="s">
        <v>1562</v>
      </c>
      <c r="AO221" t="s">
        <v>410</v>
      </c>
      <c r="AP221" t="s">
        <v>2359</v>
      </c>
    </row>
    <row r="222" spans="1:42" x14ac:dyDescent="0.25">
      <c r="A222">
        <v>153</v>
      </c>
      <c r="B222">
        <v>45</v>
      </c>
      <c r="C222" s="4">
        <v>43830</v>
      </c>
      <c r="D222">
        <v>1</v>
      </c>
      <c r="E222" t="s">
        <v>39</v>
      </c>
      <c r="F222" t="s">
        <v>50</v>
      </c>
      <c r="G222" t="s">
        <v>56</v>
      </c>
      <c r="H222" t="s">
        <v>58</v>
      </c>
      <c r="I222" s="4">
        <v>43720</v>
      </c>
      <c r="J222">
        <v>1</v>
      </c>
      <c r="K222" t="s">
        <v>61</v>
      </c>
      <c r="L222" s="4">
        <v>43615</v>
      </c>
      <c r="M222" s="4">
        <v>43830</v>
      </c>
      <c r="N222">
        <v>1</v>
      </c>
      <c r="O222" t="s">
        <v>80</v>
      </c>
      <c r="P222" t="s">
        <v>242</v>
      </c>
      <c r="Q222">
        <v>1</v>
      </c>
      <c r="R222" t="s">
        <v>507</v>
      </c>
      <c r="S222" t="s">
        <v>1070</v>
      </c>
      <c r="T222" t="s">
        <v>1597</v>
      </c>
      <c r="U222" t="s">
        <v>69</v>
      </c>
      <c r="V222" t="s">
        <v>1562</v>
      </c>
      <c r="W222">
        <v>23.99</v>
      </c>
      <c r="X222">
        <v>9.99</v>
      </c>
      <c r="Y222">
        <v>1</v>
      </c>
      <c r="Z222" t="s">
        <v>69</v>
      </c>
      <c r="AA222" t="s">
        <v>2360</v>
      </c>
      <c r="AF222" s="4"/>
      <c r="AG222" s="4"/>
      <c r="AH222" t="s">
        <v>80</v>
      </c>
      <c r="AI222" t="s">
        <v>242</v>
      </c>
      <c r="AJ222" t="s">
        <v>507</v>
      </c>
      <c r="AK222" t="s">
        <v>1070</v>
      </c>
      <c r="AL222" t="s">
        <v>1597</v>
      </c>
      <c r="AM222" t="s">
        <v>69</v>
      </c>
      <c r="AN222" t="s">
        <v>1562</v>
      </c>
      <c r="AO222" t="s">
        <v>69</v>
      </c>
      <c r="AP222" t="s">
        <v>2360</v>
      </c>
    </row>
    <row r="223" spans="1:42" x14ac:dyDescent="0.25">
      <c r="A223">
        <v>154</v>
      </c>
      <c r="B223">
        <v>62</v>
      </c>
      <c r="C223" s="4">
        <v>43830</v>
      </c>
      <c r="D223">
        <v>3</v>
      </c>
      <c r="E223" t="s">
        <v>34</v>
      </c>
      <c r="F223" t="s">
        <v>45</v>
      </c>
      <c r="G223" t="s">
        <v>56</v>
      </c>
      <c r="H223" t="s">
        <v>58</v>
      </c>
      <c r="I223" s="4">
        <v>43693</v>
      </c>
      <c r="J223">
        <v>1</v>
      </c>
      <c r="K223" t="s">
        <v>61</v>
      </c>
      <c r="L223" s="4">
        <v>43615</v>
      </c>
      <c r="M223" s="4">
        <v>43830</v>
      </c>
      <c r="N223">
        <v>1</v>
      </c>
      <c r="O223" t="s">
        <v>90</v>
      </c>
      <c r="P223" t="s">
        <v>252</v>
      </c>
      <c r="Q223">
        <v>1</v>
      </c>
      <c r="R223" t="s">
        <v>90</v>
      </c>
      <c r="S223" t="s">
        <v>1040</v>
      </c>
      <c r="T223" t="s">
        <v>1598</v>
      </c>
      <c r="U223" t="s">
        <v>69</v>
      </c>
      <c r="V223" t="s">
        <v>1562</v>
      </c>
      <c r="W223">
        <v>219.99</v>
      </c>
      <c r="X223">
        <v>9.99</v>
      </c>
      <c r="Y223">
        <v>1</v>
      </c>
      <c r="Z223" t="s">
        <v>410</v>
      </c>
      <c r="AA223" t="s">
        <v>2359</v>
      </c>
      <c r="AF223" s="4"/>
      <c r="AG223" s="4"/>
      <c r="AH223" t="s">
        <v>90</v>
      </c>
      <c r="AI223" t="s">
        <v>252</v>
      </c>
      <c r="AJ223" t="s">
        <v>90</v>
      </c>
      <c r="AK223" t="s">
        <v>1040</v>
      </c>
      <c r="AL223" t="s">
        <v>1598</v>
      </c>
      <c r="AM223" t="s">
        <v>69</v>
      </c>
      <c r="AN223" t="s">
        <v>1562</v>
      </c>
      <c r="AO223" t="s">
        <v>410</v>
      </c>
      <c r="AP223" t="s">
        <v>2359</v>
      </c>
    </row>
    <row r="224" spans="1:42" x14ac:dyDescent="0.25">
      <c r="A224">
        <v>155</v>
      </c>
      <c r="B224">
        <v>121</v>
      </c>
      <c r="C224" s="4">
        <v>43830</v>
      </c>
      <c r="D224">
        <v>3</v>
      </c>
      <c r="E224" t="s">
        <v>34</v>
      </c>
      <c r="F224" t="s">
        <v>45</v>
      </c>
      <c r="G224" t="s">
        <v>56</v>
      </c>
      <c r="H224" t="s">
        <v>58</v>
      </c>
      <c r="I224" s="4">
        <v>43690</v>
      </c>
      <c r="J224">
        <v>2</v>
      </c>
      <c r="K224" t="s">
        <v>60</v>
      </c>
      <c r="L224" s="4">
        <v>43615</v>
      </c>
      <c r="M224" s="4">
        <v>43830</v>
      </c>
      <c r="N224">
        <v>1</v>
      </c>
      <c r="O224" t="s">
        <v>80</v>
      </c>
      <c r="P224" t="s">
        <v>242</v>
      </c>
      <c r="Q224">
        <v>1</v>
      </c>
      <c r="R224" t="s">
        <v>508</v>
      </c>
      <c r="S224" t="s">
        <v>1071</v>
      </c>
      <c r="T224" t="s">
        <v>1587</v>
      </c>
      <c r="U224" t="s">
        <v>80</v>
      </c>
      <c r="V224" t="s">
        <v>1548</v>
      </c>
      <c r="W224">
        <v>109.98</v>
      </c>
      <c r="X224">
        <v>29.98</v>
      </c>
      <c r="Y224">
        <v>1</v>
      </c>
      <c r="Z224" t="s">
        <v>79</v>
      </c>
      <c r="AA224" t="s">
        <v>2349</v>
      </c>
      <c r="AF224" s="4"/>
      <c r="AG224" s="4"/>
      <c r="AH224" t="s">
        <v>80</v>
      </c>
      <c r="AI224" t="s">
        <v>242</v>
      </c>
      <c r="AJ224" t="s">
        <v>508</v>
      </c>
      <c r="AK224" t="s">
        <v>1071</v>
      </c>
      <c r="AL224" t="s">
        <v>1587</v>
      </c>
      <c r="AM224" t="s">
        <v>80</v>
      </c>
      <c r="AN224" t="s">
        <v>1548</v>
      </c>
      <c r="AO224" t="s">
        <v>79</v>
      </c>
      <c r="AP224" t="s">
        <v>2349</v>
      </c>
    </row>
    <row r="225" spans="1:42" x14ac:dyDescent="0.25">
      <c r="A225">
        <v>156</v>
      </c>
      <c r="B225">
        <v>207</v>
      </c>
      <c r="C225" s="4">
        <v>43830</v>
      </c>
      <c r="D225">
        <v>11</v>
      </c>
      <c r="E225" t="s">
        <v>37</v>
      </c>
      <c r="F225" t="s">
        <v>48</v>
      </c>
      <c r="G225" t="s">
        <v>56</v>
      </c>
      <c r="H225" t="s">
        <v>57</v>
      </c>
      <c r="I225" s="4">
        <v>43682</v>
      </c>
      <c r="J225">
        <v>2</v>
      </c>
      <c r="K225" t="s">
        <v>60</v>
      </c>
      <c r="L225" s="4">
        <v>43615</v>
      </c>
      <c r="M225" s="4">
        <v>43830</v>
      </c>
      <c r="N225">
        <v>1</v>
      </c>
      <c r="O225" t="s">
        <v>70</v>
      </c>
      <c r="P225" t="s">
        <v>232</v>
      </c>
      <c r="Q225">
        <v>1</v>
      </c>
      <c r="R225" t="s">
        <v>484</v>
      </c>
      <c r="S225" t="s">
        <v>1038</v>
      </c>
      <c r="T225" t="s">
        <v>1576</v>
      </c>
      <c r="U225" t="s">
        <v>69</v>
      </c>
      <c r="V225" t="s">
        <v>1517</v>
      </c>
      <c r="W225">
        <v>35.97</v>
      </c>
      <c r="X225">
        <v>19.989999999999998</v>
      </c>
      <c r="Y225">
        <v>1</v>
      </c>
      <c r="Z225" t="s">
        <v>640</v>
      </c>
      <c r="AA225" t="s">
        <v>2393</v>
      </c>
      <c r="AF225" s="4"/>
      <c r="AG225" s="4"/>
      <c r="AH225" t="s">
        <v>70</v>
      </c>
      <c r="AI225" t="s">
        <v>232</v>
      </c>
      <c r="AJ225" t="s">
        <v>484</v>
      </c>
      <c r="AK225" t="s">
        <v>1038</v>
      </c>
      <c r="AL225" t="s">
        <v>1576</v>
      </c>
      <c r="AM225" t="s">
        <v>69</v>
      </c>
      <c r="AN225" t="s">
        <v>1517</v>
      </c>
      <c r="AO225" t="s">
        <v>640</v>
      </c>
      <c r="AP225" t="s">
        <v>2393</v>
      </c>
    </row>
    <row r="226" spans="1:42" x14ac:dyDescent="0.25">
      <c r="A226">
        <v>157</v>
      </c>
      <c r="B226">
        <v>365</v>
      </c>
      <c r="C226" s="4">
        <v>43830</v>
      </c>
      <c r="D226">
        <v>11</v>
      </c>
      <c r="E226" t="s">
        <v>37</v>
      </c>
      <c r="F226" t="s">
        <v>48</v>
      </c>
      <c r="G226" t="s">
        <v>56</v>
      </c>
      <c r="H226" t="s">
        <v>57</v>
      </c>
      <c r="I226" s="4">
        <v>43567</v>
      </c>
      <c r="J226">
        <v>1</v>
      </c>
      <c r="L226" s="4"/>
      <c r="M226" s="4"/>
      <c r="N226">
        <v>1</v>
      </c>
      <c r="O226" t="s">
        <v>80</v>
      </c>
      <c r="P226" t="s">
        <v>242</v>
      </c>
      <c r="Q226">
        <v>1</v>
      </c>
      <c r="R226" t="s">
        <v>509</v>
      </c>
      <c r="S226" t="s">
        <v>1072</v>
      </c>
      <c r="T226" t="s">
        <v>1599</v>
      </c>
      <c r="U226" t="s">
        <v>69</v>
      </c>
      <c r="V226" t="s">
        <v>1548</v>
      </c>
      <c r="W226">
        <v>249.99</v>
      </c>
      <c r="X226">
        <v>14.99</v>
      </c>
      <c r="Y226">
        <v>1</v>
      </c>
      <c r="Z226" t="s">
        <v>79</v>
      </c>
      <c r="AA226" t="s">
        <v>2349</v>
      </c>
      <c r="AF226" s="4"/>
      <c r="AG226" s="4"/>
      <c r="AH226" t="s">
        <v>80</v>
      </c>
      <c r="AI226" t="s">
        <v>242</v>
      </c>
      <c r="AJ226" t="s">
        <v>509</v>
      </c>
      <c r="AK226" t="s">
        <v>1072</v>
      </c>
      <c r="AL226" t="s">
        <v>1599</v>
      </c>
      <c r="AM226" t="s">
        <v>69</v>
      </c>
      <c r="AN226" t="s">
        <v>1548</v>
      </c>
      <c r="AO226" t="s">
        <v>79</v>
      </c>
      <c r="AP226" t="s">
        <v>2349</v>
      </c>
    </row>
    <row r="227" spans="1:42" x14ac:dyDescent="0.25">
      <c r="A227">
        <v>158</v>
      </c>
      <c r="B227">
        <v>445</v>
      </c>
      <c r="C227" s="4">
        <v>43830</v>
      </c>
      <c r="D227">
        <v>5</v>
      </c>
      <c r="E227" t="s">
        <v>36</v>
      </c>
      <c r="F227" t="s">
        <v>47</v>
      </c>
      <c r="G227" t="s">
        <v>56</v>
      </c>
      <c r="H227" t="s">
        <v>57</v>
      </c>
      <c r="I227" s="4">
        <v>43815</v>
      </c>
      <c r="J227">
        <v>3</v>
      </c>
      <c r="K227" t="s">
        <v>59</v>
      </c>
      <c r="L227" s="4">
        <v>43615</v>
      </c>
      <c r="M227" s="4">
        <v>43830</v>
      </c>
      <c r="N227">
        <v>2</v>
      </c>
      <c r="O227" t="s">
        <v>89</v>
      </c>
      <c r="P227" t="s">
        <v>251</v>
      </c>
      <c r="Q227">
        <v>2</v>
      </c>
      <c r="R227" t="s">
        <v>424</v>
      </c>
      <c r="S227" t="s">
        <v>986</v>
      </c>
      <c r="T227" t="s">
        <v>1519</v>
      </c>
      <c r="U227" t="s">
        <v>88</v>
      </c>
      <c r="V227" t="s">
        <v>2039</v>
      </c>
      <c r="W227">
        <v>155.96</v>
      </c>
      <c r="X227">
        <v>49.96</v>
      </c>
      <c r="Y227">
        <v>2</v>
      </c>
      <c r="Z227" t="s">
        <v>2093</v>
      </c>
      <c r="AA227" t="s">
        <v>2358</v>
      </c>
      <c r="AF227" s="4"/>
      <c r="AG227" s="4"/>
      <c r="AH227" t="s">
        <v>90</v>
      </c>
      <c r="AI227" t="s">
        <v>252</v>
      </c>
      <c r="AJ227" t="s">
        <v>431</v>
      </c>
      <c r="AK227" t="s">
        <v>994</v>
      </c>
      <c r="AL227" t="s">
        <v>1526</v>
      </c>
      <c r="AM227" t="s">
        <v>80</v>
      </c>
      <c r="AN227" t="s">
        <v>1562</v>
      </c>
      <c r="AO227" t="s">
        <v>410</v>
      </c>
      <c r="AP227" t="s">
        <v>2359</v>
      </c>
    </row>
    <row r="228" spans="1:42" x14ac:dyDescent="0.25">
      <c r="A228">
        <v>158</v>
      </c>
      <c r="B228">
        <v>445</v>
      </c>
      <c r="C228" s="4">
        <v>43830</v>
      </c>
      <c r="D228">
        <v>5</v>
      </c>
      <c r="E228" t="s">
        <v>36</v>
      </c>
      <c r="F228" t="s">
        <v>47</v>
      </c>
      <c r="G228" t="s">
        <v>56</v>
      </c>
      <c r="H228" t="s">
        <v>57</v>
      </c>
      <c r="I228" s="4">
        <v>43815</v>
      </c>
      <c r="J228">
        <v>3</v>
      </c>
      <c r="K228" t="s">
        <v>59</v>
      </c>
      <c r="L228" s="4">
        <v>43615</v>
      </c>
      <c r="M228" s="4">
        <v>43830</v>
      </c>
      <c r="N228">
        <v>2</v>
      </c>
      <c r="O228" t="s">
        <v>89</v>
      </c>
      <c r="P228" t="s">
        <v>251</v>
      </c>
      <c r="Q228">
        <v>2</v>
      </c>
      <c r="R228" t="s">
        <v>424</v>
      </c>
      <c r="S228" t="s">
        <v>986</v>
      </c>
      <c r="T228" t="s">
        <v>1519</v>
      </c>
      <c r="U228" t="s">
        <v>88</v>
      </c>
      <c r="V228" t="s">
        <v>2039</v>
      </c>
      <c r="W228">
        <v>155.96</v>
      </c>
      <c r="X228">
        <v>49.96</v>
      </c>
      <c r="Y228">
        <v>2</v>
      </c>
      <c r="Z228" t="s">
        <v>2093</v>
      </c>
      <c r="AA228" t="s">
        <v>2358</v>
      </c>
      <c r="AF228" s="4"/>
      <c r="AG228" s="4"/>
      <c r="AH228" t="s">
        <v>67</v>
      </c>
      <c r="AI228" t="s">
        <v>229</v>
      </c>
      <c r="AJ228" t="s">
        <v>478</v>
      </c>
      <c r="AK228" t="s">
        <v>1041</v>
      </c>
      <c r="AL228" t="s">
        <v>1569</v>
      </c>
      <c r="AM228" t="s">
        <v>80</v>
      </c>
      <c r="AN228" t="s">
        <v>1548</v>
      </c>
      <c r="AO228" t="s">
        <v>90</v>
      </c>
      <c r="AP228" t="s">
        <v>2328</v>
      </c>
    </row>
    <row r="229" spans="1:42" x14ac:dyDescent="0.25">
      <c r="A229">
        <v>159</v>
      </c>
      <c r="B229">
        <v>253</v>
      </c>
      <c r="C229" s="4">
        <v>43832</v>
      </c>
      <c r="D229">
        <v>6</v>
      </c>
      <c r="E229" t="s">
        <v>33</v>
      </c>
      <c r="F229" t="s">
        <v>44</v>
      </c>
      <c r="G229" t="s">
        <v>55</v>
      </c>
      <c r="H229" t="s">
        <v>57</v>
      </c>
      <c r="I229" s="4">
        <v>43641</v>
      </c>
      <c r="J229">
        <v>3</v>
      </c>
      <c r="K229" t="s">
        <v>59</v>
      </c>
      <c r="L229" s="4">
        <v>43615</v>
      </c>
      <c r="M229" s="4">
        <v>43830</v>
      </c>
      <c r="N229">
        <v>2</v>
      </c>
      <c r="O229" t="s">
        <v>117</v>
      </c>
      <c r="P229" t="s">
        <v>279</v>
      </c>
      <c r="Q229">
        <v>2</v>
      </c>
      <c r="R229" t="s">
        <v>510</v>
      </c>
      <c r="S229" t="s">
        <v>1073</v>
      </c>
      <c r="T229" t="s">
        <v>1600</v>
      </c>
      <c r="U229" t="s">
        <v>85</v>
      </c>
      <c r="V229" t="s">
        <v>2042</v>
      </c>
      <c r="W229">
        <v>99.97</v>
      </c>
      <c r="X229">
        <v>34.97</v>
      </c>
      <c r="Y229">
        <v>2</v>
      </c>
      <c r="Z229" t="s">
        <v>2129</v>
      </c>
      <c r="AA229" t="s">
        <v>2404</v>
      </c>
      <c r="AF229" s="4"/>
      <c r="AG229" s="4"/>
      <c r="AH229" t="s">
        <v>79</v>
      </c>
      <c r="AI229" t="s">
        <v>241</v>
      </c>
      <c r="AJ229" t="s">
        <v>472</v>
      </c>
      <c r="AK229" t="s">
        <v>1035</v>
      </c>
      <c r="AL229" t="s">
        <v>1513</v>
      </c>
      <c r="AM229" t="s">
        <v>69</v>
      </c>
      <c r="AN229" t="s">
        <v>1548</v>
      </c>
      <c r="AO229" t="s">
        <v>65</v>
      </c>
      <c r="AP229" t="s">
        <v>2343</v>
      </c>
    </row>
    <row r="230" spans="1:42" x14ac:dyDescent="0.25">
      <c r="A230">
        <v>159</v>
      </c>
      <c r="B230">
        <v>253</v>
      </c>
      <c r="C230" s="4">
        <v>43832</v>
      </c>
      <c r="D230">
        <v>6</v>
      </c>
      <c r="E230" t="s">
        <v>33</v>
      </c>
      <c r="F230" t="s">
        <v>44</v>
      </c>
      <c r="G230" t="s">
        <v>55</v>
      </c>
      <c r="H230" t="s">
        <v>57</v>
      </c>
      <c r="I230" s="4">
        <v>43641</v>
      </c>
      <c r="J230">
        <v>3</v>
      </c>
      <c r="K230" t="s">
        <v>59</v>
      </c>
      <c r="L230" s="4">
        <v>43615</v>
      </c>
      <c r="M230" s="4">
        <v>43830</v>
      </c>
      <c r="N230">
        <v>2</v>
      </c>
      <c r="O230" t="s">
        <v>117</v>
      </c>
      <c r="P230" t="s">
        <v>279</v>
      </c>
      <c r="Q230">
        <v>2</v>
      </c>
      <c r="R230" t="s">
        <v>510</v>
      </c>
      <c r="S230" t="s">
        <v>1073</v>
      </c>
      <c r="T230" t="s">
        <v>1600</v>
      </c>
      <c r="U230" t="s">
        <v>85</v>
      </c>
      <c r="V230" t="s">
        <v>2042</v>
      </c>
      <c r="W230">
        <v>99.97</v>
      </c>
      <c r="X230">
        <v>34.97</v>
      </c>
      <c r="Y230">
        <v>2</v>
      </c>
      <c r="Z230" t="s">
        <v>2129</v>
      </c>
      <c r="AA230" t="s">
        <v>2404</v>
      </c>
      <c r="AF230" s="4"/>
      <c r="AG230" s="4"/>
      <c r="AH230" t="s">
        <v>90</v>
      </c>
      <c r="AI230" t="s">
        <v>252</v>
      </c>
      <c r="AJ230" t="s">
        <v>431</v>
      </c>
      <c r="AK230" t="s">
        <v>994</v>
      </c>
      <c r="AL230" t="s">
        <v>1526</v>
      </c>
      <c r="AM230" t="s">
        <v>80</v>
      </c>
      <c r="AN230" t="s">
        <v>1562</v>
      </c>
      <c r="AO230" t="s">
        <v>410</v>
      </c>
      <c r="AP230" t="s">
        <v>2359</v>
      </c>
    </row>
    <row r="231" spans="1:42" x14ac:dyDescent="0.25">
      <c r="A231">
        <v>160</v>
      </c>
      <c r="B231">
        <v>142</v>
      </c>
      <c r="C231" s="4">
        <v>43833</v>
      </c>
      <c r="D231">
        <v>1</v>
      </c>
      <c r="E231" t="s">
        <v>39</v>
      </c>
      <c r="F231" t="s">
        <v>50</v>
      </c>
      <c r="G231" t="s">
        <v>56</v>
      </c>
      <c r="H231" t="s">
        <v>58</v>
      </c>
      <c r="I231" s="4">
        <v>43739</v>
      </c>
      <c r="J231">
        <v>3</v>
      </c>
      <c r="K231" t="s">
        <v>59</v>
      </c>
      <c r="L231" s="4">
        <v>43615</v>
      </c>
      <c r="M231" s="4">
        <v>43830</v>
      </c>
      <c r="N231">
        <v>2</v>
      </c>
      <c r="O231" t="s">
        <v>118</v>
      </c>
      <c r="P231" t="s">
        <v>280</v>
      </c>
      <c r="Q231">
        <v>2</v>
      </c>
      <c r="R231" t="s">
        <v>511</v>
      </c>
      <c r="S231" t="s">
        <v>1074</v>
      </c>
      <c r="T231" t="s">
        <v>1601</v>
      </c>
      <c r="U231" t="s">
        <v>85</v>
      </c>
      <c r="V231" t="s">
        <v>2048</v>
      </c>
      <c r="W231">
        <v>28.09</v>
      </c>
      <c r="X231">
        <v>24.97</v>
      </c>
      <c r="Y231">
        <v>2</v>
      </c>
      <c r="Z231" t="s">
        <v>2130</v>
      </c>
      <c r="AA231" t="s">
        <v>2405</v>
      </c>
      <c r="AF231" s="4"/>
      <c r="AG231" s="4"/>
      <c r="AH231" t="s">
        <v>90</v>
      </c>
      <c r="AI231" t="s">
        <v>252</v>
      </c>
      <c r="AJ231" t="s">
        <v>489</v>
      </c>
      <c r="AK231" t="s">
        <v>1052</v>
      </c>
      <c r="AL231" t="s">
        <v>1581</v>
      </c>
      <c r="AM231" t="s">
        <v>69</v>
      </c>
      <c r="AN231" t="s">
        <v>1659</v>
      </c>
      <c r="AO231" t="s">
        <v>410</v>
      </c>
      <c r="AP231" t="s">
        <v>2359</v>
      </c>
    </row>
    <row r="232" spans="1:42" x14ac:dyDescent="0.25">
      <c r="A232">
        <v>160</v>
      </c>
      <c r="B232">
        <v>142</v>
      </c>
      <c r="C232" s="4">
        <v>43833</v>
      </c>
      <c r="D232">
        <v>1</v>
      </c>
      <c r="E232" t="s">
        <v>39</v>
      </c>
      <c r="F232" t="s">
        <v>50</v>
      </c>
      <c r="G232" t="s">
        <v>56</v>
      </c>
      <c r="H232" t="s">
        <v>58</v>
      </c>
      <c r="I232" s="4">
        <v>43739</v>
      </c>
      <c r="J232">
        <v>3</v>
      </c>
      <c r="K232" t="s">
        <v>59</v>
      </c>
      <c r="L232" s="4">
        <v>43615</v>
      </c>
      <c r="M232" s="4">
        <v>43830</v>
      </c>
      <c r="N232">
        <v>2</v>
      </c>
      <c r="O232" t="s">
        <v>118</v>
      </c>
      <c r="P232" t="s">
        <v>280</v>
      </c>
      <c r="Q232">
        <v>2</v>
      </c>
      <c r="R232" t="s">
        <v>511</v>
      </c>
      <c r="S232" t="s">
        <v>1074</v>
      </c>
      <c r="T232" t="s">
        <v>1601</v>
      </c>
      <c r="U232" t="s">
        <v>85</v>
      </c>
      <c r="V232" t="s">
        <v>2048</v>
      </c>
      <c r="W232">
        <v>28.09</v>
      </c>
      <c r="X232">
        <v>24.97</v>
      </c>
      <c r="Y232">
        <v>2</v>
      </c>
      <c r="Z232" t="s">
        <v>2130</v>
      </c>
      <c r="AA232" t="s">
        <v>2405</v>
      </c>
      <c r="AF232" s="4"/>
      <c r="AG232" s="4"/>
      <c r="AH232" t="s">
        <v>79</v>
      </c>
      <c r="AI232" t="s">
        <v>241</v>
      </c>
      <c r="AJ232" t="s">
        <v>542</v>
      </c>
      <c r="AK232" t="s">
        <v>1103</v>
      </c>
      <c r="AL232" t="s">
        <v>1630</v>
      </c>
      <c r="AM232" t="s">
        <v>80</v>
      </c>
      <c r="AN232" t="s">
        <v>1562</v>
      </c>
      <c r="AO232" t="s">
        <v>86</v>
      </c>
      <c r="AP232" t="s">
        <v>2350</v>
      </c>
    </row>
    <row r="233" spans="1:42" x14ac:dyDescent="0.25">
      <c r="A233">
        <v>161</v>
      </c>
      <c r="B233">
        <v>281</v>
      </c>
      <c r="C233" s="4">
        <v>43833</v>
      </c>
      <c r="D233">
        <v>10</v>
      </c>
      <c r="E233" t="s">
        <v>42</v>
      </c>
      <c r="F233" t="s">
        <v>53</v>
      </c>
      <c r="G233" t="s">
        <v>55</v>
      </c>
      <c r="H233" t="s">
        <v>58</v>
      </c>
      <c r="I233" s="4">
        <v>43515</v>
      </c>
      <c r="J233">
        <v>2</v>
      </c>
      <c r="L233" s="4"/>
      <c r="M233" s="4"/>
      <c r="N233">
        <v>1</v>
      </c>
      <c r="O233" t="s">
        <v>70</v>
      </c>
      <c r="P233" t="s">
        <v>232</v>
      </c>
      <c r="Q233">
        <v>1</v>
      </c>
      <c r="R233" t="s">
        <v>512</v>
      </c>
      <c r="S233" t="s">
        <v>1075</v>
      </c>
      <c r="T233" t="s">
        <v>1602</v>
      </c>
      <c r="U233" t="s">
        <v>67</v>
      </c>
      <c r="V233" t="s">
        <v>1517</v>
      </c>
      <c r="W233">
        <v>98.88</v>
      </c>
      <c r="X233">
        <v>59.97</v>
      </c>
      <c r="Y233">
        <v>1</v>
      </c>
      <c r="Z233" t="s">
        <v>673</v>
      </c>
      <c r="AA233" t="s">
        <v>2348</v>
      </c>
      <c r="AF233" s="4"/>
      <c r="AG233" s="4"/>
      <c r="AH233" t="s">
        <v>70</v>
      </c>
      <c r="AI233" t="s">
        <v>232</v>
      </c>
      <c r="AJ233" t="s">
        <v>512</v>
      </c>
      <c r="AK233" t="s">
        <v>1075</v>
      </c>
      <c r="AL233" t="s">
        <v>1602</v>
      </c>
      <c r="AM233" t="s">
        <v>67</v>
      </c>
      <c r="AN233" t="s">
        <v>1517</v>
      </c>
      <c r="AO233" t="s">
        <v>673</v>
      </c>
      <c r="AP233" t="s">
        <v>2348</v>
      </c>
    </row>
    <row r="234" spans="1:42" x14ac:dyDescent="0.25">
      <c r="A234">
        <v>162</v>
      </c>
      <c r="B234">
        <v>208</v>
      </c>
      <c r="C234" s="4">
        <v>43835</v>
      </c>
      <c r="D234">
        <v>4</v>
      </c>
      <c r="E234" t="s">
        <v>40</v>
      </c>
      <c r="F234" t="s">
        <v>51</v>
      </c>
      <c r="G234" t="s">
        <v>56</v>
      </c>
      <c r="H234" t="s">
        <v>57</v>
      </c>
      <c r="I234" s="4">
        <v>43702</v>
      </c>
      <c r="J234">
        <v>2</v>
      </c>
      <c r="K234" t="s">
        <v>60</v>
      </c>
      <c r="L234" s="4">
        <v>43615</v>
      </c>
      <c r="M234" s="4">
        <v>43830</v>
      </c>
      <c r="N234">
        <v>1</v>
      </c>
      <c r="O234" t="s">
        <v>86</v>
      </c>
      <c r="P234" t="s">
        <v>248</v>
      </c>
      <c r="Q234">
        <v>1</v>
      </c>
      <c r="R234" t="s">
        <v>513</v>
      </c>
      <c r="S234" t="s">
        <v>1076</v>
      </c>
      <c r="T234" t="s">
        <v>1603</v>
      </c>
      <c r="U234" t="s">
        <v>67</v>
      </c>
      <c r="V234" t="s">
        <v>1577</v>
      </c>
      <c r="W234">
        <v>68.040000000000006</v>
      </c>
      <c r="X234">
        <v>74.97</v>
      </c>
      <c r="Y234">
        <v>1</v>
      </c>
      <c r="Z234" t="s">
        <v>549</v>
      </c>
      <c r="AA234" t="s">
        <v>2362</v>
      </c>
      <c r="AF234" s="4"/>
      <c r="AG234" s="4"/>
      <c r="AH234" t="s">
        <v>86</v>
      </c>
      <c r="AI234" t="s">
        <v>248</v>
      </c>
      <c r="AJ234" t="s">
        <v>513</v>
      </c>
      <c r="AK234" t="s">
        <v>1076</v>
      </c>
      <c r="AL234" t="s">
        <v>1603</v>
      </c>
      <c r="AM234" t="s">
        <v>67</v>
      </c>
      <c r="AN234" t="s">
        <v>1577</v>
      </c>
      <c r="AO234" t="s">
        <v>549</v>
      </c>
      <c r="AP234" t="s">
        <v>2362</v>
      </c>
    </row>
    <row r="235" spans="1:42" x14ac:dyDescent="0.25">
      <c r="A235">
        <v>163</v>
      </c>
      <c r="B235">
        <v>140</v>
      </c>
      <c r="C235" s="4">
        <v>43836</v>
      </c>
      <c r="D235">
        <v>3</v>
      </c>
      <c r="E235" t="s">
        <v>34</v>
      </c>
      <c r="F235" t="s">
        <v>45</v>
      </c>
      <c r="G235" t="s">
        <v>56</v>
      </c>
      <c r="H235" t="s">
        <v>57</v>
      </c>
      <c r="I235" s="4">
        <v>43800</v>
      </c>
      <c r="J235">
        <v>1</v>
      </c>
      <c r="K235" t="s">
        <v>61</v>
      </c>
      <c r="L235" s="4">
        <v>43615</v>
      </c>
      <c r="M235" s="4">
        <v>43830</v>
      </c>
      <c r="N235">
        <v>1</v>
      </c>
      <c r="O235" t="s">
        <v>70</v>
      </c>
      <c r="P235" t="s">
        <v>232</v>
      </c>
      <c r="Q235">
        <v>1</v>
      </c>
      <c r="R235" t="s">
        <v>514</v>
      </c>
      <c r="S235" t="s">
        <v>1077</v>
      </c>
      <c r="T235" t="s">
        <v>1604</v>
      </c>
      <c r="U235" t="s">
        <v>67</v>
      </c>
      <c r="V235" t="s">
        <v>1517</v>
      </c>
      <c r="W235">
        <v>116.97</v>
      </c>
      <c r="X235">
        <v>59.97</v>
      </c>
      <c r="Y235">
        <v>1</v>
      </c>
      <c r="Z235" t="s">
        <v>640</v>
      </c>
      <c r="AA235" t="s">
        <v>2393</v>
      </c>
      <c r="AB235">
        <v>2</v>
      </c>
      <c r="AC235" t="s">
        <v>2633</v>
      </c>
      <c r="AD235">
        <v>287</v>
      </c>
      <c r="AE235" t="s">
        <v>2636</v>
      </c>
      <c r="AF235" s="4">
        <v>43834</v>
      </c>
      <c r="AG235" s="4">
        <v>43875</v>
      </c>
      <c r="AH235" t="s">
        <v>70</v>
      </c>
      <c r="AI235" t="s">
        <v>232</v>
      </c>
      <c r="AJ235" t="s">
        <v>514</v>
      </c>
      <c r="AK235" t="s">
        <v>1077</v>
      </c>
      <c r="AL235" t="s">
        <v>1604</v>
      </c>
      <c r="AM235" t="s">
        <v>67</v>
      </c>
      <c r="AN235" t="s">
        <v>1517</v>
      </c>
      <c r="AO235" t="s">
        <v>640</v>
      </c>
      <c r="AP235" t="s">
        <v>2393</v>
      </c>
    </row>
    <row r="236" spans="1:42" x14ac:dyDescent="0.25">
      <c r="A236">
        <v>164</v>
      </c>
      <c r="B236">
        <v>213</v>
      </c>
      <c r="C236" s="4">
        <v>43836</v>
      </c>
      <c r="D236">
        <v>2</v>
      </c>
      <c r="E236" t="s">
        <v>38</v>
      </c>
      <c r="F236" t="s">
        <v>49</v>
      </c>
      <c r="G236" t="s">
        <v>55</v>
      </c>
      <c r="H236" t="s">
        <v>57</v>
      </c>
      <c r="I236" s="4">
        <v>43672</v>
      </c>
      <c r="J236">
        <v>2</v>
      </c>
      <c r="K236" t="s">
        <v>60</v>
      </c>
      <c r="L236" s="4">
        <v>43615</v>
      </c>
      <c r="M236" s="4">
        <v>43830</v>
      </c>
      <c r="N236">
        <v>1</v>
      </c>
      <c r="O236" t="s">
        <v>79</v>
      </c>
      <c r="P236" t="s">
        <v>241</v>
      </c>
      <c r="Q236">
        <v>1</v>
      </c>
      <c r="R236" t="s">
        <v>481</v>
      </c>
      <c r="S236" t="s">
        <v>1045</v>
      </c>
      <c r="T236" t="s">
        <v>1573</v>
      </c>
      <c r="U236" t="s">
        <v>67</v>
      </c>
      <c r="V236" t="s">
        <v>1548</v>
      </c>
      <c r="W236">
        <v>299.85000000000002</v>
      </c>
      <c r="X236">
        <v>44.97</v>
      </c>
      <c r="Y236">
        <v>1</v>
      </c>
      <c r="Z236" t="s">
        <v>65</v>
      </c>
      <c r="AA236" t="s">
        <v>2343</v>
      </c>
      <c r="AF236" s="4"/>
      <c r="AG236" s="4"/>
      <c r="AH236" t="s">
        <v>79</v>
      </c>
      <c r="AI236" t="s">
        <v>241</v>
      </c>
      <c r="AJ236" t="s">
        <v>481</v>
      </c>
      <c r="AK236" t="s">
        <v>1045</v>
      </c>
      <c r="AL236" t="s">
        <v>1573</v>
      </c>
      <c r="AM236" t="s">
        <v>67</v>
      </c>
      <c r="AN236" t="s">
        <v>1548</v>
      </c>
      <c r="AO236" t="s">
        <v>65</v>
      </c>
      <c r="AP236" t="s">
        <v>2343</v>
      </c>
    </row>
    <row r="237" spans="1:42" x14ac:dyDescent="0.25">
      <c r="A237">
        <v>165</v>
      </c>
      <c r="B237">
        <v>401</v>
      </c>
      <c r="C237" s="4">
        <v>43836</v>
      </c>
      <c r="D237">
        <v>7</v>
      </c>
      <c r="E237" t="s">
        <v>35</v>
      </c>
      <c r="F237" t="s">
        <v>46</v>
      </c>
      <c r="G237" t="s">
        <v>56</v>
      </c>
      <c r="H237" t="s">
        <v>58</v>
      </c>
      <c r="I237" s="4">
        <v>43609</v>
      </c>
      <c r="J237">
        <v>2</v>
      </c>
      <c r="L237" s="4"/>
      <c r="M237" s="4"/>
      <c r="N237">
        <v>1</v>
      </c>
      <c r="O237" t="s">
        <v>79</v>
      </c>
      <c r="P237" t="s">
        <v>241</v>
      </c>
      <c r="Q237">
        <v>1</v>
      </c>
      <c r="R237" t="s">
        <v>515</v>
      </c>
      <c r="S237" t="s">
        <v>1078</v>
      </c>
      <c r="T237" t="s">
        <v>1587</v>
      </c>
      <c r="U237" t="s">
        <v>67</v>
      </c>
      <c r="V237" t="s">
        <v>1548</v>
      </c>
      <c r="W237">
        <v>164.97</v>
      </c>
      <c r="X237">
        <v>44.97</v>
      </c>
      <c r="Y237">
        <v>1</v>
      </c>
      <c r="Z237" t="s">
        <v>86</v>
      </c>
      <c r="AA237" t="s">
        <v>2350</v>
      </c>
      <c r="AF237" s="4"/>
      <c r="AG237" s="4"/>
      <c r="AH237" t="s">
        <v>79</v>
      </c>
      <c r="AI237" t="s">
        <v>241</v>
      </c>
      <c r="AJ237" t="s">
        <v>515</v>
      </c>
      <c r="AK237" t="s">
        <v>1078</v>
      </c>
      <c r="AL237" t="s">
        <v>1587</v>
      </c>
      <c r="AM237" t="s">
        <v>67</v>
      </c>
      <c r="AN237" t="s">
        <v>1548</v>
      </c>
      <c r="AO237" t="s">
        <v>86</v>
      </c>
      <c r="AP237" t="s">
        <v>2350</v>
      </c>
    </row>
    <row r="238" spans="1:42" x14ac:dyDescent="0.25">
      <c r="A238">
        <v>166</v>
      </c>
      <c r="B238">
        <v>427</v>
      </c>
      <c r="C238" s="4">
        <v>43836</v>
      </c>
      <c r="D238">
        <v>11</v>
      </c>
      <c r="E238" t="s">
        <v>37</v>
      </c>
      <c r="F238" t="s">
        <v>48</v>
      </c>
      <c r="G238" t="s">
        <v>56</v>
      </c>
      <c r="H238" t="s">
        <v>58</v>
      </c>
      <c r="I238" s="4">
        <v>43621</v>
      </c>
      <c r="J238">
        <v>2</v>
      </c>
      <c r="K238" t="s">
        <v>60</v>
      </c>
      <c r="L238" s="4">
        <v>43615</v>
      </c>
      <c r="M238" s="4">
        <v>43830</v>
      </c>
      <c r="N238">
        <v>3</v>
      </c>
      <c r="O238" t="s">
        <v>119</v>
      </c>
      <c r="P238" t="s">
        <v>281</v>
      </c>
      <c r="Q238">
        <v>3</v>
      </c>
      <c r="R238" t="s">
        <v>516</v>
      </c>
      <c r="S238" t="s">
        <v>1079</v>
      </c>
      <c r="T238" t="s">
        <v>1605</v>
      </c>
      <c r="U238" t="s">
        <v>2005</v>
      </c>
      <c r="V238" t="s">
        <v>2049</v>
      </c>
      <c r="W238">
        <v>276.25</v>
      </c>
      <c r="X238">
        <v>114.93</v>
      </c>
      <c r="Y238">
        <v>3</v>
      </c>
      <c r="Z238" t="s">
        <v>2131</v>
      </c>
      <c r="AA238" t="s">
        <v>2406</v>
      </c>
      <c r="AF238" s="4"/>
      <c r="AG238" s="4"/>
      <c r="AH238" t="s">
        <v>80</v>
      </c>
      <c r="AI238" t="s">
        <v>242</v>
      </c>
      <c r="AJ238" t="s">
        <v>696</v>
      </c>
      <c r="AK238" t="s">
        <v>1236</v>
      </c>
      <c r="AL238" t="s">
        <v>1758</v>
      </c>
      <c r="AM238" t="s">
        <v>80</v>
      </c>
      <c r="AN238" t="s">
        <v>1548</v>
      </c>
      <c r="AO238" t="s">
        <v>80</v>
      </c>
      <c r="AP238" t="s">
        <v>2357</v>
      </c>
    </row>
    <row r="239" spans="1:42" x14ac:dyDescent="0.25">
      <c r="A239">
        <v>166</v>
      </c>
      <c r="B239">
        <v>427</v>
      </c>
      <c r="C239" s="4">
        <v>43836</v>
      </c>
      <c r="D239">
        <v>11</v>
      </c>
      <c r="E239" t="s">
        <v>37</v>
      </c>
      <c r="F239" t="s">
        <v>48</v>
      </c>
      <c r="G239" t="s">
        <v>56</v>
      </c>
      <c r="H239" t="s">
        <v>58</v>
      </c>
      <c r="I239" s="4">
        <v>43621</v>
      </c>
      <c r="J239">
        <v>2</v>
      </c>
      <c r="K239" t="s">
        <v>60</v>
      </c>
      <c r="L239" s="4">
        <v>43615</v>
      </c>
      <c r="M239" s="4">
        <v>43830</v>
      </c>
      <c r="N239">
        <v>3</v>
      </c>
      <c r="O239" t="s">
        <v>119</v>
      </c>
      <c r="P239" t="s">
        <v>281</v>
      </c>
      <c r="Q239">
        <v>3</v>
      </c>
      <c r="R239" t="s">
        <v>516</v>
      </c>
      <c r="S239" t="s">
        <v>1079</v>
      </c>
      <c r="T239" t="s">
        <v>1605</v>
      </c>
      <c r="U239" t="s">
        <v>2005</v>
      </c>
      <c r="V239" t="s">
        <v>2049</v>
      </c>
      <c r="W239">
        <v>276.25</v>
      </c>
      <c r="X239">
        <v>114.93</v>
      </c>
      <c r="Y239">
        <v>3</v>
      </c>
      <c r="Z239" t="s">
        <v>2131</v>
      </c>
      <c r="AA239" t="s">
        <v>2406</v>
      </c>
      <c r="AF239" s="4"/>
      <c r="AG239" s="4"/>
      <c r="AH239" t="s">
        <v>79</v>
      </c>
      <c r="AI239" t="s">
        <v>241</v>
      </c>
      <c r="AJ239" t="s">
        <v>600</v>
      </c>
      <c r="AK239" t="s">
        <v>980</v>
      </c>
      <c r="AL239" t="s">
        <v>1677</v>
      </c>
      <c r="AM239" t="s">
        <v>67</v>
      </c>
      <c r="AN239" t="s">
        <v>1548</v>
      </c>
      <c r="AO239" t="s">
        <v>86</v>
      </c>
      <c r="AP239" t="s">
        <v>2350</v>
      </c>
    </row>
    <row r="240" spans="1:42" x14ac:dyDescent="0.25">
      <c r="A240">
        <v>166</v>
      </c>
      <c r="B240">
        <v>427</v>
      </c>
      <c r="C240" s="4">
        <v>43836</v>
      </c>
      <c r="D240">
        <v>11</v>
      </c>
      <c r="E240" t="s">
        <v>37</v>
      </c>
      <c r="F240" t="s">
        <v>48</v>
      </c>
      <c r="G240" t="s">
        <v>56</v>
      </c>
      <c r="H240" t="s">
        <v>58</v>
      </c>
      <c r="I240" s="4">
        <v>43621</v>
      </c>
      <c r="J240">
        <v>2</v>
      </c>
      <c r="K240" t="s">
        <v>60</v>
      </c>
      <c r="L240" s="4">
        <v>43615</v>
      </c>
      <c r="M240" s="4">
        <v>43830</v>
      </c>
      <c r="N240">
        <v>3</v>
      </c>
      <c r="O240" t="s">
        <v>119</v>
      </c>
      <c r="P240" t="s">
        <v>281</v>
      </c>
      <c r="Q240">
        <v>3</v>
      </c>
      <c r="R240" t="s">
        <v>516</v>
      </c>
      <c r="S240" t="s">
        <v>1079</v>
      </c>
      <c r="T240" t="s">
        <v>1605</v>
      </c>
      <c r="U240" t="s">
        <v>2005</v>
      </c>
      <c r="V240" t="s">
        <v>2049</v>
      </c>
      <c r="W240">
        <v>276.25</v>
      </c>
      <c r="X240">
        <v>114.93</v>
      </c>
      <c r="Y240">
        <v>3</v>
      </c>
      <c r="Z240" t="s">
        <v>2131</v>
      </c>
      <c r="AA240" t="s">
        <v>2406</v>
      </c>
      <c r="AF240" s="4"/>
      <c r="AG240" s="4"/>
      <c r="AH240" t="s">
        <v>65</v>
      </c>
      <c r="AI240" t="s">
        <v>227</v>
      </c>
      <c r="AJ240" t="s">
        <v>389</v>
      </c>
      <c r="AK240" t="s">
        <v>951</v>
      </c>
      <c r="AL240" t="s">
        <v>1485</v>
      </c>
      <c r="AM240" t="s">
        <v>80</v>
      </c>
      <c r="AN240" t="s">
        <v>1517</v>
      </c>
      <c r="AO240" t="s">
        <v>431</v>
      </c>
      <c r="AP240" t="s">
        <v>2326</v>
      </c>
    </row>
    <row r="241" spans="1:42" x14ac:dyDescent="0.25">
      <c r="A241">
        <v>167</v>
      </c>
      <c r="B241">
        <v>192</v>
      </c>
      <c r="C241" s="4">
        <v>43838</v>
      </c>
      <c r="D241">
        <v>11</v>
      </c>
      <c r="E241" t="s">
        <v>37</v>
      </c>
      <c r="F241" t="s">
        <v>48</v>
      </c>
      <c r="G241" t="s">
        <v>55</v>
      </c>
      <c r="H241" t="s">
        <v>58</v>
      </c>
      <c r="I241" s="4">
        <v>43830</v>
      </c>
      <c r="J241">
        <v>2</v>
      </c>
      <c r="K241" t="s">
        <v>60</v>
      </c>
      <c r="L241" s="4">
        <v>43615</v>
      </c>
      <c r="M241" s="4">
        <v>43830</v>
      </c>
      <c r="N241">
        <v>1</v>
      </c>
      <c r="O241" t="s">
        <v>78</v>
      </c>
      <c r="P241" t="s">
        <v>240</v>
      </c>
      <c r="Q241">
        <v>1</v>
      </c>
      <c r="R241" t="s">
        <v>79</v>
      </c>
      <c r="S241" t="s">
        <v>1080</v>
      </c>
      <c r="T241" t="s">
        <v>1606</v>
      </c>
      <c r="U241" t="s">
        <v>67</v>
      </c>
      <c r="V241" t="s">
        <v>1548</v>
      </c>
      <c r="W241">
        <v>77.97</v>
      </c>
      <c r="X241">
        <v>44.97</v>
      </c>
      <c r="Y241">
        <v>1</v>
      </c>
      <c r="Z241" t="s">
        <v>393</v>
      </c>
      <c r="AA241" t="s">
        <v>2345</v>
      </c>
      <c r="AB241">
        <v>2</v>
      </c>
      <c r="AC241" t="s">
        <v>2634</v>
      </c>
      <c r="AD241">
        <v>315</v>
      </c>
      <c r="AE241" t="s">
        <v>2636</v>
      </c>
      <c r="AF241" s="4">
        <v>43834</v>
      </c>
      <c r="AG241" s="4">
        <v>43875</v>
      </c>
      <c r="AH241" t="s">
        <v>78</v>
      </c>
      <c r="AI241" t="s">
        <v>240</v>
      </c>
      <c r="AJ241" t="s">
        <v>79</v>
      </c>
      <c r="AK241" t="s">
        <v>1080</v>
      </c>
      <c r="AL241" t="s">
        <v>1606</v>
      </c>
      <c r="AM241" t="s">
        <v>67</v>
      </c>
      <c r="AN241" t="s">
        <v>1548</v>
      </c>
      <c r="AO241" t="s">
        <v>393</v>
      </c>
      <c r="AP241" t="s">
        <v>2345</v>
      </c>
    </row>
    <row r="242" spans="1:42" x14ac:dyDescent="0.25">
      <c r="A242">
        <v>168</v>
      </c>
      <c r="B242">
        <v>215</v>
      </c>
      <c r="C242" s="4">
        <v>43838</v>
      </c>
      <c r="D242">
        <v>3</v>
      </c>
      <c r="E242" t="s">
        <v>34</v>
      </c>
      <c r="F242" t="s">
        <v>45</v>
      </c>
      <c r="G242" t="s">
        <v>56</v>
      </c>
      <c r="H242" t="s">
        <v>57</v>
      </c>
      <c r="I242" s="4">
        <v>43639</v>
      </c>
      <c r="J242">
        <v>1</v>
      </c>
      <c r="K242" t="s">
        <v>61</v>
      </c>
      <c r="L242" s="4">
        <v>43615</v>
      </c>
      <c r="M242" s="4">
        <v>43830</v>
      </c>
      <c r="N242">
        <v>2</v>
      </c>
      <c r="O242" t="s">
        <v>112</v>
      </c>
      <c r="P242" t="s">
        <v>274</v>
      </c>
      <c r="Q242">
        <v>2</v>
      </c>
      <c r="R242" t="s">
        <v>517</v>
      </c>
      <c r="S242" t="s">
        <v>1081</v>
      </c>
      <c r="T242" t="s">
        <v>1607</v>
      </c>
      <c r="U242" t="s">
        <v>85</v>
      </c>
      <c r="V242" t="s">
        <v>2031</v>
      </c>
      <c r="W242">
        <v>70.36</v>
      </c>
      <c r="X242">
        <v>64.97</v>
      </c>
      <c r="Y242">
        <v>2</v>
      </c>
      <c r="Z242" t="s">
        <v>2123</v>
      </c>
      <c r="AA242" t="s">
        <v>2397</v>
      </c>
      <c r="AF242" s="4"/>
      <c r="AG242" s="4"/>
      <c r="AH242" t="s">
        <v>67</v>
      </c>
      <c r="AI242" t="s">
        <v>229</v>
      </c>
      <c r="AJ242" t="s">
        <v>544</v>
      </c>
      <c r="AK242" t="s">
        <v>1105</v>
      </c>
      <c r="AL242" t="s">
        <v>824</v>
      </c>
      <c r="AM242" t="s">
        <v>69</v>
      </c>
      <c r="AN242" t="s">
        <v>1548</v>
      </c>
      <c r="AO242" t="s">
        <v>90</v>
      </c>
      <c r="AP242" t="s">
        <v>2328</v>
      </c>
    </row>
    <row r="243" spans="1:42" x14ac:dyDescent="0.25">
      <c r="A243">
        <v>168</v>
      </c>
      <c r="B243">
        <v>215</v>
      </c>
      <c r="C243" s="4">
        <v>43838</v>
      </c>
      <c r="D243">
        <v>3</v>
      </c>
      <c r="E243" t="s">
        <v>34</v>
      </c>
      <c r="F243" t="s">
        <v>45</v>
      </c>
      <c r="G243" t="s">
        <v>56</v>
      </c>
      <c r="H243" t="s">
        <v>57</v>
      </c>
      <c r="I243" s="4">
        <v>43639</v>
      </c>
      <c r="J243">
        <v>1</v>
      </c>
      <c r="K243" t="s">
        <v>61</v>
      </c>
      <c r="L243" s="4">
        <v>43615</v>
      </c>
      <c r="M243" s="4">
        <v>43830</v>
      </c>
      <c r="N243">
        <v>2</v>
      </c>
      <c r="O243" t="s">
        <v>112</v>
      </c>
      <c r="P243" t="s">
        <v>274</v>
      </c>
      <c r="Q243">
        <v>2</v>
      </c>
      <c r="R243" t="s">
        <v>517</v>
      </c>
      <c r="S243" t="s">
        <v>1081</v>
      </c>
      <c r="T243" t="s">
        <v>1607</v>
      </c>
      <c r="U243" t="s">
        <v>85</v>
      </c>
      <c r="V243" t="s">
        <v>2031</v>
      </c>
      <c r="W243">
        <v>70.36</v>
      </c>
      <c r="X243">
        <v>64.97</v>
      </c>
      <c r="Y243">
        <v>2</v>
      </c>
      <c r="Z243" t="s">
        <v>2123</v>
      </c>
      <c r="AA243" t="s">
        <v>2397</v>
      </c>
      <c r="AF243" s="4"/>
      <c r="AG243" s="4"/>
      <c r="AH243" t="s">
        <v>86</v>
      </c>
      <c r="AI243" t="s">
        <v>248</v>
      </c>
      <c r="AJ243" t="s">
        <v>513</v>
      </c>
      <c r="AK243" t="s">
        <v>1076</v>
      </c>
      <c r="AL243" t="s">
        <v>1603</v>
      </c>
      <c r="AM243" t="s">
        <v>80</v>
      </c>
      <c r="AN243" t="s">
        <v>1577</v>
      </c>
      <c r="AO243" t="s">
        <v>549</v>
      </c>
      <c r="AP243" t="s">
        <v>2362</v>
      </c>
    </row>
    <row r="244" spans="1:42" x14ac:dyDescent="0.25">
      <c r="A244">
        <v>169</v>
      </c>
      <c r="B244">
        <v>350</v>
      </c>
      <c r="C244" s="4">
        <v>43838</v>
      </c>
      <c r="D244">
        <v>11</v>
      </c>
      <c r="E244" t="s">
        <v>37</v>
      </c>
      <c r="F244" t="s">
        <v>48</v>
      </c>
      <c r="G244" t="s">
        <v>56</v>
      </c>
      <c r="H244" t="s">
        <v>57</v>
      </c>
      <c r="I244" s="4">
        <v>43565</v>
      </c>
      <c r="J244">
        <v>2</v>
      </c>
      <c r="L244" s="4"/>
      <c r="M244" s="4"/>
      <c r="N244">
        <v>2</v>
      </c>
      <c r="O244" t="s">
        <v>109</v>
      </c>
      <c r="P244" t="s">
        <v>271</v>
      </c>
      <c r="Q244">
        <v>2</v>
      </c>
      <c r="R244" t="s">
        <v>518</v>
      </c>
      <c r="S244" t="s">
        <v>1082</v>
      </c>
      <c r="T244" t="s">
        <v>1608</v>
      </c>
      <c r="U244" t="s">
        <v>103</v>
      </c>
      <c r="V244" t="s">
        <v>2031</v>
      </c>
      <c r="W244">
        <v>294.95999999999998</v>
      </c>
      <c r="X244">
        <v>89.96</v>
      </c>
      <c r="Y244">
        <v>2</v>
      </c>
      <c r="Z244" t="s">
        <v>2132</v>
      </c>
      <c r="AA244" t="s">
        <v>2407</v>
      </c>
      <c r="AF244" s="4"/>
      <c r="AG244" s="4"/>
      <c r="AH244" t="s">
        <v>67</v>
      </c>
      <c r="AI244" t="s">
        <v>229</v>
      </c>
      <c r="AJ244" t="s">
        <v>547</v>
      </c>
      <c r="AK244" t="s">
        <v>1108</v>
      </c>
      <c r="AL244" t="s">
        <v>1577</v>
      </c>
      <c r="AM244" t="s">
        <v>69</v>
      </c>
      <c r="AN244" t="s">
        <v>1548</v>
      </c>
      <c r="AO244" t="s">
        <v>455</v>
      </c>
      <c r="AP244" t="s">
        <v>2340</v>
      </c>
    </row>
    <row r="245" spans="1:42" x14ac:dyDescent="0.25">
      <c r="A245">
        <v>169</v>
      </c>
      <c r="B245">
        <v>350</v>
      </c>
      <c r="C245" s="4">
        <v>43838</v>
      </c>
      <c r="D245">
        <v>11</v>
      </c>
      <c r="E245" t="s">
        <v>37</v>
      </c>
      <c r="F245" t="s">
        <v>48</v>
      </c>
      <c r="G245" t="s">
        <v>56</v>
      </c>
      <c r="H245" t="s">
        <v>57</v>
      </c>
      <c r="I245" s="4">
        <v>43565</v>
      </c>
      <c r="J245">
        <v>2</v>
      </c>
      <c r="L245" s="4"/>
      <c r="M245" s="4"/>
      <c r="N245">
        <v>2</v>
      </c>
      <c r="O245" t="s">
        <v>109</v>
      </c>
      <c r="P245" t="s">
        <v>271</v>
      </c>
      <c r="Q245">
        <v>2</v>
      </c>
      <c r="R245" t="s">
        <v>518</v>
      </c>
      <c r="S245" t="s">
        <v>1082</v>
      </c>
      <c r="T245" t="s">
        <v>1608</v>
      </c>
      <c r="U245" t="s">
        <v>103</v>
      </c>
      <c r="V245" t="s">
        <v>2031</v>
      </c>
      <c r="W245">
        <v>294.95999999999998</v>
      </c>
      <c r="X245">
        <v>89.96</v>
      </c>
      <c r="Y245">
        <v>2</v>
      </c>
      <c r="Z245" t="s">
        <v>2132</v>
      </c>
      <c r="AA245" t="s">
        <v>2407</v>
      </c>
      <c r="AF245" s="4"/>
      <c r="AG245" s="4"/>
      <c r="AH245" t="s">
        <v>69</v>
      </c>
      <c r="AI245" t="s">
        <v>231</v>
      </c>
      <c r="AJ245" t="s">
        <v>531</v>
      </c>
      <c r="AK245" t="s">
        <v>1093</v>
      </c>
      <c r="AL245" t="s">
        <v>1620</v>
      </c>
      <c r="AM245" t="s">
        <v>67</v>
      </c>
      <c r="AN245" t="s">
        <v>1577</v>
      </c>
      <c r="AO245" t="s">
        <v>67</v>
      </c>
      <c r="AP245" t="s">
        <v>2373</v>
      </c>
    </row>
    <row r="246" spans="1:42" x14ac:dyDescent="0.25">
      <c r="A246">
        <v>170</v>
      </c>
      <c r="B246">
        <v>438</v>
      </c>
      <c r="C246" s="4">
        <v>43838</v>
      </c>
      <c r="D246">
        <v>3</v>
      </c>
      <c r="E246" t="s">
        <v>34</v>
      </c>
      <c r="F246" t="s">
        <v>45</v>
      </c>
      <c r="G246" t="s">
        <v>56</v>
      </c>
      <c r="H246" t="s">
        <v>58</v>
      </c>
      <c r="I246" s="4">
        <v>43583</v>
      </c>
      <c r="J246">
        <v>2</v>
      </c>
      <c r="L246" s="4"/>
      <c r="M246" s="4"/>
      <c r="N246">
        <v>1</v>
      </c>
      <c r="O246" t="s">
        <v>80</v>
      </c>
      <c r="P246" t="s">
        <v>242</v>
      </c>
      <c r="Q246">
        <v>1</v>
      </c>
      <c r="R246" t="s">
        <v>422</v>
      </c>
      <c r="S246" t="s">
        <v>984</v>
      </c>
      <c r="T246" t="s">
        <v>1517</v>
      </c>
      <c r="U246" t="s">
        <v>67</v>
      </c>
      <c r="V246" t="s">
        <v>1548</v>
      </c>
      <c r="W246">
        <v>59.97</v>
      </c>
      <c r="X246">
        <v>44.97</v>
      </c>
      <c r="Y246">
        <v>1</v>
      </c>
      <c r="Z246" t="s">
        <v>80</v>
      </c>
      <c r="AA246" t="s">
        <v>2357</v>
      </c>
      <c r="AF246" s="4"/>
      <c r="AG246" s="4"/>
      <c r="AH246" t="s">
        <v>80</v>
      </c>
      <c r="AI246" t="s">
        <v>242</v>
      </c>
      <c r="AJ246" t="s">
        <v>422</v>
      </c>
      <c r="AK246" t="s">
        <v>984</v>
      </c>
      <c r="AL246" t="s">
        <v>1517</v>
      </c>
      <c r="AM246" t="s">
        <v>67</v>
      </c>
      <c r="AN246" t="s">
        <v>1548</v>
      </c>
      <c r="AO246" t="s">
        <v>80</v>
      </c>
      <c r="AP246" t="s">
        <v>2357</v>
      </c>
    </row>
    <row r="247" spans="1:42" x14ac:dyDescent="0.25">
      <c r="A247">
        <v>171</v>
      </c>
      <c r="B247">
        <v>14</v>
      </c>
      <c r="C247" s="4">
        <v>43839</v>
      </c>
      <c r="D247">
        <v>2</v>
      </c>
      <c r="E247" t="s">
        <v>38</v>
      </c>
      <c r="F247" t="s">
        <v>49</v>
      </c>
      <c r="G247" t="s">
        <v>56</v>
      </c>
      <c r="H247" t="s">
        <v>57</v>
      </c>
      <c r="I247" s="4">
        <v>43643</v>
      </c>
      <c r="J247">
        <v>1</v>
      </c>
      <c r="K247" t="s">
        <v>61</v>
      </c>
      <c r="L247" s="4">
        <v>43615</v>
      </c>
      <c r="M247" s="4">
        <v>43830</v>
      </c>
      <c r="N247">
        <v>1</v>
      </c>
      <c r="O247" t="s">
        <v>69</v>
      </c>
      <c r="P247" t="s">
        <v>231</v>
      </c>
      <c r="Q247">
        <v>1</v>
      </c>
      <c r="R247" t="s">
        <v>425</v>
      </c>
      <c r="S247" t="s">
        <v>987</v>
      </c>
      <c r="T247" t="s">
        <v>1520</v>
      </c>
      <c r="U247" t="s">
        <v>80</v>
      </c>
      <c r="V247" t="s">
        <v>1577</v>
      </c>
      <c r="W247">
        <v>265.98</v>
      </c>
      <c r="X247">
        <v>49.98</v>
      </c>
      <c r="Y247">
        <v>1</v>
      </c>
      <c r="Z247" t="s">
        <v>78</v>
      </c>
      <c r="AA247" t="s">
        <v>2330</v>
      </c>
      <c r="AF247" s="4"/>
      <c r="AG247" s="4"/>
      <c r="AH247" t="s">
        <v>69</v>
      </c>
      <c r="AI247" t="s">
        <v>231</v>
      </c>
      <c r="AJ247" t="s">
        <v>425</v>
      </c>
      <c r="AK247" t="s">
        <v>987</v>
      </c>
      <c r="AL247" t="s">
        <v>1520</v>
      </c>
      <c r="AM247" t="s">
        <v>80</v>
      </c>
      <c r="AN247" t="s">
        <v>1577</v>
      </c>
      <c r="AO247" t="s">
        <v>78</v>
      </c>
      <c r="AP247" t="s">
        <v>2330</v>
      </c>
    </row>
    <row r="248" spans="1:42" x14ac:dyDescent="0.25">
      <c r="A248">
        <v>172</v>
      </c>
      <c r="B248">
        <v>221</v>
      </c>
      <c r="C248" s="4">
        <v>43839</v>
      </c>
      <c r="D248">
        <v>2</v>
      </c>
      <c r="E248" t="s">
        <v>38</v>
      </c>
      <c r="F248" t="s">
        <v>49</v>
      </c>
      <c r="G248" t="s">
        <v>55</v>
      </c>
      <c r="H248" t="s">
        <v>58</v>
      </c>
      <c r="I248" s="4">
        <v>43710</v>
      </c>
      <c r="J248">
        <v>1</v>
      </c>
      <c r="K248" t="s">
        <v>61</v>
      </c>
      <c r="L248" s="4">
        <v>43615</v>
      </c>
      <c r="M248" s="4">
        <v>43830</v>
      </c>
      <c r="N248">
        <v>1</v>
      </c>
      <c r="O248" t="s">
        <v>65</v>
      </c>
      <c r="P248" t="s">
        <v>227</v>
      </c>
      <c r="Q248">
        <v>1</v>
      </c>
      <c r="R248" t="s">
        <v>519</v>
      </c>
      <c r="S248" t="s">
        <v>1083</v>
      </c>
      <c r="T248" t="s">
        <v>1609</v>
      </c>
      <c r="U248" t="s">
        <v>67</v>
      </c>
      <c r="V248" t="s">
        <v>1517</v>
      </c>
      <c r="W248">
        <v>40.47</v>
      </c>
      <c r="X248">
        <v>59.97</v>
      </c>
      <c r="Y248">
        <v>1</v>
      </c>
      <c r="Z248" t="s">
        <v>431</v>
      </c>
      <c r="AA248" t="s">
        <v>2326</v>
      </c>
      <c r="AF248" s="4"/>
      <c r="AG248" s="4"/>
      <c r="AH248" t="s">
        <v>65</v>
      </c>
      <c r="AI248" t="s">
        <v>227</v>
      </c>
      <c r="AJ248" t="s">
        <v>519</v>
      </c>
      <c r="AK248" t="s">
        <v>1083</v>
      </c>
      <c r="AL248" t="s">
        <v>1609</v>
      </c>
      <c r="AM248" t="s">
        <v>67</v>
      </c>
      <c r="AN248" t="s">
        <v>1517</v>
      </c>
      <c r="AO248" t="s">
        <v>431</v>
      </c>
      <c r="AP248" t="s">
        <v>2326</v>
      </c>
    </row>
    <row r="249" spans="1:42" x14ac:dyDescent="0.25">
      <c r="A249">
        <v>173</v>
      </c>
      <c r="B249">
        <v>124</v>
      </c>
      <c r="C249" s="4">
        <v>43840</v>
      </c>
      <c r="D249">
        <v>9</v>
      </c>
      <c r="E249" t="s">
        <v>41</v>
      </c>
      <c r="F249" t="s">
        <v>52</v>
      </c>
      <c r="G249" t="s">
        <v>56</v>
      </c>
      <c r="H249" t="s">
        <v>57</v>
      </c>
      <c r="I249" s="4">
        <v>43721</v>
      </c>
      <c r="J249">
        <v>3</v>
      </c>
      <c r="K249" t="s">
        <v>59</v>
      </c>
      <c r="L249" s="4">
        <v>43615</v>
      </c>
      <c r="M249" s="4">
        <v>43830</v>
      </c>
      <c r="N249">
        <v>1</v>
      </c>
      <c r="O249" t="s">
        <v>69</v>
      </c>
      <c r="P249" t="s">
        <v>231</v>
      </c>
      <c r="Q249">
        <v>1</v>
      </c>
      <c r="R249" t="s">
        <v>520</v>
      </c>
      <c r="S249" t="s">
        <v>1084</v>
      </c>
      <c r="T249" t="s">
        <v>1610</v>
      </c>
      <c r="U249" t="s">
        <v>69</v>
      </c>
      <c r="V249" t="s">
        <v>1577</v>
      </c>
      <c r="W249">
        <v>12.99</v>
      </c>
      <c r="X249">
        <v>24.99</v>
      </c>
      <c r="Y249">
        <v>1</v>
      </c>
      <c r="Z249" t="s">
        <v>69</v>
      </c>
      <c r="AA249" t="s">
        <v>2360</v>
      </c>
      <c r="AF249" s="4"/>
      <c r="AG249" s="4"/>
      <c r="AH249" t="s">
        <v>69</v>
      </c>
      <c r="AI249" t="s">
        <v>231</v>
      </c>
      <c r="AJ249" t="s">
        <v>520</v>
      </c>
      <c r="AK249" t="s">
        <v>1084</v>
      </c>
      <c r="AL249" t="s">
        <v>1610</v>
      </c>
      <c r="AM249" t="s">
        <v>69</v>
      </c>
      <c r="AN249" t="s">
        <v>1577</v>
      </c>
      <c r="AO249" t="s">
        <v>69</v>
      </c>
      <c r="AP249" t="s">
        <v>2360</v>
      </c>
    </row>
    <row r="250" spans="1:42" x14ac:dyDescent="0.25">
      <c r="A250">
        <v>174</v>
      </c>
      <c r="B250">
        <v>176</v>
      </c>
      <c r="C250" s="4">
        <v>43840</v>
      </c>
      <c r="D250">
        <v>3</v>
      </c>
      <c r="E250" t="s">
        <v>34</v>
      </c>
      <c r="F250" t="s">
        <v>45</v>
      </c>
      <c r="G250" t="s">
        <v>55</v>
      </c>
      <c r="H250" t="s">
        <v>58</v>
      </c>
      <c r="I250" s="4">
        <v>43639</v>
      </c>
      <c r="J250">
        <v>1</v>
      </c>
      <c r="K250" t="s">
        <v>61</v>
      </c>
      <c r="L250" s="4">
        <v>43615</v>
      </c>
      <c r="M250" s="4">
        <v>43830</v>
      </c>
      <c r="N250">
        <v>1</v>
      </c>
      <c r="O250" t="s">
        <v>79</v>
      </c>
      <c r="P250" t="s">
        <v>241</v>
      </c>
      <c r="Q250">
        <v>1</v>
      </c>
      <c r="R250" t="s">
        <v>521</v>
      </c>
      <c r="S250" t="s">
        <v>1078</v>
      </c>
      <c r="T250" t="s">
        <v>1611</v>
      </c>
      <c r="U250" t="s">
        <v>67</v>
      </c>
      <c r="V250" t="s">
        <v>1548</v>
      </c>
      <c r="W250">
        <v>167.07</v>
      </c>
      <c r="X250">
        <v>44.97</v>
      </c>
      <c r="Y250">
        <v>1</v>
      </c>
      <c r="Z250" t="s">
        <v>455</v>
      </c>
      <c r="AA250" t="s">
        <v>2340</v>
      </c>
      <c r="AF250" s="4"/>
      <c r="AG250" s="4"/>
      <c r="AH250" t="s">
        <v>79</v>
      </c>
      <c r="AI250" t="s">
        <v>241</v>
      </c>
      <c r="AJ250" t="s">
        <v>521</v>
      </c>
      <c r="AK250" t="s">
        <v>1078</v>
      </c>
      <c r="AL250" t="s">
        <v>1611</v>
      </c>
      <c r="AM250" t="s">
        <v>67</v>
      </c>
      <c r="AN250" t="s">
        <v>1548</v>
      </c>
      <c r="AO250" t="s">
        <v>455</v>
      </c>
      <c r="AP250" t="s">
        <v>2340</v>
      </c>
    </row>
    <row r="251" spans="1:42" x14ac:dyDescent="0.25">
      <c r="A251">
        <v>175</v>
      </c>
      <c r="B251">
        <v>390</v>
      </c>
      <c r="C251" s="4">
        <v>43840</v>
      </c>
      <c r="D251">
        <v>11</v>
      </c>
      <c r="E251" t="s">
        <v>37</v>
      </c>
      <c r="F251" t="s">
        <v>48</v>
      </c>
      <c r="G251" t="s">
        <v>55</v>
      </c>
      <c r="H251" t="s">
        <v>58</v>
      </c>
      <c r="I251" s="4">
        <v>43641</v>
      </c>
      <c r="J251">
        <v>2</v>
      </c>
      <c r="K251" t="s">
        <v>60</v>
      </c>
      <c r="L251" s="4">
        <v>43615</v>
      </c>
      <c r="M251" s="4">
        <v>43830</v>
      </c>
      <c r="N251">
        <v>1</v>
      </c>
      <c r="O251" t="s">
        <v>86</v>
      </c>
      <c r="P251" t="s">
        <v>248</v>
      </c>
      <c r="Q251">
        <v>1</v>
      </c>
      <c r="R251" t="s">
        <v>513</v>
      </c>
      <c r="S251" t="s">
        <v>1076</v>
      </c>
      <c r="T251" t="s">
        <v>1603</v>
      </c>
      <c r="U251" t="s">
        <v>69</v>
      </c>
      <c r="V251" t="s">
        <v>1577</v>
      </c>
      <c r="W251">
        <v>22.68</v>
      </c>
      <c r="X251">
        <v>24.99</v>
      </c>
      <c r="Y251">
        <v>1</v>
      </c>
      <c r="Z251" t="s">
        <v>549</v>
      </c>
      <c r="AA251" t="s">
        <v>2362</v>
      </c>
      <c r="AF251" s="4"/>
      <c r="AG251" s="4"/>
      <c r="AH251" t="s">
        <v>86</v>
      </c>
      <c r="AI251" t="s">
        <v>248</v>
      </c>
      <c r="AJ251" t="s">
        <v>513</v>
      </c>
      <c r="AK251" t="s">
        <v>1076</v>
      </c>
      <c r="AL251" t="s">
        <v>1603</v>
      </c>
      <c r="AM251" t="s">
        <v>69</v>
      </c>
      <c r="AN251" t="s">
        <v>1577</v>
      </c>
      <c r="AO251" t="s">
        <v>549</v>
      </c>
      <c r="AP251" t="s">
        <v>2362</v>
      </c>
    </row>
    <row r="252" spans="1:42" x14ac:dyDescent="0.25">
      <c r="A252">
        <v>176</v>
      </c>
      <c r="B252">
        <v>27</v>
      </c>
      <c r="C252" s="4">
        <v>43841</v>
      </c>
      <c r="D252">
        <v>7</v>
      </c>
      <c r="E252" t="s">
        <v>35</v>
      </c>
      <c r="F252" t="s">
        <v>46</v>
      </c>
      <c r="G252" t="s">
        <v>56</v>
      </c>
      <c r="H252" t="s">
        <v>58</v>
      </c>
      <c r="I252" s="4">
        <v>43629</v>
      </c>
      <c r="J252">
        <v>1</v>
      </c>
      <c r="K252" t="s">
        <v>61</v>
      </c>
      <c r="L252" s="4">
        <v>43615</v>
      </c>
      <c r="M252" s="4">
        <v>43830</v>
      </c>
      <c r="N252">
        <v>1</v>
      </c>
      <c r="O252" t="s">
        <v>70</v>
      </c>
      <c r="P252" t="s">
        <v>232</v>
      </c>
      <c r="Q252">
        <v>1</v>
      </c>
      <c r="R252" t="s">
        <v>495</v>
      </c>
      <c r="S252" t="s">
        <v>1058</v>
      </c>
      <c r="T252" t="s">
        <v>1587</v>
      </c>
      <c r="U252" t="s">
        <v>67</v>
      </c>
      <c r="V252" t="s">
        <v>1517</v>
      </c>
      <c r="W252">
        <v>164.97</v>
      </c>
      <c r="X252">
        <v>59.97</v>
      </c>
      <c r="Y252">
        <v>1</v>
      </c>
      <c r="Z252" t="s">
        <v>673</v>
      </c>
      <c r="AA252" t="s">
        <v>2348</v>
      </c>
      <c r="AF252" s="4"/>
      <c r="AG252" s="4"/>
      <c r="AH252" t="s">
        <v>70</v>
      </c>
      <c r="AI252" t="s">
        <v>232</v>
      </c>
      <c r="AJ252" t="s">
        <v>495</v>
      </c>
      <c r="AK252" t="s">
        <v>1058</v>
      </c>
      <c r="AL252" t="s">
        <v>1587</v>
      </c>
      <c r="AM252" t="s">
        <v>67</v>
      </c>
      <c r="AN252" t="s">
        <v>1517</v>
      </c>
      <c r="AO252" t="s">
        <v>673</v>
      </c>
      <c r="AP252" t="s">
        <v>2348</v>
      </c>
    </row>
    <row r="253" spans="1:42" x14ac:dyDescent="0.25">
      <c r="A253">
        <v>177</v>
      </c>
      <c r="B253">
        <v>411</v>
      </c>
      <c r="C253" s="4">
        <v>43843</v>
      </c>
      <c r="D253">
        <v>5</v>
      </c>
      <c r="E253" t="s">
        <v>36</v>
      </c>
      <c r="F253" t="s">
        <v>47</v>
      </c>
      <c r="G253" t="s">
        <v>55</v>
      </c>
      <c r="H253" t="s">
        <v>58</v>
      </c>
      <c r="I253" s="4">
        <v>43586</v>
      </c>
      <c r="J253">
        <v>2</v>
      </c>
      <c r="L253" s="4"/>
      <c r="M253" s="4"/>
      <c r="N253">
        <v>2</v>
      </c>
      <c r="O253" t="s">
        <v>64</v>
      </c>
      <c r="P253" t="s">
        <v>226</v>
      </c>
      <c r="Q253">
        <v>2</v>
      </c>
      <c r="R253" t="s">
        <v>522</v>
      </c>
      <c r="S253" t="s">
        <v>1085</v>
      </c>
      <c r="T253" t="s">
        <v>1612</v>
      </c>
      <c r="U253" t="s">
        <v>83</v>
      </c>
      <c r="V253" t="s">
        <v>2030</v>
      </c>
      <c r="W253">
        <v>224.98</v>
      </c>
      <c r="X253">
        <v>89.95</v>
      </c>
      <c r="Y253">
        <v>2</v>
      </c>
      <c r="Z253" t="s">
        <v>2133</v>
      </c>
      <c r="AA253" t="s">
        <v>2408</v>
      </c>
      <c r="AF253" s="4"/>
      <c r="AG253" s="4"/>
      <c r="AH253" t="s">
        <v>70</v>
      </c>
      <c r="AI253" t="s">
        <v>232</v>
      </c>
      <c r="AJ253" t="s">
        <v>753</v>
      </c>
      <c r="AK253" t="s">
        <v>1077</v>
      </c>
      <c r="AL253" t="s">
        <v>598</v>
      </c>
      <c r="AM253" t="s">
        <v>67</v>
      </c>
      <c r="AN253" t="s">
        <v>1517</v>
      </c>
      <c r="AO253" t="s">
        <v>673</v>
      </c>
      <c r="AP253" t="s">
        <v>2348</v>
      </c>
    </row>
    <row r="254" spans="1:42" x14ac:dyDescent="0.25">
      <c r="A254">
        <v>177</v>
      </c>
      <c r="B254">
        <v>411</v>
      </c>
      <c r="C254" s="4">
        <v>43843</v>
      </c>
      <c r="D254">
        <v>5</v>
      </c>
      <c r="E254" t="s">
        <v>36</v>
      </c>
      <c r="F254" t="s">
        <v>47</v>
      </c>
      <c r="G254" t="s">
        <v>55</v>
      </c>
      <c r="H254" t="s">
        <v>58</v>
      </c>
      <c r="I254" s="4">
        <v>43586</v>
      </c>
      <c r="J254">
        <v>2</v>
      </c>
      <c r="L254" s="4"/>
      <c r="M254" s="4"/>
      <c r="N254">
        <v>2</v>
      </c>
      <c r="O254" t="s">
        <v>64</v>
      </c>
      <c r="P254" t="s">
        <v>226</v>
      </c>
      <c r="Q254">
        <v>2</v>
      </c>
      <c r="R254" t="s">
        <v>522</v>
      </c>
      <c r="S254" t="s">
        <v>1085</v>
      </c>
      <c r="T254" t="s">
        <v>1612</v>
      </c>
      <c r="U254" t="s">
        <v>83</v>
      </c>
      <c r="V254" t="s">
        <v>2030</v>
      </c>
      <c r="W254">
        <v>224.98</v>
      </c>
      <c r="X254">
        <v>89.95</v>
      </c>
      <c r="Y254">
        <v>2</v>
      </c>
      <c r="Z254" t="s">
        <v>2133</v>
      </c>
      <c r="AA254" t="s">
        <v>2408</v>
      </c>
      <c r="AF254" s="4"/>
      <c r="AG254" s="4"/>
      <c r="AH254" t="s">
        <v>84</v>
      </c>
      <c r="AI254" t="s">
        <v>246</v>
      </c>
      <c r="AJ254" t="s">
        <v>743</v>
      </c>
      <c r="AK254" t="s">
        <v>1284</v>
      </c>
      <c r="AL254" t="s">
        <v>1533</v>
      </c>
      <c r="AM254" t="s">
        <v>80</v>
      </c>
      <c r="AN254" t="s">
        <v>1548</v>
      </c>
      <c r="AO254" t="s">
        <v>645</v>
      </c>
      <c r="AP254" t="s">
        <v>2347</v>
      </c>
    </row>
    <row r="255" spans="1:42" x14ac:dyDescent="0.25">
      <c r="A255">
        <v>178</v>
      </c>
      <c r="B255">
        <v>201</v>
      </c>
      <c r="C255" s="4">
        <v>43844</v>
      </c>
      <c r="D255">
        <v>7</v>
      </c>
      <c r="E255" t="s">
        <v>35</v>
      </c>
      <c r="F255" t="s">
        <v>46</v>
      </c>
      <c r="G255" t="s">
        <v>55</v>
      </c>
      <c r="H255" t="s">
        <v>58</v>
      </c>
      <c r="I255" s="4">
        <v>43728</v>
      </c>
      <c r="J255">
        <v>1</v>
      </c>
      <c r="K255" t="s">
        <v>61</v>
      </c>
      <c r="L255" s="4">
        <v>43615</v>
      </c>
      <c r="M255" s="4">
        <v>43830</v>
      </c>
      <c r="N255">
        <v>1</v>
      </c>
      <c r="O255" t="s">
        <v>105</v>
      </c>
      <c r="P255" t="s">
        <v>267</v>
      </c>
      <c r="Q255">
        <v>1</v>
      </c>
      <c r="R255" t="s">
        <v>523</v>
      </c>
      <c r="S255" t="s">
        <v>1086</v>
      </c>
      <c r="T255" t="s">
        <v>1613</v>
      </c>
      <c r="U255" t="s">
        <v>71</v>
      </c>
      <c r="V255" t="s">
        <v>1869</v>
      </c>
      <c r="W255">
        <v>173.8</v>
      </c>
      <c r="X255">
        <v>29.98</v>
      </c>
      <c r="Y255">
        <v>1</v>
      </c>
      <c r="Z255" t="s">
        <v>82</v>
      </c>
      <c r="AA255" t="s">
        <v>2409</v>
      </c>
      <c r="AF255" s="4"/>
      <c r="AG255" s="4"/>
      <c r="AH255" t="s">
        <v>79</v>
      </c>
      <c r="AI255" t="s">
        <v>241</v>
      </c>
      <c r="AJ255" t="s">
        <v>541</v>
      </c>
      <c r="AK255" t="s">
        <v>968</v>
      </c>
      <c r="AL255" t="s">
        <v>1629</v>
      </c>
      <c r="AM255" t="s">
        <v>69</v>
      </c>
      <c r="AN255" t="s">
        <v>1548</v>
      </c>
      <c r="AO255" t="s">
        <v>86</v>
      </c>
      <c r="AP255" t="s">
        <v>2350</v>
      </c>
    </row>
    <row r="256" spans="1:42" x14ac:dyDescent="0.25">
      <c r="A256">
        <v>178</v>
      </c>
      <c r="B256">
        <v>201</v>
      </c>
      <c r="C256" s="4">
        <v>43844</v>
      </c>
      <c r="D256">
        <v>7</v>
      </c>
      <c r="E256" t="s">
        <v>35</v>
      </c>
      <c r="F256" t="s">
        <v>46</v>
      </c>
      <c r="G256" t="s">
        <v>55</v>
      </c>
      <c r="H256" t="s">
        <v>58</v>
      </c>
      <c r="I256" s="4">
        <v>43728</v>
      </c>
      <c r="J256">
        <v>1</v>
      </c>
      <c r="K256" t="s">
        <v>61</v>
      </c>
      <c r="L256" s="4">
        <v>43615</v>
      </c>
      <c r="M256" s="4">
        <v>43830</v>
      </c>
      <c r="N256">
        <v>1</v>
      </c>
      <c r="O256" t="s">
        <v>105</v>
      </c>
      <c r="P256" t="s">
        <v>267</v>
      </c>
      <c r="Q256">
        <v>1</v>
      </c>
      <c r="R256" t="s">
        <v>523</v>
      </c>
      <c r="S256" t="s">
        <v>1086</v>
      </c>
      <c r="T256" t="s">
        <v>1613</v>
      </c>
      <c r="U256" t="s">
        <v>71</v>
      </c>
      <c r="V256" t="s">
        <v>1869</v>
      </c>
      <c r="W256">
        <v>173.8</v>
      </c>
      <c r="X256">
        <v>29.98</v>
      </c>
      <c r="Y256">
        <v>1</v>
      </c>
      <c r="Z256" t="s">
        <v>82</v>
      </c>
      <c r="AA256" t="s">
        <v>2409</v>
      </c>
      <c r="AF256" s="4"/>
      <c r="AG256" s="4"/>
      <c r="AH256" t="s">
        <v>79</v>
      </c>
      <c r="AI256" t="s">
        <v>241</v>
      </c>
      <c r="AJ256" t="s">
        <v>541</v>
      </c>
      <c r="AK256" t="s">
        <v>968</v>
      </c>
      <c r="AL256" t="s">
        <v>1629</v>
      </c>
      <c r="AM256" t="s">
        <v>69</v>
      </c>
      <c r="AN256" t="s">
        <v>1548</v>
      </c>
      <c r="AO256" t="s">
        <v>86</v>
      </c>
      <c r="AP256" t="s">
        <v>2350</v>
      </c>
    </row>
    <row r="257" spans="1:42" x14ac:dyDescent="0.25">
      <c r="A257">
        <v>179</v>
      </c>
      <c r="B257">
        <v>156</v>
      </c>
      <c r="C257" s="4">
        <v>43845</v>
      </c>
      <c r="D257">
        <v>8</v>
      </c>
      <c r="E257" t="s">
        <v>43</v>
      </c>
      <c r="F257" t="s">
        <v>54</v>
      </c>
      <c r="G257" t="s">
        <v>55</v>
      </c>
      <c r="H257" t="s">
        <v>58</v>
      </c>
      <c r="I257" s="4">
        <v>43738</v>
      </c>
      <c r="J257">
        <v>1</v>
      </c>
      <c r="K257" t="s">
        <v>61</v>
      </c>
      <c r="L257" s="4">
        <v>43615</v>
      </c>
      <c r="M257" s="4">
        <v>43830</v>
      </c>
      <c r="N257">
        <v>1</v>
      </c>
      <c r="O257" t="s">
        <v>79</v>
      </c>
      <c r="P257" t="s">
        <v>241</v>
      </c>
      <c r="Q257">
        <v>1</v>
      </c>
      <c r="R257" t="s">
        <v>524</v>
      </c>
      <c r="S257" t="s">
        <v>1087</v>
      </c>
      <c r="T257" t="s">
        <v>1614</v>
      </c>
      <c r="U257" t="s">
        <v>69</v>
      </c>
      <c r="V257" t="s">
        <v>1548</v>
      </c>
      <c r="W257">
        <v>13.95</v>
      </c>
      <c r="X257">
        <v>14.99</v>
      </c>
      <c r="Y257">
        <v>1</v>
      </c>
      <c r="Z257" t="s">
        <v>455</v>
      </c>
      <c r="AA257" t="s">
        <v>2340</v>
      </c>
      <c r="AF257" s="4"/>
      <c r="AG257" s="4"/>
      <c r="AH257" t="s">
        <v>79</v>
      </c>
      <c r="AI257" t="s">
        <v>241</v>
      </c>
      <c r="AJ257" t="s">
        <v>524</v>
      </c>
      <c r="AK257" t="s">
        <v>1087</v>
      </c>
      <c r="AL257" t="s">
        <v>1614</v>
      </c>
      <c r="AM257" t="s">
        <v>69</v>
      </c>
      <c r="AN257" t="s">
        <v>1548</v>
      </c>
      <c r="AO257" t="s">
        <v>455</v>
      </c>
      <c r="AP257" t="s">
        <v>2340</v>
      </c>
    </row>
    <row r="258" spans="1:42" x14ac:dyDescent="0.25">
      <c r="A258">
        <v>180</v>
      </c>
      <c r="B258">
        <v>353</v>
      </c>
      <c r="C258" s="4">
        <v>43845</v>
      </c>
      <c r="D258">
        <v>1</v>
      </c>
      <c r="E258" t="s">
        <v>39</v>
      </c>
      <c r="F258" t="s">
        <v>50</v>
      </c>
      <c r="G258" t="s">
        <v>55</v>
      </c>
      <c r="H258" t="s">
        <v>57</v>
      </c>
      <c r="I258" s="4">
        <v>43661</v>
      </c>
      <c r="J258">
        <v>2</v>
      </c>
      <c r="K258" t="s">
        <v>60</v>
      </c>
      <c r="L258" s="4">
        <v>43615</v>
      </c>
      <c r="M258" s="4">
        <v>43830</v>
      </c>
      <c r="N258">
        <v>1</v>
      </c>
      <c r="O258" t="s">
        <v>70</v>
      </c>
      <c r="P258" t="s">
        <v>232</v>
      </c>
      <c r="Q258">
        <v>1</v>
      </c>
      <c r="R258" t="s">
        <v>394</v>
      </c>
      <c r="S258" t="s">
        <v>956</v>
      </c>
      <c r="T258" t="s">
        <v>1490</v>
      </c>
      <c r="U258" t="s">
        <v>80</v>
      </c>
      <c r="V258" t="s">
        <v>1548</v>
      </c>
      <c r="W258">
        <v>17.98</v>
      </c>
      <c r="X258">
        <v>29.98</v>
      </c>
      <c r="Y258">
        <v>1</v>
      </c>
      <c r="Z258" t="s">
        <v>432</v>
      </c>
      <c r="AA258" t="s">
        <v>2331</v>
      </c>
      <c r="AF258" s="4"/>
      <c r="AG258" s="4"/>
      <c r="AH258" t="s">
        <v>70</v>
      </c>
      <c r="AI258" t="s">
        <v>232</v>
      </c>
      <c r="AJ258" t="s">
        <v>394</v>
      </c>
      <c r="AK258" t="s">
        <v>956</v>
      </c>
      <c r="AL258" t="s">
        <v>1490</v>
      </c>
      <c r="AM258" t="s">
        <v>80</v>
      </c>
      <c r="AN258" t="s">
        <v>1548</v>
      </c>
      <c r="AO258" t="s">
        <v>432</v>
      </c>
      <c r="AP258" t="s">
        <v>2331</v>
      </c>
    </row>
    <row r="259" spans="1:42" x14ac:dyDescent="0.25">
      <c r="A259">
        <v>181</v>
      </c>
      <c r="B259">
        <v>4</v>
      </c>
      <c r="C259" s="4">
        <v>43846</v>
      </c>
      <c r="D259">
        <v>6</v>
      </c>
      <c r="E259" t="s">
        <v>33</v>
      </c>
      <c r="F259" t="s">
        <v>44</v>
      </c>
      <c r="G259" t="s">
        <v>56</v>
      </c>
      <c r="H259" t="s">
        <v>57</v>
      </c>
      <c r="I259" s="4">
        <v>43732</v>
      </c>
      <c r="J259">
        <v>2</v>
      </c>
      <c r="K259" t="s">
        <v>60</v>
      </c>
      <c r="L259" s="4">
        <v>43615</v>
      </c>
      <c r="M259" s="4">
        <v>43830</v>
      </c>
      <c r="N259">
        <v>1</v>
      </c>
      <c r="O259" t="s">
        <v>71</v>
      </c>
      <c r="P259" t="s">
        <v>233</v>
      </c>
      <c r="Q259">
        <v>1</v>
      </c>
      <c r="R259" t="s">
        <v>525</v>
      </c>
      <c r="S259" t="s">
        <v>1088</v>
      </c>
      <c r="T259" t="s">
        <v>1615</v>
      </c>
      <c r="U259" t="s">
        <v>110</v>
      </c>
      <c r="V259" t="s">
        <v>2032</v>
      </c>
      <c r="W259">
        <v>3174</v>
      </c>
      <c r="X259">
        <v>149.94</v>
      </c>
      <c r="Y259">
        <v>1</v>
      </c>
      <c r="Z259" t="s">
        <v>110</v>
      </c>
      <c r="AA259" t="s">
        <v>2410</v>
      </c>
      <c r="AF259" s="4"/>
      <c r="AG259" s="4"/>
      <c r="AH259" t="s">
        <v>69</v>
      </c>
      <c r="AI259" t="s">
        <v>231</v>
      </c>
      <c r="AJ259" t="s">
        <v>856</v>
      </c>
      <c r="AK259" t="s">
        <v>1393</v>
      </c>
      <c r="AL259" t="s">
        <v>1909</v>
      </c>
      <c r="AM259" t="s">
        <v>67</v>
      </c>
      <c r="AN259" t="s">
        <v>1577</v>
      </c>
      <c r="AO259" t="s">
        <v>67</v>
      </c>
      <c r="AP259" t="s">
        <v>2373</v>
      </c>
    </row>
    <row r="260" spans="1:42" x14ac:dyDescent="0.25">
      <c r="A260">
        <v>181</v>
      </c>
      <c r="B260">
        <v>4</v>
      </c>
      <c r="C260" s="4">
        <v>43846</v>
      </c>
      <c r="D260">
        <v>6</v>
      </c>
      <c r="E260" t="s">
        <v>33</v>
      </c>
      <c r="F260" t="s">
        <v>44</v>
      </c>
      <c r="G260" t="s">
        <v>56</v>
      </c>
      <c r="H260" t="s">
        <v>57</v>
      </c>
      <c r="I260" s="4">
        <v>43732</v>
      </c>
      <c r="J260">
        <v>2</v>
      </c>
      <c r="K260" t="s">
        <v>60</v>
      </c>
      <c r="L260" s="4">
        <v>43615</v>
      </c>
      <c r="M260" s="4">
        <v>43830</v>
      </c>
      <c r="N260">
        <v>1</v>
      </c>
      <c r="O260" t="s">
        <v>71</v>
      </c>
      <c r="P260" t="s">
        <v>233</v>
      </c>
      <c r="Q260">
        <v>1</v>
      </c>
      <c r="R260" t="s">
        <v>525</v>
      </c>
      <c r="S260" t="s">
        <v>1088</v>
      </c>
      <c r="T260" t="s">
        <v>1615</v>
      </c>
      <c r="U260" t="s">
        <v>110</v>
      </c>
      <c r="V260" t="s">
        <v>2032</v>
      </c>
      <c r="W260">
        <v>3174</v>
      </c>
      <c r="X260">
        <v>149.94</v>
      </c>
      <c r="Y260">
        <v>1</v>
      </c>
      <c r="Z260" t="s">
        <v>110</v>
      </c>
      <c r="AA260" t="s">
        <v>2410</v>
      </c>
      <c r="AF260" s="4"/>
      <c r="AG260" s="4"/>
      <c r="AH260" t="s">
        <v>69</v>
      </c>
      <c r="AI260" t="s">
        <v>231</v>
      </c>
      <c r="AJ260" t="s">
        <v>856</v>
      </c>
      <c r="AK260" t="s">
        <v>1393</v>
      </c>
      <c r="AL260" t="s">
        <v>1909</v>
      </c>
      <c r="AM260" t="s">
        <v>67</v>
      </c>
      <c r="AN260" t="s">
        <v>1577</v>
      </c>
      <c r="AO260" t="s">
        <v>67</v>
      </c>
      <c r="AP260" t="s">
        <v>2373</v>
      </c>
    </row>
    <row r="261" spans="1:42" x14ac:dyDescent="0.25">
      <c r="A261">
        <v>182</v>
      </c>
      <c r="B261">
        <v>249</v>
      </c>
      <c r="C261" s="4">
        <v>43846</v>
      </c>
      <c r="D261">
        <v>1</v>
      </c>
      <c r="E261" t="s">
        <v>39</v>
      </c>
      <c r="F261" t="s">
        <v>50</v>
      </c>
      <c r="G261" t="s">
        <v>55</v>
      </c>
      <c r="H261" t="s">
        <v>57</v>
      </c>
      <c r="I261" s="4">
        <v>43653</v>
      </c>
      <c r="J261">
        <v>1</v>
      </c>
      <c r="K261" t="s">
        <v>61</v>
      </c>
      <c r="L261" s="4">
        <v>43615</v>
      </c>
      <c r="M261" s="4">
        <v>43830</v>
      </c>
      <c r="N261">
        <v>2</v>
      </c>
      <c r="O261" t="s">
        <v>120</v>
      </c>
      <c r="P261" t="s">
        <v>282</v>
      </c>
      <c r="Q261">
        <v>2</v>
      </c>
      <c r="R261" t="s">
        <v>526</v>
      </c>
      <c r="S261" t="s">
        <v>1089</v>
      </c>
      <c r="T261" t="s">
        <v>1616</v>
      </c>
      <c r="U261" t="s">
        <v>2006</v>
      </c>
      <c r="V261" t="s">
        <v>2050</v>
      </c>
      <c r="W261">
        <v>1103.92</v>
      </c>
      <c r="X261">
        <v>79.92</v>
      </c>
      <c r="Y261">
        <v>2</v>
      </c>
      <c r="Z261" t="s">
        <v>2134</v>
      </c>
      <c r="AA261" t="s">
        <v>2411</v>
      </c>
      <c r="AF261" s="4"/>
      <c r="AG261" s="4"/>
      <c r="AH261" t="s">
        <v>78</v>
      </c>
      <c r="AI261" t="s">
        <v>240</v>
      </c>
      <c r="AJ261" t="s">
        <v>668</v>
      </c>
      <c r="AK261" t="s">
        <v>1212</v>
      </c>
      <c r="AL261" t="s">
        <v>1735</v>
      </c>
      <c r="AM261" t="s">
        <v>69</v>
      </c>
      <c r="AN261" t="s">
        <v>1562</v>
      </c>
      <c r="AO261" t="s">
        <v>393</v>
      </c>
      <c r="AP261" t="s">
        <v>2345</v>
      </c>
    </row>
    <row r="262" spans="1:42" x14ac:dyDescent="0.25">
      <c r="A262">
        <v>182</v>
      </c>
      <c r="B262">
        <v>249</v>
      </c>
      <c r="C262" s="4">
        <v>43846</v>
      </c>
      <c r="D262">
        <v>1</v>
      </c>
      <c r="E262" t="s">
        <v>39</v>
      </c>
      <c r="F262" t="s">
        <v>50</v>
      </c>
      <c r="G262" t="s">
        <v>55</v>
      </c>
      <c r="H262" t="s">
        <v>57</v>
      </c>
      <c r="I262" s="4">
        <v>43653</v>
      </c>
      <c r="J262">
        <v>1</v>
      </c>
      <c r="K262" t="s">
        <v>61</v>
      </c>
      <c r="L262" s="4">
        <v>43615</v>
      </c>
      <c r="M262" s="4">
        <v>43830</v>
      </c>
      <c r="N262">
        <v>2</v>
      </c>
      <c r="O262" t="s">
        <v>120</v>
      </c>
      <c r="P262" t="s">
        <v>282</v>
      </c>
      <c r="Q262">
        <v>2</v>
      </c>
      <c r="R262" t="s">
        <v>526</v>
      </c>
      <c r="S262" t="s">
        <v>1089</v>
      </c>
      <c r="T262" t="s">
        <v>1616</v>
      </c>
      <c r="U262" t="s">
        <v>2006</v>
      </c>
      <c r="V262" t="s">
        <v>2050</v>
      </c>
      <c r="W262">
        <v>1103.92</v>
      </c>
      <c r="X262">
        <v>79.92</v>
      </c>
      <c r="Y262">
        <v>2</v>
      </c>
      <c r="Z262" t="s">
        <v>2134</v>
      </c>
      <c r="AA262" t="s">
        <v>2411</v>
      </c>
      <c r="AF262" s="4"/>
      <c r="AG262" s="4"/>
      <c r="AH262" t="s">
        <v>78</v>
      </c>
      <c r="AI262" t="s">
        <v>240</v>
      </c>
      <c r="AJ262" t="s">
        <v>668</v>
      </c>
      <c r="AK262" t="s">
        <v>1212</v>
      </c>
      <c r="AL262" t="s">
        <v>1735</v>
      </c>
      <c r="AM262" t="s">
        <v>69</v>
      </c>
      <c r="AN262" t="s">
        <v>1562</v>
      </c>
      <c r="AO262" t="s">
        <v>393</v>
      </c>
      <c r="AP262" t="s">
        <v>2345</v>
      </c>
    </row>
    <row r="263" spans="1:42" x14ac:dyDescent="0.25">
      <c r="A263">
        <v>182</v>
      </c>
      <c r="B263">
        <v>249</v>
      </c>
      <c r="C263" s="4">
        <v>43846</v>
      </c>
      <c r="D263">
        <v>1</v>
      </c>
      <c r="E263" t="s">
        <v>39</v>
      </c>
      <c r="F263" t="s">
        <v>50</v>
      </c>
      <c r="G263" t="s">
        <v>55</v>
      </c>
      <c r="H263" t="s">
        <v>57</v>
      </c>
      <c r="I263" s="4">
        <v>43653</v>
      </c>
      <c r="J263">
        <v>1</v>
      </c>
      <c r="K263" t="s">
        <v>61</v>
      </c>
      <c r="L263" s="4">
        <v>43615</v>
      </c>
      <c r="M263" s="4">
        <v>43830</v>
      </c>
      <c r="N263">
        <v>2</v>
      </c>
      <c r="O263" t="s">
        <v>120</v>
      </c>
      <c r="P263" t="s">
        <v>282</v>
      </c>
      <c r="Q263">
        <v>2</v>
      </c>
      <c r="R263" t="s">
        <v>526</v>
      </c>
      <c r="S263" t="s">
        <v>1089</v>
      </c>
      <c r="T263" t="s">
        <v>1616</v>
      </c>
      <c r="U263" t="s">
        <v>2006</v>
      </c>
      <c r="V263" t="s">
        <v>2050</v>
      </c>
      <c r="W263">
        <v>1103.92</v>
      </c>
      <c r="X263">
        <v>79.92</v>
      </c>
      <c r="Y263">
        <v>2</v>
      </c>
      <c r="Z263" t="s">
        <v>2134</v>
      </c>
      <c r="AA263" t="s">
        <v>2411</v>
      </c>
      <c r="AF263" s="4"/>
      <c r="AG263" s="4"/>
      <c r="AH263" t="s">
        <v>84</v>
      </c>
      <c r="AI263" t="s">
        <v>246</v>
      </c>
      <c r="AJ263" t="s">
        <v>438</v>
      </c>
      <c r="AK263" t="s">
        <v>1000</v>
      </c>
      <c r="AL263" t="s">
        <v>1532</v>
      </c>
      <c r="AM263" t="s">
        <v>67</v>
      </c>
      <c r="AN263" t="s">
        <v>1562</v>
      </c>
      <c r="AO263" t="s">
        <v>645</v>
      </c>
      <c r="AP263" t="s">
        <v>2347</v>
      </c>
    </row>
    <row r="264" spans="1:42" x14ac:dyDescent="0.25">
      <c r="A264">
        <v>182</v>
      </c>
      <c r="B264">
        <v>249</v>
      </c>
      <c r="C264" s="4">
        <v>43846</v>
      </c>
      <c r="D264">
        <v>1</v>
      </c>
      <c r="E264" t="s">
        <v>39</v>
      </c>
      <c r="F264" t="s">
        <v>50</v>
      </c>
      <c r="G264" t="s">
        <v>55</v>
      </c>
      <c r="H264" t="s">
        <v>57</v>
      </c>
      <c r="I264" s="4">
        <v>43653</v>
      </c>
      <c r="J264">
        <v>1</v>
      </c>
      <c r="K264" t="s">
        <v>61</v>
      </c>
      <c r="L264" s="4">
        <v>43615</v>
      </c>
      <c r="M264" s="4">
        <v>43830</v>
      </c>
      <c r="N264">
        <v>2</v>
      </c>
      <c r="O264" t="s">
        <v>120</v>
      </c>
      <c r="P264" t="s">
        <v>282</v>
      </c>
      <c r="Q264">
        <v>2</v>
      </c>
      <c r="R264" t="s">
        <v>526</v>
      </c>
      <c r="S264" t="s">
        <v>1089</v>
      </c>
      <c r="T264" t="s">
        <v>1616</v>
      </c>
      <c r="U264" t="s">
        <v>2006</v>
      </c>
      <c r="V264" t="s">
        <v>2050</v>
      </c>
      <c r="W264">
        <v>1103.92</v>
      </c>
      <c r="X264">
        <v>79.92</v>
      </c>
      <c r="Y264">
        <v>2</v>
      </c>
      <c r="Z264" t="s">
        <v>2134</v>
      </c>
      <c r="AA264" t="s">
        <v>2411</v>
      </c>
      <c r="AF264" s="4"/>
      <c r="AG264" s="4"/>
      <c r="AH264" t="s">
        <v>84</v>
      </c>
      <c r="AI264" t="s">
        <v>246</v>
      </c>
      <c r="AJ264" t="s">
        <v>438</v>
      </c>
      <c r="AK264" t="s">
        <v>1000</v>
      </c>
      <c r="AL264" t="s">
        <v>1532</v>
      </c>
      <c r="AM264" t="s">
        <v>67</v>
      </c>
      <c r="AN264" t="s">
        <v>1562</v>
      </c>
      <c r="AO264" t="s">
        <v>645</v>
      </c>
      <c r="AP264" t="s">
        <v>2347</v>
      </c>
    </row>
    <row r="265" spans="1:42" x14ac:dyDescent="0.25">
      <c r="A265">
        <v>183</v>
      </c>
      <c r="B265">
        <v>18</v>
      </c>
      <c r="C265" s="4">
        <v>43850</v>
      </c>
      <c r="D265">
        <v>4</v>
      </c>
      <c r="E265" t="s">
        <v>40</v>
      </c>
      <c r="F265" t="s">
        <v>51</v>
      </c>
      <c r="G265" t="s">
        <v>56</v>
      </c>
      <c r="H265" t="s">
        <v>57</v>
      </c>
      <c r="I265" s="4">
        <v>43660</v>
      </c>
      <c r="J265">
        <v>3</v>
      </c>
      <c r="K265" t="s">
        <v>59</v>
      </c>
      <c r="L265" s="4">
        <v>43615</v>
      </c>
      <c r="M265" s="4">
        <v>43830</v>
      </c>
      <c r="N265">
        <v>1</v>
      </c>
      <c r="O265" t="s">
        <v>80</v>
      </c>
      <c r="P265" t="s">
        <v>242</v>
      </c>
      <c r="Q265">
        <v>1</v>
      </c>
      <c r="R265" t="s">
        <v>486</v>
      </c>
      <c r="S265" t="s">
        <v>1049</v>
      </c>
      <c r="T265" t="s">
        <v>1533</v>
      </c>
      <c r="U265" t="s">
        <v>69</v>
      </c>
      <c r="V265" t="s">
        <v>1548</v>
      </c>
      <c r="W265">
        <v>59.99</v>
      </c>
      <c r="X265">
        <v>14.99</v>
      </c>
      <c r="Y265">
        <v>1</v>
      </c>
      <c r="Z265" t="s">
        <v>79</v>
      </c>
      <c r="AA265" t="s">
        <v>2349</v>
      </c>
      <c r="AF265" s="4"/>
      <c r="AG265" s="4"/>
      <c r="AH265" t="s">
        <v>80</v>
      </c>
      <c r="AI265" t="s">
        <v>242</v>
      </c>
      <c r="AJ265" t="s">
        <v>486</v>
      </c>
      <c r="AK265" t="s">
        <v>1049</v>
      </c>
      <c r="AL265" t="s">
        <v>1533</v>
      </c>
      <c r="AM265" t="s">
        <v>69</v>
      </c>
      <c r="AN265" t="s">
        <v>1548</v>
      </c>
      <c r="AO265" t="s">
        <v>79</v>
      </c>
      <c r="AP265" t="s">
        <v>2349</v>
      </c>
    </row>
    <row r="266" spans="1:42" x14ac:dyDescent="0.25">
      <c r="A266">
        <v>184</v>
      </c>
      <c r="B266">
        <v>60</v>
      </c>
      <c r="C266" s="4">
        <v>43850</v>
      </c>
      <c r="D266">
        <v>4</v>
      </c>
      <c r="E266" t="s">
        <v>40</v>
      </c>
      <c r="F266" t="s">
        <v>51</v>
      </c>
      <c r="G266" t="s">
        <v>55</v>
      </c>
      <c r="H266" t="s">
        <v>57</v>
      </c>
      <c r="I266" s="4">
        <v>43713</v>
      </c>
      <c r="J266">
        <v>3</v>
      </c>
      <c r="K266" t="s">
        <v>59</v>
      </c>
      <c r="L266" s="4">
        <v>43615</v>
      </c>
      <c r="M266" s="4">
        <v>43830</v>
      </c>
      <c r="N266">
        <v>1</v>
      </c>
      <c r="O266" t="s">
        <v>67</v>
      </c>
      <c r="P266" t="s">
        <v>229</v>
      </c>
      <c r="Q266">
        <v>1</v>
      </c>
      <c r="R266" t="s">
        <v>527</v>
      </c>
      <c r="S266" t="s">
        <v>953</v>
      </c>
      <c r="T266" t="s">
        <v>1617</v>
      </c>
      <c r="U266" t="s">
        <v>80</v>
      </c>
      <c r="V266" t="s">
        <v>1548</v>
      </c>
      <c r="W266">
        <v>61.98</v>
      </c>
      <c r="X266">
        <v>29.98</v>
      </c>
      <c r="Y266">
        <v>1</v>
      </c>
      <c r="Z266" t="s">
        <v>84</v>
      </c>
      <c r="AA266" t="s">
        <v>2366</v>
      </c>
      <c r="AF266" s="4"/>
      <c r="AG266" s="4"/>
      <c r="AH266" t="s">
        <v>67</v>
      </c>
      <c r="AI266" t="s">
        <v>229</v>
      </c>
      <c r="AJ266" t="s">
        <v>527</v>
      </c>
      <c r="AK266" t="s">
        <v>953</v>
      </c>
      <c r="AL266" t="s">
        <v>1617</v>
      </c>
      <c r="AM266" t="s">
        <v>80</v>
      </c>
      <c r="AN266" t="s">
        <v>1548</v>
      </c>
      <c r="AO266" t="s">
        <v>84</v>
      </c>
      <c r="AP266" t="s">
        <v>2366</v>
      </c>
    </row>
    <row r="267" spans="1:42" x14ac:dyDescent="0.25">
      <c r="A267">
        <v>185</v>
      </c>
      <c r="B267">
        <v>90</v>
      </c>
      <c r="C267" s="4">
        <v>43851</v>
      </c>
      <c r="D267">
        <v>3</v>
      </c>
      <c r="E267" t="s">
        <v>34</v>
      </c>
      <c r="F267" t="s">
        <v>45</v>
      </c>
      <c r="G267" t="s">
        <v>55</v>
      </c>
      <c r="H267" t="s">
        <v>58</v>
      </c>
      <c r="I267" s="4">
        <v>43824</v>
      </c>
      <c r="J267">
        <v>3</v>
      </c>
      <c r="K267" t="s">
        <v>59</v>
      </c>
      <c r="L267" s="4">
        <v>43615</v>
      </c>
      <c r="M267" s="4">
        <v>43830</v>
      </c>
      <c r="N267">
        <v>1</v>
      </c>
      <c r="O267" t="s">
        <v>70</v>
      </c>
      <c r="P267" t="s">
        <v>232</v>
      </c>
      <c r="Q267">
        <v>1</v>
      </c>
      <c r="R267" t="s">
        <v>411</v>
      </c>
      <c r="S267" t="s">
        <v>973</v>
      </c>
      <c r="T267" t="s">
        <v>1506</v>
      </c>
      <c r="U267" t="s">
        <v>80</v>
      </c>
      <c r="V267" t="s">
        <v>1517</v>
      </c>
      <c r="W267">
        <v>191.9</v>
      </c>
      <c r="X267">
        <v>39.979999999999997</v>
      </c>
      <c r="Y267">
        <v>1</v>
      </c>
      <c r="Z267" t="s">
        <v>673</v>
      </c>
      <c r="AA267" t="s">
        <v>2348</v>
      </c>
      <c r="AB267">
        <v>2</v>
      </c>
      <c r="AC267" t="s">
        <v>2634</v>
      </c>
      <c r="AD267">
        <v>270</v>
      </c>
      <c r="AE267" t="s">
        <v>2636</v>
      </c>
      <c r="AF267" s="4">
        <v>43834</v>
      </c>
      <c r="AG267" s="4">
        <v>43875</v>
      </c>
      <c r="AH267" t="s">
        <v>70</v>
      </c>
      <c r="AI267" t="s">
        <v>232</v>
      </c>
      <c r="AJ267" t="s">
        <v>411</v>
      </c>
      <c r="AK267" t="s">
        <v>973</v>
      </c>
      <c r="AL267" t="s">
        <v>1506</v>
      </c>
      <c r="AM267" t="s">
        <v>80</v>
      </c>
      <c r="AN267" t="s">
        <v>1517</v>
      </c>
      <c r="AO267" t="s">
        <v>673</v>
      </c>
      <c r="AP267" t="s">
        <v>2348</v>
      </c>
    </row>
    <row r="268" spans="1:42" x14ac:dyDescent="0.25">
      <c r="A268">
        <v>186</v>
      </c>
      <c r="B268">
        <v>110</v>
      </c>
      <c r="C268" s="4">
        <v>43851</v>
      </c>
      <c r="D268">
        <v>1</v>
      </c>
      <c r="E268" t="s">
        <v>39</v>
      </c>
      <c r="F268" t="s">
        <v>50</v>
      </c>
      <c r="G268" t="s">
        <v>55</v>
      </c>
      <c r="H268" t="s">
        <v>58</v>
      </c>
      <c r="I268" s="4">
        <v>43648</v>
      </c>
      <c r="J268">
        <v>2</v>
      </c>
      <c r="K268" t="s">
        <v>60</v>
      </c>
      <c r="L268" s="4">
        <v>43615</v>
      </c>
      <c r="M268" s="4">
        <v>43830</v>
      </c>
      <c r="N268">
        <v>2</v>
      </c>
      <c r="O268" t="s">
        <v>66</v>
      </c>
      <c r="P268" t="s">
        <v>228</v>
      </c>
      <c r="Q268">
        <v>2</v>
      </c>
      <c r="R268" t="s">
        <v>528</v>
      </c>
      <c r="S268" t="s">
        <v>1090</v>
      </c>
      <c r="T268" t="s">
        <v>1571</v>
      </c>
      <c r="U268" t="s">
        <v>75</v>
      </c>
      <c r="V268" t="s">
        <v>2042</v>
      </c>
      <c r="W268">
        <v>274.95</v>
      </c>
      <c r="X268">
        <v>59.95</v>
      </c>
      <c r="Y268">
        <v>2</v>
      </c>
      <c r="Z268" t="s">
        <v>2082</v>
      </c>
      <c r="AA268" t="s">
        <v>2327</v>
      </c>
      <c r="AF268" s="4"/>
      <c r="AG268" s="4"/>
      <c r="AH268" t="s">
        <v>70</v>
      </c>
      <c r="AI268" t="s">
        <v>232</v>
      </c>
      <c r="AJ268" t="s">
        <v>495</v>
      </c>
      <c r="AK268" t="s">
        <v>1058</v>
      </c>
      <c r="AL268" t="s">
        <v>1587</v>
      </c>
      <c r="AM268" t="s">
        <v>80</v>
      </c>
      <c r="AN268" t="s">
        <v>1548</v>
      </c>
      <c r="AO268" t="s">
        <v>673</v>
      </c>
      <c r="AP268" t="s">
        <v>2348</v>
      </c>
    </row>
    <row r="269" spans="1:42" x14ac:dyDescent="0.25">
      <c r="A269">
        <v>186</v>
      </c>
      <c r="B269">
        <v>110</v>
      </c>
      <c r="C269" s="4">
        <v>43851</v>
      </c>
      <c r="D269">
        <v>1</v>
      </c>
      <c r="E269" t="s">
        <v>39</v>
      </c>
      <c r="F269" t="s">
        <v>50</v>
      </c>
      <c r="G269" t="s">
        <v>55</v>
      </c>
      <c r="H269" t="s">
        <v>58</v>
      </c>
      <c r="I269" s="4">
        <v>43648</v>
      </c>
      <c r="J269">
        <v>2</v>
      </c>
      <c r="K269" t="s">
        <v>60</v>
      </c>
      <c r="L269" s="4">
        <v>43615</v>
      </c>
      <c r="M269" s="4">
        <v>43830</v>
      </c>
      <c r="N269">
        <v>2</v>
      </c>
      <c r="O269" t="s">
        <v>66</v>
      </c>
      <c r="P269" t="s">
        <v>228</v>
      </c>
      <c r="Q269">
        <v>2</v>
      </c>
      <c r="R269" t="s">
        <v>528</v>
      </c>
      <c r="S269" t="s">
        <v>1090</v>
      </c>
      <c r="T269" t="s">
        <v>1571</v>
      </c>
      <c r="U269" t="s">
        <v>75</v>
      </c>
      <c r="V269" t="s">
        <v>2042</v>
      </c>
      <c r="W269">
        <v>274.95</v>
      </c>
      <c r="X269">
        <v>59.95</v>
      </c>
      <c r="Y269">
        <v>2</v>
      </c>
      <c r="Z269" t="s">
        <v>2082</v>
      </c>
      <c r="AA269" t="s">
        <v>2327</v>
      </c>
      <c r="AF269" s="4"/>
      <c r="AG269" s="4"/>
      <c r="AH269" t="s">
        <v>80</v>
      </c>
      <c r="AI269" t="s">
        <v>242</v>
      </c>
      <c r="AJ269" t="s">
        <v>508</v>
      </c>
      <c r="AK269" t="s">
        <v>1071</v>
      </c>
      <c r="AL269" t="s">
        <v>1587</v>
      </c>
      <c r="AM269" t="s">
        <v>67</v>
      </c>
      <c r="AN269" t="s">
        <v>1562</v>
      </c>
      <c r="AO269" t="s">
        <v>79</v>
      </c>
      <c r="AP269" t="s">
        <v>2349</v>
      </c>
    </row>
    <row r="270" spans="1:42" x14ac:dyDescent="0.25">
      <c r="A270">
        <v>187</v>
      </c>
      <c r="B270">
        <v>243</v>
      </c>
      <c r="C270" s="4">
        <v>43852</v>
      </c>
      <c r="D270">
        <v>9</v>
      </c>
      <c r="E270" t="s">
        <v>41</v>
      </c>
      <c r="F270" t="s">
        <v>52</v>
      </c>
      <c r="G270" t="s">
        <v>55</v>
      </c>
      <c r="H270" t="s">
        <v>57</v>
      </c>
      <c r="I270" s="4">
        <v>43616</v>
      </c>
      <c r="J270">
        <v>3</v>
      </c>
      <c r="K270" t="s">
        <v>59</v>
      </c>
      <c r="L270" s="4">
        <v>43615</v>
      </c>
      <c r="M270" s="4">
        <v>43830</v>
      </c>
      <c r="N270">
        <v>2</v>
      </c>
      <c r="O270" t="s">
        <v>121</v>
      </c>
      <c r="P270" t="s">
        <v>283</v>
      </c>
      <c r="Q270">
        <v>2</v>
      </c>
      <c r="R270" t="s">
        <v>529</v>
      </c>
      <c r="S270" t="s">
        <v>1091</v>
      </c>
      <c r="T270" t="s">
        <v>1618</v>
      </c>
      <c r="U270" t="s">
        <v>75</v>
      </c>
      <c r="V270" t="s">
        <v>1869</v>
      </c>
      <c r="W270">
        <v>244.87</v>
      </c>
      <c r="X270">
        <v>74.95</v>
      </c>
      <c r="Y270">
        <v>2</v>
      </c>
      <c r="Z270" t="s">
        <v>107</v>
      </c>
      <c r="AA270" t="s">
        <v>2412</v>
      </c>
      <c r="AF270" s="4"/>
      <c r="AG270" s="4"/>
      <c r="AH270" t="s">
        <v>79</v>
      </c>
      <c r="AI270" t="s">
        <v>241</v>
      </c>
      <c r="AJ270" t="s">
        <v>481</v>
      </c>
      <c r="AK270" t="s">
        <v>1045</v>
      </c>
      <c r="AL270" t="s">
        <v>1573</v>
      </c>
      <c r="AM270" t="s">
        <v>80</v>
      </c>
      <c r="AN270" t="s">
        <v>1548</v>
      </c>
      <c r="AO270" t="s">
        <v>65</v>
      </c>
      <c r="AP270" t="s">
        <v>2343</v>
      </c>
    </row>
    <row r="271" spans="1:42" x14ac:dyDescent="0.25">
      <c r="A271">
        <v>187</v>
      </c>
      <c r="B271">
        <v>243</v>
      </c>
      <c r="C271" s="4">
        <v>43852</v>
      </c>
      <c r="D271">
        <v>9</v>
      </c>
      <c r="E271" t="s">
        <v>41</v>
      </c>
      <c r="F271" t="s">
        <v>52</v>
      </c>
      <c r="G271" t="s">
        <v>55</v>
      </c>
      <c r="H271" t="s">
        <v>57</v>
      </c>
      <c r="I271" s="4">
        <v>43616</v>
      </c>
      <c r="J271">
        <v>3</v>
      </c>
      <c r="K271" t="s">
        <v>59</v>
      </c>
      <c r="L271" s="4">
        <v>43615</v>
      </c>
      <c r="M271" s="4">
        <v>43830</v>
      </c>
      <c r="N271">
        <v>2</v>
      </c>
      <c r="O271" t="s">
        <v>121</v>
      </c>
      <c r="P271" t="s">
        <v>283</v>
      </c>
      <c r="Q271">
        <v>2</v>
      </c>
      <c r="R271" t="s">
        <v>529</v>
      </c>
      <c r="S271" t="s">
        <v>1091</v>
      </c>
      <c r="T271" t="s">
        <v>1618</v>
      </c>
      <c r="U271" t="s">
        <v>75</v>
      </c>
      <c r="V271" t="s">
        <v>1869</v>
      </c>
      <c r="W271">
        <v>244.87</v>
      </c>
      <c r="X271">
        <v>74.95</v>
      </c>
      <c r="Y271">
        <v>2</v>
      </c>
      <c r="Z271" t="s">
        <v>107</v>
      </c>
      <c r="AA271" t="s">
        <v>2412</v>
      </c>
      <c r="AF271" s="4"/>
      <c r="AG271" s="4"/>
      <c r="AH271" t="s">
        <v>80</v>
      </c>
      <c r="AI271" t="s">
        <v>242</v>
      </c>
      <c r="AJ271" t="s">
        <v>65</v>
      </c>
      <c r="AK271" t="s">
        <v>1267</v>
      </c>
      <c r="AL271" t="s">
        <v>1548</v>
      </c>
      <c r="AM271" t="s">
        <v>67</v>
      </c>
      <c r="AN271" t="s">
        <v>1548</v>
      </c>
      <c r="AO271" t="s">
        <v>80</v>
      </c>
      <c r="AP271" t="s">
        <v>2357</v>
      </c>
    </row>
    <row r="272" spans="1:42" x14ac:dyDescent="0.25">
      <c r="A272">
        <v>188</v>
      </c>
      <c r="B272">
        <v>396</v>
      </c>
      <c r="C272" s="4">
        <v>43852</v>
      </c>
      <c r="D272">
        <v>8</v>
      </c>
      <c r="E272" t="s">
        <v>43</v>
      </c>
      <c r="F272" t="s">
        <v>54</v>
      </c>
      <c r="G272" t="s">
        <v>55</v>
      </c>
      <c r="H272" t="s">
        <v>57</v>
      </c>
      <c r="I272" s="4">
        <v>43593</v>
      </c>
      <c r="J272">
        <v>2</v>
      </c>
      <c r="L272" s="4"/>
      <c r="M272" s="4"/>
      <c r="N272">
        <v>1</v>
      </c>
      <c r="O272" t="s">
        <v>79</v>
      </c>
      <c r="P272" t="s">
        <v>241</v>
      </c>
      <c r="Q272">
        <v>1</v>
      </c>
      <c r="R272" t="s">
        <v>530</v>
      </c>
      <c r="S272" t="s">
        <v>1092</v>
      </c>
      <c r="T272" t="s">
        <v>1619</v>
      </c>
      <c r="U272" t="s">
        <v>67</v>
      </c>
      <c r="V272" t="s">
        <v>1548</v>
      </c>
      <c r="W272">
        <v>188.97</v>
      </c>
      <c r="X272">
        <v>44.97</v>
      </c>
      <c r="Y272">
        <v>1</v>
      </c>
      <c r="Z272" t="s">
        <v>65</v>
      </c>
      <c r="AA272" t="s">
        <v>2343</v>
      </c>
      <c r="AF272" s="4"/>
      <c r="AG272" s="4"/>
      <c r="AH272" t="s">
        <v>79</v>
      </c>
      <c r="AI272" t="s">
        <v>241</v>
      </c>
      <c r="AJ272" t="s">
        <v>530</v>
      </c>
      <c r="AK272" t="s">
        <v>1092</v>
      </c>
      <c r="AL272" t="s">
        <v>1619</v>
      </c>
      <c r="AM272" t="s">
        <v>67</v>
      </c>
      <c r="AN272" t="s">
        <v>1548</v>
      </c>
      <c r="AO272" t="s">
        <v>65</v>
      </c>
      <c r="AP272" t="s">
        <v>2343</v>
      </c>
    </row>
    <row r="273" spans="1:42" x14ac:dyDescent="0.25">
      <c r="A273">
        <v>189</v>
      </c>
      <c r="B273">
        <v>452</v>
      </c>
      <c r="C273" s="4">
        <v>43853</v>
      </c>
      <c r="D273">
        <v>9</v>
      </c>
      <c r="E273" t="s">
        <v>41</v>
      </c>
      <c r="F273" t="s">
        <v>52</v>
      </c>
      <c r="G273" t="s">
        <v>55</v>
      </c>
      <c r="H273" t="s">
        <v>58</v>
      </c>
      <c r="I273" s="4">
        <v>43598</v>
      </c>
      <c r="J273">
        <v>3</v>
      </c>
      <c r="L273" s="4"/>
      <c r="M273" s="4"/>
      <c r="N273">
        <v>1</v>
      </c>
      <c r="O273" t="s">
        <v>78</v>
      </c>
      <c r="P273" t="s">
        <v>240</v>
      </c>
      <c r="Q273">
        <v>1</v>
      </c>
      <c r="R273" t="s">
        <v>79</v>
      </c>
      <c r="S273" t="s">
        <v>1080</v>
      </c>
      <c r="T273" t="s">
        <v>1606</v>
      </c>
      <c r="U273" t="s">
        <v>80</v>
      </c>
      <c r="V273" t="s">
        <v>1548</v>
      </c>
      <c r="W273">
        <v>51.98</v>
      </c>
      <c r="X273">
        <v>29.98</v>
      </c>
      <c r="Y273">
        <v>1</v>
      </c>
      <c r="Z273" t="s">
        <v>393</v>
      </c>
      <c r="AA273" t="s">
        <v>2345</v>
      </c>
      <c r="AF273" s="4"/>
      <c r="AG273" s="4"/>
      <c r="AH273" t="s">
        <v>78</v>
      </c>
      <c r="AI273" t="s">
        <v>240</v>
      </c>
      <c r="AJ273" t="s">
        <v>79</v>
      </c>
      <c r="AK273" t="s">
        <v>1080</v>
      </c>
      <c r="AL273" t="s">
        <v>1606</v>
      </c>
      <c r="AM273" t="s">
        <v>80</v>
      </c>
      <c r="AN273" t="s">
        <v>1548</v>
      </c>
      <c r="AO273" t="s">
        <v>393</v>
      </c>
      <c r="AP273" t="s">
        <v>2345</v>
      </c>
    </row>
    <row r="274" spans="1:42" x14ac:dyDescent="0.25">
      <c r="A274">
        <v>190</v>
      </c>
      <c r="B274">
        <v>102</v>
      </c>
      <c r="C274" s="4">
        <v>43854</v>
      </c>
      <c r="D274">
        <v>10</v>
      </c>
      <c r="E274" t="s">
        <v>42</v>
      </c>
      <c r="F274" t="s">
        <v>53</v>
      </c>
      <c r="G274" t="s">
        <v>55</v>
      </c>
      <c r="H274" t="s">
        <v>57</v>
      </c>
      <c r="I274" s="4">
        <v>43709</v>
      </c>
      <c r="J274">
        <v>3</v>
      </c>
      <c r="K274" t="s">
        <v>59</v>
      </c>
      <c r="L274" s="4">
        <v>43615</v>
      </c>
      <c r="M274" s="4">
        <v>43830</v>
      </c>
      <c r="N274">
        <v>1</v>
      </c>
      <c r="O274" t="s">
        <v>79</v>
      </c>
      <c r="P274" t="s">
        <v>241</v>
      </c>
      <c r="Q274">
        <v>1</v>
      </c>
      <c r="R274" t="s">
        <v>524</v>
      </c>
      <c r="S274" t="s">
        <v>1087</v>
      </c>
      <c r="T274" t="s">
        <v>1614</v>
      </c>
      <c r="U274" t="s">
        <v>67</v>
      </c>
      <c r="V274" t="s">
        <v>1548</v>
      </c>
      <c r="W274">
        <v>41.85</v>
      </c>
      <c r="X274">
        <v>44.97</v>
      </c>
      <c r="Y274">
        <v>1</v>
      </c>
      <c r="Z274" t="s">
        <v>455</v>
      </c>
      <c r="AA274" t="s">
        <v>2340</v>
      </c>
      <c r="AF274" s="4"/>
      <c r="AG274" s="4"/>
      <c r="AH274" t="s">
        <v>79</v>
      </c>
      <c r="AI274" t="s">
        <v>241</v>
      </c>
      <c r="AJ274" t="s">
        <v>524</v>
      </c>
      <c r="AK274" t="s">
        <v>1087</v>
      </c>
      <c r="AL274" t="s">
        <v>1614</v>
      </c>
      <c r="AM274" t="s">
        <v>67</v>
      </c>
      <c r="AN274" t="s">
        <v>1548</v>
      </c>
      <c r="AO274" t="s">
        <v>455</v>
      </c>
      <c r="AP274" t="s">
        <v>2340</v>
      </c>
    </row>
    <row r="275" spans="1:42" x14ac:dyDescent="0.25">
      <c r="A275">
        <v>191</v>
      </c>
      <c r="B275">
        <v>360</v>
      </c>
      <c r="C275" s="4">
        <v>43854</v>
      </c>
      <c r="D275">
        <v>2</v>
      </c>
      <c r="E275" t="s">
        <v>38</v>
      </c>
      <c r="F275" t="s">
        <v>49</v>
      </c>
      <c r="G275" t="s">
        <v>55</v>
      </c>
      <c r="H275" t="s">
        <v>57</v>
      </c>
      <c r="I275" s="4">
        <v>43608</v>
      </c>
      <c r="J275">
        <v>1</v>
      </c>
      <c r="L275" s="4"/>
      <c r="M275" s="4"/>
      <c r="N275">
        <v>1</v>
      </c>
      <c r="O275" t="s">
        <v>67</v>
      </c>
      <c r="P275" t="s">
        <v>229</v>
      </c>
      <c r="Q275">
        <v>1</v>
      </c>
      <c r="R275" t="s">
        <v>527</v>
      </c>
      <c r="S275" t="s">
        <v>953</v>
      </c>
      <c r="T275" t="s">
        <v>1617</v>
      </c>
      <c r="U275" t="s">
        <v>80</v>
      </c>
      <c r="V275" t="s">
        <v>1548</v>
      </c>
      <c r="W275">
        <v>61.98</v>
      </c>
      <c r="X275">
        <v>29.98</v>
      </c>
      <c r="Y275">
        <v>1</v>
      </c>
      <c r="Z275" t="s">
        <v>84</v>
      </c>
      <c r="AA275" t="s">
        <v>2366</v>
      </c>
      <c r="AF275" s="4"/>
      <c r="AG275" s="4"/>
      <c r="AH275" t="s">
        <v>67</v>
      </c>
      <c r="AI275" t="s">
        <v>229</v>
      </c>
      <c r="AJ275" t="s">
        <v>527</v>
      </c>
      <c r="AK275" t="s">
        <v>953</v>
      </c>
      <c r="AL275" t="s">
        <v>1617</v>
      </c>
      <c r="AM275" t="s">
        <v>80</v>
      </c>
      <c r="AN275" t="s">
        <v>1548</v>
      </c>
      <c r="AO275" t="s">
        <v>84</v>
      </c>
      <c r="AP275" t="s">
        <v>2366</v>
      </c>
    </row>
    <row r="276" spans="1:42" x14ac:dyDescent="0.25">
      <c r="A276">
        <v>192</v>
      </c>
      <c r="B276">
        <v>113</v>
      </c>
      <c r="C276" s="4">
        <v>43855</v>
      </c>
      <c r="D276">
        <v>11</v>
      </c>
      <c r="E276" t="s">
        <v>37</v>
      </c>
      <c r="F276" t="s">
        <v>48</v>
      </c>
      <c r="G276" t="s">
        <v>55</v>
      </c>
      <c r="H276" t="s">
        <v>58</v>
      </c>
      <c r="I276" s="4">
        <v>43844</v>
      </c>
      <c r="J276">
        <v>4</v>
      </c>
      <c r="K276" t="s">
        <v>61</v>
      </c>
      <c r="L276" s="4">
        <v>43831</v>
      </c>
      <c r="M276" s="4">
        <v>43861</v>
      </c>
      <c r="N276">
        <v>1</v>
      </c>
      <c r="O276" t="s">
        <v>69</v>
      </c>
      <c r="P276" t="s">
        <v>231</v>
      </c>
      <c r="Q276">
        <v>1</v>
      </c>
      <c r="R276" t="s">
        <v>531</v>
      </c>
      <c r="S276" t="s">
        <v>1093</v>
      </c>
      <c r="T276" t="s">
        <v>1620</v>
      </c>
      <c r="U276" t="s">
        <v>67</v>
      </c>
      <c r="V276" t="s">
        <v>1577</v>
      </c>
      <c r="W276">
        <v>269.97000000000003</v>
      </c>
      <c r="X276">
        <v>74.97</v>
      </c>
      <c r="Y276">
        <v>1</v>
      </c>
      <c r="Z276" t="s">
        <v>67</v>
      </c>
      <c r="AA276" t="s">
        <v>2373</v>
      </c>
      <c r="AF276" s="4"/>
      <c r="AG276" s="4"/>
      <c r="AH276" t="s">
        <v>69</v>
      </c>
      <c r="AI276" t="s">
        <v>231</v>
      </c>
      <c r="AJ276" t="s">
        <v>531</v>
      </c>
      <c r="AK276" t="s">
        <v>1093</v>
      </c>
      <c r="AL276" t="s">
        <v>1620</v>
      </c>
      <c r="AM276" t="s">
        <v>67</v>
      </c>
      <c r="AN276" t="s">
        <v>1577</v>
      </c>
      <c r="AO276" t="s">
        <v>67</v>
      </c>
      <c r="AP276" t="s">
        <v>2373</v>
      </c>
    </row>
    <row r="277" spans="1:42" x14ac:dyDescent="0.25">
      <c r="A277">
        <v>193</v>
      </c>
      <c r="B277">
        <v>342</v>
      </c>
      <c r="C277" s="4">
        <v>43855</v>
      </c>
      <c r="D277">
        <v>1</v>
      </c>
      <c r="E277" t="s">
        <v>39</v>
      </c>
      <c r="F277" t="s">
        <v>50</v>
      </c>
      <c r="G277" t="s">
        <v>56</v>
      </c>
      <c r="H277" t="s">
        <v>57</v>
      </c>
      <c r="I277" s="4">
        <v>43603</v>
      </c>
      <c r="J277">
        <v>1</v>
      </c>
      <c r="L277" s="4"/>
      <c r="M277" s="4"/>
      <c r="N277">
        <v>1</v>
      </c>
      <c r="O277" t="s">
        <v>90</v>
      </c>
      <c r="P277" t="s">
        <v>252</v>
      </c>
      <c r="Q277">
        <v>1</v>
      </c>
      <c r="R277" t="s">
        <v>532</v>
      </c>
      <c r="S277" t="s">
        <v>1094</v>
      </c>
      <c r="T277" t="s">
        <v>1562</v>
      </c>
      <c r="U277" t="s">
        <v>80</v>
      </c>
      <c r="V277" t="s">
        <v>1659</v>
      </c>
      <c r="W277">
        <v>19.98</v>
      </c>
      <c r="X277">
        <v>9.98</v>
      </c>
      <c r="Y277">
        <v>1</v>
      </c>
      <c r="Z277" t="s">
        <v>645</v>
      </c>
      <c r="AA277" t="s">
        <v>2347</v>
      </c>
      <c r="AF277" s="4"/>
      <c r="AG277" s="4"/>
      <c r="AH277" t="s">
        <v>90</v>
      </c>
      <c r="AI277" t="s">
        <v>252</v>
      </c>
      <c r="AJ277" t="s">
        <v>532</v>
      </c>
      <c r="AK277" t="s">
        <v>1094</v>
      </c>
      <c r="AL277" t="s">
        <v>1562</v>
      </c>
      <c r="AM277" t="s">
        <v>80</v>
      </c>
      <c r="AN277" t="s">
        <v>1659</v>
      </c>
      <c r="AO277" t="s">
        <v>645</v>
      </c>
      <c r="AP277" t="s">
        <v>2347</v>
      </c>
    </row>
    <row r="278" spans="1:42" x14ac:dyDescent="0.25">
      <c r="A278">
        <v>194</v>
      </c>
      <c r="B278">
        <v>317</v>
      </c>
      <c r="C278" s="4">
        <v>43856</v>
      </c>
      <c r="D278">
        <v>7</v>
      </c>
      <c r="E278" t="s">
        <v>35</v>
      </c>
      <c r="F278" t="s">
        <v>46</v>
      </c>
      <c r="G278" t="s">
        <v>55</v>
      </c>
      <c r="H278" t="s">
        <v>58</v>
      </c>
      <c r="I278" s="4">
        <v>43623</v>
      </c>
      <c r="J278">
        <v>3</v>
      </c>
      <c r="K278" t="s">
        <v>59</v>
      </c>
      <c r="L278" s="4">
        <v>43615</v>
      </c>
      <c r="M278" s="4">
        <v>43830</v>
      </c>
      <c r="N278">
        <v>1</v>
      </c>
      <c r="O278" t="s">
        <v>122</v>
      </c>
      <c r="P278" t="s">
        <v>284</v>
      </c>
      <c r="Q278">
        <v>3</v>
      </c>
      <c r="R278" t="s">
        <v>533</v>
      </c>
      <c r="S278" t="s">
        <v>1095</v>
      </c>
      <c r="T278" t="s">
        <v>1621</v>
      </c>
      <c r="U278" t="s">
        <v>168</v>
      </c>
      <c r="V278" t="s">
        <v>2041</v>
      </c>
      <c r="W278">
        <v>194.81</v>
      </c>
      <c r="X278">
        <v>104.93</v>
      </c>
      <c r="Y278">
        <v>3</v>
      </c>
      <c r="Z278" t="s">
        <v>2135</v>
      </c>
      <c r="AA278" t="s">
        <v>2413</v>
      </c>
      <c r="AF278" s="4"/>
      <c r="AG278" s="4"/>
      <c r="AH278" t="s">
        <v>67</v>
      </c>
      <c r="AI278" t="s">
        <v>229</v>
      </c>
      <c r="AJ278" t="s">
        <v>445</v>
      </c>
      <c r="AK278" t="s">
        <v>1007</v>
      </c>
      <c r="AL278" t="s">
        <v>1533</v>
      </c>
      <c r="AM278" t="s">
        <v>69</v>
      </c>
      <c r="AN278" t="s">
        <v>1548</v>
      </c>
      <c r="AO278" t="s">
        <v>79</v>
      </c>
      <c r="AP278" t="s">
        <v>2349</v>
      </c>
    </row>
    <row r="279" spans="1:42" x14ac:dyDescent="0.25">
      <c r="A279">
        <v>194</v>
      </c>
      <c r="B279">
        <v>317</v>
      </c>
      <c r="C279" s="4">
        <v>43856</v>
      </c>
      <c r="D279">
        <v>7</v>
      </c>
      <c r="E279" t="s">
        <v>35</v>
      </c>
      <c r="F279" t="s">
        <v>46</v>
      </c>
      <c r="G279" t="s">
        <v>55</v>
      </c>
      <c r="H279" t="s">
        <v>58</v>
      </c>
      <c r="I279" s="4">
        <v>43623</v>
      </c>
      <c r="J279">
        <v>3</v>
      </c>
      <c r="K279" t="s">
        <v>59</v>
      </c>
      <c r="L279" s="4">
        <v>43615</v>
      </c>
      <c r="M279" s="4">
        <v>43830</v>
      </c>
      <c r="N279">
        <v>1</v>
      </c>
      <c r="O279" t="s">
        <v>122</v>
      </c>
      <c r="P279" t="s">
        <v>284</v>
      </c>
      <c r="Q279">
        <v>3</v>
      </c>
      <c r="R279" t="s">
        <v>533</v>
      </c>
      <c r="S279" t="s">
        <v>1095</v>
      </c>
      <c r="T279" t="s">
        <v>1621</v>
      </c>
      <c r="U279" t="s">
        <v>168</v>
      </c>
      <c r="V279" t="s">
        <v>2041</v>
      </c>
      <c r="W279">
        <v>194.81</v>
      </c>
      <c r="X279">
        <v>104.93</v>
      </c>
      <c r="Y279">
        <v>3</v>
      </c>
      <c r="Z279" t="s">
        <v>2135</v>
      </c>
      <c r="AA279" t="s">
        <v>2413</v>
      </c>
      <c r="AF279" s="4"/>
      <c r="AG279" s="4"/>
      <c r="AH279" t="s">
        <v>67</v>
      </c>
      <c r="AI279" t="s">
        <v>229</v>
      </c>
      <c r="AJ279" t="s">
        <v>847</v>
      </c>
      <c r="AK279" t="s">
        <v>1384</v>
      </c>
      <c r="AL279" t="s">
        <v>1900</v>
      </c>
      <c r="AM279" t="s">
        <v>67</v>
      </c>
      <c r="AN279" t="s">
        <v>1548</v>
      </c>
      <c r="AO279" t="s">
        <v>872</v>
      </c>
      <c r="AP279" t="s">
        <v>2388</v>
      </c>
    </row>
    <row r="280" spans="1:42" x14ac:dyDescent="0.25">
      <c r="A280">
        <v>194</v>
      </c>
      <c r="B280">
        <v>317</v>
      </c>
      <c r="C280" s="4">
        <v>43856</v>
      </c>
      <c r="D280">
        <v>7</v>
      </c>
      <c r="E280" t="s">
        <v>35</v>
      </c>
      <c r="F280" t="s">
        <v>46</v>
      </c>
      <c r="G280" t="s">
        <v>55</v>
      </c>
      <c r="H280" t="s">
        <v>58</v>
      </c>
      <c r="I280" s="4">
        <v>43623</v>
      </c>
      <c r="J280">
        <v>3</v>
      </c>
      <c r="K280" t="s">
        <v>59</v>
      </c>
      <c r="L280" s="4">
        <v>43615</v>
      </c>
      <c r="M280" s="4">
        <v>43830</v>
      </c>
      <c r="N280">
        <v>1</v>
      </c>
      <c r="O280" t="s">
        <v>122</v>
      </c>
      <c r="P280" t="s">
        <v>284</v>
      </c>
      <c r="Q280">
        <v>3</v>
      </c>
      <c r="R280" t="s">
        <v>533</v>
      </c>
      <c r="S280" t="s">
        <v>1095</v>
      </c>
      <c r="T280" t="s">
        <v>1621</v>
      </c>
      <c r="U280" t="s">
        <v>168</v>
      </c>
      <c r="V280" t="s">
        <v>2041</v>
      </c>
      <c r="W280">
        <v>194.81</v>
      </c>
      <c r="X280">
        <v>104.93</v>
      </c>
      <c r="Y280">
        <v>3</v>
      </c>
      <c r="Z280" t="s">
        <v>2135</v>
      </c>
      <c r="AA280" t="s">
        <v>2413</v>
      </c>
      <c r="AF280" s="4"/>
      <c r="AG280" s="4"/>
      <c r="AH280" t="s">
        <v>67</v>
      </c>
      <c r="AI280" t="s">
        <v>229</v>
      </c>
      <c r="AJ280" t="s">
        <v>416</v>
      </c>
      <c r="AK280" t="s">
        <v>978</v>
      </c>
      <c r="AL280" t="s">
        <v>1511</v>
      </c>
      <c r="AM280" t="s">
        <v>67</v>
      </c>
      <c r="AN280" t="s">
        <v>1548</v>
      </c>
      <c r="AO280" t="s">
        <v>652</v>
      </c>
      <c r="AP280" t="s">
        <v>2352</v>
      </c>
    </row>
    <row r="281" spans="1:42" x14ac:dyDescent="0.25">
      <c r="A281">
        <v>195</v>
      </c>
      <c r="B281">
        <v>444</v>
      </c>
      <c r="C281" s="4">
        <v>43857</v>
      </c>
      <c r="D281">
        <v>8</v>
      </c>
      <c r="E281" t="s">
        <v>43</v>
      </c>
      <c r="F281" t="s">
        <v>54</v>
      </c>
      <c r="G281" t="s">
        <v>56</v>
      </c>
      <c r="H281" t="s">
        <v>58</v>
      </c>
      <c r="I281" s="4">
        <v>43720</v>
      </c>
      <c r="J281">
        <v>2</v>
      </c>
      <c r="K281" t="s">
        <v>60</v>
      </c>
      <c r="L281" s="4">
        <v>43615</v>
      </c>
      <c r="M281" s="4">
        <v>43830</v>
      </c>
      <c r="N281">
        <v>2</v>
      </c>
      <c r="O281" t="s">
        <v>83</v>
      </c>
      <c r="P281" t="s">
        <v>245</v>
      </c>
      <c r="Q281">
        <v>2</v>
      </c>
      <c r="R281" t="s">
        <v>534</v>
      </c>
      <c r="S281" t="s">
        <v>1096</v>
      </c>
      <c r="T281" t="s">
        <v>1622</v>
      </c>
      <c r="U281" t="s">
        <v>103</v>
      </c>
      <c r="V281" t="s">
        <v>1869</v>
      </c>
      <c r="W281">
        <v>101.84</v>
      </c>
      <c r="X281">
        <v>59.96</v>
      </c>
      <c r="Y281">
        <v>2</v>
      </c>
      <c r="Z281" t="s">
        <v>172</v>
      </c>
      <c r="AA281" t="s">
        <v>2414</v>
      </c>
      <c r="AF281" s="4"/>
      <c r="AG281" s="4"/>
      <c r="AH281" t="s">
        <v>67</v>
      </c>
      <c r="AI281" t="s">
        <v>229</v>
      </c>
      <c r="AJ281" t="s">
        <v>467</v>
      </c>
      <c r="AK281" t="s">
        <v>1030</v>
      </c>
      <c r="AL281" t="s">
        <v>1560</v>
      </c>
      <c r="AM281" t="s">
        <v>69</v>
      </c>
      <c r="AN281" t="s">
        <v>1548</v>
      </c>
      <c r="AO281" t="s">
        <v>84</v>
      </c>
      <c r="AP281" t="s">
        <v>2366</v>
      </c>
    </row>
    <row r="282" spans="1:42" x14ac:dyDescent="0.25">
      <c r="A282">
        <v>195</v>
      </c>
      <c r="B282">
        <v>444</v>
      </c>
      <c r="C282" s="4">
        <v>43857</v>
      </c>
      <c r="D282">
        <v>8</v>
      </c>
      <c r="E282" t="s">
        <v>43</v>
      </c>
      <c r="F282" t="s">
        <v>54</v>
      </c>
      <c r="G282" t="s">
        <v>56</v>
      </c>
      <c r="H282" t="s">
        <v>58</v>
      </c>
      <c r="I282" s="4">
        <v>43720</v>
      </c>
      <c r="J282">
        <v>2</v>
      </c>
      <c r="K282" t="s">
        <v>60</v>
      </c>
      <c r="L282" s="4">
        <v>43615</v>
      </c>
      <c r="M282" s="4">
        <v>43830</v>
      </c>
      <c r="N282">
        <v>2</v>
      </c>
      <c r="O282" t="s">
        <v>83</v>
      </c>
      <c r="P282" t="s">
        <v>245</v>
      </c>
      <c r="Q282">
        <v>2</v>
      </c>
      <c r="R282" t="s">
        <v>534</v>
      </c>
      <c r="S282" t="s">
        <v>1096</v>
      </c>
      <c r="T282" t="s">
        <v>1622</v>
      </c>
      <c r="U282" t="s">
        <v>103</v>
      </c>
      <c r="V282" t="s">
        <v>1869</v>
      </c>
      <c r="W282">
        <v>101.84</v>
      </c>
      <c r="X282">
        <v>59.96</v>
      </c>
      <c r="Y282">
        <v>2</v>
      </c>
      <c r="Z282" t="s">
        <v>172</v>
      </c>
      <c r="AA282" t="s">
        <v>2414</v>
      </c>
      <c r="AF282" s="4"/>
      <c r="AG282" s="4"/>
      <c r="AH282" t="s">
        <v>80</v>
      </c>
      <c r="AI282" t="s">
        <v>242</v>
      </c>
      <c r="AJ282" t="s">
        <v>507</v>
      </c>
      <c r="AK282" t="s">
        <v>1070</v>
      </c>
      <c r="AL282" t="s">
        <v>1597</v>
      </c>
      <c r="AM282" t="s">
        <v>67</v>
      </c>
      <c r="AN282" t="s">
        <v>1548</v>
      </c>
      <c r="AO282" t="s">
        <v>69</v>
      </c>
      <c r="AP282" t="s">
        <v>2360</v>
      </c>
    </row>
    <row r="283" spans="1:42" x14ac:dyDescent="0.25">
      <c r="A283">
        <v>196</v>
      </c>
      <c r="B283">
        <v>5</v>
      </c>
      <c r="C283" s="4">
        <v>43858</v>
      </c>
      <c r="D283">
        <v>7</v>
      </c>
      <c r="E283" t="s">
        <v>35</v>
      </c>
      <c r="F283" t="s">
        <v>46</v>
      </c>
      <c r="G283" t="s">
        <v>56</v>
      </c>
      <c r="H283" t="s">
        <v>57</v>
      </c>
      <c r="I283" s="4">
        <v>43724</v>
      </c>
      <c r="J283">
        <v>2</v>
      </c>
      <c r="K283" t="s">
        <v>60</v>
      </c>
      <c r="L283" s="4">
        <v>43615</v>
      </c>
      <c r="M283" s="4">
        <v>43830</v>
      </c>
      <c r="N283">
        <v>1</v>
      </c>
      <c r="O283" t="s">
        <v>90</v>
      </c>
      <c r="P283" t="s">
        <v>252</v>
      </c>
      <c r="Q283">
        <v>1</v>
      </c>
      <c r="R283" t="s">
        <v>444</v>
      </c>
      <c r="S283" t="s">
        <v>1006</v>
      </c>
      <c r="T283" t="s">
        <v>1537</v>
      </c>
      <c r="U283" t="s">
        <v>80</v>
      </c>
      <c r="V283" t="s">
        <v>1562</v>
      </c>
      <c r="W283">
        <v>31.94</v>
      </c>
      <c r="X283">
        <v>19.98</v>
      </c>
      <c r="Y283">
        <v>1</v>
      </c>
      <c r="Z283" t="s">
        <v>645</v>
      </c>
      <c r="AA283" t="s">
        <v>2347</v>
      </c>
      <c r="AF283" s="4"/>
      <c r="AG283" s="4"/>
      <c r="AH283" t="s">
        <v>90</v>
      </c>
      <c r="AI283" t="s">
        <v>252</v>
      </c>
      <c r="AJ283" t="s">
        <v>444</v>
      </c>
      <c r="AK283" t="s">
        <v>1006</v>
      </c>
      <c r="AL283" t="s">
        <v>1537</v>
      </c>
      <c r="AM283" t="s">
        <v>80</v>
      </c>
      <c r="AN283" t="s">
        <v>1562</v>
      </c>
      <c r="AO283" t="s">
        <v>645</v>
      </c>
      <c r="AP283" t="s">
        <v>2347</v>
      </c>
    </row>
    <row r="284" spans="1:42" x14ac:dyDescent="0.25">
      <c r="A284">
        <v>197</v>
      </c>
      <c r="B284">
        <v>394</v>
      </c>
      <c r="C284" s="4">
        <v>43858</v>
      </c>
      <c r="D284">
        <v>7</v>
      </c>
      <c r="E284" t="s">
        <v>35</v>
      </c>
      <c r="F284" t="s">
        <v>46</v>
      </c>
      <c r="G284" t="s">
        <v>56</v>
      </c>
      <c r="H284" t="s">
        <v>58</v>
      </c>
      <c r="I284" s="4">
        <v>43678</v>
      </c>
      <c r="J284">
        <v>2</v>
      </c>
      <c r="K284" t="s">
        <v>60</v>
      </c>
      <c r="L284" s="4">
        <v>43615</v>
      </c>
      <c r="M284" s="4">
        <v>43830</v>
      </c>
      <c r="N284">
        <v>2</v>
      </c>
      <c r="O284" t="s">
        <v>123</v>
      </c>
      <c r="P284" t="s">
        <v>285</v>
      </c>
      <c r="Q284">
        <v>2</v>
      </c>
      <c r="R284" t="s">
        <v>535</v>
      </c>
      <c r="S284" t="s">
        <v>1097</v>
      </c>
      <c r="T284" t="s">
        <v>1623</v>
      </c>
      <c r="U284" t="s">
        <v>109</v>
      </c>
      <c r="V284" t="s">
        <v>2038</v>
      </c>
      <c r="W284">
        <v>217.25</v>
      </c>
      <c r="X284">
        <v>64.959999999999994</v>
      </c>
      <c r="Y284">
        <v>2</v>
      </c>
      <c r="Z284" t="s">
        <v>2136</v>
      </c>
      <c r="AA284" t="s">
        <v>2415</v>
      </c>
      <c r="AF284" s="4"/>
      <c r="AG284" s="4"/>
      <c r="AH284" t="s">
        <v>80</v>
      </c>
      <c r="AI284" t="s">
        <v>242</v>
      </c>
      <c r="AJ284" t="s">
        <v>453</v>
      </c>
      <c r="AK284" t="s">
        <v>1016</v>
      </c>
      <c r="AL284" t="s">
        <v>1546</v>
      </c>
      <c r="AM284" t="s">
        <v>67</v>
      </c>
      <c r="AN284" t="s">
        <v>1548</v>
      </c>
      <c r="AO284" t="s">
        <v>67</v>
      </c>
      <c r="AP284" t="s">
        <v>2373</v>
      </c>
    </row>
    <row r="285" spans="1:42" x14ac:dyDescent="0.25">
      <c r="A285">
        <v>197</v>
      </c>
      <c r="B285">
        <v>394</v>
      </c>
      <c r="C285" s="4">
        <v>43858</v>
      </c>
      <c r="D285">
        <v>7</v>
      </c>
      <c r="E285" t="s">
        <v>35</v>
      </c>
      <c r="F285" t="s">
        <v>46</v>
      </c>
      <c r="G285" t="s">
        <v>56</v>
      </c>
      <c r="H285" t="s">
        <v>58</v>
      </c>
      <c r="I285" s="4">
        <v>43678</v>
      </c>
      <c r="J285">
        <v>2</v>
      </c>
      <c r="K285" t="s">
        <v>60</v>
      </c>
      <c r="L285" s="4">
        <v>43615</v>
      </c>
      <c r="M285" s="4">
        <v>43830</v>
      </c>
      <c r="N285">
        <v>2</v>
      </c>
      <c r="O285" t="s">
        <v>123</v>
      </c>
      <c r="P285" t="s">
        <v>285</v>
      </c>
      <c r="Q285">
        <v>2</v>
      </c>
      <c r="R285" t="s">
        <v>535</v>
      </c>
      <c r="S285" t="s">
        <v>1097</v>
      </c>
      <c r="T285" t="s">
        <v>1623</v>
      </c>
      <c r="U285" t="s">
        <v>109</v>
      </c>
      <c r="V285" t="s">
        <v>2038</v>
      </c>
      <c r="W285">
        <v>217.25</v>
      </c>
      <c r="X285">
        <v>64.959999999999994</v>
      </c>
      <c r="Y285">
        <v>2</v>
      </c>
      <c r="Z285" t="s">
        <v>2136</v>
      </c>
      <c r="AA285" t="s">
        <v>2415</v>
      </c>
      <c r="AF285" s="4"/>
      <c r="AG285" s="4"/>
      <c r="AH285" t="s">
        <v>70</v>
      </c>
      <c r="AI285" t="s">
        <v>232</v>
      </c>
      <c r="AJ285" t="s">
        <v>594</v>
      </c>
      <c r="AK285" t="s">
        <v>1077</v>
      </c>
      <c r="AL285" t="s">
        <v>519</v>
      </c>
      <c r="AM285" t="s">
        <v>69</v>
      </c>
      <c r="AN285" t="s">
        <v>1517</v>
      </c>
      <c r="AO285" t="s">
        <v>432</v>
      </c>
      <c r="AP285" t="s">
        <v>2331</v>
      </c>
    </row>
    <row r="286" spans="1:42" x14ac:dyDescent="0.25">
      <c r="A286">
        <v>198</v>
      </c>
      <c r="B286">
        <v>284</v>
      </c>
      <c r="C286" s="4">
        <v>43859</v>
      </c>
      <c r="D286">
        <v>1</v>
      </c>
      <c r="E286" t="s">
        <v>39</v>
      </c>
      <c r="F286" t="s">
        <v>50</v>
      </c>
      <c r="G286" t="s">
        <v>56</v>
      </c>
      <c r="H286" t="s">
        <v>57</v>
      </c>
      <c r="I286" s="4">
        <v>43588</v>
      </c>
      <c r="J286">
        <v>2</v>
      </c>
      <c r="L286" s="4"/>
      <c r="M286" s="4"/>
      <c r="N286">
        <v>2</v>
      </c>
      <c r="O286" t="s">
        <v>123</v>
      </c>
      <c r="P286" t="s">
        <v>285</v>
      </c>
      <c r="Q286">
        <v>2</v>
      </c>
      <c r="R286" t="s">
        <v>536</v>
      </c>
      <c r="S286" t="s">
        <v>1098</v>
      </c>
      <c r="T286" t="s">
        <v>1624</v>
      </c>
      <c r="U286" t="s">
        <v>180</v>
      </c>
      <c r="V286" t="s">
        <v>2039</v>
      </c>
      <c r="W286">
        <v>72.33</v>
      </c>
      <c r="X286">
        <v>34.97</v>
      </c>
      <c r="Y286">
        <v>2</v>
      </c>
      <c r="Z286" t="s">
        <v>2137</v>
      </c>
      <c r="AA286" t="s">
        <v>2416</v>
      </c>
      <c r="AF286" s="4"/>
      <c r="AG286" s="4"/>
      <c r="AH286" t="s">
        <v>80</v>
      </c>
      <c r="AI286" t="s">
        <v>242</v>
      </c>
      <c r="AJ286" t="s">
        <v>404</v>
      </c>
      <c r="AK286" t="s">
        <v>966</v>
      </c>
      <c r="AL286" t="s">
        <v>1499</v>
      </c>
      <c r="AM286" t="s">
        <v>80</v>
      </c>
      <c r="AN286" t="s">
        <v>1562</v>
      </c>
      <c r="AO286" t="s">
        <v>70</v>
      </c>
      <c r="AP286" t="s">
        <v>2341</v>
      </c>
    </row>
    <row r="287" spans="1:42" x14ac:dyDescent="0.25">
      <c r="A287">
        <v>198</v>
      </c>
      <c r="B287">
        <v>284</v>
      </c>
      <c r="C287" s="4">
        <v>43859</v>
      </c>
      <c r="D287">
        <v>1</v>
      </c>
      <c r="E287" t="s">
        <v>39</v>
      </c>
      <c r="F287" t="s">
        <v>50</v>
      </c>
      <c r="G287" t="s">
        <v>56</v>
      </c>
      <c r="H287" t="s">
        <v>57</v>
      </c>
      <c r="I287" s="4">
        <v>43588</v>
      </c>
      <c r="J287">
        <v>2</v>
      </c>
      <c r="L287" s="4"/>
      <c r="M287" s="4"/>
      <c r="N287">
        <v>2</v>
      </c>
      <c r="O287" t="s">
        <v>123</v>
      </c>
      <c r="P287" t="s">
        <v>285</v>
      </c>
      <c r="Q287">
        <v>2</v>
      </c>
      <c r="R287" t="s">
        <v>536</v>
      </c>
      <c r="S287" t="s">
        <v>1098</v>
      </c>
      <c r="T287" t="s">
        <v>1624</v>
      </c>
      <c r="U287" t="s">
        <v>180</v>
      </c>
      <c r="V287" t="s">
        <v>2039</v>
      </c>
      <c r="W287">
        <v>72.33</v>
      </c>
      <c r="X287">
        <v>34.97</v>
      </c>
      <c r="Y287">
        <v>2</v>
      </c>
      <c r="Z287" t="s">
        <v>2137</v>
      </c>
      <c r="AA287" t="s">
        <v>2416</v>
      </c>
      <c r="AF287" s="4"/>
      <c r="AG287" s="4"/>
      <c r="AH287" t="s">
        <v>70</v>
      </c>
      <c r="AI287" t="s">
        <v>232</v>
      </c>
      <c r="AJ287" t="s">
        <v>727</v>
      </c>
      <c r="AK287" t="s">
        <v>1270</v>
      </c>
      <c r="AL287" t="s">
        <v>1487</v>
      </c>
      <c r="AM287" t="s">
        <v>69</v>
      </c>
      <c r="AN287" t="s">
        <v>1548</v>
      </c>
      <c r="AO287" t="s">
        <v>432</v>
      </c>
      <c r="AP287" t="s">
        <v>2331</v>
      </c>
    </row>
    <row r="288" spans="1:42" x14ac:dyDescent="0.25">
      <c r="A288">
        <v>199</v>
      </c>
      <c r="B288">
        <v>285</v>
      </c>
      <c r="C288" s="4">
        <v>43859</v>
      </c>
      <c r="D288">
        <v>4</v>
      </c>
      <c r="E288" t="s">
        <v>40</v>
      </c>
      <c r="F288" t="s">
        <v>51</v>
      </c>
      <c r="G288" t="s">
        <v>55</v>
      </c>
      <c r="H288" t="s">
        <v>58</v>
      </c>
      <c r="I288" s="4">
        <v>43619</v>
      </c>
      <c r="J288">
        <v>2</v>
      </c>
      <c r="K288" t="s">
        <v>60</v>
      </c>
      <c r="L288" s="4">
        <v>43615</v>
      </c>
      <c r="M288" s="4">
        <v>43830</v>
      </c>
      <c r="N288">
        <v>2</v>
      </c>
      <c r="O288" t="s">
        <v>124</v>
      </c>
      <c r="P288" t="s">
        <v>286</v>
      </c>
      <c r="Q288">
        <v>2</v>
      </c>
      <c r="R288" t="s">
        <v>537</v>
      </c>
      <c r="S288" t="s">
        <v>1099</v>
      </c>
      <c r="T288" t="s">
        <v>1625</v>
      </c>
      <c r="U288" t="s">
        <v>83</v>
      </c>
      <c r="V288" t="s">
        <v>1869</v>
      </c>
      <c r="W288">
        <v>94.65</v>
      </c>
      <c r="X288">
        <v>74.95</v>
      </c>
      <c r="Y288">
        <v>2</v>
      </c>
      <c r="Z288" t="s">
        <v>2138</v>
      </c>
      <c r="AA288" t="s">
        <v>2417</v>
      </c>
      <c r="AF288" s="4"/>
      <c r="AG288" s="4"/>
      <c r="AH288" t="s">
        <v>67</v>
      </c>
      <c r="AI288" t="s">
        <v>229</v>
      </c>
      <c r="AJ288" t="s">
        <v>412</v>
      </c>
      <c r="AK288" t="s">
        <v>974</v>
      </c>
      <c r="AL288" t="s">
        <v>1507</v>
      </c>
      <c r="AM288" t="s">
        <v>67</v>
      </c>
      <c r="AN288" t="s">
        <v>1548</v>
      </c>
      <c r="AO288" t="s">
        <v>79</v>
      </c>
      <c r="AP288" t="s">
        <v>2349</v>
      </c>
    </row>
    <row r="289" spans="1:42" x14ac:dyDescent="0.25">
      <c r="A289">
        <v>199</v>
      </c>
      <c r="B289">
        <v>285</v>
      </c>
      <c r="C289" s="4">
        <v>43859</v>
      </c>
      <c r="D289">
        <v>4</v>
      </c>
      <c r="E289" t="s">
        <v>40</v>
      </c>
      <c r="F289" t="s">
        <v>51</v>
      </c>
      <c r="G289" t="s">
        <v>55</v>
      </c>
      <c r="H289" t="s">
        <v>58</v>
      </c>
      <c r="I289" s="4">
        <v>43619</v>
      </c>
      <c r="J289">
        <v>2</v>
      </c>
      <c r="K289" t="s">
        <v>60</v>
      </c>
      <c r="L289" s="4">
        <v>43615</v>
      </c>
      <c r="M289" s="4">
        <v>43830</v>
      </c>
      <c r="N289">
        <v>2</v>
      </c>
      <c r="O289" t="s">
        <v>124</v>
      </c>
      <c r="P289" t="s">
        <v>286</v>
      </c>
      <c r="Q289">
        <v>2</v>
      </c>
      <c r="R289" t="s">
        <v>537</v>
      </c>
      <c r="S289" t="s">
        <v>1099</v>
      </c>
      <c r="T289" t="s">
        <v>1625</v>
      </c>
      <c r="U289" t="s">
        <v>83</v>
      </c>
      <c r="V289" t="s">
        <v>1869</v>
      </c>
      <c r="W289">
        <v>94.65</v>
      </c>
      <c r="X289">
        <v>74.95</v>
      </c>
      <c r="Y289">
        <v>2</v>
      </c>
      <c r="Z289" t="s">
        <v>2138</v>
      </c>
      <c r="AA289" t="s">
        <v>2417</v>
      </c>
      <c r="AF289" s="4"/>
      <c r="AG289" s="4"/>
      <c r="AH289" t="s">
        <v>78</v>
      </c>
      <c r="AI289" t="s">
        <v>240</v>
      </c>
      <c r="AJ289" t="s">
        <v>67</v>
      </c>
      <c r="AK289" t="s">
        <v>1120</v>
      </c>
      <c r="AL289" t="s">
        <v>1643</v>
      </c>
      <c r="AM289" t="s">
        <v>80</v>
      </c>
      <c r="AN289" t="s">
        <v>1548</v>
      </c>
      <c r="AO289" t="s">
        <v>469</v>
      </c>
      <c r="AP289" t="s">
        <v>2339</v>
      </c>
    </row>
    <row r="290" spans="1:42" x14ac:dyDescent="0.25">
      <c r="A290">
        <v>200</v>
      </c>
      <c r="B290">
        <v>372</v>
      </c>
      <c r="C290" s="4">
        <v>43859</v>
      </c>
      <c r="D290">
        <v>2</v>
      </c>
      <c r="E290" t="s">
        <v>38</v>
      </c>
      <c r="F290" t="s">
        <v>49</v>
      </c>
      <c r="G290" t="s">
        <v>56</v>
      </c>
      <c r="H290" t="s">
        <v>57</v>
      </c>
      <c r="I290" s="4">
        <v>43591</v>
      </c>
      <c r="J290">
        <v>2</v>
      </c>
      <c r="L290" s="4"/>
      <c r="M290" s="4"/>
      <c r="N290">
        <v>2</v>
      </c>
      <c r="O290" t="s">
        <v>125</v>
      </c>
      <c r="P290" t="s">
        <v>287</v>
      </c>
      <c r="Q290">
        <v>2</v>
      </c>
      <c r="R290" t="s">
        <v>538</v>
      </c>
      <c r="S290" t="s">
        <v>1100</v>
      </c>
      <c r="T290" t="s">
        <v>1626</v>
      </c>
      <c r="U290" t="s">
        <v>180</v>
      </c>
      <c r="V290" t="s">
        <v>2031</v>
      </c>
      <c r="W290">
        <v>372.89</v>
      </c>
      <c r="X290">
        <v>54.97</v>
      </c>
      <c r="Y290">
        <v>2</v>
      </c>
      <c r="Z290" t="s">
        <v>143</v>
      </c>
      <c r="AA290" t="s">
        <v>2418</v>
      </c>
      <c r="AF290" s="4"/>
      <c r="AG290" s="4"/>
      <c r="AH290" t="s">
        <v>79</v>
      </c>
      <c r="AI290" t="s">
        <v>241</v>
      </c>
      <c r="AJ290" t="s">
        <v>629</v>
      </c>
      <c r="AK290" t="s">
        <v>965</v>
      </c>
      <c r="AL290" t="s">
        <v>1703</v>
      </c>
      <c r="AM290" t="s">
        <v>80</v>
      </c>
      <c r="AN290" t="s">
        <v>1548</v>
      </c>
      <c r="AO290" t="s">
        <v>86</v>
      </c>
      <c r="AP290" t="s">
        <v>2350</v>
      </c>
    </row>
    <row r="291" spans="1:42" x14ac:dyDescent="0.25">
      <c r="A291">
        <v>200</v>
      </c>
      <c r="B291">
        <v>372</v>
      </c>
      <c r="C291" s="4">
        <v>43859</v>
      </c>
      <c r="D291">
        <v>2</v>
      </c>
      <c r="E291" t="s">
        <v>38</v>
      </c>
      <c r="F291" t="s">
        <v>49</v>
      </c>
      <c r="G291" t="s">
        <v>56</v>
      </c>
      <c r="H291" t="s">
        <v>57</v>
      </c>
      <c r="I291" s="4">
        <v>43591</v>
      </c>
      <c r="J291">
        <v>2</v>
      </c>
      <c r="L291" s="4"/>
      <c r="M291" s="4"/>
      <c r="N291">
        <v>2</v>
      </c>
      <c r="O291" t="s">
        <v>125</v>
      </c>
      <c r="P291" t="s">
        <v>287</v>
      </c>
      <c r="Q291">
        <v>2</v>
      </c>
      <c r="R291" t="s">
        <v>538</v>
      </c>
      <c r="S291" t="s">
        <v>1100</v>
      </c>
      <c r="T291" t="s">
        <v>1626</v>
      </c>
      <c r="U291" t="s">
        <v>180</v>
      </c>
      <c r="V291" t="s">
        <v>2031</v>
      </c>
      <c r="W291">
        <v>372.89</v>
      </c>
      <c r="X291">
        <v>54.97</v>
      </c>
      <c r="Y291">
        <v>2</v>
      </c>
      <c r="Z291" t="s">
        <v>143</v>
      </c>
      <c r="AA291" t="s">
        <v>2418</v>
      </c>
      <c r="AF291" s="4"/>
      <c r="AG291" s="4"/>
      <c r="AH291" t="s">
        <v>69</v>
      </c>
      <c r="AI291" t="s">
        <v>231</v>
      </c>
      <c r="AJ291" t="s">
        <v>425</v>
      </c>
      <c r="AK291" t="s">
        <v>987</v>
      </c>
      <c r="AL291" t="s">
        <v>1520</v>
      </c>
      <c r="AM291" t="s">
        <v>69</v>
      </c>
      <c r="AN291" t="s">
        <v>1577</v>
      </c>
      <c r="AO291" t="s">
        <v>78</v>
      </c>
      <c r="AP291" t="s">
        <v>2330</v>
      </c>
    </row>
    <row r="292" spans="1:42" x14ac:dyDescent="0.25">
      <c r="A292">
        <v>201</v>
      </c>
      <c r="B292">
        <v>404</v>
      </c>
      <c r="C292" s="4">
        <v>43860</v>
      </c>
      <c r="D292">
        <v>7</v>
      </c>
      <c r="E292" t="s">
        <v>35</v>
      </c>
      <c r="F292" t="s">
        <v>46</v>
      </c>
      <c r="G292" t="s">
        <v>55</v>
      </c>
      <c r="H292" t="s">
        <v>58</v>
      </c>
      <c r="I292" s="4">
        <v>43699</v>
      </c>
      <c r="J292">
        <v>2</v>
      </c>
      <c r="K292" t="s">
        <v>60</v>
      </c>
      <c r="L292" s="4">
        <v>43615</v>
      </c>
      <c r="M292" s="4">
        <v>43830</v>
      </c>
      <c r="N292">
        <v>2</v>
      </c>
      <c r="O292" t="s">
        <v>94</v>
      </c>
      <c r="P292" t="s">
        <v>256</v>
      </c>
      <c r="Q292">
        <v>2</v>
      </c>
      <c r="R292" t="s">
        <v>539</v>
      </c>
      <c r="S292" t="s">
        <v>1101</v>
      </c>
      <c r="T292" t="s">
        <v>1627</v>
      </c>
      <c r="U292" t="s">
        <v>75</v>
      </c>
      <c r="V292" t="s">
        <v>1902</v>
      </c>
      <c r="W292">
        <v>505.95</v>
      </c>
      <c r="X292">
        <v>114.95</v>
      </c>
      <c r="Y292">
        <v>2</v>
      </c>
      <c r="Z292" t="s">
        <v>2139</v>
      </c>
      <c r="AA292" t="s">
        <v>2419</v>
      </c>
      <c r="AF292" s="4"/>
      <c r="AG292" s="4"/>
      <c r="AH292" t="s">
        <v>70</v>
      </c>
      <c r="AI292" t="s">
        <v>232</v>
      </c>
      <c r="AJ292" t="s">
        <v>591</v>
      </c>
      <c r="AK292" t="s">
        <v>1147</v>
      </c>
      <c r="AL292" t="s">
        <v>1610</v>
      </c>
      <c r="AM292" t="s">
        <v>80</v>
      </c>
      <c r="AN292" t="s">
        <v>1517</v>
      </c>
      <c r="AO292" t="s">
        <v>640</v>
      </c>
      <c r="AP292" t="s">
        <v>2393</v>
      </c>
    </row>
    <row r="293" spans="1:42" x14ac:dyDescent="0.25">
      <c r="A293">
        <v>201</v>
      </c>
      <c r="B293">
        <v>404</v>
      </c>
      <c r="C293" s="4">
        <v>43860</v>
      </c>
      <c r="D293">
        <v>7</v>
      </c>
      <c r="E293" t="s">
        <v>35</v>
      </c>
      <c r="F293" t="s">
        <v>46</v>
      </c>
      <c r="G293" t="s">
        <v>55</v>
      </c>
      <c r="H293" t="s">
        <v>58</v>
      </c>
      <c r="I293" s="4">
        <v>43699</v>
      </c>
      <c r="J293">
        <v>2</v>
      </c>
      <c r="K293" t="s">
        <v>60</v>
      </c>
      <c r="L293" s="4">
        <v>43615</v>
      </c>
      <c r="M293" s="4">
        <v>43830</v>
      </c>
      <c r="N293">
        <v>2</v>
      </c>
      <c r="O293" t="s">
        <v>94</v>
      </c>
      <c r="P293" t="s">
        <v>256</v>
      </c>
      <c r="Q293">
        <v>2</v>
      </c>
      <c r="R293" t="s">
        <v>539</v>
      </c>
      <c r="S293" t="s">
        <v>1101</v>
      </c>
      <c r="T293" t="s">
        <v>1627</v>
      </c>
      <c r="U293" t="s">
        <v>75</v>
      </c>
      <c r="V293" t="s">
        <v>1902</v>
      </c>
      <c r="W293">
        <v>505.95</v>
      </c>
      <c r="X293">
        <v>114.95</v>
      </c>
      <c r="Y293">
        <v>2</v>
      </c>
      <c r="Z293" t="s">
        <v>2139</v>
      </c>
      <c r="AA293" t="s">
        <v>2419</v>
      </c>
      <c r="AF293" s="4"/>
      <c r="AG293" s="4"/>
      <c r="AH293" t="s">
        <v>86</v>
      </c>
      <c r="AI293" t="s">
        <v>248</v>
      </c>
      <c r="AJ293" t="s">
        <v>633</v>
      </c>
      <c r="AK293" t="s">
        <v>1017</v>
      </c>
      <c r="AL293" t="s">
        <v>1547</v>
      </c>
      <c r="AM293" t="s">
        <v>67</v>
      </c>
      <c r="AN293" t="s">
        <v>1577</v>
      </c>
      <c r="AO293" t="s">
        <v>547</v>
      </c>
      <c r="AP293" t="s">
        <v>2354</v>
      </c>
    </row>
    <row r="294" spans="1:42" x14ac:dyDescent="0.25">
      <c r="A294">
        <v>202</v>
      </c>
      <c r="B294">
        <v>436</v>
      </c>
      <c r="C294" s="4">
        <v>43860</v>
      </c>
      <c r="D294">
        <v>5</v>
      </c>
      <c r="E294" t="s">
        <v>36</v>
      </c>
      <c r="F294" t="s">
        <v>47</v>
      </c>
      <c r="G294" t="s">
        <v>56</v>
      </c>
      <c r="H294" t="s">
        <v>57</v>
      </c>
      <c r="I294" s="4">
        <v>43568</v>
      </c>
      <c r="J294">
        <v>1</v>
      </c>
      <c r="L294" s="4"/>
      <c r="M294" s="4"/>
      <c r="N294">
        <v>2</v>
      </c>
      <c r="O294" t="s">
        <v>126</v>
      </c>
      <c r="P294" t="s">
        <v>288</v>
      </c>
      <c r="Q294">
        <v>2</v>
      </c>
      <c r="R294" t="s">
        <v>540</v>
      </c>
      <c r="S294" t="s">
        <v>1102</v>
      </c>
      <c r="T294" t="s">
        <v>1628</v>
      </c>
      <c r="U294" t="s">
        <v>83</v>
      </c>
      <c r="V294" t="s">
        <v>2042</v>
      </c>
      <c r="W294">
        <v>55.87</v>
      </c>
      <c r="X294">
        <v>64.95</v>
      </c>
      <c r="Y294">
        <v>2</v>
      </c>
      <c r="Z294" t="s">
        <v>2140</v>
      </c>
      <c r="AA294" t="s">
        <v>2420</v>
      </c>
      <c r="AF294" s="4"/>
      <c r="AG294" s="4"/>
      <c r="AH294" t="s">
        <v>78</v>
      </c>
      <c r="AI294" t="s">
        <v>240</v>
      </c>
      <c r="AJ294" t="s">
        <v>871</v>
      </c>
      <c r="AK294" t="s">
        <v>1408</v>
      </c>
      <c r="AL294" t="s">
        <v>1923</v>
      </c>
      <c r="AM294" t="s">
        <v>67</v>
      </c>
      <c r="AN294" t="s">
        <v>1548</v>
      </c>
      <c r="AO294" t="s">
        <v>393</v>
      </c>
      <c r="AP294" t="s">
        <v>2345</v>
      </c>
    </row>
    <row r="295" spans="1:42" x14ac:dyDescent="0.25">
      <c r="A295">
        <v>202</v>
      </c>
      <c r="B295">
        <v>436</v>
      </c>
      <c r="C295" s="4">
        <v>43860</v>
      </c>
      <c r="D295">
        <v>5</v>
      </c>
      <c r="E295" t="s">
        <v>36</v>
      </c>
      <c r="F295" t="s">
        <v>47</v>
      </c>
      <c r="G295" t="s">
        <v>56</v>
      </c>
      <c r="H295" t="s">
        <v>57</v>
      </c>
      <c r="I295" s="4">
        <v>43568</v>
      </c>
      <c r="J295">
        <v>1</v>
      </c>
      <c r="L295" s="4"/>
      <c r="M295" s="4"/>
      <c r="N295">
        <v>2</v>
      </c>
      <c r="O295" t="s">
        <v>126</v>
      </c>
      <c r="P295" t="s">
        <v>288</v>
      </c>
      <c r="Q295">
        <v>2</v>
      </c>
      <c r="R295" t="s">
        <v>540</v>
      </c>
      <c r="S295" t="s">
        <v>1102</v>
      </c>
      <c r="T295" t="s">
        <v>1628</v>
      </c>
      <c r="U295" t="s">
        <v>83</v>
      </c>
      <c r="V295" t="s">
        <v>2042</v>
      </c>
      <c r="W295">
        <v>55.87</v>
      </c>
      <c r="X295">
        <v>64.95</v>
      </c>
      <c r="Y295">
        <v>2</v>
      </c>
      <c r="Z295" t="s">
        <v>2140</v>
      </c>
      <c r="AA295" t="s">
        <v>2420</v>
      </c>
      <c r="AF295" s="4"/>
      <c r="AG295" s="4"/>
      <c r="AH295" t="s">
        <v>90</v>
      </c>
      <c r="AI295" t="s">
        <v>252</v>
      </c>
      <c r="AJ295" t="s">
        <v>489</v>
      </c>
      <c r="AK295" t="s">
        <v>1052</v>
      </c>
      <c r="AL295" t="s">
        <v>1581</v>
      </c>
      <c r="AM295" t="s">
        <v>80</v>
      </c>
      <c r="AN295" t="s">
        <v>1562</v>
      </c>
      <c r="AO295" t="s">
        <v>410</v>
      </c>
      <c r="AP295" t="s">
        <v>2359</v>
      </c>
    </row>
    <row r="296" spans="1:42" x14ac:dyDescent="0.25">
      <c r="A296">
        <v>203</v>
      </c>
      <c r="B296">
        <v>246</v>
      </c>
      <c r="C296" s="4">
        <v>43861</v>
      </c>
      <c r="D296">
        <v>2</v>
      </c>
      <c r="E296" t="s">
        <v>38</v>
      </c>
      <c r="F296" t="s">
        <v>49</v>
      </c>
      <c r="G296" t="s">
        <v>55</v>
      </c>
      <c r="H296" t="s">
        <v>58</v>
      </c>
      <c r="I296" s="4">
        <v>43587</v>
      </c>
      <c r="J296">
        <v>1</v>
      </c>
      <c r="L296" s="4"/>
      <c r="M296" s="4"/>
      <c r="N296">
        <v>1</v>
      </c>
      <c r="O296" t="s">
        <v>79</v>
      </c>
      <c r="P296" t="s">
        <v>241</v>
      </c>
      <c r="Q296">
        <v>1</v>
      </c>
      <c r="R296" t="s">
        <v>541</v>
      </c>
      <c r="S296" t="s">
        <v>968</v>
      </c>
      <c r="T296" t="s">
        <v>1629</v>
      </c>
      <c r="U296" t="s">
        <v>80</v>
      </c>
      <c r="V296" t="s">
        <v>1548</v>
      </c>
      <c r="W296">
        <v>173.8</v>
      </c>
      <c r="X296">
        <v>29.98</v>
      </c>
      <c r="Y296">
        <v>1</v>
      </c>
      <c r="Z296" t="s">
        <v>86</v>
      </c>
      <c r="AA296" t="s">
        <v>2350</v>
      </c>
      <c r="AF296" s="4"/>
      <c r="AG296" s="4"/>
      <c r="AH296" t="s">
        <v>79</v>
      </c>
      <c r="AI296" t="s">
        <v>241</v>
      </c>
      <c r="AJ296" t="s">
        <v>541</v>
      </c>
      <c r="AK296" t="s">
        <v>968</v>
      </c>
      <c r="AL296" t="s">
        <v>1629</v>
      </c>
      <c r="AM296" t="s">
        <v>80</v>
      </c>
      <c r="AN296" t="s">
        <v>1548</v>
      </c>
      <c r="AO296" t="s">
        <v>86</v>
      </c>
      <c r="AP296" t="s">
        <v>2350</v>
      </c>
    </row>
    <row r="297" spans="1:42" x14ac:dyDescent="0.25">
      <c r="A297">
        <v>204</v>
      </c>
      <c r="B297">
        <v>264</v>
      </c>
      <c r="C297" s="4">
        <v>43862</v>
      </c>
      <c r="D297">
        <v>3</v>
      </c>
      <c r="E297" t="s">
        <v>34</v>
      </c>
      <c r="F297" t="s">
        <v>45</v>
      </c>
      <c r="G297" t="s">
        <v>55</v>
      </c>
      <c r="H297" t="s">
        <v>58</v>
      </c>
      <c r="I297" s="4">
        <v>43667</v>
      </c>
      <c r="J297">
        <v>2</v>
      </c>
      <c r="K297" t="s">
        <v>60</v>
      </c>
      <c r="L297" s="4">
        <v>43615</v>
      </c>
      <c r="M297" s="4">
        <v>43830</v>
      </c>
      <c r="N297">
        <v>1</v>
      </c>
      <c r="O297" t="s">
        <v>80</v>
      </c>
      <c r="P297" t="s">
        <v>242</v>
      </c>
      <c r="Q297">
        <v>1</v>
      </c>
      <c r="R297" t="s">
        <v>469</v>
      </c>
      <c r="S297" t="s">
        <v>1032</v>
      </c>
      <c r="T297" t="s">
        <v>1562</v>
      </c>
      <c r="U297" t="s">
        <v>67</v>
      </c>
      <c r="V297" t="s">
        <v>1548</v>
      </c>
      <c r="W297">
        <v>29.97</v>
      </c>
      <c r="X297">
        <v>44.97</v>
      </c>
      <c r="Y297">
        <v>1</v>
      </c>
      <c r="Z297" t="s">
        <v>70</v>
      </c>
      <c r="AA297" t="s">
        <v>2341</v>
      </c>
      <c r="AF297" s="4"/>
      <c r="AG297" s="4"/>
      <c r="AH297" t="s">
        <v>80</v>
      </c>
      <c r="AI297" t="s">
        <v>242</v>
      </c>
      <c r="AJ297" t="s">
        <v>469</v>
      </c>
      <c r="AK297" t="s">
        <v>1032</v>
      </c>
      <c r="AL297" t="s">
        <v>1562</v>
      </c>
      <c r="AM297" t="s">
        <v>67</v>
      </c>
      <c r="AN297" t="s">
        <v>1548</v>
      </c>
      <c r="AO297" t="s">
        <v>70</v>
      </c>
      <c r="AP297" t="s">
        <v>2341</v>
      </c>
    </row>
    <row r="298" spans="1:42" x14ac:dyDescent="0.25">
      <c r="A298">
        <v>205</v>
      </c>
      <c r="B298">
        <v>42</v>
      </c>
      <c r="C298" s="4">
        <v>43864</v>
      </c>
      <c r="D298">
        <v>5</v>
      </c>
      <c r="E298" t="s">
        <v>36</v>
      </c>
      <c r="F298" t="s">
        <v>47</v>
      </c>
      <c r="G298" t="s">
        <v>56</v>
      </c>
      <c r="H298" t="s">
        <v>58</v>
      </c>
      <c r="I298" s="4">
        <v>43722</v>
      </c>
      <c r="J298">
        <v>2</v>
      </c>
      <c r="K298" t="s">
        <v>60</v>
      </c>
      <c r="L298" s="4">
        <v>43615</v>
      </c>
      <c r="M298" s="4">
        <v>43830</v>
      </c>
      <c r="N298">
        <v>1</v>
      </c>
      <c r="O298" t="s">
        <v>70</v>
      </c>
      <c r="P298" t="s">
        <v>232</v>
      </c>
      <c r="Q298">
        <v>1</v>
      </c>
      <c r="R298" t="s">
        <v>514</v>
      </c>
      <c r="S298" t="s">
        <v>1077</v>
      </c>
      <c r="T298" t="s">
        <v>1604</v>
      </c>
      <c r="U298" t="s">
        <v>69</v>
      </c>
      <c r="V298" t="s">
        <v>1517</v>
      </c>
      <c r="W298">
        <v>38.99</v>
      </c>
      <c r="X298">
        <v>19.989999999999998</v>
      </c>
      <c r="Y298">
        <v>1</v>
      </c>
      <c r="Z298" t="s">
        <v>640</v>
      </c>
      <c r="AA298" t="s">
        <v>2393</v>
      </c>
      <c r="AF298" s="4"/>
      <c r="AG298" s="4"/>
      <c r="AH298" t="s">
        <v>70</v>
      </c>
      <c r="AI298" t="s">
        <v>232</v>
      </c>
      <c r="AJ298" t="s">
        <v>514</v>
      </c>
      <c r="AK298" t="s">
        <v>1077</v>
      </c>
      <c r="AL298" t="s">
        <v>1604</v>
      </c>
      <c r="AM298" t="s">
        <v>69</v>
      </c>
      <c r="AN298" t="s">
        <v>1517</v>
      </c>
      <c r="AO298" t="s">
        <v>640</v>
      </c>
      <c r="AP298" t="s">
        <v>2393</v>
      </c>
    </row>
    <row r="299" spans="1:42" x14ac:dyDescent="0.25">
      <c r="A299">
        <v>206</v>
      </c>
      <c r="B299">
        <v>294</v>
      </c>
      <c r="C299" s="4">
        <v>43864</v>
      </c>
      <c r="D299">
        <v>2</v>
      </c>
      <c r="E299" t="s">
        <v>38</v>
      </c>
      <c r="F299" t="s">
        <v>49</v>
      </c>
      <c r="G299" t="s">
        <v>56</v>
      </c>
      <c r="H299" t="s">
        <v>58</v>
      </c>
      <c r="I299" s="4">
        <v>43635</v>
      </c>
      <c r="J299">
        <v>3</v>
      </c>
      <c r="K299" t="s">
        <v>59</v>
      </c>
      <c r="L299" s="4">
        <v>43615</v>
      </c>
      <c r="M299" s="4">
        <v>43830</v>
      </c>
      <c r="N299">
        <v>1</v>
      </c>
      <c r="O299" t="s">
        <v>79</v>
      </c>
      <c r="P299" t="s">
        <v>241</v>
      </c>
      <c r="Q299">
        <v>1</v>
      </c>
      <c r="R299" t="s">
        <v>542</v>
      </c>
      <c r="S299" t="s">
        <v>1103</v>
      </c>
      <c r="T299" t="s">
        <v>1630</v>
      </c>
      <c r="U299" t="s">
        <v>69</v>
      </c>
      <c r="V299" t="s">
        <v>1548</v>
      </c>
      <c r="W299">
        <v>4.57</v>
      </c>
      <c r="X299">
        <v>14.99</v>
      </c>
      <c r="Y299">
        <v>1</v>
      </c>
      <c r="Z299" t="s">
        <v>86</v>
      </c>
      <c r="AA299" t="s">
        <v>2350</v>
      </c>
      <c r="AF299" s="4"/>
      <c r="AG299" s="4"/>
      <c r="AH299" t="s">
        <v>79</v>
      </c>
      <c r="AI299" t="s">
        <v>241</v>
      </c>
      <c r="AJ299" t="s">
        <v>542</v>
      </c>
      <c r="AK299" t="s">
        <v>1103</v>
      </c>
      <c r="AL299" t="s">
        <v>1630</v>
      </c>
      <c r="AM299" t="s">
        <v>69</v>
      </c>
      <c r="AN299" t="s">
        <v>1548</v>
      </c>
      <c r="AO299" t="s">
        <v>86</v>
      </c>
      <c r="AP299" t="s">
        <v>2350</v>
      </c>
    </row>
    <row r="300" spans="1:42" x14ac:dyDescent="0.25">
      <c r="A300">
        <v>207</v>
      </c>
      <c r="B300">
        <v>472</v>
      </c>
      <c r="C300" s="4">
        <v>43864</v>
      </c>
      <c r="D300">
        <v>10</v>
      </c>
      <c r="E300" t="s">
        <v>42</v>
      </c>
      <c r="F300" t="s">
        <v>53</v>
      </c>
      <c r="G300" t="s">
        <v>56</v>
      </c>
      <c r="H300" t="s">
        <v>57</v>
      </c>
      <c r="I300" s="4">
        <v>43655</v>
      </c>
      <c r="J300">
        <v>2</v>
      </c>
      <c r="K300" t="s">
        <v>60</v>
      </c>
      <c r="L300" s="4">
        <v>43615</v>
      </c>
      <c r="M300" s="4">
        <v>43830</v>
      </c>
      <c r="N300">
        <v>1</v>
      </c>
      <c r="O300" t="s">
        <v>84</v>
      </c>
      <c r="P300" t="s">
        <v>246</v>
      </c>
      <c r="Q300">
        <v>1</v>
      </c>
      <c r="R300" t="s">
        <v>543</v>
      </c>
      <c r="S300" t="s">
        <v>1104</v>
      </c>
      <c r="T300" t="s">
        <v>1631</v>
      </c>
      <c r="U300" t="s">
        <v>80</v>
      </c>
      <c r="V300" t="s">
        <v>1548</v>
      </c>
      <c r="W300">
        <v>57.98</v>
      </c>
      <c r="X300">
        <v>29.98</v>
      </c>
      <c r="Y300">
        <v>1</v>
      </c>
      <c r="Z300" t="s">
        <v>86</v>
      </c>
      <c r="AA300" t="s">
        <v>2350</v>
      </c>
      <c r="AF300" s="4"/>
      <c r="AG300" s="4"/>
      <c r="AH300" t="s">
        <v>84</v>
      </c>
      <c r="AI300" t="s">
        <v>246</v>
      </c>
      <c r="AJ300" t="s">
        <v>543</v>
      </c>
      <c r="AK300" t="s">
        <v>1104</v>
      </c>
      <c r="AL300" t="s">
        <v>1631</v>
      </c>
      <c r="AM300" t="s">
        <v>80</v>
      </c>
      <c r="AN300" t="s">
        <v>1548</v>
      </c>
      <c r="AO300" t="s">
        <v>86</v>
      </c>
      <c r="AP300" t="s">
        <v>2350</v>
      </c>
    </row>
    <row r="301" spans="1:42" x14ac:dyDescent="0.25">
      <c r="A301">
        <v>208</v>
      </c>
      <c r="B301">
        <v>218</v>
      </c>
      <c r="C301" s="4">
        <v>43865</v>
      </c>
      <c r="D301">
        <v>8</v>
      </c>
      <c r="E301" t="s">
        <v>43</v>
      </c>
      <c r="F301" t="s">
        <v>54</v>
      </c>
      <c r="G301" t="s">
        <v>55</v>
      </c>
      <c r="H301" t="s">
        <v>58</v>
      </c>
      <c r="I301" s="4">
        <v>43738</v>
      </c>
      <c r="J301">
        <v>3</v>
      </c>
      <c r="K301" t="s">
        <v>59</v>
      </c>
      <c r="L301" s="4">
        <v>43615</v>
      </c>
      <c r="M301" s="4">
        <v>43830</v>
      </c>
      <c r="N301">
        <v>1</v>
      </c>
      <c r="O301" t="s">
        <v>67</v>
      </c>
      <c r="P301" t="s">
        <v>229</v>
      </c>
      <c r="Q301">
        <v>1</v>
      </c>
      <c r="R301" t="s">
        <v>544</v>
      </c>
      <c r="S301" t="s">
        <v>1105</v>
      </c>
      <c r="T301" t="s">
        <v>824</v>
      </c>
      <c r="U301" t="s">
        <v>80</v>
      </c>
      <c r="V301" t="s">
        <v>1548</v>
      </c>
      <c r="W301">
        <v>50</v>
      </c>
      <c r="X301">
        <v>29.98</v>
      </c>
      <c r="Y301">
        <v>1</v>
      </c>
      <c r="Z301" t="s">
        <v>90</v>
      </c>
      <c r="AA301" t="s">
        <v>2328</v>
      </c>
      <c r="AF301" s="4"/>
      <c r="AG301" s="4"/>
      <c r="AH301" t="s">
        <v>67</v>
      </c>
      <c r="AI301" t="s">
        <v>229</v>
      </c>
      <c r="AJ301" t="s">
        <v>544</v>
      </c>
      <c r="AK301" t="s">
        <v>1105</v>
      </c>
      <c r="AL301" t="s">
        <v>824</v>
      </c>
      <c r="AM301" t="s">
        <v>80</v>
      </c>
      <c r="AN301" t="s">
        <v>1548</v>
      </c>
      <c r="AO301" t="s">
        <v>90</v>
      </c>
      <c r="AP301" t="s">
        <v>2328</v>
      </c>
    </row>
    <row r="302" spans="1:42" x14ac:dyDescent="0.25">
      <c r="A302">
        <v>209</v>
      </c>
      <c r="B302">
        <v>408</v>
      </c>
      <c r="C302" s="4">
        <v>43865</v>
      </c>
      <c r="D302">
        <v>9</v>
      </c>
      <c r="E302" t="s">
        <v>41</v>
      </c>
      <c r="F302" t="s">
        <v>52</v>
      </c>
      <c r="G302" t="s">
        <v>55</v>
      </c>
      <c r="H302" t="s">
        <v>57</v>
      </c>
      <c r="I302" s="4">
        <v>43674</v>
      </c>
      <c r="J302">
        <v>3</v>
      </c>
      <c r="K302" t="s">
        <v>59</v>
      </c>
      <c r="L302" s="4">
        <v>43615</v>
      </c>
      <c r="M302" s="4">
        <v>43830</v>
      </c>
      <c r="N302">
        <v>1</v>
      </c>
      <c r="O302" t="s">
        <v>70</v>
      </c>
      <c r="P302" t="s">
        <v>232</v>
      </c>
      <c r="Q302">
        <v>1</v>
      </c>
      <c r="R302" t="s">
        <v>495</v>
      </c>
      <c r="S302" t="s">
        <v>1058</v>
      </c>
      <c r="T302" t="s">
        <v>1587</v>
      </c>
      <c r="U302" t="s">
        <v>67</v>
      </c>
      <c r="V302" t="s">
        <v>1517</v>
      </c>
      <c r="W302">
        <v>164.97</v>
      </c>
      <c r="X302">
        <v>59.97</v>
      </c>
      <c r="Y302">
        <v>1</v>
      </c>
      <c r="Z302" t="s">
        <v>673</v>
      </c>
      <c r="AA302" t="s">
        <v>2348</v>
      </c>
      <c r="AF302" s="4"/>
      <c r="AG302" s="4"/>
      <c r="AH302" t="s">
        <v>70</v>
      </c>
      <c r="AI302" t="s">
        <v>232</v>
      </c>
      <c r="AJ302" t="s">
        <v>495</v>
      </c>
      <c r="AK302" t="s">
        <v>1058</v>
      </c>
      <c r="AL302" t="s">
        <v>1587</v>
      </c>
      <c r="AM302" t="s">
        <v>67</v>
      </c>
      <c r="AN302" t="s">
        <v>1517</v>
      </c>
      <c r="AO302" t="s">
        <v>673</v>
      </c>
      <c r="AP302" t="s">
        <v>2348</v>
      </c>
    </row>
    <row r="303" spans="1:42" x14ac:dyDescent="0.25">
      <c r="A303">
        <v>210</v>
      </c>
      <c r="B303">
        <v>26</v>
      </c>
      <c r="C303" s="4">
        <v>43866</v>
      </c>
      <c r="D303">
        <v>5</v>
      </c>
      <c r="E303" t="s">
        <v>36</v>
      </c>
      <c r="F303" t="s">
        <v>47</v>
      </c>
      <c r="G303" t="s">
        <v>56</v>
      </c>
      <c r="H303" t="s">
        <v>58</v>
      </c>
      <c r="I303" s="4">
        <v>43843</v>
      </c>
      <c r="J303">
        <v>5</v>
      </c>
      <c r="K303" t="s">
        <v>60</v>
      </c>
      <c r="L303" s="4">
        <v>43831</v>
      </c>
      <c r="M303" s="4">
        <v>43921</v>
      </c>
      <c r="N303">
        <v>1</v>
      </c>
      <c r="O303" t="s">
        <v>80</v>
      </c>
      <c r="P303" t="s">
        <v>242</v>
      </c>
      <c r="Q303">
        <v>1</v>
      </c>
      <c r="R303" t="s">
        <v>422</v>
      </c>
      <c r="S303" t="s">
        <v>984</v>
      </c>
      <c r="T303" t="s">
        <v>1517</v>
      </c>
      <c r="U303" t="s">
        <v>67</v>
      </c>
      <c r="V303" t="s">
        <v>1548</v>
      </c>
      <c r="W303">
        <v>59.97</v>
      </c>
      <c r="X303">
        <v>44.97</v>
      </c>
      <c r="Y303">
        <v>1</v>
      </c>
      <c r="Z303" t="s">
        <v>80</v>
      </c>
      <c r="AA303" t="s">
        <v>2357</v>
      </c>
      <c r="AF303" s="4"/>
      <c r="AG303" s="4"/>
      <c r="AH303" t="s">
        <v>80</v>
      </c>
      <c r="AI303" t="s">
        <v>242</v>
      </c>
      <c r="AJ303" t="s">
        <v>422</v>
      </c>
      <c r="AK303" t="s">
        <v>984</v>
      </c>
      <c r="AL303" t="s">
        <v>1517</v>
      </c>
      <c r="AM303" t="s">
        <v>67</v>
      </c>
      <c r="AN303" t="s">
        <v>1548</v>
      </c>
      <c r="AO303" t="s">
        <v>80</v>
      </c>
      <c r="AP303" t="s">
        <v>2357</v>
      </c>
    </row>
    <row r="304" spans="1:42" x14ac:dyDescent="0.25">
      <c r="A304">
        <v>211</v>
      </c>
      <c r="B304">
        <v>409</v>
      </c>
      <c r="C304" s="4">
        <v>43866</v>
      </c>
      <c r="D304">
        <v>3</v>
      </c>
      <c r="E304" t="s">
        <v>34</v>
      </c>
      <c r="F304" t="s">
        <v>45</v>
      </c>
      <c r="G304" t="s">
        <v>56</v>
      </c>
      <c r="H304" t="s">
        <v>58</v>
      </c>
      <c r="I304" s="4">
        <v>43616</v>
      </c>
      <c r="J304">
        <v>3</v>
      </c>
      <c r="K304" t="s">
        <v>59</v>
      </c>
      <c r="L304" s="4">
        <v>43615</v>
      </c>
      <c r="M304" s="4">
        <v>43830</v>
      </c>
      <c r="N304">
        <v>1</v>
      </c>
      <c r="O304" t="s">
        <v>65</v>
      </c>
      <c r="P304" t="s">
        <v>227</v>
      </c>
      <c r="Q304">
        <v>1</v>
      </c>
      <c r="R304" t="s">
        <v>545</v>
      </c>
      <c r="S304" t="s">
        <v>1106</v>
      </c>
      <c r="T304" t="s">
        <v>1632</v>
      </c>
      <c r="U304" t="s">
        <v>69</v>
      </c>
      <c r="V304" t="s">
        <v>1517</v>
      </c>
      <c r="W304">
        <v>320</v>
      </c>
      <c r="X304">
        <v>19.989999999999998</v>
      </c>
      <c r="Y304">
        <v>1</v>
      </c>
      <c r="Z304" t="s">
        <v>431</v>
      </c>
      <c r="AA304" t="s">
        <v>2326</v>
      </c>
      <c r="AF304" s="4"/>
      <c r="AG304" s="4"/>
      <c r="AH304" t="s">
        <v>65</v>
      </c>
      <c r="AI304" t="s">
        <v>227</v>
      </c>
      <c r="AJ304" t="s">
        <v>545</v>
      </c>
      <c r="AK304" t="s">
        <v>1106</v>
      </c>
      <c r="AL304" t="s">
        <v>1632</v>
      </c>
      <c r="AM304" t="s">
        <v>69</v>
      </c>
      <c r="AN304" t="s">
        <v>1517</v>
      </c>
      <c r="AO304" t="s">
        <v>431</v>
      </c>
      <c r="AP304" t="s">
        <v>2326</v>
      </c>
    </row>
    <row r="305" spans="1:42" x14ac:dyDescent="0.25">
      <c r="A305">
        <v>212</v>
      </c>
      <c r="B305">
        <v>490</v>
      </c>
      <c r="C305" s="4">
        <v>43867</v>
      </c>
      <c r="D305">
        <v>5</v>
      </c>
      <c r="E305" t="s">
        <v>36</v>
      </c>
      <c r="F305" t="s">
        <v>47</v>
      </c>
      <c r="G305" t="s">
        <v>55</v>
      </c>
      <c r="H305" t="s">
        <v>58</v>
      </c>
      <c r="I305" s="4">
        <v>43836</v>
      </c>
      <c r="J305">
        <v>15</v>
      </c>
      <c r="K305" t="s">
        <v>62</v>
      </c>
      <c r="L305" s="4">
        <v>43615</v>
      </c>
      <c r="M305" s="4">
        <v>44413</v>
      </c>
      <c r="N305">
        <v>1</v>
      </c>
      <c r="O305" t="s">
        <v>79</v>
      </c>
      <c r="P305" t="s">
        <v>241</v>
      </c>
      <c r="Q305">
        <v>1</v>
      </c>
      <c r="R305" t="s">
        <v>541</v>
      </c>
      <c r="S305" t="s">
        <v>968</v>
      </c>
      <c r="T305" t="s">
        <v>1629</v>
      </c>
      <c r="U305" t="s">
        <v>67</v>
      </c>
      <c r="V305" t="s">
        <v>1548</v>
      </c>
      <c r="W305">
        <v>260.7</v>
      </c>
      <c r="X305">
        <v>44.97</v>
      </c>
      <c r="Y305">
        <v>1</v>
      </c>
      <c r="Z305" t="s">
        <v>86</v>
      </c>
      <c r="AA305" t="s">
        <v>2350</v>
      </c>
      <c r="AF305" s="4"/>
      <c r="AG305" s="4"/>
      <c r="AH305" t="s">
        <v>79</v>
      </c>
      <c r="AI305" t="s">
        <v>241</v>
      </c>
      <c r="AJ305" t="s">
        <v>541</v>
      </c>
      <c r="AK305" t="s">
        <v>968</v>
      </c>
      <c r="AL305" t="s">
        <v>1629</v>
      </c>
      <c r="AM305" t="s">
        <v>67</v>
      </c>
      <c r="AN305" t="s">
        <v>1548</v>
      </c>
      <c r="AO305" t="s">
        <v>86</v>
      </c>
      <c r="AP305" t="s">
        <v>2350</v>
      </c>
    </row>
    <row r="306" spans="1:42" x14ac:dyDescent="0.25">
      <c r="A306">
        <v>213</v>
      </c>
      <c r="B306">
        <v>37</v>
      </c>
      <c r="C306" s="4">
        <v>43868</v>
      </c>
      <c r="D306">
        <v>5</v>
      </c>
      <c r="E306" t="s">
        <v>36</v>
      </c>
      <c r="F306" t="s">
        <v>47</v>
      </c>
      <c r="G306" t="s">
        <v>56</v>
      </c>
      <c r="H306" t="s">
        <v>58</v>
      </c>
      <c r="I306" s="4">
        <v>43863</v>
      </c>
      <c r="J306">
        <v>6</v>
      </c>
      <c r="K306" t="s">
        <v>59</v>
      </c>
      <c r="L306" s="4">
        <v>43862</v>
      </c>
      <c r="M306" s="4">
        <v>43889</v>
      </c>
      <c r="N306">
        <v>1</v>
      </c>
      <c r="O306" t="s">
        <v>86</v>
      </c>
      <c r="P306" t="s">
        <v>248</v>
      </c>
      <c r="Q306">
        <v>1</v>
      </c>
      <c r="R306" t="s">
        <v>499</v>
      </c>
      <c r="S306" t="s">
        <v>1062</v>
      </c>
      <c r="T306" t="s">
        <v>1590</v>
      </c>
      <c r="U306" t="s">
        <v>67</v>
      </c>
      <c r="V306" t="s">
        <v>1577</v>
      </c>
      <c r="W306">
        <v>185.67</v>
      </c>
      <c r="X306">
        <v>74.97</v>
      </c>
      <c r="Y306">
        <v>1</v>
      </c>
      <c r="Z306" t="s">
        <v>549</v>
      </c>
      <c r="AA306" t="s">
        <v>2362</v>
      </c>
      <c r="AF306" s="4"/>
      <c r="AG306" s="4"/>
      <c r="AH306" t="s">
        <v>86</v>
      </c>
      <c r="AI306" t="s">
        <v>248</v>
      </c>
      <c r="AJ306" t="s">
        <v>499</v>
      </c>
      <c r="AK306" t="s">
        <v>1062</v>
      </c>
      <c r="AL306" t="s">
        <v>1590</v>
      </c>
      <c r="AM306" t="s">
        <v>67</v>
      </c>
      <c r="AN306" t="s">
        <v>1577</v>
      </c>
      <c r="AO306" t="s">
        <v>549</v>
      </c>
      <c r="AP306" t="s">
        <v>2362</v>
      </c>
    </row>
    <row r="307" spans="1:42" x14ac:dyDescent="0.25">
      <c r="A307">
        <v>214</v>
      </c>
      <c r="B307">
        <v>254</v>
      </c>
      <c r="C307" s="4">
        <v>43868</v>
      </c>
      <c r="D307">
        <v>1</v>
      </c>
      <c r="E307" t="s">
        <v>39</v>
      </c>
      <c r="F307" t="s">
        <v>50</v>
      </c>
      <c r="G307" t="s">
        <v>56</v>
      </c>
      <c r="H307" t="s">
        <v>58</v>
      </c>
      <c r="I307" s="4">
        <v>43729</v>
      </c>
      <c r="J307">
        <v>2</v>
      </c>
      <c r="K307" t="s">
        <v>60</v>
      </c>
      <c r="L307" s="4">
        <v>43615</v>
      </c>
      <c r="M307" s="4">
        <v>43830</v>
      </c>
      <c r="N307">
        <v>2</v>
      </c>
      <c r="O307" t="s">
        <v>127</v>
      </c>
      <c r="P307" t="s">
        <v>289</v>
      </c>
      <c r="Q307">
        <v>2</v>
      </c>
      <c r="R307" t="s">
        <v>546</v>
      </c>
      <c r="S307" t="s">
        <v>1107</v>
      </c>
      <c r="T307" t="s">
        <v>1633</v>
      </c>
      <c r="U307" t="s">
        <v>71</v>
      </c>
      <c r="V307" t="s">
        <v>2039</v>
      </c>
      <c r="W307">
        <v>108.9</v>
      </c>
      <c r="X307">
        <v>24.98</v>
      </c>
      <c r="Y307">
        <v>2</v>
      </c>
      <c r="Z307" t="s">
        <v>2141</v>
      </c>
      <c r="AA307" t="s">
        <v>2421</v>
      </c>
      <c r="AF307" s="4"/>
      <c r="AG307" s="4"/>
      <c r="AH307" t="s">
        <v>65</v>
      </c>
      <c r="AI307" t="s">
        <v>227</v>
      </c>
      <c r="AJ307" t="s">
        <v>389</v>
      </c>
      <c r="AK307" t="s">
        <v>951</v>
      </c>
      <c r="AL307" t="s">
        <v>1485</v>
      </c>
      <c r="AM307" t="s">
        <v>69</v>
      </c>
      <c r="AN307" t="s">
        <v>1562</v>
      </c>
      <c r="AO307" t="s">
        <v>431</v>
      </c>
      <c r="AP307" t="s">
        <v>2326</v>
      </c>
    </row>
    <row r="308" spans="1:42" x14ac:dyDescent="0.25">
      <c r="A308">
        <v>214</v>
      </c>
      <c r="B308">
        <v>254</v>
      </c>
      <c r="C308" s="4">
        <v>43868</v>
      </c>
      <c r="D308">
        <v>1</v>
      </c>
      <c r="E308" t="s">
        <v>39</v>
      </c>
      <c r="F308" t="s">
        <v>50</v>
      </c>
      <c r="G308" t="s">
        <v>56</v>
      </c>
      <c r="H308" t="s">
        <v>58</v>
      </c>
      <c r="I308" s="4">
        <v>43729</v>
      </c>
      <c r="J308">
        <v>2</v>
      </c>
      <c r="K308" t="s">
        <v>60</v>
      </c>
      <c r="L308" s="4">
        <v>43615</v>
      </c>
      <c r="M308" s="4">
        <v>43830</v>
      </c>
      <c r="N308">
        <v>2</v>
      </c>
      <c r="O308" t="s">
        <v>127</v>
      </c>
      <c r="P308" t="s">
        <v>289</v>
      </c>
      <c r="Q308">
        <v>2</v>
      </c>
      <c r="R308" t="s">
        <v>546</v>
      </c>
      <c r="S308" t="s">
        <v>1107</v>
      </c>
      <c r="T308" t="s">
        <v>1633</v>
      </c>
      <c r="U308" t="s">
        <v>71</v>
      </c>
      <c r="V308" t="s">
        <v>2039</v>
      </c>
      <c r="W308">
        <v>108.9</v>
      </c>
      <c r="X308">
        <v>24.98</v>
      </c>
      <c r="Y308">
        <v>2</v>
      </c>
      <c r="Z308" t="s">
        <v>2141</v>
      </c>
      <c r="AA308" t="s">
        <v>2421</v>
      </c>
      <c r="AF308" s="4"/>
      <c r="AG308" s="4"/>
      <c r="AH308" t="s">
        <v>70</v>
      </c>
      <c r="AI308" t="s">
        <v>232</v>
      </c>
      <c r="AJ308" t="s">
        <v>628</v>
      </c>
      <c r="AK308" t="s">
        <v>1178</v>
      </c>
      <c r="AL308" t="s">
        <v>1501</v>
      </c>
      <c r="AM308" t="s">
        <v>69</v>
      </c>
      <c r="AN308" t="s">
        <v>1548</v>
      </c>
      <c r="AO308" t="s">
        <v>640</v>
      </c>
      <c r="AP308" t="s">
        <v>2393</v>
      </c>
    </row>
    <row r="309" spans="1:42" x14ac:dyDescent="0.25">
      <c r="A309">
        <v>215</v>
      </c>
      <c r="B309">
        <v>396</v>
      </c>
      <c r="C309" s="4">
        <v>43868</v>
      </c>
      <c r="D309">
        <v>8</v>
      </c>
      <c r="E309" t="s">
        <v>43</v>
      </c>
      <c r="F309" t="s">
        <v>54</v>
      </c>
      <c r="G309" t="s">
        <v>55</v>
      </c>
      <c r="H309" t="s">
        <v>57</v>
      </c>
      <c r="I309" s="4">
        <v>43593</v>
      </c>
      <c r="J309">
        <v>2</v>
      </c>
      <c r="L309" s="4"/>
      <c r="M309" s="4"/>
      <c r="N309">
        <v>1</v>
      </c>
      <c r="O309" t="s">
        <v>80</v>
      </c>
      <c r="P309" t="s">
        <v>242</v>
      </c>
      <c r="Q309">
        <v>1</v>
      </c>
      <c r="R309" t="s">
        <v>509</v>
      </c>
      <c r="S309" t="s">
        <v>1072</v>
      </c>
      <c r="T309" t="s">
        <v>1599</v>
      </c>
      <c r="U309" t="s">
        <v>69</v>
      </c>
      <c r="V309" t="s">
        <v>1548</v>
      </c>
      <c r="W309">
        <v>249.99</v>
      </c>
      <c r="X309">
        <v>14.99</v>
      </c>
      <c r="Y309">
        <v>1</v>
      </c>
      <c r="Z309" t="s">
        <v>79</v>
      </c>
      <c r="AA309" t="s">
        <v>2349</v>
      </c>
      <c r="AF309" s="4"/>
      <c r="AG309" s="4"/>
      <c r="AH309" t="s">
        <v>80</v>
      </c>
      <c r="AI309" t="s">
        <v>242</v>
      </c>
      <c r="AJ309" t="s">
        <v>509</v>
      </c>
      <c r="AK309" t="s">
        <v>1072</v>
      </c>
      <c r="AL309" t="s">
        <v>1599</v>
      </c>
      <c r="AM309" t="s">
        <v>69</v>
      </c>
      <c r="AN309" t="s">
        <v>1548</v>
      </c>
      <c r="AO309" t="s">
        <v>79</v>
      </c>
      <c r="AP309" t="s">
        <v>2349</v>
      </c>
    </row>
    <row r="310" spans="1:42" x14ac:dyDescent="0.25">
      <c r="A310">
        <v>216</v>
      </c>
      <c r="B310">
        <v>416</v>
      </c>
      <c r="C310" s="4">
        <v>43868</v>
      </c>
      <c r="D310">
        <v>10</v>
      </c>
      <c r="E310" t="s">
        <v>42</v>
      </c>
      <c r="F310" t="s">
        <v>53</v>
      </c>
      <c r="G310" t="s">
        <v>56</v>
      </c>
      <c r="H310" t="s">
        <v>58</v>
      </c>
      <c r="I310" s="4">
        <v>43652</v>
      </c>
      <c r="J310">
        <v>2</v>
      </c>
      <c r="K310" t="s">
        <v>60</v>
      </c>
      <c r="L310" s="4">
        <v>43615</v>
      </c>
      <c r="M310" s="4">
        <v>43830</v>
      </c>
      <c r="N310">
        <v>1</v>
      </c>
      <c r="O310" t="s">
        <v>67</v>
      </c>
      <c r="P310" t="s">
        <v>229</v>
      </c>
      <c r="Q310">
        <v>1</v>
      </c>
      <c r="R310" t="s">
        <v>547</v>
      </c>
      <c r="S310" t="s">
        <v>1108</v>
      </c>
      <c r="T310" t="s">
        <v>1577</v>
      </c>
      <c r="U310" t="s">
        <v>80</v>
      </c>
      <c r="V310" t="s">
        <v>1548</v>
      </c>
      <c r="W310">
        <v>49.98</v>
      </c>
      <c r="X310">
        <v>29.98</v>
      </c>
      <c r="Y310">
        <v>1</v>
      </c>
      <c r="Z310" t="s">
        <v>455</v>
      </c>
      <c r="AA310" t="s">
        <v>2340</v>
      </c>
      <c r="AF310" s="4"/>
      <c r="AG310" s="4"/>
      <c r="AH310" t="s">
        <v>67</v>
      </c>
      <c r="AI310" t="s">
        <v>229</v>
      </c>
      <c r="AJ310" t="s">
        <v>547</v>
      </c>
      <c r="AK310" t="s">
        <v>1108</v>
      </c>
      <c r="AL310" t="s">
        <v>1577</v>
      </c>
      <c r="AM310" t="s">
        <v>80</v>
      </c>
      <c r="AN310" t="s">
        <v>1548</v>
      </c>
      <c r="AO310" t="s">
        <v>455</v>
      </c>
      <c r="AP310" t="s">
        <v>2340</v>
      </c>
    </row>
    <row r="311" spans="1:42" x14ac:dyDescent="0.25">
      <c r="A311">
        <v>217</v>
      </c>
      <c r="B311">
        <v>474</v>
      </c>
      <c r="C311" s="4">
        <v>43868</v>
      </c>
      <c r="D311">
        <v>3</v>
      </c>
      <c r="E311" t="s">
        <v>34</v>
      </c>
      <c r="F311" t="s">
        <v>45</v>
      </c>
      <c r="G311" t="s">
        <v>56</v>
      </c>
      <c r="H311" t="s">
        <v>57</v>
      </c>
      <c r="I311" s="4">
        <v>43700</v>
      </c>
      <c r="J311">
        <v>1</v>
      </c>
      <c r="K311" t="s">
        <v>61</v>
      </c>
      <c r="L311" s="4">
        <v>43615</v>
      </c>
      <c r="M311" s="4">
        <v>43830</v>
      </c>
      <c r="N311">
        <v>1</v>
      </c>
      <c r="O311" t="s">
        <v>80</v>
      </c>
      <c r="P311" t="s">
        <v>242</v>
      </c>
      <c r="Q311">
        <v>1</v>
      </c>
      <c r="R311" t="s">
        <v>548</v>
      </c>
      <c r="S311" t="s">
        <v>1109</v>
      </c>
      <c r="T311" t="s">
        <v>1634</v>
      </c>
      <c r="U311" t="s">
        <v>69</v>
      </c>
      <c r="V311" t="s">
        <v>1548</v>
      </c>
      <c r="W311">
        <v>27.98</v>
      </c>
      <c r="X311">
        <v>14.99</v>
      </c>
      <c r="Y311">
        <v>1</v>
      </c>
      <c r="Z311" t="s">
        <v>67</v>
      </c>
      <c r="AA311" t="s">
        <v>2373</v>
      </c>
      <c r="AF311" s="4"/>
      <c r="AG311" s="4"/>
      <c r="AH311" t="s">
        <v>80</v>
      </c>
      <c r="AI311" t="s">
        <v>242</v>
      </c>
      <c r="AJ311" t="s">
        <v>548</v>
      </c>
      <c r="AK311" t="s">
        <v>1109</v>
      </c>
      <c r="AL311" t="s">
        <v>1634</v>
      </c>
      <c r="AM311" t="s">
        <v>69</v>
      </c>
      <c r="AN311" t="s">
        <v>1548</v>
      </c>
      <c r="AO311" t="s">
        <v>67</v>
      </c>
      <c r="AP311" t="s">
        <v>2373</v>
      </c>
    </row>
    <row r="312" spans="1:42" x14ac:dyDescent="0.25">
      <c r="A312">
        <v>218</v>
      </c>
      <c r="B312">
        <v>137</v>
      </c>
      <c r="C312" s="4">
        <v>43869</v>
      </c>
      <c r="D312">
        <v>2</v>
      </c>
      <c r="E312" t="s">
        <v>38</v>
      </c>
      <c r="F312" t="s">
        <v>49</v>
      </c>
      <c r="G312" t="s">
        <v>55</v>
      </c>
      <c r="H312" t="s">
        <v>57</v>
      </c>
      <c r="I312" s="4">
        <v>43849</v>
      </c>
      <c r="J312">
        <v>4</v>
      </c>
      <c r="K312" t="s">
        <v>61</v>
      </c>
      <c r="L312" s="4">
        <v>43831</v>
      </c>
      <c r="M312" s="4">
        <v>43861</v>
      </c>
      <c r="N312">
        <v>1</v>
      </c>
      <c r="O312" t="s">
        <v>84</v>
      </c>
      <c r="P312" t="s">
        <v>246</v>
      </c>
      <c r="Q312">
        <v>1</v>
      </c>
      <c r="R312" t="s">
        <v>549</v>
      </c>
      <c r="S312" t="s">
        <v>1110</v>
      </c>
      <c r="T312" t="s">
        <v>1635</v>
      </c>
      <c r="U312" t="s">
        <v>69</v>
      </c>
      <c r="V312" t="s">
        <v>1548</v>
      </c>
      <c r="W312">
        <v>27.99</v>
      </c>
      <c r="X312">
        <v>14.99</v>
      </c>
      <c r="Y312">
        <v>1</v>
      </c>
      <c r="Z312" t="s">
        <v>410</v>
      </c>
      <c r="AA312" t="s">
        <v>2359</v>
      </c>
      <c r="AF312" s="4"/>
      <c r="AG312" s="4"/>
      <c r="AH312" t="s">
        <v>84</v>
      </c>
      <c r="AI312" t="s">
        <v>246</v>
      </c>
      <c r="AJ312" t="s">
        <v>549</v>
      </c>
      <c r="AK312" t="s">
        <v>1110</v>
      </c>
      <c r="AL312" t="s">
        <v>1635</v>
      </c>
      <c r="AM312" t="s">
        <v>69</v>
      </c>
      <c r="AN312" t="s">
        <v>1548</v>
      </c>
      <c r="AO312" t="s">
        <v>410</v>
      </c>
      <c r="AP312" t="s">
        <v>2359</v>
      </c>
    </row>
    <row r="313" spans="1:42" x14ac:dyDescent="0.25">
      <c r="A313">
        <v>219</v>
      </c>
      <c r="B313">
        <v>266</v>
      </c>
      <c r="C313" s="4">
        <v>43869</v>
      </c>
      <c r="D313">
        <v>10</v>
      </c>
      <c r="E313" t="s">
        <v>42</v>
      </c>
      <c r="F313" t="s">
        <v>53</v>
      </c>
      <c r="G313" t="s">
        <v>55</v>
      </c>
      <c r="H313" t="s">
        <v>57</v>
      </c>
      <c r="I313" s="4">
        <v>43673</v>
      </c>
      <c r="J313">
        <v>2</v>
      </c>
      <c r="K313" t="s">
        <v>60</v>
      </c>
      <c r="L313" s="4">
        <v>43615</v>
      </c>
      <c r="M313" s="4">
        <v>43830</v>
      </c>
      <c r="N313">
        <v>1</v>
      </c>
      <c r="O313" t="s">
        <v>70</v>
      </c>
      <c r="P313" t="s">
        <v>232</v>
      </c>
      <c r="Q313">
        <v>1</v>
      </c>
      <c r="R313" t="s">
        <v>550</v>
      </c>
      <c r="S313" t="s">
        <v>1111</v>
      </c>
      <c r="T313" t="s">
        <v>1631</v>
      </c>
      <c r="U313" t="s">
        <v>67</v>
      </c>
      <c r="V313" t="s">
        <v>1517</v>
      </c>
      <c r="W313">
        <v>86.97</v>
      </c>
      <c r="X313">
        <v>59.97</v>
      </c>
      <c r="Y313">
        <v>1</v>
      </c>
      <c r="Z313" t="s">
        <v>673</v>
      </c>
      <c r="AA313" t="s">
        <v>2348</v>
      </c>
      <c r="AF313" s="4"/>
      <c r="AG313" s="4"/>
      <c r="AH313" t="s">
        <v>70</v>
      </c>
      <c r="AI313" t="s">
        <v>232</v>
      </c>
      <c r="AJ313" t="s">
        <v>550</v>
      </c>
      <c r="AK313" t="s">
        <v>1111</v>
      </c>
      <c r="AL313" t="s">
        <v>1631</v>
      </c>
      <c r="AM313" t="s">
        <v>67</v>
      </c>
      <c r="AN313" t="s">
        <v>1517</v>
      </c>
      <c r="AO313" t="s">
        <v>673</v>
      </c>
      <c r="AP313" t="s">
        <v>2348</v>
      </c>
    </row>
    <row r="314" spans="1:42" x14ac:dyDescent="0.25">
      <c r="A314">
        <v>220</v>
      </c>
      <c r="B314">
        <v>359</v>
      </c>
      <c r="C314" s="4">
        <v>43870</v>
      </c>
      <c r="D314">
        <v>4</v>
      </c>
      <c r="E314" t="s">
        <v>40</v>
      </c>
      <c r="F314" t="s">
        <v>51</v>
      </c>
      <c r="G314" t="s">
        <v>56</v>
      </c>
      <c r="H314" t="s">
        <v>58</v>
      </c>
      <c r="I314" s="4">
        <v>43619</v>
      </c>
      <c r="J314">
        <v>3</v>
      </c>
      <c r="K314" t="s">
        <v>59</v>
      </c>
      <c r="L314" s="4">
        <v>43615</v>
      </c>
      <c r="M314" s="4">
        <v>43830</v>
      </c>
      <c r="N314">
        <v>2</v>
      </c>
      <c r="O314" t="s">
        <v>128</v>
      </c>
      <c r="P314" t="s">
        <v>290</v>
      </c>
      <c r="Q314">
        <v>2</v>
      </c>
      <c r="R314" t="s">
        <v>551</v>
      </c>
      <c r="S314" t="s">
        <v>1112</v>
      </c>
      <c r="T314" t="s">
        <v>1636</v>
      </c>
      <c r="U314" t="s">
        <v>85</v>
      </c>
      <c r="V314" t="s">
        <v>2039</v>
      </c>
      <c r="W314">
        <v>52.94</v>
      </c>
      <c r="X314">
        <v>39.97</v>
      </c>
      <c r="Y314">
        <v>2</v>
      </c>
      <c r="Z314" t="s">
        <v>2142</v>
      </c>
      <c r="AA314" t="s">
        <v>2422</v>
      </c>
      <c r="AF314" s="4"/>
      <c r="AG314" s="4"/>
      <c r="AH314" t="s">
        <v>90</v>
      </c>
      <c r="AI314" t="s">
        <v>252</v>
      </c>
      <c r="AJ314" t="s">
        <v>501</v>
      </c>
      <c r="AK314" t="s">
        <v>1064</v>
      </c>
      <c r="AL314" t="s">
        <v>1592</v>
      </c>
      <c r="AM314" t="s">
        <v>69</v>
      </c>
      <c r="AN314" t="s">
        <v>1562</v>
      </c>
      <c r="AO314" t="s">
        <v>410</v>
      </c>
      <c r="AP314" t="s">
        <v>2359</v>
      </c>
    </row>
    <row r="315" spans="1:42" x14ac:dyDescent="0.25">
      <c r="A315">
        <v>220</v>
      </c>
      <c r="B315">
        <v>359</v>
      </c>
      <c r="C315" s="4">
        <v>43870</v>
      </c>
      <c r="D315">
        <v>4</v>
      </c>
      <c r="E315" t="s">
        <v>40</v>
      </c>
      <c r="F315" t="s">
        <v>51</v>
      </c>
      <c r="G315" t="s">
        <v>56</v>
      </c>
      <c r="H315" t="s">
        <v>58</v>
      </c>
      <c r="I315" s="4">
        <v>43619</v>
      </c>
      <c r="J315">
        <v>3</v>
      </c>
      <c r="K315" t="s">
        <v>59</v>
      </c>
      <c r="L315" s="4">
        <v>43615</v>
      </c>
      <c r="M315" s="4">
        <v>43830</v>
      </c>
      <c r="N315">
        <v>2</v>
      </c>
      <c r="O315" t="s">
        <v>128</v>
      </c>
      <c r="P315" t="s">
        <v>290</v>
      </c>
      <c r="Q315">
        <v>2</v>
      </c>
      <c r="R315" t="s">
        <v>551</v>
      </c>
      <c r="S315" t="s">
        <v>1112</v>
      </c>
      <c r="T315" t="s">
        <v>1636</v>
      </c>
      <c r="U315" t="s">
        <v>85</v>
      </c>
      <c r="V315" t="s">
        <v>2039</v>
      </c>
      <c r="W315">
        <v>52.94</v>
      </c>
      <c r="X315">
        <v>39.97</v>
      </c>
      <c r="Y315">
        <v>2</v>
      </c>
      <c r="Z315" t="s">
        <v>2142</v>
      </c>
      <c r="AA315" t="s">
        <v>2422</v>
      </c>
      <c r="AF315" s="4"/>
      <c r="AG315" s="4"/>
      <c r="AH315" t="s">
        <v>80</v>
      </c>
      <c r="AI315" t="s">
        <v>242</v>
      </c>
      <c r="AJ315" t="s">
        <v>586</v>
      </c>
      <c r="AK315" t="s">
        <v>966</v>
      </c>
      <c r="AL315" t="s">
        <v>1667</v>
      </c>
      <c r="AM315" t="s">
        <v>80</v>
      </c>
      <c r="AN315" t="s">
        <v>1548</v>
      </c>
      <c r="AO315" t="s">
        <v>67</v>
      </c>
      <c r="AP315" t="s">
        <v>2373</v>
      </c>
    </row>
    <row r="316" spans="1:42" x14ac:dyDescent="0.25">
      <c r="A316">
        <v>221</v>
      </c>
      <c r="B316">
        <v>447</v>
      </c>
      <c r="C316" s="4">
        <v>43870</v>
      </c>
      <c r="D316">
        <v>4</v>
      </c>
      <c r="E316" t="s">
        <v>40</v>
      </c>
      <c r="F316" t="s">
        <v>51</v>
      </c>
      <c r="G316" t="s">
        <v>56</v>
      </c>
      <c r="H316" t="s">
        <v>58</v>
      </c>
      <c r="I316" s="4">
        <v>43723</v>
      </c>
      <c r="J316">
        <v>2</v>
      </c>
      <c r="K316" t="s">
        <v>60</v>
      </c>
      <c r="L316" s="4">
        <v>43615</v>
      </c>
      <c r="M316" s="4">
        <v>43830</v>
      </c>
      <c r="N316">
        <v>1</v>
      </c>
      <c r="O316" t="s">
        <v>129</v>
      </c>
      <c r="P316" t="s">
        <v>291</v>
      </c>
      <c r="Q316">
        <v>1</v>
      </c>
      <c r="R316" t="s">
        <v>552</v>
      </c>
      <c r="S316" t="s">
        <v>1113</v>
      </c>
      <c r="T316" t="s">
        <v>1637</v>
      </c>
      <c r="U316" t="s">
        <v>110</v>
      </c>
      <c r="V316" t="s">
        <v>1869</v>
      </c>
      <c r="W316">
        <v>299.94</v>
      </c>
      <c r="X316">
        <v>89.94</v>
      </c>
      <c r="Y316">
        <v>1</v>
      </c>
      <c r="Z316" t="s">
        <v>2118</v>
      </c>
      <c r="AA316" t="s">
        <v>2390</v>
      </c>
      <c r="AF316" s="4"/>
      <c r="AG316" s="4"/>
      <c r="AH316" t="s">
        <v>84</v>
      </c>
      <c r="AI316" t="s">
        <v>246</v>
      </c>
      <c r="AJ316" t="s">
        <v>640</v>
      </c>
      <c r="AK316" t="s">
        <v>1187</v>
      </c>
      <c r="AL316" t="s">
        <v>1529</v>
      </c>
      <c r="AM316" t="s">
        <v>67</v>
      </c>
      <c r="AN316" t="s">
        <v>1548</v>
      </c>
      <c r="AO316" t="s">
        <v>410</v>
      </c>
      <c r="AP316" t="s">
        <v>2359</v>
      </c>
    </row>
    <row r="317" spans="1:42" x14ac:dyDescent="0.25">
      <c r="A317">
        <v>221</v>
      </c>
      <c r="B317">
        <v>447</v>
      </c>
      <c r="C317" s="4">
        <v>43870</v>
      </c>
      <c r="D317">
        <v>4</v>
      </c>
      <c r="E317" t="s">
        <v>40</v>
      </c>
      <c r="F317" t="s">
        <v>51</v>
      </c>
      <c r="G317" t="s">
        <v>56</v>
      </c>
      <c r="H317" t="s">
        <v>58</v>
      </c>
      <c r="I317" s="4">
        <v>43723</v>
      </c>
      <c r="J317">
        <v>2</v>
      </c>
      <c r="K317" t="s">
        <v>60</v>
      </c>
      <c r="L317" s="4">
        <v>43615</v>
      </c>
      <c r="M317" s="4">
        <v>43830</v>
      </c>
      <c r="N317">
        <v>1</v>
      </c>
      <c r="O317" t="s">
        <v>129</v>
      </c>
      <c r="P317" t="s">
        <v>291</v>
      </c>
      <c r="Q317">
        <v>1</v>
      </c>
      <c r="R317" t="s">
        <v>552</v>
      </c>
      <c r="S317" t="s">
        <v>1113</v>
      </c>
      <c r="T317" t="s">
        <v>1637</v>
      </c>
      <c r="U317" t="s">
        <v>110</v>
      </c>
      <c r="V317" t="s">
        <v>1869</v>
      </c>
      <c r="W317">
        <v>299.94</v>
      </c>
      <c r="X317">
        <v>89.94</v>
      </c>
      <c r="Y317">
        <v>1</v>
      </c>
      <c r="Z317" t="s">
        <v>2118</v>
      </c>
      <c r="AA317" t="s">
        <v>2390</v>
      </c>
      <c r="AF317" s="4"/>
      <c r="AG317" s="4"/>
      <c r="AH317" t="s">
        <v>84</v>
      </c>
      <c r="AI317" t="s">
        <v>246</v>
      </c>
      <c r="AJ317" t="s">
        <v>640</v>
      </c>
      <c r="AK317" t="s">
        <v>1187</v>
      </c>
      <c r="AL317" t="s">
        <v>1529</v>
      </c>
      <c r="AM317" t="s">
        <v>67</v>
      </c>
      <c r="AN317" t="s">
        <v>1548</v>
      </c>
      <c r="AO317" t="s">
        <v>410</v>
      </c>
      <c r="AP317" t="s">
        <v>2359</v>
      </c>
    </row>
    <row r="318" spans="1:42" x14ac:dyDescent="0.25">
      <c r="A318">
        <v>222</v>
      </c>
      <c r="B318">
        <v>448</v>
      </c>
      <c r="C318" s="4">
        <v>43870</v>
      </c>
      <c r="D318">
        <v>8</v>
      </c>
      <c r="E318" t="s">
        <v>43</v>
      </c>
      <c r="F318" t="s">
        <v>54</v>
      </c>
      <c r="G318" t="s">
        <v>55</v>
      </c>
      <c r="H318" t="s">
        <v>57</v>
      </c>
      <c r="I318" s="4">
        <v>43823</v>
      </c>
      <c r="J318">
        <v>2</v>
      </c>
      <c r="K318" t="s">
        <v>60</v>
      </c>
      <c r="L318" s="4">
        <v>43615</v>
      </c>
      <c r="M318" s="4">
        <v>43830</v>
      </c>
      <c r="N318">
        <v>2</v>
      </c>
      <c r="O318" t="s">
        <v>83</v>
      </c>
      <c r="P318" t="s">
        <v>245</v>
      </c>
      <c r="Q318">
        <v>2</v>
      </c>
      <c r="R318" t="s">
        <v>553</v>
      </c>
      <c r="S318" t="s">
        <v>1114</v>
      </c>
      <c r="T318" t="s">
        <v>1638</v>
      </c>
      <c r="U318" t="s">
        <v>179</v>
      </c>
      <c r="V318" t="s">
        <v>1869</v>
      </c>
      <c r="W318">
        <v>284.93</v>
      </c>
      <c r="X318">
        <v>104.93</v>
      </c>
      <c r="Y318">
        <v>2</v>
      </c>
      <c r="Z318" t="s">
        <v>2116</v>
      </c>
      <c r="AA318" t="s">
        <v>2387</v>
      </c>
      <c r="AB318">
        <v>2</v>
      </c>
      <c r="AC318" t="s">
        <v>2634</v>
      </c>
      <c r="AD318">
        <v>473</v>
      </c>
      <c r="AE318" t="s">
        <v>2636</v>
      </c>
      <c r="AF318" s="4">
        <v>43834</v>
      </c>
      <c r="AG318" s="4">
        <v>43875</v>
      </c>
      <c r="AH318" t="s">
        <v>67</v>
      </c>
      <c r="AI318" t="s">
        <v>229</v>
      </c>
      <c r="AJ318" t="s">
        <v>636</v>
      </c>
      <c r="AK318" t="s">
        <v>974</v>
      </c>
      <c r="AL318" t="s">
        <v>1513</v>
      </c>
      <c r="AM318" t="s">
        <v>79</v>
      </c>
      <c r="AN318" t="s">
        <v>1548</v>
      </c>
      <c r="AO318" t="s">
        <v>455</v>
      </c>
      <c r="AP318" t="s">
        <v>2340</v>
      </c>
    </row>
    <row r="319" spans="1:42" x14ac:dyDescent="0.25">
      <c r="A319">
        <v>222</v>
      </c>
      <c r="B319">
        <v>448</v>
      </c>
      <c r="C319" s="4">
        <v>43870</v>
      </c>
      <c r="D319">
        <v>8</v>
      </c>
      <c r="E319" t="s">
        <v>43</v>
      </c>
      <c r="F319" t="s">
        <v>54</v>
      </c>
      <c r="G319" t="s">
        <v>55</v>
      </c>
      <c r="H319" t="s">
        <v>57</v>
      </c>
      <c r="I319" s="4">
        <v>43823</v>
      </c>
      <c r="J319">
        <v>2</v>
      </c>
      <c r="K319" t="s">
        <v>60</v>
      </c>
      <c r="L319" s="4">
        <v>43615</v>
      </c>
      <c r="M319" s="4">
        <v>43830</v>
      </c>
      <c r="N319">
        <v>2</v>
      </c>
      <c r="O319" t="s">
        <v>83</v>
      </c>
      <c r="P319" t="s">
        <v>245</v>
      </c>
      <c r="Q319">
        <v>2</v>
      </c>
      <c r="R319" t="s">
        <v>553</v>
      </c>
      <c r="S319" t="s">
        <v>1114</v>
      </c>
      <c r="T319" t="s">
        <v>1638</v>
      </c>
      <c r="U319" t="s">
        <v>179</v>
      </c>
      <c r="V319" t="s">
        <v>1869</v>
      </c>
      <c r="W319">
        <v>284.93</v>
      </c>
      <c r="X319">
        <v>104.93</v>
      </c>
      <c r="Y319">
        <v>2</v>
      </c>
      <c r="Z319" t="s">
        <v>2116</v>
      </c>
      <c r="AA319" t="s">
        <v>2387</v>
      </c>
      <c r="AB319">
        <v>2</v>
      </c>
      <c r="AC319" t="s">
        <v>2634</v>
      </c>
      <c r="AD319">
        <v>473</v>
      </c>
      <c r="AE319" t="s">
        <v>2636</v>
      </c>
      <c r="AF319" s="4">
        <v>43834</v>
      </c>
      <c r="AG319" s="4">
        <v>43875</v>
      </c>
      <c r="AH319" t="s">
        <v>80</v>
      </c>
      <c r="AI319" t="s">
        <v>242</v>
      </c>
      <c r="AJ319" t="s">
        <v>508</v>
      </c>
      <c r="AK319" t="s">
        <v>1071</v>
      </c>
      <c r="AL319" t="s">
        <v>1587</v>
      </c>
      <c r="AM319" t="s">
        <v>67</v>
      </c>
      <c r="AN319" t="s">
        <v>1548</v>
      </c>
      <c r="AO319" t="s">
        <v>79</v>
      </c>
      <c r="AP319" t="s">
        <v>2349</v>
      </c>
    </row>
    <row r="320" spans="1:42" x14ac:dyDescent="0.25">
      <c r="A320">
        <v>223</v>
      </c>
      <c r="B320">
        <v>87</v>
      </c>
      <c r="C320" s="4">
        <v>43871</v>
      </c>
      <c r="D320">
        <v>7</v>
      </c>
      <c r="E320" t="s">
        <v>35</v>
      </c>
      <c r="F320" t="s">
        <v>46</v>
      </c>
      <c r="G320" t="s">
        <v>55</v>
      </c>
      <c r="H320" t="s">
        <v>57</v>
      </c>
      <c r="I320" s="4">
        <v>43834</v>
      </c>
      <c r="J320">
        <v>15</v>
      </c>
      <c r="K320" t="s">
        <v>62</v>
      </c>
      <c r="L320" s="4">
        <v>43615</v>
      </c>
      <c r="M320" s="4">
        <v>44413</v>
      </c>
      <c r="N320">
        <v>2</v>
      </c>
      <c r="O320" t="s">
        <v>130</v>
      </c>
      <c r="P320" t="s">
        <v>292</v>
      </c>
      <c r="Q320">
        <v>2</v>
      </c>
      <c r="R320" t="s">
        <v>554</v>
      </c>
      <c r="S320" t="s">
        <v>1115</v>
      </c>
      <c r="T320" t="s">
        <v>1639</v>
      </c>
      <c r="U320" t="s">
        <v>110</v>
      </c>
      <c r="V320" t="s">
        <v>2038</v>
      </c>
      <c r="W320">
        <v>221.94</v>
      </c>
      <c r="X320">
        <v>104.94</v>
      </c>
      <c r="Y320">
        <v>2</v>
      </c>
      <c r="Z320" t="s">
        <v>2143</v>
      </c>
      <c r="AA320" t="s">
        <v>2423</v>
      </c>
      <c r="AF320" s="4"/>
      <c r="AG320" s="4"/>
      <c r="AH320" t="s">
        <v>80</v>
      </c>
      <c r="AI320" t="s">
        <v>242</v>
      </c>
      <c r="AJ320" t="s">
        <v>507</v>
      </c>
      <c r="AK320" t="s">
        <v>1070</v>
      </c>
      <c r="AL320" t="s">
        <v>1597</v>
      </c>
      <c r="AM320" t="s">
        <v>67</v>
      </c>
      <c r="AN320" t="s">
        <v>1548</v>
      </c>
      <c r="AO320" t="s">
        <v>69</v>
      </c>
      <c r="AP320" t="s">
        <v>2360</v>
      </c>
    </row>
    <row r="321" spans="1:42" x14ac:dyDescent="0.25">
      <c r="A321">
        <v>223</v>
      </c>
      <c r="B321">
        <v>87</v>
      </c>
      <c r="C321" s="4">
        <v>43871</v>
      </c>
      <c r="D321">
        <v>7</v>
      </c>
      <c r="E321" t="s">
        <v>35</v>
      </c>
      <c r="F321" t="s">
        <v>46</v>
      </c>
      <c r="G321" t="s">
        <v>55</v>
      </c>
      <c r="H321" t="s">
        <v>57</v>
      </c>
      <c r="I321" s="4">
        <v>43834</v>
      </c>
      <c r="J321">
        <v>15</v>
      </c>
      <c r="K321" t="s">
        <v>62</v>
      </c>
      <c r="L321" s="4">
        <v>43615</v>
      </c>
      <c r="M321" s="4">
        <v>44413</v>
      </c>
      <c r="N321">
        <v>2</v>
      </c>
      <c r="O321" t="s">
        <v>130</v>
      </c>
      <c r="P321" t="s">
        <v>292</v>
      </c>
      <c r="Q321">
        <v>2</v>
      </c>
      <c r="R321" t="s">
        <v>554</v>
      </c>
      <c r="S321" t="s">
        <v>1115</v>
      </c>
      <c r="T321" t="s">
        <v>1639</v>
      </c>
      <c r="U321" t="s">
        <v>110</v>
      </c>
      <c r="V321" t="s">
        <v>2038</v>
      </c>
      <c r="W321">
        <v>221.94</v>
      </c>
      <c r="X321">
        <v>104.94</v>
      </c>
      <c r="Y321">
        <v>2</v>
      </c>
      <c r="Z321" t="s">
        <v>2143</v>
      </c>
      <c r="AA321" t="s">
        <v>2423</v>
      </c>
      <c r="AF321" s="4"/>
      <c r="AG321" s="4"/>
      <c r="AH321" t="s">
        <v>65</v>
      </c>
      <c r="AI321" t="s">
        <v>227</v>
      </c>
      <c r="AJ321" t="s">
        <v>435</v>
      </c>
      <c r="AK321" t="s">
        <v>997</v>
      </c>
      <c r="AL321" t="s">
        <v>1529</v>
      </c>
      <c r="AM321" t="s">
        <v>67</v>
      </c>
      <c r="AN321" t="s">
        <v>1517</v>
      </c>
      <c r="AO321" t="s">
        <v>431</v>
      </c>
      <c r="AP321" t="s">
        <v>2326</v>
      </c>
    </row>
    <row r="322" spans="1:42" x14ac:dyDescent="0.25">
      <c r="A322">
        <v>224</v>
      </c>
      <c r="B322">
        <v>358</v>
      </c>
      <c r="C322" s="4">
        <v>43871</v>
      </c>
      <c r="D322">
        <v>7</v>
      </c>
      <c r="E322" t="s">
        <v>35</v>
      </c>
      <c r="F322" t="s">
        <v>46</v>
      </c>
      <c r="G322" t="s">
        <v>56</v>
      </c>
      <c r="H322" t="s">
        <v>57</v>
      </c>
      <c r="I322" s="4">
        <v>43654</v>
      </c>
      <c r="J322">
        <v>3</v>
      </c>
      <c r="K322" t="s">
        <v>59</v>
      </c>
      <c r="L322" s="4">
        <v>43615</v>
      </c>
      <c r="M322" s="4">
        <v>43830</v>
      </c>
      <c r="N322">
        <v>2</v>
      </c>
      <c r="O322" t="s">
        <v>131</v>
      </c>
      <c r="P322" t="s">
        <v>293</v>
      </c>
      <c r="Q322">
        <v>3</v>
      </c>
      <c r="R322" t="s">
        <v>555</v>
      </c>
      <c r="S322" t="s">
        <v>1116</v>
      </c>
      <c r="T322" t="s">
        <v>1640</v>
      </c>
      <c r="U322" t="s">
        <v>2007</v>
      </c>
      <c r="V322" t="s">
        <v>2051</v>
      </c>
      <c r="W322">
        <v>190.61</v>
      </c>
      <c r="X322">
        <v>79.959999999999994</v>
      </c>
      <c r="Y322">
        <v>3</v>
      </c>
      <c r="Z322" t="s">
        <v>2144</v>
      </c>
      <c r="AA322" t="s">
        <v>2424</v>
      </c>
      <c r="AF322" s="4"/>
      <c r="AG322" s="4"/>
      <c r="AH322" t="s">
        <v>79</v>
      </c>
      <c r="AI322" t="s">
        <v>241</v>
      </c>
      <c r="AJ322" t="s">
        <v>562</v>
      </c>
      <c r="AK322" t="s">
        <v>1078</v>
      </c>
      <c r="AL322" t="s">
        <v>1587</v>
      </c>
      <c r="AM322" t="s">
        <v>80</v>
      </c>
      <c r="AN322" t="s">
        <v>1548</v>
      </c>
      <c r="AO322" t="s">
        <v>86</v>
      </c>
      <c r="AP322" t="s">
        <v>2350</v>
      </c>
    </row>
    <row r="323" spans="1:42" x14ac:dyDescent="0.25">
      <c r="A323">
        <v>224</v>
      </c>
      <c r="B323">
        <v>358</v>
      </c>
      <c r="C323" s="4">
        <v>43871</v>
      </c>
      <c r="D323">
        <v>7</v>
      </c>
      <c r="E323" t="s">
        <v>35</v>
      </c>
      <c r="F323" t="s">
        <v>46</v>
      </c>
      <c r="G323" t="s">
        <v>56</v>
      </c>
      <c r="H323" t="s">
        <v>57</v>
      </c>
      <c r="I323" s="4">
        <v>43654</v>
      </c>
      <c r="J323">
        <v>3</v>
      </c>
      <c r="K323" t="s">
        <v>59</v>
      </c>
      <c r="L323" s="4">
        <v>43615</v>
      </c>
      <c r="M323" s="4">
        <v>43830</v>
      </c>
      <c r="N323">
        <v>2</v>
      </c>
      <c r="O323" t="s">
        <v>131</v>
      </c>
      <c r="P323" t="s">
        <v>293</v>
      </c>
      <c r="Q323">
        <v>3</v>
      </c>
      <c r="R323" t="s">
        <v>555</v>
      </c>
      <c r="S323" t="s">
        <v>1116</v>
      </c>
      <c r="T323" t="s">
        <v>1640</v>
      </c>
      <c r="U323" t="s">
        <v>2007</v>
      </c>
      <c r="V323" t="s">
        <v>2051</v>
      </c>
      <c r="W323">
        <v>190.61</v>
      </c>
      <c r="X323">
        <v>79.959999999999994</v>
      </c>
      <c r="Y323">
        <v>3</v>
      </c>
      <c r="Z323" t="s">
        <v>2144</v>
      </c>
      <c r="AA323" t="s">
        <v>2424</v>
      </c>
      <c r="AF323" s="4"/>
      <c r="AG323" s="4"/>
      <c r="AH323" t="s">
        <v>86</v>
      </c>
      <c r="AI323" t="s">
        <v>248</v>
      </c>
      <c r="AJ323" t="s">
        <v>513</v>
      </c>
      <c r="AK323" t="s">
        <v>1076</v>
      </c>
      <c r="AL323" t="s">
        <v>1603</v>
      </c>
      <c r="AM323" t="s">
        <v>69</v>
      </c>
      <c r="AN323" t="s">
        <v>1577</v>
      </c>
      <c r="AO323" t="s">
        <v>549</v>
      </c>
      <c r="AP323" t="s">
        <v>2362</v>
      </c>
    </row>
    <row r="324" spans="1:42" x14ac:dyDescent="0.25">
      <c r="A324">
        <v>224</v>
      </c>
      <c r="B324">
        <v>358</v>
      </c>
      <c r="C324" s="4">
        <v>43871</v>
      </c>
      <c r="D324">
        <v>7</v>
      </c>
      <c r="E324" t="s">
        <v>35</v>
      </c>
      <c r="F324" t="s">
        <v>46</v>
      </c>
      <c r="G324" t="s">
        <v>56</v>
      </c>
      <c r="H324" t="s">
        <v>57</v>
      </c>
      <c r="I324" s="4">
        <v>43654</v>
      </c>
      <c r="J324">
        <v>3</v>
      </c>
      <c r="K324" t="s">
        <v>59</v>
      </c>
      <c r="L324" s="4">
        <v>43615</v>
      </c>
      <c r="M324" s="4">
        <v>43830</v>
      </c>
      <c r="N324">
        <v>2</v>
      </c>
      <c r="O324" t="s">
        <v>131</v>
      </c>
      <c r="P324" t="s">
        <v>293</v>
      </c>
      <c r="Q324">
        <v>3</v>
      </c>
      <c r="R324" t="s">
        <v>555</v>
      </c>
      <c r="S324" t="s">
        <v>1116</v>
      </c>
      <c r="T324" t="s">
        <v>1640</v>
      </c>
      <c r="U324" t="s">
        <v>2007</v>
      </c>
      <c r="V324" t="s">
        <v>2051</v>
      </c>
      <c r="W324">
        <v>190.61</v>
      </c>
      <c r="X324">
        <v>79.959999999999994</v>
      </c>
      <c r="Y324">
        <v>3</v>
      </c>
      <c r="Z324" t="s">
        <v>2144</v>
      </c>
      <c r="AA324" t="s">
        <v>2424</v>
      </c>
      <c r="AF324" s="4"/>
      <c r="AG324" s="4"/>
      <c r="AH324" t="s">
        <v>86</v>
      </c>
      <c r="AI324" t="s">
        <v>248</v>
      </c>
      <c r="AJ324" t="s">
        <v>419</v>
      </c>
      <c r="AK324" t="s">
        <v>981</v>
      </c>
      <c r="AL324" t="s">
        <v>1514</v>
      </c>
      <c r="AM324" t="s">
        <v>69</v>
      </c>
      <c r="AN324" t="s">
        <v>1577</v>
      </c>
      <c r="AO324" t="s">
        <v>547</v>
      </c>
      <c r="AP324" t="s">
        <v>2354</v>
      </c>
    </row>
    <row r="325" spans="1:42" x14ac:dyDescent="0.25">
      <c r="A325">
        <v>225</v>
      </c>
      <c r="B325">
        <v>60</v>
      </c>
      <c r="C325" s="4">
        <v>43873</v>
      </c>
      <c r="D325">
        <v>4</v>
      </c>
      <c r="E325" t="s">
        <v>40</v>
      </c>
      <c r="F325" t="s">
        <v>51</v>
      </c>
      <c r="G325" t="s">
        <v>55</v>
      </c>
      <c r="H325" t="s">
        <v>57</v>
      </c>
      <c r="I325" s="4">
        <v>43713</v>
      </c>
      <c r="J325">
        <v>3</v>
      </c>
      <c r="K325" t="s">
        <v>59</v>
      </c>
      <c r="L325" s="4">
        <v>43615</v>
      </c>
      <c r="M325" s="4">
        <v>43830</v>
      </c>
      <c r="N325">
        <v>1</v>
      </c>
      <c r="O325" t="s">
        <v>79</v>
      </c>
      <c r="P325" t="s">
        <v>241</v>
      </c>
      <c r="Q325">
        <v>1</v>
      </c>
      <c r="R325" t="s">
        <v>515</v>
      </c>
      <c r="S325" t="s">
        <v>1078</v>
      </c>
      <c r="T325" t="s">
        <v>1587</v>
      </c>
      <c r="U325" t="s">
        <v>80</v>
      </c>
      <c r="V325" t="s">
        <v>1548</v>
      </c>
      <c r="W325">
        <v>109.98</v>
      </c>
      <c r="X325">
        <v>29.98</v>
      </c>
      <c r="Y325">
        <v>1</v>
      </c>
      <c r="Z325" t="s">
        <v>86</v>
      </c>
      <c r="AA325" t="s">
        <v>2350</v>
      </c>
      <c r="AF325" s="4"/>
      <c r="AG325" s="4"/>
      <c r="AH325" t="s">
        <v>79</v>
      </c>
      <c r="AI325" t="s">
        <v>241</v>
      </c>
      <c r="AJ325" t="s">
        <v>515</v>
      </c>
      <c r="AK325" t="s">
        <v>1078</v>
      </c>
      <c r="AL325" t="s">
        <v>1587</v>
      </c>
      <c r="AM325" t="s">
        <v>80</v>
      </c>
      <c r="AN325" t="s">
        <v>1548</v>
      </c>
      <c r="AO325" t="s">
        <v>86</v>
      </c>
      <c r="AP325" t="s">
        <v>2350</v>
      </c>
    </row>
    <row r="326" spans="1:42" x14ac:dyDescent="0.25">
      <c r="A326">
        <v>226</v>
      </c>
      <c r="B326">
        <v>172</v>
      </c>
      <c r="C326" s="4">
        <v>43873</v>
      </c>
      <c r="D326">
        <v>2</v>
      </c>
      <c r="E326" t="s">
        <v>38</v>
      </c>
      <c r="F326" t="s">
        <v>49</v>
      </c>
      <c r="G326" t="s">
        <v>56</v>
      </c>
      <c r="H326" t="s">
        <v>57</v>
      </c>
      <c r="I326" s="4">
        <v>43802</v>
      </c>
      <c r="J326">
        <v>2</v>
      </c>
      <c r="K326" t="s">
        <v>60</v>
      </c>
      <c r="L326" s="4">
        <v>43615</v>
      </c>
      <c r="M326" s="4">
        <v>43830</v>
      </c>
      <c r="N326">
        <v>3</v>
      </c>
      <c r="O326" t="s">
        <v>132</v>
      </c>
      <c r="P326" t="s">
        <v>294</v>
      </c>
      <c r="Q326">
        <v>3</v>
      </c>
      <c r="R326" t="s">
        <v>556</v>
      </c>
      <c r="S326" t="s">
        <v>1117</v>
      </c>
      <c r="T326" t="s">
        <v>1641</v>
      </c>
      <c r="U326" t="s">
        <v>1997</v>
      </c>
      <c r="V326" t="s">
        <v>2052</v>
      </c>
      <c r="W326">
        <v>491.05</v>
      </c>
      <c r="X326">
        <v>74.95</v>
      </c>
      <c r="Y326">
        <v>3</v>
      </c>
      <c r="Z326" t="s">
        <v>2145</v>
      </c>
      <c r="AA326" t="s">
        <v>2425</v>
      </c>
      <c r="AB326">
        <v>2</v>
      </c>
      <c r="AC326" t="s">
        <v>2633</v>
      </c>
      <c r="AD326">
        <v>303</v>
      </c>
      <c r="AE326" t="s">
        <v>2636</v>
      </c>
      <c r="AF326" s="4">
        <v>43834</v>
      </c>
      <c r="AG326" s="4">
        <v>43875</v>
      </c>
      <c r="AH326" t="s">
        <v>70</v>
      </c>
      <c r="AI326" t="s">
        <v>232</v>
      </c>
      <c r="AJ326" t="s">
        <v>550</v>
      </c>
      <c r="AK326" t="s">
        <v>1111</v>
      </c>
      <c r="AL326" t="s">
        <v>1631</v>
      </c>
      <c r="AM326" t="s">
        <v>69</v>
      </c>
      <c r="AN326" t="s">
        <v>1517</v>
      </c>
      <c r="AO326" t="s">
        <v>673</v>
      </c>
      <c r="AP326" t="s">
        <v>2348</v>
      </c>
    </row>
    <row r="327" spans="1:42" x14ac:dyDescent="0.25">
      <c r="A327">
        <v>226</v>
      </c>
      <c r="B327">
        <v>172</v>
      </c>
      <c r="C327" s="4">
        <v>43873</v>
      </c>
      <c r="D327">
        <v>2</v>
      </c>
      <c r="E327" t="s">
        <v>38</v>
      </c>
      <c r="F327" t="s">
        <v>49</v>
      </c>
      <c r="G327" t="s">
        <v>56</v>
      </c>
      <c r="H327" t="s">
        <v>57</v>
      </c>
      <c r="I327" s="4">
        <v>43802</v>
      </c>
      <c r="J327">
        <v>2</v>
      </c>
      <c r="K327" t="s">
        <v>60</v>
      </c>
      <c r="L327" s="4">
        <v>43615</v>
      </c>
      <c r="M327" s="4">
        <v>43830</v>
      </c>
      <c r="N327">
        <v>3</v>
      </c>
      <c r="O327" t="s">
        <v>132</v>
      </c>
      <c r="P327" t="s">
        <v>294</v>
      </c>
      <c r="Q327">
        <v>3</v>
      </c>
      <c r="R327" t="s">
        <v>556</v>
      </c>
      <c r="S327" t="s">
        <v>1117</v>
      </c>
      <c r="T327" t="s">
        <v>1641</v>
      </c>
      <c r="U327" t="s">
        <v>1997</v>
      </c>
      <c r="V327" t="s">
        <v>2052</v>
      </c>
      <c r="W327">
        <v>491.05</v>
      </c>
      <c r="X327">
        <v>74.95</v>
      </c>
      <c r="Y327">
        <v>3</v>
      </c>
      <c r="Z327" t="s">
        <v>2145</v>
      </c>
      <c r="AA327" t="s">
        <v>2425</v>
      </c>
      <c r="AB327">
        <v>2</v>
      </c>
      <c r="AC327" t="s">
        <v>2633</v>
      </c>
      <c r="AD327">
        <v>303</v>
      </c>
      <c r="AE327" t="s">
        <v>2636</v>
      </c>
      <c r="AF327" s="4">
        <v>43834</v>
      </c>
      <c r="AG327" s="4">
        <v>43875</v>
      </c>
      <c r="AH327" t="s">
        <v>90</v>
      </c>
      <c r="AI327" t="s">
        <v>252</v>
      </c>
      <c r="AJ327" t="s">
        <v>449</v>
      </c>
      <c r="AK327" t="s">
        <v>1011</v>
      </c>
      <c r="AL327" t="s">
        <v>1541</v>
      </c>
      <c r="AM327" t="s">
        <v>67</v>
      </c>
      <c r="AN327" t="s">
        <v>1562</v>
      </c>
      <c r="AO327" t="s">
        <v>410</v>
      </c>
      <c r="AP327" t="s">
        <v>2359</v>
      </c>
    </row>
    <row r="328" spans="1:42" x14ac:dyDescent="0.25">
      <c r="A328">
        <v>226</v>
      </c>
      <c r="B328">
        <v>172</v>
      </c>
      <c r="C328" s="4">
        <v>43873</v>
      </c>
      <c r="D328">
        <v>2</v>
      </c>
      <c r="E328" t="s">
        <v>38</v>
      </c>
      <c r="F328" t="s">
        <v>49</v>
      </c>
      <c r="G328" t="s">
        <v>56</v>
      </c>
      <c r="H328" t="s">
        <v>57</v>
      </c>
      <c r="I328" s="4">
        <v>43802</v>
      </c>
      <c r="J328">
        <v>2</v>
      </c>
      <c r="K328" t="s">
        <v>60</v>
      </c>
      <c r="L328" s="4">
        <v>43615</v>
      </c>
      <c r="M328" s="4">
        <v>43830</v>
      </c>
      <c r="N328">
        <v>3</v>
      </c>
      <c r="O328" t="s">
        <v>132</v>
      </c>
      <c r="P328" t="s">
        <v>294</v>
      </c>
      <c r="Q328">
        <v>3</v>
      </c>
      <c r="R328" t="s">
        <v>556</v>
      </c>
      <c r="S328" t="s">
        <v>1117</v>
      </c>
      <c r="T328" t="s">
        <v>1641</v>
      </c>
      <c r="U328" t="s">
        <v>1997</v>
      </c>
      <c r="V328" t="s">
        <v>2052</v>
      </c>
      <c r="W328">
        <v>491.05</v>
      </c>
      <c r="X328">
        <v>74.95</v>
      </c>
      <c r="Y328">
        <v>3</v>
      </c>
      <c r="Z328" t="s">
        <v>2145</v>
      </c>
      <c r="AA328" t="s">
        <v>2425</v>
      </c>
      <c r="AB328">
        <v>2</v>
      </c>
      <c r="AC328" t="s">
        <v>2633</v>
      </c>
      <c r="AD328">
        <v>303</v>
      </c>
      <c r="AE328" t="s">
        <v>2636</v>
      </c>
      <c r="AF328" s="4">
        <v>43834</v>
      </c>
      <c r="AG328" s="4">
        <v>43875</v>
      </c>
      <c r="AH328" t="s">
        <v>86</v>
      </c>
      <c r="AI328" t="s">
        <v>248</v>
      </c>
      <c r="AJ328" t="s">
        <v>653</v>
      </c>
      <c r="AK328" t="s">
        <v>1197</v>
      </c>
      <c r="AL328" t="s">
        <v>1721</v>
      </c>
      <c r="AM328" t="s">
        <v>69</v>
      </c>
      <c r="AN328" t="s">
        <v>1577</v>
      </c>
      <c r="AO328" t="s">
        <v>549</v>
      </c>
      <c r="AP328" t="s">
        <v>2362</v>
      </c>
    </row>
    <row r="329" spans="1:42" x14ac:dyDescent="0.25">
      <c r="A329">
        <v>227</v>
      </c>
      <c r="B329">
        <v>219</v>
      </c>
      <c r="C329" s="4">
        <v>43873</v>
      </c>
      <c r="D329">
        <v>11</v>
      </c>
      <c r="E329" t="s">
        <v>37</v>
      </c>
      <c r="F329" t="s">
        <v>48</v>
      </c>
      <c r="G329" t="s">
        <v>56</v>
      </c>
      <c r="H329" t="s">
        <v>57</v>
      </c>
      <c r="I329" s="4">
        <v>43814</v>
      </c>
      <c r="J329">
        <v>3</v>
      </c>
      <c r="K329" t="s">
        <v>59</v>
      </c>
      <c r="L329" s="4">
        <v>43615</v>
      </c>
      <c r="M329" s="4">
        <v>43830</v>
      </c>
      <c r="N329">
        <v>1</v>
      </c>
      <c r="O329" t="s">
        <v>67</v>
      </c>
      <c r="P329" t="s">
        <v>229</v>
      </c>
      <c r="Q329">
        <v>1</v>
      </c>
      <c r="R329" t="s">
        <v>485</v>
      </c>
      <c r="S329" t="s">
        <v>1048</v>
      </c>
      <c r="T329" t="s">
        <v>1577</v>
      </c>
      <c r="U329" t="s">
        <v>69</v>
      </c>
      <c r="V329" t="s">
        <v>1548</v>
      </c>
      <c r="W329">
        <v>24.99</v>
      </c>
      <c r="X329">
        <v>14.99</v>
      </c>
      <c r="Y329">
        <v>1</v>
      </c>
      <c r="Z329" t="s">
        <v>90</v>
      </c>
      <c r="AA329" t="s">
        <v>2328</v>
      </c>
      <c r="AB329">
        <v>2</v>
      </c>
      <c r="AC329" t="s">
        <v>2634</v>
      </c>
      <c r="AD329">
        <v>328</v>
      </c>
      <c r="AE329" t="s">
        <v>2636</v>
      </c>
      <c r="AF329" s="4">
        <v>43834</v>
      </c>
      <c r="AG329" s="4">
        <v>43875</v>
      </c>
      <c r="AH329" t="s">
        <v>67</v>
      </c>
      <c r="AI329" t="s">
        <v>229</v>
      </c>
      <c r="AJ329" t="s">
        <v>485</v>
      </c>
      <c r="AK329" t="s">
        <v>1048</v>
      </c>
      <c r="AL329" t="s">
        <v>1577</v>
      </c>
      <c r="AM329" t="s">
        <v>69</v>
      </c>
      <c r="AN329" t="s">
        <v>1548</v>
      </c>
      <c r="AO329" t="s">
        <v>90</v>
      </c>
      <c r="AP329" t="s">
        <v>2328</v>
      </c>
    </row>
    <row r="330" spans="1:42" x14ac:dyDescent="0.25">
      <c r="A330">
        <v>228</v>
      </c>
      <c r="B330">
        <v>420</v>
      </c>
      <c r="C330" s="4">
        <v>43873</v>
      </c>
      <c r="D330">
        <v>2</v>
      </c>
      <c r="E330" t="s">
        <v>38</v>
      </c>
      <c r="F330" t="s">
        <v>49</v>
      </c>
      <c r="G330" t="s">
        <v>55</v>
      </c>
      <c r="H330" t="s">
        <v>57</v>
      </c>
      <c r="I330" s="4">
        <v>43632</v>
      </c>
      <c r="J330">
        <v>3</v>
      </c>
      <c r="K330" t="s">
        <v>59</v>
      </c>
      <c r="L330" s="4">
        <v>43615</v>
      </c>
      <c r="M330" s="4">
        <v>43830</v>
      </c>
      <c r="N330">
        <v>1</v>
      </c>
      <c r="O330" t="s">
        <v>67</v>
      </c>
      <c r="P330" t="s">
        <v>229</v>
      </c>
      <c r="Q330">
        <v>1</v>
      </c>
      <c r="R330" t="s">
        <v>557</v>
      </c>
      <c r="S330" t="s">
        <v>1030</v>
      </c>
      <c r="T330" t="s">
        <v>1513</v>
      </c>
      <c r="U330" t="s">
        <v>80</v>
      </c>
      <c r="V330" t="s">
        <v>1548</v>
      </c>
      <c r="W330">
        <v>59.98</v>
      </c>
      <c r="X330">
        <v>29.98</v>
      </c>
      <c r="Y330">
        <v>1</v>
      </c>
      <c r="Z330" t="s">
        <v>652</v>
      </c>
      <c r="AA330" t="s">
        <v>2352</v>
      </c>
      <c r="AF330" s="4"/>
      <c r="AG330" s="4"/>
      <c r="AH330" t="s">
        <v>67</v>
      </c>
      <c r="AI330" t="s">
        <v>229</v>
      </c>
      <c r="AJ330" t="s">
        <v>557</v>
      </c>
      <c r="AK330" t="s">
        <v>1030</v>
      </c>
      <c r="AL330" t="s">
        <v>1513</v>
      </c>
      <c r="AM330" t="s">
        <v>80</v>
      </c>
      <c r="AN330" t="s">
        <v>1548</v>
      </c>
      <c r="AO330" t="s">
        <v>652</v>
      </c>
      <c r="AP330" t="s">
        <v>2352</v>
      </c>
    </row>
    <row r="331" spans="1:42" x14ac:dyDescent="0.25">
      <c r="A331">
        <v>229</v>
      </c>
      <c r="B331">
        <v>386</v>
      </c>
      <c r="C331" s="4">
        <v>43874</v>
      </c>
      <c r="D331">
        <v>4</v>
      </c>
      <c r="E331" t="s">
        <v>40</v>
      </c>
      <c r="F331" t="s">
        <v>51</v>
      </c>
      <c r="G331" t="s">
        <v>55</v>
      </c>
      <c r="H331" t="s">
        <v>58</v>
      </c>
      <c r="I331" s="4">
        <v>43645</v>
      </c>
      <c r="J331">
        <v>1</v>
      </c>
      <c r="K331" t="s">
        <v>61</v>
      </c>
      <c r="L331" s="4">
        <v>43615</v>
      </c>
      <c r="M331" s="4">
        <v>43830</v>
      </c>
      <c r="N331">
        <v>1</v>
      </c>
      <c r="O331" t="s">
        <v>80</v>
      </c>
      <c r="P331" t="s">
        <v>242</v>
      </c>
      <c r="Q331">
        <v>1</v>
      </c>
      <c r="R331" t="s">
        <v>548</v>
      </c>
      <c r="S331" t="s">
        <v>1109</v>
      </c>
      <c r="T331" t="s">
        <v>1634</v>
      </c>
      <c r="U331" t="s">
        <v>67</v>
      </c>
      <c r="V331" t="s">
        <v>1548</v>
      </c>
      <c r="W331">
        <v>83.94</v>
      </c>
      <c r="X331">
        <v>44.97</v>
      </c>
      <c r="Y331">
        <v>1</v>
      </c>
      <c r="Z331" t="s">
        <v>67</v>
      </c>
      <c r="AA331" t="s">
        <v>2373</v>
      </c>
      <c r="AF331" s="4"/>
      <c r="AG331" s="4"/>
      <c r="AH331" t="s">
        <v>80</v>
      </c>
      <c r="AI331" t="s">
        <v>242</v>
      </c>
      <c r="AJ331" t="s">
        <v>548</v>
      </c>
      <c r="AK331" t="s">
        <v>1109</v>
      </c>
      <c r="AL331" t="s">
        <v>1634</v>
      </c>
      <c r="AM331" t="s">
        <v>67</v>
      </c>
      <c r="AN331" t="s">
        <v>1548</v>
      </c>
      <c r="AO331" t="s">
        <v>67</v>
      </c>
      <c r="AP331" t="s">
        <v>2373</v>
      </c>
    </row>
    <row r="332" spans="1:42" x14ac:dyDescent="0.25">
      <c r="A332">
        <v>230</v>
      </c>
      <c r="B332">
        <v>203</v>
      </c>
      <c r="C332" s="4">
        <v>43875</v>
      </c>
      <c r="D332">
        <v>1</v>
      </c>
      <c r="E332" t="s">
        <v>39</v>
      </c>
      <c r="F332" t="s">
        <v>50</v>
      </c>
      <c r="G332" t="s">
        <v>55</v>
      </c>
      <c r="H332" t="s">
        <v>57</v>
      </c>
      <c r="I332" s="4">
        <v>43627</v>
      </c>
      <c r="J332">
        <v>1</v>
      </c>
      <c r="K332" t="s">
        <v>61</v>
      </c>
      <c r="L332" s="4">
        <v>43615</v>
      </c>
      <c r="M332" s="4">
        <v>43830</v>
      </c>
      <c r="N332">
        <v>1</v>
      </c>
      <c r="O332" t="s">
        <v>70</v>
      </c>
      <c r="P332" t="s">
        <v>232</v>
      </c>
      <c r="Q332">
        <v>1</v>
      </c>
      <c r="R332" t="s">
        <v>440</v>
      </c>
      <c r="S332" t="s">
        <v>1002</v>
      </c>
      <c r="T332" t="s">
        <v>1534</v>
      </c>
      <c r="U332" t="s">
        <v>69</v>
      </c>
      <c r="V332" t="s">
        <v>1548</v>
      </c>
      <c r="W332">
        <v>22.95</v>
      </c>
      <c r="X332">
        <v>14.99</v>
      </c>
      <c r="Y332">
        <v>1</v>
      </c>
      <c r="Z332" t="s">
        <v>432</v>
      </c>
      <c r="AA332" t="s">
        <v>2331</v>
      </c>
      <c r="AF332" s="4"/>
      <c r="AG332" s="4"/>
      <c r="AH332" t="s">
        <v>70</v>
      </c>
      <c r="AI332" t="s">
        <v>232</v>
      </c>
      <c r="AJ332" t="s">
        <v>440</v>
      </c>
      <c r="AK332" t="s">
        <v>1002</v>
      </c>
      <c r="AL332" t="s">
        <v>1534</v>
      </c>
      <c r="AM332" t="s">
        <v>69</v>
      </c>
      <c r="AN332" t="s">
        <v>1548</v>
      </c>
      <c r="AO332" t="s">
        <v>432</v>
      </c>
      <c r="AP332" t="s">
        <v>2331</v>
      </c>
    </row>
    <row r="333" spans="1:42" x14ac:dyDescent="0.25">
      <c r="A333">
        <v>231</v>
      </c>
      <c r="B333">
        <v>143</v>
      </c>
      <c r="C333" s="4">
        <v>43876</v>
      </c>
      <c r="D333">
        <v>9</v>
      </c>
      <c r="E333" t="s">
        <v>41</v>
      </c>
      <c r="F333" t="s">
        <v>52</v>
      </c>
      <c r="G333" t="s">
        <v>56</v>
      </c>
      <c r="H333" t="s">
        <v>58</v>
      </c>
      <c r="I333" s="4">
        <v>43825</v>
      </c>
      <c r="J333">
        <v>3</v>
      </c>
      <c r="K333" t="s">
        <v>59</v>
      </c>
      <c r="L333" s="4">
        <v>43615</v>
      </c>
      <c r="M333" s="4">
        <v>43830</v>
      </c>
      <c r="N333">
        <v>1</v>
      </c>
      <c r="O333" t="s">
        <v>80</v>
      </c>
      <c r="P333" t="s">
        <v>242</v>
      </c>
      <c r="Q333">
        <v>1</v>
      </c>
      <c r="R333" t="s">
        <v>558</v>
      </c>
      <c r="S333" t="s">
        <v>1118</v>
      </c>
      <c r="T333" t="s">
        <v>1548</v>
      </c>
      <c r="U333" t="s">
        <v>69</v>
      </c>
      <c r="V333" t="s">
        <v>1548</v>
      </c>
      <c r="W333">
        <v>14.99</v>
      </c>
      <c r="X333">
        <v>14.99</v>
      </c>
      <c r="Y333">
        <v>1</v>
      </c>
      <c r="Z333" t="s">
        <v>79</v>
      </c>
      <c r="AA333" t="s">
        <v>2349</v>
      </c>
      <c r="AF333" s="4"/>
      <c r="AG333" s="4"/>
      <c r="AH333" t="s">
        <v>80</v>
      </c>
      <c r="AI333" t="s">
        <v>242</v>
      </c>
      <c r="AJ333" t="s">
        <v>558</v>
      </c>
      <c r="AK333" t="s">
        <v>1118</v>
      </c>
      <c r="AL333" t="s">
        <v>1548</v>
      </c>
      <c r="AM333" t="s">
        <v>69</v>
      </c>
      <c r="AN333" t="s">
        <v>1548</v>
      </c>
      <c r="AO333" t="s">
        <v>79</v>
      </c>
      <c r="AP333" t="s">
        <v>2349</v>
      </c>
    </row>
    <row r="334" spans="1:42" x14ac:dyDescent="0.25">
      <c r="A334">
        <v>232</v>
      </c>
      <c r="B334">
        <v>282</v>
      </c>
      <c r="C334" s="4">
        <v>43876</v>
      </c>
      <c r="D334">
        <v>9</v>
      </c>
      <c r="E334" t="s">
        <v>41</v>
      </c>
      <c r="F334" t="s">
        <v>52</v>
      </c>
      <c r="G334" t="s">
        <v>55</v>
      </c>
      <c r="H334" t="s">
        <v>58</v>
      </c>
      <c r="I334" s="4">
        <v>43550</v>
      </c>
      <c r="J334">
        <v>2</v>
      </c>
      <c r="L334" s="4"/>
      <c r="M334" s="4"/>
      <c r="N334">
        <v>1</v>
      </c>
      <c r="O334" t="s">
        <v>79</v>
      </c>
      <c r="P334" t="s">
        <v>241</v>
      </c>
      <c r="Q334">
        <v>1</v>
      </c>
      <c r="R334" t="s">
        <v>423</v>
      </c>
      <c r="S334" t="s">
        <v>985</v>
      </c>
      <c r="T334" t="s">
        <v>1518</v>
      </c>
      <c r="U334" t="s">
        <v>80</v>
      </c>
      <c r="V334" t="s">
        <v>1548</v>
      </c>
      <c r="W334">
        <v>85.76</v>
      </c>
      <c r="X334">
        <v>29.98</v>
      </c>
      <c r="Y334">
        <v>1</v>
      </c>
      <c r="Z334" t="s">
        <v>455</v>
      </c>
      <c r="AA334" t="s">
        <v>2340</v>
      </c>
      <c r="AF334" s="4"/>
      <c r="AG334" s="4"/>
      <c r="AH334" t="s">
        <v>79</v>
      </c>
      <c r="AI334" t="s">
        <v>241</v>
      </c>
      <c r="AJ334" t="s">
        <v>423</v>
      </c>
      <c r="AK334" t="s">
        <v>985</v>
      </c>
      <c r="AL334" t="s">
        <v>1518</v>
      </c>
      <c r="AM334" t="s">
        <v>80</v>
      </c>
      <c r="AN334" t="s">
        <v>1548</v>
      </c>
      <c r="AO334" t="s">
        <v>455</v>
      </c>
      <c r="AP334" t="s">
        <v>2340</v>
      </c>
    </row>
    <row r="335" spans="1:42" x14ac:dyDescent="0.25">
      <c r="A335">
        <v>233</v>
      </c>
      <c r="B335">
        <v>437</v>
      </c>
      <c r="C335" s="4">
        <v>43876</v>
      </c>
      <c r="D335">
        <v>11</v>
      </c>
      <c r="E335" t="s">
        <v>37</v>
      </c>
      <c r="F335" t="s">
        <v>48</v>
      </c>
      <c r="G335" t="s">
        <v>56</v>
      </c>
      <c r="H335" t="s">
        <v>58</v>
      </c>
      <c r="I335" s="4">
        <v>43652</v>
      </c>
      <c r="J335">
        <v>1</v>
      </c>
      <c r="K335" t="s">
        <v>61</v>
      </c>
      <c r="L335" s="4">
        <v>43615</v>
      </c>
      <c r="M335" s="4">
        <v>43830</v>
      </c>
      <c r="N335">
        <v>1</v>
      </c>
      <c r="O335" t="s">
        <v>84</v>
      </c>
      <c r="P335" t="s">
        <v>246</v>
      </c>
      <c r="Q335">
        <v>1</v>
      </c>
      <c r="R335" t="s">
        <v>410</v>
      </c>
      <c r="S335" t="s">
        <v>972</v>
      </c>
      <c r="T335" t="s">
        <v>1505</v>
      </c>
      <c r="U335" t="s">
        <v>80</v>
      </c>
      <c r="V335" t="s">
        <v>1548</v>
      </c>
      <c r="W335">
        <v>579.9</v>
      </c>
      <c r="X335">
        <v>29.98</v>
      </c>
      <c r="Y335">
        <v>1</v>
      </c>
      <c r="Z335" t="s">
        <v>645</v>
      </c>
      <c r="AA335" t="s">
        <v>2347</v>
      </c>
      <c r="AF335" s="4"/>
      <c r="AG335" s="4"/>
      <c r="AH335" t="s">
        <v>84</v>
      </c>
      <c r="AI335" t="s">
        <v>246</v>
      </c>
      <c r="AJ335" t="s">
        <v>410</v>
      </c>
      <c r="AK335" t="s">
        <v>972</v>
      </c>
      <c r="AL335" t="s">
        <v>1505</v>
      </c>
      <c r="AM335" t="s">
        <v>80</v>
      </c>
      <c r="AN335" t="s">
        <v>1548</v>
      </c>
      <c r="AO335" t="s">
        <v>645</v>
      </c>
      <c r="AP335" t="s">
        <v>2347</v>
      </c>
    </row>
    <row r="336" spans="1:42" x14ac:dyDescent="0.25">
      <c r="A336">
        <v>234</v>
      </c>
      <c r="B336">
        <v>174</v>
      </c>
      <c r="C336" s="4">
        <v>43877</v>
      </c>
      <c r="D336">
        <v>11</v>
      </c>
      <c r="E336" t="s">
        <v>37</v>
      </c>
      <c r="F336" t="s">
        <v>48</v>
      </c>
      <c r="G336" t="s">
        <v>56</v>
      </c>
      <c r="H336" t="s">
        <v>57</v>
      </c>
      <c r="I336" s="4">
        <v>43732</v>
      </c>
      <c r="J336">
        <v>3</v>
      </c>
      <c r="K336" t="s">
        <v>59</v>
      </c>
      <c r="L336" s="4">
        <v>43615</v>
      </c>
      <c r="M336" s="4">
        <v>43830</v>
      </c>
      <c r="N336">
        <v>1</v>
      </c>
      <c r="O336" t="s">
        <v>90</v>
      </c>
      <c r="P336" t="s">
        <v>252</v>
      </c>
      <c r="Q336">
        <v>1</v>
      </c>
      <c r="R336" t="s">
        <v>501</v>
      </c>
      <c r="S336" t="s">
        <v>1064</v>
      </c>
      <c r="T336" t="s">
        <v>1592</v>
      </c>
      <c r="U336" t="s">
        <v>67</v>
      </c>
      <c r="V336" t="s">
        <v>1562</v>
      </c>
      <c r="W336">
        <v>26.88</v>
      </c>
      <c r="X336">
        <v>29.97</v>
      </c>
      <c r="Y336">
        <v>1</v>
      </c>
      <c r="Z336" t="s">
        <v>410</v>
      </c>
      <c r="AA336" t="s">
        <v>2359</v>
      </c>
      <c r="AF336" s="4"/>
      <c r="AG336" s="4"/>
      <c r="AH336" t="s">
        <v>90</v>
      </c>
      <c r="AI336" t="s">
        <v>252</v>
      </c>
      <c r="AJ336" t="s">
        <v>501</v>
      </c>
      <c r="AK336" t="s">
        <v>1064</v>
      </c>
      <c r="AL336" t="s">
        <v>1592</v>
      </c>
      <c r="AM336" t="s">
        <v>67</v>
      </c>
      <c r="AN336" t="s">
        <v>1562</v>
      </c>
      <c r="AO336" t="s">
        <v>410</v>
      </c>
      <c r="AP336" t="s">
        <v>2359</v>
      </c>
    </row>
    <row r="337" spans="1:42" x14ac:dyDescent="0.25">
      <c r="A337">
        <v>235</v>
      </c>
      <c r="B337">
        <v>481</v>
      </c>
      <c r="C337" s="4">
        <v>43877</v>
      </c>
      <c r="D337">
        <v>8</v>
      </c>
      <c r="E337" t="s">
        <v>43</v>
      </c>
      <c r="F337" t="s">
        <v>54</v>
      </c>
      <c r="G337" t="s">
        <v>55</v>
      </c>
      <c r="H337" t="s">
        <v>58</v>
      </c>
      <c r="I337" s="4">
        <v>43839</v>
      </c>
      <c r="J337">
        <v>5</v>
      </c>
      <c r="K337" t="s">
        <v>60</v>
      </c>
      <c r="L337" s="4">
        <v>43831</v>
      </c>
      <c r="M337" s="4">
        <v>43921</v>
      </c>
      <c r="N337">
        <v>1</v>
      </c>
      <c r="O337" t="s">
        <v>133</v>
      </c>
      <c r="P337" t="s">
        <v>295</v>
      </c>
      <c r="Q337">
        <v>2</v>
      </c>
      <c r="R337" t="s">
        <v>559</v>
      </c>
      <c r="S337" t="s">
        <v>1119</v>
      </c>
      <c r="T337" t="s">
        <v>1642</v>
      </c>
      <c r="U337" t="s">
        <v>2008</v>
      </c>
      <c r="V337" t="s">
        <v>2053</v>
      </c>
      <c r="W337">
        <v>453.94</v>
      </c>
      <c r="X337">
        <v>119.94</v>
      </c>
      <c r="Y337">
        <v>1</v>
      </c>
      <c r="Z337" t="s">
        <v>2146</v>
      </c>
      <c r="AA337" t="s">
        <v>2426</v>
      </c>
      <c r="AF337" s="4"/>
      <c r="AG337" s="4"/>
      <c r="AH337" t="s">
        <v>65</v>
      </c>
      <c r="AI337" t="s">
        <v>227</v>
      </c>
      <c r="AJ337" t="s">
        <v>429</v>
      </c>
      <c r="AK337" t="s">
        <v>992</v>
      </c>
      <c r="AL337" t="s">
        <v>1510</v>
      </c>
      <c r="AM337" t="s">
        <v>69</v>
      </c>
      <c r="AN337" t="s">
        <v>1517</v>
      </c>
      <c r="AO337" t="s">
        <v>431</v>
      </c>
      <c r="AP337" t="s">
        <v>2326</v>
      </c>
    </row>
    <row r="338" spans="1:42" x14ac:dyDescent="0.25">
      <c r="A338">
        <v>235</v>
      </c>
      <c r="B338">
        <v>481</v>
      </c>
      <c r="C338" s="4">
        <v>43877</v>
      </c>
      <c r="D338">
        <v>8</v>
      </c>
      <c r="E338" t="s">
        <v>43</v>
      </c>
      <c r="F338" t="s">
        <v>54</v>
      </c>
      <c r="G338" t="s">
        <v>55</v>
      </c>
      <c r="H338" t="s">
        <v>58</v>
      </c>
      <c r="I338" s="4">
        <v>43839</v>
      </c>
      <c r="J338">
        <v>5</v>
      </c>
      <c r="K338" t="s">
        <v>60</v>
      </c>
      <c r="L338" s="4">
        <v>43831</v>
      </c>
      <c r="M338" s="4">
        <v>43921</v>
      </c>
      <c r="N338">
        <v>1</v>
      </c>
      <c r="O338" t="s">
        <v>133</v>
      </c>
      <c r="P338" t="s">
        <v>295</v>
      </c>
      <c r="Q338">
        <v>2</v>
      </c>
      <c r="R338" t="s">
        <v>559</v>
      </c>
      <c r="S338" t="s">
        <v>1119</v>
      </c>
      <c r="T338" t="s">
        <v>1642</v>
      </c>
      <c r="U338" t="s">
        <v>2008</v>
      </c>
      <c r="V338" t="s">
        <v>2053</v>
      </c>
      <c r="W338">
        <v>453.94</v>
      </c>
      <c r="X338">
        <v>119.94</v>
      </c>
      <c r="Y338">
        <v>1</v>
      </c>
      <c r="Z338" t="s">
        <v>2146</v>
      </c>
      <c r="AA338" t="s">
        <v>2426</v>
      </c>
      <c r="AF338" s="4"/>
      <c r="AG338" s="4"/>
      <c r="AH338" t="s">
        <v>65</v>
      </c>
      <c r="AI338" t="s">
        <v>227</v>
      </c>
      <c r="AJ338" t="s">
        <v>519</v>
      </c>
      <c r="AK338" t="s">
        <v>1083</v>
      </c>
      <c r="AL338" t="s">
        <v>1609</v>
      </c>
      <c r="AM338" t="s">
        <v>80</v>
      </c>
      <c r="AN338" t="s">
        <v>1517</v>
      </c>
      <c r="AO338" t="s">
        <v>431</v>
      </c>
      <c r="AP338" t="s">
        <v>2326</v>
      </c>
    </row>
    <row r="339" spans="1:42" x14ac:dyDescent="0.25">
      <c r="A339">
        <v>235</v>
      </c>
      <c r="B339">
        <v>481</v>
      </c>
      <c r="C339" s="4">
        <v>43877</v>
      </c>
      <c r="D339">
        <v>8</v>
      </c>
      <c r="E339" t="s">
        <v>43</v>
      </c>
      <c r="F339" t="s">
        <v>54</v>
      </c>
      <c r="G339" t="s">
        <v>55</v>
      </c>
      <c r="H339" t="s">
        <v>58</v>
      </c>
      <c r="I339" s="4">
        <v>43839</v>
      </c>
      <c r="J339">
        <v>5</v>
      </c>
      <c r="K339" t="s">
        <v>60</v>
      </c>
      <c r="L339" s="4">
        <v>43831</v>
      </c>
      <c r="M339" s="4">
        <v>43921</v>
      </c>
      <c r="N339">
        <v>1</v>
      </c>
      <c r="O339" t="s">
        <v>133</v>
      </c>
      <c r="P339" t="s">
        <v>295</v>
      </c>
      <c r="Q339">
        <v>2</v>
      </c>
      <c r="R339" t="s">
        <v>559</v>
      </c>
      <c r="S339" t="s">
        <v>1119</v>
      </c>
      <c r="T339" t="s">
        <v>1642</v>
      </c>
      <c r="U339" t="s">
        <v>2008</v>
      </c>
      <c r="V339" t="s">
        <v>2053</v>
      </c>
      <c r="W339">
        <v>453.94</v>
      </c>
      <c r="X339">
        <v>119.94</v>
      </c>
      <c r="Y339">
        <v>1</v>
      </c>
      <c r="Z339" t="s">
        <v>2146</v>
      </c>
      <c r="AA339" t="s">
        <v>2426</v>
      </c>
      <c r="AF339" s="4"/>
      <c r="AG339" s="4"/>
      <c r="AH339" t="s">
        <v>65</v>
      </c>
      <c r="AI339" t="s">
        <v>227</v>
      </c>
      <c r="AJ339" t="s">
        <v>519</v>
      </c>
      <c r="AK339" t="s">
        <v>1083</v>
      </c>
      <c r="AL339" t="s">
        <v>1609</v>
      </c>
      <c r="AM339" t="s">
        <v>80</v>
      </c>
      <c r="AN339" t="s">
        <v>1517</v>
      </c>
      <c r="AO339" t="s">
        <v>431</v>
      </c>
      <c r="AP339" t="s">
        <v>2326</v>
      </c>
    </row>
    <row r="340" spans="1:42" x14ac:dyDescent="0.25">
      <c r="A340">
        <v>235</v>
      </c>
      <c r="B340">
        <v>481</v>
      </c>
      <c r="C340" s="4">
        <v>43877</v>
      </c>
      <c r="D340">
        <v>8</v>
      </c>
      <c r="E340" t="s">
        <v>43</v>
      </c>
      <c r="F340" t="s">
        <v>54</v>
      </c>
      <c r="G340" t="s">
        <v>55</v>
      </c>
      <c r="H340" t="s">
        <v>58</v>
      </c>
      <c r="I340" s="4">
        <v>43839</v>
      </c>
      <c r="J340">
        <v>5</v>
      </c>
      <c r="K340" t="s">
        <v>60</v>
      </c>
      <c r="L340" s="4">
        <v>43831</v>
      </c>
      <c r="M340" s="4">
        <v>43921</v>
      </c>
      <c r="N340">
        <v>1</v>
      </c>
      <c r="O340" t="s">
        <v>133</v>
      </c>
      <c r="P340" t="s">
        <v>295</v>
      </c>
      <c r="Q340">
        <v>2</v>
      </c>
      <c r="R340" t="s">
        <v>559</v>
      </c>
      <c r="S340" t="s">
        <v>1119</v>
      </c>
      <c r="T340" t="s">
        <v>1642</v>
      </c>
      <c r="U340" t="s">
        <v>2008</v>
      </c>
      <c r="V340" t="s">
        <v>2053</v>
      </c>
      <c r="W340">
        <v>453.94</v>
      </c>
      <c r="X340">
        <v>119.94</v>
      </c>
      <c r="Y340">
        <v>1</v>
      </c>
      <c r="Z340" t="s">
        <v>2146</v>
      </c>
      <c r="AA340" t="s">
        <v>2426</v>
      </c>
      <c r="AF340" s="4"/>
      <c r="AG340" s="4"/>
      <c r="AH340" t="s">
        <v>65</v>
      </c>
      <c r="AI340" t="s">
        <v>227</v>
      </c>
      <c r="AJ340" t="s">
        <v>429</v>
      </c>
      <c r="AK340" t="s">
        <v>992</v>
      </c>
      <c r="AL340" t="s">
        <v>1510</v>
      </c>
      <c r="AM340" t="s">
        <v>69</v>
      </c>
      <c r="AN340" t="s">
        <v>1517</v>
      </c>
      <c r="AO340" t="s">
        <v>431</v>
      </c>
      <c r="AP340" t="s">
        <v>2326</v>
      </c>
    </row>
    <row r="341" spans="1:42" x14ac:dyDescent="0.25">
      <c r="A341">
        <v>236</v>
      </c>
      <c r="B341">
        <v>165</v>
      </c>
      <c r="C341" s="4">
        <v>43879</v>
      </c>
      <c r="D341">
        <v>4</v>
      </c>
      <c r="E341" t="s">
        <v>40</v>
      </c>
      <c r="F341" t="s">
        <v>51</v>
      </c>
      <c r="G341" t="s">
        <v>56</v>
      </c>
      <c r="H341" t="s">
        <v>58</v>
      </c>
      <c r="I341" s="4">
        <v>43699</v>
      </c>
      <c r="J341">
        <v>2</v>
      </c>
      <c r="K341" t="s">
        <v>60</v>
      </c>
      <c r="L341" s="4">
        <v>43615</v>
      </c>
      <c r="M341" s="4">
        <v>43830</v>
      </c>
      <c r="N341">
        <v>1</v>
      </c>
      <c r="O341" t="s">
        <v>78</v>
      </c>
      <c r="P341" t="s">
        <v>240</v>
      </c>
      <c r="Q341">
        <v>1</v>
      </c>
      <c r="R341" t="s">
        <v>67</v>
      </c>
      <c r="S341" t="s">
        <v>1120</v>
      </c>
      <c r="T341" t="s">
        <v>1643</v>
      </c>
      <c r="U341" t="s">
        <v>69</v>
      </c>
      <c r="V341" t="s">
        <v>1548</v>
      </c>
      <c r="W341">
        <v>3.99</v>
      </c>
      <c r="X341">
        <v>14.99</v>
      </c>
      <c r="Y341">
        <v>1</v>
      </c>
      <c r="Z341" t="s">
        <v>469</v>
      </c>
      <c r="AA341" t="s">
        <v>2339</v>
      </c>
      <c r="AF341" s="4"/>
      <c r="AG341" s="4"/>
      <c r="AH341" t="s">
        <v>78</v>
      </c>
      <c r="AI341" t="s">
        <v>240</v>
      </c>
      <c r="AJ341" t="s">
        <v>67</v>
      </c>
      <c r="AK341" t="s">
        <v>1120</v>
      </c>
      <c r="AL341" t="s">
        <v>1643</v>
      </c>
      <c r="AM341" t="s">
        <v>69</v>
      </c>
      <c r="AN341" t="s">
        <v>1548</v>
      </c>
      <c r="AO341" t="s">
        <v>469</v>
      </c>
      <c r="AP341" t="s">
        <v>2339</v>
      </c>
    </row>
    <row r="342" spans="1:42" x14ac:dyDescent="0.25">
      <c r="A342">
        <v>237</v>
      </c>
      <c r="B342">
        <v>256</v>
      </c>
      <c r="C342" s="4">
        <v>43879</v>
      </c>
      <c r="D342">
        <v>7</v>
      </c>
      <c r="E342" t="s">
        <v>35</v>
      </c>
      <c r="F342" t="s">
        <v>46</v>
      </c>
      <c r="G342" t="s">
        <v>56</v>
      </c>
      <c r="H342" t="s">
        <v>58</v>
      </c>
      <c r="I342" s="4">
        <v>43629</v>
      </c>
      <c r="J342">
        <v>2</v>
      </c>
      <c r="K342" t="s">
        <v>60</v>
      </c>
      <c r="L342" s="4">
        <v>43615</v>
      </c>
      <c r="M342" s="4">
        <v>43830</v>
      </c>
      <c r="N342">
        <v>2</v>
      </c>
      <c r="O342" t="s">
        <v>75</v>
      </c>
      <c r="P342" t="s">
        <v>237</v>
      </c>
      <c r="Q342">
        <v>2</v>
      </c>
      <c r="R342" t="s">
        <v>560</v>
      </c>
      <c r="S342" t="s">
        <v>1121</v>
      </c>
      <c r="T342" t="s">
        <v>1644</v>
      </c>
      <c r="U342" t="s">
        <v>109</v>
      </c>
      <c r="V342" t="s">
        <v>1869</v>
      </c>
      <c r="W342">
        <v>398.95</v>
      </c>
      <c r="X342">
        <v>59.96</v>
      </c>
      <c r="Y342">
        <v>2</v>
      </c>
      <c r="Z342" t="s">
        <v>2147</v>
      </c>
      <c r="AA342" t="s">
        <v>2427</v>
      </c>
      <c r="AF342" s="4"/>
      <c r="AG342" s="4"/>
      <c r="AH342" t="s">
        <v>80</v>
      </c>
      <c r="AI342" t="s">
        <v>242</v>
      </c>
      <c r="AJ342" t="s">
        <v>709</v>
      </c>
      <c r="AK342" t="s">
        <v>1250</v>
      </c>
      <c r="AL342" t="s">
        <v>425</v>
      </c>
      <c r="AM342" t="s">
        <v>67</v>
      </c>
      <c r="AN342" t="s">
        <v>1548</v>
      </c>
      <c r="AO342" t="s">
        <v>79</v>
      </c>
      <c r="AP342" t="s">
        <v>2349</v>
      </c>
    </row>
    <row r="343" spans="1:42" x14ac:dyDescent="0.25">
      <c r="A343">
        <v>237</v>
      </c>
      <c r="B343">
        <v>256</v>
      </c>
      <c r="C343" s="4">
        <v>43879</v>
      </c>
      <c r="D343">
        <v>7</v>
      </c>
      <c r="E343" t="s">
        <v>35</v>
      </c>
      <c r="F343" t="s">
        <v>46</v>
      </c>
      <c r="G343" t="s">
        <v>56</v>
      </c>
      <c r="H343" t="s">
        <v>58</v>
      </c>
      <c r="I343" s="4">
        <v>43629</v>
      </c>
      <c r="J343">
        <v>2</v>
      </c>
      <c r="K343" t="s">
        <v>60</v>
      </c>
      <c r="L343" s="4">
        <v>43615</v>
      </c>
      <c r="M343" s="4">
        <v>43830</v>
      </c>
      <c r="N343">
        <v>2</v>
      </c>
      <c r="O343" t="s">
        <v>75</v>
      </c>
      <c r="P343" t="s">
        <v>237</v>
      </c>
      <c r="Q343">
        <v>2</v>
      </c>
      <c r="R343" t="s">
        <v>560</v>
      </c>
      <c r="S343" t="s">
        <v>1121</v>
      </c>
      <c r="T343" t="s">
        <v>1644</v>
      </c>
      <c r="U343" t="s">
        <v>109</v>
      </c>
      <c r="V343" t="s">
        <v>1869</v>
      </c>
      <c r="W343">
        <v>398.95</v>
      </c>
      <c r="X343">
        <v>59.96</v>
      </c>
      <c r="Y343">
        <v>2</v>
      </c>
      <c r="Z343" t="s">
        <v>2147</v>
      </c>
      <c r="AA343" t="s">
        <v>2427</v>
      </c>
      <c r="AF343" s="4"/>
      <c r="AG343" s="4"/>
      <c r="AH343" t="s">
        <v>67</v>
      </c>
      <c r="AI343" t="s">
        <v>229</v>
      </c>
      <c r="AJ343" t="s">
        <v>416</v>
      </c>
      <c r="AK343" t="s">
        <v>978</v>
      </c>
      <c r="AL343" t="s">
        <v>1511</v>
      </c>
      <c r="AM343" t="s">
        <v>69</v>
      </c>
      <c r="AN343" t="s">
        <v>1548</v>
      </c>
      <c r="AO343" t="s">
        <v>652</v>
      </c>
      <c r="AP343" t="s">
        <v>2352</v>
      </c>
    </row>
    <row r="344" spans="1:42" x14ac:dyDescent="0.25">
      <c r="A344">
        <v>238</v>
      </c>
      <c r="B344">
        <v>215</v>
      </c>
      <c r="C344" s="4">
        <v>43882</v>
      </c>
      <c r="D344">
        <v>3</v>
      </c>
      <c r="E344" t="s">
        <v>34</v>
      </c>
      <c r="F344" t="s">
        <v>45</v>
      </c>
      <c r="G344" t="s">
        <v>56</v>
      </c>
      <c r="H344" t="s">
        <v>57</v>
      </c>
      <c r="I344" s="4">
        <v>43639</v>
      </c>
      <c r="J344">
        <v>1</v>
      </c>
      <c r="K344" t="s">
        <v>61</v>
      </c>
      <c r="L344" s="4">
        <v>43615</v>
      </c>
      <c r="M344" s="4">
        <v>43830</v>
      </c>
      <c r="N344">
        <v>3</v>
      </c>
      <c r="O344" t="s">
        <v>134</v>
      </c>
      <c r="P344" t="s">
        <v>296</v>
      </c>
      <c r="Q344">
        <v>3</v>
      </c>
      <c r="R344" t="s">
        <v>561</v>
      </c>
      <c r="S344" t="s">
        <v>1122</v>
      </c>
      <c r="T344" t="s">
        <v>1645</v>
      </c>
      <c r="U344" t="s">
        <v>2009</v>
      </c>
      <c r="V344" t="s">
        <v>2034</v>
      </c>
      <c r="W344">
        <v>308.95999999999998</v>
      </c>
      <c r="X344">
        <v>69.959999999999994</v>
      </c>
      <c r="Y344">
        <v>3</v>
      </c>
      <c r="Z344" t="s">
        <v>2148</v>
      </c>
      <c r="AA344" t="s">
        <v>2428</v>
      </c>
      <c r="AF344" s="4"/>
      <c r="AG344" s="4"/>
      <c r="AH344" t="s">
        <v>79</v>
      </c>
      <c r="AI344" t="s">
        <v>241</v>
      </c>
      <c r="AJ344" t="s">
        <v>694</v>
      </c>
      <c r="AK344" t="s">
        <v>1087</v>
      </c>
      <c r="AL344" t="s">
        <v>1652</v>
      </c>
      <c r="AM344" t="s">
        <v>69</v>
      </c>
      <c r="AN344" t="s">
        <v>1548</v>
      </c>
      <c r="AO344" t="s">
        <v>86</v>
      </c>
      <c r="AP344" t="s">
        <v>2350</v>
      </c>
    </row>
    <row r="345" spans="1:42" x14ac:dyDescent="0.25">
      <c r="A345">
        <v>238</v>
      </c>
      <c r="B345">
        <v>215</v>
      </c>
      <c r="C345" s="4">
        <v>43882</v>
      </c>
      <c r="D345">
        <v>3</v>
      </c>
      <c r="E345" t="s">
        <v>34</v>
      </c>
      <c r="F345" t="s">
        <v>45</v>
      </c>
      <c r="G345" t="s">
        <v>56</v>
      </c>
      <c r="H345" t="s">
        <v>57</v>
      </c>
      <c r="I345" s="4">
        <v>43639</v>
      </c>
      <c r="J345">
        <v>1</v>
      </c>
      <c r="K345" t="s">
        <v>61</v>
      </c>
      <c r="L345" s="4">
        <v>43615</v>
      </c>
      <c r="M345" s="4">
        <v>43830</v>
      </c>
      <c r="N345">
        <v>3</v>
      </c>
      <c r="O345" t="s">
        <v>134</v>
      </c>
      <c r="P345" t="s">
        <v>296</v>
      </c>
      <c r="Q345">
        <v>3</v>
      </c>
      <c r="R345" t="s">
        <v>561</v>
      </c>
      <c r="S345" t="s">
        <v>1122</v>
      </c>
      <c r="T345" t="s">
        <v>1645</v>
      </c>
      <c r="U345" t="s">
        <v>2009</v>
      </c>
      <c r="V345" t="s">
        <v>2034</v>
      </c>
      <c r="W345">
        <v>308.95999999999998</v>
      </c>
      <c r="X345">
        <v>69.959999999999994</v>
      </c>
      <c r="Y345">
        <v>3</v>
      </c>
      <c r="Z345" t="s">
        <v>2148</v>
      </c>
      <c r="AA345" t="s">
        <v>2428</v>
      </c>
      <c r="AF345" s="4"/>
      <c r="AG345" s="4"/>
      <c r="AH345" t="s">
        <v>70</v>
      </c>
      <c r="AI345" t="s">
        <v>232</v>
      </c>
      <c r="AJ345" t="s">
        <v>865</v>
      </c>
      <c r="AK345" t="s">
        <v>1402</v>
      </c>
      <c r="AL345" t="s">
        <v>1859</v>
      </c>
      <c r="AM345" t="s">
        <v>80</v>
      </c>
      <c r="AN345" t="s">
        <v>1517</v>
      </c>
      <c r="AO345" t="s">
        <v>640</v>
      </c>
      <c r="AP345" t="s">
        <v>2393</v>
      </c>
    </row>
    <row r="346" spans="1:42" x14ac:dyDescent="0.25">
      <c r="A346">
        <v>238</v>
      </c>
      <c r="B346">
        <v>215</v>
      </c>
      <c r="C346" s="4">
        <v>43882</v>
      </c>
      <c r="D346">
        <v>3</v>
      </c>
      <c r="E346" t="s">
        <v>34</v>
      </c>
      <c r="F346" t="s">
        <v>45</v>
      </c>
      <c r="G346" t="s">
        <v>56</v>
      </c>
      <c r="H346" t="s">
        <v>57</v>
      </c>
      <c r="I346" s="4">
        <v>43639</v>
      </c>
      <c r="J346">
        <v>1</v>
      </c>
      <c r="K346" t="s">
        <v>61</v>
      </c>
      <c r="L346" s="4">
        <v>43615</v>
      </c>
      <c r="M346" s="4">
        <v>43830</v>
      </c>
      <c r="N346">
        <v>3</v>
      </c>
      <c r="O346" t="s">
        <v>134</v>
      </c>
      <c r="P346" t="s">
        <v>296</v>
      </c>
      <c r="Q346">
        <v>3</v>
      </c>
      <c r="R346" t="s">
        <v>561</v>
      </c>
      <c r="S346" t="s">
        <v>1122</v>
      </c>
      <c r="T346" t="s">
        <v>1645</v>
      </c>
      <c r="U346" t="s">
        <v>2009</v>
      </c>
      <c r="V346" t="s">
        <v>2034</v>
      </c>
      <c r="W346">
        <v>308.95999999999998</v>
      </c>
      <c r="X346">
        <v>69.959999999999994</v>
      </c>
      <c r="Y346">
        <v>3</v>
      </c>
      <c r="Z346" t="s">
        <v>2148</v>
      </c>
      <c r="AA346" t="s">
        <v>2428</v>
      </c>
      <c r="AF346" s="4"/>
      <c r="AG346" s="4"/>
      <c r="AH346" t="s">
        <v>80</v>
      </c>
      <c r="AI346" t="s">
        <v>242</v>
      </c>
      <c r="AJ346" t="s">
        <v>65</v>
      </c>
      <c r="AK346" t="s">
        <v>1267</v>
      </c>
      <c r="AL346" t="s">
        <v>1548</v>
      </c>
      <c r="AM346" t="s">
        <v>69</v>
      </c>
      <c r="AN346" t="s">
        <v>1548</v>
      </c>
      <c r="AO346" t="s">
        <v>80</v>
      </c>
      <c r="AP346" t="s">
        <v>2357</v>
      </c>
    </row>
    <row r="347" spans="1:42" x14ac:dyDescent="0.25">
      <c r="A347">
        <v>239</v>
      </c>
      <c r="B347">
        <v>398</v>
      </c>
      <c r="C347" s="4">
        <v>43882</v>
      </c>
      <c r="D347">
        <v>8</v>
      </c>
      <c r="E347" t="s">
        <v>43</v>
      </c>
      <c r="F347" t="s">
        <v>54</v>
      </c>
      <c r="G347" t="s">
        <v>56</v>
      </c>
      <c r="H347" t="s">
        <v>57</v>
      </c>
      <c r="I347" s="4">
        <v>43579</v>
      </c>
      <c r="J347">
        <v>3</v>
      </c>
      <c r="L347" s="4"/>
      <c r="M347" s="4"/>
      <c r="N347">
        <v>1</v>
      </c>
      <c r="O347" t="s">
        <v>79</v>
      </c>
      <c r="P347" t="s">
        <v>241</v>
      </c>
      <c r="Q347">
        <v>1</v>
      </c>
      <c r="R347" t="s">
        <v>406</v>
      </c>
      <c r="S347" t="s">
        <v>968</v>
      </c>
      <c r="T347" t="s">
        <v>1501</v>
      </c>
      <c r="U347" t="s">
        <v>69</v>
      </c>
      <c r="V347" t="s">
        <v>1548</v>
      </c>
      <c r="W347">
        <v>86.95</v>
      </c>
      <c r="X347">
        <v>14.99</v>
      </c>
      <c r="Y347">
        <v>1</v>
      </c>
      <c r="Z347" t="s">
        <v>65</v>
      </c>
      <c r="AA347" t="s">
        <v>2343</v>
      </c>
      <c r="AF347" s="4"/>
      <c r="AG347" s="4"/>
      <c r="AH347" t="s">
        <v>79</v>
      </c>
      <c r="AI347" t="s">
        <v>241</v>
      </c>
      <c r="AJ347" t="s">
        <v>406</v>
      </c>
      <c r="AK347" t="s">
        <v>968</v>
      </c>
      <c r="AL347" t="s">
        <v>1501</v>
      </c>
      <c r="AM347" t="s">
        <v>69</v>
      </c>
      <c r="AN347" t="s">
        <v>1548</v>
      </c>
      <c r="AO347" t="s">
        <v>65</v>
      </c>
      <c r="AP347" t="s">
        <v>2343</v>
      </c>
    </row>
    <row r="348" spans="1:42" x14ac:dyDescent="0.25">
      <c r="A348">
        <v>240</v>
      </c>
      <c r="B348">
        <v>17</v>
      </c>
      <c r="C348" s="4">
        <v>43885</v>
      </c>
      <c r="D348">
        <v>11</v>
      </c>
      <c r="E348" t="s">
        <v>37</v>
      </c>
      <c r="F348" t="s">
        <v>48</v>
      </c>
      <c r="G348" t="s">
        <v>55</v>
      </c>
      <c r="H348" t="s">
        <v>58</v>
      </c>
      <c r="I348" s="4">
        <v>43739</v>
      </c>
      <c r="J348">
        <v>3</v>
      </c>
      <c r="K348" t="s">
        <v>59</v>
      </c>
      <c r="L348" s="4">
        <v>43615</v>
      </c>
      <c r="M348" s="4">
        <v>43830</v>
      </c>
      <c r="N348">
        <v>1</v>
      </c>
      <c r="O348" t="s">
        <v>79</v>
      </c>
      <c r="P348" t="s">
        <v>241</v>
      </c>
      <c r="Q348">
        <v>1</v>
      </c>
      <c r="R348" t="s">
        <v>562</v>
      </c>
      <c r="S348" t="s">
        <v>1078</v>
      </c>
      <c r="T348" t="s">
        <v>1587</v>
      </c>
      <c r="U348" t="s">
        <v>80</v>
      </c>
      <c r="V348" t="s">
        <v>1548</v>
      </c>
      <c r="W348">
        <v>109.98</v>
      </c>
      <c r="X348">
        <v>29.98</v>
      </c>
      <c r="Y348">
        <v>1</v>
      </c>
      <c r="Z348" t="s">
        <v>86</v>
      </c>
      <c r="AA348" t="s">
        <v>2350</v>
      </c>
      <c r="AF348" s="4"/>
      <c r="AG348" s="4"/>
      <c r="AH348" t="s">
        <v>79</v>
      </c>
      <c r="AI348" t="s">
        <v>241</v>
      </c>
      <c r="AJ348" t="s">
        <v>562</v>
      </c>
      <c r="AK348" t="s">
        <v>1078</v>
      </c>
      <c r="AL348" t="s">
        <v>1587</v>
      </c>
      <c r="AM348" t="s">
        <v>80</v>
      </c>
      <c r="AN348" t="s">
        <v>1548</v>
      </c>
      <c r="AO348" t="s">
        <v>86</v>
      </c>
      <c r="AP348" t="s">
        <v>2350</v>
      </c>
    </row>
    <row r="349" spans="1:42" x14ac:dyDescent="0.25">
      <c r="A349">
        <v>241</v>
      </c>
      <c r="B349">
        <v>115</v>
      </c>
      <c r="C349" s="4">
        <v>43885</v>
      </c>
      <c r="D349">
        <v>2</v>
      </c>
      <c r="E349" t="s">
        <v>38</v>
      </c>
      <c r="F349" t="s">
        <v>49</v>
      </c>
      <c r="G349" t="s">
        <v>55</v>
      </c>
      <c r="H349" t="s">
        <v>57</v>
      </c>
      <c r="I349" s="4">
        <v>43732</v>
      </c>
      <c r="J349">
        <v>2</v>
      </c>
      <c r="K349" t="s">
        <v>60</v>
      </c>
      <c r="L349" s="4">
        <v>43615</v>
      </c>
      <c r="M349" s="4">
        <v>43830</v>
      </c>
      <c r="N349">
        <v>1</v>
      </c>
      <c r="O349" t="s">
        <v>91</v>
      </c>
      <c r="P349" t="s">
        <v>253</v>
      </c>
      <c r="Q349">
        <v>1</v>
      </c>
      <c r="R349" t="s">
        <v>563</v>
      </c>
      <c r="S349" t="s">
        <v>1123</v>
      </c>
      <c r="T349" t="s">
        <v>1646</v>
      </c>
      <c r="U349" t="s">
        <v>71</v>
      </c>
      <c r="V349" t="s">
        <v>1585</v>
      </c>
      <c r="W349">
        <v>43.9</v>
      </c>
      <c r="X349">
        <v>39.979999999999997</v>
      </c>
      <c r="Y349">
        <v>1</v>
      </c>
      <c r="Z349" t="s">
        <v>2094</v>
      </c>
      <c r="AA349" t="s">
        <v>2361</v>
      </c>
      <c r="AF349" s="4"/>
      <c r="AG349" s="4"/>
      <c r="AH349" t="s">
        <v>65</v>
      </c>
      <c r="AI349" t="s">
        <v>227</v>
      </c>
      <c r="AJ349" t="s">
        <v>389</v>
      </c>
      <c r="AK349" t="s">
        <v>951</v>
      </c>
      <c r="AL349" t="s">
        <v>1485</v>
      </c>
      <c r="AM349" t="s">
        <v>69</v>
      </c>
      <c r="AN349" t="s">
        <v>1517</v>
      </c>
      <c r="AO349" t="s">
        <v>431</v>
      </c>
      <c r="AP349" t="s">
        <v>2326</v>
      </c>
    </row>
    <row r="350" spans="1:42" x14ac:dyDescent="0.25">
      <c r="A350">
        <v>241</v>
      </c>
      <c r="B350">
        <v>115</v>
      </c>
      <c r="C350" s="4">
        <v>43885</v>
      </c>
      <c r="D350">
        <v>2</v>
      </c>
      <c r="E350" t="s">
        <v>38</v>
      </c>
      <c r="F350" t="s">
        <v>49</v>
      </c>
      <c r="G350" t="s">
        <v>55</v>
      </c>
      <c r="H350" t="s">
        <v>57</v>
      </c>
      <c r="I350" s="4">
        <v>43732</v>
      </c>
      <c r="J350">
        <v>2</v>
      </c>
      <c r="K350" t="s">
        <v>60</v>
      </c>
      <c r="L350" s="4">
        <v>43615</v>
      </c>
      <c r="M350" s="4">
        <v>43830</v>
      </c>
      <c r="N350">
        <v>1</v>
      </c>
      <c r="O350" t="s">
        <v>91</v>
      </c>
      <c r="P350" t="s">
        <v>253</v>
      </c>
      <c r="Q350">
        <v>1</v>
      </c>
      <c r="R350" t="s">
        <v>563</v>
      </c>
      <c r="S350" t="s">
        <v>1123</v>
      </c>
      <c r="T350" t="s">
        <v>1646</v>
      </c>
      <c r="U350" t="s">
        <v>71</v>
      </c>
      <c r="V350" t="s">
        <v>1585</v>
      </c>
      <c r="W350">
        <v>43.9</v>
      </c>
      <c r="X350">
        <v>39.979999999999997</v>
      </c>
      <c r="Y350">
        <v>1</v>
      </c>
      <c r="Z350" t="s">
        <v>2094</v>
      </c>
      <c r="AA350" t="s">
        <v>2361</v>
      </c>
      <c r="AF350" s="4"/>
      <c r="AG350" s="4"/>
      <c r="AH350" t="s">
        <v>65</v>
      </c>
      <c r="AI350" t="s">
        <v>227</v>
      </c>
      <c r="AJ350" t="s">
        <v>389</v>
      </c>
      <c r="AK350" t="s">
        <v>951</v>
      </c>
      <c r="AL350" t="s">
        <v>1485</v>
      </c>
      <c r="AM350" t="s">
        <v>69</v>
      </c>
      <c r="AN350" t="s">
        <v>1517</v>
      </c>
      <c r="AO350" t="s">
        <v>431</v>
      </c>
      <c r="AP350" t="s">
        <v>2326</v>
      </c>
    </row>
    <row r="351" spans="1:42" x14ac:dyDescent="0.25">
      <c r="A351">
        <v>242</v>
      </c>
      <c r="B351">
        <v>3</v>
      </c>
      <c r="C351" s="4">
        <v>43886</v>
      </c>
      <c r="D351">
        <v>5</v>
      </c>
      <c r="E351" t="s">
        <v>36</v>
      </c>
      <c r="F351" t="s">
        <v>47</v>
      </c>
      <c r="G351" t="s">
        <v>55</v>
      </c>
      <c r="H351" t="s">
        <v>58</v>
      </c>
      <c r="I351" s="4">
        <v>43717</v>
      </c>
      <c r="J351">
        <v>3</v>
      </c>
      <c r="K351" t="s">
        <v>59</v>
      </c>
      <c r="L351" s="4">
        <v>43615</v>
      </c>
      <c r="M351" s="4">
        <v>43830</v>
      </c>
      <c r="N351">
        <v>1</v>
      </c>
      <c r="O351" t="s">
        <v>84</v>
      </c>
      <c r="P351" t="s">
        <v>246</v>
      </c>
      <c r="Q351">
        <v>1</v>
      </c>
      <c r="R351" t="s">
        <v>564</v>
      </c>
      <c r="S351" t="s">
        <v>1124</v>
      </c>
      <c r="T351" t="s">
        <v>1647</v>
      </c>
      <c r="U351" t="s">
        <v>67</v>
      </c>
      <c r="V351" t="s">
        <v>1548</v>
      </c>
      <c r="W351">
        <v>839.97</v>
      </c>
      <c r="X351">
        <v>44.97</v>
      </c>
      <c r="Y351">
        <v>1</v>
      </c>
      <c r="Z351" t="s">
        <v>645</v>
      </c>
      <c r="AA351" t="s">
        <v>2347</v>
      </c>
      <c r="AF351" s="4"/>
      <c r="AG351" s="4"/>
      <c r="AH351" t="s">
        <v>84</v>
      </c>
      <c r="AI351" t="s">
        <v>246</v>
      </c>
      <c r="AJ351" t="s">
        <v>564</v>
      </c>
      <c r="AK351" t="s">
        <v>1124</v>
      </c>
      <c r="AL351" t="s">
        <v>1647</v>
      </c>
      <c r="AM351" t="s">
        <v>67</v>
      </c>
      <c r="AN351" t="s">
        <v>1548</v>
      </c>
      <c r="AO351" t="s">
        <v>645</v>
      </c>
      <c r="AP351" t="s">
        <v>2347</v>
      </c>
    </row>
    <row r="352" spans="1:42" x14ac:dyDescent="0.25">
      <c r="A352">
        <v>243</v>
      </c>
      <c r="B352">
        <v>314</v>
      </c>
      <c r="C352" s="4">
        <v>43886</v>
      </c>
      <c r="D352">
        <v>10</v>
      </c>
      <c r="E352" t="s">
        <v>42</v>
      </c>
      <c r="F352" t="s">
        <v>53</v>
      </c>
      <c r="G352" t="s">
        <v>55</v>
      </c>
      <c r="H352" t="s">
        <v>58</v>
      </c>
      <c r="I352" s="4">
        <v>43721</v>
      </c>
      <c r="J352">
        <v>2</v>
      </c>
      <c r="K352" t="s">
        <v>60</v>
      </c>
      <c r="L352" s="4">
        <v>43615</v>
      </c>
      <c r="M352" s="4">
        <v>43830</v>
      </c>
      <c r="N352">
        <v>1</v>
      </c>
      <c r="O352" t="s">
        <v>69</v>
      </c>
      <c r="P352" t="s">
        <v>231</v>
      </c>
      <c r="Q352">
        <v>1</v>
      </c>
      <c r="R352" t="s">
        <v>565</v>
      </c>
      <c r="S352" t="s">
        <v>1125</v>
      </c>
      <c r="T352" t="s">
        <v>1648</v>
      </c>
      <c r="U352" t="s">
        <v>67</v>
      </c>
      <c r="V352" t="s">
        <v>1577</v>
      </c>
      <c r="W352">
        <v>1515</v>
      </c>
      <c r="X352">
        <v>74.97</v>
      </c>
      <c r="Y352">
        <v>1</v>
      </c>
      <c r="Z352" t="s">
        <v>78</v>
      </c>
      <c r="AA352" t="s">
        <v>2330</v>
      </c>
      <c r="AF352" s="4"/>
      <c r="AG352" s="4"/>
      <c r="AH352" t="s">
        <v>69</v>
      </c>
      <c r="AI352" t="s">
        <v>231</v>
      </c>
      <c r="AJ352" t="s">
        <v>565</v>
      </c>
      <c r="AK352" t="s">
        <v>1125</v>
      </c>
      <c r="AL352" t="s">
        <v>1648</v>
      </c>
      <c r="AM352" t="s">
        <v>67</v>
      </c>
      <c r="AN352" t="s">
        <v>1577</v>
      </c>
      <c r="AO352" t="s">
        <v>78</v>
      </c>
      <c r="AP352" t="s">
        <v>2330</v>
      </c>
    </row>
    <row r="353" spans="1:42" x14ac:dyDescent="0.25">
      <c r="A353">
        <v>244</v>
      </c>
      <c r="B353">
        <v>388</v>
      </c>
      <c r="C353" s="4">
        <v>43886</v>
      </c>
      <c r="D353">
        <v>8</v>
      </c>
      <c r="E353" t="s">
        <v>43</v>
      </c>
      <c r="F353" t="s">
        <v>54</v>
      </c>
      <c r="G353" t="s">
        <v>56</v>
      </c>
      <c r="H353" t="s">
        <v>57</v>
      </c>
      <c r="I353" s="4">
        <v>43630</v>
      </c>
      <c r="J353">
        <v>1</v>
      </c>
      <c r="K353" t="s">
        <v>61</v>
      </c>
      <c r="L353" s="4">
        <v>43615</v>
      </c>
      <c r="M353" s="4">
        <v>43830</v>
      </c>
      <c r="N353">
        <v>1</v>
      </c>
      <c r="O353" t="s">
        <v>79</v>
      </c>
      <c r="P353" t="s">
        <v>241</v>
      </c>
      <c r="Q353">
        <v>1</v>
      </c>
      <c r="R353" t="s">
        <v>566</v>
      </c>
      <c r="S353" t="s">
        <v>1067</v>
      </c>
      <c r="T353" t="s">
        <v>1649</v>
      </c>
      <c r="U353" t="s">
        <v>69</v>
      </c>
      <c r="V353" t="s">
        <v>1548</v>
      </c>
      <c r="W353">
        <v>35.99</v>
      </c>
      <c r="X353">
        <v>14.99</v>
      </c>
      <c r="Y353">
        <v>1</v>
      </c>
      <c r="Z353" t="s">
        <v>65</v>
      </c>
      <c r="AA353" t="s">
        <v>2343</v>
      </c>
      <c r="AF353" s="4"/>
      <c r="AG353" s="4"/>
      <c r="AH353" t="s">
        <v>79</v>
      </c>
      <c r="AI353" t="s">
        <v>241</v>
      </c>
      <c r="AJ353" t="s">
        <v>566</v>
      </c>
      <c r="AK353" t="s">
        <v>1067</v>
      </c>
      <c r="AL353" t="s">
        <v>1649</v>
      </c>
      <c r="AM353" t="s">
        <v>69</v>
      </c>
      <c r="AN353" t="s">
        <v>1548</v>
      </c>
      <c r="AO353" t="s">
        <v>65</v>
      </c>
      <c r="AP353" t="s">
        <v>2343</v>
      </c>
    </row>
    <row r="354" spans="1:42" x14ac:dyDescent="0.25">
      <c r="A354">
        <v>245</v>
      </c>
      <c r="B354">
        <v>159</v>
      </c>
      <c r="C354" s="4">
        <v>43887</v>
      </c>
      <c r="D354">
        <v>8</v>
      </c>
      <c r="E354" t="s">
        <v>43</v>
      </c>
      <c r="F354" t="s">
        <v>54</v>
      </c>
      <c r="G354" t="s">
        <v>55</v>
      </c>
      <c r="H354" t="s">
        <v>57</v>
      </c>
      <c r="I354" s="4">
        <v>43621</v>
      </c>
      <c r="J354">
        <v>2</v>
      </c>
      <c r="K354" t="s">
        <v>60</v>
      </c>
      <c r="L354" s="4">
        <v>43615</v>
      </c>
      <c r="M354" s="4">
        <v>43830</v>
      </c>
      <c r="N354">
        <v>2</v>
      </c>
      <c r="O354" t="s">
        <v>103</v>
      </c>
      <c r="P354" t="s">
        <v>265</v>
      </c>
      <c r="Q354">
        <v>2</v>
      </c>
      <c r="R354" t="s">
        <v>567</v>
      </c>
      <c r="S354" t="s">
        <v>1126</v>
      </c>
      <c r="T354" t="s">
        <v>1650</v>
      </c>
      <c r="U354" t="s">
        <v>71</v>
      </c>
      <c r="V354" t="s">
        <v>2037</v>
      </c>
      <c r="W354">
        <v>42.98</v>
      </c>
      <c r="X354">
        <v>39.979999999999997</v>
      </c>
      <c r="Y354">
        <v>2</v>
      </c>
      <c r="Z354" t="s">
        <v>2109</v>
      </c>
      <c r="AA354" t="s">
        <v>2380</v>
      </c>
      <c r="AF354" s="4"/>
      <c r="AG354" s="4"/>
      <c r="AH354" t="s">
        <v>69</v>
      </c>
      <c r="AI354" t="s">
        <v>231</v>
      </c>
      <c r="AJ354" t="s">
        <v>520</v>
      </c>
      <c r="AK354" t="s">
        <v>1084</v>
      </c>
      <c r="AL354" t="s">
        <v>1610</v>
      </c>
      <c r="AM354" t="s">
        <v>69</v>
      </c>
      <c r="AN354" t="s">
        <v>1577</v>
      </c>
      <c r="AO354" t="s">
        <v>69</v>
      </c>
      <c r="AP354" t="s">
        <v>2360</v>
      </c>
    </row>
    <row r="355" spans="1:42" x14ac:dyDescent="0.25">
      <c r="A355">
        <v>245</v>
      </c>
      <c r="B355">
        <v>159</v>
      </c>
      <c r="C355" s="4">
        <v>43887</v>
      </c>
      <c r="D355">
        <v>8</v>
      </c>
      <c r="E355" t="s">
        <v>43</v>
      </c>
      <c r="F355" t="s">
        <v>54</v>
      </c>
      <c r="G355" t="s">
        <v>55</v>
      </c>
      <c r="H355" t="s">
        <v>57</v>
      </c>
      <c r="I355" s="4">
        <v>43621</v>
      </c>
      <c r="J355">
        <v>2</v>
      </c>
      <c r="K355" t="s">
        <v>60</v>
      </c>
      <c r="L355" s="4">
        <v>43615</v>
      </c>
      <c r="M355" s="4">
        <v>43830</v>
      </c>
      <c r="N355">
        <v>2</v>
      </c>
      <c r="O355" t="s">
        <v>103</v>
      </c>
      <c r="P355" t="s">
        <v>265</v>
      </c>
      <c r="Q355">
        <v>2</v>
      </c>
      <c r="R355" t="s">
        <v>567</v>
      </c>
      <c r="S355" t="s">
        <v>1126</v>
      </c>
      <c r="T355" t="s">
        <v>1650</v>
      </c>
      <c r="U355" t="s">
        <v>71</v>
      </c>
      <c r="V355" t="s">
        <v>2037</v>
      </c>
      <c r="W355">
        <v>42.98</v>
      </c>
      <c r="X355">
        <v>39.979999999999997</v>
      </c>
      <c r="Y355">
        <v>2</v>
      </c>
      <c r="Z355" t="s">
        <v>2109</v>
      </c>
      <c r="AA355" t="s">
        <v>2380</v>
      </c>
      <c r="AF355" s="4"/>
      <c r="AG355" s="4"/>
      <c r="AH355" t="s">
        <v>67</v>
      </c>
      <c r="AI355" t="s">
        <v>229</v>
      </c>
      <c r="AJ355" t="s">
        <v>636</v>
      </c>
      <c r="AK355" t="s">
        <v>974</v>
      </c>
      <c r="AL355" t="s">
        <v>1513</v>
      </c>
      <c r="AM355" t="s">
        <v>69</v>
      </c>
      <c r="AN355" t="s">
        <v>1548</v>
      </c>
      <c r="AO355" t="s">
        <v>455</v>
      </c>
      <c r="AP355" t="s">
        <v>2340</v>
      </c>
    </row>
    <row r="356" spans="1:42" x14ac:dyDescent="0.25">
      <c r="A356">
        <v>246</v>
      </c>
      <c r="B356">
        <v>244</v>
      </c>
      <c r="C356" s="4">
        <v>43887</v>
      </c>
      <c r="D356">
        <v>2</v>
      </c>
      <c r="E356" t="s">
        <v>38</v>
      </c>
      <c r="F356" t="s">
        <v>49</v>
      </c>
      <c r="G356" t="s">
        <v>55</v>
      </c>
      <c r="H356" t="s">
        <v>57</v>
      </c>
      <c r="I356" s="4">
        <v>43625</v>
      </c>
      <c r="J356">
        <v>2</v>
      </c>
      <c r="K356" t="s">
        <v>60</v>
      </c>
      <c r="L356" s="4">
        <v>43615</v>
      </c>
      <c r="M356" s="4">
        <v>43830</v>
      </c>
      <c r="N356">
        <v>1</v>
      </c>
      <c r="O356" t="s">
        <v>67</v>
      </c>
      <c r="P356" t="s">
        <v>229</v>
      </c>
      <c r="Q356">
        <v>1</v>
      </c>
      <c r="R356" t="s">
        <v>527</v>
      </c>
      <c r="S356" t="s">
        <v>953</v>
      </c>
      <c r="T356" t="s">
        <v>1617</v>
      </c>
      <c r="U356" t="s">
        <v>67</v>
      </c>
      <c r="V356" t="s">
        <v>1548</v>
      </c>
      <c r="W356">
        <v>92.97</v>
      </c>
      <c r="X356">
        <v>44.97</v>
      </c>
      <c r="Y356">
        <v>1</v>
      </c>
      <c r="Z356" t="s">
        <v>84</v>
      </c>
      <c r="AA356" t="s">
        <v>2366</v>
      </c>
      <c r="AF356" s="4"/>
      <c r="AG356" s="4"/>
      <c r="AH356" t="s">
        <v>67</v>
      </c>
      <c r="AI356" t="s">
        <v>229</v>
      </c>
      <c r="AJ356" t="s">
        <v>527</v>
      </c>
      <c r="AK356" t="s">
        <v>953</v>
      </c>
      <c r="AL356" t="s">
        <v>1617</v>
      </c>
      <c r="AM356" t="s">
        <v>67</v>
      </c>
      <c r="AN356" t="s">
        <v>1548</v>
      </c>
      <c r="AO356" t="s">
        <v>84</v>
      </c>
      <c r="AP356" t="s">
        <v>2366</v>
      </c>
    </row>
    <row r="357" spans="1:42" x14ac:dyDescent="0.25">
      <c r="A357">
        <v>247</v>
      </c>
      <c r="B357">
        <v>386</v>
      </c>
      <c r="C357" s="4">
        <v>43887</v>
      </c>
      <c r="D357">
        <v>4</v>
      </c>
      <c r="E357" t="s">
        <v>40</v>
      </c>
      <c r="F357" t="s">
        <v>51</v>
      </c>
      <c r="G357" t="s">
        <v>55</v>
      </c>
      <c r="H357" t="s">
        <v>58</v>
      </c>
      <c r="I357" s="4">
        <v>43645</v>
      </c>
      <c r="J357">
        <v>1</v>
      </c>
      <c r="K357" t="s">
        <v>61</v>
      </c>
      <c r="L357" s="4">
        <v>43615</v>
      </c>
      <c r="M357" s="4">
        <v>43830</v>
      </c>
      <c r="N357">
        <v>2</v>
      </c>
      <c r="O357" t="s">
        <v>135</v>
      </c>
      <c r="P357" t="s">
        <v>297</v>
      </c>
      <c r="Q357">
        <v>2</v>
      </c>
      <c r="R357" t="s">
        <v>568</v>
      </c>
      <c r="S357" t="s">
        <v>1127</v>
      </c>
      <c r="T357" t="s">
        <v>1651</v>
      </c>
      <c r="U357" t="s">
        <v>88</v>
      </c>
      <c r="V357" t="s">
        <v>2035</v>
      </c>
      <c r="W357">
        <v>230.88</v>
      </c>
      <c r="X357">
        <v>59.96</v>
      </c>
      <c r="Y357">
        <v>2</v>
      </c>
      <c r="Z357" t="s">
        <v>2149</v>
      </c>
      <c r="AA357" t="s">
        <v>2429</v>
      </c>
      <c r="AF357" s="4"/>
      <c r="AG357" s="4"/>
      <c r="AH357" t="s">
        <v>90</v>
      </c>
      <c r="AI357" t="s">
        <v>252</v>
      </c>
      <c r="AJ357" t="s">
        <v>652</v>
      </c>
      <c r="AK357" t="s">
        <v>1196</v>
      </c>
      <c r="AL357" t="s">
        <v>1720</v>
      </c>
      <c r="AM357" t="s">
        <v>80</v>
      </c>
      <c r="AN357" t="s">
        <v>1562</v>
      </c>
      <c r="AO357" t="s">
        <v>410</v>
      </c>
      <c r="AP357" t="s">
        <v>2359</v>
      </c>
    </row>
    <row r="358" spans="1:42" x14ac:dyDescent="0.25">
      <c r="A358">
        <v>247</v>
      </c>
      <c r="B358">
        <v>386</v>
      </c>
      <c r="C358" s="4">
        <v>43887</v>
      </c>
      <c r="D358">
        <v>4</v>
      </c>
      <c r="E358" t="s">
        <v>40</v>
      </c>
      <c r="F358" t="s">
        <v>51</v>
      </c>
      <c r="G358" t="s">
        <v>55</v>
      </c>
      <c r="H358" t="s">
        <v>58</v>
      </c>
      <c r="I358" s="4">
        <v>43645</v>
      </c>
      <c r="J358">
        <v>1</v>
      </c>
      <c r="K358" t="s">
        <v>61</v>
      </c>
      <c r="L358" s="4">
        <v>43615</v>
      </c>
      <c r="M358" s="4">
        <v>43830</v>
      </c>
      <c r="N358">
        <v>2</v>
      </c>
      <c r="O358" t="s">
        <v>135</v>
      </c>
      <c r="P358" t="s">
        <v>297</v>
      </c>
      <c r="Q358">
        <v>2</v>
      </c>
      <c r="R358" t="s">
        <v>568</v>
      </c>
      <c r="S358" t="s">
        <v>1127</v>
      </c>
      <c r="T358" t="s">
        <v>1651</v>
      </c>
      <c r="U358" t="s">
        <v>88</v>
      </c>
      <c r="V358" t="s">
        <v>2035</v>
      </c>
      <c r="W358">
        <v>230.88</v>
      </c>
      <c r="X358">
        <v>59.96</v>
      </c>
      <c r="Y358">
        <v>2</v>
      </c>
      <c r="Z358" t="s">
        <v>2149</v>
      </c>
      <c r="AA358" t="s">
        <v>2429</v>
      </c>
      <c r="AF358" s="4"/>
      <c r="AG358" s="4"/>
      <c r="AH358" t="s">
        <v>70</v>
      </c>
      <c r="AI358" t="s">
        <v>232</v>
      </c>
      <c r="AJ358" t="s">
        <v>411</v>
      </c>
      <c r="AK358" t="s">
        <v>973</v>
      </c>
      <c r="AL358" t="s">
        <v>1506</v>
      </c>
      <c r="AM358" t="s">
        <v>80</v>
      </c>
      <c r="AN358" t="s">
        <v>1517</v>
      </c>
      <c r="AO358" t="s">
        <v>673</v>
      </c>
      <c r="AP358" t="s">
        <v>2348</v>
      </c>
    </row>
    <row r="359" spans="1:42" x14ac:dyDescent="0.25">
      <c r="A359">
        <v>248</v>
      </c>
      <c r="B359">
        <v>19</v>
      </c>
      <c r="C359" s="4">
        <v>43888</v>
      </c>
      <c r="D359">
        <v>4</v>
      </c>
      <c r="E359" t="s">
        <v>40</v>
      </c>
      <c r="F359" t="s">
        <v>51</v>
      </c>
      <c r="G359" t="s">
        <v>55</v>
      </c>
      <c r="H359" t="s">
        <v>58</v>
      </c>
      <c r="I359" s="4">
        <v>43739</v>
      </c>
      <c r="J359">
        <v>3</v>
      </c>
      <c r="K359" t="s">
        <v>59</v>
      </c>
      <c r="L359" s="4">
        <v>43615</v>
      </c>
      <c r="M359" s="4">
        <v>43830</v>
      </c>
      <c r="N359">
        <v>1</v>
      </c>
      <c r="O359" t="s">
        <v>80</v>
      </c>
      <c r="P359" t="s">
        <v>242</v>
      </c>
      <c r="Q359">
        <v>1</v>
      </c>
      <c r="R359" t="s">
        <v>569</v>
      </c>
      <c r="S359" t="s">
        <v>1128</v>
      </c>
      <c r="T359" t="s">
        <v>1652</v>
      </c>
      <c r="U359" t="s">
        <v>69</v>
      </c>
      <c r="V359" t="s">
        <v>1548</v>
      </c>
      <c r="W359">
        <v>13.99</v>
      </c>
      <c r="X359">
        <v>14.99</v>
      </c>
      <c r="Y359">
        <v>1</v>
      </c>
      <c r="Z359" t="s">
        <v>79</v>
      </c>
      <c r="AA359" t="s">
        <v>2349</v>
      </c>
      <c r="AF359" s="4"/>
      <c r="AG359" s="4"/>
      <c r="AH359" t="s">
        <v>80</v>
      </c>
      <c r="AI359" t="s">
        <v>242</v>
      </c>
      <c r="AJ359" t="s">
        <v>569</v>
      </c>
      <c r="AK359" t="s">
        <v>1128</v>
      </c>
      <c r="AL359" t="s">
        <v>1652</v>
      </c>
      <c r="AM359" t="s">
        <v>69</v>
      </c>
      <c r="AN359" t="s">
        <v>1548</v>
      </c>
      <c r="AO359" t="s">
        <v>79</v>
      </c>
      <c r="AP359" t="s">
        <v>2349</v>
      </c>
    </row>
    <row r="360" spans="1:42" x14ac:dyDescent="0.25">
      <c r="A360">
        <v>249</v>
      </c>
      <c r="B360">
        <v>299</v>
      </c>
      <c r="C360" s="4">
        <v>43888</v>
      </c>
      <c r="D360">
        <v>3</v>
      </c>
      <c r="E360" t="s">
        <v>34</v>
      </c>
      <c r="F360" t="s">
        <v>45</v>
      </c>
      <c r="G360" t="s">
        <v>56</v>
      </c>
      <c r="H360" t="s">
        <v>58</v>
      </c>
      <c r="I360" s="4">
        <v>43567</v>
      </c>
      <c r="J360">
        <v>2</v>
      </c>
      <c r="L360" s="4"/>
      <c r="M360" s="4"/>
      <c r="N360">
        <v>1</v>
      </c>
      <c r="O360" t="s">
        <v>79</v>
      </c>
      <c r="P360" t="s">
        <v>241</v>
      </c>
      <c r="Q360">
        <v>1</v>
      </c>
      <c r="R360" t="s">
        <v>500</v>
      </c>
      <c r="S360" t="s">
        <v>1063</v>
      </c>
      <c r="T360" t="s">
        <v>1591</v>
      </c>
      <c r="U360" t="s">
        <v>67</v>
      </c>
      <c r="V360" t="s">
        <v>1548</v>
      </c>
      <c r="W360">
        <v>251.85</v>
      </c>
      <c r="X360">
        <v>44.97</v>
      </c>
      <c r="Y360">
        <v>1</v>
      </c>
      <c r="Z360" t="s">
        <v>455</v>
      </c>
      <c r="AA360" t="s">
        <v>2340</v>
      </c>
      <c r="AF360" s="4"/>
      <c r="AG360" s="4"/>
      <c r="AH360" t="s">
        <v>79</v>
      </c>
      <c r="AI360" t="s">
        <v>241</v>
      </c>
      <c r="AJ360" t="s">
        <v>500</v>
      </c>
      <c r="AK360" t="s">
        <v>1063</v>
      </c>
      <c r="AL360" t="s">
        <v>1591</v>
      </c>
      <c r="AM360" t="s">
        <v>67</v>
      </c>
      <c r="AN360" t="s">
        <v>1548</v>
      </c>
      <c r="AO360" t="s">
        <v>455</v>
      </c>
      <c r="AP360" t="s">
        <v>2340</v>
      </c>
    </row>
    <row r="361" spans="1:42" x14ac:dyDescent="0.25">
      <c r="A361">
        <v>250</v>
      </c>
      <c r="B361">
        <v>346</v>
      </c>
      <c r="C361" s="4">
        <v>43888</v>
      </c>
      <c r="D361">
        <v>2</v>
      </c>
      <c r="E361" t="s">
        <v>38</v>
      </c>
      <c r="F361" t="s">
        <v>49</v>
      </c>
      <c r="G361" t="s">
        <v>55</v>
      </c>
      <c r="H361" t="s">
        <v>58</v>
      </c>
      <c r="I361" s="4">
        <v>43682</v>
      </c>
      <c r="J361">
        <v>2</v>
      </c>
      <c r="K361" t="s">
        <v>60</v>
      </c>
      <c r="L361" s="4">
        <v>43615</v>
      </c>
      <c r="M361" s="4">
        <v>43830</v>
      </c>
      <c r="N361">
        <v>1</v>
      </c>
      <c r="O361" t="s">
        <v>79</v>
      </c>
      <c r="P361" t="s">
        <v>241</v>
      </c>
      <c r="Q361">
        <v>1</v>
      </c>
      <c r="R361" t="s">
        <v>570</v>
      </c>
      <c r="S361" t="s">
        <v>1087</v>
      </c>
      <c r="T361" t="s">
        <v>1653</v>
      </c>
      <c r="U361" t="s">
        <v>80</v>
      </c>
      <c r="V361" t="s">
        <v>1548</v>
      </c>
      <c r="W361">
        <v>27.78</v>
      </c>
      <c r="X361">
        <v>29.98</v>
      </c>
      <c r="Y361">
        <v>1</v>
      </c>
      <c r="Z361" t="s">
        <v>65</v>
      </c>
      <c r="AA361" t="s">
        <v>2343</v>
      </c>
      <c r="AF361" s="4"/>
      <c r="AG361" s="4"/>
      <c r="AH361" t="s">
        <v>79</v>
      </c>
      <c r="AI361" t="s">
        <v>241</v>
      </c>
      <c r="AJ361" t="s">
        <v>570</v>
      </c>
      <c r="AK361" t="s">
        <v>1087</v>
      </c>
      <c r="AL361" t="s">
        <v>1653</v>
      </c>
      <c r="AM361" t="s">
        <v>80</v>
      </c>
      <c r="AN361" t="s">
        <v>1548</v>
      </c>
      <c r="AO361" t="s">
        <v>65</v>
      </c>
      <c r="AP361" t="s">
        <v>2343</v>
      </c>
    </row>
    <row r="362" spans="1:42" x14ac:dyDescent="0.25">
      <c r="A362">
        <v>251</v>
      </c>
      <c r="B362">
        <v>373</v>
      </c>
      <c r="C362" s="4">
        <v>43888</v>
      </c>
      <c r="D362">
        <v>2</v>
      </c>
      <c r="E362" t="s">
        <v>38</v>
      </c>
      <c r="F362" t="s">
        <v>49</v>
      </c>
      <c r="G362" t="s">
        <v>55</v>
      </c>
      <c r="H362" t="s">
        <v>58</v>
      </c>
      <c r="I362" s="4">
        <v>43668</v>
      </c>
      <c r="J362">
        <v>3</v>
      </c>
      <c r="K362" t="s">
        <v>59</v>
      </c>
      <c r="L362" s="4">
        <v>43615</v>
      </c>
      <c r="M362" s="4">
        <v>43830</v>
      </c>
      <c r="N362">
        <v>1</v>
      </c>
      <c r="O362" t="s">
        <v>80</v>
      </c>
      <c r="P362" t="s">
        <v>242</v>
      </c>
      <c r="Q362">
        <v>1</v>
      </c>
      <c r="R362" t="s">
        <v>404</v>
      </c>
      <c r="S362" t="s">
        <v>966</v>
      </c>
      <c r="T362" t="s">
        <v>1499</v>
      </c>
      <c r="U362" t="s">
        <v>69</v>
      </c>
      <c r="V362" t="s">
        <v>1548</v>
      </c>
      <c r="W362">
        <v>21.19</v>
      </c>
      <c r="X362">
        <v>14.99</v>
      </c>
      <c r="Y362">
        <v>1</v>
      </c>
      <c r="Z362" t="s">
        <v>70</v>
      </c>
      <c r="AA362" t="s">
        <v>2341</v>
      </c>
      <c r="AF362" s="4"/>
      <c r="AG362" s="4"/>
      <c r="AH362" t="s">
        <v>80</v>
      </c>
      <c r="AI362" t="s">
        <v>242</v>
      </c>
      <c r="AJ362" t="s">
        <v>404</v>
      </c>
      <c r="AK362" t="s">
        <v>966</v>
      </c>
      <c r="AL362" t="s">
        <v>1499</v>
      </c>
      <c r="AM362" t="s">
        <v>69</v>
      </c>
      <c r="AN362" t="s">
        <v>1548</v>
      </c>
      <c r="AO362" t="s">
        <v>70</v>
      </c>
      <c r="AP362" t="s">
        <v>2341</v>
      </c>
    </row>
    <row r="363" spans="1:42" x14ac:dyDescent="0.25">
      <c r="A363">
        <v>252</v>
      </c>
      <c r="B363">
        <v>2</v>
      </c>
      <c r="C363" s="4">
        <v>43893</v>
      </c>
      <c r="D363">
        <v>10</v>
      </c>
      <c r="E363" t="s">
        <v>42</v>
      </c>
      <c r="F363" t="s">
        <v>53</v>
      </c>
      <c r="G363" t="s">
        <v>55</v>
      </c>
      <c r="H363" t="s">
        <v>57</v>
      </c>
      <c r="I363" s="4">
        <v>43739</v>
      </c>
      <c r="J363">
        <v>2</v>
      </c>
      <c r="K363" t="s">
        <v>60</v>
      </c>
      <c r="L363" s="4">
        <v>43615</v>
      </c>
      <c r="M363" s="4">
        <v>43830</v>
      </c>
      <c r="N363">
        <v>1</v>
      </c>
      <c r="O363" t="s">
        <v>79</v>
      </c>
      <c r="P363" t="s">
        <v>241</v>
      </c>
      <c r="Q363">
        <v>1</v>
      </c>
      <c r="R363" t="s">
        <v>571</v>
      </c>
      <c r="S363" t="s">
        <v>1129</v>
      </c>
      <c r="T363" t="s">
        <v>1654</v>
      </c>
      <c r="U363" t="s">
        <v>80</v>
      </c>
      <c r="V363" t="s">
        <v>1548</v>
      </c>
      <c r="W363">
        <v>58.98</v>
      </c>
      <c r="X363">
        <v>29.98</v>
      </c>
      <c r="Y363">
        <v>1</v>
      </c>
      <c r="Z363" t="s">
        <v>455</v>
      </c>
      <c r="AA363" t="s">
        <v>2340</v>
      </c>
      <c r="AF363" s="4"/>
      <c r="AG363" s="4"/>
      <c r="AH363" t="s">
        <v>79</v>
      </c>
      <c r="AI363" t="s">
        <v>241</v>
      </c>
      <c r="AJ363" t="s">
        <v>571</v>
      </c>
      <c r="AK363" t="s">
        <v>1129</v>
      </c>
      <c r="AL363" t="s">
        <v>1654</v>
      </c>
      <c r="AM363" t="s">
        <v>80</v>
      </c>
      <c r="AN363" t="s">
        <v>1548</v>
      </c>
      <c r="AO363" t="s">
        <v>455</v>
      </c>
      <c r="AP363" t="s">
        <v>2340</v>
      </c>
    </row>
    <row r="364" spans="1:42" x14ac:dyDescent="0.25">
      <c r="A364">
        <v>253</v>
      </c>
      <c r="B364">
        <v>83</v>
      </c>
      <c r="C364" s="4">
        <v>43893</v>
      </c>
      <c r="D364">
        <v>1</v>
      </c>
      <c r="E364" t="s">
        <v>39</v>
      </c>
      <c r="F364" t="s">
        <v>50</v>
      </c>
      <c r="G364" t="s">
        <v>56</v>
      </c>
      <c r="H364" t="s">
        <v>58</v>
      </c>
      <c r="I364" s="4">
        <v>43883</v>
      </c>
      <c r="J364">
        <v>6</v>
      </c>
      <c r="K364" t="s">
        <v>59</v>
      </c>
      <c r="L364" s="4">
        <v>43862</v>
      </c>
      <c r="M364" s="4">
        <v>43889</v>
      </c>
      <c r="N364">
        <v>2</v>
      </c>
      <c r="O364" t="s">
        <v>96</v>
      </c>
      <c r="P364" t="s">
        <v>258</v>
      </c>
      <c r="Q364">
        <v>2</v>
      </c>
      <c r="R364" t="s">
        <v>572</v>
      </c>
      <c r="S364" t="s">
        <v>1130</v>
      </c>
      <c r="T364" t="s">
        <v>1655</v>
      </c>
      <c r="U364" t="s">
        <v>103</v>
      </c>
      <c r="V364" t="s">
        <v>1723</v>
      </c>
      <c r="W364">
        <v>409.99</v>
      </c>
      <c r="X364">
        <v>39.96</v>
      </c>
      <c r="Y364">
        <v>2</v>
      </c>
      <c r="Z364" t="s">
        <v>2101</v>
      </c>
      <c r="AA364" t="s">
        <v>2371</v>
      </c>
      <c r="AF364" s="4"/>
      <c r="AG364" s="4"/>
      <c r="AH364" t="s">
        <v>84</v>
      </c>
      <c r="AI364" t="s">
        <v>246</v>
      </c>
      <c r="AJ364" t="s">
        <v>640</v>
      </c>
      <c r="AK364" t="s">
        <v>1187</v>
      </c>
      <c r="AL364" t="s">
        <v>1529</v>
      </c>
      <c r="AM364" t="s">
        <v>69</v>
      </c>
      <c r="AN364" t="s">
        <v>1562</v>
      </c>
      <c r="AO364" t="s">
        <v>410</v>
      </c>
      <c r="AP364" t="s">
        <v>2359</v>
      </c>
    </row>
    <row r="365" spans="1:42" x14ac:dyDescent="0.25">
      <c r="A365">
        <v>253</v>
      </c>
      <c r="B365">
        <v>83</v>
      </c>
      <c r="C365" s="4">
        <v>43893</v>
      </c>
      <c r="D365">
        <v>1</v>
      </c>
      <c r="E365" t="s">
        <v>39</v>
      </c>
      <c r="F365" t="s">
        <v>50</v>
      </c>
      <c r="G365" t="s">
        <v>56</v>
      </c>
      <c r="H365" t="s">
        <v>58</v>
      </c>
      <c r="I365" s="4">
        <v>43883</v>
      </c>
      <c r="J365">
        <v>6</v>
      </c>
      <c r="K365" t="s">
        <v>59</v>
      </c>
      <c r="L365" s="4">
        <v>43862</v>
      </c>
      <c r="M365" s="4">
        <v>43889</v>
      </c>
      <c r="N365">
        <v>2</v>
      </c>
      <c r="O365" t="s">
        <v>96</v>
      </c>
      <c r="P365" t="s">
        <v>258</v>
      </c>
      <c r="Q365">
        <v>2</v>
      </c>
      <c r="R365" t="s">
        <v>572</v>
      </c>
      <c r="S365" t="s">
        <v>1130</v>
      </c>
      <c r="T365" t="s">
        <v>1655</v>
      </c>
      <c r="U365" t="s">
        <v>103</v>
      </c>
      <c r="V365" t="s">
        <v>1723</v>
      </c>
      <c r="W365">
        <v>409.99</v>
      </c>
      <c r="X365">
        <v>39.96</v>
      </c>
      <c r="Y365">
        <v>2</v>
      </c>
      <c r="Z365" t="s">
        <v>2101</v>
      </c>
      <c r="AA365" t="s">
        <v>2371</v>
      </c>
      <c r="AF365" s="4"/>
      <c r="AG365" s="4"/>
      <c r="AH365" t="s">
        <v>79</v>
      </c>
      <c r="AI365" t="s">
        <v>241</v>
      </c>
      <c r="AJ365" t="s">
        <v>403</v>
      </c>
      <c r="AK365" t="s">
        <v>965</v>
      </c>
      <c r="AL365" t="s">
        <v>422</v>
      </c>
      <c r="AM365" t="s">
        <v>67</v>
      </c>
      <c r="AN365" t="s">
        <v>1562</v>
      </c>
      <c r="AO365" t="s">
        <v>455</v>
      </c>
      <c r="AP365" t="s">
        <v>2340</v>
      </c>
    </row>
    <row r="366" spans="1:42" x14ac:dyDescent="0.25">
      <c r="A366">
        <v>254</v>
      </c>
      <c r="B366">
        <v>345</v>
      </c>
      <c r="C366" s="4">
        <v>43893</v>
      </c>
      <c r="D366">
        <v>1</v>
      </c>
      <c r="E366" t="s">
        <v>39</v>
      </c>
      <c r="F366" t="s">
        <v>50</v>
      </c>
      <c r="G366" t="s">
        <v>55</v>
      </c>
      <c r="H366" t="s">
        <v>57</v>
      </c>
      <c r="I366" s="4">
        <v>43668</v>
      </c>
      <c r="J366">
        <v>1</v>
      </c>
      <c r="K366" t="s">
        <v>61</v>
      </c>
      <c r="L366" s="4">
        <v>43615</v>
      </c>
      <c r="M366" s="4">
        <v>43830</v>
      </c>
      <c r="N366">
        <v>1</v>
      </c>
      <c r="O366" t="s">
        <v>86</v>
      </c>
      <c r="P366" t="s">
        <v>248</v>
      </c>
      <c r="Q366">
        <v>1</v>
      </c>
      <c r="R366" t="s">
        <v>454</v>
      </c>
      <c r="S366" t="s">
        <v>1017</v>
      </c>
      <c r="T366" t="s">
        <v>1547</v>
      </c>
      <c r="U366" t="s">
        <v>69</v>
      </c>
      <c r="V366" t="s">
        <v>1548</v>
      </c>
      <c r="W366">
        <v>159.99</v>
      </c>
      <c r="X366">
        <v>14.99</v>
      </c>
      <c r="Y366">
        <v>1</v>
      </c>
      <c r="Z366" t="s">
        <v>547</v>
      </c>
      <c r="AA366" t="s">
        <v>2354</v>
      </c>
      <c r="AF366" s="4"/>
      <c r="AG366" s="4"/>
      <c r="AH366" t="s">
        <v>86</v>
      </c>
      <c r="AI366" t="s">
        <v>248</v>
      </c>
      <c r="AJ366" t="s">
        <v>454</v>
      </c>
      <c r="AK366" t="s">
        <v>1017</v>
      </c>
      <c r="AL366" t="s">
        <v>1547</v>
      </c>
      <c r="AM366" t="s">
        <v>69</v>
      </c>
      <c r="AN366" t="s">
        <v>1548</v>
      </c>
      <c r="AO366" t="s">
        <v>547</v>
      </c>
      <c r="AP366" t="s">
        <v>2354</v>
      </c>
    </row>
    <row r="367" spans="1:42" x14ac:dyDescent="0.25">
      <c r="A367">
        <v>255</v>
      </c>
      <c r="B367">
        <v>86</v>
      </c>
      <c r="C367" s="4">
        <v>43894</v>
      </c>
      <c r="D367">
        <v>2</v>
      </c>
      <c r="E367" t="s">
        <v>38</v>
      </c>
      <c r="F367" t="s">
        <v>49</v>
      </c>
      <c r="G367" t="s">
        <v>56</v>
      </c>
      <c r="H367" t="s">
        <v>57</v>
      </c>
      <c r="I367" s="4">
        <v>43878</v>
      </c>
      <c r="J367">
        <v>6</v>
      </c>
      <c r="K367" t="s">
        <v>59</v>
      </c>
      <c r="L367" s="4">
        <v>43862</v>
      </c>
      <c r="M367" s="4">
        <v>43889</v>
      </c>
      <c r="N367">
        <v>1</v>
      </c>
      <c r="O367" t="s">
        <v>67</v>
      </c>
      <c r="P367" t="s">
        <v>229</v>
      </c>
      <c r="Q367">
        <v>1</v>
      </c>
      <c r="R367" t="s">
        <v>412</v>
      </c>
      <c r="S367" t="s">
        <v>974</v>
      </c>
      <c r="T367" t="s">
        <v>1507</v>
      </c>
      <c r="U367" t="s">
        <v>69</v>
      </c>
      <c r="V367" t="s">
        <v>1548</v>
      </c>
      <c r="W367">
        <v>28.89</v>
      </c>
      <c r="X367">
        <v>14.99</v>
      </c>
      <c r="Y367">
        <v>1</v>
      </c>
      <c r="Z367" t="s">
        <v>79</v>
      </c>
      <c r="AA367" t="s">
        <v>2349</v>
      </c>
      <c r="AF367" s="4"/>
      <c r="AG367" s="4"/>
      <c r="AH367" t="s">
        <v>67</v>
      </c>
      <c r="AI367" t="s">
        <v>229</v>
      </c>
      <c r="AJ367" t="s">
        <v>412</v>
      </c>
      <c r="AK367" t="s">
        <v>974</v>
      </c>
      <c r="AL367" t="s">
        <v>1507</v>
      </c>
      <c r="AM367" t="s">
        <v>69</v>
      </c>
      <c r="AN367" t="s">
        <v>1548</v>
      </c>
      <c r="AO367" t="s">
        <v>79</v>
      </c>
      <c r="AP367" t="s">
        <v>2349</v>
      </c>
    </row>
    <row r="368" spans="1:42" x14ac:dyDescent="0.25">
      <c r="A368">
        <v>256</v>
      </c>
      <c r="B368">
        <v>452</v>
      </c>
      <c r="C368" s="4">
        <v>43894</v>
      </c>
      <c r="D368">
        <v>9</v>
      </c>
      <c r="E368" t="s">
        <v>41</v>
      </c>
      <c r="F368" t="s">
        <v>52</v>
      </c>
      <c r="G368" t="s">
        <v>55</v>
      </c>
      <c r="H368" t="s">
        <v>58</v>
      </c>
      <c r="I368" s="4">
        <v>43598</v>
      </c>
      <c r="J368">
        <v>3</v>
      </c>
      <c r="L368" s="4"/>
      <c r="M368" s="4"/>
      <c r="N368">
        <v>1</v>
      </c>
      <c r="O368" t="s">
        <v>67</v>
      </c>
      <c r="P368" t="s">
        <v>229</v>
      </c>
      <c r="Q368">
        <v>1</v>
      </c>
      <c r="R368" t="s">
        <v>573</v>
      </c>
      <c r="S368" t="s">
        <v>1131</v>
      </c>
      <c r="T368" t="s">
        <v>1517</v>
      </c>
      <c r="U368" t="s">
        <v>80</v>
      </c>
      <c r="V368" t="s">
        <v>1548</v>
      </c>
      <c r="W368">
        <v>39.979999999999997</v>
      </c>
      <c r="X368">
        <v>29.98</v>
      </c>
      <c r="Y368">
        <v>1</v>
      </c>
      <c r="Z368" t="s">
        <v>872</v>
      </c>
      <c r="AA368" t="s">
        <v>2388</v>
      </c>
      <c r="AF368" s="4"/>
      <c r="AG368" s="4"/>
      <c r="AH368" t="s">
        <v>67</v>
      </c>
      <c r="AI368" t="s">
        <v>229</v>
      </c>
      <c r="AJ368" t="s">
        <v>573</v>
      </c>
      <c r="AK368" t="s">
        <v>1131</v>
      </c>
      <c r="AL368" t="s">
        <v>1517</v>
      </c>
      <c r="AM368" t="s">
        <v>80</v>
      </c>
      <c r="AN368" t="s">
        <v>1548</v>
      </c>
      <c r="AO368" t="s">
        <v>872</v>
      </c>
      <c r="AP368" t="s">
        <v>2388</v>
      </c>
    </row>
    <row r="369" spans="1:42" x14ac:dyDescent="0.25">
      <c r="A369">
        <v>257</v>
      </c>
      <c r="B369">
        <v>13</v>
      </c>
      <c r="C369" s="4">
        <v>43895</v>
      </c>
      <c r="D369">
        <v>3</v>
      </c>
      <c r="E369" t="s">
        <v>34</v>
      </c>
      <c r="F369" t="s">
        <v>45</v>
      </c>
      <c r="G369" t="s">
        <v>56</v>
      </c>
      <c r="H369" t="s">
        <v>58</v>
      </c>
      <c r="I369" s="4">
        <v>43733</v>
      </c>
      <c r="J369">
        <v>1</v>
      </c>
      <c r="K369" t="s">
        <v>61</v>
      </c>
      <c r="L369" s="4">
        <v>43615</v>
      </c>
      <c r="M369" s="4">
        <v>43830</v>
      </c>
      <c r="N369">
        <v>2</v>
      </c>
      <c r="O369" t="s">
        <v>136</v>
      </c>
      <c r="P369" t="s">
        <v>298</v>
      </c>
      <c r="Q369">
        <v>2</v>
      </c>
      <c r="R369" t="s">
        <v>574</v>
      </c>
      <c r="S369" t="s">
        <v>1132</v>
      </c>
      <c r="T369" t="s">
        <v>1656</v>
      </c>
      <c r="U369" t="s">
        <v>88</v>
      </c>
      <c r="V369" t="s">
        <v>1869</v>
      </c>
      <c r="W369">
        <v>629.88</v>
      </c>
      <c r="X369">
        <v>59.96</v>
      </c>
      <c r="Y369">
        <v>2</v>
      </c>
      <c r="Z369" t="s">
        <v>2150</v>
      </c>
      <c r="AA369" t="s">
        <v>2430</v>
      </c>
      <c r="AF369" s="4"/>
      <c r="AG369" s="4"/>
      <c r="AH369" t="s">
        <v>67</v>
      </c>
      <c r="AI369" t="s">
        <v>229</v>
      </c>
      <c r="AJ369" t="s">
        <v>547</v>
      </c>
      <c r="AK369" t="s">
        <v>1108</v>
      </c>
      <c r="AL369" t="s">
        <v>1577</v>
      </c>
      <c r="AM369" t="s">
        <v>80</v>
      </c>
      <c r="AN369" t="s">
        <v>1548</v>
      </c>
      <c r="AO369" t="s">
        <v>455</v>
      </c>
      <c r="AP369" t="s">
        <v>2340</v>
      </c>
    </row>
    <row r="370" spans="1:42" x14ac:dyDescent="0.25">
      <c r="A370">
        <v>257</v>
      </c>
      <c r="B370">
        <v>13</v>
      </c>
      <c r="C370" s="4">
        <v>43895</v>
      </c>
      <c r="D370">
        <v>3</v>
      </c>
      <c r="E370" t="s">
        <v>34</v>
      </c>
      <c r="F370" t="s">
        <v>45</v>
      </c>
      <c r="G370" t="s">
        <v>56</v>
      </c>
      <c r="H370" t="s">
        <v>58</v>
      </c>
      <c r="I370" s="4">
        <v>43733</v>
      </c>
      <c r="J370">
        <v>1</v>
      </c>
      <c r="K370" t="s">
        <v>61</v>
      </c>
      <c r="L370" s="4">
        <v>43615</v>
      </c>
      <c r="M370" s="4">
        <v>43830</v>
      </c>
      <c r="N370">
        <v>2</v>
      </c>
      <c r="O370" t="s">
        <v>136</v>
      </c>
      <c r="P370" t="s">
        <v>298</v>
      </c>
      <c r="Q370">
        <v>2</v>
      </c>
      <c r="R370" t="s">
        <v>574</v>
      </c>
      <c r="S370" t="s">
        <v>1132</v>
      </c>
      <c r="T370" t="s">
        <v>1656</v>
      </c>
      <c r="U370" t="s">
        <v>88</v>
      </c>
      <c r="V370" t="s">
        <v>1869</v>
      </c>
      <c r="W370">
        <v>629.88</v>
      </c>
      <c r="X370">
        <v>59.96</v>
      </c>
      <c r="Y370">
        <v>2</v>
      </c>
      <c r="Z370" t="s">
        <v>2150</v>
      </c>
      <c r="AA370" t="s">
        <v>2430</v>
      </c>
      <c r="AF370" s="4"/>
      <c r="AG370" s="4"/>
      <c r="AH370" t="s">
        <v>84</v>
      </c>
      <c r="AI370" t="s">
        <v>246</v>
      </c>
      <c r="AJ370" t="s">
        <v>410</v>
      </c>
      <c r="AK370" t="s">
        <v>972</v>
      </c>
      <c r="AL370" t="s">
        <v>1505</v>
      </c>
      <c r="AM370" t="s">
        <v>80</v>
      </c>
      <c r="AN370" t="s">
        <v>1548</v>
      </c>
      <c r="AO370" t="s">
        <v>645</v>
      </c>
      <c r="AP370" t="s">
        <v>2347</v>
      </c>
    </row>
    <row r="371" spans="1:42" x14ac:dyDescent="0.25">
      <c r="A371">
        <v>258</v>
      </c>
      <c r="B371">
        <v>55</v>
      </c>
      <c r="C371" s="4">
        <v>43895</v>
      </c>
      <c r="D371">
        <v>1</v>
      </c>
      <c r="E371" t="s">
        <v>39</v>
      </c>
      <c r="F371" t="s">
        <v>50</v>
      </c>
      <c r="G371" t="s">
        <v>55</v>
      </c>
      <c r="H371" t="s">
        <v>58</v>
      </c>
      <c r="I371" s="4">
        <v>43665</v>
      </c>
      <c r="J371">
        <v>3</v>
      </c>
      <c r="K371" t="s">
        <v>59</v>
      </c>
      <c r="L371" s="4">
        <v>43615</v>
      </c>
      <c r="M371" s="4">
        <v>43830</v>
      </c>
      <c r="N371">
        <v>1</v>
      </c>
      <c r="O371" t="s">
        <v>78</v>
      </c>
      <c r="P371" t="s">
        <v>240</v>
      </c>
      <c r="Q371">
        <v>1</v>
      </c>
      <c r="R371" t="s">
        <v>79</v>
      </c>
      <c r="S371" t="s">
        <v>1080</v>
      </c>
      <c r="T371" t="s">
        <v>1606</v>
      </c>
      <c r="U371" t="s">
        <v>69</v>
      </c>
      <c r="V371" t="s">
        <v>1562</v>
      </c>
      <c r="W371">
        <v>25.99</v>
      </c>
      <c r="X371">
        <v>9.99</v>
      </c>
      <c r="Y371">
        <v>1</v>
      </c>
      <c r="Z371" t="s">
        <v>393</v>
      </c>
      <c r="AA371" t="s">
        <v>2345</v>
      </c>
      <c r="AF371" s="4"/>
      <c r="AG371" s="4"/>
      <c r="AH371" t="s">
        <v>78</v>
      </c>
      <c r="AI371" t="s">
        <v>240</v>
      </c>
      <c r="AJ371" t="s">
        <v>79</v>
      </c>
      <c r="AK371" t="s">
        <v>1080</v>
      </c>
      <c r="AL371" t="s">
        <v>1606</v>
      </c>
      <c r="AM371" t="s">
        <v>69</v>
      </c>
      <c r="AN371" t="s">
        <v>1562</v>
      </c>
      <c r="AO371" t="s">
        <v>393</v>
      </c>
      <c r="AP371" t="s">
        <v>2345</v>
      </c>
    </row>
    <row r="372" spans="1:42" x14ac:dyDescent="0.25">
      <c r="A372">
        <v>259</v>
      </c>
      <c r="B372">
        <v>83</v>
      </c>
      <c r="C372" s="4">
        <v>43895</v>
      </c>
      <c r="D372">
        <v>1</v>
      </c>
      <c r="E372" t="s">
        <v>39</v>
      </c>
      <c r="F372" t="s">
        <v>50</v>
      </c>
      <c r="G372" t="s">
        <v>56</v>
      </c>
      <c r="H372" t="s">
        <v>58</v>
      </c>
      <c r="I372" s="4">
        <v>43883</v>
      </c>
      <c r="J372">
        <v>6</v>
      </c>
      <c r="K372" t="s">
        <v>59</v>
      </c>
      <c r="L372" s="4">
        <v>43862</v>
      </c>
      <c r="M372" s="4">
        <v>43889</v>
      </c>
      <c r="N372">
        <v>1</v>
      </c>
      <c r="O372" t="s">
        <v>90</v>
      </c>
      <c r="P372" t="s">
        <v>252</v>
      </c>
      <c r="Q372">
        <v>1</v>
      </c>
      <c r="R372" t="s">
        <v>575</v>
      </c>
      <c r="S372" t="s">
        <v>1133</v>
      </c>
      <c r="T372" t="s">
        <v>1562</v>
      </c>
      <c r="U372" t="s">
        <v>80</v>
      </c>
      <c r="V372" t="s">
        <v>1659</v>
      </c>
      <c r="W372">
        <v>19.98</v>
      </c>
      <c r="X372">
        <v>9.98</v>
      </c>
      <c r="Y372">
        <v>1</v>
      </c>
      <c r="Z372" t="s">
        <v>645</v>
      </c>
      <c r="AA372" t="s">
        <v>2347</v>
      </c>
      <c r="AF372" s="4"/>
      <c r="AG372" s="4"/>
      <c r="AH372" t="s">
        <v>90</v>
      </c>
      <c r="AI372" t="s">
        <v>252</v>
      </c>
      <c r="AJ372" t="s">
        <v>575</v>
      </c>
      <c r="AK372" t="s">
        <v>1133</v>
      </c>
      <c r="AL372" t="s">
        <v>1562</v>
      </c>
      <c r="AM372" t="s">
        <v>80</v>
      </c>
      <c r="AN372" t="s">
        <v>1659</v>
      </c>
      <c r="AO372" t="s">
        <v>645</v>
      </c>
      <c r="AP372" t="s">
        <v>2347</v>
      </c>
    </row>
    <row r="373" spans="1:42" x14ac:dyDescent="0.25">
      <c r="A373">
        <v>260</v>
      </c>
      <c r="B373">
        <v>360</v>
      </c>
      <c r="C373" s="4">
        <v>43895</v>
      </c>
      <c r="D373">
        <v>2</v>
      </c>
      <c r="E373" t="s">
        <v>38</v>
      </c>
      <c r="F373" t="s">
        <v>49</v>
      </c>
      <c r="G373" t="s">
        <v>55</v>
      </c>
      <c r="H373" t="s">
        <v>57</v>
      </c>
      <c r="I373" s="4">
        <v>43608</v>
      </c>
      <c r="J373">
        <v>1</v>
      </c>
      <c r="L373" s="4"/>
      <c r="M373" s="4"/>
      <c r="N373">
        <v>1</v>
      </c>
      <c r="O373" t="s">
        <v>80</v>
      </c>
      <c r="P373" t="s">
        <v>242</v>
      </c>
      <c r="Q373">
        <v>1</v>
      </c>
      <c r="R373" t="s">
        <v>569</v>
      </c>
      <c r="S373" t="s">
        <v>1128</v>
      </c>
      <c r="T373" t="s">
        <v>1652</v>
      </c>
      <c r="U373" t="s">
        <v>80</v>
      </c>
      <c r="V373" t="s">
        <v>1548</v>
      </c>
      <c r="W373">
        <v>27.98</v>
      </c>
      <c r="X373">
        <v>29.98</v>
      </c>
      <c r="Y373">
        <v>1</v>
      </c>
      <c r="Z373" t="s">
        <v>79</v>
      </c>
      <c r="AA373" t="s">
        <v>2349</v>
      </c>
      <c r="AF373" s="4"/>
      <c r="AG373" s="4"/>
      <c r="AH373" t="s">
        <v>80</v>
      </c>
      <c r="AI373" t="s">
        <v>242</v>
      </c>
      <c r="AJ373" t="s">
        <v>569</v>
      </c>
      <c r="AK373" t="s">
        <v>1128</v>
      </c>
      <c r="AL373" t="s">
        <v>1652</v>
      </c>
      <c r="AM373" t="s">
        <v>80</v>
      </c>
      <c r="AN373" t="s">
        <v>1548</v>
      </c>
      <c r="AO373" t="s">
        <v>79</v>
      </c>
      <c r="AP373" t="s">
        <v>2349</v>
      </c>
    </row>
    <row r="374" spans="1:42" x14ac:dyDescent="0.25">
      <c r="A374">
        <v>261</v>
      </c>
      <c r="B374">
        <v>447</v>
      </c>
      <c r="C374" s="4">
        <v>43897</v>
      </c>
      <c r="D374">
        <v>4</v>
      </c>
      <c r="E374" t="s">
        <v>40</v>
      </c>
      <c r="F374" t="s">
        <v>51</v>
      </c>
      <c r="G374" t="s">
        <v>56</v>
      </c>
      <c r="H374" t="s">
        <v>58</v>
      </c>
      <c r="I374" s="4">
        <v>43723</v>
      </c>
      <c r="J374">
        <v>2</v>
      </c>
      <c r="K374" t="s">
        <v>60</v>
      </c>
      <c r="L374" s="4">
        <v>43615</v>
      </c>
      <c r="M374" s="4">
        <v>43830</v>
      </c>
      <c r="N374">
        <v>1</v>
      </c>
      <c r="O374" t="s">
        <v>88</v>
      </c>
      <c r="P374" t="s">
        <v>250</v>
      </c>
      <c r="Q374">
        <v>1</v>
      </c>
      <c r="R374" t="s">
        <v>576</v>
      </c>
      <c r="S374" t="s">
        <v>1134</v>
      </c>
      <c r="T374" t="s">
        <v>1657</v>
      </c>
      <c r="U374" t="s">
        <v>110</v>
      </c>
      <c r="V374" t="s">
        <v>1869</v>
      </c>
      <c r="W374">
        <v>187.74</v>
      </c>
      <c r="X374">
        <v>89.94</v>
      </c>
      <c r="Y374">
        <v>1</v>
      </c>
      <c r="Z374" t="s">
        <v>105</v>
      </c>
      <c r="AA374" t="s">
        <v>2346</v>
      </c>
      <c r="AF374" s="4"/>
      <c r="AG374" s="4"/>
      <c r="AH374" t="s">
        <v>80</v>
      </c>
      <c r="AI374" t="s">
        <v>242</v>
      </c>
      <c r="AJ374" t="s">
        <v>587</v>
      </c>
      <c r="AK374" t="s">
        <v>1143</v>
      </c>
      <c r="AL374" t="s">
        <v>1668</v>
      </c>
      <c r="AM374" t="s">
        <v>67</v>
      </c>
      <c r="AN374" t="s">
        <v>1548</v>
      </c>
      <c r="AO374" t="s">
        <v>79</v>
      </c>
      <c r="AP374" t="s">
        <v>2349</v>
      </c>
    </row>
    <row r="375" spans="1:42" x14ac:dyDescent="0.25">
      <c r="A375">
        <v>261</v>
      </c>
      <c r="B375">
        <v>447</v>
      </c>
      <c r="C375" s="4">
        <v>43897</v>
      </c>
      <c r="D375">
        <v>4</v>
      </c>
      <c r="E375" t="s">
        <v>40</v>
      </c>
      <c r="F375" t="s">
        <v>51</v>
      </c>
      <c r="G375" t="s">
        <v>56</v>
      </c>
      <c r="H375" t="s">
        <v>58</v>
      </c>
      <c r="I375" s="4">
        <v>43723</v>
      </c>
      <c r="J375">
        <v>2</v>
      </c>
      <c r="K375" t="s">
        <v>60</v>
      </c>
      <c r="L375" s="4">
        <v>43615</v>
      </c>
      <c r="M375" s="4">
        <v>43830</v>
      </c>
      <c r="N375">
        <v>1</v>
      </c>
      <c r="O375" t="s">
        <v>88</v>
      </c>
      <c r="P375" t="s">
        <v>250</v>
      </c>
      <c r="Q375">
        <v>1</v>
      </c>
      <c r="R375" t="s">
        <v>576</v>
      </c>
      <c r="S375" t="s">
        <v>1134</v>
      </c>
      <c r="T375" t="s">
        <v>1657</v>
      </c>
      <c r="U375" t="s">
        <v>110</v>
      </c>
      <c r="V375" t="s">
        <v>1869</v>
      </c>
      <c r="W375">
        <v>187.74</v>
      </c>
      <c r="X375">
        <v>89.94</v>
      </c>
      <c r="Y375">
        <v>1</v>
      </c>
      <c r="Z375" t="s">
        <v>105</v>
      </c>
      <c r="AA375" t="s">
        <v>2346</v>
      </c>
      <c r="AF375" s="4"/>
      <c r="AG375" s="4"/>
      <c r="AH375" t="s">
        <v>80</v>
      </c>
      <c r="AI375" t="s">
        <v>242</v>
      </c>
      <c r="AJ375" t="s">
        <v>587</v>
      </c>
      <c r="AK375" t="s">
        <v>1143</v>
      </c>
      <c r="AL375" t="s">
        <v>1668</v>
      </c>
      <c r="AM375" t="s">
        <v>67</v>
      </c>
      <c r="AN375" t="s">
        <v>1548</v>
      </c>
      <c r="AO375" t="s">
        <v>79</v>
      </c>
      <c r="AP375" t="s">
        <v>2349</v>
      </c>
    </row>
    <row r="376" spans="1:42" x14ac:dyDescent="0.25">
      <c r="A376">
        <v>262</v>
      </c>
      <c r="B376">
        <v>299</v>
      </c>
      <c r="C376" s="4">
        <v>43898</v>
      </c>
      <c r="D376">
        <v>3</v>
      </c>
      <c r="E376" t="s">
        <v>34</v>
      </c>
      <c r="F376" t="s">
        <v>45</v>
      </c>
      <c r="G376" t="s">
        <v>56</v>
      </c>
      <c r="H376" t="s">
        <v>58</v>
      </c>
      <c r="I376" s="4">
        <v>43567</v>
      </c>
      <c r="J376">
        <v>2</v>
      </c>
      <c r="L376" s="4"/>
      <c r="M376" s="4"/>
      <c r="N376">
        <v>1</v>
      </c>
      <c r="O376" t="s">
        <v>84</v>
      </c>
      <c r="P376" t="s">
        <v>246</v>
      </c>
      <c r="Q376">
        <v>1</v>
      </c>
      <c r="R376" t="s">
        <v>413</v>
      </c>
      <c r="S376" t="s">
        <v>975</v>
      </c>
      <c r="T376" t="s">
        <v>1508</v>
      </c>
      <c r="U376" t="s">
        <v>69</v>
      </c>
      <c r="V376" t="s">
        <v>1548</v>
      </c>
      <c r="W376">
        <v>10.25</v>
      </c>
      <c r="X376">
        <v>14.99</v>
      </c>
      <c r="Y376">
        <v>1</v>
      </c>
      <c r="Z376" t="s">
        <v>86</v>
      </c>
      <c r="AA376" t="s">
        <v>2350</v>
      </c>
      <c r="AF376" s="4"/>
      <c r="AG376" s="4"/>
      <c r="AH376" t="s">
        <v>84</v>
      </c>
      <c r="AI376" t="s">
        <v>246</v>
      </c>
      <c r="AJ376" t="s">
        <v>413</v>
      </c>
      <c r="AK376" t="s">
        <v>975</v>
      </c>
      <c r="AL376" t="s">
        <v>1508</v>
      </c>
      <c r="AM376" t="s">
        <v>69</v>
      </c>
      <c r="AN376" t="s">
        <v>1548</v>
      </c>
      <c r="AO376" t="s">
        <v>86</v>
      </c>
      <c r="AP376" t="s">
        <v>2350</v>
      </c>
    </row>
    <row r="377" spans="1:42" x14ac:dyDescent="0.25">
      <c r="A377">
        <v>263</v>
      </c>
      <c r="B377">
        <v>115</v>
      </c>
      <c r="C377" s="4">
        <v>43900</v>
      </c>
      <c r="D377">
        <v>2</v>
      </c>
      <c r="E377" t="s">
        <v>38</v>
      </c>
      <c r="F377" t="s">
        <v>49</v>
      </c>
      <c r="G377" t="s">
        <v>55</v>
      </c>
      <c r="H377" t="s">
        <v>57</v>
      </c>
      <c r="I377" s="4">
        <v>43732</v>
      </c>
      <c r="J377">
        <v>2</v>
      </c>
      <c r="K377" t="s">
        <v>60</v>
      </c>
      <c r="L377" s="4">
        <v>43615</v>
      </c>
      <c r="M377" s="4">
        <v>43830</v>
      </c>
      <c r="N377">
        <v>1</v>
      </c>
      <c r="O377" t="s">
        <v>82</v>
      </c>
      <c r="P377" t="s">
        <v>244</v>
      </c>
      <c r="Q377">
        <v>1</v>
      </c>
      <c r="R377" t="s">
        <v>577</v>
      </c>
      <c r="S377" t="s">
        <v>1135</v>
      </c>
      <c r="T377" t="s">
        <v>1658</v>
      </c>
      <c r="U377" t="s">
        <v>71</v>
      </c>
      <c r="V377" t="s">
        <v>2032</v>
      </c>
      <c r="W377">
        <v>75.98</v>
      </c>
      <c r="X377">
        <v>49.98</v>
      </c>
      <c r="Y377">
        <v>1</v>
      </c>
      <c r="Z377" t="s">
        <v>2151</v>
      </c>
      <c r="AA377" t="s">
        <v>2431</v>
      </c>
      <c r="AF377" s="4"/>
      <c r="AG377" s="4"/>
      <c r="AH377" t="s">
        <v>86</v>
      </c>
      <c r="AI377" t="s">
        <v>248</v>
      </c>
      <c r="AJ377" t="s">
        <v>872</v>
      </c>
      <c r="AK377" t="s">
        <v>1409</v>
      </c>
      <c r="AL377" t="s">
        <v>1924</v>
      </c>
      <c r="AM377" t="s">
        <v>69</v>
      </c>
      <c r="AN377" t="s">
        <v>1577</v>
      </c>
      <c r="AO377" t="s">
        <v>530</v>
      </c>
      <c r="AP377" t="s">
        <v>2367</v>
      </c>
    </row>
    <row r="378" spans="1:42" x14ac:dyDescent="0.25">
      <c r="A378">
        <v>263</v>
      </c>
      <c r="B378">
        <v>115</v>
      </c>
      <c r="C378" s="4">
        <v>43900</v>
      </c>
      <c r="D378">
        <v>2</v>
      </c>
      <c r="E378" t="s">
        <v>38</v>
      </c>
      <c r="F378" t="s">
        <v>49</v>
      </c>
      <c r="G378" t="s">
        <v>55</v>
      </c>
      <c r="H378" t="s">
        <v>57</v>
      </c>
      <c r="I378" s="4">
        <v>43732</v>
      </c>
      <c r="J378">
        <v>2</v>
      </c>
      <c r="K378" t="s">
        <v>60</v>
      </c>
      <c r="L378" s="4">
        <v>43615</v>
      </c>
      <c r="M378" s="4">
        <v>43830</v>
      </c>
      <c r="N378">
        <v>1</v>
      </c>
      <c r="O378" t="s">
        <v>82</v>
      </c>
      <c r="P378" t="s">
        <v>244</v>
      </c>
      <c r="Q378">
        <v>1</v>
      </c>
      <c r="R378" t="s">
        <v>577</v>
      </c>
      <c r="S378" t="s">
        <v>1135</v>
      </c>
      <c r="T378" t="s">
        <v>1658</v>
      </c>
      <c r="U378" t="s">
        <v>71</v>
      </c>
      <c r="V378" t="s">
        <v>2032</v>
      </c>
      <c r="W378">
        <v>75.98</v>
      </c>
      <c r="X378">
        <v>49.98</v>
      </c>
      <c r="Y378">
        <v>1</v>
      </c>
      <c r="Z378" t="s">
        <v>2151</v>
      </c>
      <c r="AA378" t="s">
        <v>2431</v>
      </c>
      <c r="AF378" s="4"/>
      <c r="AG378" s="4"/>
      <c r="AH378" t="s">
        <v>86</v>
      </c>
      <c r="AI378" t="s">
        <v>248</v>
      </c>
      <c r="AJ378" t="s">
        <v>872</v>
      </c>
      <c r="AK378" t="s">
        <v>1409</v>
      </c>
      <c r="AL378" t="s">
        <v>1924</v>
      </c>
      <c r="AM378" t="s">
        <v>69</v>
      </c>
      <c r="AN378" t="s">
        <v>1577</v>
      </c>
      <c r="AO378" t="s">
        <v>530</v>
      </c>
      <c r="AP378" t="s">
        <v>2367</v>
      </c>
    </row>
    <row r="379" spans="1:42" x14ac:dyDescent="0.25">
      <c r="A379">
        <v>264</v>
      </c>
      <c r="B379">
        <v>176</v>
      </c>
      <c r="C379" s="4">
        <v>43900</v>
      </c>
      <c r="D379">
        <v>3</v>
      </c>
      <c r="E379" t="s">
        <v>34</v>
      </c>
      <c r="F379" t="s">
        <v>45</v>
      </c>
      <c r="G379" t="s">
        <v>55</v>
      </c>
      <c r="H379" t="s">
        <v>58</v>
      </c>
      <c r="I379" s="4">
        <v>43639</v>
      </c>
      <c r="J379">
        <v>1</v>
      </c>
      <c r="K379" t="s">
        <v>61</v>
      </c>
      <c r="L379" s="4">
        <v>43615</v>
      </c>
      <c r="M379" s="4">
        <v>43830</v>
      </c>
      <c r="N379">
        <v>1</v>
      </c>
      <c r="O379" t="s">
        <v>78</v>
      </c>
      <c r="P379" t="s">
        <v>240</v>
      </c>
      <c r="Q379">
        <v>1</v>
      </c>
      <c r="R379" t="s">
        <v>578</v>
      </c>
      <c r="S379" t="s">
        <v>1136</v>
      </c>
      <c r="T379" t="s">
        <v>1659</v>
      </c>
      <c r="U379" t="s">
        <v>67</v>
      </c>
      <c r="V379" t="s">
        <v>1548</v>
      </c>
      <c r="W379">
        <v>14.97</v>
      </c>
      <c r="X379">
        <v>44.97</v>
      </c>
      <c r="Y379">
        <v>1</v>
      </c>
      <c r="Z379" t="s">
        <v>393</v>
      </c>
      <c r="AA379" t="s">
        <v>2345</v>
      </c>
      <c r="AF379" s="4"/>
      <c r="AG379" s="4"/>
      <c r="AH379" t="s">
        <v>78</v>
      </c>
      <c r="AI379" t="s">
        <v>240</v>
      </c>
      <c r="AJ379" t="s">
        <v>578</v>
      </c>
      <c r="AK379" t="s">
        <v>1136</v>
      </c>
      <c r="AL379" t="s">
        <v>1659</v>
      </c>
      <c r="AM379" t="s">
        <v>67</v>
      </c>
      <c r="AN379" t="s">
        <v>1548</v>
      </c>
      <c r="AO379" t="s">
        <v>393</v>
      </c>
      <c r="AP379" t="s">
        <v>2345</v>
      </c>
    </row>
    <row r="380" spans="1:42" x14ac:dyDescent="0.25">
      <c r="A380">
        <v>265</v>
      </c>
      <c r="B380">
        <v>63</v>
      </c>
      <c r="C380" s="4">
        <v>43901</v>
      </c>
      <c r="D380">
        <v>9</v>
      </c>
      <c r="E380" t="s">
        <v>41</v>
      </c>
      <c r="F380" t="s">
        <v>52</v>
      </c>
      <c r="G380" t="s">
        <v>56</v>
      </c>
      <c r="H380" t="s">
        <v>57</v>
      </c>
      <c r="I380" s="4">
        <v>43739</v>
      </c>
      <c r="J380">
        <v>2</v>
      </c>
      <c r="K380" t="s">
        <v>60</v>
      </c>
      <c r="L380" s="4">
        <v>43615</v>
      </c>
      <c r="M380" s="4">
        <v>43830</v>
      </c>
      <c r="N380">
        <v>1</v>
      </c>
      <c r="O380" t="s">
        <v>70</v>
      </c>
      <c r="P380" t="s">
        <v>232</v>
      </c>
      <c r="Q380">
        <v>1</v>
      </c>
      <c r="R380" t="s">
        <v>475</v>
      </c>
      <c r="S380" t="s">
        <v>1038</v>
      </c>
      <c r="T380" t="s">
        <v>1527</v>
      </c>
      <c r="U380" t="s">
        <v>80</v>
      </c>
      <c r="V380" t="s">
        <v>1517</v>
      </c>
      <c r="W380">
        <v>73.98</v>
      </c>
      <c r="X380">
        <v>39.979999999999997</v>
      </c>
      <c r="Y380">
        <v>1</v>
      </c>
      <c r="Z380" t="s">
        <v>673</v>
      </c>
      <c r="AA380" t="s">
        <v>2348</v>
      </c>
      <c r="AF380" s="4"/>
      <c r="AG380" s="4"/>
      <c r="AH380" t="s">
        <v>70</v>
      </c>
      <c r="AI380" t="s">
        <v>232</v>
      </c>
      <c r="AJ380" t="s">
        <v>475</v>
      </c>
      <c r="AK380" t="s">
        <v>1038</v>
      </c>
      <c r="AL380" t="s">
        <v>1527</v>
      </c>
      <c r="AM380" t="s">
        <v>80</v>
      </c>
      <c r="AN380" t="s">
        <v>1517</v>
      </c>
      <c r="AO380" t="s">
        <v>673</v>
      </c>
      <c r="AP380" t="s">
        <v>2348</v>
      </c>
    </row>
    <row r="381" spans="1:42" x14ac:dyDescent="0.25">
      <c r="A381">
        <v>266</v>
      </c>
      <c r="B381">
        <v>230</v>
      </c>
      <c r="C381" s="4">
        <v>43901</v>
      </c>
      <c r="D381">
        <v>1</v>
      </c>
      <c r="E381" t="s">
        <v>39</v>
      </c>
      <c r="F381" t="s">
        <v>50</v>
      </c>
      <c r="G381" t="s">
        <v>56</v>
      </c>
      <c r="H381" t="s">
        <v>58</v>
      </c>
      <c r="I381" s="4">
        <v>43661</v>
      </c>
      <c r="J381">
        <v>3</v>
      </c>
      <c r="K381" t="s">
        <v>59</v>
      </c>
      <c r="L381" s="4">
        <v>43615</v>
      </c>
      <c r="M381" s="4">
        <v>43830</v>
      </c>
      <c r="N381">
        <v>2</v>
      </c>
      <c r="O381" t="s">
        <v>103</v>
      </c>
      <c r="P381" t="s">
        <v>265</v>
      </c>
      <c r="Q381">
        <v>2</v>
      </c>
      <c r="R381" t="s">
        <v>579</v>
      </c>
      <c r="S381" t="s">
        <v>1137</v>
      </c>
      <c r="T381" t="s">
        <v>1660</v>
      </c>
      <c r="U381" t="s">
        <v>85</v>
      </c>
      <c r="V381" t="s">
        <v>2054</v>
      </c>
      <c r="W381">
        <v>85.97</v>
      </c>
      <c r="X381">
        <v>39.97</v>
      </c>
      <c r="Y381">
        <v>2</v>
      </c>
      <c r="Z381" t="s">
        <v>2152</v>
      </c>
      <c r="AA381" t="s">
        <v>2432</v>
      </c>
      <c r="AF381" s="4"/>
      <c r="AG381" s="4"/>
      <c r="AH381" t="s">
        <v>69</v>
      </c>
      <c r="AI381" t="s">
        <v>231</v>
      </c>
      <c r="AJ381" t="s">
        <v>878</v>
      </c>
      <c r="AK381" t="s">
        <v>1415</v>
      </c>
      <c r="AL381" t="s">
        <v>1930</v>
      </c>
      <c r="AM381" t="s">
        <v>69</v>
      </c>
      <c r="AN381" t="s">
        <v>1517</v>
      </c>
      <c r="AO381" t="s">
        <v>69</v>
      </c>
      <c r="AP381" t="s">
        <v>2360</v>
      </c>
    </row>
    <row r="382" spans="1:42" x14ac:dyDescent="0.25">
      <c r="A382">
        <v>266</v>
      </c>
      <c r="B382">
        <v>230</v>
      </c>
      <c r="C382" s="4">
        <v>43901</v>
      </c>
      <c r="D382">
        <v>1</v>
      </c>
      <c r="E382" t="s">
        <v>39</v>
      </c>
      <c r="F382" t="s">
        <v>50</v>
      </c>
      <c r="G382" t="s">
        <v>56</v>
      </c>
      <c r="H382" t="s">
        <v>58</v>
      </c>
      <c r="I382" s="4">
        <v>43661</v>
      </c>
      <c r="J382">
        <v>3</v>
      </c>
      <c r="K382" t="s">
        <v>59</v>
      </c>
      <c r="L382" s="4">
        <v>43615</v>
      </c>
      <c r="M382" s="4">
        <v>43830</v>
      </c>
      <c r="N382">
        <v>2</v>
      </c>
      <c r="O382" t="s">
        <v>103</v>
      </c>
      <c r="P382" t="s">
        <v>265</v>
      </c>
      <c r="Q382">
        <v>2</v>
      </c>
      <c r="R382" t="s">
        <v>579</v>
      </c>
      <c r="S382" t="s">
        <v>1137</v>
      </c>
      <c r="T382" t="s">
        <v>1660</v>
      </c>
      <c r="U382" t="s">
        <v>85</v>
      </c>
      <c r="V382" t="s">
        <v>2054</v>
      </c>
      <c r="W382">
        <v>85.97</v>
      </c>
      <c r="X382">
        <v>39.97</v>
      </c>
      <c r="Y382">
        <v>2</v>
      </c>
      <c r="Z382" t="s">
        <v>2152</v>
      </c>
      <c r="AA382" t="s">
        <v>2432</v>
      </c>
      <c r="AF382" s="4"/>
      <c r="AG382" s="4"/>
      <c r="AH382" t="s">
        <v>67</v>
      </c>
      <c r="AI382" t="s">
        <v>229</v>
      </c>
      <c r="AJ382" t="s">
        <v>573</v>
      </c>
      <c r="AK382" t="s">
        <v>1131</v>
      </c>
      <c r="AL382" t="s">
        <v>1517</v>
      </c>
      <c r="AM382" t="s">
        <v>80</v>
      </c>
      <c r="AN382" t="s">
        <v>1562</v>
      </c>
      <c r="AO382" t="s">
        <v>872</v>
      </c>
      <c r="AP382" t="s">
        <v>2388</v>
      </c>
    </row>
    <row r="383" spans="1:42" x14ac:dyDescent="0.25">
      <c r="A383">
        <v>267</v>
      </c>
      <c r="B383">
        <v>293</v>
      </c>
      <c r="C383" s="4">
        <v>43901</v>
      </c>
      <c r="D383">
        <v>5</v>
      </c>
      <c r="E383" t="s">
        <v>36</v>
      </c>
      <c r="F383" t="s">
        <v>47</v>
      </c>
      <c r="G383" t="s">
        <v>56</v>
      </c>
      <c r="H383" t="s">
        <v>58</v>
      </c>
      <c r="I383" s="4">
        <v>43621</v>
      </c>
      <c r="J383">
        <v>3</v>
      </c>
      <c r="K383" t="s">
        <v>59</v>
      </c>
      <c r="L383" s="4">
        <v>43615</v>
      </c>
      <c r="M383" s="4">
        <v>43830</v>
      </c>
      <c r="N383">
        <v>1</v>
      </c>
      <c r="O383" t="s">
        <v>129</v>
      </c>
      <c r="P383" t="s">
        <v>291</v>
      </c>
      <c r="Q383">
        <v>2</v>
      </c>
      <c r="R383" t="s">
        <v>580</v>
      </c>
      <c r="S383" t="s">
        <v>1138</v>
      </c>
      <c r="T383" t="s">
        <v>1661</v>
      </c>
      <c r="U383" t="s">
        <v>180</v>
      </c>
      <c r="V383" t="s">
        <v>1869</v>
      </c>
      <c r="W383">
        <v>296.97000000000003</v>
      </c>
      <c r="X383">
        <v>44.97</v>
      </c>
      <c r="Y383">
        <v>2</v>
      </c>
      <c r="Z383" t="s">
        <v>2153</v>
      </c>
      <c r="AA383" t="s">
        <v>2433</v>
      </c>
      <c r="AF383" s="4"/>
      <c r="AG383" s="4"/>
      <c r="AH383" t="s">
        <v>84</v>
      </c>
      <c r="AI383" t="s">
        <v>246</v>
      </c>
      <c r="AJ383" t="s">
        <v>438</v>
      </c>
      <c r="AK383" t="s">
        <v>1000</v>
      </c>
      <c r="AL383" t="s">
        <v>1532</v>
      </c>
      <c r="AM383" t="s">
        <v>80</v>
      </c>
      <c r="AN383" t="s">
        <v>1548</v>
      </c>
      <c r="AO383" t="s">
        <v>645</v>
      </c>
      <c r="AP383" t="s">
        <v>2347</v>
      </c>
    </row>
    <row r="384" spans="1:42" x14ac:dyDescent="0.25">
      <c r="A384">
        <v>267</v>
      </c>
      <c r="B384">
        <v>293</v>
      </c>
      <c r="C384" s="4">
        <v>43901</v>
      </c>
      <c r="D384">
        <v>5</v>
      </c>
      <c r="E384" t="s">
        <v>36</v>
      </c>
      <c r="F384" t="s">
        <v>47</v>
      </c>
      <c r="G384" t="s">
        <v>56</v>
      </c>
      <c r="H384" t="s">
        <v>58</v>
      </c>
      <c r="I384" s="4">
        <v>43621</v>
      </c>
      <c r="J384">
        <v>3</v>
      </c>
      <c r="K384" t="s">
        <v>59</v>
      </c>
      <c r="L384" s="4">
        <v>43615</v>
      </c>
      <c r="M384" s="4">
        <v>43830</v>
      </c>
      <c r="N384">
        <v>1</v>
      </c>
      <c r="O384" t="s">
        <v>129</v>
      </c>
      <c r="P384" t="s">
        <v>291</v>
      </c>
      <c r="Q384">
        <v>2</v>
      </c>
      <c r="R384" t="s">
        <v>580</v>
      </c>
      <c r="S384" t="s">
        <v>1138</v>
      </c>
      <c r="T384" t="s">
        <v>1661</v>
      </c>
      <c r="U384" t="s">
        <v>180</v>
      </c>
      <c r="V384" t="s">
        <v>1869</v>
      </c>
      <c r="W384">
        <v>296.97000000000003</v>
      </c>
      <c r="X384">
        <v>44.97</v>
      </c>
      <c r="Y384">
        <v>2</v>
      </c>
      <c r="Z384" t="s">
        <v>2153</v>
      </c>
      <c r="AA384" t="s">
        <v>2433</v>
      </c>
      <c r="AF384" s="4"/>
      <c r="AG384" s="4"/>
      <c r="AH384" t="s">
        <v>84</v>
      </c>
      <c r="AI384" t="s">
        <v>246</v>
      </c>
      <c r="AJ384" t="s">
        <v>543</v>
      </c>
      <c r="AK384" t="s">
        <v>1104</v>
      </c>
      <c r="AL384" t="s">
        <v>1631</v>
      </c>
      <c r="AM384" t="s">
        <v>69</v>
      </c>
      <c r="AN384" t="s">
        <v>1548</v>
      </c>
      <c r="AO384" t="s">
        <v>86</v>
      </c>
      <c r="AP384" t="s">
        <v>2350</v>
      </c>
    </row>
    <row r="385" spans="1:42" x14ac:dyDescent="0.25">
      <c r="A385">
        <v>268</v>
      </c>
      <c r="B385">
        <v>370</v>
      </c>
      <c r="C385" s="4">
        <v>43902</v>
      </c>
      <c r="D385">
        <v>9</v>
      </c>
      <c r="E385" t="s">
        <v>41</v>
      </c>
      <c r="F385" t="s">
        <v>52</v>
      </c>
      <c r="G385" t="s">
        <v>55</v>
      </c>
      <c r="H385" t="s">
        <v>58</v>
      </c>
      <c r="I385" s="4">
        <v>43739</v>
      </c>
      <c r="J385">
        <v>2</v>
      </c>
      <c r="K385" t="s">
        <v>60</v>
      </c>
      <c r="L385" s="4">
        <v>43615</v>
      </c>
      <c r="M385" s="4">
        <v>43830</v>
      </c>
      <c r="N385">
        <v>2</v>
      </c>
      <c r="O385" t="s">
        <v>85</v>
      </c>
      <c r="P385" t="s">
        <v>247</v>
      </c>
      <c r="Q385">
        <v>2</v>
      </c>
      <c r="R385" t="s">
        <v>581</v>
      </c>
      <c r="S385" t="s">
        <v>1139</v>
      </c>
      <c r="T385" t="s">
        <v>1662</v>
      </c>
      <c r="U385" t="s">
        <v>180</v>
      </c>
      <c r="V385" t="s">
        <v>2037</v>
      </c>
      <c r="W385">
        <v>79.89</v>
      </c>
      <c r="X385">
        <v>64.97</v>
      </c>
      <c r="Y385">
        <v>2</v>
      </c>
      <c r="Z385" t="s">
        <v>2154</v>
      </c>
      <c r="AA385" t="s">
        <v>2434</v>
      </c>
      <c r="AF385" s="4"/>
      <c r="AG385" s="4"/>
      <c r="AH385" t="s">
        <v>69</v>
      </c>
      <c r="AI385" t="s">
        <v>231</v>
      </c>
      <c r="AJ385" t="s">
        <v>393</v>
      </c>
      <c r="AK385" t="s">
        <v>955</v>
      </c>
      <c r="AL385" t="s">
        <v>1489</v>
      </c>
      <c r="AM385" t="s">
        <v>80</v>
      </c>
      <c r="AN385" t="s">
        <v>1577</v>
      </c>
      <c r="AO385" t="s">
        <v>78</v>
      </c>
      <c r="AP385" t="s">
        <v>2330</v>
      </c>
    </row>
    <row r="386" spans="1:42" x14ac:dyDescent="0.25">
      <c r="A386">
        <v>268</v>
      </c>
      <c r="B386">
        <v>370</v>
      </c>
      <c r="C386" s="4">
        <v>43902</v>
      </c>
      <c r="D386">
        <v>9</v>
      </c>
      <c r="E386" t="s">
        <v>41</v>
      </c>
      <c r="F386" t="s">
        <v>52</v>
      </c>
      <c r="G386" t="s">
        <v>55</v>
      </c>
      <c r="H386" t="s">
        <v>58</v>
      </c>
      <c r="I386" s="4">
        <v>43739</v>
      </c>
      <c r="J386">
        <v>2</v>
      </c>
      <c r="K386" t="s">
        <v>60</v>
      </c>
      <c r="L386" s="4">
        <v>43615</v>
      </c>
      <c r="M386" s="4">
        <v>43830</v>
      </c>
      <c r="N386">
        <v>2</v>
      </c>
      <c r="O386" t="s">
        <v>85</v>
      </c>
      <c r="P386" t="s">
        <v>247</v>
      </c>
      <c r="Q386">
        <v>2</v>
      </c>
      <c r="R386" t="s">
        <v>581</v>
      </c>
      <c r="S386" t="s">
        <v>1139</v>
      </c>
      <c r="T386" t="s">
        <v>1662</v>
      </c>
      <c r="U386" t="s">
        <v>180</v>
      </c>
      <c r="V386" t="s">
        <v>2037</v>
      </c>
      <c r="W386">
        <v>79.89</v>
      </c>
      <c r="X386">
        <v>64.97</v>
      </c>
      <c r="Y386">
        <v>2</v>
      </c>
      <c r="Z386" t="s">
        <v>2154</v>
      </c>
      <c r="AA386" t="s">
        <v>2434</v>
      </c>
      <c r="AF386" s="4"/>
      <c r="AG386" s="4"/>
      <c r="AH386" t="s">
        <v>80</v>
      </c>
      <c r="AI386" t="s">
        <v>242</v>
      </c>
      <c r="AJ386" t="s">
        <v>586</v>
      </c>
      <c r="AK386" t="s">
        <v>966</v>
      </c>
      <c r="AL386" t="s">
        <v>1667</v>
      </c>
      <c r="AM386" t="s">
        <v>69</v>
      </c>
      <c r="AN386" t="s">
        <v>1548</v>
      </c>
      <c r="AO386" t="s">
        <v>67</v>
      </c>
      <c r="AP386" t="s">
        <v>2373</v>
      </c>
    </row>
    <row r="387" spans="1:42" x14ac:dyDescent="0.25">
      <c r="A387">
        <v>269</v>
      </c>
      <c r="B387">
        <v>324</v>
      </c>
      <c r="C387" s="4">
        <v>43904</v>
      </c>
      <c r="D387">
        <v>1</v>
      </c>
      <c r="E387" t="s">
        <v>39</v>
      </c>
      <c r="F387" t="s">
        <v>50</v>
      </c>
      <c r="G387" t="s">
        <v>56</v>
      </c>
      <c r="H387" t="s">
        <v>58</v>
      </c>
      <c r="I387" s="4">
        <v>43669</v>
      </c>
      <c r="J387">
        <v>1</v>
      </c>
      <c r="K387" t="s">
        <v>61</v>
      </c>
      <c r="L387" s="4">
        <v>43615</v>
      </c>
      <c r="M387" s="4">
        <v>43830</v>
      </c>
      <c r="N387">
        <v>2</v>
      </c>
      <c r="O387" t="s">
        <v>137</v>
      </c>
      <c r="P387" t="s">
        <v>299</v>
      </c>
      <c r="Q387">
        <v>2</v>
      </c>
      <c r="R387" t="s">
        <v>582</v>
      </c>
      <c r="S387" t="s">
        <v>1140</v>
      </c>
      <c r="T387" t="s">
        <v>1663</v>
      </c>
      <c r="U387" t="s">
        <v>88</v>
      </c>
      <c r="V387" t="s">
        <v>1723</v>
      </c>
      <c r="W387">
        <v>343.88</v>
      </c>
      <c r="X387">
        <v>39.96</v>
      </c>
      <c r="Y387">
        <v>2</v>
      </c>
      <c r="Z387" t="s">
        <v>2155</v>
      </c>
      <c r="AA387" t="s">
        <v>2435</v>
      </c>
      <c r="AF387" s="4"/>
      <c r="AG387" s="4"/>
      <c r="AH387" t="s">
        <v>78</v>
      </c>
      <c r="AI387" t="s">
        <v>240</v>
      </c>
      <c r="AJ387" t="s">
        <v>668</v>
      </c>
      <c r="AK387" t="s">
        <v>1212</v>
      </c>
      <c r="AL387" t="s">
        <v>1735</v>
      </c>
      <c r="AM387" t="s">
        <v>80</v>
      </c>
      <c r="AN387" t="s">
        <v>1562</v>
      </c>
      <c r="AO387" t="s">
        <v>393</v>
      </c>
      <c r="AP387" t="s">
        <v>2345</v>
      </c>
    </row>
    <row r="388" spans="1:42" x14ac:dyDescent="0.25">
      <c r="A388">
        <v>269</v>
      </c>
      <c r="B388">
        <v>324</v>
      </c>
      <c r="C388" s="4">
        <v>43904</v>
      </c>
      <c r="D388">
        <v>1</v>
      </c>
      <c r="E388" t="s">
        <v>39</v>
      </c>
      <c r="F388" t="s">
        <v>50</v>
      </c>
      <c r="G388" t="s">
        <v>56</v>
      </c>
      <c r="H388" t="s">
        <v>58</v>
      </c>
      <c r="I388" s="4">
        <v>43669</v>
      </c>
      <c r="J388">
        <v>1</v>
      </c>
      <c r="K388" t="s">
        <v>61</v>
      </c>
      <c r="L388" s="4">
        <v>43615</v>
      </c>
      <c r="M388" s="4">
        <v>43830</v>
      </c>
      <c r="N388">
        <v>2</v>
      </c>
      <c r="O388" t="s">
        <v>137</v>
      </c>
      <c r="P388" t="s">
        <v>299</v>
      </c>
      <c r="Q388">
        <v>2</v>
      </c>
      <c r="R388" t="s">
        <v>582</v>
      </c>
      <c r="S388" t="s">
        <v>1140</v>
      </c>
      <c r="T388" t="s">
        <v>1663</v>
      </c>
      <c r="U388" t="s">
        <v>88</v>
      </c>
      <c r="V388" t="s">
        <v>1723</v>
      </c>
      <c r="W388">
        <v>343.88</v>
      </c>
      <c r="X388">
        <v>39.96</v>
      </c>
      <c r="Y388">
        <v>2</v>
      </c>
      <c r="Z388" t="s">
        <v>2155</v>
      </c>
      <c r="AA388" t="s">
        <v>2435</v>
      </c>
      <c r="AF388" s="4"/>
      <c r="AG388" s="4"/>
      <c r="AH388" t="s">
        <v>65</v>
      </c>
      <c r="AI388" t="s">
        <v>227</v>
      </c>
      <c r="AJ388" t="s">
        <v>389</v>
      </c>
      <c r="AK388" t="s">
        <v>951</v>
      </c>
      <c r="AL388" t="s">
        <v>1485</v>
      </c>
      <c r="AM388" t="s">
        <v>80</v>
      </c>
      <c r="AN388" t="s">
        <v>1562</v>
      </c>
      <c r="AO388" t="s">
        <v>431</v>
      </c>
      <c r="AP388" t="s">
        <v>2326</v>
      </c>
    </row>
    <row r="389" spans="1:42" x14ac:dyDescent="0.25">
      <c r="A389">
        <v>270</v>
      </c>
      <c r="B389">
        <v>440</v>
      </c>
      <c r="C389" s="4">
        <v>43904</v>
      </c>
      <c r="D389">
        <v>6</v>
      </c>
      <c r="E389" t="s">
        <v>33</v>
      </c>
      <c r="F389" t="s">
        <v>44</v>
      </c>
      <c r="G389" t="s">
        <v>55</v>
      </c>
      <c r="H389" t="s">
        <v>58</v>
      </c>
      <c r="I389" s="4">
        <v>43717</v>
      </c>
      <c r="J389">
        <v>1</v>
      </c>
      <c r="K389" t="s">
        <v>61</v>
      </c>
      <c r="L389" s="4">
        <v>43615</v>
      </c>
      <c r="M389" s="4">
        <v>43830</v>
      </c>
      <c r="N389">
        <v>1</v>
      </c>
      <c r="O389" t="s">
        <v>79</v>
      </c>
      <c r="P389" t="s">
        <v>241</v>
      </c>
      <c r="Q389">
        <v>1</v>
      </c>
      <c r="R389" t="s">
        <v>521</v>
      </c>
      <c r="S389" t="s">
        <v>1078</v>
      </c>
      <c r="T389" t="s">
        <v>1611</v>
      </c>
      <c r="U389" t="s">
        <v>67</v>
      </c>
      <c r="V389" t="s">
        <v>1548</v>
      </c>
      <c r="W389">
        <v>167.07</v>
      </c>
      <c r="X389">
        <v>44.97</v>
      </c>
      <c r="Y389">
        <v>1</v>
      </c>
      <c r="Z389" t="s">
        <v>455</v>
      </c>
      <c r="AA389" t="s">
        <v>2340</v>
      </c>
      <c r="AF389" s="4"/>
      <c r="AG389" s="4"/>
      <c r="AH389" t="s">
        <v>79</v>
      </c>
      <c r="AI389" t="s">
        <v>241</v>
      </c>
      <c r="AJ389" t="s">
        <v>521</v>
      </c>
      <c r="AK389" t="s">
        <v>1078</v>
      </c>
      <c r="AL389" t="s">
        <v>1611</v>
      </c>
      <c r="AM389" t="s">
        <v>67</v>
      </c>
      <c r="AN389" t="s">
        <v>1548</v>
      </c>
      <c r="AO389" t="s">
        <v>455</v>
      </c>
      <c r="AP389" t="s">
        <v>2340</v>
      </c>
    </row>
    <row r="390" spans="1:42" x14ac:dyDescent="0.25">
      <c r="A390">
        <v>271</v>
      </c>
      <c r="B390">
        <v>6</v>
      </c>
      <c r="C390" s="4">
        <v>43905</v>
      </c>
      <c r="D390">
        <v>9</v>
      </c>
      <c r="E390" t="s">
        <v>41</v>
      </c>
      <c r="F390" t="s">
        <v>52</v>
      </c>
      <c r="G390" t="s">
        <v>55</v>
      </c>
      <c r="H390" t="s">
        <v>57</v>
      </c>
      <c r="I390" s="4">
        <v>43739</v>
      </c>
      <c r="J390">
        <v>2</v>
      </c>
      <c r="K390" t="s">
        <v>60</v>
      </c>
      <c r="L390" s="4">
        <v>43615</v>
      </c>
      <c r="M390" s="4">
        <v>43830</v>
      </c>
      <c r="N390">
        <v>2</v>
      </c>
      <c r="O390" t="s">
        <v>138</v>
      </c>
      <c r="P390" t="s">
        <v>300</v>
      </c>
      <c r="Q390">
        <v>2</v>
      </c>
      <c r="R390" t="s">
        <v>583</v>
      </c>
      <c r="S390" t="s">
        <v>1141</v>
      </c>
      <c r="T390" t="s">
        <v>1664</v>
      </c>
      <c r="U390" t="s">
        <v>2005</v>
      </c>
      <c r="V390" t="s">
        <v>2055</v>
      </c>
      <c r="W390">
        <v>554.97</v>
      </c>
      <c r="X390">
        <v>144.93</v>
      </c>
      <c r="Y390">
        <v>2</v>
      </c>
      <c r="Z390" t="s">
        <v>2156</v>
      </c>
      <c r="AA390" t="s">
        <v>2436</v>
      </c>
      <c r="AF390" s="4"/>
      <c r="AG390" s="4"/>
      <c r="AH390" t="s">
        <v>69</v>
      </c>
      <c r="AI390" t="s">
        <v>231</v>
      </c>
      <c r="AJ390" t="s">
        <v>646</v>
      </c>
      <c r="AK390" t="s">
        <v>987</v>
      </c>
      <c r="AL390" t="s">
        <v>492</v>
      </c>
      <c r="AM390" t="s">
        <v>80</v>
      </c>
      <c r="AN390" t="s">
        <v>1577</v>
      </c>
      <c r="AO390" t="s">
        <v>69</v>
      </c>
      <c r="AP390" t="s">
        <v>2360</v>
      </c>
    </row>
    <row r="391" spans="1:42" x14ac:dyDescent="0.25">
      <c r="A391">
        <v>271</v>
      </c>
      <c r="B391">
        <v>6</v>
      </c>
      <c r="C391" s="4">
        <v>43905</v>
      </c>
      <c r="D391">
        <v>9</v>
      </c>
      <c r="E391" t="s">
        <v>41</v>
      </c>
      <c r="F391" t="s">
        <v>52</v>
      </c>
      <c r="G391" t="s">
        <v>55</v>
      </c>
      <c r="H391" t="s">
        <v>57</v>
      </c>
      <c r="I391" s="4">
        <v>43739</v>
      </c>
      <c r="J391">
        <v>2</v>
      </c>
      <c r="K391" t="s">
        <v>60</v>
      </c>
      <c r="L391" s="4">
        <v>43615</v>
      </c>
      <c r="M391" s="4">
        <v>43830</v>
      </c>
      <c r="N391">
        <v>2</v>
      </c>
      <c r="O391" t="s">
        <v>138</v>
      </c>
      <c r="P391" t="s">
        <v>300</v>
      </c>
      <c r="Q391">
        <v>2</v>
      </c>
      <c r="R391" t="s">
        <v>583</v>
      </c>
      <c r="S391" t="s">
        <v>1141</v>
      </c>
      <c r="T391" t="s">
        <v>1664</v>
      </c>
      <c r="U391" t="s">
        <v>2005</v>
      </c>
      <c r="V391" t="s">
        <v>2055</v>
      </c>
      <c r="W391">
        <v>554.97</v>
      </c>
      <c r="X391">
        <v>144.93</v>
      </c>
      <c r="Y391">
        <v>2</v>
      </c>
      <c r="Z391" t="s">
        <v>2156</v>
      </c>
      <c r="AA391" t="s">
        <v>2436</v>
      </c>
      <c r="AF391" s="4"/>
      <c r="AG391" s="4"/>
      <c r="AH391" t="s">
        <v>78</v>
      </c>
      <c r="AI391" t="s">
        <v>240</v>
      </c>
      <c r="AJ391" t="s">
        <v>578</v>
      </c>
      <c r="AK391" t="s">
        <v>1136</v>
      </c>
      <c r="AL391" t="s">
        <v>1659</v>
      </c>
      <c r="AM391" t="s">
        <v>67</v>
      </c>
      <c r="AN391" t="s">
        <v>1548</v>
      </c>
      <c r="AO391" t="s">
        <v>393</v>
      </c>
      <c r="AP391" t="s">
        <v>2345</v>
      </c>
    </row>
    <row r="392" spans="1:42" x14ac:dyDescent="0.25">
      <c r="A392">
        <v>271</v>
      </c>
      <c r="B392">
        <v>6</v>
      </c>
      <c r="C392" s="4">
        <v>43905</v>
      </c>
      <c r="D392">
        <v>9</v>
      </c>
      <c r="E392" t="s">
        <v>41</v>
      </c>
      <c r="F392" t="s">
        <v>52</v>
      </c>
      <c r="G392" t="s">
        <v>55</v>
      </c>
      <c r="H392" t="s">
        <v>57</v>
      </c>
      <c r="I392" s="4">
        <v>43739</v>
      </c>
      <c r="J392">
        <v>2</v>
      </c>
      <c r="K392" t="s">
        <v>60</v>
      </c>
      <c r="L392" s="4">
        <v>43615</v>
      </c>
      <c r="M392" s="4">
        <v>43830</v>
      </c>
      <c r="N392">
        <v>2</v>
      </c>
      <c r="O392" t="s">
        <v>138</v>
      </c>
      <c r="P392" t="s">
        <v>300</v>
      </c>
      <c r="Q392">
        <v>2</v>
      </c>
      <c r="R392" t="s">
        <v>583</v>
      </c>
      <c r="S392" t="s">
        <v>1141</v>
      </c>
      <c r="T392" t="s">
        <v>1664</v>
      </c>
      <c r="U392" t="s">
        <v>2005</v>
      </c>
      <c r="V392" t="s">
        <v>2055</v>
      </c>
      <c r="W392">
        <v>554.97</v>
      </c>
      <c r="X392">
        <v>144.93</v>
      </c>
      <c r="Y392">
        <v>2</v>
      </c>
      <c r="Z392" t="s">
        <v>2156</v>
      </c>
      <c r="AA392" t="s">
        <v>2436</v>
      </c>
      <c r="AF392" s="4"/>
      <c r="AG392" s="4"/>
      <c r="AH392" t="s">
        <v>69</v>
      </c>
      <c r="AI392" t="s">
        <v>231</v>
      </c>
      <c r="AJ392" t="s">
        <v>646</v>
      </c>
      <c r="AK392" t="s">
        <v>987</v>
      </c>
      <c r="AL392" t="s">
        <v>492</v>
      </c>
      <c r="AM392" t="s">
        <v>80</v>
      </c>
      <c r="AN392" t="s">
        <v>1577</v>
      </c>
      <c r="AO392" t="s">
        <v>69</v>
      </c>
      <c r="AP392" t="s">
        <v>2360</v>
      </c>
    </row>
    <row r="393" spans="1:42" x14ac:dyDescent="0.25">
      <c r="A393">
        <v>272</v>
      </c>
      <c r="B393">
        <v>331</v>
      </c>
      <c r="C393" s="4">
        <v>43905</v>
      </c>
      <c r="D393">
        <v>9</v>
      </c>
      <c r="E393" t="s">
        <v>41</v>
      </c>
      <c r="F393" t="s">
        <v>52</v>
      </c>
      <c r="G393" t="s">
        <v>56</v>
      </c>
      <c r="H393" t="s">
        <v>57</v>
      </c>
      <c r="I393" s="4">
        <v>43588</v>
      </c>
      <c r="J393">
        <v>1</v>
      </c>
      <c r="L393" s="4"/>
      <c r="M393" s="4"/>
      <c r="N393">
        <v>1</v>
      </c>
      <c r="O393" t="s">
        <v>86</v>
      </c>
      <c r="P393" t="s">
        <v>248</v>
      </c>
      <c r="Q393">
        <v>1</v>
      </c>
      <c r="R393" t="s">
        <v>584</v>
      </c>
      <c r="S393" t="s">
        <v>1062</v>
      </c>
      <c r="T393" t="s">
        <v>1665</v>
      </c>
      <c r="U393" t="s">
        <v>69</v>
      </c>
      <c r="V393" t="s">
        <v>1577</v>
      </c>
      <c r="W393">
        <v>61.97</v>
      </c>
      <c r="X393">
        <v>24.99</v>
      </c>
      <c r="Y393">
        <v>1</v>
      </c>
      <c r="Z393" t="s">
        <v>530</v>
      </c>
      <c r="AA393" t="s">
        <v>2367</v>
      </c>
      <c r="AF393" s="4"/>
      <c r="AG393" s="4"/>
      <c r="AH393" t="s">
        <v>86</v>
      </c>
      <c r="AI393" t="s">
        <v>248</v>
      </c>
      <c r="AJ393" t="s">
        <v>584</v>
      </c>
      <c r="AK393" t="s">
        <v>1062</v>
      </c>
      <c r="AL393" t="s">
        <v>1665</v>
      </c>
      <c r="AM393" t="s">
        <v>69</v>
      </c>
      <c r="AN393" t="s">
        <v>1577</v>
      </c>
      <c r="AO393" t="s">
        <v>530</v>
      </c>
      <c r="AP393" t="s">
        <v>2367</v>
      </c>
    </row>
    <row r="394" spans="1:42" x14ac:dyDescent="0.25">
      <c r="A394">
        <v>273</v>
      </c>
      <c r="B394">
        <v>460</v>
      </c>
      <c r="C394" s="4">
        <v>43905</v>
      </c>
      <c r="D394">
        <v>11</v>
      </c>
      <c r="E394" t="s">
        <v>37</v>
      </c>
      <c r="F394" t="s">
        <v>48</v>
      </c>
      <c r="G394" t="s">
        <v>56</v>
      </c>
      <c r="H394" t="s">
        <v>57</v>
      </c>
      <c r="I394" s="4">
        <v>43836</v>
      </c>
      <c r="J394">
        <v>4</v>
      </c>
      <c r="K394" t="s">
        <v>61</v>
      </c>
      <c r="L394" s="4">
        <v>43831</v>
      </c>
      <c r="M394" s="4">
        <v>43861</v>
      </c>
      <c r="N394">
        <v>2</v>
      </c>
      <c r="O394" t="s">
        <v>128</v>
      </c>
      <c r="P394" t="s">
        <v>290</v>
      </c>
      <c r="Q394">
        <v>2</v>
      </c>
      <c r="R394" t="s">
        <v>585</v>
      </c>
      <c r="S394" t="s">
        <v>1142</v>
      </c>
      <c r="T394" t="s">
        <v>1666</v>
      </c>
      <c r="U394" t="s">
        <v>75</v>
      </c>
      <c r="V394" t="s">
        <v>2039</v>
      </c>
      <c r="W394">
        <v>235.95</v>
      </c>
      <c r="X394">
        <v>64.95</v>
      </c>
      <c r="Y394">
        <v>2</v>
      </c>
      <c r="Z394" t="s">
        <v>2095</v>
      </c>
      <c r="AA394" t="s">
        <v>2363</v>
      </c>
      <c r="AB394">
        <v>3</v>
      </c>
      <c r="AC394" t="s">
        <v>2633</v>
      </c>
      <c r="AD394">
        <v>775</v>
      </c>
      <c r="AE394" t="s">
        <v>2637</v>
      </c>
      <c r="AF394" s="4">
        <v>43901</v>
      </c>
      <c r="AG394" s="4">
        <v>43951</v>
      </c>
      <c r="AH394" t="s">
        <v>90</v>
      </c>
      <c r="AI394" t="s">
        <v>252</v>
      </c>
      <c r="AJ394" t="s">
        <v>427</v>
      </c>
      <c r="AK394" t="s">
        <v>989</v>
      </c>
      <c r="AL394" t="s">
        <v>1522</v>
      </c>
      <c r="AM394" t="s">
        <v>80</v>
      </c>
      <c r="AN394" t="s">
        <v>1562</v>
      </c>
      <c r="AO394" t="s">
        <v>645</v>
      </c>
      <c r="AP394" t="s">
        <v>2347</v>
      </c>
    </row>
    <row r="395" spans="1:42" x14ac:dyDescent="0.25">
      <c r="A395">
        <v>273</v>
      </c>
      <c r="B395">
        <v>460</v>
      </c>
      <c r="C395" s="4">
        <v>43905</v>
      </c>
      <c r="D395">
        <v>11</v>
      </c>
      <c r="E395" t="s">
        <v>37</v>
      </c>
      <c r="F395" t="s">
        <v>48</v>
      </c>
      <c r="G395" t="s">
        <v>56</v>
      </c>
      <c r="H395" t="s">
        <v>57</v>
      </c>
      <c r="I395" s="4">
        <v>43836</v>
      </c>
      <c r="J395">
        <v>4</v>
      </c>
      <c r="K395" t="s">
        <v>61</v>
      </c>
      <c r="L395" s="4">
        <v>43831</v>
      </c>
      <c r="M395" s="4">
        <v>43861</v>
      </c>
      <c r="N395">
        <v>2</v>
      </c>
      <c r="O395" t="s">
        <v>128</v>
      </c>
      <c r="P395" t="s">
        <v>290</v>
      </c>
      <c r="Q395">
        <v>2</v>
      </c>
      <c r="R395" t="s">
        <v>585</v>
      </c>
      <c r="S395" t="s">
        <v>1142</v>
      </c>
      <c r="T395" t="s">
        <v>1666</v>
      </c>
      <c r="U395" t="s">
        <v>75</v>
      </c>
      <c r="V395" t="s">
        <v>2039</v>
      </c>
      <c r="W395">
        <v>235.95</v>
      </c>
      <c r="X395">
        <v>64.95</v>
      </c>
      <c r="Y395">
        <v>2</v>
      </c>
      <c r="Z395" t="s">
        <v>2095</v>
      </c>
      <c r="AA395" t="s">
        <v>2363</v>
      </c>
      <c r="AB395">
        <v>3</v>
      </c>
      <c r="AC395" t="s">
        <v>2633</v>
      </c>
      <c r="AD395">
        <v>775</v>
      </c>
      <c r="AE395" t="s">
        <v>2637</v>
      </c>
      <c r="AF395" s="4">
        <v>43901</v>
      </c>
      <c r="AG395" s="4">
        <v>43951</v>
      </c>
      <c r="AH395" t="s">
        <v>80</v>
      </c>
      <c r="AI395" t="s">
        <v>242</v>
      </c>
      <c r="AJ395" t="s">
        <v>507</v>
      </c>
      <c r="AK395" t="s">
        <v>1070</v>
      </c>
      <c r="AL395" t="s">
        <v>1597</v>
      </c>
      <c r="AM395" t="s">
        <v>67</v>
      </c>
      <c r="AN395" t="s">
        <v>1548</v>
      </c>
      <c r="AO395" t="s">
        <v>69</v>
      </c>
      <c r="AP395" t="s">
        <v>2360</v>
      </c>
    </row>
    <row r="396" spans="1:42" x14ac:dyDescent="0.25">
      <c r="A396">
        <v>274</v>
      </c>
      <c r="B396">
        <v>43</v>
      </c>
      <c r="C396" s="4">
        <v>43906</v>
      </c>
      <c r="D396">
        <v>2</v>
      </c>
      <c r="E396" t="s">
        <v>38</v>
      </c>
      <c r="F396" t="s">
        <v>49</v>
      </c>
      <c r="G396" t="s">
        <v>56</v>
      </c>
      <c r="H396" t="s">
        <v>58</v>
      </c>
      <c r="I396" s="4">
        <v>43700</v>
      </c>
      <c r="J396">
        <v>1</v>
      </c>
      <c r="K396" t="s">
        <v>61</v>
      </c>
      <c r="L396" s="4">
        <v>43615</v>
      </c>
      <c r="M396" s="4">
        <v>43830</v>
      </c>
      <c r="N396">
        <v>1</v>
      </c>
      <c r="O396" t="s">
        <v>80</v>
      </c>
      <c r="P396" t="s">
        <v>242</v>
      </c>
      <c r="Q396">
        <v>1</v>
      </c>
      <c r="R396" t="s">
        <v>586</v>
      </c>
      <c r="S396" t="s">
        <v>966</v>
      </c>
      <c r="T396" t="s">
        <v>1667</v>
      </c>
      <c r="U396" t="s">
        <v>80</v>
      </c>
      <c r="V396" t="s">
        <v>1548</v>
      </c>
      <c r="W396">
        <v>43.98</v>
      </c>
      <c r="X396">
        <v>29.98</v>
      </c>
      <c r="Y396">
        <v>1</v>
      </c>
      <c r="Z396" t="s">
        <v>67</v>
      </c>
      <c r="AA396" t="s">
        <v>2373</v>
      </c>
      <c r="AF396" s="4"/>
      <c r="AG396" s="4"/>
      <c r="AH396" t="s">
        <v>80</v>
      </c>
      <c r="AI396" t="s">
        <v>242</v>
      </c>
      <c r="AJ396" t="s">
        <v>586</v>
      </c>
      <c r="AK396" t="s">
        <v>966</v>
      </c>
      <c r="AL396" t="s">
        <v>1667</v>
      </c>
      <c r="AM396" t="s">
        <v>80</v>
      </c>
      <c r="AN396" t="s">
        <v>1548</v>
      </c>
      <c r="AO396" t="s">
        <v>67</v>
      </c>
      <c r="AP396" t="s">
        <v>2373</v>
      </c>
    </row>
    <row r="397" spans="1:42" x14ac:dyDescent="0.25">
      <c r="A397">
        <v>275</v>
      </c>
      <c r="B397">
        <v>451</v>
      </c>
      <c r="C397" s="4">
        <v>43907</v>
      </c>
      <c r="D397">
        <v>5</v>
      </c>
      <c r="E397" t="s">
        <v>36</v>
      </c>
      <c r="F397" t="s">
        <v>47</v>
      </c>
      <c r="G397" t="s">
        <v>56</v>
      </c>
      <c r="H397" t="s">
        <v>58</v>
      </c>
      <c r="I397" s="4">
        <v>43890</v>
      </c>
      <c r="J397">
        <v>6</v>
      </c>
      <c r="L397" s="4"/>
      <c r="M397" s="4"/>
      <c r="N397">
        <v>1</v>
      </c>
      <c r="O397" t="s">
        <v>80</v>
      </c>
      <c r="P397" t="s">
        <v>242</v>
      </c>
      <c r="Q397">
        <v>1</v>
      </c>
      <c r="R397" t="s">
        <v>587</v>
      </c>
      <c r="S397" t="s">
        <v>1143</v>
      </c>
      <c r="T397" t="s">
        <v>1668</v>
      </c>
      <c r="U397" t="s">
        <v>69</v>
      </c>
      <c r="V397" t="s">
        <v>1548</v>
      </c>
      <c r="W397">
        <v>31.29</v>
      </c>
      <c r="X397">
        <v>14.99</v>
      </c>
      <c r="Y397">
        <v>1</v>
      </c>
      <c r="Z397" t="s">
        <v>79</v>
      </c>
      <c r="AA397" t="s">
        <v>2349</v>
      </c>
      <c r="AB397">
        <v>3</v>
      </c>
      <c r="AC397" t="s">
        <v>2633</v>
      </c>
      <c r="AD397">
        <v>771</v>
      </c>
      <c r="AE397" t="s">
        <v>2637</v>
      </c>
      <c r="AF397" s="4">
        <v>43901</v>
      </c>
      <c r="AG397" s="4">
        <v>43951</v>
      </c>
      <c r="AH397" t="s">
        <v>80</v>
      </c>
      <c r="AI397" t="s">
        <v>242</v>
      </c>
      <c r="AJ397" t="s">
        <v>587</v>
      </c>
      <c r="AK397" t="s">
        <v>1143</v>
      </c>
      <c r="AL397" t="s">
        <v>1668</v>
      </c>
      <c r="AM397" t="s">
        <v>69</v>
      </c>
      <c r="AN397" t="s">
        <v>1548</v>
      </c>
      <c r="AO397" t="s">
        <v>79</v>
      </c>
      <c r="AP397" t="s">
        <v>2349</v>
      </c>
    </row>
    <row r="398" spans="1:42" x14ac:dyDescent="0.25">
      <c r="A398">
        <v>276</v>
      </c>
      <c r="B398">
        <v>488</v>
      </c>
      <c r="C398" s="4">
        <v>43907</v>
      </c>
      <c r="D398">
        <v>6</v>
      </c>
      <c r="E398" t="s">
        <v>33</v>
      </c>
      <c r="F398" t="s">
        <v>44</v>
      </c>
      <c r="G398" t="s">
        <v>56</v>
      </c>
      <c r="H398" t="s">
        <v>58</v>
      </c>
      <c r="I398" s="4">
        <v>43855</v>
      </c>
      <c r="J398">
        <v>4</v>
      </c>
      <c r="K398" t="s">
        <v>61</v>
      </c>
      <c r="L398" s="4">
        <v>43831</v>
      </c>
      <c r="M398" s="4">
        <v>43861</v>
      </c>
      <c r="N398">
        <v>2</v>
      </c>
      <c r="O398" t="s">
        <v>118</v>
      </c>
      <c r="P398" t="s">
        <v>280</v>
      </c>
      <c r="Q398">
        <v>2</v>
      </c>
      <c r="R398" t="s">
        <v>588</v>
      </c>
      <c r="S398" t="s">
        <v>1144</v>
      </c>
      <c r="T398" t="s">
        <v>1669</v>
      </c>
      <c r="U398" t="s">
        <v>85</v>
      </c>
      <c r="V398" t="s">
        <v>2039</v>
      </c>
      <c r="W398">
        <v>109.97</v>
      </c>
      <c r="X398">
        <v>39.97</v>
      </c>
      <c r="Y398">
        <v>2</v>
      </c>
      <c r="Z398" t="s">
        <v>2153</v>
      </c>
      <c r="AA398" t="s">
        <v>2433</v>
      </c>
      <c r="AF398" s="4"/>
      <c r="AG398" s="4"/>
      <c r="AH398" t="s">
        <v>90</v>
      </c>
      <c r="AI398" t="s">
        <v>252</v>
      </c>
      <c r="AJ398" t="s">
        <v>427</v>
      </c>
      <c r="AK398" t="s">
        <v>989</v>
      </c>
      <c r="AL398" t="s">
        <v>1522</v>
      </c>
      <c r="AM398" t="s">
        <v>69</v>
      </c>
      <c r="AN398" t="s">
        <v>1562</v>
      </c>
      <c r="AO398" t="s">
        <v>645</v>
      </c>
      <c r="AP398" t="s">
        <v>2347</v>
      </c>
    </row>
    <row r="399" spans="1:42" x14ac:dyDescent="0.25">
      <c r="A399">
        <v>276</v>
      </c>
      <c r="B399">
        <v>488</v>
      </c>
      <c r="C399" s="4">
        <v>43907</v>
      </c>
      <c r="D399">
        <v>6</v>
      </c>
      <c r="E399" t="s">
        <v>33</v>
      </c>
      <c r="F399" t="s">
        <v>44</v>
      </c>
      <c r="G399" t="s">
        <v>56</v>
      </c>
      <c r="H399" t="s">
        <v>58</v>
      </c>
      <c r="I399" s="4">
        <v>43855</v>
      </c>
      <c r="J399">
        <v>4</v>
      </c>
      <c r="K399" t="s">
        <v>61</v>
      </c>
      <c r="L399" s="4">
        <v>43831</v>
      </c>
      <c r="M399" s="4">
        <v>43861</v>
      </c>
      <c r="N399">
        <v>2</v>
      </c>
      <c r="O399" t="s">
        <v>118</v>
      </c>
      <c r="P399" t="s">
        <v>280</v>
      </c>
      <c r="Q399">
        <v>2</v>
      </c>
      <c r="R399" t="s">
        <v>588</v>
      </c>
      <c r="S399" t="s">
        <v>1144</v>
      </c>
      <c r="T399" t="s">
        <v>1669</v>
      </c>
      <c r="U399" t="s">
        <v>85</v>
      </c>
      <c r="V399" t="s">
        <v>2039</v>
      </c>
      <c r="W399">
        <v>109.97</v>
      </c>
      <c r="X399">
        <v>39.97</v>
      </c>
      <c r="Y399">
        <v>2</v>
      </c>
      <c r="Z399" t="s">
        <v>2153</v>
      </c>
      <c r="AA399" t="s">
        <v>2433</v>
      </c>
      <c r="AF399" s="4"/>
      <c r="AG399" s="4"/>
      <c r="AH399" t="s">
        <v>79</v>
      </c>
      <c r="AI399" t="s">
        <v>241</v>
      </c>
      <c r="AJ399" t="s">
        <v>694</v>
      </c>
      <c r="AK399" t="s">
        <v>1087</v>
      </c>
      <c r="AL399" t="s">
        <v>1652</v>
      </c>
      <c r="AM399" t="s">
        <v>80</v>
      </c>
      <c r="AN399" t="s">
        <v>1548</v>
      </c>
      <c r="AO399" t="s">
        <v>86</v>
      </c>
      <c r="AP399" t="s">
        <v>2350</v>
      </c>
    </row>
    <row r="400" spans="1:42" x14ac:dyDescent="0.25">
      <c r="A400">
        <v>277</v>
      </c>
      <c r="B400">
        <v>26</v>
      </c>
      <c r="C400" s="4">
        <v>43908</v>
      </c>
      <c r="D400">
        <v>5</v>
      </c>
      <c r="E400" t="s">
        <v>36</v>
      </c>
      <c r="F400" t="s">
        <v>47</v>
      </c>
      <c r="G400" t="s">
        <v>56</v>
      </c>
      <c r="H400" t="s">
        <v>58</v>
      </c>
      <c r="I400" s="4">
        <v>43843</v>
      </c>
      <c r="J400">
        <v>5</v>
      </c>
      <c r="K400" t="s">
        <v>60</v>
      </c>
      <c r="L400" s="4">
        <v>43831</v>
      </c>
      <c r="M400" s="4">
        <v>43921</v>
      </c>
      <c r="N400">
        <v>2</v>
      </c>
      <c r="O400" t="s">
        <v>139</v>
      </c>
      <c r="P400" t="s">
        <v>301</v>
      </c>
      <c r="Q400">
        <v>2</v>
      </c>
      <c r="R400" t="s">
        <v>589</v>
      </c>
      <c r="S400" t="s">
        <v>1145</v>
      </c>
      <c r="T400" t="s">
        <v>1670</v>
      </c>
      <c r="U400" t="s">
        <v>85</v>
      </c>
      <c r="V400" t="s">
        <v>1869</v>
      </c>
      <c r="W400">
        <v>70.89</v>
      </c>
      <c r="X400">
        <v>44.97</v>
      </c>
      <c r="Y400">
        <v>2</v>
      </c>
      <c r="Z400" t="s">
        <v>2157</v>
      </c>
      <c r="AA400" t="s">
        <v>2437</v>
      </c>
      <c r="AB400">
        <v>3</v>
      </c>
      <c r="AC400" t="s">
        <v>2633</v>
      </c>
      <c r="AD400">
        <v>504</v>
      </c>
      <c r="AE400" t="s">
        <v>2637</v>
      </c>
      <c r="AF400" s="4">
        <v>43901</v>
      </c>
      <c r="AG400" s="4">
        <v>43951</v>
      </c>
      <c r="AH400" t="s">
        <v>67</v>
      </c>
      <c r="AI400" t="s">
        <v>229</v>
      </c>
      <c r="AJ400" t="s">
        <v>478</v>
      </c>
      <c r="AK400" t="s">
        <v>1041</v>
      </c>
      <c r="AL400" t="s">
        <v>1569</v>
      </c>
      <c r="AM400" t="s">
        <v>69</v>
      </c>
      <c r="AN400" t="s">
        <v>1548</v>
      </c>
      <c r="AO400" t="s">
        <v>90</v>
      </c>
      <c r="AP400" t="s">
        <v>2328</v>
      </c>
    </row>
    <row r="401" spans="1:42" x14ac:dyDescent="0.25">
      <c r="A401">
        <v>277</v>
      </c>
      <c r="B401">
        <v>26</v>
      </c>
      <c r="C401" s="4">
        <v>43908</v>
      </c>
      <c r="D401">
        <v>5</v>
      </c>
      <c r="E401" t="s">
        <v>36</v>
      </c>
      <c r="F401" t="s">
        <v>47</v>
      </c>
      <c r="G401" t="s">
        <v>56</v>
      </c>
      <c r="H401" t="s">
        <v>58</v>
      </c>
      <c r="I401" s="4">
        <v>43843</v>
      </c>
      <c r="J401">
        <v>5</v>
      </c>
      <c r="K401" t="s">
        <v>60</v>
      </c>
      <c r="L401" s="4">
        <v>43831</v>
      </c>
      <c r="M401" s="4">
        <v>43921</v>
      </c>
      <c r="N401">
        <v>2</v>
      </c>
      <c r="O401" t="s">
        <v>139</v>
      </c>
      <c r="P401" t="s">
        <v>301</v>
      </c>
      <c r="Q401">
        <v>2</v>
      </c>
      <c r="R401" t="s">
        <v>589</v>
      </c>
      <c r="S401" t="s">
        <v>1145</v>
      </c>
      <c r="T401" t="s">
        <v>1670</v>
      </c>
      <c r="U401" t="s">
        <v>85</v>
      </c>
      <c r="V401" t="s">
        <v>1869</v>
      </c>
      <c r="W401">
        <v>70.89</v>
      </c>
      <c r="X401">
        <v>44.97</v>
      </c>
      <c r="Y401">
        <v>2</v>
      </c>
      <c r="Z401" t="s">
        <v>2157</v>
      </c>
      <c r="AA401" t="s">
        <v>2437</v>
      </c>
      <c r="AB401">
        <v>3</v>
      </c>
      <c r="AC401" t="s">
        <v>2633</v>
      </c>
      <c r="AD401">
        <v>504</v>
      </c>
      <c r="AE401" t="s">
        <v>2637</v>
      </c>
      <c r="AF401" s="4">
        <v>43901</v>
      </c>
      <c r="AG401" s="4">
        <v>43951</v>
      </c>
      <c r="AH401" t="s">
        <v>79</v>
      </c>
      <c r="AI401" t="s">
        <v>241</v>
      </c>
      <c r="AJ401" t="s">
        <v>770</v>
      </c>
      <c r="AK401" t="s">
        <v>1182</v>
      </c>
      <c r="AL401" t="s">
        <v>1614</v>
      </c>
      <c r="AM401" t="s">
        <v>80</v>
      </c>
      <c r="AN401" t="s">
        <v>1548</v>
      </c>
      <c r="AO401" t="s">
        <v>455</v>
      </c>
      <c r="AP401" t="s">
        <v>2340</v>
      </c>
    </row>
    <row r="402" spans="1:42" x14ac:dyDescent="0.25">
      <c r="A402">
        <v>278</v>
      </c>
      <c r="B402">
        <v>338</v>
      </c>
      <c r="C402" s="4">
        <v>43908</v>
      </c>
      <c r="D402">
        <v>4</v>
      </c>
      <c r="E402" t="s">
        <v>40</v>
      </c>
      <c r="F402" t="s">
        <v>51</v>
      </c>
      <c r="G402" t="s">
        <v>55</v>
      </c>
      <c r="H402" t="s">
        <v>57</v>
      </c>
      <c r="I402" s="4">
        <v>43685</v>
      </c>
      <c r="J402">
        <v>2</v>
      </c>
      <c r="K402" t="s">
        <v>60</v>
      </c>
      <c r="L402" s="4">
        <v>43615</v>
      </c>
      <c r="M402" s="4">
        <v>43830</v>
      </c>
      <c r="N402">
        <v>2</v>
      </c>
      <c r="O402" t="s">
        <v>130</v>
      </c>
      <c r="P402" t="s">
        <v>292</v>
      </c>
      <c r="Q402">
        <v>2</v>
      </c>
      <c r="R402" t="s">
        <v>590</v>
      </c>
      <c r="S402" t="s">
        <v>1146</v>
      </c>
      <c r="T402" t="s">
        <v>1671</v>
      </c>
      <c r="U402" t="s">
        <v>83</v>
      </c>
      <c r="V402" t="s">
        <v>2038</v>
      </c>
      <c r="W402">
        <v>453.95</v>
      </c>
      <c r="X402">
        <v>84.95</v>
      </c>
      <c r="Y402">
        <v>2</v>
      </c>
      <c r="Z402" t="s">
        <v>2143</v>
      </c>
      <c r="AA402" t="s">
        <v>2423</v>
      </c>
      <c r="AF402" s="4"/>
      <c r="AG402" s="4"/>
      <c r="AH402" t="s">
        <v>80</v>
      </c>
      <c r="AI402" t="s">
        <v>242</v>
      </c>
      <c r="AJ402" t="s">
        <v>912</v>
      </c>
      <c r="AK402" t="s">
        <v>984</v>
      </c>
      <c r="AL402" t="s">
        <v>1961</v>
      </c>
      <c r="AM402" t="s">
        <v>67</v>
      </c>
      <c r="AN402" t="s">
        <v>1548</v>
      </c>
      <c r="AO402" t="s">
        <v>69</v>
      </c>
      <c r="AP402" t="s">
        <v>2360</v>
      </c>
    </row>
    <row r="403" spans="1:42" x14ac:dyDescent="0.25">
      <c r="A403">
        <v>278</v>
      </c>
      <c r="B403">
        <v>338</v>
      </c>
      <c r="C403" s="4">
        <v>43908</v>
      </c>
      <c r="D403">
        <v>4</v>
      </c>
      <c r="E403" t="s">
        <v>40</v>
      </c>
      <c r="F403" t="s">
        <v>51</v>
      </c>
      <c r="G403" t="s">
        <v>55</v>
      </c>
      <c r="H403" t="s">
        <v>57</v>
      </c>
      <c r="I403" s="4">
        <v>43685</v>
      </c>
      <c r="J403">
        <v>2</v>
      </c>
      <c r="K403" t="s">
        <v>60</v>
      </c>
      <c r="L403" s="4">
        <v>43615</v>
      </c>
      <c r="M403" s="4">
        <v>43830</v>
      </c>
      <c r="N403">
        <v>2</v>
      </c>
      <c r="O403" t="s">
        <v>130</v>
      </c>
      <c r="P403" t="s">
        <v>292</v>
      </c>
      <c r="Q403">
        <v>2</v>
      </c>
      <c r="R403" t="s">
        <v>590</v>
      </c>
      <c r="S403" t="s">
        <v>1146</v>
      </c>
      <c r="T403" t="s">
        <v>1671</v>
      </c>
      <c r="U403" t="s">
        <v>83</v>
      </c>
      <c r="V403" t="s">
        <v>2038</v>
      </c>
      <c r="W403">
        <v>453.95</v>
      </c>
      <c r="X403">
        <v>84.95</v>
      </c>
      <c r="Y403">
        <v>2</v>
      </c>
      <c r="Z403" t="s">
        <v>2143</v>
      </c>
      <c r="AA403" t="s">
        <v>2423</v>
      </c>
      <c r="AF403" s="4"/>
      <c r="AG403" s="4"/>
      <c r="AH403" t="s">
        <v>65</v>
      </c>
      <c r="AI403" t="s">
        <v>227</v>
      </c>
      <c r="AJ403" t="s">
        <v>429</v>
      </c>
      <c r="AK403" t="s">
        <v>992</v>
      </c>
      <c r="AL403" t="s">
        <v>1510</v>
      </c>
      <c r="AM403" t="s">
        <v>80</v>
      </c>
      <c r="AN403" t="s">
        <v>1517</v>
      </c>
      <c r="AO403" t="s">
        <v>431</v>
      </c>
      <c r="AP403" t="s">
        <v>2326</v>
      </c>
    </row>
    <row r="404" spans="1:42" x14ac:dyDescent="0.25">
      <c r="A404">
        <v>279</v>
      </c>
      <c r="B404">
        <v>352</v>
      </c>
      <c r="C404" s="4">
        <v>43909</v>
      </c>
      <c r="D404">
        <v>2</v>
      </c>
      <c r="E404" t="s">
        <v>38</v>
      </c>
      <c r="F404" t="s">
        <v>49</v>
      </c>
      <c r="G404" t="s">
        <v>55</v>
      </c>
      <c r="H404" t="s">
        <v>58</v>
      </c>
      <c r="I404" s="4">
        <v>43686</v>
      </c>
      <c r="J404">
        <v>2</v>
      </c>
      <c r="K404" t="s">
        <v>60</v>
      </c>
      <c r="L404" s="4">
        <v>43615</v>
      </c>
      <c r="M404" s="4">
        <v>43830</v>
      </c>
      <c r="N404">
        <v>1</v>
      </c>
      <c r="O404" t="s">
        <v>70</v>
      </c>
      <c r="P404" t="s">
        <v>232</v>
      </c>
      <c r="Q404">
        <v>1</v>
      </c>
      <c r="R404" t="s">
        <v>591</v>
      </c>
      <c r="S404" t="s">
        <v>1147</v>
      </c>
      <c r="T404" t="s">
        <v>1610</v>
      </c>
      <c r="U404" t="s">
        <v>67</v>
      </c>
      <c r="V404" t="s">
        <v>1517</v>
      </c>
      <c r="W404">
        <v>38.97</v>
      </c>
      <c r="X404">
        <v>59.97</v>
      </c>
      <c r="Y404">
        <v>1</v>
      </c>
      <c r="Z404" t="s">
        <v>640</v>
      </c>
      <c r="AA404" t="s">
        <v>2393</v>
      </c>
      <c r="AF404" s="4"/>
      <c r="AG404" s="4"/>
      <c r="AH404" t="s">
        <v>70</v>
      </c>
      <c r="AI404" t="s">
        <v>232</v>
      </c>
      <c r="AJ404" t="s">
        <v>591</v>
      </c>
      <c r="AK404" t="s">
        <v>1147</v>
      </c>
      <c r="AL404" t="s">
        <v>1610</v>
      </c>
      <c r="AM404" t="s">
        <v>67</v>
      </c>
      <c r="AN404" t="s">
        <v>1517</v>
      </c>
      <c r="AO404" t="s">
        <v>640</v>
      </c>
      <c r="AP404" t="s">
        <v>2393</v>
      </c>
    </row>
    <row r="405" spans="1:42" x14ac:dyDescent="0.25">
      <c r="A405">
        <v>280</v>
      </c>
      <c r="B405">
        <v>242</v>
      </c>
      <c r="C405" s="4">
        <v>43910</v>
      </c>
      <c r="D405">
        <v>6</v>
      </c>
      <c r="E405" t="s">
        <v>33</v>
      </c>
      <c r="F405" t="s">
        <v>44</v>
      </c>
      <c r="G405" t="s">
        <v>56</v>
      </c>
      <c r="H405" t="s">
        <v>57</v>
      </c>
      <c r="I405" s="4">
        <v>43708</v>
      </c>
      <c r="J405">
        <v>2</v>
      </c>
      <c r="K405" t="s">
        <v>60</v>
      </c>
      <c r="L405" s="4">
        <v>43615</v>
      </c>
      <c r="M405" s="4">
        <v>43830</v>
      </c>
      <c r="N405">
        <v>1</v>
      </c>
      <c r="O405" t="s">
        <v>70</v>
      </c>
      <c r="P405" t="s">
        <v>232</v>
      </c>
      <c r="Q405">
        <v>1</v>
      </c>
      <c r="R405" t="s">
        <v>394</v>
      </c>
      <c r="S405" t="s">
        <v>956</v>
      </c>
      <c r="T405" t="s">
        <v>1490</v>
      </c>
      <c r="U405" t="s">
        <v>80</v>
      </c>
      <c r="V405" t="s">
        <v>1517</v>
      </c>
      <c r="W405">
        <v>17.98</v>
      </c>
      <c r="X405">
        <v>39.979999999999997</v>
      </c>
      <c r="Y405">
        <v>1</v>
      </c>
      <c r="Z405" t="s">
        <v>432</v>
      </c>
      <c r="AA405" t="s">
        <v>2331</v>
      </c>
      <c r="AF405" s="4"/>
      <c r="AG405" s="4"/>
      <c r="AH405" t="s">
        <v>70</v>
      </c>
      <c r="AI405" t="s">
        <v>232</v>
      </c>
      <c r="AJ405" t="s">
        <v>394</v>
      </c>
      <c r="AK405" t="s">
        <v>956</v>
      </c>
      <c r="AL405" t="s">
        <v>1490</v>
      </c>
      <c r="AM405" t="s">
        <v>80</v>
      </c>
      <c r="AN405" t="s">
        <v>1517</v>
      </c>
      <c r="AO405" t="s">
        <v>432</v>
      </c>
      <c r="AP405" t="s">
        <v>2331</v>
      </c>
    </row>
    <row r="406" spans="1:42" x14ac:dyDescent="0.25">
      <c r="A406">
        <v>281</v>
      </c>
      <c r="B406">
        <v>380</v>
      </c>
      <c r="C406" s="4">
        <v>43911</v>
      </c>
      <c r="D406">
        <v>2</v>
      </c>
      <c r="E406" t="s">
        <v>38</v>
      </c>
      <c r="F406" t="s">
        <v>49</v>
      </c>
      <c r="G406" t="s">
        <v>55</v>
      </c>
      <c r="H406" t="s">
        <v>57</v>
      </c>
      <c r="I406" s="4">
        <v>43599</v>
      </c>
      <c r="J406">
        <v>1</v>
      </c>
      <c r="L406" s="4"/>
      <c r="M406" s="4"/>
      <c r="N406">
        <v>2</v>
      </c>
      <c r="O406" t="s">
        <v>111</v>
      </c>
      <c r="P406" t="s">
        <v>273</v>
      </c>
      <c r="Q406">
        <v>2</v>
      </c>
      <c r="R406" t="s">
        <v>592</v>
      </c>
      <c r="S406" t="s">
        <v>1148</v>
      </c>
      <c r="T406" t="s">
        <v>1672</v>
      </c>
      <c r="U406" t="s">
        <v>85</v>
      </c>
      <c r="V406" t="s">
        <v>2030</v>
      </c>
      <c r="W406">
        <v>46.98</v>
      </c>
      <c r="X406">
        <v>49.97</v>
      </c>
      <c r="Y406">
        <v>2</v>
      </c>
      <c r="Z406" t="s">
        <v>2158</v>
      </c>
      <c r="AA406" t="s">
        <v>2438</v>
      </c>
      <c r="AF406" s="4"/>
      <c r="AG406" s="4"/>
      <c r="AH406" t="s">
        <v>70</v>
      </c>
      <c r="AI406" t="s">
        <v>232</v>
      </c>
      <c r="AJ406" t="s">
        <v>753</v>
      </c>
      <c r="AK406" t="s">
        <v>1077</v>
      </c>
      <c r="AL406" t="s">
        <v>598</v>
      </c>
      <c r="AM406" t="s">
        <v>69</v>
      </c>
      <c r="AN406" t="s">
        <v>1517</v>
      </c>
      <c r="AO406" t="s">
        <v>673</v>
      </c>
      <c r="AP406" t="s">
        <v>2348</v>
      </c>
    </row>
    <row r="407" spans="1:42" x14ac:dyDescent="0.25">
      <c r="A407">
        <v>281</v>
      </c>
      <c r="B407">
        <v>380</v>
      </c>
      <c r="C407" s="4">
        <v>43911</v>
      </c>
      <c r="D407">
        <v>2</v>
      </c>
      <c r="E407" t="s">
        <v>38</v>
      </c>
      <c r="F407" t="s">
        <v>49</v>
      </c>
      <c r="G407" t="s">
        <v>55</v>
      </c>
      <c r="H407" t="s">
        <v>57</v>
      </c>
      <c r="I407" s="4">
        <v>43599</v>
      </c>
      <c r="J407">
        <v>1</v>
      </c>
      <c r="L407" s="4"/>
      <c r="M407" s="4"/>
      <c r="N407">
        <v>2</v>
      </c>
      <c r="O407" t="s">
        <v>111</v>
      </c>
      <c r="P407" t="s">
        <v>273</v>
      </c>
      <c r="Q407">
        <v>2</v>
      </c>
      <c r="R407" t="s">
        <v>592</v>
      </c>
      <c r="S407" t="s">
        <v>1148</v>
      </c>
      <c r="T407" t="s">
        <v>1672</v>
      </c>
      <c r="U407" t="s">
        <v>85</v>
      </c>
      <c r="V407" t="s">
        <v>2030</v>
      </c>
      <c r="W407">
        <v>46.98</v>
      </c>
      <c r="X407">
        <v>49.97</v>
      </c>
      <c r="Y407">
        <v>2</v>
      </c>
      <c r="Z407" t="s">
        <v>2158</v>
      </c>
      <c r="AA407" t="s">
        <v>2438</v>
      </c>
      <c r="AF407" s="4"/>
      <c r="AG407" s="4"/>
      <c r="AH407" t="s">
        <v>78</v>
      </c>
      <c r="AI407" t="s">
        <v>240</v>
      </c>
      <c r="AJ407" t="s">
        <v>871</v>
      </c>
      <c r="AK407" t="s">
        <v>1408</v>
      </c>
      <c r="AL407" t="s">
        <v>1923</v>
      </c>
      <c r="AM407" t="s">
        <v>80</v>
      </c>
      <c r="AN407" t="s">
        <v>1548</v>
      </c>
      <c r="AO407" t="s">
        <v>393</v>
      </c>
      <c r="AP407" t="s">
        <v>2345</v>
      </c>
    </row>
    <row r="408" spans="1:42" x14ac:dyDescent="0.25">
      <c r="A408">
        <v>282</v>
      </c>
      <c r="B408">
        <v>406</v>
      </c>
      <c r="C408" s="4">
        <v>43911</v>
      </c>
      <c r="D408">
        <v>8</v>
      </c>
      <c r="E408" t="s">
        <v>43</v>
      </c>
      <c r="F408" t="s">
        <v>54</v>
      </c>
      <c r="G408" t="s">
        <v>56</v>
      </c>
      <c r="H408" t="s">
        <v>57</v>
      </c>
      <c r="I408" s="4">
        <v>43729</v>
      </c>
      <c r="J408">
        <v>3</v>
      </c>
      <c r="K408" t="s">
        <v>59</v>
      </c>
      <c r="L408" s="4">
        <v>43615</v>
      </c>
      <c r="M408" s="4">
        <v>43830</v>
      </c>
      <c r="N408">
        <v>1</v>
      </c>
      <c r="O408" t="s">
        <v>90</v>
      </c>
      <c r="P408" t="s">
        <v>252</v>
      </c>
      <c r="Q408">
        <v>1</v>
      </c>
      <c r="R408" t="s">
        <v>593</v>
      </c>
      <c r="S408" t="s">
        <v>1149</v>
      </c>
      <c r="T408" t="s">
        <v>1529</v>
      </c>
      <c r="U408" t="s">
        <v>69</v>
      </c>
      <c r="V408" t="s">
        <v>1562</v>
      </c>
      <c r="W408">
        <v>49.99</v>
      </c>
      <c r="X408">
        <v>9.99</v>
      </c>
      <c r="Y408">
        <v>1</v>
      </c>
      <c r="Z408" t="s">
        <v>410</v>
      </c>
      <c r="AA408" t="s">
        <v>2359</v>
      </c>
      <c r="AF408" s="4"/>
      <c r="AG408" s="4"/>
      <c r="AH408" t="s">
        <v>90</v>
      </c>
      <c r="AI408" t="s">
        <v>252</v>
      </c>
      <c r="AJ408" t="s">
        <v>593</v>
      </c>
      <c r="AK408" t="s">
        <v>1149</v>
      </c>
      <c r="AL408" t="s">
        <v>1529</v>
      </c>
      <c r="AM408" t="s">
        <v>69</v>
      </c>
      <c r="AN408" t="s">
        <v>1562</v>
      </c>
      <c r="AO408" t="s">
        <v>410</v>
      </c>
      <c r="AP408" t="s">
        <v>2359</v>
      </c>
    </row>
    <row r="409" spans="1:42" x14ac:dyDescent="0.25">
      <c r="A409">
        <v>283</v>
      </c>
      <c r="B409">
        <v>199</v>
      </c>
      <c r="C409" s="4">
        <v>43914</v>
      </c>
      <c r="D409">
        <v>7</v>
      </c>
      <c r="E409" t="s">
        <v>35</v>
      </c>
      <c r="F409" t="s">
        <v>46</v>
      </c>
      <c r="G409" t="s">
        <v>55</v>
      </c>
      <c r="H409" t="s">
        <v>58</v>
      </c>
      <c r="I409" s="4">
        <v>43861</v>
      </c>
      <c r="J409">
        <v>4</v>
      </c>
      <c r="K409" t="s">
        <v>61</v>
      </c>
      <c r="L409" s="4">
        <v>43831</v>
      </c>
      <c r="M409" s="4">
        <v>43861</v>
      </c>
      <c r="N409">
        <v>1</v>
      </c>
      <c r="O409" t="s">
        <v>84</v>
      </c>
      <c r="P409" t="s">
        <v>246</v>
      </c>
      <c r="Q409">
        <v>1</v>
      </c>
      <c r="R409" t="s">
        <v>549</v>
      </c>
      <c r="S409" t="s">
        <v>1110</v>
      </c>
      <c r="T409" t="s">
        <v>1635</v>
      </c>
      <c r="U409" t="s">
        <v>69</v>
      </c>
      <c r="V409" t="s">
        <v>1548</v>
      </c>
      <c r="W409">
        <v>27.99</v>
      </c>
      <c r="X409">
        <v>14.99</v>
      </c>
      <c r="Y409">
        <v>1</v>
      </c>
      <c r="Z409" t="s">
        <v>410</v>
      </c>
      <c r="AA409" t="s">
        <v>2359</v>
      </c>
      <c r="AB409">
        <v>3</v>
      </c>
      <c r="AC409" t="s">
        <v>2634</v>
      </c>
      <c r="AD409">
        <v>596</v>
      </c>
      <c r="AE409" t="s">
        <v>2637</v>
      </c>
      <c r="AF409" s="4">
        <v>43901</v>
      </c>
      <c r="AG409" s="4">
        <v>43951</v>
      </c>
      <c r="AH409" t="s">
        <v>84</v>
      </c>
      <c r="AI409" t="s">
        <v>246</v>
      </c>
      <c r="AJ409" t="s">
        <v>549</v>
      </c>
      <c r="AK409" t="s">
        <v>1110</v>
      </c>
      <c r="AL409" t="s">
        <v>1635</v>
      </c>
      <c r="AM409" t="s">
        <v>69</v>
      </c>
      <c r="AN409" t="s">
        <v>1548</v>
      </c>
      <c r="AO409" t="s">
        <v>410</v>
      </c>
      <c r="AP409" t="s">
        <v>2359</v>
      </c>
    </row>
    <row r="410" spans="1:42" x14ac:dyDescent="0.25">
      <c r="A410">
        <v>284</v>
      </c>
      <c r="B410">
        <v>218</v>
      </c>
      <c r="C410" s="4">
        <v>43914</v>
      </c>
      <c r="D410">
        <v>8</v>
      </c>
      <c r="E410" t="s">
        <v>43</v>
      </c>
      <c r="F410" t="s">
        <v>54</v>
      </c>
      <c r="G410" t="s">
        <v>55</v>
      </c>
      <c r="H410" t="s">
        <v>58</v>
      </c>
      <c r="I410" s="4">
        <v>43738</v>
      </c>
      <c r="J410">
        <v>3</v>
      </c>
      <c r="K410" t="s">
        <v>59</v>
      </c>
      <c r="L410" s="4">
        <v>43615</v>
      </c>
      <c r="M410" s="4">
        <v>43830</v>
      </c>
      <c r="N410">
        <v>1</v>
      </c>
      <c r="O410" t="s">
        <v>70</v>
      </c>
      <c r="P410" t="s">
        <v>232</v>
      </c>
      <c r="Q410">
        <v>1</v>
      </c>
      <c r="R410" t="s">
        <v>594</v>
      </c>
      <c r="S410" t="s">
        <v>1077</v>
      </c>
      <c r="T410" t="s">
        <v>519</v>
      </c>
      <c r="U410" t="s">
        <v>69</v>
      </c>
      <c r="V410" t="s">
        <v>1517</v>
      </c>
      <c r="W410">
        <v>41</v>
      </c>
      <c r="X410">
        <v>19.989999999999998</v>
      </c>
      <c r="Y410">
        <v>1</v>
      </c>
      <c r="Z410" t="s">
        <v>432</v>
      </c>
      <c r="AA410" t="s">
        <v>2331</v>
      </c>
      <c r="AF410" s="4"/>
      <c r="AG410" s="4"/>
      <c r="AH410" t="s">
        <v>70</v>
      </c>
      <c r="AI410" t="s">
        <v>232</v>
      </c>
      <c r="AJ410" t="s">
        <v>594</v>
      </c>
      <c r="AK410" t="s">
        <v>1077</v>
      </c>
      <c r="AL410" t="s">
        <v>519</v>
      </c>
      <c r="AM410" t="s">
        <v>69</v>
      </c>
      <c r="AN410" t="s">
        <v>1517</v>
      </c>
      <c r="AO410" t="s">
        <v>432</v>
      </c>
      <c r="AP410" t="s">
        <v>2331</v>
      </c>
    </row>
    <row r="411" spans="1:42" x14ac:dyDescent="0.25">
      <c r="A411">
        <v>285</v>
      </c>
      <c r="B411">
        <v>55</v>
      </c>
      <c r="C411" s="4">
        <v>43915</v>
      </c>
      <c r="D411">
        <v>1</v>
      </c>
      <c r="E411" t="s">
        <v>39</v>
      </c>
      <c r="F411" t="s">
        <v>50</v>
      </c>
      <c r="G411" t="s">
        <v>55</v>
      </c>
      <c r="H411" t="s">
        <v>58</v>
      </c>
      <c r="I411" s="4">
        <v>43665</v>
      </c>
      <c r="J411">
        <v>3</v>
      </c>
      <c r="K411" t="s">
        <v>59</v>
      </c>
      <c r="L411" s="4">
        <v>43615</v>
      </c>
      <c r="M411" s="4">
        <v>43830</v>
      </c>
      <c r="N411">
        <v>1</v>
      </c>
      <c r="O411" t="s">
        <v>67</v>
      </c>
      <c r="P411" t="s">
        <v>229</v>
      </c>
      <c r="Q411">
        <v>1</v>
      </c>
      <c r="R411" t="s">
        <v>391</v>
      </c>
      <c r="S411" t="s">
        <v>953</v>
      </c>
      <c r="T411" t="s">
        <v>1487</v>
      </c>
      <c r="U411" t="s">
        <v>80</v>
      </c>
      <c r="V411" t="s">
        <v>1562</v>
      </c>
      <c r="W411">
        <v>59.9</v>
      </c>
      <c r="X411">
        <v>19.98</v>
      </c>
      <c r="Y411">
        <v>1</v>
      </c>
      <c r="Z411" t="s">
        <v>90</v>
      </c>
      <c r="AA411" t="s">
        <v>2328</v>
      </c>
      <c r="AF411" s="4"/>
      <c r="AG411" s="4"/>
      <c r="AH411" t="s">
        <v>67</v>
      </c>
      <c r="AI411" t="s">
        <v>229</v>
      </c>
      <c r="AJ411" t="s">
        <v>391</v>
      </c>
      <c r="AK411" t="s">
        <v>953</v>
      </c>
      <c r="AL411" t="s">
        <v>1487</v>
      </c>
      <c r="AM411" t="s">
        <v>80</v>
      </c>
      <c r="AN411" t="s">
        <v>1562</v>
      </c>
      <c r="AO411" t="s">
        <v>90</v>
      </c>
      <c r="AP411" t="s">
        <v>2328</v>
      </c>
    </row>
    <row r="412" spans="1:42" x14ac:dyDescent="0.25">
      <c r="A412">
        <v>286</v>
      </c>
      <c r="B412">
        <v>65</v>
      </c>
      <c r="C412" s="4">
        <v>43915</v>
      </c>
      <c r="D412">
        <v>7</v>
      </c>
      <c r="E412" t="s">
        <v>35</v>
      </c>
      <c r="F412" t="s">
        <v>46</v>
      </c>
      <c r="G412" t="s">
        <v>56</v>
      </c>
      <c r="H412" t="s">
        <v>57</v>
      </c>
      <c r="I412" s="4">
        <v>43697</v>
      </c>
      <c r="J412">
        <v>3</v>
      </c>
      <c r="K412" t="s">
        <v>59</v>
      </c>
      <c r="L412" s="4">
        <v>43615</v>
      </c>
      <c r="M412" s="4">
        <v>43830</v>
      </c>
      <c r="N412">
        <v>1</v>
      </c>
      <c r="O412" t="s">
        <v>79</v>
      </c>
      <c r="P412" t="s">
        <v>241</v>
      </c>
      <c r="Q412">
        <v>1</v>
      </c>
      <c r="R412" t="s">
        <v>595</v>
      </c>
      <c r="S412" t="s">
        <v>1045</v>
      </c>
      <c r="T412" t="s">
        <v>578</v>
      </c>
      <c r="U412" t="s">
        <v>67</v>
      </c>
      <c r="V412" t="s">
        <v>1548</v>
      </c>
      <c r="W412">
        <v>300</v>
      </c>
      <c r="X412">
        <v>44.97</v>
      </c>
      <c r="Y412">
        <v>1</v>
      </c>
      <c r="Z412" t="s">
        <v>455</v>
      </c>
      <c r="AA412" t="s">
        <v>2340</v>
      </c>
      <c r="AF412" s="4"/>
      <c r="AG412" s="4"/>
      <c r="AH412" t="s">
        <v>79</v>
      </c>
      <c r="AI412" t="s">
        <v>241</v>
      </c>
      <c r="AJ412" t="s">
        <v>595</v>
      </c>
      <c r="AK412" t="s">
        <v>1045</v>
      </c>
      <c r="AL412" t="s">
        <v>578</v>
      </c>
      <c r="AM412" t="s">
        <v>67</v>
      </c>
      <c r="AN412" t="s">
        <v>1548</v>
      </c>
      <c r="AO412" t="s">
        <v>455</v>
      </c>
      <c r="AP412" t="s">
        <v>2340</v>
      </c>
    </row>
    <row r="413" spans="1:42" x14ac:dyDescent="0.25">
      <c r="A413">
        <v>287</v>
      </c>
      <c r="B413">
        <v>161</v>
      </c>
      <c r="C413" s="4">
        <v>43916</v>
      </c>
      <c r="D413">
        <v>7</v>
      </c>
      <c r="E413" t="s">
        <v>35</v>
      </c>
      <c r="F413" t="s">
        <v>46</v>
      </c>
      <c r="G413" t="s">
        <v>55</v>
      </c>
      <c r="H413" t="s">
        <v>57</v>
      </c>
      <c r="I413" s="4">
        <v>43732</v>
      </c>
      <c r="J413">
        <v>3</v>
      </c>
      <c r="K413" t="s">
        <v>59</v>
      </c>
      <c r="L413" s="4">
        <v>43615</v>
      </c>
      <c r="M413" s="4">
        <v>43830</v>
      </c>
      <c r="N413">
        <v>1</v>
      </c>
      <c r="O413" t="s">
        <v>90</v>
      </c>
      <c r="P413" t="s">
        <v>252</v>
      </c>
      <c r="Q413">
        <v>1</v>
      </c>
      <c r="R413" t="s">
        <v>427</v>
      </c>
      <c r="S413" t="s">
        <v>989</v>
      </c>
      <c r="T413" t="s">
        <v>1522</v>
      </c>
      <c r="U413" t="s">
        <v>69</v>
      </c>
      <c r="V413" t="s">
        <v>1562</v>
      </c>
      <c r="W413">
        <v>81.99</v>
      </c>
      <c r="X413">
        <v>9.99</v>
      </c>
      <c r="Y413">
        <v>1</v>
      </c>
      <c r="Z413" t="s">
        <v>645</v>
      </c>
      <c r="AA413" t="s">
        <v>2347</v>
      </c>
      <c r="AF413" s="4"/>
      <c r="AG413" s="4"/>
      <c r="AH413" t="s">
        <v>90</v>
      </c>
      <c r="AI413" t="s">
        <v>252</v>
      </c>
      <c r="AJ413" t="s">
        <v>427</v>
      </c>
      <c r="AK413" t="s">
        <v>989</v>
      </c>
      <c r="AL413" t="s">
        <v>1522</v>
      </c>
      <c r="AM413" t="s">
        <v>69</v>
      </c>
      <c r="AN413" t="s">
        <v>1562</v>
      </c>
      <c r="AO413" t="s">
        <v>645</v>
      </c>
      <c r="AP413" t="s">
        <v>2347</v>
      </c>
    </row>
    <row r="414" spans="1:42" x14ac:dyDescent="0.25">
      <c r="A414">
        <v>288</v>
      </c>
      <c r="B414">
        <v>172</v>
      </c>
      <c r="C414" s="4">
        <v>43917</v>
      </c>
      <c r="D414">
        <v>2</v>
      </c>
      <c r="E414" t="s">
        <v>38</v>
      </c>
      <c r="F414" t="s">
        <v>49</v>
      </c>
      <c r="G414" t="s">
        <v>56</v>
      </c>
      <c r="H414" t="s">
        <v>57</v>
      </c>
      <c r="I414" s="4">
        <v>43802</v>
      </c>
      <c r="J414">
        <v>2</v>
      </c>
      <c r="K414" t="s">
        <v>60</v>
      </c>
      <c r="L414" s="4">
        <v>43615</v>
      </c>
      <c r="M414" s="4">
        <v>43830</v>
      </c>
      <c r="N414">
        <v>2</v>
      </c>
      <c r="O414" t="s">
        <v>126</v>
      </c>
      <c r="P414" t="s">
        <v>288</v>
      </c>
      <c r="Q414">
        <v>2</v>
      </c>
      <c r="R414" t="s">
        <v>596</v>
      </c>
      <c r="S414" t="s">
        <v>1150</v>
      </c>
      <c r="T414" t="s">
        <v>1673</v>
      </c>
      <c r="U414" t="s">
        <v>180</v>
      </c>
      <c r="V414" t="s">
        <v>2042</v>
      </c>
      <c r="W414">
        <v>237.97</v>
      </c>
      <c r="X414">
        <v>39.97</v>
      </c>
      <c r="Y414">
        <v>2</v>
      </c>
      <c r="Z414" t="s">
        <v>2159</v>
      </c>
      <c r="AA414" t="s">
        <v>2439</v>
      </c>
      <c r="AF414" s="4"/>
      <c r="AG414" s="4"/>
      <c r="AH414" t="s">
        <v>78</v>
      </c>
      <c r="AI414" t="s">
        <v>240</v>
      </c>
      <c r="AJ414" t="s">
        <v>904</v>
      </c>
      <c r="AK414" t="s">
        <v>1191</v>
      </c>
      <c r="AL414" t="s">
        <v>1490</v>
      </c>
      <c r="AM414" t="s">
        <v>80</v>
      </c>
      <c r="AN414" t="s">
        <v>1548</v>
      </c>
      <c r="AO414" t="s">
        <v>469</v>
      </c>
      <c r="AP414" t="s">
        <v>2339</v>
      </c>
    </row>
    <row r="415" spans="1:42" x14ac:dyDescent="0.25">
      <c r="A415">
        <v>288</v>
      </c>
      <c r="B415">
        <v>172</v>
      </c>
      <c r="C415" s="4">
        <v>43917</v>
      </c>
      <c r="D415">
        <v>2</v>
      </c>
      <c r="E415" t="s">
        <v>38</v>
      </c>
      <c r="F415" t="s">
        <v>49</v>
      </c>
      <c r="G415" t="s">
        <v>56</v>
      </c>
      <c r="H415" t="s">
        <v>57</v>
      </c>
      <c r="I415" s="4">
        <v>43802</v>
      </c>
      <c r="J415">
        <v>2</v>
      </c>
      <c r="K415" t="s">
        <v>60</v>
      </c>
      <c r="L415" s="4">
        <v>43615</v>
      </c>
      <c r="M415" s="4">
        <v>43830</v>
      </c>
      <c r="N415">
        <v>2</v>
      </c>
      <c r="O415" t="s">
        <v>126</v>
      </c>
      <c r="P415" t="s">
        <v>288</v>
      </c>
      <c r="Q415">
        <v>2</v>
      </c>
      <c r="R415" t="s">
        <v>596</v>
      </c>
      <c r="S415" t="s">
        <v>1150</v>
      </c>
      <c r="T415" t="s">
        <v>1673</v>
      </c>
      <c r="U415" t="s">
        <v>180</v>
      </c>
      <c r="V415" t="s">
        <v>2042</v>
      </c>
      <c r="W415">
        <v>237.97</v>
      </c>
      <c r="X415">
        <v>39.97</v>
      </c>
      <c r="Y415">
        <v>2</v>
      </c>
      <c r="Z415" t="s">
        <v>2159</v>
      </c>
      <c r="AA415" t="s">
        <v>2439</v>
      </c>
      <c r="AF415" s="4"/>
      <c r="AG415" s="4"/>
      <c r="AH415" t="s">
        <v>90</v>
      </c>
      <c r="AI415" t="s">
        <v>252</v>
      </c>
      <c r="AJ415" t="s">
        <v>90</v>
      </c>
      <c r="AK415" t="s">
        <v>1040</v>
      </c>
      <c r="AL415" t="s">
        <v>1598</v>
      </c>
      <c r="AM415" t="s">
        <v>69</v>
      </c>
      <c r="AN415" t="s">
        <v>1562</v>
      </c>
      <c r="AO415" t="s">
        <v>410</v>
      </c>
      <c r="AP415" t="s">
        <v>2359</v>
      </c>
    </row>
    <row r="416" spans="1:42" x14ac:dyDescent="0.25">
      <c r="A416">
        <v>289</v>
      </c>
      <c r="B416">
        <v>1</v>
      </c>
      <c r="C416" s="4">
        <v>43918</v>
      </c>
      <c r="D416">
        <v>5</v>
      </c>
      <c r="E416" t="s">
        <v>36</v>
      </c>
      <c r="F416" t="s">
        <v>47</v>
      </c>
      <c r="G416" t="s">
        <v>56</v>
      </c>
      <c r="H416" t="s">
        <v>58</v>
      </c>
      <c r="I416" s="4">
        <v>43682</v>
      </c>
      <c r="J416">
        <v>1</v>
      </c>
      <c r="K416" t="s">
        <v>61</v>
      </c>
      <c r="L416" s="4">
        <v>43615</v>
      </c>
      <c r="M416" s="4">
        <v>43830</v>
      </c>
      <c r="N416">
        <v>1</v>
      </c>
      <c r="O416" t="s">
        <v>80</v>
      </c>
      <c r="P416" t="s">
        <v>242</v>
      </c>
      <c r="Q416">
        <v>1</v>
      </c>
      <c r="R416" t="s">
        <v>586</v>
      </c>
      <c r="S416" t="s">
        <v>966</v>
      </c>
      <c r="T416" t="s">
        <v>1667</v>
      </c>
      <c r="U416" t="s">
        <v>80</v>
      </c>
      <c r="V416" t="s">
        <v>1548</v>
      </c>
      <c r="W416">
        <v>43.98</v>
      </c>
      <c r="X416">
        <v>29.98</v>
      </c>
      <c r="Y416">
        <v>1</v>
      </c>
      <c r="Z416" t="s">
        <v>67</v>
      </c>
      <c r="AA416" t="s">
        <v>2373</v>
      </c>
      <c r="AF416" s="4"/>
      <c r="AG416" s="4"/>
      <c r="AH416" t="s">
        <v>80</v>
      </c>
      <c r="AI416" t="s">
        <v>242</v>
      </c>
      <c r="AJ416" t="s">
        <v>586</v>
      </c>
      <c r="AK416" t="s">
        <v>966</v>
      </c>
      <c r="AL416" t="s">
        <v>1667</v>
      </c>
      <c r="AM416" t="s">
        <v>80</v>
      </c>
      <c r="AN416" t="s">
        <v>1548</v>
      </c>
      <c r="AO416" t="s">
        <v>67</v>
      </c>
      <c r="AP416" t="s">
        <v>2373</v>
      </c>
    </row>
    <row r="417" spans="1:42" x14ac:dyDescent="0.25">
      <c r="A417">
        <v>290</v>
      </c>
      <c r="B417">
        <v>70</v>
      </c>
      <c r="C417" s="4">
        <v>43918</v>
      </c>
      <c r="D417">
        <v>3</v>
      </c>
      <c r="E417" t="s">
        <v>34</v>
      </c>
      <c r="F417" t="s">
        <v>45</v>
      </c>
      <c r="G417" t="s">
        <v>55</v>
      </c>
      <c r="H417" t="s">
        <v>58</v>
      </c>
      <c r="I417" s="4">
        <v>43733</v>
      </c>
      <c r="J417">
        <v>3</v>
      </c>
      <c r="K417" t="s">
        <v>59</v>
      </c>
      <c r="L417" s="4">
        <v>43615</v>
      </c>
      <c r="M417" s="4">
        <v>43830</v>
      </c>
      <c r="N417">
        <v>1</v>
      </c>
      <c r="O417" t="s">
        <v>79</v>
      </c>
      <c r="P417" t="s">
        <v>241</v>
      </c>
      <c r="Q417">
        <v>1</v>
      </c>
      <c r="R417" t="s">
        <v>481</v>
      </c>
      <c r="S417" t="s">
        <v>1045</v>
      </c>
      <c r="T417" t="s">
        <v>1573</v>
      </c>
      <c r="U417" t="s">
        <v>69</v>
      </c>
      <c r="V417" t="s">
        <v>1548</v>
      </c>
      <c r="W417">
        <v>99.95</v>
      </c>
      <c r="X417">
        <v>14.99</v>
      </c>
      <c r="Y417">
        <v>1</v>
      </c>
      <c r="Z417" t="s">
        <v>65</v>
      </c>
      <c r="AA417" t="s">
        <v>2343</v>
      </c>
      <c r="AF417" s="4"/>
      <c r="AG417" s="4"/>
      <c r="AH417" t="s">
        <v>79</v>
      </c>
      <c r="AI417" t="s">
        <v>241</v>
      </c>
      <c r="AJ417" t="s">
        <v>481</v>
      </c>
      <c r="AK417" t="s">
        <v>1045</v>
      </c>
      <c r="AL417" t="s">
        <v>1573</v>
      </c>
      <c r="AM417" t="s">
        <v>69</v>
      </c>
      <c r="AN417" t="s">
        <v>1548</v>
      </c>
      <c r="AO417" t="s">
        <v>65</v>
      </c>
      <c r="AP417" t="s">
        <v>2343</v>
      </c>
    </row>
    <row r="418" spans="1:42" x14ac:dyDescent="0.25">
      <c r="A418">
        <v>291</v>
      </c>
      <c r="B418">
        <v>322</v>
      </c>
      <c r="C418" s="4">
        <v>43919</v>
      </c>
      <c r="D418">
        <v>10</v>
      </c>
      <c r="E418" t="s">
        <v>42</v>
      </c>
      <c r="F418" t="s">
        <v>53</v>
      </c>
      <c r="G418" t="s">
        <v>56</v>
      </c>
      <c r="H418" t="s">
        <v>57</v>
      </c>
      <c r="I418" s="4">
        <v>43571</v>
      </c>
      <c r="J418">
        <v>1</v>
      </c>
      <c r="L418" s="4"/>
      <c r="M418" s="4"/>
      <c r="N418">
        <v>2</v>
      </c>
      <c r="O418" t="s">
        <v>96</v>
      </c>
      <c r="P418" t="s">
        <v>258</v>
      </c>
      <c r="Q418">
        <v>2</v>
      </c>
      <c r="R418" t="s">
        <v>597</v>
      </c>
      <c r="S418" t="s">
        <v>1151</v>
      </c>
      <c r="T418" t="s">
        <v>1674</v>
      </c>
      <c r="U418" t="s">
        <v>180</v>
      </c>
      <c r="V418" t="s">
        <v>1869</v>
      </c>
      <c r="W418">
        <v>596.97</v>
      </c>
      <c r="X418">
        <v>44.97</v>
      </c>
      <c r="Y418">
        <v>2</v>
      </c>
      <c r="Z418" t="s">
        <v>2160</v>
      </c>
      <c r="AA418" t="s">
        <v>2440</v>
      </c>
      <c r="AF418" s="4"/>
      <c r="AG418" s="4"/>
      <c r="AH418" t="s">
        <v>84</v>
      </c>
      <c r="AI418" t="s">
        <v>246</v>
      </c>
      <c r="AJ418" t="s">
        <v>564</v>
      </c>
      <c r="AK418" t="s">
        <v>1124</v>
      </c>
      <c r="AL418" t="s">
        <v>1647</v>
      </c>
      <c r="AM418" t="s">
        <v>80</v>
      </c>
      <c r="AN418" t="s">
        <v>1548</v>
      </c>
      <c r="AO418" t="s">
        <v>645</v>
      </c>
      <c r="AP418" t="s">
        <v>2347</v>
      </c>
    </row>
    <row r="419" spans="1:42" x14ac:dyDescent="0.25">
      <c r="A419">
        <v>291</v>
      </c>
      <c r="B419">
        <v>322</v>
      </c>
      <c r="C419" s="4">
        <v>43919</v>
      </c>
      <c r="D419">
        <v>10</v>
      </c>
      <c r="E419" t="s">
        <v>42</v>
      </c>
      <c r="F419" t="s">
        <v>53</v>
      </c>
      <c r="G419" t="s">
        <v>56</v>
      </c>
      <c r="H419" t="s">
        <v>57</v>
      </c>
      <c r="I419" s="4">
        <v>43571</v>
      </c>
      <c r="J419">
        <v>1</v>
      </c>
      <c r="L419" s="4"/>
      <c r="M419" s="4"/>
      <c r="N419">
        <v>2</v>
      </c>
      <c r="O419" t="s">
        <v>96</v>
      </c>
      <c r="P419" t="s">
        <v>258</v>
      </c>
      <c r="Q419">
        <v>2</v>
      </c>
      <c r="R419" t="s">
        <v>597</v>
      </c>
      <c r="S419" t="s">
        <v>1151</v>
      </c>
      <c r="T419" t="s">
        <v>1674</v>
      </c>
      <c r="U419" t="s">
        <v>180</v>
      </c>
      <c r="V419" t="s">
        <v>1869</v>
      </c>
      <c r="W419">
        <v>596.97</v>
      </c>
      <c r="X419">
        <v>44.97</v>
      </c>
      <c r="Y419">
        <v>2</v>
      </c>
      <c r="Z419" t="s">
        <v>2160</v>
      </c>
      <c r="AA419" t="s">
        <v>2440</v>
      </c>
      <c r="AF419" s="4"/>
      <c r="AG419" s="4"/>
      <c r="AH419" t="s">
        <v>79</v>
      </c>
      <c r="AI419" t="s">
        <v>241</v>
      </c>
      <c r="AJ419" t="s">
        <v>504</v>
      </c>
      <c r="AK419" t="s">
        <v>1067</v>
      </c>
      <c r="AL419" t="s">
        <v>1527</v>
      </c>
      <c r="AM419" t="s">
        <v>69</v>
      </c>
      <c r="AN419" t="s">
        <v>1548</v>
      </c>
      <c r="AO419" t="s">
        <v>455</v>
      </c>
      <c r="AP419" t="s">
        <v>2340</v>
      </c>
    </row>
    <row r="420" spans="1:42" x14ac:dyDescent="0.25">
      <c r="A420">
        <v>292</v>
      </c>
      <c r="B420">
        <v>415</v>
      </c>
      <c r="C420" s="4">
        <v>43919</v>
      </c>
      <c r="D420">
        <v>4</v>
      </c>
      <c r="E420" t="s">
        <v>40</v>
      </c>
      <c r="F420" t="s">
        <v>51</v>
      </c>
      <c r="G420" t="s">
        <v>55</v>
      </c>
      <c r="H420" t="s">
        <v>58</v>
      </c>
      <c r="I420" s="4">
        <v>43696</v>
      </c>
      <c r="J420">
        <v>1</v>
      </c>
      <c r="K420" t="s">
        <v>61</v>
      </c>
      <c r="L420" s="4">
        <v>43615</v>
      </c>
      <c r="M420" s="4">
        <v>43830</v>
      </c>
      <c r="N420">
        <v>1</v>
      </c>
      <c r="O420" t="s">
        <v>80</v>
      </c>
      <c r="P420" t="s">
        <v>242</v>
      </c>
      <c r="Q420">
        <v>1</v>
      </c>
      <c r="R420" t="s">
        <v>598</v>
      </c>
      <c r="S420" t="s">
        <v>1118</v>
      </c>
      <c r="T420" t="s">
        <v>1675</v>
      </c>
      <c r="U420" t="s">
        <v>69</v>
      </c>
      <c r="V420" t="s">
        <v>1548</v>
      </c>
      <c r="W420">
        <v>14.45</v>
      </c>
      <c r="X420">
        <v>14.99</v>
      </c>
      <c r="Y420">
        <v>1</v>
      </c>
      <c r="Z420" t="s">
        <v>70</v>
      </c>
      <c r="AA420" t="s">
        <v>2341</v>
      </c>
      <c r="AF420" s="4"/>
      <c r="AG420" s="4"/>
      <c r="AH420" t="s">
        <v>80</v>
      </c>
      <c r="AI420" t="s">
        <v>242</v>
      </c>
      <c r="AJ420" t="s">
        <v>598</v>
      </c>
      <c r="AK420" t="s">
        <v>1118</v>
      </c>
      <c r="AL420" t="s">
        <v>1675</v>
      </c>
      <c r="AM420" t="s">
        <v>69</v>
      </c>
      <c r="AN420" t="s">
        <v>1548</v>
      </c>
      <c r="AO420" t="s">
        <v>70</v>
      </c>
      <c r="AP420" t="s">
        <v>2341</v>
      </c>
    </row>
    <row r="421" spans="1:42" x14ac:dyDescent="0.25">
      <c r="A421">
        <v>293</v>
      </c>
      <c r="B421">
        <v>81</v>
      </c>
      <c r="C421" s="4">
        <v>43920</v>
      </c>
      <c r="D421">
        <v>8</v>
      </c>
      <c r="E421" t="s">
        <v>43</v>
      </c>
      <c r="F421" t="s">
        <v>54</v>
      </c>
      <c r="G421" t="s">
        <v>56</v>
      </c>
      <c r="H421" t="s">
        <v>58</v>
      </c>
      <c r="I421" s="4">
        <v>43875</v>
      </c>
      <c r="J421">
        <v>5</v>
      </c>
      <c r="K421" t="s">
        <v>60</v>
      </c>
      <c r="L421" s="4">
        <v>43831</v>
      </c>
      <c r="M421" s="4">
        <v>43921</v>
      </c>
      <c r="N421">
        <v>2</v>
      </c>
      <c r="O421" t="s">
        <v>140</v>
      </c>
      <c r="P421" t="s">
        <v>302</v>
      </c>
      <c r="Q421">
        <v>2</v>
      </c>
      <c r="R421" t="s">
        <v>599</v>
      </c>
      <c r="S421" t="s">
        <v>1152</v>
      </c>
      <c r="T421" t="s">
        <v>1676</v>
      </c>
      <c r="U421" t="s">
        <v>71</v>
      </c>
      <c r="V421" t="s">
        <v>1869</v>
      </c>
      <c r="W421">
        <v>19.48</v>
      </c>
      <c r="X421">
        <v>29.98</v>
      </c>
      <c r="Y421">
        <v>2</v>
      </c>
      <c r="Z421" t="s">
        <v>2138</v>
      </c>
      <c r="AA421" t="s">
        <v>2417</v>
      </c>
      <c r="AB421">
        <v>3</v>
      </c>
      <c r="AC421" t="s">
        <v>2634</v>
      </c>
      <c r="AD421">
        <v>533</v>
      </c>
      <c r="AE421" t="s">
        <v>2637</v>
      </c>
      <c r="AF421" s="4">
        <v>43901</v>
      </c>
      <c r="AG421" s="4">
        <v>43951</v>
      </c>
      <c r="AH421" t="s">
        <v>80</v>
      </c>
      <c r="AI421" t="s">
        <v>242</v>
      </c>
      <c r="AJ421" t="s">
        <v>84</v>
      </c>
      <c r="AK421" t="s">
        <v>990</v>
      </c>
      <c r="AL421" t="s">
        <v>1523</v>
      </c>
      <c r="AM421" t="s">
        <v>69</v>
      </c>
      <c r="AN421" t="s">
        <v>1548</v>
      </c>
      <c r="AO421" t="s">
        <v>79</v>
      </c>
      <c r="AP421" t="s">
        <v>2349</v>
      </c>
    </row>
    <row r="422" spans="1:42" x14ac:dyDescent="0.25">
      <c r="A422">
        <v>293</v>
      </c>
      <c r="B422">
        <v>81</v>
      </c>
      <c r="C422" s="4">
        <v>43920</v>
      </c>
      <c r="D422">
        <v>8</v>
      </c>
      <c r="E422" t="s">
        <v>43</v>
      </c>
      <c r="F422" t="s">
        <v>54</v>
      </c>
      <c r="G422" t="s">
        <v>56</v>
      </c>
      <c r="H422" t="s">
        <v>58</v>
      </c>
      <c r="I422" s="4">
        <v>43875</v>
      </c>
      <c r="J422">
        <v>5</v>
      </c>
      <c r="K422" t="s">
        <v>60</v>
      </c>
      <c r="L422" s="4">
        <v>43831</v>
      </c>
      <c r="M422" s="4">
        <v>43921</v>
      </c>
      <c r="N422">
        <v>2</v>
      </c>
      <c r="O422" t="s">
        <v>140</v>
      </c>
      <c r="P422" t="s">
        <v>302</v>
      </c>
      <c r="Q422">
        <v>2</v>
      </c>
      <c r="R422" t="s">
        <v>599</v>
      </c>
      <c r="S422" t="s">
        <v>1152</v>
      </c>
      <c r="T422" t="s">
        <v>1676</v>
      </c>
      <c r="U422" t="s">
        <v>71</v>
      </c>
      <c r="V422" t="s">
        <v>1869</v>
      </c>
      <c r="W422">
        <v>19.48</v>
      </c>
      <c r="X422">
        <v>29.98</v>
      </c>
      <c r="Y422">
        <v>2</v>
      </c>
      <c r="Z422" t="s">
        <v>2138</v>
      </c>
      <c r="AA422" t="s">
        <v>2417</v>
      </c>
      <c r="AB422">
        <v>3</v>
      </c>
      <c r="AC422" t="s">
        <v>2634</v>
      </c>
      <c r="AD422">
        <v>533</v>
      </c>
      <c r="AE422" t="s">
        <v>2637</v>
      </c>
      <c r="AF422" s="4">
        <v>43901</v>
      </c>
      <c r="AG422" s="4">
        <v>43951</v>
      </c>
      <c r="AH422" t="s">
        <v>78</v>
      </c>
      <c r="AI422" t="s">
        <v>240</v>
      </c>
      <c r="AJ422" t="s">
        <v>904</v>
      </c>
      <c r="AK422" t="s">
        <v>1191</v>
      </c>
      <c r="AL422" t="s">
        <v>1490</v>
      </c>
      <c r="AM422" t="s">
        <v>69</v>
      </c>
      <c r="AN422" t="s">
        <v>1548</v>
      </c>
      <c r="AO422" t="s">
        <v>469</v>
      </c>
      <c r="AP422" t="s">
        <v>2339</v>
      </c>
    </row>
    <row r="423" spans="1:42" x14ac:dyDescent="0.25">
      <c r="A423">
        <v>294</v>
      </c>
      <c r="B423">
        <v>131</v>
      </c>
      <c r="C423" s="4">
        <v>43920</v>
      </c>
      <c r="D423">
        <v>2</v>
      </c>
      <c r="E423" t="s">
        <v>38</v>
      </c>
      <c r="F423" t="s">
        <v>49</v>
      </c>
      <c r="G423" t="s">
        <v>56</v>
      </c>
      <c r="H423" t="s">
        <v>57</v>
      </c>
      <c r="I423" s="4">
        <v>43813</v>
      </c>
      <c r="J423">
        <v>1</v>
      </c>
      <c r="K423" t="s">
        <v>61</v>
      </c>
      <c r="L423" s="4">
        <v>43615</v>
      </c>
      <c r="M423" s="4">
        <v>43830</v>
      </c>
      <c r="N423">
        <v>1</v>
      </c>
      <c r="O423" t="s">
        <v>79</v>
      </c>
      <c r="P423" t="s">
        <v>241</v>
      </c>
      <c r="Q423">
        <v>1</v>
      </c>
      <c r="R423" t="s">
        <v>600</v>
      </c>
      <c r="S423" t="s">
        <v>980</v>
      </c>
      <c r="T423" t="s">
        <v>1677</v>
      </c>
      <c r="U423" t="s">
        <v>67</v>
      </c>
      <c r="V423" t="s">
        <v>1548</v>
      </c>
      <c r="W423">
        <v>86.37</v>
      </c>
      <c r="X423">
        <v>44.97</v>
      </c>
      <c r="Y423">
        <v>1</v>
      </c>
      <c r="Z423" t="s">
        <v>86</v>
      </c>
      <c r="AA423" t="s">
        <v>2350</v>
      </c>
      <c r="AF423" s="4"/>
      <c r="AG423" s="4"/>
      <c r="AH423" t="s">
        <v>79</v>
      </c>
      <c r="AI423" t="s">
        <v>241</v>
      </c>
      <c r="AJ423" t="s">
        <v>600</v>
      </c>
      <c r="AK423" t="s">
        <v>980</v>
      </c>
      <c r="AL423" t="s">
        <v>1677</v>
      </c>
      <c r="AM423" t="s">
        <v>67</v>
      </c>
      <c r="AN423" t="s">
        <v>1548</v>
      </c>
      <c r="AO423" t="s">
        <v>86</v>
      </c>
      <c r="AP423" t="s">
        <v>2350</v>
      </c>
    </row>
    <row r="424" spans="1:42" x14ac:dyDescent="0.25">
      <c r="A424">
        <v>295</v>
      </c>
      <c r="B424">
        <v>287</v>
      </c>
      <c r="C424" s="4">
        <v>43920</v>
      </c>
      <c r="D424">
        <v>8</v>
      </c>
      <c r="E424" t="s">
        <v>43</v>
      </c>
      <c r="F424" t="s">
        <v>54</v>
      </c>
      <c r="G424" t="s">
        <v>56</v>
      </c>
      <c r="H424" t="s">
        <v>58</v>
      </c>
      <c r="I424" s="4">
        <v>43632</v>
      </c>
      <c r="J424">
        <v>2</v>
      </c>
      <c r="K424" t="s">
        <v>60</v>
      </c>
      <c r="L424" s="4">
        <v>43615</v>
      </c>
      <c r="M424" s="4">
        <v>43830</v>
      </c>
      <c r="N424">
        <v>1</v>
      </c>
      <c r="O424" t="s">
        <v>105</v>
      </c>
      <c r="P424" t="s">
        <v>267</v>
      </c>
      <c r="Q424">
        <v>1</v>
      </c>
      <c r="R424" t="s">
        <v>82</v>
      </c>
      <c r="S424" t="s">
        <v>1153</v>
      </c>
      <c r="T424" t="s">
        <v>1678</v>
      </c>
      <c r="U424" t="s">
        <v>110</v>
      </c>
      <c r="V424" t="s">
        <v>1869</v>
      </c>
      <c r="W424">
        <v>389.94</v>
      </c>
      <c r="X424">
        <v>89.94</v>
      </c>
      <c r="Y424">
        <v>1</v>
      </c>
      <c r="Z424" t="s">
        <v>82</v>
      </c>
      <c r="AA424" t="s">
        <v>2409</v>
      </c>
      <c r="AF424" s="4"/>
      <c r="AG424" s="4"/>
      <c r="AH424" t="s">
        <v>79</v>
      </c>
      <c r="AI424" t="s">
        <v>241</v>
      </c>
      <c r="AJ424" t="s">
        <v>86</v>
      </c>
      <c r="AK424" t="s">
        <v>1044</v>
      </c>
      <c r="AL424" t="s">
        <v>1572</v>
      </c>
      <c r="AM424" t="s">
        <v>67</v>
      </c>
      <c r="AN424" t="s">
        <v>1548</v>
      </c>
      <c r="AO424" t="s">
        <v>86</v>
      </c>
      <c r="AP424" t="s">
        <v>2350</v>
      </c>
    </row>
    <row r="425" spans="1:42" x14ac:dyDescent="0.25">
      <c r="A425">
        <v>295</v>
      </c>
      <c r="B425">
        <v>287</v>
      </c>
      <c r="C425" s="4">
        <v>43920</v>
      </c>
      <c r="D425">
        <v>8</v>
      </c>
      <c r="E425" t="s">
        <v>43</v>
      </c>
      <c r="F425" t="s">
        <v>54</v>
      </c>
      <c r="G425" t="s">
        <v>56</v>
      </c>
      <c r="H425" t="s">
        <v>58</v>
      </c>
      <c r="I425" s="4">
        <v>43632</v>
      </c>
      <c r="J425">
        <v>2</v>
      </c>
      <c r="K425" t="s">
        <v>60</v>
      </c>
      <c r="L425" s="4">
        <v>43615</v>
      </c>
      <c r="M425" s="4">
        <v>43830</v>
      </c>
      <c r="N425">
        <v>1</v>
      </c>
      <c r="O425" t="s">
        <v>105</v>
      </c>
      <c r="P425" t="s">
        <v>267</v>
      </c>
      <c r="Q425">
        <v>1</v>
      </c>
      <c r="R425" t="s">
        <v>82</v>
      </c>
      <c r="S425" t="s">
        <v>1153</v>
      </c>
      <c r="T425" t="s">
        <v>1678</v>
      </c>
      <c r="U425" t="s">
        <v>110</v>
      </c>
      <c r="V425" t="s">
        <v>1869</v>
      </c>
      <c r="W425">
        <v>389.94</v>
      </c>
      <c r="X425">
        <v>89.94</v>
      </c>
      <c r="Y425">
        <v>1</v>
      </c>
      <c r="Z425" t="s">
        <v>82</v>
      </c>
      <c r="AA425" t="s">
        <v>2409</v>
      </c>
      <c r="AF425" s="4"/>
      <c r="AG425" s="4"/>
      <c r="AH425" t="s">
        <v>79</v>
      </c>
      <c r="AI425" t="s">
        <v>241</v>
      </c>
      <c r="AJ425" t="s">
        <v>86</v>
      </c>
      <c r="AK425" t="s">
        <v>1044</v>
      </c>
      <c r="AL425" t="s">
        <v>1572</v>
      </c>
      <c r="AM425" t="s">
        <v>67</v>
      </c>
      <c r="AN425" t="s">
        <v>1548</v>
      </c>
      <c r="AO425" t="s">
        <v>86</v>
      </c>
      <c r="AP425" t="s">
        <v>2350</v>
      </c>
    </row>
    <row r="426" spans="1:42" x14ac:dyDescent="0.25">
      <c r="A426">
        <v>296</v>
      </c>
      <c r="B426">
        <v>47</v>
      </c>
      <c r="C426" s="4">
        <v>43921</v>
      </c>
      <c r="D426">
        <v>1</v>
      </c>
      <c r="E426" t="s">
        <v>39</v>
      </c>
      <c r="F426" t="s">
        <v>50</v>
      </c>
      <c r="G426" t="s">
        <v>55</v>
      </c>
      <c r="H426" t="s">
        <v>58</v>
      </c>
      <c r="I426" s="4">
        <v>43732</v>
      </c>
      <c r="J426">
        <v>1</v>
      </c>
      <c r="K426" t="s">
        <v>61</v>
      </c>
      <c r="L426" s="4">
        <v>43615</v>
      </c>
      <c r="M426" s="4">
        <v>43830</v>
      </c>
      <c r="N426">
        <v>1</v>
      </c>
      <c r="O426" t="s">
        <v>67</v>
      </c>
      <c r="P426" t="s">
        <v>229</v>
      </c>
      <c r="Q426">
        <v>1</v>
      </c>
      <c r="R426" t="s">
        <v>391</v>
      </c>
      <c r="S426" t="s">
        <v>953</v>
      </c>
      <c r="T426" t="s">
        <v>1487</v>
      </c>
      <c r="U426" t="s">
        <v>80</v>
      </c>
      <c r="V426" t="s">
        <v>1562</v>
      </c>
      <c r="W426">
        <v>59.9</v>
      </c>
      <c r="X426">
        <v>19.98</v>
      </c>
      <c r="Y426">
        <v>1</v>
      </c>
      <c r="Z426" t="s">
        <v>90</v>
      </c>
      <c r="AA426" t="s">
        <v>2328</v>
      </c>
      <c r="AF426" s="4"/>
      <c r="AG426" s="4"/>
      <c r="AH426" t="s">
        <v>67</v>
      </c>
      <c r="AI426" t="s">
        <v>229</v>
      </c>
      <c r="AJ426" t="s">
        <v>391</v>
      </c>
      <c r="AK426" t="s">
        <v>953</v>
      </c>
      <c r="AL426" t="s">
        <v>1487</v>
      </c>
      <c r="AM426" t="s">
        <v>80</v>
      </c>
      <c r="AN426" t="s">
        <v>1562</v>
      </c>
      <c r="AO426" t="s">
        <v>90</v>
      </c>
      <c r="AP426" t="s">
        <v>2328</v>
      </c>
    </row>
    <row r="427" spans="1:42" x14ac:dyDescent="0.25">
      <c r="A427">
        <v>297</v>
      </c>
      <c r="B427">
        <v>301</v>
      </c>
      <c r="C427" s="4">
        <v>43921</v>
      </c>
      <c r="D427">
        <v>4</v>
      </c>
      <c r="E427" t="s">
        <v>40</v>
      </c>
      <c r="F427" t="s">
        <v>51</v>
      </c>
      <c r="G427" t="s">
        <v>56</v>
      </c>
      <c r="H427" t="s">
        <v>58</v>
      </c>
      <c r="I427" s="4">
        <v>43720</v>
      </c>
      <c r="J427">
        <v>3</v>
      </c>
      <c r="K427" t="s">
        <v>59</v>
      </c>
      <c r="L427" s="4">
        <v>43615</v>
      </c>
      <c r="M427" s="4">
        <v>43830</v>
      </c>
      <c r="N427">
        <v>2</v>
      </c>
      <c r="O427" t="s">
        <v>141</v>
      </c>
      <c r="P427" t="s">
        <v>303</v>
      </c>
      <c r="Q427">
        <v>2</v>
      </c>
      <c r="R427" t="s">
        <v>601</v>
      </c>
      <c r="S427" t="s">
        <v>1154</v>
      </c>
      <c r="T427" t="s">
        <v>1679</v>
      </c>
      <c r="U427" t="s">
        <v>109</v>
      </c>
      <c r="V427" t="s">
        <v>2037</v>
      </c>
      <c r="W427">
        <v>504.96</v>
      </c>
      <c r="X427">
        <v>89.96</v>
      </c>
      <c r="Y427">
        <v>2</v>
      </c>
      <c r="Z427" t="s">
        <v>2161</v>
      </c>
      <c r="AA427" t="s">
        <v>2441</v>
      </c>
      <c r="AF427" s="4"/>
      <c r="AG427" s="4"/>
      <c r="AH427" t="s">
        <v>86</v>
      </c>
      <c r="AI427" t="s">
        <v>248</v>
      </c>
      <c r="AJ427" t="s">
        <v>454</v>
      </c>
      <c r="AK427" t="s">
        <v>1017</v>
      </c>
      <c r="AL427" t="s">
        <v>1547</v>
      </c>
      <c r="AM427" t="s">
        <v>67</v>
      </c>
      <c r="AN427" t="s">
        <v>1577</v>
      </c>
      <c r="AO427" t="s">
        <v>547</v>
      </c>
      <c r="AP427" t="s">
        <v>2354</v>
      </c>
    </row>
    <row r="428" spans="1:42" x14ac:dyDescent="0.25">
      <c r="A428">
        <v>297</v>
      </c>
      <c r="B428">
        <v>301</v>
      </c>
      <c r="C428" s="4">
        <v>43921</v>
      </c>
      <c r="D428">
        <v>4</v>
      </c>
      <c r="E428" t="s">
        <v>40</v>
      </c>
      <c r="F428" t="s">
        <v>51</v>
      </c>
      <c r="G428" t="s">
        <v>56</v>
      </c>
      <c r="H428" t="s">
        <v>58</v>
      </c>
      <c r="I428" s="4">
        <v>43720</v>
      </c>
      <c r="J428">
        <v>3</v>
      </c>
      <c r="K428" t="s">
        <v>59</v>
      </c>
      <c r="L428" s="4">
        <v>43615</v>
      </c>
      <c r="M428" s="4">
        <v>43830</v>
      </c>
      <c r="N428">
        <v>2</v>
      </c>
      <c r="O428" t="s">
        <v>141</v>
      </c>
      <c r="P428" t="s">
        <v>303</v>
      </c>
      <c r="Q428">
        <v>2</v>
      </c>
      <c r="R428" t="s">
        <v>601</v>
      </c>
      <c r="S428" t="s">
        <v>1154</v>
      </c>
      <c r="T428" t="s">
        <v>1679</v>
      </c>
      <c r="U428" t="s">
        <v>109</v>
      </c>
      <c r="V428" t="s">
        <v>2037</v>
      </c>
      <c r="W428">
        <v>504.96</v>
      </c>
      <c r="X428">
        <v>89.96</v>
      </c>
      <c r="Y428">
        <v>2</v>
      </c>
      <c r="Z428" t="s">
        <v>2161</v>
      </c>
      <c r="AA428" t="s">
        <v>2441</v>
      </c>
      <c r="AF428" s="4"/>
      <c r="AG428" s="4"/>
      <c r="AH428" t="s">
        <v>67</v>
      </c>
      <c r="AI428" t="s">
        <v>229</v>
      </c>
      <c r="AJ428" t="s">
        <v>623</v>
      </c>
      <c r="AK428" t="s">
        <v>1173</v>
      </c>
      <c r="AL428" t="s">
        <v>1577</v>
      </c>
      <c r="AM428" t="s">
        <v>69</v>
      </c>
      <c r="AN428" t="s">
        <v>1548</v>
      </c>
      <c r="AO428" t="s">
        <v>79</v>
      </c>
      <c r="AP428" t="s">
        <v>2349</v>
      </c>
    </row>
    <row r="429" spans="1:42" x14ac:dyDescent="0.25">
      <c r="A429">
        <v>298</v>
      </c>
      <c r="B429">
        <v>406</v>
      </c>
      <c r="C429" s="4">
        <v>43921</v>
      </c>
      <c r="D429">
        <v>8</v>
      </c>
      <c r="E429" t="s">
        <v>43</v>
      </c>
      <c r="F429" t="s">
        <v>54</v>
      </c>
      <c r="G429" t="s">
        <v>56</v>
      </c>
      <c r="H429" t="s">
        <v>57</v>
      </c>
      <c r="I429" s="4">
        <v>43729</v>
      </c>
      <c r="J429">
        <v>3</v>
      </c>
      <c r="K429" t="s">
        <v>59</v>
      </c>
      <c r="L429" s="4">
        <v>43615</v>
      </c>
      <c r="M429" s="4">
        <v>43830</v>
      </c>
      <c r="N429">
        <v>2</v>
      </c>
      <c r="O429" t="s">
        <v>142</v>
      </c>
      <c r="P429" t="s">
        <v>304</v>
      </c>
      <c r="Q429">
        <v>2</v>
      </c>
      <c r="R429" t="s">
        <v>602</v>
      </c>
      <c r="S429" t="s">
        <v>1155</v>
      </c>
      <c r="T429" t="s">
        <v>1680</v>
      </c>
      <c r="U429" t="s">
        <v>170</v>
      </c>
      <c r="V429" t="s">
        <v>2032</v>
      </c>
      <c r="W429">
        <v>2706.97</v>
      </c>
      <c r="X429">
        <v>149.94</v>
      </c>
      <c r="Y429">
        <v>2</v>
      </c>
      <c r="Z429" t="s">
        <v>2162</v>
      </c>
      <c r="AA429" t="s">
        <v>2442</v>
      </c>
      <c r="AF429" s="4"/>
      <c r="AG429" s="4"/>
      <c r="AH429" t="s">
        <v>86</v>
      </c>
      <c r="AI429" t="s">
        <v>248</v>
      </c>
      <c r="AJ429" t="s">
        <v>584</v>
      </c>
      <c r="AK429" t="s">
        <v>1062</v>
      </c>
      <c r="AL429" t="s">
        <v>1665</v>
      </c>
      <c r="AM429" t="s">
        <v>69</v>
      </c>
      <c r="AN429" t="s">
        <v>1577</v>
      </c>
      <c r="AO429" t="s">
        <v>530</v>
      </c>
      <c r="AP429" t="s">
        <v>2367</v>
      </c>
    </row>
    <row r="430" spans="1:42" x14ac:dyDescent="0.25">
      <c r="A430">
        <v>298</v>
      </c>
      <c r="B430">
        <v>406</v>
      </c>
      <c r="C430" s="4">
        <v>43921</v>
      </c>
      <c r="D430">
        <v>8</v>
      </c>
      <c r="E430" t="s">
        <v>43</v>
      </c>
      <c r="F430" t="s">
        <v>54</v>
      </c>
      <c r="G430" t="s">
        <v>56</v>
      </c>
      <c r="H430" t="s">
        <v>57</v>
      </c>
      <c r="I430" s="4">
        <v>43729</v>
      </c>
      <c r="J430">
        <v>3</v>
      </c>
      <c r="K430" t="s">
        <v>59</v>
      </c>
      <c r="L430" s="4">
        <v>43615</v>
      </c>
      <c r="M430" s="4">
        <v>43830</v>
      </c>
      <c r="N430">
        <v>2</v>
      </c>
      <c r="O430" t="s">
        <v>142</v>
      </c>
      <c r="P430" t="s">
        <v>304</v>
      </c>
      <c r="Q430">
        <v>2</v>
      </c>
      <c r="R430" t="s">
        <v>602</v>
      </c>
      <c r="S430" t="s">
        <v>1155</v>
      </c>
      <c r="T430" t="s">
        <v>1680</v>
      </c>
      <c r="U430" t="s">
        <v>170</v>
      </c>
      <c r="V430" t="s">
        <v>2032</v>
      </c>
      <c r="W430">
        <v>2706.97</v>
      </c>
      <c r="X430">
        <v>149.94</v>
      </c>
      <c r="Y430">
        <v>2</v>
      </c>
      <c r="Z430" t="s">
        <v>2162</v>
      </c>
      <c r="AA430" t="s">
        <v>2442</v>
      </c>
      <c r="AF430" s="4"/>
      <c r="AG430" s="4"/>
      <c r="AH430" t="s">
        <v>69</v>
      </c>
      <c r="AI430" t="s">
        <v>231</v>
      </c>
      <c r="AJ430" t="s">
        <v>856</v>
      </c>
      <c r="AK430" t="s">
        <v>1393</v>
      </c>
      <c r="AL430" t="s">
        <v>1909</v>
      </c>
      <c r="AM430" t="s">
        <v>70</v>
      </c>
      <c r="AN430" t="s">
        <v>1577</v>
      </c>
      <c r="AO430" t="s">
        <v>67</v>
      </c>
      <c r="AP430" t="s">
        <v>2373</v>
      </c>
    </row>
    <row r="431" spans="1:42" x14ac:dyDescent="0.25">
      <c r="A431">
        <v>299</v>
      </c>
      <c r="B431">
        <v>433</v>
      </c>
      <c r="C431" s="4">
        <v>43922</v>
      </c>
      <c r="D431">
        <v>10</v>
      </c>
      <c r="E431" t="s">
        <v>42</v>
      </c>
      <c r="F431" t="s">
        <v>53</v>
      </c>
      <c r="G431" t="s">
        <v>55</v>
      </c>
      <c r="H431" t="s">
        <v>58</v>
      </c>
      <c r="I431" s="4">
        <v>43680</v>
      </c>
      <c r="J431">
        <v>1</v>
      </c>
      <c r="K431" t="s">
        <v>61</v>
      </c>
      <c r="L431" s="4">
        <v>43615</v>
      </c>
      <c r="M431" s="4">
        <v>43830</v>
      </c>
      <c r="N431">
        <v>2</v>
      </c>
      <c r="O431" t="s">
        <v>87</v>
      </c>
      <c r="P431" t="s">
        <v>249</v>
      </c>
      <c r="Q431">
        <v>2</v>
      </c>
      <c r="R431" t="s">
        <v>603</v>
      </c>
      <c r="S431" t="s">
        <v>1156</v>
      </c>
      <c r="T431" t="s">
        <v>1681</v>
      </c>
      <c r="U431" t="s">
        <v>103</v>
      </c>
      <c r="V431" t="s">
        <v>2038</v>
      </c>
      <c r="W431">
        <v>170.92</v>
      </c>
      <c r="X431">
        <v>74.959999999999994</v>
      </c>
      <c r="Y431">
        <v>2</v>
      </c>
      <c r="Z431" t="s">
        <v>2111</v>
      </c>
      <c r="AA431" t="s">
        <v>2382</v>
      </c>
      <c r="AF431" s="4"/>
      <c r="AG431" s="4"/>
      <c r="AH431" t="s">
        <v>79</v>
      </c>
      <c r="AI431" t="s">
        <v>241</v>
      </c>
      <c r="AJ431" t="s">
        <v>500</v>
      </c>
      <c r="AK431" t="s">
        <v>1063</v>
      </c>
      <c r="AL431" t="s">
        <v>1591</v>
      </c>
      <c r="AM431" t="s">
        <v>69</v>
      </c>
      <c r="AN431" t="s">
        <v>1548</v>
      </c>
      <c r="AO431" t="s">
        <v>455</v>
      </c>
      <c r="AP431" t="s">
        <v>2340</v>
      </c>
    </row>
    <row r="432" spans="1:42" x14ac:dyDescent="0.25">
      <c r="A432">
        <v>299</v>
      </c>
      <c r="B432">
        <v>433</v>
      </c>
      <c r="C432" s="4">
        <v>43922</v>
      </c>
      <c r="D432">
        <v>10</v>
      </c>
      <c r="E432" t="s">
        <v>42</v>
      </c>
      <c r="F432" t="s">
        <v>53</v>
      </c>
      <c r="G432" t="s">
        <v>55</v>
      </c>
      <c r="H432" t="s">
        <v>58</v>
      </c>
      <c r="I432" s="4">
        <v>43680</v>
      </c>
      <c r="J432">
        <v>1</v>
      </c>
      <c r="K432" t="s">
        <v>61</v>
      </c>
      <c r="L432" s="4">
        <v>43615</v>
      </c>
      <c r="M432" s="4">
        <v>43830</v>
      </c>
      <c r="N432">
        <v>2</v>
      </c>
      <c r="O432" t="s">
        <v>87</v>
      </c>
      <c r="P432" t="s">
        <v>249</v>
      </c>
      <c r="Q432">
        <v>2</v>
      </c>
      <c r="R432" t="s">
        <v>603</v>
      </c>
      <c r="S432" t="s">
        <v>1156</v>
      </c>
      <c r="T432" t="s">
        <v>1681</v>
      </c>
      <c r="U432" t="s">
        <v>103</v>
      </c>
      <c r="V432" t="s">
        <v>2038</v>
      </c>
      <c r="W432">
        <v>170.92</v>
      </c>
      <c r="X432">
        <v>74.959999999999994</v>
      </c>
      <c r="Y432">
        <v>2</v>
      </c>
      <c r="Z432" t="s">
        <v>2111</v>
      </c>
      <c r="AA432" t="s">
        <v>2382</v>
      </c>
      <c r="AF432" s="4"/>
      <c r="AG432" s="4"/>
      <c r="AH432" t="s">
        <v>70</v>
      </c>
      <c r="AI432" t="s">
        <v>232</v>
      </c>
      <c r="AJ432" t="s">
        <v>550</v>
      </c>
      <c r="AK432" t="s">
        <v>1111</v>
      </c>
      <c r="AL432" t="s">
        <v>1631</v>
      </c>
      <c r="AM432" t="s">
        <v>67</v>
      </c>
      <c r="AN432" t="s">
        <v>1517</v>
      </c>
      <c r="AO432" t="s">
        <v>673</v>
      </c>
      <c r="AP432" t="s">
        <v>2348</v>
      </c>
    </row>
    <row r="433" spans="1:42" x14ac:dyDescent="0.25">
      <c r="A433">
        <v>300</v>
      </c>
      <c r="B433">
        <v>398</v>
      </c>
      <c r="C433" s="4">
        <v>43923</v>
      </c>
      <c r="D433">
        <v>8</v>
      </c>
      <c r="E433" t="s">
        <v>43</v>
      </c>
      <c r="F433" t="s">
        <v>54</v>
      </c>
      <c r="G433" t="s">
        <v>56</v>
      </c>
      <c r="H433" t="s">
        <v>57</v>
      </c>
      <c r="I433" s="4">
        <v>43579</v>
      </c>
      <c r="J433">
        <v>3</v>
      </c>
      <c r="L433" s="4"/>
      <c r="M433" s="4"/>
      <c r="N433">
        <v>1</v>
      </c>
      <c r="O433" t="s">
        <v>78</v>
      </c>
      <c r="P433" t="s">
        <v>240</v>
      </c>
      <c r="Q433">
        <v>1</v>
      </c>
      <c r="R433" t="s">
        <v>604</v>
      </c>
      <c r="S433" t="s">
        <v>1136</v>
      </c>
      <c r="T433" t="s">
        <v>1682</v>
      </c>
      <c r="U433" t="s">
        <v>69</v>
      </c>
      <c r="V433" t="s">
        <v>1548</v>
      </c>
      <c r="W433">
        <v>4.75</v>
      </c>
      <c r="X433">
        <v>14.99</v>
      </c>
      <c r="Y433">
        <v>1</v>
      </c>
      <c r="Z433" t="s">
        <v>469</v>
      </c>
      <c r="AA433" t="s">
        <v>2339</v>
      </c>
      <c r="AF433" s="4"/>
      <c r="AG433" s="4"/>
      <c r="AH433" t="s">
        <v>78</v>
      </c>
      <c r="AI433" t="s">
        <v>240</v>
      </c>
      <c r="AJ433" t="s">
        <v>604</v>
      </c>
      <c r="AK433" t="s">
        <v>1136</v>
      </c>
      <c r="AL433" t="s">
        <v>1682</v>
      </c>
      <c r="AM433" t="s">
        <v>69</v>
      </c>
      <c r="AN433" t="s">
        <v>1548</v>
      </c>
      <c r="AO433" t="s">
        <v>469</v>
      </c>
      <c r="AP433" t="s">
        <v>2339</v>
      </c>
    </row>
    <row r="434" spans="1:42" x14ac:dyDescent="0.25">
      <c r="A434">
        <v>301</v>
      </c>
      <c r="B434">
        <v>67</v>
      </c>
      <c r="C434" s="4">
        <v>43924</v>
      </c>
      <c r="D434">
        <v>7</v>
      </c>
      <c r="E434" t="s">
        <v>35</v>
      </c>
      <c r="F434" t="s">
        <v>46</v>
      </c>
      <c r="G434" t="s">
        <v>56</v>
      </c>
      <c r="H434" t="s">
        <v>58</v>
      </c>
      <c r="I434" s="4">
        <v>43918</v>
      </c>
      <c r="J434">
        <v>7</v>
      </c>
      <c r="K434" t="s">
        <v>61</v>
      </c>
      <c r="L434" s="4">
        <v>43915</v>
      </c>
      <c r="M434" s="4">
        <v>44012</v>
      </c>
      <c r="N434">
        <v>1</v>
      </c>
      <c r="O434" t="s">
        <v>84</v>
      </c>
      <c r="P434" t="s">
        <v>246</v>
      </c>
      <c r="Q434">
        <v>1</v>
      </c>
      <c r="R434" t="s">
        <v>564</v>
      </c>
      <c r="S434" t="s">
        <v>1124</v>
      </c>
      <c r="T434" t="s">
        <v>1647</v>
      </c>
      <c r="U434" t="s">
        <v>69</v>
      </c>
      <c r="V434" t="s">
        <v>1548</v>
      </c>
      <c r="W434">
        <v>279.99</v>
      </c>
      <c r="X434">
        <v>14.99</v>
      </c>
      <c r="Y434">
        <v>1</v>
      </c>
      <c r="Z434" t="s">
        <v>645</v>
      </c>
      <c r="AA434" t="s">
        <v>2347</v>
      </c>
      <c r="AF434" s="4"/>
      <c r="AG434" s="4"/>
      <c r="AH434" t="s">
        <v>84</v>
      </c>
      <c r="AI434" t="s">
        <v>246</v>
      </c>
      <c r="AJ434" t="s">
        <v>564</v>
      </c>
      <c r="AK434" t="s">
        <v>1124</v>
      </c>
      <c r="AL434" t="s">
        <v>1647</v>
      </c>
      <c r="AM434" t="s">
        <v>69</v>
      </c>
      <c r="AN434" t="s">
        <v>1548</v>
      </c>
      <c r="AO434" t="s">
        <v>645</v>
      </c>
      <c r="AP434" t="s">
        <v>2347</v>
      </c>
    </row>
    <row r="435" spans="1:42" x14ac:dyDescent="0.25">
      <c r="A435">
        <v>302</v>
      </c>
      <c r="B435">
        <v>348</v>
      </c>
      <c r="C435" s="4">
        <v>43924</v>
      </c>
      <c r="D435">
        <v>9</v>
      </c>
      <c r="E435" t="s">
        <v>41</v>
      </c>
      <c r="F435" t="s">
        <v>52</v>
      </c>
      <c r="G435" t="s">
        <v>56</v>
      </c>
      <c r="H435" t="s">
        <v>57</v>
      </c>
      <c r="I435" s="4">
        <v>43602</v>
      </c>
      <c r="J435">
        <v>1</v>
      </c>
      <c r="L435" s="4"/>
      <c r="M435" s="4"/>
      <c r="N435">
        <v>1</v>
      </c>
      <c r="O435" t="s">
        <v>69</v>
      </c>
      <c r="P435" t="s">
        <v>231</v>
      </c>
      <c r="Q435">
        <v>1</v>
      </c>
      <c r="R435" t="s">
        <v>434</v>
      </c>
      <c r="S435" t="s">
        <v>991</v>
      </c>
      <c r="T435" t="s">
        <v>1524</v>
      </c>
      <c r="U435" t="s">
        <v>67</v>
      </c>
      <c r="V435" t="s">
        <v>1577</v>
      </c>
      <c r="W435">
        <v>2789.97</v>
      </c>
      <c r="X435">
        <v>74.97</v>
      </c>
      <c r="Y435">
        <v>1</v>
      </c>
      <c r="Z435" t="s">
        <v>69</v>
      </c>
      <c r="AA435" t="s">
        <v>2360</v>
      </c>
      <c r="AF435" s="4"/>
      <c r="AG435" s="4"/>
      <c r="AH435" t="s">
        <v>69</v>
      </c>
      <c r="AI435" t="s">
        <v>231</v>
      </c>
      <c r="AJ435" t="s">
        <v>434</v>
      </c>
      <c r="AK435" t="s">
        <v>991</v>
      </c>
      <c r="AL435" t="s">
        <v>1524</v>
      </c>
      <c r="AM435" t="s">
        <v>67</v>
      </c>
      <c r="AN435" t="s">
        <v>1577</v>
      </c>
      <c r="AO435" t="s">
        <v>69</v>
      </c>
      <c r="AP435" t="s">
        <v>2360</v>
      </c>
    </row>
    <row r="436" spans="1:42" x14ac:dyDescent="0.25">
      <c r="A436">
        <v>303</v>
      </c>
      <c r="B436">
        <v>235</v>
      </c>
      <c r="C436" s="4">
        <v>43925</v>
      </c>
      <c r="D436">
        <v>4</v>
      </c>
      <c r="E436" t="s">
        <v>40</v>
      </c>
      <c r="F436" t="s">
        <v>51</v>
      </c>
      <c r="G436" t="s">
        <v>56</v>
      </c>
      <c r="H436" t="s">
        <v>58</v>
      </c>
      <c r="I436" s="4">
        <v>43737</v>
      </c>
      <c r="J436">
        <v>3</v>
      </c>
      <c r="K436" t="s">
        <v>59</v>
      </c>
      <c r="L436" s="4">
        <v>43615</v>
      </c>
      <c r="M436" s="4">
        <v>43830</v>
      </c>
      <c r="N436">
        <v>2</v>
      </c>
      <c r="O436" t="s">
        <v>113</v>
      </c>
      <c r="P436" t="s">
        <v>275</v>
      </c>
      <c r="Q436">
        <v>2</v>
      </c>
      <c r="R436" t="s">
        <v>605</v>
      </c>
      <c r="S436" t="s">
        <v>1157</v>
      </c>
      <c r="T436" t="s">
        <v>1683</v>
      </c>
      <c r="U436" t="s">
        <v>85</v>
      </c>
      <c r="V436" t="s">
        <v>2030</v>
      </c>
      <c r="W436">
        <v>449.98</v>
      </c>
      <c r="X436">
        <v>49.97</v>
      </c>
      <c r="Y436">
        <v>2</v>
      </c>
      <c r="Z436" t="s">
        <v>2124</v>
      </c>
      <c r="AA436" t="s">
        <v>2399</v>
      </c>
      <c r="AF436" s="4"/>
      <c r="AG436" s="4"/>
      <c r="AH436" t="s">
        <v>65</v>
      </c>
      <c r="AI436" t="s">
        <v>227</v>
      </c>
      <c r="AJ436" t="s">
        <v>545</v>
      </c>
      <c r="AK436" t="s">
        <v>1106</v>
      </c>
      <c r="AL436" t="s">
        <v>1632</v>
      </c>
      <c r="AM436" t="s">
        <v>69</v>
      </c>
      <c r="AN436" t="s">
        <v>1517</v>
      </c>
      <c r="AO436" t="s">
        <v>431</v>
      </c>
      <c r="AP436" t="s">
        <v>2326</v>
      </c>
    </row>
    <row r="437" spans="1:42" x14ac:dyDescent="0.25">
      <c r="A437">
        <v>303</v>
      </c>
      <c r="B437">
        <v>235</v>
      </c>
      <c r="C437" s="4">
        <v>43925</v>
      </c>
      <c r="D437">
        <v>4</v>
      </c>
      <c r="E437" t="s">
        <v>40</v>
      </c>
      <c r="F437" t="s">
        <v>51</v>
      </c>
      <c r="G437" t="s">
        <v>56</v>
      </c>
      <c r="H437" t="s">
        <v>58</v>
      </c>
      <c r="I437" s="4">
        <v>43737</v>
      </c>
      <c r="J437">
        <v>3</v>
      </c>
      <c r="K437" t="s">
        <v>59</v>
      </c>
      <c r="L437" s="4">
        <v>43615</v>
      </c>
      <c r="M437" s="4">
        <v>43830</v>
      </c>
      <c r="N437">
        <v>2</v>
      </c>
      <c r="O437" t="s">
        <v>113</v>
      </c>
      <c r="P437" t="s">
        <v>275</v>
      </c>
      <c r="Q437">
        <v>2</v>
      </c>
      <c r="R437" t="s">
        <v>605</v>
      </c>
      <c r="S437" t="s">
        <v>1157</v>
      </c>
      <c r="T437" t="s">
        <v>1683</v>
      </c>
      <c r="U437" t="s">
        <v>85</v>
      </c>
      <c r="V437" t="s">
        <v>2030</v>
      </c>
      <c r="W437">
        <v>449.98</v>
      </c>
      <c r="X437">
        <v>49.97</v>
      </c>
      <c r="Y437">
        <v>2</v>
      </c>
      <c r="Z437" t="s">
        <v>2124</v>
      </c>
      <c r="AA437" t="s">
        <v>2399</v>
      </c>
      <c r="AF437" s="4"/>
      <c r="AG437" s="4"/>
      <c r="AH437" t="s">
        <v>79</v>
      </c>
      <c r="AI437" t="s">
        <v>241</v>
      </c>
      <c r="AJ437" t="s">
        <v>86</v>
      </c>
      <c r="AK437" t="s">
        <v>1044</v>
      </c>
      <c r="AL437" t="s">
        <v>1572</v>
      </c>
      <c r="AM437" t="s">
        <v>80</v>
      </c>
      <c r="AN437" t="s">
        <v>1548</v>
      </c>
      <c r="AO437" t="s">
        <v>86</v>
      </c>
      <c r="AP437" t="s">
        <v>2350</v>
      </c>
    </row>
    <row r="438" spans="1:42" x14ac:dyDescent="0.25">
      <c r="A438">
        <v>304</v>
      </c>
      <c r="B438">
        <v>288</v>
      </c>
      <c r="C438" s="4">
        <v>43926</v>
      </c>
      <c r="D438">
        <v>8</v>
      </c>
      <c r="E438" t="s">
        <v>43</v>
      </c>
      <c r="F438" t="s">
        <v>54</v>
      </c>
      <c r="G438" t="s">
        <v>56</v>
      </c>
      <c r="H438" t="s">
        <v>58</v>
      </c>
      <c r="I438" s="4">
        <v>43610</v>
      </c>
      <c r="J438">
        <v>3</v>
      </c>
      <c r="L438" s="4"/>
      <c r="M438" s="4"/>
      <c r="N438">
        <v>1</v>
      </c>
      <c r="O438" t="s">
        <v>70</v>
      </c>
      <c r="P438" t="s">
        <v>232</v>
      </c>
      <c r="Q438">
        <v>1</v>
      </c>
      <c r="R438" t="s">
        <v>512</v>
      </c>
      <c r="S438" t="s">
        <v>1075</v>
      </c>
      <c r="T438" t="s">
        <v>1602</v>
      </c>
      <c r="U438" t="s">
        <v>67</v>
      </c>
      <c r="V438" t="s">
        <v>1517</v>
      </c>
      <c r="W438">
        <v>98.88</v>
      </c>
      <c r="X438">
        <v>59.97</v>
      </c>
      <c r="Y438">
        <v>1</v>
      </c>
      <c r="Z438" t="s">
        <v>673</v>
      </c>
      <c r="AA438" t="s">
        <v>2348</v>
      </c>
      <c r="AF438" s="4"/>
      <c r="AG438" s="4"/>
      <c r="AH438" t="s">
        <v>70</v>
      </c>
      <c r="AI438" t="s">
        <v>232</v>
      </c>
      <c r="AJ438" t="s">
        <v>512</v>
      </c>
      <c r="AK438" t="s">
        <v>1075</v>
      </c>
      <c r="AL438" t="s">
        <v>1602</v>
      </c>
      <c r="AM438" t="s">
        <v>67</v>
      </c>
      <c r="AN438" t="s">
        <v>1517</v>
      </c>
      <c r="AO438" t="s">
        <v>673</v>
      </c>
      <c r="AP438" t="s">
        <v>2348</v>
      </c>
    </row>
    <row r="439" spans="1:42" x14ac:dyDescent="0.25">
      <c r="A439">
        <v>305</v>
      </c>
      <c r="B439">
        <v>293</v>
      </c>
      <c r="C439" s="4">
        <v>43926</v>
      </c>
      <c r="D439">
        <v>5</v>
      </c>
      <c r="E439" t="s">
        <v>36</v>
      </c>
      <c r="F439" t="s">
        <v>47</v>
      </c>
      <c r="G439" t="s">
        <v>56</v>
      </c>
      <c r="H439" t="s">
        <v>58</v>
      </c>
      <c r="I439" s="4">
        <v>43621</v>
      </c>
      <c r="J439">
        <v>3</v>
      </c>
      <c r="K439" t="s">
        <v>59</v>
      </c>
      <c r="L439" s="4">
        <v>43615</v>
      </c>
      <c r="M439" s="4">
        <v>43830</v>
      </c>
      <c r="N439">
        <v>2</v>
      </c>
      <c r="O439" t="s">
        <v>75</v>
      </c>
      <c r="P439" t="s">
        <v>237</v>
      </c>
      <c r="Q439">
        <v>2</v>
      </c>
      <c r="R439" t="s">
        <v>606</v>
      </c>
      <c r="S439" t="s">
        <v>1158</v>
      </c>
      <c r="T439" t="s">
        <v>1684</v>
      </c>
      <c r="U439" t="s">
        <v>85</v>
      </c>
      <c r="V439" t="s">
        <v>1869</v>
      </c>
      <c r="W439">
        <v>130.77000000000001</v>
      </c>
      <c r="X439">
        <v>44.97</v>
      </c>
      <c r="Y439">
        <v>2</v>
      </c>
      <c r="Z439" t="s">
        <v>167</v>
      </c>
      <c r="AA439" t="s">
        <v>2356</v>
      </c>
      <c r="AF439" s="4"/>
      <c r="AG439" s="4"/>
      <c r="AH439" t="s">
        <v>80</v>
      </c>
      <c r="AI439" t="s">
        <v>242</v>
      </c>
      <c r="AJ439" t="s">
        <v>696</v>
      </c>
      <c r="AK439" t="s">
        <v>1236</v>
      </c>
      <c r="AL439" t="s">
        <v>1758</v>
      </c>
      <c r="AM439" t="s">
        <v>69</v>
      </c>
      <c r="AN439" t="s">
        <v>1548</v>
      </c>
      <c r="AO439" t="s">
        <v>80</v>
      </c>
      <c r="AP439" t="s">
        <v>2357</v>
      </c>
    </row>
    <row r="440" spans="1:42" x14ac:dyDescent="0.25">
      <c r="A440">
        <v>305</v>
      </c>
      <c r="B440">
        <v>293</v>
      </c>
      <c r="C440" s="4">
        <v>43926</v>
      </c>
      <c r="D440">
        <v>5</v>
      </c>
      <c r="E440" t="s">
        <v>36</v>
      </c>
      <c r="F440" t="s">
        <v>47</v>
      </c>
      <c r="G440" t="s">
        <v>56</v>
      </c>
      <c r="H440" t="s">
        <v>58</v>
      </c>
      <c r="I440" s="4">
        <v>43621</v>
      </c>
      <c r="J440">
        <v>3</v>
      </c>
      <c r="K440" t="s">
        <v>59</v>
      </c>
      <c r="L440" s="4">
        <v>43615</v>
      </c>
      <c r="M440" s="4">
        <v>43830</v>
      </c>
      <c r="N440">
        <v>2</v>
      </c>
      <c r="O440" t="s">
        <v>75</v>
      </c>
      <c r="P440" t="s">
        <v>237</v>
      </c>
      <c r="Q440">
        <v>2</v>
      </c>
      <c r="R440" t="s">
        <v>606</v>
      </c>
      <c r="S440" t="s">
        <v>1158</v>
      </c>
      <c r="T440" t="s">
        <v>1684</v>
      </c>
      <c r="U440" t="s">
        <v>85</v>
      </c>
      <c r="V440" t="s">
        <v>1869</v>
      </c>
      <c r="W440">
        <v>130.77000000000001</v>
      </c>
      <c r="X440">
        <v>44.97</v>
      </c>
      <c r="Y440">
        <v>2</v>
      </c>
      <c r="Z440" t="s">
        <v>167</v>
      </c>
      <c r="AA440" t="s">
        <v>2356</v>
      </c>
      <c r="AF440" s="4"/>
      <c r="AG440" s="4"/>
      <c r="AH440" t="s">
        <v>67</v>
      </c>
      <c r="AI440" t="s">
        <v>229</v>
      </c>
      <c r="AJ440" t="s">
        <v>412</v>
      </c>
      <c r="AK440" t="s">
        <v>974</v>
      </c>
      <c r="AL440" t="s">
        <v>1507</v>
      </c>
      <c r="AM440" t="s">
        <v>80</v>
      </c>
      <c r="AN440" t="s">
        <v>1548</v>
      </c>
      <c r="AO440" t="s">
        <v>79</v>
      </c>
      <c r="AP440" t="s">
        <v>2349</v>
      </c>
    </row>
    <row r="441" spans="1:42" x14ac:dyDescent="0.25">
      <c r="A441">
        <v>306</v>
      </c>
      <c r="B441">
        <v>140</v>
      </c>
      <c r="C441" s="4">
        <v>43927</v>
      </c>
      <c r="D441">
        <v>3</v>
      </c>
      <c r="E441" t="s">
        <v>34</v>
      </c>
      <c r="F441" t="s">
        <v>45</v>
      </c>
      <c r="G441" t="s">
        <v>56</v>
      </c>
      <c r="H441" t="s">
        <v>57</v>
      </c>
      <c r="I441" s="4">
        <v>43800</v>
      </c>
      <c r="J441">
        <v>1</v>
      </c>
      <c r="K441" t="s">
        <v>61</v>
      </c>
      <c r="L441" s="4">
        <v>43615</v>
      </c>
      <c r="M441" s="4">
        <v>43830</v>
      </c>
      <c r="N441">
        <v>1</v>
      </c>
      <c r="O441" t="s">
        <v>84</v>
      </c>
      <c r="P441" t="s">
        <v>246</v>
      </c>
      <c r="Q441">
        <v>1</v>
      </c>
      <c r="R441" t="s">
        <v>413</v>
      </c>
      <c r="S441" t="s">
        <v>975</v>
      </c>
      <c r="T441" t="s">
        <v>1508</v>
      </c>
      <c r="U441" t="s">
        <v>80</v>
      </c>
      <c r="V441" t="s">
        <v>1548</v>
      </c>
      <c r="W441">
        <v>20.5</v>
      </c>
      <c r="X441">
        <v>29.98</v>
      </c>
      <c r="Y441">
        <v>1</v>
      </c>
      <c r="Z441" t="s">
        <v>86</v>
      </c>
      <c r="AA441" t="s">
        <v>2350</v>
      </c>
      <c r="AF441" s="4"/>
      <c r="AG441" s="4"/>
      <c r="AH441" t="s">
        <v>84</v>
      </c>
      <c r="AI441" t="s">
        <v>246</v>
      </c>
      <c r="AJ441" t="s">
        <v>413</v>
      </c>
      <c r="AK441" t="s">
        <v>975</v>
      </c>
      <c r="AL441" t="s">
        <v>1508</v>
      </c>
      <c r="AM441" t="s">
        <v>80</v>
      </c>
      <c r="AN441" t="s">
        <v>1548</v>
      </c>
      <c r="AO441" t="s">
        <v>86</v>
      </c>
      <c r="AP441" t="s">
        <v>2350</v>
      </c>
    </row>
    <row r="442" spans="1:42" x14ac:dyDescent="0.25">
      <c r="A442">
        <v>307</v>
      </c>
      <c r="B442">
        <v>90</v>
      </c>
      <c r="C442" s="4">
        <v>43928</v>
      </c>
      <c r="D442">
        <v>3</v>
      </c>
      <c r="E442" t="s">
        <v>34</v>
      </c>
      <c r="F442" t="s">
        <v>45</v>
      </c>
      <c r="G442" t="s">
        <v>55</v>
      </c>
      <c r="H442" t="s">
        <v>58</v>
      </c>
      <c r="I442" s="4">
        <v>43824</v>
      </c>
      <c r="J442">
        <v>3</v>
      </c>
      <c r="K442" t="s">
        <v>59</v>
      </c>
      <c r="L442" s="4">
        <v>43615</v>
      </c>
      <c r="M442" s="4">
        <v>43830</v>
      </c>
      <c r="N442">
        <v>1</v>
      </c>
      <c r="O442" t="s">
        <v>79</v>
      </c>
      <c r="P442" t="s">
        <v>241</v>
      </c>
      <c r="Q442">
        <v>1</v>
      </c>
      <c r="R442" t="s">
        <v>521</v>
      </c>
      <c r="S442" t="s">
        <v>1078</v>
      </c>
      <c r="T442" t="s">
        <v>1611</v>
      </c>
      <c r="U442" t="s">
        <v>69</v>
      </c>
      <c r="V442" t="s">
        <v>1548</v>
      </c>
      <c r="W442">
        <v>55.69</v>
      </c>
      <c r="X442">
        <v>14.99</v>
      </c>
      <c r="Y442">
        <v>1</v>
      </c>
      <c r="Z442" t="s">
        <v>455</v>
      </c>
      <c r="AA442" t="s">
        <v>2340</v>
      </c>
      <c r="AF442" s="4"/>
      <c r="AG442" s="4"/>
      <c r="AH442" t="s">
        <v>79</v>
      </c>
      <c r="AI442" t="s">
        <v>241</v>
      </c>
      <c r="AJ442" t="s">
        <v>521</v>
      </c>
      <c r="AK442" t="s">
        <v>1078</v>
      </c>
      <c r="AL442" t="s">
        <v>1611</v>
      </c>
      <c r="AM442" t="s">
        <v>69</v>
      </c>
      <c r="AN442" t="s">
        <v>1548</v>
      </c>
      <c r="AO442" t="s">
        <v>455</v>
      </c>
      <c r="AP442" t="s">
        <v>2340</v>
      </c>
    </row>
    <row r="443" spans="1:42" x14ac:dyDescent="0.25">
      <c r="A443">
        <v>308</v>
      </c>
      <c r="B443">
        <v>289</v>
      </c>
      <c r="C443" s="4">
        <v>43928</v>
      </c>
      <c r="D443">
        <v>3</v>
      </c>
      <c r="E443" t="s">
        <v>34</v>
      </c>
      <c r="F443" t="s">
        <v>45</v>
      </c>
      <c r="G443" t="s">
        <v>55</v>
      </c>
      <c r="H443" t="s">
        <v>58</v>
      </c>
      <c r="I443" s="4">
        <v>43728</v>
      </c>
      <c r="J443">
        <v>3</v>
      </c>
      <c r="K443" t="s">
        <v>59</v>
      </c>
      <c r="L443" s="4">
        <v>43615</v>
      </c>
      <c r="M443" s="4">
        <v>43830</v>
      </c>
      <c r="N443">
        <v>2</v>
      </c>
      <c r="O443" t="s">
        <v>143</v>
      </c>
      <c r="P443" t="s">
        <v>305</v>
      </c>
      <c r="Q443">
        <v>2</v>
      </c>
      <c r="R443" t="s">
        <v>607</v>
      </c>
      <c r="S443" t="s">
        <v>1159</v>
      </c>
      <c r="T443" t="s">
        <v>1685</v>
      </c>
      <c r="U443" t="s">
        <v>83</v>
      </c>
      <c r="V443" t="s">
        <v>2037</v>
      </c>
      <c r="W443">
        <v>531.95000000000005</v>
      </c>
      <c r="X443">
        <v>104.95</v>
      </c>
      <c r="Y443">
        <v>2</v>
      </c>
      <c r="Z443" t="s">
        <v>2163</v>
      </c>
      <c r="AA443" t="s">
        <v>2443</v>
      </c>
      <c r="AF443" s="4"/>
      <c r="AG443" s="4"/>
      <c r="AH443" t="s">
        <v>86</v>
      </c>
      <c r="AI443" t="s">
        <v>248</v>
      </c>
      <c r="AJ443" t="s">
        <v>454</v>
      </c>
      <c r="AK443" t="s">
        <v>1017</v>
      </c>
      <c r="AL443" t="s">
        <v>1547</v>
      </c>
      <c r="AM443" t="s">
        <v>67</v>
      </c>
      <c r="AN443" t="s">
        <v>1577</v>
      </c>
      <c r="AO443" t="s">
        <v>547</v>
      </c>
      <c r="AP443" t="s">
        <v>2354</v>
      </c>
    </row>
    <row r="444" spans="1:42" x14ac:dyDescent="0.25">
      <c r="A444">
        <v>308</v>
      </c>
      <c r="B444">
        <v>289</v>
      </c>
      <c r="C444" s="4">
        <v>43928</v>
      </c>
      <c r="D444">
        <v>3</v>
      </c>
      <c r="E444" t="s">
        <v>34</v>
      </c>
      <c r="F444" t="s">
        <v>45</v>
      </c>
      <c r="G444" t="s">
        <v>55</v>
      </c>
      <c r="H444" t="s">
        <v>58</v>
      </c>
      <c r="I444" s="4">
        <v>43728</v>
      </c>
      <c r="J444">
        <v>3</v>
      </c>
      <c r="K444" t="s">
        <v>59</v>
      </c>
      <c r="L444" s="4">
        <v>43615</v>
      </c>
      <c r="M444" s="4">
        <v>43830</v>
      </c>
      <c r="N444">
        <v>2</v>
      </c>
      <c r="O444" t="s">
        <v>143</v>
      </c>
      <c r="P444" t="s">
        <v>305</v>
      </c>
      <c r="Q444">
        <v>2</v>
      </c>
      <c r="R444" t="s">
        <v>607</v>
      </c>
      <c r="S444" t="s">
        <v>1159</v>
      </c>
      <c r="T444" t="s">
        <v>1685</v>
      </c>
      <c r="U444" t="s">
        <v>83</v>
      </c>
      <c r="V444" t="s">
        <v>2037</v>
      </c>
      <c r="W444">
        <v>531.95000000000005</v>
      </c>
      <c r="X444">
        <v>104.95</v>
      </c>
      <c r="Y444">
        <v>2</v>
      </c>
      <c r="Z444" t="s">
        <v>2163</v>
      </c>
      <c r="AA444" t="s">
        <v>2443</v>
      </c>
      <c r="AF444" s="4"/>
      <c r="AG444" s="4"/>
      <c r="AH444" t="s">
        <v>78</v>
      </c>
      <c r="AI444" t="s">
        <v>240</v>
      </c>
      <c r="AJ444" t="s">
        <v>79</v>
      </c>
      <c r="AK444" t="s">
        <v>1080</v>
      </c>
      <c r="AL444" t="s">
        <v>1606</v>
      </c>
      <c r="AM444" t="s">
        <v>80</v>
      </c>
      <c r="AN444" t="s">
        <v>1548</v>
      </c>
      <c r="AO444" t="s">
        <v>393</v>
      </c>
      <c r="AP444" t="s">
        <v>2345</v>
      </c>
    </row>
    <row r="445" spans="1:42" x14ac:dyDescent="0.25">
      <c r="A445">
        <v>309</v>
      </c>
      <c r="B445">
        <v>198</v>
      </c>
      <c r="C445" s="4">
        <v>43929</v>
      </c>
      <c r="D445">
        <v>9</v>
      </c>
      <c r="E445" t="s">
        <v>41</v>
      </c>
      <c r="F445" t="s">
        <v>52</v>
      </c>
      <c r="G445" t="s">
        <v>56</v>
      </c>
      <c r="H445" t="s">
        <v>58</v>
      </c>
      <c r="I445" s="4">
        <v>43861</v>
      </c>
      <c r="J445">
        <v>4</v>
      </c>
      <c r="K445" t="s">
        <v>61</v>
      </c>
      <c r="L445" s="4">
        <v>43831</v>
      </c>
      <c r="M445" s="4">
        <v>43861</v>
      </c>
      <c r="N445">
        <v>1</v>
      </c>
      <c r="O445" t="s">
        <v>79</v>
      </c>
      <c r="P445" t="s">
        <v>241</v>
      </c>
      <c r="Q445">
        <v>1</v>
      </c>
      <c r="R445" t="s">
        <v>86</v>
      </c>
      <c r="S445" t="s">
        <v>1044</v>
      </c>
      <c r="T445" t="s">
        <v>1572</v>
      </c>
      <c r="U445" t="s">
        <v>69</v>
      </c>
      <c r="V445" t="s">
        <v>1548</v>
      </c>
      <c r="W445">
        <v>64.989999999999995</v>
      </c>
      <c r="X445">
        <v>14.99</v>
      </c>
      <c r="Y445">
        <v>1</v>
      </c>
      <c r="Z445" t="s">
        <v>86</v>
      </c>
      <c r="AA445" t="s">
        <v>2350</v>
      </c>
      <c r="AB445">
        <v>3</v>
      </c>
      <c r="AC445" t="s">
        <v>2633</v>
      </c>
      <c r="AD445">
        <v>595</v>
      </c>
      <c r="AE445" t="s">
        <v>2637</v>
      </c>
      <c r="AF445" s="4">
        <v>43901</v>
      </c>
      <c r="AG445" s="4">
        <v>43951</v>
      </c>
      <c r="AH445" t="s">
        <v>79</v>
      </c>
      <c r="AI445" t="s">
        <v>241</v>
      </c>
      <c r="AJ445" t="s">
        <v>86</v>
      </c>
      <c r="AK445" t="s">
        <v>1044</v>
      </c>
      <c r="AL445" t="s">
        <v>1572</v>
      </c>
      <c r="AM445" t="s">
        <v>69</v>
      </c>
      <c r="AN445" t="s">
        <v>1548</v>
      </c>
      <c r="AO445" t="s">
        <v>86</v>
      </c>
      <c r="AP445" t="s">
        <v>2350</v>
      </c>
    </row>
    <row r="446" spans="1:42" x14ac:dyDescent="0.25">
      <c r="A446">
        <v>310</v>
      </c>
      <c r="B446">
        <v>233</v>
      </c>
      <c r="C446" s="4">
        <v>43929</v>
      </c>
      <c r="D446">
        <v>2</v>
      </c>
      <c r="E446" t="s">
        <v>38</v>
      </c>
      <c r="F446" t="s">
        <v>49</v>
      </c>
      <c r="G446" t="s">
        <v>55</v>
      </c>
      <c r="H446" t="s">
        <v>57</v>
      </c>
      <c r="I446" s="4">
        <v>43719</v>
      </c>
      <c r="J446">
        <v>3</v>
      </c>
      <c r="K446" t="s">
        <v>59</v>
      </c>
      <c r="L446" s="4">
        <v>43615</v>
      </c>
      <c r="M446" s="4">
        <v>43830</v>
      </c>
      <c r="N446">
        <v>2</v>
      </c>
      <c r="O446" t="s">
        <v>74</v>
      </c>
      <c r="P446" t="s">
        <v>236</v>
      </c>
      <c r="Q446">
        <v>2</v>
      </c>
      <c r="R446" t="s">
        <v>608</v>
      </c>
      <c r="S446" t="s">
        <v>1160</v>
      </c>
      <c r="T446" t="s">
        <v>1686</v>
      </c>
      <c r="U446" t="s">
        <v>103</v>
      </c>
      <c r="V446" t="s">
        <v>1902</v>
      </c>
      <c r="W446">
        <v>151.46</v>
      </c>
      <c r="X446">
        <v>94.96</v>
      </c>
      <c r="Y446">
        <v>2</v>
      </c>
      <c r="Z446" t="s">
        <v>2164</v>
      </c>
      <c r="AA446" t="s">
        <v>2444</v>
      </c>
      <c r="AF446" s="4"/>
      <c r="AG446" s="4"/>
      <c r="AH446" t="s">
        <v>65</v>
      </c>
      <c r="AI446" t="s">
        <v>227</v>
      </c>
      <c r="AJ446" t="s">
        <v>519</v>
      </c>
      <c r="AK446" t="s">
        <v>1083</v>
      </c>
      <c r="AL446" t="s">
        <v>1609</v>
      </c>
      <c r="AM446" t="s">
        <v>69</v>
      </c>
      <c r="AN446" t="s">
        <v>1517</v>
      </c>
      <c r="AO446" t="s">
        <v>431</v>
      </c>
      <c r="AP446" t="s">
        <v>2326</v>
      </c>
    </row>
    <row r="447" spans="1:42" x14ac:dyDescent="0.25">
      <c r="A447">
        <v>310</v>
      </c>
      <c r="B447">
        <v>233</v>
      </c>
      <c r="C447" s="4">
        <v>43929</v>
      </c>
      <c r="D447">
        <v>2</v>
      </c>
      <c r="E447" t="s">
        <v>38</v>
      </c>
      <c r="F447" t="s">
        <v>49</v>
      </c>
      <c r="G447" t="s">
        <v>55</v>
      </c>
      <c r="H447" t="s">
        <v>57</v>
      </c>
      <c r="I447" s="4">
        <v>43719</v>
      </c>
      <c r="J447">
        <v>3</v>
      </c>
      <c r="K447" t="s">
        <v>59</v>
      </c>
      <c r="L447" s="4">
        <v>43615</v>
      </c>
      <c r="M447" s="4">
        <v>43830</v>
      </c>
      <c r="N447">
        <v>2</v>
      </c>
      <c r="O447" t="s">
        <v>74</v>
      </c>
      <c r="P447" t="s">
        <v>236</v>
      </c>
      <c r="Q447">
        <v>2</v>
      </c>
      <c r="R447" t="s">
        <v>608</v>
      </c>
      <c r="S447" t="s">
        <v>1160</v>
      </c>
      <c r="T447" t="s">
        <v>1686</v>
      </c>
      <c r="U447" t="s">
        <v>103</v>
      </c>
      <c r="V447" t="s">
        <v>1902</v>
      </c>
      <c r="W447">
        <v>151.46</v>
      </c>
      <c r="X447">
        <v>94.96</v>
      </c>
      <c r="Y447">
        <v>2</v>
      </c>
      <c r="Z447" t="s">
        <v>2164</v>
      </c>
      <c r="AA447" t="s">
        <v>2444</v>
      </c>
      <c r="AF447" s="4"/>
      <c r="AG447" s="4"/>
      <c r="AH447" t="s">
        <v>69</v>
      </c>
      <c r="AI447" t="s">
        <v>231</v>
      </c>
      <c r="AJ447" t="s">
        <v>878</v>
      </c>
      <c r="AK447" t="s">
        <v>1415</v>
      </c>
      <c r="AL447" t="s">
        <v>1930</v>
      </c>
      <c r="AM447" t="s">
        <v>67</v>
      </c>
      <c r="AN447" t="s">
        <v>1577</v>
      </c>
      <c r="AO447" t="s">
        <v>69</v>
      </c>
      <c r="AP447" t="s">
        <v>2360</v>
      </c>
    </row>
    <row r="448" spans="1:42" x14ac:dyDescent="0.25">
      <c r="A448">
        <v>311</v>
      </c>
      <c r="B448">
        <v>86</v>
      </c>
      <c r="C448" s="4">
        <v>43930</v>
      </c>
      <c r="D448">
        <v>2</v>
      </c>
      <c r="E448" t="s">
        <v>38</v>
      </c>
      <c r="F448" t="s">
        <v>49</v>
      </c>
      <c r="G448" t="s">
        <v>56</v>
      </c>
      <c r="H448" t="s">
        <v>57</v>
      </c>
      <c r="I448" s="4">
        <v>43878</v>
      </c>
      <c r="J448">
        <v>6</v>
      </c>
      <c r="K448" t="s">
        <v>59</v>
      </c>
      <c r="L448" s="4">
        <v>43862</v>
      </c>
      <c r="M448" s="4">
        <v>43889</v>
      </c>
      <c r="N448">
        <v>1</v>
      </c>
      <c r="O448" t="s">
        <v>78</v>
      </c>
      <c r="P448" t="s">
        <v>240</v>
      </c>
      <c r="Q448">
        <v>1</v>
      </c>
      <c r="R448" t="s">
        <v>67</v>
      </c>
      <c r="S448" t="s">
        <v>1120</v>
      </c>
      <c r="T448" t="s">
        <v>1643</v>
      </c>
      <c r="U448" t="s">
        <v>80</v>
      </c>
      <c r="V448" t="s">
        <v>1548</v>
      </c>
      <c r="W448">
        <v>7.98</v>
      </c>
      <c r="X448">
        <v>29.98</v>
      </c>
      <c r="Y448">
        <v>1</v>
      </c>
      <c r="Z448" t="s">
        <v>469</v>
      </c>
      <c r="AA448" t="s">
        <v>2339</v>
      </c>
      <c r="AB448">
        <v>3</v>
      </c>
      <c r="AC448" t="s">
        <v>2634</v>
      </c>
      <c r="AD448">
        <v>536</v>
      </c>
      <c r="AE448" t="s">
        <v>2637</v>
      </c>
      <c r="AF448" s="4">
        <v>43901</v>
      </c>
      <c r="AG448" s="4">
        <v>43951</v>
      </c>
      <c r="AH448" t="s">
        <v>78</v>
      </c>
      <c r="AI448" t="s">
        <v>240</v>
      </c>
      <c r="AJ448" t="s">
        <v>67</v>
      </c>
      <c r="AK448" t="s">
        <v>1120</v>
      </c>
      <c r="AL448" t="s">
        <v>1643</v>
      </c>
      <c r="AM448" t="s">
        <v>80</v>
      </c>
      <c r="AN448" t="s">
        <v>1548</v>
      </c>
      <c r="AO448" t="s">
        <v>469</v>
      </c>
      <c r="AP448" t="s">
        <v>2339</v>
      </c>
    </row>
    <row r="449" spans="1:42" x14ac:dyDescent="0.25">
      <c r="A449">
        <v>312</v>
      </c>
      <c r="B449">
        <v>387</v>
      </c>
      <c r="C449" s="4">
        <v>43930</v>
      </c>
      <c r="D449">
        <v>3</v>
      </c>
      <c r="E449" t="s">
        <v>34</v>
      </c>
      <c r="F449" t="s">
        <v>45</v>
      </c>
      <c r="G449" t="s">
        <v>56</v>
      </c>
      <c r="H449" t="s">
        <v>58</v>
      </c>
      <c r="I449" s="4">
        <v>43610</v>
      </c>
      <c r="J449">
        <v>2</v>
      </c>
      <c r="L449" s="4"/>
      <c r="M449" s="4"/>
      <c r="N449">
        <v>1</v>
      </c>
      <c r="O449" t="s">
        <v>80</v>
      </c>
      <c r="P449" t="s">
        <v>242</v>
      </c>
      <c r="Q449">
        <v>1</v>
      </c>
      <c r="R449" t="s">
        <v>508</v>
      </c>
      <c r="S449" t="s">
        <v>1071</v>
      </c>
      <c r="T449" t="s">
        <v>1587</v>
      </c>
      <c r="U449" t="s">
        <v>69</v>
      </c>
      <c r="V449" t="s">
        <v>1548</v>
      </c>
      <c r="W449">
        <v>54.99</v>
      </c>
      <c r="X449">
        <v>14.99</v>
      </c>
      <c r="Y449">
        <v>1</v>
      </c>
      <c r="Z449" t="s">
        <v>79</v>
      </c>
      <c r="AA449" t="s">
        <v>2349</v>
      </c>
      <c r="AF449" s="4"/>
      <c r="AG449" s="4"/>
      <c r="AH449" t="s">
        <v>80</v>
      </c>
      <c r="AI449" t="s">
        <v>242</v>
      </c>
      <c r="AJ449" t="s">
        <v>508</v>
      </c>
      <c r="AK449" t="s">
        <v>1071</v>
      </c>
      <c r="AL449" t="s">
        <v>1587</v>
      </c>
      <c r="AM449" t="s">
        <v>69</v>
      </c>
      <c r="AN449" t="s">
        <v>1548</v>
      </c>
      <c r="AO449" t="s">
        <v>79</v>
      </c>
      <c r="AP449" t="s">
        <v>2349</v>
      </c>
    </row>
    <row r="450" spans="1:42" x14ac:dyDescent="0.25">
      <c r="A450">
        <v>313</v>
      </c>
      <c r="B450">
        <v>440</v>
      </c>
      <c r="C450" s="4">
        <v>43931</v>
      </c>
      <c r="D450">
        <v>6</v>
      </c>
      <c r="E450" t="s">
        <v>33</v>
      </c>
      <c r="F450" t="s">
        <v>44</v>
      </c>
      <c r="G450" t="s">
        <v>55</v>
      </c>
      <c r="H450" t="s">
        <v>58</v>
      </c>
      <c r="I450" s="4">
        <v>43717</v>
      </c>
      <c r="J450">
        <v>1</v>
      </c>
      <c r="K450" t="s">
        <v>61</v>
      </c>
      <c r="L450" s="4">
        <v>43615</v>
      </c>
      <c r="M450" s="4">
        <v>43830</v>
      </c>
      <c r="N450">
        <v>2</v>
      </c>
      <c r="O450" t="s">
        <v>140</v>
      </c>
      <c r="P450" t="s">
        <v>302</v>
      </c>
      <c r="Q450">
        <v>2</v>
      </c>
      <c r="R450" t="s">
        <v>609</v>
      </c>
      <c r="S450" t="s">
        <v>1161</v>
      </c>
      <c r="T450" t="s">
        <v>1687</v>
      </c>
      <c r="U450" t="s">
        <v>88</v>
      </c>
      <c r="V450" t="s">
        <v>1869</v>
      </c>
      <c r="W450">
        <v>319.95999999999998</v>
      </c>
      <c r="X450">
        <v>59.96</v>
      </c>
      <c r="Y450">
        <v>2</v>
      </c>
      <c r="Z450" t="s">
        <v>2165</v>
      </c>
      <c r="AA450" t="s">
        <v>2445</v>
      </c>
      <c r="AF450" s="4"/>
      <c r="AG450" s="4"/>
      <c r="AH450" t="s">
        <v>80</v>
      </c>
      <c r="AI450" t="s">
        <v>242</v>
      </c>
      <c r="AJ450" t="s">
        <v>469</v>
      </c>
      <c r="AK450" t="s">
        <v>1032</v>
      </c>
      <c r="AL450" t="s">
        <v>1562</v>
      </c>
      <c r="AM450" t="s">
        <v>80</v>
      </c>
      <c r="AN450" t="s">
        <v>1548</v>
      </c>
      <c r="AO450" t="s">
        <v>70</v>
      </c>
      <c r="AP450" t="s">
        <v>2341</v>
      </c>
    </row>
    <row r="451" spans="1:42" x14ac:dyDescent="0.25">
      <c r="A451">
        <v>313</v>
      </c>
      <c r="B451">
        <v>440</v>
      </c>
      <c r="C451" s="4">
        <v>43931</v>
      </c>
      <c r="D451">
        <v>6</v>
      </c>
      <c r="E451" t="s">
        <v>33</v>
      </c>
      <c r="F451" t="s">
        <v>44</v>
      </c>
      <c r="G451" t="s">
        <v>55</v>
      </c>
      <c r="H451" t="s">
        <v>58</v>
      </c>
      <c r="I451" s="4">
        <v>43717</v>
      </c>
      <c r="J451">
        <v>1</v>
      </c>
      <c r="K451" t="s">
        <v>61</v>
      </c>
      <c r="L451" s="4">
        <v>43615</v>
      </c>
      <c r="M451" s="4">
        <v>43830</v>
      </c>
      <c r="N451">
        <v>2</v>
      </c>
      <c r="O451" t="s">
        <v>140</v>
      </c>
      <c r="P451" t="s">
        <v>302</v>
      </c>
      <c r="Q451">
        <v>2</v>
      </c>
      <c r="R451" t="s">
        <v>609</v>
      </c>
      <c r="S451" t="s">
        <v>1161</v>
      </c>
      <c r="T451" t="s">
        <v>1687</v>
      </c>
      <c r="U451" t="s">
        <v>88</v>
      </c>
      <c r="V451" t="s">
        <v>1869</v>
      </c>
      <c r="W451">
        <v>319.95999999999998</v>
      </c>
      <c r="X451">
        <v>59.96</v>
      </c>
      <c r="Y451">
        <v>2</v>
      </c>
      <c r="Z451" t="s">
        <v>2165</v>
      </c>
      <c r="AA451" t="s">
        <v>2445</v>
      </c>
      <c r="AF451" s="4"/>
      <c r="AG451" s="4"/>
      <c r="AH451" t="s">
        <v>78</v>
      </c>
      <c r="AI451" t="s">
        <v>240</v>
      </c>
      <c r="AJ451" t="s">
        <v>668</v>
      </c>
      <c r="AK451" t="s">
        <v>1212</v>
      </c>
      <c r="AL451" t="s">
        <v>1735</v>
      </c>
      <c r="AM451" t="s">
        <v>80</v>
      </c>
      <c r="AN451" t="s">
        <v>1548</v>
      </c>
      <c r="AO451" t="s">
        <v>393</v>
      </c>
      <c r="AP451" t="s">
        <v>2345</v>
      </c>
    </row>
    <row r="452" spans="1:42" x14ac:dyDescent="0.25">
      <c r="A452">
        <v>314</v>
      </c>
      <c r="B452">
        <v>318</v>
      </c>
      <c r="C452" s="4">
        <v>43932</v>
      </c>
      <c r="D452">
        <v>2</v>
      </c>
      <c r="E452" t="s">
        <v>38</v>
      </c>
      <c r="F452" t="s">
        <v>49</v>
      </c>
      <c r="G452" t="s">
        <v>56</v>
      </c>
      <c r="H452" t="s">
        <v>58</v>
      </c>
      <c r="I452" s="4">
        <v>43729</v>
      </c>
      <c r="J452">
        <v>3</v>
      </c>
      <c r="K452" t="s">
        <v>59</v>
      </c>
      <c r="L452" s="4">
        <v>43615</v>
      </c>
      <c r="M452" s="4">
        <v>43830</v>
      </c>
      <c r="N452">
        <v>1</v>
      </c>
      <c r="O452" t="s">
        <v>84</v>
      </c>
      <c r="P452" t="s">
        <v>246</v>
      </c>
      <c r="Q452">
        <v>1</v>
      </c>
      <c r="R452" t="s">
        <v>549</v>
      </c>
      <c r="S452" t="s">
        <v>1110</v>
      </c>
      <c r="T452" t="s">
        <v>1635</v>
      </c>
      <c r="U452" t="s">
        <v>67</v>
      </c>
      <c r="V452" t="s">
        <v>1548</v>
      </c>
      <c r="W452">
        <v>83.97</v>
      </c>
      <c r="X452">
        <v>44.97</v>
      </c>
      <c r="Y452">
        <v>1</v>
      </c>
      <c r="Z452" t="s">
        <v>410</v>
      </c>
      <c r="AA452" t="s">
        <v>2359</v>
      </c>
      <c r="AF452" s="4"/>
      <c r="AG452" s="4"/>
      <c r="AH452" t="s">
        <v>84</v>
      </c>
      <c r="AI452" t="s">
        <v>246</v>
      </c>
      <c r="AJ452" t="s">
        <v>549</v>
      </c>
      <c r="AK452" t="s">
        <v>1110</v>
      </c>
      <c r="AL452" t="s">
        <v>1635</v>
      </c>
      <c r="AM452" t="s">
        <v>67</v>
      </c>
      <c r="AN452" t="s">
        <v>1548</v>
      </c>
      <c r="AO452" t="s">
        <v>410</v>
      </c>
      <c r="AP452" t="s">
        <v>2359</v>
      </c>
    </row>
    <row r="453" spans="1:42" x14ac:dyDescent="0.25">
      <c r="A453">
        <v>315</v>
      </c>
      <c r="B453">
        <v>488</v>
      </c>
      <c r="C453" s="4">
        <v>43932</v>
      </c>
      <c r="D453">
        <v>6</v>
      </c>
      <c r="E453" t="s">
        <v>33</v>
      </c>
      <c r="F453" t="s">
        <v>44</v>
      </c>
      <c r="G453" t="s">
        <v>56</v>
      </c>
      <c r="H453" t="s">
        <v>58</v>
      </c>
      <c r="I453" s="4">
        <v>43855</v>
      </c>
      <c r="J453">
        <v>4</v>
      </c>
      <c r="K453" t="s">
        <v>61</v>
      </c>
      <c r="L453" s="4">
        <v>43831</v>
      </c>
      <c r="M453" s="4">
        <v>43861</v>
      </c>
      <c r="N453">
        <v>1</v>
      </c>
      <c r="O453" t="s">
        <v>79</v>
      </c>
      <c r="P453" t="s">
        <v>241</v>
      </c>
      <c r="Q453">
        <v>1</v>
      </c>
      <c r="R453" t="s">
        <v>524</v>
      </c>
      <c r="S453" t="s">
        <v>1087</v>
      </c>
      <c r="T453" t="s">
        <v>1614</v>
      </c>
      <c r="U453" t="s">
        <v>80</v>
      </c>
      <c r="V453" t="s">
        <v>1548</v>
      </c>
      <c r="W453">
        <v>27.9</v>
      </c>
      <c r="X453">
        <v>29.98</v>
      </c>
      <c r="Y453">
        <v>1</v>
      </c>
      <c r="Z453" t="s">
        <v>455</v>
      </c>
      <c r="AA453" t="s">
        <v>2340</v>
      </c>
      <c r="AB453">
        <v>3</v>
      </c>
      <c r="AC453" t="s">
        <v>2634</v>
      </c>
      <c r="AD453">
        <v>786</v>
      </c>
      <c r="AE453" t="s">
        <v>2637</v>
      </c>
      <c r="AF453" s="4">
        <v>43901</v>
      </c>
      <c r="AG453" s="4">
        <v>43951</v>
      </c>
      <c r="AH453" t="s">
        <v>79</v>
      </c>
      <c r="AI453" t="s">
        <v>241</v>
      </c>
      <c r="AJ453" t="s">
        <v>524</v>
      </c>
      <c r="AK453" t="s">
        <v>1087</v>
      </c>
      <c r="AL453" t="s">
        <v>1614</v>
      </c>
      <c r="AM453" t="s">
        <v>80</v>
      </c>
      <c r="AN453" t="s">
        <v>1548</v>
      </c>
      <c r="AO453" t="s">
        <v>455</v>
      </c>
      <c r="AP453" t="s">
        <v>2340</v>
      </c>
    </row>
    <row r="454" spans="1:42" x14ac:dyDescent="0.25">
      <c r="A454">
        <v>316</v>
      </c>
      <c r="B454">
        <v>245</v>
      </c>
      <c r="C454" s="4">
        <v>43933</v>
      </c>
      <c r="D454">
        <v>2</v>
      </c>
      <c r="E454" t="s">
        <v>38</v>
      </c>
      <c r="F454" t="s">
        <v>49</v>
      </c>
      <c r="G454" t="s">
        <v>56</v>
      </c>
      <c r="H454" t="s">
        <v>57</v>
      </c>
      <c r="I454" s="4">
        <v>43666</v>
      </c>
      <c r="J454">
        <v>3</v>
      </c>
      <c r="K454" t="s">
        <v>59</v>
      </c>
      <c r="L454" s="4">
        <v>43615</v>
      </c>
      <c r="M454" s="4">
        <v>43830</v>
      </c>
      <c r="N454">
        <v>1</v>
      </c>
      <c r="O454" t="s">
        <v>78</v>
      </c>
      <c r="P454" t="s">
        <v>240</v>
      </c>
      <c r="Q454">
        <v>1</v>
      </c>
      <c r="R454" t="s">
        <v>610</v>
      </c>
      <c r="S454" t="s">
        <v>1162</v>
      </c>
      <c r="T454" t="s">
        <v>67</v>
      </c>
      <c r="U454" t="s">
        <v>80</v>
      </c>
      <c r="V454" t="s">
        <v>1548</v>
      </c>
      <c r="W454">
        <v>6</v>
      </c>
      <c r="X454">
        <v>29.98</v>
      </c>
      <c r="Y454">
        <v>1</v>
      </c>
      <c r="Z454" t="s">
        <v>393</v>
      </c>
      <c r="AA454" t="s">
        <v>2345</v>
      </c>
      <c r="AF454" s="4"/>
      <c r="AG454" s="4"/>
      <c r="AH454" t="s">
        <v>78</v>
      </c>
      <c r="AI454" t="s">
        <v>240</v>
      </c>
      <c r="AJ454" t="s">
        <v>610</v>
      </c>
      <c r="AK454" t="s">
        <v>1162</v>
      </c>
      <c r="AL454" t="s">
        <v>67</v>
      </c>
      <c r="AM454" t="s">
        <v>80</v>
      </c>
      <c r="AN454" t="s">
        <v>1548</v>
      </c>
      <c r="AO454" t="s">
        <v>393</v>
      </c>
      <c r="AP454" t="s">
        <v>2345</v>
      </c>
    </row>
    <row r="455" spans="1:42" x14ac:dyDescent="0.25">
      <c r="A455">
        <v>317</v>
      </c>
      <c r="B455">
        <v>308</v>
      </c>
      <c r="C455" s="4">
        <v>43933</v>
      </c>
      <c r="D455">
        <v>11</v>
      </c>
      <c r="E455" t="s">
        <v>37</v>
      </c>
      <c r="F455" t="s">
        <v>48</v>
      </c>
      <c r="G455" t="s">
        <v>55</v>
      </c>
      <c r="H455" t="s">
        <v>57</v>
      </c>
      <c r="I455" s="4">
        <v>43689</v>
      </c>
      <c r="J455">
        <v>3</v>
      </c>
      <c r="K455" t="s">
        <v>59</v>
      </c>
      <c r="L455" s="4">
        <v>43615</v>
      </c>
      <c r="M455" s="4">
        <v>43830</v>
      </c>
      <c r="N455">
        <v>2</v>
      </c>
      <c r="O455" t="s">
        <v>118</v>
      </c>
      <c r="P455" t="s">
        <v>280</v>
      </c>
      <c r="Q455">
        <v>2</v>
      </c>
      <c r="R455" t="s">
        <v>611</v>
      </c>
      <c r="S455" t="s">
        <v>1144</v>
      </c>
      <c r="T455" t="s">
        <v>1688</v>
      </c>
      <c r="U455" t="s">
        <v>83</v>
      </c>
      <c r="V455" t="s">
        <v>2039</v>
      </c>
      <c r="W455">
        <v>264.89999999999998</v>
      </c>
      <c r="X455">
        <v>59.95</v>
      </c>
      <c r="Y455">
        <v>2</v>
      </c>
      <c r="Z455" t="s">
        <v>2101</v>
      </c>
      <c r="AA455" t="s">
        <v>2371</v>
      </c>
      <c r="AF455" s="4"/>
      <c r="AG455" s="4"/>
      <c r="AH455" t="s">
        <v>90</v>
      </c>
      <c r="AI455" t="s">
        <v>252</v>
      </c>
      <c r="AJ455" t="s">
        <v>669</v>
      </c>
      <c r="AK455" t="s">
        <v>989</v>
      </c>
      <c r="AL455" t="s">
        <v>626</v>
      </c>
      <c r="AM455" t="s">
        <v>67</v>
      </c>
      <c r="AN455" t="s">
        <v>1562</v>
      </c>
      <c r="AO455" t="s">
        <v>410</v>
      </c>
      <c r="AP455" t="s">
        <v>2359</v>
      </c>
    </row>
    <row r="456" spans="1:42" x14ac:dyDescent="0.25">
      <c r="A456">
        <v>317</v>
      </c>
      <c r="B456">
        <v>308</v>
      </c>
      <c r="C456" s="4">
        <v>43933</v>
      </c>
      <c r="D456">
        <v>11</v>
      </c>
      <c r="E456" t="s">
        <v>37</v>
      </c>
      <c r="F456" t="s">
        <v>48</v>
      </c>
      <c r="G456" t="s">
        <v>55</v>
      </c>
      <c r="H456" t="s">
        <v>57</v>
      </c>
      <c r="I456" s="4">
        <v>43689</v>
      </c>
      <c r="J456">
        <v>3</v>
      </c>
      <c r="K456" t="s">
        <v>59</v>
      </c>
      <c r="L456" s="4">
        <v>43615</v>
      </c>
      <c r="M456" s="4">
        <v>43830</v>
      </c>
      <c r="N456">
        <v>2</v>
      </c>
      <c r="O456" t="s">
        <v>118</v>
      </c>
      <c r="P456" t="s">
        <v>280</v>
      </c>
      <c r="Q456">
        <v>2</v>
      </c>
      <c r="R456" t="s">
        <v>611</v>
      </c>
      <c r="S456" t="s">
        <v>1144</v>
      </c>
      <c r="T456" t="s">
        <v>1688</v>
      </c>
      <c r="U456" t="s">
        <v>83</v>
      </c>
      <c r="V456" t="s">
        <v>2039</v>
      </c>
      <c r="W456">
        <v>264.89999999999998</v>
      </c>
      <c r="X456">
        <v>59.95</v>
      </c>
      <c r="Y456">
        <v>2</v>
      </c>
      <c r="Z456" t="s">
        <v>2101</v>
      </c>
      <c r="AA456" t="s">
        <v>2371</v>
      </c>
      <c r="AF456" s="4"/>
      <c r="AG456" s="4"/>
      <c r="AH456" t="s">
        <v>79</v>
      </c>
      <c r="AI456" t="s">
        <v>241</v>
      </c>
      <c r="AJ456" t="s">
        <v>524</v>
      </c>
      <c r="AK456" t="s">
        <v>1087</v>
      </c>
      <c r="AL456" t="s">
        <v>1614</v>
      </c>
      <c r="AM456" t="s">
        <v>80</v>
      </c>
      <c r="AN456" t="s">
        <v>1548</v>
      </c>
      <c r="AO456" t="s">
        <v>455</v>
      </c>
      <c r="AP456" t="s">
        <v>2340</v>
      </c>
    </row>
    <row r="457" spans="1:42" x14ac:dyDescent="0.25">
      <c r="A457">
        <v>318</v>
      </c>
      <c r="B457">
        <v>97</v>
      </c>
      <c r="C457" s="4">
        <v>43935</v>
      </c>
      <c r="D457">
        <v>4</v>
      </c>
      <c r="E457" t="s">
        <v>40</v>
      </c>
      <c r="F457" t="s">
        <v>51</v>
      </c>
      <c r="G457" t="s">
        <v>56</v>
      </c>
      <c r="H457" t="s">
        <v>57</v>
      </c>
      <c r="I457" s="4">
        <v>43874</v>
      </c>
      <c r="J457">
        <v>6</v>
      </c>
      <c r="K457" t="s">
        <v>59</v>
      </c>
      <c r="L457" s="4">
        <v>43862</v>
      </c>
      <c r="M457" s="4">
        <v>43889</v>
      </c>
      <c r="N457">
        <v>1</v>
      </c>
      <c r="O457" t="s">
        <v>79</v>
      </c>
      <c r="P457" t="s">
        <v>241</v>
      </c>
      <c r="Q457">
        <v>1</v>
      </c>
      <c r="R457" t="s">
        <v>406</v>
      </c>
      <c r="S457" t="s">
        <v>968</v>
      </c>
      <c r="T457" t="s">
        <v>1501</v>
      </c>
      <c r="U457" t="s">
        <v>80</v>
      </c>
      <c r="V457" t="s">
        <v>1548</v>
      </c>
      <c r="W457">
        <v>173.9</v>
      </c>
      <c r="X457">
        <v>29.98</v>
      </c>
      <c r="Y457">
        <v>1</v>
      </c>
      <c r="Z457" t="s">
        <v>65</v>
      </c>
      <c r="AA457" t="s">
        <v>2343</v>
      </c>
      <c r="AB457">
        <v>3</v>
      </c>
      <c r="AC457" t="s">
        <v>2633</v>
      </c>
      <c r="AD457">
        <v>541</v>
      </c>
      <c r="AE457" t="s">
        <v>2637</v>
      </c>
      <c r="AF457" s="4">
        <v>43901</v>
      </c>
      <c r="AG457" s="4">
        <v>43951</v>
      </c>
      <c r="AH457" t="s">
        <v>79</v>
      </c>
      <c r="AI457" t="s">
        <v>241</v>
      </c>
      <c r="AJ457" t="s">
        <v>406</v>
      </c>
      <c r="AK457" t="s">
        <v>968</v>
      </c>
      <c r="AL457" t="s">
        <v>1501</v>
      </c>
      <c r="AM457" t="s">
        <v>80</v>
      </c>
      <c r="AN457" t="s">
        <v>1548</v>
      </c>
      <c r="AO457" t="s">
        <v>65</v>
      </c>
      <c r="AP457" t="s">
        <v>2343</v>
      </c>
    </row>
    <row r="458" spans="1:42" x14ac:dyDescent="0.25">
      <c r="A458">
        <v>319</v>
      </c>
      <c r="B458">
        <v>275</v>
      </c>
      <c r="C458" s="4">
        <v>43935</v>
      </c>
      <c r="D458">
        <v>5</v>
      </c>
      <c r="E458" t="s">
        <v>36</v>
      </c>
      <c r="F458" t="s">
        <v>47</v>
      </c>
      <c r="G458" t="s">
        <v>55</v>
      </c>
      <c r="H458" t="s">
        <v>58</v>
      </c>
      <c r="I458" s="4">
        <v>43820</v>
      </c>
      <c r="J458">
        <v>2</v>
      </c>
      <c r="K458" t="s">
        <v>60</v>
      </c>
      <c r="L458" s="4">
        <v>43615</v>
      </c>
      <c r="M458" s="4">
        <v>43830</v>
      </c>
      <c r="N458">
        <v>2</v>
      </c>
      <c r="O458" t="s">
        <v>77</v>
      </c>
      <c r="P458" t="s">
        <v>239</v>
      </c>
      <c r="Q458">
        <v>2</v>
      </c>
      <c r="R458" t="s">
        <v>612</v>
      </c>
      <c r="S458" t="s">
        <v>1163</v>
      </c>
      <c r="T458" t="s">
        <v>1689</v>
      </c>
      <c r="U458" t="s">
        <v>88</v>
      </c>
      <c r="V458" t="s">
        <v>2030</v>
      </c>
      <c r="W458">
        <v>83.8</v>
      </c>
      <c r="X458">
        <v>69.959999999999994</v>
      </c>
      <c r="Y458">
        <v>2</v>
      </c>
      <c r="Z458" t="s">
        <v>2166</v>
      </c>
      <c r="AA458" t="s">
        <v>2446</v>
      </c>
      <c r="AF458" s="4"/>
      <c r="AG458" s="4"/>
      <c r="AH458" t="s">
        <v>70</v>
      </c>
      <c r="AI458" t="s">
        <v>232</v>
      </c>
      <c r="AJ458" t="s">
        <v>638</v>
      </c>
      <c r="AK458" t="s">
        <v>1185</v>
      </c>
      <c r="AL458" t="s">
        <v>1709</v>
      </c>
      <c r="AM458" t="s">
        <v>80</v>
      </c>
      <c r="AN458" t="s">
        <v>1517</v>
      </c>
      <c r="AO458" t="s">
        <v>640</v>
      </c>
      <c r="AP458" t="s">
        <v>2393</v>
      </c>
    </row>
    <row r="459" spans="1:42" x14ac:dyDescent="0.25">
      <c r="A459">
        <v>319</v>
      </c>
      <c r="B459">
        <v>275</v>
      </c>
      <c r="C459" s="4">
        <v>43935</v>
      </c>
      <c r="D459">
        <v>5</v>
      </c>
      <c r="E459" t="s">
        <v>36</v>
      </c>
      <c r="F459" t="s">
        <v>47</v>
      </c>
      <c r="G459" t="s">
        <v>55</v>
      </c>
      <c r="H459" t="s">
        <v>58</v>
      </c>
      <c r="I459" s="4">
        <v>43820</v>
      </c>
      <c r="J459">
        <v>2</v>
      </c>
      <c r="K459" t="s">
        <v>60</v>
      </c>
      <c r="L459" s="4">
        <v>43615</v>
      </c>
      <c r="M459" s="4">
        <v>43830</v>
      </c>
      <c r="N459">
        <v>2</v>
      </c>
      <c r="O459" t="s">
        <v>77</v>
      </c>
      <c r="P459" t="s">
        <v>239</v>
      </c>
      <c r="Q459">
        <v>2</v>
      </c>
      <c r="R459" t="s">
        <v>612</v>
      </c>
      <c r="S459" t="s">
        <v>1163</v>
      </c>
      <c r="T459" t="s">
        <v>1689</v>
      </c>
      <c r="U459" t="s">
        <v>88</v>
      </c>
      <c r="V459" t="s">
        <v>2030</v>
      </c>
      <c r="W459">
        <v>83.8</v>
      </c>
      <c r="X459">
        <v>69.959999999999994</v>
      </c>
      <c r="Y459">
        <v>2</v>
      </c>
      <c r="Z459" t="s">
        <v>2166</v>
      </c>
      <c r="AA459" t="s">
        <v>2446</v>
      </c>
      <c r="AF459" s="4"/>
      <c r="AG459" s="4"/>
      <c r="AH459" t="s">
        <v>67</v>
      </c>
      <c r="AI459" t="s">
        <v>229</v>
      </c>
      <c r="AJ459" t="s">
        <v>476</v>
      </c>
      <c r="AK459" t="s">
        <v>1031</v>
      </c>
      <c r="AL459" t="s">
        <v>1487</v>
      </c>
      <c r="AM459" t="s">
        <v>80</v>
      </c>
      <c r="AN459" t="s">
        <v>1548</v>
      </c>
      <c r="AO459" t="s">
        <v>872</v>
      </c>
      <c r="AP459" t="s">
        <v>2388</v>
      </c>
    </row>
    <row r="460" spans="1:42" x14ac:dyDescent="0.25">
      <c r="A460">
        <v>320</v>
      </c>
      <c r="B460">
        <v>297</v>
      </c>
      <c r="C460" s="4">
        <v>43936</v>
      </c>
      <c r="D460">
        <v>3</v>
      </c>
      <c r="E460" t="s">
        <v>34</v>
      </c>
      <c r="F460" t="s">
        <v>45</v>
      </c>
      <c r="G460" t="s">
        <v>55</v>
      </c>
      <c r="H460" t="s">
        <v>58</v>
      </c>
      <c r="I460" s="4">
        <v>43628</v>
      </c>
      <c r="J460">
        <v>3</v>
      </c>
      <c r="K460" t="s">
        <v>59</v>
      </c>
      <c r="L460" s="4">
        <v>43615</v>
      </c>
      <c r="M460" s="4">
        <v>43830</v>
      </c>
      <c r="N460">
        <v>2</v>
      </c>
      <c r="O460" t="s">
        <v>77</v>
      </c>
      <c r="P460" t="s">
        <v>239</v>
      </c>
      <c r="Q460">
        <v>2</v>
      </c>
      <c r="R460" t="s">
        <v>613</v>
      </c>
      <c r="S460" t="s">
        <v>1164</v>
      </c>
      <c r="T460" t="s">
        <v>1690</v>
      </c>
      <c r="U460" t="s">
        <v>103</v>
      </c>
      <c r="V460" t="s">
        <v>2030</v>
      </c>
      <c r="W460">
        <v>109.97</v>
      </c>
      <c r="X460">
        <v>64.959999999999994</v>
      </c>
      <c r="Y460">
        <v>2</v>
      </c>
      <c r="Z460" t="s">
        <v>2167</v>
      </c>
      <c r="AA460" t="s">
        <v>2447</v>
      </c>
      <c r="AF460" s="4"/>
      <c r="AG460" s="4"/>
      <c r="AH460" t="s">
        <v>70</v>
      </c>
      <c r="AI460" t="s">
        <v>232</v>
      </c>
      <c r="AJ460" t="s">
        <v>753</v>
      </c>
      <c r="AK460" t="s">
        <v>1077</v>
      </c>
      <c r="AL460" t="s">
        <v>598</v>
      </c>
      <c r="AM460" t="s">
        <v>69</v>
      </c>
      <c r="AN460" t="s">
        <v>1517</v>
      </c>
      <c r="AO460" t="s">
        <v>673</v>
      </c>
      <c r="AP460" t="s">
        <v>2348</v>
      </c>
    </row>
    <row r="461" spans="1:42" x14ac:dyDescent="0.25">
      <c r="A461">
        <v>320</v>
      </c>
      <c r="B461">
        <v>297</v>
      </c>
      <c r="C461" s="4">
        <v>43936</v>
      </c>
      <c r="D461">
        <v>3</v>
      </c>
      <c r="E461" t="s">
        <v>34</v>
      </c>
      <c r="F461" t="s">
        <v>45</v>
      </c>
      <c r="G461" t="s">
        <v>55</v>
      </c>
      <c r="H461" t="s">
        <v>58</v>
      </c>
      <c r="I461" s="4">
        <v>43628</v>
      </c>
      <c r="J461">
        <v>3</v>
      </c>
      <c r="K461" t="s">
        <v>59</v>
      </c>
      <c r="L461" s="4">
        <v>43615</v>
      </c>
      <c r="M461" s="4">
        <v>43830</v>
      </c>
      <c r="N461">
        <v>2</v>
      </c>
      <c r="O461" t="s">
        <v>77</v>
      </c>
      <c r="P461" t="s">
        <v>239</v>
      </c>
      <c r="Q461">
        <v>2</v>
      </c>
      <c r="R461" t="s">
        <v>613</v>
      </c>
      <c r="S461" t="s">
        <v>1164</v>
      </c>
      <c r="T461" t="s">
        <v>1690</v>
      </c>
      <c r="U461" t="s">
        <v>103</v>
      </c>
      <c r="V461" t="s">
        <v>2030</v>
      </c>
      <c r="W461">
        <v>109.97</v>
      </c>
      <c r="X461">
        <v>64.959999999999994</v>
      </c>
      <c r="Y461">
        <v>2</v>
      </c>
      <c r="Z461" t="s">
        <v>2167</v>
      </c>
      <c r="AA461" t="s">
        <v>2447</v>
      </c>
      <c r="AF461" s="4"/>
      <c r="AG461" s="4"/>
      <c r="AH461" t="s">
        <v>67</v>
      </c>
      <c r="AI461" t="s">
        <v>229</v>
      </c>
      <c r="AJ461" t="s">
        <v>677</v>
      </c>
      <c r="AK461" t="s">
        <v>978</v>
      </c>
      <c r="AL461" t="s">
        <v>1577</v>
      </c>
      <c r="AM461" t="s">
        <v>67</v>
      </c>
      <c r="AN461" t="s">
        <v>1548</v>
      </c>
      <c r="AO461" t="s">
        <v>455</v>
      </c>
      <c r="AP461" t="s">
        <v>2340</v>
      </c>
    </row>
    <row r="462" spans="1:42" x14ac:dyDescent="0.25">
      <c r="A462">
        <v>321</v>
      </c>
      <c r="B462">
        <v>486</v>
      </c>
      <c r="C462" s="4">
        <v>43937</v>
      </c>
      <c r="D462">
        <v>11</v>
      </c>
      <c r="E462" t="s">
        <v>37</v>
      </c>
      <c r="F462" t="s">
        <v>48</v>
      </c>
      <c r="G462" t="s">
        <v>55</v>
      </c>
      <c r="H462" t="s">
        <v>58</v>
      </c>
      <c r="I462" s="4">
        <v>43893</v>
      </c>
      <c r="J462">
        <v>15</v>
      </c>
      <c r="K462" t="s">
        <v>62</v>
      </c>
      <c r="L462" s="4">
        <v>43615</v>
      </c>
      <c r="M462" s="4">
        <v>44413</v>
      </c>
      <c r="N462">
        <v>2</v>
      </c>
      <c r="O462" t="s">
        <v>144</v>
      </c>
      <c r="P462" t="s">
        <v>306</v>
      </c>
      <c r="Q462">
        <v>2</v>
      </c>
      <c r="R462" t="s">
        <v>614</v>
      </c>
      <c r="S462" t="s">
        <v>1165</v>
      </c>
      <c r="T462" t="s">
        <v>1691</v>
      </c>
      <c r="U462" t="s">
        <v>180</v>
      </c>
      <c r="V462" t="s">
        <v>1869</v>
      </c>
      <c r="W462">
        <v>408.87</v>
      </c>
      <c r="X462">
        <v>44.97</v>
      </c>
      <c r="Y462">
        <v>2</v>
      </c>
      <c r="Z462" t="s">
        <v>188</v>
      </c>
      <c r="AA462" t="s">
        <v>2448</v>
      </c>
      <c r="AB462">
        <v>3</v>
      </c>
      <c r="AC462" t="s">
        <v>2634</v>
      </c>
      <c r="AD462">
        <v>785</v>
      </c>
      <c r="AE462" t="s">
        <v>2637</v>
      </c>
      <c r="AF462" s="4">
        <v>43901</v>
      </c>
      <c r="AG462" s="4">
        <v>43951</v>
      </c>
      <c r="AH462" t="s">
        <v>84</v>
      </c>
      <c r="AI462" t="s">
        <v>246</v>
      </c>
      <c r="AJ462" t="s">
        <v>824</v>
      </c>
      <c r="AK462" t="s">
        <v>1361</v>
      </c>
      <c r="AL462" t="s">
        <v>1877</v>
      </c>
      <c r="AM462" t="s">
        <v>80</v>
      </c>
      <c r="AN462" t="s">
        <v>1548</v>
      </c>
      <c r="AO462" t="s">
        <v>86</v>
      </c>
      <c r="AP462" t="s">
        <v>2350</v>
      </c>
    </row>
    <row r="463" spans="1:42" x14ac:dyDescent="0.25">
      <c r="A463">
        <v>321</v>
      </c>
      <c r="B463">
        <v>486</v>
      </c>
      <c r="C463" s="4">
        <v>43937</v>
      </c>
      <c r="D463">
        <v>11</v>
      </c>
      <c r="E463" t="s">
        <v>37</v>
      </c>
      <c r="F463" t="s">
        <v>48</v>
      </c>
      <c r="G463" t="s">
        <v>55</v>
      </c>
      <c r="H463" t="s">
        <v>58</v>
      </c>
      <c r="I463" s="4">
        <v>43893</v>
      </c>
      <c r="J463">
        <v>15</v>
      </c>
      <c r="K463" t="s">
        <v>62</v>
      </c>
      <c r="L463" s="4">
        <v>43615</v>
      </c>
      <c r="M463" s="4">
        <v>44413</v>
      </c>
      <c r="N463">
        <v>2</v>
      </c>
      <c r="O463" t="s">
        <v>144</v>
      </c>
      <c r="P463" t="s">
        <v>306</v>
      </c>
      <c r="Q463">
        <v>2</v>
      </c>
      <c r="R463" t="s">
        <v>614</v>
      </c>
      <c r="S463" t="s">
        <v>1165</v>
      </c>
      <c r="T463" t="s">
        <v>1691</v>
      </c>
      <c r="U463" t="s">
        <v>180</v>
      </c>
      <c r="V463" t="s">
        <v>1869</v>
      </c>
      <c r="W463">
        <v>408.87</v>
      </c>
      <c r="X463">
        <v>44.97</v>
      </c>
      <c r="Y463">
        <v>2</v>
      </c>
      <c r="Z463" t="s">
        <v>188</v>
      </c>
      <c r="AA463" t="s">
        <v>2448</v>
      </c>
      <c r="AB463">
        <v>3</v>
      </c>
      <c r="AC463" t="s">
        <v>2634</v>
      </c>
      <c r="AD463">
        <v>785</v>
      </c>
      <c r="AE463" t="s">
        <v>2637</v>
      </c>
      <c r="AF463" s="4">
        <v>43901</v>
      </c>
      <c r="AG463" s="4">
        <v>43951</v>
      </c>
      <c r="AH463" t="s">
        <v>67</v>
      </c>
      <c r="AI463" t="s">
        <v>229</v>
      </c>
      <c r="AJ463" t="s">
        <v>412</v>
      </c>
      <c r="AK463" t="s">
        <v>974</v>
      </c>
      <c r="AL463" t="s">
        <v>1507</v>
      </c>
      <c r="AM463" t="s">
        <v>69</v>
      </c>
      <c r="AN463" t="s">
        <v>1548</v>
      </c>
      <c r="AO463" t="s">
        <v>79</v>
      </c>
      <c r="AP463" t="s">
        <v>2349</v>
      </c>
    </row>
    <row r="464" spans="1:42" x14ac:dyDescent="0.25">
      <c r="A464">
        <v>322</v>
      </c>
      <c r="B464">
        <v>7</v>
      </c>
      <c r="C464" s="4">
        <v>43938</v>
      </c>
      <c r="D464">
        <v>3</v>
      </c>
      <c r="E464" t="s">
        <v>34</v>
      </c>
      <c r="F464" t="s">
        <v>45</v>
      </c>
      <c r="G464" t="s">
        <v>55</v>
      </c>
      <c r="H464" t="s">
        <v>57</v>
      </c>
      <c r="I464" s="4">
        <v>43876</v>
      </c>
      <c r="J464">
        <v>6</v>
      </c>
      <c r="K464" t="s">
        <v>59</v>
      </c>
      <c r="L464" s="4">
        <v>43862</v>
      </c>
      <c r="M464" s="4">
        <v>43889</v>
      </c>
      <c r="N464">
        <v>1</v>
      </c>
      <c r="O464" t="s">
        <v>65</v>
      </c>
      <c r="P464" t="s">
        <v>227</v>
      </c>
      <c r="Q464">
        <v>1</v>
      </c>
      <c r="R464" t="s">
        <v>519</v>
      </c>
      <c r="S464" t="s">
        <v>1083</v>
      </c>
      <c r="T464" t="s">
        <v>1609</v>
      </c>
      <c r="U464" t="s">
        <v>69</v>
      </c>
      <c r="V464" t="s">
        <v>1517</v>
      </c>
      <c r="W464">
        <v>13.49</v>
      </c>
      <c r="X464">
        <v>19.989999999999998</v>
      </c>
      <c r="Y464">
        <v>1</v>
      </c>
      <c r="Z464" t="s">
        <v>431</v>
      </c>
      <c r="AA464" t="s">
        <v>2326</v>
      </c>
      <c r="AB464">
        <v>3</v>
      </c>
      <c r="AC464" t="s">
        <v>2634</v>
      </c>
      <c r="AD464">
        <v>493</v>
      </c>
      <c r="AE464" t="s">
        <v>2637</v>
      </c>
      <c r="AF464" s="4">
        <v>43901</v>
      </c>
      <c r="AG464" s="4">
        <v>43951</v>
      </c>
      <c r="AH464" t="s">
        <v>65</v>
      </c>
      <c r="AI464" t="s">
        <v>227</v>
      </c>
      <c r="AJ464" t="s">
        <v>519</v>
      </c>
      <c r="AK464" t="s">
        <v>1083</v>
      </c>
      <c r="AL464" t="s">
        <v>1609</v>
      </c>
      <c r="AM464" t="s">
        <v>69</v>
      </c>
      <c r="AN464" t="s">
        <v>1517</v>
      </c>
      <c r="AO464" t="s">
        <v>431</v>
      </c>
      <c r="AP464" t="s">
        <v>2326</v>
      </c>
    </row>
    <row r="465" spans="1:42" x14ac:dyDescent="0.25">
      <c r="A465">
        <v>323</v>
      </c>
      <c r="B465">
        <v>29</v>
      </c>
      <c r="C465" s="4">
        <v>43938</v>
      </c>
      <c r="D465">
        <v>1</v>
      </c>
      <c r="E465" t="s">
        <v>39</v>
      </c>
      <c r="F465" t="s">
        <v>50</v>
      </c>
      <c r="G465" t="s">
        <v>55</v>
      </c>
      <c r="H465" t="s">
        <v>58</v>
      </c>
      <c r="I465" s="4">
        <v>43870</v>
      </c>
      <c r="J465">
        <v>6</v>
      </c>
      <c r="K465" t="s">
        <v>59</v>
      </c>
      <c r="L465" s="4">
        <v>43862</v>
      </c>
      <c r="M465" s="4">
        <v>43889</v>
      </c>
      <c r="N465">
        <v>2</v>
      </c>
      <c r="O465" t="s">
        <v>118</v>
      </c>
      <c r="P465" t="s">
        <v>280</v>
      </c>
      <c r="Q465">
        <v>2</v>
      </c>
      <c r="R465" t="s">
        <v>615</v>
      </c>
      <c r="S465" t="s">
        <v>1166</v>
      </c>
      <c r="T465" t="s">
        <v>1692</v>
      </c>
      <c r="U465" t="s">
        <v>85</v>
      </c>
      <c r="V465" t="s">
        <v>2048</v>
      </c>
      <c r="W465">
        <v>62.77</v>
      </c>
      <c r="X465">
        <v>24.97</v>
      </c>
      <c r="Y465">
        <v>2</v>
      </c>
      <c r="Z465" t="s">
        <v>2168</v>
      </c>
      <c r="AA465" t="s">
        <v>2449</v>
      </c>
      <c r="AB465">
        <v>3</v>
      </c>
      <c r="AC465" t="s">
        <v>2633</v>
      </c>
      <c r="AD465">
        <v>506</v>
      </c>
      <c r="AE465" t="s">
        <v>2637</v>
      </c>
      <c r="AF465" s="4">
        <v>43901</v>
      </c>
      <c r="AG465" s="4">
        <v>43951</v>
      </c>
      <c r="AH465" t="s">
        <v>90</v>
      </c>
      <c r="AI465" t="s">
        <v>252</v>
      </c>
      <c r="AJ465" t="s">
        <v>431</v>
      </c>
      <c r="AK465" t="s">
        <v>994</v>
      </c>
      <c r="AL465" t="s">
        <v>1526</v>
      </c>
      <c r="AM465" t="s">
        <v>69</v>
      </c>
      <c r="AN465" t="s">
        <v>1659</v>
      </c>
      <c r="AO465" t="s">
        <v>410</v>
      </c>
      <c r="AP465" t="s">
        <v>2359</v>
      </c>
    </row>
    <row r="466" spans="1:42" x14ac:dyDescent="0.25">
      <c r="A466">
        <v>323</v>
      </c>
      <c r="B466">
        <v>29</v>
      </c>
      <c r="C466" s="4">
        <v>43938</v>
      </c>
      <c r="D466">
        <v>1</v>
      </c>
      <c r="E466" t="s">
        <v>39</v>
      </c>
      <c r="F466" t="s">
        <v>50</v>
      </c>
      <c r="G466" t="s">
        <v>55</v>
      </c>
      <c r="H466" t="s">
        <v>58</v>
      </c>
      <c r="I466" s="4">
        <v>43870</v>
      </c>
      <c r="J466">
        <v>6</v>
      </c>
      <c r="K466" t="s">
        <v>59</v>
      </c>
      <c r="L466" s="4">
        <v>43862</v>
      </c>
      <c r="M466" s="4">
        <v>43889</v>
      </c>
      <c r="N466">
        <v>2</v>
      </c>
      <c r="O466" t="s">
        <v>118</v>
      </c>
      <c r="P466" t="s">
        <v>280</v>
      </c>
      <c r="Q466">
        <v>2</v>
      </c>
      <c r="R466" t="s">
        <v>615</v>
      </c>
      <c r="S466" t="s">
        <v>1166</v>
      </c>
      <c r="T466" t="s">
        <v>1692</v>
      </c>
      <c r="U466" t="s">
        <v>85</v>
      </c>
      <c r="V466" t="s">
        <v>2048</v>
      </c>
      <c r="W466">
        <v>62.77</v>
      </c>
      <c r="X466">
        <v>24.97</v>
      </c>
      <c r="Y466">
        <v>2</v>
      </c>
      <c r="Z466" t="s">
        <v>2168</v>
      </c>
      <c r="AA466" t="s">
        <v>2449</v>
      </c>
      <c r="AB466">
        <v>3</v>
      </c>
      <c r="AC466" t="s">
        <v>2633</v>
      </c>
      <c r="AD466">
        <v>506</v>
      </c>
      <c r="AE466" t="s">
        <v>2637</v>
      </c>
      <c r="AF466" s="4">
        <v>43901</v>
      </c>
      <c r="AG466" s="4">
        <v>43951</v>
      </c>
      <c r="AH466" t="s">
        <v>79</v>
      </c>
      <c r="AI466" t="s">
        <v>241</v>
      </c>
      <c r="AJ466" t="s">
        <v>570</v>
      </c>
      <c r="AK466" t="s">
        <v>1087</v>
      </c>
      <c r="AL466" t="s">
        <v>1653</v>
      </c>
      <c r="AM466" t="s">
        <v>80</v>
      </c>
      <c r="AN466" t="s">
        <v>1562</v>
      </c>
      <c r="AO466" t="s">
        <v>65</v>
      </c>
      <c r="AP466" t="s">
        <v>2343</v>
      </c>
    </row>
    <row r="467" spans="1:42" x14ac:dyDescent="0.25">
      <c r="A467">
        <v>324</v>
      </c>
      <c r="B467">
        <v>344</v>
      </c>
      <c r="C467" s="4">
        <v>43938</v>
      </c>
      <c r="D467">
        <v>4</v>
      </c>
      <c r="E467" t="s">
        <v>40</v>
      </c>
      <c r="F467" t="s">
        <v>51</v>
      </c>
      <c r="G467" t="s">
        <v>56</v>
      </c>
      <c r="H467" t="s">
        <v>58</v>
      </c>
      <c r="I467" s="4">
        <v>43722</v>
      </c>
      <c r="J467">
        <v>2</v>
      </c>
      <c r="K467" t="s">
        <v>60</v>
      </c>
      <c r="L467" s="4">
        <v>43615</v>
      </c>
      <c r="M467" s="4">
        <v>43830</v>
      </c>
      <c r="N467">
        <v>2</v>
      </c>
      <c r="O467" t="s">
        <v>144</v>
      </c>
      <c r="P467" t="s">
        <v>306</v>
      </c>
      <c r="Q467">
        <v>2</v>
      </c>
      <c r="R467" t="s">
        <v>616</v>
      </c>
      <c r="S467" t="s">
        <v>1167</v>
      </c>
      <c r="T467" t="s">
        <v>1693</v>
      </c>
      <c r="U467" t="s">
        <v>110</v>
      </c>
      <c r="V467" t="s">
        <v>1869</v>
      </c>
      <c r="W467">
        <v>929.94</v>
      </c>
      <c r="X467">
        <v>89.94</v>
      </c>
      <c r="Y467">
        <v>2</v>
      </c>
      <c r="Z467" t="s">
        <v>2160</v>
      </c>
      <c r="AA467" t="s">
        <v>2440</v>
      </c>
      <c r="AF467" s="4"/>
      <c r="AG467" s="4"/>
      <c r="AH467" t="s">
        <v>84</v>
      </c>
      <c r="AI467" t="s">
        <v>246</v>
      </c>
      <c r="AJ467" t="s">
        <v>564</v>
      </c>
      <c r="AK467" t="s">
        <v>1124</v>
      </c>
      <c r="AL467" t="s">
        <v>1647</v>
      </c>
      <c r="AM467" t="s">
        <v>67</v>
      </c>
      <c r="AN467" t="s">
        <v>1548</v>
      </c>
      <c r="AO467" t="s">
        <v>645</v>
      </c>
      <c r="AP467" t="s">
        <v>2347</v>
      </c>
    </row>
    <row r="468" spans="1:42" x14ac:dyDescent="0.25">
      <c r="A468">
        <v>324</v>
      </c>
      <c r="B468">
        <v>344</v>
      </c>
      <c r="C468" s="4">
        <v>43938</v>
      </c>
      <c r="D468">
        <v>4</v>
      </c>
      <c r="E468" t="s">
        <v>40</v>
      </c>
      <c r="F468" t="s">
        <v>51</v>
      </c>
      <c r="G468" t="s">
        <v>56</v>
      </c>
      <c r="H468" t="s">
        <v>58</v>
      </c>
      <c r="I468" s="4">
        <v>43722</v>
      </c>
      <c r="J468">
        <v>2</v>
      </c>
      <c r="K468" t="s">
        <v>60</v>
      </c>
      <c r="L468" s="4">
        <v>43615</v>
      </c>
      <c r="M468" s="4">
        <v>43830</v>
      </c>
      <c r="N468">
        <v>2</v>
      </c>
      <c r="O468" t="s">
        <v>144</v>
      </c>
      <c r="P468" t="s">
        <v>306</v>
      </c>
      <c r="Q468">
        <v>2</v>
      </c>
      <c r="R468" t="s">
        <v>616</v>
      </c>
      <c r="S468" t="s">
        <v>1167</v>
      </c>
      <c r="T468" t="s">
        <v>1693</v>
      </c>
      <c r="U468" t="s">
        <v>110</v>
      </c>
      <c r="V468" t="s">
        <v>1869</v>
      </c>
      <c r="W468">
        <v>929.94</v>
      </c>
      <c r="X468">
        <v>89.94</v>
      </c>
      <c r="Y468">
        <v>2</v>
      </c>
      <c r="Z468" t="s">
        <v>2160</v>
      </c>
      <c r="AA468" t="s">
        <v>2440</v>
      </c>
      <c r="AF468" s="4"/>
      <c r="AG468" s="4"/>
      <c r="AH468" t="s">
        <v>67</v>
      </c>
      <c r="AI468" t="s">
        <v>229</v>
      </c>
      <c r="AJ468" t="s">
        <v>636</v>
      </c>
      <c r="AK468" t="s">
        <v>974</v>
      </c>
      <c r="AL468" t="s">
        <v>1513</v>
      </c>
      <c r="AM468" t="s">
        <v>67</v>
      </c>
      <c r="AN468" t="s">
        <v>1548</v>
      </c>
      <c r="AO468" t="s">
        <v>455</v>
      </c>
      <c r="AP468" t="s">
        <v>2340</v>
      </c>
    </row>
    <row r="469" spans="1:42" x14ac:dyDescent="0.25">
      <c r="A469">
        <v>325</v>
      </c>
      <c r="B469">
        <v>150</v>
      </c>
      <c r="C469" s="4">
        <v>43939</v>
      </c>
      <c r="D469">
        <v>2</v>
      </c>
      <c r="E469" t="s">
        <v>38</v>
      </c>
      <c r="F469" t="s">
        <v>49</v>
      </c>
      <c r="G469" t="s">
        <v>56</v>
      </c>
      <c r="H469" t="s">
        <v>58</v>
      </c>
      <c r="I469" s="4">
        <v>43939</v>
      </c>
      <c r="J469">
        <v>7</v>
      </c>
      <c r="K469" t="s">
        <v>61</v>
      </c>
      <c r="L469" s="4">
        <v>43915</v>
      </c>
      <c r="M469" s="4">
        <v>44012</v>
      </c>
      <c r="N469">
        <v>1</v>
      </c>
      <c r="O469" t="s">
        <v>79</v>
      </c>
      <c r="P469" t="s">
        <v>241</v>
      </c>
      <c r="Q469">
        <v>1</v>
      </c>
      <c r="R469" t="s">
        <v>617</v>
      </c>
      <c r="S469" t="s">
        <v>1168</v>
      </c>
      <c r="T469" t="s">
        <v>1614</v>
      </c>
      <c r="U469" t="s">
        <v>80</v>
      </c>
      <c r="V469" t="s">
        <v>1548</v>
      </c>
      <c r="W469">
        <v>27.9</v>
      </c>
      <c r="X469">
        <v>29.98</v>
      </c>
      <c r="Y469">
        <v>1</v>
      </c>
      <c r="Z469" t="s">
        <v>86</v>
      </c>
      <c r="AA469" t="s">
        <v>2350</v>
      </c>
      <c r="AF469" s="4"/>
      <c r="AG469" s="4"/>
      <c r="AH469" t="s">
        <v>79</v>
      </c>
      <c r="AI469" t="s">
        <v>241</v>
      </c>
      <c r="AJ469" t="s">
        <v>617</v>
      </c>
      <c r="AK469" t="s">
        <v>1168</v>
      </c>
      <c r="AL469" t="s">
        <v>1614</v>
      </c>
      <c r="AM469" t="s">
        <v>80</v>
      </c>
      <c r="AN469" t="s">
        <v>1548</v>
      </c>
      <c r="AO469" t="s">
        <v>86</v>
      </c>
      <c r="AP469" t="s">
        <v>2350</v>
      </c>
    </row>
    <row r="470" spans="1:42" x14ac:dyDescent="0.25">
      <c r="A470">
        <v>326</v>
      </c>
      <c r="B470">
        <v>166</v>
      </c>
      <c r="C470" s="4">
        <v>43939</v>
      </c>
      <c r="D470">
        <v>4</v>
      </c>
      <c r="E470" t="s">
        <v>40</v>
      </c>
      <c r="F470" t="s">
        <v>51</v>
      </c>
      <c r="G470" t="s">
        <v>56</v>
      </c>
      <c r="H470" t="s">
        <v>57</v>
      </c>
      <c r="I470" s="4">
        <v>43668</v>
      </c>
      <c r="J470">
        <v>1</v>
      </c>
      <c r="K470" t="s">
        <v>61</v>
      </c>
      <c r="L470" s="4">
        <v>43615</v>
      </c>
      <c r="M470" s="4">
        <v>43830</v>
      </c>
      <c r="N470">
        <v>1</v>
      </c>
      <c r="O470" t="s">
        <v>67</v>
      </c>
      <c r="P470" t="s">
        <v>229</v>
      </c>
      <c r="Q470">
        <v>1</v>
      </c>
      <c r="R470" t="s">
        <v>547</v>
      </c>
      <c r="S470" t="s">
        <v>1108</v>
      </c>
      <c r="T470" t="s">
        <v>1577</v>
      </c>
      <c r="U470" t="s">
        <v>69</v>
      </c>
      <c r="V470" t="s">
        <v>1548</v>
      </c>
      <c r="W470">
        <v>24.99</v>
      </c>
      <c r="X470">
        <v>14.99</v>
      </c>
      <c r="Y470">
        <v>1</v>
      </c>
      <c r="Z470" t="s">
        <v>455</v>
      </c>
      <c r="AA470" t="s">
        <v>2340</v>
      </c>
      <c r="AF470" s="4"/>
      <c r="AG470" s="4"/>
      <c r="AH470" t="s">
        <v>67</v>
      </c>
      <c r="AI470" t="s">
        <v>229</v>
      </c>
      <c r="AJ470" t="s">
        <v>547</v>
      </c>
      <c r="AK470" t="s">
        <v>1108</v>
      </c>
      <c r="AL470" t="s">
        <v>1577</v>
      </c>
      <c r="AM470" t="s">
        <v>69</v>
      </c>
      <c r="AN470" t="s">
        <v>1548</v>
      </c>
      <c r="AO470" t="s">
        <v>455</v>
      </c>
      <c r="AP470" t="s">
        <v>2340</v>
      </c>
    </row>
    <row r="471" spans="1:42" x14ac:dyDescent="0.25">
      <c r="A471">
        <v>327</v>
      </c>
      <c r="B471">
        <v>358</v>
      </c>
      <c r="C471" s="4">
        <v>43939</v>
      </c>
      <c r="D471">
        <v>7</v>
      </c>
      <c r="E471" t="s">
        <v>35</v>
      </c>
      <c r="F471" t="s">
        <v>46</v>
      </c>
      <c r="G471" t="s">
        <v>56</v>
      </c>
      <c r="H471" t="s">
        <v>57</v>
      </c>
      <c r="I471" s="4">
        <v>43654</v>
      </c>
      <c r="J471">
        <v>3</v>
      </c>
      <c r="K471" t="s">
        <v>59</v>
      </c>
      <c r="L471" s="4">
        <v>43615</v>
      </c>
      <c r="M471" s="4">
        <v>43830</v>
      </c>
      <c r="N471">
        <v>2</v>
      </c>
      <c r="O471" t="s">
        <v>145</v>
      </c>
      <c r="P471" t="s">
        <v>307</v>
      </c>
      <c r="Q471">
        <v>2</v>
      </c>
      <c r="R471" t="s">
        <v>618</v>
      </c>
      <c r="S471" t="s">
        <v>1169</v>
      </c>
      <c r="T471" t="s">
        <v>1694</v>
      </c>
      <c r="U471" t="s">
        <v>71</v>
      </c>
      <c r="V471" t="s">
        <v>1869</v>
      </c>
      <c r="W471">
        <v>96.14</v>
      </c>
      <c r="X471">
        <v>29.98</v>
      </c>
      <c r="Y471">
        <v>2</v>
      </c>
      <c r="Z471" t="s">
        <v>2169</v>
      </c>
      <c r="AA471" t="s">
        <v>2450</v>
      </c>
      <c r="AF471" s="4"/>
      <c r="AG471" s="4"/>
      <c r="AH471" t="s">
        <v>78</v>
      </c>
      <c r="AI471" t="s">
        <v>240</v>
      </c>
      <c r="AJ471" t="s">
        <v>644</v>
      </c>
      <c r="AK471" t="s">
        <v>1191</v>
      </c>
      <c r="AL471" t="s">
        <v>1714</v>
      </c>
      <c r="AM471" t="s">
        <v>69</v>
      </c>
      <c r="AN471" t="s">
        <v>1548</v>
      </c>
      <c r="AO471" t="s">
        <v>393</v>
      </c>
      <c r="AP471" t="s">
        <v>2345</v>
      </c>
    </row>
    <row r="472" spans="1:42" x14ac:dyDescent="0.25">
      <c r="A472">
        <v>327</v>
      </c>
      <c r="B472">
        <v>358</v>
      </c>
      <c r="C472" s="4">
        <v>43939</v>
      </c>
      <c r="D472">
        <v>7</v>
      </c>
      <c r="E472" t="s">
        <v>35</v>
      </c>
      <c r="F472" t="s">
        <v>46</v>
      </c>
      <c r="G472" t="s">
        <v>56</v>
      </c>
      <c r="H472" t="s">
        <v>57</v>
      </c>
      <c r="I472" s="4">
        <v>43654</v>
      </c>
      <c r="J472">
        <v>3</v>
      </c>
      <c r="K472" t="s">
        <v>59</v>
      </c>
      <c r="L472" s="4">
        <v>43615</v>
      </c>
      <c r="M472" s="4">
        <v>43830</v>
      </c>
      <c r="N472">
        <v>2</v>
      </c>
      <c r="O472" t="s">
        <v>145</v>
      </c>
      <c r="P472" t="s">
        <v>307</v>
      </c>
      <c r="Q472">
        <v>2</v>
      </c>
      <c r="R472" t="s">
        <v>618</v>
      </c>
      <c r="S472" t="s">
        <v>1169</v>
      </c>
      <c r="T472" t="s">
        <v>1694</v>
      </c>
      <c r="U472" t="s">
        <v>71</v>
      </c>
      <c r="V472" t="s">
        <v>1869</v>
      </c>
      <c r="W472">
        <v>96.14</v>
      </c>
      <c r="X472">
        <v>29.98</v>
      </c>
      <c r="Y472">
        <v>2</v>
      </c>
      <c r="Z472" t="s">
        <v>2169</v>
      </c>
      <c r="AA472" t="s">
        <v>2450</v>
      </c>
      <c r="AF472" s="4"/>
      <c r="AG472" s="4"/>
      <c r="AH472" t="s">
        <v>79</v>
      </c>
      <c r="AI472" t="s">
        <v>241</v>
      </c>
      <c r="AJ472" t="s">
        <v>406</v>
      </c>
      <c r="AK472" t="s">
        <v>968</v>
      </c>
      <c r="AL472" t="s">
        <v>1501</v>
      </c>
      <c r="AM472" t="s">
        <v>69</v>
      </c>
      <c r="AN472" t="s">
        <v>1548</v>
      </c>
      <c r="AO472" t="s">
        <v>65</v>
      </c>
      <c r="AP472" t="s">
        <v>2343</v>
      </c>
    </row>
    <row r="473" spans="1:42" x14ac:dyDescent="0.25">
      <c r="A473">
        <v>328</v>
      </c>
      <c r="B473">
        <v>186</v>
      </c>
      <c r="C473" s="4">
        <v>43941</v>
      </c>
      <c r="D473">
        <v>5</v>
      </c>
      <c r="E473" t="s">
        <v>36</v>
      </c>
      <c r="F473" t="s">
        <v>47</v>
      </c>
      <c r="G473" t="s">
        <v>56</v>
      </c>
      <c r="H473" t="s">
        <v>58</v>
      </c>
      <c r="I473" s="4">
        <v>43817</v>
      </c>
      <c r="J473">
        <v>2</v>
      </c>
      <c r="K473" t="s">
        <v>60</v>
      </c>
      <c r="L473" s="4">
        <v>43615</v>
      </c>
      <c r="M473" s="4">
        <v>43830</v>
      </c>
      <c r="N473">
        <v>1</v>
      </c>
      <c r="O473" t="s">
        <v>80</v>
      </c>
      <c r="P473" t="s">
        <v>242</v>
      </c>
      <c r="Q473">
        <v>1</v>
      </c>
      <c r="R473" t="s">
        <v>619</v>
      </c>
      <c r="S473" t="s">
        <v>1016</v>
      </c>
      <c r="T473" t="s">
        <v>1695</v>
      </c>
      <c r="U473" t="s">
        <v>67</v>
      </c>
      <c r="V473" t="s">
        <v>1548</v>
      </c>
      <c r="W473">
        <v>185.97</v>
      </c>
      <c r="X473">
        <v>44.97</v>
      </c>
      <c r="Y473">
        <v>1</v>
      </c>
      <c r="Z473" t="s">
        <v>70</v>
      </c>
      <c r="AA473" t="s">
        <v>2341</v>
      </c>
      <c r="AF473" s="4"/>
      <c r="AG473" s="4"/>
      <c r="AH473" t="s">
        <v>80</v>
      </c>
      <c r="AI473" t="s">
        <v>242</v>
      </c>
      <c r="AJ473" t="s">
        <v>619</v>
      </c>
      <c r="AK473" t="s">
        <v>1016</v>
      </c>
      <c r="AL473" t="s">
        <v>1695</v>
      </c>
      <c r="AM473" t="s">
        <v>67</v>
      </c>
      <c r="AN473" t="s">
        <v>1548</v>
      </c>
      <c r="AO473" t="s">
        <v>70</v>
      </c>
      <c r="AP473" t="s">
        <v>2341</v>
      </c>
    </row>
    <row r="474" spans="1:42" x14ac:dyDescent="0.25">
      <c r="A474">
        <v>329</v>
      </c>
      <c r="B474">
        <v>204</v>
      </c>
      <c r="C474" s="4">
        <v>43941</v>
      </c>
      <c r="D474">
        <v>3</v>
      </c>
      <c r="E474" t="s">
        <v>34</v>
      </c>
      <c r="F474" t="s">
        <v>45</v>
      </c>
      <c r="G474" t="s">
        <v>55</v>
      </c>
      <c r="H474" t="s">
        <v>57</v>
      </c>
      <c r="I474" s="4">
        <v>43906</v>
      </c>
      <c r="J474">
        <v>15</v>
      </c>
      <c r="K474" t="s">
        <v>62</v>
      </c>
      <c r="L474" s="4">
        <v>43615</v>
      </c>
      <c r="M474" s="4">
        <v>44413</v>
      </c>
      <c r="N474">
        <v>1</v>
      </c>
      <c r="O474" t="s">
        <v>80</v>
      </c>
      <c r="P474" t="s">
        <v>242</v>
      </c>
      <c r="Q474">
        <v>1</v>
      </c>
      <c r="R474" t="s">
        <v>620</v>
      </c>
      <c r="S474" t="s">
        <v>1170</v>
      </c>
      <c r="T474" t="s">
        <v>1696</v>
      </c>
      <c r="U474" t="s">
        <v>67</v>
      </c>
      <c r="V474" t="s">
        <v>1548</v>
      </c>
      <c r="W474">
        <v>362.97</v>
      </c>
      <c r="X474">
        <v>44.97</v>
      </c>
      <c r="Y474">
        <v>1</v>
      </c>
      <c r="Z474" t="s">
        <v>79</v>
      </c>
      <c r="AA474" t="s">
        <v>2349</v>
      </c>
      <c r="AF474" s="4"/>
      <c r="AG474" s="4"/>
      <c r="AH474" t="s">
        <v>80</v>
      </c>
      <c r="AI474" t="s">
        <v>242</v>
      </c>
      <c r="AJ474" t="s">
        <v>620</v>
      </c>
      <c r="AK474" t="s">
        <v>1170</v>
      </c>
      <c r="AL474" t="s">
        <v>1696</v>
      </c>
      <c r="AM474" t="s">
        <v>67</v>
      </c>
      <c r="AN474" t="s">
        <v>1548</v>
      </c>
      <c r="AO474" t="s">
        <v>79</v>
      </c>
      <c r="AP474" t="s">
        <v>2349</v>
      </c>
    </row>
    <row r="475" spans="1:42" x14ac:dyDescent="0.25">
      <c r="A475">
        <v>330</v>
      </c>
      <c r="B475">
        <v>218</v>
      </c>
      <c r="C475" s="4">
        <v>43941</v>
      </c>
      <c r="D475">
        <v>8</v>
      </c>
      <c r="E475" t="s">
        <v>43</v>
      </c>
      <c r="F475" t="s">
        <v>54</v>
      </c>
      <c r="G475" t="s">
        <v>55</v>
      </c>
      <c r="H475" t="s">
        <v>58</v>
      </c>
      <c r="I475" s="4">
        <v>43738</v>
      </c>
      <c r="J475">
        <v>3</v>
      </c>
      <c r="K475" t="s">
        <v>59</v>
      </c>
      <c r="L475" s="4">
        <v>43615</v>
      </c>
      <c r="M475" s="4">
        <v>43830</v>
      </c>
      <c r="N475">
        <v>1</v>
      </c>
      <c r="O475" t="s">
        <v>79</v>
      </c>
      <c r="P475" t="s">
        <v>241</v>
      </c>
      <c r="Q475">
        <v>1</v>
      </c>
      <c r="R475" t="s">
        <v>515</v>
      </c>
      <c r="S475" t="s">
        <v>1078</v>
      </c>
      <c r="T475" t="s">
        <v>1587</v>
      </c>
      <c r="U475" t="s">
        <v>67</v>
      </c>
      <c r="V475" t="s">
        <v>1548</v>
      </c>
      <c r="W475">
        <v>164.97</v>
      </c>
      <c r="X475">
        <v>44.97</v>
      </c>
      <c r="Y475">
        <v>1</v>
      </c>
      <c r="Z475" t="s">
        <v>86</v>
      </c>
      <c r="AA475" t="s">
        <v>2350</v>
      </c>
      <c r="AF475" s="4"/>
      <c r="AG475" s="4"/>
      <c r="AH475" t="s">
        <v>79</v>
      </c>
      <c r="AI475" t="s">
        <v>241</v>
      </c>
      <c r="AJ475" t="s">
        <v>515</v>
      </c>
      <c r="AK475" t="s">
        <v>1078</v>
      </c>
      <c r="AL475" t="s">
        <v>1587</v>
      </c>
      <c r="AM475" t="s">
        <v>67</v>
      </c>
      <c r="AN475" t="s">
        <v>1548</v>
      </c>
      <c r="AO475" t="s">
        <v>86</v>
      </c>
      <c r="AP475" t="s">
        <v>2350</v>
      </c>
    </row>
    <row r="476" spans="1:42" x14ac:dyDescent="0.25">
      <c r="A476">
        <v>331</v>
      </c>
      <c r="B476">
        <v>263</v>
      </c>
      <c r="C476" s="4">
        <v>43941</v>
      </c>
      <c r="D476">
        <v>2</v>
      </c>
      <c r="E476" t="s">
        <v>38</v>
      </c>
      <c r="F476" t="s">
        <v>49</v>
      </c>
      <c r="G476" t="s">
        <v>56</v>
      </c>
      <c r="H476" t="s">
        <v>57</v>
      </c>
      <c r="I476" s="4">
        <v>43734</v>
      </c>
      <c r="J476">
        <v>2</v>
      </c>
      <c r="K476" t="s">
        <v>60</v>
      </c>
      <c r="L476" s="4">
        <v>43615</v>
      </c>
      <c r="M476" s="4">
        <v>43830</v>
      </c>
      <c r="N476">
        <v>1</v>
      </c>
      <c r="O476" t="s">
        <v>105</v>
      </c>
      <c r="P476" t="s">
        <v>267</v>
      </c>
      <c r="Q476">
        <v>1</v>
      </c>
      <c r="R476" t="s">
        <v>621</v>
      </c>
      <c r="S476" t="s">
        <v>1171</v>
      </c>
      <c r="T476" t="s">
        <v>1697</v>
      </c>
      <c r="U476" t="s">
        <v>71</v>
      </c>
      <c r="V476" t="s">
        <v>1869</v>
      </c>
      <c r="W476">
        <v>27.9</v>
      </c>
      <c r="X476">
        <v>29.98</v>
      </c>
      <c r="Y476">
        <v>1</v>
      </c>
      <c r="Z476" t="s">
        <v>2120</v>
      </c>
      <c r="AA476" t="s">
        <v>2394</v>
      </c>
      <c r="AF476" s="4"/>
      <c r="AG476" s="4"/>
      <c r="AH476" t="s">
        <v>79</v>
      </c>
      <c r="AI476" t="s">
        <v>241</v>
      </c>
      <c r="AJ476" t="s">
        <v>770</v>
      </c>
      <c r="AK476" t="s">
        <v>1182</v>
      </c>
      <c r="AL476" t="s">
        <v>1614</v>
      </c>
      <c r="AM476" t="s">
        <v>69</v>
      </c>
      <c r="AN476" t="s">
        <v>1548</v>
      </c>
      <c r="AO476" t="s">
        <v>455</v>
      </c>
      <c r="AP476" t="s">
        <v>2340</v>
      </c>
    </row>
    <row r="477" spans="1:42" x14ac:dyDescent="0.25">
      <c r="A477">
        <v>331</v>
      </c>
      <c r="B477">
        <v>263</v>
      </c>
      <c r="C477" s="4">
        <v>43941</v>
      </c>
      <c r="D477">
        <v>2</v>
      </c>
      <c r="E477" t="s">
        <v>38</v>
      </c>
      <c r="F477" t="s">
        <v>49</v>
      </c>
      <c r="G477" t="s">
        <v>56</v>
      </c>
      <c r="H477" t="s">
        <v>57</v>
      </c>
      <c r="I477" s="4">
        <v>43734</v>
      </c>
      <c r="J477">
        <v>2</v>
      </c>
      <c r="K477" t="s">
        <v>60</v>
      </c>
      <c r="L477" s="4">
        <v>43615</v>
      </c>
      <c r="M477" s="4">
        <v>43830</v>
      </c>
      <c r="N477">
        <v>1</v>
      </c>
      <c r="O477" t="s">
        <v>105</v>
      </c>
      <c r="P477" t="s">
        <v>267</v>
      </c>
      <c r="Q477">
        <v>1</v>
      </c>
      <c r="R477" t="s">
        <v>621</v>
      </c>
      <c r="S477" t="s">
        <v>1171</v>
      </c>
      <c r="T477" t="s">
        <v>1697</v>
      </c>
      <c r="U477" t="s">
        <v>71</v>
      </c>
      <c r="V477" t="s">
        <v>1869</v>
      </c>
      <c r="W477">
        <v>27.9</v>
      </c>
      <c r="X477">
        <v>29.98</v>
      </c>
      <c r="Y477">
        <v>1</v>
      </c>
      <c r="Z477" t="s">
        <v>2120</v>
      </c>
      <c r="AA477" t="s">
        <v>2394</v>
      </c>
      <c r="AF477" s="4"/>
      <c r="AG477" s="4"/>
      <c r="AH477" t="s">
        <v>79</v>
      </c>
      <c r="AI477" t="s">
        <v>241</v>
      </c>
      <c r="AJ477" t="s">
        <v>770</v>
      </c>
      <c r="AK477" t="s">
        <v>1182</v>
      </c>
      <c r="AL477" t="s">
        <v>1614</v>
      </c>
      <c r="AM477" t="s">
        <v>69</v>
      </c>
      <c r="AN477" t="s">
        <v>1548</v>
      </c>
      <c r="AO477" t="s">
        <v>455</v>
      </c>
      <c r="AP477" t="s">
        <v>2340</v>
      </c>
    </row>
    <row r="478" spans="1:42" x14ac:dyDescent="0.25">
      <c r="A478">
        <v>332</v>
      </c>
      <c r="B478">
        <v>116</v>
      </c>
      <c r="C478" s="4">
        <v>43942</v>
      </c>
      <c r="D478">
        <v>7</v>
      </c>
      <c r="E478" t="s">
        <v>35</v>
      </c>
      <c r="F478" t="s">
        <v>46</v>
      </c>
      <c r="G478" t="s">
        <v>55</v>
      </c>
      <c r="H478" t="s">
        <v>57</v>
      </c>
      <c r="I478" s="4">
        <v>43662</v>
      </c>
      <c r="J478">
        <v>2</v>
      </c>
      <c r="K478" t="s">
        <v>60</v>
      </c>
      <c r="L478" s="4">
        <v>43615</v>
      </c>
      <c r="M478" s="4">
        <v>43830</v>
      </c>
      <c r="N478">
        <v>3</v>
      </c>
      <c r="O478" t="s">
        <v>146</v>
      </c>
      <c r="P478" t="s">
        <v>308</v>
      </c>
      <c r="Q478">
        <v>3</v>
      </c>
      <c r="R478" t="s">
        <v>622</v>
      </c>
      <c r="S478" t="s">
        <v>1172</v>
      </c>
      <c r="T478" t="s">
        <v>1698</v>
      </c>
      <c r="U478" t="s">
        <v>1998</v>
      </c>
      <c r="V478" t="s">
        <v>2056</v>
      </c>
      <c r="W478">
        <v>305.45</v>
      </c>
      <c r="X478">
        <v>64.95</v>
      </c>
      <c r="Y478">
        <v>3</v>
      </c>
      <c r="Z478" t="s">
        <v>2170</v>
      </c>
      <c r="AA478" t="s">
        <v>2451</v>
      </c>
      <c r="AF478" s="4"/>
      <c r="AG478" s="4"/>
      <c r="AH478" t="s">
        <v>67</v>
      </c>
      <c r="AI478" t="s">
        <v>229</v>
      </c>
      <c r="AJ478" t="s">
        <v>476</v>
      </c>
      <c r="AK478" t="s">
        <v>1031</v>
      </c>
      <c r="AL478" t="s">
        <v>1487</v>
      </c>
      <c r="AM478" t="s">
        <v>69</v>
      </c>
      <c r="AN478" t="s">
        <v>1548</v>
      </c>
      <c r="AO478" t="s">
        <v>872</v>
      </c>
      <c r="AP478" t="s">
        <v>2388</v>
      </c>
    </row>
    <row r="479" spans="1:42" x14ac:dyDescent="0.25">
      <c r="A479">
        <v>332</v>
      </c>
      <c r="B479">
        <v>116</v>
      </c>
      <c r="C479" s="4">
        <v>43942</v>
      </c>
      <c r="D479">
        <v>7</v>
      </c>
      <c r="E479" t="s">
        <v>35</v>
      </c>
      <c r="F479" t="s">
        <v>46</v>
      </c>
      <c r="G479" t="s">
        <v>55</v>
      </c>
      <c r="H479" t="s">
        <v>57</v>
      </c>
      <c r="I479" s="4">
        <v>43662</v>
      </c>
      <c r="J479">
        <v>2</v>
      </c>
      <c r="K479" t="s">
        <v>60</v>
      </c>
      <c r="L479" s="4">
        <v>43615</v>
      </c>
      <c r="M479" s="4">
        <v>43830</v>
      </c>
      <c r="N479">
        <v>3</v>
      </c>
      <c r="O479" t="s">
        <v>146</v>
      </c>
      <c r="P479" t="s">
        <v>308</v>
      </c>
      <c r="Q479">
        <v>3</v>
      </c>
      <c r="R479" t="s">
        <v>622</v>
      </c>
      <c r="S479" t="s">
        <v>1172</v>
      </c>
      <c r="T479" t="s">
        <v>1698</v>
      </c>
      <c r="U479" t="s">
        <v>1998</v>
      </c>
      <c r="V479" t="s">
        <v>2056</v>
      </c>
      <c r="W479">
        <v>305.45</v>
      </c>
      <c r="X479">
        <v>64.95</v>
      </c>
      <c r="Y479">
        <v>3</v>
      </c>
      <c r="Z479" t="s">
        <v>2170</v>
      </c>
      <c r="AA479" t="s">
        <v>2451</v>
      </c>
      <c r="AF479" s="4"/>
      <c r="AG479" s="4"/>
      <c r="AH479" t="s">
        <v>80</v>
      </c>
      <c r="AI479" t="s">
        <v>242</v>
      </c>
      <c r="AJ479" t="s">
        <v>709</v>
      </c>
      <c r="AK479" t="s">
        <v>1250</v>
      </c>
      <c r="AL479" t="s">
        <v>425</v>
      </c>
      <c r="AM479" t="s">
        <v>80</v>
      </c>
      <c r="AN479" t="s">
        <v>1548</v>
      </c>
      <c r="AO479" t="s">
        <v>79</v>
      </c>
      <c r="AP479" t="s">
        <v>2349</v>
      </c>
    </row>
    <row r="480" spans="1:42" x14ac:dyDescent="0.25">
      <c r="A480">
        <v>332</v>
      </c>
      <c r="B480">
        <v>116</v>
      </c>
      <c r="C480" s="4">
        <v>43942</v>
      </c>
      <c r="D480">
        <v>7</v>
      </c>
      <c r="E480" t="s">
        <v>35</v>
      </c>
      <c r="F480" t="s">
        <v>46</v>
      </c>
      <c r="G480" t="s">
        <v>55</v>
      </c>
      <c r="H480" t="s">
        <v>57</v>
      </c>
      <c r="I480" s="4">
        <v>43662</v>
      </c>
      <c r="J480">
        <v>2</v>
      </c>
      <c r="K480" t="s">
        <v>60</v>
      </c>
      <c r="L480" s="4">
        <v>43615</v>
      </c>
      <c r="M480" s="4">
        <v>43830</v>
      </c>
      <c r="N480">
        <v>3</v>
      </c>
      <c r="O480" t="s">
        <v>146</v>
      </c>
      <c r="P480" t="s">
        <v>308</v>
      </c>
      <c r="Q480">
        <v>3</v>
      </c>
      <c r="R480" t="s">
        <v>622</v>
      </c>
      <c r="S480" t="s">
        <v>1172</v>
      </c>
      <c r="T480" t="s">
        <v>1698</v>
      </c>
      <c r="U480" t="s">
        <v>1998</v>
      </c>
      <c r="V480" t="s">
        <v>2056</v>
      </c>
      <c r="W480">
        <v>305.45</v>
      </c>
      <c r="X480">
        <v>64.95</v>
      </c>
      <c r="Y480">
        <v>3</v>
      </c>
      <c r="Z480" t="s">
        <v>2170</v>
      </c>
      <c r="AA480" t="s">
        <v>2451</v>
      </c>
      <c r="AF480" s="4"/>
      <c r="AG480" s="4"/>
      <c r="AH480" t="s">
        <v>90</v>
      </c>
      <c r="AI480" t="s">
        <v>252</v>
      </c>
      <c r="AJ480" t="s">
        <v>497</v>
      </c>
      <c r="AK480" t="s">
        <v>1060</v>
      </c>
      <c r="AL480" t="s">
        <v>1589</v>
      </c>
      <c r="AM480" t="s">
        <v>80</v>
      </c>
      <c r="AN480" t="s">
        <v>1562</v>
      </c>
      <c r="AO480" t="s">
        <v>410</v>
      </c>
      <c r="AP480" t="s">
        <v>2359</v>
      </c>
    </row>
    <row r="481" spans="1:42" x14ac:dyDescent="0.25">
      <c r="A481">
        <v>333</v>
      </c>
      <c r="B481">
        <v>187</v>
      </c>
      <c r="C481" s="4">
        <v>43942</v>
      </c>
      <c r="D481">
        <v>7</v>
      </c>
      <c r="E481" t="s">
        <v>35</v>
      </c>
      <c r="F481" t="s">
        <v>46</v>
      </c>
      <c r="G481" t="s">
        <v>56</v>
      </c>
      <c r="H481" t="s">
        <v>58</v>
      </c>
      <c r="I481" s="4">
        <v>43926</v>
      </c>
      <c r="J481">
        <v>7</v>
      </c>
      <c r="K481" t="s">
        <v>61</v>
      </c>
      <c r="L481" s="4">
        <v>43915</v>
      </c>
      <c r="M481" s="4">
        <v>44012</v>
      </c>
      <c r="N481">
        <v>1</v>
      </c>
      <c r="O481" t="s">
        <v>70</v>
      </c>
      <c r="P481" t="s">
        <v>232</v>
      </c>
      <c r="Q481">
        <v>1</v>
      </c>
      <c r="R481" t="s">
        <v>484</v>
      </c>
      <c r="S481" t="s">
        <v>1038</v>
      </c>
      <c r="T481" t="s">
        <v>1576</v>
      </c>
      <c r="U481" t="s">
        <v>80</v>
      </c>
      <c r="V481" t="s">
        <v>1517</v>
      </c>
      <c r="W481">
        <v>71.94</v>
      </c>
      <c r="X481">
        <v>39.979999999999997</v>
      </c>
      <c r="Y481">
        <v>1</v>
      </c>
      <c r="Z481" t="s">
        <v>640</v>
      </c>
      <c r="AA481" t="s">
        <v>2393</v>
      </c>
      <c r="AF481" s="4"/>
      <c r="AG481" s="4"/>
      <c r="AH481" t="s">
        <v>70</v>
      </c>
      <c r="AI481" t="s">
        <v>232</v>
      </c>
      <c r="AJ481" t="s">
        <v>484</v>
      </c>
      <c r="AK481" t="s">
        <v>1038</v>
      </c>
      <c r="AL481" t="s">
        <v>1576</v>
      </c>
      <c r="AM481" t="s">
        <v>80</v>
      </c>
      <c r="AN481" t="s">
        <v>1517</v>
      </c>
      <c r="AO481" t="s">
        <v>640</v>
      </c>
      <c r="AP481" t="s">
        <v>2393</v>
      </c>
    </row>
    <row r="482" spans="1:42" x14ac:dyDescent="0.25">
      <c r="A482">
        <v>334</v>
      </c>
      <c r="B482">
        <v>282</v>
      </c>
      <c r="C482" s="4">
        <v>43942</v>
      </c>
      <c r="D482">
        <v>9</v>
      </c>
      <c r="E482" t="s">
        <v>41</v>
      </c>
      <c r="F482" t="s">
        <v>52</v>
      </c>
      <c r="G482" t="s">
        <v>55</v>
      </c>
      <c r="H482" t="s">
        <v>58</v>
      </c>
      <c r="I482" s="4">
        <v>43550</v>
      </c>
      <c r="J482">
        <v>2</v>
      </c>
      <c r="L482" s="4"/>
      <c r="M482" s="4"/>
      <c r="N482">
        <v>1</v>
      </c>
      <c r="O482" t="s">
        <v>67</v>
      </c>
      <c r="P482" t="s">
        <v>229</v>
      </c>
      <c r="Q482">
        <v>1</v>
      </c>
      <c r="R482" t="s">
        <v>623</v>
      </c>
      <c r="S482" t="s">
        <v>1173</v>
      </c>
      <c r="T482" t="s">
        <v>1577</v>
      </c>
      <c r="U482" t="s">
        <v>80</v>
      </c>
      <c r="V482" t="s">
        <v>1548</v>
      </c>
      <c r="W482">
        <v>49.98</v>
      </c>
      <c r="X482">
        <v>29.98</v>
      </c>
      <c r="Y482">
        <v>1</v>
      </c>
      <c r="Z482" t="s">
        <v>79</v>
      </c>
      <c r="AA482" t="s">
        <v>2349</v>
      </c>
      <c r="AF482" s="4"/>
      <c r="AG482" s="4"/>
      <c r="AH482" t="s">
        <v>67</v>
      </c>
      <c r="AI482" t="s">
        <v>229</v>
      </c>
      <c r="AJ482" t="s">
        <v>623</v>
      </c>
      <c r="AK482" t="s">
        <v>1173</v>
      </c>
      <c r="AL482" t="s">
        <v>1577</v>
      </c>
      <c r="AM482" t="s">
        <v>80</v>
      </c>
      <c r="AN482" t="s">
        <v>1548</v>
      </c>
      <c r="AO482" t="s">
        <v>79</v>
      </c>
      <c r="AP482" t="s">
        <v>2349</v>
      </c>
    </row>
    <row r="483" spans="1:42" x14ac:dyDescent="0.25">
      <c r="A483">
        <v>335</v>
      </c>
      <c r="B483">
        <v>382</v>
      </c>
      <c r="C483" s="4">
        <v>43942</v>
      </c>
      <c r="D483">
        <v>5</v>
      </c>
      <c r="E483" t="s">
        <v>36</v>
      </c>
      <c r="F483" t="s">
        <v>47</v>
      </c>
      <c r="G483" t="s">
        <v>55</v>
      </c>
      <c r="H483" t="s">
        <v>57</v>
      </c>
      <c r="I483" s="4">
        <v>43711</v>
      </c>
      <c r="J483">
        <v>2</v>
      </c>
      <c r="K483" t="s">
        <v>60</v>
      </c>
      <c r="L483" s="4">
        <v>43615</v>
      </c>
      <c r="M483" s="4">
        <v>43830</v>
      </c>
      <c r="N483">
        <v>2</v>
      </c>
      <c r="O483" t="s">
        <v>116</v>
      </c>
      <c r="P483" t="s">
        <v>278</v>
      </c>
      <c r="Q483">
        <v>2</v>
      </c>
      <c r="R483" t="s">
        <v>624</v>
      </c>
      <c r="S483" t="s">
        <v>1174</v>
      </c>
      <c r="T483" t="s">
        <v>1699</v>
      </c>
      <c r="U483" t="s">
        <v>88</v>
      </c>
      <c r="V483" t="s">
        <v>2042</v>
      </c>
      <c r="W483">
        <v>97.88</v>
      </c>
      <c r="X483">
        <v>49.96</v>
      </c>
      <c r="Y483">
        <v>2</v>
      </c>
      <c r="Z483" t="s">
        <v>2171</v>
      </c>
      <c r="AA483" t="s">
        <v>2452</v>
      </c>
      <c r="AF483" s="4"/>
      <c r="AG483" s="4"/>
      <c r="AH483" t="s">
        <v>67</v>
      </c>
      <c r="AI483" t="s">
        <v>229</v>
      </c>
      <c r="AJ483" t="s">
        <v>498</v>
      </c>
      <c r="AK483" t="s">
        <v>1061</v>
      </c>
      <c r="AL483" t="s">
        <v>1513</v>
      </c>
      <c r="AM483" t="s">
        <v>80</v>
      </c>
      <c r="AN483" t="s">
        <v>1548</v>
      </c>
      <c r="AO483" t="s">
        <v>652</v>
      </c>
      <c r="AP483" t="s">
        <v>2352</v>
      </c>
    </row>
    <row r="484" spans="1:42" x14ac:dyDescent="0.25">
      <c r="A484">
        <v>335</v>
      </c>
      <c r="B484">
        <v>382</v>
      </c>
      <c r="C484" s="4">
        <v>43942</v>
      </c>
      <c r="D484">
        <v>5</v>
      </c>
      <c r="E484" t="s">
        <v>36</v>
      </c>
      <c r="F484" t="s">
        <v>47</v>
      </c>
      <c r="G484" t="s">
        <v>55</v>
      </c>
      <c r="H484" t="s">
        <v>57</v>
      </c>
      <c r="I484" s="4">
        <v>43711</v>
      </c>
      <c r="J484">
        <v>2</v>
      </c>
      <c r="K484" t="s">
        <v>60</v>
      </c>
      <c r="L484" s="4">
        <v>43615</v>
      </c>
      <c r="M484" s="4">
        <v>43830</v>
      </c>
      <c r="N484">
        <v>2</v>
      </c>
      <c r="O484" t="s">
        <v>116</v>
      </c>
      <c r="P484" t="s">
        <v>278</v>
      </c>
      <c r="Q484">
        <v>2</v>
      </c>
      <c r="R484" t="s">
        <v>624</v>
      </c>
      <c r="S484" t="s">
        <v>1174</v>
      </c>
      <c r="T484" t="s">
        <v>1699</v>
      </c>
      <c r="U484" t="s">
        <v>88</v>
      </c>
      <c r="V484" t="s">
        <v>2042</v>
      </c>
      <c r="W484">
        <v>97.88</v>
      </c>
      <c r="X484">
        <v>49.96</v>
      </c>
      <c r="Y484">
        <v>2</v>
      </c>
      <c r="Z484" t="s">
        <v>2171</v>
      </c>
      <c r="AA484" t="s">
        <v>2452</v>
      </c>
      <c r="AF484" s="4"/>
      <c r="AG484" s="4"/>
      <c r="AH484" t="s">
        <v>90</v>
      </c>
      <c r="AI484" t="s">
        <v>252</v>
      </c>
      <c r="AJ484" t="s">
        <v>489</v>
      </c>
      <c r="AK484" t="s">
        <v>1052</v>
      </c>
      <c r="AL484" t="s">
        <v>1581</v>
      </c>
      <c r="AM484" t="s">
        <v>80</v>
      </c>
      <c r="AN484" t="s">
        <v>1562</v>
      </c>
      <c r="AO484" t="s">
        <v>410</v>
      </c>
      <c r="AP484" t="s">
        <v>2359</v>
      </c>
    </row>
    <row r="485" spans="1:42" x14ac:dyDescent="0.25">
      <c r="A485">
        <v>336</v>
      </c>
      <c r="B485">
        <v>183</v>
      </c>
      <c r="C485" s="4">
        <v>43943</v>
      </c>
      <c r="D485">
        <v>1</v>
      </c>
      <c r="E485" t="s">
        <v>39</v>
      </c>
      <c r="F485" t="s">
        <v>50</v>
      </c>
      <c r="G485" t="s">
        <v>56</v>
      </c>
      <c r="H485" t="s">
        <v>58</v>
      </c>
      <c r="I485" s="4">
        <v>43597</v>
      </c>
      <c r="J485">
        <v>3</v>
      </c>
      <c r="L485" s="4"/>
      <c r="M485" s="4"/>
      <c r="N485">
        <v>1</v>
      </c>
      <c r="O485" t="s">
        <v>79</v>
      </c>
      <c r="P485" t="s">
        <v>241</v>
      </c>
      <c r="Q485">
        <v>1</v>
      </c>
      <c r="R485" t="s">
        <v>463</v>
      </c>
      <c r="S485" t="s">
        <v>1026</v>
      </c>
      <c r="T485" t="s">
        <v>1556</v>
      </c>
      <c r="U485" t="s">
        <v>67</v>
      </c>
      <c r="V485" t="s">
        <v>1562</v>
      </c>
      <c r="W485">
        <v>64.47</v>
      </c>
      <c r="X485">
        <v>29.97</v>
      </c>
      <c r="Y485">
        <v>1</v>
      </c>
      <c r="Z485" t="s">
        <v>455</v>
      </c>
      <c r="AA485" t="s">
        <v>2340</v>
      </c>
      <c r="AF485" s="4"/>
      <c r="AG485" s="4"/>
      <c r="AH485" t="s">
        <v>79</v>
      </c>
      <c r="AI485" t="s">
        <v>241</v>
      </c>
      <c r="AJ485" t="s">
        <v>463</v>
      </c>
      <c r="AK485" t="s">
        <v>1026</v>
      </c>
      <c r="AL485" t="s">
        <v>1556</v>
      </c>
      <c r="AM485" t="s">
        <v>67</v>
      </c>
      <c r="AN485" t="s">
        <v>1562</v>
      </c>
      <c r="AO485" t="s">
        <v>455</v>
      </c>
      <c r="AP485" t="s">
        <v>2340</v>
      </c>
    </row>
    <row r="486" spans="1:42" x14ac:dyDescent="0.25">
      <c r="A486">
        <v>337</v>
      </c>
      <c r="B486">
        <v>199</v>
      </c>
      <c r="C486" s="4">
        <v>43945</v>
      </c>
      <c r="D486">
        <v>7</v>
      </c>
      <c r="E486" t="s">
        <v>35</v>
      </c>
      <c r="F486" t="s">
        <v>46</v>
      </c>
      <c r="G486" t="s">
        <v>55</v>
      </c>
      <c r="H486" t="s">
        <v>58</v>
      </c>
      <c r="I486" s="4">
        <v>43861</v>
      </c>
      <c r="J486">
        <v>4</v>
      </c>
      <c r="K486" t="s">
        <v>61</v>
      </c>
      <c r="L486" s="4">
        <v>43831</v>
      </c>
      <c r="M486" s="4">
        <v>43861</v>
      </c>
      <c r="N486">
        <v>1</v>
      </c>
      <c r="O486" t="s">
        <v>70</v>
      </c>
      <c r="P486" t="s">
        <v>232</v>
      </c>
      <c r="Q486">
        <v>1</v>
      </c>
      <c r="R486" t="s">
        <v>550</v>
      </c>
      <c r="S486" t="s">
        <v>1111</v>
      </c>
      <c r="T486" t="s">
        <v>1631</v>
      </c>
      <c r="U486" t="s">
        <v>69</v>
      </c>
      <c r="V486" t="s">
        <v>1517</v>
      </c>
      <c r="W486">
        <v>28.99</v>
      </c>
      <c r="X486">
        <v>19.989999999999998</v>
      </c>
      <c r="Y486">
        <v>1</v>
      </c>
      <c r="Z486" t="s">
        <v>673</v>
      </c>
      <c r="AA486" t="s">
        <v>2348</v>
      </c>
      <c r="AF486" s="4"/>
      <c r="AG486" s="4"/>
      <c r="AH486" t="s">
        <v>70</v>
      </c>
      <c r="AI486" t="s">
        <v>232</v>
      </c>
      <c r="AJ486" t="s">
        <v>550</v>
      </c>
      <c r="AK486" t="s">
        <v>1111</v>
      </c>
      <c r="AL486" t="s">
        <v>1631</v>
      </c>
      <c r="AM486" t="s">
        <v>69</v>
      </c>
      <c r="AN486" t="s">
        <v>1517</v>
      </c>
      <c r="AO486" t="s">
        <v>673</v>
      </c>
      <c r="AP486" t="s">
        <v>2348</v>
      </c>
    </row>
    <row r="487" spans="1:42" x14ac:dyDescent="0.25">
      <c r="A487">
        <v>338</v>
      </c>
      <c r="B487">
        <v>276</v>
      </c>
      <c r="C487" s="4">
        <v>43945</v>
      </c>
      <c r="D487">
        <v>1</v>
      </c>
      <c r="E487" t="s">
        <v>39</v>
      </c>
      <c r="F487" t="s">
        <v>50</v>
      </c>
      <c r="G487" t="s">
        <v>55</v>
      </c>
      <c r="H487" t="s">
        <v>58</v>
      </c>
      <c r="I487" s="4">
        <v>43704</v>
      </c>
      <c r="J487">
        <v>2</v>
      </c>
      <c r="K487" t="s">
        <v>60</v>
      </c>
      <c r="L487" s="4">
        <v>43615</v>
      </c>
      <c r="M487" s="4">
        <v>43830</v>
      </c>
      <c r="N487">
        <v>1</v>
      </c>
      <c r="O487" t="s">
        <v>79</v>
      </c>
      <c r="P487" t="s">
        <v>241</v>
      </c>
      <c r="Q487">
        <v>1</v>
      </c>
      <c r="R487" t="s">
        <v>595</v>
      </c>
      <c r="S487" t="s">
        <v>1045</v>
      </c>
      <c r="T487" t="s">
        <v>578</v>
      </c>
      <c r="U487" t="s">
        <v>67</v>
      </c>
      <c r="V487" t="s">
        <v>1562</v>
      </c>
      <c r="W487">
        <v>300</v>
      </c>
      <c r="X487">
        <v>29.97</v>
      </c>
      <c r="Y487">
        <v>1</v>
      </c>
      <c r="Z487" t="s">
        <v>455</v>
      </c>
      <c r="AA487" t="s">
        <v>2340</v>
      </c>
      <c r="AF487" s="4"/>
      <c r="AG487" s="4"/>
      <c r="AH487" t="s">
        <v>79</v>
      </c>
      <c r="AI487" t="s">
        <v>241</v>
      </c>
      <c r="AJ487" t="s">
        <v>595</v>
      </c>
      <c r="AK487" t="s">
        <v>1045</v>
      </c>
      <c r="AL487" t="s">
        <v>578</v>
      </c>
      <c r="AM487" t="s">
        <v>67</v>
      </c>
      <c r="AN487" t="s">
        <v>1562</v>
      </c>
      <c r="AO487" t="s">
        <v>455</v>
      </c>
      <c r="AP487" t="s">
        <v>2340</v>
      </c>
    </row>
    <row r="488" spans="1:42" x14ac:dyDescent="0.25">
      <c r="A488">
        <v>339</v>
      </c>
      <c r="B488">
        <v>361</v>
      </c>
      <c r="C488" s="4">
        <v>43945</v>
      </c>
      <c r="D488">
        <v>7</v>
      </c>
      <c r="E488" t="s">
        <v>35</v>
      </c>
      <c r="F488" t="s">
        <v>46</v>
      </c>
      <c r="G488" t="s">
        <v>55</v>
      </c>
      <c r="H488" t="s">
        <v>58</v>
      </c>
      <c r="I488" s="4">
        <v>43632</v>
      </c>
      <c r="J488">
        <v>1</v>
      </c>
      <c r="K488" t="s">
        <v>61</v>
      </c>
      <c r="L488" s="4">
        <v>43615</v>
      </c>
      <c r="M488" s="4">
        <v>43830</v>
      </c>
      <c r="N488">
        <v>1</v>
      </c>
      <c r="O488" t="s">
        <v>67</v>
      </c>
      <c r="P488" t="s">
        <v>229</v>
      </c>
      <c r="Q488">
        <v>1</v>
      </c>
      <c r="R488" t="s">
        <v>547</v>
      </c>
      <c r="S488" t="s">
        <v>1108</v>
      </c>
      <c r="T488" t="s">
        <v>1577</v>
      </c>
      <c r="U488" t="s">
        <v>67</v>
      </c>
      <c r="V488" t="s">
        <v>1548</v>
      </c>
      <c r="W488">
        <v>74.97</v>
      </c>
      <c r="X488">
        <v>44.97</v>
      </c>
      <c r="Y488">
        <v>1</v>
      </c>
      <c r="Z488" t="s">
        <v>455</v>
      </c>
      <c r="AA488" t="s">
        <v>2340</v>
      </c>
      <c r="AF488" s="4"/>
      <c r="AG488" s="4"/>
      <c r="AH488" t="s">
        <v>67</v>
      </c>
      <c r="AI488" t="s">
        <v>229</v>
      </c>
      <c r="AJ488" t="s">
        <v>547</v>
      </c>
      <c r="AK488" t="s">
        <v>1108</v>
      </c>
      <c r="AL488" t="s">
        <v>1577</v>
      </c>
      <c r="AM488" t="s">
        <v>67</v>
      </c>
      <c r="AN488" t="s">
        <v>1548</v>
      </c>
      <c r="AO488" t="s">
        <v>455</v>
      </c>
      <c r="AP488" t="s">
        <v>2340</v>
      </c>
    </row>
    <row r="489" spans="1:42" x14ac:dyDescent="0.25">
      <c r="A489">
        <v>340</v>
      </c>
      <c r="B489">
        <v>82</v>
      </c>
      <c r="C489" s="4">
        <v>43947</v>
      </c>
      <c r="D489">
        <v>9</v>
      </c>
      <c r="E489" t="s">
        <v>41</v>
      </c>
      <c r="F489" t="s">
        <v>52</v>
      </c>
      <c r="G489" t="s">
        <v>55</v>
      </c>
      <c r="H489" t="s">
        <v>57</v>
      </c>
      <c r="I489" s="4">
        <v>43862</v>
      </c>
      <c r="J489">
        <v>6</v>
      </c>
      <c r="K489" t="s">
        <v>59</v>
      </c>
      <c r="L489" s="4">
        <v>43862</v>
      </c>
      <c r="M489" s="4">
        <v>43889</v>
      </c>
      <c r="N489">
        <v>1</v>
      </c>
      <c r="O489" t="s">
        <v>147</v>
      </c>
      <c r="P489" t="s">
        <v>309</v>
      </c>
      <c r="Q489">
        <v>2</v>
      </c>
      <c r="R489" t="s">
        <v>625</v>
      </c>
      <c r="S489" t="s">
        <v>1175</v>
      </c>
      <c r="T489" t="s">
        <v>1700</v>
      </c>
      <c r="U489" t="s">
        <v>2008</v>
      </c>
      <c r="V489" t="s">
        <v>2050</v>
      </c>
      <c r="W489">
        <v>139.94</v>
      </c>
      <c r="X489">
        <v>59.94</v>
      </c>
      <c r="Y489">
        <v>2</v>
      </c>
      <c r="Z489" t="s">
        <v>2172</v>
      </c>
      <c r="AA489" t="s">
        <v>2453</v>
      </c>
      <c r="AB489">
        <v>3</v>
      </c>
      <c r="AC489" t="s">
        <v>2634</v>
      </c>
      <c r="AD489">
        <v>534</v>
      </c>
      <c r="AE489" t="s">
        <v>2637</v>
      </c>
      <c r="AF489" s="4">
        <v>43901</v>
      </c>
      <c r="AG489" s="4">
        <v>43951</v>
      </c>
      <c r="AH489" t="s">
        <v>90</v>
      </c>
      <c r="AI489" t="s">
        <v>252</v>
      </c>
      <c r="AJ489" t="s">
        <v>593</v>
      </c>
      <c r="AK489" t="s">
        <v>1149</v>
      </c>
      <c r="AL489" t="s">
        <v>1529</v>
      </c>
      <c r="AM489" t="s">
        <v>69</v>
      </c>
      <c r="AN489" t="s">
        <v>1562</v>
      </c>
      <c r="AO489" t="s">
        <v>410</v>
      </c>
      <c r="AP489" t="s">
        <v>2359</v>
      </c>
    </row>
    <row r="490" spans="1:42" x14ac:dyDescent="0.25">
      <c r="A490">
        <v>340</v>
      </c>
      <c r="B490">
        <v>82</v>
      </c>
      <c r="C490" s="4">
        <v>43947</v>
      </c>
      <c r="D490">
        <v>9</v>
      </c>
      <c r="E490" t="s">
        <v>41</v>
      </c>
      <c r="F490" t="s">
        <v>52</v>
      </c>
      <c r="G490" t="s">
        <v>55</v>
      </c>
      <c r="H490" t="s">
        <v>57</v>
      </c>
      <c r="I490" s="4">
        <v>43862</v>
      </c>
      <c r="J490">
        <v>6</v>
      </c>
      <c r="K490" t="s">
        <v>59</v>
      </c>
      <c r="L490" s="4">
        <v>43862</v>
      </c>
      <c r="M490" s="4">
        <v>43889</v>
      </c>
      <c r="N490">
        <v>1</v>
      </c>
      <c r="O490" t="s">
        <v>147</v>
      </c>
      <c r="P490" t="s">
        <v>309</v>
      </c>
      <c r="Q490">
        <v>2</v>
      </c>
      <c r="R490" t="s">
        <v>625</v>
      </c>
      <c r="S490" t="s">
        <v>1175</v>
      </c>
      <c r="T490" t="s">
        <v>1700</v>
      </c>
      <c r="U490" t="s">
        <v>2008</v>
      </c>
      <c r="V490" t="s">
        <v>2050</v>
      </c>
      <c r="W490">
        <v>139.94</v>
      </c>
      <c r="X490">
        <v>59.94</v>
      </c>
      <c r="Y490">
        <v>2</v>
      </c>
      <c r="Z490" t="s">
        <v>2172</v>
      </c>
      <c r="AA490" t="s">
        <v>2453</v>
      </c>
      <c r="AB490">
        <v>3</v>
      </c>
      <c r="AC490" t="s">
        <v>2634</v>
      </c>
      <c r="AD490">
        <v>534</v>
      </c>
      <c r="AE490" t="s">
        <v>2637</v>
      </c>
      <c r="AF490" s="4">
        <v>43901</v>
      </c>
      <c r="AG490" s="4">
        <v>43951</v>
      </c>
      <c r="AH490" t="s">
        <v>90</v>
      </c>
      <c r="AI490" t="s">
        <v>252</v>
      </c>
      <c r="AJ490" t="s">
        <v>575</v>
      </c>
      <c r="AK490" t="s">
        <v>1133</v>
      </c>
      <c r="AL490" t="s">
        <v>1562</v>
      </c>
      <c r="AM490" t="s">
        <v>80</v>
      </c>
      <c r="AN490" t="s">
        <v>1562</v>
      </c>
      <c r="AO490" t="s">
        <v>645</v>
      </c>
      <c r="AP490" t="s">
        <v>2347</v>
      </c>
    </row>
    <row r="491" spans="1:42" x14ac:dyDescent="0.25">
      <c r="A491">
        <v>340</v>
      </c>
      <c r="B491">
        <v>82</v>
      </c>
      <c r="C491" s="4">
        <v>43947</v>
      </c>
      <c r="D491">
        <v>9</v>
      </c>
      <c r="E491" t="s">
        <v>41</v>
      </c>
      <c r="F491" t="s">
        <v>52</v>
      </c>
      <c r="G491" t="s">
        <v>55</v>
      </c>
      <c r="H491" t="s">
        <v>57</v>
      </c>
      <c r="I491" s="4">
        <v>43862</v>
      </c>
      <c r="J491">
        <v>6</v>
      </c>
      <c r="K491" t="s">
        <v>59</v>
      </c>
      <c r="L491" s="4">
        <v>43862</v>
      </c>
      <c r="M491" s="4">
        <v>43889</v>
      </c>
      <c r="N491">
        <v>1</v>
      </c>
      <c r="O491" t="s">
        <v>147</v>
      </c>
      <c r="P491" t="s">
        <v>309</v>
      </c>
      <c r="Q491">
        <v>2</v>
      </c>
      <c r="R491" t="s">
        <v>625</v>
      </c>
      <c r="S491" t="s">
        <v>1175</v>
      </c>
      <c r="T491" t="s">
        <v>1700</v>
      </c>
      <c r="U491" t="s">
        <v>2008</v>
      </c>
      <c r="V491" t="s">
        <v>2050</v>
      </c>
      <c r="W491">
        <v>139.94</v>
      </c>
      <c r="X491">
        <v>59.94</v>
      </c>
      <c r="Y491">
        <v>2</v>
      </c>
      <c r="Z491" t="s">
        <v>2172</v>
      </c>
      <c r="AA491" t="s">
        <v>2453</v>
      </c>
      <c r="AB491">
        <v>3</v>
      </c>
      <c r="AC491" t="s">
        <v>2634</v>
      </c>
      <c r="AD491">
        <v>534</v>
      </c>
      <c r="AE491" t="s">
        <v>2637</v>
      </c>
      <c r="AF491" s="4">
        <v>43901</v>
      </c>
      <c r="AG491" s="4">
        <v>43951</v>
      </c>
      <c r="AH491" t="s">
        <v>90</v>
      </c>
      <c r="AI491" t="s">
        <v>252</v>
      </c>
      <c r="AJ491" t="s">
        <v>575</v>
      </c>
      <c r="AK491" t="s">
        <v>1133</v>
      </c>
      <c r="AL491" t="s">
        <v>1562</v>
      </c>
      <c r="AM491" t="s">
        <v>80</v>
      </c>
      <c r="AN491" t="s">
        <v>1562</v>
      </c>
      <c r="AO491" t="s">
        <v>645</v>
      </c>
      <c r="AP491" t="s">
        <v>2347</v>
      </c>
    </row>
    <row r="492" spans="1:42" x14ac:dyDescent="0.25">
      <c r="A492">
        <v>340</v>
      </c>
      <c r="B492">
        <v>82</v>
      </c>
      <c r="C492" s="4">
        <v>43947</v>
      </c>
      <c r="D492">
        <v>9</v>
      </c>
      <c r="E492" t="s">
        <v>41</v>
      </c>
      <c r="F492" t="s">
        <v>52</v>
      </c>
      <c r="G492" t="s">
        <v>55</v>
      </c>
      <c r="H492" t="s">
        <v>57</v>
      </c>
      <c r="I492" s="4">
        <v>43862</v>
      </c>
      <c r="J492">
        <v>6</v>
      </c>
      <c r="K492" t="s">
        <v>59</v>
      </c>
      <c r="L492" s="4">
        <v>43862</v>
      </c>
      <c r="M492" s="4">
        <v>43889</v>
      </c>
      <c r="N492">
        <v>1</v>
      </c>
      <c r="O492" t="s">
        <v>147</v>
      </c>
      <c r="P492" t="s">
        <v>309</v>
      </c>
      <c r="Q492">
        <v>2</v>
      </c>
      <c r="R492" t="s">
        <v>625</v>
      </c>
      <c r="S492" t="s">
        <v>1175</v>
      </c>
      <c r="T492" t="s">
        <v>1700</v>
      </c>
      <c r="U492" t="s">
        <v>2008</v>
      </c>
      <c r="V492" t="s">
        <v>2050</v>
      </c>
      <c r="W492">
        <v>139.94</v>
      </c>
      <c r="X492">
        <v>59.94</v>
      </c>
      <c r="Y492">
        <v>2</v>
      </c>
      <c r="Z492" t="s">
        <v>2172</v>
      </c>
      <c r="AA492" t="s">
        <v>2453</v>
      </c>
      <c r="AB492">
        <v>3</v>
      </c>
      <c r="AC492" t="s">
        <v>2634</v>
      </c>
      <c r="AD492">
        <v>534</v>
      </c>
      <c r="AE492" t="s">
        <v>2637</v>
      </c>
      <c r="AF492" s="4">
        <v>43901</v>
      </c>
      <c r="AG492" s="4">
        <v>43951</v>
      </c>
      <c r="AH492" t="s">
        <v>90</v>
      </c>
      <c r="AI492" t="s">
        <v>252</v>
      </c>
      <c r="AJ492" t="s">
        <v>593</v>
      </c>
      <c r="AK492" t="s">
        <v>1149</v>
      </c>
      <c r="AL492" t="s">
        <v>1529</v>
      </c>
      <c r="AM492" t="s">
        <v>69</v>
      </c>
      <c r="AN492" t="s">
        <v>1562</v>
      </c>
      <c r="AO492" t="s">
        <v>410</v>
      </c>
      <c r="AP492" t="s">
        <v>2359</v>
      </c>
    </row>
    <row r="493" spans="1:42" x14ac:dyDescent="0.25">
      <c r="A493">
        <v>341</v>
      </c>
      <c r="B493">
        <v>405</v>
      </c>
      <c r="C493" s="4">
        <v>43947</v>
      </c>
      <c r="D493">
        <v>8</v>
      </c>
      <c r="E493" t="s">
        <v>43</v>
      </c>
      <c r="F493" t="s">
        <v>54</v>
      </c>
      <c r="G493" t="s">
        <v>56</v>
      </c>
      <c r="H493" t="s">
        <v>57</v>
      </c>
      <c r="I493" s="4">
        <v>43687</v>
      </c>
      <c r="J493">
        <v>3</v>
      </c>
      <c r="K493" t="s">
        <v>59</v>
      </c>
      <c r="L493" s="4">
        <v>43615</v>
      </c>
      <c r="M493" s="4">
        <v>43830</v>
      </c>
      <c r="N493">
        <v>1</v>
      </c>
      <c r="O493" t="s">
        <v>67</v>
      </c>
      <c r="P493" t="s">
        <v>229</v>
      </c>
      <c r="Q493">
        <v>1</v>
      </c>
      <c r="R493" t="s">
        <v>626</v>
      </c>
      <c r="S493" t="s">
        <v>1176</v>
      </c>
      <c r="T493" t="s">
        <v>1701</v>
      </c>
      <c r="U493" t="s">
        <v>80</v>
      </c>
      <c r="V493" t="s">
        <v>1548</v>
      </c>
      <c r="W493">
        <v>21.98</v>
      </c>
      <c r="X493">
        <v>29.98</v>
      </c>
      <c r="Y493">
        <v>1</v>
      </c>
      <c r="Z493" t="s">
        <v>90</v>
      </c>
      <c r="AA493" t="s">
        <v>2328</v>
      </c>
      <c r="AF493" s="4"/>
      <c r="AG493" s="4"/>
      <c r="AH493" t="s">
        <v>67</v>
      </c>
      <c r="AI493" t="s">
        <v>229</v>
      </c>
      <c r="AJ493" t="s">
        <v>626</v>
      </c>
      <c r="AK493" t="s">
        <v>1176</v>
      </c>
      <c r="AL493" t="s">
        <v>1701</v>
      </c>
      <c r="AM493" t="s">
        <v>80</v>
      </c>
      <c r="AN493" t="s">
        <v>1548</v>
      </c>
      <c r="AO493" t="s">
        <v>90</v>
      </c>
      <c r="AP493" t="s">
        <v>2328</v>
      </c>
    </row>
    <row r="494" spans="1:42" x14ac:dyDescent="0.25">
      <c r="A494">
        <v>342</v>
      </c>
      <c r="B494">
        <v>163</v>
      </c>
      <c r="C494" s="4">
        <v>43948</v>
      </c>
      <c r="D494">
        <v>7</v>
      </c>
      <c r="E494" t="s">
        <v>35</v>
      </c>
      <c r="F494" t="s">
        <v>46</v>
      </c>
      <c r="G494" t="s">
        <v>55</v>
      </c>
      <c r="H494" t="s">
        <v>58</v>
      </c>
      <c r="I494" s="4">
        <v>43848</v>
      </c>
      <c r="J494">
        <v>15</v>
      </c>
      <c r="K494" t="s">
        <v>62</v>
      </c>
      <c r="L494" s="4">
        <v>43615</v>
      </c>
      <c r="M494" s="4">
        <v>44413</v>
      </c>
      <c r="N494">
        <v>1</v>
      </c>
      <c r="O494" t="s">
        <v>79</v>
      </c>
      <c r="P494" t="s">
        <v>241</v>
      </c>
      <c r="Q494">
        <v>1</v>
      </c>
      <c r="R494" t="s">
        <v>617</v>
      </c>
      <c r="S494" t="s">
        <v>1168</v>
      </c>
      <c r="T494" t="s">
        <v>1614</v>
      </c>
      <c r="U494" t="s">
        <v>69</v>
      </c>
      <c r="V494" t="s">
        <v>1548</v>
      </c>
      <c r="W494">
        <v>13.95</v>
      </c>
      <c r="X494">
        <v>14.99</v>
      </c>
      <c r="Y494">
        <v>1</v>
      </c>
      <c r="Z494" t="s">
        <v>86</v>
      </c>
      <c r="AA494" t="s">
        <v>2350</v>
      </c>
      <c r="AB494">
        <v>3</v>
      </c>
      <c r="AC494" t="s">
        <v>2634</v>
      </c>
      <c r="AD494">
        <v>576</v>
      </c>
      <c r="AE494" t="s">
        <v>2637</v>
      </c>
      <c r="AF494" s="4">
        <v>43901</v>
      </c>
      <c r="AG494" s="4">
        <v>43951</v>
      </c>
      <c r="AH494" t="s">
        <v>79</v>
      </c>
      <c r="AI494" t="s">
        <v>241</v>
      </c>
      <c r="AJ494" t="s">
        <v>617</v>
      </c>
      <c r="AK494" t="s">
        <v>1168</v>
      </c>
      <c r="AL494" t="s">
        <v>1614</v>
      </c>
      <c r="AM494" t="s">
        <v>69</v>
      </c>
      <c r="AN494" t="s">
        <v>1548</v>
      </c>
      <c r="AO494" t="s">
        <v>86</v>
      </c>
      <c r="AP494" t="s">
        <v>2350</v>
      </c>
    </row>
    <row r="495" spans="1:42" x14ac:dyDescent="0.25">
      <c r="A495">
        <v>343</v>
      </c>
      <c r="B495">
        <v>438</v>
      </c>
      <c r="C495" s="4">
        <v>43949</v>
      </c>
      <c r="D495">
        <v>3</v>
      </c>
      <c r="E495" t="s">
        <v>34</v>
      </c>
      <c r="F495" t="s">
        <v>45</v>
      </c>
      <c r="G495" t="s">
        <v>56</v>
      </c>
      <c r="H495" t="s">
        <v>58</v>
      </c>
      <c r="I495" s="4">
        <v>43583</v>
      </c>
      <c r="J495">
        <v>2</v>
      </c>
      <c r="L495" s="4"/>
      <c r="M495" s="4"/>
      <c r="N495">
        <v>1</v>
      </c>
      <c r="O495" t="s">
        <v>67</v>
      </c>
      <c r="P495" t="s">
        <v>229</v>
      </c>
      <c r="Q495">
        <v>1</v>
      </c>
      <c r="R495" t="s">
        <v>573</v>
      </c>
      <c r="S495" t="s">
        <v>1131</v>
      </c>
      <c r="T495" t="s">
        <v>1517</v>
      </c>
      <c r="U495" t="s">
        <v>67</v>
      </c>
      <c r="V495" t="s">
        <v>1548</v>
      </c>
      <c r="W495">
        <v>59.97</v>
      </c>
      <c r="X495">
        <v>44.97</v>
      </c>
      <c r="Y495">
        <v>1</v>
      </c>
      <c r="Z495" t="s">
        <v>872</v>
      </c>
      <c r="AA495" t="s">
        <v>2388</v>
      </c>
      <c r="AF495" s="4"/>
      <c r="AG495" s="4"/>
      <c r="AH495" t="s">
        <v>67</v>
      </c>
      <c r="AI495" t="s">
        <v>229</v>
      </c>
      <c r="AJ495" t="s">
        <v>573</v>
      </c>
      <c r="AK495" t="s">
        <v>1131</v>
      </c>
      <c r="AL495" t="s">
        <v>1517</v>
      </c>
      <c r="AM495" t="s">
        <v>67</v>
      </c>
      <c r="AN495" t="s">
        <v>1548</v>
      </c>
      <c r="AO495" t="s">
        <v>872</v>
      </c>
      <c r="AP495" t="s">
        <v>2388</v>
      </c>
    </row>
    <row r="496" spans="1:42" x14ac:dyDescent="0.25">
      <c r="A496">
        <v>344</v>
      </c>
      <c r="B496">
        <v>112</v>
      </c>
      <c r="C496" s="4">
        <v>43950</v>
      </c>
      <c r="D496">
        <v>1</v>
      </c>
      <c r="E496" t="s">
        <v>39</v>
      </c>
      <c r="F496" t="s">
        <v>50</v>
      </c>
      <c r="G496" t="s">
        <v>55</v>
      </c>
      <c r="H496" t="s">
        <v>57</v>
      </c>
      <c r="I496" s="4">
        <v>43909</v>
      </c>
      <c r="J496">
        <v>15</v>
      </c>
      <c r="K496" t="s">
        <v>62</v>
      </c>
      <c r="L496" s="4">
        <v>43615</v>
      </c>
      <c r="M496" s="4">
        <v>44413</v>
      </c>
      <c r="N496">
        <v>2</v>
      </c>
      <c r="O496" t="s">
        <v>148</v>
      </c>
      <c r="P496" t="s">
        <v>310</v>
      </c>
      <c r="Q496">
        <v>2</v>
      </c>
      <c r="R496" t="s">
        <v>627</v>
      </c>
      <c r="S496" t="s">
        <v>1177</v>
      </c>
      <c r="T496" t="s">
        <v>1702</v>
      </c>
      <c r="U496" t="s">
        <v>2010</v>
      </c>
      <c r="V496" t="s">
        <v>2050</v>
      </c>
      <c r="W496">
        <v>113.94</v>
      </c>
      <c r="X496">
        <v>59.94</v>
      </c>
      <c r="Y496">
        <v>2</v>
      </c>
      <c r="Z496" t="s">
        <v>2173</v>
      </c>
      <c r="AA496" t="s">
        <v>2454</v>
      </c>
      <c r="AF496" s="4"/>
      <c r="AG496" s="4"/>
      <c r="AH496" t="s">
        <v>65</v>
      </c>
      <c r="AI496" t="s">
        <v>227</v>
      </c>
      <c r="AJ496" t="s">
        <v>519</v>
      </c>
      <c r="AK496" t="s">
        <v>1083</v>
      </c>
      <c r="AL496" t="s">
        <v>1609</v>
      </c>
      <c r="AM496" t="s">
        <v>80</v>
      </c>
      <c r="AN496" t="s">
        <v>1562</v>
      </c>
      <c r="AO496" t="s">
        <v>431</v>
      </c>
      <c r="AP496" t="s">
        <v>2326</v>
      </c>
    </row>
    <row r="497" spans="1:42" x14ac:dyDescent="0.25">
      <c r="A497">
        <v>344</v>
      </c>
      <c r="B497">
        <v>112</v>
      </c>
      <c r="C497" s="4">
        <v>43950</v>
      </c>
      <c r="D497">
        <v>1</v>
      </c>
      <c r="E497" t="s">
        <v>39</v>
      </c>
      <c r="F497" t="s">
        <v>50</v>
      </c>
      <c r="G497" t="s">
        <v>55</v>
      </c>
      <c r="H497" t="s">
        <v>57</v>
      </c>
      <c r="I497" s="4">
        <v>43909</v>
      </c>
      <c r="J497">
        <v>15</v>
      </c>
      <c r="K497" t="s">
        <v>62</v>
      </c>
      <c r="L497" s="4">
        <v>43615</v>
      </c>
      <c r="M497" s="4">
        <v>44413</v>
      </c>
      <c r="N497">
        <v>2</v>
      </c>
      <c r="O497" t="s">
        <v>148</v>
      </c>
      <c r="P497" t="s">
        <v>310</v>
      </c>
      <c r="Q497">
        <v>2</v>
      </c>
      <c r="R497" t="s">
        <v>627</v>
      </c>
      <c r="S497" t="s">
        <v>1177</v>
      </c>
      <c r="T497" t="s">
        <v>1702</v>
      </c>
      <c r="U497" t="s">
        <v>2010</v>
      </c>
      <c r="V497" t="s">
        <v>2050</v>
      </c>
      <c r="W497">
        <v>113.94</v>
      </c>
      <c r="X497">
        <v>59.94</v>
      </c>
      <c r="Y497">
        <v>2</v>
      </c>
      <c r="Z497" t="s">
        <v>2173</v>
      </c>
      <c r="AA497" t="s">
        <v>2454</v>
      </c>
      <c r="AF497" s="4"/>
      <c r="AG497" s="4"/>
      <c r="AH497" t="s">
        <v>65</v>
      </c>
      <c r="AI497" t="s">
        <v>227</v>
      </c>
      <c r="AJ497" t="s">
        <v>519</v>
      </c>
      <c r="AK497" t="s">
        <v>1083</v>
      </c>
      <c r="AL497" t="s">
        <v>1609</v>
      </c>
      <c r="AM497" t="s">
        <v>80</v>
      </c>
      <c r="AN497" t="s">
        <v>1562</v>
      </c>
      <c r="AO497" t="s">
        <v>431</v>
      </c>
      <c r="AP497" t="s">
        <v>2326</v>
      </c>
    </row>
    <row r="498" spans="1:42" x14ac:dyDescent="0.25">
      <c r="A498">
        <v>344</v>
      </c>
      <c r="B498">
        <v>112</v>
      </c>
      <c r="C498" s="4">
        <v>43950</v>
      </c>
      <c r="D498">
        <v>1</v>
      </c>
      <c r="E498" t="s">
        <v>39</v>
      </c>
      <c r="F498" t="s">
        <v>50</v>
      </c>
      <c r="G498" t="s">
        <v>55</v>
      </c>
      <c r="H498" t="s">
        <v>57</v>
      </c>
      <c r="I498" s="4">
        <v>43909</v>
      </c>
      <c r="J498">
        <v>15</v>
      </c>
      <c r="K498" t="s">
        <v>62</v>
      </c>
      <c r="L498" s="4">
        <v>43615</v>
      </c>
      <c r="M498" s="4">
        <v>44413</v>
      </c>
      <c r="N498">
        <v>2</v>
      </c>
      <c r="O498" t="s">
        <v>148</v>
      </c>
      <c r="P498" t="s">
        <v>310</v>
      </c>
      <c r="Q498">
        <v>2</v>
      </c>
      <c r="R498" t="s">
        <v>627</v>
      </c>
      <c r="S498" t="s">
        <v>1177</v>
      </c>
      <c r="T498" t="s">
        <v>1702</v>
      </c>
      <c r="U498" t="s">
        <v>2010</v>
      </c>
      <c r="V498" t="s">
        <v>2050</v>
      </c>
      <c r="W498">
        <v>113.94</v>
      </c>
      <c r="X498">
        <v>59.94</v>
      </c>
      <c r="Y498">
        <v>2</v>
      </c>
      <c r="Z498" t="s">
        <v>2173</v>
      </c>
      <c r="AA498" t="s">
        <v>2454</v>
      </c>
      <c r="AF498" s="4"/>
      <c r="AG498" s="4"/>
      <c r="AH498" t="s">
        <v>67</v>
      </c>
      <c r="AI498" t="s">
        <v>229</v>
      </c>
      <c r="AJ498" t="s">
        <v>557</v>
      </c>
      <c r="AK498" t="s">
        <v>1030</v>
      </c>
      <c r="AL498" t="s">
        <v>1513</v>
      </c>
      <c r="AM498" t="s">
        <v>69</v>
      </c>
      <c r="AN498" t="s">
        <v>1562</v>
      </c>
      <c r="AO498" t="s">
        <v>652</v>
      </c>
      <c r="AP498" t="s">
        <v>2352</v>
      </c>
    </row>
    <row r="499" spans="1:42" x14ac:dyDescent="0.25">
      <c r="A499">
        <v>344</v>
      </c>
      <c r="B499">
        <v>112</v>
      </c>
      <c r="C499" s="4">
        <v>43950</v>
      </c>
      <c r="D499">
        <v>1</v>
      </c>
      <c r="E499" t="s">
        <v>39</v>
      </c>
      <c r="F499" t="s">
        <v>50</v>
      </c>
      <c r="G499" t="s">
        <v>55</v>
      </c>
      <c r="H499" t="s">
        <v>57</v>
      </c>
      <c r="I499" s="4">
        <v>43909</v>
      </c>
      <c r="J499">
        <v>15</v>
      </c>
      <c r="K499" t="s">
        <v>62</v>
      </c>
      <c r="L499" s="4">
        <v>43615</v>
      </c>
      <c r="M499" s="4">
        <v>44413</v>
      </c>
      <c r="N499">
        <v>2</v>
      </c>
      <c r="O499" t="s">
        <v>148</v>
      </c>
      <c r="P499" t="s">
        <v>310</v>
      </c>
      <c r="Q499">
        <v>2</v>
      </c>
      <c r="R499" t="s">
        <v>627</v>
      </c>
      <c r="S499" t="s">
        <v>1177</v>
      </c>
      <c r="T499" t="s">
        <v>1702</v>
      </c>
      <c r="U499" t="s">
        <v>2010</v>
      </c>
      <c r="V499" t="s">
        <v>2050</v>
      </c>
      <c r="W499">
        <v>113.94</v>
      </c>
      <c r="X499">
        <v>59.94</v>
      </c>
      <c r="Y499">
        <v>2</v>
      </c>
      <c r="Z499" t="s">
        <v>2173</v>
      </c>
      <c r="AA499" t="s">
        <v>2454</v>
      </c>
      <c r="AF499" s="4"/>
      <c r="AG499" s="4"/>
      <c r="AH499" t="s">
        <v>67</v>
      </c>
      <c r="AI499" t="s">
        <v>229</v>
      </c>
      <c r="AJ499" t="s">
        <v>557</v>
      </c>
      <c r="AK499" t="s">
        <v>1030</v>
      </c>
      <c r="AL499" t="s">
        <v>1513</v>
      </c>
      <c r="AM499" t="s">
        <v>69</v>
      </c>
      <c r="AN499" t="s">
        <v>1562</v>
      </c>
      <c r="AO499" t="s">
        <v>652</v>
      </c>
      <c r="AP499" t="s">
        <v>2352</v>
      </c>
    </row>
    <row r="500" spans="1:42" x14ac:dyDescent="0.25">
      <c r="A500">
        <v>345</v>
      </c>
      <c r="B500">
        <v>222</v>
      </c>
      <c r="C500" s="4">
        <v>43950</v>
      </c>
      <c r="D500">
        <v>9</v>
      </c>
      <c r="E500" t="s">
        <v>41</v>
      </c>
      <c r="F500" t="s">
        <v>52</v>
      </c>
      <c r="G500" t="s">
        <v>55</v>
      </c>
      <c r="H500" t="s">
        <v>57</v>
      </c>
      <c r="I500" s="4">
        <v>43729</v>
      </c>
      <c r="J500">
        <v>1</v>
      </c>
      <c r="K500" t="s">
        <v>61</v>
      </c>
      <c r="L500" s="4">
        <v>43615</v>
      </c>
      <c r="M500" s="4">
        <v>43830</v>
      </c>
      <c r="N500">
        <v>1</v>
      </c>
      <c r="O500" t="s">
        <v>70</v>
      </c>
      <c r="P500" t="s">
        <v>232</v>
      </c>
      <c r="Q500">
        <v>1</v>
      </c>
      <c r="R500" t="s">
        <v>628</v>
      </c>
      <c r="S500" t="s">
        <v>1178</v>
      </c>
      <c r="T500" t="s">
        <v>1501</v>
      </c>
      <c r="U500" t="s">
        <v>80</v>
      </c>
      <c r="V500" t="s">
        <v>1517</v>
      </c>
      <c r="W500">
        <v>173.9</v>
      </c>
      <c r="X500">
        <v>39.979999999999997</v>
      </c>
      <c r="Y500">
        <v>1</v>
      </c>
      <c r="Z500" t="s">
        <v>640</v>
      </c>
      <c r="AA500" t="s">
        <v>2393</v>
      </c>
      <c r="AF500" s="4"/>
      <c r="AG500" s="4"/>
      <c r="AH500" t="s">
        <v>70</v>
      </c>
      <c r="AI500" t="s">
        <v>232</v>
      </c>
      <c r="AJ500" t="s">
        <v>628</v>
      </c>
      <c r="AK500" t="s">
        <v>1178</v>
      </c>
      <c r="AL500" t="s">
        <v>1501</v>
      </c>
      <c r="AM500" t="s">
        <v>80</v>
      </c>
      <c r="AN500" t="s">
        <v>1517</v>
      </c>
      <c r="AO500" t="s">
        <v>640</v>
      </c>
      <c r="AP500" t="s">
        <v>2393</v>
      </c>
    </row>
    <row r="501" spans="1:42" x14ac:dyDescent="0.25">
      <c r="A501">
        <v>346</v>
      </c>
      <c r="B501">
        <v>299</v>
      </c>
      <c r="C501" s="4">
        <v>43950</v>
      </c>
      <c r="D501">
        <v>3</v>
      </c>
      <c r="E501" t="s">
        <v>34</v>
      </c>
      <c r="F501" t="s">
        <v>45</v>
      </c>
      <c r="G501" t="s">
        <v>56</v>
      </c>
      <c r="H501" t="s">
        <v>58</v>
      </c>
      <c r="I501" s="4">
        <v>43567</v>
      </c>
      <c r="J501">
        <v>2</v>
      </c>
      <c r="L501" s="4"/>
      <c r="M501" s="4"/>
      <c r="N501">
        <v>1</v>
      </c>
      <c r="O501" t="s">
        <v>69</v>
      </c>
      <c r="P501" t="s">
        <v>231</v>
      </c>
      <c r="Q501">
        <v>1</v>
      </c>
      <c r="R501" t="s">
        <v>393</v>
      </c>
      <c r="S501" t="s">
        <v>955</v>
      </c>
      <c r="T501" t="s">
        <v>1489</v>
      </c>
      <c r="U501" t="s">
        <v>67</v>
      </c>
      <c r="V501" t="s">
        <v>1577</v>
      </c>
      <c r="W501">
        <v>86.85</v>
      </c>
      <c r="X501">
        <v>74.97</v>
      </c>
      <c r="Y501">
        <v>1</v>
      </c>
      <c r="Z501" t="s">
        <v>78</v>
      </c>
      <c r="AA501" t="s">
        <v>2330</v>
      </c>
      <c r="AF501" s="4"/>
      <c r="AG501" s="4"/>
      <c r="AH501" t="s">
        <v>69</v>
      </c>
      <c r="AI501" t="s">
        <v>231</v>
      </c>
      <c r="AJ501" t="s">
        <v>393</v>
      </c>
      <c r="AK501" t="s">
        <v>955</v>
      </c>
      <c r="AL501" t="s">
        <v>1489</v>
      </c>
      <c r="AM501" t="s">
        <v>67</v>
      </c>
      <c r="AN501" t="s">
        <v>1577</v>
      </c>
      <c r="AO501" t="s">
        <v>78</v>
      </c>
      <c r="AP501" t="s">
        <v>2330</v>
      </c>
    </row>
    <row r="502" spans="1:42" x14ac:dyDescent="0.25">
      <c r="A502">
        <v>347</v>
      </c>
      <c r="B502">
        <v>332</v>
      </c>
      <c r="C502" s="4">
        <v>43950</v>
      </c>
      <c r="D502">
        <v>3</v>
      </c>
      <c r="E502" t="s">
        <v>34</v>
      </c>
      <c r="F502" t="s">
        <v>45</v>
      </c>
      <c r="G502" t="s">
        <v>55</v>
      </c>
      <c r="H502" t="s">
        <v>58</v>
      </c>
      <c r="I502" s="4">
        <v>43646</v>
      </c>
      <c r="J502">
        <v>2</v>
      </c>
      <c r="K502" t="s">
        <v>60</v>
      </c>
      <c r="L502" s="4">
        <v>43615</v>
      </c>
      <c r="M502" s="4">
        <v>43830</v>
      </c>
      <c r="N502">
        <v>1</v>
      </c>
      <c r="O502" t="s">
        <v>79</v>
      </c>
      <c r="P502" t="s">
        <v>241</v>
      </c>
      <c r="Q502">
        <v>1</v>
      </c>
      <c r="R502" t="s">
        <v>629</v>
      </c>
      <c r="S502" t="s">
        <v>965</v>
      </c>
      <c r="T502" t="s">
        <v>1703</v>
      </c>
      <c r="U502" t="s">
        <v>69</v>
      </c>
      <c r="V502" t="s">
        <v>1548</v>
      </c>
      <c r="W502">
        <v>119.95</v>
      </c>
      <c r="X502">
        <v>14.99</v>
      </c>
      <c r="Y502">
        <v>1</v>
      </c>
      <c r="Z502" t="s">
        <v>86</v>
      </c>
      <c r="AA502" t="s">
        <v>2350</v>
      </c>
      <c r="AF502" s="4"/>
      <c r="AG502" s="4"/>
      <c r="AH502" t="s">
        <v>79</v>
      </c>
      <c r="AI502" t="s">
        <v>241</v>
      </c>
      <c r="AJ502" t="s">
        <v>629</v>
      </c>
      <c r="AK502" t="s">
        <v>965</v>
      </c>
      <c r="AL502" t="s">
        <v>1703</v>
      </c>
      <c r="AM502" t="s">
        <v>69</v>
      </c>
      <c r="AN502" t="s">
        <v>1548</v>
      </c>
      <c r="AO502" t="s">
        <v>86</v>
      </c>
      <c r="AP502" t="s">
        <v>2350</v>
      </c>
    </row>
    <row r="503" spans="1:42" x14ac:dyDescent="0.25">
      <c r="A503">
        <v>348</v>
      </c>
      <c r="B503">
        <v>442</v>
      </c>
      <c r="C503" s="4">
        <v>43950</v>
      </c>
      <c r="D503">
        <v>2</v>
      </c>
      <c r="E503" t="s">
        <v>38</v>
      </c>
      <c r="F503" t="s">
        <v>49</v>
      </c>
      <c r="G503" t="s">
        <v>55</v>
      </c>
      <c r="H503" t="s">
        <v>58</v>
      </c>
      <c r="I503" s="4">
        <v>43739</v>
      </c>
      <c r="J503">
        <v>1</v>
      </c>
      <c r="K503" t="s">
        <v>61</v>
      </c>
      <c r="L503" s="4">
        <v>43615</v>
      </c>
      <c r="M503" s="4">
        <v>43830</v>
      </c>
      <c r="N503">
        <v>1</v>
      </c>
      <c r="O503" t="s">
        <v>79</v>
      </c>
      <c r="P503" t="s">
        <v>241</v>
      </c>
      <c r="Q503">
        <v>1</v>
      </c>
      <c r="R503" t="s">
        <v>423</v>
      </c>
      <c r="S503" t="s">
        <v>985</v>
      </c>
      <c r="T503" t="s">
        <v>1518</v>
      </c>
      <c r="U503" t="s">
        <v>67</v>
      </c>
      <c r="V503" t="s">
        <v>1548</v>
      </c>
      <c r="W503">
        <v>128.63999999999999</v>
      </c>
      <c r="X503">
        <v>44.97</v>
      </c>
      <c r="Y503">
        <v>1</v>
      </c>
      <c r="Z503" t="s">
        <v>455</v>
      </c>
      <c r="AA503" t="s">
        <v>2340</v>
      </c>
      <c r="AF503" s="4"/>
      <c r="AG503" s="4"/>
      <c r="AH503" t="s">
        <v>79</v>
      </c>
      <c r="AI503" t="s">
        <v>241</v>
      </c>
      <c r="AJ503" t="s">
        <v>423</v>
      </c>
      <c r="AK503" t="s">
        <v>985</v>
      </c>
      <c r="AL503" t="s">
        <v>1518</v>
      </c>
      <c r="AM503" t="s">
        <v>67</v>
      </c>
      <c r="AN503" t="s">
        <v>1548</v>
      </c>
      <c r="AO503" t="s">
        <v>455</v>
      </c>
      <c r="AP503" t="s">
        <v>2340</v>
      </c>
    </row>
    <row r="504" spans="1:42" x14ac:dyDescent="0.25">
      <c r="A504">
        <v>349</v>
      </c>
      <c r="B504">
        <v>168</v>
      </c>
      <c r="C504" s="4">
        <v>43951</v>
      </c>
      <c r="D504">
        <v>5</v>
      </c>
      <c r="E504" t="s">
        <v>36</v>
      </c>
      <c r="F504" t="s">
        <v>47</v>
      </c>
      <c r="G504" t="s">
        <v>56</v>
      </c>
      <c r="H504" t="s">
        <v>57</v>
      </c>
      <c r="I504" s="4">
        <v>43941</v>
      </c>
      <c r="J504">
        <v>7</v>
      </c>
      <c r="K504" t="s">
        <v>61</v>
      </c>
      <c r="L504" s="4">
        <v>43915</v>
      </c>
      <c r="M504" s="4">
        <v>44012</v>
      </c>
      <c r="N504">
        <v>2</v>
      </c>
      <c r="O504" t="s">
        <v>145</v>
      </c>
      <c r="P504" t="s">
        <v>307</v>
      </c>
      <c r="Q504">
        <v>2</v>
      </c>
      <c r="R504" t="s">
        <v>630</v>
      </c>
      <c r="S504" t="s">
        <v>1179</v>
      </c>
      <c r="T504" t="s">
        <v>1704</v>
      </c>
      <c r="U504" t="s">
        <v>75</v>
      </c>
      <c r="V504" t="s">
        <v>1869</v>
      </c>
      <c r="W504">
        <v>369.83</v>
      </c>
      <c r="X504">
        <v>74.95</v>
      </c>
      <c r="Y504">
        <v>2</v>
      </c>
      <c r="Z504" t="s">
        <v>2174</v>
      </c>
      <c r="AA504" t="s">
        <v>2455</v>
      </c>
      <c r="AF504" s="4"/>
      <c r="AG504" s="4"/>
      <c r="AH504" t="s">
        <v>78</v>
      </c>
      <c r="AI504" t="s">
        <v>240</v>
      </c>
      <c r="AJ504" t="s">
        <v>578</v>
      </c>
      <c r="AK504" t="s">
        <v>1136</v>
      </c>
      <c r="AL504" t="s">
        <v>1659</v>
      </c>
      <c r="AM504" t="s">
        <v>80</v>
      </c>
      <c r="AN504" t="s">
        <v>1548</v>
      </c>
      <c r="AO504" t="s">
        <v>393</v>
      </c>
      <c r="AP504" t="s">
        <v>2345</v>
      </c>
    </row>
    <row r="505" spans="1:42" x14ac:dyDescent="0.25">
      <c r="A505">
        <v>349</v>
      </c>
      <c r="B505">
        <v>168</v>
      </c>
      <c r="C505" s="4">
        <v>43951</v>
      </c>
      <c r="D505">
        <v>5</v>
      </c>
      <c r="E505" t="s">
        <v>36</v>
      </c>
      <c r="F505" t="s">
        <v>47</v>
      </c>
      <c r="G505" t="s">
        <v>56</v>
      </c>
      <c r="H505" t="s">
        <v>57</v>
      </c>
      <c r="I505" s="4">
        <v>43941</v>
      </c>
      <c r="J505">
        <v>7</v>
      </c>
      <c r="K505" t="s">
        <v>61</v>
      </c>
      <c r="L505" s="4">
        <v>43915</v>
      </c>
      <c r="M505" s="4">
        <v>44012</v>
      </c>
      <c r="N505">
        <v>2</v>
      </c>
      <c r="O505" t="s">
        <v>145</v>
      </c>
      <c r="P505" t="s">
        <v>307</v>
      </c>
      <c r="Q505">
        <v>2</v>
      </c>
      <c r="R505" t="s">
        <v>630</v>
      </c>
      <c r="S505" t="s">
        <v>1179</v>
      </c>
      <c r="T505" t="s">
        <v>1704</v>
      </c>
      <c r="U505" t="s">
        <v>75</v>
      </c>
      <c r="V505" t="s">
        <v>1869</v>
      </c>
      <c r="W505">
        <v>369.83</v>
      </c>
      <c r="X505">
        <v>74.95</v>
      </c>
      <c r="Y505">
        <v>2</v>
      </c>
      <c r="Z505" t="s">
        <v>2174</v>
      </c>
      <c r="AA505" t="s">
        <v>2455</v>
      </c>
      <c r="AF505" s="4"/>
      <c r="AG505" s="4"/>
      <c r="AH505" t="s">
        <v>79</v>
      </c>
      <c r="AI505" t="s">
        <v>241</v>
      </c>
      <c r="AJ505" t="s">
        <v>629</v>
      </c>
      <c r="AK505" t="s">
        <v>965</v>
      </c>
      <c r="AL505" t="s">
        <v>1703</v>
      </c>
      <c r="AM505" t="s">
        <v>67</v>
      </c>
      <c r="AN505" t="s">
        <v>1548</v>
      </c>
      <c r="AO505" t="s">
        <v>86</v>
      </c>
      <c r="AP505" t="s">
        <v>2350</v>
      </c>
    </row>
    <row r="506" spans="1:42" x14ac:dyDescent="0.25">
      <c r="A506">
        <v>350</v>
      </c>
      <c r="B506">
        <v>213</v>
      </c>
      <c r="C506" s="4">
        <v>43951</v>
      </c>
      <c r="D506">
        <v>2</v>
      </c>
      <c r="E506" t="s">
        <v>38</v>
      </c>
      <c r="F506" t="s">
        <v>49</v>
      </c>
      <c r="G506" t="s">
        <v>55</v>
      </c>
      <c r="H506" t="s">
        <v>57</v>
      </c>
      <c r="I506" s="4">
        <v>43672</v>
      </c>
      <c r="J506">
        <v>2</v>
      </c>
      <c r="K506" t="s">
        <v>60</v>
      </c>
      <c r="L506" s="4">
        <v>43615</v>
      </c>
      <c r="M506" s="4">
        <v>43830</v>
      </c>
      <c r="N506">
        <v>3</v>
      </c>
      <c r="O506" t="s">
        <v>149</v>
      </c>
      <c r="P506" t="s">
        <v>311</v>
      </c>
      <c r="Q506">
        <v>3</v>
      </c>
      <c r="R506" t="s">
        <v>631</v>
      </c>
      <c r="S506" t="s">
        <v>1180</v>
      </c>
      <c r="T506" t="s">
        <v>1705</v>
      </c>
      <c r="U506" t="s">
        <v>1997</v>
      </c>
      <c r="V506" t="s">
        <v>2033</v>
      </c>
      <c r="W506">
        <v>275.56</v>
      </c>
      <c r="X506">
        <v>59.95</v>
      </c>
      <c r="Y506">
        <v>3</v>
      </c>
      <c r="Z506" t="s">
        <v>2175</v>
      </c>
      <c r="AA506" t="s">
        <v>2456</v>
      </c>
      <c r="AF506" s="4"/>
      <c r="AG506" s="4"/>
      <c r="AH506" t="s">
        <v>78</v>
      </c>
      <c r="AI506" t="s">
        <v>240</v>
      </c>
      <c r="AJ506" t="s">
        <v>79</v>
      </c>
      <c r="AK506" t="s">
        <v>1080</v>
      </c>
      <c r="AL506" t="s">
        <v>1606</v>
      </c>
      <c r="AM506" t="s">
        <v>69</v>
      </c>
      <c r="AN506" t="s">
        <v>1548</v>
      </c>
      <c r="AO506" t="s">
        <v>393</v>
      </c>
      <c r="AP506" t="s">
        <v>2345</v>
      </c>
    </row>
    <row r="507" spans="1:42" x14ac:dyDescent="0.25">
      <c r="A507">
        <v>350</v>
      </c>
      <c r="B507">
        <v>213</v>
      </c>
      <c r="C507" s="4">
        <v>43951</v>
      </c>
      <c r="D507">
        <v>2</v>
      </c>
      <c r="E507" t="s">
        <v>38</v>
      </c>
      <c r="F507" t="s">
        <v>49</v>
      </c>
      <c r="G507" t="s">
        <v>55</v>
      </c>
      <c r="H507" t="s">
        <v>57</v>
      </c>
      <c r="I507" s="4">
        <v>43672</v>
      </c>
      <c r="J507">
        <v>2</v>
      </c>
      <c r="K507" t="s">
        <v>60</v>
      </c>
      <c r="L507" s="4">
        <v>43615</v>
      </c>
      <c r="M507" s="4">
        <v>43830</v>
      </c>
      <c r="N507">
        <v>3</v>
      </c>
      <c r="O507" t="s">
        <v>149</v>
      </c>
      <c r="P507" t="s">
        <v>311</v>
      </c>
      <c r="Q507">
        <v>3</v>
      </c>
      <c r="R507" t="s">
        <v>631</v>
      </c>
      <c r="S507" t="s">
        <v>1180</v>
      </c>
      <c r="T507" t="s">
        <v>1705</v>
      </c>
      <c r="U507" t="s">
        <v>1997</v>
      </c>
      <c r="V507" t="s">
        <v>2033</v>
      </c>
      <c r="W507">
        <v>275.56</v>
      </c>
      <c r="X507">
        <v>59.95</v>
      </c>
      <c r="Y507">
        <v>3</v>
      </c>
      <c r="Z507" t="s">
        <v>2175</v>
      </c>
      <c r="AA507" t="s">
        <v>2456</v>
      </c>
      <c r="AF507" s="4"/>
      <c r="AG507" s="4"/>
      <c r="AH507" t="s">
        <v>90</v>
      </c>
      <c r="AI507" t="s">
        <v>252</v>
      </c>
      <c r="AJ507" t="s">
        <v>449</v>
      </c>
      <c r="AK507" t="s">
        <v>1011</v>
      </c>
      <c r="AL507" t="s">
        <v>1541</v>
      </c>
      <c r="AM507" t="s">
        <v>67</v>
      </c>
      <c r="AN507" t="s">
        <v>1562</v>
      </c>
      <c r="AO507" t="s">
        <v>410</v>
      </c>
      <c r="AP507" t="s">
        <v>2359</v>
      </c>
    </row>
    <row r="508" spans="1:42" x14ac:dyDescent="0.25">
      <c r="A508">
        <v>350</v>
      </c>
      <c r="B508">
        <v>213</v>
      </c>
      <c r="C508" s="4">
        <v>43951</v>
      </c>
      <c r="D508">
        <v>2</v>
      </c>
      <c r="E508" t="s">
        <v>38</v>
      </c>
      <c r="F508" t="s">
        <v>49</v>
      </c>
      <c r="G508" t="s">
        <v>55</v>
      </c>
      <c r="H508" t="s">
        <v>57</v>
      </c>
      <c r="I508" s="4">
        <v>43672</v>
      </c>
      <c r="J508">
        <v>2</v>
      </c>
      <c r="K508" t="s">
        <v>60</v>
      </c>
      <c r="L508" s="4">
        <v>43615</v>
      </c>
      <c r="M508" s="4">
        <v>43830</v>
      </c>
      <c r="N508">
        <v>3</v>
      </c>
      <c r="O508" t="s">
        <v>149</v>
      </c>
      <c r="P508" t="s">
        <v>311</v>
      </c>
      <c r="Q508">
        <v>3</v>
      </c>
      <c r="R508" t="s">
        <v>631</v>
      </c>
      <c r="S508" t="s">
        <v>1180</v>
      </c>
      <c r="T508" t="s">
        <v>1705</v>
      </c>
      <c r="U508" t="s">
        <v>1997</v>
      </c>
      <c r="V508" t="s">
        <v>2033</v>
      </c>
      <c r="W508">
        <v>275.56</v>
      </c>
      <c r="X508">
        <v>59.95</v>
      </c>
      <c r="Y508">
        <v>3</v>
      </c>
      <c r="Z508" t="s">
        <v>2175</v>
      </c>
      <c r="AA508" t="s">
        <v>2456</v>
      </c>
      <c r="AF508" s="4"/>
      <c r="AG508" s="4"/>
      <c r="AH508" t="s">
        <v>79</v>
      </c>
      <c r="AI508" t="s">
        <v>241</v>
      </c>
      <c r="AJ508" t="s">
        <v>403</v>
      </c>
      <c r="AK508" t="s">
        <v>965</v>
      </c>
      <c r="AL508" t="s">
        <v>422</v>
      </c>
      <c r="AM508" t="s">
        <v>69</v>
      </c>
      <c r="AN508" t="s">
        <v>1548</v>
      </c>
      <c r="AO508" t="s">
        <v>455</v>
      </c>
      <c r="AP508" t="s">
        <v>2340</v>
      </c>
    </row>
    <row r="509" spans="1:42" x14ac:dyDescent="0.25">
      <c r="A509">
        <v>351</v>
      </c>
      <c r="B509">
        <v>277</v>
      </c>
      <c r="C509" s="4">
        <v>43951</v>
      </c>
      <c r="D509">
        <v>8</v>
      </c>
      <c r="E509" t="s">
        <v>43</v>
      </c>
      <c r="F509" t="s">
        <v>54</v>
      </c>
      <c r="G509" t="s">
        <v>55</v>
      </c>
      <c r="H509" t="s">
        <v>58</v>
      </c>
      <c r="I509" s="4">
        <v>43856</v>
      </c>
      <c r="J509">
        <v>4</v>
      </c>
      <c r="K509" t="s">
        <v>61</v>
      </c>
      <c r="L509" s="4">
        <v>43831</v>
      </c>
      <c r="M509" s="4">
        <v>43861</v>
      </c>
      <c r="N509">
        <v>2</v>
      </c>
      <c r="O509" t="s">
        <v>150</v>
      </c>
      <c r="P509" t="s">
        <v>312</v>
      </c>
      <c r="Q509">
        <v>2</v>
      </c>
      <c r="R509" t="s">
        <v>632</v>
      </c>
      <c r="S509" t="s">
        <v>1181</v>
      </c>
      <c r="T509" t="s">
        <v>1706</v>
      </c>
      <c r="U509" t="s">
        <v>2011</v>
      </c>
      <c r="V509" t="s">
        <v>2057</v>
      </c>
      <c r="W509">
        <v>711.92</v>
      </c>
      <c r="X509">
        <v>119.92</v>
      </c>
      <c r="Y509">
        <v>2</v>
      </c>
      <c r="Z509" t="s">
        <v>2176</v>
      </c>
      <c r="AA509" t="s">
        <v>2457</v>
      </c>
      <c r="AB509">
        <v>3</v>
      </c>
      <c r="AC509" t="s">
        <v>2634</v>
      </c>
      <c r="AD509">
        <v>642</v>
      </c>
      <c r="AE509" t="s">
        <v>2637</v>
      </c>
      <c r="AF509" s="4">
        <v>43901</v>
      </c>
      <c r="AG509" s="4">
        <v>43951</v>
      </c>
      <c r="AH509" t="s">
        <v>84</v>
      </c>
      <c r="AI509" t="s">
        <v>246</v>
      </c>
      <c r="AJ509" t="s">
        <v>549</v>
      </c>
      <c r="AK509" t="s">
        <v>1110</v>
      </c>
      <c r="AL509" t="s">
        <v>1635</v>
      </c>
      <c r="AM509" t="s">
        <v>80</v>
      </c>
      <c r="AN509" t="s">
        <v>1548</v>
      </c>
      <c r="AO509" t="s">
        <v>410</v>
      </c>
      <c r="AP509" t="s">
        <v>2359</v>
      </c>
    </row>
    <row r="510" spans="1:42" x14ac:dyDescent="0.25">
      <c r="A510">
        <v>351</v>
      </c>
      <c r="B510">
        <v>277</v>
      </c>
      <c r="C510" s="4">
        <v>43951</v>
      </c>
      <c r="D510">
        <v>8</v>
      </c>
      <c r="E510" t="s">
        <v>43</v>
      </c>
      <c r="F510" t="s">
        <v>54</v>
      </c>
      <c r="G510" t="s">
        <v>55</v>
      </c>
      <c r="H510" t="s">
        <v>58</v>
      </c>
      <c r="I510" s="4">
        <v>43856</v>
      </c>
      <c r="J510">
        <v>4</v>
      </c>
      <c r="K510" t="s">
        <v>61</v>
      </c>
      <c r="L510" s="4">
        <v>43831</v>
      </c>
      <c r="M510" s="4">
        <v>43861</v>
      </c>
      <c r="N510">
        <v>2</v>
      </c>
      <c r="O510" t="s">
        <v>150</v>
      </c>
      <c r="P510" t="s">
        <v>312</v>
      </c>
      <c r="Q510">
        <v>2</v>
      </c>
      <c r="R510" t="s">
        <v>632</v>
      </c>
      <c r="S510" t="s">
        <v>1181</v>
      </c>
      <c r="T510" t="s">
        <v>1706</v>
      </c>
      <c r="U510" t="s">
        <v>2011</v>
      </c>
      <c r="V510" t="s">
        <v>2057</v>
      </c>
      <c r="W510">
        <v>711.92</v>
      </c>
      <c r="X510">
        <v>119.92</v>
      </c>
      <c r="Y510">
        <v>2</v>
      </c>
      <c r="Z510" t="s">
        <v>2176</v>
      </c>
      <c r="AA510" t="s">
        <v>2457</v>
      </c>
      <c r="AB510">
        <v>3</v>
      </c>
      <c r="AC510" t="s">
        <v>2634</v>
      </c>
      <c r="AD510">
        <v>642</v>
      </c>
      <c r="AE510" t="s">
        <v>2637</v>
      </c>
      <c r="AF510" s="4">
        <v>43901</v>
      </c>
      <c r="AG510" s="4">
        <v>43951</v>
      </c>
      <c r="AH510" t="s">
        <v>78</v>
      </c>
      <c r="AI510" t="s">
        <v>240</v>
      </c>
      <c r="AJ510" t="s">
        <v>668</v>
      </c>
      <c r="AK510" t="s">
        <v>1212</v>
      </c>
      <c r="AL510" t="s">
        <v>1735</v>
      </c>
      <c r="AM510" t="s">
        <v>80</v>
      </c>
      <c r="AN510" t="s">
        <v>1548</v>
      </c>
      <c r="AO510" t="s">
        <v>393</v>
      </c>
      <c r="AP510" t="s">
        <v>2345</v>
      </c>
    </row>
    <row r="511" spans="1:42" x14ac:dyDescent="0.25">
      <c r="A511">
        <v>351</v>
      </c>
      <c r="B511">
        <v>277</v>
      </c>
      <c r="C511" s="4">
        <v>43951</v>
      </c>
      <c r="D511">
        <v>8</v>
      </c>
      <c r="E511" t="s">
        <v>43</v>
      </c>
      <c r="F511" t="s">
        <v>54</v>
      </c>
      <c r="G511" t="s">
        <v>55</v>
      </c>
      <c r="H511" t="s">
        <v>58</v>
      </c>
      <c r="I511" s="4">
        <v>43856</v>
      </c>
      <c r="J511">
        <v>4</v>
      </c>
      <c r="K511" t="s">
        <v>61</v>
      </c>
      <c r="L511" s="4">
        <v>43831</v>
      </c>
      <c r="M511" s="4">
        <v>43861</v>
      </c>
      <c r="N511">
        <v>2</v>
      </c>
      <c r="O511" t="s">
        <v>150</v>
      </c>
      <c r="P511" t="s">
        <v>312</v>
      </c>
      <c r="Q511">
        <v>2</v>
      </c>
      <c r="R511" t="s">
        <v>632</v>
      </c>
      <c r="S511" t="s">
        <v>1181</v>
      </c>
      <c r="T511" t="s">
        <v>1706</v>
      </c>
      <c r="U511" t="s">
        <v>2011</v>
      </c>
      <c r="V511" t="s">
        <v>2057</v>
      </c>
      <c r="W511">
        <v>711.92</v>
      </c>
      <c r="X511">
        <v>119.92</v>
      </c>
      <c r="Y511">
        <v>2</v>
      </c>
      <c r="Z511" t="s">
        <v>2176</v>
      </c>
      <c r="AA511" t="s">
        <v>2457</v>
      </c>
      <c r="AB511">
        <v>3</v>
      </c>
      <c r="AC511" t="s">
        <v>2634</v>
      </c>
      <c r="AD511">
        <v>642</v>
      </c>
      <c r="AE511" t="s">
        <v>2637</v>
      </c>
      <c r="AF511" s="4">
        <v>43901</v>
      </c>
      <c r="AG511" s="4">
        <v>43951</v>
      </c>
      <c r="AH511" t="s">
        <v>78</v>
      </c>
      <c r="AI511" t="s">
        <v>240</v>
      </c>
      <c r="AJ511" t="s">
        <v>668</v>
      </c>
      <c r="AK511" t="s">
        <v>1212</v>
      </c>
      <c r="AL511" t="s">
        <v>1735</v>
      </c>
      <c r="AM511" t="s">
        <v>80</v>
      </c>
      <c r="AN511" t="s">
        <v>1548</v>
      </c>
      <c r="AO511" t="s">
        <v>393</v>
      </c>
      <c r="AP511" t="s">
        <v>2345</v>
      </c>
    </row>
    <row r="512" spans="1:42" x14ac:dyDescent="0.25">
      <c r="A512">
        <v>351</v>
      </c>
      <c r="B512">
        <v>277</v>
      </c>
      <c r="C512" s="4">
        <v>43951</v>
      </c>
      <c r="D512">
        <v>8</v>
      </c>
      <c r="E512" t="s">
        <v>43</v>
      </c>
      <c r="F512" t="s">
        <v>54</v>
      </c>
      <c r="G512" t="s">
        <v>55</v>
      </c>
      <c r="H512" t="s">
        <v>58</v>
      </c>
      <c r="I512" s="4">
        <v>43856</v>
      </c>
      <c r="J512">
        <v>4</v>
      </c>
      <c r="K512" t="s">
        <v>61</v>
      </c>
      <c r="L512" s="4">
        <v>43831</v>
      </c>
      <c r="M512" s="4">
        <v>43861</v>
      </c>
      <c r="N512">
        <v>2</v>
      </c>
      <c r="O512" t="s">
        <v>150</v>
      </c>
      <c r="P512" t="s">
        <v>312</v>
      </c>
      <c r="Q512">
        <v>2</v>
      </c>
      <c r="R512" t="s">
        <v>632</v>
      </c>
      <c r="S512" t="s">
        <v>1181</v>
      </c>
      <c r="T512" t="s">
        <v>1706</v>
      </c>
      <c r="U512" t="s">
        <v>2011</v>
      </c>
      <c r="V512" t="s">
        <v>2057</v>
      </c>
      <c r="W512">
        <v>711.92</v>
      </c>
      <c r="X512">
        <v>119.92</v>
      </c>
      <c r="Y512">
        <v>2</v>
      </c>
      <c r="Z512" t="s">
        <v>2176</v>
      </c>
      <c r="AA512" t="s">
        <v>2457</v>
      </c>
      <c r="AB512">
        <v>3</v>
      </c>
      <c r="AC512" t="s">
        <v>2634</v>
      </c>
      <c r="AD512">
        <v>642</v>
      </c>
      <c r="AE512" t="s">
        <v>2637</v>
      </c>
      <c r="AF512" s="4">
        <v>43901</v>
      </c>
      <c r="AG512" s="4">
        <v>43951</v>
      </c>
      <c r="AH512" t="s">
        <v>84</v>
      </c>
      <c r="AI512" t="s">
        <v>246</v>
      </c>
      <c r="AJ512" t="s">
        <v>549</v>
      </c>
      <c r="AK512" t="s">
        <v>1110</v>
      </c>
      <c r="AL512" t="s">
        <v>1635</v>
      </c>
      <c r="AM512" t="s">
        <v>80</v>
      </c>
      <c r="AN512" t="s">
        <v>1548</v>
      </c>
      <c r="AO512" t="s">
        <v>410</v>
      </c>
      <c r="AP512" t="s">
        <v>2359</v>
      </c>
    </row>
    <row r="513" spans="1:42" x14ac:dyDescent="0.25">
      <c r="A513">
        <v>352</v>
      </c>
      <c r="B513">
        <v>113</v>
      </c>
      <c r="C513" s="4">
        <v>43952</v>
      </c>
      <c r="D513">
        <v>11</v>
      </c>
      <c r="E513" t="s">
        <v>37</v>
      </c>
      <c r="F513" t="s">
        <v>48</v>
      </c>
      <c r="G513" t="s">
        <v>55</v>
      </c>
      <c r="H513" t="s">
        <v>58</v>
      </c>
      <c r="I513" s="4">
        <v>43844</v>
      </c>
      <c r="J513">
        <v>4</v>
      </c>
      <c r="K513" t="s">
        <v>61</v>
      </c>
      <c r="L513" s="4">
        <v>43831</v>
      </c>
      <c r="M513" s="4">
        <v>43861</v>
      </c>
      <c r="N513">
        <v>1</v>
      </c>
      <c r="O513" t="s">
        <v>80</v>
      </c>
      <c r="P513" t="s">
        <v>242</v>
      </c>
      <c r="Q513">
        <v>1</v>
      </c>
      <c r="R513" t="s">
        <v>587</v>
      </c>
      <c r="S513" t="s">
        <v>1143</v>
      </c>
      <c r="T513" t="s">
        <v>1668</v>
      </c>
      <c r="U513" t="s">
        <v>80</v>
      </c>
      <c r="V513" t="s">
        <v>1548</v>
      </c>
      <c r="W513">
        <v>62.58</v>
      </c>
      <c r="X513">
        <v>29.98</v>
      </c>
      <c r="Y513">
        <v>1</v>
      </c>
      <c r="Z513" t="s">
        <v>79</v>
      </c>
      <c r="AA513" t="s">
        <v>2349</v>
      </c>
      <c r="AF513" s="4"/>
      <c r="AG513" s="4"/>
      <c r="AH513" t="s">
        <v>80</v>
      </c>
      <c r="AI513" t="s">
        <v>242</v>
      </c>
      <c r="AJ513" t="s">
        <v>587</v>
      </c>
      <c r="AK513" t="s">
        <v>1143</v>
      </c>
      <c r="AL513" t="s">
        <v>1668</v>
      </c>
      <c r="AM513" t="s">
        <v>80</v>
      </c>
      <c r="AN513" t="s">
        <v>1548</v>
      </c>
      <c r="AO513" t="s">
        <v>79</v>
      </c>
      <c r="AP513" t="s">
        <v>2349</v>
      </c>
    </row>
    <row r="514" spans="1:42" x14ac:dyDescent="0.25">
      <c r="A514">
        <v>353</v>
      </c>
      <c r="B514">
        <v>65</v>
      </c>
      <c r="C514" s="4">
        <v>43953</v>
      </c>
      <c r="D514">
        <v>7</v>
      </c>
      <c r="E514" t="s">
        <v>35</v>
      </c>
      <c r="F514" t="s">
        <v>46</v>
      </c>
      <c r="G514" t="s">
        <v>56</v>
      </c>
      <c r="H514" t="s">
        <v>57</v>
      </c>
      <c r="I514" s="4">
        <v>43697</v>
      </c>
      <c r="J514">
        <v>3</v>
      </c>
      <c r="K514" t="s">
        <v>59</v>
      </c>
      <c r="L514" s="4">
        <v>43615</v>
      </c>
      <c r="M514" s="4">
        <v>43830</v>
      </c>
      <c r="N514">
        <v>1</v>
      </c>
      <c r="O514" t="s">
        <v>86</v>
      </c>
      <c r="P514" t="s">
        <v>248</v>
      </c>
      <c r="Q514">
        <v>1</v>
      </c>
      <c r="R514" t="s">
        <v>633</v>
      </c>
      <c r="S514" t="s">
        <v>1017</v>
      </c>
      <c r="T514" t="s">
        <v>1547</v>
      </c>
      <c r="U514" t="s">
        <v>69</v>
      </c>
      <c r="V514" t="s">
        <v>1577</v>
      </c>
      <c r="W514">
        <v>159.99</v>
      </c>
      <c r="X514">
        <v>24.99</v>
      </c>
      <c r="Y514">
        <v>1</v>
      </c>
      <c r="Z514" t="s">
        <v>547</v>
      </c>
      <c r="AA514" t="s">
        <v>2354</v>
      </c>
      <c r="AF514" s="4"/>
      <c r="AG514" s="4"/>
      <c r="AH514" t="s">
        <v>86</v>
      </c>
      <c r="AI514" t="s">
        <v>248</v>
      </c>
      <c r="AJ514" t="s">
        <v>633</v>
      </c>
      <c r="AK514" t="s">
        <v>1017</v>
      </c>
      <c r="AL514" t="s">
        <v>1547</v>
      </c>
      <c r="AM514" t="s">
        <v>69</v>
      </c>
      <c r="AN514" t="s">
        <v>1577</v>
      </c>
      <c r="AO514" t="s">
        <v>547</v>
      </c>
      <c r="AP514" t="s">
        <v>2354</v>
      </c>
    </row>
    <row r="515" spans="1:42" x14ac:dyDescent="0.25">
      <c r="A515">
        <v>354</v>
      </c>
      <c r="B515">
        <v>316</v>
      </c>
      <c r="C515" s="4">
        <v>43953</v>
      </c>
      <c r="D515">
        <v>6</v>
      </c>
      <c r="E515" t="s">
        <v>33</v>
      </c>
      <c r="F515" t="s">
        <v>44</v>
      </c>
      <c r="G515" t="s">
        <v>55</v>
      </c>
      <c r="H515" t="s">
        <v>58</v>
      </c>
      <c r="I515" s="4">
        <v>43559</v>
      </c>
      <c r="J515">
        <v>2</v>
      </c>
      <c r="L515" s="4"/>
      <c r="M515" s="4"/>
      <c r="N515">
        <v>1</v>
      </c>
      <c r="O515" t="s">
        <v>79</v>
      </c>
      <c r="P515" t="s">
        <v>241</v>
      </c>
      <c r="Q515">
        <v>1</v>
      </c>
      <c r="R515" t="s">
        <v>481</v>
      </c>
      <c r="S515" t="s">
        <v>1045</v>
      </c>
      <c r="T515" t="s">
        <v>1573</v>
      </c>
      <c r="U515" t="s">
        <v>67</v>
      </c>
      <c r="V515" t="s">
        <v>1548</v>
      </c>
      <c r="W515">
        <v>299.85000000000002</v>
      </c>
      <c r="X515">
        <v>44.97</v>
      </c>
      <c r="Y515">
        <v>1</v>
      </c>
      <c r="Z515" t="s">
        <v>65</v>
      </c>
      <c r="AA515" t="s">
        <v>2343</v>
      </c>
      <c r="AF515" s="4"/>
      <c r="AG515" s="4"/>
      <c r="AH515" t="s">
        <v>79</v>
      </c>
      <c r="AI515" t="s">
        <v>241</v>
      </c>
      <c r="AJ515" t="s">
        <v>481</v>
      </c>
      <c r="AK515" t="s">
        <v>1045</v>
      </c>
      <c r="AL515" t="s">
        <v>1573</v>
      </c>
      <c r="AM515" t="s">
        <v>67</v>
      </c>
      <c r="AN515" t="s">
        <v>1548</v>
      </c>
      <c r="AO515" t="s">
        <v>65</v>
      </c>
      <c r="AP515" t="s">
        <v>2343</v>
      </c>
    </row>
    <row r="516" spans="1:42" x14ac:dyDescent="0.25">
      <c r="A516">
        <v>355</v>
      </c>
      <c r="B516">
        <v>12</v>
      </c>
      <c r="C516" s="4">
        <v>43954</v>
      </c>
      <c r="D516">
        <v>11</v>
      </c>
      <c r="E516" t="s">
        <v>37</v>
      </c>
      <c r="F516" t="s">
        <v>48</v>
      </c>
      <c r="G516" t="s">
        <v>55</v>
      </c>
      <c r="H516" t="s">
        <v>58</v>
      </c>
      <c r="I516" s="4">
        <v>43713</v>
      </c>
      <c r="J516">
        <v>1</v>
      </c>
      <c r="K516" t="s">
        <v>61</v>
      </c>
      <c r="L516" s="4">
        <v>43615</v>
      </c>
      <c r="M516" s="4">
        <v>43830</v>
      </c>
      <c r="N516">
        <v>1</v>
      </c>
      <c r="O516" t="s">
        <v>79</v>
      </c>
      <c r="P516" t="s">
        <v>241</v>
      </c>
      <c r="Q516">
        <v>1</v>
      </c>
      <c r="R516" t="s">
        <v>634</v>
      </c>
      <c r="S516" t="s">
        <v>1182</v>
      </c>
      <c r="T516" t="s">
        <v>1614</v>
      </c>
      <c r="U516" t="s">
        <v>67</v>
      </c>
      <c r="V516" t="s">
        <v>1548</v>
      </c>
      <c r="W516">
        <v>41.85</v>
      </c>
      <c r="X516">
        <v>44.97</v>
      </c>
      <c r="Y516">
        <v>1</v>
      </c>
      <c r="Z516" t="s">
        <v>455</v>
      </c>
      <c r="AA516" t="s">
        <v>2340</v>
      </c>
      <c r="AF516" s="4"/>
      <c r="AG516" s="4"/>
      <c r="AH516" t="s">
        <v>79</v>
      </c>
      <c r="AI516" t="s">
        <v>241</v>
      </c>
      <c r="AJ516" t="s">
        <v>634</v>
      </c>
      <c r="AK516" t="s">
        <v>1182</v>
      </c>
      <c r="AL516" t="s">
        <v>1614</v>
      </c>
      <c r="AM516" t="s">
        <v>67</v>
      </c>
      <c r="AN516" t="s">
        <v>1548</v>
      </c>
      <c r="AO516" t="s">
        <v>455</v>
      </c>
      <c r="AP516" t="s">
        <v>2340</v>
      </c>
    </row>
    <row r="517" spans="1:42" x14ac:dyDescent="0.25">
      <c r="A517">
        <v>356</v>
      </c>
      <c r="B517">
        <v>331</v>
      </c>
      <c r="C517" s="4">
        <v>43954</v>
      </c>
      <c r="D517">
        <v>9</v>
      </c>
      <c r="E517" t="s">
        <v>41</v>
      </c>
      <c r="F517" t="s">
        <v>52</v>
      </c>
      <c r="G517" t="s">
        <v>56</v>
      </c>
      <c r="H517" t="s">
        <v>57</v>
      </c>
      <c r="I517" s="4">
        <v>43588</v>
      </c>
      <c r="J517">
        <v>1</v>
      </c>
      <c r="L517" s="4"/>
      <c r="M517" s="4"/>
      <c r="N517">
        <v>1</v>
      </c>
      <c r="O517" t="s">
        <v>70</v>
      </c>
      <c r="P517" t="s">
        <v>232</v>
      </c>
      <c r="Q517">
        <v>1</v>
      </c>
      <c r="R517" t="s">
        <v>635</v>
      </c>
      <c r="S517" t="s">
        <v>1183</v>
      </c>
      <c r="T517" t="s">
        <v>1707</v>
      </c>
      <c r="U517" t="s">
        <v>80</v>
      </c>
      <c r="V517" t="s">
        <v>1517</v>
      </c>
      <c r="W517">
        <v>45.98</v>
      </c>
      <c r="X517">
        <v>39.979999999999997</v>
      </c>
      <c r="Y517">
        <v>1</v>
      </c>
      <c r="Z517" t="s">
        <v>673</v>
      </c>
      <c r="AA517" t="s">
        <v>2348</v>
      </c>
      <c r="AF517" s="4"/>
      <c r="AG517" s="4"/>
      <c r="AH517" t="s">
        <v>70</v>
      </c>
      <c r="AI517" t="s">
        <v>232</v>
      </c>
      <c r="AJ517" t="s">
        <v>635</v>
      </c>
      <c r="AK517" t="s">
        <v>1183</v>
      </c>
      <c r="AL517" t="s">
        <v>1707</v>
      </c>
      <c r="AM517" t="s">
        <v>80</v>
      </c>
      <c r="AN517" t="s">
        <v>1517</v>
      </c>
      <c r="AO517" t="s">
        <v>673</v>
      </c>
      <c r="AP517" t="s">
        <v>2348</v>
      </c>
    </row>
    <row r="518" spans="1:42" x14ac:dyDescent="0.25">
      <c r="A518">
        <v>357</v>
      </c>
      <c r="B518">
        <v>480</v>
      </c>
      <c r="C518" s="4">
        <v>43954</v>
      </c>
      <c r="D518">
        <v>11</v>
      </c>
      <c r="E518" t="s">
        <v>37</v>
      </c>
      <c r="F518" t="s">
        <v>48</v>
      </c>
      <c r="G518" t="s">
        <v>55</v>
      </c>
      <c r="H518" t="s">
        <v>57</v>
      </c>
      <c r="I518" s="4">
        <v>43838</v>
      </c>
      <c r="J518">
        <v>4</v>
      </c>
      <c r="K518" t="s">
        <v>61</v>
      </c>
      <c r="L518" s="4">
        <v>43831</v>
      </c>
      <c r="M518" s="4">
        <v>43861</v>
      </c>
      <c r="N518">
        <v>1</v>
      </c>
      <c r="O518" t="s">
        <v>67</v>
      </c>
      <c r="P518" t="s">
        <v>229</v>
      </c>
      <c r="Q518">
        <v>1</v>
      </c>
      <c r="R518" t="s">
        <v>636</v>
      </c>
      <c r="S518" t="s">
        <v>974</v>
      </c>
      <c r="T518" t="s">
        <v>1513</v>
      </c>
      <c r="U518" t="s">
        <v>69</v>
      </c>
      <c r="V518" t="s">
        <v>1548</v>
      </c>
      <c r="W518">
        <v>29.99</v>
      </c>
      <c r="X518">
        <v>14.99</v>
      </c>
      <c r="Y518">
        <v>1</v>
      </c>
      <c r="Z518" t="s">
        <v>455</v>
      </c>
      <c r="AA518" t="s">
        <v>2340</v>
      </c>
      <c r="AF518" s="4"/>
      <c r="AG518" s="4"/>
      <c r="AH518" t="s">
        <v>67</v>
      </c>
      <c r="AI518" t="s">
        <v>229</v>
      </c>
      <c r="AJ518" t="s">
        <v>636</v>
      </c>
      <c r="AK518" t="s">
        <v>974</v>
      </c>
      <c r="AL518" t="s">
        <v>1513</v>
      </c>
      <c r="AM518" t="s">
        <v>69</v>
      </c>
      <c r="AN518" t="s">
        <v>1548</v>
      </c>
      <c r="AO518" t="s">
        <v>455</v>
      </c>
      <c r="AP518" t="s">
        <v>2340</v>
      </c>
    </row>
    <row r="519" spans="1:42" x14ac:dyDescent="0.25">
      <c r="A519">
        <v>358</v>
      </c>
      <c r="B519">
        <v>129</v>
      </c>
      <c r="C519" s="4">
        <v>43957</v>
      </c>
      <c r="D519">
        <v>2</v>
      </c>
      <c r="E519" t="s">
        <v>38</v>
      </c>
      <c r="F519" t="s">
        <v>49</v>
      </c>
      <c r="G519" t="s">
        <v>56</v>
      </c>
      <c r="H519" t="s">
        <v>58</v>
      </c>
      <c r="I519" s="4">
        <v>43622</v>
      </c>
      <c r="J519">
        <v>3</v>
      </c>
      <c r="K519" t="s">
        <v>59</v>
      </c>
      <c r="L519" s="4">
        <v>43615</v>
      </c>
      <c r="M519" s="4">
        <v>43830</v>
      </c>
      <c r="N519">
        <v>1</v>
      </c>
      <c r="O519" t="s">
        <v>80</v>
      </c>
      <c r="P519" t="s">
        <v>242</v>
      </c>
      <c r="Q519">
        <v>1</v>
      </c>
      <c r="R519" t="s">
        <v>455</v>
      </c>
      <c r="S519" t="s">
        <v>1018</v>
      </c>
      <c r="T519" t="s">
        <v>1548</v>
      </c>
      <c r="U519" t="s">
        <v>69</v>
      </c>
      <c r="V519" t="s">
        <v>1548</v>
      </c>
      <c r="W519">
        <v>14.99</v>
      </c>
      <c r="X519">
        <v>14.99</v>
      </c>
      <c r="Y519">
        <v>1</v>
      </c>
      <c r="Z519" t="s">
        <v>70</v>
      </c>
      <c r="AA519" t="s">
        <v>2341</v>
      </c>
      <c r="AF519" s="4"/>
      <c r="AG519" s="4"/>
      <c r="AH519" t="s">
        <v>80</v>
      </c>
      <c r="AI519" t="s">
        <v>242</v>
      </c>
      <c r="AJ519" t="s">
        <v>455</v>
      </c>
      <c r="AK519" t="s">
        <v>1018</v>
      </c>
      <c r="AL519" t="s">
        <v>1548</v>
      </c>
      <c r="AM519" t="s">
        <v>69</v>
      </c>
      <c r="AN519" t="s">
        <v>1548</v>
      </c>
      <c r="AO519" t="s">
        <v>70</v>
      </c>
      <c r="AP519" t="s">
        <v>2341</v>
      </c>
    </row>
    <row r="520" spans="1:42" x14ac:dyDescent="0.25">
      <c r="A520">
        <v>359</v>
      </c>
      <c r="B520">
        <v>338</v>
      </c>
      <c r="C520" s="4">
        <v>43957</v>
      </c>
      <c r="D520">
        <v>4</v>
      </c>
      <c r="E520" t="s">
        <v>40</v>
      </c>
      <c r="F520" t="s">
        <v>51</v>
      </c>
      <c r="G520" t="s">
        <v>55</v>
      </c>
      <c r="H520" t="s">
        <v>57</v>
      </c>
      <c r="I520" s="4">
        <v>43685</v>
      </c>
      <c r="J520">
        <v>2</v>
      </c>
      <c r="K520" t="s">
        <v>60</v>
      </c>
      <c r="L520" s="4">
        <v>43615</v>
      </c>
      <c r="M520" s="4">
        <v>43830</v>
      </c>
      <c r="N520">
        <v>1</v>
      </c>
      <c r="O520" t="s">
        <v>80</v>
      </c>
      <c r="P520" t="s">
        <v>242</v>
      </c>
      <c r="Q520">
        <v>1</v>
      </c>
      <c r="R520" t="s">
        <v>569</v>
      </c>
      <c r="S520" t="s">
        <v>1128</v>
      </c>
      <c r="T520" t="s">
        <v>1652</v>
      </c>
      <c r="U520" t="s">
        <v>67</v>
      </c>
      <c r="V520" t="s">
        <v>1548</v>
      </c>
      <c r="W520">
        <v>41.97</v>
      </c>
      <c r="X520">
        <v>44.97</v>
      </c>
      <c r="Y520">
        <v>1</v>
      </c>
      <c r="Z520" t="s">
        <v>79</v>
      </c>
      <c r="AA520" t="s">
        <v>2349</v>
      </c>
      <c r="AF520" s="4"/>
      <c r="AG520" s="4"/>
      <c r="AH520" t="s">
        <v>80</v>
      </c>
      <c r="AI520" t="s">
        <v>242</v>
      </c>
      <c r="AJ520" t="s">
        <v>569</v>
      </c>
      <c r="AK520" t="s">
        <v>1128</v>
      </c>
      <c r="AL520" t="s">
        <v>1652</v>
      </c>
      <c r="AM520" t="s">
        <v>67</v>
      </c>
      <c r="AN520" t="s">
        <v>1548</v>
      </c>
      <c r="AO520" t="s">
        <v>79</v>
      </c>
      <c r="AP520" t="s">
        <v>2349</v>
      </c>
    </row>
    <row r="521" spans="1:42" x14ac:dyDescent="0.25">
      <c r="A521">
        <v>360</v>
      </c>
      <c r="B521">
        <v>108</v>
      </c>
      <c r="C521" s="4">
        <v>43958</v>
      </c>
      <c r="D521">
        <v>4</v>
      </c>
      <c r="E521" t="s">
        <v>40</v>
      </c>
      <c r="F521" t="s">
        <v>51</v>
      </c>
      <c r="G521" t="s">
        <v>56</v>
      </c>
      <c r="H521" t="s">
        <v>58</v>
      </c>
      <c r="I521" s="4">
        <v>43916</v>
      </c>
      <c r="J521">
        <v>7</v>
      </c>
      <c r="K521" t="s">
        <v>61</v>
      </c>
      <c r="L521" s="4">
        <v>43915</v>
      </c>
      <c r="M521" s="4">
        <v>44012</v>
      </c>
      <c r="N521">
        <v>1</v>
      </c>
      <c r="O521" t="s">
        <v>65</v>
      </c>
      <c r="P521" t="s">
        <v>227</v>
      </c>
      <c r="Q521">
        <v>1</v>
      </c>
      <c r="R521" t="s">
        <v>435</v>
      </c>
      <c r="S521" t="s">
        <v>997</v>
      </c>
      <c r="T521" t="s">
        <v>1529</v>
      </c>
      <c r="U521" t="s">
        <v>67</v>
      </c>
      <c r="V521" t="s">
        <v>1517</v>
      </c>
      <c r="W521">
        <v>149.97</v>
      </c>
      <c r="X521">
        <v>59.97</v>
      </c>
      <c r="Y521">
        <v>1</v>
      </c>
      <c r="Z521" t="s">
        <v>431</v>
      </c>
      <c r="AA521" t="s">
        <v>2326</v>
      </c>
      <c r="AF521" s="4"/>
      <c r="AG521" s="4"/>
      <c r="AH521" t="s">
        <v>65</v>
      </c>
      <c r="AI521" t="s">
        <v>227</v>
      </c>
      <c r="AJ521" t="s">
        <v>435</v>
      </c>
      <c r="AK521" t="s">
        <v>997</v>
      </c>
      <c r="AL521" t="s">
        <v>1529</v>
      </c>
      <c r="AM521" t="s">
        <v>67</v>
      </c>
      <c r="AN521" t="s">
        <v>1517</v>
      </c>
      <c r="AO521" t="s">
        <v>431</v>
      </c>
      <c r="AP521" t="s">
        <v>2326</v>
      </c>
    </row>
    <row r="522" spans="1:42" x14ac:dyDescent="0.25">
      <c r="A522">
        <v>361</v>
      </c>
      <c r="B522">
        <v>251</v>
      </c>
      <c r="C522" s="4">
        <v>43958</v>
      </c>
      <c r="D522">
        <v>10</v>
      </c>
      <c r="E522" t="s">
        <v>42</v>
      </c>
      <c r="F522" t="s">
        <v>53</v>
      </c>
      <c r="G522" t="s">
        <v>56</v>
      </c>
      <c r="H522" t="s">
        <v>58</v>
      </c>
      <c r="I522" s="4">
        <v>43704</v>
      </c>
      <c r="J522">
        <v>2</v>
      </c>
      <c r="K522" t="s">
        <v>60</v>
      </c>
      <c r="L522" s="4">
        <v>43615</v>
      </c>
      <c r="M522" s="4">
        <v>43830</v>
      </c>
      <c r="N522">
        <v>2</v>
      </c>
      <c r="O522" t="s">
        <v>139</v>
      </c>
      <c r="P522" t="s">
        <v>301</v>
      </c>
      <c r="Q522">
        <v>2</v>
      </c>
      <c r="R522" t="s">
        <v>637</v>
      </c>
      <c r="S522" t="s">
        <v>1184</v>
      </c>
      <c r="T522" t="s">
        <v>1708</v>
      </c>
      <c r="U522" t="s">
        <v>83</v>
      </c>
      <c r="V522" t="s">
        <v>1869</v>
      </c>
      <c r="W522">
        <v>201.35</v>
      </c>
      <c r="X522">
        <v>74.95</v>
      </c>
      <c r="Y522">
        <v>1</v>
      </c>
      <c r="Z522" t="s">
        <v>2120</v>
      </c>
      <c r="AA522" t="s">
        <v>2394</v>
      </c>
      <c r="AF522" s="4"/>
      <c r="AG522" s="4"/>
      <c r="AH522" t="s">
        <v>67</v>
      </c>
      <c r="AI522" t="s">
        <v>229</v>
      </c>
      <c r="AJ522" t="s">
        <v>636</v>
      </c>
      <c r="AK522" t="s">
        <v>974</v>
      </c>
      <c r="AL522" t="s">
        <v>1513</v>
      </c>
      <c r="AM522" t="s">
        <v>67</v>
      </c>
      <c r="AN522" t="s">
        <v>1548</v>
      </c>
      <c r="AO522" t="s">
        <v>455</v>
      </c>
      <c r="AP522" t="s">
        <v>2340</v>
      </c>
    </row>
    <row r="523" spans="1:42" x14ac:dyDescent="0.25">
      <c r="A523">
        <v>361</v>
      </c>
      <c r="B523">
        <v>251</v>
      </c>
      <c r="C523" s="4">
        <v>43958</v>
      </c>
      <c r="D523">
        <v>10</v>
      </c>
      <c r="E523" t="s">
        <v>42</v>
      </c>
      <c r="F523" t="s">
        <v>53</v>
      </c>
      <c r="G523" t="s">
        <v>56</v>
      </c>
      <c r="H523" t="s">
        <v>58</v>
      </c>
      <c r="I523" s="4">
        <v>43704</v>
      </c>
      <c r="J523">
        <v>2</v>
      </c>
      <c r="K523" t="s">
        <v>60</v>
      </c>
      <c r="L523" s="4">
        <v>43615</v>
      </c>
      <c r="M523" s="4">
        <v>43830</v>
      </c>
      <c r="N523">
        <v>2</v>
      </c>
      <c r="O523" t="s">
        <v>139</v>
      </c>
      <c r="P523" t="s">
        <v>301</v>
      </c>
      <c r="Q523">
        <v>2</v>
      </c>
      <c r="R523" t="s">
        <v>637</v>
      </c>
      <c r="S523" t="s">
        <v>1184</v>
      </c>
      <c r="T523" t="s">
        <v>1708</v>
      </c>
      <c r="U523" t="s">
        <v>83</v>
      </c>
      <c r="V523" t="s">
        <v>1869</v>
      </c>
      <c r="W523">
        <v>201.35</v>
      </c>
      <c r="X523">
        <v>74.95</v>
      </c>
      <c r="Y523">
        <v>1</v>
      </c>
      <c r="Z523" t="s">
        <v>2120</v>
      </c>
      <c r="AA523" t="s">
        <v>2394</v>
      </c>
      <c r="AF523" s="4"/>
      <c r="AG523" s="4"/>
      <c r="AH523" t="s">
        <v>79</v>
      </c>
      <c r="AI523" t="s">
        <v>241</v>
      </c>
      <c r="AJ523" t="s">
        <v>521</v>
      </c>
      <c r="AK523" t="s">
        <v>1078</v>
      </c>
      <c r="AL523" t="s">
        <v>1611</v>
      </c>
      <c r="AM523" t="s">
        <v>80</v>
      </c>
      <c r="AN523" t="s">
        <v>1548</v>
      </c>
      <c r="AO523" t="s">
        <v>455</v>
      </c>
      <c r="AP523" t="s">
        <v>2340</v>
      </c>
    </row>
    <row r="524" spans="1:42" x14ac:dyDescent="0.25">
      <c r="A524">
        <v>362</v>
      </c>
      <c r="B524">
        <v>288</v>
      </c>
      <c r="C524" s="4">
        <v>43959</v>
      </c>
      <c r="D524">
        <v>8</v>
      </c>
      <c r="E524" t="s">
        <v>43</v>
      </c>
      <c r="F524" t="s">
        <v>54</v>
      </c>
      <c r="G524" t="s">
        <v>56</v>
      </c>
      <c r="H524" t="s">
        <v>58</v>
      </c>
      <c r="I524" s="4">
        <v>43610</v>
      </c>
      <c r="J524">
        <v>3</v>
      </c>
      <c r="L524" s="4"/>
      <c r="M524" s="4"/>
      <c r="N524">
        <v>1</v>
      </c>
      <c r="O524" t="s">
        <v>70</v>
      </c>
      <c r="P524" t="s">
        <v>232</v>
      </c>
      <c r="Q524">
        <v>1</v>
      </c>
      <c r="R524" t="s">
        <v>638</v>
      </c>
      <c r="S524" t="s">
        <v>1185</v>
      </c>
      <c r="T524" t="s">
        <v>1709</v>
      </c>
      <c r="U524" t="s">
        <v>80</v>
      </c>
      <c r="V524" t="s">
        <v>1517</v>
      </c>
      <c r="W524">
        <v>23.9</v>
      </c>
      <c r="X524">
        <v>39.979999999999997</v>
      </c>
      <c r="Y524">
        <v>1</v>
      </c>
      <c r="Z524" t="s">
        <v>640</v>
      </c>
      <c r="AA524" t="s">
        <v>2393</v>
      </c>
      <c r="AF524" s="4"/>
      <c r="AG524" s="4"/>
      <c r="AH524" t="s">
        <v>70</v>
      </c>
      <c r="AI524" t="s">
        <v>232</v>
      </c>
      <c r="AJ524" t="s">
        <v>638</v>
      </c>
      <c r="AK524" t="s">
        <v>1185</v>
      </c>
      <c r="AL524" t="s">
        <v>1709</v>
      </c>
      <c r="AM524" t="s">
        <v>80</v>
      </c>
      <c r="AN524" t="s">
        <v>1517</v>
      </c>
      <c r="AO524" t="s">
        <v>640</v>
      </c>
      <c r="AP524" t="s">
        <v>2393</v>
      </c>
    </row>
    <row r="525" spans="1:42" x14ac:dyDescent="0.25">
      <c r="A525">
        <v>363</v>
      </c>
      <c r="B525">
        <v>340</v>
      </c>
      <c r="C525" s="4">
        <v>43959</v>
      </c>
      <c r="D525">
        <v>7</v>
      </c>
      <c r="E525" t="s">
        <v>35</v>
      </c>
      <c r="F525" t="s">
        <v>46</v>
      </c>
      <c r="G525" t="s">
        <v>55</v>
      </c>
      <c r="H525" t="s">
        <v>58</v>
      </c>
      <c r="I525" s="4">
        <v>43671</v>
      </c>
      <c r="J525">
        <v>2</v>
      </c>
      <c r="K525" t="s">
        <v>60</v>
      </c>
      <c r="L525" s="4">
        <v>43615</v>
      </c>
      <c r="M525" s="4">
        <v>43830</v>
      </c>
      <c r="N525">
        <v>2</v>
      </c>
      <c r="O525" t="s">
        <v>144</v>
      </c>
      <c r="P525" t="s">
        <v>306</v>
      </c>
      <c r="Q525">
        <v>2</v>
      </c>
      <c r="R525" t="s">
        <v>639</v>
      </c>
      <c r="S525" t="s">
        <v>1186</v>
      </c>
      <c r="T525" t="s">
        <v>1710</v>
      </c>
      <c r="U525" t="s">
        <v>71</v>
      </c>
      <c r="V525" t="s">
        <v>1869</v>
      </c>
      <c r="W525">
        <v>127.98</v>
      </c>
      <c r="X525">
        <v>29.98</v>
      </c>
      <c r="Y525">
        <v>2</v>
      </c>
      <c r="Z525" t="s">
        <v>2093</v>
      </c>
      <c r="AA525" t="s">
        <v>2358</v>
      </c>
      <c r="AF525" s="4"/>
      <c r="AG525" s="4"/>
      <c r="AH525" t="s">
        <v>84</v>
      </c>
      <c r="AI525" t="s">
        <v>246</v>
      </c>
      <c r="AJ525" t="s">
        <v>714</v>
      </c>
      <c r="AK525" t="s">
        <v>1255</v>
      </c>
      <c r="AL525" t="s">
        <v>1773</v>
      </c>
      <c r="AM525" t="s">
        <v>69</v>
      </c>
      <c r="AN525" t="s">
        <v>1548</v>
      </c>
      <c r="AO525" t="s">
        <v>410</v>
      </c>
      <c r="AP525" t="s">
        <v>2359</v>
      </c>
    </row>
    <row r="526" spans="1:42" x14ac:dyDescent="0.25">
      <c r="A526">
        <v>363</v>
      </c>
      <c r="B526">
        <v>340</v>
      </c>
      <c r="C526" s="4">
        <v>43959</v>
      </c>
      <c r="D526">
        <v>7</v>
      </c>
      <c r="E526" t="s">
        <v>35</v>
      </c>
      <c r="F526" t="s">
        <v>46</v>
      </c>
      <c r="G526" t="s">
        <v>55</v>
      </c>
      <c r="H526" t="s">
        <v>58</v>
      </c>
      <c r="I526" s="4">
        <v>43671</v>
      </c>
      <c r="J526">
        <v>2</v>
      </c>
      <c r="K526" t="s">
        <v>60</v>
      </c>
      <c r="L526" s="4">
        <v>43615</v>
      </c>
      <c r="M526" s="4">
        <v>43830</v>
      </c>
      <c r="N526">
        <v>2</v>
      </c>
      <c r="O526" t="s">
        <v>144</v>
      </c>
      <c r="P526" t="s">
        <v>306</v>
      </c>
      <c r="Q526">
        <v>2</v>
      </c>
      <c r="R526" t="s">
        <v>639</v>
      </c>
      <c r="S526" t="s">
        <v>1186</v>
      </c>
      <c r="T526" t="s">
        <v>1710</v>
      </c>
      <c r="U526" t="s">
        <v>71</v>
      </c>
      <c r="V526" t="s">
        <v>1869</v>
      </c>
      <c r="W526">
        <v>127.98</v>
      </c>
      <c r="X526">
        <v>29.98</v>
      </c>
      <c r="Y526">
        <v>2</v>
      </c>
      <c r="Z526" t="s">
        <v>2093</v>
      </c>
      <c r="AA526" t="s">
        <v>2358</v>
      </c>
      <c r="AF526" s="4"/>
      <c r="AG526" s="4"/>
      <c r="AH526" t="s">
        <v>67</v>
      </c>
      <c r="AI526" t="s">
        <v>229</v>
      </c>
      <c r="AJ526" t="s">
        <v>478</v>
      </c>
      <c r="AK526" t="s">
        <v>1041</v>
      </c>
      <c r="AL526" t="s">
        <v>1569</v>
      </c>
      <c r="AM526" t="s">
        <v>69</v>
      </c>
      <c r="AN526" t="s">
        <v>1548</v>
      </c>
      <c r="AO526" t="s">
        <v>90</v>
      </c>
      <c r="AP526" t="s">
        <v>2328</v>
      </c>
    </row>
    <row r="527" spans="1:42" x14ac:dyDescent="0.25">
      <c r="A527">
        <v>364</v>
      </c>
      <c r="B527">
        <v>341</v>
      </c>
      <c r="C527" s="4">
        <v>43959</v>
      </c>
      <c r="D527">
        <v>7</v>
      </c>
      <c r="E527" t="s">
        <v>35</v>
      </c>
      <c r="F527" t="s">
        <v>46</v>
      </c>
      <c r="G527" t="s">
        <v>55</v>
      </c>
      <c r="H527" t="s">
        <v>57</v>
      </c>
      <c r="I527" s="4">
        <v>43575</v>
      </c>
      <c r="J527">
        <v>3</v>
      </c>
      <c r="L527" s="4"/>
      <c r="M527" s="4"/>
      <c r="N527">
        <v>1</v>
      </c>
      <c r="O527" t="s">
        <v>84</v>
      </c>
      <c r="P527" t="s">
        <v>246</v>
      </c>
      <c r="Q527">
        <v>1</v>
      </c>
      <c r="R527" t="s">
        <v>640</v>
      </c>
      <c r="S527" t="s">
        <v>1187</v>
      </c>
      <c r="T527" t="s">
        <v>1529</v>
      </c>
      <c r="U527" t="s">
        <v>80</v>
      </c>
      <c r="V527" t="s">
        <v>1548</v>
      </c>
      <c r="W527">
        <v>99.98</v>
      </c>
      <c r="X527">
        <v>29.98</v>
      </c>
      <c r="Y527">
        <v>1</v>
      </c>
      <c r="Z527" t="s">
        <v>410</v>
      </c>
      <c r="AA527" t="s">
        <v>2359</v>
      </c>
      <c r="AF527" s="4"/>
      <c r="AG527" s="4"/>
      <c r="AH527" t="s">
        <v>84</v>
      </c>
      <c r="AI527" t="s">
        <v>246</v>
      </c>
      <c r="AJ527" t="s">
        <v>640</v>
      </c>
      <c r="AK527" t="s">
        <v>1187</v>
      </c>
      <c r="AL527" t="s">
        <v>1529</v>
      </c>
      <c r="AM527" t="s">
        <v>80</v>
      </c>
      <c r="AN527" t="s">
        <v>1548</v>
      </c>
      <c r="AO527" t="s">
        <v>410</v>
      </c>
      <c r="AP527" t="s">
        <v>2359</v>
      </c>
    </row>
    <row r="528" spans="1:42" x14ac:dyDescent="0.25">
      <c r="A528">
        <v>365</v>
      </c>
      <c r="B528">
        <v>90</v>
      </c>
      <c r="C528" s="4">
        <v>43960</v>
      </c>
      <c r="D528">
        <v>3</v>
      </c>
      <c r="E528" t="s">
        <v>34</v>
      </c>
      <c r="F528" t="s">
        <v>45</v>
      </c>
      <c r="G528" t="s">
        <v>55</v>
      </c>
      <c r="H528" t="s">
        <v>58</v>
      </c>
      <c r="I528" s="4">
        <v>43824</v>
      </c>
      <c r="J528">
        <v>3</v>
      </c>
      <c r="K528" t="s">
        <v>59</v>
      </c>
      <c r="L528" s="4">
        <v>43615</v>
      </c>
      <c r="M528" s="4">
        <v>43830</v>
      </c>
      <c r="N528">
        <v>2</v>
      </c>
      <c r="O528" t="s">
        <v>151</v>
      </c>
      <c r="P528" t="s">
        <v>313</v>
      </c>
      <c r="Q528">
        <v>2</v>
      </c>
      <c r="R528" t="s">
        <v>641</v>
      </c>
      <c r="S528" t="s">
        <v>1188</v>
      </c>
      <c r="T528" t="s">
        <v>1711</v>
      </c>
      <c r="U528" t="s">
        <v>85</v>
      </c>
      <c r="V528" t="s">
        <v>1869</v>
      </c>
      <c r="W528">
        <v>231.97</v>
      </c>
      <c r="X528">
        <v>44.97</v>
      </c>
      <c r="Y528">
        <v>2</v>
      </c>
      <c r="Z528" t="s">
        <v>2177</v>
      </c>
      <c r="AA528" t="s">
        <v>2458</v>
      </c>
      <c r="AF528" s="4"/>
      <c r="AG528" s="4"/>
      <c r="AH528" t="s">
        <v>80</v>
      </c>
      <c r="AI528" t="s">
        <v>242</v>
      </c>
      <c r="AJ528" t="s">
        <v>619</v>
      </c>
      <c r="AK528" t="s">
        <v>1016</v>
      </c>
      <c r="AL528" t="s">
        <v>1695</v>
      </c>
      <c r="AM528" t="s">
        <v>69</v>
      </c>
      <c r="AN528" t="s">
        <v>1548</v>
      </c>
      <c r="AO528" t="s">
        <v>70</v>
      </c>
      <c r="AP528" t="s">
        <v>2341</v>
      </c>
    </row>
    <row r="529" spans="1:42" x14ac:dyDescent="0.25">
      <c r="A529">
        <v>365</v>
      </c>
      <c r="B529">
        <v>90</v>
      </c>
      <c r="C529" s="4">
        <v>43960</v>
      </c>
      <c r="D529">
        <v>3</v>
      </c>
      <c r="E529" t="s">
        <v>34</v>
      </c>
      <c r="F529" t="s">
        <v>45</v>
      </c>
      <c r="G529" t="s">
        <v>55</v>
      </c>
      <c r="H529" t="s">
        <v>58</v>
      </c>
      <c r="I529" s="4">
        <v>43824</v>
      </c>
      <c r="J529">
        <v>3</v>
      </c>
      <c r="K529" t="s">
        <v>59</v>
      </c>
      <c r="L529" s="4">
        <v>43615</v>
      </c>
      <c r="M529" s="4">
        <v>43830</v>
      </c>
      <c r="N529">
        <v>2</v>
      </c>
      <c r="O529" t="s">
        <v>151</v>
      </c>
      <c r="P529" t="s">
        <v>313</v>
      </c>
      <c r="Q529">
        <v>2</v>
      </c>
      <c r="R529" t="s">
        <v>641</v>
      </c>
      <c r="S529" t="s">
        <v>1188</v>
      </c>
      <c r="T529" t="s">
        <v>1711</v>
      </c>
      <c r="U529" t="s">
        <v>85</v>
      </c>
      <c r="V529" t="s">
        <v>1869</v>
      </c>
      <c r="W529">
        <v>231.97</v>
      </c>
      <c r="X529">
        <v>44.97</v>
      </c>
      <c r="Y529">
        <v>2</v>
      </c>
      <c r="Z529" t="s">
        <v>2177</v>
      </c>
      <c r="AA529" t="s">
        <v>2458</v>
      </c>
      <c r="AF529" s="4"/>
      <c r="AG529" s="4"/>
      <c r="AH529" t="s">
        <v>84</v>
      </c>
      <c r="AI529" t="s">
        <v>246</v>
      </c>
      <c r="AJ529" t="s">
        <v>714</v>
      </c>
      <c r="AK529" t="s">
        <v>1255</v>
      </c>
      <c r="AL529" t="s">
        <v>1773</v>
      </c>
      <c r="AM529" t="s">
        <v>80</v>
      </c>
      <c r="AN529" t="s">
        <v>1548</v>
      </c>
      <c r="AO529" t="s">
        <v>410</v>
      </c>
      <c r="AP529" t="s">
        <v>2359</v>
      </c>
    </row>
    <row r="530" spans="1:42" x14ac:dyDescent="0.25">
      <c r="A530">
        <v>366</v>
      </c>
      <c r="B530">
        <v>50</v>
      </c>
      <c r="C530" s="4">
        <v>43961</v>
      </c>
      <c r="D530">
        <v>4</v>
      </c>
      <c r="E530" t="s">
        <v>40</v>
      </c>
      <c r="F530" t="s">
        <v>51</v>
      </c>
      <c r="G530" t="s">
        <v>56</v>
      </c>
      <c r="H530" t="s">
        <v>58</v>
      </c>
      <c r="I530" s="4">
        <v>43857</v>
      </c>
      <c r="J530">
        <v>6</v>
      </c>
      <c r="L530" s="4"/>
      <c r="M530" s="4"/>
      <c r="N530">
        <v>1</v>
      </c>
      <c r="O530" t="s">
        <v>78</v>
      </c>
      <c r="P530" t="s">
        <v>240</v>
      </c>
      <c r="Q530">
        <v>1</v>
      </c>
      <c r="R530" t="s">
        <v>67</v>
      </c>
      <c r="S530" t="s">
        <v>1120</v>
      </c>
      <c r="T530" t="s">
        <v>1643</v>
      </c>
      <c r="U530" t="s">
        <v>80</v>
      </c>
      <c r="V530" t="s">
        <v>1548</v>
      </c>
      <c r="W530">
        <v>7.98</v>
      </c>
      <c r="X530">
        <v>29.98</v>
      </c>
      <c r="Y530">
        <v>1</v>
      </c>
      <c r="Z530" t="s">
        <v>469</v>
      </c>
      <c r="AA530" t="s">
        <v>2339</v>
      </c>
      <c r="AF530" s="4"/>
      <c r="AG530" s="4"/>
      <c r="AH530" t="s">
        <v>78</v>
      </c>
      <c r="AI530" t="s">
        <v>240</v>
      </c>
      <c r="AJ530" t="s">
        <v>67</v>
      </c>
      <c r="AK530" t="s">
        <v>1120</v>
      </c>
      <c r="AL530" t="s">
        <v>1643</v>
      </c>
      <c r="AM530" t="s">
        <v>80</v>
      </c>
      <c r="AN530" t="s">
        <v>1548</v>
      </c>
      <c r="AO530" t="s">
        <v>469</v>
      </c>
      <c r="AP530" t="s">
        <v>2339</v>
      </c>
    </row>
    <row r="531" spans="1:42" x14ac:dyDescent="0.25">
      <c r="A531">
        <v>367</v>
      </c>
      <c r="B531">
        <v>102</v>
      </c>
      <c r="C531" s="4">
        <v>43962</v>
      </c>
      <c r="D531">
        <v>10</v>
      </c>
      <c r="E531" t="s">
        <v>42</v>
      </c>
      <c r="F531" t="s">
        <v>53</v>
      </c>
      <c r="G531" t="s">
        <v>55</v>
      </c>
      <c r="H531" t="s">
        <v>57</v>
      </c>
      <c r="I531" s="4">
        <v>43709</v>
      </c>
      <c r="J531">
        <v>3</v>
      </c>
      <c r="K531" t="s">
        <v>59</v>
      </c>
      <c r="L531" s="4">
        <v>43615</v>
      </c>
      <c r="M531" s="4">
        <v>43830</v>
      </c>
      <c r="N531">
        <v>2</v>
      </c>
      <c r="O531" t="s">
        <v>152</v>
      </c>
      <c r="P531" t="s">
        <v>314</v>
      </c>
      <c r="Q531">
        <v>2</v>
      </c>
      <c r="R531" t="s">
        <v>642</v>
      </c>
      <c r="S531" t="s">
        <v>1189</v>
      </c>
      <c r="T531" t="s">
        <v>1712</v>
      </c>
      <c r="U531" t="s">
        <v>110</v>
      </c>
      <c r="V531" t="s">
        <v>2037</v>
      </c>
      <c r="W531">
        <v>1847.85</v>
      </c>
      <c r="X531">
        <v>119.94</v>
      </c>
      <c r="Y531">
        <v>2</v>
      </c>
      <c r="Z531" t="s">
        <v>193</v>
      </c>
      <c r="AA531" t="s">
        <v>2459</v>
      </c>
      <c r="AF531" s="4"/>
      <c r="AG531" s="4"/>
      <c r="AH531" t="s">
        <v>69</v>
      </c>
      <c r="AI531" t="s">
        <v>231</v>
      </c>
      <c r="AJ531" t="s">
        <v>856</v>
      </c>
      <c r="AK531" t="s">
        <v>1393</v>
      </c>
      <c r="AL531" t="s">
        <v>1909</v>
      </c>
      <c r="AM531" t="s">
        <v>67</v>
      </c>
      <c r="AN531" t="s">
        <v>1577</v>
      </c>
      <c r="AO531" t="s">
        <v>67</v>
      </c>
      <c r="AP531" t="s">
        <v>2373</v>
      </c>
    </row>
    <row r="532" spans="1:42" x14ac:dyDescent="0.25">
      <c r="A532">
        <v>367</v>
      </c>
      <c r="B532">
        <v>102</v>
      </c>
      <c r="C532" s="4">
        <v>43962</v>
      </c>
      <c r="D532">
        <v>10</v>
      </c>
      <c r="E532" t="s">
        <v>42</v>
      </c>
      <c r="F532" t="s">
        <v>53</v>
      </c>
      <c r="G532" t="s">
        <v>55</v>
      </c>
      <c r="H532" t="s">
        <v>57</v>
      </c>
      <c r="I532" s="4">
        <v>43709</v>
      </c>
      <c r="J532">
        <v>3</v>
      </c>
      <c r="K532" t="s">
        <v>59</v>
      </c>
      <c r="L532" s="4">
        <v>43615</v>
      </c>
      <c r="M532" s="4">
        <v>43830</v>
      </c>
      <c r="N532">
        <v>2</v>
      </c>
      <c r="O532" t="s">
        <v>152</v>
      </c>
      <c r="P532" t="s">
        <v>314</v>
      </c>
      <c r="Q532">
        <v>2</v>
      </c>
      <c r="R532" t="s">
        <v>642</v>
      </c>
      <c r="S532" t="s">
        <v>1189</v>
      </c>
      <c r="T532" t="s">
        <v>1712</v>
      </c>
      <c r="U532" t="s">
        <v>110</v>
      </c>
      <c r="V532" t="s">
        <v>2037</v>
      </c>
      <c r="W532">
        <v>1847.85</v>
      </c>
      <c r="X532">
        <v>119.94</v>
      </c>
      <c r="Y532">
        <v>2</v>
      </c>
      <c r="Z532" t="s">
        <v>193</v>
      </c>
      <c r="AA532" t="s">
        <v>2459</v>
      </c>
      <c r="AF532" s="4"/>
      <c r="AG532" s="4"/>
      <c r="AH532" t="s">
        <v>79</v>
      </c>
      <c r="AI532" t="s">
        <v>241</v>
      </c>
      <c r="AJ532" t="s">
        <v>406</v>
      </c>
      <c r="AK532" t="s">
        <v>968</v>
      </c>
      <c r="AL532" t="s">
        <v>1501</v>
      </c>
      <c r="AM532" t="s">
        <v>67</v>
      </c>
      <c r="AN532" t="s">
        <v>1548</v>
      </c>
      <c r="AO532" t="s">
        <v>65</v>
      </c>
      <c r="AP532" t="s">
        <v>2343</v>
      </c>
    </row>
    <row r="533" spans="1:42" x14ac:dyDescent="0.25">
      <c r="A533">
        <v>368</v>
      </c>
      <c r="B533">
        <v>480</v>
      </c>
      <c r="C533" s="4">
        <v>43962</v>
      </c>
      <c r="D533">
        <v>11</v>
      </c>
      <c r="E533" t="s">
        <v>37</v>
      </c>
      <c r="F533" t="s">
        <v>48</v>
      </c>
      <c r="G533" t="s">
        <v>55</v>
      </c>
      <c r="H533" t="s">
        <v>57</v>
      </c>
      <c r="I533" s="4">
        <v>43838</v>
      </c>
      <c r="J533">
        <v>4</v>
      </c>
      <c r="K533" t="s">
        <v>61</v>
      </c>
      <c r="L533" s="4">
        <v>43831</v>
      </c>
      <c r="M533" s="4">
        <v>43861</v>
      </c>
      <c r="N533">
        <v>2</v>
      </c>
      <c r="O533" t="s">
        <v>151</v>
      </c>
      <c r="P533" t="s">
        <v>313</v>
      </c>
      <c r="Q533">
        <v>2</v>
      </c>
      <c r="R533" t="s">
        <v>643</v>
      </c>
      <c r="S533" t="s">
        <v>1190</v>
      </c>
      <c r="T533" t="s">
        <v>1713</v>
      </c>
      <c r="U533" t="s">
        <v>88</v>
      </c>
      <c r="V533" t="s">
        <v>1869</v>
      </c>
      <c r="W533">
        <v>303.98</v>
      </c>
      <c r="X533">
        <v>59.96</v>
      </c>
      <c r="Y533">
        <v>2</v>
      </c>
      <c r="Z533" t="s">
        <v>2128</v>
      </c>
      <c r="AA533" t="s">
        <v>2403</v>
      </c>
      <c r="AF533" s="4"/>
      <c r="AG533" s="4"/>
      <c r="AH533" t="s">
        <v>80</v>
      </c>
      <c r="AI533" t="s">
        <v>242</v>
      </c>
      <c r="AJ533" t="s">
        <v>709</v>
      </c>
      <c r="AK533" t="s">
        <v>1250</v>
      </c>
      <c r="AL533" t="s">
        <v>425</v>
      </c>
      <c r="AM533" t="s">
        <v>80</v>
      </c>
      <c r="AN533" t="s">
        <v>1548</v>
      </c>
      <c r="AO533" t="s">
        <v>79</v>
      </c>
      <c r="AP533" t="s">
        <v>2349</v>
      </c>
    </row>
    <row r="534" spans="1:42" x14ac:dyDescent="0.25">
      <c r="A534">
        <v>368</v>
      </c>
      <c r="B534">
        <v>480</v>
      </c>
      <c r="C534" s="4">
        <v>43962</v>
      </c>
      <c r="D534">
        <v>11</v>
      </c>
      <c r="E534" t="s">
        <v>37</v>
      </c>
      <c r="F534" t="s">
        <v>48</v>
      </c>
      <c r="G534" t="s">
        <v>55</v>
      </c>
      <c r="H534" t="s">
        <v>57</v>
      </c>
      <c r="I534" s="4">
        <v>43838</v>
      </c>
      <c r="J534">
        <v>4</v>
      </c>
      <c r="K534" t="s">
        <v>61</v>
      </c>
      <c r="L534" s="4">
        <v>43831</v>
      </c>
      <c r="M534" s="4">
        <v>43861</v>
      </c>
      <c r="N534">
        <v>2</v>
      </c>
      <c r="O534" t="s">
        <v>151</v>
      </c>
      <c r="P534" t="s">
        <v>313</v>
      </c>
      <c r="Q534">
        <v>2</v>
      </c>
      <c r="R534" t="s">
        <v>643</v>
      </c>
      <c r="S534" t="s">
        <v>1190</v>
      </c>
      <c r="T534" t="s">
        <v>1713</v>
      </c>
      <c r="U534" t="s">
        <v>88</v>
      </c>
      <c r="V534" t="s">
        <v>1869</v>
      </c>
      <c r="W534">
        <v>303.98</v>
      </c>
      <c r="X534">
        <v>59.96</v>
      </c>
      <c r="Y534">
        <v>2</v>
      </c>
      <c r="Z534" t="s">
        <v>2128</v>
      </c>
      <c r="AA534" t="s">
        <v>2403</v>
      </c>
      <c r="AF534" s="4"/>
      <c r="AG534" s="4"/>
      <c r="AH534" t="s">
        <v>84</v>
      </c>
      <c r="AI534" t="s">
        <v>246</v>
      </c>
      <c r="AJ534" t="s">
        <v>687</v>
      </c>
      <c r="AK534" t="s">
        <v>1104</v>
      </c>
      <c r="AL534" t="s">
        <v>1750</v>
      </c>
      <c r="AM534" t="s">
        <v>80</v>
      </c>
      <c r="AN534" t="s">
        <v>1548</v>
      </c>
      <c r="AO534" t="s">
        <v>410</v>
      </c>
      <c r="AP534" t="s">
        <v>2359</v>
      </c>
    </row>
    <row r="535" spans="1:42" x14ac:dyDescent="0.25">
      <c r="A535">
        <v>369</v>
      </c>
      <c r="B535">
        <v>85</v>
      </c>
      <c r="C535" s="4">
        <v>43963</v>
      </c>
      <c r="D535">
        <v>2</v>
      </c>
      <c r="E535" t="s">
        <v>38</v>
      </c>
      <c r="F535" t="s">
        <v>49</v>
      </c>
      <c r="G535" t="s">
        <v>56</v>
      </c>
      <c r="H535" t="s">
        <v>58</v>
      </c>
      <c r="I535" s="4">
        <v>43906</v>
      </c>
      <c r="J535">
        <v>5</v>
      </c>
      <c r="K535" t="s">
        <v>60</v>
      </c>
      <c r="L535" s="4">
        <v>43831</v>
      </c>
      <c r="M535" s="4">
        <v>43921</v>
      </c>
      <c r="N535">
        <v>1</v>
      </c>
      <c r="O535" t="s">
        <v>78</v>
      </c>
      <c r="P535" t="s">
        <v>240</v>
      </c>
      <c r="Q535">
        <v>1</v>
      </c>
      <c r="R535" t="s">
        <v>644</v>
      </c>
      <c r="S535" t="s">
        <v>1191</v>
      </c>
      <c r="T535" t="s">
        <v>1714</v>
      </c>
      <c r="U535" t="s">
        <v>67</v>
      </c>
      <c r="V535" t="s">
        <v>1548</v>
      </c>
      <c r="W535">
        <v>27.57</v>
      </c>
      <c r="X535">
        <v>44.97</v>
      </c>
      <c r="Y535">
        <v>1</v>
      </c>
      <c r="Z535" t="s">
        <v>393</v>
      </c>
      <c r="AA535" t="s">
        <v>2345</v>
      </c>
      <c r="AF535" s="4"/>
      <c r="AG535" s="4"/>
      <c r="AH535" t="s">
        <v>78</v>
      </c>
      <c r="AI535" t="s">
        <v>240</v>
      </c>
      <c r="AJ535" t="s">
        <v>644</v>
      </c>
      <c r="AK535" t="s">
        <v>1191</v>
      </c>
      <c r="AL535" t="s">
        <v>1714</v>
      </c>
      <c r="AM535" t="s">
        <v>67</v>
      </c>
      <c r="AN535" t="s">
        <v>1548</v>
      </c>
      <c r="AO535" t="s">
        <v>393</v>
      </c>
      <c r="AP535" t="s">
        <v>2345</v>
      </c>
    </row>
    <row r="536" spans="1:42" x14ac:dyDescent="0.25">
      <c r="A536">
        <v>370</v>
      </c>
      <c r="B536">
        <v>302</v>
      </c>
      <c r="C536" s="4">
        <v>43963</v>
      </c>
      <c r="D536">
        <v>2</v>
      </c>
      <c r="E536" t="s">
        <v>38</v>
      </c>
      <c r="F536" t="s">
        <v>49</v>
      </c>
      <c r="G536" t="s">
        <v>55</v>
      </c>
      <c r="H536" t="s">
        <v>58</v>
      </c>
      <c r="I536" s="4">
        <v>43610</v>
      </c>
      <c r="J536">
        <v>2</v>
      </c>
      <c r="L536" s="4"/>
      <c r="M536" s="4"/>
      <c r="N536">
        <v>1</v>
      </c>
      <c r="O536" t="s">
        <v>70</v>
      </c>
      <c r="P536" t="s">
        <v>232</v>
      </c>
      <c r="Q536">
        <v>1</v>
      </c>
      <c r="R536" t="s">
        <v>645</v>
      </c>
      <c r="S536" t="s">
        <v>1111</v>
      </c>
      <c r="T536" t="s">
        <v>1715</v>
      </c>
      <c r="U536" t="s">
        <v>80</v>
      </c>
      <c r="V536" t="s">
        <v>1517</v>
      </c>
      <c r="W536">
        <v>55</v>
      </c>
      <c r="X536">
        <v>39.979999999999997</v>
      </c>
      <c r="Y536">
        <v>1</v>
      </c>
      <c r="Z536" t="s">
        <v>432</v>
      </c>
      <c r="AA536" t="s">
        <v>2331</v>
      </c>
      <c r="AF536" s="4"/>
      <c r="AG536" s="4"/>
      <c r="AH536" t="s">
        <v>70</v>
      </c>
      <c r="AI536" t="s">
        <v>232</v>
      </c>
      <c r="AJ536" t="s">
        <v>645</v>
      </c>
      <c r="AK536" t="s">
        <v>1111</v>
      </c>
      <c r="AL536" t="s">
        <v>1715</v>
      </c>
      <c r="AM536" t="s">
        <v>80</v>
      </c>
      <c r="AN536" t="s">
        <v>1517</v>
      </c>
      <c r="AO536" t="s">
        <v>432</v>
      </c>
      <c r="AP536" t="s">
        <v>2331</v>
      </c>
    </row>
    <row r="537" spans="1:42" x14ac:dyDescent="0.25">
      <c r="A537">
        <v>371</v>
      </c>
      <c r="B537">
        <v>168</v>
      </c>
      <c r="C537" s="4">
        <v>43964</v>
      </c>
      <c r="D537">
        <v>5</v>
      </c>
      <c r="E537" t="s">
        <v>36</v>
      </c>
      <c r="F537" t="s">
        <v>47</v>
      </c>
      <c r="G537" t="s">
        <v>56</v>
      </c>
      <c r="H537" t="s">
        <v>57</v>
      </c>
      <c r="I537" s="4">
        <v>43941</v>
      </c>
      <c r="J537">
        <v>7</v>
      </c>
      <c r="K537" t="s">
        <v>61</v>
      </c>
      <c r="L537" s="4">
        <v>43915</v>
      </c>
      <c r="M537" s="4">
        <v>44012</v>
      </c>
      <c r="N537">
        <v>1</v>
      </c>
      <c r="O537" t="s">
        <v>69</v>
      </c>
      <c r="P537" t="s">
        <v>231</v>
      </c>
      <c r="Q537">
        <v>1</v>
      </c>
      <c r="R537" t="s">
        <v>646</v>
      </c>
      <c r="S537" t="s">
        <v>987</v>
      </c>
      <c r="T537" t="s">
        <v>492</v>
      </c>
      <c r="U537" t="s">
        <v>69</v>
      </c>
      <c r="V537" t="s">
        <v>1577</v>
      </c>
      <c r="W537">
        <v>135</v>
      </c>
      <c r="X537">
        <v>24.99</v>
      </c>
      <c r="Y537">
        <v>1</v>
      </c>
      <c r="Z537" t="s">
        <v>69</v>
      </c>
      <c r="AA537" t="s">
        <v>2360</v>
      </c>
      <c r="AF537" s="4"/>
      <c r="AG537" s="4"/>
      <c r="AH537" t="s">
        <v>69</v>
      </c>
      <c r="AI537" t="s">
        <v>231</v>
      </c>
      <c r="AJ537" t="s">
        <v>646</v>
      </c>
      <c r="AK537" t="s">
        <v>987</v>
      </c>
      <c r="AL537" t="s">
        <v>492</v>
      </c>
      <c r="AM537" t="s">
        <v>69</v>
      </c>
      <c r="AN537" t="s">
        <v>1577</v>
      </c>
      <c r="AO537" t="s">
        <v>69</v>
      </c>
      <c r="AP537" t="s">
        <v>2360</v>
      </c>
    </row>
    <row r="538" spans="1:42" x14ac:dyDescent="0.25">
      <c r="A538">
        <v>372</v>
      </c>
      <c r="B538">
        <v>20</v>
      </c>
      <c r="C538" s="4">
        <v>43965</v>
      </c>
      <c r="D538">
        <v>4</v>
      </c>
      <c r="E538" t="s">
        <v>40</v>
      </c>
      <c r="F538" t="s">
        <v>51</v>
      </c>
      <c r="G538" t="s">
        <v>55</v>
      </c>
      <c r="H538" t="s">
        <v>57</v>
      </c>
      <c r="I538" s="4">
        <v>43734</v>
      </c>
      <c r="J538">
        <v>2</v>
      </c>
      <c r="K538" t="s">
        <v>60</v>
      </c>
      <c r="L538" s="4">
        <v>43615</v>
      </c>
      <c r="M538" s="4">
        <v>43830</v>
      </c>
      <c r="N538">
        <v>1</v>
      </c>
      <c r="O538" t="s">
        <v>90</v>
      </c>
      <c r="P538" t="s">
        <v>252</v>
      </c>
      <c r="Q538">
        <v>1</v>
      </c>
      <c r="R538" t="s">
        <v>647</v>
      </c>
      <c r="S538" t="s">
        <v>1094</v>
      </c>
      <c r="T538" t="s">
        <v>1610</v>
      </c>
      <c r="U538" t="s">
        <v>69</v>
      </c>
      <c r="V538" t="s">
        <v>1562</v>
      </c>
      <c r="W538">
        <v>12.99</v>
      </c>
      <c r="X538">
        <v>9.99</v>
      </c>
      <c r="Y538">
        <v>1</v>
      </c>
      <c r="Z538" t="s">
        <v>410</v>
      </c>
      <c r="AA538" t="s">
        <v>2359</v>
      </c>
      <c r="AF538" s="4"/>
      <c r="AG538" s="4"/>
      <c r="AH538" t="s">
        <v>90</v>
      </c>
      <c r="AI538" t="s">
        <v>252</v>
      </c>
      <c r="AJ538" t="s">
        <v>647</v>
      </c>
      <c r="AK538" t="s">
        <v>1094</v>
      </c>
      <c r="AL538" t="s">
        <v>1610</v>
      </c>
      <c r="AM538" t="s">
        <v>69</v>
      </c>
      <c r="AN538" t="s">
        <v>1562</v>
      </c>
      <c r="AO538" t="s">
        <v>410</v>
      </c>
      <c r="AP538" t="s">
        <v>2359</v>
      </c>
    </row>
    <row r="539" spans="1:42" x14ac:dyDescent="0.25">
      <c r="A539">
        <v>373</v>
      </c>
      <c r="B539">
        <v>384</v>
      </c>
      <c r="C539" s="4">
        <v>43965</v>
      </c>
      <c r="D539">
        <v>7</v>
      </c>
      <c r="E539" t="s">
        <v>35</v>
      </c>
      <c r="F539" t="s">
        <v>46</v>
      </c>
      <c r="G539" t="s">
        <v>56</v>
      </c>
      <c r="H539" t="s">
        <v>57</v>
      </c>
      <c r="I539" s="4">
        <v>43655</v>
      </c>
      <c r="J539">
        <v>1</v>
      </c>
      <c r="K539" t="s">
        <v>61</v>
      </c>
      <c r="L539" s="4">
        <v>43615</v>
      </c>
      <c r="M539" s="4">
        <v>43830</v>
      </c>
      <c r="N539">
        <v>3</v>
      </c>
      <c r="O539" t="s">
        <v>153</v>
      </c>
      <c r="P539" t="s">
        <v>315</v>
      </c>
      <c r="Q539">
        <v>3</v>
      </c>
      <c r="R539" t="s">
        <v>648</v>
      </c>
      <c r="S539" t="s">
        <v>1192</v>
      </c>
      <c r="T539" t="s">
        <v>1716</v>
      </c>
      <c r="U539" t="s">
        <v>2000</v>
      </c>
      <c r="V539" t="s">
        <v>2046</v>
      </c>
      <c r="W539">
        <v>573.86</v>
      </c>
      <c r="X539">
        <v>84.94</v>
      </c>
      <c r="Y539">
        <v>3</v>
      </c>
      <c r="Z539" t="s">
        <v>2178</v>
      </c>
      <c r="AA539" t="s">
        <v>2460</v>
      </c>
      <c r="AF539" s="4"/>
      <c r="AG539" s="4"/>
      <c r="AH539" t="s">
        <v>90</v>
      </c>
      <c r="AI539" t="s">
        <v>252</v>
      </c>
      <c r="AJ539" t="s">
        <v>501</v>
      </c>
      <c r="AK539" t="s">
        <v>1064</v>
      </c>
      <c r="AL539" t="s">
        <v>1592</v>
      </c>
      <c r="AM539" t="s">
        <v>67</v>
      </c>
      <c r="AN539" t="s">
        <v>1562</v>
      </c>
      <c r="AO539" t="s">
        <v>410</v>
      </c>
      <c r="AP539" t="s">
        <v>2359</v>
      </c>
    </row>
    <row r="540" spans="1:42" x14ac:dyDescent="0.25">
      <c r="A540">
        <v>373</v>
      </c>
      <c r="B540">
        <v>384</v>
      </c>
      <c r="C540" s="4">
        <v>43965</v>
      </c>
      <c r="D540">
        <v>7</v>
      </c>
      <c r="E540" t="s">
        <v>35</v>
      </c>
      <c r="F540" t="s">
        <v>46</v>
      </c>
      <c r="G540" t="s">
        <v>56</v>
      </c>
      <c r="H540" t="s">
        <v>57</v>
      </c>
      <c r="I540" s="4">
        <v>43655</v>
      </c>
      <c r="J540">
        <v>1</v>
      </c>
      <c r="K540" t="s">
        <v>61</v>
      </c>
      <c r="L540" s="4">
        <v>43615</v>
      </c>
      <c r="M540" s="4">
        <v>43830</v>
      </c>
      <c r="N540">
        <v>3</v>
      </c>
      <c r="O540" t="s">
        <v>153</v>
      </c>
      <c r="P540" t="s">
        <v>315</v>
      </c>
      <c r="Q540">
        <v>3</v>
      </c>
      <c r="R540" t="s">
        <v>648</v>
      </c>
      <c r="S540" t="s">
        <v>1192</v>
      </c>
      <c r="T540" t="s">
        <v>1716</v>
      </c>
      <c r="U540" t="s">
        <v>2000</v>
      </c>
      <c r="V540" t="s">
        <v>2046</v>
      </c>
      <c r="W540">
        <v>573.86</v>
      </c>
      <c r="X540">
        <v>84.94</v>
      </c>
      <c r="Y540">
        <v>3</v>
      </c>
      <c r="Z540" t="s">
        <v>2178</v>
      </c>
      <c r="AA540" t="s">
        <v>2460</v>
      </c>
      <c r="AF540" s="4"/>
      <c r="AG540" s="4"/>
      <c r="AH540" t="s">
        <v>69</v>
      </c>
      <c r="AI540" t="s">
        <v>231</v>
      </c>
      <c r="AJ540" t="s">
        <v>856</v>
      </c>
      <c r="AK540" t="s">
        <v>1393</v>
      </c>
      <c r="AL540" t="s">
        <v>1909</v>
      </c>
      <c r="AM540" t="s">
        <v>69</v>
      </c>
      <c r="AN540" t="s">
        <v>1577</v>
      </c>
      <c r="AO540" t="s">
        <v>67</v>
      </c>
      <c r="AP540" t="s">
        <v>2373</v>
      </c>
    </row>
    <row r="541" spans="1:42" x14ac:dyDescent="0.25">
      <c r="A541">
        <v>373</v>
      </c>
      <c r="B541">
        <v>384</v>
      </c>
      <c r="C541" s="4">
        <v>43965</v>
      </c>
      <c r="D541">
        <v>7</v>
      </c>
      <c r="E541" t="s">
        <v>35</v>
      </c>
      <c r="F541" t="s">
        <v>46</v>
      </c>
      <c r="G541" t="s">
        <v>56</v>
      </c>
      <c r="H541" t="s">
        <v>57</v>
      </c>
      <c r="I541" s="4">
        <v>43655</v>
      </c>
      <c r="J541">
        <v>1</v>
      </c>
      <c r="K541" t="s">
        <v>61</v>
      </c>
      <c r="L541" s="4">
        <v>43615</v>
      </c>
      <c r="M541" s="4">
        <v>43830</v>
      </c>
      <c r="N541">
        <v>3</v>
      </c>
      <c r="O541" t="s">
        <v>153</v>
      </c>
      <c r="P541" t="s">
        <v>315</v>
      </c>
      <c r="Q541">
        <v>3</v>
      </c>
      <c r="R541" t="s">
        <v>648</v>
      </c>
      <c r="S541" t="s">
        <v>1192</v>
      </c>
      <c r="T541" t="s">
        <v>1716</v>
      </c>
      <c r="U541" t="s">
        <v>2000</v>
      </c>
      <c r="V541" t="s">
        <v>2046</v>
      </c>
      <c r="W541">
        <v>573.86</v>
      </c>
      <c r="X541">
        <v>84.94</v>
      </c>
      <c r="Y541">
        <v>3</v>
      </c>
      <c r="Z541" t="s">
        <v>2178</v>
      </c>
      <c r="AA541" t="s">
        <v>2460</v>
      </c>
      <c r="AF541" s="4"/>
      <c r="AG541" s="4"/>
      <c r="AH541" t="s">
        <v>78</v>
      </c>
      <c r="AI541" t="s">
        <v>240</v>
      </c>
      <c r="AJ541" t="s">
        <v>904</v>
      </c>
      <c r="AK541" t="s">
        <v>1191</v>
      </c>
      <c r="AL541" t="s">
        <v>1490</v>
      </c>
      <c r="AM541" t="s">
        <v>80</v>
      </c>
      <c r="AN541" t="s">
        <v>1548</v>
      </c>
      <c r="AO541" t="s">
        <v>469</v>
      </c>
      <c r="AP541" t="s">
        <v>2339</v>
      </c>
    </row>
    <row r="542" spans="1:42" x14ac:dyDescent="0.25">
      <c r="A542">
        <v>374</v>
      </c>
      <c r="B542">
        <v>225</v>
      </c>
      <c r="C542" s="4">
        <v>43966</v>
      </c>
      <c r="D542">
        <v>10</v>
      </c>
      <c r="E542" t="s">
        <v>42</v>
      </c>
      <c r="F542" t="s">
        <v>53</v>
      </c>
      <c r="G542" t="s">
        <v>56</v>
      </c>
      <c r="H542" t="s">
        <v>57</v>
      </c>
      <c r="I542" s="4">
        <v>43736</v>
      </c>
      <c r="J542">
        <v>2</v>
      </c>
      <c r="K542" t="s">
        <v>60</v>
      </c>
      <c r="L542" s="4">
        <v>43615</v>
      </c>
      <c r="M542" s="4">
        <v>43830</v>
      </c>
      <c r="N542">
        <v>1</v>
      </c>
      <c r="O542" t="s">
        <v>69</v>
      </c>
      <c r="P542" t="s">
        <v>231</v>
      </c>
      <c r="Q542">
        <v>1</v>
      </c>
      <c r="R542" t="s">
        <v>565</v>
      </c>
      <c r="S542" t="s">
        <v>1125</v>
      </c>
      <c r="T542" t="s">
        <v>1648</v>
      </c>
      <c r="U542" t="s">
        <v>80</v>
      </c>
      <c r="V542" t="s">
        <v>1577</v>
      </c>
      <c r="W542">
        <v>1010</v>
      </c>
      <c r="X542">
        <v>49.98</v>
      </c>
      <c r="Y542">
        <v>1</v>
      </c>
      <c r="Z542" t="s">
        <v>78</v>
      </c>
      <c r="AA542" t="s">
        <v>2330</v>
      </c>
      <c r="AF542" s="4"/>
      <c r="AG542" s="4"/>
      <c r="AH542" t="s">
        <v>69</v>
      </c>
      <c r="AI542" t="s">
        <v>231</v>
      </c>
      <c r="AJ542" t="s">
        <v>565</v>
      </c>
      <c r="AK542" t="s">
        <v>1125</v>
      </c>
      <c r="AL542" t="s">
        <v>1648</v>
      </c>
      <c r="AM542" t="s">
        <v>80</v>
      </c>
      <c r="AN542" t="s">
        <v>1577</v>
      </c>
      <c r="AO542" t="s">
        <v>78</v>
      </c>
      <c r="AP542" t="s">
        <v>2330</v>
      </c>
    </row>
    <row r="543" spans="1:42" x14ac:dyDescent="0.25">
      <c r="A543">
        <v>375</v>
      </c>
      <c r="B543">
        <v>303</v>
      </c>
      <c r="C543" s="4">
        <v>43966</v>
      </c>
      <c r="D543">
        <v>1</v>
      </c>
      <c r="E543" t="s">
        <v>39</v>
      </c>
      <c r="F543" t="s">
        <v>50</v>
      </c>
      <c r="G543" t="s">
        <v>56</v>
      </c>
      <c r="H543" t="s">
        <v>58</v>
      </c>
      <c r="I543" s="4">
        <v>43714</v>
      </c>
      <c r="J543">
        <v>1</v>
      </c>
      <c r="K543" t="s">
        <v>61</v>
      </c>
      <c r="L543" s="4">
        <v>43615</v>
      </c>
      <c r="M543" s="4">
        <v>43830</v>
      </c>
      <c r="N543">
        <v>1</v>
      </c>
      <c r="O543" t="s">
        <v>80</v>
      </c>
      <c r="P543" t="s">
        <v>242</v>
      </c>
      <c r="Q543">
        <v>1</v>
      </c>
      <c r="R543" t="s">
        <v>649</v>
      </c>
      <c r="S543" t="s">
        <v>1193</v>
      </c>
      <c r="T543" t="s">
        <v>1717</v>
      </c>
      <c r="U543" t="s">
        <v>67</v>
      </c>
      <c r="V543" t="s">
        <v>1562</v>
      </c>
      <c r="W543">
        <v>98.85</v>
      </c>
      <c r="X543">
        <v>29.97</v>
      </c>
      <c r="Y543">
        <v>1</v>
      </c>
      <c r="Z543" t="s">
        <v>70</v>
      </c>
      <c r="AA543" t="s">
        <v>2341</v>
      </c>
      <c r="AF543" s="4"/>
      <c r="AG543" s="4"/>
      <c r="AH543" t="s">
        <v>80</v>
      </c>
      <c r="AI543" t="s">
        <v>242</v>
      </c>
      <c r="AJ543" t="s">
        <v>649</v>
      </c>
      <c r="AK543" t="s">
        <v>1193</v>
      </c>
      <c r="AL543" t="s">
        <v>1717</v>
      </c>
      <c r="AM543" t="s">
        <v>67</v>
      </c>
      <c r="AN543" t="s">
        <v>1562</v>
      </c>
      <c r="AO543" t="s">
        <v>70</v>
      </c>
      <c r="AP543" t="s">
        <v>2341</v>
      </c>
    </row>
    <row r="544" spans="1:42" x14ac:dyDescent="0.25">
      <c r="A544">
        <v>376</v>
      </c>
      <c r="B544">
        <v>349</v>
      </c>
      <c r="C544" s="4">
        <v>43966</v>
      </c>
      <c r="D544">
        <v>1</v>
      </c>
      <c r="E544" t="s">
        <v>39</v>
      </c>
      <c r="F544" t="s">
        <v>50</v>
      </c>
      <c r="G544" t="s">
        <v>55</v>
      </c>
      <c r="H544" t="s">
        <v>57</v>
      </c>
      <c r="I544" s="4">
        <v>43494</v>
      </c>
      <c r="J544">
        <v>1</v>
      </c>
      <c r="L544" s="4"/>
      <c r="M544" s="4"/>
      <c r="N544">
        <v>1</v>
      </c>
      <c r="O544" t="s">
        <v>154</v>
      </c>
      <c r="P544" t="s">
        <v>316</v>
      </c>
      <c r="Q544">
        <v>3</v>
      </c>
      <c r="R544" t="s">
        <v>650</v>
      </c>
      <c r="S544" t="s">
        <v>1194</v>
      </c>
      <c r="T544" t="s">
        <v>1718</v>
      </c>
      <c r="U544" t="s">
        <v>2012</v>
      </c>
      <c r="V544" t="s">
        <v>2058</v>
      </c>
      <c r="W544">
        <v>239.52</v>
      </c>
      <c r="X544">
        <v>39.96</v>
      </c>
      <c r="Y544">
        <v>3</v>
      </c>
      <c r="Z544" t="s">
        <v>2179</v>
      </c>
      <c r="AA544" t="s">
        <v>2461</v>
      </c>
      <c r="AF544" s="4"/>
      <c r="AG544" s="4"/>
      <c r="AH544" t="s">
        <v>80</v>
      </c>
      <c r="AI544" t="s">
        <v>242</v>
      </c>
      <c r="AJ544" t="s">
        <v>691</v>
      </c>
      <c r="AK544" t="s">
        <v>1232</v>
      </c>
      <c r="AL544" t="s">
        <v>1754</v>
      </c>
      <c r="AM544" t="s">
        <v>69</v>
      </c>
      <c r="AN544" t="s">
        <v>1562</v>
      </c>
      <c r="AO544" t="s">
        <v>67</v>
      </c>
      <c r="AP544" t="s">
        <v>2373</v>
      </c>
    </row>
    <row r="545" spans="1:42" x14ac:dyDescent="0.25">
      <c r="A545">
        <v>376</v>
      </c>
      <c r="B545">
        <v>349</v>
      </c>
      <c r="C545" s="4">
        <v>43966</v>
      </c>
      <c r="D545">
        <v>1</v>
      </c>
      <c r="E545" t="s">
        <v>39</v>
      </c>
      <c r="F545" t="s">
        <v>50</v>
      </c>
      <c r="G545" t="s">
        <v>55</v>
      </c>
      <c r="H545" t="s">
        <v>57</v>
      </c>
      <c r="I545" s="4">
        <v>43494</v>
      </c>
      <c r="J545">
        <v>1</v>
      </c>
      <c r="L545" s="4"/>
      <c r="M545" s="4"/>
      <c r="N545">
        <v>1</v>
      </c>
      <c r="O545" t="s">
        <v>154</v>
      </c>
      <c r="P545" t="s">
        <v>316</v>
      </c>
      <c r="Q545">
        <v>3</v>
      </c>
      <c r="R545" t="s">
        <v>650</v>
      </c>
      <c r="S545" t="s">
        <v>1194</v>
      </c>
      <c r="T545" t="s">
        <v>1718</v>
      </c>
      <c r="U545" t="s">
        <v>2012</v>
      </c>
      <c r="V545" t="s">
        <v>2058</v>
      </c>
      <c r="W545">
        <v>239.52</v>
      </c>
      <c r="X545">
        <v>39.96</v>
      </c>
      <c r="Y545">
        <v>3</v>
      </c>
      <c r="Z545" t="s">
        <v>2179</v>
      </c>
      <c r="AA545" t="s">
        <v>2461</v>
      </c>
      <c r="AF545" s="4"/>
      <c r="AG545" s="4"/>
      <c r="AH545" t="s">
        <v>80</v>
      </c>
      <c r="AI545" t="s">
        <v>242</v>
      </c>
      <c r="AJ545" t="s">
        <v>912</v>
      </c>
      <c r="AK545" t="s">
        <v>984</v>
      </c>
      <c r="AL545" t="s">
        <v>1961</v>
      </c>
      <c r="AM545" t="s">
        <v>69</v>
      </c>
      <c r="AN545" t="s">
        <v>1562</v>
      </c>
      <c r="AO545" t="s">
        <v>69</v>
      </c>
      <c r="AP545" t="s">
        <v>2360</v>
      </c>
    </row>
    <row r="546" spans="1:42" x14ac:dyDescent="0.25">
      <c r="A546">
        <v>376</v>
      </c>
      <c r="B546">
        <v>349</v>
      </c>
      <c r="C546" s="4">
        <v>43966</v>
      </c>
      <c r="D546">
        <v>1</v>
      </c>
      <c r="E546" t="s">
        <v>39</v>
      </c>
      <c r="F546" t="s">
        <v>50</v>
      </c>
      <c r="G546" t="s">
        <v>55</v>
      </c>
      <c r="H546" t="s">
        <v>57</v>
      </c>
      <c r="I546" s="4">
        <v>43494</v>
      </c>
      <c r="J546">
        <v>1</v>
      </c>
      <c r="L546" s="4"/>
      <c r="M546" s="4"/>
      <c r="N546">
        <v>1</v>
      </c>
      <c r="O546" t="s">
        <v>154</v>
      </c>
      <c r="P546" t="s">
        <v>316</v>
      </c>
      <c r="Q546">
        <v>3</v>
      </c>
      <c r="R546" t="s">
        <v>650</v>
      </c>
      <c r="S546" t="s">
        <v>1194</v>
      </c>
      <c r="T546" t="s">
        <v>1718</v>
      </c>
      <c r="U546" t="s">
        <v>2012</v>
      </c>
      <c r="V546" t="s">
        <v>2058</v>
      </c>
      <c r="W546">
        <v>239.52</v>
      </c>
      <c r="X546">
        <v>39.96</v>
      </c>
      <c r="Y546">
        <v>3</v>
      </c>
      <c r="Z546" t="s">
        <v>2179</v>
      </c>
      <c r="AA546" t="s">
        <v>2461</v>
      </c>
      <c r="AF546" s="4"/>
      <c r="AG546" s="4"/>
      <c r="AH546" t="s">
        <v>80</v>
      </c>
      <c r="AI546" t="s">
        <v>242</v>
      </c>
      <c r="AJ546" t="s">
        <v>587</v>
      </c>
      <c r="AK546" t="s">
        <v>1143</v>
      </c>
      <c r="AL546" t="s">
        <v>1668</v>
      </c>
      <c r="AM546" t="s">
        <v>80</v>
      </c>
      <c r="AN546" t="s">
        <v>1562</v>
      </c>
      <c r="AO546" t="s">
        <v>79</v>
      </c>
      <c r="AP546" t="s">
        <v>2349</v>
      </c>
    </row>
    <row r="547" spans="1:42" x14ac:dyDescent="0.25">
      <c r="A547">
        <v>377</v>
      </c>
      <c r="B547">
        <v>361</v>
      </c>
      <c r="C547" s="4">
        <v>43966</v>
      </c>
      <c r="D547">
        <v>7</v>
      </c>
      <c r="E547" t="s">
        <v>35</v>
      </c>
      <c r="F547" t="s">
        <v>46</v>
      </c>
      <c r="G547" t="s">
        <v>55</v>
      </c>
      <c r="H547" t="s">
        <v>58</v>
      </c>
      <c r="I547" s="4">
        <v>43632</v>
      </c>
      <c r="J547">
        <v>1</v>
      </c>
      <c r="K547" t="s">
        <v>61</v>
      </c>
      <c r="L547" s="4">
        <v>43615</v>
      </c>
      <c r="M547" s="4">
        <v>43830</v>
      </c>
      <c r="N547">
        <v>1</v>
      </c>
      <c r="O547" t="s">
        <v>108</v>
      </c>
      <c r="P547" t="s">
        <v>270</v>
      </c>
      <c r="Q547">
        <v>2</v>
      </c>
      <c r="R547" t="s">
        <v>651</v>
      </c>
      <c r="S547" t="s">
        <v>1195</v>
      </c>
      <c r="T547" t="s">
        <v>1719</v>
      </c>
      <c r="U547" t="s">
        <v>83</v>
      </c>
      <c r="V547" t="s">
        <v>1723</v>
      </c>
      <c r="W547">
        <v>252.4</v>
      </c>
      <c r="X547">
        <v>49.95</v>
      </c>
      <c r="Y547">
        <v>2</v>
      </c>
      <c r="Z547" t="s">
        <v>2180</v>
      </c>
      <c r="AA547" t="s">
        <v>2462</v>
      </c>
      <c r="AF547" s="4"/>
      <c r="AG547" s="4"/>
      <c r="AH547" t="s">
        <v>90</v>
      </c>
      <c r="AI547" t="s">
        <v>252</v>
      </c>
      <c r="AJ547" t="s">
        <v>907</v>
      </c>
      <c r="AK547" t="s">
        <v>1443</v>
      </c>
      <c r="AL547" t="s">
        <v>1956</v>
      </c>
      <c r="AM547" t="s">
        <v>67</v>
      </c>
      <c r="AN547" t="s">
        <v>1562</v>
      </c>
      <c r="AO547" t="s">
        <v>645</v>
      </c>
      <c r="AP547" t="s">
        <v>2347</v>
      </c>
    </row>
    <row r="548" spans="1:42" x14ac:dyDescent="0.25">
      <c r="A548">
        <v>377</v>
      </c>
      <c r="B548">
        <v>361</v>
      </c>
      <c r="C548" s="4">
        <v>43966</v>
      </c>
      <c r="D548">
        <v>7</v>
      </c>
      <c r="E548" t="s">
        <v>35</v>
      </c>
      <c r="F548" t="s">
        <v>46</v>
      </c>
      <c r="G548" t="s">
        <v>55</v>
      </c>
      <c r="H548" t="s">
        <v>58</v>
      </c>
      <c r="I548" s="4">
        <v>43632</v>
      </c>
      <c r="J548">
        <v>1</v>
      </c>
      <c r="K548" t="s">
        <v>61</v>
      </c>
      <c r="L548" s="4">
        <v>43615</v>
      </c>
      <c r="M548" s="4">
        <v>43830</v>
      </c>
      <c r="N548">
        <v>1</v>
      </c>
      <c r="O548" t="s">
        <v>108</v>
      </c>
      <c r="P548" t="s">
        <v>270</v>
      </c>
      <c r="Q548">
        <v>2</v>
      </c>
      <c r="R548" t="s">
        <v>651</v>
      </c>
      <c r="S548" t="s">
        <v>1195</v>
      </c>
      <c r="T548" t="s">
        <v>1719</v>
      </c>
      <c r="U548" t="s">
        <v>83</v>
      </c>
      <c r="V548" t="s">
        <v>1723</v>
      </c>
      <c r="W548">
        <v>252.4</v>
      </c>
      <c r="X548">
        <v>49.95</v>
      </c>
      <c r="Y548">
        <v>2</v>
      </c>
      <c r="Z548" t="s">
        <v>2180</v>
      </c>
      <c r="AA548" t="s">
        <v>2462</v>
      </c>
      <c r="AF548" s="4"/>
      <c r="AG548" s="4"/>
      <c r="AH548" t="s">
        <v>90</v>
      </c>
      <c r="AI548" t="s">
        <v>252</v>
      </c>
      <c r="AJ548" t="s">
        <v>503</v>
      </c>
      <c r="AK548" t="s">
        <v>1066</v>
      </c>
      <c r="AL548" t="s">
        <v>1594</v>
      </c>
      <c r="AM548" t="s">
        <v>80</v>
      </c>
      <c r="AN548" t="s">
        <v>1562</v>
      </c>
      <c r="AO548" t="s">
        <v>410</v>
      </c>
      <c r="AP548" t="s">
        <v>2359</v>
      </c>
    </row>
    <row r="549" spans="1:42" x14ac:dyDescent="0.25">
      <c r="A549">
        <v>378</v>
      </c>
      <c r="B549">
        <v>202</v>
      </c>
      <c r="C549" s="4">
        <v>43967</v>
      </c>
      <c r="D549">
        <v>11</v>
      </c>
      <c r="E549" t="s">
        <v>37</v>
      </c>
      <c r="F549" t="s">
        <v>48</v>
      </c>
      <c r="G549" t="s">
        <v>55</v>
      </c>
      <c r="H549" t="s">
        <v>57</v>
      </c>
      <c r="I549" s="4">
        <v>43615</v>
      </c>
      <c r="J549">
        <v>2</v>
      </c>
      <c r="K549" t="s">
        <v>60</v>
      </c>
      <c r="L549" s="4">
        <v>43615</v>
      </c>
      <c r="M549" s="4">
        <v>43830</v>
      </c>
      <c r="N549">
        <v>1</v>
      </c>
      <c r="O549" t="s">
        <v>67</v>
      </c>
      <c r="P549" t="s">
        <v>229</v>
      </c>
      <c r="Q549">
        <v>1</v>
      </c>
      <c r="R549" t="s">
        <v>467</v>
      </c>
      <c r="S549" t="s">
        <v>1030</v>
      </c>
      <c r="T549" t="s">
        <v>1560</v>
      </c>
      <c r="U549" t="s">
        <v>80</v>
      </c>
      <c r="V549" t="s">
        <v>1548</v>
      </c>
      <c r="W549">
        <v>59.74</v>
      </c>
      <c r="X549">
        <v>29.98</v>
      </c>
      <c r="Y549">
        <v>1</v>
      </c>
      <c r="Z549" t="s">
        <v>84</v>
      </c>
      <c r="AA549" t="s">
        <v>2366</v>
      </c>
      <c r="AF549" s="4"/>
      <c r="AG549" s="4"/>
      <c r="AH549" t="s">
        <v>67</v>
      </c>
      <c r="AI549" t="s">
        <v>229</v>
      </c>
      <c r="AJ549" t="s">
        <v>467</v>
      </c>
      <c r="AK549" t="s">
        <v>1030</v>
      </c>
      <c r="AL549" t="s">
        <v>1560</v>
      </c>
      <c r="AM549" t="s">
        <v>80</v>
      </c>
      <c r="AN549" t="s">
        <v>1548</v>
      </c>
      <c r="AO549" t="s">
        <v>84</v>
      </c>
      <c r="AP549" t="s">
        <v>2366</v>
      </c>
    </row>
    <row r="550" spans="1:42" x14ac:dyDescent="0.25">
      <c r="A550">
        <v>379</v>
      </c>
      <c r="B550">
        <v>369</v>
      </c>
      <c r="C550" s="4">
        <v>43969</v>
      </c>
      <c r="D550">
        <v>2</v>
      </c>
      <c r="E550" t="s">
        <v>38</v>
      </c>
      <c r="F550" t="s">
        <v>49</v>
      </c>
      <c r="G550" t="s">
        <v>56</v>
      </c>
      <c r="H550" t="s">
        <v>57</v>
      </c>
      <c r="I550" s="4">
        <v>43590</v>
      </c>
      <c r="J550">
        <v>3</v>
      </c>
      <c r="L550" s="4"/>
      <c r="M550" s="4"/>
      <c r="N550">
        <v>1</v>
      </c>
      <c r="O550" t="s">
        <v>84</v>
      </c>
      <c r="P550" t="s">
        <v>246</v>
      </c>
      <c r="Q550">
        <v>1</v>
      </c>
      <c r="R550" t="s">
        <v>549</v>
      </c>
      <c r="S550" t="s">
        <v>1110</v>
      </c>
      <c r="T550" t="s">
        <v>1635</v>
      </c>
      <c r="U550" t="s">
        <v>69</v>
      </c>
      <c r="V550" t="s">
        <v>1548</v>
      </c>
      <c r="W550">
        <v>27.99</v>
      </c>
      <c r="X550">
        <v>14.99</v>
      </c>
      <c r="Y550">
        <v>1</v>
      </c>
      <c r="Z550" t="s">
        <v>410</v>
      </c>
      <c r="AA550" t="s">
        <v>2359</v>
      </c>
      <c r="AF550" s="4"/>
      <c r="AG550" s="4"/>
      <c r="AH550" t="s">
        <v>84</v>
      </c>
      <c r="AI550" t="s">
        <v>246</v>
      </c>
      <c r="AJ550" t="s">
        <v>549</v>
      </c>
      <c r="AK550" t="s">
        <v>1110</v>
      </c>
      <c r="AL550" t="s">
        <v>1635</v>
      </c>
      <c r="AM550" t="s">
        <v>69</v>
      </c>
      <c r="AN550" t="s">
        <v>1548</v>
      </c>
      <c r="AO550" t="s">
        <v>410</v>
      </c>
      <c r="AP550" t="s">
        <v>2359</v>
      </c>
    </row>
    <row r="551" spans="1:42" x14ac:dyDescent="0.25">
      <c r="A551">
        <v>380</v>
      </c>
      <c r="B551">
        <v>213</v>
      </c>
      <c r="C551" s="4">
        <v>43970</v>
      </c>
      <c r="D551">
        <v>2</v>
      </c>
      <c r="E551" t="s">
        <v>38</v>
      </c>
      <c r="F551" t="s">
        <v>49</v>
      </c>
      <c r="G551" t="s">
        <v>55</v>
      </c>
      <c r="H551" t="s">
        <v>57</v>
      </c>
      <c r="I551" s="4">
        <v>43672</v>
      </c>
      <c r="J551">
        <v>2</v>
      </c>
      <c r="K551" t="s">
        <v>60</v>
      </c>
      <c r="L551" s="4">
        <v>43615</v>
      </c>
      <c r="M551" s="4">
        <v>43830</v>
      </c>
      <c r="N551">
        <v>1</v>
      </c>
      <c r="O551" t="s">
        <v>90</v>
      </c>
      <c r="P551" t="s">
        <v>252</v>
      </c>
      <c r="Q551">
        <v>1</v>
      </c>
      <c r="R551" t="s">
        <v>652</v>
      </c>
      <c r="S551" t="s">
        <v>1196</v>
      </c>
      <c r="T551" t="s">
        <v>1720</v>
      </c>
      <c r="U551" t="s">
        <v>67</v>
      </c>
      <c r="V551" t="s">
        <v>1562</v>
      </c>
      <c r="W551">
        <v>58.47</v>
      </c>
      <c r="X551">
        <v>29.97</v>
      </c>
      <c r="Y551">
        <v>1</v>
      </c>
      <c r="Z551" t="s">
        <v>410</v>
      </c>
      <c r="AA551" t="s">
        <v>2359</v>
      </c>
      <c r="AF551" s="4"/>
      <c r="AG551" s="4"/>
      <c r="AH551" t="s">
        <v>90</v>
      </c>
      <c r="AI551" t="s">
        <v>252</v>
      </c>
      <c r="AJ551" t="s">
        <v>652</v>
      </c>
      <c r="AK551" t="s">
        <v>1196</v>
      </c>
      <c r="AL551" t="s">
        <v>1720</v>
      </c>
      <c r="AM551" t="s">
        <v>67</v>
      </c>
      <c r="AN551" t="s">
        <v>1562</v>
      </c>
      <c r="AO551" t="s">
        <v>410</v>
      </c>
      <c r="AP551" t="s">
        <v>2359</v>
      </c>
    </row>
    <row r="552" spans="1:42" x14ac:dyDescent="0.25">
      <c r="A552">
        <v>381</v>
      </c>
      <c r="B552">
        <v>391</v>
      </c>
      <c r="C552" s="4">
        <v>43970</v>
      </c>
      <c r="D552">
        <v>4</v>
      </c>
      <c r="E552" t="s">
        <v>40</v>
      </c>
      <c r="F552" t="s">
        <v>51</v>
      </c>
      <c r="G552" t="s">
        <v>55</v>
      </c>
      <c r="H552" t="s">
        <v>58</v>
      </c>
      <c r="I552" s="4">
        <v>43689</v>
      </c>
      <c r="J552">
        <v>2</v>
      </c>
      <c r="K552" t="s">
        <v>60</v>
      </c>
      <c r="L552" s="4">
        <v>43615</v>
      </c>
      <c r="M552" s="4">
        <v>43830</v>
      </c>
      <c r="N552">
        <v>1</v>
      </c>
      <c r="O552" t="s">
        <v>86</v>
      </c>
      <c r="P552" t="s">
        <v>248</v>
      </c>
      <c r="Q552">
        <v>1</v>
      </c>
      <c r="R552" t="s">
        <v>653</v>
      </c>
      <c r="S552" t="s">
        <v>1197</v>
      </c>
      <c r="T552" t="s">
        <v>1721</v>
      </c>
      <c r="U552" t="s">
        <v>67</v>
      </c>
      <c r="V552" t="s">
        <v>1577</v>
      </c>
      <c r="W552">
        <v>997.47</v>
      </c>
      <c r="X552">
        <v>74.97</v>
      </c>
      <c r="Y552">
        <v>1</v>
      </c>
      <c r="Z552" t="s">
        <v>549</v>
      </c>
      <c r="AA552" t="s">
        <v>2362</v>
      </c>
      <c r="AF552" s="4"/>
      <c r="AG552" s="4"/>
      <c r="AH552" t="s">
        <v>86</v>
      </c>
      <c r="AI552" t="s">
        <v>248</v>
      </c>
      <c r="AJ552" t="s">
        <v>653</v>
      </c>
      <c r="AK552" t="s">
        <v>1197</v>
      </c>
      <c r="AL552" t="s">
        <v>1721</v>
      </c>
      <c r="AM552" t="s">
        <v>67</v>
      </c>
      <c r="AN552" t="s">
        <v>1577</v>
      </c>
      <c r="AO552" t="s">
        <v>549</v>
      </c>
      <c r="AP552" t="s">
        <v>2362</v>
      </c>
    </row>
    <row r="553" spans="1:42" x14ac:dyDescent="0.25">
      <c r="A553">
        <v>382</v>
      </c>
      <c r="B553">
        <v>423</v>
      </c>
      <c r="C553" s="4">
        <v>43970</v>
      </c>
      <c r="D553">
        <v>3</v>
      </c>
      <c r="E553" t="s">
        <v>34</v>
      </c>
      <c r="F553" t="s">
        <v>45</v>
      </c>
      <c r="G553" t="s">
        <v>56</v>
      </c>
      <c r="H553" t="s">
        <v>58</v>
      </c>
      <c r="I553" s="4">
        <v>43732</v>
      </c>
      <c r="J553">
        <v>2</v>
      </c>
      <c r="K553" t="s">
        <v>60</v>
      </c>
      <c r="L553" s="4">
        <v>43615</v>
      </c>
      <c r="M553" s="4">
        <v>43830</v>
      </c>
      <c r="N553">
        <v>3</v>
      </c>
      <c r="O553" t="s">
        <v>155</v>
      </c>
      <c r="P553" t="s">
        <v>317</v>
      </c>
      <c r="Q553">
        <v>3</v>
      </c>
      <c r="R553" t="s">
        <v>654</v>
      </c>
      <c r="S553" t="s">
        <v>1198</v>
      </c>
      <c r="T553" t="s">
        <v>1722</v>
      </c>
      <c r="U553" t="s">
        <v>2013</v>
      </c>
      <c r="V553" t="s">
        <v>2041</v>
      </c>
      <c r="W553">
        <v>219.44</v>
      </c>
      <c r="X553">
        <v>89.94</v>
      </c>
      <c r="Y553">
        <v>3</v>
      </c>
      <c r="Z553" t="s">
        <v>2181</v>
      </c>
      <c r="AA553" t="s">
        <v>2463</v>
      </c>
      <c r="AF553" s="4"/>
      <c r="AG553" s="4"/>
      <c r="AH553" t="s">
        <v>79</v>
      </c>
      <c r="AI553" t="s">
        <v>241</v>
      </c>
      <c r="AJ553" t="s">
        <v>515</v>
      </c>
      <c r="AK553" t="s">
        <v>1078</v>
      </c>
      <c r="AL553" t="s">
        <v>1587</v>
      </c>
      <c r="AM553" t="s">
        <v>80</v>
      </c>
      <c r="AN553" t="s">
        <v>1548</v>
      </c>
      <c r="AO553" t="s">
        <v>86</v>
      </c>
      <c r="AP553" t="s">
        <v>2350</v>
      </c>
    </row>
    <row r="554" spans="1:42" x14ac:dyDescent="0.25">
      <c r="A554">
        <v>382</v>
      </c>
      <c r="B554">
        <v>423</v>
      </c>
      <c r="C554" s="4">
        <v>43970</v>
      </c>
      <c r="D554">
        <v>3</v>
      </c>
      <c r="E554" t="s">
        <v>34</v>
      </c>
      <c r="F554" t="s">
        <v>45</v>
      </c>
      <c r="G554" t="s">
        <v>56</v>
      </c>
      <c r="H554" t="s">
        <v>58</v>
      </c>
      <c r="I554" s="4">
        <v>43732</v>
      </c>
      <c r="J554">
        <v>2</v>
      </c>
      <c r="K554" t="s">
        <v>60</v>
      </c>
      <c r="L554" s="4">
        <v>43615</v>
      </c>
      <c r="M554" s="4">
        <v>43830</v>
      </c>
      <c r="N554">
        <v>3</v>
      </c>
      <c r="O554" t="s">
        <v>155</v>
      </c>
      <c r="P554" t="s">
        <v>317</v>
      </c>
      <c r="Q554">
        <v>3</v>
      </c>
      <c r="R554" t="s">
        <v>654</v>
      </c>
      <c r="S554" t="s">
        <v>1198</v>
      </c>
      <c r="T554" t="s">
        <v>1722</v>
      </c>
      <c r="U554" t="s">
        <v>2013</v>
      </c>
      <c r="V554" t="s">
        <v>2041</v>
      </c>
      <c r="W554">
        <v>219.44</v>
      </c>
      <c r="X554">
        <v>89.94</v>
      </c>
      <c r="Y554">
        <v>3</v>
      </c>
      <c r="Z554" t="s">
        <v>2181</v>
      </c>
      <c r="AA554" t="s">
        <v>2463</v>
      </c>
      <c r="AF554" s="4"/>
      <c r="AG554" s="4"/>
      <c r="AH554" t="s">
        <v>80</v>
      </c>
      <c r="AI554" t="s">
        <v>242</v>
      </c>
      <c r="AJ554" t="s">
        <v>84</v>
      </c>
      <c r="AK554" t="s">
        <v>990</v>
      </c>
      <c r="AL554" t="s">
        <v>1523</v>
      </c>
      <c r="AM554" t="s">
        <v>69</v>
      </c>
      <c r="AN554" t="s">
        <v>1548</v>
      </c>
      <c r="AO554" t="s">
        <v>79</v>
      </c>
      <c r="AP554" t="s">
        <v>2349</v>
      </c>
    </row>
    <row r="555" spans="1:42" x14ac:dyDescent="0.25">
      <c r="A555">
        <v>382</v>
      </c>
      <c r="B555">
        <v>423</v>
      </c>
      <c r="C555" s="4">
        <v>43970</v>
      </c>
      <c r="D555">
        <v>3</v>
      </c>
      <c r="E555" t="s">
        <v>34</v>
      </c>
      <c r="F555" t="s">
        <v>45</v>
      </c>
      <c r="G555" t="s">
        <v>56</v>
      </c>
      <c r="H555" t="s">
        <v>58</v>
      </c>
      <c r="I555" s="4">
        <v>43732</v>
      </c>
      <c r="J555">
        <v>2</v>
      </c>
      <c r="K555" t="s">
        <v>60</v>
      </c>
      <c r="L555" s="4">
        <v>43615</v>
      </c>
      <c r="M555" s="4">
        <v>43830</v>
      </c>
      <c r="N555">
        <v>3</v>
      </c>
      <c r="O555" t="s">
        <v>155</v>
      </c>
      <c r="P555" t="s">
        <v>317</v>
      </c>
      <c r="Q555">
        <v>3</v>
      </c>
      <c r="R555" t="s">
        <v>654</v>
      </c>
      <c r="S555" t="s">
        <v>1198</v>
      </c>
      <c r="T555" t="s">
        <v>1722</v>
      </c>
      <c r="U555" t="s">
        <v>2013</v>
      </c>
      <c r="V555" t="s">
        <v>2041</v>
      </c>
      <c r="W555">
        <v>219.44</v>
      </c>
      <c r="X555">
        <v>89.94</v>
      </c>
      <c r="Y555">
        <v>3</v>
      </c>
      <c r="Z555" t="s">
        <v>2181</v>
      </c>
      <c r="AA555" t="s">
        <v>2463</v>
      </c>
      <c r="AF555" s="4"/>
      <c r="AG555" s="4"/>
      <c r="AH555" t="s">
        <v>67</v>
      </c>
      <c r="AI555" t="s">
        <v>229</v>
      </c>
      <c r="AJ555" t="s">
        <v>468</v>
      </c>
      <c r="AK555" t="s">
        <v>1031</v>
      </c>
      <c r="AL555" t="s">
        <v>1561</v>
      </c>
      <c r="AM555" t="s">
        <v>67</v>
      </c>
      <c r="AN555" t="s">
        <v>1548</v>
      </c>
      <c r="AO555" t="s">
        <v>90</v>
      </c>
      <c r="AP555" t="s">
        <v>2328</v>
      </c>
    </row>
    <row r="556" spans="1:42" x14ac:dyDescent="0.25">
      <c r="A556">
        <v>383</v>
      </c>
      <c r="B556">
        <v>13</v>
      </c>
      <c r="C556" s="4">
        <v>43972</v>
      </c>
      <c r="D556">
        <v>3</v>
      </c>
      <c r="E556" t="s">
        <v>34</v>
      </c>
      <c r="F556" t="s">
        <v>45</v>
      </c>
      <c r="G556" t="s">
        <v>56</v>
      </c>
      <c r="H556" t="s">
        <v>58</v>
      </c>
      <c r="I556" s="4">
        <v>43733</v>
      </c>
      <c r="J556">
        <v>1</v>
      </c>
      <c r="K556" t="s">
        <v>61</v>
      </c>
      <c r="L556" s="4">
        <v>43615</v>
      </c>
      <c r="M556" s="4">
        <v>43830</v>
      </c>
      <c r="N556">
        <v>1</v>
      </c>
      <c r="O556" t="s">
        <v>67</v>
      </c>
      <c r="P556" t="s">
        <v>229</v>
      </c>
      <c r="Q556">
        <v>1</v>
      </c>
      <c r="R556" t="s">
        <v>544</v>
      </c>
      <c r="S556" t="s">
        <v>1105</v>
      </c>
      <c r="T556" t="s">
        <v>824</v>
      </c>
      <c r="U556" t="s">
        <v>80</v>
      </c>
      <c r="V556" t="s">
        <v>1548</v>
      </c>
      <c r="W556">
        <v>50</v>
      </c>
      <c r="X556">
        <v>29.98</v>
      </c>
      <c r="Y556">
        <v>1</v>
      </c>
      <c r="Z556" t="s">
        <v>90</v>
      </c>
      <c r="AA556" t="s">
        <v>2328</v>
      </c>
      <c r="AF556" s="4"/>
      <c r="AG556" s="4"/>
      <c r="AH556" t="s">
        <v>67</v>
      </c>
      <c r="AI556" t="s">
        <v>229</v>
      </c>
      <c r="AJ556" t="s">
        <v>544</v>
      </c>
      <c r="AK556" t="s">
        <v>1105</v>
      </c>
      <c r="AL556" t="s">
        <v>824</v>
      </c>
      <c r="AM556" t="s">
        <v>80</v>
      </c>
      <c r="AN556" t="s">
        <v>1548</v>
      </c>
      <c r="AO556" t="s">
        <v>90</v>
      </c>
      <c r="AP556" t="s">
        <v>2328</v>
      </c>
    </row>
    <row r="557" spans="1:42" x14ac:dyDescent="0.25">
      <c r="A557">
        <v>384</v>
      </c>
      <c r="B557">
        <v>36</v>
      </c>
      <c r="C557" s="4">
        <v>43972</v>
      </c>
      <c r="D557">
        <v>3</v>
      </c>
      <c r="E557" t="s">
        <v>34</v>
      </c>
      <c r="F557" t="s">
        <v>45</v>
      </c>
      <c r="G557" t="s">
        <v>56</v>
      </c>
      <c r="H557" t="s">
        <v>57</v>
      </c>
      <c r="I557" s="4">
        <v>43960</v>
      </c>
      <c r="J557">
        <v>9</v>
      </c>
      <c r="K557" t="s">
        <v>59</v>
      </c>
      <c r="L557" s="4">
        <v>43952</v>
      </c>
      <c r="M557" s="4">
        <v>44075</v>
      </c>
      <c r="N557">
        <v>1</v>
      </c>
      <c r="O557" t="s">
        <v>108</v>
      </c>
      <c r="P557" t="s">
        <v>270</v>
      </c>
      <c r="Q557">
        <v>1</v>
      </c>
      <c r="R557" t="s">
        <v>655</v>
      </c>
      <c r="S557" t="s">
        <v>1199</v>
      </c>
      <c r="T557" t="s">
        <v>1723</v>
      </c>
      <c r="U557" t="s">
        <v>88</v>
      </c>
      <c r="V557" t="s">
        <v>1723</v>
      </c>
      <c r="W557">
        <v>39.96</v>
      </c>
      <c r="X557">
        <v>39.96</v>
      </c>
      <c r="Y557">
        <v>1</v>
      </c>
      <c r="Z557" t="s">
        <v>2182</v>
      </c>
      <c r="AA557" t="s">
        <v>2464</v>
      </c>
      <c r="AF557" s="4"/>
      <c r="AG557" s="4"/>
      <c r="AH557" t="s">
        <v>90</v>
      </c>
      <c r="AI557" t="s">
        <v>252</v>
      </c>
      <c r="AJ557" t="s">
        <v>575</v>
      </c>
      <c r="AK557" t="s">
        <v>1133</v>
      </c>
      <c r="AL557" t="s">
        <v>1562</v>
      </c>
      <c r="AM557" t="s">
        <v>80</v>
      </c>
      <c r="AN557" t="s">
        <v>1562</v>
      </c>
      <c r="AO557" t="s">
        <v>645</v>
      </c>
      <c r="AP557" t="s">
        <v>2347</v>
      </c>
    </row>
    <row r="558" spans="1:42" x14ac:dyDescent="0.25">
      <c r="A558">
        <v>384</v>
      </c>
      <c r="B558">
        <v>36</v>
      </c>
      <c r="C558" s="4">
        <v>43972</v>
      </c>
      <c r="D558">
        <v>3</v>
      </c>
      <c r="E558" t="s">
        <v>34</v>
      </c>
      <c r="F558" t="s">
        <v>45</v>
      </c>
      <c r="G558" t="s">
        <v>56</v>
      </c>
      <c r="H558" t="s">
        <v>57</v>
      </c>
      <c r="I558" s="4">
        <v>43960</v>
      </c>
      <c r="J558">
        <v>9</v>
      </c>
      <c r="K558" t="s">
        <v>59</v>
      </c>
      <c r="L558" s="4">
        <v>43952</v>
      </c>
      <c r="M558" s="4">
        <v>44075</v>
      </c>
      <c r="N558">
        <v>1</v>
      </c>
      <c r="O558" t="s">
        <v>108</v>
      </c>
      <c r="P558" t="s">
        <v>270</v>
      </c>
      <c r="Q558">
        <v>1</v>
      </c>
      <c r="R558" t="s">
        <v>655</v>
      </c>
      <c r="S558" t="s">
        <v>1199</v>
      </c>
      <c r="T558" t="s">
        <v>1723</v>
      </c>
      <c r="U558" t="s">
        <v>88</v>
      </c>
      <c r="V558" t="s">
        <v>1723</v>
      </c>
      <c r="W558">
        <v>39.96</v>
      </c>
      <c r="X558">
        <v>39.96</v>
      </c>
      <c r="Y558">
        <v>1</v>
      </c>
      <c r="Z558" t="s">
        <v>2182</v>
      </c>
      <c r="AA558" t="s">
        <v>2464</v>
      </c>
      <c r="AF558" s="4"/>
      <c r="AG558" s="4"/>
      <c r="AH558" t="s">
        <v>90</v>
      </c>
      <c r="AI558" t="s">
        <v>252</v>
      </c>
      <c r="AJ558" t="s">
        <v>575</v>
      </c>
      <c r="AK558" t="s">
        <v>1133</v>
      </c>
      <c r="AL558" t="s">
        <v>1562</v>
      </c>
      <c r="AM558" t="s">
        <v>80</v>
      </c>
      <c r="AN558" t="s">
        <v>1562</v>
      </c>
      <c r="AO558" t="s">
        <v>645</v>
      </c>
      <c r="AP558" t="s">
        <v>2347</v>
      </c>
    </row>
    <row r="559" spans="1:42" x14ac:dyDescent="0.25">
      <c r="A559">
        <v>385</v>
      </c>
      <c r="B559">
        <v>297</v>
      </c>
      <c r="C559" s="4">
        <v>43973</v>
      </c>
      <c r="D559">
        <v>3</v>
      </c>
      <c r="E559" t="s">
        <v>34</v>
      </c>
      <c r="F559" t="s">
        <v>45</v>
      </c>
      <c r="G559" t="s">
        <v>55</v>
      </c>
      <c r="H559" t="s">
        <v>58</v>
      </c>
      <c r="I559" s="4">
        <v>43628</v>
      </c>
      <c r="J559">
        <v>3</v>
      </c>
      <c r="K559" t="s">
        <v>59</v>
      </c>
      <c r="L559" s="4">
        <v>43615</v>
      </c>
      <c r="M559" s="4">
        <v>43830</v>
      </c>
      <c r="N559">
        <v>1</v>
      </c>
      <c r="O559" t="s">
        <v>65</v>
      </c>
      <c r="P559" t="s">
        <v>227</v>
      </c>
      <c r="Q559">
        <v>1</v>
      </c>
      <c r="R559" t="s">
        <v>389</v>
      </c>
      <c r="S559" t="s">
        <v>951</v>
      </c>
      <c r="T559" t="s">
        <v>1485</v>
      </c>
      <c r="U559" t="s">
        <v>69</v>
      </c>
      <c r="V559" t="s">
        <v>1517</v>
      </c>
      <c r="W559">
        <v>21.95</v>
      </c>
      <c r="X559">
        <v>19.989999999999998</v>
      </c>
      <c r="Y559">
        <v>1</v>
      </c>
      <c r="Z559" t="s">
        <v>431</v>
      </c>
      <c r="AA559" t="s">
        <v>2326</v>
      </c>
      <c r="AF559" s="4"/>
      <c r="AG559" s="4"/>
      <c r="AH559" t="s">
        <v>65</v>
      </c>
      <c r="AI559" t="s">
        <v>227</v>
      </c>
      <c r="AJ559" t="s">
        <v>389</v>
      </c>
      <c r="AK559" t="s">
        <v>951</v>
      </c>
      <c r="AL559" t="s">
        <v>1485</v>
      </c>
      <c r="AM559" t="s">
        <v>69</v>
      </c>
      <c r="AN559" t="s">
        <v>1517</v>
      </c>
      <c r="AO559" t="s">
        <v>431</v>
      </c>
      <c r="AP559" t="s">
        <v>2326</v>
      </c>
    </row>
    <row r="560" spans="1:42" x14ac:dyDescent="0.25">
      <c r="A560">
        <v>386</v>
      </c>
      <c r="B560">
        <v>364</v>
      </c>
      <c r="C560" s="4">
        <v>43975</v>
      </c>
      <c r="D560">
        <v>9</v>
      </c>
      <c r="E560" t="s">
        <v>41</v>
      </c>
      <c r="F560" t="s">
        <v>52</v>
      </c>
      <c r="G560" t="s">
        <v>55</v>
      </c>
      <c r="H560" t="s">
        <v>58</v>
      </c>
      <c r="I560" s="4">
        <v>43577</v>
      </c>
      <c r="J560">
        <v>2</v>
      </c>
      <c r="L560" s="4"/>
      <c r="M560" s="4"/>
      <c r="N560">
        <v>2</v>
      </c>
      <c r="O560" t="s">
        <v>156</v>
      </c>
      <c r="P560" t="s">
        <v>318</v>
      </c>
      <c r="Q560">
        <v>2</v>
      </c>
      <c r="R560" t="s">
        <v>656</v>
      </c>
      <c r="S560" t="s">
        <v>1200</v>
      </c>
      <c r="T560" t="s">
        <v>1724</v>
      </c>
      <c r="U560" t="s">
        <v>110</v>
      </c>
      <c r="V560" t="s">
        <v>2037</v>
      </c>
      <c r="W560">
        <v>350.88</v>
      </c>
      <c r="X560">
        <v>119.94</v>
      </c>
      <c r="Y560">
        <v>2</v>
      </c>
      <c r="Z560" t="s">
        <v>2183</v>
      </c>
      <c r="AA560" t="s">
        <v>2465</v>
      </c>
      <c r="AF560" s="4"/>
      <c r="AG560" s="4"/>
      <c r="AH560" t="s">
        <v>86</v>
      </c>
      <c r="AI560" t="s">
        <v>248</v>
      </c>
      <c r="AJ560" t="s">
        <v>584</v>
      </c>
      <c r="AK560" t="s">
        <v>1062</v>
      </c>
      <c r="AL560" t="s">
        <v>1665</v>
      </c>
      <c r="AM560" t="s">
        <v>67</v>
      </c>
      <c r="AN560" t="s">
        <v>1577</v>
      </c>
      <c r="AO560" t="s">
        <v>530</v>
      </c>
      <c r="AP560" t="s">
        <v>2367</v>
      </c>
    </row>
    <row r="561" spans="1:42" x14ac:dyDescent="0.25">
      <c r="A561">
        <v>386</v>
      </c>
      <c r="B561">
        <v>364</v>
      </c>
      <c r="C561" s="4">
        <v>43975</v>
      </c>
      <c r="D561">
        <v>9</v>
      </c>
      <c r="E561" t="s">
        <v>41</v>
      </c>
      <c r="F561" t="s">
        <v>52</v>
      </c>
      <c r="G561" t="s">
        <v>55</v>
      </c>
      <c r="H561" t="s">
        <v>58</v>
      </c>
      <c r="I561" s="4">
        <v>43577</v>
      </c>
      <c r="J561">
        <v>2</v>
      </c>
      <c r="L561" s="4"/>
      <c r="M561" s="4"/>
      <c r="N561">
        <v>2</v>
      </c>
      <c r="O561" t="s">
        <v>156</v>
      </c>
      <c r="P561" t="s">
        <v>318</v>
      </c>
      <c r="Q561">
        <v>2</v>
      </c>
      <c r="R561" t="s">
        <v>656</v>
      </c>
      <c r="S561" t="s">
        <v>1200</v>
      </c>
      <c r="T561" t="s">
        <v>1724</v>
      </c>
      <c r="U561" t="s">
        <v>110</v>
      </c>
      <c r="V561" t="s">
        <v>2037</v>
      </c>
      <c r="W561">
        <v>350.88</v>
      </c>
      <c r="X561">
        <v>119.94</v>
      </c>
      <c r="Y561">
        <v>2</v>
      </c>
      <c r="Z561" t="s">
        <v>2183</v>
      </c>
      <c r="AA561" t="s">
        <v>2465</v>
      </c>
      <c r="AF561" s="4"/>
      <c r="AG561" s="4"/>
      <c r="AH561" t="s">
        <v>80</v>
      </c>
      <c r="AI561" t="s">
        <v>242</v>
      </c>
      <c r="AJ561" t="s">
        <v>508</v>
      </c>
      <c r="AK561" t="s">
        <v>1071</v>
      </c>
      <c r="AL561" t="s">
        <v>1587</v>
      </c>
      <c r="AM561" t="s">
        <v>67</v>
      </c>
      <c r="AN561" t="s">
        <v>1548</v>
      </c>
      <c r="AO561" t="s">
        <v>79</v>
      </c>
      <c r="AP561" t="s">
        <v>2349</v>
      </c>
    </row>
    <row r="562" spans="1:42" x14ac:dyDescent="0.25">
      <c r="A562">
        <v>387</v>
      </c>
      <c r="B562">
        <v>475</v>
      </c>
      <c r="C562" s="4">
        <v>43975</v>
      </c>
      <c r="D562">
        <v>4</v>
      </c>
      <c r="E562" t="s">
        <v>40</v>
      </c>
      <c r="F562" t="s">
        <v>51</v>
      </c>
      <c r="G562" t="s">
        <v>56</v>
      </c>
      <c r="H562" t="s">
        <v>57</v>
      </c>
      <c r="I562" s="4">
        <v>43970</v>
      </c>
      <c r="J562">
        <v>9</v>
      </c>
      <c r="K562" t="s">
        <v>59</v>
      </c>
      <c r="L562" s="4">
        <v>43952</v>
      </c>
      <c r="M562" s="4">
        <v>44075</v>
      </c>
      <c r="N562">
        <v>1</v>
      </c>
      <c r="O562" t="s">
        <v>69</v>
      </c>
      <c r="P562" t="s">
        <v>231</v>
      </c>
      <c r="Q562">
        <v>1</v>
      </c>
      <c r="R562" t="s">
        <v>531</v>
      </c>
      <c r="S562" t="s">
        <v>1093</v>
      </c>
      <c r="T562" t="s">
        <v>1620</v>
      </c>
      <c r="U562" t="s">
        <v>69</v>
      </c>
      <c r="V562" t="s">
        <v>1577</v>
      </c>
      <c r="W562">
        <v>89.99</v>
      </c>
      <c r="X562">
        <v>24.99</v>
      </c>
      <c r="Y562">
        <v>1</v>
      </c>
      <c r="Z562" t="s">
        <v>67</v>
      </c>
      <c r="AA562" t="s">
        <v>2373</v>
      </c>
      <c r="AF562" s="4"/>
      <c r="AG562" s="4"/>
      <c r="AH562" t="s">
        <v>69</v>
      </c>
      <c r="AI562" t="s">
        <v>231</v>
      </c>
      <c r="AJ562" t="s">
        <v>531</v>
      </c>
      <c r="AK562" t="s">
        <v>1093</v>
      </c>
      <c r="AL562" t="s">
        <v>1620</v>
      </c>
      <c r="AM562" t="s">
        <v>69</v>
      </c>
      <c r="AN562" t="s">
        <v>1577</v>
      </c>
      <c r="AO562" t="s">
        <v>67</v>
      </c>
      <c r="AP562" t="s">
        <v>2373</v>
      </c>
    </row>
    <row r="563" spans="1:42" x14ac:dyDescent="0.25">
      <c r="A563">
        <v>388</v>
      </c>
      <c r="B563">
        <v>274</v>
      </c>
      <c r="C563" s="4">
        <v>43976</v>
      </c>
      <c r="D563">
        <v>10</v>
      </c>
      <c r="E563" t="s">
        <v>42</v>
      </c>
      <c r="F563" t="s">
        <v>53</v>
      </c>
      <c r="G563" t="s">
        <v>55</v>
      </c>
      <c r="H563" t="s">
        <v>57</v>
      </c>
      <c r="I563" s="4">
        <v>43679</v>
      </c>
      <c r="J563">
        <v>2</v>
      </c>
      <c r="K563" t="s">
        <v>60</v>
      </c>
      <c r="L563" s="4">
        <v>43615</v>
      </c>
      <c r="M563" s="4">
        <v>43830</v>
      </c>
      <c r="N563">
        <v>2</v>
      </c>
      <c r="O563" t="s">
        <v>157</v>
      </c>
      <c r="P563" t="s">
        <v>319</v>
      </c>
      <c r="Q563">
        <v>2</v>
      </c>
      <c r="R563" t="s">
        <v>657</v>
      </c>
      <c r="S563" t="s">
        <v>1201</v>
      </c>
      <c r="T563" t="s">
        <v>1725</v>
      </c>
      <c r="U563" t="s">
        <v>75</v>
      </c>
      <c r="V563" t="s">
        <v>2042</v>
      </c>
      <c r="W563">
        <v>371.55</v>
      </c>
      <c r="X563">
        <v>59.95</v>
      </c>
      <c r="Y563">
        <v>2</v>
      </c>
      <c r="Z563" t="s">
        <v>2128</v>
      </c>
      <c r="AA563" t="s">
        <v>2403</v>
      </c>
      <c r="AF563" s="4"/>
      <c r="AG563" s="4"/>
      <c r="AH563" t="s">
        <v>80</v>
      </c>
      <c r="AI563" t="s">
        <v>242</v>
      </c>
      <c r="AJ563" t="s">
        <v>620</v>
      </c>
      <c r="AK563" t="s">
        <v>1170</v>
      </c>
      <c r="AL563" t="s">
        <v>1696</v>
      </c>
      <c r="AM563" t="s">
        <v>80</v>
      </c>
      <c r="AN563" t="s">
        <v>1548</v>
      </c>
      <c r="AO563" t="s">
        <v>79</v>
      </c>
      <c r="AP563" t="s">
        <v>2349</v>
      </c>
    </row>
    <row r="564" spans="1:42" x14ac:dyDescent="0.25">
      <c r="A564">
        <v>388</v>
      </c>
      <c r="B564">
        <v>274</v>
      </c>
      <c r="C564" s="4">
        <v>43976</v>
      </c>
      <c r="D564">
        <v>10</v>
      </c>
      <c r="E564" t="s">
        <v>42</v>
      </c>
      <c r="F564" t="s">
        <v>53</v>
      </c>
      <c r="G564" t="s">
        <v>55</v>
      </c>
      <c r="H564" t="s">
        <v>57</v>
      </c>
      <c r="I564" s="4">
        <v>43679</v>
      </c>
      <c r="J564">
        <v>2</v>
      </c>
      <c r="K564" t="s">
        <v>60</v>
      </c>
      <c r="L564" s="4">
        <v>43615</v>
      </c>
      <c r="M564" s="4">
        <v>43830</v>
      </c>
      <c r="N564">
        <v>2</v>
      </c>
      <c r="O564" t="s">
        <v>157</v>
      </c>
      <c r="P564" t="s">
        <v>319</v>
      </c>
      <c r="Q564">
        <v>2</v>
      </c>
      <c r="R564" t="s">
        <v>657</v>
      </c>
      <c r="S564" t="s">
        <v>1201</v>
      </c>
      <c r="T564" t="s">
        <v>1725</v>
      </c>
      <c r="U564" t="s">
        <v>75</v>
      </c>
      <c r="V564" t="s">
        <v>2042</v>
      </c>
      <c r="W564">
        <v>371.55</v>
      </c>
      <c r="X564">
        <v>59.95</v>
      </c>
      <c r="Y564">
        <v>2</v>
      </c>
      <c r="Z564" t="s">
        <v>2128</v>
      </c>
      <c r="AA564" t="s">
        <v>2403</v>
      </c>
      <c r="AF564" s="4"/>
      <c r="AG564" s="4"/>
      <c r="AH564" t="s">
        <v>90</v>
      </c>
      <c r="AI564" t="s">
        <v>252</v>
      </c>
      <c r="AJ564" t="s">
        <v>449</v>
      </c>
      <c r="AK564" t="s">
        <v>1011</v>
      </c>
      <c r="AL564" t="s">
        <v>1541</v>
      </c>
      <c r="AM564" t="s">
        <v>67</v>
      </c>
      <c r="AN564" t="s">
        <v>1562</v>
      </c>
      <c r="AO564" t="s">
        <v>410</v>
      </c>
      <c r="AP564" t="s">
        <v>2359</v>
      </c>
    </row>
    <row r="565" spans="1:42" x14ac:dyDescent="0.25">
      <c r="A565">
        <v>389</v>
      </c>
      <c r="B565">
        <v>340</v>
      </c>
      <c r="C565" s="4">
        <v>43976</v>
      </c>
      <c r="D565">
        <v>7</v>
      </c>
      <c r="E565" t="s">
        <v>35</v>
      </c>
      <c r="F565" t="s">
        <v>46</v>
      </c>
      <c r="G565" t="s">
        <v>55</v>
      </c>
      <c r="H565" t="s">
        <v>58</v>
      </c>
      <c r="I565" s="4">
        <v>43671</v>
      </c>
      <c r="J565">
        <v>2</v>
      </c>
      <c r="K565" t="s">
        <v>60</v>
      </c>
      <c r="L565" s="4">
        <v>43615</v>
      </c>
      <c r="M565" s="4">
        <v>43830</v>
      </c>
      <c r="N565">
        <v>1</v>
      </c>
      <c r="O565" t="s">
        <v>90</v>
      </c>
      <c r="P565" t="s">
        <v>252</v>
      </c>
      <c r="Q565">
        <v>1</v>
      </c>
      <c r="R565" t="s">
        <v>501</v>
      </c>
      <c r="S565" t="s">
        <v>1064</v>
      </c>
      <c r="T565" t="s">
        <v>1592</v>
      </c>
      <c r="U565" t="s">
        <v>80</v>
      </c>
      <c r="V565" t="s">
        <v>1562</v>
      </c>
      <c r="W565">
        <v>17.920000000000002</v>
      </c>
      <c r="X565">
        <v>19.98</v>
      </c>
      <c r="Y565">
        <v>1</v>
      </c>
      <c r="Z565" t="s">
        <v>410</v>
      </c>
      <c r="AA565" t="s">
        <v>2359</v>
      </c>
      <c r="AF565" s="4"/>
      <c r="AG565" s="4"/>
      <c r="AH565" t="s">
        <v>90</v>
      </c>
      <c r="AI565" t="s">
        <v>252</v>
      </c>
      <c r="AJ565" t="s">
        <v>501</v>
      </c>
      <c r="AK565" t="s">
        <v>1064</v>
      </c>
      <c r="AL565" t="s">
        <v>1592</v>
      </c>
      <c r="AM565" t="s">
        <v>80</v>
      </c>
      <c r="AN565" t="s">
        <v>1562</v>
      </c>
      <c r="AO565" t="s">
        <v>410</v>
      </c>
      <c r="AP565" t="s">
        <v>2359</v>
      </c>
    </row>
    <row r="566" spans="1:42" x14ac:dyDescent="0.25">
      <c r="A566">
        <v>390</v>
      </c>
      <c r="B566">
        <v>52</v>
      </c>
      <c r="C566" s="4">
        <v>43977</v>
      </c>
      <c r="D566">
        <v>11</v>
      </c>
      <c r="E566" t="s">
        <v>37</v>
      </c>
      <c r="F566" t="s">
        <v>48</v>
      </c>
      <c r="G566" t="s">
        <v>55</v>
      </c>
      <c r="H566" t="s">
        <v>57</v>
      </c>
      <c r="I566" s="4">
        <v>43864</v>
      </c>
      <c r="J566">
        <v>5</v>
      </c>
      <c r="K566" t="s">
        <v>60</v>
      </c>
      <c r="L566" s="4">
        <v>43831</v>
      </c>
      <c r="M566" s="4">
        <v>43921</v>
      </c>
      <c r="N566">
        <v>2</v>
      </c>
      <c r="O566" t="s">
        <v>75</v>
      </c>
      <c r="P566" t="s">
        <v>237</v>
      </c>
      <c r="Q566">
        <v>2</v>
      </c>
      <c r="R566" t="s">
        <v>658</v>
      </c>
      <c r="S566" t="s">
        <v>1202</v>
      </c>
      <c r="T566" t="s">
        <v>1726</v>
      </c>
      <c r="U566" t="s">
        <v>85</v>
      </c>
      <c r="V566" t="s">
        <v>1869</v>
      </c>
      <c r="W566">
        <v>50.47</v>
      </c>
      <c r="X566">
        <v>44.97</v>
      </c>
      <c r="Y566">
        <v>2</v>
      </c>
      <c r="Z566" t="s">
        <v>2184</v>
      </c>
      <c r="AA566" t="s">
        <v>2466</v>
      </c>
      <c r="AF566" s="4"/>
      <c r="AG566" s="4"/>
      <c r="AH566" t="s">
        <v>80</v>
      </c>
      <c r="AI566" t="s">
        <v>242</v>
      </c>
      <c r="AJ566" t="s">
        <v>84</v>
      </c>
      <c r="AK566" t="s">
        <v>990</v>
      </c>
      <c r="AL566" t="s">
        <v>1523</v>
      </c>
      <c r="AM566" t="s">
        <v>69</v>
      </c>
      <c r="AN566" t="s">
        <v>1548</v>
      </c>
      <c r="AO566" t="s">
        <v>79</v>
      </c>
      <c r="AP566" t="s">
        <v>2349</v>
      </c>
    </row>
    <row r="567" spans="1:42" x14ac:dyDescent="0.25">
      <c r="A567">
        <v>390</v>
      </c>
      <c r="B567">
        <v>52</v>
      </c>
      <c r="C567" s="4">
        <v>43977</v>
      </c>
      <c r="D567">
        <v>11</v>
      </c>
      <c r="E567" t="s">
        <v>37</v>
      </c>
      <c r="F567" t="s">
        <v>48</v>
      </c>
      <c r="G567" t="s">
        <v>55</v>
      </c>
      <c r="H567" t="s">
        <v>57</v>
      </c>
      <c r="I567" s="4">
        <v>43864</v>
      </c>
      <c r="J567">
        <v>5</v>
      </c>
      <c r="K567" t="s">
        <v>60</v>
      </c>
      <c r="L567" s="4">
        <v>43831</v>
      </c>
      <c r="M567" s="4">
        <v>43921</v>
      </c>
      <c r="N567">
        <v>2</v>
      </c>
      <c r="O567" t="s">
        <v>75</v>
      </c>
      <c r="P567" t="s">
        <v>237</v>
      </c>
      <c r="Q567">
        <v>2</v>
      </c>
      <c r="R567" t="s">
        <v>658</v>
      </c>
      <c r="S567" t="s">
        <v>1202</v>
      </c>
      <c r="T567" t="s">
        <v>1726</v>
      </c>
      <c r="U567" t="s">
        <v>85</v>
      </c>
      <c r="V567" t="s">
        <v>1869</v>
      </c>
      <c r="W567">
        <v>50.47</v>
      </c>
      <c r="X567">
        <v>44.97</v>
      </c>
      <c r="Y567">
        <v>2</v>
      </c>
      <c r="Z567" t="s">
        <v>2184</v>
      </c>
      <c r="AA567" t="s">
        <v>2466</v>
      </c>
      <c r="AF567" s="4"/>
      <c r="AG567" s="4"/>
      <c r="AH567" t="s">
        <v>67</v>
      </c>
      <c r="AI567" t="s">
        <v>229</v>
      </c>
      <c r="AJ567" t="s">
        <v>573</v>
      </c>
      <c r="AK567" t="s">
        <v>1131</v>
      </c>
      <c r="AL567" t="s">
        <v>1517</v>
      </c>
      <c r="AM567" t="s">
        <v>80</v>
      </c>
      <c r="AN567" t="s">
        <v>1548</v>
      </c>
      <c r="AO567" t="s">
        <v>872</v>
      </c>
      <c r="AP567" t="s">
        <v>2388</v>
      </c>
    </row>
    <row r="568" spans="1:42" x14ac:dyDescent="0.25">
      <c r="A568">
        <v>391</v>
      </c>
      <c r="B568">
        <v>79</v>
      </c>
      <c r="C568" s="4">
        <v>43977</v>
      </c>
      <c r="D568">
        <v>7</v>
      </c>
      <c r="E568" t="s">
        <v>35</v>
      </c>
      <c r="F568" t="s">
        <v>46</v>
      </c>
      <c r="G568" t="s">
        <v>56</v>
      </c>
      <c r="H568" t="s">
        <v>58</v>
      </c>
      <c r="I568" s="4">
        <v>43735</v>
      </c>
      <c r="J568">
        <v>3</v>
      </c>
      <c r="K568" t="s">
        <v>59</v>
      </c>
      <c r="L568" s="4">
        <v>43615</v>
      </c>
      <c r="M568" s="4">
        <v>43830</v>
      </c>
      <c r="N568">
        <v>2</v>
      </c>
      <c r="O568" t="s">
        <v>66</v>
      </c>
      <c r="P568" t="s">
        <v>228</v>
      </c>
      <c r="Q568">
        <v>2</v>
      </c>
      <c r="R568" t="s">
        <v>659</v>
      </c>
      <c r="S568" t="s">
        <v>1203</v>
      </c>
      <c r="T568" t="s">
        <v>1727</v>
      </c>
      <c r="U568" t="s">
        <v>109</v>
      </c>
      <c r="V568" t="s">
        <v>2030</v>
      </c>
      <c r="W568">
        <v>137.44999999999999</v>
      </c>
      <c r="X568">
        <v>74.959999999999994</v>
      </c>
      <c r="Y568">
        <v>2</v>
      </c>
      <c r="Z568" t="s">
        <v>2185</v>
      </c>
      <c r="AA568" t="s">
        <v>2467</v>
      </c>
      <c r="AF568" s="4"/>
      <c r="AG568" s="4"/>
      <c r="AH568" t="s">
        <v>70</v>
      </c>
      <c r="AI568" t="s">
        <v>232</v>
      </c>
      <c r="AJ568" t="s">
        <v>594</v>
      </c>
      <c r="AK568" t="s">
        <v>1077</v>
      </c>
      <c r="AL568" t="s">
        <v>519</v>
      </c>
      <c r="AM568" t="s">
        <v>67</v>
      </c>
      <c r="AN568" t="s">
        <v>1517</v>
      </c>
      <c r="AO568" t="s">
        <v>432</v>
      </c>
      <c r="AP568" t="s">
        <v>2331</v>
      </c>
    </row>
    <row r="569" spans="1:42" x14ac:dyDescent="0.25">
      <c r="A569">
        <v>391</v>
      </c>
      <c r="B569">
        <v>79</v>
      </c>
      <c r="C569" s="4">
        <v>43977</v>
      </c>
      <c r="D569">
        <v>7</v>
      </c>
      <c r="E569" t="s">
        <v>35</v>
      </c>
      <c r="F569" t="s">
        <v>46</v>
      </c>
      <c r="G569" t="s">
        <v>56</v>
      </c>
      <c r="H569" t="s">
        <v>58</v>
      </c>
      <c r="I569" s="4">
        <v>43735</v>
      </c>
      <c r="J569">
        <v>3</v>
      </c>
      <c r="K569" t="s">
        <v>59</v>
      </c>
      <c r="L569" s="4">
        <v>43615</v>
      </c>
      <c r="M569" s="4">
        <v>43830</v>
      </c>
      <c r="N569">
        <v>2</v>
      </c>
      <c r="O569" t="s">
        <v>66</v>
      </c>
      <c r="P569" t="s">
        <v>228</v>
      </c>
      <c r="Q569">
        <v>2</v>
      </c>
      <c r="R569" t="s">
        <v>659</v>
      </c>
      <c r="S569" t="s">
        <v>1203</v>
      </c>
      <c r="T569" t="s">
        <v>1727</v>
      </c>
      <c r="U569" t="s">
        <v>109</v>
      </c>
      <c r="V569" t="s">
        <v>2030</v>
      </c>
      <c r="W569">
        <v>137.44999999999999</v>
      </c>
      <c r="X569">
        <v>74.959999999999994</v>
      </c>
      <c r="Y569">
        <v>2</v>
      </c>
      <c r="Z569" t="s">
        <v>2185</v>
      </c>
      <c r="AA569" t="s">
        <v>2467</v>
      </c>
      <c r="AF569" s="4"/>
      <c r="AG569" s="4"/>
      <c r="AH569" t="s">
        <v>80</v>
      </c>
      <c r="AI569" t="s">
        <v>242</v>
      </c>
      <c r="AJ569" t="s">
        <v>598</v>
      </c>
      <c r="AK569" t="s">
        <v>1118</v>
      </c>
      <c r="AL569" t="s">
        <v>1675</v>
      </c>
      <c r="AM569" t="s">
        <v>69</v>
      </c>
      <c r="AN569" t="s">
        <v>1548</v>
      </c>
      <c r="AO569" t="s">
        <v>70</v>
      </c>
      <c r="AP569" t="s">
        <v>2341</v>
      </c>
    </row>
    <row r="570" spans="1:42" x14ac:dyDescent="0.25">
      <c r="A570">
        <v>392</v>
      </c>
      <c r="B570">
        <v>429</v>
      </c>
      <c r="C570" s="4">
        <v>43977</v>
      </c>
      <c r="D570">
        <v>9</v>
      </c>
      <c r="E570" t="s">
        <v>41</v>
      </c>
      <c r="F570" t="s">
        <v>52</v>
      </c>
      <c r="G570" t="s">
        <v>55</v>
      </c>
      <c r="H570" t="s">
        <v>58</v>
      </c>
      <c r="I570" s="4">
        <v>43808</v>
      </c>
      <c r="J570">
        <v>3</v>
      </c>
      <c r="K570" t="s">
        <v>59</v>
      </c>
      <c r="L570" s="4">
        <v>43615</v>
      </c>
      <c r="M570" s="4">
        <v>43830</v>
      </c>
      <c r="N570">
        <v>1</v>
      </c>
      <c r="O570" t="s">
        <v>67</v>
      </c>
      <c r="P570" t="s">
        <v>229</v>
      </c>
      <c r="Q570">
        <v>1</v>
      </c>
      <c r="R570" t="s">
        <v>445</v>
      </c>
      <c r="S570" t="s">
        <v>1007</v>
      </c>
      <c r="T570" t="s">
        <v>1533</v>
      </c>
      <c r="U570" t="s">
        <v>80</v>
      </c>
      <c r="V570" t="s">
        <v>1548</v>
      </c>
      <c r="W570">
        <v>119.98</v>
      </c>
      <c r="X570">
        <v>29.98</v>
      </c>
      <c r="Y570">
        <v>1</v>
      </c>
      <c r="Z570" t="s">
        <v>79</v>
      </c>
      <c r="AA570" t="s">
        <v>2349</v>
      </c>
      <c r="AF570" s="4"/>
      <c r="AG570" s="4"/>
      <c r="AH570" t="s">
        <v>67</v>
      </c>
      <c r="AI570" t="s">
        <v>229</v>
      </c>
      <c r="AJ570" t="s">
        <v>445</v>
      </c>
      <c r="AK570" t="s">
        <v>1007</v>
      </c>
      <c r="AL570" t="s">
        <v>1533</v>
      </c>
      <c r="AM570" t="s">
        <v>80</v>
      </c>
      <c r="AN570" t="s">
        <v>1548</v>
      </c>
      <c r="AO570" t="s">
        <v>79</v>
      </c>
      <c r="AP570" t="s">
        <v>2349</v>
      </c>
    </row>
    <row r="571" spans="1:42" x14ac:dyDescent="0.25">
      <c r="A571">
        <v>393</v>
      </c>
      <c r="B571">
        <v>94</v>
      </c>
      <c r="C571" s="4">
        <v>43978</v>
      </c>
      <c r="D571">
        <v>10</v>
      </c>
      <c r="E571" t="s">
        <v>42</v>
      </c>
      <c r="F571" t="s">
        <v>53</v>
      </c>
      <c r="G571" t="s">
        <v>56</v>
      </c>
      <c r="H571" t="s">
        <v>57</v>
      </c>
      <c r="I571" s="4">
        <v>43844</v>
      </c>
      <c r="J571">
        <v>15</v>
      </c>
      <c r="K571" t="s">
        <v>62</v>
      </c>
      <c r="L571" s="4">
        <v>43615</v>
      </c>
      <c r="M571" s="4">
        <v>44413</v>
      </c>
      <c r="N571">
        <v>1</v>
      </c>
      <c r="O571" t="s">
        <v>110</v>
      </c>
      <c r="P571" t="s">
        <v>272</v>
      </c>
      <c r="Q571">
        <v>1</v>
      </c>
      <c r="R571" t="s">
        <v>660</v>
      </c>
      <c r="S571" t="s">
        <v>1204</v>
      </c>
      <c r="T571" t="s">
        <v>1728</v>
      </c>
      <c r="U571" t="s">
        <v>88</v>
      </c>
      <c r="V571" t="s">
        <v>1869</v>
      </c>
      <c r="W571">
        <v>83.96</v>
      </c>
      <c r="X571">
        <v>59.96</v>
      </c>
      <c r="Y571">
        <v>1</v>
      </c>
      <c r="Z571" t="s">
        <v>577</v>
      </c>
      <c r="AA571" t="s">
        <v>2468</v>
      </c>
      <c r="AF571" s="4"/>
      <c r="AG571" s="4"/>
      <c r="AH571" t="s">
        <v>67</v>
      </c>
      <c r="AI571" t="s">
        <v>229</v>
      </c>
      <c r="AJ571" t="s">
        <v>847</v>
      </c>
      <c r="AK571" t="s">
        <v>1384</v>
      </c>
      <c r="AL571" t="s">
        <v>1900</v>
      </c>
      <c r="AM571" t="s">
        <v>80</v>
      </c>
      <c r="AN571" t="s">
        <v>1548</v>
      </c>
      <c r="AO571" t="s">
        <v>872</v>
      </c>
      <c r="AP571" t="s">
        <v>2388</v>
      </c>
    </row>
    <row r="572" spans="1:42" x14ac:dyDescent="0.25">
      <c r="A572">
        <v>393</v>
      </c>
      <c r="B572">
        <v>94</v>
      </c>
      <c r="C572" s="4">
        <v>43978</v>
      </c>
      <c r="D572">
        <v>10</v>
      </c>
      <c r="E572" t="s">
        <v>42</v>
      </c>
      <c r="F572" t="s">
        <v>53</v>
      </c>
      <c r="G572" t="s">
        <v>56</v>
      </c>
      <c r="H572" t="s">
        <v>57</v>
      </c>
      <c r="I572" s="4">
        <v>43844</v>
      </c>
      <c r="J572">
        <v>15</v>
      </c>
      <c r="K572" t="s">
        <v>62</v>
      </c>
      <c r="L572" s="4">
        <v>43615</v>
      </c>
      <c r="M572" s="4">
        <v>44413</v>
      </c>
      <c r="N572">
        <v>1</v>
      </c>
      <c r="O572" t="s">
        <v>110</v>
      </c>
      <c r="P572" t="s">
        <v>272</v>
      </c>
      <c r="Q572">
        <v>1</v>
      </c>
      <c r="R572" t="s">
        <v>660</v>
      </c>
      <c r="S572" t="s">
        <v>1204</v>
      </c>
      <c r="T572" t="s">
        <v>1728</v>
      </c>
      <c r="U572" t="s">
        <v>88</v>
      </c>
      <c r="V572" t="s">
        <v>1869</v>
      </c>
      <c r="W572">
        <v>83.96</v>
      </c>
      <c r="X572">
        <v>59.96</v>
      </c>
      <c r="Y572">
        <v>1</v>
      </c>
      <c r="Z572" t="s">
        <v>577</v>
      </c>
      <c r="AA572" t="s">
        <v>2468</v>
      </c>
      <c r="AF572" s="4"/>
      <c r="AG572" s="4"/>
      <c r="AH572" t="s">
        <v>67</v>
      </c>
      <c r="AI572" t="s">
        <v>229</v>
      </c>
      <c r="AJ572" t="s">
        <v>847</v>
      </c>
      <c r="AK572" t="s">
        <v>1384</v>
      </c>
      <c r="AL572" t="s">
        <v>1900</v>
      </c>
      <c r="AM572" t="s">
        <v>80</v>
      </c>
      <c r="AN572" t="s">
        <v>1548</v>
      </c>
      <c r="AO572" t="s">
        <v>872</v>
      </c>
      <c r="AP572" t="s">
        <v>2388</v>
      </c>
    </row>
    <row r="573" spans="1:42" x14ac:dyDescent="0.25">
      <c r="A573">
        <v>394</v>
      </c>
      <c r="B573">
        <v>61</v>
      </c>
      <c r="C573" s="4">
        <v>43979</v>
      </c>
      <c r="D573">
        <v>7</v>
      </c>
      <c r="E573" t="s">
        <v>35</v>
      </c>
      <c r="F573" t="s">
        <v>46</v>
      </c>
      <c r="G573" t="s">
        <v>56</v>
      </c>
      <c r="H573" t="s">
        <v>57</v>
      </c>
      <c r="I573" s="4">
        <v>43703</v>
      </c>
      <c r="J573">
        <v>2</v>
      </c>
      <c r="K573" t="s">
        <v>60</v>
      </c>
      <c r="L573" s="4">
        <v>43615</v>
      </c>
      <c r="M573" s="4">
        <v>43830</v>
      </c>
      <c r="N573">
        <v>1</v>
      </c>
      <c r="O573" t="s">
        <v>86</v>
      </c>
      <c r="P573" t="s">
        <v>248</v>
      </c>
      <c r="Q573">
        <v>1</v>
      </c>
      <c r="R573" t="s">
        <v>441</v>
      </c>
      <c r="S573" t="s">
        <v>1003</v>
      </c>
      <c r="T573" t="s">
        <v>1535</v>
      </c>
      <c r="U573" t="s">
        <v>69</v>
      </c>
      <c r="V573" t="s">
        <v>1577</v>
      </c>
      <c r="W573">
        <v>43.99</v>
      </c>
      <c r="X573">
        <v>24.99</v>
      </c>
      <c r="Y573">
        <v>1</v>
      </c>
      <c r="Z573" t="s">
        <v>530</v>
      </c>
      <c r="AA573" t="s">
        <v>2367</v>
      </c>
      <c r="AF573" s="4"/>
      <c r="AG573" s="4"/>
      <c r="AH573" t="s">
        <v>86</v>
      </c>
      <c r="AI573" t="s">
        <v>248</v>
      </c>
      <c r="AJ573" t="s">
        <v>441</v>
      </c>
      <c r="AK573" t="s">
        <v>2640</v>
      </c>
      <c r="AL573" t="s">
        <v>1535</v>
      </c>
      <c r="AM573" t="s">
        <v>69</v>
      </c>
      <c r="AN573" t="s">
        <v>1577</v>
      </c>
      <c r="AO573" t="s">
        <v>530</v>
      </c>
      <c r="AP573" t="s">
        <v>2367</v>
      </c>
    </row>
    <row r="574" spans="1:42" x14ac:dyDescent="0.25">
      <c r="A574">
        <v>394</v>
      </c>
      <c r="B574">
        <v>61</v>
      </c>
      <c r="C574" s="4">
        <v>43979</v>
      </c>
      <c r="D574">
        <v>7</v>
      </c>
      <c r="E574" t="s">
        <v>35</v>
      </c>
      <c r="F574" t="s">
        <v>46</v>
      </c>
      <c r="G574" t="s">
        <v>56</v>
      </c>
      <c r="H574" t="s">
        <v>57</v>
      </c>
      <c r="I574" s="4">
        <v>43703</v>
      </c>
      <c r="J574">
        <v>2</v>
      </c>
      <c r="K574" t="s">
        <v>60</v>
      </c>
      <c r="L574" s="4">
        <v>43615</v>
      </c>
      <c r="M574" s="4">
        <v>43830</v>
      </c>
      <c r="N574">
        <v>1</v>
      </c>
      <c r="O574" t="s">
        <v>86</v>
      </c>
      <c r="P574" t="s">
        <v>248</v>
      </c>
      <c r="Q574">
        <v>1</v>
      </c>
      <c r="R574" t="s">
        <v>441</v>
      </c>
      <c r="S574" t="s">
        <v>1003</v>
      </c>
      <c r="T574" t="s">
        <v>1535</v>
      </c>
      <c r="U574" t="s">
        <v>69</v>
      </c>
      <c r="V574" t="s">
        <v>1577</v>
      </c>
      <c r="W574">
        <v>43.99</v>
      </c>
      <c r="X574">
        <v>24.99</v>
      </c>
      <c r="Y574">
        <v>1</v>
      </c>
      <c r="Z574" t="s">
        <v>530</v>
      </c>
      <c r="AA574" t="s">
        <v>2367</v>
      </c>
      <c r="AF574" s="4"/>
      <c r="AG574" s="4"/>
      <c r="AK574" t="s">
        <v>2641</v>
      </c>
    </row>
    <row r="575" spans="1:42" x14ac:dyDescent="0.25">
      <c r="A575">
        <v>395</v>
      </c>
      <c r="B575">
        <v>127</v>
      </c>
      <c r="C575" s="4">
        <v>43979</v>
      </c>
      <c r="D575">
        <v>5</v>
      </c>
      <c r="E575" t="s">
        <v>36</v>
      </c>
      <c r="F575" t="s">
        <v>47</v>
      </c>
      <c r="G575" t="s">
        <v>55</v>
      </c>
      <c r="H575" t="s">
        <v>58</v>
      </c>
      <c r="I575" s="4">
        <v>43587</v>
      </c>
      <c r="J575">
        <v>2</v>
      </c>
      <c r="L575" s="4"/>
      <c r="M575" s="4"/>
      <c r="N575">
        <v>1</v>
      </c>
      <c r="O575" t="s">
        <v>86</v>
      </c>
      <c r="P575" t="s">
        <v>248</v>
      </c>
      <c r="Q575">
        <v>1</v>
      </c>
      <c r="R575" t="s">
        <v>441</v>
      </c>
      <c r="S575" t="s">
        <v>1003</v>
      </c>
      <c r="T575" t="s">
        <v>1535</v>
      </c>
      <c r="U575" t="s">
        <v>69</v>
      </c>
      <c r="V575" t="s">
        <v>1577</v>
      </c>
      <c r="W575">
        <v>43.99</v>
      </c>
      <c r="X575">
        <v>24.99</v>
      </c>
      <c r="Y575">
        <v>1</v>
      </c>
      <c r="Z575" t="s">
        <v>530</v>
      </c>
      <c r="AA575" t="s">
        <v>2367</v>
      </c>
      <c r="AF575" s="4"/>
      <c r="AG575" s="4"/>
      <c r="AH575" t="s">
        <v>86</v>
      </c>
      <c r="AI575" t="s">
        <v>248</v>
      </c>
      <c r="AJ575" t="s">
        <v>441</v>
      </c>
      <c r="AK575" t="s">
        <v>2640</v>
      </c>
      <c r="AL575" t="s">
        <v>1535</v>
      </c>
      <c r="AM575" t="s">
        <v>69</v>
      </c>
      <c r="AN575" t="s">
        <v>1577</v>
      </c>
      <c r="AO575" t="s">
        <v>530</v>
      </c>
      <c r="AP575" t="s">
        <v>2367</v>
      </c>
    </row>
    <row r="576" spans="1:42" x14ac:dyDescent="0.25">
      <c r="A576">
        <v>395</v>
      </c>
      <c r="B576">
        <v>127</v>
      </c>
      <c r="C576" s="4">
        <v>43979</v>
      </c>
      <c r="D576">
        <v>5</v>
      </c>
      <c r="E576" t="s">
        <v>36</v>
      </c>
      <c r="F576" t="s">
        <v>47</v>
      </c>
      <c r="G576" t="s">
        <v>55</v>
      </c>
      <c r="H576" t="s">
        <v>58</v>
      </c>
      <c r="I576" s="4">
        <v>43587</v>
      </c>
      <c r="J576">
        <v>2</v>
      </c>
      <c r="L576" s="4"/>
      <c r="M576" s="4"/>
      <c r="N576">
        <v>1</v>
      </c>
      <c r="O576" t="s">
        <v>86</v>
      </c>
      <c r="P576" t="s">
        <v>248</v>
      </c>
      <c r="Q576">
        <v>1</v>
      </c>
      <c r="R576" t="s">
        <v>441</v>
      </c>
      <c r="S576" t="s">
        <v>1003</v>
      </c>
      <c r="T576" t="s">
        <v>1535</v>
      </c>
      <c r="U576" t="s">
        <v>69</v>
      </c>
      <c r="V576" t="s">
        <v>1577</v>
      </c>
      <c r="W576">
        <v>43.99</v>
      </c>
      <c r="X576">
        <v>24.99</v>
      </c>
      <c r="Y576">
        <v>1</v>
      </c>
      <c r="Z576" t="s">
        <v>530</v>
      </c>
      <c r="AA576" t="s">
        <v>2367</v>
      </c>
      <c r="AF576" s="4"/>
      <c r="AG576" s="4"/>
      <c r="AK576" t="s">
        <v>2641</v>
      </c>
    </row>
    <row r="577" spans="1:42" x14ac:dyDescent="0.25">
      <c r="A577">
        <v>396</v>
      </c>
      <c r="B577">
        <v>227</v>
      </c>
      <c r="C577" s="4">
        <v>43980</v>
      </c>
      <c r="D577">
        <v>10</v>
      </c>
      <c r="E577" t="s">
        <v>42</v>
      </c>
      <c r="F577" t="s">
        <v>53</v>
      </c>
      <c r="G577" t="s">
        <v>56</v>
      </c>
      <c r="H577" t="s">
        <v>57</v>
      </c>
      <c r="I577" s="4">
        <v>43613</v>
      </c>
      <c r="J577">
        <v>2</v>
      </c>
      <c r="L577" s="4"/>
      <c r="M577" s="4"/>
      <c r="N577">
        <v>1</v>
      </c>
      <c r="O577" t="s">
        <v>70</v>
      </c>
      <c r="P577" t="s">
        <v>232</v>
      </c>
      <c r="Q577">
        <v>1</v>
      </c>
      <c r="R577" t="s">
        <v>440</v>
      </c>
      <c r="S577" t="s">
        <v>1002</v>
      </c>
      <c r="T577" t="s">
        <v>1534</v>
      </c>
      <c r="U577" t="s">
        <v>80</v>
      </c>
      <c r="V577" t="s">
        <v>1517</v>
      </c>
      <c r="W577">
        <v>45.9</v>
      </c>
      <c r="X577">
        <v>39.979999999999997</v>
      </c>
      <c r="Y577">
        <v>1</v>
      </c>
      <c r="Z577" t="s">
        <v>432</v>
      </c>
      <c r="AA577" t="s">
        <v>2331</v>
      </c>
      <c r="AF577" s="4"/>
      <c r="AG577" s="4"/>
      <c r="AH577" t="s">
        <v>70</v>
      </c>
      <c r="AI577" t="s">
        <v>232</v>
      </c>
      <c r="AJ577" t="s">
        <v>440</v>
      </c>
      <c r="AK577" t="s">
        <v>1002</v>
      </c>
      <c r="AL577" t="s">
        <v>1534</v>
      </c>
      <c r="AM577" t="s">
        <v>80</v>
      </c>
      <c r="AN577" t="s">
        <v>1517</v>
      </c>
      <c r="AO577" t="s">
        <v>432</v>
      </c>
      <c r="AP577" t="s">
        <v>2331</v>
      </c>
    </row>
    <row r="578" spans="1:42" x14ac:dyDescent="0.25">
      <c r="A578">
        <v>397</v>
      </c>
      <c r="B578">
        <v>233</v>
      </c>
      <c r="C578" s="4">
        <v>43980</v>
      </c>
      <c r="D578">
        <v>2</v>
      </c>
      <c r="E578" t="s">
        <v>38</v>
      </c>
      <c r="F578" t="s">
        <v>49</v>
      </c>
      <c r="G578" t="s">
        <v>55</v>
      </c>
      <c r="H578" t="s">
        <v>57</v>
      </c>
      <c r="I578" s="4">
        <v>43719</v>
      </c>
      <c r="J578">
        <v>3</v>
      </c>
      <c r="K578" t="s">
        <v>59</v>
      </c>
      <c r="L578" s="4">
        <v>43615</v>
      </c>
      <c r="M578" s="4">
        <v>43830</v>
      </c>
      <c r="N578">
        <v>1</v>
      </c>
      <c r="O578" t="s">
        <v>79</v>
      </c>
      <c r="P578" t="s">
        <v>241</v>
      </c>
      <c r="Q578">
        <v>1</v>
      </c>
      <c r="R578" t="s">
        <v>515</v>
      </c>
      <c r="S578" t="s">
        <v>1078</v>
      </c>
      <c r="T578" t="s">
        <v>1587</v>
      </c>
      <c r="U578" t="s">
        <v>67</v>
      </c>
      <c r="V578" t="s">
        <v>1548</v>
      </c>
      <c r="W578">
        <v>164.97</v>
      </c>
      <c r="X578">
        <v>44.97</v>
      </c>
      <c r="Y578">
        <v>1</v>
      </c>
      <c r="Z578" t="s">
        <v>86</v>
      </c>
      <c r="AA578" t="s">
        <v>2350</v>
      </c>
      <c r="AF578" s="4"/>
      <c r="AG578" s="4"/>
      <c r="AH578" t="s">
        <v>79</v>
      </c>
      <c r="AI578" t="s">
        <v>241</v>
      </c>
      <c r="AJ578" t="s">
        <v>515</v>
      </c>
      <c r="AK578" t="s">
        <v>1078</v>
      </c>
      <c r="AL578" t="s">
        <v>1587</v>
      </c>
      <c r="AM578" t="s">
        <v>67</v>
      </c>
      <c r="AN578" t="s">
        <v>1548</v>
      </c>
      <c r="AO578" t="s">
        <v>86</v>
      </c>
      <c r="AP578" t="s">
        <v>2350</v>
      </c>
    </row>
    <row r="579" spans="1:42" x14ac:dyDescent="0.25">
      <c r="A579">
        <v>398</v>
      </c>
      <c r="B579">
        <v>195</v>
      </c>
      <c r="C579" s="4">
        <v>43981</v>
      </c>
      <c r="D579">
        <v>4</v>
      </c>
      <c r="E579" t="s">
        <v>40</v>
      </c>
      <c r="F579" t="s">
        <v>51</v>
      </c>
      <c r="G579" t="s">
        <v>56</v>
      </c>
      <c r="H579" t="s">
        <v>58</v>
      </c>
      <c r="I579" s="4">
        <v>43920</v>
      </c>
      <c r="J579">
        <v>7</v>
      </c>
      <c r="K579" t="s">
        <v>61</v>
      </c>
      <c r="L579" s="4">
        <v>43915</v>
      </c>
      <c r="M579" s="4">
        <v>44012</v>
      </c>
      <c r="N579">
        <v>1</v>
      </c>
      <c r="O579" t="s">
        <v>84</v>
      </c>
      <c r="P579" t="s">
        <v>246</v>
      </c>
      <c r="Q579">
        <v>1</v>
      </c>
      <c r="R579" t="s">
        <v>549</v>
      </c>
      <c r="S579" t="s">
        <v>1110</v>
      </c>
      <c r="T579" t="s">
        <v>1635</v>
      </c>
      <c r="U579" t="s">
        <v>67</v>
      </c>
      <c r="V579" t="s">
        <v>1548</v>
      </c>
      <c r="W579">
        <v>83.97</v>
      </c>
      <c r="X579">
        <v>44.97</v>
      </c>
      <c r="Y579">
        <v>1</v>
      </c>
      <c r="Z579" t="s">
        <v>410</v>
      </c>
      <c r="AA579" t="s">
        <v>2359</v>
      </c>
      <c r="AF579" s="4"/>
      <c r="AG579" s="4"/>
      <c r="AH579" t="s">
        <v>84</v>
      </c>
      <c r="AI579" t="s">
        <v>246</v>
      </c>
      <c r="AJ579" t="s">
        <v>549</v>
      </c>
      <c r="AK579" t="s">
        <v>1110</v>
      </c>
      <c r="AL579" t="s">
        <v>1635</v>
      </c>
      <c r="AM579" t="s">
        <v>67</v>
      </c>
      <c r="AN579" t="s">
        <v>1548</v>
      </c>
      <c r="AO579" t="s">
        <v>410</v>
      </c>
      <c r="AP579" t="s">
        <v>2359</v>
      </c>
    </row>
    <row r="580" spans="1:42" x14ac:dyDescent="0.25">
      <c r="A580">
        <v>399</v>
      </c>
      <c r="B580">
        <v>374</v>
      </c>
      <c r="C580" s="4">
        <v>43981</v>
      </c>
      <c r="D580">
        <v>8</v>
      </c>
      <c r="E580" t="s">
        <v>43</v>
      </c>
      <c r="F580" t="s">
        <v>54</v>
      </c>
      <c r="G580" t="s">
        <v>55</v>
      </c>
      <c r="H580" t="s">
        <v>57</v>
      </c>
      <c r="I580" s="4">
        <v>43696</v>
      </c>
      <c r="J580">
        <v>3</v>
      </c>
      <c r="K580" t="s">
        <v>59</v>
      </c>
      <c r="L580" s="4">
        <v>43615</v>
      </c>
      <c r="M580" s="4">
        <v>43830</v>
      </c>
      <c r="N580">
        <v>2</v>
      </c>
      <c r="O580" t="s">
        <v>63</v>
      </c>
      <c r="P580" t="s">
        <v>225</v>
      </c>
      <c r="Q580">
        <v>2</v>
      </c>
      <c r="R580" t="s">
        <v>661</v>
      </c>
      <c r="S580" t="s">
        <v>1205</v>
      </c>
      <c r="T580" t="s">
        <v>1729</v>
      </c>
      <c r="U580" t="s">
        <v>88</v>
      </c>
      <c r="V580" t="s">
        <v>2030</v>
      </c>
      <c r="W580">
        <v>191.08</v>
      </c>
      <c r="X580">
        <v>69.959999999999994</v>
      </c>
      <c r="Y580">
        <v>2</v>
      </c>
      <c r="Z580" t="s">
        <v>2167</v>
      </c>
      <c r="AA580" t="s">
        <v>2447</v>
      </c>
      <c r="AF580" s="4"/>
      <c r="AG580" s="4"/>
      <c r="AH580" t="s">
        <v>70</v>
      </c>
      <c r="AI580" t="s">
        <v>232</v>
      </c>
      <c r="AJ580" t="s">
        <v>728</v>
      </c>
      <c r="AK580" t="s">
        <v>1178</v>
      </c>
      <c r="AL580" t="s">
        <v>1787</v>
      </c>
      <c r="AM580" t="s">
        <v>80</v>
      </c>
      <c r="AN580" t="s">
        <v>1517</v>
      </c>
      <c r="AO580" t="s">
        <v>673</v>
      </c>
      <c r="AP580" t="s">
        <v>2348</v>
      </c>
    </row>
    <row r="581" spans="1:42" x14ac:dyDescent="0.25">
      <c r="A581">
        <v>399</v>
      </c>
      <c r="B581">
        <v>374</v>
      </c>
      <c r="C581" s="4">
        <v>43981</v>
      </c>
      <c r="D581">
        <v>8</v>
      </c>
      <c r="E581" t="s">
        <v>43</v>
      </c>
      <c r="F581" t="s">
        <v>54</v>
      </c>
      <c r="G581" t="s">
        <v>55</v>
      </c>
      <c r="H581" t="s">
        <v>57</v>
      </c>
      <c r="I581" s="4">
        <v>43696</v>
      </c>
      <c r="J581">
        <v>3</v>
      </c>
      <c r="K581" t="s">
        <v>59</v>
      </c>
      <c r="L581" s="4">
        <v>43615</v>
      </c>
      <c r="M581" s="4">
        <v>43830</v>
      </c>
      <c r="N581">
        <v>2</v>
      </c>
      <c r="O581" t="s">
        <v>63</v>
      </c>
      <c r="P581" t="s">
        <v>225</v>
      </c>
      <c r="Q581">
        <v>2</v>
      </c>
      <c r="R581" t="s">
        <v>661</v>
      </c>
      <c r="S581" t="s">
        <v>1205</v>
      </c>
      <c r="T581" t="s">
        <v>1729</v>
      </c>
      <c r="U581" t="s">
        <v>88</v>
      </c>
      <c r="V581" t="s">
        <v>2030</v>
      </c>
      <c r="W581">
        <v>191.08</v>
      </c>
      <c r="X581">
        <v>69.959999999999994</v>
      </c>
      <c r="Y581">
        <v>2</v>
      </c>
      <c r="Z581" t="s">
        <v>2167</v>
      </c>
      <c r="AA581" t="s">
        <v>2447</v>
      </c>
      <c r="AF581" s="4"/>
      <c r="AG581" s="4"/>
      <c r="AH581" t="s">
        <v>79</v>
      </c>
      <c r="AI581" t="s">
        <v>241</v>
      </c>
      <c r="AJ581" t="s">
        <v>634</v>
      </c>
      <c r="AK581" t="s">
        <v>1182</v>
      </c>
      <c r="AL581" t="s">
        <v>1614</v>
      </c>
      <c r="AM581" t="s">
        <v>80</v>
      </c>
      <c r="AN581" t="s">
        <v>1548</v>
      </c>
      <c r="AO581" t="s">
        <v>455</v>
      </c>
      <c r="AP581" t="s">
        <v>2340</v>
      </c>
    </row>
    <row r="582" spans="1:42" x14ac:dyDescent="0.25">
      <c r="A582">
        <v>400</v>
      </c>
      <c r="B582">
        <v>440</v>
      </c>
      <c r="C582" s="4">
        <v>43981</v>
      </c>
      <c r="D582">
        <v>6</v>
      </c>
      <c r="E582" t="s">
        <v>33</v>
      </c>
      <c r="F582" t="s">
        <v>44</v>
      </c>
      <c r="G582" t="s">
        <v>55</v>
      </c>
      <c r="H582" t="s">
        <v>58</v>
      </c>
      <c r="I582" s="4">
        <v>43717</v>
      </c>
      <c r="J582">
        <v>1</v>
      </c>
      <c r="K582" t="s">
        <v>61</v>
      </c>
      <c r="L582" s="4">
        <v>43615</v>
      </c>
      <c r="M582" s="4">
        <v>43830</v>
      </c>
      <c r="N582">
        <v>3</v>
      </c>
      <c r="O582" t="s">
        <v>158</v>
      </c>
      <c r="P582" t="s">
        <v>320</v>
      </c>
      <c r="Q582">
        <v>3</v>
      </c>
      <c r="R582" t="s">
        <v>662</v>
      </c>
      <c r="S582" t="s">
        <v>1206</v>
      </c>
      <c r="T582" t="s">
        <v>1730</v>
      </c>
      <c r="U582" t="s">
        <v>1997</v>
      </c>
      <c r="V582" t="s">
        <v>2041</v>
      </c>
      <c r="W582">
        <v>229.87</v>
      </c>
      <c r="X582">
        <v>74.95</v>
      </c>
      <c r="Y582">
        <v>3</v>
      </c>
      <c r="Z582" t="s">
        <v>2186</v>
      </c>
      <c r="AA582" t="s">
        <v>2469</v>
      </c>
      <c r="AF582" s="4"/>
      <c r="AG582" s="4"/>
      <c r="AH582" t="s">
        <v>67</v>
      </c>
      <c r="AI582" t="s">
        <v>229</v>
      </c>
      <c r="AJ582" t="s">
        <v>391</v>
      </c>
      <c r="AK582" t="s">
        <v>953</v>
      </c>
      <c r="AL582" t="s">
        <v>1487</v>
      </c>
      <c r="AM582" t="s">
        <v>69</v>
      </c>
      <c r="AN582" t="s">
        <v>1548</v>
      </c>
      <c r="AO582" t="s">
        <v>90</v>
      </c>
      <c r="AP582" t="s">
        <v>2328</v>
      </c>
    </row>
    <row r="583" spans="1:42" x14ac:dyDescent="0.25">
      <c r="A583">
        <v>400</v>
      </c>
      <c r="B583">
        <v>440</v>
      </c>
      <c r="C583" s="4">
        <v>43981</v>
      </c>
      <c r="D583">
        <v>6</v>
      </c>
      <c r="E583" t="s">
        <v>33</v>
      </c>
      <c r="F583" t="s">
        <v>44</v>
      </c>
      <c r="G583" t="s">
        <v>55</v>
      </c>
      <c r="H583" t="s">
        <v>58</v>
      </c>
      <c r="I583" s="4">
        <v>43717</v>
      </c>
      <c r="J583">
        <v>1</v>
      </c>
      <c r="K583" t="s">
        <v>61</v>
      </c>
      <c r="L583" s="4">
        <v>43615</v>
      </c>
      <c r="M583" s="4">
        <v>43830</v>
      </c>
      <c r="N583">
        <v>3</v>
      </c>
      <c r="O583" t="s">
        <v>158</v>
      </c>
      <c r="P583" t="s">
        <v>320</v>
      </c>
      <c r="Q583">
        <v>3</v>
      </c>
      <c r="R583" t="s">
        <v>662</v>
      </c>
      <c r="S583" t="s">
        <v>1206</v>
      </c>
      <c r="T583" t="s">
        <v>1730</v>
      </c>
      <c r="U583" t="s">
        <v>1997</v>
      </c>
      <c r="V583" t="s">
        <v>2041</v>
      </c>
      <c r="W583">
        <v>229.87</v>
      </c>
      <c r="X583">
        <v>74.95</v>
      </c>
      <c r="Y583">
        <v>3</v>
      </c>
      <c r="Z583" t="s">
        <v>2186</v>
      </c>
      <c r="AA583" t="s">
        <v>2469</v>
      </c>
      <c r="AF583" s="4"/>
      <c r="AG583" s="4"/>
      <c r="AH583" t="s">
        <v>80</v>
      </c>
      <c r="AI583" t="s">
        <v>242</v>
      </c>
      <c r="AJ583" t="s">
        <v>619</v>
      </c>
      <c r="AK583" t="s">
        <v>1016</v>
      </c>
      <c r="AL583" t="s">
        <v>1695</v>
      </c>
      <c r="AM583" t="s">
        <v>67</v>
      </c>
      <c r="AN583" t="s">
        <v>1548</v>
      </c>
      <c r="AO583" t="s">
        <v>70</v>
      </c>
      <c r="AP583" t="s">
        <v>2341</v>
      </c>
    </row>
    <row r="584" spans="1:42" x14ac:dyDescent="0.25">
      <c r="A584">
        <v>400</v>
      </c>
      <c r="B584">
        <v>440</v>
      </c>
      <c r="C584" s="4">
        <v>43981</v>
      </c>
      <c r="D584">
        <v>6</v>
      </c>
      <c r="E584" t="s">
        <v>33</v>
      </c>
      <c r="F584" t="s">
        <v>44</v>
      </c>
      <c r="G584" t="s">
        <v>55</v>
      </c>
      <c r="H584" t="s">
        <v>58</v>
      </c>
      <c r="I584" s="4">
        <v>43717</v>
      </c>
      <c r="J584">
        <v>1</v>
      </c>
      <c r="K584" t="s">
        <v>61</v>
      </c>
      <c r="L584" s="4">
        <v>43615</v>
      </c>
      <c r="M584" s="4">
        <v>43830</v>
      </c>
      <c r="N584">
        <v>3</v>
      </c>
      <c r="O584" t="s">
        <v>158</v>
      </c>
      <c r="P584" t="s">
        <v>320</v>
      </c>
      <c r="Q584">
        <v>3</v>
      </c>
      <c r="R584" t="s">
        <v>662</v>
      </c>
      <c r="S584" t="s">
        <v>1206</v>
      </c>
      <c r="T584" t="s">
        <v>1730</v>
      </c>
      <c r="U584" t="s">
        <v>1997</v>
      </c>
      <c r="V584" t="s">
        <v>2041</v>
      </c>
      <c r="W584">
        <v>229.87</v>
      </c>
      <c r="X584">
        <v>74.95</v>
      </c>
      <c r="Y584">
        <v>3</v>
      </c>
      <c r="Z584" t="s">
        <v>2186</v>
      </c>
      <c r="AA584" t="s">
        <v>2469</v>
      </c>
      <c r="AF584" s="4"/>
      <c r="AG584" s="4"/>
      <c r="AH584" t="s">
        <v>79</v>
      </c>
      <c r="AI584" t="s">
        <v>241</v>
      </c>
      <c r="AJ584" t="s">
        <v>770</v>
      </c>
      <c r="AK584" t="s">
        <v>1182</v>
      </c>
      <c r="AL584" t="s">
        <v>1614</v>
      </c>
      <c r="AM584" t="s">
        <v>69</v>
      </c>
      <c r="AN584" t="s">
        <v>1548</v>
      </c>
      <c r="AO584" t="s">
        <v>455</v>
      </c>
      <c r="AP584" t="s">
        <v>2340</v>
      </c>
    </row>
    <row r="585" spans="1:42" x14ac:dyDescent="0.25">
      <c r="A585">
        <v>401</v>
      </c>
      <c r="B585">
        <v>440</v>
      </c>
      <c r="C585" s="4">
        <v>43981</v>
      </c>
      <c r="D585">
        <v>6</v>
      </c>
      <c r="E585" t="s">
        <v>33</v>
      </c>
      <c r="F585" t="s">
        <v>44</v>
      </c>
      <c r="G585" t="s">
        <v>55</v>
      </c>
      <c r="H585" t="s">
        <v>58</v>
      </c>
      <c r="I585" s="4">
        <v>43717</v>
      </c>
      <c r="J585">
        <v>1</v>
      </c>
      <c r="K585" t="s">
        <v>61</v>
      </c>
      <c r="L585" s="4">
        <v>43615</v>
      </c>
      <c r="M585" s="4">
        <v>43830</v>
      </c>
      <c r="N585">
        <v>2</v>
      </c>
      <c r="O585" t="s">
        <v>139</v>
      </c>
      <c r="P585" t="s">
        <v>301</v>
      </c>
      <c r="Q585">
        <v>2</v>
      </c>
      <c r="R585" t="s">
        <v>663</v>
      </c>
      <c r="S585" t="s">
        <v>1207</v>
      </c>
      <c r="T585" t="s">
        <v>1731</v>
      </c>
      <c r="U585" t="s">
        <v>75</v>
      </c>
      <c r="V585" t="s">
        <v>1869</v>
      </c>
      <c r="W585">
        <v>214.95</v>
      </c>
      <c r="X585">
        <v>74.95</v>
      </c>
      <c r="Y585">
        <v>2</v>
      </c>
      <c r="Z585" t="s">
        <v>2187</v>
      </c>
      <c r="AA585" t="s">
        <v>2470</v>
      </c>
      <c r="AF585" s="4"/>
      <c r="AG585" s="4"/>
      <c r="AH585" t="s">
        <v>67</v>
      </c>
      <c r="AI585" t="s">
        <v>229</v>
      </c>
      <c r="AJ585" t="s">
        <v>677</v>
      </c>
      <c r="AK585" t="s">
        <v>978</v>
      </c>
      <c r="AL585" t="s">
        <v>1577</v>
      </c>
      <c r="AM585" t="s">
        <v>80</v>
      </c>
      <c r="AN585" t="s">
        <v>1548</v>
      </c>
      <c r="AO585" t="s">
        <v>455</v>
      </c>
      <c r="AP585" t="s">
        <v>2340</v>
      </c>
    </row>
    <row r="586" spans="1:42" x14ac:dyDescent="0.25">
      <c r="A586">
        <v>401</v>
      </c>
      <c r="B586">
        <v>440</v>
      </c>
      <c r="C586" s="4">
        <v>43981</v>
      </c>
      <c r="D586">
        <v>6</v>
      </c>
      <c r="E586" t="s">
        <v>33</v>
      </c>
      <c r="F586" t="s">
        <v>44</v>
      </c>
      <c r="G586" t="s">
        <v>55</v>
      </c>
      <c r="H586" t="s">
        <v>58</v>
      </c>
      <c r="I586" s="4">
        <v>43717</v>
      </c>
      <c r="J586">
        <v>1</v>
      </c>
      <c r="K586" t="s">
        <v>61</v>
      </c>
      <c r="L586" s="4">
        <v>43615</v>
      </c>
      <c r="M586" s="4">
        <v>43830</v>
      </c>
      <c r="N586">
        <v>2</v>
      </c>
      <c r="O586" t="s">
        <v>139</v>
      </c>
      <c r="P586" t="s">
        <v>301</v>
      </c>
      <c r="Q586">
        <v>2</v>
      </c>
      <c r="R586" t="s">
        <v>663</v>
      </c>
      <c r="S586" t="s">
        <v>1207</v>
      </c>
      <c r="T586" t="s">
        <v>1731</v>
      </c>
      <c r="U586" t="s">
        <v>75</v>
      </c>
      <c r="V586" t="s">
        <v>1869</v>
      </c>
      <c r="W586">
        <v>214.95</v>
      </c>
      <c r="X586">
        <v>74.95</v>
      </c>
      <c r="Y586">
        <v>2</v>
      </c>
      <c r="Z586" t="s">
        <v>2187</v>
      </c>
      <c r="AA586" t="s">
        <v>2470</v>
      </c>
      <c r="AF586" s="4"/>
      <c r="AG586" s="4"/>
      <c r="AH586" t="s">
        <v>79</v>
      </c>
      <c r="AI586" t="s">
        <v>241</v>
      </c>
      <c r="AJ586" t="s">
        <v>562</v>
      </c>
      <c r="AK586" t="s">
        <v>1078</v>
      </c>
      <c r="AL586" t="s">
        <v>1587</v>
      </c>
      <c r="AM586" t="s">
        <v>67</v>
      </c>
      <c r="AN586" t="s">
        <v>1548</v>
      </c>
      <c r="AO586" t="s">
        <v>86</v>
      </c>
      <c r="AP586" t="s">
        <v>2350</v>
      </c>
    </row>
    <row r="587" spans="1:42" x14ac:dyDescent="0.25">
      <c r="A587">
        <v>402</v>
      </c>
      <c r="B587">
        <v>376</v>
      </c>
      <c r="C587" s="4">
        <v>43982</v>
      </c>
      <c r="D587">
        <v>2</v>
      </c>
      <c r="E587" t="s">
        <v>38</v>
      </c>
      <c r="F587" t="s">
        <v>49</v>
      </c>
      <c r="G587" t="s">
        <v>56</v>
      </c>
      <c r="H587" t="s">
        <v>58</v>
      </c>
      <c r="I587" s="4">
        <v>43687</v>
      </c>
      <c r="J587">
        <v>2</v>
      </c>
      <c r="K587" t="s">
        <v>60</v>
      </c>
      <c r="L587" s="4">
        <v>43615</v>
      </c>
      <c r="M587" s="4">
        <v>43830</v>
      </c>
      <c r="N587">
        <v>1</v>
      </c>
      <c r="O587" t="s">
        <v>86</v>
      </c>
      <c r="P587" t="s">
        <v>248</v>
      </c>
      <c r="Q587">
        <v>1</v>
      </c>
      <c r="R587" t="s">
        <v>513</v>
      </c>
      <c r="S587" t="s">
        <v>1076</v>
      </c>
      <c r="T587" t="s">
        <v>1603</v>
      </c>
      <c r="U587" t="s">
        <v>80</v>
      </c>
      <c r="V587" t="s">
        <v>1577</v>
      </c>
      <c r="W587">
        <v>45.36</v>
      </c>
      <c r="X587">
        <v>49.98</v>
      </c>
      <c r="Y587">
        <v>1</v>
      </c>
      <c r="Z587" t="s">
        <v>549</v>
      </c>
      <c r="AA587" t="s">
        <v>2362</v>
      </c>
      <c r="AF587" s="4"/>
      <c r="AG587" s="4"/>
      <c r="AH587" t="s">
        <v>86</v>
      </c>
      <c r="AI587" t="s">
        <v>248</v>
      </c>
      <c r="AJ587" t="s">
        <v>513</v>
      </c>
      <c r="AK587" t="s">
        <v>1076</v>
      </c>
      <c r="AL587" t="s">
        <v>1603</v>
      </c>
      <c r="AM587" t="s">
        <v>80</v>
      </c>
      <c r="AN587" t="s">
        <v>1577</v>
      </c>
      <c r="AO587" t="s">
        <v>549</v>
      </c>
      <c r="AP587" t="s">
        <v>2362</v>
      </c>
    </row>
    <row r="588" spans="1:42" x14ac:dyDescent="0.25">
      <c r="A588">
        <v>403</v>
      </c>
      <c r="B588">
        <v>470</v>
      </c>
      <c r="C588" s="4">
        <v>43982</v>
      </c>
      <c r="D588">
        <v>3</v>
      </c>
      <c r="E588" t="s">
        <v>34</v>
      </c>
      <c r="F588" t="s">
        <v>45</v>
      </c>
      <c r="G588" t="s">
        <v>55</v>
      </c>
      <c r="H588" t="s">
        <v>58</v>
      </c>
      <c r="I588" s="4">
        <v>43831</v>
      </c>
      <c r="J588">
        <v>5</v>
      </c>
      <c r="K588" t="s">
        <v>60</v>
      </c>
      <c r="L588" s="4">
        <v>43831</v>
      </c>
      <c r="M588" s="4">
        <v>43921</v>
      </c>
      <c r="N588">
        <v>1</v>
      </c>
      <c r="O588" t="s">
        <v>79</v>
      </c>
      <c r="P588" t="s">
        <v>241</v>
      </c>
      <c r="Q588">
        <v>1</v>
      </c>
      <c r="R588" t="s">
        <v>562</v>
      </c>
      <c r="S588" t="s">
        <v>1078</v>
      </c>
      <c r="T588" t="s">
        <v>1587</v>
      </c>
      <c r="U588" t="s">
        <v>69</v>
      </c>
      <c r="V588" t="s">
        <v>1548</v>
      </c>
      <c r="W588">
        <v>54.99</v>
      </c>
      <c r="X588">
        <v>14.99</v>
      </c>
      <c r="Y588">
        <v>1</v>
      </c>
      <c r="Z588" t="s">
        <v>86</v>
      </c>
      <c r="AA588" t="s">
        <v>2350</v>
      </c>
      <c r="AF588" s="4"/>
      <c r="AG588" s="4"/>
      <c r="AH588" t="s">
        <v>79</v>
      </c>
      <c r="AI588" t="s">
        <v>241</v>
      </c>
      <c r="AJ588" t="s">
        <v>562</v>
      </c>
      <c r="AK588" t="s">
        <v>1078</v>
      </c>
      <c r="AL588" t="s">
        <v>1587</v>
      </c>
      <c r="AM588" t="s">
        <v>69</v>
      </c>
      <c r="AN588" t="s">
        <v>1548</v>
      </c>
      <c r="AO588" t="s">
        <v>86</v>
      </c>
      <c r="AP588" t="s">
        <v>2350</v>
      </c>
    </row>
    <row r="589" spans="1:42" x14ac:dyDescent="0.25">
      <c r="A589">
        <v>404</v>
      </c>
      <c r="B589">
        <v>34</v>
      </c>
      <c r="C589" s="4">
        <v>43984</v>
      </c>
      <c r="D589">
        <v>4</v>
      </c>
      <c r="E589" t="s">
        <v>40</v>
      </c>
      <c r="F589" t="s">
        <v>51</v>
      </c>
      <c r="G589" t="s">
        <v>56</v>
      </c>
      <c r="H589" t="s">
        <v>58</v>
      </c>
      <c r="I589" s="4">
        <v>43930</v>
      </c>
      <c r="J589">
        <v>7</v>
      </c>
      <c r="K589" t="s">
        <v>61</v>
      </c>
      <c r="L589" s="4">
        <v>43915</v>
      </c>
      <c r="M589" s="4">
        <v>44012</v>
      </c>
      <c r="N589">
        <v>1</v>
      </c>
      <c r="O589" t="s">
        <v>105</v>
      </c>
      <c r="P589" t="s">
        <v>267</v>
      </c>
      <c r="Q589">
        <v>2</v>
      </c>
      <c r="R589" t="s">
        <v>664</v>
      </c>
      <c r="S589" t="s">
        <v>1208</v>
      </c>
      <c r="T589" t="s">
        <v>1732</v>
      </c>
      <c r="U589" t="s">
        <v>110</v>
      </c>
      <c r="V589" t="s">
        <v>1869</v>
      </c>
      <c r="W589">
        <v>236.82</v>
      </c>
      <c r="X589">
        <v>89.94</v>
      </c>
      <c r="Y589">
        <v>1</v>
      </c>
      <c r="Z589" t="s">
        <v>82</v>
      </c>
      <c r="AA589" t="s">
        <v>2409</v>
      </c>
      <c r="AF589" s="4"/>
      <c r="AG589" s="4"/>
      <c r="AH589" t="s">
        <v>79</v>
      </c>
      <c r="AI589" t="s">
        <v>241</v>
      </c>
      <c r="AJ589" t="s">
        <v>617</v>
      </c>
      <c r="AK589" t="s">
        <v>1168</v>
      </c>
      <c r="AL589" t="s">
        <v>1614</v>
      </c>
      <c r="AM589" t="s">
        <v>67</v>
      </c>
      <c r="AN589" t="s">
        <v>1548</v>
      </c>
      <c r="AO589" t="s">
        <v>86</v>
      </c>
      <c r="AP589" t="s">
        <v>2350</v>
      </c>
    </row>
    <row r="590" spans="1:42" x14ac:dyDescent="0.25">
      <c r="A590">
        <v>404</v>
      </c>
      <c r="B590">
        <v>34</v>
      </c>
      <c r="C590" s="4">
        <v>43984</v>
      </c>
      <c r="D590">
        <v>4</v>
      </c>
      <c r="E590" t="s">
        <v>40</v>
      </c>
      <c r="F590" t="s">
        <v>51</v>
      </c>
      <c r="G590" t="s">
        <v>56</v>
      </c>
      <c r="H590" t="s">
        <v>58</v>
      </c>
      <c r="I590" s="4">
        <v>43930</v>
      </c>
      <c r="J590">
        <v>7</v>
      </c>
      <c r="K590" t="s">
        <v>61</v>
      </c>
      <c r="L590" s="4">
        <v>43915</v>
      </c>
      <c r="M590" s="4">
        <v>44012</v>
      </c>
      <c r="N590">
        <v>1</v>
      </c>
      <c r="O590" t="s">
        <v>105</v>
      </c>
      <c r="P590" t="s">
        <v>267</v>
      </c>
      <c r="Q590">
        <v>2</v>
      </c>
      <c r="R590" t="s">
        <v>664</v>
      </c>
      <c r="S590" t="s">
        <v>1208</v>
      </c>
      <c r="T590" t="s">
        <v>1732</v>
      </c>
      <c r="U590" t="s">
        <v>110</v>
      </c>
      <c r="V590" t="s">
        <v>1869</v>
      </c>
      <c r="W590">
        <v>236.82</v>
      </c>
      <c r="X590">
        <v>89.94</v>
      </c>
      <c r="Y590">
        <v>1</v>
      </c>
      <c r="Z590" t="s">
        <v>82</v>
      </c>
      <c r="AA590" t="s">
        <v>2409</v>
      </c>
      <c r="AF590" s="4"/>
      <c r="AG590" s="4"/>
      <c r="AH590" t="s">
        <v>79</v>
      </c>
      <c r="AI590" t="s">
        <v>241</v>
      </c>
      <c r="AJ590" t="s">
        <v>86</v>
      </c>
      <c r="AK590" t="s">
        <v>1044</v>
      </c>
      <c r="AL590" t="s">
        <v>1572</v>
      </c>
      <c r="AM590" t="s">
        <v>67</v>
      </c>
      <c r="AN590" t="s">
        <v>1548</v>
      </c>
      <c r="AO590" t="s">
        <v>86</v>
      </c>
      <c r="AP590" t="s">
        <v>2350</v>
      </c>
    </row>
    <row r="591" spans="1:42" x14ac:dyDescent="0.25">
      <c r="A591">
        <v>405</v>
      </c>
      <c r="B591">
        <v>45</v>
      </c>
      <c r="C591" s="4">
        <v>43984</v>
      </c>
      <c r="D591">
        <v>1</v>
      </c>
      <c r="E591" t="s">
        <v>39</v>
      </c>
      <c r="F591" t="s">
        <v>50</v>
      </c>
      <c r="G591" t="s">
        <v>56</v>
      </c>
      <c r="H591" t="s">
        <v>58</v>
      </c>
      <c r="I591" s="4">
        <v>43720</v>
      </c>
      <c r="J591">
        <v>1</v>
      </c>
      <c r="K591" t="s">
        <v>61</v>
      </c>
      <c r="L591" s="4">
        <v>43615</v>
      </c>
      <c r="M591" s="4">
        <v>43830</v>
      </c>
      <c r="N591">
        <v>1</v>
      </c>
      <c r="O591" t="s">
        <v>79</v>
      </c>
      <c r="P591" t="s">
        <v>241</v>
      </c>
      <c r="Q591">
        <v>1</v>
      </c>
      <c r="R591" t="s">
        <v>629</v>
      </c>
      <c r="S591" t="s">
        <v>965</v>
      </c>
      <c r="T591" t="s">
        <v>1703</v>
      </c>
      <c r="U591" t="s">
        <v>69</v>
      </c>
      <c r="V591" t="s">
        <v>1562</v>
      </c>
      <c r="W591">
        <v>119.95</v>
      </c>
      <c r="X591">
        <v>9.99</v>
      </c>
      <c r="Y591">
        <v>1</v>
      </c>
      <c r="Z591" t="s">
        <v>86</v>
      </c>
      <c r="AA591" t="s">
        <v>2350</v>
      </c>
      <c r="AF591" s="4"/>
      <c r="AG591" s="4"/>
      <c r="AH591" t="s">
        <v>79</v>
      </c>
      <c r="AI591" t="s">
        <v>241</v>
      </c>
      <c r="AJ591" t="s">
        <v>629</v>
      </c>
      <c r="AK591" t="s">
        <v>965</v>
      </c>
      <c r="AL591" t="s">
        <v>1703</v>
      </c>
      <c r="AM591" t="s">
        <v>69</v>
      </c>
      <c r="AN591" t="s">
        <v>1562</v>
      </c>
      <c r="AO591" t="s">
        <v>86</v>
      </c>
      <c r="AP591" t="s">
        <v>2350</v>
      </c>
    </row>
    <row r="592" spans="1:42" x14ac:dyDescent="0.25">
      <c r="A592">
        <v>406</v>
      </c>
      <c r="B592">
        <v>118</v>
      </c>
      <c r="C592" s="4">
        <v>43986</v>
      </c>
      <c r="D592">
        <v>6</v>
      </c>
      <c r="E592" t="s">
        <v>33</v>
      </c>
      <c r="F592" t="s">
        <v>44</v>
      </c>
      <c r="G592" t="s">
        <v>55</v>
      </c>
      <c r="H592" t="s">
        <v>58</v>
      </c>
      <c r="I592" s="4">
        <v>43959</v>
      </c>
      <c r="J592">
        <v>9</v>
      </c>
      <c r="K592" t="s">
        <v>59</v>
      </c>
      <c r="L592" s="4">
        <v>43952</v>
      </c>
      <c r="M592" s="4">
        <v>44075</v>
      </c>
      <c r="N592">
        <v>1</v>
      </c>
      <c r="O592" t="s">
        <v>80</v>
      </c>
      <c r="P592" t="s">
        <v>242</v>
      </c>
      <c r="Q592">
        <v>1</v>
      </c>
      <c r="R592" t="s">
        <v>665</v>
      </c>
      <c r="S592" t="s">
        <v>1209</v>
      </c>
      <c r="T592" t="s">
        <v>1652</v>
      </c>
      <c r="U592" t="s">
        <v>69</v>
      </c>
      <c r="V592" t="s">
        <v>1548</v>
      </c>
      <c r="W592">
        <v>13.99</v>
      </c>
      <c r="X592">
        <v>14.99</v>
      </c>
      <c r="Y592">
        <v>1</v>
      </c>
      <c r="Z592" t="s">
        <v>79</v>
      </c>
      <c r="AA592" t="s">
        <v>2349</v>
      </c>
      <c r="AB592">
        <v>4</v>
      </c>
      <c r="AC592" t="s">
        <v>2633</v>
      </c>
      <c r="AD592">
        <v>870</v>
      </c>
      <c r="AE592" t="s">
        <v>2638</v>
      </c>
      <c r="AF592" s="4">
        <v>43983</v>
      </c>
      <c r="AG592" s="4">
        <v>44027</v>
      </c>
      <c r="AH592" t="s">
        <v>80</v>
      </c>
      <c r="AI592" t="s">
        <v>242</v>
      </c>
      <c r="AJ592" t="s">
        <v>665</v>
      </c>
      <c r="AK592" t="s">
        <v>1209</v>
      </c>
      <c r="AL592" t="s">
        <v>1652</v>
      </c>
      <c r="AM592" t="s">
        <v>69</v>
      </c>
      <c r="AN592" t="s">
        <v>1548</v>
      </c>
      <c r="AO592" t="s">
        <v>79</v>
      </c>
      <c r="AP592" t="s">
        <v>2349</v>
      </c>
    </row>
    <row r="593" spans="1:42" x14ac:dyDescent="0.25">
      <c r="A593">
        <v>407</v>
      </c>
      <c r="B593">
        <v>131</v>
      </c>
      <c r="C593" s="4">
        <v>43986</v>
      </c>
      <c r="D593">
        <v>2</v>
      </c>
      <c r="E593" t="s">
        <v>38</v>
      </c>
      <c r="F593" t="s">
        <v>49</v>
      </c>
      <c r="G593" t="s">
        <v>56</v>
      </c>
      <c r="H593" t="s">
        <v>57</v>
      </c>
      <c r="I593" s="4">
        <v>43813</v>
      </c>
      <c r="J593">
        <v>1</v>
      </c>
      <c r="K593" t="s">
        <v>61</v>
      </c>
      <c r="L593" s="4">
        <v>43615</v>
      </c>
      <c r="M593" s="4">
        <v>43830</v>
      </c>
      <c r="N593">
        <v>1</v>
      </c>
      <c r="O593" t="s">
        <v>67</v>
      </c>
      <c r="P593" t="s">
        <v>229</v>
      </c>
      <c r="Q593">
        <v>1</v>
      </c>
      <c r="R593" t="s">
        <v>476</v>
      </c>
      <c r="S593" t="s">
        <v>1031</v>
      </c>
      <c r="T593" t="s">
        <v>1487</v>
      </c>
      <c r="U593" t="s">
        <v>69</v>
      </c>
      <c r="V593" t="s">
        <v>1548</v>
      </c>
      <c r="W593">
        <v>29.95</v>
      </c>
      <c r="X593">
        <v>14.99</v>
      </c>
      <c r="Y593">
        <v>1</v>
      </c>
      <c r="Z593" t="s">
        <v>872</v>
      </c>
      <c r="AA593" t="s">
        <v>2388</v>
      </c>
      <c r="AF593" s="4"/>
      <c r="AG593" s="4"/>
      <c r="AH593" t="s">
        <v>67</v>
      </c>
      <c r="AI593" t="s">
        <v>229</v>
      </c>
      <c r="AJ593" t="s">
        <v>476</v>
      </c>
      <c r="AK593" t="s">
        <v>1031</v>
      </c>
      <c r="AL593" t="s">
        <v>1487</v>
      </c>
      <c r="AM593" t="s">
        <v>69</v>
      </c>
      <c r="AN593" t="s">
        <v>1548</v>
      </c>
      <c r="AO593" t="s">
        <v>872</v>
      </c>
      <c r="AP593" t="s">
        <v>2388</v>
      </c>
    </row>
    <row r="594" spans="1:42" x14ac:dyDescent="0.25">
      <c r="A594">
        <v>408</v>
      </c>
      <c r="B594">
        <v>351</v>
      </c>
      <c r="C594" s="4">
        <v>43986</v>
      </c>
      <c r="D594">
        <v>9</v>
      </c>
      <c r="E594" t="s">
        <v>41</v>
      </c>
      <c r="F594" t="s">
        <v>52</v>
      </c>
      <c r="G594" t="s">
        <v>56</v>
      </c>
      <c r="H594" t="s">
        <v>57</v>
      </c>
      <c r="I594" s="4">
        <v>43808</v>
      </c>
      <c r="J594">
        <v>3</v>
      </c>
      <c r="K594" t="s">
        <v>59</v>
      </c>
      <c r="L594" s="4">
        <v>43615</v>
      </c>
      <c r="M594" s="4">
        <v>43830</v>
      </c>
      <c r="N594">
        <v>1</v>
      </c>
      <c r="O594" t="s">
        <v>80</v>
      </c>
      <c r="P594" t="s">
        <v>242</v>
      </c>
      <c r="Q594">
        <v>1</v>
      </c>
      <c r="R594" t="s">
        <v>455</v>
      </c>
      <c r="S594" t="s">
        <v>1018</v>
      </c>
      <c r="T594" t="s">
        <v>1548</v>
      </c>
      <c r="U594" t="s">
        <v>80</v>
      </c>
      <c r="V594" t="s">
        <v>1548</v>
      </c>
      <c r="W594">
        <v>29.98</v>
      </c>
      <c r="X594">
        <v>29.98</v>
      </c>
      <c r="Y594">
        <v>1</v>
      </c>
      <c r="Z594" t="s">
        <v>70</v>
      </c>
      <c r="AA594" t="s">
        <v>2341</v>
      </c>
      <c r="AF594" s="4"/>
      <c r="AG594" s="4"/>
      <c r="AH594" t="s">
        <v>80</v>
      </c>
      <c r="AI594" t="s">
        <v>242</v>
      </c>
      <c r="AJ594" t="s">
        <v>455</v>
      </c>
      <c r="AK594" t="s">
        <v>1018</v>
      </c>
      <c r="AL594" t="s">
        <v>1548</v>
      </c>
      <c r="AM594" t="s">
        <v>80</v>
      </c>
      <c r="AN594" t="s">
        <v>1548</v>
      </c>
      <c r="AO594" t="s">
        <v>70</v>
      </c>
      <c r="AP594" t="s">
        <v>2341</v>
      </c>
    </row>
    <row r="595" spans="1:42" x14ac:dyDescent="0.25">
      <c r="A595">
        <v>409</v>
      </c>
      <c r="B595">
        <v>352</v>
      </c>
      <c r="C595" s="4">
        <v>43986</v>
      </c>
      <c r="D595">
        <v>2</v>
      </c>
      <c r="E595" t="s">
        <v>38</v>
      </c>
      <c r="F595" t="s">
        <v>49</v>
      </c>
      <c r="G595" t="s">
        <v>55</v>
      </c>
      <c r="H595" t="s">
        <v>58</v>
      </c>
      <c r="I595" s="4">
        <v>43686</v>
      </c>
      <c r="J595">
        <v>2</v>
      </c>
      <c r="K595" t="s">
        <v>60</v>
      </c>
      <c r="L595" s="4">
        <v>43615</v>
      </c>
      <c r="M595" s="4">
        <v>43830</v>
      </c>
      <c r="N595">
        <v>1</v>
      </c>
      <c r="O595" t="s">
        <v>70</v>
      </c>
      <c r="P595" t="s">
        <v>232</v>
      </c>
      <c r="Q595">
        <v>1</v>
      </c>
      <c r="R595" t="s">
        <v>635</v>
      </c>
      <c r="S595" t="s">
        <v>1183</v>
      </c>
      <c r="T595" t="s">
        <v>1707</v>
      </c>
      <c r="U595" t="s">
        <v>80</v>
      </c>
      <c r="V595" t="s">
        <v>1517</v>
      </c>
      <c r="W595">
        <v>45.98</v>
      </c>
      <c r="X595">
        <v>39.979999999999997</v>
      </c>
      <c r="Y595">
        <v>1</v>
      </c>
      <c r="Z595" t="s">
        <v>673</v>
      </c>
      <c r="AA595" t="s">
        <v>2348</v>
      </c>
      <c r="AF595" s="4"/>
      <c r="AG595" s="4"/>
      <c r="AH595" t="s">
        <v>70</v>
      </c>
      <c r="AI595" t="s">
        <v>232</v>
      </c>
      <c r="AJ595" t="s">
        <v>635</v>
      </c>
      <c r="AK595" t="s">
        <v>1183</v>
      </c>
      <c r="AL595" t="s">
        <v>1707</v>
      </c>
      <c r="AM595" t="s">
        <v>80</v>
      </c>
      <c r="AN595" t="s">
        <v>1517</v>
      </c>
      <c r="AO595" t="s">
        <v>673</v>
      </c>
      <c r="AP595" t="s">
        <v>2348</v>
      </c>
    </row>
    <row r="596" spans="1:42" x14ac:dyDescent="0.25">
      <c r="A596">
        <v>410</v>
      </c>
      <c r="B596">
        <v>100</v>
      </c>
      <c r="C596" s="4">
        <v>43987</v>
      </c>
      <c r="D596">
        <v>4</v>
      </c>
      <c r="E596" t="s">
        <v>40</v>
      </c>
      <c r="F596" t="s">
        <v>51</v>
      </c>
      <c r="G596" t="s">
        <v>55</v>
      </c>
      <c r="H596" t="s">
        <v>57</v>
      </c>
      <c r="I596" s="4">
        <v>43692</v>
      </c>
      <c r="J596">
        <v>3</v>
      </c>
      <c r="K596" t="s">
        <v>59</v>
      </c>
      <c r="L596" s="4">
        <v>43615</v>
      </c>
      <c r="M596" s="4">
        <v>43830</v>
      </c>
      <c r="N596">
        <v>1</v>
      </c>
      <c r="O596" t="s">
        <v>159</v>
      </c>
      <c r="P596" t="s">
        <v>321</v>
      </c>
      <c r="Q596">
        <v>2</v>
      </c>
      <c r="R596" t="s">
        <v>666</v>
      </c>
      <c r="S596" t="s">
        <v>1210</v>
      </c>
      <c r="T596" t="s">
        <v>1733</v>
      </c>
      <c r="U596" t="s">
        <v>75</v>
      </c>
      <c r="V596" t="s">
        <v>1585</v>
      </c>
      <c r="W596">
        <v>338.87</v>
      </c>
      <c r="X596">
        <v>99.95</v>
      </c>
      <c r="Y596">
        <v>2</v>
      </c>
      <c r="Z596" t="s">
        <v>2188</v>
      </c>
      <c r="AA596" t="s">
        <v>2471</v>
      </c>
      <c r="AF596" s="4"/>
      <c r="AG596" s="4"/>
      <c r="AH596" t="s">
        <v>70</v>
      </c>
      <c r="AI596" t="s">
        <v>232</v>
      </c>
      <c r="AJ596" t="s">
        <v>628</v>
      </c>
      <c r="AK596" t="s">
        <v>1178</v>
      </c>
      <c r="AL596" t="s">
        <v>1501</v>
      </c>
      <c r="AM596" t="s">
        <v>80</v>
      </c>
      <c r="AN596" t="s">
        <v>1517</v>
      </c>
      <c r="AO596" t="s">
        <v>640</v>
      </c>
      <c r="AP596" t="s">
        <v>2393</v>
      </c>
    </row>
    <row r="597" spans="1:42" x14ac:dyDescent="0.25">
      <c r="A597">
        <v>410</v>
      </c>
      <c r="B597">
        <v>100</v>
      </c>
      <c r="C597" s="4">
        <v>43987</v>
      </c>
      <c r="D597">
        <v>4</v>
      </c>
      <c r="E597" t="s">
        <v>40</v>
      </c>
      <c r="F597" t="s">
        <v>51</v>
      </c>
      <c r="G597" t="s">
        <v>55</v>
      </c>
      <c r="H597" t="s">
        <v>57</v>
      </c>
      <c r="I597" s="4">
        <v>43692</v>
      </c>
      <c r="J597">
        <v>3</v>
      </c>
      <c r="K597" t="s">
        <v>59</v>
      </c>
      <c r="L597" s="4">
        <v>43615</v>
      </c>
      <c r="M597" s="4">
        <v>43830</v>
      </c>
      <c r="N597">
        <v>1</v>
      </c>
      <c r="O597" t="s">
        <v>159</v>
      </c>
      <c r="P597" t="s">
        <v>321</v>
      </c>
      <c r="Q597">
        <v>2</v>
      </c>
      <c r="R597" t="s">
        <v>666</v>
      </c>
      <c r="S597" t="s">
        <v>1210</v>
      </c>
      <c r="T597" t="s">
        <v>1733</v>
      </c>
      <c r="U597" t="s">
        <v>75</v>
      </c>
      <c r="V597" t="s">
        <v>1585</v>
      </c>
      <c r="W597">
        <v>338.87</v>
      </c>
      <c r="X597">
        <v>99.95</v>
      </c>
      <c r="Y597">
        <v>2</v>
      </c>
      <c r="Z597" t="s">
        <v>2188</v>
      </c>
      <c r="AA597" t="s">
        <v>2471</v>
      </c>
      <c r="AF597" s="4"/>
      <c r="AG597" s="4"/>
      <c r="AH597" t="s">
        <v>70</v>
      </c>
      <c r="AI597" t="s">
        <v>232</v>
      </c>
      <c r="AJ597" t="s">
        <v>495</v>
      </c>
      <c r="AK597" t="s">
        <v>1058</v>
      </c>
      <c r="AL597" t="s">
        <v>1587</v>
      </c>
      <c r="AM597" t="s">
        <v>67</v>
      </c>
      <c r="AN597" t="s">
        <v>1517</v>
      </c>
      <c r="AO597" t="s">
        <v>673</v>
      </c>
      <c r="AP597" t="s">
        <v>2348</v>
      </c>
    </row>
    <row r="598" spans="1:42" x14ac:dyDescent="0.25">
      <c r="A598">
        <v>411</v>
      </c>
      <c r="B598">
        <v>160</v>
      </c>
      <c r="C598" s="4">
        <v>43987</v>
      </c>
      <c r="D598">
        <v>1</v>
      </c>
      <c r="E598" t="s">
        <v>39</v>
      </c>
      <c r="F598" t="s">
        <v>50</v>
      </c>
      <c r="G598" t="s">
        <v>56</v>
      </c>
      <c r="H598" t="s">
        <v>58</v>
      </c>
      <c r="I598" s="4">
        <v>43834</v>
      </c>
      <c r="J598">
        <v>15</v>
      </c>
      <c r="K598" t="s">
        <v>62</v>
      </c>
      <c r="L598" s="4">
        <v>43615</v>
      </c>
      <c r="M598" s="4">
        <v>44413</v>
      </c>
      <c r="N598">
        <v>2</v>
      </c>
      <c r="O598" t="s">
        <v>77</v>
      </c>
      <c r="P598" t="s">
        <v>239</v>
      </c>
      <c r="Q598">
        <v>2</v>
      </c>
      <c r="R598" t="s">
        <v>667</v>
      </c>
      <c r="S598" t="s">
        <v>1211</v>
      </c>
      <c r="T598" t="s">
        <v>1734</v>
      </c>
      <c r="U598" t="s">
        <v>88</v>
      </c>
      <c r="V598" t="s">
        <v>2042</v>
      </c>
      <c r="W598">
        <v>63.88</v>
      </c>
      <c r="X598">
        <v>49.96</v>
      </c>
      <c r="Y598">
        <v>2</v>
      </c>
      <c r="Z598" t="s">
        <v>2189</v>
      </c>
      <c r="AA598" t="s">
        <v>2472</v>
      </c>
      <c r="AF598" s="4"/>
      <c r="AG598" s="4"/>
      <c r="AH598" t="s">
        <v>70</v>
      </c>
      <c r="AI598" t="s">
        <v>232</v>
      </c>
      <c r="AJ598" t="s">
        <v>638</v>
      </c>
      <c r="AK598" t="s">
        <v>1185</v>
      </c>
      <c r="AL598" t="s">
        <v>1709</v>
      </c>
      <c r="AM598" t="s">
        <v>80</v>
      </c>
      <c r="AN598" t="s">
        <v>1548</v>
      </c>
      <c r="AO598" t="s">
        <v>640</v>
      </c>
      <c r="AP598" t="s">
        <v>2393</v>
      </c>
    </row>
    <row r="599" spans="1:42" x14ac:dyDescent="0.25">
      <c r="A599">
        <v>411</v>
      </c>
      <c r="B599">
        <v>160</v>
      </c>
      <c r="C599" s="4">
        <v>43987</v>
      </c>
      <c r="D599">
        <v>1</v>
      </c>
      <c r="E599" t="s">
        <v>39</v>
      </c>
      <c r="F599" t="s">
        <v>50</v>
      </c>
      <c r="G599" t="s">
        <v>56</v>
      </c>
      <c r="H599" t="s">
        <v>58</v>
      </c>
      <c r="I599" s="4">
        <v>43834</v>
      </c>
      <c r="J599">
        <v>15</v>
      </c>
      <c r="K599" t="s">
        <v>62</v>
      </c>
      <c r="L599" s="4">
        <v>43615</v>
      </c>
      <c r="M599" s="4">
        <v>44413</v>
      </c>
      <c r="N599">
        <v>2</v>
      </c>
      <c r="O599" t="s">
        <v>77</v>
      </c>
      <c r="P599" t="s">
        <v>239</v>
      </c>
      <c r="Q599">
        <v>2</v>
      </c>
      <c r="R599" t="s">
        <v>667</v>
      </c>
      <c r="S599" t="s">
        <v>1211</v>
      </c>
      <c r="T599" t="s">
        <v>1734</v>
      </c>
      <c r="U599" t="s">
        <v>88</v>
      </c>
      <c r="V599" t="s">
        <v>2042</v>
      </c>
      <c r="W599">
        <v>63.88</v>
      </c>
      <c r="X599">
        <v>49.96</v>
      </c>
      <c r="Y599">
        <v>2</v>
      </c>
      <c r="Z599" t="s">
        <v>2189</v>
      </c>
      <c r="AA599" t="s">
        <v>2472</v>
      </c>
      <c r="AF599" s="4"/>
      <c r="AG599" s="4"/>
      <c r="AH599" t="s">
        <v>67</v>
      </c>
      <c r="AI599" t="s">
        <v>229</v>
      </c>
      <c r="AJ599" t="s">
        <v>710</v>
      </c>
      <c r="AK599" t="s">
        <v>1251</v>
      </c>
      <c r="AL599" t="s">
        <v>1517</v>
      </c>
      <c r="AM599" t="s">
        <v>80</v>
      </c>
      <c r="AN599" t="s">
        <v>1562</v>
      </c>
      <c r="AO599" t="s">
        <v>90</v>
      </c>
      <c r="AP599" t="s">
        <v>2328</v>
      </c>
    </row>
    <row r="600" spans="1:42" x14ac:dyDescent="0.25">
      <c r="A600">
        <v>412</v>
      </c>
      <c r="B600">
        <v>333</v>
      </c>
      <c r="C600" s="4">
        <v>43988</v>
      </c>
      <c r="D600">
        <v>3</v>
      </c>
      <c r="E600" t="s">
        <v>34</v>
      </c>
      <c r="F600" t="s">
        <v>45</v>
      </c>
      <c r="G600" t="s">
        <v>55</v>
      </c>
      <c r="H600" t="s">
        <v>57</v>
      </c>
      <c r="I600" s="4">
        <v>43652</v>
      </c>
      <c r="J600">
        <v>2</v>
      </c>
      <c r="K600" t="s">
        <v>60</v>
      </c>
      <c r="L600" s="4">
        <v>43615</v>
      </c>
      <c r="M600" s="4">
        <v>43830</v>
      </c>
      <c r="N600">
        <v>1</v>
      </c>
      <c r="O600" t="s">
        <v>78</v>
      </c>
      <c r="P600" t="s">
        <v>240</v>
      </c>
      <c r="Q600">
        <v>1</v>
      </c>
      <c r="R600" t="s">
        <v>668</v>
      </c>
      <c r="S600" t="s">
        <v>1212</v>
      </c>
      <c r="T600" t="s">
        <v>1735</v>
      </c>
      <c r="U600" t="s">
        <v>69</v>
      </c>
      <c r="V600" t="s">
        <v>1548</v>
      </c>
      <c r="W600">
        <v>149.99</v>
      </c>
      <c r="X600">
        <v>14.99</v>
      </c>
      <c r="Y600">
        <v>1</v>
      </c>
      <c r="Z600" t="s">
        <v>393</v>
      </c>
      <c r="AA600" t="s">
        <v>2345</v>
      </c>
      <c r="AF600" s="4"/>
      <c r="AG600" s="4"/>
      <c r="AH600" t="s">
        <v>78</v>
      </c>
      <c r="AI600" t="s">
        <v>240</v>
      </c>
      <c r="AJ600" t="s">
        <v>668</v>
      </c>
      <c r="AK600" t="s">
        <v>1212</v>
      </c>
      <c r="AL600" t="s">
        <v>1735</v>
      </c>
      <c r="AM600" t="s">
        <v>69</v>
      </c>
      <c r="AN600" t="s">
        <v>1548</v>
      </c>
      <c r="AO600" t="s">
        <v>393</v>
      </c>
      <c r="AP600" t="s">
        <v>2345</v>
      </c>
    </row>
    <row r="601" spans="1:42" x14ac:dyDescent="0.25">
      <c r="A601">
        <v>413</v>
      </c>
      <c r="B601">
        <v>482</v>
      </c>
      <c r="C601" s="4">
        <v>43988</v>
      </c>
      <c r="D601">
        <v>1</v>
      </c>
      <c r="E601" t="s">
        <v>39</v>
      </c>
      <c r="F601" t="s">
        <v>50</v>
      </c>
      <c r="G601" t="s">
        <v>55</v>
      </c>
      <c r="H601" t="s">
        <v>58</v>
      </c>
      <c r="I601" s="4">
        <v>43928</v>
      </c>
      <c r="J601">
        <v>7</v>
      </c>
      <c r="K601" t="s">
        <v>61</v>
      </c>
      <c r="L601" s="4">
        <v>43915</v>
      </c>
      <c r="M601" s="4">
        <v>44012</v>
      </c>
      <c r="N601">
        <v>1</v>
      </c>
      <c r="O601" t="s">
        <v>90</v>
      </c>
      <c r="P601" t="s">
        <v>252</v>
      </c>
      <c r="Q601">
        <v>1</v>
      </c>
      <c r="R601" t="s">
        <v>669</v>
      </c>
      <c r="S601" t="s">
        <v>989</v>
      </c>
      <c r="T601" t="s">
        <v>626</v>
      </c>
      <c r="U601" t="s">
        <v>67</v>
      </c>
      <c r="V601" t="s">
        <v>1659</v>
      </c>
      <c r="W601">
        <v>237</v>
      </c>
      <c r="X601">
        <v>14.97</v>
      </c>
      <c r="Y601">
        <v>1</v>
      </c>
      <c r="Z601" t="s">
        <v>410</v>
      </c>
      <c r="AA601" t="s">
        <v>2359</v>
      </c>
      <c r="AB601">
        <v>4</v>
      </c>
      <c r="AC601" t="s">
        <v>2634</v>
      </c>
      <c r="AD601">
        <v>1132</v>
      </c>
      <c r="AE601" t="s">
        <v>2638</v>
      </c>
      <c r="AF601" s="4">
        <v>43983</v>
      </c>
      <c r="AG601" s="4">
        <v>44027</v>
      </c>
      <c r="AH601" t="s">
        <v>90</v>
      </c>
      <c r="AI601" t="s">
        <v>252</v>
      </c>
      <c r="AJ601" t="s">
        <v>669</v>
      </c>
      <c r="AK601" t="s">
        <v>989</v>
      </c>
      <c r="AL601" t="s">
        <v>626</v>
      </c>
      <c r="AM601" t="s">
        <v>67</v>
      </c>
      <c r="AN601" t="s">
        <v>1659</v>
      </c>
      <c r="AO601" t="s">
        <v>410</v>
      </c>
      <c r="AP601" t="s">
        <v>2359</v>
      </c>
    </row>
    <row r="602" spans="1:42" x14ac:dyDescent="0.25">
      <c r="A602">
        <v>414</v>
      </c>
      <c r="B602">
        <v>87</v>
      </c>
      <c r="C602" s="4">
        <v>43989</v>
      </c>
      <c r="D602">
        <v>7</v>
      </c>
      <c r="E602" t="s">
        <v>35</v>
      </c>
      <c r="F602" t="s">
        <v>46</v>
      </c>
      <c r="G602" t="s">
        <v>55</v>
      </c>
      <c r="H602" t="s">
        <v>57</v>
      </c>
      <c r="I602" s="4">
        <v>43834</v>
      </c>
      <c r="J602">
        <v>15</v>
      </c>
      <c r="K602" t="s">
        <v>62</v>
      </c>
      <c r="L602" s="4">
        <v>43615</v>
      </c>
      <c r="M602" s="4">
        <v>44413</v>
      </c>
      <c r="N602">
        <v>2</v>
      </c>
      <c r="O602" t="s">
        <v>87</v>
      </c>
      <c r="P602" t="s">
        <v>249</v>
      </c>
      <c r="Q602">
        <v>2</v>
      </c>
      <c r="R602" t="s">
        <v>670</v>
      </c>
      <c r="S602" t="s">
        <v>1213</v>
      </c>
      <c r="T602" t="s">
        <v>1736</v>
      </c>
      <c r="U602" t="s">
        <v>83</v>
      </c>
      <c r="V602" t="s">
        <v>2038</v>
      </c>
      <c r="W602">
        <v>533.9</v>
      </c>
      <c r="X602">
        <v>84.95</v>
      </c>
      <c r="Y602">
        <v>2</v>
      </c>
      <c r="Z602" t="s">
        <v>2190</v>
      </c>
      <c r="AA602" t="s">
        <v>2473</v>
      </c>
      <c r="AF602" s="4"/>
      <c r="AG602" s="4"/>
      <c r="AH602" t="s">
        <v>79</v>
      </c>
      <c r="AI602" t="s">
        <v>241</v>
      </c>
      <c r="AJ602" t="s">
        <v>403</v>
      </c>
      <c r="AK602" t="s">
        <v>965</v>
      </c>
      <c r="AL602" t="s">
        <v>422</v>
      </c>
      <c r="AM602" t="s">
        <v>67</v>
      </c>
      <c r="AN602" t="s">
        <v>1548</v>
      </c>
      <c r="AO602" t="s">
        <v>455</v>
      </c>
      <c r="AP602" t="s">
        <v>2340</v>
      </c>
    </row>
    <row r="603" spans="1:42" x14ac:dyDescent="0.25">
      <c r="A603">
        <v>414</v>
      </c>
      <c r="B603">
        <v>87</v>
      </c>
      <c r="C603" s="4">
        <v>43989</v>
      </c>
      <c r="D603">
        <v>7</v>
      </c>
      <c r="E603" t="s">
        <v>35</v>
      </c>
      <c r="F603" t="s">
        <v>46</v>
      </c>
      <c r="G603" t="s">
        <v>55</v>
      </c>
      <c r="H603" t="s">
        <v>57</v>
      </c>
      <c r="I603" s="4">
        <v>43834</v>
      </c>
      <c r="J603">
        <v>15</v>
      </c>
      <c r="K603" t="s">
        <v>62</v>
      </c>
      <c r="L603" s="4">
        <v>43615</v>
      </c>
      <c r="M603" s="4">
        <v>44413</v>
      </c>
      <c r="N603">
        <v>2</v>
      </c>
      <c r="O603" t="s">
        <v>87</v>
      </c>
      <c r="P603" t="s">
        <v>249</v>
      </c>
      <c r="Q603">
        <v>2</v>
      </c>
      <c r="R603" t="s">
        <v>670</v>
      </c>
      <c r="S603" t="s">
        <v>1213</v>
      </c>
      <c r="T603" t="s">
        <v>1736</v>
      </c>
      <c r="U603" t="s">
        <v>83</v>
      </c>
      <c r="V603" t="s">
        <v>2038</v>
      </c>
      <c r="W603">
        <v>533.9</v>
      </c>
      <c r="X603">
        <v>84.95</v>
      </c>
      <c r="Y603">
        <v>2</v>
      </c>
      <c r="Z603" t="s">
        <v>2190</v>
      </c>
      <c r="AA603" t="s">
        <v>2473</v>
      </c>
      <c r="AF603" s="4"/>
      <c r="AG603" s="4"/>
      <c r="AH603" t="s">
        <v>70</v>
      </c>
      <c r="AI603" t="s">
        <v>232</v>
      </c>
      <c r="AJ603" t="s">
        <v>628</v>
      </c>
      <c r="AK603" t="s">
        <v>1178</v>
      </c>
      <c r="AL603" t="s">
        <v>1501</v>
      </c>
      <c r="AM603" t="s">
        <v>80</v>
      </c>
      <c r="AN603" t="s">
        <v>1517</v>
      </c>
      <c r="AO603" t="s">
        <v>640</v>
      </c>
      <c r="AP603" t="s">
        <v>2393</v>
      </c>
    </row>
    <row r="604" spans="1:42" x14ac:dyDescent="0.25">
      <c r="A604">
        <v>415</v>
      </c>
      <c r="B604">
        <v>490</v>
      </c>
      <c r="C604" s="4">
        <v>43989</v>
      </c>
      <c r="D604">
        <v>5</v>
      </c>
      <c r="E604" t="s">
        <v>36</v>
      </c>
      <c r="F604" t="s">
        <v>47</v>
      </c>
      <c r="G604" t="s">
        <v>55</v>
      </c>
      <c r="H604" t="s">
        <v>58</v>
      </c>
      <c r="I604" s="4">
        <v>43836</v>
      </c>
      <c r="J604">
        <v>15</v>
      </c>
      <c r="K604" t="s">
        <v>62</v>
      </c>
      <c r="L604" s="4">
        <v>43615</v>
      </c>
      <c r="M604" s="4">
        <v>44413</v>
      </c>
      <c r="N604">
        <v>1</v>
      </c>
      <c r="O604" t="s">
        <v>90</v>
      </c>
      <c r="P604" t="s">
        <v>252</v>
      </c>
      <c r="Q604">
        <v>1</v>
      </c>
      <c r="R604" t="s">
        <v>489</v>
      </c>
      <c r="S604" t="s">
        <v>1052</v>
      </c>
      <c r="T604" t="s">
        <v>1581</v>
      </c>
      <c r="U604" t="s">
        <v>80</v>
      </c>
      <c r="V604" t="s">
        <v>1562</v>
      </c>
      <c r="W604">
        <v>37.9</v>
      </c>
      <c r="X604">
        <v>19.98</v>
      </c>
      <c r="Y604">
        <v>1</v>
      </c>
      <c r="Z604" t="s">
        <v>410</v>
      </c>
      <c r="AA604" t="s">
        <v>2359</v>
      </c>
      <c r="AF604" s="4"/>
      <c r="AG604" s="4"/>
      <c r="AH604" t="s">
        <v>90</v>
      </c>
      <c r="AI604" t="s">
        <v>252</v>
      </c>
      <c r="AJ604" t="s">
        <v>489</v>
      </c>
      <c r="AK604" t="s">
        <v>1052</v>
      </c>
      <c r="AL604" t="s">
        <v>1581</v>
      </c>
      <c r="AM604" t="s">
        <v>80</v>
      </c>
      <c r="AN604" t="s">
        <v>1562</v>
      </c>
      <c r="AO604" t="s">
        <v>410</v>
      </c>
      <c r="AP604" t="s">
        <v>2359</v>
      </c>
    </row>
    <row r="605" spans="1:42" x14ac:dyDescent="0.25">
      <c r="A605">
        <v>416</v>
      </c>
      <c r="B605">
        <v>97</v>
      </c>
      <c r="C605" s="4">
        <v>43990</v>
      </c>
      <c r="D605">
        <v>4</v>
      </c>
      <c r="E605" t="s">
        <v>40</v>
      </c>
      <c r="F605" t="s">
        <v>51</v>
      </c>
      <c r="G605" t="s">
        <v>56</v>
      </c>
      <c r="H605" t="s">
        <v>57</v>
      </c>
      <c r="I605" s="4">
        <v>43874</v>
      </c>
      <c r="J605">
        <v>6</v>
      </c>
      <c r="K605" t="s">
        <v>59</v>
      </c>
      <c r="L605" s="4">
        <v>43862</v>
      </c>
      <c r="M605" s="4">
        <v>43889</v>
      </c>
      <c r="N605">
        <v>1</v>
      </c>
      <c r="O605" t="s">
        <v>78</v>
      </c>
      <c r="P605" t="s">
        <v>240</v>
      </c>
      <c r="Q605">
        <v>1</v>
      </c>
      <c r="R605" t="s">
        <v>67</v>
      </c>
      <c r="S605" t="s">
        <v>1120</v>
      </c>
      <c r="T605" t="s">
        <v>1643</v>
      </c>
      <c r="U605" t="s">
        <v>80</v>
      </c>
      <c r="V605" t="s">
        <v>1548</v>
      </c>
      <c r="W605">
        <v>7.98</v>
      </c>
      <c r="X605">
        <v>29.98</v>
      </c>
      <c r="Y605">
        <v>1</v>
      </c>
      <c r="Z605" t="s">
        <v>469</v>
      </c>
      <c r="AA605" t="s">
        <v>2339</v>
      </c>
      <c r="AF605" s="4"/>
      <c r="AG605" s="4"/>
      <c r="AH605" t="s">
        <v>78</v>
      </c>
      <c r="AI605" t="s">
        <v>240</v>
      </c>
      <c r="AJ605" t="s">
        <v>67</v>
      </c>
      <c r="AK605" t="s">
        <v>1120</v>
      </c>
      <c r="AL605" t="s">
        <v>1643</v>
      </c>
      <c r="AM605" t="s">
        <v>80</v>
      </c>
      <c r="AN605" t="s">
        <v>1548</v>
      </c>
      <c r="AO605" t="s">
        <v>469</v>
      </c>
      <c r="AP605" t="s">
        <v>2339</v>
      </c>
    </row>
    <row r="606" spans="1:42" x14ac:dyDescent="0.25">
      <c r="A606">
        <v>417</v>
      </c>
      <c r="B606">
        <v>64</v>
      </c>
      <c r="C606" s="4">
        <v>43993</v>
      </c>
      <c r="D606">
        <v>7</v>
      </c>
      <c r="E606" t="s">
        <v>35</v>
      </c>
      <c r="F606" t="s">
        <v>46</v>
      </c>
      <c r="G606" t="s">
        <v>55</v>
      </c>
      <c r="H606" t="s">
        <v>58</v>
      </c>
      <c r="I606" s="4">
        <v>43687</v>
      </c>
      <c r="J606">
        <v>1</v>
      </c>
      <c r="K606" t="s">
        <v>61</v>
      </c>
      <c r="L606" s="4">
        <v>43615</v>
      </c>
      <c r="M606" s="4">
        <v>43830</v>
      </c>
      <c r="N606">
        <v>2</v>
      </c>
      <c r="O606" t="s">
        <v>160</v>
      </c>
      <c r="P606" t="s">
        <v>322</v>
      </c>
      <c r="Q606">
        <v>3</v>
      </c>
      <c r="R606" t="s">
        <v>671</v>
      </c>
      <c r="S606" t="s">
        <v>1214</v>
      </c>
      <c r="T606" t="s">
        <v>1737</v>
      </c>
      <c r="U606" t="s">
        <v>2014</v>
      </c>
      <c r="V606" t="s">
        <v>2051</v>
      </c>
      <c r="W606">
        <v>2234.92</v>
      </c>
      <c r="X606">
        <v>169.92</v>
      </c>
      <c r="Y606">
        <v>2</v>
      </c>
      <c r="Z606" t="s">
        <v>2191</v>
      </c>
      <c r="AA606" t="s">
        <v>2474</v>
      </c>
      <c r="AF606" s="4"/>
      <c r="AG606" s="4"/>
      <c r="AH606" t="s">
        <v>79</v>
      </c>
      <c r="AI606" t="s">
        <v>241</v>
      </c>
      <c r="AJ606" t="s">
        <v>86</v>
      </c>
      <c r="AK606" t="s">
        <v>1044</v>
      </c>
      <c r="AL606" t="s">
        <v>1572</v>
      </c>
      <c r="AM606" t="s">
        <v>67</v>
      </c>
      <c r="AN606" t="s">
        <v>1548</v>
      </c>
      <c r="AO606" t="s">
        <v>86</v>
      </c>
      <c r="AP606" t="s">
        <v>2350</v>
      </c>
    </row>
    <row r="607" spans="1:42" x14ac:dyDescent="0.25">
      <c r="A607">
        <v>417</v>
      </c>
      <c r="B607">
        <v>64</v>
      </c>
      <c r="C607" s="4">
        <v>43993</v>
      </c>
      <c r="D607">
        <v>7</v>
      </c>
      <c r="E607" t="s">
        <v>35</v>
      </c>
      <c r="F607" t="s">
        <v>46</v>
      </c>
      <c r="G607" t="s">
        <v>55</v>
      </c>
      <c r="H607" t="s">
        <v>58</v>
      </c>
      <c r="I607" s="4">
        <v>43687</v>
      </c>
      <c r="J607">
        <v>1</v>
      </c>
      <c r="K607" t="s">
        <v>61</v>
      </c>
      <c r="L607" s="4">
        <v>43615</v>
      </c>
      <c r="M607" s="4">
        <v>43830</v>
      </c>
      <c r="N607">
        <v>2</v>
      </c>
      <c r="O607" t="s">
        <v>160</v>
      </c>
      <c r="P607" t="s">
        <v>322</v>
      </c>
      <c r="Q607">
        <v>3</v>
      </c>
      <c r="R607" t="s">
        <v>671</v>
      </c>
      <c r="S607" t="s">
        <v>1214</v>
      </c>
      <c r="T607" t="s">
        <v>1737</v>
      </c>
      <c r="U607" t="s">
        <v>2014</v>
      </c>
      <c r="V607" t="s">
        <v>2051</v>
      </c>
      <c r="W607">
        <v>2234.92</v>
      </c>
      <c r="X607">
        <v>169.92</v>
      </c>
      <c r="Y607">
        <v>2</v>
      </c>
      <c r="Z607" t="s">
        <v>2191</v>
      </c>
      <c r="AA607" t="s">
        <v>2474</v>
      </c>
      <c r="AF607" s="4"/>
      <c r="AG607" s="4"/>
      <c r="AH607" t="s">
        <v>69</v>
      </c>
      <c r="AI607" t="s">
        <v>231</v>
      </c>
      <c r="AJ607" t="s">
        <v>434</v>
      </c>
      <c r="AK607" t="s">
        <v>991</v>
      </c>
      <c r="AL607" t="s">
        <v>1524</v>
      </c>
      <c r="AM607" t="s">
        <v>80</v>
      </c>
      <c r="AN607" t="s">
        <v>1577</v>
      </c>
      <c r="AO607" t="s">
        <v>69</v>
      </c>
      <c r="AP607" t="s">
        <v>2360</v>
      </c>
    </row>
    <row r="608" spans="1:42" x14ac:dyDescent="0.25">
      <c r="A608">
        <v>417</v>
      </c>
      <c r="B608">
        <v>64</v>
      </c>
      <c r="C608" s="4">
        <v>43993</v>
      </c>
      <c r="D608">
        <v>7</v>
      </c>
      <c r="E608" t="s">
        <v>35</v>
      </c>
      <c r="F608" t="s">
        <v>46</v>
      </c>
      <c r="G608" t="s">
        <v>55</v>
      </c>
      <c r="H608" t="s">
        <v>58</v>
      </c>
      <c r="I608" s="4">
        <v>43687</v>
      </c>
      <c r="J608">
        <v>1</v>
      </c>
      <c r="K608" t="s">
        <v>61</v>
      </c>
      <c r="L608" s="4">
        <v>43615</v>
      </c>
      <c r="M608" s="4">
        <v>43830</v>
      </c>
      <c r="N608">
        <v>2</v>
      </c>
      <c r="O608" t="s">
        <v>160</v>
      </c>
      <c r="P608" t="s">
        <v>322</v>
      </c>
      <c r="Q608">
        <v>3</v>
      </c>
      <c r="R608" t="s">
        <v>671</v>
      </c>
      <c r="S608" t="s">
        <v>1214</v>
      </c>
      <c r="T608" t="s">
        <v>1737</v>
      </c>
      <c r="U608" t="s">
        <v>2014</v>
      </c>
      <c r="V608" t="s">
        <v>2051</v>
      </c>
      <c r="W608">
        <v>2234.92</v>
      </c>
      <c r="X608">
        <v>169.92</v>
      </c>
      <c r="Y608">
        <v>2</v>
      </c>
      <c r="Z608" t="s">
        <v>2191</v>
      </c>
      <c r="AA608" t="s">
        <v>2474</v>
      </c>
      <c r="AF608" s="4"/>
      <c r="AG608" s="4"/>
      <c r="AH608" t="s">
        <v>69</v>
      </c>
      <c r="AI608" t="s">
        <v>231</v>
      </c>
      <c r="AJ608" t="s">
        <v>78</v>
      </c>
      <c r="AK608" t="s">
        <v>1238</v>
      </c>
      <c r="AL608" t="s">
        <v>1533</v>
      </c>
      <c r="AM608" t="s">
        <v>67</v>
      </c>
      <c r="AN608" t="s">
        <v>1577</v>
      </c>
      <c r="AO608" t="s">
        <v>69</v>
      </c>
      <c r="AP608" t="s">
        <v>2360</v>
      </c>
    </row>
    <row r="609" spans="1:42" x14ac:dyDescent="0.25">
      <c r="A609">
        <v>418</v>
      </c>
      <c r="B609">
        <v>470</v>
      </c>
      <c r="C609" s="4">
        <v>43993</v>
      </c>
      <c r="D609">
        <v>3</v>
      </c>
      <c r="E609" t="s">
        <v>34</v>
      </c>
      <c r="F609" t="s">
        <v>45</v>
      </c>
      <c r="G609" t="s">
        <v>55</v>
      </c>
      <c r="H609" t="s">
        <v>58</v>
      </c>
      <c r="I609" s="4">
        <v>43831</v>
      </c>
      <c r="J609">
        <v>5</v>
      </c>
      <c r="K609" t="s">
        <v>60</v>
      </c>
      <c r="L609" s="4">
        <v>43831</v>
      </c>
      <c r="M609" s="4">
        <v>43921</v>
      </c>
      <c r="N609">
        <v>2</v>
      </c>
      <c r="O609" t="s">
        <v>161</v>
      </c>
      <c r="P609" t="s">
        <v>323</v>
      </c>
      <c r="Q609">
        <v>2</v>
      </c>
      <c r="R609" t="s">
        <v>672</v>
      </c>
      <c r="S609" t="s">
        <v>1215</v>
      </c>
      <c r="T609" t="s">
        <v>1738</v>
      </c>
      <c r="U609" t="s">
        <v>85</v>
      </c>
      <c r="V609" t="s">
        <v>2038</v>
      </c>
      <c r="W609">
        <v>426.97</v>
      </c>
      <c r="X609">
        <v>54.97</v>
      </c>
      <c r="Y609">
        <v>2</v>
      </c>
      <c r="Z609" t="s">
        <v>2192</v>
      </c>
      <c r="AA609" t="s">
        <v>2475</v>
      </c>
      <c r="AF609" s="4"/>
      <c r="AG609" s="4"/>
      <c r="AH609" t="s">
        <v>84</v>
      </c>
      <c r="AI609" t="s">
        <v>246</v>
      </c>
      <c r="AJ609" t="s">
        <v>687</v>
      </c>
      <c r="AK609" t="s">
        <v>1104</v>
      </c>
      <c r="AL609" t="s">
        <v>1750</v>
      </c>
      <c r="AM609" t="s">
        <v>69</v>
      </c>
      <c r="AN609" t="s">
        <v>1548</v>
      </c>
      <c r="AO609" t="s">
        <v>410</v>
      </c>
      <c r="AP609" t="s">
        <v>2359</v>
      </c>
    </row>
    <row r="610" spans="1:42" x14ac:dyDescent="0.25">
      <c r="A610">
        <v>418</v>
      </c>
      <c r="B610">
        <v>470</v>
      </c>
      <c r="C610" s="4">
        <v>43993</v>
      </c>
      <c r="D610">
        <v>3</v>
      </c>
      <c r="E610" t="s">
        <v>34</v>
      </c>
      <c r="F610" t="s">
        <v>45</v>
      </c>
      <c r="G610" t="s">
        <v>55</v>
      </c>
      <c r="H610" t="s">
        <v>58</v>
      </c>
      <c r="I610" s="4">
        <v>43831</v>
      </c>
      <c r="J610">
        <v>5</v>
      </c>
      <c r="K610" t="s">
        <v>60</v>
      </c>
      <c r="L610" s="4">
        <v>43831</v>
      </c>
      <c r="M610" s="4">
        <v>43921</v>
      </c>
      <c r="N610">
        <v>2</v>
      </c>
      <c r="O610" t="s">
        <v>161</v>
      </c>
      <c r="P610" t="s">
        <v>323</v>
      </c>
      <c r="Q610">
        <v>2</v>
      </c>
      <c r="R610" t="s">
        <v>672</v>
      </c>
      <c r="S610" t="s">
        <v>1215</v>
      </c>
      <c r="T610" t="s">
        <v>1738</v>
      </c>
      <c r="U610" t="s">
        <v>85</v>
      </c>
      <c r="V610" t="s">
        <v>2038</v>
      </c>
      <c r="W610">
        <v>426.97</v>
      </c>
      <c r="X610">
        <v>54.97</v>
      </c>
      <c r="Y610">
        <v>2</v>
      </c>
      <c r="Z610" t="s">
        <v>2192</v>
      </c>
      <c r="AA610" t="s">
        <v>2475</v>
      </c>
      <c r="AF610" s="4"/>
      <c r="AG610" s="4"/>
      <c r="AH610" t="s">
        <v>65</v>
      </c>
      <c r="AI610" t="s">
        <v>227</v>
      </c>
      <c r="AJ610" t="s">
        <v>415</v>
      </c>
      <c r="AK610" t="s">
        <v>977</v>
      </c>
      <c r="AL610" t="s">
        <v>1510</v>
      </c>
      <c r="AM610" t="s">
        <v>80</v>
      </c>
      <c r="AN610" t="s">
        <v>1517</v>
      </c>
      <c r="AO610" t="s">
        <v>431</v>
      </c>
      <c r="AP610" t="s">
        <v>2326</v>
      </c>
    </row>
    <row r="611" spans="1:42" x14ac:dyDescent="0.25">
      <c r="A611">
        <v>419</v>
      </c>
      <c r="B611">
        <v>108</v>
      </c>
      <c r="C611" s="4">
        <v>43994</v>
      </c>
      <c r="D611">
        <v>4</v>
      </c>
      <c r="E611" t="s">
        <v>40</v>
      </c>
      <c r="F611" t="s">
        <v>51</v>
      </c>
      <c r="G611" t="s">
        <v>56</v>
      </c>
      <c r="H611" t="s">
        <v>58</v>
      </c>
      <c r="I611" s="4">
        <v>43916</v>
      </c>
      <c r="J611">
        <v>7</v>
      </c>
      <c r="K611" t="s">
        <v>61</v>
      </c>
      <c r="L611" s="4">
        <v>43915</v>
      </c>
      <c r="M611" s="4">
        <v>44012</v>
      </c>
      <c r="N611">
        <v>1</v>
      </c>
      <c r="O611" t="s">
        <v>90</v>
      </c>
      <c r="P611" t="s">
        <v>252</v>
      </c>
      <c r="Q611">
        <v>1</v>
      </c>
      <c r="R611" t="s">
        <v>427</v>
      </c>
      <c r="S611" t="s">
        <v>989</v>
      </c>
      <c r="T611" t="s">
        <v>1522</v>
      </c>
      <c r="U611" t="s">
        <v>80</v>
      </c>
      <c r="V611" t="s">
        <v>1562</v>
      </c>
      <c r="W611">
        <v>163.98</v>
      </c>
      <c r="X611">
        <v>19.98</v>
      </c>
      <c r="Y611">
        <v>1</v>
      </c>
      <c r="Z611" t="s">
        <v>645</v>
      </c>
      <c r="AA611" t="s">
        <v>2347</v>
      </c>
      <c r="AB611">
        <v>4</v>
      </c>
      <c r="AC611" t="s">
        <v>2634</v>
      </c>
      <c r="AD611">
        <v>862</v>
      </c>
      <c r="AE611" t="s">
        <v>2638</v>
      </c>
      <c r="AF611" s="4">
        <v>43983</v>
      </c>
      <c r="AG611" s="4">
        <v>44027</v>
      </c>
      <c r="AH611" t="s">
        <v>90</v>
      </c>
      <c r="AI611" t="s">
        <v>252</v>
      </c>
      <c r="AJ611" t="s">
        <v>427</v>
      </c>
      <c r="AK611" t="s">
        <v>989</v>
      </c>
      <c r="AL611" t="s">
        <v>1522</v>
      </c>
      <c r="AM611" t="s">
        <v>80</v>
      </c>
      <c r="AN611" t="s">
        <v>1562</v>
      </c>
      <c r="AO611" t="s">
        <v>645</v>
      </c>
      <c r="AP611" t="s">
        <v>2347</v>
      </c>
    </row>
    <row r="612" spans="1:42" x14ac:dyDescent="0.25">
      <c r="A612">
        <v>420</v>
      </c>
      <c r="B612">
        <v>154</v>
      </c>
      <c r="C612" s="4">
        <v>43994</v>
      </c>
      <c r="D612">
        <v>2</v>
      </c>
      <c r="E612" t="s">
        <v>38</v>
      </c>
      <c r="F612" t="s">
        <v>49</v>
      </c>
      <c r="G612" t="s">
        <v>56</v>
      </c>
      <c r="H612" t="s">
        <v>57</v>
      </c>
      <c r="I612" s="4">
        <v>43710</v>
      </c>
      <c r="J612">
        <v>2</v>
      </c>
      <c r="K612" t="s">
        <v>60</v>
      </c>
      <c r="L612" s="4">
        <v>43615</v>
      </c>
      <c r="M612" s="4">
        <v>43830</v>
      </c>
      <c r="N612">
        <v>1</v>
      </c>
      <c r="O612" t="s">
        <v>70</v>
      </c>
      <c r="P612" t="s">
        <v>232</v>
      </c>
      <c r="Q612">
        <v>1</v>
      </c>
      <c r="R612" t="s">
        <v>484</v>
      </c>
      <c r="S612" t="s">
        <v>1038</v>
      </c>
      <c r="T612" t="s">
        <v>1576</v>
      </c>
      <c r="U612" t="s">
        <v>67</v>
      </c>
      <c r="V612" t="s">
        <v>1517</v>
      </c>
      <c r="W612">
        <v>107.91</v>
      </c>
      <c r="X612">
        <v>59.97</v>
      </c>
      <c r="Y612">
        <v>1</v>
      </c>
      <c r="Z612" t="s">
        <v>640</v>
      </c>
      <c r="AA612" t="s">
        <v>2393</v>
      </c>
      <c r="AF612" s="4"/>
      <c r="AG612" s="4"/>
      <c r="AH612" t="s">
        <v>70</v>
      </c>
      <c r="AI612" t="s">
        <v>232</v>
      </c>
      <c r="AJ612" t="s">
        <v>484</v>
      </c>
      <c r="AK612" t="s">
        <v>1038</v>
      </c>
      <c r="AL612" t="s">
        <v>1576</v>
      </c>
      <c r="AM612" t="s">
        <v>67</v>
      </c>
      <c r="AN612" t="s">
        <v>1517</v>
      </c>
      <c r="AO612" t="s">
        <v>640</v>
      </c>
      <c r="AP612" t="s">
        <v>2393</v>
      </c>
    </row>
    <row r="613" spans="1:42" x14ac:dyDescent="0.25">
      <c r="A613">
        <v>421</v>
      </c>
      <c r="B613">
        <v>356</v>
      </c>
      <c r="C613" s="4">
        <v>43994</v>
      </c>
      <c r="D613">
        <v>4</v>
      </c>
      <c r="E613" t="s">
        <v>40</v>
      </c>
      <c r="F613" t="s">
        <v>51</v>
      </c>
      <c r="G613" t="s">
        <v>56</v>
      </c>
      <c r="H613" t="s">
        <v>58</v>
      </c>
      <c r="I613" s="4">
        <v>43725</v>
      </c>
      <c r="J613">
        <v>3</v>
      </c>
      <c r="K613" t="s">
        <v>59</v>
      </c>
      <c r="L613" s="4">
        <v>43615</v>
      </c>
      <c r="M613" s="4">
        <v>43830</v>
      </c>
      <c r="N613">
        <v>1</v>
      </c>
      <c r="O613" t="s">
        <v>70</v>
      </c>
      <c r="P613" t="s">
        <v>232</v>
      </c>
      <c r="Q613">
        <v>1</v>
      </c>
      <c r="R613" t="s">
        <v>673</v>
      </c>
      <c r="S613" t="s">
        <v>1216</v>
      </c>
      <c r="T613" t="s">
        <v>1652</v>
      </c>
      <c r="U613" t="s">
        <v>69</v>
      </c>
      <c r="V613" t="s">
        <v>1517</v>
      </c>
      <c r="W613">
        <v>13.99</v>
      </c>
      <c r="X613">
        <v>19.989999999999998</v>
      </c>
      <c r="Y613">
        <v>1</v>
      </c>
      <c r="Z613" t="s">
        <v>432</v>
      </c>
      <c r="AA613" t="s">
        <v>2331</v>
      </c>
      <c r="AF613" s="4"/>
      <c r="AG613" s="4"/>
      <c r="AH613" t="s">
        <v>70</v>
      </c>
      <c r="AI613" t="s">
        <v>232</v>
      </c>
      <c r="AJ613" t="s">
        <v>673</v>
      </c>
      <c r="AK613" t="s">
        <v>1216</v>
      </c>
      <c r="AL613" t="s">
        <v>1652</v>
      </c>
      <c r="AM613" t="s">
        <v>69</v>
      </c>
      <c r="AN613" t="s">
        <v>1517</v>
      </c>
      <c r="AO613" t="s">
        <v>432</v>
      </c>
      <c r="AP613" t="s">
        <v>2331</v>
      </c>
    </row>
    <row r="614" spans="1:42" x14ac:dyDescent="0.25">
      <c r="A614">
        <v>422</v>
      </c>
      <c r="B614">
        <v>118</v>
      </c>
      <c r="C614" s="4">
        <v>43995</v>
      </c>
      <c r="D614">
        <v>6</v>
      </c>
      <c r="E614" t="s">
        <v>33</v>
      </c>
      <c r="F614" t="s">
        <v>44</v>
      </c>
      <c r="G614" t="s">
        <v>55</v>
      </c>
      <c r="H614" t="s">
        <v>58</v>
      </c>
      <c r="I614" s="4">
        <v>43959</v>
      </c>
      <c r="J614">
        <v>9</v>
      </c>
      <c r="K614" t="s">
        <v>59</v>
      </c>
      <c r="L614" s="4">
        <v>43952</v>
      </c>
      <c r="M614" s="4">
        <v>44075</v>
      </c>
      <c r="N614">
        <v>2</v>
      </c>
      <c r="O614" t="s">
        <v>162</v>
      </c>
      <c r="P614" t="s">
        <v>324</v>
      </c>
      <c r="Q614">
        <v>2</v>
      </c>
      <c r="R614" t="s">
        <v>674</v>
      </c>
      <c r="S614" t="s">
        <v>1217</v>
      </c>
      <c r="T614" t="s">
        <v>1739</v>
      </c>
      <c r="U614" t="s">
        <v>103</v>
      </c>
      <c r="V614" t="s">
        <v>2039</v>
      </c>
      <c r="W614">
        <v>61.16</v>
      </c>
      <c r="X614">
        <v>54.96</v>
      </c>
      <c r="Y614">
        <v>2</v>
      </c>
      <c r="Z614" t="s">
        <v>2193</v>
      </c>
      <c r="AA614" t="s">
        <v>2476</v>
      </c>
      <c r="AF614" s="4"/>
      <c r="AG614" s="4"/>
      <c r="AH614" t="s">
        <v>90</v>
      </c>
      <c r="AI614" t="s">
        <v>252</v>
      </c>
      <c r="AJ614" t="s">
        <v>449</v>
      </c>
      <c r="AK614" t="s">
        <v>1011</v>
      </c>
      <c r="AL614" t="s">
        <v>1541</v>
      </c>
      <c r="AM614" t="s">
        <v>69</v>
      </c>
      <c r="AN614" t="s">
        <v>1562</v>
      </c>
      <c r="AO614" t="s">
        <v>410</v>
      </c>
      <c r="AP614" t="s">
        <v>2359</v>
      </c>
    </row>
    <row r="615" spans="1:42" x14ac:dyDescent="0.25">
      <c r="A615">
        <v>422</v>
      </c>
      <c r="B615">
        <v>118</v>
      </c>
      <c r="C615" s="4">
        <v>43995</v>
      </c>
      <c r="D615">
        <v>6</v>
      </c>
      <c r="E615" t="s">
        <v>33</v>
      </c>
      <c r="F615" t="s">
        <v>44</v>
      </c>
      <c r="G615" t="s">
        <v>55</v>
      </c>
      <c r="H615" t="s">
        <v>58</v>
      </c>
      <c r="I615" s="4">
        <v>43959</v>
      </c>
      <c r="J615">
        <v>9</v>
      </c>
      <c r="K615" t="s">
        <v>59</v>
      </c>
      <c r="L615" s="4">
        <v>43952</v>
      </c>
      <c r="M615" s="4">
        <v>44075</v>
      </c>
      <c r="N615">
        <v>2</v>
      </c>
      <c r="O615" t="s">
        <v>162</v>
      </c>
      <c r="P615" t="s">
        <v>324</v>
      </c>
      <c r="Q615">
        <v>2</v>
      </c>
      <c r="R615" t="s">
        <v>674</v>
      </c>
      <c r="S615" t="s">
        <v>1217</v>
      </c>
      <c r="T615" t="s">
        <v>1739</v>
      </c>
      <c r="U615" t="s">
        <v>103</v>
      </c>
      <c r="V615" t="s">
        <v>2039</v>
      </c>
      <c r="W615">
        <v>61.16</v>
      </c>
      <c r="X615">
        <v>54.96</v>
      </c>
      <c r="Y615">
        <v>2</v>
      </c>
      <c r="Z615" t="s">
        <v>2193</v>
      </c>
      <c r="AA615" t="s">
        <v>2476</v>
      </c>
      <c r="AF615" s="4"/>
      <c r="AG615" s="4"/>
      <c r="AH615" t="s">
        <v>78</v>
      </c>
      <c r="AI615" t="s">
        <v>240</v>
      </c>
      <c r="AJ615" t="s">
        <v>871</v>
      </c>
      <c r="AK615" t="s">
        <v>1408</v>
      </c>
      <c r="AL615" t="s">
        <v>1923</v>
      </c>
      <c r="AM615" t="s">
        <v>67</v>
      </c>
      <c r="AN615" t="s">
        <v>1548</v>
      </c>
      <c r="AO615" t="s">
        <v>393</v>
      </c>
      <c r="AP615" t="s">
        <v>2345</v>
      </c>
    </row>
    <row r="616" spans="1:42" x14ac:dyDescent="0.25">
      <c r="A616">
        <v>423</v>
      </c>
      <c r="B616">
        <v>350</v>
      </c>
      <c r="C616" s="4">
        <v>43995</v>
      </c>
      <c r="D616">
        <v>11</v>
      </c>
      <c r="E616" t="s">
        <v>37</v>
      </c>
      <c r="F616" t="s">
        <v>48</v>
      </c>
      <c r="G616" t="s">
        <v>56</v>
      </c>
      <c r="H616" t="s">
        <v>57</v>
      </c>
      <c r="I616" s="4">
        <v>43565</v>
      </c>
      <c r="J616">
        <v>2</v>
      </c>
      <c r="L616" s="4"/>
      <c r="M616" s="4"/>
      <c r="N616">
        <v>1</v>
      </c>
      <c r="O616" t="s">
        <v>80</v>
      </c>
      <c r="P616" t="s">
        <v>242</v>
      </c>
      <c r="Q616">
        <v>1</v>
      </c>
      <c r="R616" t="s">
        <v>455</v>
      </c>
      <c r="S616" t="s">
        <v>1018</v>
      </c>
      <c r="T616" t="s">
        <v>1548</v>
      </c>
      <c r="U616" t="s">
        <v>69</v>
      </c>
      <c r="V616" t="s">
        <v>1548</v>
      </c>
      <c r="W616">
        <v>14.99</v>
      </c>
      <c r="X616">
        <v>14.99</v>
      </c>
      <c r="Y616">
        <v>1</v>
      </c>
      <c r="Z616" t="s">
        <v>70</v>
      </c>
      <c r="AA616" t="s">
        <v>2341</v>
      </c>
      <c r="AF616" s="4"/>
      <c r="AG616" s="4"/>
      <c r="AH616" t="s">
        <v>80</v>
      </c>
      <c r="AI616" t="s">
        <v>242</v>
      </c>
      <c r="AJ616" t="s">
        <v>455</v>
      </c>
      <c r="AK616" t="s">
        <v>1018</v>
      </c>
      <c r="AL616" t="s">
        <v>1548</v>
      </c>
      <c r="AM616" t="s">
        <v>69</v>
      </c>
      <c r="AN616" t="s">
        <v>1548</v>
      </c>
      <c r="AO616" t="s">
        <v>70</v>
      </c>
      <c r="AP616" t="s">
        <v>2341</v>
      </c>
    </row>
    <row r="617" spans="1:42" x14ac:dyDescent="0.25">
      <c r="A617">
        <v>424</v>
      </c>
      <c r="B617">
        <v>447</v>
      </c>
      <c r="C617" s="4">
        <v>43995</v>
      </c>
      <c r="D617">
        <v>4</v>
      </c>
      <c r="E617" t="s">
        <v>40</v>
      </c>
      <c r="F617" t="s">
        <v>51</v>
      </c>
      <c r="G617" t="s">
        <v>56</v>
      </c>
      <c r="H617" t="s">
        <v>58</v>
      </c>
      <c r="I617" s="4">
        <v>43723</v>
      </c>
      <c r="J617">
        <v>2</v>
      </c>
      <c r="K617" t="s">
        <v>60</v>
      </c>
      <c r="L617" s="4">
        <v>43615</v>
      </c>
      <c r="M617" s="4">
        <v>43830</v>
      </c>
      <c r="N617">
        <v>1</v>
      </c>
      <c r="O617" t="s">
        <v>88</v>
      </c>
      <c r="P617" t="s">
        <v>250</v>
      </c>
      <c r="Q617">
        <v>1</v>
      </c>
      <c r="R617" t="s">
        <v>675</v>
      </c>
      <c r="S617" t="s">
        <v>1218</v>
      </c>
      <c r="T617" t="s">
        <v>1740</v>
      </c>
      <c r="U617" t="s">
        <v>110</v>
      </c>
      <c r="V617" t="s">
        <v>1869</v>
      </c>
      <c r="W617">
        <v>131.94</v>
      </c>
      <c r="X617">
        <v>89.94</v>
      </c>
      <c r="Y617">
        <v>1</v>
      </c>
      <c r="Z617" t="s">
        <v>110</v>
      </c>
      <c r="AA617" t="s">
        <v>2410</v>
      </c>
      <c r="AF617" s="4"/>
      <c r="AG617" s="4"/>
      <c r="AH617" t="s">
        <v>80</v>
      </c>
      <c r="AI617" t="s">
        <v>242</v>
      </c>
      <c r="AJ617" t="s">
        <v>586</v>
      </c>
      <c r="AK617" t="s">
        <v>966</v>
      </c>
      <c r="AL617" t="s">
        <v>1667</v>
      </c>
      <c r="AM617" t="s">
        <v>67</v>
      </c>
      <c r="AN617" t="s">
        <v>1548</v>
      </c>
      <c r="AO617" t="s">
        <v>67</v>
      </c>
      <c r="AP617" t="s">
        <v>2373</v>
      </c>
    </row>
    <row r="618" spans="1:42" x14ac:dyDescent="0.25">
      <c r="A618">
        <v>424</v>
      </c>
      <c r="B618">
        <v>447</v>
      </c>
      <c r="C618" s="4">
        <v>43995</v>
      </c>
      <c r="D618">
        <v>4</v>
      </c>
      <c r="E618" t="s">
        <v>40</v>
      </c>
      <c r="F618" t="s">
        <v>51</v>
      </c>
      <c r="G618" t="s">
        <v>56</v>
      </c>
      <c r="H618" t="s">
        <v>58</v>
      </c>
      <c r="I618" s="4">
        <v>43723</v>
      </c>
      <c r="J618">
        <v>2</v>
      </c>
      <c r="K618" t="s">
        <v>60</v>
      </c>
      <c r="L618" s="4">
        <v>43615</v>
      </c>
      <c r="M618" s="4">
        <v>43830</v>
      </c>
      <c r="N618">
        <v>1</v>
      </c>
      <c r="O618" t="s">
        <v>88</v>
      </c>
      <c r="P618" t="s">
        <v>250</v>
      </c>
      <c r="Q618">
        <v>1</v>
      </c>
      <c r="R618" t="s">
        <v>675</v>
      </c>
      <c r="S618" t="s">
        <v>1218</v>
      </c>
      <c r="T618" t="s">
        <v>1740</v>
      </c>
      <c r="U618" t="s">
        <v>110</v>
      </c>
      <c r="V618" t="s">
        <v>1869</v>
      </c>
      <c r="W618">
        <v>131.94</v>
      </c>
      <c r="X618">
        <v>89.94</v>
      </c>
      <c r="Y618">
        <v>1</v>
      </c>
      <c r="Z618" t="s">
        <v>110</v>
      </c>
      <c r="AA618" t="s">
        <v>2410</v>
      </c>
      <c r="AF618" s="4"/>
      <c r="AG618" s="4"/>
      <c r="AH618" t="s">
        <v>80</v>
      </c>
      <c r="AI618" t="s">
        <v>242</v>
      </c>
      <c r="AJ618" t="s">
        <v>586</v>
      </c>
      <c r="AK618" t="s">
        <v>966</v>
      </c>
      <c r="AL618" t="s">
        <v>1667</v>
      </c>
      <c r="AM618" t="s">
        <v>67</v>
      </c>
      <c r="AN618" t="s">
        <v>1548</v>
      </c>
      <c r="AO618" t="s">
        <v>67</v>
      </c>
      <c r="AP618" t="s">
        <v>2373</v>
      </c>
    </row>
    <row r="619" spans="1:42" x14ac:dyDescent="0.25">
      <c r="A619">
        <v>425</v>
      </c>
      <c r="B619">
        <v>473</v>
      </c>
      <c r="C619" s="4">
        <v>43995</v>
      </c>
      <c r="D619">
        <v>2</v>
      </c>
      <c r="E619" t="s">
        <v>38</v>
      </c>
      <c r="F619" t="s">
        <v>49</v>
      </c>
      <c r="G619" t="s">
        <v>56</v>
      </c>
      <c r="H619" t="s">
        <v>58</v>
      </c>
      <c r="I619" s="4">
        <v>43833</v>
      </c>
      <c r="J619">
        <v>15</v>
      </c>
      <c r="K619" t="s">
        <v>62</v>
      </c>
      <c r="L619" s="4">
        <v>43615</v>
      </c>
      <c r="M619" s="4">
        <v>44413</v>
      </c>
      <c r="N619">
        <v>1</v>
      </c>
      <c r="O619" t="s">
        <v>86</v>
      </c>
      <c r="P619" t="s">
        <v>248</v>
      </c>
      <c r="Q619">
        <v>1</v>
      </c>
      <c r="R619" t="s">
        <v>454</v>
      </c>
      <c r="S619" t="s">
        <v>1017</v>
      </c>
      <c r="T619" t="s">
        <v>1547</v>
      </c>
      <c r="U619" t="s">
        <v>69</v>
      </c>
      <c r="V619" t="s">
        <v>1577</v>
      </c>
      <c r="W619">
        <v>159.99</v>
      </c>
      <c r="X619">
        <v>24.99</v>
      </c>
      <c r="Y619">
        <v>1</v>
      </c>
      <c r="Z619" t="s">
        <v>547</v>
      </c>
      <c r="AA619" t="s">
        <v>2354</v>
      </c>
      <c r="AF619" s="4"/>
      <c r="AG619" s="4"/>
      <c r="AH619" t="s">
        <v>86</v>
      </c>
      <c r="AI619" t="s">
        <v>248</v>
      </c>
      <c r="AJ619" t="s">
        <v>454</v>
      </c>
      <c r="AK619" t="s">
        <v>1017</v>
      </c>
      <c r="AL619" t="s">
        <v>1547</v>
      </c>
      <c r="AM619" t="s">
        <v>69</v>
      </c>
      <c r="AN619" t="s">
        <v>1577</v>
      </c>
      <c r="AO619" t="s">
        <v>547</v>
      </c>
      <c r="AP619" t="s">
        <v>2354</v>
      </c>
    </row>
    <row r="620" spans="1:42" x14ac:dyDescent="0.25">
      <c r="A620">
        <v>426</v>
      </c>
      <c r="B620">
        <v>76</v>
      </c>
      <c r="C620" s="4">
        <v>43996</v>
      </c>
      <c r="D620">
        <v>5</v>
      </c>
      <c r="E620" t="s">
        <v>36</v>
      </c>
      <c r="F620" t="s">
        <v>47</v>
      </c>
      <c r="G620" t="s">
        <v>55</v>
      </c>
      <c r="H620" t="s">
        <v>57</v>
      </c>
      <c r="I620" s="4">
        <v>43881</v>
      </c>
      <c r="J620">
        <v>5</v>
      </c>
      <c r="K620" t="s">
        <v>60</v>
      </c>
      <c r="L620" s="4">
        <v>43831</v>
      </c>
      <c r="M620" s="4">
        <v>43921</v>
      </c>
      <c r="N620">
        <v>1</v>
      </c>
      <c r="O620" t="s">
        <v>69</v>
      </c>
      <c r="P620" t="s">
        <v>231</v>
      </c>
      <c r="Q620">
        <v>1</v>
      </c>
      <c r="R620" t="s">
        <v>646</v>
      </c>
      <c r="S620" t="s">
        <v>987</v>
      </c>
      <c r="T620" t="s">
        <v>492</v>
      </c>
      <c r="U620" t="s">
        <v>80</v>
      </c>
      <c r="V620" t="s">
        <v>1577</v>
      </c>
      <c r="W620">
        <v>270</v>
      </c>
      <c r="X620">
        <v>49.98</v>
      </c>
      <c r="Y620">
        <v>1</v>
      </c>
      <c r="Z620" t="s">
        <v>69</v>
      </c>
      <c r="AA620" t="s">
        <v>2360</v>
      </c>
      <c r="AF620" s="4"/>
      <c r="AG620" s="4"/>
      <c r="AH620" t="s">
        <v>69</v>
      </c>
      <c r="AI620" t="s">
        <v>231</v>
      </c>
      <c r="AJ620" t="s">
        <v>646</v>
      </c>
      <c r="AK620" t="s">
        <v>987</v>
      </c>
      <c r="AL620" t="s">
        <v>492</v>
      </c>
      <c r="AM620" t="s">
        <v>80</v>
      </c>
      <c r="AN620" t="s">
        <v>1577</v>
      </c>
      <c r="AO620" t="s">
        <v>69</v>
      </c>
      <c r="AP620" t="s">
        <v>2360</v>
      </c>
    </row>
    <row r="621" spans="1:42" x14ac:dyDescent="0.25">
      <c r="A621">
        <v>427</v>
      </c>
      <c r="B621">
        <v>356</v>
      </c>
      <c r="C621" s="4">
        <v>43997</v>
      </c>
      <c r="D621">
        <v>4</v>
      </c>
      <c r="E621" t="s">
        <v>40</v>
      </c>
      <c r="F621" t="s">
        <v>51</v>
      </c>
      <c r="G621" t="s">
        <v>56</v>
      </c>
      <c r="H621" t="s">
        <v>58</v>
      </c>
      <c r="I621" s="4">
        <v>43725</v>
      </c>
      <c r="J621">
        <v>3</v>
      </c>
      <c r="K621" t="s">
        <v>59</v>
      </c>
      <c r="L621" s="4">
        <v>43615</v>
      </c>
      <c r="M621" s="4">
        <v>43830</v>
      </c>
      <c r="N621">
        <v>1</v>
      </c>
      <c r="O621" t="s">
        <v>69</v>
      </c>
      <c r="P621" t="s">
        <v>231</v>
      </c>
      <c r="Q621">
        <v>1</v>
      </c>
      <c r="R621" t="s">
        <v>492</v>
      </c>
      <c r="S621" t="s">
        <v>1055</v>
      </c>
      <c r="T621" t="s">
        <v>1584</v>
      </c>
      <c r="U621" t="s">
        <v>67</v>
      </c>
      <c r="V621" t="s">
        <v>1577</v>
      </c>
      <c r="W621">
        <v>1721.97</v>
      </c>
      <c r="X621">
        <v>74.97</v>
      </c>
      <c r="Y621">
        <v>1</v>
      </c>
      <c r="Z621" t="s">
        <v>78</v>
      </c>
      <c r="AA621" t="s">
        <v>2330</v>
      </c>
      <c r="AF621" s="4"/>
      <c r="AG621" s="4"/>
      <c r="AH621" t="s">
        <v>69</v>
      </c>
      <c r="AI621" t="s">
        <v>231</v>
      </c>
      <c r="AJ621" t="s">
        <v>492</v>
      </c>
      <c r="AK621" t="s">
        <v>1055</v>
      </c>
      <c r="AL621" t="s">
        <v>1584</v>
      </c>
      <c r="AM621" t="s">
        <v>67</v>
      </c>
      <c r="AN621" t="s">
        <v>1577</v>
      </c>
      <c r="AO621" t="s">
        <v>78</v>
      </c>
      <c r="AP621" t="s">
        <v>2330</v>
      </c>
    </row>
    <row r="622" spans="1:42" x14ac:dyDescent="0.25">
      <c r="A622">
        <v>428</v>
      </c>
      <c r="B622">
        <v>394</v>
      </c>
      <c r="C622" s="4">
        <v>43997</v>
      </c>
      <c r="D622">
        <v>7</v>
      </c>
      <c r="E622" t="s">
        <v>35</v>
      </c>
      <c r="F622" t="s">
        <v>46</v>
      </c>
      <c r="G622" t="s">
        <v>56</v>
      </c>
      <c r="H622" t="s">
        <v>58</v>
      </c>
      <c r="I622" s="4">
        <v>43678</v>
      </c>
      <c r="J622">
        <v>2</v>
      </c>
      <c r="K622" t="s">
        <v>60</v>
      </c>
      <c r="L622" s="4">
        <v>43615</v>
      </c>
      <c r="M622" s="4">
        <v>43830</v>
      </c>
      <c r="N622">
        <v>2</v>
      </c>
      <c r="O622" t="s">
        <v>121</v>
      </c>
      <c r="P622" t="s">
        <v>283</v>
      </c>
      <c r="Q622">
        <v>2</v>
      </c>
      <c r="R622" t="s">
        <v>676</v>
      </c>
      <c r="S622" t="s">
        <v>1219</v>
      </c>
      <c r="T622" t="s">
        <v>1741</v>
      </c>
      <c r="U622" t="s">
        <v>103</v>
      </c>
      <c r="V622" t="s">
        <v>1869</v>
      </c>
      <c r="W622">
        <v>218.8</v>
      </c>
      <c r="X622">
        <v>59.96</v>
      </c>
      <c r="Y622">
        <v>2</v>
      </c>
      <c r="Z622" t="s">
        <v>115</v>
      </c>
      <c r="AA622" t="s">
        <v>2477</v>
      </c>
      <c r="AF622" s="4"/>
      <c r="AG622" s="4"/>
      <c r="AH622" t="s">
        <v>79</v>
      </c>
      <c r="AI622" t="s">
        <v>241</v>
      </c>
      <c r="AJ622" t="s">
        <v>629</v>
      </c>
      <c r="AK622" t="s">
        <v>965</v>
      </c>
      <c r="AL622" t="s">
        <v>1703</v>
      </c>
      <c r="AM622" t="s">
        <v>69</v>
      </c>
      <c r="AN622" t="s">
        <v>1548</v>
      </c>
      <c r="AO622" t="s">
        <v>86</v>
      </c>
      <c r="AP622" t="s">
        <v>2350</v>
      </c>
    </row>
    <row r="623" spans="1:42" x14ac:dyDescent="0.25">
      <c r="A623">
        <v>428</v>
      </c>
      <c r="B623">
        <v>394</v>
      </c>
      <c r="C623" s="4">
        <v>43997</v>
      </c>
      <c r="D623">
        <v>7</v>
      </c>
      <c r="E623" t="s">
        <v>35</v>
      </c>
      <c r="F623" t="s">
        <v>46</v>
      </c>
      <c r="G623" t="s">
        <v>56</v>
      </c>
      <c r="H623" t="s">
        <v>58</v>
      </c>
      <c r="I623" s="4">
        <v>43678</v>
      </c>
      <c r="J623">
        <v>2</v>
      </c>
      <c r="K623" t="s">
        <v>60</v>
      </c>
      <c r="L623" s="4">
        <v>43615</v>
      </c>
      <c r="M623" s="4">
        <v>43830</v>
      </c>
      <c r="N623">
        <v>2</v>
      </c>
      <c r="O623" t="s">
        <v>121</v>
      </c>
      <c r="P623" t="s">
        <v>283</v>
      </c>
      <c r="Q623">
        <v>2</v>
      </c>
      <c r="R623" t="s">
        <v>676</v>
      </c>
      <c r="S623" t="s">
        <v>1219</v>
      </c>
      <c r="T623" t="s">
        <v>1741</v>
      </c>
      <c r="U623" t="s">
        <v>103</v>
      </c>
      <c r="V623" t="s">
        <v>1869</v>
      </c>
      <c r="W623">
        <v>218.8</v>
      </c>
      <c r="X623">
        <v>59.96</v>
      </c>
      <c r="Y623">
        <v>2</v>
      </c>
      <c r="Z623" t="s">
        <v>115</v>
      </c>
      <c r="AA623" t="s">
        <v>2477</v>
      </c>
      <c r="AF623" s="4"/>
      <c r="AG623" s="4"/>
      <c r="AH623" t="s">
        <v>80</v>
      </c>
      <c r="AI623" t="s">
        <v>242</v>
      </c>
      <c r="AJ623" t="s">
        <v>649</v>
      </c>
      <c r="AK623" t="s">
        <v>1193</v>
      </c>
      <c r="AL623" t="s">
        <v>1717</v>
      </c>
      <c r="AM623" t="s">
        <v>67</v>
      </c>
      <c r="AN623" t="s">
        <v>1548</v>
      </c>
      <c r="AO623" t="s">
        <v>70</v>
      </c>
      <c r="AP623" t="s">
        <v>2341</v>
      </c>
    </row>
    <row r="624" spans="1:42" x14ac:dyDescent="0.25">
      <c r="A624">
        <v>429</v>
      </c>
      <c r="B624">
        <v>40</v>
      </c>
      <c r="C624" s="4">
        <v>44000</v>
      </c>
      <c r="D624">
        <v>2</v>
      </c>
      <c r="E624" t="s">
        <v>38</v>
      </c>
      <c r="F624" t="s">
        <v>49</v>
      </c>
      <c r="G624" t="s">
        <v>55</v>
      </c>
      <c r="H624" t="s">
        <v>58</v>
      </c>
      <c r="I624" s="4">
        <v>43675</v>
      </c>
      <c r="J624">
        <v>2</v>
      </c>
      <c r="K624" t="s">
        <v>60</v>
      </c>
      <c r="L624" s="4">
        <v>43615</v>
      </c>
      <c r="M624" s="4">
        <v>43830</v>
      </c>
      <c r="N624">
        <v>1</v>
      </c>
      <c r="O624" t="s">
        <v>86</v>
      </c>
      <c r="P624" t="s">
        <v>248</v>
      </c>
      <c r="Q624">
        <v>1</v>
      </c>
      <c r="R624" t="s">
        <v>499</v>
      </c>
      <c r="S624" t="s">
        <v>1062</v>
      </c>
      <c r="T624" t="s">
        <v>1590</v>
      </c>
      <c r="U624" t="s">
        <v>69</v>
      </c>
      <c r="V624" t="s">
        <v>1577</v>
      </c>
      <c r="W624">
        <v>61.89</v>
      </c>
      <c r="X624">
        <v>24.99</v>
      </c>
      <c r="Y624">
        <v>1</v>
      </c>
      <c r="Z624" t="s">
        <v>549</v>
      </c>
      <c r="AA624" t="s">
        <v>2362</v>
      </c>
      <c r="AF624" s="4"/>
      <c r="AG624" s="4"/>
      <c r="AH624" t="s">
        <v>86</v>
      </c>
      <c r="AI624" t="s">
        <v>248</v>
      </c>
      <c r="AJ624" t="s">
        <v>499</v>
      </c>
      <c r="AK624" t="s">
        <v>1062</v>
      </c>
      <c r="AL624" t="s">
        <v>1590</v>
      </c>
      <c r="AM624" t="s">
        <v>69</v>
      </c>
      <c r="AN624" t="s">
        <v>1577</v>
      </c>
      <c r="AO624" t="s">
        <v>549</v>
      </c>
      <c r="AP624" t="s">
        <v>2362</v>
      </c>
    </row>
    <row r="625" spans="1:42" x14ac:dyDescent="0.25">
      <c r="A625">
        <v>430</v>
      </c>
      <c r="B625">
        <v>334</v>
      </c>
      <c r="C625" s="4">
        <v>44000</v>
      </c>
      <c r="D625">
        <v>5</v>
      </c>
      <c r="E625" t="s">
        <v>36</v>
      </c>
      <c r="F625" t="s">
        <v>47</v>
      </c>
      <c r="G625" t="s">
        <v>55</v>
      </c>
      <c r="H625" t="s">
        <v>57</v>
      </c>
      <c r="I625" s="4">
        <v>43851</v>
      </c>
      <c r="J625">
        <v>15</v>
      </c>
      <c r="K625" t="s">
        <v>62</v>
      </c>
      <c r="L625" s="4">
        <v>43615</v>
      </c>
      <c r="M625" s="4">
        <v>44413</v>
      </c>
      <c r="N625">
        <v>1</v>
      </c>
      <c r="O625" t="s">
        <v>90</v>
      </c>
      <c r="P625" t="s">
        <v>252</v>
      </c>
      <c r="Q625">
        <v>1</v>
      </c>
      <c r="R625" t="s">
        <v>501</v>
      </c>
      <c r="S625" t="s">
        <v>1064</v>
      </c>
      <c r="T625" t="s">
        <v>1592</v>
      </c>
      <c r="U625" t="s">
        <v>67</v>
      </c>
      <c r="V625" t="s">
        <v>1562</v>
      </c>
      <c r="W625">
        <v>26.88</v>
      </c>
      <c r="X625">
        <v>29.97</v>
      </c>
      <c r="Y625">
        <v>1</v>
      </c>
      <c r="Z625" t="s">
        <v>410</v>
      </c>
      <c r="AA625" t="s">
        <v>2359</v>
      </c>
      <c r="AF625" s="4"/>
      <c r="AG625" s="4"/>
      <c r="AH625" t="s">
        <v>90</v>
      </c>
      <c r="AI625" t="s">
        <v>252</v>
      </c>
      <c r="AJ625" t="s">
        <v>501</v>
      </c>
      <c r="AK625" t="s">
        <v>1064</v>
      </c>
      <c r="AL625" t="s">
        <v>1592</v>
      </c>
      <c r="AM625" t="s">
        <v>67</v>
      </c>
      <c r="AN625" t="s">
        <v>1562</v>
      </c>
      <c r="AO625" t="s">
        <v>410</v>
      </c>
      <c r="AP625" t="s">
        <v>2359</v>
      </c>
    </row>
    <row r="626" spans="1:42" x14ac:dyDescent="0.25">
      <c r="A626">
        <v>431</v>
      </c>
      <c r="B626">
        <v>34</v>
      </c>
      <c r="C626" s="4">
        <v>44001</v>
      </c>
      <c r="D626">
        <v>4</v>
      </c>
      <c r="E626" t="s">
        <v>40</v>
      </c>
      <c r="F626" t="s">
        <v>51</v>
      </c>
      <c r="G626" t="s">
        <v>56</v>
      </c>
      <c r="H626" t="s">
        <v>58</v>
      </c>
      <c r="I626" s="4">
        <v>43930</v>
      </c>
      <c r="J626">
        <v>7</v>
      </c>
      <c r="K626" t="s">
        <v>61</v>
      </c>
      <c r="L626" s="4">
        <v>43915</v>
      </c>
      <c r="M626" s="4">
        <v>44012</v>
      </c>
      <c r="N626">
        <v>1</v>
      </c>
      <c r="O626" t="s">
        <v>67</v>
      </c>
      <c r="P626" t="s">
        <v>229</v>
      </c>
      <c r="Q626">
        <v>1</v>
      </c>
      <c r="R626" t="s">
        <v>677</v>
      </c>
      <c r="S626" t="s">
        <v>978</v>
      </c>
      <c r="T626" t="s">
        <v>1577</v>
      </c>
      <c r="U626" t="s">
        <v>67</v>
      </c>
      <c r="V626" t="s">
        <v>1548</v>
      </c>
      <c r="W626">
        <v>74.97</v>
      </c>
      <c r="X626">
        <v>44.97</v>
      </c>
      <c r="Y626">
        <v>1</v>
      </c>
      <c r="Z626" t="s">
        <v>455</v>
      </c>
      <c r="AA626" t="s">
        <v>2340</v>
      </c>
      <c r="AB626">
        <v>4</v>
      </c>
      <c r="AC626" t="s">
        <v>2634</v>
      </c>
      <c r="AD626">
        <v>812</v>
      </c>
      <c r="AE626" t="s">
        <v>2638</v>
      </c>
      <c r="AF626" s="4">
        <v>43983</v>
      </c>
      <c r="AG626" s="4">
        <v>44027</v>
      </c>
      <c r="AH626" t="s">
        <v>67</v>
      </c>
      <c r="AI626" t="s">
        <v>229</v>
      </c>
      <c r="AJ626" t="s">
        <v>677</v>
      </c>
      <c r="AK626" t="s">
        <v>978</v>
      </c>
      <c r="AL626" t="s">
        <v>1577</v>
      </c>
      <c r="AM626" t="s">
        <v>67</v>
      </c>
      <c r="AN626" t="s">
        <v>1548</v>
      </c>
      <c r="AO626" t="s">
        <v>455</v>
      </c>
      <c r="AP626" t="s">
        <v>2340</v>
      </c>
    </row>
    <row r="627" spans="1:42" x14ac:dyDescent="0.25">
      <c r="A627">
        <v>432</v>
      </c>
      <c r="B627">
        <v>55</v>
      </c>
      <c r="C627" s="4">
        <v>44001</v>
      </c>
      <c r="D627">
        <v>1</v>
      </c>
      <c r="E627" t="s">
        <v>39</v>
      </c>
      <c r="F627" t="s">
        <v>50</v>
      </c>
      <c r="G627" t="s">
        <v>55</v>
      </c>
      <c r="H627" t="s">
        <v>58</v>
      </c>
      <c r="I627" s="4">
        <v>43665</v>
      </c>
      <c r="J627">
        <v>3</v>
      </c>
      <c r="K627" t="s">
        <v>59</v>
      </c>
      <c r="L627" s="4">
        <v>43615</v>
      </c>
      <c r="M627" s="4">
        <v>43830</v>
      </c>
      <c r="N627">
        <v>1</v>
      </c>
      <c r="O627" t="s">
        <v>78</v>
      </c>
      <c r="P627" t="s">
        <v>240</v>
      </c>
      <c r="Q627">
        <v>1</v>
      </c>
      <c r="R627" t="s">
        <v>604</v>
      </c>
      <c r="S627" t="s">
        <v>1136</v>
      </c>
      <c r="T627" t="s">
        <v>1682</v>
      </c>
      <c r="U627" t="s">
        <v>80</v>
      </c>
      <c r="V627" t="s">
        <v>1562</v>
      </c>
      <c r="W627">
        <v>9.5</v>
      </c>
      <c r="X627">
        <v>19.98</v>
      </c>
      <c r="Y627">
        <v>1</v>
      </c>
      <c r="Z627" t="s">
        <v>469</v>
      </c>
      <c r="AA627" t="s">
        <v>2339</v>
      </c>
      <c r="AF627" s="4"/>
      <c r="AG627" s="4"/>
      <c r="AH627" t="s">
        <v>78</v>
      </c>
      <c r="AI627" t="s">
        <v>240</v>
      </c>
      <c r="AJ627" t="s">
        <v>604</v>
      </c>
      <c r="AK627" t="s">
        <v>1136</v>
      </c>
      <c r="AL627" t="s">
        <v>1682</v>
      </c>
      <c r="AM627" t="s">
        <v>80</v>
      </c>
      <c r="AN627" t="s">
        <v>1562</v>
      </c>
      <c r="AO627" t="s">
        <v>469</v>
      </c>
      <c r="AP627" t="s">
        <v>2339</v>
      </c>
    </row>
    <row r="628" spans="1:42" x14ac:dyDescent="0.25">
      <c r="A628">
        <v>433</v>
      </c>
      <c r="B628">
        <v>87</v>
      </c>
      <c r="C628" s="4">
        <v>44001</v>
      </c>
      <c r="D628">
        <v>7</v>
      </c>
      <c r="E628" t="s">
        <v>35</v>
      </c>
      <c r="F628" t="s">
        <v>46</v>
      </c>
      <c r="G628" t="s">
        <v>55</v>
      </c>
      <c r="H628" t="s">
        <v>57</v>
      </c>
      <c r="I628" s="4">
        <v>43834</v>
      </c>
      <c r="J628">
        <v>15</v>
      </c>
      <c r="K628" t="s">
        <v>62</v>
      </c>
      <c r="L628" s="4">
        <v>43615</v>
      </c>
      <c r="M628" s="4">
        <v>44413</v>
      </c>
      <c r="N628">
        <v>1</v>
      </c>
      <c r="O628" t="s">
        <v>80</v>
      </c>
      <c r="P628" t="s">
        <v>242</v>
      </c>
      <c r="Q628">
        <v>1</v>
      </c>
      <c r="R628" t="s">
        <v>453</v>
      </c>
      <c r="S628" t="s">
        <v>1016</v>
      </c>
      <c r="T628" t="s">
        <v>1546</v>
      </c>
      <c r="U628" t="s">
        <v>69</v>
      </c>
      <c r="V628" t="s">
        <v>1548</v>
      </c>
      <c r="W628">
        <v>58.75</v>
      </c>
      <c r="X628">
        <v>14.99</v>
      </c>
      <c r="Y628">
        <v>1</v>
      </c>
      <c r="Z628" t="s">
        <v>67</v>
      </c>
      <c r="AA628" t="s">
        <v>2373</v>
      </c>
      <c r="AF628" s="4"/>
      <c r="AG628" s="4"/>
      <c r="AH628" t="s">
        <v>80</v>
      </c>
      <c r="AI628" t="s">
        <v>242</v>
      </c>
      <c r="AJ628" t="s">
        <v>453</v>
      </c>
      <c r="AK628" t="s">
        <v>1016</v>
      </c>
      <c r="AL628" t="s">
        <v>1546</v>
      </c>
      <c r="AM628" t="s">
        <v>69</v>
      </c>
      <c r="AN628" t="s">
        <v>1548</v>
      </c>
      <c r="AO628" t="s">
        <v>67</v>
      </c>
      <c r="AP628" t="s">
        <v>2373</v>
      </c>
    </row>
    <row r="629" spans="1:42" x14ac:dyDescent="0.25">
      <c r="A629">
        <v>434</v>
      </c>
      <c r="B629">
        <v>99</v>
      </c>
      <c r="C629" s="4">
        <v>44001</v>
      </c>
      <c r="D629">
        <v>3</v>
      </c>
      <c r="E629" t="s">
        <v>34</v>
      </c>
      <c r="F629" t="s">
        <v>45</v>
      </c>
      <c r="G629" t="s">
        <v>56</v>
      </c>
      <c r="H629" t="s">
        <v>58</v>
      </c>
      <c r="I629" s="4">
        <v>43888</v>
      </c>
      <c r="J629">
        <v>5</v>
      </c>
      <c r="K629" t="s">
        <v>60</v>
      </c>
      <c r="L629" s="4">
        <v>43831</v>
      </c>
      <c r="M629" s="4">
        <v>43921</v>
      </c>
      <c r="N629">
        <v>2</v>
      </c>
      <c r="O629" t="s">
        <v>87</v>
      </c>
      <c r="P629" t="s">
        <v>249</v>
      </c>
      <c r="Q629">
        <v>2</v>
      </c>
      <c r="R629" t="s">
        <v>678</v>
      </c>
      <c r="S629" t="s">
        <v>1220</v>
      </c>
      <c r="T629" t="s">
        <v>1742</v>
      </c>
      <c r="U629" t="s">
        <v>85</v>
      </c>
      <c r="V629" t="s">
        <v>2038</v>
      </c>
      <c r="W629">
        <v>117.93</v>
      </c>
      <c r="X629">
        <v>54.97</v>
      </c>
      <c r="Y629">
        <v>2</v>
      </c>
      <c r="Z629" t="s">
        <v>2092</v>
      </c>
      <c r="AA629" t="s">
        <v>2355</v>
      </c>
      <c r="AF629" s="4"/>
      <c r="AG629" s="4"/>
      <c r="AH629" t="s">
        <v>79</v>
      </c>
      <c r="AI629" t="s">
        <v>241</v>
      </c>
      <c r="AJ629" t="s">
        <v>481</v>
      </c>
      <c r="AK629" t="s">
        <v>1045</v>
      </c>
      <c r="AL629" t="s">
        <v>1573</v>
      </c>
      <c r="AM629" t="s">
        <v>69</v>
      </c>
      <c r="AN629" t="s">
        <v>1548</v>
      </c>
      <c r="AO629" t="s">
        <v>65</v>
      </c>
      <c r="AP629" t="s">
        <v>2343</v>
      </c>
    </row>
    <row r="630" spans="1:42" x14ac:dyDescent="0.25">
      <c r="A630">
        <v>434</v>
      </c>
      <c r="B630">
        <v>99</v>
      </c>
      <c r="C630" s="4">
        <v>44001</v>
      </c>
      <c r="D630">
        <v>3</v>
      </c>
      <c r="E630" t="s">
        <v>34</v>
      </c>
      <c r="F630" t="s">
        <v>45</v>
      </c>
      <c r="G630" t="s">
        <v>56</v>
      </c>
      <c r="H630" t="s">
        <v>58</v>
      </c>
      <c r="I630" s="4">
        <v>43888</v>
      </c>
      <c r="J630">
        <v>5</v>
      </c>
      <c r="K630" t="s">
        <v>60</v>
      </c>
      <c r="L630" s="4">
        <v>43831</v>
      </c>
      <c r="M630" s="4">
        <v>43921</v>
      </c>
      <c r="N630">
        <v>2</v>
      </c>
      <c r="O630" t="s">
        <v>87</v>
      </c>
      <c r="P630" t="s">
        <v>249</v>
      </c>
      <c r="Q630">
        <v>2</v>
      </c>
      <c r="R630" t="s">
        <v>678</v>
      </c>
      <c r="S630" t="s">
        <v>1220</v>
      </c>
      <c r="T630" t="s">
        <v>1742</v>
      </c>
      <c r="U630" t="s">
        <v>85</v>
      </c>
      <c r="V630" t="s">
        <v>2038</v>
      </c>
      <c r="W630">
        <v>117.93</v>
      </c>
      <c r="X630">
        <v>54.97</v>
      </c>
      <c r="Y630">
        <v>2</v>
      </c>
      <c r="Z630" t="s">
        <v>2092</v>
      </c>
      <c r="AA630" t="s">
        <v>2355</v>
      </c>
      <c r="AF630" s="4"/>
      <c r="AG630" s="4"/>
      <c r="AH630" t="s">
        <v>70</v>
      </c>
      <c r="AI630" t="s">
        <v>232</v>
      </c>
      <c r="AJ630" t="s">
        <v>394</v>
      </c>
      <c r="AK630" t="s">
        <v>956</v>
      </c>
      <c r="AL630" t="s">
        <v>1490</v>
      </c>
      <c r="AM630" t="s">
        <v>80</v>
      </c>
      <c r="AN630" t="s">
        <v>1517</v>
      </c>
      <c r="AO630" t="s">
        <v>432</v>
      </c>
      <c r="AP630" t="s">
        <v>2331</v>
      </c>
    </row>
    <row r="631" spans="1:42" x14ac:dyDescent="0.25">
      <c r="A631">
        <v>435</v>
      </c>
      <c r="B631">
        <v>361</v>
      </c>
      <c r="C631" s="4">
        <v>44002</v>
      </c>
      <c r="D631">
        <v>7</v>
      </c>
      <c r="E631" t="s">
        <v>35</v>
      </c>
      <c r="F631" t="s">
        <v>46</v>
      </c>
      <c r="G631" t="s">
        <v>55</v>
      </c>
      <c r="H631" t="s">
        <v>58</v>
      </c>
      <c r="I631" s="4">
        <v>43632</v>
      </c>
      <c r="J631">
        <v>1</v>
      </c>
      <c r="K631" t="s">
        <v>61</v>
      </c>
      <c r="L631" s="4">
        <v>43615</v>
      </c>
      <c r="M631" s="4">
        <v>43830</v>
      </c>
      <c r="N631">
        <v>2</v>
      </c>
      <c r="O631" t="s">
        <v>81</v>
      </c>
      <c r="P631" t="s">
        <v>243</v>
      </c>
      <c r="Q631">
        <v>2</v>
      </c>
      <c r="R631" t="s">
        <v>679</v>
      </c>
      <c r="S631" t="s">
        <v>1221</v>
      </c>
      <c r="T631" t="s">
        <v>1743</v>
      </c>
      <c r="U631" t="s">
        <v>85</v>
      </c>
      <c r="V631" t="s">
        <v>1869</v>
      </c>
      <c r="W631">
        <v>56.49</v>
      </c>
      <c r="X631">
        <v>44.97</v>
      </c>
      <c r="Y631">
        <v>2</v>
      </c>
      <c r="Z631" t="s">
        <v>204</v>
      </c>
      <c r="AA631" t="s">
        <v>2478</v>
      </c>
      <c r="AF631" s="4"/>
      <c r="AG631" s="4"/>
      <c r="AH631" t="s">
        <v>79</v>
      </c>
      <c r="AI631" t="s">
        <v>241</v>
      </c>
      <c r="AJ631" t="s">
        <v>566</v>
      </c>
      <c r="AK631" t="s">
        <v>1067</v>
      </c>
      <c r="AL631" t="s">
        <v>1649</v>
      </c>
      <c r="AM631" t="s">
        <v>69</v>
      </c>
      <c r="AN631" t="s">
        <v>1548</v>
      </c>
      <c r="AO631" t="s">
        <v>65</v>
      </c>
      <c r="AP631" t="s">
        <v>2343</v>
      </c>
    </row>
    <row r="632" spans="1:42" x14ac:dyDescent="0.25">
      <c r="A632">
        <v>435</v>
      </c>
      <c r="B632">
        <v>361</v>
      </c>
      <c r="C632" s="4">
        <v>44002</v>
      </c>
      <c r="D632">
        <v>7</v>
      </c>
      <c r="E632" t="s">
        <v>35</v>
      </c>
      <c r="F632" t="s">
        <v>46</v>
      </c>
      <c r="G632" t="s">
        <v>55</v>
      </c>
      <c r="H632" t="s">
        <v>58</v>
      </c>
      <c r="I632" s="4">
        <v>43632</v>
      </c>
      <c r="J632">
        <v>1</v>
      </c>
      <c r="K632" t="s">
        <v>61</v>
      </c>
      <c r="L632" s="4">
        <v>43615</v>
      </c>
      <c r="M632" s="4">
        <v>43830</v>
      </c>
      <c r="N632">
        <v>2</v>
      </c>
      <c r="O632" t="s">
        <v>81</v>
      </c>
      <c r="P632" t="s">
        <v>243</v>
      </c>
      <c r="Q632">
        <v>2</v>
      </c>
      <c r="R632" t="s">
        <v>679</v>
      </c>
      <c r="S632" t="s">
        <v>1221</v>
      </c>
      <c r="T632" t="s">
        <v>1743</v>
      </c>
      <c r="U632" t="s">
        <v>85</v>
      </c>
      <c r="V632" t="s">
        <v>1869</v>
      </c>
      <c r="W632">
        <v>56.49</v>
      </c>
      <c r="X632">
        <v>44.97</v>
      </c>
      <c r="Y632">
        <v>2</v>
      </c>
      <c r="Z632" t="s">
        <v>204</v>
      </c>
      <c r="AA632" t="s">
        <v>2478</v>
      </c>
      <c r="AF632" s="4"/>
      <c r="AG632" s="4"/>
      <c r="AH632" t="s">
        <v>84</v>
      </c>
      <c r="AI632" t="s">
        <v>246</v>
      </c>
      <c r="AJ632" t="s">
        <v>413</v>
      </c>
      <c r="AK632" t="s">
        <v>975</v>
      </c>
      <c r="AL632" t="s">
        <v>1508</v>
      </c>
      <c r="AM632" t="s">
        <v>80</v>
      </c>
      <c r="AN632" t="s">
        <v>1548</v>
      </c>
      <c r="AO632" t="s">
        <v>86</v>
      </c>
      <c r="AP632" t="s">
        <v>2350</v>
      </c>
    </row>
    <row r="633" spans="1:42" x14ac:dyDescent="0.25">
      <c r="A633">
        <v>436</v>
      </c>
      <c r="B633">
        <v>250</v>
      </c>
      <c r="C633" s="4">
        <v>44003</v>
      </c>
      <c r="D633">
        <v>7</v>
      </c>
      <c r="E633" t="s">
        <v>35</v>
      </c>
      <c r="F633" t="s">
        <v>46</v>
      </c>
      <c r="G633" t="s">
        <v>56</v>
      </c>
      <c r="H633" t="s">
        <v>57</v>
      </c>
      <c r="I633" s="4">
        <v>43850</v>
      </c>
      <c r="J633">
        <v>5</v>
      </c>
      <c r="K633" t="s">
        <v>60</v>
      </c>
      <c r="L633" s="4">
        <v>43831</v>
      </c>
      <c r="M633" s="4">
        <v>43921</v>
      </c>
      <c r="N633">
        <v>1</v>
      </c>
      <c r="O633" t="s">
        <v>67</v>
      </c>
      <c r="P633" t="s">
        <v>229</v>
      </c>
      <c r="Q633">
        <v>1</v>
      </c>
      <c r="R633" t="s">
        <v>527</v>
      </c>
      <c r="S633" t="s">
        <v>953</v>
      </c>
      <c r="T633" t="s">
        <v>1617</v>
      </c>
      <c r="U633" t="s">
        <v>80</v>
      </c>
      <c r="V633" t="s">
        <v>1548</v>
      </c>
      <c r="W633">
        <v>61.98</v>
      </c>
      <c r="X633">
        <v>29.98</v>
      </c>
      <c r="Y633">
        <v>1</v>
      </c>
      <c r="Z633" t="s">
        <v>84</v>
      </c>
      <c r="AA633" t="s">
        <v>2366</v>
      </c>
      <c r="AF633" s="4"/>
      <c r="AG633" s="4"/>
      <c r="AH633" t="s">
        <v>67</v>
      </c>
      <c r="AI633" t="s">
        <v>229</v>
      </c>
      <c r="AJ633" t="s">
        <v>527</v>
      </c>
      <c r="AK633" t="s">
        <v>953</v>
      </c>
      <c r="AL633" t="s">
        <v>1617</v>
      </c>
      <c r="AM633" t="s">
        <v>80</v>
      </c>
      <c r="AN633" t="s">
        <v>1548</v>
      </c>
      <c r="AO633" t="s">
        <v>84</v>
      </c>
      <c r="AP633" t="s">
        <v>2366</v>
      </c>
    </row>
    <row r="634" spans="1:42" x14ac:dyDescent="0.25">
      <c r="A634">
        <v>437</v>
      </c>
      <c r="B634">
        <v>84</v>
      </c>
      <c r="C634" s="4">
        <v>44004</v>
      </c>
      <c r="D634">
        <v>1</v>
      </c>
      <c r="E634" t="s">
        <v>39</v>
      </c>
      <c r="F634" t="s">
        <v>50</v>
      </c>
      <c r="G634" t="s">
        <v>56</v>
      </c>
      <c r="H634" t="s">
        <v>58</v>
      </c>
      <c r="I634" s="4">
        <v>43903</v>
      </c>
      <c r="J634">
        <v>15</v>
      </c>
      <c r="K634" t="s">
        <v>62</v>
      </c>
      <c r="L634" s="4">
        <v>43615</v>
      </c>
      <c r="M634" s="4">
        <v>44413</v>
      </c>
      <c r="N634">
        <v>2</v>
      </c>
      <c r="O634" t="s">
        <v>125</v>
      </c>
      <c r="P634" t="s">
        <v>287</v>
      </c>
      <c r="Q634">
        <v>2</v>
      </c>
      <c r="R634" t="s">
        <v>680</v>
      </c>
      <c r="S634" t="s">
        <v>1222</v>
      </c>
      <c r="T634" t="s">
        <v>1744</v>
      </c>
      <c r="U634" t="s">
        <v>103</v>
      </c>
      <c r="V634" t="s">
        <v>2035</v>
      </c>
      <c r="W634">
        <v>2825.96</v>
      </c>
      <c r="X634">
        <v>69.959999999999994</v>
      </c>
      <c r="Y634">
        <v>2</v>
      </c>
      <c r="Z634" t="s">
        <v>74</v>
      </c>
      <c r="AA634" t="s">
        <v>2479</v>
      </c>
      <c r="AB634">
        <v>4</v>
      </c>
      <c r="AC634" t="s">
        <v>2633</v>
      </c>
      <c r="AD634">
        <v>846</v>
      </c>
      <c r="AE634" t="s">
        <v>2638</v>
      </c>
      <c r="AF634" s="4">
        <v>43983</v>
      </c>
      <c r="AG634" s="4">
        <v>44027</v>
      </c>
      <c r="AH634" t="s">
        <v>79</v>
      </c>
      <c r="AI634" t="s">
        <v>241</v>
      </c>
      <c r="AJ634" t="s">
        <v>566</v>
      </c>
      <c r="AK634" t="s">
        <v>1067</v>
      </c>
      <c r="AL634" t="s">
        <v>1649</v>
      </c>
      <c r="AM634" t="s">
        <v>69</v>
      </c>
      <c r="AN634" t="s">
        <v>1562</v>
      </c>
      <c r="AO634" t="s">
        <v>65</v>
      </c>
      <c r="AP634" t="s">
        <v>2343</v>
      </c>
    </row>
    <row r="635" spans="1:42" x14ac:dyDescent="0.25">
      <c r="A635">
        <v>437</v>
      </c>
      <c r="B635">
        <v>84</v>
      </c>
      <c r="C635" s="4">
        <v>44004</v>
      </c>
      <c r="D635">
        <v>1</v>
      </c>
      <c r="E635" t="s">
        <v>39</v>
      </c>
      <c r="F635" t="s">
        <v>50</v>
      </c>
      <c r="G635" t="s">
        <v>56</v>
      </c>
      <c r="H635" t="s">
        <v>58</v>
      </c>
      <c r="I635" s="4">
        <v>43903</v>
      </c>
      <c r="J635">
        <v>15</v>
      </c>
      <c r="K635" t="s">
        <v>62</v>
      </c>
      <c r="L635" s="4">
        <v>43615</v>
      </c>
      <c r="M635" s="4">
        <v>44413</v>
      </c>
      <c r="N635">
        <v>2</v>
      </c>
      <c r="O635" t="s">
        <v>125</v>
      </c>
      <c r="P635" t="s">
        <v>287</v>
      </c>
      <c r="Q635">
        <v>2</v>
      </c>
      <c r="R635" t="s">
        <v>680</v>
      </c>
      <c r="S635" t="s">
        <v>1222</v>
      </c>
      <c r="T635" t="s">
        <v>1744</v>
      </c>
      <c r="U635" t="s">
        <v>103</v>
      </c>
      <c r="V635" t="s">
        <v>2035</v>
      </c>
      <c r="W635">
        <v>2825.96</v>
      </c>
      <c r="X635">
        <v>69.959999999999994</v>
      </c>
      <c r="Y635">
        <v>2</v>
      </c>
      <c r="Z635" t="s">
        <v>74</v>
      </c>
      <c r="AA635" t="s">
        <v>2479</v>
      </c>
      <c r="AB635">
        <v>4</v>
      </c>
      <c r="AC635" t="s">
        <v>2633</v>
      </c>
      <c r="AD635">
        <v>846</v>
      </c>
      <c r="AE635" t="s">
        <v>2638</v>
      </c>
      <c r="AF635" s="4">
        <v>43983</v>
      </c>
      <c r="AG635" s="4">
        <v>44027</v>
      </c>
      <c r="AH635" t="s">
        <v>69</v>
      </c>
      <c r="AI635" t="s">
        <v>231</v>
      </c>
      <c r="AJ635" t="s">
        <v>428</v>
      </c>
      <c r="AK635" t="s">
        <v>991</v>
      </c>
      <c r="AL635" t="s">
        <v>1524</v>
      </c>
      <c r="AM635" t="s">
        <v>67</v>
      </c>
      <c r="AN635" t="s">
        <v>1517</v>
      </c>
      <c r="AO635" t="s">
        <v>69</v>
      </c>
      <c r="AP635" t="s">
        <v>2360</v>
      </c>
    </row>
    <row r="636" spans="1:42" x14ac:dyDescent="0.25">
      <c r="A636">
        <v>438</v>
      </c>
      <c r="B636">
        <v>423</v>
      </c>
      <c r="C636" s="4">
        <v>44005</v>
      </c>
      <c r="D636">
        <v>3</v>
      </c>
      <c r="E636" t="s">
        <v>34</v>
      </c>
      <c r="F636" t="s">
        <v>45</v>
      </c>
      <c r="G636" t="s">
        <v>56</v>
      </c>
      <c r="H636" t="s">
        <v>58</v>
      </c>
      <c r="I636" s="4">
        <v>43732</v>
      </c>
      <c r="J636">
        <v>2</v>
      </c>
      <c r="K636" t="s">
        <v>60</v>
      </c>
      <c r="L636" s="4">
        <v>43615</v>
      </c>
      <c r="M636" s="4">
        <v>43830</v>
      </c>
      <c r="N636">
        <v>1</v>
      </c>
      <c r="O636" t="s">
        <v>90</v>
      </c>
      <c r="P636" t="s">
        <v>252</v>
      </c>
      <c r="Q636">
        <v>1</v>
      </c>
      <c r="R636" t="s">
        <v>444</v>
      </c>
      <c r="S636" t="s">
        <v>1006</v>
      </c>
      <c r="T636" t="s">
        <v>1537</v>
      </c>
      <c r="U636" t="s">
        <v>80</v>
      </c>
      <c r="V636" t="s">
        <v>1562</v>
      </c>
      <c r="W636">
        <v>31.94</v>
      </c>
      <c r="X636">
        <v>19.98</v>
      </c>
      <c r="Y636">
        <v>1</v>
      </c>
      <c r="Z636" t="s">
        <v>645</v>
      </c>
      <c r="AA636" t="s">
        <v>2347</v>
      </c>
      <c r="AF636" s="4"/>
      <c r="AG636" s="4"/>
      <c r="AH636" t="s">
        <v>90</v>
      </c>
      <c r="AI636" t="s">
        <v>252</v>
      </c>
      <c r="AJ636" t="s">
        <v>444</v>
      </c>
      <c r="AK636" t="s">
        <v>1006</v>
      </c>
      <c r="AL636" t="s">
        <v>1537</v>
      </c>
      <c r="AM636" t="s">
        <v>80</v>
      </c>
      <c r="AN636" t="s">
        <v>1562</v>
      </c>
      <c r="AO636" t="s">
        <v>645</v>
      </c>
      <c r="AP636" t="s">
        <v>2347</v>
      </c>
    </row>
    <row r="637" spans="1:42" x14ac:dyDescent="0.25">
      <c r="A637">
        <v>439</v>
      </c>
      <c r="B637">
        <v>82</v>
      </c>
      <c r="C637" s="4">
        <v>44006</v>
      </c>
      <c r="D637">
        <v>9</v>
      </c>
      <c r="E637" t="s">
        <v>41</v>
      </c>
      <c r="F637" t="s">
        <v>52</v>
      </c>
      <c r="G637" t="s">
        <v>55</v>
      </c>
      <c r="H637" t="s">
        <v>57</v>
      </c>
      <c r="I637" s="4">
        <v>43862</v>
      </c>
      <c r="J637">
        <v>6</v>
      </c>
      <c r="K637" t="s">
        <v>59</v>
      </c>
      <c r="L637" s="4">
        <v>43862</v>
      </c>
      <c r="M637" s="4">
        <v>43889</v>
      </c>
      <c r="N637">
        <v>2</v>
      </c>
      <c r="O637" t="s">
        <v>163</v>
      </c>
      <c r="P637" t="s">
        <v>325</v>
      </c>
      <c r="Q637">
        <v>2</v>
      </c>
      <c r="R637" t="s">
        <v>681</v>
      </c>
      <c r="S637" t="s">
        <v>1223</v>
      </c>
      <c r="T637" t="s">
        <v>1745</v>
      </c>
      <c r="U637" t="s">
        <v>2015</v>
      </c>
      <c r="V637" t="s">
        <v>2057</v>
      </c>
      <c r="W637">
        <v>83.9</v>
      </c>
      <c r="X637">
        <v>149.9</v>
      </c>
      <c r="Y637">
        <v>2</v>
      </c>
      <c r="Z637" t="s">
        <v>2194</v>
      </c>
      <c r="AA637" t="s">
        <v>2480</v>
      </c>
      <c r="AF637" s="4"/>
      <c r="AG637" s="4"/>
      <c r="AH637" t="s">
        <v>78</v>
      </c>
      <c r="AI637" t="s">
        <v>240</v>
      </c>
      <c r="AJ637" t="s">
        <v>67</v>
      </c>
      <c r="AK637" t="s">
        <v>1120</v>
      </c>
      <c r="AL637" t="s">
        <v>1643</v>
      </c>
      <c r="AM637" t="s">
        <v>67</v>
      </c>
      <c r="AN637" t="s">
        <v>1548</v>
      </c>
      <c r="AO637" t="s">
        <v>469</v>
      </c>
      <c r="AP637" t="s">
        <v>2339</v>
      </c>
    </row>
    <row r="638" spans="1:42" x14ac:dyDescent="0.25">
      <c r="A638">
        <v>439</v>
      </c>
      <c r="B638">
        <v>82</v>
      </c>
      <c r="C638" s="4">
        <v>44006</v>
      </c>
      <c r="D638">
        <v>9</v>
      </c>
      <c r="E638" t="s">
        <v>41</v>
      </c>
      <c r="F638" t="s">
        <v>52</v>
      </c>
      <c r="G638" t="s">
        <v>55</v>
      </c>
      <c r="H638" t="s">
        <v>57</v>
      </c>
      <c r="I638" s="4">
        <v>43862</v>
      </c>
      <c r="J638">
        <v>6</v>
      </c>
      <c r="K638" t="s">
        <v>59</v>
      </c>
      <c r="L638" s="4">
        <v>43862</v>
      </c>
      <c r="M638" s="4">
        <v>43889</v>
      </c>
      <c r="N638">
        <v>2</v>
      </c>
      <c r="O638" t="s">
        <v>163</v>
      </c>
      <c r="P638" t="s">
        <v>325</v>
      </c>
      <c r="Q638">
        <v>2</v>
      </c>
      <c r="R638" t="s">
        <v>681</v>
      </c>
      <c r="S638" t="s">
        <v>1223</v>
      </c>
      <c r="T638" t="s">
        <v>1745</v>
      </c>
      <c r="U638" t="s">
        <v>2015</v>
      </c>
      <c r="V638" t="s">
        <v>2057</v>
      </c>
      <c r="W638">
        <v>83.9</v>
      </c>
      <c r="X638">
        <v>149.9</v>
      </c>
      <c r="Y638">
        <v>2</v>
      </c>
      <c r="Z638" t="s">
        <v>2194</v>
      </c>
      <c r="AA638" t="s">
        <v>2480</v>
      </c>
      <c r="AF638" s="4"/>
      <c r="AG638" s="4"/>
      <c r="AH638" t="s">
        <v>78</v>
      </c>
      <c r="AI638" t="s">
        <v>240</v>
      </c>
      <c r="AJ638" t="s">
        <v>67</v>
      </c>
      <c r="AK638" t="s">
        <v>1120</v>
      </c>
      <c r="AL638" t="s">
        <v>1643</v>
      </c>
      <c r="AM638" t="s">
        <v>67</v>
      </c>
      <c r="AN638" t="s">
        <v>1548</v>
      </c>
      <c r="AO638" t="s">
        <v>469</v>
      </c>
      <c r="AP638" t="s">
        <v>2339</v>
      </c>
    </row>
    <row r="639" spans="1:42" x14ac:dyDescent="0.25">
      <c r="A639">
        <v>439</v>
      </c>
      <c r="B639">
        <v>82</v>
      </c>
      <c r="C639" s="4">
        <v>44006</v>
      </c>
      <c r="D639">
        <v>9</v>
      </c>
      <c r="E639" t="s">
        <v>41</v>
      </c>
      <c r="F639" t="s">
        <v>52</v>
      </c>
      <c r="G639" t="s">
        <v>55</v>
      </c>
      <c r="H639" t="s">
        <v>57</v>
      </c>
      <c r="I639" s="4">
        <v>43862</v>
      </c>
      <c r="J639">
        <v>6</v>
      </c>
      <c r="K639" t="s">
        <v>59</v>
      </c>
      <c r="L639" s="4">
        <v>43862</v>
      </c>
      <c r="M639" s="4">
        <v>43889</v>
      </c>
      <c r="N639">
        <v>2</v>
      </c>
      <c r="O639" t="s">
        <v>163</v>
      </c>
      <c r="P639" t="s">
        <v>325</v>
      </c>
      <c r="Q639">
        <v>2</v>
      </c>
      <c r="R639" t="s">
        <v>681</v>
      </c>
      <c r="S639" t="s">
        <v>1223</v>
      </c>
      <c r="T639" t="s">
        <v>1745</v>
      </c>
      <c r="U639" t="s">
        <v>2015</v>
      </c>
      <c r="V639" t="s">
        <v>2057</v>
      </c>
      <c r="W639">
        <v>83.9</v>
      </c>
      <c r="X639">
        <v>149.9</v>
      </c>
      <c r="Y639">
        <v>2</v>
      </c>
      <c r="Z639" t="s">
        <v>2194</v>
      </c>
      <c r="AA639" t="s">
        <v>2480</v>
      </c>
      <c r="AF639" s="4"/>
      <c r="AG639" s="4"/>
      <c r="AH639" t="s">
        <v>80</v>
      </c>
      <c r="AI639" t="s">
        <v>242</v>
      </c>
      <c r="AJ639" t="s">
        <v>558</v>
      </c>
      <c r="AK639" t="s">
        <v>1118</v>
      </c>
      <c r="AL639" t="s">
        <v>1548</v>
      </c>
      <c r="AM639" t="s">
        <v>80</v>
      </c>
      <c r="AN639" t="s">
        <v>1548</v>
      </c>
      <c r="AO639" t="s">
        <v>79</v>
      </c>
      <c r="AP639" t="s">
        <v>2349</v>
      </c>
    </row>
    <row r="640" spans="1:42" x14ac:dyDescent="0.25">
      <c r="A640">
        <v>439</v>
      </c>
      <c r="B640">
        <v>82</v>
      </c>
      <c r="C640" s="4">
        <v>44006</v>
      </c>
      <c r="D640">
        <v>9</v>
      </c>
      <c r="E640" t="s">
        <v>41</v>
      </c>
      <c r="F640" t="s">
        <v>52</v>
      </c>
      <c r="G640" t="s">
        <v>55</v>
      </c>
      <c r="H640" t="s">
        <v>57</v>
      </c>
      <c r="I640" s="4">
        <v>43862</v>
      </c>
      <c r="J640">
        <v>6</v>
      </c>
      <c r="K640" t="s">
        <v>59</v>
      </c>
      <c r="L640" s="4">
        <v>43862</v>
      </c>
      <c r="M640" s="4">
        <v>43889</v>
      </c>
      <c r="N640">
        <v>2</v>
      </c>
      <c r="O640" t="s">
        <v>163</v>
      </c>
      <c r="P640" t="s">
        <v>325</v>
      </c>
      <c r="Q640">
        <v>2</v>
      </c>
      <c r="R640" t="s">
        <v>681</v>
      </c>
      <c r="S640" t="s">
        <v>1223</v>
      </c>
      <c r="T640" t="s">
        <v>1745</v>
      </c>
      <c r="U640" t="s">
        <v>2015</v>
      </c>
      <c r="V640" t="s">
        <v>2057</v>
      </c>
      <c r="W640">
        <v>83.9</v>
      </c>
      <c r="X640">
        <v>149.9</v>
      </c>
      <c r="Y640">
        <v>2</v>
      </c>
      <c r="Z640" t="s">
        <v>2194</v>
      </c>
      <c r="AA640" t="s">
        <v>2480</v>
      </c>
      <c r="AF640" s="4"/>
      <c r="AG640" s="4"/>
      <c r="AH640" t="s">
        <v>80</v>
      </c>
      <c r="AI640" t="s">
        <v>242</v>
      </c>
      <c r="AJ640" t="s">
        <v>558</v>
      </c>
      <c r="AK640" t="s">
        <v>1118</v>
      </c>
      <c r="AL640" t="s">
        <v>1548</v>
      </c>
      <c r="AM640" t="s">
        <v>80</v>
      </c>
      <c r="AN640" t="s">
        <v>1548</v>
      </c>
      <c r="AO640" t="s">
        <v>79</v>
      </c>
      <c r="AP640" t="s">
        <v>2349</v>
      </c>
    </row>
    <row r="641" spans="1:42" x14ac:dyDescent="0.25">
      <c r="A641">
        <v>440</v>
      </c>
      <c r="B641">
        <v>387</v>
      </c>
      <c r="C641" s="4">
        <v>44006</v>
      </c>
      <c r="D641">
        <v>3</v>
      </c>
      <c r="E641" t="s">
        <v>34</v>
      </c>
      <c r="F641" t="s">
        <v>45</v>
      </c>
      <c r="G641" t="s">
        <v>56</v>
      </c>
      <c r="H641" t="s">
        <v>58</v>
      </c>
      <c r="I641" s="4">
        <v>43610</v>
      </c>
      <c r="J641">
        <v>2</v>
      </c>
      <c r="L641" s="4"/>
      <c r="M641" s="4"/>
      <c r="N641">
        <v>1</v>
      </c>
      <c r="O641" t="s">
        <v>79</v>
      </c>
      <c r="P641" t="s">
        <v>241</v>
      </c>
      <c r="Q641">
        <v>1</v>
      </c>
      <c r="R641" t="s">
        <v>403</v>
      </c>
      <c r="S641" t="s">
        <v>965</v>
      </c>
      <c r="T641" t="s">
        <v>422</v>
      </c>
      <c r="U641" t="s">
        <v>80</v>
      </c>
      <c r="V641" t="s">
        <v>1548</v>
      </c>
      <c r="W641">
        <v>240</v>
      </c>
      <c r="X641">
        <v>29.98</v>
      </c>
      <c r="Y641">
        <v>1</v>
      </c>
      <c r="Z641" t="s">
        <v>455</v>
      </c>
      <c r="AA641" t="s">
        <v>2340</v>
      </c>
      <c r="AF641" s="4"/>
      <c r="AG641" s="4"/>
      <c r="AH641" t="s">
        <v>79</v>
      </c>
      <c r="AI641" t="s">
        <v>241</v>
      </c>
      <c r="AJ641" t="s">
        <v>403</v>
      </c>
      <c r="AK641" t="s">
        <v>965</v>
      </c>
      <c r="AL641" t="s">
        <v>422</v>
      </c>
      <c r="AM641" t="s">
        <v>80</v>
      </c>
      <c r="AN641" t="s">
        <v>1548</v>
      </c>
      <c r="AO641" t="s">
        <v>455</v>
      </c>
      <c r="AP641" t="s">
        <v>2340</v>
      </c>
    </row>
    <row r="642" spans="1:42" x14ac:dyDescent="0.25">
      <c r="A642">
        <v>441</v>
      </c>
      <c r="B642">
        <v>154</v>
      </c>
      <c r="C642" s="4">
        <v>44008</v>
      </c>
      <c r="D642">
        <v>2</v>
      </c>
      <c r="E642" t="s">
        <v>38</v>
      </c>
      <c r="F642" t="s">
        <v>49</v>
      </c>
      <c r="G642" t="s">
        <v>56</v>
      </c>
      <c r="H642" t="s">
        <v>57</v>
      </c>
      <c r="I642" s="4">
        <v>43710</v>
      </c>
      <c r="J642">
        <v>2</v>
      </c>
      <c r="K642" t="s">
        <v>60</v>
      </c>
      <c r="L642" s="4">
        <v>43615</v>
      </c>
      <c r="M642" s="4">
        <v>43830</v>
      </c>
      <c r="N642">
        <v>1</v>
      </c>
      <c r="O642" t="s">
        <v>78</v>
      </c>
      <c r="P642" t="s">
        <v>240</v>
      </c>
      <c r="Q642">
        <v>1</v>
      </c>
      <c r="R642" t="s">
        <v>79</v>
      </c>
      <c r="S642" t="s">
        <v>1080</v>
      </c>
      <c r="T642" t="s">
        <v>1606</v>
      </c>
      <c r="U642" t="s">
        <v>80</v>
      </c>
      <c r="V642" t="s">
        <v>1548</v>
      </c>
      <c r="W642">
        <v>51.98</v>
      </c>
      <c r="X642">
        <v>29.98</v>
      </c>
      <c r="Y642">
        <v>1</v>
      </c>
      <c r="Z642" t="s">
        <v>393</v>
      </c>
      <c r="AA642" t="s">
        <v>2345</v>
      </c>
      <c r="AF642" s="4"/>
      <c r="AG642" s="4"/>
      <c r="AH642" t="s">
        <v>78</v>
      </c>
      <c r="AI642" t="s">
        <v>240</v>
      </c>
      <c r="AJ642" t="s">
        <v>79</v>
      </c>
      <c r="AK642" t="s">
        <v>1080</v>
      </c>
      <c r="AL642" t="s">
        <v>1606</v>
      </c>
      <c r="AM642" t="s">
        <v>80</v>
      </c>
      <c r="AN642" t="s">
        <v>1548</v>
      </c>
      <c r="AO642" t="s">
        <v>393</v>
      </c>
      <c r="AP642" t="s">
        <v>2345</v>
      </c>
    </row>
    <row r="643" spans="1:42" x14ac:dyDescent="0.25">
      <c r="A643">
        <v>442</v>
      </c>
      <c r="B643">
        <v>172</v>
      </c>
      <c r="C643" s="4">
        <v>44008</v>
      </c>
      <c r="D643">
        <v>2</v>
      </c>
      <c r="E643" t="s">
        <v>38</v>
      </c>
      <c r="F643" t="s">
        <v>49</v>
      </c>
      <c r="G643" t="s">
        <v>56</v>
      </c>
      <c r="H643" t="s">
        <v>57</v>
      </c>
      <c r="I643" s="4">
        <v>43802</v>
      </c>
      <c r="J643">
        <v>2</v>
      </c>
      <c r="K643" t="s">
        <v>60</v>
      </c>
      <c r="L643" s="4">
        <v>43615</v>
      </c>
      <c r="M643" s="4">
        <v>43830</v>
      </c>
      <c r="N643">
        <v>1</v>
      </c>
      <c r="O643" t="s">
        <v>70</v>
      </c>
      <c r="P643" t="s">
        <v>232</v>
      </c>
      <c r="Q643">
        <v>1</v>
      </c>
      <c r="R643" t="s">
        <v>475</v>
      </c>
      <c r="S643" t="s">
        <v>1038</v>
      </c>
      <c r="T643" t="s">
        <v>1527</v>
      </c>
      <c r="U643" t="s">
        <v>80</v>
      </c>
      <c r="V643" t="s">
        <v>1517</v>
      </c>
      <c r="W643">
        <v>73.98</v>
      </c>
      <c r="X643">
        <v>39.979999999999997</v>
      </c>
      <c r="Y643">
        <v>1</v>
      </c>
      <c r="Z643" t="s">
        <v>673</v>
      </c>
      <c r="AA643" t="s">
        <v>2348</v>
      </c>
      <c r="AF643" s="4"/>
      <c r="AG643" s="4"/>
      <c r="AH643" t="s">
        <v>70</v>
      </c>
      <c r="AI643" t="s">
        <v>232</v>
      </c>
      <c r="AJ643" t="s">
        <v>475</v>
      </c>
      <c r="AK643" t="s">
        <v>1038</v>
      </c>
      <c r="AL643" t="s">
        <v>1527</v>
      </c>
      <c r="AM643" t="s">
        <v>80</v>
      </c>
      <c r="AN643" t="s">
        <v>1517</v>
      </c>
      <c r="AO643" t="s">
        <v>673</v>
      </c>
      <c r="AP643" t="s">
        <v>2348</v>
      </c>
    </row>
    <row r="644" spans="1:42" x14ac:dyDescent="0.25">
      <c r="A644">
        <v>443</v>
      </c>
      <c r="B644">
        <v>228</v>
      </c>
      <c r="C644" s="4">
        <v>44008</v>
      </c>
      <c r="D644">
        <v>6</v>
      </c>
      <c r="E644" t="s">
        <v>33</v>
      </c>
      <c r="F644" t="s">
        <v>44</v>
      </c>
      <c r="G644" t="s">
        <v>56</v>
      </c>
      <c r="H644" t="s">
        <v>58</v>
      </c>
      <c r="I644" s="4">
        <v>43938</v>
      </c>
      <c r="J644">
        <v>7</v>
      </c>
      <c r="K644" t="s">
        <v>61</v>
      </c>
      <c r="L644" s="4">
        <v>43915</v>
      </c>
      <c r="M644" s="4">
        <v>44012</v>
      </c>
      <c r="N644">
        <v>1</v>
      </c>
      <c r="O644" t="s">
        <v>159</v>
      </c>
      <c r="P644" t="s">
        <v>321</v>
      </c>
      <c r="Q644">
        <v>2</v>
      </c>
      <c r="R644" t="s">
        <v>682</v>
      </c>
      <c r="S644" t="s">
        <v>1224</v>
      </c>
      <c r="T644" t="s">
        <v>1746</v>
      </c>
      <c r="U644" t="s">
        <v>83</v>
      </c>
      <c r="V644" t="s">
        <v>1585</v>
      </c>
      <c r="W644">
        <v>164.9</v>
      </c>
      <c r="X644">
        <v>99.95</v>
      </c>
      <c r="Y644">
        <v>2</v>
      </c>
      <c r="Z644" t="s">
        <v>2195</v>
      </c>
      <c r="AA644" t="s">
        <v>2481</v>
      </c>
      <c r="AB644">
        <v>4</v>
      </c>
      <c r="AC644" t="s">
        <v>2633</v>
      </c>
      <c r="AD644">
        <v>943</v>
      </c>
      <c r="AE644" t="s">
        <v>2638</v>
      </c>
      <c r="AF644" s="4">
        <v>43983</v>
      </c>
      <c r="AG644" s="4">
        <v>44027</v>
      </c>
      <c r="AH644" t="s">
        <v>70</v>
      </c>
      <c r="AI644" t="s">
        <v>232</v>
      </c>
      <c r="AJ644" t="s">
        <v>753</v>
      </c>
      <c r="AK644" t="s">
        <v>1077</v>
      </c>
      <c r="AL644" t="s">
        <v>598</v>
      </c>
      <c r="AM644" t="s">
        <v>67</v>
      </c>
      <c r="AN644" t="s">
        <v>1517</v>
      </c>
      <c r="AO644" t="s">
        <v>673</v>
      </c>
      <c r="AP644" t="s">
        <v>2348</v>
      </c>
    </row>
    <row r="645" spans="1:42" x14ac:dyDescent="0.25">
      <c r="A645">
        <v>443</v>
      </c>
      <c r="B645">
        <v>228</v>
      </c>
      <c r="C645" s="4">
        <v>44008</v>
      </c>
      <c r="D645">
        <v>6</v>
      </c>
      <c r="E645" t="s">
        <v>33</v>
      </c>
      <c r="F645" t="s">
        <v>44</v>
      </c>
      <c r="G645" t="s">
        <v>56</v>
      </c>
      <c r="H645" t="s">
        <v>58</v>
      </c>
      <c r="I645" s="4">
        <v>43938</v>
      </c>
      <c r="J645">
        <v>7</v>
      </c>
      <c r="K645" t="s">
        <v>61</v>
      </c>
      <c r="L645" s="4">
        <v>43915</v>
      </c>
      <c r="M645" s="4">
        <v>44012</v>
      </c>
      <c r="N645">
        <v>1</v>
      </c>
      <c r="O645" t="s">
        <v>159</v>
      </c>
      <c r="P645" t="s">
        <v>321</v>
      </c>
      <c r="Q645">
        <v>2</v>
      </c>
      <c r="R645" t="s">
        <v>682</v>
      </c>
      <c r="S645" t="s">
        <v>1224</v>
      </c>
      <c r="T645" t="s">
        <v>1746</v>
      </c>
      <c r="U645" t="s">
        <v>83</v>
      </c>
      <c r="V645" t="s">
        <v>1585</v>
      </c>
      <c r="W645">
        <v>164.9</v>
      </c>
      <c r="X645">
        <v>99.95</v>
      </c>
      <c r="Y645">
        <v>2</v>
      </c>
      <c r="Z645" t="s">
        <v>2195</v>
      </c>
      <c r="AA645" t="s">
        <v>2481</v>
      </c>
      <c r="AB645">
        <v>4</v>
      </c>
      <c r="AC645" t="s">
        <v>2633</v>
      </c>
      <c r="AD645">
        <v>943</v>
      </c>
      <c r="AE645" t="s">
        <v>2638</v>
      </c>
      <c r="AF645" s="4">
        <v>43983</v>
      </c>
      <c r="AG645" s="4">
        <v>44027</v>
      </c>
      <c r="AH645" t="s">
        <v>70</v>
      </c>
      <c r="AI645" t="s">
        <v>232</v>
      </c>
      <c r="AJ645" t="s">
        <v>727</v>
      </c>
      <c r="AK645" t="s">
        <v>1270</v>
      </c>
      <c r="AL645" t="s">
        <v>1487</v>
      </c>
      <c r="AM645" t="s">
        <v>80</v>
      </c>
      <c r="AN645" t="s">
        <v>1517</v>
      </c>
      <c r="AO645" t="s">
        <v>432</v>
      </c>
      <c r="AP645" t="s">
        <v>2331</v>
      </c>
    </row>
    <row r="646" spans="1:42" x14ac:dyDescent="0.25">
      <c r="A646">
        <v>444</v>
      </c>
      <c r="B646">
        <v>168</v>
      </c>
      <c r="C646" s="4">
        <v>44009</v>
      </c>
      <c r="D646">
        <v>5</v>
      </c>
      <c r="E646" t="s">
        <v>36</v>
      </c>
      <c r="F646" t="s">
        <v>47</v>
      </c>
      <c r="G646" t="s">
        <v>56</v>
      </c>
      <c r="H646" t="s">
        <v>57</v>
      </c>
      <c r="I646" s="4">
        <v>43941</v>
      </c>
      <c r="J646">
        <v>7</v>
      </c>
      <c r="K646" t="s">
        <v>61</v>
      </c>
      <c r="L646" s="4">
        <v>43915</v>
      </c>
      <c r="M646" s="4">
        <v>44012</v>
      </c>
      <c r="N646">
        <v>2</v>
      </c>
      <c r="O646" t="s">
        <v>77</v>
      </c>
      <c r="P646" t="s">
        <v>239</v>
      </c>
      <c r="Q646">
        <v>2</v>
      </c>
      <c r="R646" t="s">
        <v>683</v>
      </c>
      <c r="S646" t="s">
        <v>1225</v>
      </c>
      <c r="T646" t="s">
        <v>1747</v>
      </c>
      <c r="U646" t="s">
        <v>110</v>
      </c>
      <c r="V646" t="s">
        <v>2030</v>
      </c>
      <c r="W646">
        <v>155.97</v>
      </c>
      <c r="X646">
        <v>104.94</v>
      </c>
      <c r="Y646">
        <v>2</v>
      </c>
      <c r="Z646" t="s">
        <v>2196</v>
      </c>
      <c r="AA646" t="s">
        <v>2482</v>
      </c>
      <c r="AB646">
        <v>4</v>
      </c>
      <c r="AC646" t="s">
        <v>2633</v>
      </c>
      <c r="AD646">
        <v>904</v>
      </c>
      <c r="AE646" t="s">
        <v>2638</v>
      </c>
      <c r="AF646" s="4">
        <v>43983</v>
      </c>
      <c r="AG646" s="4">
        <v>44027</v>
      </c>
      <c r="AH646" t="s">
        <v>70</v>
      </c>
      <c r="AI646" t="s">
        <v>232</v>
      </c>
      <c r="AJ646" t="s">
        <v>594</v>
      </c>
      <c r="AK646" t="s">
        <v>1077</v>
      </c>
      <c r="AL646" t="s">
        <v>519</v>
      </c>
      <c r="AM646" t="s">
        <v>67</v>
      </c>
      <c r="AN646" t="s">
        <v>1517</v>
      </c>
      <c r="AO646" t="s">
        <v>432</v>
      </c>
      <c r="AP646" t="s">
        <v>2331</v>
      </c>
    </row>
    <row r="647" spans="1:42" x14ac:dyDescent="0.25">
      <c r="A647">
        <v>444</v>
      </c>
      <c r="B647">
        <v>168</v>
      </c>
      <c r="C647" s="4">
        <v>44009</v>
      </c>
      <c r="D647">
        <v>5</v>
      </c>
      <c r="E647" t="s">
        <v>36</v>
      </c>
      <c r="F647" t="s">
        <v>47</v>
      </c>
      <c r="G647" t="s">
        <v>56</v>
      </c>
      <c r="H647" t="s">
        <v>57</v>
      </c>
      <c r="I647" s="4">
        <v>43941</v>
      </c>
      <c r="J647">
        <v>7</v>
      </c>
      <c r="K647" t="s">
        <v>61</v>
      </c>
      <c r="L647" s="4">
        <v>43915</v>
      </c>
      <c r="M647" s="4">
        <v>44012</v>
      </c>
      <c r="N647">
        <v>2</v>
      </c>
      <c r="O647" t="s">
        <v>77</v>
      </c>
      <c r="P647" t="s">
        <v>239</v>
      </c>
      <c r="Q647">
        <v>2</v>
      </c>
      <c r="R647" t="s">
        <v>683</v>
      </c>
      <c r="S647" t="s">
        <v>1225</v>
      </c>
      <c r="T647" t="s">
        <v>1747</v>
      </c>
      <c r="U647" t="s">
        <v>110</v>
      </c>
      <c r="V647" t="s">
        <v>2030</v>
      </c>
      <c r="W647">
        <v>155.97</v>
      </c>
      <c r="X647">
        <v>104.94</v>
      </c>
      <c r="Y647">
        <v>2</v>
      </c>
      <c r="Z647" t="s">
        <v>2196</v>
      </c>
      <c r="AA647" t="s">
        <v>2482</v>
      </c>
      <c r="AB647">
        <v>4</v>
      </c>
      <c r="AC647" t="s">
        <v>2633</v>
      </c>
      <c r="AD647">
        <v>904</v>
      </c>
      <c r="AE647" t="s">
        <v>2638</v>
      </c>
      <c r="AF647" s="4">
        <v>43983</v>
      </c>
      <c r="AG647" s="4">
        <v>44027</v>
      </c>
      <c r="AH647" t="s">
        <v>67</v>
      </c>
      <c r="AI647" t="s">
        <v>229</v>
      </c>
      <c r="AJ647" t="s">
        <v>626</v>
      </c>
      <c r="AK647" t="s">
        <v>1176</v>
      </c>
      <c r="AL647" t="s">
        <v>1701</v>
      </c>
      <c r="AM647" t="s">
        <v>67</v>
      </c>
      <c r="AN647" t="s">
        <v>1548</v>
      </c>
      <c r="AO647" t="s">
        <v>90</v>
      </c>
      <c r="AP647" t="s">
        <v>2328</v>
      </c>
    </row>
    <row r="648" spans="1:42" x14ac:dyDescent="0.25">
      <c r="A648">
        <v>445</v>
      </c>
      <c r="B648">
        <v>153</v>
      </c>
      <c r="C648" s="4">
        <v>44010</v>
      </c>
      <c r="D648">
        <v>10</v>
      </c>
      <c r="E648" t="s">
        <v>42</v>
      </c>
      <c r="F648" t="s">
        <v>53</v>
      </c>
      <c r="G648" t="s">
        <v>56</v>
      </c>
      <c r="H648" t="s">
        <v>57</v>
      </c>
      <c r="I648" s="4">
        <v>43739</v>
      </c>
      <c r="J648">
        <v>3</v>
      </c>
      <c r="K648" t="s">
        <v>59</v>
      </c>
      <c r="L648" s="4">
        <v>43615</v>
      </c>
      <c r="M648" s="4">
        <v>43830</v>
      </c>
      <c r="N648">
        <v>2</v>
      </c>
      <c r="O648" t="s">
        <v>164</v>
      </c>
      <c r="P648" t="s">
        <v>326</v>
      </c>
      <c r="Q648">
        <v>2</v>
      </c>
      <c r="R648" t="s">
        <v>684</v>
      </c>
      <c r="S648" t="s">
        <v>1226</v>
      </c>
      <c r="T648" t="s">
        <v>1748</v>
      </c>
      <c r="U648" t="s">
        <v>85</v>
      </c>
      <c r="V648" t="s">
        <v>2042</v>
      </c>
      <c r="W648">
        <v>276.37</v>
      </c>
      <c r="X648">
        <v>34.97</v>
      </c>
      <c r="Y648">
        <v>2</v>
      </c>
      <c r="Z648" t="s">
        <v>405</v>
      </c>
      <c r="AA648" t="s">
        <v>2483</v>
      </c>
      <c r="AF648" s="4"/>
      <c r="AG648" s="4"/>
      <c r="AH648" t="s">
        <v>84</v>
      </c>
      <c r="AI648" t="s">
        <v>246</v>
      </c>
      <c r="AJ648" t="s">
        <v>824</v>
      </c>
      <c r="AK648" t="s">
        <v>1361</v>
      </c>
      <c r="AL648" t="s">
        <v>1877</v>
      </c>
      <c r="AM648" t="s">
        <v>69</v>
      </c>
      <c r="AN648" t="s">
        <v>1548</v>
      </c>
      <c r="AO648" t="s">
        <v>86</v>
      </c>
      <c r="AP648" t="s">
        <v>2350</v>
      </c>
    </row>
    <row r="649" spans="1:42" x14ac:dyDescent="0.25">
      <c r="A649">
        <v>445</v>
      </c>
      <c r="B649">
        <v>153</v>
      </c>
      <c r="C649" s="4">
        <v>44010</v>
      </c>
      <c r="D649">
        <v>10</v>
      </c>
      <c r="E649" t="s">
        <v>42</v>
      </c>
      <c r="F649" t="s">
        <v>53</v>
      </c>
      <c r="G649" t="s">
        <v>56</v>
      </c>
      <c r="H649" t="s">
        <v>57</v>
      </c>
      <c r="I649" s="4">
        <v>43739</v>
      </c>
      <c r="J649">
        <v>3</v>
      </c>
      <c r="K649" t="s">
        <v>59</v>
      </c>
      <c r="L649" s="4">
        <v>43615</v>
      </c>
      <c r="M649" s="4">
        <v>43830</v>
      </c>
      <c r="N649">
        <v>2</v>
      </c>
      <c r="O649" t="s">
        <v>164</v>
      </c>
      <c r="P649" t="s">
        <v>326</v>
      </c>
      <c r="Q649">
        <v>2</v>
      </c>
      <c r="R649" t="s">
        <v>684</v>
      </c>
      <c r="S649" t="s">
        <v>1226</v>
      </c>
      <c r="T649" t="s">
        <v>1748</v>
      </c>
      <c r="U649" t="s">
        <v>85</v>
      </c>
      <c r="V649" t="s">
        <v>2042</v>
      </c>
      <c r="W649">
        <v>276.37</v>
      </c>
      <c r="X649">
        <v>34.97</v>
      </c>
      <c r="Y649">
        <v>2</v>
      </c>
      <c r="Z649" t="s">
        <v>405</v>
      </c>
      <c r="AA649" t="s">
        <v>2483</v>
      </c>
      <c r="AF649" s="4"/>
      <c r="AG649" s="4"/>
      <c r="AH649" t="s">
        <v>90</v>
      </c>
      <c r="AI649" t="s">
        <v>252</v>
      </c>
      <c r="AJ649" t="s">
        <v>449</v>
      </c>
      <c r="AK649" t="s">
        <v>1011</v>
      </c>
      <c r="AL649" t="s">
        <v>1541</v>
      </c>
      <c r="AM649" t="s">
        <v>80</v>
      </c>
      <c r="AN649" t="s">
        <v>1562</v>
      </c>
      <c r="AO649" t="s">
        <v>410</v>
      </c>
      <c r="AP649" t="s">
        <v>2359</v>
      </c>
    </row>
    <row r="650" spans="1:42" x14ac:dyDescent="0.25">
      <c r="A650">
        <v>446</v>
      </c>
      <c r="B650">
        <v>456</v>
      </c>
      <c r="C650" s="4">
        <v>44010</v>
      </c>
      <c r="D650">
        <v>1</v>
      </c>
      <c r="E650" t="s">
        <v>39</v>
      </c>
      <c r="F650" t="s">
        <v>50</v>
      </c>
      <c r="G650" t="s">
        <v>56</v>
      </c>
      <c r="H650" t="s">
        <v>57</v>
      </c>
      <c r="I650" s="4">
        <v>43933</v>
      </c>
      <c r="J650">
        <v>7</v>
      </c>
      <c r="K650" t="s">
        <v>61</v>
      </c>
      <c r="L650" s="4">
        <v>43915</v>
      </c>
      <c r="M650" s="4">
        <v>44012</v>
      </c>
      <c r="N650">
        <v>1</v>
      </c>
      <c r="O650" t="s">
        <v>65</v>
      </c>
      <c r="P650" t="s">
        <v>227</v>
      </c>
      <c r="Q650">
        <v>1</v>
      </c>
      <c r="R650" t="s">
        <v>685</v>
      </c>
      <c r="S650" t="s">
        <v>1227</v>
      </c>
      <c r="T650" t="s">
        <v>418</v>
      </c>
      <c r="U650" t="s">
        <v>80</v>
      </c>
      <c r="V650" t="s">
        <v>1562</v>
      </c>
      <c r="W650">
        <v>100</v>
      </c>
      <c r="X650">
        <v>19.98</v>
      </c>
      <c r="Y650">
        <v>1</v>
      </c>
      <c r="Z650" t="s">
        <v>431</v>
      </c>
      <c r="AA650" t="s">
        <v>2326</v>
      </c>
      <c r="AB650">
        <v>4</v>
      </c>
      <c r="AC650" t="s">
        <v>2633</v>
      </c>
      <c r="AD650">
        <v>1117</v>
      </c>
      <c r="AE650" t="s">
        <v>2638</v>
      </c>
      <c r="AF650" s="4">
        <v>43983</v>
      </c>
      <c r="AG650" s="4">
        <v>44027</v>
      </c>
      <c r="AH650" t="s">
        <v>65</v>
      </c>
      <c r="AI650" t="s">
        <v>227</v>
      </c>
      <c r="AJ650" t="s">
        <v>685</v>
      </c>
      <c r="AK650" t="s">
        <v>1227</v>
      </c>
      <c r="AL650" t="s">
        <v>418</v>
      </c>
      <c r="AM650" t="s">
        <v>80</v>
      </c>
      <c r="AN650" t="s">
        <v>1562</v>
      </c>
      <c r="AO650" t="s">
        <v>431</v>
      </c>
      <c r="AP650" t="s">
        <v>2326</v>
      </c>
    </row>
    <row r="651" spans="1:42" x14ac:dyDescent="0.25">
      <c r="A651">
        <v>447</v>
      </c>
      <c r="B651">
        <v>158</v>
      </c>
      <c r="C651" s="4">
        <v>44011</v>
      </c>
      <c r="D651">
        <v>8</v>
      </c>
      <c r="E651" t="s">
        <v>43</v>
      </c>
      <c r="F651" t="s">
        <v>54</v>
      </c>
      <c r="G651" t="s">
        <v>55</v>
      </c>
      <c r="H651" t="s">
        <v>57</v>
      </c>
      <c r="I651" s="4">
        <v>43947</v>
      </c>
      <c r="J651">
        <v>7</v>
      </c>
      <c r="K651" t="s">
        <v>61</v>
      </c>
      <c r="L651" s="4">
        <v>43915</v>
      </c>
      <c r="M651" s="4">
        <v>44012</v>
      </c>
      <c r="N651">
        <v>1</v>
      </c>
      <c r="O651" t="s">
        <v>86</v>
      </c>
      <c r="P651" t="s">
        <v>248</v>
      </c>
      <c r="Q651">
        <v>1</v>
      </c>
      <c r="R651" t="s">
        <v>419</v>
      </c>
      <c r="S651" t="s">
        <v>981</v>
      </c>
      <c r="T651" t="s">
        <v>1514</v>
      </c>
      <c r="U651" t="s">
        <v>69</v>
      </c>
      <c r="V651" t="s">
        <v>1577</v>
      </c>
      <c r="W651">
        <v>57.95</v>
      </c>
      <c r="X651">
        <v>24.99</v>
      </c>
      <c r="Y651">
        <v>1</v>
      </c>
      <c r="Z651" t="s">
        <v>547</v>
      </c>
      <c r="AA651" t="s">
        <v>2354</v>
      </c>
      <c r="AB651">
        <v>4</v>
      </c>
      <c r="AC651" t="s">
        <v>2634</v>
      </c>
      <c r="AD651">
        <v>895</v>
      </c>
      <c r="AE651" t="s">
        <v>2638</v>
      </c>
      <c r="AF651" s="4">
        <v>43983</v>
      </c>
      <c r="AG651" s="4">
        <v>44027</v>
      </c>
      <c r="AH651" t="s">
        <v>86</v>
      </c>
      <c r="AI651" t="s">
        <v>248</v>
      </c>
      <c r="AJ651" t="s">
        <v>419</v>
      </c>
      <c r="AK651" t="s">
        <v>981</v>
      </c>
      <c r="AL651" t="s">
        <v>1514</v>
      </c>
      <c r="AM651" t="s">
        <v>69</v>
      </c>
      <c r="AN651" t="s">
        <v>1577</v>
      </c>
      <c r="AO651" t="s">
        <v>547</v>
      </c>
      <c r="AP651" t="s">
        <v>2354</v>
      </c>
    </row>
    <row r="652" spans="1:42" x14ac:dyDescent="0.25">
      <c r="A652">
        <v>448</v>
      </c>
      <c r="B652">
        <v>167</v>
      </c>
      <c r="C652" s="4">
        <v>44011</v>
      </c>
      <c r="D652">
        <v>5</v>
      </c>
      <c r="E652" t="s">
        <v>36</v>
      </c>
      <c r="F652" t="s">
        <v>47</v>
      </c>
      <c r="G652" t="s">
        <v>55</v>
      </c>
      <c r="H652" t="s">
        <v>58</v>
      </c>
      <c r="I652" s="4">
        <v>43899</v>
      </c>
      <c r="J652">
        <v>5</v>
      </c>
      <c r="K652" t="s">
        <v>60</v>
      </c>
      <c r="L652" s="4">
        <v>43831</v>
      </c>
      <c r="M652" s="4">
        <v>43921</v>
      </c>
      <c r="N652">
        <v>2</v>
      </c>
      <c r="O652" t="s">
        <v>94</v>
      </c>
      <c r="P652" t="s">
        <v>256</v>
      </c>
      <c r="Q652">
        <v>2</v>
      </c>
      <c r="R652" t="s">
        <v>686</v>
      </c>
      <c r="S652" t="s">
        <v>1228</v>
      </c>
      <c r="T652" t="s">
        <v>1749</v>
      </c>
      <c r="U652" t="s">
        <v>109</v>
      </c>
      <c r="V652" t="s">
        <v>1902</v>
      </c>
      <c r="W652">
        <v>270.95999999999998</v>
      </c>
      <c r="X652">
        <v>84.96</v>
      </c>
      <c r="Y652">
        <v>2</v>
      </c>
      <c r="Z652" t="s">
        <v>2197</v>
      </c>
      <c r="AA652" t="s">
        <v>2484</v>
      </c>
      <c r="AF652" s="4"/>
      <c r="AG652" s="4"/>
      <c r="AH652" t="s">
        <v>70</v>
      </c>
      <c r="AI652" t="s">
        <v>232</v>
      </c>
      <c r="AJ652" t="s">
        <v>475</v>
      </c>
      <c r="AK652" t="s">
        <v>1038</v>
      </c>
      <c r="AL652" t="s">
        <v>1527</v>
      </c>
      <c r="AM652" t="s">
        <v>67</v>
      </c>
      <c r="AN652" t="s">
        <v>1517</v>
      </c>
      <c r="AO652" t="s">
        <v>673</v>
      </c>
      <c r="AP652" t="s">
        <v>2348</v>
      </c>
    </row>
    <row r="653" spans="1:42" x14ac:dyDescent="0.25">
      <c r="A653">
        <v>448</v>
      </c>
      <c r="B653">
        <v>167</v>
      </c>
      <c r="C653" s="4">
        <v>44011</v>
      </c>
      <c r="D653">
        <v>5</v>
      </c>
      <c r="E653" t="s">
        <v>36</v>
      </c>
      <c r="F653" t="s">
        <v>47</v>
      </c>
      <c r="G653" t="s">
        <v>55</v>
      </c>
      <c r="H653" t="s">
        <v>58</v>
      </c>
      <c r="I653" s="4">
        <v>43899</v>
      </c>
      <c r="J653">
        <v>5</v>
      </c>
      <c r="K653" t="s">
        <v>60</v>
      </c>
      <c r="L653" s="4">
        <v>43831</v>
      </c>
      <c r="M653" s="4">
        <v>43921</v>
      </c>
      <c r="N653">
        <v>2</v>
      </c>
      <c r="O653" t="s">
        <v>94</v>
      </c>
      <c r="P653" t="s">
        <v>256</v>
      </c>
      <c r="Q653">
        <v>2</v>
      </c>
      <c r="R653" t="s">
        <v>686</v>
      </c>
      <c r="S653" t="s">
        <v>1228</v>
      </c>
      <c r="T653" t="s">
        <v>1749</v>
      </c>
      <c r="U653" t="s">
        <v>109</v>
      </c>
      <c r="V653" t="s">
        <v>1902</v>
      </c>
      <c r="W653">
        <v>270.95999999999998</v>
      </c>
      <c r="X653">
        <v>84.96</v>
      </c>
      <c r="Y653">
        <v>2</v>
      </c>
      <c r="Z653" t="s">
        <v>2197</v>
      </c>
      <c r="AA653" t="s">
        <v>2484</v>
      </c>
      <c r="AF653" s="4"/>
      <c r="AG653" s="4"/>
      <c r="AH653" t="s">
        <v>86</v>
      </c>
      <c r="AI653" t="s">
        <v>248</v>
      </c>
      <c r="AJ653" t="s">
        <v>633</v>
      </c>
      <c r="AK653" t="s">
        <v>1017</v>
      </c>
      <c r="AL653" t="s">
        <v>1547</v>
      </c>
      <c r="AM653" t="s">
        <v>69</v>
      </c>
      <c r="AN653" t="s">
        <v>1577</v>
      </c>
      <c r="AO653" t="s">
        <v>547</v>
      </c>
      <c r="AP653" t="s">
        <v>2354</v>
      </c>
    </row>
    <row r="654" spans="1:42" x14ac:dyDescent="0.25">
      <c r="A654">
        <v>449</v>
      </c>
      <c r="B654">
        <v>268</v>
      </c>
      <c r="C654" s="4">
        <v>44011</v>
      </c>
      <c r="D654">
        <v>3</v>
      </c>
      <c r="E654" t="s">
        <v>34</v>
      </c>
      <c r="F654" t="s">
        <v>45</v>
      </c>
      <c r="G654" t="s">
        <v>56</v>
      </c>
      <c r="H654" t="s">
        <v>58</v>
      </c>
      <c r="I654" s="4">
        <v>43694</v>
      </c>
      <c r="J654">
        <v>2</v>
      </c>
      <c r="K654" t="s">
        <v>60</v>
      </c>
      <c r="L654" s="4">
        <v>43615</v>
      </c>
      <c r="M654" s="4">
        <v>43830</v>
      </c>
      <c r="N654">
        <v>1</v>
      </c>
      <c r="O654" t="s">
        <v>84</v>
      </c>
      <c r="P654" t="s">
        <v>246</v>
      </c>
      <c r="Q654">
        <v>1</v>
      </c>
      <c r="R654" t="s">
        <v>687</v>
      </c>
      <c r="S654" t="s">
        <v>1104</v>
      </c>
      <c r="T654" t="s">
        <v>1750</v>
      </c>
      <c r="U654" t="s">
        <v>80</v>
      </c>
      <c r="V654" t="s">
        <v>1548</v>
      </c>
      <c r="W654">
        <v>53.98</v>
      </c>
      <c r="X654">
        <v>29.98</v>
      </c>
      <c r="Y654">
        <v>1</v>
      </c>
      <c r="Z654" t="s">
        <v>410</v>
      </c>
      <c r="AA654" t="s">
        <v>2359</v>
      </c>
      <c r="AF654" s="4"/>
      <c r="AG654" s="4"/>
      <c r="AH654" t="s">
        <v>84</v>
      </c>
      <c r="AI654" t="s">
        <v>246</v>
      </c>
      <c r="AJ654" t="s">
        <v>687</v>
      </c>
      <c r="AK654" t="s">
        <v>1104</v>
      </c>
      <c r="AL654" t="s">
        <v>1750</v>
      </c>
      <c r="AM654" t="s">
        <v>80</v>
      </c>
      <c r="AN654" t="s">
        <v>1548</v>
      </c>
      <c r="AO654" t="s">
        <v>410</v>
      </c>
      <c r="AP654" t="s">
        <v>2359</v>
      </c>
    </row>
    <row r="655" spans="1:42" x14ac:dyDescent="0.25">
      <c r="A655">
        <v>450</v>
      </c>
      <c r="B655">
        <v>200</v>
      </c>
      <c r="C655" s="4">
        <v>44012</v>
      </c>
      <c r="D655">
        <v>10</v>
      </c>
      <c r="E655" t="s">
        <v>42</v>
      </c>
      <c r="F655" t="s">
        <v>53</v>
      </c>
      <c r="G655" t="s">
        <v>55</v>
      </c>
      <c r="H655" t="s">
        <v>58</v>
      </c>
      <c r="I655" s="4">
        <v>44011</v>
      </c>
      <c r="J655">
        <v>8</v>
      </c>
      <c r="K655" t="s">
        <v>60</v>
      </c>
      <c r="L655" s="4">
        <v>44000</v>
      </c>
      <c r="M655" s="4">
        <v>44073</v>
      </c>
      <c r="N655">
        <v>1</v>
      </c>
      <c r="O655" t="s">
        <v>82</v>
      </c>
      <c r="P655" t="s">
        <v>244</v>
      </c>
      <c r="Q655">
        <v>1</v>
      </c>
      <c r="R655" t="s">
        <v>688</v>
      </c>
      <c r="S655" t="s">
        <v>1229</v>
      </c>
      <c r="T655" t="s">
        <v>1751</v>
      </c>
      <c r="U655" t="s">
        <v>110</v>
      </c>
      <c r="V655" t="s">
        <v>2032</v>
      </c>
      <c r="W655">
        <v>263.94</v>
      </c>
      <c r="X655">
        <v>149.94</v>
      </c>
      <c r="Y655">
        <v>1</v>
      </c>
      <c r="Z655" t="s">
        <v>2151</v>
      </c>
      <c r="AA655" t="s">
        <v>2431</v>
      </c>
      <c r="AF655" s="4"/>
      <c r="AG655" s="4"/>
      <c r="AH655" t="s">
        <v>86</v>
      </c>
      <c r="AI655" t="s">
        <v>248</v>
      </c>
      <c r="AJ655" t="s">
        <v>441</v>
      </c>
      <c r="AK655" t="s">
        <v>2640</v>
      </c>
      <c r="AL655" t="s">
        <v>1535</v>
      </c>
      <c r="AM655" t="s">
        <v>67</v>
      </c>
      <c r="AN655" t="s">
        <v>1577</v>
      </c>
      <c r="AO655" t="s">
        <v>530</v>
      </c>
      <c r="AP655" t="s">
        <v>2367</v>
      </c>
    </row>
    <row r="656" spans="1:42" x14ac:dyDescent="0.25">
      <c r="A656">
        <v>450</v>
      </c>
      <c r="B656">
        <v>200</v>
      </c>
      <c r="C656" s="4">
        <v>44012</v>
      </c>
      <c r="D656">
        <v>10</v>
      </c>
      <c r="E656" t="s">
        <v>42</v>
      </c>
      <c r="F656" t="s">
        <v>53</v>
      </c>
      <c r="G656" t="s">
        <v>55</v>
      </c>
      <c r="H656" t="s">
        <v>58</v>
      </c>
      <c r="I656" s="4">
        <v>44011</v>
      </c>
      <c r="J656">
        <v>8</v>
      </c>
      <c r="K656" t="s">
        <v>60</v>
      </c>
      <c r="L656" s="4">
        <v>44000</v>
      </c>
      <c r="M656" s="4">
        <v>44073</v>
      </c>
      <c r="N656">
        <v>1</v>
      </c>
      <c r="O656" t="s">
        <v>82</v>
      </c>
      <c r="P656" t="s">
        <v>244</v>
      </c>
      <c r="Q656">
        <v>1</v>
      </c>
      <c r="R656" t="s">
        <v>688</v>
      </c>
      <c r="S656" t="s">
        <v>1229</v>
      </c>
      <c r="T656" t="s">
        <v>1751</v>
      </c>
      <c r="U656" t="s">
        <v>110</v>
      </c>
      <c r="V656" t="s">
        <v>2032</v>
      </c>
      <c r="W656">
        <v>263.94</v>
      </c>
      <c r="X656">
        <v>149.94</v>
      </c>
      <c r="Y656">
        <v>1</v>
      </c>
      <c r="Z656" t="s">
        <v>2151</v>
      </c>
      <c r="AA656" t="s">
        <v>2431</v>
      </c>
      <c r="AF656" s="4"/>
      <c r="AG656" s="4"/>
      <c r="AH656" t="s">
        <v>86</v>
      </c>
      <c r="AI656" t="s">
        <v>248</v>
      </c>
      <c r="AJ656" t="s">
        <v>441</v>
      </c>
      <c r="AK656" t="s">
        <v>2641</v>
      </c>
      <c r="AL656" t="s">
        <v>1535</v>
      </c>
      <c r="AM656" t="s">
        <v>67</v>
      </c>
      <c r="AN656" t="s">
        <v>1577</v>
      </c>
      <c r="AO656" t="s">
        <v>530</v>
      </c>
      <c r="AP656" t="s">
        <v>2367</v>
      </c>
    </row>
    <row r="657" spans="1:42" x14ac:dyDescent="0.25">
      <c r="A657">
        <v>450</v>
      </c>
      <c r="B657">
        <v>200</v>
      </c>
      <c r="C657" s="4">
        <v>44012</v>
      </c>
      <c r="D657">
        <v>10</v>
      </c>
      <c r="E657" t="s">
        <v>42</v>
      </c>
      <c r="F657" t="s">
        <v>53</v>
      </c>
      <c r="G657" t="s">
        <v>55</v>
      </c>
      <c r="H657" t="s">
        <v>58</v>
      </c>
      <c r="I657" s="4">
        <v>44011</v>
      </c>
      <c r="J657">
        <v>8</v>
      </c>
      <c r="K657" t="s">
        <v>60</v>
      </c>
      <c r="L657" s="4">
        <v>44000</v>
      </c>
      <c r="M657" s="4">
        <v>44073</v>
      </c>
      <c r="N657">
        <v>1</v>
      </c>
      <c r="O657" t="s">
        <v>82</v>
      </c>
      <c r="P657" t="s">
        <v>244</v>
      </c>
      <c r="Q657">
        <v>1</v>
      </c>
      <c r="R657" t="s">
        <v>688</v>
      </c>
      <c r="S657" t="s">
        <v>1229</v>
      </c>
      <c r="T657" t="s">
        <v>1751</v>
      </c>
      <c r="U657" t="s">
        <v>110</v>
      </c>
      <c r="V657" t="s">
        <v>2032</v>
      </c>
      <c r="W657">
        <v>263.94</v>
      </c>
      <c r="X657">
        <v>149.94</v>
      </c>
      <c r="Y657">
        <v>1</v>
      </c>
      <c r="Z657" t="s">
        <v>2151</v>
      </c>
      <c r="AA657" t="s">
        <v>2431</v>
      </c>
      <c r="AF657" s="4"/>
      <c r="AG657" s="4"/>
      <c r="AK657" t="s">
        <v>2640</v>
      </c>
    </row>
    <row r="658" spans="1:42" x14ac:dyDescent="0.25">
      <c r="A658">
        <v>450</v>
      </c>
      <c r="B658">
        <v>200</v>
      </c>
      <c r="C658" s="4">
        <v>44012</v>
      </c>
      <c r="D658">
        <v>10</v>
      </c>
      <c r="E658" t="s">
        <v>42</v>
      </c>
      <c r="F658" t="s">
        <v>53</v>
      </c>
      <c r="G658" t="s">
        <v>55</v>
      </c>
      <c r="H658" t="s">
        <v>58</v>
      </c>
      <c r="I658" s="4">
        <v>44011</v>
      </c>
      <c r="J658">
        <v>8</v>
      </c>
      <c r="K658" t="s">
        <v>60</v>
      </c>
      <c r="L658" s="4">
        <v>44000</v>
      </c>
      <c r="M658" s="4">
        <v>44073</v>
      </c>
      <c r="N658">
        <v>1</v>
      </c>
      <c r="O658" t="s">
        <v>82</v>
      </c>
      <c r="P658" t="s">
        <v>244</v>
      </c>
      <c r="Q658">
        <v>1</v>
      </c>
      <c r="R658" t="s">
        <v>688</v>
      </c>
      <c r="S658" t="s">
        <v>1229</v>
      </c>
      <c r="T658" t="s">
        <v>1751</v>
      </c>
      <c r="U658" t="s">
        <v>110</v>
      </c>
      <c r="V658" t="s">
        <v>2032</v>
      </c>
      <c r="W658">
        <v>263.94</v>
      </c>
      <c r="X658">
        <v>149.94</v>
      </c>
      <c r="Y658">
        <v>1</v>
      </c>
      <c r="Z658" t="s">
        <v>2151</v>
      </c>
      <c r="AA658" t="s">
        <v>2431</v>
      </c>
      <c r="AF658" s="4"/>
      <c r="AG658" s="4"/>
      <c r="AK658" t="s">
        <v>2641</v>
      </c>
    </row>
    <row r="659" spans="1:42" x14ac:dyDescent="0.25">
      <c r="A659">
        <v>451</v>
      </c>
      <c r="B659">
        <v>381</v>
      </c>
      <c r="C659" s="4">
        <v>44012</v>
      </c>
      <c r="D659">
        <v>4</v>
      </c>
      <c r="E659" t="s">
        <v>40</v>
      </c>
      <c r="F659" t="s">
        <v>51</v>
      </c>
      <c r="G659" t="s">
        <v>55</v>
      </c>
      <c r="H659" t="s">
        <v>58</v>
      </c>
      <c r="I659" s="4">
        <v>43653</v>
      </c>
      <c r="J659">
        <v>2</v>
      </c>
      <c r="K659" t="s">
        <v>60</v>
      </c>
      <c r="L659" s="4">
        <v>43615</v>
      </c>
      <c r="M659" s="4">
        <v>43830</v>
      </c>
      <c r="N659">
        <v>2</v>
      </c>
      <c r="O659" t="s">
        <v>104</v>
      </c>
      <c r="P659" t="s">
        <v>266</v>
      </c>
      <c r="Q659">
        <v>2</v>
      </c>
      <c r="R659" t="s">
        <v>689</v>
      </c>
      <c r="S659" t="s">
        <v>1230</v>
      </c>
      <c r="T659" t="s">
        <v>1752</v>
      </c>
      <c r="U659" t="s">
        <v>71</v>
      </c>
      <c r="V659" t="s">
        <v>2031</v>
      </c>
      <c r="W659">
        <v>134.96</v>
      </c>
      <c r="X659">
        <v>39.979999999999997</v>
      </c>
      <c r="Y659">
        <v>2</v>
      </c>
      <c r="Z659" t="s">
        <v>2198</v>
      </c>
      <c r="AA659" t="s">
        <v>2485</v>
      </c>
      <c r="AF659" s="4"/>
      <c r="AG659" s="4"/>
      <c r="AH659" t="s">
        <v>80</v>
      </c>
      <c r="AI659" t="s">
        <v>242</v>
      </c>
      <c r="AJ659" t="s">
        <v>696</v>
      </c>
      <c r="AK659" t="s">
        <v>1236</v>
      </c>
      <c r="AL659" t="s">
        <v>1758</v>
      </c>
      <c r="AM659" t="s">
        <v>69</v>
      </c>
      <c r="AN659" t="s">
        <v>1548</v>
      </c>
      <c r="AO659" t="s">
        <v>80</v>
      </c>
      <c r="AP659" t="s">
        <v>2357</v>
      </c>
    </row>
    <row r="660" spans="1:42" x14ac:dyDescent="0.25">
      <c r="A660">
        <v>451</v>
      </c>
      <c r="B660">
        <v>381</v>
      </c>
      <c r="C660" s="4">
        <v>44012</v>
      </c>
      <c r="D660">
        <v>4</v>
      </c>
      <c r="E660" t="s">
        <v>40</v>
      </c>
      <c r="F660" t="s">
        <v>51</v>
      </c>
      <c r="G660" t="s">
        <v>55</v>
      </c>
      <c r="H660" t="s">
        <v>58</v>
      </c>
      <c r="I660" s="4">
        <v>43653</v>
      </c>
      <c r="J660">
        <v>2</v>
      </c>
      <c r="K660" t="s">
        <v>60</v>
      </c>
      <c r="L660" s="4">
        <v>43615</v>
      </c>
      <c r="M660" s="4">
        <v>43830</v>
      </c>
      <c r="N660">
        <v>2</v>
      </c>
      <c r="O660" t="s">
        <v>104</v>
      </c>
      <c r="P660" t="s">
        <v>266</v>
      </c>
      <c r="Q660">
        <v>2</v>
      </c>
      <c r="R660" t="s">
        <v>689</v>
      </c>
      <c r="S660" t="s">
        <v>1230</v>
      </c>
      <c r="T660" t="s">
        <v>1752</v>
      </c>
      <c r="U660" t="s">
        <v>71</v>
      </c>
      <c r="V660" t="s">
        <v>2031</v>
      </c>
      <c r="W660">
        <v>134.96</v>
      </c>
      <c r="X660">
        <v>39.979999999999997</v>
      </c>
      <c r="Y660">
        <v>2</v>
      </c>
      <c r="Z660" t="s">
        <v>2198</v>
      </c>
      <c r="AA660" t="s">
        <v>2485</v>
      </c>
      <c r="AF660" s="4"/>
      <c r="AG660" s="4"/>
      <c r="AH660" t="s">
        <v>86</v>
      </c>
      <c r="AI660" t="s">
        <v>248</v>
      </c>
      <c r="AJ660" t="s">
        <v>584</v>
      </c>
      <c r="AK660" t="s">
        <v>1062</v>
      </c>
      <c r="AL660" t="s">
        <v>1665</v>
      </c>
      <c r="AM660" t="s">
        <v>69</v>
      </c>
      <c r="AN660" t="s">
        <v>1577</v>
      </c>
      <c r="AO660" t="s">
        <v>530</v>
      </c>
      <c r="AP660" t="s">
        <v>2367</v>
      </c>
    </row>
    <row r="661" spans="1:42" x14ac:dyDescent="0.25">
      <c r="A661">
        <v>452</v>
      </c>
      <c r="B661">
        <v>399</v>
      </c>
      <c r="C661" s="4">
        <v>44012</v>
      </c>
      <c r="D661">
        <v>10</v>
      </c>
      <c r="E661" t="s">
        <v>42</v>
      </c>
      <c r="F661" t="s">
        <v>53</v>
      </c>
      <c r="G661" t="s">
        <v>56</v>
      </c>
      <c r="H661" t="s">
        <v>58</v>
      </c>
      <c r="I661" s="4">
        <v>43735</v>
      </c>
      <c r="J661">
        <v>1</v>
      </c>
      <c r="K661" t="s">
        <v>61</v>
      </c>
      <c r="L661" s="4">
        <v>43615</v>
      </c>
      <c r="M661" s="4">
        <v>43830</v>
      </c>
      <c r="N661">
        <v>1</v>
      </c>
      <c r="O661" t="s">
        <v>84</v>
      </c>
      <c r="P661" t="s">
        <v>246</v>
      </c>
      <c r="Q661">
        <v>1</v>
      </c>
      <c r="R661" t="s">
        <v>410</v>
      </c>
      <c r="S661" t="s">
        <v>972</v>
      </c>
      <c r="T661" t="s">
        <v>1505</v>
      </c>
      <c r="U661" t="s">
        <v>67</v>
      </c>
      <c r="V661" t="s">
        <v>1548</v>
      </c>
      <c r="W661">
        <v>869.85</v>
      </c>
      <c r="X661">
        <v>44.97</v>
      </c>
      <c r="Y661">
        <v>1</v>
      </c>
      <c r="Z661" t="s">
        <v>645</v>
      </c>
      <c r="AA661" t="s">
        <v>2347</v>
      </c>
      <c r="AF661" s="4"/>
      <c r="AG661" s="4"/>
      <c r="AH661" t="s">
        <v>84</v>
      </c>
      <c r="AI661" t="s">
        <v>246</v>
      </c>
      <c r="AJ661" t="s">
        <v>410</v>
      </c>
      <c r="AK661" t="s">
        <v>972</v>
      </c>
      <c r="AL661" t="s">
        <v>1505</v>
      </c>
      <c r="AM661" t="s">
        <v>67</v>
      </c>
      <c r="AN661" t="s">
        <v>1548</v>
      </c>
      <c r="AO661" t="s">
        <v>645</v>
      </c>
      <c r="AP661" t="s">
        <v>2347</v>
      </c>
    </row>
    <row r="662" spans="1:42" x14ac:dyDescent="0.25">
      <c r="A662">
        <v>453</v>
      </c>
      <c r="B662">
        <v>453</v>
      </c>
      <c r="C662" s="4">
        <v>44012</v>
      </c>
      <c r="D662">
        <v>9</v>
      </c>
      <c r="E662" t="s">
        <v>41</v>
      </c>
      <c r="F662" t="s">
        <v>52</v>
      </c>
      <c r="G662" t="s">
        <v>55</v>
      </c>
      <c r="H662" t="s">
        <v>58</v>
      </c>
      <c r="I662" s="4">
        <v>43937</v>
      </c>
      <c r="J662">
        <v>7</v>
      </c>
      <c r="K662" t="s">
        <v>61</v>
      </c>
      <c r="L662" s="4">
        <v>43915</v>
      </c>
      <c r="M662" s="4">
        <v>44012</v>
      </c>
      <c r="N662">
        <v>2</v>
      </c>
      <c r="O662" t="s">
        <v>165</v>
      </c>
      <c r="P662" t="s">
        <v>327</v>
      </c>
      <c r="Q662">
        <v>2</v>
      </c>
      <c r="R662" t="s">
        <v>690</v>
      </c>
      <c r="S662" t="s">
        <v>1231</v>
      </c>
      <c r="T662" t="s">
        <v>1753</v>
      </c>
      <c r="U662" t="s">
        <v>71</v>
      </c>
      <c r="V662" t="s">
        <v>2040</v>
      </c>
      <c r="W662">
        <v>71.92</v>
      </c>
      <c r="X662">
        <v>34.979999999999997</v>
      </c>
      <c r="Y662">
        <v>2</v>
      </c>
      <c r="Z662" t="s">
        <v>2199</v>
      </c>
      <c r="AA662" t="s">
        <v>2486</v>
      </c>
      <c r="AB662">
        <v>4</v>
      </c>
      <c r="AC662" t="s">
        <v>2633</v>
      </c>
      <c r="AD662">
        <v>1115</v>
      </c>
      <c r="AE662" t="s">
        <v>2638</v>
      </c>
      <c r="AF662" s="4">
        <v>43983</v>
      </c>
      <c r="AG662" s="4">
        <v>44027</v>
      </c>
      <c r="AH662" t="s">
        <v>86</v>
      </c>
      <c r="AI662" t="s">
        <v>248</v>
      </c>
      <c r="AJ662" t="s">
        <v>584</v>
      </c>
      <c r="AK662" t="s">
        <v>1062</v>
      </c>
      <c r="AL662" t="s">
        <v>1665</v>
      </c>
      <c r="AM662" t="s">
        <v>69</v>
      </c>
      <c r="AN662" t="s">
        <v>1577</v>
      </c>
      <c r="AO662" t="s">
        <v>530</v>
      </c>
      <c r="AP662" t="s">
        <v>2367</v>
      </c>
    </row>
    <row r="663" spans="1:42" x14ac:dyDescent="0.25">
      <c r="A663">
        <v>453</v>
      </c>
      <c r="B663">
        <v>453</v>
      </c>
      <c r="C663" s="4">
        <v>44012</v>
      </c>
      <c r="D663">
        <v>9</v>
      </c>
      <c r="E663" t="s">
        <v>41</v>
      </c>
      <c r="F663" t="s">
        <v>52</v>
      </c>
      <c r="G663" t="s">
        <v>55</v>
      </c>
      <c r="H663" t="s">
        <v>58</v>
      </c>
      <c r="I663" s="4">
        <v>43937</v>
      </c>
      <c r="J663">
        <v>7</v>
      </c>
      <c r="K663" t="s">
        <v>61</v>
      </c>
      <c r="L663" s="4">
        <v>43915</v>
      </c>
      <c r="M663" s="4">
        <v>44012</v>
      </c>
      <c r="N663">
        <v>2</v>
      </c>
      <c r="O663" t="s">
        <v>165</v>
      </c>
      <c r="P663" t="s">
        <v>327</v>
      </c>
      <c r="Q663">
        <v>2</v>
      </c>
      <c r="R663" t="s">
        <v>690</v>
      </c>
      <c r="S663" t="s">
        <v>1231</v>
      </c>
      <c r="T663" t="s">
        <v>1753</v>
      </c>
      <c r="U663" t="s">
        <v>71</v>
      </c>
      <c r="V663" t="s">
        <v>2040</v>
      </c>
      <c r="W663">
        <v>71.92</v>
      </c>
      <c r="X663">
        <v>34.979999999999997</v>
      </c>
      <c r="Y663">
        <v>2</v>
      </c>
      <c r="Z663" t="s">
        <v>2199</v>
      </c>
      <c r="AA663" t="s">
        <v>2486</v>
      </c>
      <c r="AB663">
        <v>4</v>
      </c>
      <c r="AC663" t="s">
        <v>2633</v>
      </c>
      <c r="AD663">
        <v>1115</v>
      </c>
      <c r="AE663" t="s">
        <v>2638</v>
      </c>
      <c r="AF663" s="4">
        <v>43983</v>
      </c>
      <c r="AG663" s="4">
        <v>44027</v>
      </c>
      <c r="AH663" t="s">
        <v>90</v>
      </c>
      <c r="AI663" t="s">
        <v>252</v>
      </c>
      <c r="AJ663" t="s">
        <v>503</v>
      </c>
      <c r="AK663" t="s">
        <v>1066</v>
      </c>
      <c r="AL663" t="s">
        <v>1594</v>
      </c>
      <c r="AM663" t="s">
        <v>69</v>
      </c>
      <c r="AN663" t="s">
        <v>1562</v>
      </c>
      <c r="AO663" t="s">
        <v>410</v>
      </c>
      <c r="AP663" t="s">
        <v>2359</v>
      </c>
    </row>
    <row r="664" spans="1:42" x14ac:dyDescent="0.25">
      <c r="A664">
        <v>454</v>
      </c>
      <c r="B664">
        <v>8</v>
      </c>
      <c r="C664" s="4">
        <v>44013</v>
      </c>
      <c r="D664">
        <v>2</v>
      </c>
      <c r="E664" t="s">
        <v>38</v>
      </c>
      <c r="F664" t="s">
        <v>49</v>
      </c>
      <c r="G664" t="s">
        <v>55</v>
      </c>
      <c r="H664" t="s">
        <v>57</v>
      </c>
      <c r="I664" s="4">
        <v>43667</v>
      </c>
      <c r="J664">
        <v>2</v>
      </c>
      <c r="K664" t="s">
        <v>60</v>
      </c>
      <c r="L664" s="4">
        <v>43615</v>
      </c>
      <c r="M664" s="4">
        <v>43830</v>
      </c>
      <c r="N664">
        <v>1</v>
      </c>
      <c r="O664" t="s">
        <v>67</v>
      </c>
      <c r="P664" t="s">
        <v>229</v>
      </c>
      <c r="Q664">
        <v>1</v>
      </c>
      <c r="R664" t="s">
        <v>636</v>
      </c>
      <c r="S664" t="s">
        <v>974</v>
      </c>
      <c r="T664" t="s">
        <v>1513</v>
      </c>
      <c r="U664" t="s">
        <v>67</v>
      </c>
      <c r="V664" t="s">
        <v>1548</v>
      </c>
      <c r="W664">
        <v>89.97</v>
      </c>
      <c r="X664">
        <v>44.97</v>
      </c>
      <c r="Y664">
        <v>1</v>
      </c>
      <c r="Z664" t="s">
        <v>455</v>
      </c>
      <c r="AA664" t="s">
        <v>2340</v>
      </c>
      <c r="AF664" s="4"/>
      <c r="AG664" s="4"/>
      <c r="AH664" t="s">
        <v>67</v>
      </c>
      <c r="AI664" t="s">
        <v>229</v>
      </c>
      <c r="AJ664" t="s">
        <v>636</v>
      </c>
      <c r="AK664" t="s">
        <v>974</v>
      </c>
      <c r="AL664" t="s">
        <v>1513</v>
      </c>
      <c r="AM664" t="s">
        <v>67</v>
      </c>
      <c r="AN664" t="s">
        <v>1548</v>
      </c>
      <c r="AO664" t="s">
        <v>455</v>
      </c>
      <c r="AP664" t="s">
        <v>2340</v>
      </c>
    </row>
    <row r="665" spans="1:42" x14ac:dyDescent="0.25">
      <c r="A665">
        <v>455</v>
      </c>
      <c r="B665">
        <v>450</v>
      </c>
      <c r="C665" s="4">
        <v>44013</v>
      </c>
      <c r="D665">
        <v>8</v>
      </c>
      <c r="E665" t="s">
        <v>43</v>
      </c>
      <c r="F665" t="s">
        <v>54</v>
      </c>
      <c r="G665" t="s">
        <v>55</v>
      </c>
      <c r="H665" t="s">
        <v>57</v>
      </c>
      <c r="I665" s="4">
        <v>43668</v>
      </c>
      <c r="J665">
        <v>3</v>
      </c>
      <c r="K665" t="s">
        <v>59</v>
      </c>
      <c r="L665" s="4">
        <v>43615</v>
      </c>
      <c r="M665" s="4">
        <v>43830</v>
      </c>
      <c r="N665">
        <v>1</v>
      </c>
      <c r="O665" t="s">
        <v>69</v>
      </c>
      <c r="P665" t="s">
        <v>231</v>
      </c>
      <c r="Q665">
        <v>1</v>
      </c>
      <c r="R665" t="s">
        <v>531</v>
      </c>
      <c r="S665" t="s">
        <v>1093</v>
      </c>
      <c r="T665" t="s">
        <v>1620</v>
      </c>
      <c r="U665" t="s">
        <v>69</v>
      </c>
      <c r="V665" t="s">
        <v>1577</v>
      </c>
      <c r="W665">
        <v>89.99</v>
      </c>
      <c r="X665">
        <v>24.99</v>
      </c>
      <c r="Y665">
        <v>1</v>
      </c>
      <c r="Z665" t="s">
        <v>67</v>
      </c>
      <c r="AA665" t="s">
        <v>2373</v>
      </c>
      <c r="AF665" s="4"/>
      <c r="AG665" s="4"/>
      <c r="AH665" t="s">
        <v>69</v>
      </c>
      <c r="AI665" t="s">
        <v>231</v>
      </c>
      <c r="AJ665" t="s">
        <v>531</v>
      </c>
      <c r="AK665" t="s">
        <v>1093</v>
      </c>
      <c r="AL665" t="s">
        <v>1620</v>
      </c>
      <c r="AM665" t="s">
        <v>69</v>
      </c>
      <c r="AN665" t="s">
        <v>1577</v>
      </c>
      <c r="AO665" t="s">
        <v>67</v>
      </c>
      <c r="AP665" t="s">
        <v>2373</v>
      </c>
    </row>
    <row r="666" spans="1:42" x14ac:dyDescent="0.25">
      <c r="A666">
        <v>456</v>
      </c>
      <c r="B666">
        <v>158</v>
      </c>
      <c r="C666" s="4">
        <v>44014</v>
      </c>
      <c r="D666">
        <v>8</v>
      </c>
      <c r="E666" t="s">
        <v>43</v>
      </c>
      <c r="F666" t="s">
        <v>54</v>
      </c>
      <c r="G666" t="s">
        <v>55</v>
      </c>
      <c r="H666" t="s">
        <v>57</v>
      </c>
      <c r="I666" s="4">
        <v>43947</v>
      </c>
      <c r="J666">
        <v>7</v>
      </c>
      <c r="K666" t="s">
        <v>61</v>
      </c>
      <c r="L666" s="4">
        <v>43915</v>
      </c>
      <c r="M666" s="4">
        <v>44012</v>
      </c>
      <c r="N666">
        <v>1</v>
      </c>
      <c r="O666" t="s">
        <v>80</v>
      </c>
      <c r="P666" t="s">
        <v>242</v>
      </c>
      <c r="Q666">
        <v>1</v>
      </c>
      <c r="R666" t="s">
        <v>691</v>
      </c>
      <c r="S666" t="s">
        <v>1232</v>
      </c>
      <c r="T666" t="s">
        <v>1754</v>
      </c>
      <c r="U666" t="s">
        <v>67</v>
      </c>
      <c r="V666" t="s">
        <v>1548</v>
      </c>
      <c r="W666">
        <v>476.85</v>
      </c>
      <c r="X666">
        <v>44.97</v>
      </c>
      <c r="Y666">
        <v>1</v>
      </c>
      <c r="Z666" t="s">
        <v>67</v>
      </c>
      <c r="AA666" t="s">
        <v>2373</v>
      </c>
      <c r="AF666" s="4"/>
      <c r="AG666" s="4"/>
      <c r="AH666" t="s">
        <v>80</v>
      </c>
      <c r="AI666" t="s">
        <v>242</v>
      </c>
      <c r="AJ666" t="s">
        <v>691</v>
      </c>
      <c r="AK666" t="s">
        <v>1232</v>
      </c>
      <c r="AL666" t="s">
        <v>1754</v>
      </c>
      <c r="AM666" t="s">
        <v>67</v>
      </c>
      <c r="AN666" t="s">
        <v>1548</v>
      </c>
      <c r="AO666" t="s">
        <v>67</v>
      </c>
      <c r="AP666" t="s">
        <v>2373</v>
      </c>
    </row>
    <row r="667" spans="1:42" x14ac:dyDescent="0.25">
      <c r="A667">
        <v>457</v>
      </c>
      <c r="B667">
        <v>214</v>
      </c>
      <c r="C667" s="4">
        <v>44014</v>
      </c>
      <c r="D667">
        <v>6</v>
      </c>
      <c r="E667" t="s">
        <v>33</v>
      </c>
      <c r="F667" t="s">
        <v>44</v>
      </c>
      <c r="G667" t="s">
        <v>55</v>
      </c>
      <c r="H667" t="s">
        <v>57</v>
      </c>
      <c r="I667" s="4">
        <v>43631</v>
      </c>
      <c r="J667">
        <v>3</v>
      </c>
      <c r="K667" t="s">
        <v>59</v>
      </c>
      <c r="L667" s="4">
        <v>43615</v>
      </c>
      <c r="M667" s="4">
        <v>43830</v>
      </c>
      <c r="N667">
        <v>2</v>
      </c>
      <c r="O667" t="s">
        <v>81</v>
      </c>
      <c r="P667" t="s">
        <v>243</v>
      </c>
      <c r="Q667">
        <v>2</v>
      </c>
      <c r="R667" t="s">
        <v>692</v>
      </c>
      <c r="S667" t="s">
        <v>1233</v>
      </c>
      <c r="T667" t="s">
        <v>1755</v>
      </c>
      <c r="U667" t="s">
        <v>110</v>
      </c>
      <c r="V667" t="s">
        <v>1869</v>
      </c>
      <c r="W667">
        <v>821.82</v>
      </c>
      <c r="X667">
        <v>89.94</v>
      </c>
      <c r="Y667">
        <v>2</v>
      </c>
      <c r="Z667" t="s">
        <v>2187</v>
      </c>
      <c r="AA667" t="s">
        <v>2470</v>
      </c>
      <c r="AF667" s="4"/>
      <c r="AG667" s="4"/>
      <c r="AH667" t="s">
        <v>79</v>
      </c>
      <c r="AI667" t="s">
        <v>241</v>
      </c>
      <c r="AJ667" t="s">
        <v>500</v>
      </c>
      <c r="AK667" t="s">
        <v>1063</v>
      </c>
      <c r="AL667" t="s">
        <v>1591</v>
      </c>
      <c r="AM667" t="s">
        <v>67</v>
      </c>
      <c r="AN667" t="s">
        <v>1548</v>
      </c>
      <c r="AO667" t="s">
        <v>455</v>
      </c>
      <c r="AP667" t="s">
        <v>2340</v>
      </c>
    </row>
    <row r="668" spans="1:42" x14ac:dyDescent="0.25">
      <c r="A668">
        <v>457</v>
      </c>
      <c r="B668">
        <v>214</v>
      </c>
      <c r="C668" s="4">
        <v>44014</v>
      </c>
      <c r="D668">
        <v>6</v>
      </c>
      <c r="E668" t="s">
        <v>33</v>
      </c>
      <c r="F668" t="s">
        <v>44</v>
      </c>
      <c r="G668" t="s">
        <v>55</v>
      </c>
      <c r="H668" t="s">
        <v>57</v>
      </c>
      <c r="I668" s="4">
        <v>43631</v>
      </c>
      <c r="J668">
        <v>3</v>
      </c>
      <c r="K668" t="s">
        <v>59</v>
      </c>
      <c r="L668" s="4">
        <v>43615</v>
      </c>
      <c r="M668" s="4">
        <v>43830</v>
      </c>
      <c r="N668">
        <v>2</v>
      </c>
      <c r="O668" t="s">
        <v>81</v>
      </c>
      <c r="P668" t="s">
        <v>243</v>
      </c>
      <c r="Q668">
        <v>2</v>
      </c>
      <c r="R668" t="s">
        <v>692</v>
      </c>
      <c r="S668" t="s">
        <v>1233</v>
      </c>
      <c r="T668" t="s">
        <v>1755</v>
      </c>
      <c r="U668" t="s">
        <v>110</v>
      </c>
      <c r="V668" t="s">
        <v>1869</v>
      </c>
      <c r="W668">
        <v>821.82</v>
      </c>
      <c r="X668">
        <v>89.94</v>
      </c>
      <c r="Y668">
        <v>2</v>
      </c>
      <c r="Z668" t="s">
        <v>2187</v>
      </c>
      <c r="AA668" t="s">
        <v>2470</v>
      </c>
      <c r="AF668" s="4"/>
      <c r="AG668" s="4"/>
      <c r="AH668" t="s">
        <v>84</v>
      </c>
      <c r="AI668" t="s">
        <v>246</v>
      </c>
      <c r="AJ668" t="s">
        <v>824</v>
      </c>
      <c r="AK668" t="s">
        <v>1361</v>
      </c>
      <c r="AL668" t="s">
        <v>1877</v>
      </c>
      <c r="AM668" t="s">
        <v>67</v>
      </c>
      <c r="AN668" t="s">
        <v>1548</v>
      </c>
      <c r="AO668" t="s">
        <v>86</v>
      </c>
      <c r="AP668" t="s">
        <v>2350</v>
      </c>
    </row>
    <row r="669" spans="1:42" x14ac:dyDescent="0.25">
      <c r="A669">
        <v>458</v>
      </c>
      <c r="B669">
        <v>370</v>
      </c>
      <c r="C669" s="4">
        <v>44014</v>
      </c>
      <c r="D669">
        <v>9</v>
      </c>
      <c r="E669" t="s">
        <v>41</v>
      </c>
      <c r="F669" t="s">
        <v>52</v>
      </c>
      <c r="G669" t="s">
        <v>55</v>
      </c>
      <c r="H669" t="s">
        <v>58</v>
      </c>
      <c r="I669" s="4">
        <v>43739</v>
      </c>
      <c r="J669">
        <v>2</v>
      </c>
      <c r="K669" t="s">
        <v>60</v>
      </c>
      <c r="L669" s="4">
        <v>43615</v>
      </c>
      <c r="M669" s="4">
        <v>43830</v>
      </c>
      <c r="N669">
        <v>1</v>
      </c>
      <c r="O669" t="s">
        <v>79</v>
      </c>
      <c r="P669" t="s">
        <v>241</v>
      </c>
      <c r="Q669">
        <v>1</v>
      </c>
      <c r="R669" t="s">
        <v>403</v>
      </c>
      <c r="S669" t="s">
        <v>965</v>
      </c>
      <c r="T669" t="s">
        <v>422</v>
      </c>
      <c r="U669" t="s">
        <v>80</v>
      </c>
      <c r="V669" t="s">
        <v>1548</v>
      </c>
      <c r="W669">
        <v>240</v>
      </c>
      <c r="X669">
        <v>29.98</v>
      </c>
      <c r="Y669">
        <v>1</v>
      </c>
      <c r="Z669" t="s">
        <v>455</v>
      </c>
      <c r="AA669" t="s">
        <v>2340</v>
      </c>
      <c r="AF669" s="4"/>
      <c r="AG669" s="4"/>
      <c r="AH669" t="s">
        <v>79</v>
      </c>
      <c r="AI669" t="s">
        <v>241</v>
      </c>
      <c r="AJ669" t="s">
        <v>403</v>
      </c>
      <c r="AK669" t="s">
        <v>965</v>
      </c>
      <c r="AL669" t="s">
        <v>422</v>
      </c>
      <c r="AM669" t="s">
        <v>80</v>
      </c>
      <c r="AN669" t="s">
        <v>1548</v>
      </c>
      <c r="AO669" t="s">
        <v>455</v>
      </c>
      <c r="AP669" t="s">
        <v>2340</v>
      </c>
    </row>
    <row r="670" spans="1:42" x14ac:dyDescent="0.25">
      <c r="A670">
        <v>459</v>
      </c>
      <c r="B670">
        <v>119</v>
      </c>
      <c r="C670" s="4">
        <v>44015</v>
      </c>
      <c r="D670">
        <v>6</v>
      </c>
      <c r="E670" t="s">
        <v>33</v>
      </c>
      <c r="F670" t="s">
        <v>44</v>
      </c>
      <c r="G670" t="s">
        <v>56</v>
      </c>
      <c r="H670" t="s">
        <v>57</v>
      </c>
      <c r="I670" s="4">
        <v>43957</v>
      </c>
      <c r="J670">
        <v>7</v>
      </c>
      <c r="K670" t="s">
        <v>61</v>
      </c>
      <c r="L670" s="4">
        <v>43915</v>
      </c>
      <c r="M670" s="4">
        <v>44012</v>
      </c>
      <c r="N670">
        <v>1</v>
      </c>
      <c r="O670" t="s">
        <v>86</v>
      </c>
      <c r="P670" t="s">
        <v>248</v>
      </c>
      <c r="Q670">
        <v>1</v>
      </c>
      <c r="R670" t="s">
        <v>513</v>
      </c>
      <c r="S670" t="s">
        <v>1076</v>
      </c>
      <c r="T670" t="s">
        <v>1603</v>
      </c>
      <c r="U670" t="s">
        <v>80</v>
      </c>
      <c r="V670" t="s">
        <v>1577</v>
      </c>
      <c r="W670">
        <v>45.36</v>
      </c>
      <c r="X670">
        <v>49.98</v>
      </c>
      <c r="Y670">
        <v>1</v>
      </c>
      <c r="Z670" t="s">
        <v>549</v>
      </c>
      <c r="AA670" t="s">
        <v>2362</v>
      </c>
      <c r="AB670">
        <v>4</v>
      </c>
      <c r="AC670" t="s">
        <v>2634</v>
      </c>
      <c r="AD670">
        <v>871</v>
      </c>
      <c r="AE670" t="s">
        <v>2638</v>
      </c>
      <c r="AF670" s="4">
        <v>43983</v>
      </c>
      <c r="AG670" s="4">
        <v>44027</v>
      </c>
      <c r="AH670" t="s">
        <v>86</v>
      </c>
      <c r="AI670" t="s">
        <v>248</v>
      </c>
      <c r="AJ670" t="s">
        <v>513</v>
      </c>
      <c r="AK670" t="s">
        <v>1076</v>
      </c>
      <c r="AL670" t="s">
        <v>1603</v>
      </c>
      <c r="AM670" t="s">
        <v>80</v>
      </c>
      <c r="AN670" t="s">
        <v>1577</v>
      </c>
      <c r="AO670" t="s">
        <v>549</v>
      </c>
      <c r="AP670" t="s">
        <v>2362</v>
      </c>
    </row>
    <row r="671" spans="1:42" x14ac:dyDescent="0.25">
      <c r="A671">
        <v>460</v>
      </c>
      <c r="B671">
        <v>447</v>
      </c>
      <c r="C671" s="4">
        <v>44015</v>
      </c>
      <c r="D671">
        <v>4</v>
      </c>
      <c r="E671" t="s">
        <v>40</v>
      </c>
      <c r="F671" t="s">
        <v>51</v>
      </c>
      <c r="G671" t="s">
        <v>56</v>
      </c>
      <c r="H671" t="s">
        <v>58</v>
      </c>
      <c r="I671" s="4">
        <v>43723</v>
      </c>
      <c r="J671">
        <v>2</v>
      </c>
      <c r="K671" t="s">
        <v>60</v>
      </c>
      <c r="L671" s="4">
        <v>43615</v>
      </c>
      <c r="M671" s="4">
        <v>43830</v>
      </c>
      <c r="N671">
        <v>3</v>
      </c>
      <c r="O671" t="s">
        <v>166</v>
      </c>
      <c r="P671" t="s">
        <v>328</v>
      </c>
      <c r="Q671">
        <v>3</v>
      </c>
      <c r="R671" t="s">
        <v>693</v>
      </c>
      <c r="S671" t="s">
        <v>1234</v>
      </c>
      <c r="T671" t="s">
        <v>1756</v>
      </c>
      <c r="U671" t="s">
        <v>2016</v>
      </c>
      <c r="V671" t="s">
        <v>2059</v>
      </c>
      <c r="W671">
        <v>643.91999999999996</v>
      </c>
      <c r="X671">
        <v>149.88</v>
      </c>
      <c r="Y671">
        <v>3</v>
      </c>
      <c r="Z671" t="s">
        <v>2200</v>
      </c>
      <c r="AA671" t="s">
        <v>2487</v>
      </c>
      <c r="AF671" s="4"/>
      <c r="AG671" s="4"/>
      <c r="AH671" t="s">
        <v>78</v>
      </c>
      <c r="AI671" t="s">
        <v>240</v>
      </c>
      <c r="AJ671" t="s">
        <v>610</v>
      </c>
      <c r="AK671" t="s">
        <v>1162</v>
      </c>
      <c r="AL671" t="s">
        <v>67</v>
      </c>
      <c r="AM671" t="s">
        <v>80</v>
      </c>
      <c r="AN671" t="s">
        <v>1548</v>
      </c>
      <c r="AO671" t="s">
        <v>393</v>
      </c>
      <c r="AP671" t="s">
        <v>2345</v>
      </c>
    </row>
    <row r="672" spans="1:42" x14ac:dyDescent="0.25">
      <c r="A672">
        <v>460</v>
      </c>
      <c r="B672">
        <v>447</v>
      </c>
      <c r="C672" s="4">
        <v>44015</v>
      </c>
      <c r="D672">
        <v>4</v>
      </c>
      <c r="E672" t="s">
        <v>40</v>
      </c>
      <c r="F672" t="s">
        <v>51</v>
      </c>
      <c r="G672" t="s">
        <v>56</v>
      </c>
      <c r="H672" t="s">
        <v>58</v>
      </c>
      <c r="I672" s="4">
        <v>43723</v>
      </c>
      <c r="J672">
        <v>2</v>
      </c>
      <c r="K672" t="s">
        <v>60</v>
      </c>
      <c r="L672" s="4">
        <v>43615</v>
      </c>
      <c r="M672" s="4">
        <v>43830</v>
      </c>
      <c r="N672">
        <v>3</v>
      </c>
      <c r="O672" t="s">
        <v>166</v>
      </c>
      <c r="P672" t="s">
        <v>328</v>
      </c>
      <c r="Q672">
        <v>3</v>
      </c>
      <c r="R672" t="s">
        <v>693</v>
      </c>
      <c r="S672" t="s">
        <v>1234</v>
      </c>
      <c r="T672" t="s">
        <v>1756</v>
      </c>
      <c r="U672" t="s">
        <v>2016</v>
      </c>
      <c r="V672" t="s">
        <v>2059</v>
      </c>
      <c r="W672">
        <v>643.91999999999996</v>
      </c>
      <c r="X672">
        <v>149.88</v>
      </c>
      <c r="Y672">
        <v>3</v>
      </c>
      <c r="Z672" t="s">
        <v>2200</v>
      </c>
      <c r="AA672" t="s">
        <v>2487</v>
      </c>
      <c r="AF672" s="4"/>
      <c r="AG672" s="4"/>
      <c r="AH672" t="s">
        <v>90</v>
      </c>
      <c r="AI672" t="s">
        <v>252</v>
      </c>
      <c r="AJ672" t="s">
        <v>69</v>
      </c>
      <c r="AK672" t="s">
        <v>1015</v>
      </c>
      <c r="AL672" t="s">
        <v>1545</v>
      </c>
      <c r="AM672" t="s">
        <v>67</v>
      </c>
      <c r="AN672" t="s">
        <v>1562</v>
      </c>
      <c r="AO672" t="s">
        <v>645</v>
      </c>
      <c r="AP672" t="s">
        <v>2347</v>
      </c>
    </row>
    <row r="673" spans="1:42" x14ac:dyDescent="0.25">
      <c r="A673">
        <v>460</v>
      </c>
      <c r="B673">
        <v>447</v>
      </c>
      <c r="C673" s="4">
        <v>44015</v>
      </c>
      <c r="D673">
        <v>4</v>
      </c>
      <c r="E673" t="s">
        <v>40</v>
      </c>
      <c r="F673" t="s">
        <v>51</v>
      </c>
      <c r="G673" t="s">
        <v>56</v>
      </c>
      <c r="H673" t="s">
        <v>58</v>
      </c>
      <c r="I673" s="4">
        <v>43723</v>
      </c>
      <c r="J673">
        <v>2</v>
      </c>
      <c r="K673" t="s">
        <v>60</v>
      </c>
      <c r="L673" s="4">
        <v>43615</v>
      </c>
      <c r="M673" s="4">
        <v>43830</v>
      </c>
      <c r="N673">
        <v>3</v>
      </c>
      <c r="O673" t="s">
        <v>166</v>
      </c>
      <c r="P673" t="s">
        <v>328</v>
      </c>
      <c r="Q673">
        <v>3</v>
      </c>
      <c r="R673" t="s">
        <v>693</v>
      </c>
      <c r="S673" t="s">
        <v>1234</v>
      </c>
      <c r="T673" t="s">
        <v>1756</v>
      </c>
      <c r="U673" t="s">
        <v>2016</v>
      </c>
      <c r="V673" t="s">
        <v>2059</v>
      </c>
      <c r="W673">
        <v>643.91999999999996</v>
      </c>
      <c r="X673">
        <v>149.88</v>
      </c>
      <c r="Y673">
        <v>3</v>
      </c>
      <c r="Z673" t="s">
        <v>2200</v>
      </c>
      <c r="AA673" t="s">
        <v>2487</v>
      </c>
      <c r="AF673" s="4"/>
      <c r="AG673" s="4"/>
      <c r="AH673" t="s">
        <v>90</v>
      </c>
      <c r="AI673" t="s">
        <v>252</v>
      </c>
      <c r="AJ673" t="s">
        <v>69</v>
      </c>
      <c r="AK673" t="s">
        <v>1015</v>
      </c>
      <c r="AL673" t="s">
        <v>1545</v>
      </c>
      <c r="AM673" t="s">
        <v>67</v>
      </c>
      <c r="AN673" t="s">
        <v>1562</v>
      </c>
      <c r="AO673" t="s">
        <v>645</v>
      </c>
      <c r="AP673" t="s">
        <v>2347</v>
      </c>
    </row>
    <row r="674" spans="1:42" x14ac:dyDescent="0.25">
      <c r="A674">
        <v>460</v>
      </c>
      <c r="B674">
        <v>447</v>
      </c>
      <c r="C674" s="4">
        <v>44015</v>
      </c>
      <c r="D674">
        <v>4</v>
      </c>
      <c r="E674" t="s">
        <v>40</v>
      </c>
      <c r="F674" t="s">
        <v>51</v>
      </c>
      <c r="G674" t="s">
        <v>56</v>
      </c>
      <c r="H674" t="s">
        <v>58</v>
      </c>
      <c r="I674" s="4">
        <v>43723</v>
      </c>
      <c r="J674">
        <v>2</v>
      </c>
      <c r="K674" t="s">
        <v>60</v>
      </c>
      <c r="L674" s="4">
        <v>43615</v>
      </c>
      <c r="M674" s="4">
        <v>43830</v>
      </c>
      <c r="N674">
        <v>3</v>
      </c>
      <c r="O674" t="s">
        <v>166</v>
      </c>
      <c r="P674" t="s">
        <v>328</v>
      </c>
      <c r="Q674">
        <v>3</v>
      </c>
      <c r="R674" t="s">
        <v>693</v>
      </c>
      <c r="S674" t="s">
        <v>1234</v>
      </c>
      <c r="T674" t="s">
        <v>1756</v>
      </c>
      <c r="U674" t="s">
        <v>2016</v>
      </c>
      <c r="V674" t="s">
        <v>2059</v>
      </c>
      <c r="W674">
        <v>643.91999999999996</v>
      </c>
      <c r="X674">
        <v>149.88</v>
      </c>
      <c r="Y674">
        <v>3</v>
      </c>
      <c r="Z674" t="s">
        <v>2200</v>
      </c>
      <c r="AA674" t="s">
        <v>2487</v>
      </c>
      <c r="AF674" s="4"/>
      <c r="AG674" s="4"/>
      <c r="AH674" t="s">
        <v>67</v>
      </c>
      <c r="AI674" t="s">
        <v>229</v>
      </c>
      <c r="AJ674" t="s">
        <v>527</v>
      </c>
      <c r="AK674" t="s">
        <v>953</v>
      </c>
      <c r="AL674" t="s">
        <v>1617</v>
      </c>
      <c r="AM674" t="s">
        <v>69</v>
      </c>
      <c r="AN674" t="s">
        <v>1548</v>
      </c>
      <c r="AO674" t="s">
        <v>84</v>
      </c>
      <c r="AP674" t="s">
        <v>2366</v>
      </c>
    </row>
    <row r="675" spans="1:42" x14ac:dyDescent="0.25">
      <c r="A675">
        <v>460</v>
      </c>
      <c r="B675">
        <v>447</v>
      </c>
      <c r="C675" s="4">
        <v>44015</v>
      </c>
      <c r="D675">
        <v>4</v>
      </c>
      <c r="E675" t="s">
        <v>40</v>
      </c>
      <c r="F675" t="s">
        <v>51</v>
      </c>
      <c r="G675" t="s">
        <v>56</v>
      </c>
      <c r="H675" t="s">
        <v>58</v>
      </c>
      <c r="I675" s="4">
        <v>43723</v>
      </c>
      <c r="J675">
        <v>2</v>
      </c>
      <c r="K675" t="s">
        <v>60</v>
      </c>
      <c r="L675" s="4">
        <v>43615</v>
      </c>
      <c r="M675" s="4">
        <v>43830</v>
      </c>
      <c r="N675">
        <v>3</v>
      </c>
      <c r="O675" t="s">
        <v>166</v>
      </c>
      <c r="P675" t="s">
        <v>328</v>
      </c>
      <c r="Q675">
        <v>3</v>
      </c>
      <c r="R675" t="s">
        <v>693</v>
      </c>
      <c r="S675" t="s">
        <v>1234</v>
      </c>
      <c r="T675" t="s">
        <v>1756</v>
      </c>
      <c r="U675" t="s">
        <v>2016</v>
      </c>
      <c r="V675" t="s">
        <v>2059</v>
      </c>
      <c r="W675">
        <v>643.91999999999996</v>
      </c>
      <c r="X675">
        <v>149.88</v>
      </c>
      <c r="Y675">
        <v>3</v>
      </c>
      <c r="Z675" t="s">
        <v>2200</v>
      </c>
      <c r="AA675" t="s">
        <v>2487</v>
      </c>
      <c r="AF675" s="4"/>
      <c r="AG675" s="4"/>
      <c r="AH675" t="s">
        <v>78</v>
      </c>
      <c r="AI675" t="s">
        <v>240</v>
      </c>
      <c r="AJ675" t="s">
        <v>610</v>
      </c>
      <c r="AK675" t="s">
        <v>1162</v>
      </c>
      <c r="AL675" t="s">
        <v>67</v>
      </c>
      <c r="AM675" t="s">
        <v>80</v>
      </c>
      <c r="AN675" t="s">
        <v>1548</v>
      </c>
      <c r="AO675" t="s">
        <v>393</v>
      </c>
      <c r="AP675" t="s">
        <v>2345</v>
      </c>
    </row>
    <row r="676" spans="1:42" x14ac:dyDescent="0.25">
      <c r="A676">
        <v>460</v>
      </c>
      <c r="B676">
        <v>447</v>
      </c>
      <c r="C676" s="4">
        <v>44015</v>
      </c>
      <c r="D676">
        <v>4</v>
      </c>
      <c r="E676" t="s">
        <v>40</v>
      </c>
      <c r="F676" t="s">
        <v>51</v>
      </c>
      <c r="G676" t="s">
        <v>56</v>
      </c>
      <c r="H676" t="s">
        <v>58</v>
      </c>
      <c r="I676" s="4">
        <v>43723</v>
      </c>
      <c r="J676">
        <v>2</v>
      </c>
      <c r="K676" t="s">
        <v>60</v>
      </c>
      <c r="L676" s="4">
        <v>43615</v>
      </c>
      <c r="M676" s="4">
        <v>43830</v>
      </c>
      <c r="N676">
        <v>3</v>
      </c>
      <c r="O676" t="s">
        <v>166</v>
      </c>
      <c r="P676" t="s">
        <v>328</v>
      </c>
      <c r="Q676">
        <v>3</v>
      </c>
      <c r="R676" t="s">
        <v>693</v>
      </c>
      <c r="S676" t="s">
        <v>1234</v>
      </c>
      <c r="T676" t="s">
        <v>1756</v>
      </c>
      <c r="U676" t="s">
        <v>2016</v>
      </c>
      <c r="V676" t="s">
        <v>2059</v>
      </c>
      <c r="W676">
        <v>643.91999999999996</v>
      </c>
      <c r="X676">
        <v>149.88</v>
      </c>
      <c r="Y676">
        <v>3</v>
      </c>
      <c r="Z676" t="s">
        <v>2200</v>
      </c>
      <c r="AA676" t="s">
        <v>2487</v>
      </c>
      <c r="AF676" s="4"/>
      <c r="AG676" s="4"/>
      <c r="AH676" t="s">
        <v>67</v>
      </c>
      <c r="AI676" t="s">
        <v>229</v>
      </c>
      <c r="AJ676" t="s">
        <v>527</v>
      </c>
      <c r="AK676" t="s">
        <v>953</v>
      </c>
      <c r="AL676" t="s">
        <v>1617</v>
      </c>
      <c r="AM676" t="s">
        <v>69</v>
      </c>
      <c r="AN676" t="s">
        <v>1548</v>
      </c>
      <c r="AO676" t="s">
        <v>84</v>
      </c>
      <c r="AP676" t="s">
        <v>2366</v>
      </c>
    </row>
    <row r="677" spans="1:42" x14ac:dyDescent="0.25">
      <c r="A677">
        <v>461</v>
      </c>
      <c r="B677">
        <v>47</v>
      </c>
      <c r="C677" s="4">
        <v>44016</v>
      </c>
      <c r="D677">
        <v>1</v>
      </c>
      <c r="E677" t="s">
        <v>39</v>
      </c>
      <c r="F677" t="s">
        <v>50</v>
      </c>
      <c r="G677" t="s">
        <v>55</v>
      </c>
      <c r="H677" t="s">
        <v>58</v>
      </c>
      <c r="I677" s="4">
        <v>43732</v>
      </c>
      <c r="J677">
        <v>1</v>
      </c>
      <c r="K677" t="s">
        <v>61</v>
      </c>
      <c r="L677" s="4">
        <v>43615</v>
      </c>
      <c r="M677" s="4">
        <v>43830</v>
      </c>
      <c r="N677">
        <v>1</v>
      </c>
      <c r="O677" t="s">
        <v>84</v>
      </c>
      <c r="P677" t="s">
        <v>246</v>
      </c>
      <c r="Q677">
        <v>1</v>
      </c>
      <c r="R677" t="s">
        <v>640</v>
      </c>
      <c r="S677" t="s">
        <v>1187</v>
      </c>
      <c r="T677" t="s">
        <v>1529</v>
      </c>
      <c r="U677" t="s">
        <v>69</v>
      </c>
      <c r="V677" t="s">
        <v>1562</v>
      </c>
      <c r="W677">
        <v>49.99</v>
      </c>
      <c r="X677">
        <v>9.99</v>
      </c>
      <c r="Y677">
        <v>1</v>
      </c>
      <c r="Z677" t="s">
        <v>410</v>
      </c>
      <c r="AA677" t="s">
        <v>2359</v>
      </c>
      <c r="AF677" s="4"/>
      <c r="AG677" s="4"/>
      <c r="AH677" t="s">
        <v>84</v>
      </c>
      <c r="AI677" t="s">
        <v>246</v>
      </c>
      <c r="AJ677" t="s">
        <v>640</v>
      </c>
      <c r="AK677" t="s">
        <v>1187</v>
      </c>
      <c r="AL677" t="s">
        <v>1529</v>
      </c>
      <c r="AM677" t="s">
        <v>69</v>
      </c>
      <c r="AN677" t="s">
        <v>1562</v>
      </c>
      <c r="AO677" t="s">
        <v>410</v>
      </c>
      <c r="AP677" t="s">
        <v>2359</v>
      </c>
    </row>
    <row r="678" spans="1:42" x14ac:dyDescent="0.25">
      <c r="A678">
        <v>462</v>
      </c>
      <c r="B678">
        <v>134</v>
      </c>
      <c r="C678" s="4">
        <v>44016</v>
      </c>
      <c r="D678">
        <v>1</v>
      </c>
      <c r="E678" t="s">
        <v>39</v>
      </c>
      <c r="F678" t="s">
        <v>50</v>
      </c>
      <c r="G678" t="s">
        <v>56</v>
      </c>
      <c r="H678" t="s">
        <v>57</v>
      </c>
      <c r="I678" s="4">
        <v>43940</v>
      </c>
      <c r="J678">
        <v>7</v>
      </c>
      <c r="K678" t="s">
        <v>61</v>
      </c>
      <c r="L678" s="4">
        <v>43915</v>
      </c>
      <c r="M678" s="4">
        <v>44012</v>
      </c>
      <c r="N678">
        <v>1</v>
      </c>
      <c r="O678" t="s">
        <v>79</v>
      </c>
      <c r="P678" t="s">
        <v>241</v>
      </c>
      <c r="Q678">
        <v>1</v>
      </c>
      <c r="R678" t="s">
        <v>694</v>
      </c>
      <c r="S678" t="s">
        <v>1087</v>
      </c>
      <c r="T678" t="s">
        <v>1652</v>
      </c>
      <c r="U678" t="s">
        <v>80</v>
      </c>
      <c r="V678" t="s">
        <v>1562</v>
      </c>
      <c r="W678">
        <v>27.98</v>
      </c>
      <c r="X678">
        <v>19.98</v>
      </c>
      <c r="Y678">
        <v>1</v>
      </c>
      <c r="Z678" t="s">
        <v>86</v>
      </c>
      <c r="AA678" t="s">
        <v>2350</v>
      </c>
      <c r="AB678">
        <v>4</v>
      </c>
      <c r="AC678" t="s">
        <v>2633</v>
      </c>
      <c r="AD678">
        <v>879</v>
      </c>
      <c r="AE678" t="s">
        <v>2638</v>
      </c>
      <c r="AF678" s="4">
        <v>43983</v>
      </c>
      <c r="AG678" s="4">
        <v>44027</v>
      </c>
      <c r="AH678" t="s">
        <v>79</v>
      </c>
      <c r="AI678" t="s">
        <v>241</v>
      </c>
      <c r="AJ678" t="s">
        <v>694</v>
      </c>
      <c r="AK678" t="s">
        <v>1087</v>
      </c>
      <c r="AL678" t="s">
        <v>1652</v>
      </c>
      <c r="AM678" t="s">
        <v>80</v>
      </c>
      <c r="AN678" t="s">
        <v>1562</v>
      </c>
      <c r="AO678" t="s">
        <v>86</v>
      </c>
      <c r="AP678" t="s">
        <v>2350</v>
      </c>
    </row>
    <row r="679" spans="1:42" x14ac:dyDescent="0.25">
      <c r="A679">
        <v>463</v>
      </c>
      <c r="B679">
        <v>233</v>
      </c>
      <c r="C679" s="4">
        <v>44016</v>
      </c>
      <c r="D679">
        <v>2</v>
      </c>
      <c r="E679" t="s">
        <v>38</v>
      </c>
      <c r="F679" t="s">
        <v>49</v>
      </c>
      <c r="G679" t="s">
        <v>55</v>
      </c>
      <c r="H679" t="s">
        <v>57</v>
      </c>
      <c r="I679" s="4">
        <v>43719</v>
      </c>
      <c r="J679">
        <v>3</v>
      </c>
      <c r="K679" t="s">
        <v>59</v>
      </c>
      <c r="L679" s="4">
        <v>43615</v>
      </c>
      <c r="M679" s="4">
        <v>43830</v>
      </c>
      <c r="N679">
        <v>1</v>
      </c>
      <c r="O679" t="s">
        <v>79</v>
      </c>
      <c r="P679" t="s">
        <v>241</v>
      </c>
      <c r="Q679">
        <v>1</v>
      </c>
      <c r="R679" t="s">
        <v>500</v>
      </c>
      <c r="S679" t="s">
        <v>1063</v>
      </c>
      <c r="T679" t="s">
        <v>1591</v>
      </c>
      <c r="U679" t="s">
        <v>67</v>
      </c>
      <c r="V679" t="s">
        <v>1548</v>
      </c>
      <c r="W679">
        <v>251.85</v>
      </c>
      <c r="X679">
        <v>44.97</v>
      </c>
      <c r="Y679">
        <v>1</v>
      </c>
      <c r="Z679" t="s">
        <v>455</v>
      </c>
      <c r="AA679" t="s">
        <v>2340</v>
      </c>
      <c r="AF679" s="4"/>
      <c r="AG679" s="4"/>
      <c r="AH679" t="s">
        <v>79</v>
      </c>
      <c r="AI679" t="s">
        <v>241</v>
      </c>
      <c r="AJ679" t="s">
        <v>500</v>
      </c>
      <c r="AK679" t="s">
        <v>1063</v>
      </c>
      <c r="AL679" t="s">
        <v>1591</v>
      </c>
      <c r="AM679" t="s">
        <v>67</v>
      </c>
      <c r="AN679" t="s">
        <v>1548</v>
      </c>
      <c r="AO679" t="s">
        <v>455</v>
      </c>
      <c r="AP679" t="s">
        <v>2340</v>
      </c>
    </row>
    <row r="680" spans="1:42" x14ac:dyDescent="0.25">
      <c r="A680">
        <v>464</v>
      </c>
      <c r="B680">
        <v>388</v>
      </c>
      <c r="C680" s="4">
        <v>44016</v>
      </c>
      <c r="D680">
        <v>8</v>
      </c>
      <c r="E680" t="s">
        <v>43</v>
      </c>
      <c r="F680" t="s">
        <v>54</v>
      </c>
      <c r="G680" t="s">
        <v>56</v>
      </c>
      <c r="H680" t="s">
        <v>57</v>
      </c>
      <c r="I680" s="4">
        <v>43630</v>
      </c>
      <c r="J680">
        <v>1</v>
      </c>
      <c r="K680" t="s">
        <v>61</v>
      </c>
      <c r="L680" s="4">
        <v>43615</v>
      </c>
      <c r="M680" s="4">
        <v>43830</v>
      </c>
      <c r="N680">
        <v>1</v>
      </c>
      <c r="O680" t="s">
        <v>65</v>
      </c>
      <c r="P680" t="s">
        <v>227</v>
      </c>
      <c r="Q680">
        <v>1</v>
      </c>
      <c r="R680" t="s">
        <v>545</v>
      </c>
      <c r="S680" t="s">
        <v>1106</v>
      </c>
      <c r="T680" t="s">
        <v>1632</v>
      </c>
      <c r="U680" t="s">
        <v>67</v>
      </c>
      <c r="V680" t="s">
        <v>1517</v>
      </c>
      <c r="W680">
        <v>960</v>
      </c>
      <c r="X680">
        <v>59.97</v>
      </c>
      <c r="Y680">
        <v>1</v>
      </c>
      <c r="Z680" t="s">
        <v>431</v>
      </c>
      <c r="AA680" t="s">
        <v>2326</v>
      </c>
      <c r="AF680" s="4"/>
      <c r="AG680" s="4"/>
      <c r="AH680" t="s">
        <v>65</v>
      </c>
      <c r="AI680" t="s">
        <v>227</v>
      </c>
      <c r="AJ680" t="s">
        <v>545</v>
      </c>
      <c r="AK680" t="s">
        <v>1106</v>
      </c>
      <c r="AL680" t="s">
        <v>1632</v>
      </c>
      <c r="AM680" t="s">
        <v>67</v>
      </c>
      <c r="AN680" t="s">
        <v>1517</v>
      </c>
      <c r="AO680" t="s">
        <v>431</v>
      </c>
      <c r="AP680" t="s">
        <v>2326</v>
      </c>
    </row>
    <row r="681" spans="1:42" x14ac:dyDescent="0.25">
      <c r="A681">
        <v>465</v>
      </c>
      <c r="B681">
        <v>117</v>
      </c>
      <c r="C681" s="4">
        <v>44018</v>
      </c>
      <c r="D681">
        <v>1</v>
      </c>
      <c r="E681" t="s">
        <v>39</v>
      </c>
      <c r="F681" t="s">
        <v>50</v>
      </c>
      <c r="G681" t="s">
        <v>56</v>
      </c>
      <c r="H681" t="s">
        <v>57</v>
      </c>
      <c r="I681" s="4">
        <v>43689</v>
      </c>
      <c r="J681">
        <v>3</v>
      </c>
      <c r="K681" t="s">
        <v>59</v>
      </c>
      <c r="L681" s="4">
        <v>43615</v>
      </c>
      <c r="M681" s="4">
        <v>43830</v>
      </c>
      <c r="N681">
        <v>2</v>
      </c>
      <c r="O681" t="s">
        <v>145</v>
      </c>
      <c r="P681" t="s">
        <v>307</v>
      </c>
      <c r="Q681">
        <v>2</v>
      </c>
      <c r="R681" t="s">
        <v>695</v>
      </c>
      <c r="S681" t="s">
        <v>1235</v>
      </c>
      <c r="T681" t="s">
        <v>1757</v>
      </c>
      <c r="U681" t="s">
        <v>71</v>
      </c>
      <c r="V681" t="s">
        <v>1723</v>
      </c>
      <c r="W681">
        <v>43.89</v>
      </c>
      <c r="X681">
        <v>19.98</v>
      </c>
      <c r="Y681">
        <v>2</v>
      </c>
      <c r="Z681" t="s">
        <v>2201</v>
      </c>
      <c r="AA681" t="s">
        <v>2488</v>
      </c>
      <c r="AF681" s="4"/>
      <c r="AG681" s="4"/>
      <c r="AH681" t="s">
        <v>78</v>
      </c>
      <c r="AI681" t="s">
        <v>240</v>
      </c>
      <c r="AJ681" t="s">
        <v>408</v>
      </c>
      <c r="AK681" t="s">
        <v>970</v>
      </c>
      <c r="AL681" t="s">
        <v>1503</v>
      </c>
      <c r="AM681" t="s">
        <v>69</v>
      </c>
      <c r="AN681" t="s">
        <v>1562</v>
      </c>
      <c r="AO681" t="s">
        <v>393</v>
      </c>
      <c r="AP681" t="s">
        <v>2345</v>
      </c>
    </row>
    <row r="682" spans="1:42" x14ac:dyDescent="0.25">
      <c r="A682">
        <v>465</v>
      </c>
      <c r="B682">
        <v>117</v>
      </c>
      <c r="C682" s="4">
        <v>44018</v>
      </c>
      <c r="D682">
        <v>1</v>
      </c>
      <c r="E682" t="s">
        <v>39</v>
      </c>
      <c r="F682" t="s">
        <v>50</v>
      </c>
      <c r="G682" t="s">
        <v>56</v>
      </c>
      <c r="H682" t="s">
        <v>57</v>
      </c>
      <c r="I682" s="4">
        <v>43689</v>
      </c>
      <c r="J682">
        <v>3</v>
      </c>
      <c r="K682" t="s">
        <v>59</v>
      </c>
      <c r="L682" s="4">
        <v>43615</v>
      </c>
      <c r="M682" s="4">
        <v>43830</v>
      </c>
      <c r="N682">
        <v>2</v>
      </c>
      <c r="O682" t="s">
        <v>145</v>
      </c>
      <c r="P682" t="s">
        <v>307</v>
      </c>
      <c r="Q682">
        <v>2</v>
      </c>
      <c r="R682" t="s">
        <v>695</v>
      </c>
      <c r="S682" t="s">
        <v>1235</v>
      </c>
      <c r="T682" t="s">
        <v>1757</v>
      </c>
      <c r="U682" t="s">
        <v>71</v>
      </c>
      <c r="V682" t="s">
        <v>1723</v>
      </c>
      <c r="W682">
        <v>43.89</v>
      </c>
      <c r="X682">
        <v>19.98</v>
      </c>
      <c r="Y682">
        <v>2</v>
      </c>
      <c r="Z682" t="s">
        <v>2201</v>
      </c>
      <c r="AA682" t="s">
        <v>2488</v>
      </c>
      <c r="AF682" s="4"/>
      <c r="AG682" s="4"/>
      <c r="AH682" t="s">
        <v>79</v>
      </c>
      <c r="AI682" t="s">
        <v>241</v>
      </c>
      <c r="AJ682" t="s">
        <v>770</v>
      </c>
      <c r="AK682" t="s">
        <v>1182</v>
      </c>
      <c r="AL682" t="s">
        <v>1614</v>
      </c>
      <c r="AM682" t="s">
        <v>69</v>
      </c>
      <c r="AN682" t="s">
        <v>1562</v>
      </c>
      <c r="AO682" t="s">
        <v>455</v>
      </c>
      <c r="AP682" t="s">
        <v>2340</v>
      </c>
    </row>
    <row r="683" spans="1:42" x14ac:dyDescent="0.25">
      <c r="A683">
        <v>466</v>
      </c>
      <c r="B683">
        <v>147</v>
      </c>
      <c r="C683" s="4">
        <v>44019</v>
      </c>
      <c r="D683">
        <v>10</v>
      </c>
      <c r="E683" t="s">
        <v>42</v>
      </c>
      <c r="F683" t="s">
        <v>53</v>
      </c>
      <c r="G683" t="s">
        <v>55</v>
      </c>
      <c r="H683" t="s">
        <v>57</v>
      </c>
      <c r="I683" s="4">
        <v>43632</v>
      </c>
      <c r="J683">
        <v>2</v>
      </c>
      <c r="K683" t="s">
        <v>60</v>
      </c>
      <c r="L683" s="4">
        <v>43615</v>
      </c>
      <c r="M683" s="4">
        <v>43830</v>
      </c>
      <c r="N683">
        <v>1</v>
      </c>
      <c r="O683" t="s">
        <v>86</v>
      </c>
      <c r="P683" t="s">
        <v>248</v>
      </c>
      <c r="Q683">
        <v>1</v>
      </c>
      <c r="R683" t="s">
        <v>633</v>
      </c>
      <c r="S683" t="s">
        <v>1017</v>
      </c>
      <c r="T683" t="s">
        <v>1547</v>
      </c>
      <c r="U683" t="s">
        <v>80</v>
      </c>
      <c r="V683" t="s">
        <v>1577</v>
      </c>
      <c r="W683">
        <v>319.98</v>
      </c>
      <c r="X683">
        <v>49.98</v>
      </c>
      <c r="Y683">
        <v>1</v>
      </c>
      <c r="Z683" t="s">
        <v>547</v>
      </c>
      <c r="AA683" t="s">
        <v>2354</v>
      </c>
      <c r="AF683" s="4"/>
      <c r="AG683" s="4"/>
      <c r="AH683" t="s">
        <v>86</v>
      </c>
      <c r="AI683" t="s">
        <v>248</v>
      </c>
      <c r="AJ683" t="s">
        <v>633</v>
      </c>
      <c r="AK683" t="s">
        <v>1017</v>
      </c>
      <c r="AL683" t="s">
        <v>1547</v>
      </c>
      <c r="AM683" t="s">
        <v>80</v>
      </c>
      <c r="AN683" t="s">
        <v>1577</v>
      </c>
      <c r="AO683" t="s">
        <v>547</v>
      </c>
      <c r="AP683" t="s">
        <v>2354</v>
      </c>
    </row>
    <row r="684" spans="1:42" x14ac:dyDescent="0.25">
      <c r="A684">
        <v>467</v>
      </c>
      <c r="B684">
        <v>191</v>
      </c>
      <c r="C684" s="4">
        <v>44020</v>
      </c>
      <c r="D684">
        <v>11</v>
      </c>
      <c r="E684" t="s">
        <v>37</v>
      </c>
      <c r="F684" t="s">
        <v>48</v>
      </c>
      <c r="G684" t="s">
        <v>56</v>
      </c>
      <c r="H684" t="s">
        <v>58</v>
      </c>
      <c r="I684" s="4">
        <v>43712</v>
      </c>
      <c r="J684">
        <v>3</v>
      </c>
      <c r="K684" t="s">
        <v>59</v>
      </c>
      <c r="L684" s="4">
        <v>43615</v>
      </c>
      <c r="M684" s="4">
        <v>43830</v>
      </c>
      <c r="N684">
        <v>1</v>
      </c>
      <c r="O684" t="s">
        <v>80</v>
      </c>
      <c r="P684" t="s">
        <v>242</v>
      </c>
      <c r="Q684">
        <v>1</v>
      </c>
      <c r="R684" t="s">
        <v>404</v>
      </c>
      <c r="S684" t="s">
        <v>966</v>
      </c>
      <c r="T684" t="s">
        <v>1499</v>
      </c>
      <c r="U684" t="s">
        <v>69</v>
      </c>
      <c r="V684" t="s">
        <v>1548</v>
      </c>
      <c r="W684">
        <v>21.19</v>
      </c>
      <c r="X684">
        <v>14.99</v>
      </c>
      <c r="Y684">
        <v>1</v>
      </c>
      <c r="Z684" t="s">
        <v>70</v>
      </c>
      <c r="AA684" t="s">
        <v>2341</v>
      </c>
      <c r="AF684" s="4"/>
      <c r="AG684" s="4"/>
      <c r="AH684" t="s">
        <v>80</v>
      </c>
      <c r="AI684" t="s">
        <v>242</v>
      </c>
      <c r="AJ684" t="s">
        <v>404</v>
      </c>
      <c r="AK684" t="s">
        <v>966</v>
      </c>
      <c r="AL684" t="s">
        <v>1499</v>
      </c>
      <c r="AM684" t="s">
        <v>69</v>
      </c>
      <c r="AN684" t="s">
        <v>1548</v>
      </c>
      <c r="AO684" t="s">
        <v>70</v>
      </c>
      <c r="AP684" t="s">
        <v>2341</v>
      </c>
    </row>
    <row r="685" spans="1:42" x14ac:dyDescent="0.25">
      <c r="A685">
        <v>468</v>
      </c>
      <c r="B685">
        <v>384</v>
      </c>
      <c r="C685" s="4">
        <v>44020</v>
      </c>
      <c r="D685">
        <v>7</v>
      </c>
      <c r="E685" t="s">
        <v>35</v>
      </c>
      <c r="F685" t="s">
        <v>46</v>
      </c>
      <c r="G685" t="s">
        <v>56</v>
      </c>
      <c r="H685" t="s">
        <v>57</v>
      </c>
      <c r="I685" s="4">
        <v>43655</v>
      </c>
      <c r="J685">
        <v>1</v>
      </c>
      <c r="K685" t="s">
        <v>61</v>
      </c>
      <c r="L685" s="4">
        <v>43615</v>
      </c>
      <c r="M685" s="4">
        <v>43830</v>
      </c>
      <c r="N685">
        <v>1</v>
      </c>
      <c r="O685" t="s">
        <v>80</v>
      </c>
      <c r="P685" t="s">
        <v>242</v>
      </c>
      <c r="Q685">
        <v>1</v>
      </c>
      <c r="R685" t="s">
        <v>696</v>
      </c>
      <c r="S685" t="s">
        <v>1236</v>
      </c>
      <c r="T685" t="s">
        <v>1758</v>
      </c>
      <c r="U685" t="s">
        <v>67</v>
      </c>
      <c r="V685" t="s">
        <v>1548</v>
      </c>
      <c r="W685">
        <v>218.97</v>
      </c>
      <c r="X685">
        <v>44.97</v>
      </c>
      <c r="Y685">
        <v>1</v>
      </c>
      <c r="Z685" t="s">
        <v>80</v>
      </c>
      <c r="AA685" t="s">
        <v>2357</v>
      </c>
      <c r="AF685" s="4"/>
      <c r="AG685" s="4"/>
      <c r="AH685" t="s">
        <v>80</v>
      </c>
      <c r="AI685" t="s">
        <v>242</v>
      </c>
      <c r="AJ685" t="s">
        <v>696</v>
      </c>
      <c r="AK685" t="s">
        <v>1236</v>
      </c>
      <c r="AL685" t="s">
        <v>1758</v>
      </c>
      <c r="AM685" t="s">
        <v>67</v>
      </c>
      <c r="AN685" t="s">
        <v>1548</v>
      </c>
      <c r="AO685" t="s">
        <v>80</v>
      </c>
      <c r="AP685" t="s">
        <v>2357</v>
      </c>
    </row>
    <row r="686" spans="1:42" x14ac:dyDescent="0.25">
      <c r="A686">
        <v>469</v>
      </c>
      <c r="B686">
        <v>424</v>
      </c>
      <c r="C686" s="4">
        <v>44020</v>
      </c>
      <c r="D686">
        <v>1</v>
      </c>
      <c r="E686" t="s">
        <v>39</v>
      </c>
      <c r="F686" t="s">
        <v>50</v>
      </c>
      <c r="G686" t="s">
        <v>55</v>
      </c>
      <c r="H686" t="s">
        <v>57</v>
      </c>
      <c r="I686" s="4">
        <v>43872</v>
      </c>
      <c r="J686">
        <v>6</v>
      </c>
      <c r="K686" t="s">
        <v>59</v>
      </c>
      <c r="L686" s="4">
        <v>43862</v>
      </c>
      <c r="M686" s="4">
        <v>43889</v>
      </c>
      <c r="N686">
        <v>1</v>
      </c>
      <c r="O686" t="s">
        <v>67</v>
      </c>
      <c r="P686" t="s">
        <v>229</v>
      </c>
      <c r="Q686">
        <v>1</v>
      </c>
      <c r="R686" t="s">
        <v>416</v>
      </c>
      <c r="S686" t="s">
        <v>978</v>
      </c>
      <c r="T686" t="s">
        <v>1511</v>
      </c>
      <c r="U686" t="s">
        <v>80</v>
      </c>
      <c r="V686" t="s">
        <v>1562</v>
      </c>
      <c r="W686">
        <v>47.9</v>
      </c>
      <c r="X686">
        <v>19.98</v>
      </c>
      <c r="Y686">
        <v>1</v>
      </c>
      <c r="Z686" t="s">
        <v>652</v>
      </c>
      <c r="AA686" t="s">
        <v>2352</v>
      </c>
      <c r="AF686" s="4"/>
      <c r="AG686" s="4"/>
      <c r="AH686" t="s">
        <v>67</v>
      </c>
      <c r="AI686" t="s">
        <v>229</v>
      </c>
      <c r="AJ686" t="s">
        <v>416</v>
      </c>
      <c r="AK686" t="s">
        <v>978</v>
      </c>
      <c r="AL686" t="s">
        <v>1511</v>
      </c>
      <c r="AM686" t="s">
        <v>80</v>
      </c>
      <c r="AN686" t="s">
        <v>1562</v>
      </c>
      <c r="AO686" t="s">
        <v>652</v>
      </c>
      <c r="AP686" t="s">
        <v>2352</v>
      </c>
    </row>
    <row r="687" spans="1:42" x14ac:dyDescent="0.25">
      <c r="A687">
        <v>470</v>
      </c>
      <c r="B687">
        <v>466</v>
      </c>
      <c r="C687" s="4">
        <v>44020</v>
      </c>
      <c r="D687">
        <v>3</v>
      </c>
      <c r="E687" t="s">
        <v>34</v>
      </c>
      <c r="F687" t="s">
        <v>45</v>
      </c>
      <c r="G687" t="s">
        <v>56</v>
      </c>
      <c r="H687" t="s">
        <v>57</v>
      </c>
      <c r="I687" s="4">
        <v>43970</v>
      </c>
      <c r="J687">
        <v>7</v>
      </c>
      <c r="K687" t="s">
        <v>61</v>
      </c>
      <c r="L687" s="4">
        <v>43915</v>
      </c>
      <c r="M687" s="4">
        <v>44012</v>
      </c>
      <c r="N687">
        <v>1</v>
      </c>
      <c r="O687" t="s">
        <v>80</v>
      </c>
      <c r="P687" t="s">
        <v>242</v>
      </c>
      <c r="Q687">
        <v>1</v>
      </c>
      <c r="R687" t="s">
        <v>569</v>
      </c>
      <c r="S687" t="s">
        <v>1128</v>
      </c>
      <c r="T687" t="s">
        <v>1652</v>
      </c>
      <c r="U687" t="s">
        <v>80</v>
      </c>
      <c r="V687" t="s">
        <v>1548</v>
      </c>
      <c r="W687">
        <v>27.98</v>
      </c>
      <c r="X687">
        <v>29.98</v>
      </c>
      <c r="Y687">
        <v>1</v>
      </c>
      <c r="Z687" t="s">
        <v>79</v>
      </c>
      <c r="AA687" t="s">
        <v>2349</v>
      </c>
      <c r="AB687">
        <v>4</v>
      </c>
      <c r="AC687" t="s">
        <v>2634</v>
      </c>
      <c r="AD687">
        <v>1122</v>
      </c>
      <c r="AE687" t="s">
        <v>2638</v>
      </c>
      <c r="AF687" s="4">
        <v>43983</v>
      </c>
      <c r="AG687" s="4">
        <v>44027</v>
      </c>
      <c r="AH687" t="s">
        <v>80</v>
      </c>
      <c r="AI687" t="s">
        <v>242</v>
      </c>
      <c r="AJ687" t="s">
        <v>569</v>
      </c>
      <c r="AK687" t="s">
        <v>1128</v>
      </c>
      <c r="AL687" t="s">
        <v>1652</v>
      </c>
      <c r="AM687" t="s">
        <v>80</v>
      </c>
      <c r="AN687" t="s">
        <v>1548</v>
      </c>
      <c r="AO687" t="s">
        <v>79</v>
      </c>
      <c r="AP687" t="s">
        <v>2349</v>
      </c>
    </row>
    <row r="688" spans="1:42" x14ac:dyDescent="0.25">
      <c r="A688">
        <v>471</v>
      </c>
      <c r="B688">
        <v>57</v>
      </c>
      <c r="C688" s="4">
        <v>44022</v>
      </c>
      <c r="D688">
        <v>8</v>
      </c>
      <c r="E688" t="s">
        <v>43</v>
      </c>
      <c r="F688" t="s">
        <v>54</v>
      </c>
      <c r="G688" t="s">
        <v>55</v>
      </c>
      <c r="H688" t="s">
        <v>57</v>
      </c>
      <c r="I688" s="4">
        <v>43995</v>
      </c>
      <c r="J688">
        <v>9</v>
      </c>
      <c r="K688" t="s">
        <v>59</v>
      </c>
      <c r="L688" s="4">
        <v>43952</v>
      </c>
      <c r="M688" s="4">
        <v>44075</v>
      </c>
      <c r="N688">
        <v>1</v>
      </c>
      <c r="O688" t="s">
        <v>79</v>
      </c>
      <c r="P688" t="s">
        <v>241</v>
      </c>
      <c r="Q688">
        <v>1</v>
      </c>
      <c r="R688" t="s">
        <v>463</v>
      </c>
      <c r="S688" t="s">
        <v>1026</v>
      </c>
      <c r="T688" t="s">
        <v>1556</v>
      </c>
      <c r="U688" t="s">
        <v>67</v>
      </c>
      <c r="V688" t="s">
        <v>1548</v>
      </c>
      <c r="W688">
        <v>64.47</v>
      </c>
      <c r="X688">
        <v>44.97</v>
      </c>
      <c r="Y688">
        <v>1</v>
      </c>
      <c r="Z688" t="s">
        <v>455</v>
      </c>
      <c r="AA688" t="s">
        <v>2340</v>
      </c>
      <c r="AF688" s="4"/>
      <c r="AG688" s="4"/>
      <c r="AH688" t="s">
        <v>79</v>
      </c>
      <c r="AI688" t="s">
        <v>241</v>
      </c>
      <c r="AJ688" t="s">
        <v>463</v>
      </c>
      <c r="AK688" t="s">
        <v>1026</v>
      </c>
      <c r="AL688" t="s">
        <v>1556</v>
      </c>
      <c r="AM688" t="s">
        <v>67</v>
      </c>
      <c r="AN688" t="s">
        <v>1548</v>
      </c>
      <c r="AO688" t="s">
        <v>455</v>
      </c>
      <c r="AP688" t="s">
        <v>2340</v>
      </c>
    </row>
    <row r="689" spans="1:42" x14ac:dyDescent="0.25">
      <c r="A689">
        <v>472</v>
      </c>
      <c r="B689">
        <v>206</v>
      </c>
      <c r="C689" s="4">
        <v>44022</v>
      </c>
      <c r="D689">
        <v>1</v>
      </c>
      <c r="E689" t="s">
        <v>39</v>
      </c>
      <c r="F689" t="s">
        <v>50</v>
      </c>
      <c r="G689" t="s">
        <v>56</v>
      </c>
      <c r="H689" t="s">
        <v>58</v>
      </c>
      <c r="I689" s="4">
        <v>43957</v>
      </c>
      <c r="J689">
        <v>7</v>
      </c>
      <c r="K689" t="s">
        <v>61</v>
      </c>
      <c r="L689" s="4">
        <v>43915</v>
      </c>
      <c r="M689" s="4">
        <v>44012</v>
      </c>
      <c r="N689">
        <v>1</v>
      </c>
      <c r="O689" t="s">
        <v>67</v>
      </c>
      <c r="P689" t="s">
        <v>229</v>
      </c>
      <c r="Q689">
        <v>1</v>
      </c>
      <c r="R689" t="s">
        <v>498</v>
      </c>
      <c r="S689" t="s">
        <v>1061</v>
      </c>
      <c r="T689" t="s">
        <v>1513</v>
      </c>
      <c r="U689" t="s">
        <v>67</v>
      </c>
      <c r="V689" t="s">
        <v>1562</v>
      </c>
      <c r="W689">
        <v>89.97</v>
      </c>
      <c r="X689">
        <v>29.97</v>
      </c>
      <c r="Y689">
        <v>1</v>
      </c>
      <c r="Z689" t="s">
        <v>652</v>
      </c>
      <c r="AA689" t="s">
        <v>2352</v>
      </c>
      <c r="AB689">
        <v>4</v>
      </c>
      <c r="AC689" t="s">
        <v>2633</v>
      </c>
      <c r="AD689">
        <v>929</v>
      </c>
      <c r="AE689" t="s">
        <v>2638</v>
      </c>
      <c r="AF689" s="4">
        <v>43983</v>
      </c>
      <c r="AG689" s="4">
        <v>44027</v>
      </c>
      <c r="AH689" t="s">
        <v>67</v>
      </c>
      <c r="AI689" t="s">
        <v>229</v>
      </c>
      <c r="AJ689" t="s">
        <v>498</v>
      </c>
      <c r="AK689" t="s">
        <v>1061</v>
      </c>
      <c r="AL689" t="s">
        <v>1513</v>
      </c>
      <c r="AM689" t="s">
        <v>67</v>
      </c>
      <c r="AN689" t="s">
        <v>1562</v>
      </c>
      <c r="AO689" t="s">
        <v>652</v>
      </c>
      <c r="AP689" t="s">
        <v>2352</v>
      </c>
    </row>
    <row r="690" spans="1:42" x14ac:dyDescent="0.25">
      <c r="A690">
        <v>473</v>
      </c>
      <c r="B690">
        <v>307</v>
      </c>
      <c r="C690" s="4">
        <v>44022</v>
      </c>
      <c r="D690">
        <v>11</v>
      </c>
      <c r="E690" t="s">
        <v>37</v>
      </c>
      <c r="F690" t="s">
        <v>48</v>
      </c>
      <c r="G690" t="s">
        <v>56</v>
      </c>
      <c r="H690" t="s">
        <v>57</v>
      </c>
      <c r="I690" s="4">
        <v>43701</v>
      </c>
      <c r="J690">
        <v>2</v>
      </c>
      <c r="K690" t="s">
        <v>60</v>
      </c>
      <c r="L690" s="4">
        <v>43615</v>
      </c>
      <c r="M690" s="4">
        <v>43830</v>
      </c>
      <c r="N690">
        <v>1</v>
      </c>
      <c r="O690" t="s">
        <v>78</v>
      </c>
      <c r="P690" t="s">
        <v>240</v>
      </c>
      <c r="Q690">
        <v>1</v>
      </c>
      <c r="R690" t="s">
        <v>668</v>
      </c>
      <c r="S690" t="s">
        <v>1212</v>
      </c>
      <c r="T690" t="s">
        <v>1735</v>
      </c>
      <c r="U690" t="s">
        <v>69</v>
      </c>
      <c r="V690" t="s">
        <v>1548</v>
      </c>
      <c r="W690">
        <v>149.99</v>
      </c>
      <c r="X690">
        <v>14.99</v>
      </c>
      <c r="Y690">
        <v>1</v>
      </c>
      <c r="Z690" t="s">
        <v>393</v>
      </c>
      <c r="AA690" t="s">
        <v>2345</v>
      </c>
      <c r="AF690" s="4"/>
      <c r="AG690" s="4"/>
      <c r="AH690" t="s">
        <v>78</v>
      </c>
      <c r="AI690" t="s">
        <v>240</v>
      </c>
      <c r="AJ690" t="s">
        <v>668</v>
      </c>
      <c r="AK690" t="s">
        <v>1212</v>
      </c>
      <c r="AL690" t="s">
        <v>1735</v>
      </c>
      <c r="AM690" t="s">
        <v>69</v>
      </c>
      <c r="AN690" t="s">
        <v>1548</v>
      </c>
      <c r="AO690" t="s">
        <v>393</v>
      </c>
      <c r="AP690" t="s">
        <v>2345</v>
      </c>
    </row>
    <row r="691" spans="1:42" x14ac:dyDescent="0.25">
      <c r="A691">
        <v>474</v>
      </c>
      <c r="B691">
        <v>17</v>
      </c>
      <c r="C691" s="4">
        <v>44023</v>
      </c>
      <c r="D691">
        <v>11</v>
      </c>
      <c r="E691" t="s">
        <v>37</v>
      </c>
      <c r="F691" t="s">
        <v>48</v>
      </c>
      <c r="G691" t="s">
        <v>55</v>
      </c>
      <c r="H691" t="s">
        <v>58</v>
      </c>
      <c r="I691" s="4">
        <v>43739</v>
      </c>
      <c r="J691">
        <v>3</v>
      </c>
      <c r="K691" t="s">
        <v>59</v>
      </c>
      <c r="L691" s="4">
        <v>43615</v>
      </c>
      <c r="M691" s="4">
        <v>43830</v>
      </c>
      <c r="N691">
        <v>1</v>
      </c>
      <c r="O691" t="s">
        <v>84</v>
      </c>
      <c r="P691" t="s">
        <v>246</v>
      </c>
      <c r="Q691">
        <v>1</v>
      </c>
      <c r="R691" t="s">
        <v>413</v>
      </c>
      <c r="S691" t="s">
        <v>975</v>
      </c>
      <c r="T691" t="s">
        <v>1508</v>
      </c>
      <c r="U691" t="s">
        <v>69</v>
      </c>
      <c r="V691" t="s">
        <v>1548</v>
      </c>
      <c r="W691">
        <v>10.25</v>
      </c>
      <c r="X691">
        <v>14.99</v>
      </c>
      <c r="Y691">
        <v>1</v>
      </c>
      <c r="Z691" t="s">
        <v>86</v>
      </c>
      <c r="AA691" t="s">
        <v>2350</v>
      </c>
      <c r="AF691" s="4"/>
      <c r="AG691" s="4"/>
      <c r="AH691" t="s">
        <v>84</v>
      </c>
      <c r="AI691" t="s">
        <v>246</v>
      </c>
      <c r="AJ691" t="s">
        <v>413</v>
      </c>
      <c r="AK691" t="s">
        <v>975</v>
      </c>
      <c r="AL691" t="s">
        <v>1508</v>
      </c>
      <c r="AM691" t="s">
        <v>69</v>
      </c>
      <c r="AN691" t="s">
        <v>1548</v>
      </c>
      <c r="AO691" t="s">
        <v>86</v>
      </c>
      <c r="AP691" t="s">
        <v>2350</v>
      </c>
    </row>
    <row r="692" spans="1:42" x14ac:dyDescent="0.25">
      <c r="A692">
        <v>475</v>
      </c>
      <c r="B692">
        <v>182</v>
      </c>
      <c r="C692" s="4">
        <v>44023</v>
      </c>
      <c r="D692">
        <v>7</v>
      </c>
      <c r="E692" t="s">
        <v>35</v>
      </c>
      <c r="F692" t="s">
        <v>46</v>
      </c>
      <c r="G692" t="s">
        <v>55</v>
      </c>
      <c r="H692" t="s">
        <v>58</v>
      </c>
      <c r="I692" s="4">
        <v>43991</v>
      </c>
      <c r="J692">
        <v>7</v>
      </c>
      <c r="K692" t="s">
        <v>61</v>
      </c>
      <c r="L692" s="4">
        <v>43915</v>
      </c>
      <c r="M692" s="4">
        <v>44012</v>
      </c>
      <c r="N692">
        <v>2</v>
      </c>
      <c r="O692" t="s">
        <v>167</v>
      </c>
      <c r="P692" t="s">
        <v>329</v>
      </c>
      <c r="Q692">
        <v>2</v>
      </c>
      <c r="R692" t="s">
        <v>697</v>
      </c>
      <c r="S692" t="s">
        <v>1237</v>
      </c>
      <c r="T692" t="s">
        <v>1759</v>
      </c>
      <c r="U692" t="s">
        <v>109</v>
      </c>
      <c r="V692" t="s">
        <v>1869</v>
      </c>
      <c r="W692">
        <v>234.96</v>
      </c>
      <c r="X692">
        <v>59.96</v>
      </c>
      <c r="Y692">
        <v>2</v>
      </c>
      <c r="Z692" t="s">
        <v>68</v>
      </c>
      <c r="AA692" t="s">
        <v>2489</v>
      </c>
      <c r="AF692" s="4"/>
      <c r="AG692" s="4"/>
      <c r="AH692" t="s">
        <v>80</v>
      </c>
      <c r="AI692" t="s">
        <v>242</v>
      </c>
      <c r="AJ692" t="s">
        <v>486</v>
      </c>
      <c r="AK692" t="s">
        <v>1049</v>
      </c>
      <c r="AL692" t="s">
        <v>1533</v>
      </c>
      <c r="AM692" t="s">
        <v>67</v>
      </c>
      <c r="AN692" t="s">
        <v>1548</v>
      </c>
      <c r="AO692" t="s">
        <v>79</v>
      </c>
      <c r="AP692" t="s">
        <v>2349</v>
      </c>
    </row>
    <row r="693" spans="1:42" x14ac:dyDescent="0.25">
      <c r="A693">
        <v>475</v>
      </c>
      <c r="B693">
        <v>182</v>
      </c>
      <c r="C693" s="4">
        <v>44023</v>
      </c>
      <c r="D693">
        <v>7</v>
      </c>
      <c r="E693" t="s">
        <v>35</v>
      </c>
      <c r="F693" t="s">
        <v>46</v>
      </c>
      <c r="G693" t="s">
        <v>55</v>
      </c>
      <c r="H693" t="s">
        <v>58</v>
      </c>
      <c r="I693" s="4">
        <v>43991</v>
      </c>
      <c r="J693">
        <v>7</v>
      </c>
      <c r="K693" t="s">
        <v>61</v>
      </c>
      <c r="L693" s="4">
        <v>43915</v>
      </c>
      <c r="M693" s="4">
        <v>44012</v>
      </c>
      <c r="N693">
        <v>2</v>
      </c>
      <c r="O693" t="s">
        <v>167</v>
      </c>
      <c r="P693" t="s">
        <v>329</v>
      </c>
      <c r="Q693">
        <v>2</v>
      </c>
      <c r="R693" t="s">
        <v>697</v>
      </c>
      <c r="S693" t="s">
        <v>1237</v>
      </c>
      <c r="T693" t="s">
        <v>1759</v>
      </c>
      <c r="U693" t="s">
        <v>109</v>
      </c>
      <c r="V693" t="s">
        <v>1869</v>
      </c>
      <c r="W693">
        <v>234.96</v>
      </c>
      <c r="X693">
        <v>59.96</v>
      </c>
      <c r="Y693">
        <v>2</v>
      </c>
      <c r="Z693" t="s">
        <v>68</v>
      </c>
      <c r="AA693" t="s">
        <v>2489</v>
      </c>
      <c r="AF693" s="4"/>
      <c r="AG693" s="4"/>
      <c r="AH693" t="s">
        <v>79</v>
      </c>
      <c r="AI693" t="s">
        <v>241</v>
      </c>
      <c r="AJ693" t="s">
        <v>515</v>
      </c>
      <c r="AK693" t="s">
        <v>1078</v>
      </c>
      <c r="AL693" t="s">
        <v>1587</v>
      </c>
      <c r="AM693" t="s">
        <v>69</v>
      </c>
      <c r="AN693" t="s">
        <v>1548</v>
      </c>
      <c r="AO693" t="s">
        <v>86</v>
      </c>
      <c r="AP693" t="s">
        <v>2350</v>
      </c>
    </row>
    <row r="694" spans="1:42" x14ac:dyDescent="0.25">
      <c r="A694">
        <v>476</v>
      </c>
      <c r="B694">
        <v>372</v>
      </c>
      <c r="C694" s="4">
        <v>44023</v>
      </c>
      <c r="D694">
        <v>2</v>
      </c>
      <c r="E694" t="s">
        <v>38</v>
      </c>
      <c r="F694" t="s">
        <v>49</v>
      </c>
      <c r="G694" t="s">
        <v>56</v>
      </c>
      <c r="H694" t="s">
        <v>57</v>
      </c>
      <c r="I694" s="4">
        <v>43591</v>
      </c>
      <c r="J694">
        <v>2</v>
      </c>
      <c r="L694" s="4"/>
      <c r="M694" s="4"/>
      <c r="N694">
        <v>1</v>
      </c>
      <c r="O694" t="s">
        <v>69</v>
      </c>
      <c r="P694" t="s">
        <v>231</v>
      </c>
      <c r="Q694">
        <v>1</v>
      </c>
      <c r="R694" t="s">
        <v>78</v>
      </c>
      <c r="S694" t="s">
        <v>1238</v>
      </c>
      <c r="T694" t="s">
        <v>1533</v>
      </c>
      <c r="U694" t="s">
        <v>69</v>
      </c>
      <c r="V694" t="s">
        <v>1577</v>
      </c>
      <c r="W694">
        <v>59.99</v>
      </c>
      <c r="X694">
        <v>24.99</v>
      </c>
      <c r="Y694">
        <v>1</v>
      </c>
      <c r="Z694" t="s">
        <v>69</v>
      </c>
      <c r="AA694" t="s">
        <v>2360</v>
      </c>
      <c r="AF694" s="4"/>
      <c r="AG694" s="4"/>
      <c r="AH694" t="s">
        <v>69</v>
      </c>
      <c r="AI694" t="s">
        <v>231</v>
      </c>
      <c r="AJ694" t="s">
        <v>78</v>
      </c>
      <c r="AK694" t="s">
        <v>1238</v>
      </c>
      <c r="AL694" t="s">
        <v>1533</v>
      </c>
      <c r="AM694" t="s">
        <v>69</v>
      </c>
      <c r="AN694" t="s">
        <v>1577</v>
      </c>
      <c r="AO694" t="s">
        <v>69</v>
      </c>
      <c r="AP694" t="s">
        <v>2360</v>
      </c>
    </row>
    <row r="695" spans="1:42" x14ac:dyDescent="0.25">
      <c r="A695">
        <v>477</v>
      </c>
      <c r="B695">
        <v>140</v>
      </c>
      <c r="C695" s="4">
        <v>44024</v>
      </c>
      <c r="D695">
        <v>3</v>
      </c>
      <c r="E695" t="s">
        <v>34</v>
      </c>
      <c r="F695" t="s">
        <v>45</v>
      </c>
      <c r="G695" t="s">
        <v>56</v>
      </c>
      <c r="H695" t="s">
        <v>57</v>
      </c>
      <c r="I695" s="4">
        <v>43800</v>
      </c>
      <c r="J695">
        <v>1</v>
      </c>
      <c r="K695" t="s">
        <v>61</v>
      </c>
      <c r="L695" s="4">
        <v>43615</v>
      </c>
      <c r="M695" s="4">
        <v>43830</v>
      </c>
      <c r="N695">
        <v>1</v>
      </c>
      <c r="O695" t="s">
        <v>67</v>
      </c>
      <c r="P695" t="s">
        <v>229</v>
      </c>
      <c r="Q695">
        <v>1</v>
      </c>
      <c r="R695" t="s">
        <v>677</v>
      </c>
      <c r="S695" t="s">
        <v>978</v>
      </c>
      <c r="T695" t="s">
        <v>1577</v>
      </c>
      <c r="U695" t="s">
        <v>69</v>
      </c>
      <c r="V695" t="s">
        <v>1548</v>
      </c>
      <c r="W695">
        <v>24.99</v>
      </c>
      <c r="X695">
        <v>14.99</v>
      </c>
      <c r="Y695">
        <v>1</v>
      </c>
      <c r="Z695" t="s">
        <v>455</v>
      </c>
      <c r="AA695" t="s">
        <v>2340</v>
      </c>
      <c r="AF695" s="4"/>
      <c r="AG695" s="4"/>
      <c r="AH695" t="s">
        <v>67</v>
      </c>
      <c r="AI695" t="s">
        <v>229</v>
      </c>
      <c r="AJ695" t="s">
        <v>677</v>
      </c>
      <c r="AK695" t="s">
        <v>978</v>
      </c>
      <c r="AL695" t="s">
        <v>1577</v>
      </c>
      <c r="AM695" t="s">
        <v>69</v>
      </c>
      <c r="AN695" t="s">
        <v>1548</v>
      </c>
      <c r="AO695" t="s">
        <v>455</v>
      </c>
      <c r="AP695" t="s">
        <v>2340</v>
      </c>
    </row>
    <row r="696" spans="1:42" x14ac:dyDescent="0.25">
      <c r="A696">
        <v>478</v>
      </c>
      <c r="B696">
        <v>98</v>
      </c>
      <c r="C696" s="4">
        <v>44025</v>
      </c>
      <c r="D696">
        <v>3</v>
      </c>
      <c r="E696" t="s">
        <v>34</v>
      </c>
      <c r="F696" t="s">
        <v>45</v>
      </c>
      <c r="G696" t="s">
        <v>55</v>
      </c>
      <c r="H696" t="s">
        <v>58</v>
      </c>
      <c r="I696" s="4">
        <v>43912</v>
      </c>
      <c r="J696">
        <v>5</v>
      </c>
      <c r="K696" t="s">
        <v>60</v>
      </c>
      <c r="L696" s="4">
        <v>43831</v>
      </c>
      <c r="M696" s="4">
        <v>43921</v>
      </c>
      <c r="N696">
        <v>2</v>
      </c>
      <c r="O696" t="s">
        <v>168</v>
      </c>
      <c r="P696" t="s">
        <v>330</v>
      </c>
      <c r="Q696">
        <v>3</v>
      </c>
      <c r="R696" t="s">
        <v>698</v>
      </c>
      <c r="S696" t="s">
        <v>1239</v>
      </c>
      <c r="T696" t="s">
        <v>1760</v>
      </c>
      <c r="U696" t="s">
        <v>2013</v>
      </c>
      <c r="V696" t="s">
        <v>2060</v>
      </c>
      <c r="W696">
        <v>592.96</v>
      </c>
      <c r="X696">
        <v>109.94</v>
      </c>
      <c r="Y696">
        <v>3</v>
      </c>
      <c r="Z696" t="s">
        <v>2202</v>
      </c>
      <c r="AA696" t="s">
        <v>2490</v>
      </c>
      <c r="AB696">
        <v>4</v>
      </c>
      <c r="AC696" t="s">
        <v>2633</v>
      </c>
      <c r="AD696">
        <v>856</v>
      </c>
      <c r="AE696" t="s">
        <v>2638</v>
      </c>
      <c r="AF696" s="4">
        <v>43983</v>
      </c>
      <c r="AG696" s="4">
        <v>44027</v>
      </c>
      <c r="AH696" t="s">
        <v>69</v>
      </c>
      <c r="AI696" t="s">
        <v>231</v>
      </c>
      <c r="AJ696" t="s">
        <v>776</v>
      </c>
      <c r="AK696" t="s">
        <v>1314</v>
      </c>
      <c r="AL696" t="s">
        <v>1831</v>
      </c>
      <c r="AM696" t="s">
        <v>80</v>
      </c>
      <c r="AN696" t="s">
        <v>1577</v>
      </c>
      <c r="AO696" t="s">
        <v>78</v>
      </c>
      <c r="AP696" t="s">
        <v>2330</v>
      </c>
    </row>
    <row r="697" spans="1:42" x14ac:dyDescent="0.25">
      <c r="A697">
        <v>478</v>
      </c>
      <c r="B697">
        <v>98</v>
      </c>
      <c r="C697" s="4">
        <v>44025</v>
      </c>
      <c r="D697">
        <v>3</v>
      </c>
      <c r="E697" t="s">
        <v>34</v>
      </c>
      <c r="F697" t="s">
        <v>45</v>
      </c>
      <c r="G697" t="s">
        <v>55</v>
      </c>
      <c r="H697" t="s">
        <v>58</v>
      </c>
      <c r="I697" s="4">
        <v>43912</v>
      </c>
      <c r="J697">
        <v>5</v>
      </c>
      <c r="K697" t="s">
        <v>60</v>
      </c>
      <c r="L697" s="4">
        <v>43831</v>
      </c>
      <c r="M697" s="4">
        <v>43921</v>
      </c>
      <c r="N697">
        <v>2</v>
      </c>
      <c r="O697" t="s">
        <v>168</v>
      </c>
      <c r="P697" t="s">
        <v>330</v>
      </c>
      <c r="Q697">
        <v>3</v>
      </c>
      <c r="R697" t="s">
        <v>698</v>
      </c>
      <c r="S697" t="s">
        <v>1239</v>
      </c>
      <c r="T697" t="s">
        <v>1760</v>
      </c>
      <c r="U697" t="s">
        <v>2013</v>
      </c>
      <c r="V697" t="s">
        <v>2060</v>
      </c>
      <c r="W697">
        <v>592.96</v>
      </c>
      <c r="X697">
        <v>109.94</v>
      </c>
      <c r="Y697">
        <v>3</v>
      </c>
      <c r="Z697" t="s">
        <v>2202</v>
      </c>
      <c r="AA697" t="s">
        <v>2490</v>
      </c>
      <c r="AB697">
        <v>4</v>
      </c>
      <c r="AC697" t="s">
        <v>2633</v>
      </c>
      <c r="AD697">
        <v>856</v>
      </c>
      <c r="AE697" t="s">
        <v>2638</v>
      </c>
      <c r="AF697" s="4">
        <v>43983</v>
      </c>
      <c r="AG697" s="4">
        <v>44027</v>
      </c>
      <c r="AH697" t="s">
        <v>67</v>
      </c>
      <c r="AI697" t="s">
        <v>229</v>
      </c>
      <c r="AJ697" t="s">
        <v>557</v>
      </c>
      <c r="AK697" t="s">
        <v>1030</v>
      </c>
      <c r="AL697" t="s">
        <v>1513</v>
      </c>
      <c r="AM697" t="s">
        <v>69</v>
      </c>
      <c r="AN697" t="s">
        <v>1548</v>
      </c>
      <c r="AO697" t="s">
        <v>652</v>
      </c>
      <c r="AP697" t="s">
        <v>2352</v>
      </c>
    </row>
    <row r="698" spans="1:42" x14ac:dyDescent="0.25">
      <c r="A698">
        <v>478</v>
      </c>
      <c r="B698">
        <v>98</v>
      </c>
      <c r="C698" s="4">
        <v>44025</v>
      </c>
      <c r="D698">
        <v>3</v>
      </c>
      <c r="E698" t="s">
        <v>34</v>
      </c>
      <c r="F698" t="s">
        <v>45</v>
      </c>
      <c r="G698" t="s">
        <v>55</v>
      </c>
      <c r="H698" t="s">
        <v>58</v>
      </c>
      <c r="I698" s="4">
        <v>43912</v>
      </c>
      <c r="J698">
        <v>5</v>
      </c>
      <c r="K698" t="s">
        <v>60</v>
      </c>
      <c r="L698" s="4">
        <v>43831</v>
      </c>
      <c r="M698" s="4">
        <v>43921</v>
      </c>
      <c r="N698">
        <v>2</v>
      </c>
      <c r="O698" t="s">
        <v>168</v>
      </c>
      <c r="P698" t="s">
        <v>330</v>
      </c>
      <c r="Q698">
        <v>3</v>
      </c>
      <c r="R698" t="s">
        <v>698</v>
      </c>
      <c r="S698" t="s">
        <v>1239</v>
      </c>
      <c r="T698" t="s">
        <v>1760</v>
      </c>
      <c r="U698" t="s">
        <v>2013</v>
      </c>
      <c r="V698" t="s">
        <v>2060</v>
      </c>
      <c r="W698">
        <v>592.96</v>
      </c>
      <c r="X698">
        <v>109.94</v>
      </c>
      <c r="Y698">
        <v>3</v>
      </c>
      <c r="Z698" t="s">
        <v>2202</v>
      </c>
      <c r="AA698" t="s">
        <v>2490</v>
      </c>
      <c r="AB698">
        <v>4</v>
      </c>
      <c r="AC698" t="s">
        <v>2633</v>
      </c>
      <c r="AD698">
        <v>856</v>
      </c>
      <c r="AE698" t="s">
        <v>2638</v>
      </c>
      <c r="AF698" s="4">
        <v>43983</v>
      </c>
      <c r="AG698" s="4">
        <v>44027</v>
      </c>
      <c r="AH698" t="s">
        <v>67</v>
      </c>
      <c r="AI698" t="s">
        <v>229</v>
      </c>
      <c r="AJ698" t="s">
        <v>527</v>
      </c>
      <c r="AK698" t="s">
        <v>953</v>
      </c>
      <c r="AL698" t="s">
        <v>1617</v>
      </c>
      <c r="AM698" t="s">
        <v>67</v>
      </c>
      <c r="AN698" t="s">
        <v>1548</v>
      </c>
      <c r="AO698" t="s">
        <v>84</v>
      </c>
      <c r="AP698" t="s">
        <v>2366</v>
      </c>
    </row>
    <row r="699" spans="1:42" x14ac:dyDescent="0.25">
      <c r="A699">
        <v>479</v>
      </c>
      <c r="B699">
        <v>278</v>
      </c>
      <c r="C699" s="4">
        <v>44025</v>
      </c>
      <c r="D699">
        <v>9</v>
      </c>
      <c r="E699" t="s">
        <v>41</v>
      </c>
      <c r="F699" t="s">
        <v>52</v>
      </c>
      <c r="G699" t="s">
        <v>55</v>
      </c>
      <c r="H699" t="s">
        <v>57</v>
      </c>
      <c r="I699" s="4">
        <v>43541</v>
      </c>
      <c r="J699">
        <v>2</v>
      </c>
      <c r="L699" s="4"/>
      <c r="M699" s="4"/>
      <c r="N699">
        <v>1</v>
      </c>
      <c r="O699" t="s">
        <v>67</v>
      </c>
      <c r="P699" t="s">
        <v>229</v>
      </c>
      <c r="Q699">
        <v>1</v>
      </c>
      <c r="R699" t="s">
        <v>626</v>
      </c>
      <c r="S699" t="s">
        <v>1176</v>
      </c>
      <c r="T699" t="s">
        <v>1701</v>
      </c>
      <c r="U699" t="s">
        <v>67</v>
      </c>
      <c r="V699" t="s">
        <v>1548</v>
      </c>
      <c r="W699">
        <v>32.97</v>
      </c>
      <c r="X699">
        <v>44.97</v>
      </c>
      <c r="Y699">
        <v>1</v>
      </c>
      <c r="Z699" t="s">
        <v>90</v>
      </c>
      <c r="AA699" t="s">
        <v>2328</v>
      </c>
      <c r="AF699" s="4"/>
      <c r="AG699" s="4"/>
      <c r="AH699" t="s">
        <v>67</v>
      </c>
      <c r="AI699" t="s">
        <v>229</v>
      </c>
      <c r="AJ699" t="s">
        <v>626</v>
      </c>
      <c r="AK699" t="s">
        <v>1176</v>
      </c>
      <c r="AL699" t="s">
        <v>1701</v>
      </c>
      <c r="AM699" t="s">
        <v>67</v>
      </c>
      <c r="AN699" t="s">
        <v>1548</v>
      </c>
      <c r="AO699" t="s">
        <v>90</v>
      </c>
      <c r="AP699" t="s">
        <v>2328</v>
      </c>
    </row>
    <row r="700" spans="1:42" x14ac:dyDescent="0.25">
      <c r="A700">
        <v>480</v>
      </c>
      <c r="B700">
        <v>71</v>
      </c>
      <c r="C700" s="4">
        <v>44027</v>
      </c>
      <c r="D700">
        <v>2</v>
      </c>
      <c r="E700" t="s">
        <v>38</v>
      </c>
      <c r="F700" t="s">
        <v>49</v>
      </c>
      <c r="G700" t="s">
        <v>56</v>
      </c>
      <c r="H700" t="s">
        <v>58</v>
      </c>
      <c r="I700" s="4">
        <v>43802</v>
      </c>
      <c r="J700">
        <v>3</v>
      </c>
      <c r="K700" t="s">
        <v>59</v>
      </c>
      <c r="L700" s="4">
        <v>43615</v>
      </c>
      <c r="M700" s="4">
        <v>43830</v>
      </c>
      <c r="N700">
        <v>2</v>
      </c>
      <c r="O700" t="s">
        <v>87</v>
      </c>
      <c r="P700" t="s">
        <v>249</v>
      </c>
      <c r="Q700">
        <v>2</v>
      </c>
      <c r="R700" t="s">
        <v>699</v>
      </c>
      <c r="S700" t="s">
        <v>1240</v>
      </c>
      <c r="T700" t="s">
        <v>1761</v>
      </c>
      <c r="U700" t="s">
        <v>75</v>
      </c>
      <c r="V700" t="s">
        <v>2038</v>
      </c>
      <c r="W700">
        <v>290.95</v>
      </c>
      <c r="X700">
        <v>89.95</v>
      </c>
      <c r="Y700">
        <v>2</v>
      </c>
      <c r="Z700" t="s">
        <v>2203</v>
      </c>
      <c r="AA700" t="s">
        <v>2491</v>
      </c>
      <c r="AF700" s="4"/>
      <c r="AG700" s="4"/>
      <c r="AH700" t="s">
        <v>79</v>
      </c>
      <c r="AI700" t="s">
        <v>241</v>
      </c>
      <c r="AJ700" t="s">
        <v>530</v>
      </c>
      <c r="AK700" t="s">
        <v>1092</v>
      </c>
      <c r="AL700" t="s">
        <v>1619</v>
      </c>
      <c r="AM700" t="s">
        <v>80</v>
      </c>
      <c r="AN700" t="s">
        <v>1548</v>
      </c>
      <c r="AO700" t="s">
        <v>65</v>
      </c>
      <c r="AP700" t="s">
        <v>2343</v>
      </c>
    </row>
    <row r="701" spans="1:42" x14ac:dyDescent="0.25">
      <c r="A701">
        <v>480</v>
      </c>
      <c r="B701">
        <v>71</v>
      </c>
      <c r="C701" s="4">
        <v>44027</v>
      </c>
      <c r="D701">
        <v>2</v>
      </c>
      <c r="E701" t="s">
        <v>38</v>
      </c>
      <c r="F701" t="s">
        <v>49</v>
      </c>
      <c r="G701" t="s">
        <v>56</v>
      </c>
      <c r="H701" t="s">
        <v>58</v>
      </c>
      <c r="I701" s="4">
        <v>43802</v>
      </c>
      <c r="J701">
        <v>3</v>
      </c>
      <c r="K701" t="s">
        <v>59</v>
      </c>
      <c r="L701" s="4">
        <v>43615</v>
      </c>
      <c r="M701" s="4">
        <v>43830</v>
      </c>
      <c r="N701">
        <v>2</v>
      </c>
      <c r="O701" t="s">
        <v>87</v>
      </c>
      <c r="P701" t="s">
        <v>249</v>
      </c>
      <c r="Q701">
        <v>2</v>
      </c>
      <c r="R701" t="s">
        <v>699</v>
      </c>
      <c r="S701" t="s">
        <v>1240</v>
      </c>
      <c r="T701" t="s">
        <v>1761</v>
      </c>
      <c r="U701" t="s">
        <v>75</v>
      </c>
      <c r="V701" t="s">
        <v>2038</v>
      </c>
      <c r="W701">
        <v>290.95</v>
      </c>
      <c r="X701">
        <v>89.95</v>
      </c>
      <c r="Y701">
        <v>2</v>
      </c>
      <c r="Z701" t="s">
        <v>2203</v>
      </c>
      <c r="AA701" t="s">
        <v>2491</v>
      </c>
      <c r="AF701" s="4"/>
      <c r="AG701" s="4"/>
      <c r="AH701" t="s">
        <v>70</v>
      </c>
      <c r="AI701" t="s">
        <v>232</v>
      </c>
      <c r="AJ701" t="s">
        <v>495</v>
      </c>
      <c r="AK701" t="s">
        <v>1058</v>
      </c>
      <c r="AL701" t="s">
        <v>1587</v>
      </c>
      <c r="AM701" t="s">
        <v>67</v>
      </c>
      <c r="AN701" t="s">
        <v>1517</v>
      </c>
      <c r="AO701" t="s">
        <v>673</v>
      </c>
      <c r="AP701" t="s">
        <v>2348</v>
      </c>
    </row>
    <row r="702" spans="1:42" x14ac:dyDescent="0.25">
      <c r="A702">
        <v>481</v>
      </c>
      <c r="B702">
        <v>196</v>
      </c>
      <c r="C702" s="4">
        <v>44027</v>
      </c>
      <c r="D702">
        <v>10</v>
      </c>
      <c r="E702" t="s">
        <v>42</v>
      </c>
      <c r="F702" t="s">
        <v>53</v>
      </c>
      <c r="G702" t="s">
        <v>55</v>
      </c>
      <c r="H702" t="s">
        <v>57</v>
      </c>
      <c r="I702" s="4">
        <v>43935</v>
      </c>
      <c r="J702">
        <v>7</v>
      </c>
      <c r="K702" t="s">
        <v>61</v>
      </c>
      <c r="L702" s="4">
        <v>43915</v>
      </c>
      <c r="M702" s="4">
        <v>44012</v>
      </c>
      <c r="N702">
        <v>2</v>
      </c>
      <c r="O702" t="s">
        <v>136</v>
      </c>
      <c r="P702" t="s">
        <v>298</v>
      </c>
      <c r="Q702">
        <v>2</v>
      </c>
      <c r="R702" t="s">
        <v>700</v>
      </c>
      <c r="S702" t="s">
        <v>1241</v>
      </c>
      <c r="T702" t="s">
        <v>1762</v>
      </c>
      <c r="U702" t="s">
        <v>88</v>
      </c>
      <c r="V702" t="s">
        <v>1869</v>
      </c>
      <c r="W702">
        <v>121.96</v>
      </c>
      <c r="X702">
        <v>59.96</v>
      </c>
      <c r="Y702">
        <v>2</v>
      </c>
      <c r="Z702" t="s">
        <v>2204</v>
      </c>
      <c r="AA702" t="s">
        <v>2492</v>
      </c>
      <c r="AB702">
        <v>4</v>
      </c>
      <c r="AC702" t="s">
        <v>2634</v>
      </c>
      <c r="AD702">
        <v>922</v>
      </c>
      <c r="AE702" t="s">
        <v>2638</v>
      </c>
      <c r="AF702" s="4">
        <v>43983</v>
      </c>
      <c r="AG702" s="4">
        <v>44027</v>
      </c>
      <c r="AH702" t="s">
        <v>67</v>
      </c>
      <c r="AI702" t="s">
        <v>229</v>
      </c>
      <c r="AJ702" t="s">
        <v>468</v>
      </c>
      <c r="AK702" t="s">
        <v>1031</v>
      </c>
      <c r="AL702" t="s">
        <v>1561</v>
      </c>
      <c r="AM702" t="s">
        <v>80</v>
      </c>
      <c r="AN702" t="s">
        <v>1548</v>
      </c>
      <c r="AO702" t="s">
        <v>90</v>
      </c>
      <c r="AP702" t="s">
        <v>2328</v>
      </c>
    </row>
    <row r="703" spans="1:42" x14ac:dyDescent="0.25">
      <c r="A703">
        <v>481</v>
      </c>
      <c r="B703">
        <v>196</v>
      </c>
      <c r="C703" s="4">
        <v>44027</v>
      </c>
      <c r="D703">
        <v>10</v>
      </c>
      <c r="E703" t="s">
        <v>42</v>
      </c>
      <c r="F703" t="s">
        <v>53</v>
      </c>
      <c r="G703" t="s">
        <v>55</v>
      </c>
      <c r="H703" t="s">
        <v>57</v>
      </c>
      <c r="I703" s="4">
        <v>43935</v>
      </c>
      <c r="J703">
        <v>7</v>
      </c>
      <c r="K703" t="s">
        <v>61</v>
      </c>
      <c r="L703" s="4">
        <v>43915</v>
      </c>
      <c r="M703" s="4">
        <v>44012</v>
      </c>
      <c r="N703">
        <v>2</v>
      </c>
      <c r="O703" t="s">
        <v>136</v>
      </c>
      <c r="P703" t="s">
        <v>298</v>
      </c>
      <c r="Q703">
        <v>2</v>
      </c>
      <c r="R703" t="s">
        <v>700</v>
      </c>
      <c r="S703" t="s">
        <v>1241</v>
      </c>
      <c r="T703" t="s">
        <v>1762</v>
      </c>
      <c r="U703" t="s">
        <v>88</v>
      </c>
      <c r="V703" t="s">
        <v>1869</v>
      </c>
      <c r="W703">
        <v>121.96</v>
      </c>
      <c r="X703">
        <v>59.96</v>
      </c>
      <c r="Y703">
        <v>2</v>
      </c>
      <c r="Z703" t="s">
        <v>2204</v>
      </c>
      <c r="AA703" t="s">
        <v>2492</v>
      </c>
      <c r="AB703">
        <v>4</v>
      </c>
      <c r="AC703" t="s">
        <v>2634</v>
      </c>
      <c r="AD703">
        <v>922</v>
      </c>
      <c r="AE703" t="s">
        <v>2638</v>
      </c>
      <c r="AF703" s="4">
        <v>43983</v>
      </c>
      <c r="AG703" s="4">
        <v>44027</v>
      </c>
      <c r="AH703" t="s">
        <v>84</v>
      </c>
      <c r="AI703" t="s">
        <v>246</v>
      </c>
      <c r="AJ703" t="s">
        <v>549</v>
      </c>
      <c r="AK703" t="s">
        <v>1110</v>
      </c>
      <c r="AL703" t="s">
        <v>1635</v>
      </c>
      <c r="AM703" t="s">
        <v>80</v>
      </c>
      <c r="AN703" t="s">
        <v>1548</v>
      </c>
      <c r="AO703" t="s">
        <v>410</v>
      </c>
      <c r="AP703" t="s">
        <v>2359</v>
      </c>
    </row>
    <row r="704" spans="1:42" x14ac:dyDescent="0.25">
      <c r="A704">
        <v>482</v>
      </c>
      <c r="B704">
        <v>341</v>
      </c>
      <c r="C704" s="4">
        <v>44027</v>
      </c>
      <c r="D704">
        <v>7</v>
      </c>
      <c r="E704" t="s">
        <v>35</v>
      </c>
      <c r="F704" t="s">
        <v>46</v>
      </c>
      <c r="G704" t="s">
        <v>55</v>
      </c>
      <c r="H704" t="s">
        <v>57</v>
      </c>
      <c r="I704" s="4">
        <v>43575</v>
      </c>
      <c r="J704">
        <v>3</v>
      </c>
      <c r="L704" s="4"/>
      <c r="M704" s="4"/>
      <c r="N704">
        <v>1</v>
      </c>
      <c r="O704" t="s">
        <v>70</v>
      </c>
      <c r="P704" t="s">
        <v>232</v>
      </c>
      <c r="Q704">
        <v>1</v>
      </c>
      <c r="R704" t="s">
        <v>440</v>
      </c>
      <c r="S704" t="s">
        <v>1002</v>
      </c>
      <c r="T704" t="s">
        <v>1534</v>
      </c>
      <c r="U704" t="s">
        <v>69</v>
      </c>
      <c r="V704" t="s">
        <v>1517</v>
      </c>
      <c r="W704">
        <v>22.95</v>
      </c>
      <c r="X704">
        <v>19.989999999999998</v>
      </c>
      <c r="Y704">
        <v>1</v>
      </c>
      <c r="Z704" t="s">
        <v>432</v>
      </c>
      <c r="AA704" t="s">
        <v>2331</v>
      </c>
      <c r="AF704" s="4"/>
      <c r="AG704" s="4"/>
      <c r="AH704" t="s">
        <v>70</v>
      </c>
      <c r="AI704" t="s">
        <v>232</v>
      </c>
      <c r="AJ704" t="s">
        <v>440</v>
      </c>
      <c r="AK704" t="s">
        <v>1002</v>
      </c>
      <c r="AL704" t="s">
        <v>1534</v>
      </c>
      <c r="AM704" t="s">
        <v>69</v>
      </c>
      <c r="AN704" t="s">
        <v>1517</v>
      </c>
      <c r="AO704" t="s">
        <v>432</v>
      </c>
      <c r="AP704" t="s">
        <v>2331</v>
      </c>
    </row>
    <row r="705" spans="1:42" x14ac:dyDescent="0.25">
      <c r="A705">
        <v>483</v>
      </c>
      <c r="B705">
        <v>379</v>
      </c>
      <c r="C705" s="4">
        <v>44028</v>
      </c>
      <c r="D705">
        <v>11</v>
      </c>
      <c r="E705" t="s">
        <v>37</v>
      </c>
      <c r="F705" t="s">
        <v>48</v>
      </c>
      <c r="G705" t="s">
        <v>56</v>
      </c>
      <c r="H705" t="s">
        <v>58</v>
      </c>
      <c r="I705" s="4">
        <v>43849</v>
      </c>
      <c r="J705">
        <v>5</v>
      </c>
      <c r="K705" t="s">
        <v>60</v>
      </c>
      <c r="L705" s="4">
        <v>43831</v>
      </c>
      <c r="M705" s="4">
        <v>43921</v>
      </c>
      <c r="N705">
        <v>1</v>
      </c>
      <c r="O705" t="s">
        <v>69</v>
      </c>
      <c r="P705" t="s">
        <v>231</v>
      </c>
      <c r="Q705">
        <v>1</v>
      </c>
      <c r="R705" t="s">
        <v>425</v>
      </c>
      <c r="S705" t="s">
        <v>987</v>
      </c>
      <c r="T705" t="s">
        <v>1520</v>
      </c>
      <c r="U705" t="s">
        <v>67</v>
      </c>
      <c r="V705" t="s">
        <v>1577</v>
      </c>
      <c r="W705">
        <v>398.97</v>
      </c>
      <c r="X705">
        <v>74.97</v>
      </c>
      <c r="Y705">
        <v>1</v>
      </c>
      <c r="Z705" t="s">
        <v>78</v>
      </c>
      <c r="AA705" t="s">
        <v>2330</v>
      </c>
      <c r="AF705" s="4"/>
      <c r="AG705" s="4"/>
      <c r="AH705" t="s">
        <v>69</v>
      </c>
      <c r="AI705" t="s">
        <v>231</v>
      </c>
      <c r="AJ705" t="s">
        <v>425</v>
      </c>
      <c r="AK705" t="s">
        <v>987</v>
      </c>
      <c r="AL705" t="s">
        <v>1520</v>
      </c>
      <c r="AM705" t="s">
        <v>67</v>
      </c>
      <c r="AN705" t="s">
        <v>1577</v>
      </c>
      <c r="AO705" t="s">
        <v>78</v>
      </c>
      <c r="AP705" t="s">
        <v>2330</v>
      </c>
    </row>
    <row r="706" spans="1:42" x14ac:dyDescent="0.25">
      <c r="A706">
        <v>484</v>
      </c>
      <c r="B706">
        <v>228</v>
      </c>
      <c r="C706" s="4">
        <v>44029</v>
      </c>
      <c r="D706">
        <v>6</v>
      </c>
      <c r="E706" t="s">
        <v>33</v>
      </c>
      <c r="F706" t="s">
        <v>44</v>
      </c>
      <c r="G706" t="s">
        <v>56</v>
      </c>
      <c r="H706" t="s">
        <v>58</v>
      </c>
      <c r="I706" s="4">
        <v>43938</v>
      </c>
      <c r="J706">
        <v>7</v>
      </c>
      <c r="K706" t="s">
        <v>61</v>
      </c>
      <c r="L706" s="4">
        <v>43915</v>
      </c>
      <c r="M706" s="4">
        <v>44012</v>
      </c>
      <c r="N706">
        <v>2</v>
      </c>
      <c r="O706" t="s">
        <v>83</v>
      </c>
      <c r="P706" t="s">
        <v>245</v>
      </c>
      <c r="Q706">
        <v>2</v>
      </c>
      <c r="R706" t="s">
        <v>701</v>
      </c>
      <c r="S706" t="s">
        <v>1242</v>
      </c>
      <c r="T706" t="s">
        <v>1763</v>
      </c>
      <c r="U706" t="s">
        <v>103</v>
      </c>
      <c r="V706" t="s">
        <v>1869</v>
      </c>
      <c r="W706">
        <v>205.96</v>
      </c>
      <c r="X706">
        <v>59.96</v>
      </c>
      <c r="Y706">
        <v>2</v>
      </c>
      <c r="Z706" t="s">
        <v>2205</v>
      </c>
      <c r="AA706" t="s">
        <v>2493</v>
      </c>
      <c r="AF706" s="4"/>
      <c r="AG706" s="4"/>
      <c r="AH706" t="s">
        <v>67</v>
      </c>
      <c r="AI706" t="s">
        <v>229</v>
      </c>
      <c r="AJ706" t="s">
        <v>573</v>
      </c>
      <c r="AK706" t="s">
        <v>1131</v>
      </c>
      <c r="AL706" t="s">
        <v>1517</v>
      </c>
      <c r="AM706" t="s">
        <v>69</v>
      </c>
      <c r="AN706" t="s">
        <v>1548</v>
      </c>
      <c r="AO706" t="s">
        <v>872</v>
      </c>
      <c r="AP706" t="s">
        <v>2388</v>
      </c>
    </row>
    <row r="707" spans="1:42" x14ac:dyDescent="0.25">
      <c r="A707">
        <v>484</v>
      </c>
      <c r="B707">
        <v>228</v>
      </c>
      <c r="C707" s="4">
        <v>44029</v>
      </c>
      <c r="D707">
        <v>6</v>
      </c>
      <c r="E707" t="s">
        <v>33</v>
      </c>
      <c r="F707" t="s">
        <v>44</v>
      </c>
      <c r="G707" t="s">
        <v>56</v>
      </c>
      <c r="H707" t="s">
        <v>58</v>
      </c>
      <c r="I707" s="4">
        <v>43938</v>
      </c>
      <c r="J707">
        <v>7</v>
      </c>
      <c r="K707" t="s">
        <v>61</v>
      </c>
      <c r="L707" s="4">
        <v>43915</v>
      </c>
      <c r="M707" s="4">
        <v>44012</v>
      </c>
      <c r="N707">
        <v>2</v>
      </c>
      <c r="O707" t="s">
        <v>83</v>
      </c>
      <c r="P707" t="s">
        <v>245</v>
      </c>
      <c r="Q707">
        <v>2</v>
      </c>
      <c r="R707" t="s">
        <v>701</v>
      </c>
      <c r="S707" t="s">
        <v>1242</v>
      </c>
      <c r="T707" t="s">
        <v>1763</v>
      </c>
      <c r="U707" t="s">
        <v>103</v>
      </c>
      <c r="V707" t="s">
        <v>1869</v>
      </c>
      <c r="W707">
        <v>205.96</v>
      </c>
      <c r="X707">
        <v>59.96</v>
      </c>
      <c r="Y707">
        <v>2</v>
      </c>
      <c r="Z707" t="s">
        <v>2205</v>
      </c>
      <c r="AA707" t="s">
        <v>2493</v>
      </c>
      <c r="AF707" s="4"/>
      <c r="AG707" s="4"/>
      <c r="AH707" t="s">
        <v>80</v>
      </c>
      <c r="AI707" t="s">
        <v>242</v>
      </c>
      <c r="AJ707" t="s">
        <v>619</v>
      </c>
      <c r="AK707" t="s">
        <v>1016</v>
      </c>
      <c r="AL707" t="s">
        <v>1695</v>
      </c>
      <c r="AM707" t="s">
        <v>67</v>
      </c>
      <c r="AN707" t="s">
        <v>1548</v>
      </c>
      <c r="AO707" t="s">
        <v>70</v>
      </c>
      <c r="AP707" t="s">
        <v>2341</v>
      </c>
    </row>
    <row r="708" spans="1:42" x14ac:dyDescent="0.25">
      <c r="A708">
        <v>485</v>
      </c>
      <c r="B708">
        <v>350</v>
      </c>
      <c r="C708" s="4">
        <v>44029</v>
      </c>
      <c r="D708">
        <v>11</v>
      </c>
      <c r="E708" t="s">
        <v>37</v>
      </c>
      <c r="F708" t="s">
        <v>48</v>
      </c>
      <c r="G708" t="s">
        <v>56</v>
      </c>
      <c r="H708" t="s">
        <v>57</v>
      </c>
      <c r="I708" s="4">
        <v>43565</v>
      </c>
      <c r="J708">
        <v>2</v>
      </c>
      <c r="L708" s="4"/>
      <c r="M708" s="4"/>
      <c r="N708">
        <v>1</v>
      </c>
      <c r="O708" t="s">
        <v>90</v>
      </c>
      <c r="P708" t="s">
        <v>252</v>
      </c>
      <c r="Q708">
        <v>1</v>
      </c>
      <c r="R708" t="s">
        <v>70</v>
      </c>
      <c r="S708" t="s">
        <v>1040</v>
      </c>
      <c r="T708" t="s">
        <v>1568</v>
      </c>
      <c r="U708" t="s">
        <v>69</v>
      </c>
      <c r="V708" t="s">
        <v>1562</v>
      </c>
      <c r="W708">
        <v>198.99</v>
      </c>
      <c r="X708">
        <v>9.99</v>
      </c>
      <c r="Y708">
        <v>1</v>
      </c>
      <c r="Z708" t="s">
        <v>645</v>
      </c>
      <c r="AA708" t="s">
        <v>2347</v>
      </c>
      <c r="AF708" s="4"/>
      <c r="AG708" s="4"/>
      <c r="AH708" t="s">
        <v>90</v>
      </c>
      <c r="AI708" t="s">
        <v>252</v>
      </c>
      <c r="AJ708" t="s">
        <v>70</v>
      </c>
      <c r="AK708" t="s">
        <v>1040</v>
      </c>
      <c r="AL708" t="s">
        <v>1568</v>
      </c>
      <c r="AM708" t="s">
        <v>69</v>
      </c>
      <c r="AN708" t="s">
        <v>1562</v>
      </c>
      <c r="AO708" t="s">
        <v>645</v>
      </c>
      <c r="AP708" t="s">
        <v>2347</v>
      </c>
    </row>
    <row r="709" spans="1:42" x14ac:dyDescent="0.25">
      <c r="A709">
        <v>486</v>
      </c>
      <c r="B709">
        <v>467</v>
      </c>
      <c r="C709" s="4">
        <v>44029</v>
      </c>
      <c r="D709">
        <v>1</v>
      </c>
      <c r="E709" t="s">
        <v>39</v>
      </c>
      <c r="F709" t="s">
        <v>50</v>
      </c>
      <c r="G709" t="s">
        <v>55</v>
      </c>
      <c r="H709" t="s">
        <v>58</v>
      </c>
      <c r="I709" s="4">
        <v>43693</v>
      </c>
      <c r="J709">
        <v>2</v>
      </c>
      <c r="K709" t="s">
        <v>60</v>
      </c>
      <c r="L709" s="4">
        <v>43615</v>
      </c>
      <c r="M709" s="4">
        <v>43830</v>
      </c>
      <c r="N709">
        <v>2</v>
      </c>
      <c r="O709" t="s">
        <v>125</v>
      </c>
      <c r="P709" t="s">
        <v>287</v>
      </c>
      <c r="Q709">
        <v>2</v>
      </c>
      <c r="R709" t="s">
        <v>702</v>
      </c>
      <c r="S709" t="s">
        <v>1243</v>
      </c>
      <c r="T709" t="s">
        <v>1764</v>
      </c>
      <c r="U709" t="s">
        <v>109</v>
      </c>
      <c r="V709" t="s">
        <v>2035</v>
      </c>
      <c r="W709">
        <v>276.97000000000003</v>
      </c>
      <c r="X709">
        <v>49.96</v>
      </c>
      <c r="Y709">
        <v>2</v>
      </c>
      <c r="Z709" t="s">
        <v>143</v>
      </c>
      <c r="AA709" t="s">
        <v>2418</v>
      </c>
      <c r="AF709" s="4"/>
      <c r="AG709" s="4"/>
      <c r="AH709" t="s">
        <v>79</v>
      </c>
      <c r="AI709" t="s">
        <v>241</v>
      </c>
      <c r="AJ709" t="s">
        <v>694</v>
      </c>
      <c r="AK709" t="s">
        <v>1087</v>
      </c>
      <c r="AL709" t="s">
        <v>1652</v>
      </c>
      <c r="AM709" t="s">
        <v>67</v>
      </c>
      <c r="AN709" t="s">
        <v>1562</v>
      </c>
      <c r="AO709" t="s">
        <v>86</v>
      </c>
      <c r="AP709" t="s">
        <v>2350</v>
      </c>
    </row>
    <row r="710" spans="1:42" x14ac:dyDescent="0.25">
      <c r="A710">
        <v>486</v>
      </c>
      <c r="B710">
        <v>467</v>
      </c>
      <c r="C710" s="4">
        <v>44029</v>
      </c>
      <c r="D710">
        <v>1</v>
      </c>
      <c r="E710" t="s">
        <v>39</v>
      </c>
      <c r="F710" t="s">
        <v>50</v>
      </c>
      <c r="G710" t="s">
        <v>55</v>
      </c>
      <c r="H710" t="s">
        <v>58</v>
      </c>
      <c r="I710" s="4">
        <v>43693</v>
      </c>
      <c r="J710">
        <v>2</v>
      </c>
      <c r="K710" t="s">
        <v>60</v>
      </c>
      <c r="L710" s="4">
        <v>43615</v>
      </c>
      <c r="M710" s="4">
        <v>43830</v>
      </c>
      <c r="N710">
        <v>2</v>
      </c>
      <c r="O710" t="s">
        <v>125</v>
      </c>
      <c r="P710" t="s">
        <v>287</v>
      </c>
      <c r="Q710">
        <v>2</v>
      </c>
      <c r="R710" t="s">
        <v>702</v>
      </c>
      <c r="S710" t="s">
        <v>1243</v>
      </c>
      <c r="T710" t="s">
        <v>1764</v>
      </c>
      <c r="U710" t="s">
        <v>109</v>
      </c>
      <c r="V710" t="s">
        <v>2035</v>
      </c>
      <c r="W710">
        <v>276.97000000000003</v>
      </c>
      <c r="X710">
        <v>49.96</v>
      </c>
      <c r="Y710">
        <v>2</v>
      </c>
      <c r="Z710" t="s">
        <v>143</v>
      </c>
      <c r="AA710" t="s">
        <v>2418</v>
      </c>
      <c r="AF710" s="4"/>
      <c r="AG710" s="4"/>
      <c r="AH710" t="s">
        <v>69</v>
      </c>
      <c r="AI710" t="s">
        <v>231</v>
      </c>
      <c r="AJ710" t="s">
        <v>776</v>
      </c>
      <c r="AK710" t="s">
        <v>1314</v>
      </c>
      <c r="AL710" t="s">
        <v>1831</v>
      </c>
      <c r="AM710" t="s">
        <v>69</v>
      </c>
      <c r="AN710" t="s">
        <v>1517</v>
      </c>
      <c r="AO710" t="s">
        <v>78</v>
      </c>
      <c r="AP710" t="s">
        <v>2330</v>
      </c>
    </row>
    <row r="711" spans="1:42" x14ac:dyDescent="0.25">
      <c r="A711">
        <v>487</v>
      </c>
      <c r="B711">
        <v>235</v>
      </c>
      <c r="C711" s="4">
        <v>44030</v>
      </c>
      <c r="D711">
        <v>4</v>
      </c>
      <c r="E711" t="s">
        <v>40</v>
      </c>
      <c r="F711" t="s">
        <v>51</v>
      </c>
      <c r="G711" t="s">
        <v>56</v>
      </c>
      <c r="H711" t="s">
        <v>58</v>
      </c>
      <c r="I711" s="4">
        <v>43737</v>
      </c>
      <c r="J711">
        <v>3</v>
      </c>
      <c r="K711" t="s">
        <v>59</v>
      </c>
      <c r="L711" s="4">
        <v>43615</v>
      </c>
      <c r="M711" s="4">
        <v>43830</v>
      </c>
      <c r="N711">
        <v>1</v>
      </c>
      <c r="O711" t="s">
        <v>67</v>
      </c>
      <c r="P711" t="s">
        <v>229</v>
      </c>
      <c r="Q711">
        <v>1</v>
      </c>
      <c r="R711" t="s">
        <v>636</v>
      </c>
      <c r="S711" t="s">
        <v>974</v>
      </c>
      <c r="T711" t="s">
        <v>1513</v>
      </c>
      <c r="U711" t="s">
        <v>80</v>
      </c>
      <c r="V711" t="s">
        <v>1548</v>
      </c>
      <c r="W711">
        <v>59.98</v>
      </c>
      <c r="X711">
        <v>29.98</v>
      </c>
      <c r="Y711">
        <v>1</v>
      </c>
      <c r="Z711" t="s">
        <v>455</v>
      </c>
      <c r="AA711" t="s">
        <v>2340</v>
      </c>
      <c r="AF711" s="4"/>
      <c r="AG711" s="4"/>
      <c r="AH711" t="s">
        <v>67</v>
      </c>
      <c r="AI711" t="s">
        <v>229</v>
      </c>
      <c r="AJ711" t="s">
        <v>636</v>
      </c>
      <c r="AK711" t="s">
        <v>974</v>
      </c>
      <c r="AL711" t="s">
        <v>1513</v>
      </c>
      <c r="AM711" t="s">
        <v>80</v>
      </c>
      <c r="AN711" t="s">
        <v>1548</v>
      </c>
      <c r="AO711" t="s">
        <v>455</v>
      </c>
      <c r="AP711" t="s">
        <v>2340</v>
      </c>
    </row>
    <row r="712" spans="1:42" x14ac:dyDescent="0.25">
      <c r="A712">
        <v>488</v>
      </c>
      <c r="B712">
        <v>156</v>
      </c>
      <c r="C712" s="4">
        <v>44031</v>
      </c>
      <c r="D712">
        <v>8</v>
      </c>
      <c r="E712" t="s">
        <v>43</v>
      </c>
      <c r="F712" t="s">
        <v>54</v>
      </c>
      <c r="G712" t="s">
        <v>55</v>
      </c>
      <c r="H712" t="s">
        <v>58</v>
      </c>
      <c r="I712" s="4">
        <v>43738</v>
      </c>
      <c r="J712">
        <v>1</v>
      </c>
      <c r="K712" t="s">
        <v>61</v>
      </c>
      <c r="L712" s="4">
        <v>43615</v>
      </c>
      <c r="M712" s="4">
        <v>43830</v>
      </c>
      <c r="N712">
        <v>2</v>
      </c>
      <c r="O712" t="s">
        <v>83</v>
      </c>
      <c r="P712" t="s">
        <v>245</v>
      </c>
      <c r="Q712">
        <v>2</v>
      </c>
      <c r="R712" t="s">
        <v>703</v>
      </c>
      <c r="S712" t="s">
        <v>1244</v>
      </c>
      <c r="T712" t="s">
        <v>1765</v>
      </c>
      <c r="U712" t="s">
        <v>71</v>
      </c>
      <c r="V712" t="s">
        <v>1869</v>
      </c>
      <c r="W712">
        <v>149.99</v>
      </c>
      <c r="X712">
        <v>29.98</v>
      </c>
      <c r="Y712">
        <v>2</v>
      </c>
      <c r="Z712" t="s">
        <v>118</v>
      </c>
      <c r="AA712" t="s">
        <v>2494</v>
      </c>
      <c r="AF712" s="4"/>
      <c r="AG712" s="4"/>
      <c r="AH712" t="s">
        <v>67</v>
      </c>
      <c r="AI712" t="s">
        <v>229</v>
      </c>
      <c r="AJ712" t="s">
        <v>485</v>
      </c>
      <c r="AK712" t="s">
        <v>1048</v>
      </c>
      <c r="AL712" t="s">
        <v>1577</v>
      </c>
      <c r="AM712" t="s">
        <v>69</v>
      </c>
      <c r="AN712" t="s">
        <v>1548</v>
      </c>
      <c r="AO712" t="s">
        <v>90</v>
      </c>
      <c r="AP712" t="s">
        <v>2328</v>
      </c>
    </row>
    <row r="713" spans="1:42" x14ac:dyDescent="0.25">
      <c r="A713">
        <v>488</v>
      </c>
      <c r="B713">
        <v>156</v>
      </c>
      <c r="C713" s="4">
        <v>44031</v>
      </c>
      <c r="D713">
        <v>8</v>
      </c>
      <c r="E713" t="s">
        <v>43</v>
      </c>
      <c r="F713" t="s">
        <v>54</v>
      </c>
      <c r="G713" t="s">
        <v>55</v>
      </c>
      <c r="H713" t="s">
        <v>58</v>
      </c>
      <c r="I713" s="4">
        <v>43738</v>
      </c>
      <c r="J713">
        <v>1</v>
      </c>
      <c r="K713" t="s">
        <v>61</v>
      </c>
      <c r="L713" s="4">
        <v>43615</v>
      </c>
      <c r="M713" s="4">
        <v>43830</v>
      </c>
      <c r="N713">
        <v>2</v>
      </c>
      <c r="O713" t="s">
        <v>83</v>
      </c>
      <c r="P713" t="s">
        <v>245</v>
      </c>
      <c r="Q713">
        <v>2</v>
      </c>
      <c r="R713" t="s">
        <v>703</v>
      </c>
      <c r="S713" t="s">
        <v>1244</v>
      </c>
      <c r="T713" t="s">
        <v>1765</v>
      </c>
      <c r="U713" t="s">
        <v>71</v>
      </c>
      <c r="V713" t="s">
        <v>1869</v>
      </c>
      <c r="W713">
        <v>149.99</v>
      </c>
      <c r="X713">
        <v>29.98</v>
      </c>
      <c r="Y713">
        <v>2</v>
      </c>
      <c r="Z713" t="s">
        <v>118</v>
      </c>
      <c r="AA713" t="s">
        <v>2494</v>
      </c>
      <c r="AF713" s="4"/>
      <c r="AG713" s="4"/>
      <c r="AH713" t="s">
        <v>80</v>
      </c>
      <c r="AI713" t="s">
        <v>242</v>
      </c>
      <c r="AJ713" t="s">
        <v>709</v>
      </c>
      <c r="AK713" t="s">
        <v>1250</v>
      </c>
      <c r="AL713" t="s">
        <v>425</v>
      </c>
      <c r="AM713" t="s">
        <v>69</v>
      </c>
      <c r="AN713" t="s">
        <v>1548</v>
      </c>
      <c r="AO713" t="s">
        <v>79</v>
      </c>
      <c r="AP713" t="s">
        <v>2349</v>
      </c>
    </row>
    <row r="714" spans="1:42" x14ac:dyDescent="0.25">
      <c r="A714">
        <v>489</v>
      </c>
      <c r="B714">
        <v>263</v>
      </c>
      <c r="C714" s="4">
        <v>44031</v>
      </c>
      <c r="D714">
        <v>2</v>
      </c>
      <c r="E714" t="s">
        <v>38</v>
      </c>
      <c r="F714" t="s">
        <v>49</v>
      </c>
      <c r="G714" t="s">
        <v>56</v>
      </c>
      <c r="H714" t="s">
        <v>57</v>
      </c>
      <c r="I714" s="4">
        <v>43734</v>
      </c>
      <c r="J714">
        <v>2</v>
      </c>
      <c r="K714" t="s">
        <v>60</v>
      </c>
      <c r="L714" s="4">
        <v>43615</v>
      </c>
      <c r="M714" s="4">
        <v>43830</v>
      </c>
      <c r="N714">
        <v>1</v>
      </c>
      <c r="O714" t="s">
        <v>110</v>
      </c>
      <c r="P714" t="s">
        <v>272</v>
      </c>
      <c r="Q714">
        <v>1</v>
      </c>
      <c r="R714" t="s">
        <v>704</v>
      </c>
      <c r="S714" t="s">
        <v>1245</v>
      </c>
      <c r="T714" t="s">
        <v>1585</v>
      </c>
      <c r="U714" t="s">
        <v>71</v>
      </c>
      <c r="V714" t="s">
        <v>1869</v>
      </c>
      <c r="W714">
        <v>39.979999999999997</v>
      </c>
      <c r="X714">
        <v>29.98</v>
      </c>
      <c r="Y714">
        <v>1</v>
      </c>
      <c r="Z714" t="s">
        <v>577</v>
      </c>
      <c r="AA714" t="s">
        <v>2468</v>
      </c>
      <c r="AF714" s="4"/>
      <c r="AG714" s="4"/>
      <c r="AH714" t="s">
        <v>67</v>
      </c>
      <c r="AI714" t="s">
        <v>229</v>
      </c>
      <c r="AJ714" t="s">
        <v>573</v>
      </c>
      <c r="AK714" t="s">
        <v>1131</v>
      </c>
      <c r="AL714" t="s">
        <v>1517</v>
      </c>
      <c r="AM714" t="s">
        <v>69</v>
      </c>
      <c r="AN714" t="s">
        <v>1548</v>
      </c>
      <c r="AO714" t="s">
        <v>872</v>
      </c>
      <c r="AP714" t="s">
        <v>2388</v>
      </c>
    </row>
    <row r="715" spans="1:42" x14ac:dyDescent="0.25">
      <c r="A715">
        <v>489</v>
      </c>
      <c r="B715">
        <v>263</v>
      </c>
      <c r="C715" s="4">
        <v>44031</v>
      </c>
      <c r="D715">
        <v>2</v>
      </c>
      <c r="E715" t="s">
        <v>38</v>
      </c>
      <c r="F715" t="s">
        <v>49</v>
      </c>
      <c r="G715" t="s">
        <v>56</v>
      </c>
      <c r="H715" t="s">
        <v>57</v>
      </c>
      <c r="I715" s="4">
        <v>43734</v>
      </c>
      <c r="J715">
        <v>2</v>
      </c>
      <c r="K715" t="s">
        <v>60</v>
      </c>
      <c r="L715" s="4">
        <v>43615</v>
      </c>
      <c r="M715" s="4">
        <v>43830</v>
      </c>
      <c r="N715">
        <v>1</v>
      </c>
      <c r="O715" t="s">
        <v>110</v>
      </c>
      <c r="P715" t="s">
        <v>272</v>
      </c>
      <c r="Q715">
        <v>1</v>
      </c>
      <c r="R715" t="s">
        <v>704</v>
      </c>
      <c r="S715" t="s">
        <v>1245</v>
      </c>
      <c r="T715" t="s">
        <v>1585</v>
      </c>
      <c r="U715" t="s">
        <v>71</v>
      </c>
      <c r="V715" t="s">
        <v>1869</v>
      </c>
      <c r="W715">
        <v>39.979999999999997</v>
      </c>
      <c r="X715">
        <v>29.98</v>
      </c>
      <c r="Y715">
        <v>1</v>
      </c>
      <c r="Z715" t="s">
        <v>577</v>
      </c>
      <c r="AA715" t="s">
        <v>2468</v>
      </c>
      <c r="AF715" s="4"/>
      <c r="AG715" s="4"/>
      <c r="AH715" t="s">
        <v>67</v>
      </c>
      <c r="AI715" t="s">
        <v>229</v>
      </c>
      <c r="AJ715" t="s">
        <v>573</v>
      </c>
      <c r="AK715" t="s">
        <v>1131</v>
      </c>
      <c r="AL715" t="s">
        <v>1517</v>
      </c>
      <c r="AM715" t="s">
        <v>69</v>
      </c>
      <c r="AN715" t="s">
        <v>1548</v>
      </c>
      <c r="AO715" t="s">
        <v>872</v>
      </c>
      <c r="AP715" t="s">
        <v>2388</v>
      </c>
    </row>
    <row r="716" spans="1:42" x14ac:dyDescent="0.25">
      <c r="A716">
        <v>490</v>
      </c>
      <c r="B716">
        <v>450</v>
      </c>
      <c r="C716" s="4">
        <v>44031</v>
      </c>
      <c r="D716">
        <v>8</v>
      </c>
      <c r="E716" t="s">
        <v>43</v>
      </c>
      <c r="F716" t="s">
        <v>54</v>
      </c>
      <c r="G716" t="s">
        <v>55</v>
      </c>
      <c r="H716" t="s">
        <v>57</v>
      </c>
      <c r="I716" s="4">
        <v>43668</v>
      </c>
      <c r="J716">
        <v>3</v>
      </c>
      <c r="K716" t="s">
        <v>59</v>
      </c>
      <c r="L716" s="4">
        <v>43615</v>
      </c>
      <c r="M716" s="4">
        <v>43830</v>
      </c>
      <c r="N716">
        <v>1</v>
      </c>
      <c r="O716" t="s">
        <v>80</v>
      </c>
      <c r="P716" t="s">
        <v>242</v>
      </c>
      <c r="Q716">
        <v>1</v>
      </c>
      <c r="R716" t="s">
        <v>586</v>
      </c>
      <c r="S716" t="s">
        <v>966</v>
      </c>
      <c r="T716" t="s">
        <v>1667</v>
      </c>
      <c r="U716" t="s">
        <v>80</v>
      </c>
      <c r="V716" t="s">
        <v>1548</v>
      </c>
      <c r="W716">
        <v>43.98</v>
      </c>
      <c r="X716">
        <v>29.98</v>
      </c>
      <c r="Y716">
        <v>1</v>
      </c>
      <c r="Z716" t="s">
        <v>67</v>
      </c>
      <c r="AA716" t="s">
        <v>2373</v>
      </c>
      <c r="AF716" s="4"/>
      <c r="AG716" s="4"/>
      <c r="AH716" t="s">
        <v>80</v>
      </c>
      <c r="AI716" t="s">
        <v>242</v>
      </c>
      <c r="AJ716" t="s">
        <v>586</v>
      </c>
      <c r="AK716" t="s">
        <v>966</v>
      </c>
      <c r="AL716" t="s">
        <v>1667</v>
      </c>
      <c r="AM716" t="s">
        <v>80</v>
      </c>
      <c r="AN716" t="s">
        <v>1548</v>
      </c>
      <c r="AO716" t="s">
        <v>67</v>
      </c>
      <c r="AP716" t="s">
        <v>2373</v>
      </c>
    </row>
    <row r="717" spans="1:42" x14ac:dyDescent="0.25">
      <c r="A717">
        <v>491</v>
      </c>
      <c r="B717">
        <v>153</v>
      </c>
      <c r="C717" s="4">
        <v>44032</v>
      </c>
      <c r="D717">
        <v>10</v>
      </c>
      <c r="E717" t="s">
        <v>42</v>
      </c>
      <c r="F717" t="s">
        <v>53</v>
      </c>
      <c r="G717" t="s">
        <v>56</v>
      </c>
      <c r="H717" t="s">
        <v>57</v>
      </c>
      <c r="I717" s="4">
        <v>43739</v>
      </c>
      <c r="J717">
        <v>3</v>
      </c>
      <c r="K717" t="s">
        <v>59</v>
      </c>
      <c r="L717" s="4">
        <v>43615</v>
      </c>
      <c r="M717" s="4">
        <v>43830</v>
      </c>
      <c r="N717">
        <v>1</v>
      </c>
      <c r="O717" t="s">
        <v>69</v>
      </c>
      <c r="P717" t="s">
        <v>231</v>
      </c>
      <c r="Q717">
        <v>1</v>
      </c>
      <c r="R717" t="s">
        <v>393</v>
      </c>
      <c r="S717" t="s">
        <v>955</v>
      </c>
      <c r="T717" t="s">
        <v>1489</v>
      </c>
      <c r="U717" t="s">
        <v>69</v>
      </c>
      <c r="V717" t="s">
        <v>1577</v>
      </c>
      <c r="W717">
        <v>28.95</v>
      </c>
      <c r="X717">
        <v>24.99</v>
      </c>
      <c r="Y717">
        <v>1</v>
      </c>
      <c r="Z717" t="s">
        <v>78</v>
      </c>
      <c r="AA717" t="s">
        <v>2330</v>
      </c>
      <c r="AF717" s="4"/>
      <c r="AG717" s="4"/>
      <c r="AH717" t="s">
        <v>69</v>
      </c>
      <c r="AI717" t="s">
        <v>231</v>
      </c>
      <c r="AJ717" t="s">
        <v>393</v>
      </c>
      <c r="AK717" t="s">
        <v>955</v>
      </c>
      <c r="AL717" t="s">
        <v>1489</v>
      </c>
      <c r="AM717" t="s">
        <v>69</v>
      </c>
      <c r="AN717" t="s">
        <v>1577</v>
      </c>
      <c r="AO717" t="s">
        <v>78</v>
      </c>
      <c r="AP717" t="s">
        <v>2330</v>
      </c>
    </row>
    <row r="718" spans="1:42" x14ac:dyDescent="0.25">
      <c r="A718">
        <v>492</v>
      </c>
      <c r="B718">
        <v>430</v>
      </c>
      <c r="C718" s="4">
        <v>44032</v>
      </c>
      <c r="D718">
        <v>11</v>
      </c>
      <c r="E718" t="s">
        <v>37</v>
      </c>
      <c r="F718" t="s">
        <v>48</v>
      </c>
      <c r="G718" t="s">
        <v>55</v>
      </c>
      <c r="H718" t="s">
        <v>58</v>
      </c>
      <c r="I718" s="4">
        <v>43546</v>
      </c>
      <c r="J718">
        <v>3</v>
      </c>
      <c r="L718" s="4"/>
      <c r="M718" s="4"/>
      <c r="N718">
        <v>1</v>
      </c>
      <c r="O718" t="s">
        <v>90</v>
      </c>
      <c r="P718" t="s">
        <v>252</v>
      </c>
      <c r="Q718">
        <v>1</v>
      </c>
      <c r="R718" t="s">
        <v>532</v>
      </c>
      <c r="S718" t="s">
        <v>1094</v>
      </c>
      <c r="T718" t="s">
        <v>1562</v>
      </c>
      <c r="U718" t="s">
        <v>67</v>
      </c>
      <c r="V718" t="s">
        <v>1562</v>
      </c>
      <c r="W718">
        <v>29.97</v>
      </c>
      <c r="X718">
        <v>29.97</v>
      </c>
      <c r="Y718">
        <v>1</v>
      </c>
      <c r="Z718" t="s">
        <v>645</v>
      </c>
      <c r="AA718" t="s">
        <v>2347</v>
      </c>
      <c r="AF718" s="4"/>
      <c r="AG718" s="4"/>
      <c r="AH718" t="s">
        <v>90</v>
      </c>
      <c r="AI718" t="s">
        <v>252</v>
      </c>
      <c r="AJ718" t="s">
        <v>532</v>
      </c>
      <c r="AK718" t="s">
        <v>1094</v>
      </c>
      <c r="AL718" t="s">
        <v>1562</v>
      </c>
      <c r="AM718" t="s">
        <v>67</v>
      </c>
      <c r="AN718" t="s">
        <v>1562</v>
      </c>
      <c r="AO718" t="s">
        <v>645</v>
      </c>
      <c r="AP718" t="s">
        <v>2347</v>
      </c>
    </row>
    <row r="719" spans="1:42" x14ac:dyDescent="0.25">
      <c r="A719">
        <v>493</v>
      </c>
      <c r="B719">
        <v>96</v>
      </c>
      <c r="C719" s="4">
        <v>44034</v>
      </c>
      <c r="D719">
        <v>5</v>
      </c>
      <c r="E719" t="s">
        <v>36</v>
      </c>
      <c r="F719" t="s">
        <v>47</v>
      </c>
      <c r="G719" t="s">
        <v>55</v>
      </c>
      <c r="H719" t="s">
        <v>57</v>
      </c>
      <c r="I719" s="4">
        <v>43907</v>
      </c>
      <c r="J719">
        <v>5</v>
      </c>
      <c r="K719" t="s">
        <v>60</v>
      </c>
      <c r="L719" s="4">
        <v>43831</v>
      </c>
      <c r="M719" s="4">
        <v>43921</v>
      </c>
      <c r="N719">
        <v>1</v>
      </c>
      <c r="O719" t="s">
        <v>99</v>
      </c>
      <c r="P719" t="s">
        <v>261</v>
      </c>
      <c r="Q719">
        <v>1</v>
      </c>
      <c r="R719" t="s">
        <v>457</v>
      </c>
      <c r="S719" t="s">
        <v>1020</v>
      </c>
      <c r="T719" t="s">
        <v>1550</v>
      </c>
      <c r="U719" t="s">
        <v>71</v>
      </c>
      <c r="V719" t="s">
        <v>1869</v>
      </c>
      <c r="W719">
        <v>9.98</v>
      </c>
      <c r="X719">
        <v>29.98</v>
      </c>
      <c r="Y719">
        <v>1</v>
      </c>
      <c r="Z719" t="s">
        <v>2104</v>
      </c>
      <c r="AA719" t="s">
        <v>2375</v>
      </c>
      <c r="AF719" s="4"/>
      <c r="AG719" s="4"/>
      <c r="AH719" t="s">
        <v>78</v>
      </c>
      <c r="AI719" t="s">
        <v>240</v>
      </c>
      <c r="AJ719" t="s">
        <v>578</v>
      </c>
      <c r="AK719" t="s">
        <v>1136</v>
      </c>
      <c r="AL719" t="s">
        <v>1659</v>
      </c>
      <c r="AM719" t="s">
        <v>69</v>
      </c>
      <c r="AN719" t="s">
        <v>1548</v>
      </c>
      <c r="AO719" t="s">
        <v>393</v>
      </c>
      <c r="AP719" t="s">
        <v>2345</v>
      </c>
    </row>
    <row r="720" spans="1:42" x14ac:dyDescent="0.25">
      <c r="A720">
        <v>493</v>
      </c>
      <c r="B720">
        <v>96</v>
      </c>
      <c r="C720" s="4">
        <v>44034</v>
      </c>
      <c r="D720">
        <v>5</v>
      </c>
      <c r="E720" t="s">
        <v>36</v>
      </c>
      <c r="F720" t="s">
        <v>47</v>
      </c>
      <c r="G720" t="s">
        <v>55</v>
      </c>
      <c r="H720" t="s">
        <v>57</v>
      </c>
      <c r="I720" s="4">
        <v>43907</v>
      </c>
      <c r="J720">
        <v>5</v>
      </c>
      <c r="K720" t="s">
        <v>60</v>
      </c>
      <c r="L720" s="4">
        <v>43831</v>
      </c>
      <c r="M720" s="4">
        <v>43921</v>
      </c>
      <c r="N720">
        <v>1</v>
      </c>
      <c r="O720" t="s">
        <v>99</v>
      </c>
      <c r="P720" t="s">
        <v>261</v>
      </c>
      <c r="Q720">
        <v>1</v>
      </c>
      <c r="R720" t="s">
        <v>457</v>
      </c>
      <c r="S720" t="s">
        <v>1020</v>
      </c>
      <c r="T720" t="s">
        <v>1550</v>
      </c>
      <c r="U720" t="s">
        <v>71</v>
      </c>
      <c r="V720" t="s">
        <v>1869</v>
      </c>
      <c r="W720">
        <v>9.98</v>
      </c>
      <c r="X720">
        <v>29.98</v>
      </c>
      <c r="Y720">
        <v>1</v>
      </c>
      <c r="Z720" t="s">
        <v>2104</v>
      </c>
      <c r="AA720" t="s">
        <v>2375</v>
      </c>
      <c r="AF720" s="4"/>
      <c r="AG720" s="4"/>
      <c r="AH720" t="s">
        <v>78</v>
      </c>
      <c r="AI720" t="s">
        <v>240</v>
      </c>
      <c r="AJ720" t="s">
        <v>578</v>
      </c>
      <c r="AK720" t="s">
        <v>1136</v>
      </c>
      <c r="AL720" t="s">
        <v>1659</v>
      </c>
      <c r="AM720" t="s">
        <v>69</v>
      </c>
      <c r="AN720" t="s">
        <v>1548</v>
      </c>
      <c r="AO720" t="s">
        <v>393</v>
      </c>
      <c r="AP720" t="s">
        <v>2345</v>
      </c>
    </row>
    <row r="721" spans="1:42" x14ac:dyDescent="0.25">
      <c r="A721">
        <v>494</v>
      </c>
      <c r="B721">
        <v>350</v>
      </c>
      <c r="C721" s="4">
        <v>44034</v>
      </c>
      <c r="D721">
        <v>11</v>
      </c>
      <c r="E721" t="s">
        <v>37</v>
      </c>
      <c r="F721" t="s">
        <v>48</v>
      </c>
      <c r="G721" t="s">
        <v>56</v>
      </c>
      <c r="H721" t="s">
        <v>57</v>
      </c>
      <c r="I721" s="4">
        <v>43565</v>
      </c>
      <c r="J721">
        <v>2</v>
      </c>
      <c r="L721" s="4"/>
      <c r="M721" s="4"/>
      <c r="N721">
        <v>1</v>
      </c>
      <c r="O721" t="s">
        <v>65</v>
      </c>
      <c r="P721" t="s">
        <v>227</v>
      </c>
      <c r="Q721">
        <v>1</v>
      </c>
      <c r="R721" t="s">
        <v>685</v>
      </c>
      <c r="S721" t="s">
        <v>1227</v>
      </c>
      <c r="T721" t="s">
        <v>418</v>
      </c>
      <c r="U721" t="s">
        <v>69</v>
      </c>
      <c r="V721" t="s">
        <v>1517</v>
      </c>
      <c r="W721">
        <v>50</v>
      </c>
      <c r="X721">
        <v>19.989999999999998</v>
      </c>
      <c r="Y721">
        <v>1</v>
      </c>
      <c r="Z721" t="s">
        <v>431</v>
      </c>
      <c r="AA721" t="s">
        <v>2326</v>
      </c>
      <c r="AF721" s="4"/>
      <c r="AG721" s="4"/>
      <c r="AH721" t="s">
        <v>65</v>
      </c>
      <c r="AI721" t="s">
        <v>227</v>
      </c>
      <c r="AJ721" t="s">
        <v>685</v>
      </c>
      <c r="AK721" t="s">
        <v>1227</v>
      </c>
      <c r="AL721" t="s">
        <v>418</v>
      </c>
      <c r="AM721" t="s">
        <v>69</v>
      </c>
      <c r="AN721" t="s">
        <v>1517</v>
      </c>
      <c r="AO721" t="s">
        <v>431</v>
      </c>
      <c r="AP721" t="s">
        <v>2326</v>
      </c>
    </row>
    <row r="722" spans="1:42" x14ac:dyDescent="0.25">
      <c r="A722">
        <v>495</v>
      </c>
      <c r="B722">
        <v>92</v>
      </c>
      <c r="C722" s="4">
        <v>44035</v>
      </c>
      <c r="D722">
        <v>4</v>
      </c>
      <c r="E722" t="s">
        <v>40</v>
      </c>
      <c r="F722" t="s">
        <v>51</v>
      </c>
      <c r="G722" t="s">
        <v>55</v>
      </c>
      <c r="H722" t="s">
        <v>58</v>
      </c>
      <c r="I722" s="4">
        <v>43922</v>
      </c>
      <c r="J722">
        <v>7</v>
      </c>
      <c r="K722" t="s">
        <v>61</v>
      </c>
      <c r="L722" s="4">
        <v>43915</v>
      </c>
      <c r="M722" s="4">
        <v>44012</v>
      </c>
      <c r="N722">
        <v>4</v>
      </c>
      <c r="O722" t="s">
        <v>169</v>
      </c>
      <c r="P722" t="s">
        <v>331</v>
      </c>
      <c r="Q722">
        <v>4</v>
      </c>
      <c r="R722" t="s">
        <v>705</v>
      </c>
      <c r="S722" t="s">
        <v>1246</v>
      </c>
      <c r="T722" t="s">
        <v>1766</v>
      </c>
      <c r="U722" t="s">
        <v>2017</v>
      </c>
      <c r="V722" t="s">
        <v>2057</v>
      </c>
      <c r="W722">
        <v>1010.88</v>
      </c>
      <c r="X722">
        <v>119.92</v>
      </c>
      <c r="Y722">
        <v>4</v>
      </c>
      <c r="Z722" t="s">
        <v>2206</v>
      </c>
      <c r="AA722" t="s">
        <v>2495</v>
      </c>
      <c r="AF722" s="4"/>
      <c r="AG722" s="4"/>
      <c r="AH722" t="s">
        <v>67</v>
      </c>
      <c r="AI722" t="s">
        <v>229</v>
      </c>
      <c r="AJ722" t="s">
        <v>498</v>
      </c>
      <c r="AK722" t="s">
        <v>1061</v>
      </c>
      <c r="AL722" t="s">
        <v>1513</v>
      </c>
      <c r="AM722" t="s">
        <v>69</v>
      </c>
      <c r="AN722" t="s">
        <v>1548</v>
      </c>
      <c r="AO722" t="s">
        <v>652</v>
      </c>
      <c r="AP722" t="s">
        <v>2352</v>
      </c>
    </row>
    <row r="723" spans="1:42" x14ac:dyDescent="0.25">
      <c r="A723">
        <v>495</v>
      </c>
      <c r="B723">
        <v>92</v>
      </c>
      <c r="C723" s="4">
        <v>44035</v>
      </c>
      <c r="D723">
        <v>4</v>
      </c>
      <c r="E723" t="s">
        <v>40</v>
      </c>
      <c r="F723" t="s">
        <v>51</v>
      </c>
      <c r="G723" t="s">
        <v>55</v>
      </c>
      <c r="H723" t="s">
        <v>58</v>
      </c>
      <c r="I723" s="4">
        <v>43922</v>
      </c>
      <c r="J723">
        <v>7</v>
      </c>
      <c r="K723" t="s">
        <v>61</v>
      </c>
      <c r="L723" s="4">
        <v>43915</v>
      </c>
      <c r="M723" s="4">
        <v>44012</v>
      </c>
      <c r="N723">
        <v>4</v>
      </c>
      <c r="O723" t="s">
        <v>169</v>
      </c>
      <c r="P723" t="s">
        <v>331</v>
      </c>
      <c r="Q723">
        <v>4</v>
      </c>
      <c r="R723" t="s">
        <v>705</v>
      </c>
      <c r="S723" t="s">
        <v>1246</v>
      </c>
      <c r="T723" t="s">
        <v>1766</v>
      </c>
      <c r="U723" t="s">
        <v>2017</v>
      </c>
      <c r="V723" t="s">
        <v>2057</v>
      </c>
      <c r="W723">
        <v>1010.88</v>
      </c>
      <c r="X723">
        <v>119.92</v>
      </c>
      <c r="Y723">
        <v>4</v>
      </c>
      <c r="Z723" t="s">
        <v>2206</v>
      </c>
      <c r="AA723" t="s">
        <v>2495</v>
      </c>
      <c r="AF723" s="4"/>
      <c r="AG723" s="4"/>
      <c r="AH723" t="s">
        <v>84</v>
      </c>
      <c r="AI723" t="s">
        <v>246</v>
      </c>
      <c r="AJ723" t="s">
        <v>564</v>
      </c>
      <c r="AK723" t="s">
        <v>1124</v>
      </c>
      <c r="AL723" t="s">
        <v>1647</v>
      </c>
      <c r="AM723" t="s">
        <v>67</v>
      </c>
      <c r="AN723" t="s">
        <v>1548</v>
      </c>
      <c r="AO723" t="s">
        <v>645</v>
      </c>
      <c r="AP723" t="s">
        <v>2347</v>
      </c>
    </row>
    <row r="724" spans="1:42" x14ac:dyDescent="0.25">
      <c r="A724">
        <v>495</v>
      </c>
      <c r="B724">
        <v>92</v>
      </c>
      <c r="C724" s="4">
        <v>44035</v>
      </c>
      <c r="D724">
        <v>4</v>
      </c>
      <c r="E724" t="s">
        <v>40</v>
      </c>
      <c r="F724" t="s">
        <v>51</v>
      </c>
      <c r="G724" t="s">
        <v>55</v>
      </c>
      <c r="H724" t="s">
        <v>58</v>
      </c>
      <c r="I724" s="4">
        <v>43922</v>
      </c>
      <c r="J724">
        <v>7</v>
      </c>
      <c r="K724" t="s">
        <v>61</v>
      </c>
      <c r="L724" s="4">
        <v>43915</v>
      </c>
      <c r="M724" s="4">
        <v>44012</v>
      </c>
      <c r="N724">
        <v>4</v>
      </c>
      <c r="O724" t="s">
        <v>169</v>
      </c>
      <c r="P724" t="s">
        <v>331</v>
      </c>
      <c r="Q724">
        <v>4</v>
      </c>
      <c r="R724" t="s">
        <v>705</v>
      </c>
      <c r="S724" t="s">
        <v>1246</v>
      </c>
      <c r="T724" t="s">
        <v>1766</v>
      </c>
      <c r="U724" t="s">
        <v>2017</v>
      </c>
      <c r="V724" t="s">
        <v>2057</v>
      </c>
      <c r="W724">
        <v>1010.88</v>
      </c>
      <c r="X724">
        <v>119.92</v>
      </c>
      <c r="Y724">
        <v>4</v>
      </c>
      <c r="Z724" t="s">
        <v>2206</v>
      </c>
      <c r="AA724" t="s">
        <v>2495</v>
      </c>
      <c r="AF724" s="4"/>
      <c r="AG724" s="4"/>
      <c r="AH724" t="s">
        <v>80</v>
      </c>
      <c r="AI724" t="s">
        <v>242</v>
      </c>
      <c r="AJ724" t="s">
        <v>649</v>
      </c>
      <c r="AK724" t="s">
        <v>1193</v>
      </c>
      <c r="AL724" t="s">
        <v>1717</v>
      </c>
      <c r="AM724" t="s">
        <v>69</v>
      </c>
      <c r="AN724" t="s">
        <v>1548</v>
      </c>
      <c r="AO724" t="s">
        <v>70</v>
      </c>
      <c r="AP724" t="s">
        <v>2341</v>
      </c>
    </row>
    <row r="725" spans="1:42" x14ac:dyDescent="0.25">
      <c r="A725">
        <v>495</v>
      </c>
      <c r="B725">
        <v>92</v>
      </c>
      <c r="C725" s="4">
        <v>44035</v>
      </c>
      <c r="D725">
        <v>4</v>
      </c>
      <c r="E725" t="s">
        <v>40</v>
      </c>
      <c r="F725" t="s">
        <v>51</v>
      </c>
      <c r="G725" t="s">
        <v>55</v>
      </c>
      <c r="H725" t="s">
        <v>58</v>
      </c>
      <c r="I725" s="4">
        <v>43922</v>
      </c>
      <c r="J725">
        <v>7</v>
      </c>
      <c r="K725" t="s">
        <v>61</v>
      </c>
      <c r="L725" s="4">
        <v>43915</v>
      </c>
      <c r="M725" s="4">
        <v>44012</v>
      </c>
      <c r="N725">
        <v>4</v>
      </c>
      <c r="O725" t="s">
        <v>169</v>
      </c>
      <c r="P725" t="s">
        <v>331</v>
      </c>
      <c r="Q725">
        <v>4</v>
      </c>
      <c r="R725" t="s">
        <v>705</v>
      </c>
      <c r="S725" t="s">
        <v>1246</v>
      </c>
      <c r="T725" t="s">
        <v>1766</v>
      </c>
      <c r="U725" t="s">
        <v>2017</v>
      </c>
      <c r="V725" t="s">
        <v>2057</v>
      </c>
      <c r="W725">
        <v>1010.88</v>
      </c>
      <c r="X725">
        <v>119.92</v>
      </c>
      <c r="Y725">
        <v>4</v>
      </c>
      <c r="Z725" t="s">
        <v>2206</v>
      </c>
      <c r="AA725" t="s">
        <v>2495</v>
      </c>
      <c r="AF725" s="4"/>
      <c r="AG725" s="4"/>
      <c r="AH725" t="s">
        <v>79</v>
      </c>
      <c r="AI725" t="s">
        <v>241</v>
      </c>
      <c r="AJ725" t="s">
        <v>566</v>
      </c>
      <c r="AK725" t="s">
        <v>1067</v>
      </c>
      <c r="AL725" t="s">
        <v>1649</v>
      </c>
      <c r="AM725" t="s">
        <v>67</v>
      </c>
      <c r="AN725" t="s">
        <v>1548</v>
      </c>
      <c r="AO725" t="s">
        <v>65</v>
      </c>
      <c r="AP725" t="s">
        <v>2343</v>
      </c>
    </row>
    <row r="726" spans="1:42" x14ac:dyDescent="0.25">
      <c r="A726">
        <v>496</v>
      </c>
      <c r="B726">
        <v>165</v>
      </c>
      <c r="C726" s="4">
        <v>44035</v>
      </c>
      <c r="D726">
        <v>4</v>
      </c>
      <c r="E726" t="s">
        <v>40</v>
      </c>
      <c r="F726" t="s">
        <v>51</v>
      </c>
      <c r="G726" t="s">
        <v>56</v>
      </c>
      <c r="H726" t="s">
        <v>58</v>
      </c>
      <c r="I726" s="4">
        <v>43699</v>
      </c>
      <c r="J726">
        <v>2</v>
      </c>
      <c r="K726" t="s">
        <v>60</v>
      </c>
      <c r="L726" s="4">
        <v>43615</v>
      </c>
      <c r="M726" s="4">
        <v>43830</v>
      </c>
      <c r="N726">
        <v>1</v>
      </c>
      <c r="O726" t="s">
        <v>79</v>
      </c>
      <c r="P726" t="s">
        <v>241</v>
      </c>
      <c r="Q726">
        <v>1</v>
      </c>
      <c r="R726" t="s">
        <v>541</v>
      </c>
      <c r="S726" t="s">
        <v>968</v>
      </c>
      <c r="T726" t="s">
        <v>1629</v>
      </c>
      <c r="U726" t="s">
        <v>69</v>
      </c>
      <c r="V726" t="s">
        <v>1548</v>
      </c>
      <c r="W726">
        <v>86.9</v>
      </c>
      <c r="X726">
        <v>14.99</v>
      </c>
      <c r="Y726">
        <v>1</v>
      </c>
      <c r="Z726" t="s">
        <v>86</v>
      </c>
      <c r="AA726" t="s">
        <v>2350</v>
      </c>
      <c r="AF726" s="4"/>
      <c r="AG726" s="4"/>
      <c r="AH726" t="s">
        <v>79</v>
      </c>
      <c r="AI726" t="s">
        <v>241</v>
      </c>
      <c r="AJ726" t="s">
        <v>541</v>
      </c>
      <c r="AK726" t="s">
        <v>968</v>
      </c>
      <c r="AL726" t="s">
        <v>1629</v>
      </c>
      <c r="AM726" t="s">
        <v>69</v>
      </c>
      <c r="AN726" t="s">
        <v>1548</v>
      </c>
      <c r="AO726" t="s">
        <v>86</v>
      </c>
      <c r="AP726" t="s">
        <v>2350</v>
      </c>
    </row>
    <row r="727" spans="1:42" x14ac:dyDescent="0.25">
      <c r="A727">
        <v>497</v>
      </c>
      <c r="B727">
        <v>271</v>
      </c>
      <c r="C727" s="4">
        <v>44035</v>
      </c>
      <c r="D727">
        <v>10</v>
      </c>
      <c r="E727" t="s">
        <v>42</v>
      </c>
      <c r="F727" t="s">
        <v>53</v>
      </c>
      <c r="G727" t="s">
        <v>56</v>
      </c>
      <c r="H727" t="s">
        <v>57</v>
      </c>
      <c r="I727" s="4">
        <v>43712</v>
      </c>
      <c r="J727">
        <v>2</v>
      </c>
      <c r="K727" t="s">
        <v>60</v>
      </c>
      <c r="L727" s="4">
        <v>43615</v>
      </c>
      <c r="M727" s="4">
        <v>43830</v>
      </c>
      <c r="N727">
        <v>2</v>
      </c>
      <c r="O727" t="s">
        <v>170</v>
      </c>
      <c r="P727" t="s">
        <v>332</v>
      </c>
      <c r="Q727">
        <v>2</v>
      </c>
      <c r="R727" t="s">
        <v>706</v>
      </c>
      <c r="S727" t="s">
        <v>1247</v>
      </c>
      <c r="T727" t="s">
        <v>1767</v>
      </c>
      <c r="U727" t="s">
        <v>180</v>
      </c>
      <c r="V727" t="s">
        <v>2047</v>
      </c>
      <c r="W727">
        <v>1070.99</v>
      </c>
      <c r="X727">
        <v>69.97</v>
      </c>
      <c r="Y727">
        <v>2</v>
      </c>
      <c r="Z727" t="s">
        <v>2207</v>
      </c>
      <c r="AA727" t="s">
        <v>2496</v>
      </c>
      <c r="AF727" s="4"/>
      <c r="AG727" s="4"/>
      <c r="AH727" t="s">
        <v>69</v>
      </c>
      <c r="AI727" t="s">
        <v>231</v>
      </c>
      <c r="AJ727" t="s">
        <v>856</v>
      </c>
      <c r="AK727" t="s">
        <v>1393</v>
      </c>
      <c r="AL727" t="s">
        <v>1909</v>
      </c>
      <c r="AM727" t="s">
        <v>80</v>
      </c>
      <c r="AN727" t="s">
        <v>1577</v>
      </c>
      <c r="AO727" t="s">
        <v>67</v>
      </c>
      <c r="AP727" t="s">
        <v>2373</v>
      </c>
    </row>
    <row r="728" spans="1:42" x14ac:dyDescent="0.25">
      <c r="A728">
        <v>497</v>
      </c>
      <c r="B728">
        <v>271</v>
      </c>
      <c r="C728" s="4">
        <v>44035</v>
      </c>
      <c r="D728">
        <v>10</v>
      </c>
      <c r="E728" t="s">
        <v>42</v>
      </c>
      <c r="F728" t="s">
        <v>53</v>
      </c>
      <c r="G728" t="s">
        <v>56</v>
      </c>
      <c r="H728" t="s">
        <v>57</v>
      </c>
      <c r="I728" s="4">
        <v>43712</v>
      </c>
      <c r="J728">
        <v>2</v>
      </c>
      <c r="K728" t="s">
        <v>60</v>
      </c>
      <c r="L728" s="4">
        <v>43615</v>
      </c>
      <c r="M728" s="4">
        <v>43830</v>
      </c>
      <c r="N728">
        <v>2</v>
      </c>
      <c r="O728" t="s">
        <v>170</v>
      </c>
      <c r="P728" t="s">
        <v>332</v>
      </c>
      <c r="Q728">
        <v>2</v>
      </c>
      <c r="R728" t="s">
        <v>706</v>
      </c>
      <c r="S728" t="s">
        <v>1247</v>
      </c>
      <c r="T728" t="s">
        <v>1767</v>
      </c>
      <c r="U728" t="s">
        <v>180</v>
      </c>
      <c r="V728" t="s">
        <v>2047</v>
      </c>
      <c r="W728">
        <v>1070.99</v>
      </c>
      <c r="X728">
        <v>69.97</v>
      </c>
      <c r="Y728">
        <v>2</v>
      </c>
      <c r="Z728" t="s">
        <v>2207</v>
      </c>
      <c r="AA728" t="s">
        <v>2496</v>
      </c>
      <c r="AF728" s="4"/>
      <c r="AG728" s="4"/>
      <c r="AH728" t="s">
        <v>70</v>
      </c>
      <c r="AI728" t="s">
        <v>232</v>
      </c>
      <c r="AJ728" t="s">
        <v>591</v>
      </c>
      <c r="AK728" t="s">
        <v>1147</v>
      </c>
      <c r="AL728" t="s">
        <v>1610</v>
      </c>
      <c r="AM728" t="s">
        <v>69</v>
      </c>
      <c r="AN728" t="s">
        <v>1517</v>
      </c>
      <c r="AO728" t="s">
        <v>640</v>
      </c>
      <c r="AP728" t="s">
        <v>2393</v>
      </c>
    </row>
    <row r="729" spans="1:42" x14ac:dyDescent="0.25">
      <c r="A729">
        <v>498</v>
      </c>
      <c r="B729">
        <v>427</v>
      </c>
      <c r="C729" s="4">
        <v>44035</v>
      </c>
      <c r="D729">
        <v>11</v>
      </c>
      <c r="E729" t="s">
        <v>37</v>
      </c>
      <c r="F729" t="s">
        <v>48</v>
      </c>
      <c r="G729" t="s">
        <v>56</v>
      </c>
      <c r="H729" t="s">
        <v>58</v>
      </c>
      <c r="I729" s="4">
        <v>43621</v>
      </c>
      <c r="J729">
        <v>2</v>
      </c>
      <c r="K729" t="s">
        <v>60</v>
      </c>
      <c r="L729" s="4">
        <v>43615</v>
      </c>
      <c r="M729" s="4">
        <v>43830</v>
      </c>
      <c r="N729">
        <v>2</v>
      </c>
      <c r="O729" t="s">
        <v>107</v>
      </c>
      <c r="P729" t="s">
        <v>269</v>
      </c>
      <c r="Q729">
        <v>2</v>
      </c>
      <c r="R729" t="s">
        <v>707</v>
      </c>
      <c r="S729" t="s">
        <v>1248</v>
      </c>
      <c r="T729" t="s">
        <v>1768</v>
      </c>
      <c r="U729" t="s">
        <v>109</v>
      </c>
      <c r="V729" t="s">
        <v>2030</v>
      </c>
      <c r="W729">
        <v>171.96</v>
      </c>
      <c r="X729">
        <v>74.959999999999994</v>
      </c>
      <c r="Y729">
        <v>2</v>
      </c>
      <c r="Z729" t="s">
        <v>2208</v>
      </c>
      <c r="AA729" t="s">
        <v>2497</v>
      </c>
      <c r="AF729" s="4"/>
      <c r="AG729" s="4"/>
      <c r="AH729" t="s">
        <v>65</v>
      </c>
      <c r="AI729" t="s">
        <v>227</v>
      </c>
      <c r="AJ729" t="s">
        <v>435</v>
      </c>
      <c r="AK729" t="s">
        <v>997</v>
      </c>
      <c r="AL729" t="s">
        <v>1529</v>
      </c>
      <c r="AM729" t="s">
        <v>67</v>
      </c>
      <c r="AN729" t="s">
        <v>1517</v>
      </c>
      <c r="AO729" t="s">
        <v>431</v>
      </c>
      <c r="AP729" t="s">
        <v>2326</v>
      </c>
    </row>
    <row r="730" spans="1:42" x14ac:dyDescent="0.25">
      <c r="A730">
        <v>498</v>
      </c>
      <c r="B730">
        <v>427</v>
      </c>
      <c r="C730" s="4">
        <v>44035</v>
      </c>
      <c r="D730">
        <v>11</v>
      </c>
      <c r="E730" t="s">
        <v>37</v>
      </c>
      <c r="F730" t="s">
        <v>48</v>
      </c>
      <c r="G730" t="s">
        <v>56</v>
      </c>
      <c r="H730" t="s">
        <v>58</v>
      </c>
      <c r="I730" s="4">
        <v>43621</v>
      </c>
      <c r="J730">
        <v>2</v>
      </c>
      <c r="K730" t="s">
        <v>60</v>
      </c>
      <c r="L730" s="4">
        <v>43615</v>
      </c>
      <c r="M730" s="4">
        <v>43830</v>
      </c>
      <c r="N730">
        <v>2</v>
      </c>
      <c r="O730" t="s">
        <v>107</v>
      </c>
      <c r="P730" t="s">
        <v>269</v>
      </c>
      <c r="Q730">
        <v>2</v>
      </c>
      <c r="R730" t="s">
        <v>707</v>
      </c>
      <c r="S730" t="s">
        <v>1248</v>
      </c>
      <c r="T730" t="s">
        <v>1768</v>
      </c>
      <c r="U730" t="s">
        <v>109</v>
      </c>
      <c r="V730" t="s">
        <v>2030</v>
      </c>
      <c r="W730">
        <v>171.96</v>
      </c>
      <c r="X730">
        <v>74.959999999999994</v>
      </c>
      <c r="Y730">
        <v>2</v>
      </c>
      <c r="Z730" t="s">
        <v>2208</v>
      </c>
      <c r="AA730" t="s">
        <v>2497</v>
      </c>
      <c r="AF730" s="4"/>
      <c r="AG730" s="4"/>
      <c r="AH730" t="s">
        <v>80</v>
      </c>
      <c r="AI730" t="s">
        <v>242</v>
      </c>
      <c r="AJ730" t="s">
        <v>586</v>
      </c>
      <c r="AK730" t="s">
        <v>966</v>
      </c>
      <c r="AL730" t="s">
        <v>1667</v>
      </c>
      <c r="AM730" t="s">
        <v>69</v>
      </c>
      <c r="AN730" t="s">
        <v>1548</v>
      </c>
      <c r="AO730" t="s">
        <v>67</v>
      </c>
      <c r="AP730" t="s">
        <v>2373</v>
      </c>
    </row>
    <row r="731" spans="1:42" x14ac:dyDescent="0.25">
      <c r="A731">
        <v>499</v>
      </c>
      <c r="B731">
        <v>16</v>
      </c>
      <c r="C731" s="4">
        <v>44036</v>
      </c>
      <c r="D731">
        <v>2</v>
      </c>
      <c r="E731" t="s">
        <v>38</v>
      </c>
      <c r="F731" t="s">
        <v>49</v>
      </c>
      <c r="G731" t="s">
        <v>55</v>
      </c>
      <c r="H731" t="s">
        <v>57</v>
      </c>
      <c r="I731" s="4">
        <v>44009</v>
      </c>
      <c r="J731">
        <v>8</v>
      </c>
      <c r="K731" t="s">
        <v>60</v>
      </c>
      <c r="L731" s="4">
        <v>44000</v>
      </c>
      <c r="M731" s="4">
        <v>44073</v>
      </c>
      <c r="N731">
        <v>1</v>
      </c>
      <c r="O731" t="s">
        <v>70</v>
      </c>
      <c r="P731" t="s">
        <v>232</v>
      </c>
      <c r="Q731">
        <v>1</v>
      </c>
      <c r="R731" t="s">
        <v>550</v>
      </c>
      <c r="S731" t="s">
        <v>1111</v>
      </c>
      <c r="T731" t="s">
        <v>1631</v>
      </c>
      <c r="U731" t="s">
        <v>80</v>
      </c>
      <c r="V731" t="s">
        <v>1517</v>
      </c>
      <c r="W731">
        <v>57.98</v>
      </c>
      <c r="X731">
        <v>39.979999999999997</v>
      </c>
      <c r="Y731">
        <v>1</v>
      </c>
      <c r="Z731" t="s">
        <v>673</v>
      </c>
      <c r="AA731" t="s">
        <v>2348</v>
      </c>
      <c r="AF731" s="4"/>
      <c r="AG731" s="4"/>
      <c r="AH731" t="s">
        <v>70</v>
      </c>
      <c r="AI731" t="s">
        <v>232</v>
      </c>
      <c r="AJ731" t="s">
        <v>550</v>
      </c>
      <c r="AK731" t="s">
        <v>1111</v>
      </c>
      <c r="AL731" t="s">
        <v>1631</v>
      </c>
      <c r="AM731" t="s">
        <v>80</v>
      </c>
      <c r="AN731" t="s">
        <v>1517</v>
      </c>
      <c r="AO731" t="s">
        <v>673</v>
      </c>
      <c r="AP731" t="s">
        <v>2348</v>
      </c>
    </row>
    <row r="732" spans="1:42" x14ac:dyDescent="0.25">
      <c r="A732">
        <v>500</v>
      </c>
      <c r="B732">
        <v>139</v>
      </c>
      <c r="C732" s="4">
        <v>44036</v>
      </c>
      <c r="D732">
        <v>11</v>
      </c>
      <c r="E732" t="s">
        <v>37</v>
      </c>
      <c r="F732" t="s">
        <v>48</v>
      </c>
      <c r="G732" t="s">
        <v>56</v>
      </c>
      <c r="H732" t="s">
        <v>58</v>
      </c>
      <c r="I732" s="4">
        <v>43982</v>
      </c>
      <c r="J732">
        <v>9</v>
      </c>
      <c r="K732" t="s">
        <v>59</v>
      </c>
      <c r="L732" s="4">
        <v>43952</v>
      </c>
      <c r="M732" s="4">
        <v>44075</v>
      </c>
      <c r="N732">
        <v>2</v>
      </c>
      <c r="O732" t="s">
        <v>171</v>
      </c>
      <c r="P732" t="s">
        <v>333</v>
      </c>
      <c r="Q732">
        <v>2</v>
      </c>
      <c r="R732" t="s">
        <v>708</v>
      </c>
      <c r="S732" t="s">
        <v>1249</v>
      </c>
      <c r="T732" t="s">
        <v>1769</v>
      </c>
      <c r="U732" t="s">
        <v>88</v>
      </c>
      <c r="V732" t="s">
        <v>2039</v>
      </c>
      <c r="W732">
        <v>567.96</v>
      </c>
      <c r="X732">
        <v>49.96</v>
      </c>
      <c r="Y732">
        <v>2</v>
      </c>
      <c r="Z732" t="s">
        <v>2180</v>
      </c>
      <c r="AA732" t="s">
        <v>2462</v>
      </c>
      <c r="AF732" s="4"/>
      <c r="AG732" s="4"/>
      <c r="AH732" t="s">
        <v>90</v>
      </c>
      <c r="AI732" t="s">
        <v>252</v>
      </c>
      <c r="AJ732" t="s">
        <v>70</v>
      </c>
      <c r="AK732" t="s">
        <v>1040</v>
      </c>
      <c r="AL732" t="s">
        <v>1568</v>
      </c>
      <c r="AM732" t="s">
        <v>80</v>
      </c>
      <c r="AN732" t="s">
        <v>1562</v>
      </c>
      <c r="AO732" t="s">
        <v>645</v>
      </c>
      <c r="AP732" t="s">
        <v>2347</v>
      </c>
    </row>
    <row r="733" spans="1:42" x14ac:dyDescent="0.25">
      <c r="A733">
        <v>500</v>
      </c>
      <c r="B733">
        <v>139</v>
      </c>
      <c r="C733" s="4">
        <v>44036</v>
      </c>
      <c r="D733">
        <v>11</v>
      </c>
      <c r="E733" t="s">
        <v>37</v>
      </c>
      <c r="F733" t="s">
        <v>48</v>
      </c>
      <c r="G733" t="s">
        <v>56</v>
      </c>
      <c r="H733" t="s">
        <v>58</v>
      </c>
      <c r="I733" s="4">
        <v>43982</v>
      </c>
      <c r="J733">
        <v>9</v>
      </c>
      <c r="K733" t="s">
        <v>59</v>
      </c>
      <c r="L733" s="4">
        <v>43952</v>
      </c>
      <c r="M733" s="4">
        <v>44075</v>
      </c>
      <c r="N733">
        <v>2</v>
      </c>
      <c r="O733" t="s">
        <v>171</v>
      </c>
      <c r="P733" t="s">
        <v>333</v>
      </c>
      <c r="Q733">
        <v>2</v>
      </c>
      <c r="R733" t="s">
        <v>708</v>
      </c>
      <c r="S733" t="s">
        <v>1249</v>
      </c>
      <c r="T733" t="s">
        <v>1769</v>
      </c>
      <c r="U733" t="s">
        <v>88</v>
      </c>
      <c r="V733" t="s">
        <v>2039</v>
      </c>
      <c r="W733">
        <v>567.96</v>
      </c>
      <c r="X733">
        <v>49.96</v>
      </c>
      <c r="Y733">
        <v>2</v>
      </c>
      <c r="Z733" t="s">
        <v>2180</v>
      </c>
      <c r="AA733" t="s">
        <v>2462</v>
      </c>
      <c r="AF733" s="4"/>
      <c r="AG733" s="4"/>
      <c r="AH733" t="s">
        <v>84</v>
      </c>
      <c r="AI733" t="s">
        <v>246</v>
      </c>
      <c r="AJ733" t="s">
        <v>714</v>
      </c>
      <c r="AK733" t="s">
        <v>1255</v>
      </c>
      <c r="AL733" t="s">
        <v>1773</v>
      </c>
      <c r="AM733" t="s">
        <v>80</v>
      </c>
      <c r="AN733" t="s">
        <v>1548</v>
      </c>
      <c r="AO733" t="s">
        <v>410</v>
      </c>
      <c r="AP733" t="s">
        <v>2359</v>
      </c>
    </row>
    <row r="734" spans="1:42" x14ac:dyDescent="0.25">
      <c r="A734">
        <v>501</v>
      </c>
      <c r="B734">
        <v>262</v>
      </c>
      <c r="C734" s="4">
        <v>44036</v>
      </c>
      <c r="D734">
        <v>11</v>
      </c>
      <c r="E734" t="s">
        <v>37</v>
      </c>
      <c r="F734" t="s">
        <v>48</v>
      </c>
      <c r="G734" t="s">
        <v>56</v>
      </c>
      <c r="H734" t="s">
        <v>58</v>
      </c>
      <c r="I734" s="4">
        <v>43929</v>
      </c>
      <c r="J734">
        <v>7</v>
      </c>
      <c r="K734" t="s">
        <v>61</v>
      </c>
      <c r="L734" s="4">
        <v>43915</v>
      </c>
      <c r="M734" s="4">
        <v>44012</v>
      </c>
      <c r="N734">
        <v>1</v>
      </c>
      <c r="O734" t="s">
        <v>80</v>
      </c>
      <c r="P734" t="s">
        <v>242</v>
      </c>
      <c r="Q734">
        <v>1</v>
      </c>
      <c r="R734" t="s">
        <v>548</v>
      </c>
      <c r="S734" t="s">
        <v>1109</v>
      </c>
      <c r="T734" t="s">
        <v>1634</v>
      </c>
      <c r="U734" t="s">
        <v>80</v>
      </c>
      <c r="V734" t="s">
        <v>1548</v>
      </c>
      <c r="W734">
        <v>55.96</v>
      </c>
      <c r="X734">
        <v>29.98</v>
      </c>
      <c r="Y734">
        <v>1</v>
      </c>
      <c r="Z734" t="s">
        <v>67</v>
      </c>
      <c r="AA734" t="s">
        <v>2373</v>
      </c>
      <c r="AF734" s="4"/>
      <c r="AG734" s="4"/>
      <c r="AH734" t="s">
        <v>80</v>
      </c>
      <c r="AI734" t="s">
        <v>242</v>
      </c>
      <c r="AJ734" t="s">
        <v>548</v>
      </c>
      <c r="AK734" t="s">
        <v>1109</v>
      </c>
      <c r="AL734" t="s">
        <v>1634</v>
      </c>
      <c r="AM734" t="s">
        <v>80</v>
      </c>
      <c r="AN734" t="s">
        <v>1548</v>
      </c>
      <c r="AO734" t="s">
        <v>67</v>
      </c>
      <c r="AP734" t="s">
        <v>2373</v>
      </c>
    </row>
    <row r="735" spans="1:42" x14ac:dyDescent="0.25">
      <c r="A735">
        <v>502</v>
      </c>
      <c r="B735">
        <v>364</v>
      </c>
      <c r="C735" s="4">
        <v>44036</v>
      </c>
      <c r="D735">
        <v>9</v>
      </c>
      <c r="E735" t="s">
        <v>41</v>
      </c>
      <c r="F735" t="s">
        <v>52</v>
      </c>
      <c r="G735" t="s">
        <v>55</v>
      </c>
      <c r="H735" t="s">
        <v>58</v>
      </c>
      <c r="I735" s="4">
        <v>43577</v>
      </c>
      <c r="J735">
        <v>2</v>
      </c>
      <c r="L735" s="4"/>
      <c r="M735" s="4"/>
      <c r="N735">
        <v>1</v>
      </c>
      <c r="O735" t="s">
        <v>80</v>
      </c>
      <c r="P735" t="s">
        <v>242</v>
      </c>
      <c r="Q735">
        <v>1</v>
      </c>
      <c r="R735" t="s">
        <v>709</v>
      </c>
      <c r="S735" t="s">
        <v>1250</v>
      </c>
      <c r="T735" t="s">
        <v>425</v>
      </c>
      <c r="U735" t="s">
        <v>69</v>
      </c>
      <c r="V735" t="s">
        <v>1548</v>
      </c>
      <c r="W735">
        <v>125</v>
      </c>
      <c r="X735">
        <v>14.99</v>
      </c>
      <c r="Y735">
        <v>1</v>
      </c>
      <c r="Z735" t="s">
        <v>79</v>
      </c>
      <c r="AA735" t="s">
        <v>2349</v>
      </c>
      <c r="AF735" s="4"/>
      <c r="AG735" s="4"/>
      <c r="AH735" t="s">
        <v>80</v>
      </c>
      <c r="AI735" t="s">
        <v>242</v>
      </c>
      <c r="AJ735" t="s">
        <v>709</v>
      </c>
      <c r="AK735" t="s">
        <v>1250</v>
      </c>
      <c r="AL735" t="s">
        <v>425</v>
      </c>
      <c r="AM735" t="s">
        <v>69</v>
      </c>
      <c r="AN735" t="s">
        <v>1548</v>
      </c>
      <c r="AO735" t="s">
        <v>79</v>
      </c>
      <c r="AP735" t="s">
        <v>2349</v>
      </c>
    </row>
    <row r="736" spans="1:42" x14ac:dyDescent="0.25">
      <c r="A736">
        <v>503</v>
      </c>
      <c r="B736">
        <v>113</v>
      </c>
      <c r="C736" s="4">
        <v>44037</v>
      </c>
      <c r="D736">
        <v>11</v>
      </c>
      <c r="E736" t="s">
        <v>37</v>
      </c>
      <c r="F736" t="s">
        <v>48</v>
      </c>
      <c r="G736" t="s">
        <v>55</v>
      </c>
      <c r="H736" t="s">
        <v>58</v>
      </c>
      <c r="I736" s="4">
        <v>43844</v>
      </c>
      <c r="J736">
        <v>4</v>
      </c>
      <c r="K736" t="s">
        <v>61</v>
      </c>
      <c r="L736" s="4">
        <v>43831</v>
      </c>
      <c r="M736" s="4">
        <v>43861</v>
      </c>
      <c r="N736">
        <v>1</v>
      </c>
      <c r="O736" t="s">
        <v>80</v>
      </c>
      <c r="P736" t="s">
        <v>242</v>
      </c>
      <c r="Q736">
        <v>1</v>
      </c>
      <c r="R736" t="s">
        <v>649</v>
      </c>
      <c r="S736" t="s">
        <v>1193</v>
      </c>
      <c r="T736" t="s">
        <v>1717</v>
      </c>
      <c r="U736" t="s">
        <v>80</v>
      </c>
      <c r="V736" t="s">
        <v>1548</v>
      </c>
      <c r="W736">
        <v>65.900000000000006</v>
      </c>
      <c r="X736">
        <v>29.98</v>
      </c>
      <c r="Y736">
        <v>1</v>
      </c>
      <c r="Z736" t="s">
        <v>70</v>
      </c>
      <c r="AA736" t="s">
        <v>2341</v>
      </c>
      <c r="AF736" s="4"/>
      <c r="AG736" s="4"/>
      <c r="AH736" t="s">
        <v>80</v>
      </c>
      <c r="AI736" t="s">
        <v>242</v>
      </c>
      <c r="AJ736" t="s">
        <v>649</v>
      </c>
      <c r="AK736" t="s">
        <v>1193</v>
      </c>
      <c r="AL736" t="s">
        <v>1717</v>
      </c>
      <c r="AM736" t="s">
        <v>80</v>
      </c>
      <c r="AN736" t="s">
        <v>1548</v>
      </c>
      <c r="AO736" t="s">
        <v>70</v>
      </c>
      <c r="AP736" t="s">
        <v>2341</v>
      </c>
    </row>
    <row r="737" spans="1:42" x14ac:dyDescent="0.25">
      <c r="A737">
        <v>504</v>
      </c>
      <c r="B737">
        <v>233</v>
      </c>
      <c r="C737" s="4">
        <v>44037</v>
      </c>
      <c r="D737">
        <v>2</v>
      </c>
      <c r="E737" t="s">
        <v>38</v>
      </c>
      <c r="F737" t="s">
        <v>49</v>
      </c>
      <c r="G737" t="s">
        <v>55</v>
      </c>
      <c r="H737" t="s">
        <v>57</v>
      </c>
      <c r="I737" s="4">
        <v>43719</v>
      </c>
      <c r="J737">
        <v>3</v>
      </c>
      <c r="K737" t="s">
        <v>59</v>
      </c>
      <c r="L737" s="4">
        <v>43615</v>
      </c>
      <c r="M737" s="4">
        <v>43830</v>
      </c>
      <c r="N737">
        <v>1</v>
      </c>
      <c r="O737" t="s">
        <v>67</v>
      </c>
      <c r="P737" t="s">
        <v>229</v>
      </c>
      <c r="Q737">
        <v>1</v>
      </c>
      <c r="R737" t="s">
        <v>468</v>
      </c>
      <c r="S737" t="s">
        <v>1031</v>
      </c>
      <c r="T737" t="s">
        <v>1561</v>
      </c>
      <c r="U737" t="s">
        <v>67</v>
      </c>
      <c r="V737" t="s">
        <v>1548</v>
      </c>
      <c r="W737">
        <v>98.97</v>
      </c>
      <c r="X737">
        <v>44.97</v>
      </c>
      <c r="Y737">
        <v>1</v>
      </c>
      <c r="Z737" t="s">
        <v>90</v>
      </c>
      <c r="AA737" t="s">
        <v>2328</v>
      </c>
      <c r="AF737" s="4"/>
      <c r="AG737" s="4"/>
      <c r="AH737" t="s">
        <v>67</v>
      </c>
      <c r="AI737" t="s">
        <v>229</v>
      </c>
      <c r="AJ737" t="s">
        <v>468</v>
      </c>
      <c r="AK737" t="s">
        <v>1031</v>
      </c>
      <c r="AL737" t="s">
        <v>1561</v>
      </c>
      <c r="AM737" t="s">
        <v>67</v>
      </c>
      <c r="AN737" t="s">
        <v>1548</v>
      </c>
      <c r="AO737" t="s">
        <v>90</v>
      </c>
      <c r="AP737" t="s">
        <v>2328</v>
      </c>
    </row>
    <row r="738" spans="1:42" x14ac:dyDescent="0.25">
      <c r="A738">
        <v>505</v>
      </c>
      <c r="B738">
        <v>321</v>
      </c>
      <c r="C738" s="4">
        <v>44037</v>
      </c>
      <c r="D738">
        <v>9</v>
      </c>
      <c r="E738" t="s">
        <v>41</v>
      </c>
      <c r="F738" t="s">
        <v>52</v>
      </c>
      <c r="G738" t="s">
        <v>55</v>
      </c>
      <c r="H738" t="s">
        <v>57</v>
      </c>
      <c r="I738" s="4">
        <v>43737</v>
      </c>
      <c r="J738">
        <v>3</v>
      </c>
      <c r="K738" t="s">
        <v>59</v>
      </c>
      <c r="L738" s="4">
        <v>43615</v>
      </c>
      <c r="M738" s="4">
        <v>43830</v>
      </c>
      <c r="N738">
        <v>1</v>
      </c>
      <c r="O738" t="s">
        <v>79</v>
      </c>
      <c r="P738" t="s">
        <v>241</v>
      </c>
      <c r="Q738">
        <v>1</v>
      </c>
      <c r="R738" t="s">
        <v>541</v>
      </c>
      <c r="S738" t="s">
        <v>968</v>
      </c>
      <c r="T738" t="s">
        <v>1629</v>
      </c>
      <c r="U738" t="s">
        <v>69</v>
      </c>
      <c r="V738" t="s">
        <v>1548</v>
      </c>
      <c r="W738">
        <v>86.9</v>
      </c>
      <c r="X738">
        <v>14.99</v>
      </c>
      <c r="Y738">
        <v>1</v>
      </c>
      <c r="Z738" t="s">
        <v>86</v>
      </c>
      <c r="AA738" t="s">
        <v>2350</v>
      </c>
      <c r="AF738" s="4"/>
      <c r="AG738" s="4"/>
      <c r="AH738" t="s">
        <v>79</v>
      </c>
      <c r="AI738" t="s">
        <v>241</v>
      </c>
      <c r="AJ738" t="s">
        <v>541</v>
      </c>
      <c r="AK738" t="s">
        <v>968</v>
      </c>
      <c r="AL738" t="s">
        <v>1629</v>
      </c>
      <c r="AM738" t="s">
        <v>69</v>
      </c>
      <c r="AN738" t="s">
        <v>1548</v>
      </c>
      <c r="AO738" t="s">
        <v>86</v>
      </c>
      <c r="AP738" t="s">
        <v>2350</v>
      </c>
    </row>
    <row r="739" spans="1:42" x14ac:dyDescent="0.25">
      <c r="A739">
        <v>506</v>
      </c>
      <c r="B739">
        <v>408</v>
      </c>
      <c r="C739" s="4">
        <v>44037</v>
      </c>
      <c r="D739">
        <v>9</v>
      </c>
      <c r="E739" t="s">
        <v>41</v>
      </c>
      <c r="F739" t="s">
        <v>52</v>
      </c>
      <c r="G739" t="s">
        <v>55</v>
      </c>
      <c r="H739" t="s">
        <v>57</v>
      </c>
      <c r="I739" s="4">
        <v>43674</v>
      </c>
      <c r="J739">
        <v>3</v>
      </c>
      <c r="K739" t="s">
        <v>59</v>
      </c>
      <c r="L739" s="4">
        <v>43615</v>
      </c>
      <c r="M739" s="4">
        <v>43830</v>
      </c>
      <c r="N739">
        <v>1</v>
      </c>
      <c r="O739" t="s">
        <v>67</v>
      </c>
      <c r="P739" t="s">
        <v>229</v>
      </c>
      <c r="Q739">
        <v>1</v>
      </c>
      <c r="R739" t="s">
        <v>710</v>
      </c>
      <c r="S739" t="s">
        <v>1251</v>
      </c>
      <c r="T739" t="s">
        <v>1517</v>
      </c>
      <c r="U739" t="s">
        <v>67</v>
      </c>
      <c r="V739" t="s">
        <v>1548</v>
      </c>
      <c r="W739">
        <v>59.97</v>
      </c>
      <c r="X739">
        <v>44.97</v>
      </c>
      <c r="Y739">
        <v>1</v>
      </c>
      <c r="Z739" t="s">
        <v>90</v>
      </c>
      <c r="AA739" t="s">
        <v>2328</v>
      </c>
      <c r="AF739" s="4"/>
      <c r="AG739" s="4"/>
      <c r="AH739" t="s">
        <v>67</v>
      </c>
      <c r="AI739" t="s">
        <v>229</v>
      </c>
      <c r="AJ739" t="s">
        <v>710</v>
      </c>
      <c r="AK739" t="s">
        <v>1251</v>
      </c>
      <c r="AL739" t="s">
        <v>1517</v>
      </c>
      <c r="AM739" t="s">
        <v>67</v>
      </c>
      <c r="AN739" t="s">
        <v>1548</v>
      </c>
      <c r="AO739" t="s">
        <v>90</v>
      </c>
      <c r="AP739" t="s">
        <v>2328</v>
      </c>
    </row>
    <row r="740" spans="1:42" x14ac:dyDescent="0.25">
      <c r="A740">
        <v>507</v>
      </c>
      <c r="B740">
        <v>452</v>
      </c>
      <c r="C740" s="4">
        <v>44038</v>
      </c>
      <c r="D740">
        <v>9</v>
      </c>
      <c r="E740" t="s">
        <v>41</v>
      </c>
      <c r="F740" t="s">
        <v>52</v>
      </c>
      <c r="G740" t="s">
        <v>55</v>
      </c>
      <c r="H740" t="s">
        <v>58</v>
      </c>
      <c r="I740" s="4">
        <v>43598</v>
      </c>
      <c r="J740">
        <v>3</v>
      </c>
      <c r="L740" s="4"/>
      <c r="M740" s="4"/>
      <c r="N740">
        <v>1</v>
      </c>
      <c r="O740" t="s">
        <v>67</v>
      </c>
      <c r="P740" t="s">
        <v>229</v>
      </c>
      <c r="Q740">
        <v>1</v>
      </c>
      <c r="R740" t="s">
        <v>557</v>
      </c>
      <c r="S740" t="s">
        <v>1030</v>
      </c>
      <c r="T740" t="s">
        <v>1513</v>
      </c>
      <c r="U740" t="s">
        <v>69</v>
      </c>
      <c r="V740" t="s">
        <v>1548</v>
      </c>
      <c r="W740">
        <v>29.99</v>
      </c>
      <c r="X740">
        <v>14.99</v>
      </c>
      <c r="Y740">
        <v>1</v>
      </c>
      <c r="Z740" t="s">
        <v>652</v>
      </c>
      <c r="AA740" t="s">
        <v>2352</v>
      </c>
      <c r="AF740" s="4"/>
      <c r="AG740" s="4"/>
      <c r="AH740" t="s">
        <v>67</v>
      </c>
      <c r="AI740" t="s">
        <v>229</v>
      </c>
      <c r="AJ740" t="s">
        <v>557</v>
      </c>
      <c r="AK740" t="s">
        <v>1030</v>
      </c>
      <c r="AL740" t="s">
        <v>1513</v>
      </c>
      <c r="AM740" t="s">
        <v>69</v>
      </c>
      <c r="AN740" t="s">
        <v>1548</v>
      </c>
      <c r="AO740" t="s">
        <v>652</v>
      </c>
      <c r="AP740" t="s">
        <v>2352</v>
      </c>
    </row>
    <row r="741" spans="1:42" x14ac:dyDescent="0.25">
      <c r="A741">
        <v>508</v>
      </c>
      <c r="B741">
        <v>54</v>
      </c>
      <c r="C741" s="4">
        <v>44040</v>
      </c>
      <c r="D741">
        <v>11</v>
      </c>
      <c r="E741" t="s">
        <v>37</v>
      </c>
      <c r="F741" t="s">
        <v>48</v>
      </c>
      <c r="G741" t="s">
        <v>56</v>
      </c>
      <c r="H741" t="s">
        <v>57</v>
      </c>
      <c r="I741" s="4">
        <v>43891</v>
      </c>
      <c r="J741">
        <v>5</v>
      </c>
      <c r="K741" t="s">
        <v>60</v>
      </c>
      <c r="L741" s="4">
        <v>43831</v>
      </c>
      <c r="M741" s="4">
        <v>43921</v>
      </c>
      <c r="N741">
        <v>1</v>
      </c>
      <c r="O741" t="s">
        <v>80</v>
      </c>
      <c r="P741" t="s">
        <v>242</v>
      </c>
      <c r="Q741">
        <v>1</v>
      </c>
      <c r="R741" t="s">
        <v>709</v>
      </c>
      <c r="S741" t="s">
        <v>1250</v>
      </c>
      <c r="T741" t="s">
        <v>425</v>
      </c>
      <c r="U741" t="s">
        <v>69</v>
      </c>
      <c r="V741" t="s">
        <v>1548</v>
      </c>
      <c r="W741">
        <v>125</v>
      </c>
      <c r="X741">
        <v>14.99</v>
      </c>
      <c r="Y741">
        <v>1</v>
      </c>
      <c r="Z741" t="s">
        <v>79</v>
      </c>
      <c r="AA741" t="s">
        <v>2349</v>
      </c>
      <c r="AF741" s="4"/>
      <c r="AG741" s="4"/>
      <c r="AH741" t="s">
        <v>80</v>
      </c>
      <c r="AI741" t="s">
        <v>242</v>
      </c>
      <c r="AJ741" t="s">
        <v>709</v>
      </c>
      <c r="AK741" t="s">
        <v>1250</v>
      </c>
      <c r="AL741" t="s">
        <v>425</v>
      </c>
      <c r="AM741" t="s">
        <v>69</v>
      </c>
      <c r="AN741" t="s">
        <v>1548</v>
      </c>
      <c r="AO741" t="s">
        <v>79</v>
      </c>
      <c r="AP741" t="s">
        <v>2349</v>
      </c>
    </row>
    <row r="742" spans="1:42" x14ac:dyDescent="0.25">
      <c r="A742">
        <v>509</v>
      </c>
      <c r="B742">
        <v>127</v>
      </c>
      <c r="C742" s="4">
        <v>44040</v>
      </c>
      <c r="D742">
        <v>5</v>
      </c>
      <c r="E742" t="s">
        <v>36</v>
      </c>
      <c r="F742" t="s">
        <v>47</v>
      </c>
      <c r="G742" t="s">
        <v>55</v>
      </c>
      <c r="H742" t="s">
        <v>58</v>
      </c>
      <c r="I742" s="4">
        <v>43587</v>
      </c>
      <c r="J742">
        <v>2</v>
      </c>
      <c r="L742" s="4"/>
      <c r="M742" s="4"/>
      <c r="N742">
        <v>1</v>
      </c>
      <c r="O742" t="s">
        <v>80</v>
      </c>
      <c r="P742" t="s">
        <v>242</v>
      </c>
      <c r="Q742">
        <v>1</v>
      </c>
      <c r="R742" t="s">
        <v>569</v>
      </c>
      <c r="S742" t="s">
        <v>1128</v>
      </c>
      <c r="T742" t="s">
        <v>1652</v>
      </c>
      <c r="U742" t="s">
        <v>69</v>
      </c>
      <c r="V742" t="s">
        <v>1548</v>
      </c>
      <c r="W742">
        <v>13.99</v>
      </c>
      <c r="X742">
        <v>14.99</v>
      </c>
      <c r="Y742">
        <v>1</v>
      </c>
      <c r="Z742" t="s">
        <v>79</v>
      </c>
      <c r="AA742" t="s">
        <v>2349</v>
      </c>
      <c r="AF742" s="4"/>
      <c r="AG742" s="4"/>
      <c r="AH742" t="s">
        <v>80</v>
      </c>
      <c r="AI742" t="s">
        <v>242</v>
      </c>
      <c r="AJ742" t="s">
        <v>569</v>
      </c>
      <c r="AK742" t="s">
        <v>1128</v>
      </c>
      <c r="AL742" t="s">
        <v>1652</v>
      </c>
      <c r="AM742" t="s">
        <v>69</v>
      </c>
      <c r="AN742" t="s">
        <v>1548</v>
      </c>
      <c r="AO742" t="s">
        <v>79</v>
      </c>
      <c r="AP742" t="s">
        <v>2349</v>
      </c>
    </row>
    <row r="743" spans="1:42" x14ac:dyDescent="0.25">
      <c r="A743">
        <v>510</v>
      </c>
      <c r="B743">
        <v>309</v>
      </c>
      <c r="C743" s="4">
        <v>44041</v>
      </c>
      <c r="D743">
        <v>10</v>
      </c>
      <c r="E743" t="s">
        <v>42</v>
      </c>
      <c r="F743" t="s">
        <v>53</v>
      </c>
      <c r="G743" t="s">
        <v>55</v>
      </c>
      <c r="H743" t="s">
        <v>58</v>
      </c>
      <c r="I743" s="4">
        <v>43830</v>
      </c>
      <c r="J743">
        <v>15</v>
      </c>
      <c r="K743" t="s">
        <v>62</v>
      </c>
      <c r="L743" s="4">
        <v>43615</v>
      </c>
      <c r="M743" s="4">
        <v>44413</v>
      </c>
      <c r="N743">
        <v>2</v>
      </c>
      <c r="O743" t="s">
        <v>172</v>
      </c>
      <c r="P743" t="s">
        <v>334</v>
      </c>
      <c r="Q743">
        <v>2</v>
      </c>
      <c r="R743" t="s">
        <v>711</v>
      </c>
      <c r="S743" t="s">
        <v>1252</v>
      </c>
      <c r="T743" t="s">
        <v>1770</v>
      </c>
      <c r="U743" t="s">
        <v>180</v>
      </c>
      <c r="V743" t="s">
        <v>2031</v>
      </c>
      <c r="W743">
        <v>274.97000000000003</v>
      </c>
      <c r="X743">
        <v>54.97</v>
      </c>
      <c r="Y743">
        <v>2</v>
      </c>
      <c r="Z743" t="s">
        <v>2095</v>
      </c>
      <c r="AA743" t="s">
        <v>2363</v>
      </c>
      <c r="AF743" s="4"/>
      <c r="AG743" s="4"/>
      <c r="AH743" t="s">
        <v>84</v>
      </c>
      <c r="AI743" t="s">
        <v>246</v>
      </c>
      <c r="AJ743" t="s">
        <v>438</v>
      </c>
      <c r="AK743" t="s">
        <v>1000</v>
      </c>
      <c r="AL743" t="s">
        <v>1532</v>
      </c>
      <c r="AM743" t="s">
        <v>80</v>
      </c>
      <c r="AN743" t="s">
        <v>1548</v>
      </c>
      <c r="AO743" t="s">
        <v>645</v>
      </c>
      <c r="AP743" t="s">
        <v>2347</v>
      </c>
    </row>
    <row r="744" spans="1:42" x14ac:dyDescent="0.25">
      <c r="A744">
        <v>510</v>
      </c>
      <c r="B744">
        <v>309</v>
      </c>
      <c r="C744" s="4">
        <v>44041</v>
      </c>
      <c r="D744">
        <v>10</v>
      </c>
      <c r="E744" t="s">
        <v>42</v>
      </c>
      <c r="F744" t="s">
        <v>53</v>
      </c>
      <c r="G744" t="s">
        <v>55</v>
      </c>
      <c r="H744" t="s">
        <v>58</v>
      </c>
      <c r="I744" s="4">
        <v>43830</v>
      </c>
      <c r="J744">
        <v>15</v>
      </c>
      <c r="K744" t="s">
        <v>62</v>
      </c>
      <c r="L744" s="4">
        <v>43615</v>
      </c>
      <c r="M744" s="4">
        <v>44413</v>
      </c>
      <c r="N744">
        <v>2</v>
      </c>
      <c r="O744" t="s">
        <v>172</v>
      </c>
      <c r="P744" t="s">
        <v>334</v>
      </c>
      <c r="Q744">
        <v>2</v>
      </c>
      <c r="R744" t="s">
        <v>711</v>
      </c>
      <c r="S744" t="s">
        <v>1252</v>
      </c>
      <c r="T744" t="s">
        <v>1770</v>
      </c>
      <c r="U744" t="s">
        <v>180</v>
      </c>
      <c r="V744" t="s">
        <v>2031</v>
      </c>
      <c r="W744">
        <v>274.97000000000003</v>
      </c>
      <c r="X744">
        <v>54.97</v>
      </c>
      <c r="Y744">
        <v>2</v>
      </c>
      <c r="Z744" t="s">
        <v>2095</v>
      </c>
      <c r="AA744" t="s">
        <v>2363</v>
      </c>
      <c r="AF744" s="4"/>
      <c r="AG744" s="4"/>
      <c r="AH744" t="s">
        <v>69</v>
      </c>
      <c r="AI744" t="s">
        <v>231</v>
      </c>
      <c r="AJ744" t="s">
        <v>448</v>
      </c>
      <c r="AK744" t="s">
        <v>1010</v>
      </c>
      <c r="AL744" t="s">
        <v>1540</v>
      </c>
      <c r="AM744" t="s">
        <v>69</v>
      </c>
      <c r="AN744" t="s">
        <v>1577</v>
      </c>
      <c r="AO744" t="s">
        <v>69</v>
      </c>
      <c r="AP744" t="s">
        <v>2360</v>
      </c>
    </row>
    <row r="745" spans="1:42" x14ac:dyDescent="0.25">
      <c r="A745">
        <v>511</v>
      </c>
      <c r="B745">
        <v>317</v>
      </c>
      <c r="C745" s="4">
        <v>44041</v>
      </c>
      <c r="D745">
        <v>7</v>
      </c>
      <c r="E745" t="s">
        <v>35</v>
      </c>
      <c r="F745" t="s">
        <v>46</v>
      </c>
      <c r="G745" t="s">
        <v>55</v>
      </c>
      <c r="H745" t="s">
        <v>58</v>
      </c>
      <c r="I745" s="4">
        <v>43623</v>
      </c>
      <c r="J745">
        <v>3</v>
      </c>
      <c r="K745" t="s">
        <v>59</v>
      </c>
      <c r="L745" s="4">
        <v>43615</v>
      </c>
      <c r="M745" s="4">
        <v>43830</v>
      </c>
      <c r="N745">
        <v>1</v>
      </c>
      <c r="O745" t="s">
        <v>86</v>
      </c>
      <c r="P745" t="s">
        <v>248</v>
      </c>
      <c r="Q745">
        <v>1</v>
      </c>
      <c r="R745" t="s">
        <v>432</v>
      </c>
      <c r="S745" t="s">
        <v>995</v>
      </c>
      <c r="T745" t="s">
        <v>1527</v>
      </c>
      <c r="U745" t="s">
        <v>80</v>
      </c>
      <c r="V745" t="s">
        <v>1577</v>
      </c>
      <c r="W745">
        <v>73.98</v>
      </c>
      <c r="X745">
        <v>49.98</v>
      </c>
      <c r="Y745">
        <v>1</v>
      </c>
      <c r="Z745" t="s">
        <v>549</v>
      </c>
      <c r="AA745" t="s">
        <v>2362</v>
      </c>
      <c r="AF745" s="4"/>
      <c r="AG745" s="4"/>
      <c r="AH745" t="s">
        <v>86</v>
      </c>
      <c r="AI745" t="s">
        <v>248</v>
      </c>
      <c r="AJ745" t="s">
        <v>432</v>
      </c>
      <c r="AK745" t="s">
        <v>995</v>
      </c>
      <c r="AL745" t="s">
        <v>1527</v>
      </c>
      <c r="AM745" t="s">
        <v>80</v>
      </c>
      <c r="AN745" t="s">
        <v>1577</v>
      </c>
      <c r="AO745" t="s">
        <v>549</v>
      </c>
      <c r="AP745" t="s">
        <v>2362</v>
      </c>
    </row>
    <row r="746" spans="1:42" x14ac:dyDescent="0.25">
      <c r="A746">
        <v>512</v>
      </c>
      <c r="B746">
        <v>381</v>
      </c>
      <c r="C746" s="4">
        <v>44041</v>
      </c>
      <c r="D746">
        <v>4</v>
      </c>
      <c r="E746" t="s">
        <v>40</v>
      </c>
      <c r="F746" t="s">
        <v>51</v>
      </c>
      <c r="G746" t="s">
        <v>55</v>
      </c>
      <c r="H746" t="s">
        <v>58</v>
      </c>
      <c r="I746" s="4">
        <v>43653</v>
      </c>
      <c r="J746">
        <v>2</v>
      </c>
      <c r="K746" t="s">
        <v>60</v>
      </c>
      <c r="L746" s="4">
        <v>43615</v>
      </c>
      <c r="M746" s="4">
        <v>43830</v>
      </c>
      <c r="N746">
        <v>1</v>
      </c>
      <c r="O746" t="s">
        <v>78</v>
      </c>
      <c r="P746" t="s">
        <v>240</v>
      </c>
      <c r="Q746">
        <v>1</v>
      </c>
      <c r="R746" t="s">
        <v>67</v>
      </c>
      <c r="S746" t="s">
        <v>1120</v>
      </c>
      <c r="T746" t="s">
        <v>1643</v>
      </c>
      <c r="U746" t="s">
        <v>69</v>
      </c>
      <c r="V746" t="s">
        <v>1548</v>
      </c>
      <c r="W746">
        <v>3.99</v>
      </c>
      <c r="X746">
        <v>14.99</v>
      </c>
      <c r="Y746">
        <v>1</v>
      </c>
      <c r="Z746" t="s">
        <v>469</v>
      </c>
      <c r="AA746" t="s">
        <v>2339</v>
      </c>
      <c r="AF746" s="4"/>
      <c r="AG746" s="4"/>
      <c r="AH746" t="s">
        <v>78</v>
      </c>
      <c r="AI746" t="s">
        <v>240</v>
      </c>
      <c r="AJ746" t="s">
        <v>67</v>
      </c>
      <c r="AK746" t="s">
        <v>1120</v>
      </c>
      <c r="AL746" t="s">
        <v>1643</v>
      </c>
      <c r="AM746" t="s">
        <v>69</v>
      </c>
      <c r="AN746" t="s">
        <v>1548</v>
      </c>
      <c r="AO746" t="s">
        <v>469</v>
      </c>
      <c r="AP746" t="s">
        <v>2339</v>
      </c>
    </row>
    <row r="747" spans="1:42" x14ac:dyDescent="0.25">
      <c r="A747">
        <v>513</v>
      </c>
      <c r="B747">
        <v>275</v>
      </c>
      <c r="C747" s="4">
        <v>44042</v>
      </c>
      <c r="D747">
        <v>5</v>
      </c>
      <c r="E747" t="s">
        <v>36</v>
      </c>
      <c r="F747" t="s">
        <v>47</v>
      </c>
      <c r="G747" t="s">
        <v>55</v>
      </c>
      <c r="H747" t="s">
        <v>58</v>
      </c>
      <c r="I747" s="4">
        <v>43820</v>
      </c>
      <c r="J747">
        <v>2</v>
      </c>
      <c r="K747" t="s">
        <v>60</v>
      </c>
      <c r="L747" s="4">
        <v>43615</v>
      </c>
      <c r="M747" s="4">
        <v>43830</v>
      </c>
      <c r="N747">
        <v>1</v>
      </c>
      <c r="O747" t="s">
        <v>65</v>
      </c>
      <c r="P747" t="s">
        <v>227</v>
      </c>
      <c r="Q747">
        <v>1</v>
      </c>
      <c r="R747" t="s">
        <v>545</v>
      </c>
      <c r="S747" t="s">
        <v>1106</v>
      </c>
      <c r="T747" t="s">
        <v>1632</v>
      </c>
      <c r="U747" t="s">
        <v>80</v>
      </c>
      <c r="V747" t="s">
        <v>1517</v>
      </c>
      <c r="W747">
        <v>640</v>
      </c>
      <c r="X747">
        <v>39.979999999999997</v>
      </c>
      <c r="Y747">
        <v>1</v>
      </c>
      <c r="Z747" t="s">
        <v>431</v>
      </c>
      <c r="AA747" t="s">
        <v>2326</v>
      </c>
      <c r="AF747" s="4"/>
      <c r="AG747" s="4"/>
      <c r="AH747" t="s">
        <v>65</v>
      </c>
      <c r="AI747" t="s">
        <v>227</v>
      </c>
      <c r="AJ747" t="s">
        <v>545</v>
      </c>
      <c r="AK747" t="s">
        <v>1106</v>
      </c>
      <c r="AL747" t="s">
        <v>1632</v>
      </c>
      <c r="AM747" t="s">
        <v>80</v>
      </c>
      <c r="AN747" t="s">
        <v>1517</v>
      </c>
      <c r="AO747" t="s">
        <v>431</v>
      </c>
      <c r="AP747" t="s">
        <v>2326</v>
      </c>
    </row>
    <row r="748" spans="1:42" x14ac:dyDescent="0.25">
      <c r="A748">
        <v>514</v>
      </c>
      <c r="B748">
        <v>371</v>
      </c>
      <c r="C748" s="4">
        <v>44042</v>
      </c>
      <c r="D748">
        <v>1</v>
      </c>
      <c r="E748" t="s">
        <v>39</v>
      </c>
      <c r="F748" t="s">
        <v>50</v>
      </c>
      <c r="G748" t="s">
        <v>56</v>
      </c>
      <c r="H748" t="s">
        <v>57</v>
      </c>
      <c r="I748" s="4">
        <v>43827</v>
      </c>
      <c r="J748">
        <v>1</v>
      </c>
      <c r="K748" t="s">
        <v>61</v>
      </c>
      <c r="L748" s="4">
        <v>43615</v>
      </c>
      <c r="M748" s="4">
        <v>43830</v>
      </c>
      <c r="N748">
        <v>1</v>
      </c>
      <c r="O748" t="s">
        <v>69</v>
      </c>
      <c r="P748" t="s">
        <v>231</v>
      </c>
      <c r="Q748">
        <v>1</v>
      </c>
      <c r="R748" t="s">
        <v>393</v>
      </c>
      <c r="S748" t="s">
        <v>955</v>
      </c>
      <c r="T748" t="s">
        <v>1489</v>
      </c>
      <c r="U748" t="s">
        <v>67</v>
      </c>
      <c r="V748" t="s">
        <v>1517</v>
      </c>
      <c r="W748">
        <v>86.85</v>
      </c>
      <c r="X748">
        <v>59.97</v>
      </c>
      <c r="Y748">
        <v>1</v>
      </c>
      <c r="Z748" t="s">
        <v>78</v>
      </c>
      <c r="AA748" t="s">
        <v>2330</v>
      </c>
      <c r="AF748" s="4"/>
      <c r="AG748" s="4"/>
      <c r="AH748" t="s">
        <v>69</v>
      </c>
      <c r="AI748" t="s">
        <v>231</v>
      </c>
      <c r="AJ748" t="s">
        <v>393</v>
      </c>
      <c r="AK748" t="s">
        <v>955</v>
      </c>
      <c r="AL748" t="s">
        <v>1489</v>
      </c>
      <c r="AM748" t="s">
        <v>67</v>
      </c>
      <c r="AN748" t="s">
        <v>1517</v>
      </c>
      <c r="AO748" t="s">
        <v>78</v>
      </c>
      <c r="AP748" t="s">
        <v>2330</v>
      </c>
    </row>
    <row r="749" spans="1:42" x14ac:dyDescent="0.25">
      <c r="A749">
        <v>515</v>
      </c>
      <c r="B749">
        <v>362</v>
      </c>
      <c r="C749" s="4">
        <v>44043</v>
      </c>
      <c r="D749">
        <v>9</v>
      </c>
      <c r="E749" t="s">
        <v>41</v>
      </c>
      <c r="F749" t="s">
        <v>52</v>
      </c>
      <c r="G749" t="s">
        <v>56</v>
      </c>
      <c r="H749" t="s">
        <v>57</v>
      </c>
      <c r="I749" s="4">
        <v>43718</v>
      </c>
      <c r="J749">
        <v>2</v>
      </c>
      <c r="K749" t="s">
        <v>60</v>
      </c>
      <c r="L749" s="4">
        <v>43615</v>
      </c>
      <c r="M749" s="4">
        <v>43830</v>
      </c>
      <c r="N749">
        <v>1</v>
      </c>
      <c r="O749" t="s">
        <v>79</v>
      </c>
      <c r="P749" t="s">
        <v>241</v>
      </c>
      <c r="Q749">
        <v>1</v>
      </c>
      <c r="R749" t="s">
        <v>403</v>
      </c>
      <c r="S749" t="s">
        <v>965</v>
      </c>
      <c r="T749" t="s">
        <v>422</v>
      </c>
      <c r="U749" t="s">
        <v>67</v>
      </c>
      <c r="V749" t="s">
        <v>1548</v>
      </c>
      <c r="W749">
        <v>360</v>
      </c>
      <c r="X749">
        <v>44.97</v>
      </c>
      <c r="Y749">
        <v>1</v>
      </c>
      <c r="Z749" t="s">
        <v>455</v>
      </c>
      <c r="AA749" t="s">
        <v>2340</v>
      </c>
      <c r="AF749" s="4"/>
      <c r="AG749" s="4"/>
      <c r="AH749" t="s">
        <v>79</v>
      </c>
      <c r="AI749" t="s">
        <v>241</v>
      </c>
      <c r="AJ749" t="s">
        <v>403</v>
      </c>
      <c r="AK749" t="s">
        <v>965</v>
      </c>
      <c r="AL749" t="s">
        <v>422</v>
      </c>
      <c r="AM749" t="s">
        <v>67</v>
      </c>
      <c r="AN749" t="s">
        <v>1548</v>
      </c>
      <c r="AO749" t="s">
        <v>455</v>
      </c>
      <c r="AP749" t="s">
        <v>2340</v>
      </c>
    </row>
    <row r="750" spans="1:42" x14ac:dyDescent="0.25">
      <c r="A750">
        <v>516</v>
      </c>
      <c r="B750">
        <v>404</v>
      </c>
      <c r="C750" s="4">
        <v>44044</v>
      </c>
      <c r="D750">
        <v>7</v>
      </c>
      <c r="E750" t="s">
        <v>35</v>
      </c>
      <c r="F750" t="s">
        <v>46</v>
      </c>
      <c r="G750" t="s">
        <v>55</v>
      </c>
      <c r="H750" t="s">
        <v>58</v>
      </c>
      <c r="I750" s="4">
        <v>43699</v>
      </c>
      <c r="J750">
        <v>2</v>
      </c>
      <c r="K750" t="s">
        <v>60</v>
      </c>
      <c r="L750" s="4">
        <v>43615</v>
      </c>
      <c r="M750" s="4">
        <v>43830</v>
      </c>
      <c r="N750">
        <v>1</v>
      </c>
      <c r="O750" t="s">
        <v>86</v>
      </c>
      <c r="P750" t="s">
        <v>248</v>
      </c>
      <c r="Q750">
        <v>1</v>
      </c>
      <c r="R750" t="s">
        <v>584</v>
      </c>
      <c r="S750" t="s">
        <v>1062</v>
      </c>
      <c r="T750" t="s">
        <v>1665</v>
      </c>
      <c r="U750" t="s">
        <v>80</v>
      </c>
      <c r="V750" t="s">
        <v>1577</v>
      </c>
      <c r="W750">
        <v>123.94</v>
      </c>
      <c r="X750">
        <v>49.98</v>
      </c>
      <c r="Y750">
        <v>1</v>
      </c>
      <c r="Z750" t="s">
        <v>530</v>
      </c>
      <c r="AA750" t="s">
        <v>2367</v>
      </c>
      <c r="AF750" s="4"/>
      <c r="AG750" s="4"/>
      <c r="AH750" t="s">
        <v>86</v>
      </c>
      <c r="AI750" t="s">
        <v>248</v>
      </c>
      <c r="AJ750" t="s">
        <v>584</v>
      </c>
      <c r="AK750" t="s">
        <v>1062</v>
      </c>
      <c r="AL750" t="s">
        <v>1665</v>
      </c>
      <c r="AM750" t="s">
        <v>80</v>
      </c>
      <c r="AN750" t="s">
        <v>1577</v>
      </c>
      <c r="AO750" t="s">
        <v>530</v>
      </c>
      <c r="AP750" t="s">
        <v>2367</v>
      </c>
    </row>
    <row r="751" spans="1:42" x14ac:dyDescent="0.25">
      <c r="A751">
        <v>517</v>
      </c>
      <c r="B751">
        <v>466</v>
      </c>
      <c r="C751" s="4">
        <v>44044</v>
      </c>
      <c r="D751">
        <v>3</v>
      </c>
      <c r="E751" t="s">
        <v>34</v>
      </c>
      <c r="F751" t="s">
        <v>45</v>
      </c>
      <c r="G751" t="s">
        <v>56</v>
      </c>
      <c r="H751" t="s">
        <v>57</v>
      </c>
      <c r="I751" s="4">
        <v>43970</v>
      </c>
      <c r="J751">
        <v>7</v>
      </c>
      <c r="K751" t="s">
        <v>61</v>
      </c>
      <c r="L751" s="4">
        <v>43915</v>
      </c>
      <c r="M751" s="4">
        <v>44012</v>
      </c>
      <c r="N751">
        <v>2</v>
      </c>
      <c r="O751" t="s">
        <v>173</v>
      </c>
      <c r="P751" t="s">
        <v>335</v>
      </c>
      <c r="Q751">
        <v>2</v>
      </c>
      <c r="R751" t="s">
        <v>712</v>
      </c>
      <c r="S751" t="s">
        <v>1253</v>
      </c>
      <c r="T751" t="s">
        <v>1771</v>
      </c>
      <c r="U751" t="s">
        <v>75</v>
      </c>
      <c r="V751" t="s">
        <v>2031</v>
      </c>
      <c r="W751">
        <v>161.94999999999999</v>
      </c>
      <c r="X751">
        <v>104.95</v>
      </c>
      <c r="Y751">
        <v>2</v>
      </c>
      <c r="Z751" t="s">
        <v>2209</v>
      </c>
      <c r="AA751" t="s">
        <v>2498</v>
      </c>
      <c r="AF751" s="4"/>
      <c r="AG751" s="4"/>
      <c r="AH751" t="s">
        <v>78</v>
      </c>
      <c r="AI751" t="s">
        <v>240</v>
      </c>
      <c r="AJ751" t="s">
        <v>904</v>
      </c>
      <c r="AK751" t="s">
        <v>1191</v>
      </c>
      <c r="AL751" t="s">
        <v>1490</v>
      </c>
      <c r="AM751" t="s">
        <v>80</v>
      </c>
      <c r="AN751" t="s">
        <v>1548</v>
      </c>
      <c r="AO751" t="s">
        <v>469</v>
      </c>
      <c r="AP751" t="s">
        <v>2339</v>
      </c>
    </row>
    <row r="752" spans="1:42" x14ac:dyDescent="0.25">
      <c r="A752">
        <v>517</v>
      </c>
      <c r="B752">
        <v>466</v>
      </c>
      <c r="C752" s="4">
        <v>44044</v>
      </c>
      <c r="D752">
        <v>3</v>
      </c>
      <c r="E752" t="s">
        <v>34</v>
      </c>
      <c r="F752" t="s">
        <v>45</v>
      </c>
      <c r="G752" t="s">
        <v>56</v>
      </c>
      <c r="H752" t="s">
        <v>57</v>
      </c>
      <c r="I752" s="4">
        <v>43970</v>
      </c>
      <c r="J752">
        <v>7</v>
      </c>
      <c r="K752" t="s">
        <v>61</v>
      </c>
      <c r="L752" s="4">
        <v>43915</v>
      </c>
      <c r="M752" s="4">
        <v>44012</v>
      </c>
      <c r="N752">
        <v>2</v>
      </c>
      <c r="O752" t="s">
        <v>173</v>
      </c>
      <c r="P752" t="s">
        <v>335</v>
      </c>
      <c r="Q752">
        <v>2</v>
      </c>
      <c r="R752" t="s">
        <v>712</v>
      </c>
      <c r="S752" t="s">
        <v>1253</v>
      </c>
      <c r="T752" t="s">
        <v>1771</v>
      </c>
      <c r="U752" t="s">
        <v>75</v>
      </c>
      <c r="V752" t="s">
        <v>2031</v>
      </c>
      <c r="W752">
        <v>161.94999999999999</v>
      </c>
      <c r="X752">
        <v>104.95</v>
      </c>
      <c r="Y752">
        <v>2</v>
      </c>
      <c r="Z752" t="s">
        <v>2209</v>
      </c>
      <c r="AA752" t="s">
        <v>2498</v>
      </c>
      <c r="AF752" s="4"/>
      <c r="AG752" s="4"/>
      <c r="AH752" t="s">
        <v>69</v>
      </c>
      <c r="AI752" t="s">
        <v>231</v>
      </c>
      <c r="AJ752" t="s">
        <v>720</v>
      </c>
      <c r="AK752" t="s">
        <v>1262</v>
      </c>
      <c r="AL752" t="s">
        <v>1780</v>
      </c>
      <c r="AM752" t="s">
        <v>67</v>
      </c>
      <c r="AN752" t="s">
        <v>1577</v>
      </c>
      <c r="AO752" t="s">
        <v>67</v>
      </c>
      <c r="AP752" t="s">
        <v>2373</v>
      </c>
    </row>
    <row r="753" spans="1:42" x14ac:dyDescent="0.25">
      <c r="A753">
        <v>518</v>
      </c>
      <c r="B753">
        <v>330</v>
      </c>
      <c r="C753" s="4">
        <v>44045</v>
      </c>
      <c r="D753">
        <v>10</v>
      </c>
      <c r="E753" t="s">
        <v>42</v>
      </c>
      <c r="F753" t="s">
        <v>53</v>
      </c>
      <c r="G753" t="s">
        <v>55</v>
      </c>
      <c r="H753" t="s">
        <v>57</v>
      </c>
      <c r="I753" s="4">
        <v>43890</v>
      </c>
      <c r="J753">
        <v>5</v>
      </c>
      <c r="K753" t="s">
        <v>60</v>
      </c>
      <c r="L753" s="4">
        <v>43831</v>
      </c>
      <c r="M753" s="4">
        <v>43921</v>
      </c>
      <c r="N753">
        <v>1</v>
      </c>
      <c r="O753" t="s">
        <v>80</v>
      </c>
      <c r="P753" t="s">
        <v>242</v>
      </c>
      <c r="Q753">
        <v>1</v>
      </c>
      <c r="R753" t="s">
        <v>84</v>
      </c>
      <c r="S753" t="s">
        <v>990</v>
      </c>
      <c r="T753" t="s">
        <v>1523</v>
      </c>
      <c r="U753" t="s">
        <v>80</v>
      </c>
      <c r="V753" t="s">
        <v>1548</v>
      </c>
      <c r="W753">
        <v>20.98</v>
      </c>
      <c r="X753">
        <v>29.98</v>
      </c>
      <c r="Y753">
        <v>1</v>
      </c>
      <c r="Z753" t="s">
        <v>79</v>
      </c>
      <c r="AA753" t="s">
        <v>2349</v>
      </c>
      <c r="AF753" s="4"/>
      <c r="AG753" s="4"/>
      <c r="AH753" t="s">
        <v>80</v>
      </c>
      <c r="AI753" t="s">
        <v>242</v>
      </c>
      <c r="AJ753" t="s">
        <v>84</v>
      </c>
      <c r="AK753" t="s">
        <v>990</v>
      </c>
      <c r="AL753" t="s">
        <v>1523</v>
      </c>
      <c r="AM753" t="s">
        <v>80</v>
      </c>
      <c r="AN753" t="s">
        <v>1548</v>
      </c>
      <c r="AO753" t="s">
        <v>79</v>
      </c>
      <c r="AP753" t="s">
        <v>2349</v>
      </c>
    </row>
    <row r="754" spans="1:42" x14ac:dyDescent="0.25">
      <c r="A754">
        <v>519</v>
      </c>
      <c r="B754">
        <v>33</v>
      </c>
      <c r="C754" s="4">
        <v>44046</v>
      </c>
      <c r="D754">
        <v>3</v>
      </c>
      <c r="E754" t="s">
        <v>34</v>
      </c>
      <c r="F754" t="s">
        <v>45</v>
      </c>
      <c r="G754" t="s">
        <v>55</v>
      </c>
      <c r="H754" t="s">
        <v>57</v>
      </c>
      <c r="I754" s="4">
        <v>43882</v>
      </c>
      <c r="J754">
        <v>5</v>
      </c>
      <c r="K754" t="s">
        <v>60</v>
      </c>
      <c r="L754" s="4">
        <v>43831</v>
      </c>
      <c r="M754" s="4">
        <v>43921</v>
      </c>
      <c r="N754">
        <v>1</v>
      </c>
      <c r="O754" t="s">
        <v>69</v>
      </c>
      <c r="P754" t="s">
        <v>231</v>
      </c>
      <c r="Q754">
        <v>1</v>
      </c>
      <c r="R754" t="s">
        <v>428</v>
      </c>
      <c r="S754" t="s">
        <v>991</v>
      </c>
      <c r="T754" t="s">
        <v>1524</v>
      </c>
      <c r="U754" t="s">
        <v>69</v>
      </c>
      <c r="V754" t="s">
        <v>1577</v>
      </c>
      <c r="W754">
        <v>929.99</v>
      </c>
      <c r="X754">
        <v>24.99</v>
      </c>
      <c r="Y754">
        <v>1</v>
      </c>
      <c r="Z754" t="s">
        <v>69</v>
      </c>
      <c r="AA754" t="s">
        <v>2360</v>
      </c>
      <c r="AF754" s="4"/>
      <c r="AG754" s="4"/>
      <c r="AH754" t="s">
        <v>69</v>
      </c>
      <c r="AI754" t="s">
        <v>231</v>
      </c>
      <c r="AJ754" t="s">
        <v>428</v>
      </c>
      <c r="AK754" t="s">
        <v>991</v>
      </c>
      <c r="AL754" t="s">
        <v>1524</v>
      </c>
      <c r="AM754" t="s">
        <v>69</v>
      </c>
      <c r="AN754" t="s">
        <v>1577</v>
      </c>
      <c r="AO754" t="s">
        <v>69</v>
      </c>
      <c r="AP754" t="s">
        <v>2360</v>
      </c>
    </row>
    <row r="755" spans="1:42" x14ac:dyDescent="0.25">
      <c r="A755">
        <v>520</v>
      </c>
      <c r="B755">
        <v>122</v>
      </c>
      <c r="C755" s="4">
        <v>44046</v>
      </c>
      <c r="D755">
        <v>3</v>
      </c>
      <c r="E755" t="s">
        <v>34</v>
      </c>
      <c r="F755" t="s">
        <v>45</v>
      </c>
      <c r="G755" t="s">
        <v>55</v>
      </c>
      <c r="H755" t="s">
        <v>57</v>
      </c>
      <c r="I755" s="4">
        <v>43708</v>
      </c>
      <c r="J755">
        <v>1</v>
      </c>
      <c r="K755" t="s">
        <v>61</v>
      </c>
      <c r="L755" s="4">
        <v>43615</v>
      </c>
      <c r="M755" s="4">
        <v>43830</v>
      </c>
      <c r="N755">
        <v>1</v>
      </c>
      <c r="O755" t="s">
        <v>65</v>
      </c>
      <c r="P755" t="s">
        <v>227</v>
      </c>
      <c r="Q755">
        <v>1</v>
      </c>
      <c r="R755" t="s">
        <v>435</v>
      </c>
      <c r="S755" t="s">
        <v>997</v>
      </c>
      <c r="T755" t="s">
        <v>1529</v>
      </c>
      <c r="U755" t="s">
        <v>80</v>
      </c>
      <c r="V755" t="s">
        <v>1517</v>
      </c>
      <c r="W755">
        <v>99.98</v>
      </c>
      <c r="X755">
        <v>39.979999999999997</v>
      </c>
      <c r="Y755">
        <v>1</v>
      </c>
      <c r="Z755" t="s">
        <v>431</v>
      </c>
      <c r="AA755" t="s">
        <v>2326</v>
      </c>
      <c r="AF755" s="4"/>
      <c r="AG755" s="4"/>
      <c r="AH755" t="s">
        <v>65</v>
      </c>
      <c r="AI755" t="s">
        <v>227</v>
      </c>
      <c r="AJ755" t="s">
        <v>435</v>
      </c>
      <c r="AK755" t="s">
        <v>997</v>
      </c>
      <c r="AL755" t="s">
        <v>1529</v>
      </c>
      <c r="AM755" t="s">
        <v>80</v>
      </c>
      <c r="AN755" t="s">
        <v>1517</v>
      </c>
      <c r="AO755" t="s">
        <v>431</v>
      </c>
      <c r="AP755" t="s">
        <v>2326</v>
      </c>
    </row>
    <row r="756" spans="1:42" x14ac:dyDescent="0.25">
      <c r="A756">
        <v>521</v>
      </c>
      <c r="B756">
        <v>436</v>
      </c>
      <c r="C756" s="4">
        <v>44046</v>
      </c>
      <c r="D756">
        <v>5</v>
      </c>
      <c r="E756" t="s">
        <v>36</v>
      </c>
      <c r="F756" t="s">
        <v>47</v>
      </c>
      <c r="G756" t="s">
        <v>56</v>
      </c>
      <c r="H756" t="s">
        <v>57</v>
      </c>
      <c r="I756" s="4">
        <v>43568</v>
      </c>
      <c r="J756">
        <v>1</v>
      </c>
      <c r="L756" s="4"/>
      <c r="M756" s="4"/>
      <c r="N756">
        <v>2</v>
      </c>
      <c r="O756" t="s">
        <v>157</v>
      </c>
      <c r="P756" t="s">
        <v>319</v>
      </c>
      <c r="Q756">
        <v>2</v>
      </c>
      <c r="R756" t="s">
        <v>713</v>
      </c>
      <c r="S756" t="s">
        <v>1254</v>
      </c>
      <c r="T756" t="s">
        <v>1772</v>
      </c>
      <c r="U756" t="s">
        <v>85</v>
      </c>
      <c r="V756" t="s">
        <v>2042</v>
      </c>
      <c r="W756">
        <v>275.49</v>
      </c>
      <c r="X756">
        <v>34.97</v>
      </c>
      <c r="Y756">
        <v>2</v>
      </c>
      <c r="Z756" t="s">
        <v>2128</v>
      </c>
      <c r="AA756" t="s">
        <v>2403</v>
      </c>
      <c r="AF756" s="4"/>
      <c r="AG756" s="4"/>
      <c r="AH756" t="s">
        <v>80</v>
      </c>
      <c r="AI756" t="s">
        <v>242</v>
      </c>
      <c r="AJ756" t="s">
        <v>509</v>
      </c>
      <c r="AK756" t="s">
        <v>1072</v>
      </c>
      <c r="AL756" t="s">
        <v>1599</v>
      </c>
      <c r="AM756" t="s">
        <v>69</v>
      </c>
      <c r="AN756" t="s">
        <v>1548</v>
      </c>
      <c r="AO756" t="s">
        <v>79</v>
      </c>
      <c r="AP756" t="s">
        <v>2349</v>
      </c>
    </row>
    <row r="757" spans="1:42" x14ac:dyDescent="0.25">
      <c r="A757">
        <v>521</v>
      </c>
      <c r="B757">
        <v>436</v>
      </c>
      <c r="C757" s="4">
        <v>44046</v>
      </c>
      <c r="D757">
        <v>5</v>
      </c>
      <c r="E757" t="s">
        <v>36</v>
      </c>
      <c r="F757" t="s">
        <v>47</v>
      </c>
      <c r="G757" t="s">
        <v>56</v>
      </c>
      <c r="H757" t="s">
        <v>57</v>
      </c>
      <c r="I757" s="4">
        <v>43568</v>
      </c>
      <c r="J757">
        <v>1</v>
      </c>
      <c r="L757" s="4"/>
      <c r="M757" s="4"/>
      <c r="N757">
        <v>2</v>
      </c>
      <c r="O757" t="s">
        <v>157</v>
      </c>
      <c r="P757" t="s">
        <v>319</v>
      </c>
      <c r="Q757">
        <v>2</v>
      </c>
      <c r="R757" t="s">
        <v>713</v>
      </c>
      <c r="S757" t="s">
        <v>1254</v>
      </c>
      <c r="T757" t="s">
        <v>1772</v>
      </c>
      <c r="U757" t="s">
        <v>85</v>
      </c>
      <c r="V757" t="s">
        <v>2042</v>
      </c>
      <c r="W757">
        <v>275.49</v>
      </c>
      <c r="X757">
        <v>34.97</v>
      </c>
      <c r="Y757">
        <v>2</v>
      </c>
      <c r="Z757" t="s">
        <v>2128</v>
      </c>
      <c r="AA757" t="s">
        <v>2403</v>
      </c>
      <c r="AF757" s="4"/>
      <c r="AG757" s="4"/>
      <c r="AH757" t="s">
        <v>90</v>
      </c>
      <c r="AI757" t="s">
        <v>252</v>
      </c>
      <c r="AJ757" t="s">
        <v>497</v>
      </c>
      <c r="AK757" t="s">
        <v>1060</v>
      </c>
      <c r="AL757" t="s">
        <v>1589</v>
      </c>
      <c r="AM757" t="s">
        <v>80</v>
      </c>
      <c r="AN757" t="s">
        <v>1562</v>
      </c>
      <c r="AO757" t="s">
        <v>410</v>
      </c>
      <c r="AP757" t="s">
        <v>2359</v>
      </c>
    </row>
    <row r="758" spans="1:42" x14ac:dyDescent="0.25">
      <c r="A758">
        <v>522</v>
      </c>
      <c r="B758">
        <v>6</v>
      </c>
      <c r="C758" s="4">
        <v>44047</v>
      </c>
      <c r="D758">
        <v>9</v>
      </c>
      <c r="E758" t="s">
        <v>41</v>
      </c>
      <c r="F758" t="s">
        <v>52</v>
      </c>
      <c r="G758" t="s">
        <v>55</v>
      </c>
      <c r="H758" t="s">
        <v>57</v>
      </c>
      <c r="I758" s="4">
        <v>43739</v>
      </c>
      <c r="J758">
        <v>2</v>
      </c>
      <c r="K758" t="s">
        <v>60</v>
      </c>
      <c r="L758" s="4">
        <v>43615</v>
      </c>
      <c r="M758" s="4">
        <v>43830</v>
      </c>
      <c r="N758">
        <v>1</v>
      </c>
      <c r="O758" t="s">
        <v>90</v>
      </c>
      <c r="P758" t="s">
        <v>252</v>
      </c>
      <c r="Q758">
        <v>1</v>
      </c>
      <c r="R758" t="s">
        <v>647</v>
      </c>
      <c r="S758" t="s">
        <v>1094</v>
      </c>
      <c r="T758" t="s">
        <v>1610</v>
      </c>
      <c r="U758" t="s">
        <v>67</v>
      </c>
      <c r="V758" t="s">
        <v>1562</v>
      </c>
      <c r="W758">
        <v>38.97</v>
      </c>
      <c r="X758">
        <v>29.97</v>
      </c>
      <c r="Y758">
        <v>1</v>
      </c>
      <c r="Z758" t="s">
        <v>410</v>
      </c>
      <c r="AA758" t="s">
        <v>2359</v>
      </c>
      <c r="AF758" s="4"/>
      <c r="AG758" s="4"/>
      <c r="AH758" t="s">
        <v>90</v>
      </c>
      <c r="AI758" t="s">
        <v>252</v>
      </c>
      <c r="AJ758" t="s">
        <v>647</v>
      </c>
      <c r="AK758" t="s">
        <v>1094</v>
      </c>
      <c r="AL758" t="s">
        <v>1610</v>
      </c>
      <c r="AM758" t="s">
        <v>67</v>
      </c>
      <c r="AN758" t="s">
        <v>1562</v>
      </c>
      <c r="AO758" t="s">
        <v>410</v>
      </c>
      <c r="AP758" t="s">
        <v>2359</v>
      </c>
    </row>
    <row r="759" spans="1:42" x14ac:dyDescent="0.25">
      <c r="A759">
        <v>523</v>
      </c>
      <c r="B759">
        <v>257</v>
      </c>
      <c r="C759" s="4">
        <v>44047</v>
      </c>
      <c r="D759">
        <v>2</v>
      </c>
      <c r="E759" t="s">
        <v>38</v>
      </c>
      <c r="F759" t="s">
        <v>49</v>
      </c>
      <c r="G759" t="s">
        <v>56</v>
      </c>
      <c r="H759" t="s">
        <v>57</v>
      </c>
      <c r="I759" s="4">
        <v>43662</v>
      </c>
      <c r="J759">
        <v>2</v>
      </c>
      <c r="K759" t="s">
        <v>60</v>
      </c>
      <c r="L759" s="4">
        <v>43615</v>
      </c>
      <c r="M759" s="4">
        <v>43830</v>
      </c>
      <c r="N759">
        <v>1</v>
      </c>
      <c r="O759" t="s">
        <v>90</v>
      </c>
      <c r="P759" t="s">
        <v>252</v>
      </c>
      <c r="Q759">
        <v>1</v>
      </c>
      <c r="R759" t="s">
        <v>90</v>
      </c>
      <c r="S759" t="s">
        <v>1040</v>
      </c>
      <c r="T759" t="s">
        <v>1598</v>
      </c>
      <c r="U759" t="s">
        <v>69</v>
      </c>
      <c r="V759" t="s">
        <v>1562</v>
      </c>
      <c r="W759">
        <v>219.99</v>
      </c>
      <c r="X759">
        <v>9.99</v>
      </c>
      <c r="Y759">
        <v>1</v>
      </c>
      <c r="Z759" t="s">
        <v>410</v>
      </c>
      <c r="AA759" t="s">
        <v>2359</v>
      </c>
      <c r="AF759" s="4"/>
      <c r="AG759" s="4"/>
      <c r="AH759" t="s">
        <v>90</v>
      </c>
      <c r="AI759" t="s">
        <v>252</v>
      </c>
      <c r="AJ759" t="s">
        <v>90</v>
      </c>
      <c r="AK759" t="s">
        <v>1040</v>
      </c>
      <c r="AL759" t="s">
        <v>1598</v>
      </c>
      <c r="AM759" t="s">
        <v>69</v>
      </c>
      <c r="AN759" t="s">
        <v>1562</v>
      </c>
      <c r="AO759" t="s">
        <v>410</v>
      </c>
      <c r="AP759" t="s">
        <v>2359</v>
      </c>
    </row>
    <row r="760" spans="1:42" x14ac:dyDescent="0.25">
      <c r="A760">
        <v>524</v>
      </c>
      <c r="B760">
        <v>257</v>
      </c>
      <c r="C760" s="4">
        <v>44048</v>
      </c>
      <c r="D760">
        <v>2</v>
      </c>
      <c r="E760" t="s">
        <v>38</v>
      </c>
      <c r="F760" t="s">
        <v>49</v>
      </c>
      <c r="G760" t="s">
        <v>56</v>
      </c>
      <c r="H760" t="s">
        <v>57</v>
      </c>
      <c r="I760" s="4">
        <v>43662</v>
      </c>
      <c r="J760">
        <v>2</v>
      </c>
      <c r="K760" t="s">
        <v>60</v>
      </c>
      <c r="L760" s="4">
        <v>43615</v>
      </c>
      <c r="M760" s="4">
        <v>43830</v>
      </c>
      <c r="N760">
        <v>1</v>
      </c>
      <c r="O760" t="s">
        <v>67</v>
      </c>
      <c r="P760" t="s">
        <v>229</v>
      </c>
      <c r="Q760">
        <v>1</v>
      </c>
      <c r="R760" t="s">
        <v>478</v>
      </c>
      <c r="S760" t="s">
        <v>1041</v>
      </c>
      <c r="T760" t="s">
        <v>1569</v>
      </c>
      <c r="U760" t="s">
        <v>80</v>
      </c>
      <c r="V760" t="s">
        <v>1548</v>
      </c>
      <c r="W760">
        <v>85.98</v>
      </c>
      <c r="X760">
        <v>29.98</v>
      </c>
      <c r="Y760">
        <v>1</v>
      </c>
      <c r="Z760" t="s">
        <v>90</v>
      </c>
      <c r="AA760" t="s">
        <v>2328</v>
      </c>
      <c r="AF760" s="4"/>
      <c r="AG760" s="4"/>
      <c r="AH760" t="s">
        <v>67</v>
      </c>
      <c r="AI760" t="s">
        <v>229</v>
      </c>
      <c r="AJ760" t="s">
        <v>478</v>
      </c>
      <c r="AK760" t="s">
        <v>1041</v>
      </c>
      <c r="AL760" t="s">
        <v>1569</v>
      </c>
      <c r="AM760" t="s">
        <v>80</v>
      </c>
      <c r="AN760" t="s">
        <v>1548</v>
      </c>
      <c r="AO760" t="s">
        <v>90</v>
      </c>
      <c r="AP760" t="s">
        <v>2328</v>
      </c>
    </row>
    <row r="761" spans="1:42" x14ac:dyDescent="0.25">
      <c r="A761">
        <v>525</v>
      </c>
      <c r="B761">
        <v>402</v>
      </c>
      <c r="C761" s="4">
        <v>44048</v>
      </c>
      <c r="D761">
        <v>10</v>
      </c>
      <c r="E761" t="s">
        <v>42</v>
      </c>
      <c r="F761" t="s">
        <v>53</v>
      </c>
      <c r="G761" t="s">
        <v>56</v>
      </c>
      <c r="H761" t="s">
        <v>57</v>
      </c>
      <c r="I761" s="4">
        <v>43883</v>
      </c>
      <c r="J761">
        <v>5</v>
      </c>
      <c r="K761" t="s">
        <v>60</v>
      </c>
      <c r="L761" s="4">
        <v>43831</v>
      </c>
      <c r="M761" s="4">
        <v>43921</v>
      </c>
      <c r="N761">
        <v>1</v>
      </c>
      <c r="O761" t="s">
        <v>79</v>
      </c>
      <c r="P761" t="s">
        <v>241</v>
      </c>
      <c r="Q761">
        <v>1</v>
      </c>
      <c r="R761" t="s">
        <v>86</v>
      </c>
      <c r="S761" t="s">
        <v>1044</v>
      </c>
      <c r="T761" t="s">
        <v>1572</v>
      </c>
      <c r="U761" t="s">
        <v>67</v>
      </c>
      <c r="V761" t="s">
        <v>1548</v>
      </c>
      <c r="W761">
        <v>194.97</v>
      </c>
      <c r="X761">
        <v>44.97</v>
      </c>
      <c r="Y761">
        <v>1</v>
      </c>
      <c r="Z761" t="s">
        <v>86</v>
      </c>
      <c r="AA761" t="s">
        <v>2350</v>
      </c>
      <c r="AF761" s="4"/>
      <c r="AG761" s="4"/>
      <c r="AH761" t="s">
        <v>79</v>
      </c>
      <c r="AI761" t="s">
        <v>241</v>
      </c>
      <c r="AJ761" t="s">
        <v>86</v>
      </c>
      <c r="AK761" t="s">
        <v>1044</v>
      </c>
      <c r="AL761" t="s">
        <v>1572</v>
      </c>
      <c r="AM761" t="s">
        <v>67</v>
      </c>
      <c r="AN761" t="s">
        <v>1548</v>
      </c>
      <c r="AO761" t="s">
        <v>86</v>
      </c>
      <c r="AP761" t="s">
        <v>2350</v>
      </c>
    </row>
    <row r="762" spans="1:42" x14ac:dyDescent="0.25">
      <c r="A762">
        <v>526</v>
      </c>
      <c r="B762">
        <v>73</v>
      </c>
      <c r="C762" s="4">
        <v>44049</v>
      </c>
      <c r="D762">
        <v>11</v>
      </c>
      <c r="E762" t="s">
        <v>37</v>
      </c>
      <c r="F762" t="s">
        <v>48</v>
      </c>
      <c r="G762" t="s">
        <v>56</v>
      </c>
      <c r="H762" t="s">
        <v>58</v>
      </c>
      <c r="I762" s="4">
        <v>43916</v>
      </c>
      <c r="J762">
        <v>7</v>
      </c>
      <c r="K762" t="s">
        <v>61</v>
      </c>
      <c r="L762" s="4">
        <v>43915</v>
      </c>
      <c r="M762" s="4">
        <v>44012</v>
      </c>
      <c r="N762">
        <v>1</v>
      </c>
      <c r="O762" t="s">
        <v>84</v>
      </c>
      <c r="P762" t="s">
        <v>246</v>
      </c>
      <c r="Q762">
        <v>1</v>
      </c>
      <c r="R762" t="s">
        <v>714</v>
      </c>
      <c r="S762" t="s">
        <v>1255</v>
      </c>
      <c r="T762" t="s">
        <v>1773</v>
      </c>
      <c r="U762" t="s">
        <v>80</v>
      </c>
      <c r="V762" t="s">
        <v>1548</v>
      </c>
      <c r="W762">
        <v>169.98</v>
      </c>
      <c r="X762">
        <v>29.98</v>
      </c>
      <c r="Y762">
        <v>1</v>
      </c>
      <c r="Z762" t="s">
        <v>410</v>
      </c>
      <c r="AA762" t="s">
        <v>2359</v>
      </c>
      <c r="AF762" s="4"/>
      <c r="AG762" s="4"/>
      <c r="AH762" t="s">
        <v>84</v>
      </c>
      <c r="AI762" t="s">
        <v>246</v>
      </c>
      <c r="AJ762" t="s">
        <v>714</v>
      </c>
      <c r="AK762" t="s">
        <v>1255</v>
      </c>
      <c r="AL762" t="s">
        <v>1773</v>
      </c>
      <c r="AM762" t="s">
        <v>80</v>
      </c>
      <c r="AN762" t="s">
        <v>1548</v>
      </c>
      <c r="AO762" t="s">
        <v>410</v>
      </c>
      <c r="AP762" t="s">
        <v>2359</v>
      </c>
    </row>
    <row r="763" spans="1:42" x14ac:dyDescent="0.25">
      <c r="A763">
        <v>527</v>
      </c>
      <c r="B763">
        <v>264</v>
      </c>
      <c r="C763" s="4">
        <v>44049</v>
      </c>
      <c r="D763">
        <v>3</v>
      </c>
      <c r="E763" t="s">
        <v>34</v>
      </c>
      <c r="F763" t="s">
        <v>45</v>
      </c>
      <c r="G763" t="s">
        <v>55</v>
      </c>
      <c r="H763" t="s">
        <v>58</v>
      </c>
      <c r="I763" s="4">
        <v>43667</v>
      </c>
      <c r="J763">
        <v>2</v>
      </c>
      <c r="K763" t="s">
        <v>60</v>
      </c>
      <c r="L763" s="4">
        <v>43615</v>
      </c>
      <c r="M763" s="4">
        <v>43830</v>
      </c>
      <c r="N763">
        <v>2</v>
      </c>
      <c r="O763" t="s">
        <v>152</v>
      </c>
      <c r="P763" t="s">
        <v>314</v>
      </c>
      <c r="Q763">
        <v>2</v>
      </c>
      <c r="R763" t="s">
        <v>715</v>
      </c>
      <c r="S763" t="s">
        <v>1256</v>
      </c>
      <c r="T763" t="s">
        <v>1774</v>
      </c>
      <c r="U763" t="s">
        <v>88</v>
      </c>
      <c r="V763" t="s">
        <v>2037</v>
      </c>
      <c r="W763">
        <v>670</v>
      </c>
      <c r="X763">
        <v>79.959999999999994</v>
      </c>
      <c r="Y763">
        <v>2</v>
      </c>
      <c r="Z763" t="s">
        <v>2210</v>
      </c>
      <c r="AA763" t="s">
        <v>2499</v>
      </c>
      <c r="AF763" s="4"/>
      <c r="AG763" s="4"/>
      <c r="AH763" t="s">
        <v>69</v>
      </c>
      <c r="AI763" t="s">
        <v>231</v>
      </c>
      <c r="AJ763" t="s">
        <v>776</v>
      </c>
      <c r="AK763" t="s">
        <v>1314</v>
      </c>
      <c r="AL763" t="s">
        <v>1831</v>
      </c>
      <c r="AM763" t="s">
        <v>80</v>
      </c>
      <c r="AN763" t="s">
        <v>1577</v>
      </c>
      <c r="AO763" t="s">
        <v>78</v>
      </c>
      <c r="AP763" t="s">
        <v>2330</v>
      </c>
    </row>
    <row r="764" spans="1:42" x14ac:dyDescent="0.25">
      <c r="A764">
        <v>527</v>
      </c>
      <c r="B764">
        <v>264</v>
      </c>
      <c r="C764" s="4">
        <v>44049</v>
      </c>
      <c r="D764">
        <v>3</v>
      </c>
      <c r="E764" t="s">
        <v>34</v>
      </c>
      <c r="F764" t="s">
        <v>45</v>
      </c>
      <c r="G764" t="s">
        <v>55</v>
      </c>
      <c r="H764" t="s">
        <v>58</v>
      </c>
      <c r="I764" s="4">
        <v>43667</v>
      </c>
      <c r="J764">
        <v>2</v>
      </c>
      <c r="K764" t="s">
        <v>60</v>
      </c>
      <c r="L764" s="4">
        <v>43615</v>
      </c>
      <c r="M764" s="4">
        <v>43830</v>
      </c>
      <c r="N764">
        <v>2</v>
      </c>
      <c r="O764" t="s">
        <v>152</v>
      </c>
      <c r="P764" t="s">
        <v>314</v>
      </c>
      <c r="Q764">
        <v>2</v>
      </c>
      <c r="R764" t="s">
        <v>715</v>
      </c>
      <c r="S764" t="s">
        <v>1256</v>
      </c>
      <c r="T764" t="s">
        <v>1774</v>
      </c>
      <c r="U764" t="s">
        <v>88</v>
      </c>
      <c r="V764" t="s">
        <v>2037</v>
      </c>
      <c r="W764">
        <v>670</v>
      </c>
      <c r="X764">
        <v>79.959999999999994</v>
      </c>
      <c r="Y764">
        <v>2</v>
      </c>
      <c r="Z764" t="s">
        <v>2210</v>
      </c>
      <c r="AA764" t="s">
        <v>2499</v>
      </c>
      <c r="AF764" s="4"/>
      <c r="AG764" s="4"/>
      <c r="AH764" t="s">
        <v>79</v>
      </c>
      <c r="AI764" t="s">
        <v>241</v>
      </c>
      <c r="AJ764" t="s">
        <v>595</v>
      </c>
      <c r="AK764" t="s">
        <v>1045</v>
      </c>
      <c r="AL764" t="s">
        <v>578</v>
      </c>
      <c r="AM764" t="s">
        <v>80</v>
      </c>
      <c r="AN764" t="s">
        <v>1548</v>
      </c>
      <c r="AO764" t="s">
        <v>455</v>
      </c>
      <c r="AP764" t="s">
        <v>2340</v>
      </c>
    </row>
    <row r="765" spans="1:42" x14ac:dyDescent="0.25">
      <c r="A765">
        <v>528</v>
      </c>
      <c r="B765">
        <v>298</v>
      </c>
      <c r="C765" s="4">
        <v>44049</v>
      </c>
      <c r="D765">
        <v>4</v>
      </c>
      <c r="E765" t="s">
        <v>40</v>
      </c>
      <c r="F765" t="s">
        <v>51</v>
      </c>
      <c r="G765" t="s">
        <v>55</v>
      </c>
      <c r="H765" t="s">
        <v>57</v>
      </c>
      <c r="I765" s="4">
        <v>43734</v>
      </c>
      <c r="J765">
        <v>1</v>
      </c>
      <c r="K765" t="s">
        <v>61</v>
      </c>
      <c r="L765" s="4">
        <v>43615</v>
      </c>
      <c r="M765" s="4">
        <v>43830</v>
      </c>
      <c r="N765">
        <v>2</v>
      </c>
      <c r="O765" t="s">
        <v>142</v>
      </c>
      <c r="P765" t="s">
        <v>304</v>
      </c>
      <c r="Q765">
        <v>2</v>
      </c>
      <c r="R765" t="s">
        <v>716</v>
      </c>
      <c r="S765" t="s">
        <v>1257</v>
      </c>
      <c r="T765" t="s">
        <v>1775</v>
      </c>
      <c r="U765" t="s">
        <v>110</v>
      </c>
      <c r="V765" t="s">
        <v>2032</v>
      </c>
      <c r="W765">
        <v>317.82</v>
      </c>
      <c r="X765">
        <v>149.94</v>
      </c>
      <c r="Y765">
        <v>2</v>
      </c>
      <c r="Z765" t="s">
        <v>2211</v>
      </c>
      <c r="AA765" t="s">
        <v>2500</v>
      </c>
      <c r="AF765" s="4"/>
      <c r="AG765" s="4"/>
      <c r="AH765" t="s">
        <v>86</v>
      </c>
      <c r="AI765" t="s">
        <v>248</v>
      </c>
      <c r="AJ765" t="s">
        <v>419</v>
      </c>
      <c r="AK765" t="s">
        <v>981</v>
      </c>
      <c r="AL765" t="s">
        <v>1514</v>
      </c>
      <c r="AM765" t="s">
        <v>67</v>
      </c>
      <c r="AN765" t="s">
        <v>1577</v>
      </c>
      <c r="AO765" t="s">
        <v>547</v>
      </c>
      <c r="AP765" t="s">
        <v>2354</v>
      </c>
    </row>
    <row r="766" spans="1:42" x14ac:dyDescent="0.25">
      <c r="A766">
        <v>528</v>
      </c>
      <c r="B766">
        <v>298</v>
      </c>
      <c r="C766" s="4">
        <v>44049</v>
      </c>
      <c r="D766">
        <v>4</v>
      </c>
      <c r="E766" t="s">
        <v>40</v>
      </c>
      <c r="F766" t="s">
        <v>51</v>
      </c>
      <c r="G766" t="s">
        <v>55</v>
      </c>
      <c r="H766" t="s">
        <v>57</v>
      </c>
      <c r="I766" s="4">
        <v>43734</v>
      </c>
      <c r="J766">
        <v>1</v>
      </c>
      <c r="K766" t="s">
        <v>61</v>
      </c>
      <c r="L766" s="4">
        <v>43615</v>
      </c>
      <c r="M766" s="4">
        <v>43830</v>
      </c>
      <c r="N766">
        <v>2</v>
      </c>
      <c r="O766" t="s">
        <v>142</v>
      </c>
      <c r="P766" t="s">
        <v>304</v>
      </c>
      <c r="Q766">
        <v>2</v>
      </c>
      <c r="R766" t="s">
        <v>716</v>
      </c>
      <c r="S766" t="s">
        <v>1257</v>
      </c>
      <c r="T766" t="s">
        <v>1775</v>
      </c>
      <c r="U766" t="s">
        <v>110</v>
      </c>
      <c r="V766" t="s">
        <v>2032</v>
      </c>
      <c r="W766">
        <v>317.82</v>
      </c>
      <c r="X766">
        <v>149.94</v>
      </c>
      <c r="Y766">
        <v>2</v>
      </c>
      <c r="Z766" t="s">
        <v>2211</v>
      </c>
      <c r="AA766" t="s">
        <v>2500</v>
      </c>
      <c r="AF766" s="4"/>
      <c r="AG766" s="4"/>
      <c r="AH766" t="s">
        <v>69</v>
      </c>
      <c r="AI766" t="s">
        <v>231</v>
      </c>
      <c r="AJ766" t="s">
        <v>720</v>
      </c>
      <c r="AK766" t="s">
        <v>1262</v>
      </c>
      <c r="AL766" t="s">
        <v>1780</v>
      </c>
      <c r="AM766" t="s">
        <v>67</v>
      </c>
      <c r="AN766" t="s">
        <v>1577</v>
      </c>
      <c r="AO766" t="s">
        <v>67</v>
      </c>
      <c r="AP766" t="s">
        <v>2373</v>
      </c>
    </row>
    <row r="767" spans="1:42" x14ac:dyDescent="0.25">
      <c r="A767">
        <v>529</v>
      </c>
      <c r="B767">
        <v>366</v>
      </c>
      <c r="C767" s="4">
        <v>44049</v>
      </c>
      <c r="D767">
        <v>10</v>
      </c>
      <c r="E767" t="s">
        <v>42</v>
      </c>
      <c r="F767" t="s">
        <v>53</v>
      </c>
      <c r="G767" t="s">
        <v>56</v>
      </c>
      <c r="H767" t="s">
        <v>57</v>
      </c>
      <c r="I767" s="4">
        <v>43890</v>
      </c>
      <c r="J767">
        <v>5</v>
      </c>
      <c r="K767" t="s">
        <v>60</v>
      </c>
      <c r="L767" s="4">
        <v>43831</v>
      </c>
      <c r="M767" s="4">
        <v>43921</v>
      </c>
      <c r="N767">
        <v>1</v>
      </c>
      <c r="O767" t="s">
        <v>80</v>
      </c>
      <c r="P767" t="s">
        <v>242</v>
      </c>
      <c r="Q767">
        <v>1</v>
      </c>
      <c r="R767" t="s">
        <v>709</v>
      </c>
      <c r="S767" t="s">
        <v>1250</v>
      </c>
      <c r="T767" t="s">
        <v>425</v>
      </c>
      <c r="U767" t="s">
        <v>80</v>
      </c>
      <c r="V767" t="s">
        <v>1548</v>
      </c>
      <c r="W767">
        <v>250</v>
      </c>
      <c r="X767">
        <v>29.98</v>
      </c>
      <c r="Y767">
        <v>1</v>
      </c>
      <c r="Z767" t="s">
        <v>79</v>
      </c>
      <c r="AA767" t="s">
        <v>2349</v>
      </c>
      <c r="AF767" s="4"/>
      <c r="AG767" s="4"/>
      <c r="AH767" t="s">
        <v>80</v>
      </c>
      <c r="AI767" t="s">
        <v>242</v>
      </c>
      <c r="AJ767" t="s">
        <v>709</v>
      </c>
      <c r="AK767" t="s">
        <v>1250</v>
      </c>
      <c r="AL767" t="s">
        <v>425</v>
      </c>
      <c r="AM767" t="s">
        <v>80</v>
      </c>
      <c r="AN767" t="s">
        <v>1548</v>
      </c>
      <c r="AO767" t="s">
        <v>79</v>
      </c>
      <c r="AP767" t="s">
        <v>2349</v>
      </c>
    </row>
    <row r="768" spans="1:42" x14ac:dyDescent="0.25">
      <c r="A768">
        <v>530</v>
      </c>
      <c r="B768">
        <v>257</v>
      </c>
      <c r="C768" s="4">
        <v>44050</v>
      </c>
      <c r="D768">
        <v>2</v>
      </c>
      <c r="E768" t="s">
        <v>38</v>
      </c>
      <c r="F768" t="s">
        <v>49</v>
      </c>
      <c r="G768" t="s">
        <v>56</v>
      </c>
      <c r="H768" t="s">
        <v>57</v>
      </c>
      <c r="I768" s="4">
        <v>43662</v>
      </c>
      <c r="J768">
        <v>2</v>
      </c>
      <c r="K768" t="s">
        <v>60</v>
      </c>
      <c r="L768" s="4">
        <v>43615</v>
      </c>
      <c r="M768" s="4">
        <v>43830</v>
      </c>
      <c r="N768">
        <v>1</v>
      </c>
      <c r="O768" t="s">
        <v>105</v>
      </c>
      <c r="P768" t="s">
        <v>267</v>
      </c>
      <c r="Q768">
        <v>2</v>
      </c>
      <c r="R768" t="s">
        <v>717</v>
      </c>
      <c r="S768" t="s">
        <v>1258</v>
      </c>
      <c r="T768" t="s">
        <v>1776</v>
      </c>
      <c r="U768" t="s">
        <v>75</v>
      </c>
      <c r="V768" t="s">
        <v>1869</v>
      </c>
      <c r="W768">
        <v>254.95</v>
      </c>
      <c r="X768">
        <v>74.95</v>
      </c>
      <c r="Y768">
        <v>2</v>
      </c>
      <c r="Z768" t="s">
        <v>204</v>
      </c>
      <c r="AA768" t="s">
        <v>2478</v>
      </c>
      <c r="AF768" s="4"/>
      <c r="AG768" s="4"/>
      <c r="AH768" t="s">
        <v>79</v>
      </c>
      <c r="AI768" t="s">
        <v>241</v>
      </c>
      <c r="AJ768" t="s">
        <v>472</v>
      </c>
      <c r="AK768" t="s">
        <v>1035</v>
      </c>
      <c r="AL768" t="s">
        <v>1513</v>
      </c>
      <c r="AM768" t="s">
        <v>80</v>
      </c>
      <c r="AN768" t="s">
        <v>1548</v>
      </c>
      <c r="AO768" t="s">
        <v>65</v>
      </c>
      <c r="AP768" t="s">
        <v>2343</v>
      </c>
    </row>
    <row r="769" spans="1:42" x14ac:dyDescent="0.25">
      <c r="A769">
        <v>530</v>
      </c>
      <c r="B769">
        <v>257</v>
      </c>
      <c r="C769" s="4">
        <v>44050</v>
      </c>
      <c r="D769">
        <v>2</v>
      </c>
      <c r="E769" t="s">
        <v>38</v>
      </c>
      <c r="F769" t="s">
        <v>49</v>
      </c>
      <c r="G769" t="s">
        <v>56</v>
      </c>
      <c r="H769" t="s">
        <v>57</v>
      </c>
      <c r="I769" s="4">
        <v>43662</v>
      </c>
      <c r="J769">
        <v>2</v>
      </c>
      <c r="K769" t="s">
        <v>60</v>
      </c>
      <c r="L769" s="4">
        <v>43615</v>
      </c>
      <c r="M769" s="4">
        <v>43830</v>
      </c>
      <c r="N769">
        <v>1</v>
      </c>
      <c r="O769" t="s">
        <v>105</v>
      </c>
      <c r="P769" t="s">
        <v>267</v>
      </c>
      <c r="Q769">
        <v>2</v>
      </c>
      <c r="R769" t="s">
        <v>717</v>
      </c>
      <c r="S769" t="s">
        <v>1258</v>
      </c>
      <c r="T769" t="s">
        <v>1776</v>
      </c>
      <c r="U769" t="s">
        <v>75</v>
      </c>
      <c r="V769" t="s">
        <v>1869</v>
      </c>
      <c r="W769">
        <v>254.95</v>
      </c>
      <c r="X769">
        <v>74.95</v>
      </c>
      <c r="Y769">
        <v>2</v>
      </c>
      <c r="Z769" t="s">
        <v>204</v>
      </c>
      <c r="AA769" t="s">
        <v>2478</v>
      </c>
      <c r="AF769" s="4"/>
      <c r="AG769" s="4"/>
      <c r="AH769" t="s">
        <v>79</v>
      </c>
      <c r="AI769" t="s">
        <v>241</v>
      </c>
      <c r="AJ769" t="s">
        <v>86</v>
      </c>
      <c r="AK769" t="s">
        <v>1044</v>
      </c>
      <c r="AL769" t="s">
        <v>1572</v>
      </c>
      <c r="AM769" t="s">
        <v>67</v>
      </c>
      <c r="AN769" t="s">
        <v>1548</v>
      </c>
      <c r="AO769" t="s">
        <v>86</v>
      </c>
      <c r="AP769" t="s">
        <v>2350</v>
      </c>
    </row>
    <row r="770" spans="1:42" x14ac:dyDescent="0.25">
      <c r="A770">
        <v>531</v>
      </c>
      <c r="B770">
        <v>359</v>
      </c>
      <c r="C770" s="4">
        <v>44050</v>
      </c>
      <c r="D770">
        <v>4</v>
      </c>
      <c r="E770" t="s">
        <v>40</v>
      </c>
      <c r="F770" t="s">
        <v>51</v>
      </c>
      <c r="G770" t="s">
        <v>56</v>
      </c>
      <c r="H770" t="s">
        <v>58</v>
      </c>
      <c r="I770" s="4">
        <v>43619</v>
      </c>
      <c r="J770">
        <v>3</v>
      </c>
      <c r="K770" t="s">
        <v>59</v>
      </c>
      <c r="L770" s="4">
        <v>43615</v>
      </c>
      <c r="M770" s="4">
        <v>43830</v>
      </c>
      <c r="N770">
        <v>1</v>
      </c>
      <c r="O770" t="s">
        <v>80</v>
      </c>
      <c r="P770" t="s">
        <v>242</v>
      </c>
      <c r="Q770">
        <v>1</v>
      </c>
      <c r="R770" t="s">
        <v>696</v>
      </c>
      <c r="S770" t="s">
        <v>1236</v>
      </c>
      <c r="T770" t="s">
        <v>1758</v>
      </c>
      <c r="U770" t="s">
        <v>69</v>
      </c>
      <c r="V770" t="s">
        <v>1548</v>
      </c>
      <c r="W770">
        <v>72.989999999999995</v>
      </c>
      <c r="X770">
        <v>14.99</v>
      </c>
      <c r="Y770">
        <v>1</v>
      </c>
      <c r="Z770" t="s">
        <v>80</v>
      </c>
      <c r="AA770" t="s">
        <v>2357</v>
      </c>
      <c r="AF770" s="4"/>
      <c r="AG770" s="4"/>
      <c r="AH770" t="s">
        <v>80</v>
      </c>
      <c r="AI770" t="s">
        <v>242</v>
      </c>
      <c r="AJ770" t="s">
        <v>696</v>
      </c>
      <c r="AK770" t="s">
        <v>1236</v>
      </c>
      <c r="AL770" t="s">
        <v>1758</v>
      </c>
      <c r="AM770" t="s">
        <v>69</v>
      </c>
      <c r="AN770" t="s">
        <v>1548</v>
      </c>
      <c r="AO770" t="s">
        <v>80</v>
      </c>
      <c r="AP770" t="s">
        <v>2357</v>
      </c>
    </row>
    <row r="771" spans="1:42" x14ac:dyDescent="0.25">
      <c r="A771">
        <v>532</v>
      </c>
      <c r="B771">
        <v>46</v>
      </c>
      <c r="C771" s="4">
        <v>44051</v>
      </c>
      <c r="D771">
        <v>3</v>
      </c>
      <c r="E771" t="s">
        <v>34</v>
      </c>
      <c r="F771" t="s">
        <v>45</v>
      </c>
      <c r="G771" t="s">
        <v>55</v>
      </c>
      <c r="H771" t="s">
        <v>58</v>
      </c>
      <c r="I771" s="4">
        <v>43892</v>
      </c>
      <c r="J771">
        <v>15</v>
      </c>
      <c r="K771" t="s">
        <v>62</v>
      </c>
      <c r="L771" s="4">
        <v>43615</v>
      </c>
      <c r="M771" s="4">
        <v>44413</v>
      </c>
      <c r="N771">
        <v>1</v>
      </c>
      <c r="O771" t="s">
        <v>88</v>
      </c>
      <c r="P771" t="s">
        <v>250</v>
      </c>
      <c r="Q771">
        <v>1</v>
      </c>
      <c r="R771" t="s">
        <v>129</v>
      </c>
      <c r="S771" t="s">
        <v>1259</v>
      </c>
      <c r="T771" t="s">
        <v>1777</v>
      </c>
      <c r="U771" t="s">
        <v>88</v>
      </c>
      <c r="V771" t="s">
        <v>1869</v>
      </c>
      <c r="W771">
        <v>41.96</v>
      </c>
      <c r="X771">
        <v>59.96</v>
      </c>
      <c r="Y771">
        <v>1</v>
      </c>
      <c r="Z771" t="s">
        <v>105</v>
      </c>
      <c r="AA771" t="s">
        <v>2346</v>
      </c>
      <c r="AF771" s="4"/>
      <c r="AG771" s="4"/>
      <c r="AH771" t="s">
        <v>80</v>
      </c>
      <c r="AI771" t="s">
        <v>242</v>
      </c>
      <c r="AJ771" t="s">
        <v>84</v>
      </c>
      <c r="AK771" t="s">
        <v>990</v>
      </c>
      <c r="AL771" t="s">
        <v>1523</v>
      </c>
      <c r="AM771" t="s">
        <v>80</v>
      </c>
      <c r="AN771" t="s">
        <v>1548</v>
      </c>
      <c r="AO771" t="s">
        <v>79</v>
      </c>
      <c r="AP771" t="s">
        <v>2349</v>
      </c>
    </row>
    <row r="772" spans="1:42" x14ac:dyDescent="0.25">
      <c r="A772">
        <v>532</v>
      </c>
      <c r="B772">
        <v>46</v>
      </c>
      <c r="C772" s="4">
        <v>44051</v>
      </c>
      <c r="D772">
        <v>3</v>
      </c>
      <c r="E772" t="s">
        <v>34</v>
      </c>
      <c r="F772" t="s">
        <v>45</v>
      </c>
      <c r="G772" t="s">
        <v>55</v>
      </c>
      <c r="H772" t="s">
        <v>58</v>
      </c>
      <c r="I772" s="4">
        <v>43892</v>
      </c>
      <c r="J772">
        <v>15</v>
      </c>
      <c r="K772" t="s">
        <v>62</v>
      </c>
      <c r="L772" s="4">
        <v>43615</v>
      </c>
      <c r="M772" s="4">
        <v>44413</v>
      </c>
      <c r="N772">
        <v>1</v>
      </c>
      <c r="O772" t="s">
        <v>88</v>
      </c>
      <c r="P772" t="s">
        <v>250</v>
      </c>
      <c r="Q772">
        <v>1</v>
      </c>
      <c r="R772" t="s">
        <v>129</v>
      </c>
      <c r="S772" t="s">
        <v>1259</v>
      </c>
      <c r="T772" t="s">
        <v>1777</v>
      </c>
      <c r="U772" t="s">
        <v>88</v>
      </c>
      <c r="V772" t="s">
        <v>1869</v>
      </c>
      <c r="W772">
        <v>41.96</v>
      </c>
      <c r="X772">
        <v>59.96</v>
      </c>
      <c r="Y772">
        <v>1</v>
      </c>
      <c r="Z772" t="s">
        <v>105</v>
      </c>
      <c r="AA772" t="s">
        <v>2346</v>
      </c>
      <c r="AF772" s="4"/>
      <c r="AG772" s="4"/>
      <c r="AH772" t="s">
        <v>80</v>
      </c>
      <c r="AI772" t="s">
        <v>242</v>
      </c>
      <c r="AJ772" t="s">
        <v>84</v>
      </c>
      <c r="AK772" t="s">
        <v>990</v>
      </c>
      <c r="AL772" t="s">
        <v>1523</v>
      </c>
      <c r="AM772" t="s">
        <v>80</v>
      </c>
      <c r="AN772" t="s">
        <v>1548</v>
      </c>
      <c r="AO772" t="s">
        <v>79</v>
      </c>
      <c r="AP772" t="s">
        <v>2349</v>
      </c>
    </row>
    <row r="773" spans="1:42" x14ac:dyDescent="0.25">
      <c r="A773">
        <v>533</v>
      </c>
      <c r="B773">
        <v>54</v>
      </c>
      <c r="C773" s="4">
        <v>44051</v>
      </c>
      <c r="D773">
        <v>11</v>
      </c>
      <c r="E773" t="s">
        <v>37</v>
      </c>
      <c r="F773" t="s">
        <v>48</v>
      </c>
      <c r="G773" t="s">
        <v>56</v>
      </c>
      <c r="H773" t="s">
        <v>57</v>
      </c>
      <c r="I773" s="4">
        <v>43891</v>
      </c>
      <c r="J773">
        <v>5</v>
      </c>
      <c r="K773" t="s">
        <v>60</v>
      </c>
      <c r="L773" s="4">
        <v>43831</v>
      </c>
      <c r="M773" s="4">
        <v>43921</v>
      </c>
      <c r="N773">
        <v>3</v>
      </c>
      <c r="O773" t="s">
        <v>174</v>
      </c>
      <c r="P773" t="s">
        <v>336</v>
      </c>
      <c r="Q773">
        <v>3</v>
      </c>
      <c r="R773" t="s">
        <v>718</v>
      </c>
      <c r="S773" t="s">
        <v>1260</v>
      </c>
      <c r="T773" t="s">
        <v>1778</v>
      </c>
      <c r="U773" t="s">
        <v>2013</v>
      </c>
      <c r="V773" t="s">
        <v>2061</v>
      </c>
      <c r="W773">
        <v>473.08</v>
      </c>
      <c r="X773">
        <v>99.94</v>
      </c>
      <c r="Y773">
        <v>3</v>
      </c>
      <c r="Z773" t="s">
        <v>2212</v>
      </c>
      <c r="AA773" t="s">
        <v>2501</v>
      </c>
      <c r="AF773" s="4"/>
      <c r="AG773" s="4"/>
      <c r="AH773" t="s">
        <v>79</v>
      </c>
      <c r="AI773" t="s">
        <v>241</v>
      </c>
      <c r="AJ773" t="s">
        <v>542</v>
      </c>
      <c r="AK773" t="s">
        <v>1103</v>
      </c>
      <c r="AL773" t="s">
        <v>1630</v>
      </c>
      <c r="AM773" t="s">
        <v>80</v>
      </c>
      <c r="AN773" t="s">
        <v>1548</v>
      </c>
      <c r="AO773" t="s">
        <v>86</v>
      </c>
      <c r="AP773" t="s">
        <v>2350</v>
      </c>
    </row>
    <row r="774" spans="1:42" x14ac:dyDescent="0.25">
      <c r="A774">
        <v>533</v>
      </c>
      <c r="B774">
        <v>54</v>
      </c>
      <c r="C774" s="4">
        <v>44051</v>
      </c>
      <c r="D774">
        <v>11</v>
      </c>
      <c r="E774" t="s">
        <v>37</v>
      </c>
      <c r="F774" t="s">
        <v>48</v>
      </c>
      <c r="G774" t="s">
        <v>56</v>
      </c>
      <c r="H774" t="s">
        <v>57</v>
      </c>
      <c r="I774" s="4">
        <v>43891</v>
      </c>
      <c r="J774">
        <v>5</v>
      </c>
      <c r="K774" t="s">
        <v>60</v>
      </c>
      <c r="L774" s="4">
        <v>43831</v>
      </c>
      <c r="M774" s="4">
        <v>43921</v>
      </c>
      <c r="N774">
        <v>3</v>
      </c>
      <c r="O774" t="s">
        <v>174</v>
      </c>
      <c r="P774" t="s">
        <v>336</v>
      </c>
      <c r="Q774">
        <v>3</v>
      </c>
      <c r="R774" t="s">
        <v>718</v>
      </c>
      <c r="S774" t="s">
        <v>1260</v>
      </c>
      <c r="T774" t="s">
        <v>1778</v>
      </c>
      <c r="U774" t="s">
        <v>2013</v>
      </c>
      <c r="V774" t="s">
        <v>2061</v>
      </c>
      <c r="W774">
        <v>473.08</v>
      </c>
      <c r="X774">
        <v>99.94</v>
      </c>
      <c r="Y774">
        <v>3</v>
      </c>
      <c r="Z774" t="s">
        <v>2212</v>
      </c>
      <c r="AA774" t="s">
        <v>2501</v>
      </c>
      <c r="AF774" s="4"/>
      <c r="AG774" s="4"/>
      <c r="AH774" t="s">
        <v>86</v>
      </c>
      <c r="AI774" t="s">
        <v>248</v>
      </c>
      <c r="AJ774" t="s">
        <v>584</v>
      </c>
      <c r="AK774" t="s">
        <v>1062</v>
      </c>
      <c r="AL774" t="s">
        <v>1665</v>
      </c>
      <c r="AM774" t="s">
        <v>69</v>
      </c>
      <c r="AN774" t="s">
        <v>1577</v>
      </c>
      <c r="AO774" t="s">
        <v>530</v>
      </c>
      <c r="AP774" t="s">
        <v>2367</v>
      </c>
    </row>
    <row r="775" spans="1:42" x14ac:dyDescent="0.25">
      <c r="A775">
        <v>533</v>
      </c>
      <c r="B775">
        <v>54</v>
      </c>
      <c r="C775" s="4">
        <v>44051</v>
      </c>
      <c r="D775">
        <v>11</v>
      </c>
      <c r="E775" t="s">
        <v>37</v>
      </c>
      <c r="F775" t="s">
        <v>48</v>
      </c>
      <c r="G775" t="s">
        <v>56</v>
      </c>
      <c r="H775" t="s">
        <v>57</v>
      </c>
      <c r="I775" s="4">
        <v>43891</v>
      </c>
      <c r="J775">
        <v>5</v>
      </c>
      <c r="K775" t="s">
        <v>60</v>
      </c>
      <c r="L775" s="4">
        <v>43831</v>
      </c>
      <c r="M775" s="4">
        <v>43921</v>
      </c>
      <c r="N775">
        <v>3</v>
      </c>
      <c r="O775" t="s">
        <v>174</v>
      </c>
      <c r="P775" t="s">
        <v>336</v>
      </c>
      <c r="Q775">
        <v>3</v>
      </c>
      <c r="R775" t="s">
        <v>718</v>
      </c>
      <c r="S775" t="s">
        <v>1260</v>
      </c>
      <c r="T775" t="s">
        <v>1778</v>
      </c>
      <c r="U775" t="s">
        <v>2013</v>
      </c>
      <c r="V775" t="s">
        <v>2061</v>
      </c>
      <c r="W775">
        <v>473.08</v>
      </c>
      <c r="X775">
        <v>99.94</v>
      </c>
      <c r="Y775">
        <v>3</v>
      </c>
      <c r="Z775" t="s">
        <v>2212</v>
      </c>
      <c r="AA775" t="s">
        <v>2501</v>
      </c>
      <c r="AF775" s="4"/>
      <c r="AG775" s="4"/>
      <c r="AH775" t="s">
        <v>84</v>
      </c>
      <c r="AI775" t="s">
        <v>246</v>
      </c>
      <c r="AJ775" t="s">
        <v>438</v>
      </c>
      <c r="AK775" t="s">
        <v>1000</v>
      </c>
      <c r="AL775" t="s">
        <v>1532</v>
      </c>
      <c r="AM775" t="s">
        <v>67</v>
      </c>
      <c r="AN775" t="s">
        <v>1548</v>
      </c>
      <c r="AO775" t="s">
        <v>645</v>
      </c>
      <c r="AP775" t="s">
        <v>2347</v>
      </c>
    </row>
    <row r="776" spans="1:42" x14ac:dyDescent="0.25">
      <c r="A776">
        <v>534</v>
      </c>
      <c r="B776">
        <v>378</v>
      </c>
      <c r="C776" s="4">
        <v>44051</v>
      </c>
      <c r="D776">
        <v>4</v>
      </c>
      <c r="E776" t="s">
        <v>40</v>
      </c>
      <c r="F776" t="s">
        <v>51</v>
      </c>
      <c r="G776" t="s">
        <v>56</v>
      </c>
      <c r="H776" t="s">
        <v>57</v>
      </c>
      <c r="I776" s="4">
        <v>43537</v>
      </c>
      <c r="J776">
        <v>2</v>
      </c>
      <c r="L776" s="4"/>
      <c r="M776" s="4"/>
      <c r="N776">
        <v>1</v>
      </c>
      <c r="O776" t="s">
        <v>80</v>
      </c>
      <c r="P776" t="s">
        <v>242</v>
      </c>
      <c r="Q776">
        <v>1</v>
      </c>
      <c r="R776" t="s">
        <v>709</v>
      </c>
      <c r="S776" t="s">
        <v>1250</v>
      </c>
      <c r="T776" t="s">
        <v>425</v>
      </c>
      <c r="U776" t="s">
        <v>80</v>
      </c>
      <c r="V776" t="s">
        <v>1548</v>
      </c>
      <c r="W776">
        <v>250</v>
      </c>
      <c r="X776">
        <v>29.98</v>
      </c>
      <c r="Y776">
        <v>1</v>
      </c>
      <c r="Z776" t="s">
        <v>79</v>
      </c>
      <c r="AA776" t="s">
        <v>2349</v>
      </c>
      <c r="AF776" s="4"/>
      <c r="AG776" s="4"/>
      <c r="AH776" t="s">
        <v>80</v>
      </c>
      <c r="AI776" t="s">
        <v>242</v>
      </c>
      <c r="AJ776" t="s">
        <v>709</v>
      </c>
      <c r="AK776" t="s">
        <v>1250</v>
      </c>
      <c r="AL776" t="s">
        <v>425</v>
      </c>
      <c r="AM776" t="s">
        <v>80</v>
      </c>
      <c r="AN776" t="s">
        <v>1548</v>
      </c>
      <c r="AO776" t="s">
        <v>79</v>
      </c>
      <c r="AP776" t="s">
        <v>2349</v>
      </c>
    </row>
    <row r="777" spans="1:42" x14ac:dyDescent="0.25">
      <c r="A777">
        <v>535</v>
      </c>
      <c r="B777">
        <v>157</v>
      </c>
      <c r="C777" s="4">
        <v>44052</v>
      </c>
      <c r="D777">
        <v>11</v>
      </c>
      <c r="E777" t="s">
        <v>37</v>
      </c>
      <c r="F777" t="s">
        <v>48</v>
      </c>
      <c r="G777" t="s">
        <v>56</v>
      </c>
      <c r="H777" t="s">
        <v>58</v>
      </c>
      <c r="I777" s="4">
        <v>43937</v>
      </c>
      <c r="J777">
        <v>7</v>
      </c>
      <c r="K777" t="s">
        <v>61</v>
      </c>
      <c r="L777" s="4">
        <v>43915</v>
      </c>
      <c r="M777" s="4">
        <v>44012</v>
      </c>
      <c r="N777">
        <v>1</v>
      </c>
      <c r="O777" t="s">
        <v>80</v>
      </c>
      <c r="P777" t="s">
        <v>242</v>
      </c>
      <c r="Q777">
        <v>1</v>
      </c>
      <c r="R777" t="s">
        <v>558</v>
      </c>
      <c r="S777" t="s">
        <v>1118</v>
      </c>
      <c r="T777" t="s">
        <v>1548</v>
      </c>
      <c r="U777" t="s">
        <v>80</v>
      </c>
      <c r="V777" t="s">
        <v>1548</v>
      </c>
      <c r="W777">
        <v>29.98</v>
      </c>
      <c r="X777">
        <v>29.98</v>
      </c>
      <c r="Y777">
        <v>1</v>
      </c>
      <c r="Z777" t="s">
        <v>79</v>
      </c>
      <c r="AA777" t="s">
        <v>2349</v>
      </c>
      <c r="AF777" s="4"/>
      <c r="AG777" s="4"/>
      <c r="AH777" t="s">
        <v>80</v>
      </c>
      <c r="AI777" t="s">
        <v>242</v>
      </c>
      <c r="AJ777" t="s">
        <v>558</v>
      </c>
      <c r="AK777" t="s">
        <v>1118</v>
      </c>
      <c r="AL777" t="s">
        <v>1548</v>
      </c>
      <c r="AM777" t="s">
        <v>80</v>
      </c>
      <c r="AN777" t="s">
        <v>1548</v>
      </c>
      <c r="AO777" t="s">
        <v>79</v>
      </c>
      <c r="AP777" t="s">
        <v>2349</v>
      </c>
    </row>
    <row r="778" spans="1:42" x14ac:dyDescent="0.25">
      <c r="A778">
        <v>536</v>
      </c>
      <c r="B778">
        <v>448</v>
      </c>
      <c r="C778" s="4">
        <v>44052</v>
      </c>
      <c r="D778">
        <v>8</v>
      </c>
      <c r="E778" t="s">
        <v>43</v>
      </c>
      <c r="F778" t="s">
        <v>54</v>
      </c>
      <c r="G778" t="s">
        <v>55</v>
      </c>
      <c r="H778" t="s">
        <v>57</v>
      </c>
      <c r="I778" s="4">
        <v>43823</v>
      </c>
      <c r="J778">
        <v>2</v>
      </c>
      <c r="K778" t="s">
        <v>60</v>
      </c>
      <c r="L778" s="4">
        <v>43615</v>
      </c>
      <c r="M778" s="4">
        <v>43830</v>
      </c>
      <c r="N778">
        <v>1</v>
      </c>
      <c r="O778" t="s">
        <v>70</v>
      </c>
      <c r="P778" t="s">
        <v>232</v>
      </c>
      <c r="Q778">
        <v>1</v>
      </c>
      <c r="R778" t="s">
        <v>719</v>
      </c>
      <c r="S778" t="s">
        <v>1261</v>
      </c>
      <c r="T778" t="s">
        <v>1779</v>
      </c>
      <c r="U778" t="s">
        <v>80</v>
      </c>
      <c r="V778" t="s">
        <v>1517</v>
      </c>
      <c r="W778">
        <v>191.98</v>
      </c>
      <c r="X778">
        <v>39.979999999999997</v>
      </c>
      <c r="Y778">
        <v>1</v>
      </c>
      <c r="Z778" t="s">
        <v>432</v>
      </c>
      <c r="AA778" t="s">
        <v>2331</v>
      </c>
      <c r="AF778" s="4"/>
      <c r="AG778" s="4"/>
      <c r="AH778" t="s">
        <v>70</v>
      </c>
      <c r="AI778" t="s">
        <v>232</v>
      </c>
      <c r="AJ778" t="s">
        <v>719</v>
      </c>
      <c r="AK778" t="s">
        <v>1261</v>
      </c>
      <c r="AL778" t="s">
        <v>1779</v>
      </c>
      <c r="AM778" t="s">
        <v>80</v>
      </c>
      <c r="AN778" t="s">
        <v>1517</v>
      </c>
      <c r="AO778" t="s">
        <v>432</v>
      </c>
      <c r="AP778" t="s">
        <v>2331</v>
      </c>
    </row>
    <row r="779" spans="1:42" x14ac:dyDescent="0.25">
      <c r="A779">
        <v>537</v>
      </c>
      <c r="B779">
        <v>42</v>
      </c>
      <c r="C779" s="4">
        <v>44053</v>
      </c>
      <c r="D779">
        <v>5</v>
      </c>
      <c r="E779" t="s">
        <v>36</v>
      </c>
      <c r="F779" t="s">
        <v>47</v>
      </c>
      <c r="G779" t="s">
        <v>56</v>
      </c>
      <c r="H779" t="s">
        <v>58</v>
      </c>
      <c r="I779" s="4">
        <v>43722</v>
      </c>
      <c r="J779">
        <v>2</v>
      </c>
      <c r="K779" t="s">
        <v>60</v>
      </c>
      <c r="L779" s="4">
        <v>43615</v>
      </c>
      <c r="M779" s="4">
        <v>43830</v>
      </c>
      <c r="N779">
        <v>1</v>
      </c>
      <c r="O779" t="s">
        <v>69</v>
      </c>
      <c r="P779" t="s">
        <v>231</v>
      </c>
      <c r="Q779">
        <v>1</v>
      </c>
      <c r="R779" t="s">
        <v>720</v>
      </c>
      <c r="S779" t="s">
        <v>1262</v>
      </c>
      <c r="T779" t="s">
        <v>1780</v>
      </c>
      <c r="U779" t="s">
        <v>67</v>
      </c>
      <c r="V779" t="s">
        <v>1577</v>
      </c>
      <c r="W779">
        <v>143.97</v>
      </c>
      <c r="X779">
        <v>74.97</v>
      </c>
      <c r="Y779">
        <v>1</v>
      </c>
      <c r="Z779" t="s">
        <v>67</v>
      </c>
      <c r="AA779" t="s">
        <v>2373</v>
      </c>
      <c r="AF779" s="4"/>
      <c r="AG779" s="4"/>
      <c r="AH779" t="s">
        <v>69</v>
      </c>
      <c r="AI779" t="s">
        <v>231</v>
      </c>
      <c r="AJ779" t="s">
        <v>720</v>
      </c>
      <c r="AK779" t="s">
        <v>1262</v>
      </c>
      <c r="AL779" t="s">
        <v>1780</v>
      </c>
      <c r="AM779" t="s">
        <v>67</v>
      </c>
      <c r="AN779" t="s">
        <v>1577</v>
      </c>
      <c r="AO779" t="s">
        <v>67</v>
      </c>
      <c r="AP779" t="s">
        <v>2373</v>
      </c>
    </row>
    <row r="780" spans="1:42" x14ac:dyDescent="0.25">
      <c r="A780">
        <v>538</v>
      </c>
      <c r="B780">
        <v>36</v>
      </c>
      <c r="C780" s="4">
        <v>44054</v>
      </c>
      <c r="D780">
        <v>3</v>
      </c>
      <c r="E780" t="s">
        <v>34</v>
      </c>
      <c r="F780" t="s">
        <v>45</v>
      </c>
      <c r="G780" t="s">
        <v>56</v>
      </c>
      <c r="H780" t="s">
        <v>57</v>
      </c>
      <c r="I780" s="4">
        <v>43960</v>
      </c>
      <c r="J780">
        <v>9</v>
      </c>
      <c r="K780" t="s">
        <v>59</v>
      </c>
      <c r="L780" s="4">
        <v>43952</v>
      </c>
      <c r="M780" s="4">
        <v>44075</v>
      </c>
      <c r="N780">
        <v>2</v>
      </c>
      <c r="O780" t="s">
        <v>175</v>
      </c>
      <c r="P780" t="s">
        <v>337</v>
      </c>
      <c r="Q780">
        <v>3</v>
      </c>
      <c r="R780" t="s">
        <v>721</v>
      </c>
      <c r="S780" t="s">
        <v>1263</v>
      </c>
      <c r="T780" t="s">
        <v>1781</v>
      </c>
      <c r="U780" t="s">
        <v>2018</v>
      </c>
      <c r="V780" t="s">
        <v>2062</v>
      </c>
      <c r="W780">
        <v>3125.66</v>
      </c>
      <c r="X780">
        <v>219.88</v>
      </c>
      <c r="Y780">
        <v>1</v>
      </c>
      <c r="Z780" t="s">
        <v>2213</v>
      </c>
      <c r="AA780" t="s">
        <v>2502</v>
      </c>
      <c r="AF780" s="4"/>
      <c r="AG780" s="4"/>
      <c r="AH780" t="s">
        <v>80</v>
      </c>
      <c r="AI780" t="s">
        <v>242</v>
      </c>
      <c r="AJ780" t="s">
        <v>548</v>
      </c>
      <c r="AK780" t="s">
        <v>1109</v>
      </c>
      <c r="AL780" t="s">
        <v>1634</v>
      </c>
      <c r="AM780" t="s">
        <v>69</v>
      </c>
      <c r="AN780" t="s">
        <v>1548</v>
      </c>
      <c r="AO780" t="s">
        <v>67</v>
      </c>
      <c r="AP780" t="s">
        <v>2373</v>
      </c>
    </row>
    <row r="781" spans="1:42" x14ac:dyDescent="0.25">
      <c r="A781">
        <v>538</v>
      </c>
      <c r="B781">
        <v>36</v>
      </c>
      <c r="C781" s="4">
        <v>44054</v>
      </c>
      <c r="D781">
        <v>3</v>
      </c>
      <c r="E781" t="s">
        <v>34</v>
      </c>
      <c r="F781" t="s">
        <v>45</v>
      </c>
      <c r="G781" t="s">
        <v>56</v>
      </c>
      <c r="H781" t="s">
        <v>57</v>
      </c>
      <c r="I781" s="4">
        <v>43960</v>
      </c>
      <c r="J781">
        <v>9</v>
      </c>
      <c r="K781" t="s">
        <v>59</v>
      </c>
      <c r="L781" s="4">
        <v>43952</v>
      </c>
      <c r="M781" s="4">
        <v>44075</v>
      </c>
      <c r="N781">
        <v>2</v>
      </c>
      <c r="O781" t="s">
        <v>175</v>
      </c>
      <c r="P781" t="s">
        <v>337</v>
      </c>
      <c r="Q781">
        <v>3</v>
      </c>
      <c r="R781" t="s">
        <v>721</v>
      </c>
      <c r="S781" t="s">
        <v>1263</v>
      </c>
      <c r="T781" t="s">
        <v>1781</v>
      </c>
      <c r="U781" t="s">
        <v>2018</v>
      </c>
      <c r="V781" t="s">
        <v>2062</v>
      </c>
      <c r="W781">
        <v>3125.66</v>
      </c>
      <c r="X781">
        <v>219.88</v>
      </c>
      <c r="Y781">
        <v>1</v>
      </c>
      <c r="Z781" t="s">
        <v>2213</v>
      </c>
      <c r="AA781" t="s">
        <v>2502</v>
      </c>
      <c r="AF781" s="4"/>
      <c r="AG781" s="4"/>
      <c r="AH781" t="s">
        <v>80</v>
      </c>
      <c r="AI781" t="s">
        <v>242</v>
      </c>
      <c r="AJ781" t="s">
        <v>548</v>
      </c>
      <c r="AK781" t="s">
        <v>1109</v>
      </c>
      <c r="AL781" t="s">
        <v>1634</v>
      </c>
      <c r="AM781" t="s">
        <v>69</v>
      </c>
      <c r="AN781" t="s">
        <v>1548</v>
      </c>
      <c r="AO781" t="s">
        <v>67</v>
      </c>
      <c r="AP781" t="s">
        <v>2373</v>
      </c>
    </row>
    <row r="782" spans="1:42" x14ac:dyDescent="0.25">
      <c r="A782">
        <v>538</v>
      </c>
      <c r="B782">
        <v>36</v>
      </c>
      <c r="C782" s="4">
        <v>44054</v>
      </c>
      <c r="D782">
        <v>3</v>
      </c>
      <c r="E782" t="s">
        <v>34</v>
      </c>
      <c r="F782" t="s">
        <v>45</v>
      </c>
      <c r="G782" t="s">
        <v>56</v>
      </c>
      <c r="H782" t="s">
        <v>57</v>
      </c>
      <c r="I782" s="4">
        <v>43960</v>
      </c>
      <c r="J782">
        <v>9</v>
      </c>
      <c r="K782" t="s">
        <v>59</v>
      </c>
      <c r="L782" s="4">
        <v>43952</v>
      </c>
      <c r="M782" s="4">
        <v>44075</v>
      </c>
      <c r="N782">
        <v>2</v>
      </c>
      <c r="O782" t="s">
        <v>175</v>
      </c>
      <c r="P782" t="s">
        <v>337</v>
      </c>
      <c r="Q782">
        <v>3</v>
      </c>
      <c r="R782" t="s">
        <v>721</v>
      </c>
      <c r="S782" t="s">
        <v>1263</v>
      </c>
      <c r="T782" t="s">
        <v>1781</v>
      </c>
      <c r="U782" t="s">
        <v>2018</v>
      </c>
      <c r="V782" t="s">
        <v>2062</v>
      </c>
      <c r="W782">
        <v>3125.66</v>
      </c>
      <c r="X782">
        <v>219.88</v>
      </c>
      <c r="Y782">
        <v>1</v>
      </c>
      <c r="Z782" t="s">
        <v>2213</v>
      </c>
      <c r="AA782" t="s">
        <v>2502</v>
      </c>
      <c r="AF782" s="4"/>
      <c r="AG782" s="4"/>
      <c r="AH782" t="s">
        <v>80</v>
      </c>
      <c r="AI782" t="s">
        <v>242</v>
      </c>
      <c r="AJ782" t="s">
        <v>691</v>
      </c>
      <c r="AK782" t="s">
        <v>1232</v>
      </c>
      <c r="AL782" t="s">
        <v>1754</v>
      </c>
      <c r="AM782" t="s">
        <v>67</v>
      </c>
      <c r="AN782" t="s">
        <v>1548</v>
      </c>
      <c r="AO782" t="s">
        <v>67</v>
      </c>
      <c r="AP782" t="s">
        <v>2373</v>
      </c>
    </row>
    <row r="783" spans="1:42" x14ac:dyDescent="0.25">
      <c r="A783">
        <v>538</v>
      </c>
      <c r="B783">
        <v>36</v>
      </c>
      <c r="C783" s="4">
        <v>44054</v>
      </c>
      <c r="D783">
        <v>3</v>
      </c>
      <c r="E783" t="s">
        <v>34</v>
      </c>
      <c r="F783" t="s">
        <v>45</v>
      </c>
      <c r="G783" t="s">
        <v>56</v>
      </c>
      <c r="H783" t="s">
        <v>57</v>
      </c>
      <c r="I783" s="4">
        <v>43960</v>
      </c>
      <c r="J783">
        <v>9</v>
      </c>
      <c r="K783" t="s">
        <v>59</v>
      </c>
      <c r="L783" s="4">
        <v>43952</v>
      </c>
      <c r="M783" s="4">
        <v>44075</v>
      </c>
      <c r="N783">
        <v>2</v>
      </c>
      <c r="O783" t="s">
        <v>175</v>
      </c>
      <c r="P783" t="s">
        <v>337</v>
      </c>
      <c r="Q783">
        <v>3</v>
      </c>
      <c r="R783" t="s">
        <v>721</v>
      </c>
      <c r="S783" t="s">
        <v>1263</v>
      </c>
      <c r="T783" t="s">
        <v>1781</v>
      </c>
      <c r="U783" t="s">
        <v>2018</v>
      </c>
      <c r="V783" t="s">
        <v>2062</v>
      </c>
      <c r="W783">
        <v>3125.66</v>
      </c>
      <c r="X783">
        <v>219.88</v>
      </c>
      <c r="Y783">
        <v>1</v>
      </c>
      <c r="Z783" t="s">
        <v>2213</v>
      </c>
      <c r="AA783" t="s">
        <v>2502</v>
      </c>
      <c r="AF783" s="4"/>
      <c r="AG783" s="4"/>
      <c r="AH783" t="s">
        <v>80</v>
      </c>
      <c r="AI783" t="s">
        <v>242</v>
      </c>
      <c r="AJ783" t="s">
        <v>691</v>
      </c>
      <c r="AK783" t="s">
        <v>1232</v>
      </c>
      <c r="AL783" t="s">
        <v>1754</v>
      </c>
      <c r="AM783" t="s">
        <v>67</v>
      </c>
      <c r="AN783" t="s">
        <v>1548</v>
      </c>
      <c r="AO783" t="s">
        <v>67</v>
      </c>
      <c r="AP783" t="s">
        <v>2373</v>
      </c>
    </row>
    <row r="784" spans="1:42" x14ac:dyDescent="0.25">
      <c r="A784">
        <v>538</v>
      </c>
      <c r="B784">
        <v>36</v>
      </c>
      <c r="C784" s="4">
        <v>44054</v>
      </c>
      <c r="D784">
        <v>3</v>
      </c>
      <c r="E784" t="s">
        <v>34</v>
      </c>
      <c r="F784" t="s">
        <v>45</v>
      </c>
      <c r="G784" t="s">
        <v>56</v>
      </c>
      <c r="H784" t="s">
        <v>57</v>
      </c>
      <c r="I784" s="4">
        <v>43960</v>
      </c>
      <c r="J784">
        <v>9</v>
      </c>
      <c r="K784" t="s">
        <v>59</v>
      </c>
      <c r="L784" s="4">
        <v>43952</v>
      </c>
      <c r="M784" s="4">
        <v>44075</v>
      </c>
      <c r="N784">
        <v>2</v>
      </c>
      <c r="O784" t="s">
        <v>175</v>
      </c>
      <c r="P784" t="s">
        <v>337</v>
      </c>
      <c r="Q784">
        <v>3</v>
      </c>
      <c r="R784" t="s">
        <v>721</v>
      </c>
      <c r="S784" t="s">
        <v>1263</v>
      </c>
      <c r="T784" t="s">
        <v>1781</v>
      </c>
      <c r="U784" t="s">
        <v>2018</v>
      </c>
      <c r="V784" t="s">
        <v>2062</v>
      </c>
      <c r="W784">
        <v>3125.66</v>
      </c>
      <c r="X784">
        <v>219.88</v>
      </c>
      <c r="Y784">
        <v>1</v>
      </c>
      <c r="Z784" t="s">
        <v>2213</v>
      </c>
      <c r="AA784" t="s">
        <v>2502</v>
      </c>
      <c r="AF784" s="4"/>
      <c r="AG784" s="4"/>
      <c r="AH784" t="s">
        <v>69</v>
      </c>
      <c r="AI784" t="s">
        <v>231</v>
      </c>
      <c r="AJ784" t="s">
        <v>856</v>
      </c>
      <c r="AK784" t="s">
        <v>1393</v>
      </c>
      <c r="AL784" t="s">
        <v>1909</v>
      </c>
      <c r="AM784" t="s">
        <v>80</v>
      </c>
      <c r="AN784" t="s">
        <v>1577</v>
      </c>
      <c r="AO784" t="s">
        <v>67</v>
      </c>
      <c r="AP784" t="s">
        <v>2373</v>
      </c>
    </row>
    <row r="785" spans="1:42" x14ac:dyDescent="0.25">
      <c r="A785">
        <v>538</v>
      </c>
      <c r="B785">
        <v>36</v>
      </c>
      <c r="C785" s="4">
        <v>44054</v>
      </c>
      <c r="D785">
        <v>3</v>
      </c>
      <c r="E785" t="s">
        <v>34</v>
      </c>
      <c r="F785" t="s">
        <v>45</v>
      </c>
      <c r="G785" t="s">
        <v>56</v>
      </c>
      <c r="H785" t="s">
        <v>57</v>
      </c>
      <c r="I785" s="4">
        <v>43960</v>
      </c>
      <c r="J785">
        <v>9</v>
      </c>
      <c r="K785" t="s">
        <v>59</v>
      </c>
      <c r="L785" s="4">
        <v>43952</v>
      </c>
      <c r="M785" s="4">
        <v>44075</v>
      </c>
      <c r="N785">
        <v>2</v>
      </c>
      <c r="O785" t="s">
        <v>175</v>
      </c>
      <c r="P785" t="s">
        <v>337</v>
      </c>
      <c r="Q785">
        <v>3</v>
      </c>
      <c r="R785" t="s">
        <v>721</v>
      </c>
      <c r="S785" t="s">
        <v>1263</v>
      </c>
      <c r="T785" t="s">
        <v>1781</v>
      </c>
      <c r="U785" t="s">
        <v>2018</v>
      </c>
      <c r="V785" t="s">
        <v>2062</v>
      </c>
      <c r="W785">
        <v>3125.66</v>
      </c>
      <c r="X785">
        <v>219.88</v>
      </c>
      <c r="Y785">
        <v>1</v>
      </c>
      <c r="Z785" t="s">
        <v>2213</v>
      </c>
      <c r="AA785" t="s">
        <v>2502</v>
      </c>
      <c r="AF785" s="4"/>
      <c r="AG785" s="4"/>
      <c r="AH785" t="s">
        <v>69</v>
      </c>
      <c r="AI785" t="s">
        <v>231</v>
      </c>
      <c r="AJ785" t="s">
        <v>856</v>
      </c>
      <c r="AK785" t="s">
        <v>1393</v>
      </c>
      <c r="AL785" t="s">
        <v>1909</v>
      </c>
      <c r="AM785" t="s">
        <v>80</v>
      </c>
      <c r="AN785" t="s">
        <v>1577</v>
      </c>
      <c r="AO785" t="s">
        <v>67</v>
      </c>
      <c r="AP785" t="s">
        <v>2373</v>
      </c>
    </row>
    <row r="786" spans="1:42" x14ac:dyDescent="0.25">
      <c r="A786">
        <v>539</v>
      </c>
      <c r="B786">
        <v>95</v>
      </c>
      <c r="C786" s="4">
        <v>44054</v>
      </c>
      <c r="D786">
        <v>4</v>
      </c>
      <c r="E786" t="s">
        <v>40</v>
      </c>
      <c r="F786" t="s">
        <v>51</v>
      </c>
      <c r="G786" t="s">
        <v>56</v>
      </c>
      <c r="H786" t="s">
        <v>58</v>
      </c>
      <c r="I786" s="4">
        <v>43876</v>
      </c>
      <c r="J786">
        <v>6</v>
      </c>
      <c r="K786" t="s">
        <v>59</v>
      </c>
      <c r="L786" s="4">
        <v>43862</v>
      </c>
      <c r="M786" s="4">
        <v>43889</v>
      </c>
      <c r="N786">
        <v>2</v>
      </c>
      <c r="O786" t="s">
        <v>124</v>
      </c>
      <c r="P786" t="s">
        <v>286</v>
      </c>
      <c r="Q786">
        <v>2</v>
      </c>
      <c r="R786" t="s">
        <v>722</v>
      </c>
      <c r="S786" t="s">
        <v>1264</v>
      </c>
      <c r="T786" t="s">
        <v>1782</v>
      </c>
      <c r="U786" t="s">
        <v>103</v>
      </c>
      <c r="V786" t="s">
        <v>1869</v>
      </c>
      <c r="W786">
        <v>22.96</v>
      </c>
      <c r="X786">
        <v>59.96</v>
      </c>
      <c r="Y786">
        <v>2</v>
      </c>
      <c r="Z786" t="s">
        <v>2214</v>
      </c>
      <c r="AA786" t="s">
        <v>2503</v>
      </c>
      <c r="AF786" s="4"/>
      <c r="AG786" s="4"/>
      <c r="AH786" t="s">
        <v>67</v>
      </c>
      <c r="AI786" t="s">
        <v>229</v>
      </c>
      <c r="AJ786" t="s">
        <v>626</v>
      </c>
      <c r="AK786" t="s">
        <v>1176</v>
      </c>
      <c r="AL786" t="s">
        <v>1701</v>
      </c>
      <c r="AM786" t="s">
        <v>69</v>
      </c>
      <c r="AN786" t="s">
        <v>1548</v>
      </c>
      <c r="AO786" t="s">
        <v>90</v>
      </c>
      <c r="AP786" t="s">
        <v>2328</v>
      </c>
    </row>
    <row r="787" spans="1:42" x14ac:dyDescent="0.25">
      <c r="A787">
        <v>539</v>
      </c>
      <c r="B787">
        <v>95</v>
      </c>
      <c r="C787" s="4">
        <v>44054</v>
      </c>
      <c r="D787">
        <v>4</v>
      </c>
      <c r="E787" t="s">
        <v>40</v>
      </c>
      <c r="F787" t="s">
        <v>51</v>
      </c>
      <c r="G787" t="s">
        <v>56</v>
      </c>
      <c r="H787" t="s">
        <v>58</v>
      </c>
      <c r="I787" s="4">
        <v>43876</v>
      </c>
      <c r="J787">
        <v>6</v>
      </c>
      <c r="K787" t="s">
        <v>59</v>
      </c>
      <c r="L787" s="4">
        <v>43862</v>
      </c>
      <c r="M787" s="4">
        <v>43889</v>
      </c>
      <c r="N787">
        <v>2</v>
      </c>
      <c r="O787" t="s">
        <v>124</v>
      </c>
      <c r="P787" t="s">
        <v>286</v>
      </c>
      <c r="Q787">
        <v>2</v>
      </c>
      <c r="R787" t="s">
        <v>722</v>
      </c>
      <c r="S787" t="s">
        <v>1264</v>
      </c>
      <c r="T787" t="s">
        <v>1782</v>
      </c>
      <c r="U787" t="s">
        <v>103</v>
      </c>
      <c r="V787" t="s">
        <v>1869</v>
      </c>
      <c r="W787">
        <v>22.96</v>
      </c>
      <c r="X787">
        <v>59.96</v>
      </c>
      <c r="Y787">
        <v>2</v>
      </c>
      <c r="Z787" t="s">
        <v>2214</v>
      </c>
      <c r="AA787" t="s">
        <v>2503</v>
      </c>
      <c r="AF787" s="4"/>
      <c r="AG787" s="4"/>
      <c r="AH787" t="s">
        <v>78</v>
      </c>
      <c r="AI787" t="s">
        <v>240</v>
      </c>
      <c r="AJ787" t="s">
        <v>67</v>
      </c>
      <c r="AK787" t="s">
        <v>1120</v>
      </c>
      <c r="AL787" t="s">
        <v>1643</v>
      </c>
      <c r="AM787" t="s">
        <v>67</v>
      </c>
      <c r="AN787" t="s">
        <v>1548</v>
      </c>
      <c r="AO787" t="s">
        <v>469</v>
      </c>
      <c r="AP787" t="s">
        <v>2339</v>
      </c>
    </row>
    <row r="788" spans="1:42" x14ac:dyDescent="0.25">
      <c r="A788">
        <v>540</v>
      </c>
      <c r="B788">
        <v>2</v>
      </c>
      <c r="C788" s="4">
        <v>44055</v>
      </c>
      <c r="D788">
        <v>10</v>
      </c>
      <c r="E788" t="s">
        <v>42</v>
      </c>
      <c r="F788" t="s">
        <v>53</v>
      </c>
      <c r="G788" t="s">
        <v>55</v>
      </c>
      <c r="H788" t="s">
        <v>57</v>
      </c>
      <c r="I788" s="4">
        <v>43739</v>
      </c>
      <c r="J788">
        <v>2</v>
      </c>
      <c r="K788" t="s">
        <v>60</v>
      </c>
      <c r="L788" s="4">
        <v>43615</v>
      </c>
      <c r="M788" s="4">
        <v>43830</v>
      </c>
      <c r="N788">
        <v>2</v>
      </c>
      <c r="O788" t="s">
        <v>176</v>
      </c>
      <c r="P788" t="s">
        <v>338</v>
      </c>
      <c r="Q788">
        <v>2</v>
      </c>
      <c r="R788" t="s">
        <v>723</v>
      </c>
      <c r="S788" t="s">
        <v>1265</v>
      </c>
      <c r="T788" t="s">
        <v>1783</v>
      </c>
      <c r="U788" t="s">
        <v>103</v>
      </c>
      <c r="V788" t="s">
        <v>2037</v>
      </c>
      <c r="W788">
        <v>1769.96</v>
      </c>
      <c r="X788">
        <v>69.959999999999994</v>
      </c>
      <c r="Y788">
        <v>2</v>
      </c>
      <c r="Z788" t="s">
        <v>2215</v>
      </c>
      <c r="AA788" t="s">
        <v>2504</v>
      </c>
      <c r="AF788" s="4"/>
      <c r="AG788" s="4"/>
      <c r="AH788" t="s">
        <v>69</v>
      </c>
      <c r="AI788" t="s">
        <v>231</v>
      </c>
      <c r="AJ788" t="s">
        <v>434</v>
      </c>
      <c r="AK788" t="s">
        <v>991</v>
      </c>
      <c r="AL788" t="s">
        <v>1524</v>
      </c>
      <c r="AM788" t="s">
        <v>69</v>
      </c>
      <c r="AN788" t="s">
        <v>1577</v>
      </c>
      <c r="AO788" t="s">
        <v>69</v>
      </c>
      <c r="AP788" t="s">
        <v>2360</v>
      </c>
    </row>
    <row r="789" spans="1:42" x14ac:dyDescent="0.25">
      <c r="A789">
        <v>540</v>
      </c>
      <c r="B789">
        <v>2</v>
      </c>
      <c r="C789" s="4">
        <v>44055</v>
      </c>
      <c r="D789">
        <v>10</v>
      </c>
      <c r="E789" t="s">
        <v>42</v>
      </c>
      <c r="F789" t="s">
        <v>53</v>
      </c>
      <c r="G789" t="s">
        <v>55</v>
      </c>
      <c r="H789" t="s">
        <v>57</v>
      </c>
      <c r="I789" s="4">
        <v>43739</v>
      </c>
      <c r="J789">
        <v>2</v>
      </c>
      <c r="K789" t="s">
        <v>60</v>
      </c>
      <c r="L789" s="4">
        <v>43615</v>
      </c>
      <c r="M789" s="4">
        <v>43830</v>
      </c>
      <c r="N789">
        <v>2</v>
      </c>
      <c r="O789" t="s">
        <v>176</v>
      </c>
      <c r="P789" t="s">
        <v>338</v>
      </c>
      <c r="Q789">
        <v>2</v>
      </c>
      <c r="R789" t="s">
        <v>723</v>
      </c>
      <c r="S789" t="s">
        <v>1265</v>
      </c>
      <c r="T789" t="s">
        <v>1783</v>
      </c>
      <c r="U789" t="s">
        <v>103</v>
      </c>
      <c r="V789" t="s">
        <v>2037</v>
      </c>
      <c r="W789">
        <v>1769.96</v>
      </c>
      <c r="X789">
        <v>69.959999999999994</v>
      </c>
      <c r="Y789">
        <v>2</v>
      </c>
      <c r="Z789" t="s">
        <v>2215</v>
      </c>
      <c r="AA789" t="s">
        <v>2504</v>
      </c>
      <c r="AF789" s="4"/>
      <c r="AG789" s="4"/>
      <c r="AH789" t="s">
        <v>84</v>
      </c>
      <c r="AI789" t="s">
        <v>246</v>
      </c>
      <c r="AJ789" t="s">
        <v>564</v>
      </c>
      <c r="AK789" t="s">
        <v>1124</v>
      </c>
      <c r="AL789" t="s">
        <v>1647</v>
      </c>
      <c r="AM789" t="s">
        <v>67</v>
      </c>
      <c r="AN789" t="s">
        <v>1548</v>
      </c>
      <c r="AO789" t="s">
        <v>645</v>
      </c>
      <c r="AP789" t="s">
        <v>2347</v>
      </c>
    </row>
    <row r="790" spans="1:42" x14ac:dyDescent="0.25">
      <c r="A790">
        <v>541</v>
      </c>
      <c r="B790">
        <v>307</v>
      </c>
      <c r="C790" s="4">
        <v>44055</v>
      </c>
      <c r="D790">
        <v>11</v>
      </c>
      <c r="E790" t="s">
        <v>37</v>
      </c>
      <c r="F790" t="s">
        <v>48</v>
      </c>
      <c r="G790" t="s">
        <v>56</v>
      </c>
      <c r="H790" t="s">
        <v>57</v>
      </c>
      <c r="I790" s="4">
        <v>43701</v>
      </c>
      <c r="J790">
        <v>2</v>
      </c>
      <c r="K790" t="s">
        <v>60</v>
      </c>
      <c r="L790" s="4">
        <v>43615</v>
      </c>
      <c r="M790" s="4">
        <v>43830</v>
      </c>
      <c r="N790">
        <v>1</v>
      </c>
      <c r="O790" t="s">
        <v>79</v>
      </c>
      <c r="P790" t="s">
        <v>241</v>
      </c>
      <c r="Q790">
        <v>1</v>
      </c>
      <c r="R790" t="s">
        <v>541</v>
      </c>
      <c r="S790" t="s">
        <v>968</v>
      </c>
      <c r="T790" t="s">
        <v>1629</v>
      </c>
      <c r="U790" t="s">
        <v>80</v>
      </c>
      <c r="V790" t="s">
        <v>1548</v>
      </c>
      <c r="W790">
        <v>173.8</v>
      </c>
      <c r="X790">
        <v>29.98</v>
      </c>
      <c r="Y790">
        <v>1</v>
      </c>
      <c r="Z790" t="s">
        <v>86</v>
      </c>
      <c r="AA790" t="s">
        <v>2350</v>
      </c>
      <c r="AF790" s="4"/>
      <c r="AG790" s="4"/>
      <c r="AH790" t="s">
        <v>79</v>
      </c>
      <c r="AI790" t="s">
        <v>241</v>
      </c>
      <c r="AJ790" t="s">
        <v>541</v>
      </c>
      <c r="AK790" t="s">
        <v>968</v>
      </c>
      <c r="AL790" t="s">
        <v>1629</v>
      </c>
      <c r="AM790" t="s">
        <v>80</v>
      </c>
      <c r="AN790" t="s">
        <v>1548</v>
      </c>
      <c r="AO790" t="s">
        <v>86</v>
      </c>
      <c r="AP790" t="s">
        <v>2350</v>
      </c>
    </row>
    <row r="791" spans="1:42" x14ac:dyDescent="0.25">
      <c r="A791">
        <v>542</v>
      </c>
      <c r="B791">
        <v>119</v>
      </c>
      <c r="C791" s="4">
        <v>44056</v>
      </c>
      <c r="D791">
        <v>6</v>
      </c>
      <c r="E791" t="s">
        <v>33</v>
      </c>
      <c r="F791" t="s">
        <v>44</v>
      </c>
      <c r="G791" t="s">
        <v>56</v>
      </c>
      <c r="H791" t="s">
        <v>57</v>
      </c>
      <c r="I791" s="4">
        <v>43957</v>
      </c>
      <c r="J791">
        <v>7</v>
      </c>
      <c r="K791" t="s">
        <v>61</v>
      </c>
      <c r="L791" s="4">
        <v>43915</v>
      </c>
      <c r="M791" s="4">
        <v>44012</v>
      </c>
      <c r="N791">
        <v>2</v>
      </c>
      <c r="O791" t="s">
        <v>157</v>
      </c>
      <c r="P791" t="s">
        <v>319</v>
      </c>
      <c r="Q791">
        <v>2</v>
      </c>
      <c r="R791" t="s">
        <v>724</v>
      </c>
      <c r="S791" t="s">
        <v>1266</v>
      </c>
      <c r="T791" t="s">
        <v>1784</v>
      </c>
      <c r="U791" t="s">
        <v>109</v>
      </c>
      <c r="V791" t="s">
        <v>2042</v>
      </c>
      <c r="W791">
        <v>292.86</v>
      </c>
      <c r="X791">
        <v>54.96</v>
      </c>
      <c r="Y791">
        <v>2</v>
      </c>
      <c r="Z791" t="s">
        <v>2216</v>
      </c>
      <c r="AA791" t="s">
        <v>2505</v>
      </c>
      <c r="AF791" s="4"/>
      <c r="AG791" s="4"/>
      <c r="AH791" t="s">
        <v>80</v>
      </c>
      <c r="AI791" t="s">
        <v>242</v>
      </c>
      <c r="AJ791" t="s">
        <v>587</v>
      </c>
      <c r="AK791" t="s">
        <v>1143</v>
      </c>
      <c r="AL791" t="s">
        <v>1668</v>
      </c>
      <c r="AM791" t="s">
        <v>67</v>
      </c>
      <c r="AN791" t="s">
        <v>1548</v>
      </c>
      <c r="AO791" t="s">
        <v>79</v>
      </c>
      <c r="AP791" t="s">
        <v>2349</v>
      </c>
    </row>
    <row r="792" spans="1:42" x14ac:dyDescent="0.25">
      <c r="A792">
        <v>542</v>
      </c>
      <c r="B792">
        <v>119</v>
      </c>
      <c r="C792" s="4">
        <v>44056</v>
      </c>
      <c r="D792">
        <v>6</v>
      </c>
      <c r="E792" t="s">
        <v>33</v>
      </c>
      <c r="F792" t="s">
        <v>44</v>
      </c>
      <c r="G792" t="s">
        <v>56</v>
      </c>
      <c r="H792" t="s">
        <v>57</v>
      </c>
      <c r="I792" s="4">
        <v>43957</v>
      </c>
      <c r="J792">
        <v>7</v>
      </c>
      <c r="K792" t="s">
        <v>61</v>
      </c>
      <c r="L792" s="4">
        <v>43915</v>
      </c>
      <c r="M792" s="4">
        <v>44012</v>
      </c>
      <c r="N792">
        <v>2</v>
      </c>
      <c r="O792" t="s">
        <v>157</v>
      </c>
      <c r="P792" t="s">
        <v>319</v>
      </c>
      <c r="Q792">
        <v>2</v>
      </c>
      <c r="R792" t="s">
        <v>724</v>
      </c>
      <c r="S792" t="s">
        <v>1266</v>
      </c>
      <c r="T792" t="s">
        <v>1784</v>
      </c>
      <c r="U792" t="s">
        <v>109</v>
      </c>
      <c r="V792" t="s">
        <v>2042</v>
      </c>
      <c r="W792">
        <v>292.86</v>
      </c>
      <c r="X792">
        <v>54.96</v>
      </c>
      <c r="Y792">
        <v>2</v>
      </c>
      <c r="Z792" t="s">
        <v>2216</v>
      </c>
      <c r="AA792" t="s">
        <v>2505</v>
      </c>
      <c r="AF792" s="4"/>
      <c r="AG792" s="4"/>
      <c r="AH792" t="s">
        <v>90</v>
      </c>
      <c r="AI792" t="s">
        <v>252</v>
      </c>
      <c r="AJ792" t="s">
        <v>70</v>
      </c>
      <c r="AK792" t="s">
        <v>1040</v>
      </c>
      <c r="AL792" t="s">
        <v>1568</v>
      </c>
      <c r="AM792" t="s">
        <v>69</v>
      </c>
      <c r="AN792" t="s">
        <v>1562</v>
      </c>
      <c r="AO792" t="s">
        <v>645</v>
      </c>
      <c r="AP792" t="s">
        <v>2347</v>
      </c>
    </row>
    <row r="793" spans="1:42" x14ac:dyDescent="0.25">
      <c r="A793">
        <v>543</v>
      </c>
      <c r="B793">
        <v>176</v>
      </c>
      <c r="C793" s="4">
        <v>44056</v>
      </c>
      <c r="D793">
        <v>3</v>
      </c>
      <c r="E793" t="s">
        <v>34</v>
      </c>
      <c r="F793" t="s">
        <v>45</v>
      </c>
      <c r="G793" t="s">
        <v>55</v>
      </c>
      <c r="H793" t="s">
        <v>58</v>
      </c>
      <c r="I793" s="4">
        <v>43639</v>
      </c>
      <c r="J793">
        <v>1</v>
      </c>
      <c r="K793" t="s">
        <v>61</v>
      </c>
      <c r="L793" s="4">
        <v>43615</v>
      </c>
      <c r="M793" s="4">
        <v>43830</v>
      </c>
      <c r="N793">
        <v>1</v>
      </c>
      <c r="O793" t="s">
        <v>67</v>
      </c>
      <c r="P793" t="s">
        <v>229</v>
      </c>
      <c r="Q793">
        <v>1</v>
      </c>
      <c r="R793" t="s">
        <v>498</v>
      </c>
      <c r="S793" t="s">
        <v>1061</v>
      </c>
      <c r="T793" t="s">
        <v>1513</v>
      </c>
      <c r="U793" t="s">
        <v>80</v>
      </c>
      <c r="V793" t="s">
        <v>1548</v>
      </c>
      <c r="W793">
        <v>59.98</v>
      </c>
      <c r="X793">
        <v>29.98</v>
      </c>
      <c r="Y793">
        <v>1</v>
      </c>
      <c r="Z793" t="s">
        <v>652</v>
      </c>
      <c r="AA793" t="s">
        <v>2352</v>
      </c>
      <c r="AF793" s="4"/>
      <c r="AG793" s="4"/>
      <c r="AH793" t="s">
        <v>67</v>
      </c>
      <c r="AI793" t="s">
        <v>229</v>
      </c>
      <c r="AJ793" t="s">
        <v>498</v>
      </c>
      <c r="AK793" t="s">
        <v>1061</v>
      </c>
      <c r="AL793" t="s">
        <v>1513</v>
      </c>
      <c r="AM793" t="s">
        <v>80</v>
      </c>
      <c r="AN793" t="s">
        <v>1548</v>
      </c>
      <c r="AO793" t="s">
        <v>652</v>
      </c>
      <c r="AP793" t="s">
        <v>2352</v>
      </c>
    </row>
    <row r="794" spans="1:42" x14ac:dyDescent="0.25">
      <c r="A794">
        <v>544</v>
      </c>
      <c r="B794">
        <v>247</v>
      </c>
      <c r="C794" s="4">
        <v>44056</v>
      </c>
      <c r="D794">
        <v>7</v>
      </c>
      <c r="E794" t="s">
        <v>35</v>
      </c>
      <c r="F794" t="s">
        <v>46</v>
      </c>
      <c r="G794" t="s">
        <v>56</v>
      </c>
      <c r="H794" t="s">
        <v>57</v>
      </c>
      <c r="I794" s="4">
        <v>43476</v>
      </c>
      <c r="J794">
        <v>2</v>
      </c>
      <c r="L794" s="4"/>
      <c r="M794" s="4"/>
      <c r="N794">
        <v>1</v>
      </c>
      <c r="O794" t="s">
        <v>70</v>
      </c>
      <c r="P794" t="s">
        <v>232</v>
      </c>
      <c r="Q794">
        <v>1</v>
      </c>
      <c r="R794" t="s">
        <v>550</v>
      </c>
      <c r="S794" t="s">
        <v>1111</v>
      </c>
      <c r="T794" t="s">
        <v>1631</v>
      </c>
      <c r="U794" t="s">
        <v>67</v>
      </c>
      <c r="V794" t="s">
        <v>1517</v>
      </c>
      <c r="W794">
        <v>86.97</v>
      </c>
      <c r="X794">
        <v>59.97</v>
      </c>
      <c r="Y794">
        <v>1</v>
      </c>
      <c r="Z794" t="s">
        <v>673</v>
      </c>
      <c r="AA794" t="s">
        <v>2348</v>
      </c>
      <c r="AF794" s="4"/>
      <c r="AG794" s="4"/>
      <c r="AH794" t="s">
        <v>70</v>
      </c>
      <c r="AI794" t="s">
        <v>232</v>
      </c>
      <c r="AJ794" t="s">
        <v>550</v>
      </c>
      <c r="AK794" t="s">
        <v>1111</v>
      </c>
      <c r="AL794" t="s">
        <v>1631</v>
      </c>
      <c r="AM794" t="s">
        <v>67</v>
      </c>
      <c r="AN794" t="s">
        <v>1517</v>
      </c>
      <c r="AO794" t="s">
        <v>673</v>
      </c>
      <c r="AP794" t="s">
        <v>2348</v>
      </c>
    </row>
    <row r="795" spans="1:42" x14ac:dyDescent="0.25">
      <c r="A795">
        <v>545</v>
      </c>
      <c r="B795">
        <v>250</v>
      </c>
      <c r="C795" s="4">
        <v>44056</v>
      </c>
      <c r="D795">
        <v>7</v>
      </c>
      <c r="E795" t="s">
        <v>35</v>
      </c>
      <c r="F795" t="s">
        <v>46</v>
      </c>
      <c r="G795" t="s">
        <v>56</v>
      </c>
      <c r="H795" t="s">
        <v>57</v>
      </c>
      <c r="I795" s="4">
        <v>43850</v>
      </c>
      <c r="J795">
        <v>5</v>
      </c>
      <c r="K795" t="s">
        <v>60</v>
      </c>
      <c r="L795" s="4">
        <v>43831</v>
      </c>
      <c r="M795" s="4">
        <v>43921</v>
      </c>
      <c r="N795">
        <v>1</v>
      </c>
      <c r="O795" t="s">
        <v>67</v>
      </c>
      <c r="P795" t="s">
        <v>229</v>
      </c>
      <c r="Q795">
        <v>1</v>
      </c>
      <c r="R795" t="s">
        <v>439</v>
      </c>
      <c r="S795" t="s">
        <v>1001</v>
      </c>
      <c r="T795" t="s">
        <v>1533</v>
      </c>
      <c r="U795" t="s">
        <v>80</v>
      </c>
      <c r="V795" t="s">
        <v>1548</v>
      </c>
      <c r="W795">
        <v>119.98</v>
      </c>
      <c r="X795">
        <v>29.98</v>
      </c>
      <c r="Y795">
        <v>1</v>
      </c>
      <c r="Z795" t="s">
        <v>84</v>
      </c>
      <c r="AA795" t="s">
        <v>2366</v>
      </c>
      <c r="AF795" s="4"/>
      <c r="AG795" s="4"/>
      <c r="AH795" t="s">
        <v>67</v>
      </c>
      <c r="AI795" t="s">
        <v>229</v>
      </c>
      <c r="AJ795" t="s">
        <v>439</v>
      </c>
      <c r="AK795" t="s">
        <v>1001</v>
      </c>
      <c r="AL795" t="s">
        <v>1533</v>
      </c>
      <c r="AM795" t="s">
        <v>80</v>
      </c>
      <c r="AN795" t="s">
        <v>1548</v>
      </c>
      <c r="AO795" t="s">
        <v>84</v>
      </c>
      <c r="AP795" t="s">
        <v>2366</v>
      </c>
    </row>
    <row r="796" spans="1:42" x14ac:dyDescent="0.25">
      <c r="A796">
        <v>546</v>
      </c>
      <c r="B796">
        <v>100</v>
      </c>
      <c r="C796" s="4">
        <v>44057</v>
      </c>
      <c r="D796">
        <v>4</v>
      </c>
      <c r="E796" t="s">
        <v>40</v>
      </c>
      <c r="F796" t="s">
        <v>51</v>
      </c>
      <c r="G796" t="s">
        <v>55</v>
      </c>
      <c r="H796" t="s">
        <v>57</v>
      </c>
      <c r="I796" s="4">
        <v>43692</v>
      </c>
      <c r="J796">
        <v>3</v>
      </c>
      <c r="K796" t="s">
        <v>59</v>
      </c>
      <c r="L796" s="4">
        <v>43615</v>
      </c>
      <c r="M796" s="4">
        <v>43830</v>
      </c>
      <c r="N796">
        <v>2</v>
      </c>
      <c r="O796" t="s">
        <v>121</v>
      </c>
      <c r="P796" t="s">
        <v>283</v>
      </c>
      <c r="Q796">
        <v>2</v>
      </c>
      <c r="R796" t="s">
        <v>529</v>
      </c>
      <c r="S796" t="s">
        <v>1091</v>
      </c>
      <c r="T796" t="s">
        <v>1618</v>
      </c>
      <c r="U796" t="s">
        <v>88</v>
      </c>
      <c r="V796" t="s">
        <v>1869</v>
      </c>
      <c r="W796">
        <v>229.88</v>
      </c>
      <c r="X796">
        <v>59.96</v>
      </c>
      <c r="Y796">
        <v>2</v>
      </c>
      <c r="Z796" t="s">
        <v>107</v>
      </c>
      <c r="AA796" t="s">
        <v>2412</v>
      </c>
      <c r="AF796" s="4"/>
      <c r="AG796" s="4"/>
      <c r="AH796" t="s">
        <v>79</v>
      </c>
      <c r="AI796" t="s">
        <v>241</v>
      </c>
      <c r="AJ796" t="s">
        <v>481</v>
      </c>
      <c r="AK796" t="s">
        <v>1045</v>
      </c>
      <c r="AL796" t="s">
        <v>1573</v>
      </c>
      <c r="AM796" t="s">
        <v>80</v>
      </c>
      <c r="AN796" t="s">
        <v>1548</v>
      </c>
      <c r="AO796" t="s">
        <v>65</v>
      </c>
      <c r="AP796" t="s">
        <v>2343</v>
      </c>
    </row>
    <row r="797" spans="1:42" x14ac:dyDescent="0.25">
      <c r="A797">
        <v>546</v>
      </c>
      <c r="B797">
        <v>100</v>
      </c>
      <c r="C797" s="4">
        <v>44057</v>
      </c>
      <c r="D797">
        <v>4</v>
      </c>
      <c r="E797" t="s">
        <v>40</v>
      </c>
      <c r="F797" t="s">
        <v>51</v>
      </c>
      <c r="G797" t="s">
        <v>55</v>
      </c>
      <c r="H797" t="s">
        <v>57</v>
      </c>
      <c r="I797" s="4">
        <v>43692</v>
      </c>
      <c r="J797">
        <v>3</v>
      </c>
      <c r="K797" t="s">
        <v>59</v>
      </c>
      <c r="L797" s="4">
        <v>43615</v>
      </c>
      <c r="M797" s="4">
        <v>43830</v>
      </c>
      <c r="N797">
        <v>2</v>
      </c>
      <c r="O797" t="s">
        <v>121</v>
      </c>
      <c r="P797" t="s">
        <v>283</v>
      </c>
      <c r="Q797">
        <v>2</v>
      </c>
      <c r="R797" t="s">
        <v>529</v>
      </c>
      <c r="S797" t="s">
        <v>1091</v>
      </c>
      <c r="T797" t="s">
        <v>1618</v>
      </c>
      <c r="U797" t="s">
        <v>88</v>
      </c>
      <c r="V797" t="s">
        <v>1869</v>
      </c>
      <c r="W797">
        <v>229.88</v>
      </c>
      <c r="X797">
        <v>59.96</v>
      </c>
      <c r="Y797">
        <v>2</v>
      </c>
      <c r="Z797" t="s">
        <v>107</v>
      </c>
      <c r="AA797" t="s">
        <v>2412</v>
      </c>
      <c r="AF797" s="4"/>
      <c r="AG797" s="4"/>
      <c r="AH797" t="s">
        <v>80</v>
      </c>
      <c r="AI797" t="s">
        <v>242</v>
      </c>
      <c r="AJ797" t="s">
        <v>65</v>
      </c>
      <c r="AK797" t="s">
        <v>1267</v>
      </c>
      <c r="AL797" t="s">
        <v>1548</v>
      </c>
      <c r="AM797" t="s">
        <v>80</v>
      </c>
      <c r="AN797" t="s">
        <v>1548</v>
      </c>
      <c r="AO797" t="s">
        <v>80</v>
      </c>
      <c r="AP797" t="s">
        <v>2357</v>
      </c>
    </row>
    <row r="798" spans="1:42" x14ac:dyDescent="0.25">
      <c r="A798">
        <v>547</v>
      </c>
      <c r="B798">
        <v>359</v>
      </c>
      <c r="C798" s="4">
        <v>44057</v>
      </c>
      <c r="D798">
        <v>4</v>
      </c>
      <c r="E798" t="s">
        <v>40</v>
      </c>
      <c r="F798" t="s">
        <v>51</v>
      </c>
      <c r="G798" t="s">
        <v>56</v>
      </c>
      <c r="H798" t="s">
        <v>58</v>
      </c>
      <c r="I798" s="4">
        <v>43619</v>
      </c>
      <c r="J798">
        <v>3</v>
      </c>
      <c r="K798" t="s">
        <v>59</v>
      </c>
      <c r="L798" s="4">
        <v>43615</v>
      </c>
      <c r="M798" s="4">
        <v>43830</v>
      </c>
      <c r="N798">
        <v>1</v>
      </c>
      <c r="O798" t="s">
        <v>65</v>
      </c>
      <c r="P798" t="s">
        <v>227</v>
      </c>
      <c r="Q798">
        <v>1</v>
      </c>
      <c r="R798" t="s">
        <v>389</v>
      </c>
      <c r="S798" t="s">
        <v>951</v>
      </c>
      <c r="T798" t="s">
        <v>1485</v>
      </c>
      <c r="U798" t="s">
        <v>67</v>
      </c>
      <c r="V798" t="s">
        <v>1517</v>
      </c>
      <c r="W798">
        <v>65.849999999999994</v>
      </c>
      <c r="X798">
        <v>59.97</v>
      </c>
      <c r="Y798">
        <v>1</v>
      </c>
      <c r="Z798" t="s">
        <v>431</v>
      </c>
      <c r="AA798" t="s">
        <v>2326</v>
      </c>
      <c r="AF798" s="4"/>
      <c r="AG798" s="4"/>
      <c r="AH798" t="s">
        <v>65</v>
      </c>
      <c r="AI798" t="s">
        <v>227</v>
      </c>
      <c r="AJ798" t="s">
        <v>389</v>
      </c>
      <c r="AK798" t="s">
        <v>951</v>
      </c>
      <c r="AL798" t="s">
        <v>1485</v>
      </c>
      <c r="AM798" t="s">
        <v>67</v>
      </c>
      <c r="AN798" t="s">
        <v>1517</v>
      </c>
      <c r="AO798" t="s">
        <v>431</v>
      </c>
      <c r="AP798" t="s">
        <v>2326</v>
      </c>
    </row>
    <row r="799" spans="1:42" x14ac:dyDescent="0.25">
      <c r="A799">
        <v>548</v>
      </c>
      <c r="B799">
        <v>22</v>
      </c>
      <c r="C799" s="4">
        <v>44058</v>
      </c>
      <c r="D799">
        <v>2</v>
      </c>
      <c r="E799" t="s">
        <v>38</v>
      </c>
      <c r="F799" t="s">
        <v>49</v>
      </c>
      <c r="G799" t="s">
        <v>56</v>
      </c>
      <c r="H799" t="s">
        <v>57</v>
      </c>
      <c r="I799" s="4">
        <v>43967</v>
      </c>
      <c r="J799">
        <v>9</v>
      </c>
      <c r="K799" t="s">
        <v>59</v>
      </c>
      <c r="L799" s="4">
        <v>43952</v>
      </c>
      <c r="M799" s="4">
        <v>44075</v>
      </c>
      <c r="N799">
        <v>1</v>
      </c>
      <c r="O799" t="s">
        <v>90</v>
      </c>
      <c r="P799" t="s">
        <v>252</v>
      </c>
      <c r="Q799">
        <v>1</v>
      </c>
      <c r="R799" t="s">
        <v>69</v>
      </c>
      <c r="S799" t="s">
        <v>1015</v>
      </c>
      <c r="T799" t="s">
        <v>1545</v>
      </c>
      <c r="U799" t="s">
        <v>67</v>
      </c>
      <c r="V799" t="s">
        <v>1562</v>
      </c>
      <c r="W799">
        <v>284.97000000000003</v>
      </c>
      <c r="X799">
        <v>29.97</v>
      </c>
      <c r="Y799">
        <v>1</v>
      </c>
      <c r="Z799" t="s">
        <v>645</v>
      </c>
      <c r="AA799" t="s">
        <v>2347</v>
      </c>
      <c r="AF799" s="4"/>
      <c r="AG799" s="4"/>
      <c r="AH799" t="s">
        <v>90</v>
      </c>
      <c r="AI799" t="s">
        <v>252</v>
      </c>
      <c r="AJ799" t="s">
        <v>69</v>
      </c>
      <c r="AK799" t="s">
        <v>1015</v>
      </c>
      <c r="AL799" t="s">
        <v>1545</v>
      </c>
      <c r="AM799" t="s">
        <v>67</v>
      </c>
      <c r="AN799" t="s">
        <v>1562</v>
      </c>
      <c r="AO799" t="s">
        <v>645</v>
      </c>
      <c r="AP799" t="s">
        <v>2347</v>
      </c>
    </row>
    <row r="800" spans="1:42" x14ac:dyDescent="0.25">
      <c r="A800">
        <v>549</v>
      </c>
      <c r="B800">
        <v>25</v>
      </c>
      <c r="C800" s="4">
        <v>44058</v>
      </c>
      <c r="D800">
        <v>5</v>
      </c>
      <c r="E800" t="s">
        <v>36</v>
      </c>
      <c r="F800" t="s">
        <v>47</v>
      </c>
      <c r="G800" t="s">
        <v>55</v>
      </c>
      <c r="H800" t="s">
        <v>58</v>
      </c>
      <c r="I800" s="4">
        <v>44021</v>
      </c>
      <c r="J800">
        <v>9</v>
      </c>
      <c r="K800" t="s">
        <v>59</v>
      </c>
      <c r="L800" s="4">
        <v>43952</v>
      </c>
      <c r="M800" s="4">
        <v>44075</v>
      </c>
      <c r="N800">
        <v>1</v>
      </c>
      <c r="O800" t="s">
        <v>69</v>
      </c>
      <c r="P800" t="s">
        <v>231</v>
      </c>
      <c r="Q800">
        <v>1</v>
      </c>
      <c r="R800" t="s">
        <v>78</v>
      </c>
      <c r="S800" t="s">
        <v>1238</v>
      </c>
      <c r="T800" t="s">
        <v>1533</v>
      </c>
      <c r="U800" t="s">
        <v>69</v>
      </c>
      <c r="V800" t="s">
        <v>1577</v>
      </c>
      <c r="W800">
        <v>59.99</v>
      </c>
      <c r="X800">
        <v>24.99</v>
      </c>
      <c r="Y800">
        <v>1</v>
      </c>
      <c r="Z800" t="s">
        <v>69</v>
      </c>
      <c r="AA800" t="s">
        <v>2360</v>
      </c>
      <c r="AF800" s="4"/>
      <c r="AG800" s="4"/>
      <c r="AH800" t="s">
        <v>69</v>
      </c>
      <c r="AI800" t="s">
        <v>231</v>
      </c>
      <c r="AJ800" t="s">
        <v>78</v>
      </c>
      <c r="AK800" t="s">
        <v>1238</v>
      </c>
      <c r="AL800" t="s">
        <v>1533</v>
      </c>
      <c r="AM800" t="s">
        <v>69</v>
      </c>
      <c r="AN800" t="s">
        <v>1577</v>
      </c>
      <c r="AO800" t="s">
        <v>69</v>
      </c>
      <c r="AP800" t="s">
        <v>2360</v>
      </c>
    </row>
    <row r="801" spans="1:42" x14ac:dyDescent="0.25">
      <c r="A801">
        <v>550</v>
      </c>
      <c r="B801">
        <v>120</v>
      </c>
      <c r="C801" s="4">
        <v>44058</v>
      </c>
      <c r="D801">
        <v>10</v>
      </c>
      <c r="E801" t="s">
        <v>42</v>
      </c>
      <c r="F801" t="s">
        <v>53</v>
      </c>
      <c r="G801" t="s">
        <v>56</v>
      </c>
      <c r="H801" t="s">
        <v>57</v>
      </c>
      <c r="I801" s="4">
        <v>43932</v>
      </c>
      <c r="J801">
        <v>7</v>
      </c>
      <c r="K801" t="s">
        <v>61</v>
      </c>
      <c r="L801" s="4">
        <v>43915</v>
      </c>
      <c r="M801" s="4">
        <v>44012</v>
      </c>
      <c r="N801">
        <v>1</v>
      </c>
      <c r="O801" t="s">
        <v>90</v>
      </c>
      <c r="P801" t="s">
        <v>252</v>
      </c>
      <c r="Q801">
        <v>1</v>
      </c>
      <c r="R801" t="s">
        <v>80</v>
      </c>
      <c r="S801" t="s">
        <v>1015</v>
      </c>
      <c r="T801" t="s">
        <v>1578</v>
      </c>
      <c r="U801" t="s">
        <v>69</v>
      </c>
      <c r="V801" t="s">
        <v>1562</v>
      </c>
      <c r="W801">
        <v>99.99</v>
      </c>
      <c r="X801">
        <v>9.99</v>
      </c>
      <c r="Y801">
        <v>1</v>
      </c>
      <c r="Z801" t="s">
        <v>410</v>
      </c>
      <c r="AA801" t="s">
        <v>2359</v>
      </c>
      <c r="AF801" s="4"/>
      <c r="AG801" s="4"/>
      <c r="AH801" t="s">
        <v>90</v>
      </c>
      <c r="AI801" t="s">
        <v>252</v>
      </c>
      <c r="AJ801" t="s">
        <v>80</v>
      </c>
      <c r="AK801" t="s">
        <v>1015</v>
      </c>
      <c r="AL801" t="s">
        <v>1578</v>
      </c>
      <c r="AM801" t="s">
        <v>69</v>
      </c>
      <c r="AN801" t="s">
        <v>1562</v>
      </c>
      <c r="AO801" t="s">
        <v>410</v>
      </c>
      <c r="AP801" t="s">
        <v>2359</v>
      </c>
    </row>
    <row r="802" spans="1:42" x14ac:dyDescent="0.25">
      <c r="A802">
        <v>551</v>
      </c>
      <c r="B802">
        <v>143</v>
      </c>
      <c r="C802" s="4">
        <v>44058</v>
      </c>
      <c r="D802">
        <v>9</v>
      </c>
      <c r="E802" t="s">
        <v>41</v>
      </c>
      <c r="F802" t="s">
        <v>52</v>
      </c>
      <c r="G802" t="s">
        <v>56</v>
      </c>
      <c r="H802" t="s">
        <v>58</v>
      </c>
      <c r="I802" s="4">
        <v>43825</v>
      </c>
      <c r="J802">
        <v>3</v>
      </c>
      <c r="K802" t="s">
        <v>59</v>
      </c>
      <c r="L802" s="4">
        <v>43615</v>
      </c>
      <c r="M802" s="4">
        <v>43830</v>
      </c>
      <c r="N802">
        <v>1</v>
      </c>
      <c r="O802" t="s">
        <v>80</v>
      </c>
      <c r="P802" t="s">
        <v>242</v>
      </c>
      <c r="Q802">
        <v>1</v>
      </c>
      <c r="R802" t="s">
        <v>65</v>
      </c>
      <c r="S802" t="s">
        <v>1267</v>
      </c>
      <c r="T802" t="s">
        <v>1548</v>
      </c>
      <c r="U802" t="s">
        <v>67</v>
      </c>
      <c r="V802" t="s">
        <v>1548</v>
      </c>
      <c r="W802">
        <v>44.97</v>
      </c>
      <c r="X802">
        <v>44.97</v>
      </c>
      <c r="Y802">
        <v>1</v>
      </c>
      <c r="Z802" t="s">
        <v>80</v>
      </c>
      <c r="AA802" t="s">
        <v>2357</v>
      </c>
      <c r="AF802" s="4"/>
      <c r="AG802" s="4"/>
      <c r="AH802" t="s">
        <v>80</v>
      </c>
      <c r="AI802" t="s">
        <v>242</v>
      </c>
      <c r="AJ802" t="s">
        <v>65</v>
      </c>
      <c r="AK802" t="s">
        <v>1267</v>
      </c>
      <c r="AL802" t="s">
        <v>1548</v>
      </c>
      <c r="AM802" t="s">
        <v>67</v>
      </c>
      <c r="AN802" t="s">
        <v>1548</v>
      </c>
      <c r="AO802" t="s">
        <v>80</v>
      </c>
      <c r="AP802" t="s">
        <v>2357</v>
      </c>
    </row>
    <row r="803" spans="1:42" x14ac:dyDescent="0.25">
      <c r="A803">
        <v>552</v>
      </c>
      <c r="B803">
        <v>227</v>
      </c>
      <c r="C803" s="4">
        <v>44059</v>
      </c>
      <c r="D803">
        <v>10</v>
      </c>
      <c r="E803" t="s">
        <v>42</v>
      </c>
      <c r="F803" t="s">
        <v>53</v>
      </c>
      <c r="G803" t="s">
        <v>56</v>
      </c>
      <c r="H803" t="s">
        <v>57</v>
      </c>
      <c r="I803" s="4">
        <v>43613</v>
      </c>
      <c r="J803">
        <v>2</v>
      </c>
      <c r="L803" s="4"/>
      <c r="M803" s="4"/>
      <c r="N803">
        <v>2</v>
      </c>
      <c r="O803" t="s">
        <v>177</v>
      </c>
      <c r="P803" t="s">
        <v>339</v>
      </c>
      <c r="Q803">
        <v>2</v>
      </c>
      <c r="R803" t="s">
        <v>725</v>
      </c>
      <c r="S803" t="s">
        <v>1268</v>
      </c>
      <c r="T803" t="s">
        <v>1785</v>
      </c>
      <c r="U803" t="s">
        <v>180</v>
      </c>
      <c r="V803" t="s">
        <v>2030</v>
      </c>
      <c r="W803">
        <v>189.93</v>
      </c>
      <c r="X803">
        <v>54.97</v>
      </c>
      <c r="Y803">
        <v>2</v>
      </c>
      <c r="Z803" t="s">
        <v>2217</v>
      </c>
      <c r="AA803" t="s">
        <v>2506</v>
      </c>
      <c r="AF803" s="4"/>
      <c r="AG803" s="4"/>
      <c r="AH803" t="s">
        <v>65</v>
      </c>
      <c r="AI803" t="s">
        <v>227</v>
      </c>
      <c r="AJ803" t="s">
        <v>802</v>
      </c>
      <c r="AK803" t="s">
        <v>1340</v>
      </c>
      <c r="AL803" t="s">
        <v>1856</v>
      </c>
      <c r="AM803" t="s">
        <v>80</v>
      </c>
      <c r="AN803" t="s">
        <v>1517</v>
      </c>
      <c r="AO803" t="s">
        <v>431</v>
      </c>
      <c r="AP803" t="s">
        <v>2326</v>
      </c>
    </row>
    <row r="804" spans="1:42" x14ac:dyDescent="0.25">
      <c r="A804">
        <v>552</v>
      </c>
      <c r="B804">
        <v>227</v>
      </c>
      <c r="C804" s="4">
        <v>44059</v>
      </c>
      <c r="D804">
        <v>10</v>
      </c>
      <c r="E804" t="s">
        <v>42</v>
      </c>
      <c r="F804" t="s">
        <v>53</v>
      </c>
      <c r="G804" t="s">
        <v>56</v>
      </c>
      <c r="H804" t="s">
        <v>57</v>
      </c>
      <c r="I804" s="4">
        <v>43613</v>
      </c>
      <c r="J804">
        <v>2</v>
      </c>
      <c r="L804" s="4"/>
      <c r="M804" s="4"/>
      <c r="N804">
        <v>2</v>
      </c>
      <c r="O804" t="s">
        <v>177</v>
      </c>
      <c r="P804" t="s">
        <v>339</v>
      </c>
      <c r="Q804">
        <v>2</v>
      </c>
      <c r="R804" t="s">
        <v>725</v>
      </c>
      <c r="S804" t="s">
        <v>1268</v>
      </c>
      <c r="T804" t="s">
        <v>1785</v>
      </c>
      <c r="U804" t="s">
        <v>180</v>
      </c>
      <c r="V804" t="s">
        <v>2030</v>
      </c>
      <c r="W804">
        <v>189.93</v>
      </c>
      <c r="X804">
        <v>54.97</v>
      </c>
      <c r="Y804">
        <v>2</v>
      </c>
      <c r="Z804" t="s">
        <v>2217</v>
      </c>
      <c r="AA804" t="s">
        <v>2506</v>
      </c>
      <c r="AF804" s="4"/>
      <c r="AG804" s="4"/>
      <c r="AH804" t="s">
        <v>67</v>
      </c>
      <c r="AI804" t="s">
        <v>229</v>
      </c>
      <c r="AJ804" t="s">
        <v>391</v>
      </c>
      <c r="AK804" t="s">
        <v>953</v>
      </c>
      <c r="AL804" t="s">
        <v>1487</v>
      </c>
      <c r="AM804" t="s">
        <v>69</v>
      </c>
      <c r="AN804" t="s">
        <v>1548</v>
      </c>
      <c r="AO804" t="s">
        <v>90</v>
      </c>
      <c r="AP804" t="s">
        <v>2328</v>
      </c>
    </row>
    <row r="805" spans="1:42" x14ac:dyDescent="0.25">
      <c r="A805">
        <v>553</v>
      </c>
      <c r="B805">
        <v>453</v>
      </c>
      <c r="C805" s="4">
        <v>44059</v>
      </c>
      <c r="D805">
        <v>9</v>
      </c>
      <c r="E805" t="s">
        <v>41</v>
      </c>
      <c r="F805" t="s">
        <v>52</v>
      </c>
      <c r="G805" t="s">
        <v>55</v>
      </c>
      <c r="H805" t="s">
        <v>58</v>
      </c>
      <c r="I805" s="4">
        <v>43937</v>
      </c>
      <c r="J805">
        <v>7</v>
      </c>
      <c r="K805" t="s">
        <v>61</v>
      </c>
      <c r="L805" s="4">
        <v>43915</v>
      </c>
      <c r="M805" s="4">
        <v>44012</v>
      </c>
      <c r="N805">
        <v>1</v>
      </c>
      <c r="O805" t="s">
        <v>80</v>
      </c>
      <c r="P805" t="s">
        <v>242</v>
      </c>
      <c r="Q805">
        <v>1</v>
      </c>
      <c r="R805" t="s">
        <v>509</v>
      </c>
      <c r="S805" t="s">
        <v>1072</v>
      </c>
      <c r="T805" t="s">
        <v>1599</v>
      </c>
      <c r="U805" t="s">
        <v>69</v>
      </c>
      <c r="V805" t="s">
        <v>1548</v>
      </c>
      <c r="W805">
        <v>249.99</v>
      </c>
      <c r="X805">
        <v>14.99</v>
      </c>
      <c r="Y805">
        <v>1</v>
      </c>
      <c r="Z805" t="s">
        <v>79</v>
      </c>
      <c r="AA805" t="s">
        <v>2349</v>
      </c>
      <c r="AF805" s="4"/>
      <c r="AG805" s="4"/>
      <c r="AH805" t="s">
        <v>80</v>
      </c>
      <c r="AI805" t="s">
        <v>242</v>
      </c>
      <c r="AJ805" t="s">
        <v>509</v>
      </c>
      <c r="AK805" t="s">
        <v>1072</v>
      </c>
      <c r="AL805" t="s">
        <v>1599</v>
      </c>
      <c r="AM805" t="s">
        <v>69</v>
      </c>
      <c r="AN805" t="s">
        <v>1548</v>
      </c>
      <c r="AO805" t="s">
        <v>79</v>
      </c>
      <c r="AP805" t="s">
        <v>2349</v>
      </c>
    </row>
    <row r="806" spans="1:42" x14ac:dyDescent="0.25">
      <c r="A806">
        <v>554</v>
      </c>
      <c r="B806">
        <v>490</v>
      </c>
      <c r="C806" s="4">
        <v>44059</v>
      </c>
      <c r="D806">
        <v>5</v>
      </c>
      <c r="E806" t="s">
        <v>36</v>
      </c>
      <c r="F806" t="s">
        <v>47</v>
      </c>
      <c r="G806" t="s">
        <v>55</v>
      </c>
      <c r="H806" t="s">
        <v>58</v>
      </c>
      <c r="I806" s="4">
        <v>43836</v>
      </c>
      <c r="J806">
        <v>15</v>
      </c>
      <c r="K806" t="s">
        <v>62</v>
      </c>
      <c r="L806" s="4">
        <v>43615</v>
      </c>
      <c r="M806" s="4">
        <v>44413</v>
      </c>
      <c r="N806">
        <v>1</v>
      </c>
      <c r="O806" t="s">
        <v>90</v>
      </c>
      <c r="P806" t="s">
        <v>252</v>
      </c>
      <c r="Q806">
        <v>1</v>
      </c>
      <c r="R806" t="s">
        <v>497</v>
      </c>
      <c r="S806" t="s">
        <v>1060</v>
      </c>
      <c r="T806" t="s">
        <v>1589</v>
      </c>
      <c r="U806" t="s">
        <v>80</v>
      </c>
      <c r="V806" t="s">
        <v>1562</v>
      </c>
      <c r="W806">
        <v>25.5</v>
      </c>
      <c r="X806">
        <v>19.98</v>
      </c>
      <c r="Y806">
        <v>1</v>
      </c>
      <c r="Z806" t="s">
        <v>410</v>
      </c>
      <c r="AA806" t="s">
        <v>2359</v>
      </c>
      <c r="AF806" s="4"/>
      <c r="AG806" s="4"/>
      <c r="AH806" t="s">
        <v>90</v>
      </c>
      <c r="AI806" t="s">
        <v>252</v>
      </c>
      <c r="AJ806" t="s">
        <v>497</v>
      </c>
      <c r="AK806" t="s">
        <v>1060</v>
      </c>
      <c r="AL806" t="s">
        <v>1589</v>
      </c>
      <c r="AM806" t="s">
        <v>80</v>
      </c>
      <c r="AN806" t="s">
        <v>1562</v>
      </c>
      <c r="AO806" t="s">
        <v>410</v>
      </c>
      <c r="AP806" t="s">
        <v>2359</v>
      </c>
    </row>
    <row r="807" spans="1:42" x14ac:dyDescent="0.25">
      <c r="A807">
        <v>555</v>
      </c>
      <c r="B807">
        <v>39</v>
      </c>
      <c r="C807" s="4">
        <v>44060</v>
      </c>
      <c r="D807">
        <v>3</v>
      </c>
      <c r="E807" t="s">
        <v>34</v>
      </c>
      <c r="F807" t="s">
        <v>45</v>
      </c>
      <c r="G807" t="s">
        <v>55</v>
      </c>
      <c r="H807" t="s">
        <v>57</v>
      </c>
      <c r="I807" s="4">
        <v>43898</v>
      </c>
      <c r="J807">
        <v>15</v>
      </c>
      <c r="K807" t="s">
        <v>62</v>
      </c>
      <c r="L807" s="4">
        <v>43615</v>
      </c>
      <c r="M807" s="4">
        <v>44413</v>
      </c>
      <c r="N807">
        <v>2</v>
      </c>
      <c r="O807" t="s">
        <v>164</v>
      </c>
      <c r="P807" t="s">
        <v>326</v>
      </c>
      <c r="Q807">
        <v>2</v>
      </c>
      <c r="R807" t="s">
        <v>726</v>
      </c>
      <c r="S807" t="s">
        <v>1269</v>
      </c>
      <c r="T807" t="s">
        <v>1786</v>
      </c>
      <c r="U807" t="s">
        <v>121</v>
      </c>
      <c r="V807" t="s">
        <v>2042</v>
      </c>
      <c r="W807">
        <v>127.94</v>
      </c>
      <c r="X807">
        <v>79.94</v>
      </c>
      <c r="Y807">
        <v>2</v>
      </c>
      <c r="Z807" t="s">
        <v>2218</v>
      </c>
      <c r="AA807" t="s">
        <v>2507</v>
      </c>
      <c r="AF807" s="4"/>
      <c r="AG807" s="4"/>
      <c r="AH807" t="s">
        <v>84</v>
      </c>
      <c r="AI807" t="s">
        <v>246</v>
      </c>
      <c r="AJ807" t="s">
        <v>687</v>
      </c>
      <c r="AK807" t="s">
        <v>1104</v>
      </c>
      <c r="AL807" t="s">
        <v>1750</v>
      </c>
      <c r="AM807" t="s">
        <v>79</v>
      </c>
      <c r="AN807" t="s">
        <v>1548</v>
      </c>
      <c r="AO807" t="s">
        <v>410</v>
      </c>
      <c r="AP807" t="s">
        <v>2359</v>
      </c>
    </row>
    <row r="808" spans="1:42" x14ac:dyDescent="0.25">
      <c r="A808">
        <v>555</v>
      </c>
      <c r="B808">
        <v>39</v>
      </c>
      <c r="C808" s="4">
        <v>44060</v>
      </c>
      <c r="D808">
        <v>3</v>
      </c>
      <c r="E808" t="s">
        <v>34</v>
      </c>
      <c r="F808" t="s">
        <v>45</v>
      </c>
      <c r="G808" t="s">
        <v>55</v>
      </c>
      <c r="H808" t="s">
        <v>57</v>
      </c>
      <c r="I808" s="4">
        <v>43898</v>
      </c>
      <c r="J808">
        <v>15</v>
      </c>
      <c r="K808" t="s">
        <v>62</v>
      </c>
      <c r="L808" s="4">
        <v>43615</v>
      </c>
      <c r="M808" s="4">
        <v>44413</v>
      </c>
      <c r="N808">
        <v>2</v>
      </c>
      <c r="O808" t="s">
        <v>164</v>
      </c>
      <c r="P808" t="s">
        <v>326</v>
      </c>
      <c r="Q808">
        <v>2</v>
      </c>
      <c r="R808" t="s">
        <v>726</v>
      </c>
      <c r="S808" t="s">
        <v>1269</v>
      </c>
      <c r="T808" t="s">
        <v>1786</v>
      </c>
      <c r="U808" t="s">
        <v>121</v>
      </c>
      <c r="V808" t="s">
        <v>2042</v>
      </c>
      <c r="W808">
        <v>127.94</v>
      </c>
      <c r="X808">
        <v>79.94</v>
      </c>
      <c r="Y808">
        <v>2</v>
      </c>
      <c r="Z808" t="s">
        <v>2218</v>
      </c>
      <c r="AA808" t="s">
        <v>2507</v>
      </c>
      <c r="AF808" s="4"/>
      <c r="AG808" s="4"/>
      <c r="AH808" t="s">
        <v>90</v>
      </c>
      <c r="AI808" t="s">
        <v>252</v>
      </c>
      <c r="AJ808" t="s">
        <v>575</v>
      </c>
      <c r="AK808" t="s">
        <v>1133</v>
      </c>
      <c r="AL808" t="s">
        <v>1562</v>
      </c>
      <c r="AM808" t="s">
        <v>80</v>
      </c>
      <c r="AN808" t="s">
        <v>1562</v>
      </c>
      <c r="AO808" t="s">
        <v>645</v>
      </c>
      <c r="AP808" t="s">
        <v>2347</v>
      </c>
    </row>
    <row r="809" spans="1:42" x14ac:dyDescent="0.25">
      <c r="A809">
        <v>556</v>
      </c>
      <c r="B809">
        <v>230</v>
      </c>
      <c r="C809" s="4">
        <v>44060</v>
      </c>
      <c r="D809">
        <v>1</v>
      </c>
      <c r="E809" t="s">
        <v>39</v>
      </c>
      <c r="F809" t="s">
        <v>50</v>
      </c>
      <c r="G809" t="s">
        <v>56</v>
      </c>
      <c r="H809" t="s">
        <v>58</v>
      </c>
      <c r="I809" s="4">
        <v>43661</v>
      </c>
      <c r="J809">
        <v>3</v>
      </c>
      <c r="K809" t="s">
        <v>59</v>
      </c>
      <c r="L809" s="4">
        <v>43615</v>
      </c>
      <c r="M809" s="4">
        <v>43830</v>
      </c>
      <c r="N809">
        <v>1</v>
      </c>
      <c r="O809" t="s">
        <v>70</v>
      </c>
      <c r="P809" t="s">
        <v>232</v>
      </c>
      <c r="Q809">
        <v>1</v>
      </c>
      <c r="R809" t="s">
        <v>727</v>
      </c>
      <c r="S809" t="s">
        <v>1270</v>
      </c>
      <c r="T809" t="s">
        <v>1487</v>
      </c>
      <c r="U809" t="s">
        <v>80</v>
      </c>
      <c r="V809" t="s">
        <v>1548</v>
      </c>
      <c r="W809">
        <v>59.9</v>
      </c>
      <c r="X809">
        <v>29.98</v>
      </c>
      <c r="Y809">
        <v>1</v>
      </c>
      <c r="Z809" t="s">
        <v>432</v>
      </c>
      <c r="AA809" t="s">
        <v>2331</v>
      </c>
      <c r="AF809" s="4"/>
      <c r="AG809" s="4"/>
      <c r="AH809" t="s">
        <v>70</v>
      </c>
      <c r="AI809" t="s">
        <v>232</v>
      </c>
      <c r="AJ809" t="s">
        <v>727</v>
      </c>
      <c r="AK809" t="s">
        <v>1270</v>
      </c>
      <c r="AL809" t="s">
        <v>1487</v>
      </c>
      <c r="AM809" t="s">
        <v>80</v>
      </c>
      <c r="AN809" t="s">
        <v>1548</v>
      </c>
      <c r="AO809" t="s">
        <v>432</v>
      </c>
      <c r="AP809" t="s">
        <v>2331</v>
      </c>
    </row>
    <row r="810" spans="1:42" x14ac:dyDescent="0.25">
      <c r="A810">
        <v>557</v>
      </c>
      <c r="B810">
        <v>264</v>
      </c>
      <c r="C810" s="4">
        <v>44060</v>
      </c>
      <c r="D810">
        <v>3</v>
      </c>
      <c r="E810" t="s">
        <v>34</v>
      </c>
      <c r="F810" t="s">
        <v>45</v>
      </c>
      <c r="G810" t="s">
        <v>55</v>
      </c>
      <c r="H810" t="s">
        <v>58</v>
      </c>
      <c r="I810" s="4">
        <v>43667</v>
      </c>
      <c r="J810">
        <v>2</v>
      </c>
      <c r="K810" t="s">
        <v>60</v>
      </c>
      <c r="L810" s="4">
        <v>43615</v>
      </c>
      <c r="M810" s="4">
        <v>43830</v>
      </c>
      <c r="N810">
        <v>1</v>
      </c>
      <c r="O810" t="s">
        <v>70</v>
      </c>
      <c r="P810" t="s">
        <v>232</v>
      </c>
      <c r="Q810">
        <v>1</v>
      </c>
      <c r="R810" t="s">
        <v>728</v>
      </c>
      <c r="S810" t="s">
        <v>1178</v>
      </c>
      <c r="T810" t="s">
        <v>1787</v>
      </c>
      <c r="U810" t="s">
        <v>69</v>
      </c>
      <c r="V810" t="s">
        <v>1517</v>
      </c>
      <c r="W810">
        <v>81.59</v>
      </c>
      <c r="X810">
        <v>19.989999999999998</v>
      </c>
      <c r="Y810">
        <v>1</v>
      </c>
      <c r="Z810" t="s">
        <v>673</v>
      </c>
      <c r="AA810" t="s">
        <v>2348</v>
      </c>
      <c r="AF810" s="4"/>
      <c r="AG810" s="4"/>
      <c r="AH810" t="s">
        <v>70</v>
      </c>
      <c r="AI810" t="s">
        <v>232</v>
      </c>
      <c r="AJ810" t="s">
        <v>728</v>
      </c>
      <c r="AK810" t="s">
        <v>1178</v>
      </c>
      <c r="AL810" t="s">
        <v>1787</v>
      </c>
      <c r="AM810" t="s">
        <v>69</v>
      </c>
      <c r="AN810" t="s">
        <v>1517</v>
      </c>
      <c r="AO810" t="s">
        <v>673</v>
      </c>
      <c r="AP810" t="s">
        <v>2348</v>
      </c>
    </row>
    <row r="811" spans="1:42" x14ac:dyDescent="0.25">
      <c r="A811">
        <v>558</v>
      </c>
      <c r="B811">
        <v>339</v>
      </c>
      <c r="C811" s="4">
        <v>44060</v>
      </c>
      <c r="D811">
        <v>7</v>
      </c>
      <c r="E811" t="s">
        <v>35</v>
      </c>
      <c r="F811" t="s">
        <v>46</v>
      </c>
      <c r="G811" t="s">
        <v>55</v>
      </c>
      <c r="H811" t="s">
        <v>57</v>
      </c>
      <c r="I811" s="4">
        <v>43677</v>
      </c>
      <c r="J811">
        <v>3</v>
      </c>
      <c r="K811" t="s">
        <v>59</v>
      </c>
      <c r="L811" s="4">
        <v>43615</v>
      </c>
      <c r="M811" s="4">
        <v>43830</v>
      </c>
      <c r="N811">
        <v>2</v>
      </c>
      <c r="O811" t="s">
        <v>178</v>
      </c>
      <c r="P811" t="s">
        <v>340</v>
      </c>
      <c r="Q811">
        <v>2</v>
      </c>
      <c r="R811" t="s">
        <v>729</v>
      </c>
      <c r="S811" t="s">
        <v>1271</v>
      </c>
      <c r="T811" t="s">
        <v>1788</v>
      </c>
      <c r="U811" t="s">
        <v>207</v>
      </c>
      <c r="V811" t="s">
        <v>2063</v>
      </c>
      <c r="W811">
        <v>1055.3599999999999</v>
      </c>
      <c r="X811">
        <v>99.96</v>
      </c>
      <c r="Y811">
        <v>2</v>
      </c>
      <c r="Z811" t="s">
        <v>2219</v>
      </c>
      <c r="AA811" t="s">
        <v>2508</v>
      </c>
      <c r="AF811" s="4"/>
      <c r="AG811" s="4"/>
      <c r="AH811" t="s">
        <v>69</v>
      </c>
      <c r="AI811" t="s">
        <v>231</v>
      </c>
      <c r="AJ811" t="s">
        <v>565</v>
      </c>
      <c r="AK811" t="s">
        <v>1125</v>
      </c>
      <c r="AL811" t="s">
        <v>1648</v>
      </c>
      <c r="AM811" t="s">
        <v>69</v>
      </c>
      <c r="AN811" t="s">
        <v>1577</v>
      </c>
      <c r="AO811" t="s">
        <v>78</v>
      </c>
      <c r="AP811" t="s">
        <v>2330</v>
      </c>
    </row>
    <row r="812" spans="1:42" x14ac:dyDescent="0.25">
      <c r="A812">
        <v>558</v>
      </c>
      <c r="B812">
        <v>339</v>
      </c>
      <c r="C812" s="4">
        <v>44060</v>
      </c>
      <c r="D812">
        <v>7</v>
      </c>
      <c r="E812" t="s">
        <v>35</v>
      </c>
      <c r="F812" t="s">
        <v>46</v>
      </c>
      <c r="G812" t="s">
        <v>55</v>
      </c>
      <c r="H812" t="s">
        <v>57</v>
      </c>
      <c r="I812" s="4">
        <v>43677</v>
      </c>
      <c r="J812">
        <v>3</v>
      </c>
      <c r="K812" t="s">
        <v>59</v>
      </c>
      <c r="L812" s="4">
        <v>43615</v>
      </c>
      <c r="M812" s="4">
        <v>43830</v>
      </c>
      <c r="N812">
        <v>2</v>
      </c>
      <c r="O812" t="s">
        <v>178</v>
      </c>
      <c r="P812" t="s">
        <v>340</v>
      </c>
      <c r="Q812">
        <v>2</v>
      </c>
      <c r="R812" t="s">
        <v>729</v>
      </c>
      <c r="S812" t="s">
        <v>1271</v>
      </c>
      <c r="T812" t="s">
        <v>1788</v>
      </c>
      <c r="U812" t="s">
        <v>207</v>
      </c>
      <c r="V812" t="s">
        <v>2063</v>
      </c>
      <c r="W812">
        <v>1055.3599999999999</v>
      </c>
      <c r="X812">
        <v>99.96</v>
      </c>
      <c r="Y812">
        <v>2</v>
      </c>
      <c r="Z812" t="s">
        <v>2219</v>
      </c>
      <c r="AA812" t="s">
        <v>2508</v>
      </c>
      <c r="AF812" s="4"/>
      <c r="AG812" s="4"/>
      <c r="AH812" t="s">
        <v>86</v>
      </c>
      <c r="AI812" t="s">
        <v>248</v>
      </c>
      <c r="AJ812" t="s">
        <v>513</v>
      </c>
      <c r="AK812" t="s">
        <v>1076</v>
      </c>
      <c r="AL812" t="s">
        <v>1603</v>
      </c>
      <c r="AM812" t="s">
        <v>69</v>
      </c>
      <c r="AN812" t="s">
        <v>1577</v>
      </c>
      <c r="AO812" t="s">
        <v>549</v>
      </c>
      <c r="AP812" t="s">
        <v>2362</v>
      </c>
    </row>
    <row r="813" spans="1:42" x14ac:dyDescent="0.25">
      <c r="A813">
        <v>558</v>
      </c>
      <c r="B813">
        <v>339</v>
      </c>
      <c r="C813" s="4">
        <v>44060</v>
      </c>
      <c r="D813">
        <v>7</v>
      </c>
      <c r="E813" t="s">
        <v>35</v>
      </c>
      <c r="F813" t="s">
        <v>46</v>
      </c>
      <c r="G813" t="s">
        <v>55</v>
      </c>
      <c r="H813" t="s">
        <v>57</v>
      </c>
      <c r="I813" s="4">
        <v>43677</v>
      </c>
      <c r="J813">
        <v>3</v>
      </c>
      <c r="K813" t="s">
        <v>59</v>
      </c>
      <c r="L813" s="4">
        <v>43615</v>
      </c>
      <c r="M813" s="4">
        <v>43830</v>
      </c>
      <c r="N813">
        <v>2</v>
      </c>
      <c r="O813" t="s">
        <v>178</v>
      </c>
      <c r="P813" t="s">
        <v>340</v>
      </c>
      <c r="Q813">
        <v>2</v>
      </c>
      <c r="R813" t="s">
        <v>729</v>
      </c>
      <c r="S813" t="s">
        <v>1271</v>
      </c>
      <c r="T813" t="s">
        <v>1788</v>
      </c>
      <c r="U813" t="s">
        <v>207</v>
      </c>
      <c r="V813" t="s">
        <v>2063</v>
      </c>
      <c r="W813">
        <v>1055.3599999999999</v>
      </c>
      <c r="X813">
        <v>99.96</v>
      </c>
      <c r="Y813">
        <v>2</v>
      </c>
      <c r="Z813" t="s">
        <v>2219</v>
      </c>
      <c r="AA813" t="s">
        <v>2508</v>
      </c>
      <c r="AF813" s="4"/>
      <c r="AG813" s="4"/>
      <c r="AH813" t="s">
        <v>69</v>
      </c>
      <c r="AI813" t="s">
        <v>231</v>
      </c>
      <c r="AJ813" t="s">
        <v>565</v>
      </c>
      <c r="AK813" t="s">
        <v>1125</v>
      </c>
      <c r="AL813" t="s">
        <v>1648</v>
      </c>
      <c r="AM813" t="s">
        <v>69</v>
      </c>
      <c r="AN813" t="s">
        <v>1577</v>
      </c>
      <c r="AO813" t="s">
        <v>78</v>
      </c>
      <c r="AP813" t="s">
        <v>2330</v>
      </c>
    </row>
    <row r="814" spans="1:42" x14ac:dyDescent="0.25">
      <c r="A814">
        <v>558</v>
      </c>
      <c r="B814">
        <v>339</v>
      </c>
      <c r="C814" s="4">
        <v>44060</v>
      </c>
      <c r="D814">
        <v>7</v>
      </c>
      <c r="E814" t="s">
        <v>35</v>
      </c>
      <c r="F814" t="s">
        <v>46</v>
      </c>
      <c r="G814" t="s">
        <v>55</v>
      </c>
      <c r="H814" t="s">
        <v>57</v>
      </c>
      <c r="I814" s="4">
        <v>43677</v>
      </c>
      <c r="J814">
        <v>3</v>
      </c>
      <c r="K814" t="s">
        <v>59</v>
      </c>
      <c r="L814" s="4">
        <v>43615</v>
      </c>
      <c r="M814" s="4">
        <v>43830</v>
      </c>
      <c r="N814">
        <v>2</v>
      </c>
      <c r="O814" t="s">
        <v>178</v>
      </c>
      <c r="P814" t="s">
        <v>340</v>
      </c>
      <c r="Q814">
        <v>2</v>
      </c>
      <c r="R814" t="s">
        <v>729</v>
      </c>
      <c r="S814" t="s">
        <v>1271</v>
      </c>
      <c r="T814" t="s">
        <v>1788</v>
      </c>
      <c r="U814" t="s">
        <v>207</v>
      </c>
      <c r="V814" t="s">
        <v>2063</v>
      </c>
      <c r="W814">
        <v>1055.3599999999999</v>
      </c>
      <c r="X814">
        <v>99.96</v>
      </c>
      <c r="Y814">
        <v>2</v>
      </c>
      <c r="Z814" t="s">
        <v>2219</v>
      </c>
      <c r="AA814" t="s">
        <v>2508</v>
      </c>
      <c r="AF814" s="4"/>
      <c r="AG814" s="4"/>
      <c r="AH814" t="s">
        <v>86</v>
      </c>
      <c r="AI814" t="s">
        <v>248</v>
      </c>
      <c r="AJ814" t="s">
        <v>513</v>
      </c>
      <c r="AK814" t="s">
        <v>1076</v>
      </c>
      <c r="AL814" t="s">
        <v>1603</v>
      </c>
      <c r="AM814" t="s">
        <v>69</v>
      </c>
      <c r="AN814" t="s">
        <v>1577</v>
      </c>
      <c r="AO814" t="s">
        <v>549</v>
      </c>
      <c r="AP814" t="s">
        <v>2362</v>
      </c>
    </row>
    <row r="815" spans="1:42" x14ac:dyDescent="0.25">
      <c r="A815">
        <v>559</v>
      </c>
      <c r="B815">
        <v>452</v>
      </c>
      <c r="C815" s="4">
        <v>44060</v>
      </c>
      <c r="D815">
        <v>9</v>
      </c>
      <c r="E815" t="s">
        <v>41</v>
      </c>
      <c r="F815" t="s">
        <v>52</v>
      </c>
      <c r="G815" t="s">
        <v>55</v>
      </c>
      <c r="H815" t="s">
        <v>58</v>
      </c>
      <c r="I815" s="4">
        <v>43598</v>
      </c>
      <c r="J815">
        <v>3</v>
      </c>
      <c r="L815" s="4"/>
      <c r="M815" s="4"/>
      <c r="N815">
        <v>1</v>
      </c>
      <c r="O815" t="s">
        <v>78</v>
      </c>
      <c r="P815" t="s">
        <v>240</v>
      </c>
      <c r="Q815">
        <v>1</v>
      </c>
      <c r="R815" t="s">
        <v>578</v>
      </c>
      <c r="S815" t="s">
        <v>1136</v>
      </c>
      <c r="T815" t="s">
        <v>1659</v>
      </c>
      <c r="U815" t="s">
        <v>67</v>
      </c>
      <c r="V815" t="s">
        <v>1548</v>
      </c>
      <c r="W815">
        <v>14.97</v>
      </c>
      <c r="X815">
        <v>44.97</v>
      </c>
      <c r="Y815">
        <v>1</v>
      </c>
      <c r="Z815" t="s">
        <v>393</v>
      </c>
      <c r="AA815" t="s">
        <v>2345</v>
      </c>
      <c r="AF815" s="4"/>
      <c r="AG815" s="4"/>
      <c r="AH815" t="s">
        <v>78</v>
      </c>
      <c r="AI815" t="s">
        <v>240</v>
      </c>
      <c r="AJ815" t="s">
        <v>578</v>
      </c>
      <c r="AK815" t="s">
        <v>1136</v>
      </c>
      <c r="AL815" t="s">
        <v>1659</v>
      </c>
      <c r="AM815" t="s">
        <v>67</v>
      </c>
      <c r="AN815" t="s">
        <v>1548</v>
      </c>
      <c r="AO815" t="s">
        <v>393</v>
      </c>
      <c r="AP815" t="s">
        <v>2345</v>
      </c>
    </row>
    <row r="816" spans="1:42" x14ac:dyDescent="0.25">
      <c r="A816">
        <v>560</v>
      </c>
      <c r="B816">
        <v>416</v>
      </c>
      <c r="C816" s="4">
        <v>44061</v>
      </c>
      <c r="D816">
        <v>10</v>
      </c>
      <c r="E816" t="s">
        <v>42</v>
      </c>
      <c r="F816" t="s">
        <v>53</v>
      </c>
      <c r="G816" t="s">
        <v>56</v>
      </c>
      <c r="H816" t="s">
        <v>58</v>
      </c>
      <c r="I816" s="4">
        <v>43652</v>
      </c>
      <c r="J816">
        <v>2</v>
      </c>
      <c r="K816" t="s">
        <v>60</v>
      </c>
      <c r="L816" s="4">
        <v>43615</v>
      </c>
      <c r="M816" s="4">
        <v>43830</v>
      </c>
      <c r="N816">
        <v>2</v>
      </c>
      <c r="O816" t="s">
        <v>124</v>
      </c>
      <c r="P816" t="s">
        <v>286</v>
      </c>
      <c r="Q816">
        <v>2</v>
      </c>
      <c r="R816" t="s">
        <v>730</v>
      </c>
      <c r="S816" t="s">
        <v>1272</v>
      </c>
      <c r="T816" t="s">
        <v>1789</v>
      </c>
      <c r="U816" t="s">
        <v>180</v>
      </c>
      <c r="V816" t="s">
        <v>1869</v>
      </c>
      <c r="W816">
        <v>144.97</v>
      </c>
      <c r="X816">
        <v>44.97</v>
      </c>
      <c r="Y816">
        <v>2</v>
      </c>
      <c r="Z816" t="s">
        <v>2214</v>
      </c>
      <c r="AA816" t="s">
        <v>2503</v>
      </c>
      <c r="AF816" s="4"/>
      <c r="AG816" s="4"/>
      <c r="AH816" t="s">
        <v>67</v>
      </c>
      <c r="AI816" t="s">
        <v>229</v>
      </c>
      <c r="AJ816" t="s">
        <v>468</v>
      </c>
      <c r="AK816" t="s">
        <v>1031</v>
      </c>
      <c r="AL816" t="s">
        <v>1561</v>
      </c>
      <c r="AM816" t="s">
        <v>80</v>
      </c>
      <c r="AN816" t="s">
        <v>1548</v>
      </c>
      <c r="AO816" t="s">
        <v>90</v>
      </c>
      <c r="AP816" t="s">
        <v>2328</v>
      </c>
    </row>
    <row r="817" spans="1:42" x14ac:dyDescent="0.25">
      <c r="A817">
        <v>560</v>
      </c>
      <c r="B817">
        <v>416</v>
      </c>
      <c r="C817" s="4">
        <v>44061</v>
      </c>
      <c r="D817">
        <v>10</v>
      </c>
      <c r="E817" t="s">
        <v>42</v>
      </c>
      <c r="F817" t="s">
        <v>53</v>
      </c>
      <c r="G817" t="s">
        <v>56</v>
      </c>
      <c r="H817" t="s">
        <v>58</v>
      </c>
      <c r="I817" s="4">
        <v>43652</v>
      </c>
      <c r="J817">
        <v>2</v>
      </c>
      <c r="K817" t="s">
        <v>60</v>
      </c>
      <c r="L817" s="4">
        <v>43615</v>
      </c>
      <c r="M817" s="4">
        <v>43830</v>
      </c>
      <c r="N817">
        <v>2</v>
      </c>
      <c r="O817" t="s">
        <v>124</v>
      </c>
      <c r="P817" t="s">
        <v>286</v>
      </c>
      <c r="Q817">
        <v>2</v>
      </c>
      <c r="R817" t="s">
        <v>730</v>
      </c>
      <c r="S817" t="s">
        <v>1272</v>
      </c>
      <c r="T817" t="s">
        <v>1789</v>
      </c>
      <c r="U817" t="s">
        <v>180</v>
      </c>
      <c r="V817" t="s">
        <v>1869</v>
      </c>
      <c r="W817">
        <v>144.97</v>
      </c>
      <c r="X817">
        <v>44.97</v>
      </c>
      <c r="Y817">
        <v>2</v>
      </c>
      <c r="Z817" t="s">
        <v>2214</v>
      </c>
      <c r="AA817" t="s">
        <v>2503</v>
      </c>
      <c r="AF817" s="4"/>
      <c r="AG817" s="4"/>
      <c r="AH817" t="s">
        <v>78</v>
      </c>
      <c r="AI817" t="s">
        <v>240</v>
      </c>
      <c r="AJ817" t="s">
        <v>402</v>
      </c>
      <c r="AK817" t="s">
        <v>964</v>
      </c>
      <c r="AL817" t="s">
        <v>1498</v>
      </c>
      <c r="AM817" t="s">
        <v>69</v>
      </c>
      <c r="AN817" t="s">
        <v>1548</v>
      </c>
      <c r="AO817" t="s">
        <v>469</v>
      </c>
      <c r="AP817" t="s">
        <v>2339</v>
      </c>
    </row>
    <row r="818" spans="1:42" x14ac:dyDescent="0.25">
      <c r="A818">
        <v>561</v>
      </c>
      <c r="B818">
        <v>271</v>
      </c>
      <c r="C818" s="4">
        <v>44062</v>
      </c>
      <c r="D818">
        <v>10</v>
      </c>
      <c r="E818" t="s">
        <v>42</v>
      </c>
      <c r="F818" t="s">
        <v>53</v>
      </c>
      <c r="G818" t="s">
        <v>56</v>
      </c>
      <c r="H818" t="s">
        <v>57</v>
      </c>
      <c r="I818" s="4">
        <v>43712</v>
      </c>
      <c r="J818">
        <v>2</v>
      </c>
      <c r="K818" t="s">
        <v>60</v>
      </c>
      <c r="L818" s="4">
        <v>43615</v>
      </c>
      <c r="M818" s="4">
        <v>43830</v>
      </c>
      <c r="N818">
        <v>2</v>
      </c>
      <c r="O818" t="s">
        <v>111</v>
      </c>
      <c r="P818" t="s">
        <v>273</v>
      </c>
      <c r="Q818">
        <v>2</v>
      </c>
      <c r="R818" t="s">
        <v>731</v>
      </c>
      <c r="S818" t="s">
        <v>1273</v>
      </c>
      <c r="T818" t="s">
        <v>1790</v>
      </c>
      <c r="U818" t="s">
        <v>103</v>
      </c>
      <c r="V818" t="s">
        <v>2030</v>
      </c>
      <c r="W818">
        <v>124.82</v>
      </c>
      <c r="X818">
        <v>64.959999999999994</v>
      </c>
      <c r="Y818">
        <v>2</v>
      </c>
      <c r="Z818" t="s">
        <v>2158</v>
      </c>
      <c r="AA818" t="s">
        <v>2438</v>
      </c>
      <c r="AF818" s="4"/>
      <c r="AG818" s="4"/>
      <c r="AH818" t="s">
        <v>70</v>
      </c>
      <c r="AI818" t="s">
        <v>232</v>
      </c>
      <c r="AJ818" t="s">
        <v>753</v>
      </c>
      <c r="AK818" t="s">
        <v>1077</v>
      </c>
      <c r="AL818" t="s">
        <v>598</v>
      </c>
      <c r="AM818" t="s">
        <v>69</v>
      </c>
      <c r="AN818" t="s">
        <v>1517</v>
      </c>
      <c r="AO818" t="s">
        <v>673</v>
      </c>
      <c r="AP818" t="s">
        <v>2348</v>
      </c>
    </row>
    <row r="819" spans="1:42" x14ac:dyDescent="0.25">
      <c r="A819">
        <v>561</v>
      </c>
      <c r="B819">
        <v>271</v>
      </c>
      <c r="C819" s="4">
        <v>44062</v>
      </c>
      <c r="D819">
        <v>10</v>
      </c>
      <c r="E819" t="s">
        <v>42</v>
      </c>
      <c r="F819" t="s">
        <v>53</v>
      </c>
      <c r="G819" t="s">
        <v>56</v>
      </c>
      <c r="H819" t="s">
        <v>57</v>
      </c>
      <c r="I819" s="4">
        <v>43712</v>
      </c>
      <c r="J819">
        <v>2</v>
      </c>
      <c r="K819" t="s">
        <v>60</v>
      </c>
      <c r="L819" s="4">
        <v>43615</v>
      </c>
      <c r="M819" s="4">
        <v>43830</v>
      </c>
      <c r="N819">
        <v>2</v>
      </c>
      <c r="O819" t="s">
        <v>111</v>
      </c>
      <c r="P819" t="s">
        <v>273</v>
      </c>
      <c r="Q819">
        <v>2</v>
      </c>
      <c r="R819" t="s">
        <v>731</v>
      </c>
      <c r="S819" t="s">
        <v>1273</v>
      </c>
      <c r="T819" t="s">
        <v>1790</v>
      </c>
      <c r="U819" t="s">
        <v>103</v>
      </c>
      <c r="V819" t="s">
        <v>2030</v>
      </c>
      <c r="W819">
        <v>124.82</v>
      </c>
      <c r="X819">
        <v>64.959999999999994</v>
      </c>
      <c r="Y819">
        <v>2</v>
      </c>
      <c r="Z819" t="s">
        <v>2158</v>
      </c>
      <c r="AA819" t="s">
        <v>2438</v>
      </c>
      <c r="AF819" s="4"/>
      <c r="AG819" s="4"/>
      <c r="AH819" t="s">
        <v>78</v>
      </c>
      <c r="AI819" t="s">
        <v>240</v>
      </c>
      <c r="AJ819" t="s">
        <v>408</v>
      </c>
      <c r="AK819" t="s">
        <v>970</v>
      </c>
      <c r="AL819" t="s">
        <v>1503</v>
      </c>
      <c r="AM819" t="s">
        <v>67</v>
      </c>
      <c r="AN819" t="s">
        <v>1548</v>
      </c>
      <c r="AO819" t="s">
        <v>393</v>
      </c>
      <c r="AP819" t="s">
        <v>2345</v>
      </c>
    </row>
    <row r="820" spans="1:42" x14ac:dyDescent="0.25">
      <c r="A820">
        <v>562</v>
      </c>
      <c r="B820">
        <v>194</v>
      </c>
      <c r="C820" s="4">
        <v>44063</v>
      </c>
      <c r="D820">
        <v>3</v>
      </c>
      <c r="E820" t="s">
        <v>34</v>
      </c>
      <c r="F820" t="s">
        <v>45</v>
      </c>
      <c r="G820" t="s">
        <v>55</v>
      </c>
      <c r="H820" t="s">
        <v>57</v>
      </c>
      <c r="I820" s="4">
        <v>43702</v>
      </c>
      <c r="J820">
        <v>3</v>
      </c>
      <c r="K820" t="s">
        <v>59</v>
      </c>
      <c r="L820" s="4">
        <v>43615</v>
      </c>
      <c r="M820" s="4">
        <v>43830</v>
      </c>
      <c r="N820">
        <v>1</v>
      </c>
      <c r="O820" t="s">
        <v>90</v>
      </c>
      <c r="P820" t="s">
        <v>252</v>
      </c>
      <c r="Q820">
        <v>1</v>
      </c>
      <c r="R820" t="s">
        <v>449</v>
      </c>
      <c r="S820" t="s">
        <v>1011</v>
      </c>
      <c r="T820" t="s">
        <v>1541</v>
      </c>
      <c r="U820" t="s">
        <v>69</v>
      </c>
      <c r="V820" t="s">
        <v>1562</v>
      </c>
      <c r="W820">
        <v>43.19</v>
      </c>
      <c r="X820">
        <v>9.99</v>
      </c>
      <c r="Y820">
        <v>1</v>
      </c>
      <c r="Z820" t="s">
        <v>410</v>
      </c>
      <c r="AA820" t="s">
        <v>2359</v>
      </c>
      <c r="AF820" s="4"/>
      <c r="AG820" s="4"/>
      <c r="AH820" t="s">
        <v>90</v>
      </c>
      <c r="AI820" t="s">
        <v>252</v>
      </c>
      <c r="AJ820" t="s">
        <v>449</v>
      </c>
      <c r="AK820" t="s">
        <v>1011</v>
      </c>
      <c r="AL820" t="s">
        <v>1541</v>
      </c>
      <c r="AM820" t="s">
        <v>69</v>
      </c>
      <c r="AN820" t="s">
        <v>1562</v>
      </c>
      <c r="AO820" t="s">
        <v>410</v>
      </c>
      <c r="AP820" t="s">
        <v>2359</v>
      </c>
    </row>
    <row r="821" spans="1:42" x14ac:dyDescent="0.25">
      <c r="A821">
        <v>563</v>
      </c>
      <c r="B821">
        <v>402</v>
      </c>
      <c r="C821" s="4">
        <v>44064</v>
      </c>
      <c r="D821">
        <v>10</v>
      </c>
      <c r="E821" t="s">
        <v>42</v>
      </c>
      <c r="F821" t="s">
        <v>53</v>
      </c>
      <c r="G821" t="s">
        <v>56</v>
      </c>
      <c r="H821" t="s">
        <v>57</v>
      </c>
      <c r="I821" s="4">
        <v>43883</v>
      </c>
      <c r="J821">
        <v>5</v>
      </c>
      <c r="K821" t="s">
        <v>60</v>
      </c>
      <c r="L821" s="4">
        <v>43831</v>
      </c>
      <c r="M821" s="4">
        <v>43921</v>
      </c>
      <c r="N821">
        <v>2</v>
      </c>
      <c r="O821" t="s">
        <v>114</v>
      </c>
      <c r="P821" t="s">
        <v>276</v>
      </c>
      <c r="Q821">
        <v>2</v>
      </c>
      <c r="R821" t="s">
        <v>732</v>
      </c>
      <c r="S821" t="s">
        <v>1274</v>
      </c>
      <c r="T821" t="s">
        <v>1791</v>
      </c>
      <c r="U821" t="s">
        <v>83</v>
      </c>
      <c r="V821" t="s">
        <v>2031</v>
      </c>
      <c r="W821">
        <v>328.95</v>
      </c>
      <c r="X821">
        <v>94.95</v>
      </c>
      <c r="Y821">
        <v>2</v>
      </c>
      <c r="Z821" t="s">
        <v>2220</v>
      </c>
      <c r="AA821" t="s">
        <v>2509</v>
      </c>
      <c r="AF821" s="4"/>
      <c r="AG821" s="4"/>
      <c r="AH821" t="s">
        <v>84</v>
      </c>
      <c r="AI821" t="s">
        <v>246</v>
      </c>
      <c r="AJ821" t="s">
        <v>714</v>
      </c>
      <c r="AK821" t="s">
        <v>1255</v>
      </c>
      <c r="AL821" t="s">
        <v>1773</v>
      </c>
      <c r="AM821" t="s">
        <v>67</v>
      </c>
      <c r="AN821" t="s">
        <v>1548</v>
      </c>
      <c r="AO821" t="s">
        <v>410</v>
      </c>
      <c r="AP821" t="s">
        <v>2359</v>
      </c>
    </row>
    <row r="822" spans="1:42" x14ac:dyDescent="0.25">
      <c r="A822">
        <v>563</v>
      </c>
      <c r="B822">
        <v>402</v>
      </c>
      <c r="C822" s="4">
        <v>44064</v>
      </c>
      <c r="D822">
        <v>10</v>
      </c>
      <c r="E822" t="s">
        <v>42</v>
      </c>
      <c r="F822" t="s">
        <v>53</v>
      </c>
      <c r="G822" t="s">
        <v>56</v>
      </c>
      <c r="H822" t="s">
        <v>57</v>
      </c>
      <c r="I822" s="4">
        <v>43883</v>
      </c>
      <c r="J822">
        <v>5</v>
      </c>
      <c r="K822" t="s">
        <v>60</v>
      </c>
      <c r="L822" s="4">
        <v>43831</v>
      </c>
      <c r="M822" s="4">
        <v>43921</v>
      </c>
      <c r="N822">
        <v>2</v>
      </c>
      <c r="O822" t="s">
        <v>114</v>
      </c>
      <c r="P822" t="s">
        <v>276</v>
      </c>
      <c r="Q822">
        <v>2</v>
      </c>
      <c r="R822" t="s">
        <v>732</v>
      </c>
      <c r="S822" t="s">
        <v>1274</v>
      </c>
      <c r="T822" t="s">
        <v>1791</v>
      </c>
      <c r="U822" t="s">
        <v>83</v>
      </c>
      <c r="V822" t="s">
        <v>2031</v>
      </c>
      <c r="W822">
        <v>328.95</v>
      </c>
      <c r="X822">
        <v>94.95</v>
      </c>
      <c r="Y822">
        <v>2</v>
      </c>
      <c r="Z822" t="s">
        <v>2220</v>
      </c>
      <c r="AA822" t="s">
        <v>2509</v>
      </c>
      <c r="AF822" s="4"/>
      <c r="AG822" s="4"/>
      <c r="AH822" t="s">
        <v>86</v>
      </c>
      <c r="AI822" t="s">
        <v>248</v>
      </c>
      <c r="AJ822" t="s">
        <v>432</v>
      </c>
      <c r="AK822" t="s">
        <v>995</v>
      </c>
      <c r="AL822" t="s">
        <v>1527</v>
      </c>
      <c r="AM822" t="s">
        <v>80</v>
      </c>
      <c r="AN822" t="s">
        <v>1577</v>
      </c>
      <c r="AO822" t="s">
        <v>549</v>
      </c>
      <c r="AP822" t="s">
        <v>2362</v>
      </c>
    </row>
    <row r="823" spans="1:42" x14ac:dyDescent="0.25">
      <c r="A823">
        <v>564</v>
      </c>
      <c r="B823">
        <v>168</v>
      </c>
      <c r="C823" s="4">
        <v>44066</v>
      </c>
      <c r="D823">
        <v>5</v>
      </c>
      <c r="E823" t="s">
        <v>36</v>
      </c>
      <c r="F823" t="s">
        <v>47</v>
      </c>
      <c r="G823" t="s">
        <v>56</v>
      </c>
      <c r="H823" t="s">
        <v>57</v>
      </c>
      <c r="I823" s="4">
        <v>43941</v>
      </c>
      <c r="J823">
        <v>7</v>
      </c>
      <c r="K823" t="s">
        <v>61</v>
      </c>
      <c r="L823" s="4">
        <v>43915</v>
      </c>
      <c r="M823" s="4">
        <v>44012</v>
      </c>
      <c r="N823">
        <v>1</v>
      </c>
      <c r="O823" t="s">
        <v>86</v>
      </c>
      <c r="P823" t="s">
        <v>248</v>
      </c>
      <c r="Q823">
        <v>1</v>
      </c>
      <c r="R823" t="s">
        <v>653</v>
      </c>
      <c r="S823" t="s">
        <v>1197</v>
      </c>
      <c r="T823" t="s">
        <v>1721</v>
      </c>
      <c r="U823" t="s">
        <v>69</v>
      </c>
      <c r="V823" t="s">
        <v>1577</v>
      </c>
      <c r="W823">
        <v>332.49</v>
      </c>
      <c r="X823">
        <v>24.99</v>
      </c>
      <c r="Y823">
        <v>1</v>
      </c>
      <c r="Z823" t="s">
        <v>549</v>
      </c>
      <c r="AA823" t="s">
        <v>2362</v>
      </c>
      <c r="AF823" s="4"/>
      <c r="AG823" s="4"/>
      <c r="AH823" t="s">
        <v>86</v>
      </c>
      <c r="AI823" t="s">
        <v>248</v>
      </c>
      <c r="AJ823" t="s">
        <v>653</v>
      </c>
      <c r="AK823" t="s">
        <v>1197</v>
      </c>
      <c r="AL823" t="s">
        <v>1721</v>
      </c>
      <c r="AM823" t="s">
        <v>69</v>
      </c>
      <c r="AN823" t="s">
        <v>1577</v>
      </c>
      <c r="AO823" t="s">
        <v>549</v>
      </c>
      <c r="AP823" t="s">
        <v>2362</v>
      </c>
    </row>
    <row r="824" spans="1:42" x14ac:dyDescent="0.25">
      <c r="A824">
        <v>565</v>
      </c>
      <c r="B824">
        <v>69</v>
      </c>
      <c r="C824" s="4">
        <v>44067</v>
      </c>
      <c r="D824">
        <v>1</v>
      </c>
      <c r="E824" t="s">
        <v>39</v>
      </c>
      <c r="F824" t="s">
        <v>50</v>
      </c>
      <c r="G824" t="s">
        <v>55</v>
      </c>
      <c r="H824" t="s">
        <v>57</v>
      </c>
      <c r="I824" s="4">
        <v>43918</v>
      </c>
      <c r="J824">
        <v>7</v>
      </c>
      <c r="K824" t="s">
        <v>61</v>
      </c>
      <c r="L824" s="4">
        <v>43915</v>
      </c>
      <c r="M824" s="4">
        <v>44012</v>
      </c>
      <c r="N824">
        <v>2</v>
      </c>
      <c r="O824" t="s">
        <v>124</v>
      </c>
      <c r="P824" t="s">
        <v>286</v>
      </c>
      <c r="Q824">
        <v>2</v>
      </c>
      <c r="R824" t="s">
        <v>733</v>
      </c>
      <c r="S824" t="s">
        <v>1275</v>
      </c>
      <c r="T824" t="s">
        <v>1792</v>
      </c>
      <c r="U824" t="s">
        <v>88</v>
      </c>
      <c r="V824" t="s">
        <v>1723</v>
      </c>
      <c r="W824">
        <v>179.86</v>
      </c>
      <c r="X824">
        <v>39.96</v>
      </c>
      <c r="Y824">
        <v>2</v>
      </c>
      <c r="Z824" t="s">
        <v>2221</v>
      </c>
      <c r="AA824" t="s">
        <v>2510</v>
      </c>
      <c r="AF824" s="4"/>
      <c r="AG824" s="4"/>
      <c r="AH824" t="s">
        <v>67</v>
      </c>
      <c r="AI824" t="s">
        <v>229</v>
      </c>
      <c r="AJ824" t="s">
        <v>439</v>
      </c>
      <c r="AK824" t="s">
        <v>1001</v>
      </c>
      <c r="AL824" t="s">
        <v>1533</v>
      </c>
      <c r="AM824" t="s">
        <v>80</v>
      </c>
      <c r="AN824" t="s">
        <v>1562</v>
      </c>
      <c r="AO824" t="s">
        <v>84</v>
      </c>
      <c r="AP824" t="s">
        <v>2366</v>
      </c>
    </row>
    <row r="825" spans="1:42" x14ac:dyDescent="0.25">
      <c r="A825">
        <v>565</v>
      </c>
      <c r="B825">
        <v>69</v>
      </c>
      <c r="C825" s="4">
        <v>44067</v>
      </c>
      <c r="D825">
        <v>1</v>
      </c>
      <c r="E825" t="s">
        <v>39</v>
      </c>
      <c r="F825" t="s">
        <v>50</v>
      </c>
      <c r="G825" t="s">
        <v>55</v>
      </c>
      <c r="H825" t="s">
        <v>57</v>
      </c>
      <c r="I825" s="4">
        <v>43918</v>
      </c>
      <c r="J825">
        <v>7</v>
      </c>
      <c r="K825" t="s">
        <v>61</v>
      </c>
      <c r="L825" s="4">
        <v>43915</v>
      </c>
      <c r="M825" s="4">
        <v>44012</v>
      </c>
      <c r="N825">
        <v>2</v>
      </c>
      <c r="O825" t="s">
        <v>124</v>
      </c>
      <c r="P825" t="s">
        <v>286</v>
      </c>
      <c r="Q825">
        <v>2</v>
      </c>
      <c r="R825" t="s">
        <v>733</v>
      </c>
      <c r="S825" t="s">
        <v>1275</v>
      </c>
      <c r="T825" t="s">
        <v>1792</v>
      </c>
      <c r="U825" t="s">
        <v>88</v>
      </c>
      <c r="V825" t="s">
        <v>1723</v>
      </c>
      <c r="W825">
        <v>179.86</v>
      </c>
      <c r="X825">
        <v>39.96</v>
      </c>
      <c r="Y825">
        <v>2</v>
      </c>
      <c r="Z825" t="s">
        <v>2221</v>
      </c>
      <c r="AA825" t="s">
        <v>2510</v>
      </c>
      <c r="AF825" s="4"/>
      <c r="AG825" s="4"/>
      <c r="AH825" t="s">
        <v>78</v>
      </c>
      <c r="AI825" t="s">
        <v>240</v>
      </c>
      <c r="AJ825" t="s">
        <v>408</v>
      </c>
      <c r="AK825" t="s">
        <v>970</v>
      </c>
      <c r="AL825" t="s">
        <v>1503</v>
      </c>
      <c r="AM825" t="s">
        <v>80</v>
      </c>
      <c r="AN825" t="s">
        <v>1562</v>
      </c>
      <c r="AO825" t="s">
        <v>393</v>
      </c>
      <c r="AP825" t="s">
        <v>2345</v>
      </c>
    </row>
    <row r="826" spans="1:42" x14ac:dyDescent="0.25">
      <c r="A826">
        <v>566</v>
      </c>
      <c r="B826">
        <v>383</v>
      </c>
      <c r="C826" s="4">
        <v>44067</v>
      </c>
      <c r="D826">
        <v>11</v>
      </c>
      <c r="E826" t="s">
        <v>37</v>
      </c>
      <c r="F826" t="s">
        <v>48</v>
      </c>
      <c r="G826" t="s">
        <v>56</v>
      </c>
      <c r="H826" t="s">
        <v>57</v>
      </c>
      <c r="I826" s="4">
        <v>43616</v>
      </c>
      <c r="J826">
        <v>2</v>
      </c>
      <c r="K826" t="s">
        <v>60</v>
      </c>
      <c r="L826" s="4">
        <v>43615</v>
      </c>
      <c r="M826" s="4">
        <v>43830</v>
      </c>
      <c r="N826">
        <v>2</v>
      </c>
      <c r="O826" t="s">
        <v>179</v>
      </c>
      <c r="P826" t="s">
        <v>341</v>
      </c>
      <c r="Q826">
        <v>2</v>
      </c>
      <c r="R826" t="s">
        <v>734</v>
      </c>
      <c r="S826" t="s">
        <v>1276</v>
      </c>
      <c r="T826" t="s">
        <v>1793</v>
      </c>
      <c r="U826" t="s">
        <v>110</v>
      </c>
      <c r="V826" t="s">
        <v>1869</v>
      </c>
      <c r="W826">
        <v>287.94</v>
      </c>
      <c r="X826">
        <v>89.94</v>
      </c>
      <c r="Y826">
        <v>2</v>
      </c>
      <c r="Z826" t="s">
        <v>113</v>
      </c>
      <c r="AA826" t="s">
        <v>2511</v>
      </c>
      <c r="AF826" s="4"/>
      <c r="AG826" s="4"/>
      <c r="AH826" t="s">
        <v>79</v>
      </c>
      <c r="AI826" t="s">
        <v>241</v>
      </c>
      <c r="AJ826" t="s">
        <v>566</v>
      </c>
      <c r="AK826" t="s">
        <v>1067</v>
      </c>
      <c r="AL826" t="s">
        <v>1649</v>
      </c>
      <c r="AM826" t="s">
        <v>67</v>
      </c>
      <c r="AN826" t="s">
        <v>1548</v>
      </c>
      <c r="AO826" t="s">
        <v>65</v>
      </c>
      <c r="AP826" t="s">
        <v>2343</v>
      </c>
    </row>
    <row r="827" spans="1:42" x14ac:dyDescent="0.25">
      <c r="A827">
        <v>566</v>
      </c>
      <c r="B827">
        <v>383</v>
      </c>
      <c r="C827" s="4">
        <v>44067</v>
      </c>
      <c r="D827">
        <v>11</v>
      </c>
      <c r="E827" t="s">
        <v>37</v>
      </c>
      <c r="F827" t="s">
        <v>48</v>
      </c>
      <c r="G827" t="s">
        <v>56</v>
      </c>
      <c r="H827" t="s">
        <v>57</v>
      </c>
      <c r="I827" s="4">
        <v>43616</v>
      </c>
      <c r="J827">
        <v>2</v>
      </c>
      <c r="K827" t="s">
        <v>60</v>
      </c>
      <c r="L827" s="4">
        <v>43615</v>
      </c>
      <c r="M827" s="4">
        <v>43830</v>
      </c>
      <c r="N827">
        <v>2</v>
      </c>
      <c r="O827" t="s">
        <v>179</v>
      </c>
      <c r="P827" t="s">
        <v>341</v>
      </c>
      <c r="Q827">
        <v>2</v>
      </c>
      <c r="R827" t="s">
        <v>734</v>
      </c>
      <c r="S827" t="s">
        <v>1276</v>
      </c>
      <c r="T827" t="s">
        <v>1793</v>
      </c>
      <c r="U827" t="s">
        <v>110</v>
      </c>
      <c r="V827" t="s">
        <v>1869</v>
      </c>
      <c r="W827">
        <v>287.94</v>
      </c>
      <c r="X827">
        <v>89.94</v>
      </c>
      <c r="Y827">
        <v>2</v>
      </c>
      <c r="Z827" t="s">
        <v>113</v>
      </c>
      <c r="AA827" t="s">
        <v>2511</v>
      </c>
      <c r="AF827" s="4"/>
      <c r="AG827" s="4"/>
      <c r="AH827" t="s">
        <v>67</v>
      </c>
      <c r="AI827" t="s">
        <v>229</v>
      </c>
      <c r="AJ827" t="s">
        <v>445</v>
      </c>
      <c r="AK827" t="s">
        <v>1007</v>
      </c>
      <c r="AL827" t="s">
        <v>1533</v>
      </c>
      <c r="AM827" t="s">
        <v>67</v>
      </c>
      <c r="AN827" t="s">
        <v>1548</v>
      </c>
      <c r="AO827" t="s">
        <v>79</v>
      </c>
      <c r="AP827" t="s">
        <v>2349</v>
      </c>
    </row>
    <row r="828" spans="1:42" x14ac:dyDescent="0.25">
      <c r="A828">
        <v>567</v>
      </c>
      <c r="B828">
        <v>446</v>
      </c>
      <c r="C828" s="4">
        <v>44067</v>
      </c>
      <c r="D828">
        <v>7</v>
      </c>
      <c r="E828" t="s">
        <v>35</v>
      </c>
      <c r="F828" t="s">
        <v>46</v>
      </c>
      <c r="G828" t="s">
        <v>55</v>
      </c>
      <c r="H828" t="s">
        <v>57</v>
      </c>
      <c r="I828" s="4">
        <v>44051</v>
      </c>
      <c r="J828">
        <v>9</v>
      </c>
      <c r="K828" t="s">
        <v>59</v>
      </c>
      <c r="L828" s="4">
        <v>43952</v>
      </c>
      <c r="M828" s="4">
        <v>44075</v>
      </c>
      <c r="N828">
        <v>2</v>
      </c>
      <c r="O828" t="s">
        <v>180</v>
      </c>
      <c r="P828" t="s">
        <v>342</v>
      </c>
      <c r="Q828">
        <v>2</v>
      </c>
      <c r="R828" t="s">
        <v>735</v>
      </c>
      <c r="S828" t="s">
        <v>1277</v>
      </c>
      <c r="T828" t="s">
        <v>1794</v>
      </c>
      <c r="U828" t="s">
        <v>88</v>
      </c>
      <c r="V828" t="s">
        <v>2031</v>
      </c>
      <c r="W828">
        <v>305.98</v>
      </c>
      <c r="X828">
        <v>79.959999999999994</v>
      </c>
      <c r="Y828">
        <v>1</v>
      </c>
      <c r="Z828" t="s">
        <v>71</v>
      </c>
      <c r="AA828" t="s">
        <v>2512</v>
      </c>
      <c r="AF828" s="4"/>
      <c r="AG828" s="4"/>
      <c r="AH828" t="s">
        <v>80</v>
      </c>
      <c r="AI828" t="s">
        <v>242</v>
      </c>
      <c r="AJ828" t="s">
        <v>912</v>
      </c>
      <c r="AK828" t="s">
        <v>984</v>
      </c>
      <c r="AL828" t="s">
        <v>1961</v>
      </c>
      <c r="AM828" t="s">
        <v>80</v>
      </c>
      <c r="AN828" t="s">
        <v>1548</v>
      </c>
      <c r="AO828" t="s">
        <v>69</v>
      </c>
      <c r="AP828" t="s">
        <v>2360</v>
      </c>
    </row>
    <row r="829" spans="1:42" x14ac:dyDescent="0.25">
      <c r="A829">
        <v>567</v>
      </c>
      <c r="B829">
        <v>446</v>
      </c>
      <c r="C829" s="4">
        <v>44067</v>
      </c>
      <c r="D829">
        <v>7</v>
      </c>
      <c r="E829" t="s">
        <v>35</v>
      </c>
      <c r="F829" t="s">
        <v>46</v>
      </c>
      <c r="G829" t="s">
        <v>55</v>
      </c>
      <c r="H829" t="s">
        <v>57</v>
      </c>
      <c r="I829" s="4">
        <v>44051</v>
      </c>
      <c r="J829">
        <v>9</v>
      </c>
      <c r="K829" t="s">
        <v>59</v>
      </c>
      <c r="L829" s="4">
        <v>43952</v>
      </c>
      <c r="M829" s="4">
        <v>44075</v>
      </c>
      <c r="N829">
        <v>2</v>
      </c>
      <c r="O829" t="s">
        <v>180</v>
      </c>
      <c r="P829" t="s">
        <v>342</v>
      </c>
      <c r="Q829">
        <v>2</v>
      </c>
      <c r="R829" t="s">
        <v>735</v>
      </c>
      <c r="S829" t="s">
        <v>1277</v>
      </c>
      <c r="T829" t="s">
        <v>1794</v>
      </c>
      <c r="U829" t="s">
        <v>88</v>
      </c>
      <c r="V829" t="s">
        <v>2031</v>
      </c>
      <c r="W829">
        <v>305.98</v>
      </c>
      <c r="X829">
        <v>79.959999999999994</v>
      </c>
      <c r="Y829">
        <v>1</v>
      </c>
      <c r="Z829" t="s">
        <v>71</v>
      </c>
      <c r="AA829" t="s">
        <v>2512</v>
      </c>
      <c r="AF829" s="4"/>
      <c r="AG829" s="4"/>
      <c r="AH829" t="s">
        <v>69</v>
      </c>
      <c r="AI829" t="s">
        <v>231</v>
      </c>
      <c r="AJ829" t="s">
        <v>646</v>
      </c>
      <c r="AK829" t="s">
        <v>987</v>
      </c>
      <c r="AL829" t="s">
        <v>492</v>
      </c>
      <c r="AM829" t="s">
        <v>80</v>
      </c>
      <c r="AN829" t="s">
        <v>1577</v>
      </c>
      <c r="AO829" t="s">
        <v>69</v>
      </c>
      <c r="AP829" t="s">
        <v>2360</v>
      </c>
    </row>
    <row r="830" spans="1:42" x14ac:dyDescent="0.25">
      <c r="A830">
        <v>568</v>
      </c>
      <c r="B830">
        <v>459</v>
      </c>
      <c r="C830" s="4">
        <v>44068</v>
      </c>
      <c r="D830">
        <v>3</v>
      </c>
      <c r="E830" t="s">
        <v>34</v>
      </c>
      <c r="F830" t="s">
        <v>45</v>
      </c>
      <c r="G830" t="s">
        <v>55</v>
      </c>
      <c r="H830" t="s">
        <v>58</v>
      </c>
      <c r="I830" s="4">
        <v>43645</v>
      </c>
      <c r="J830">
        <v>2</v>
      </c>
      <c r="K830" t="s">
        <v>60</v>
      </c>
      <c r="L830" s="4">
        <v>43615</v>
      </c>
      <c r="M830" s="4">
        <v>43830</v>
      </c>
      <c r="N830">
        <v>1</v>
      </c>
      <c r="O830" t="s">
        <v>79</v>
      </c>
      <c r="P830" t="s">
        <v>241</v>
      </c>
      <c r="Q830">
        <v>1</v>
      </c>
      <c r="R830" t="s">
        <v>504</v>
      </c>
      <c r="S830" t="s">
        <v>1067</v>
      </c>
      <c r="T830" t="s">
        <v>1527</v>
      </c>
      <c r="U830" t="s">
        <v>69</v>
      </c>
      <c r="V830" t="s">
        <v>1548</v>
      </c>
      <c r="W830">
        <v>36.99</v>
      </c>
      <c r="X830">
        <v>14.99</v>
      </c>
      <c r="Y830">
        <v>1</v>
      </c>
      <c r="Z830" t="s">
        <v>455</v>
      </c>
      <c r="AA830" t="s">
        <v>2340</v>
      </c>
      <c r="AF830" s="4"/>
      <c r="AG830" s="4"/>
      <c r="AH830" t="s">
        <v>79</v>
      </c>
      <c r="AI830" t="s">
        <v>241</v>
      </c>
      <c r="AJ830" t="s">
        <v>504</v>
      </c>
      <c r="AK830" t="s">
        <v>1067</v>
      </c>
      <c r="AL830" t="s">
        <v>1527</v>
      </c>
      <c r="AM830" t="s">
        <v>69</v>
      </c>
      <c r="AN830" t="s">
        <v>1548</v>
      </c>
      <c r="AO830" t="s">
        <v>455</v>
      </c>
      <c r="AP830" t="s">
        <v>2340</v>
      </c>
    </row>
    <row r="831" spans="1:42" x14ac:dyDescent="0.25">
      <c r="A831">
        <v>569</v>
      </c>
      <c r="B831">
        <v>29</v>
      </c>
      <c r="C831" s="4">
        <v>44069</v>
      </c>
      <c r="D831">
        <v>1</v>
      </c>
      <c r="E831" t="s">
        <v>39</v>
      </c>
      <c r="F831" t="s">
        <v>50</v>
      </c>
      <c r="G831" t="s">
        <v>55</v>
      </c>
      <c r="H831" t="s">
        <v>58</v>
      </c>
      <c r="I831" s="4">
        <v>43870</v>
      </c>
      <c r="J831">
        <v>6</v>
      </c>
      <c r="K831" t="s">
        <v>59</v>
      </c>
      <c r="L831" s="4">
        <v>43862</v>
      </c>
      <c r="M831" s="4">
        <v>43889</v>
      </c>
      <c r="N831">
        <v>2</v>
      </c>
      <c r="O831" t="s">
        <v>109</v>
      </c>
      <c r="P831" t="s">
        <v>271</v>
      </c>
      <c r="Q831">
        <v>2</v>
      </c>
      <c r="R831" t="s">
        <v>736</v>
      </c>
      <c r="S831" t="s">
        <v>1278</v>
      </c>
      <c r="T831" t="s">
        <v>1795</v>
      </c>
      <c r="U831" t="s">
        <v>75</v>
      </c>
      <c r="V831" t="s">
        <v>2035</v>
      </c>
      <c r="W831">
        <v>1761.95</v>
      </c>
      <c r="X831">
        <v>79.95</v>
      </c>
      <c r="Y831">
        <v>2</v>
      </c>
      <c r="Z831" t="s">
        <v>162</v>
      </c>
      <c r="AA831" t="s">
        <v>2513</v>
      </c>
      <c r="AF831" s="4"/>
      <c r="AG831" s="4"/>
      <c r="AH831" t="s">
        <v>67</v>
      </c>
      <c r="AI831" t="s">
        <v>229</v>
      </c>
      <c r="AJ831" t="s">
        <v>710</v>
      </c>
      <c r="AK831" t="s">
        <v>1251</v>
      </c>
      <c r="AL831" t="s">
        <v>1517</v>
      </c>
      <c r="AM831" t="s">
        <v>80</v>
      </c>
      <c r="AN831" t="s">
        <v>1562</v>
      </c>
      <c r="AO831" t="s">
        <v>90</v>
      </c>
      <c r="AP831" t="s">
        <v>2328</v>
      </c>
    </row>
    <row r="832" spans="1:42" x14ac:dyDescent="0.25">
      <c r="A832">
        <v>569</v>
      </c>
      <c r="B832">
        <v>29</v>
      </c>
      <c r="C832" s="4">
        <v>44069</v>
      </c>
      <c r="D832">
        <v>1</v>
      </c>
      <c r="E832" t="s">
        <v>39</v>
      </c>
      <c r="F832" t="s">
        <v>50</v>
      </c>
      <c r="G832" t="s">
        <v>55</v>
      </c>
      <c r="H832" t="s">
        <v>58</v>
      </c>
      <c r="I832" s="4">
        <v>43870</v>
      </c>
      <c r="J832">
        <v>6</v>
      </c>
      <c r="K832" t="s">
        <v>59</v>
      </c>
      <c r="L832" s="4">
        <v>43862</v>
      </c>
      <c r="M832" s="4">
        <v>43889</v>
      </c>
      <c r="N832">
        <v>2</v>
      </c>
      <c r="O832" t="s">
        <v>109</v>
      </c>
      <c r="P832" t="s">
        <v>271</v>
      </c>
      <c r="Q832">
        <v>2</v>
      </c>
      <c r="R832" t="s">
        <v>736</v>
      </c>
      <c r="S832" t="s">
        <v>1278</v>
      </c>
      <c r="T832" t="s">
        <v>1795</v>
      </c>
      <c r="U832" t="s">
        <v>75</v>
      </c>
      <c r="V832" t="s">
        <v>2035</v>
      </c>
      <c r="W832">
        <v>1761.95</v>
      </c>
      <c r="X832">
        <v>79.95</v>
      </c>
      <c r="Y832">
        <v>2</v>
      </c>
      <c r="Z832" t="s">
        <v>162</v>
      </c>
      <c r="AA832" t="s">
        <v>2513</v>
      </c>
      <c r="AF832" s="4"/>
      <c r="AG832" s="4"/>
      <c r="AH832" t="s">
        <v>69</v>
      </c>
      <c r="AI832" t="s">
        <v>231</v>
      </c>
      <c r="AJ832" t="s">
        <v>492</v>
      </c>
      <c r="AK832" t="s">
        <v>1055</v>
      </c>
      <c r="AL832" t="s">
        <v>1584</v>
      </c>
      <c r="AM832" t="s">
        <v>67</v>
      </c>
      <c r="AN832" t="s">
        <v>1517</v>
      </c>
      <c r="AO832" t="s">
        <v>78</v>
      </c>
      <c r="AP832" t="s">
        <v>2330</v>
      </c>
    </row>
    <row r="833" spans="1:42" x14ac:dyDescent="0.25">
      <c r="A833">
        <v>570</v>
      </c>
      <c r="B833">
        <v>141</v>
      </c>
      <c r="C833" s="4">
        <v>44069</v>
      </c>
      <c r="D833">
        <v>4</v>
      </c>
      <c r="E833" t="s">
        <v>40</v>
      </c>
      <c r="F833" t="s">
        <v>51</v>
      </c>
      <c r="G833" t="s">
        <v>56</v>
      </c>
      <c r="H833" t="s">
        <v>58</v>
      </c>
      <c r="I833" s="4">
        <v>43634</v>
      </c>
      <c r="J833">
        <v>3</v>
      </c>
      <c r="K833" t="s">
        <v>59</v>
      </c>
      <c r="L833" s="4">
        <v>43615</v>
      </c>
      <c r="M833" s="4">
        <v>43830</v>
      </c>
      <c r="N833">
        <v>1</v>
      </c>
      <c r="O833" t="s">
        <v>70</v>
      </c>
      <c r="P833" t="s">
        <v>232</v>
      </c>
      <c r="Q833">
        <v>1</v>
      </c>
      <c r="R833" t="s">
        <v>737</v>
      </c>
      <c r="S833" t="s">
        <v>1185</v>
      </c>
      <c r="T833" t="s">
        <v>1652</v>
      </c>
      <c r="U833" t="s">
        <v>67</v>
      </c>
      <c r="V833" t="s">
        <v>1517</v>
      </c>
      <c r="W833">
        <v>41.97</v>
      </c>
      <c r="X833">
        <v>59.97</v>
      </c>
      <c r="Y833">
        <v>1</v>
      </c>
      <c r="Z833" t="s">
        <v>432</v>
      </c>
      <c r="AA833" t="s">
        <v>2331</v>
      </c>
      <c r="AF833" s="4"/>
      <c r="AG833" s="4"/>
      <c r="AH833" t="s">
        <v>70</v>
      </c>
      <c r="AI833" t="s">
        <v>232</v>
      </c>
      <c r="AJ833" t="s">
        <v>737</v>
      </c>
      <c r="AK833" t="s">
        <v>1185</v>
      </c>
      <c r="AL833" t="s">
        <v>1652</v>
      </c>
      <c r="AM833" t="s">
        <v>67</v>
      </c>
      <c r="AN833" t="s">
        <v>1517</v>
      </c>
      <c r="AO833" t="s">
        <v>432</v>
      </c>
      <c r="AP833" t="s">
        <v>2331</v>
      </c>
    </row>
    <row r="834" spans="1:42" x14ac:dyDescent="0.25">
      <c r="A834">
        <v>571</v>
      </c>
      <c r="B834">
        <v>346</v>
      </c>
      <c r="C834" s="4">
        <v>44069</v>
      </c>
      <c r="D834">
        <v>2</v>
      </c>
      <c r="E834" t="s">
        <v>38</v>
      </c>
      <c r="F834" t="s">
        <v>49</v>
      </c>
      <c r="G834" t="s">
        <v>55</v>
      </c>
      <c r="H834" t="s">
        <v>58</v>
      </c>
      <c r="I834" s="4">
        <v>43682</v>
      </c>
      <c r="J834">
        <v>2</v>
      </c>
      <c r="K834" t="s">
        <v>60</v>
      </c>
      <c r="L834" s="4">
        <v>43615</v>
      </c>
      <c r="M834" s="4">
        <v>43830</v>
      </c>
      <c r="N834">
        <v>1</v>
      </c>
      <c r="O834" t="s">
        <v>80</v>
      </c>
      <c r="P834" t="s">
        <v>242</v>
      </c>
      <c r="Q834">
        <v>1</v>
      </c>
      <c r="R834" t="s">
        <v>558</v>
      </c>
      <c r="S834" t="s">
        <v>1118</v>
      </c>
      <c r="T834" t="s">
        <v>1548</v>
      </c>
      <c r="U834" t="s">
        <v>69</v>
      </c>
      <c r="V834" t="s">
        <v>1548</v>
      </c>
      <c r="W834">
        <v>14.99</v>
      </c>
      <c r="X834">
        <v>14.99</v>
      </c>
      <c r="Y834">
        <v>1</v>
      </c>
      <c r="Z834" t="s">
        <v>79</v>
      </c>
      <c r="AA834" t="s">
        <v>2349</v>
      </c>
      <c r="AF834" s="4"/>
      <c r="AG834" s="4"/>
      <c r="AH834" t="s">
        <v>80</v>
      </c>
      <c r="AI834" t="s">
        <v>242</v>
      </c>
      <c r="AJ834" t="s">
        <v>558</v>
      </c>
      <c r="AK834" t="s">
        <v>1118</v>
      </c>
      <c r="AL834" t="s">
        <v>1548</v>
      </c>
      <c r="AM834" t="s">
        <v>69</v>
      </c>
      <c r="AN834" t="s">
        <v>1548</v>
      </c>
      <c r="AO834" t="s">
        <v>79</v>
      </c>
      <c r="AP834" t="s">
        <v>2349</v>
      </c>
    </row>
    <row r="835" spans="1:42" x14ac:dyDescent="0.25">
      <c r="A835">
        <v>572</v>
      </c>
      <c r="B835">
        <v>393</v>
      </c>
      <c r="C835" s="4">
        <v>44069</v>
      </c>
      <c r="D835">
        <v>4</v>
      </c>
      <c r="E835" t="s">
        <v>40</v>
      </c>
      <c r="F835" t="s">
        <v>51</v>
      </c>
      <c r="G835" t="s">
        <v>55</v>
      </c>
      <c r="H835" t="s">
        <v>58</v>
      </c>
      <c r="I835" s="4">
        <v>43599</v>
      </c>
      <c r="J835">
        <v>3</v>
      </c>
      <c r="L835" s="4"/>
      <c r="M835" s="4"/>
      <c r="N835">
        <v>2</v>
      </c>
      <c r="O835" t="s">
        <v>77</v>
      </c>
      <c r="P835" t="s">
        <v>239</v>
      </c>
      <c r="Q835">
        <v>2</v>
      </c>
      <c r="R835" t="s">
        <v>738</v>
      </c>
      <c r="S835" t="s">
        <v>1279</v>
      </c>
      <c r="T835" t="s">
        <v>1796</v>
      </c>
      <c r="U835" t="s">
        <v>180</v>
      </c>
      <c r="V835" t="s">
        <v>2030</v>
      </c>
      <c r="W835">
        <v>81.93</v>
      </c>
      <c r="X835">
        <v>54.97</v>
      </c>
      <c r="Y835">
        <v>2</v>
      </c>
      <c r="Z835" t="s">
        <v>2222</v>
      </c>
      <c r="AA835" t="s">
        <v>2514</v>
      </c>
      <c r="AF835" s="4"/>
      <c r="AG835" s="4"/>
      <c r="AH835" t="s">
        <v>70</v>
      </c>
      <c r="AI835" t="s">
        <v>232</v>
      </c>
      <c r="AJ835" t="s">
        <v>550</v>
      </c>
      <c r="AK835" t="s">
        <v>1111</v>
      </c>
      <c r="AL835" t="s">
        <v>1631</v>
      </c>
      <c r="AM835" t="s">
        <v>80</v>
      </c>
      <c r="AN835" t="s">
        <v>1517</v>
      </c>
      <c r="AO835" t="s">
        <v>673</v>
      </c>
      <c r="AP835" t="s">
        <v>2348</v>
      </c>
    </row>
    <row r="836" spans="1:42" x14ac:dyDescent="0.25">
      <c r="A836">
        <v>572</v>
      </c>
      <c r="B836">
        <v>393</v>
      </c>
      <c r="C836" s="4">
        <v>44069</v>
      </c>
      <c r="D836">
        <v>4</v>
      </c>
      <c r="E836" t="s">
        <v>40</v>
      </c>
      <c r="F836" t="s">
        <v>51</v>
      </c>
      <c r="G836" t="s">
        <v>55</v>
      </c>
      <c r="H836" t="s">
        <v>58</v>
      </c>
      <c r="I836" s="4">
        <v>43599</v>
      </c>
      <c r="J836">
        <v>3</v>
      </c>
      <c r="L836" s="4"/>
      <c r="M836" s="4"/>
      <c r="N836">
        <v>2</v>
      </c>
      <c r="O836" t="s">
        <v>77</v>
      </c>
      <c r="P836" t="s">
        <v>239</v>
      </c>
      <c r="Q836">
        <v>2</v>
      </c>
      <c r="R836" t="s">
        <v>738</v>
      </c>
      <c r="S836" t="s">
        <v>1279</v>
      </c>
      <c r="T836" t="s">
        <v>1796</v>
      </c>
      <c r="U836" t="s">
        <v>180</v>
      </c>
      <c r="V836" t="s">
        <v>2030</v>
      </c>
      <c r="W836">
        <v>81.93</v>
      </c>
      <c r="X836">
        <v>54.97</v>
      </c>
      <c r="Y836">
        <v>2</v>
      </c>
      <c r="Z836" t="s">
        <v>2222</v>
      </c>
      <c r="AA836" t="s">
        <v>2514</v>
      </c>
      <c r="AF836" s="4"/>
      <c r="AG836" s="4"/>
      <c r="AH836" t="s">
        <v>67</v>
      </c>
      <c r="AI836" t="s">
        <v>229</v>
      </c>
      <c r="AJ836" t="s">
        <v>416</v>
      </c>
      <c r="AK836" t="s">
        <v>978</v>
      </c>
      <c r="AL836" t="s">
        <v>1511</v>
      </c>
      <c r="AM836" t="s">
        <v>69</v>
      </c>
      <c r="AN836" t="s">
        <v>1548</v>
      </c>
      <c r="AO836" t="s">
        <v>652</v>
      </c>
      <c r="AP836" t="s">
        <v>2352</v>
      </c>
    </row>
    <row r="837" spans="1:42" x14ac:dyDescent="0.25">
      <c r="A837">
        <v>573</v>
      </c>
      <c r="B837">
        <v>40</v>
      </c>
      <c r="C837" s="4">
        <v>44070</v>
      </c>
      <c r="D837">
        <v>2</v>
      </c>
      <c r="E837" t="s">
        <v>38</v>
      </c>
      <c r="F837" t="s">
        <v>49</v>
      </c>
      <c r="G837" t="s">
        <v>55</v>
      </c>
      <c r="H837" t="s">
        <v>58</v>
      </c>
      <c r="I837" s="4">
        <v>43675</v>
      </c>
      <c r="J837">
        <v>2</v>
      </c>
      <c r="K837" t="s">
        <v>60</v>
      </c>
      <c r="L837" s="4">
        <v>43615</v>
      </c>
      <c r="M837" s="4">
        <v>43830</v>
      </c>
      <c r="N837">
        <v>2</v>
      </c>
      <c r="O837" t="s">
        <v>87</v>
      </c>
      <c r="P837" t="s">
        <v>249</v>
      </c>
      <c r="Q837">
        <v>2</v>
      </c>
      <c r="R837" t="s">
        <v>739</v>
      </c>
      <c r="S837" t="s">
        <v>1280</v>
      </c>
      <c r="T837" t="s">
        <v>1797</v>
      </c>
      <c r="U837" t="s">
        <v>109</v>
      </c>
      <c r="V837" t="s">
        <v>2038</v>
      </c>
      <c r="W837">
        <v>112.92</v>
      </c>
      <c r="X837">
        <v>64.959999999999994</v>
      </c>
      <c r="Y837">
        <v>2</v>
      </c>
      <c r="Z837" t="s">
        <v>2092</v>
      </c>
      <c r="AA837" t="s">
        <v>2355</v>
      </c>
      <c r="AF837" s="4"/>
      <c r="AG837" s="4"/>
      <c r="AH837" t="s">
        <v>79</v>
      </c>
      <c r="AI837" t="s">
        <v>241</v>
      </c>
      <c r="AJ837" t="s">
        <v>472</v>
      </c>
      <c r="AK837" t="s">
        <v>1035</v>
      </c>
      <c r="AL837" t="s">
        <v>1513</v>
      </c>
      <c r="AM837" t="s">
        <v>67</v>
      </c>
      <c r="AN837" t="s">
        <v>1548</v>
      </c>
      <c r="AO837" t="s">
        <v>65</v>
      </c>
      <c r="AP837" t="s">
        <v>2343</v>
      </c>
    </row>
    <row r="838" spans="1:42" x14ac:dyDescent="0.25">
      <c r="A838">
        <v>573</v>
      </c>
      <c r="B838">
        <v>40</v>
      </c>
      <c r="C838" s="4">
        <v>44070</v>
      </c>
      <c r="D838">
        <v>2</v>
      </c>
      <c r="E838" t="s">
        <v>38</v>
      </c>
      <c r="F838" t="s">
        <v>49</v>
      </c>
      <c r="G838" t="s">
        <v>55</v>
      </c>
      <c r="H838" t="s">
        <v>58</v>
      </c>
      <c r="I838" s="4">
        <v>43675</v>
      </c>
      <c r="J838">
        <v>2</v>
      </c>
      <c r="K838" t="s">
        <v>60</v>
      </c>
      <c r="L838" s="4">
        <v>43615</v>
      </c>
      <c r="M838" s="4">
        <v>43830</v>
      </c>
      <c r="N838">
        <v>2</v>
      </c>
      <c r="O838" t="s">
        <v>87</v>
      </c>
      <c r="P838" t="s">
        <v>249</v>
      </c>
      <c r="Q838">
        <v>2</v>
      </c>
      <c r="R838" t="s">
        <v>739</v>
      </c>
      <c r="S838" t="s">
        <v>1280</v>
      </c>
      <c r="T838" t="s">
        <v>1797</v>
      </c>
      <c r="U838" t="s">
        <v>109</v>
      </c>
      <c r="V838" t="s">
        <v>2038</v>
      </c>
      <c r="W838">
        <v>112.92</v>
      </c>
      <c r="X838">
        <v>64.959999999999994</v>
      </c>
      <c r="Y838">
        <v>2</v>
      </c>
      <c r="Z838" t="s">
        <v>2092</v>
      </c>
      <c r="AA838" t="s">
        <v>2355</v>
      </c>
      <c r="AF838" s="4"/>
      <c r="AG838" s="4"/>
      <c r="AH838" t="s">
        <v>70</v>
      </c>
      <c r="AI838" t="s">
        <v>232</v>
      </c>
      <c r="AJ838" t="s">
        <v>440</v>
      </c>
      <c r="AK838" t="s">
        <v>1002</v>
      </c>
      <c r="AL838" t="s">
        <v>1534</v>
      </c>
      <c r="AM838" t="s">
        <v>69</v>
      </c>
      <c r="AN838" t="s">
        <v>1517</v>
      </c>
      <c r="AO838" t="s">
        <v>432</v>
      </c>
      <c r="AP838" t="s">
        <v>2331</v>
      </c>
    </row>
    <row r="839" spans="1:42" x14ac:dyDescent="0.25">
      <c r="A839">
        <v>574</v>
      </c>
      <c r="B839">
        <v>291</v>
      </c>
      <c r="C839" s="4">
        <v>44071</v>
      </c>
      <c r="D839">
        <v>9</v>
      </c>
      <c r="E839" t="s">
        <v>41</v>
      </c>
      <c r="F839" t="s">
        <v>52</v>
      </c>
      <c r="G839" t="s">
        <v>56</v>
      </c>
      <c r="H839" t="s">
        <v>58</v>
      </c>
      <c r="I839" s="4">
        <v>43943</v>
      </c>
      <c r="J839">
        <v>7</v>
      </c>
      <c r="K839" t="s">
        <v>61</v>
      </c>
      <c r="L839" s="4">
        <v>43915</v>
      </c>
      <c r="M839" s="4">
        <v>44012</v>
      </c>
      <c r="N839">
        <v>1</v>
      </c>
      <c r="O839" t="s">
        <v>69</v>
      </c>
      <c r="P839" t="s">
        <v>231</v>
      </c>
      <c r="Q839">
        <v>1</v>
      </c>
      <c r="R839" t="s">
        <v>78</v>
      </c>
      <c r="S839" t="s">
        <v>1238</v>
      </c>
      <c r="T839" t="s">
        <v>1533</v>
      </c>
      <c r="U839" t="s">
        <v>69</v>
      </c>
      <c r="V839" t="s">
        <v>1577</v>
      </c>
      <c r="W839">
        <v>59.99</v>
      </c>
      <c r="X839">
        <v>24.99</v>
      </c>
      <c r="Y839">
        <v>1</v>
      </c>
      <c r="Z839" t="s">
        <v>69</v>
      </c>
      <c r="AA839" t="s">
        <v>2360</v>
      </c>
      <c r="AF839" s="4"/>
      <c r="AG839" s="4"/>
      <c r="AH839" t="s">
        <v>69</v>
      </c>
      <c r="AI839" t="s">
        <v>231</v>
      </c>
      <c r="AJ839" t="s">
        <v>78</v>
      </c>
      <c r="AK839" t="s">
        <v>1238</v>
      </c>
      <c r="AL839" t="s">
        <v>1533</v>
      </c>
      <c r="AM839" t="s">
        <v>69</v>
      </c>
      <c r="AN839" t="s">
        <v>1577</v>
      </c>
      <c r="AO839" t="s">
        <v>69</v>
      </c>
      <c r="AP839" t="s">
        <v>2360</v>
      </c>
    </row>
    <row r="840" spans="1:42" x14ac:dyDescent="0.25">
      <c r="A840">
        <v>575</v>
      </c>
      <c r="B840">
        <v>5</v>
      </c>
      <c r="C840" s="4">
        <v>44072</v>
      </c>
      <c r="D840">
        <v>7</v>
      </c>
      <c r="E840" t="s">
        <v>35</v>
      </c>
      <c r="F840" t="s">
        <v>46</v>
      </c>
      <c r="G840" t="s">
        <v>56</v>
      </c>
      <c r="H840" t="s">
        <v>57</v>
      </c>
      <c r="I840" s="4">
        <v>43724</v>
      </c>
      <c r="J840">
        <v>2</v>
      </c>
      <c r="K840" t="s">
        <v>60</v>
      </c>
      <c r="L840" s="4">
        <v>43615</v>
      </c>
      <c r="M840" s="4">
        <v>43830</v>
      </c>
      <c r="N840">
        <v>2</v>
      </c>
      <c r="O840" t="s">
        <v>179</v>
      </c>
      <c r="P840" t="s">
        <v>341</v>
      </c>
      <c r="Q840">
        <v>2</v>
      </c>
      <c r="R840" t="s">
        <v>740</v>
      </c>
      <c r="S840" t="s">
        <v>1281</v>
      </c>
      <c r="T840" t="s">
        <v>1798</v>
      </c>
      <c r="U840" t="s">
        <v>103</v>
      </c>
      <c r="V840" t="s">
        <v>1869</v>
      </c>
      <c r="W840">
        <v>96.46</v>
      </c>
      <c r="X840">
        <v>59.96</v>
      </c>
      <c r="Y840">
        <v>2</v>
      </c>
      <c r="Z840" t="s">
        <v>2223</v>
      </c>
      <c r="AA840" t="s">
        <v>2515</v>
      </c>
      <c r="AF840" s="4"/>
      <c r="AG840" s="4"/>
      <c r="AH840" t="s">
        <v>79</v>
      </c>
      <c r="AI840" t="s">
        <v>241</v>
      </c>
      <c r="AJ840" t="s">
        <v>463</v>
      </c>
      <c r="AK840" t="s">
        <v>1026</v>
      </c>
      <c r="AL840" t="s">
        <v>1556</v>
      </c>
      <c r="AM840" t="s">
        <v>69</v>
      </c>
      <c r="AN840" t="s">
        <v>1548</v>
      </c>
      <c r="AO840" t="s">
        <v>455</v>
      </c>
      <c r="AP840" t="s">
        <v>2340</v>
      </c>
    </row>
    <row r="841" spans="1:42" x14ac:dyDescent="0.25">
      <c r="A841">
        <v>575</v>
      </c>
      <c r="B841">
        <v>5</v>
      </c>
      <c r="C841" s="4">
        <v>44072</v>
      </c>
      <c r="D841">
        <v>7</v>
      </c>
      <c r="E841" t="s">
        <v>35</v>
      </c>
      <c r="F841" t="s">
        <v>46</v>
      </c>
      <c r="G841" t="s">
        <v>56</v>
      </c>
      <c r="H841" t="s">
        <v>57</v>
      </c>
      <c r="I841" s="4">
        <v>43724</v>
      </c>
      <c r="J841">
        <v>2</v>
      </c>
      <c r="K841" t="s">
        <v>60</v>
      </c>
      <c r="L841" s="4">
        <v>43615</v>
      </c>
      <c r="M841" s="4">
        <v>43830</v>
      </c>
      <c r="N841">
        <v>2</v>
      </c>
      <c r="O841" t="s">
        <v>179</v>
      </c>
      <c r="P841" t="s">
        <v>341</v>
      </c>
      <c r="Q841">
        <v>2</v>
      </c>
      <c r="R841" t="s">
        <v>740</v>
      </c>
      <c r="S841" t="s">
        <v>1281</v>
      </c>
      <c r="T841" t="s">
        <v>1798</v>
      </c>
      <c r="U841" t="s">
        <v>103</v>
      </c>
      <c r="V841" t="s">
        <v>1869</v>
      </c>
      <c r="W841">
        <v>96.46</v>
      </c>
      <c r="X841">
        <v>59.96</v>
      </c>
      <c r="Y841">
        <v>2</v>
      </c>
      <c r="Z841" t="s">
        <v>2223</v>
      </c>
      <c r="AA841" t="s">
        <v>2515</v>
      </c>
      <c r="AF841" s="4"/>
      <c r="AG841" s="4"/>
      <c r="AH841" t="s">
        <v>67</v>
      </c>
      <c r="AI841" t="s">
        <v>229</v>
      </c>
      <c r="AJ841" t="s">
        <v>485</v>
      </c>
      <c r="AK841" t="s">
        <v>1048</v>
      </c>
      <c r="AL841" t="s">
        <v>1577</v>
      </c>
      <c r="AM841" t="s">
        <v>67</v>
      </c>
      <c r="AN841" t="s">
        <v>1548</v>
      </c>
      <c r="AO841" t="s">
        <v>90</v>
      </c>
      <c r="AP841" t="s">
        <v>2328</v>
      </c>
    </row>
    <row r="842" spans="1:42" x14ac:dyDescent="0.25">
      <c r="A842">
        <v>576</v>
      </c>
      <c r="B842">
        <v>449</v>
      </c>
      <c r="C842" s="4">
        <v>44072</v>
      </c>
      <c r="D842">
        <v>9</v>
      </c>
      <c r="E842" t="s">
        <v>41</v>
      </c>
      <c r="F842" t="s">
        <v>52</v>
      </c>
      <c r="G842" t="s">
        <v>56</v>
      </c>
      <c r="H842" t="s">
        <v>57</v>
      </c>
      <c r="I842" s="4">
        <v>43681</v>
      </c>
      <c r="J842">
        <v>3</v>
      </c>
      <c r="K842" t="s">
        <v>59</v>
      </c>
      <c r="L842" s="4">
        <v>43615</v>
      </c>
      <c r="M842" s="4">
        <v>43830</v>
      </c>
      <c r="N842">
        <v>1</v>
      </c>
      <c r="O842" t="s">
        <v>90</v>
      </c>
      <c r="P842" t="s">
        <v>252</v>
      </c>
      <c r="Q842">
        <v>1</v>
      </c>
      <c r="R842" t="s">
        <v>427</v>
      </c>
      <c r="S842" t="s">
        <v>989</v>
      </c>
      <c r="T842" t="s">
        <v>1522</v>
      </c>
      <c r="U842" t="s">
        <v>80</v>
      </c>
      <c r="V842" t="s">
        <v>1562</v>
      </c>
      <c r="W842">
        <v>163.98</v>
      </c>
      <c r="X842">
        <v>19.98</v>
      </c>
      <c r="Y842">
        <v>1</v>
      </c>
      <c r="Z842" t="s">
        <v>645</v>
      </c>
      <c r="AA842" t="s">
        <v>2347</v>
      </c>
      <c r="AF842" s="4"/>
      <c r="AG842" s="4"/>
      <c r="AH842" t="s">
        <v>90</v>
      </c>
      <c r="AI842" t="s">
        <v>252</v>
      </c>
      <c r="AJ842" t="s">
        <v>427</v>
      </c>
      <c r="AK842" t="s">
        <v>989</v>
      </c>
      <c r="AL842" t="s">
        <v>1522</v>
      </c>
      <c r="AM842" t="s">
        <v>80</v>
      </c>
      <c r="AN842" t="s">
        <v>1562</v>
      </c>
      <c r="AO842" t="s">
        <v>645</v>
      </c>
      <c r="AP842" t="s">
        <v>2347</v>
      </c>
    </row>
    <row r="843" spans="1:42" x14ac:dyDescent="0.25">
      <c r="A843">
        <v>577</v>
      </c>
      <c r="B843">
        <v>31</v>
      </c>
      <c r="C843" s="4">
        <v>44073</v>
      </c>
      <c r="D843">
        <v>11</v>
      </c>
      <c r="E843" t="s">
        <v>37</v>
      </c>
      <c r="F843" t="s">
        <v>48</v>
      </c>
      <c r="G843" t="s">
        <v>56</v>
      </c>
      <c r="H843" t="s">
        <v>57</v>
      </c>
      <c r="I843" s="4">
        <v>44053</v>
      </c>
      <c r="J843">
        <v>9</v>
      </c>
      <c r="K843" t="s">
        <v>59</v>
      </c>
      <c r="L843" s="4">
        <v>43952</v>
      </c>
      <c r="M843" s="4">
        <v>44075</v>
      </c>
      <c r="N843">
        <v>2</v>
      </c>
      <c r="O843" t="s">
        <v>63</v>
      </c>
      <c r="P843" t="s">
        <v>225</v>
      </c>
      <c r="Q843">
        <v>2</v>
      </c>
      <c r="R843" t="s">
        <v>741</v>
      </c>
      <c r="S843" t="s">
        <v>1282</v>
      </c>
      <c r="T843" t="s">
        <v>1799</v>
      </c>
      <c r="U843" t="s">
        <v>75</v>
      </c>
      <c r="V843" t="s">
        <v>2030</v>
      </c>
      <c r="W843">
        <v>73.61</v>
      </c>
      <c r="X843">
        <v>84.95</v>
      </c>
      <c r="Y843">
        <v>2</v>
      </c>
      <c r="Z843" t="s">
        <v>2080</v>
      </c>
      <c r="AA843" t="s">
        <v>2324</v>
      </c>
      <c r="AF843" s="4"/>
      <c r="AG843" s="4"/>
      <c r="AH843" t="s">
        <v>70</v>
      </c>
      <c r="AI843" t="s">
        <v>232</v>
      </c>
      <c r="AJ843" t="s">
        <v>727</v>
      </c>
      <c r="AK843" t="s">
        <v>1270</v>
      </c>
      <c r="AL843" t="s">
        <v>1487</v>
      </c>
      <c r="AM843" t="s">
        <v>80</v>
      </c>
      <c r="AN843" t="s">
        <v>1517</v>
      </c>
      <c r="AO843" t="s">
        <v>432</v>
      </c>
      <c r="AP843" t="s">
        <v>2331</v>
      </c>
    </row>
    <row r="844" spans="1:42" x14ac:dyDescent="0.25">
      <c r="A844">
        <v>577</v>
      </c>
      <c r="B844">
        <v>31</v>
      </c>
      <c r="C844" s="4">
        <v>44073</v>
      </c>
      <c r="D844">
        <v>11</v>
      </c>
      <c r="E844" t="s">
        <v>37</v>
      </c>
      <c r="F844" t="s">
        <v>48</v>
      </c>
      <c r="G844" t="s">
        <v>56</v>
      </c>
      <c r="H844" t="s">
        <v>57</v>
      </c>
      <c r="I844" s="4">
        <v>44053</v>
      </c>
      <c r="J844">
        <v>9</v>
      </c>
      <c r="K844" t="s">
        <v>59</v>
      </c>
      <c r="L844" s="4">
        <v>43952</v>
      </c>
      <c r="M844" s="4">
        <v>44075</v>
      </c>
      <c r="N844">
        <v>2</v>
      </c>
      <c r="O844" t="s">
        <v>63</v>
      </c>
      <c r="P844" t="s">
        <v>225</v>
      </c>
      <c r="Q844">
        <v>2</v>
      </c>
      <c r="R844" t="s">
        <v>741</v>
      </c>
      <c r="S844" t="s">
        <v>1282</v>
      </c>
      <c r="T844" t="s">
        <v>1799</v>
      </c>
      <c r="U844" t="s">
        <v>75</v>
      </c>
      <c r="V844" t="s">
        <v>2030</v>
      </c>
      <c r="W844">
        <v>73.61</v>
      </c>
      <c r="X844">
        <v>84.95</v>
      </c>
      <c r="Y844">
        <v>2</v>
      </c>
      <c r="Z844" t="s">
        <v>2080</v>
      </c>
      <c r="AA844" t="s">
        <v>2324</v>
      </c>
      <c r="AF844" s="4"/>
      <c r="AG844" s="4"/>
      <c r="AH844" t="s">
        <v>79</v>
      </c>
      <c r="AI844" t="s">
        <v>241</v>
      </c>
      <c r="AJ844" t="s">
        <v>542</v>
      </c>
      <c r="AK844" t="s">
        <v>1103</v>
      </c>
      <c r="AL844" t="s">
        <v>1630</v>
      </c>
      <c r="AM844" t="s">
        <v>67</v>
      </c>
      <c r="AN844" t="s">
        <v>1548</v>
      </c>
      <c r="AO844" t="s">
        <v>86</v>
      </c>
      <c r="AP844" t="s">
        <v>2350</v>
      </c>
    </row>
    <row r="845" spans="1:42" x14ac:dyDescent="0.25">
      <c r="A845">
        <v>578</v>
      </c>
      <c r="B845">
        <v>42</v>
      </c>
      <c r="C845" s="4">
        <v>44074</v>
      </c>
      <c r="D845">
        <v>5</v>
      </c>
      <c r="E845" t="s">
        <v>36</v>
      </c>
      <c r="F845" t="s">
        <v>47</v>
      </c>
      <c r="G845" t="s">
        <v>56</v>
      </c>
      <c r="H845" t="s">
        <v>58</v>
      </c>
      <c r="I845" s="4">
        <v>43722</v>
      </c>
      <c r="J845">
        <v>2</v>
      </c>
      <c r="K845" t="s">
        <v>60</v>
      </c>
      <c r="L845" s="4">
        <v>43615</v>
      </c>
      <c r="M845" s="4">
        <v>43830</v>
      </c>
      <c r="N845">
        <v>1</v>
      </c>
      <c r="O845" t="s">
        <v>65</v>
      </c>
      <c r="P845" t="s">
        <v>227</v>
      </c>
      <c r="Q845">
        <v>1</v>
      </c>
      <c r="R845" t="s">
        <v>429</v>
      </c>
      <c r="S845" t="s">
        <v>992</v>
      </c>
      <c r="T845" t="s">
        <v>1510</v>
      </c>
      <c r="U845" t="s">
        <v>67</v>
      </c>
      <c r="V845" t="s">
        <v>1517</v>
      </c>
      <c r="W845">
        <v>599.97</v>
      </c>
      <c r="X845">
        <v>59.97</v>
      </c>
      <c r="Y845">
        <v>1</v>
      </c>
      <c r="Z845" t="s">
        <v>431</v>
      </c>
      <c r="AA845" t="s">
        <v>2326</v>
      </c>
      <c r="AF845" s="4"/>
      <c r="AG845" s="4"/>
      <c r="AH845" t="s">
        <v>65</v>
      </c>
      <c r="AI845" t="s">
        <v>227</v>
      </c>
      <c r="AJ845" t="s">
        <v>429</v>
      </c>
      <c r="AK845" t="s">
        <v>992</v>
      </c>
      <c r="AL845" t="s">
        <v>1510</v>
      </c>
      <c r="AM845" t="s">
        <v>67</v>
      </c>
      <c r="AN845" t="s">
        <v>1517</v>
      </c>
      <c r="AO845" t="s">
        <v>431</v>
      </c>
      <c r="AP845" t="s">
        <v>2326</v>
      </c>
    </row>
    <row r="846" spans="1:42" x14ac:dyDescent="0.25">
      <c r="A846">
        <v>579</v>
      </c>
      <c r="B846">
        <v>47</v>
      </c>
      <c r="C846" s="4">
        <v>44074</v>
      </c>
      <c r="D846">
        <v>1</v>
      </c>
      <c r="E846" t="s">
        <v>39</v>
      </c>
      <c r="F846" t="s">
        <v>50</v>
      </c>
      <c r="G846" t="s">
        <v>55</v>
      </c>
      <c r="H846" t="s">
        <v>58</v>
      </c>
      <c r="I846" s="4">
        <v>43732</v>
      </c>
      <c r="J846">
        <v>1</v>
      </c>
      <c r="K846" t="s">
        <v>61</v>
      </c>
      <c r="L846" s="4">
        <v>43615</v>
      </c>
      <c r="M846" s="4">
        <v>43830</v>
      </c>
      <c r="N846">
        <v>1</v>
      </c>
      <c r="O846" t="s">
        <v>79</v>
      </c>
      <c r="P846" t="s">
        <v>241</v>
      </c>
      <c r="Q846">
        <v>1</v>
      </c>
      <c r="R846" t="s">
        <v>634</v>
      </c>
      <c r="S846" t="s">
        <v>1182</v>
      </c>
      <c r="T846" t="s">
        <v>1614</v>
      </c>
      <c r="U846" t="s">
        <v>80</v>
      </c>
      <c r="V846" t="s">
        <v>1562</v>
      </c>
      <c r="W846">
        <v>27.9</v>
      </c>
      <c r="X846">
        <v>19.98</v>
      </c>
      <c r="Y846">
        <v>1</v>
      </c>
      <c r="Z846" t="s">
        <v>455</v>
      </c>
      <c r="AA846" t="s">
        <v>2340</v>
      </c>
      <c r="AF846" s="4"/>
      <c r="AG846" s="4"/>
      <c r="AH846" t="s">
        <v>79</v>
      </c>
      <c r="AI846" t="s">
        <v>241</v>
      </c>
      <c r="AJ846" t="s">
        <v>634</v>
      </c>
      <c r="AK846" t="s">
        <v>1182</v>
      </c>
      <c r="AL846" t="s">
        <v>1614</v>
      </c>
      <c r="AM846" t="s">
        <v>80</v>
      </c>
      <c r="AN846" t="s">
        <v>1562</v>
      </c>
      <c r="AO846" t="s">
        <v>455</v>
      </c>
      <c r="AP846" t="s">
        <v>2340</v>
      </c>
    </row>
    <row r="847" spans="1:42" x14ac:dyDescent="0.25">
      <c r="A847">
        <v>580</v>
      </c>
      <c r="B847">
        <v>60</v>
      </c>
      <c r="C847" s="4">
        <v>44074</v>
      </c>
      <c r="D847">
        <v>4</v>
      </c>
      <c r="E847" t="s">
        <v>40</v>
      </c>
      <c r="F847" t="s">
        <v>51</v>
      </c>
      <c r="G847" t="s">
        <v>55</v>
      </c>
      <c r="H847" t="s">
        <v>57</v>
      </c>
      <c r="I847" s="4">
        <v>43713</v>
      </c>
      <c r="J847">
        <v>3</v>
      </c>
      <c r="K847" t="s">
        <v>59</v>
      </c>
      <c r="L847" s="4">
        <v>43615</v>
      </c>
      <c r="M847" s="4">
        <v>43830</v>
      </c>
      <c r="N847">
        <v>1</v>
      </c>
      <c r="O847" t="s">
        <v>90</v>
      </c>
      <c r="P847" t="s">
        <v>252</v>
      </c>
      <c r="Q847">
        <v>1</v>
      </c>
      <c r="R847" t="s">
        <v>532</v>
      </c>
      <c r="S847" t="s">
        <v>1094</v>
      </c>
      <c r="T847" t="s">
        <v>1562</v>
      </c>
      <c r="U847" t="s">
        <v>80</v>
      </c>
      <c r="V847" t="s">
        <v>1562</v>
      </c>
      <c r="W847">
        <v>19.98</v>
      </c>
      <c r="X847">
        <v>19.98</v>
      </c>
      <c r="Y847">
        <v>1</v>
      </c>
      <c r="Z847" t="s">
        <v>645</v>
      </c>
      <c r="AA847" t="s">
        <v>2347</v>
      </c>
      <c r="AF847" s="4"/>
      <c r="AG847" s="4"/>
      <c r="AH847" t="s">
        <v>90</v>
      </c>
      <c r="AI847" t="s">
        <v>252</v>
      </c>
      <c r="AJ847" t="s">
        <v>532</v>
      </c>
      <c r="AK847" t="s">
        <v>1094</v>
      </c>
      <c r="AL847" t="s">
        <v>1562</v>
      </c>
      <c r="AM847" t="s">
        <v>80</v>
      </c>
      <c r="AN847" t="s">
        <v>1562</v>
      </c>
      <c r="AO847" t="s">
        <v>645</v>
      </c>
      <c r="AP847" t="s">
        <v>2347</v>
      </c>
    </row>
    <row r="848" spans="1:42" x14ac:dyDescent="0.25">
      <c r="A848">
        <v>581</v>
      </c>
      <c r="B848">
        <v>420</v>
      </c>
      <c r="C848" s="4">
        <v>44074</v>
      </c>
      <c r="D848">
        <v>2</v>
      </c>
      <c r="E848" t="s">
        <v>38</v>
      </c>
      <c r="F848" t="s">
        <v>49</v>
      </c>
      <c r="G848" t="s">
        <v>55</v>
      </c>
      <c r="H848" t="s">
        <v>57</v>
      </c>
      <c r="I848" s="4">
        <v>43632</v>
      </c>
      <c r="J848">
        <v>3</v>
      </c>
      <c r="K848" t="s">
        <v>59</v>
      </c>
      <c r="L848" s="4">
        <v>43615</v>
      </c>
      <c r="M848" s="4">
        <v>43830</v>
      </c>
      <c r="N848">
        <v>2</v>
      </c>
      <c r="O848" t="s">
        <v>117</v>
      </c>
      <c r="P848" t="s">
        <v>279</v>
      </c>
      <c r="Q848">
        <v>2</v>
      </c>
      <c r="R848" t="s">
        <v>742</v>
      </c>
      <c r="S848" t="s">
        <v>1283</v>
      </c>
      <c r="T848" t="s">
        <v>1800</v>
      </c>
      <c r="U848" t="s">
        <v>110</v>
      </c>
      <c r="V848" t="s">
        <v>2042</v>
      </c>
      <c r="W848">
        <v>236.88</v>
      </c>
      <c r="X848">
        <v>74.94</v>
      </c>
      <c r="Y848">
        <v>2</v>
      </c>
      <c r="Z848" t="s">
        <v>2224</v>
      </c>
      <c r="AA848" t="s">
        <v>2516</v>
      </c>
      <c r="AF848" s="4"/>
      <c r="AG848" s="4"/>
      <c r="AH848" t="s">
        <v>79</v>
      </c>
      <c r="AI848" t="s">
        <v>241</v>
      </c>
      <c r="AJ848" t="s">
        <v>530</v>
      </c>
      <c r="AK848" t="s">
        <v>1092</v>
      </c>
      <c r="AL848" t="s">
        <v>1619</v>
      </c>
      <c r="AM848" t="s">
        <v>67</v>
      </c>
      <c r="AN848" t="s">
        <v>1548</v>
      </c>
      <c r="AO848" t="s">
        <v>65</v>
      </c>
      <c r="AP848" t="s">
        <v>2343</v>
      </c>
    </row>
    <row r="849" spans="1:42" x14ac:dyDescent="0.25">
      <c r="A849">
        <v>581</v>
      </c>
      <c r="B849">
        <v>420</v>
      </c>
      <c r="C849" s="4">
        <v>44074</v>
      </c>
      <c r="D849">
        <v>2</v>
      </c>
      <c r="E849" t="s">
        <v>38</v>
      </c>
      <c r="F849" t="s">
        <v>49</v>
      </c>
      <c r="G849" t="s">
        <v>55</v>
      </c>
      <c r="H849" t="s">
        <v>57</v>
      </c>
      <c r="I849" s="4">
        <v>43632</v>
      </c>
      <c r="J849">
        <v>3</v>
      </c>
      <c r="K849" t="s">
        <v>59</v>
      </c>
      <c r="L849" s="4">
        <v>43615</v>
      </c>
      <c r="M849" s="4">
        <v>43830</v>
      </c>
      <c r="N849">
        <v>2</v>
      </c>
      <c r="O849" t="s">
        <v>117</v>
      </c>
      <c r="P849" t="s">
        <v>279</v>
      </c>
      <c r="Q849">
        <v>2</v>
      </c>
      <c r="R849" t="s">
        <v>742</v>
      </c>
      <c r="S849" t="s">
        <v>1283</v>
      </c>
      <c r="T849" t="s">
        <v>1800</v>
      </c>
      <c r="U849" t="s">
        <v>110</v>
      </c>
      <c r="V849" t="s">
        <v>2042</v>
      </c>
      <c r="W849">
        <v>236.88</v>
      </c>
      <c r="X849">
        <v>74.94</v>
      </c>
      <c r="Y849">
        <v>2</v>
      </c>
      <c r="Z849" t="s">
        <v>2224</v>
      </c>
      <c r="AA849" t="s">
        <v>2516</v>
      </c>
      <c r="AF849" s="4"/>
      <c r="AG849" s="4"/>
      <c r="AH849" t="s">
        <v>90</v>
      </c>
      <c r="AI849" t="s">
        <v>252</v>
      </c>
      <c r="AJ849" t="s">
        <v>444</v>
      </c>
      <c r="AK849" t="s">
        <v>1006</v>
      </c>
      <c r="AL849" t="s">
        <v>1537</v>
      </c>
      <c r="AM849" t="s">
        <v>67</v>
      </c>
      <c r="AN849" t="s">
        <v>1562</v>
      </c>
      <c r="AO849" t="s">
        <v>645</v>
      </c>
      <c r="AP849" t="s">
        <v>2347</v>
      </c>
    </row>
    <row r="850" spans="1:42" x14ac:dyDescent="0.25">
      <c r="A850">
        <v>582</v>
      </c>
      <c r="B850">
        <v>109</v>
      </c>
      <c r="C850" s="4">
        <v>44075</v>
      </c>
      <c r="D850">
        <v>6</v>
      </c>
      <c r="E850" t="s">
        <v>33</v>
      </c>
      <c r="F850" t="s">
        <v>44</v>
      </c>
      <c r="G850" t="s">
        <v>56</v>
      </c>
      <c r="H850" t="s">
        <v>57</v>
      </c>
      <c r="I850" s="4">
        <v>43721</v>
      </c>
      <c r="J850">
        <v>3</v>
      </c>
      <c r="K850" t="s">
        <v>59</v>
      </c>
      <c r="L850" s="4">
        <v>43615</v>
      </c>
      <c r="M850" s="4">
        <v>43830</v>
      </c>
      <c r="N850">
        <v>1</v>
      </c>
      <c r="O850" t="s">
        <v>67</v>
      </c>
      <c r="P850" t="s">
        <v>229</v>
      </c>
      <c r="Q850">
        <v>1</v>
      </c>
      <c r="R850" t="s">
        <v>445</v>
      </c>
      <c r="S850" t="s">
        <v>1007</v>
      </c>
      <c r="T850" t="s">
        <v>1533</v>
      </c>
      <c r="U850" t="s">
        <v>67</v>
      </c>
      <c r="V850" t="s">
        <v>1548</v>
      </c>
      <c r="W850">
        <v>179.97</v>
      </c>
      <c r="X850">
        <v>44.97</v>
      </c>
      <c r="Y850">
        <v>1</v>
      </c>
      <c r="Z850" t="s">
        <v>79</v>
      </c>
      <c r="AA850" t="s">
        <v>2349</v>
      </c>
      <c r="AF850" s="4"/>
      <c r="AG850" s="4"/>
      <c r="AH850" t="s">
        <v>67</v>
      </c>
      <c r="AI850" t="s">
        <v>229</v>
      </c>
      <c r="AJ850" t="s">
        <v>445</v>
      </c>
      <c r="AK850" t="s">
        <v>1007</v>
      </c>
      <c r="AL850" t="s">
        <v>1533</v>
      </c>
      <c r="AM850" t="s">
        <v>67</v>
      </c>
      <c r="AN850" t="s">
        <v>1548</v>
      </c>
      <c r="AO850" t="s">
        <v>79</v>
      </c>
      <c r="AP850" t="s">
        <v>2349</v>
      </c>
    </row>
    <row r="851" spans="1:42" x14ac:dyDescent="0.25">
      <c r="A851">
        <v>583</v>
      </c>
      <c r="B851">
        <v>289</v>
      </c>
      <c r="C851" s="4">
        <v>44075</v>
      </c>
      <c r="D851">
        <v>3</v>
      </c>
      <c r="E851" t="s">
        <v>34</v>
      </c>
      <c r="F851" t="s">
        <v>45</v>
      </c>
      <c r="G851" t="s">
        <v>55</v>
      </c>
      <c r="H851" t="s">
        <v>58</v>
      </c>
      <c r="I851" s="4">
        <v>43728</v>
      </c>
      <c r="J851">
        <v>3</v>
      </c>
      <c r="K851" t="s">
        <v>59</v>
      </c>
      <c r="L851" s="4">
        <v>43615</v>
      </c>
      <c r="M851" s="4">
        <v>43830</v>
      </c>
      <c r="N851">
        <v>1</v>
      </c>
      <c r="O851" t="s">
        <v>80</v>
      </c>
      <c r="P851" t="s">
        <v>242</v>
      </c>
      <c r="Q851">
        <v>1</v>
      </c>
      <c r="R851" t="s">
        <v>455</v>
      </c>
      <c r="S851" t="s">
        <v>1018</v>
      </c>
      <c r="T851" t="s">
        <v>1548</v>
      </c>
      <c r="U851" t="s">
        <v>80</v>
      </c>
      <c r="V851" t="s">
        <v>1548</v>
      </c>
      <c r="W851">
        <v>29.98</v>
      </c>
      <c r="X851">
        <v>29.98</v>
      </c>
      <c r="Y851">
        <v>1</v>
      </c>
      <c r="Z851" t="s">
        <v>70</v>
      </c>
      <c r="AA851" t="s">
        <v>2341</v>
      </c>
      <c r="AF851" s="4"/>
      <c r="AG851" s="4"/>
      <c r="AH851" t="s">
        <v>80</v>
      </c>
      <c r="AI851" t="s">
        <v>242</v>
      </c>
      <c r="AJ851" t="s">
        <v>455</v>
      </c>
      <c r="AK851" t="s">
        <v>1018</v>
      </c>
      <c r="AL851" t="s">
        <v>1548</v>
      </c>
      <c r="AM851" t="s">
        <v>80</v>
      </c>
      <c r="AN851" t="s">
        <v>1548</v>
      </c>
      <c r="AO851" t="s">
        <v>70</v>
      </c>
      <c r="AP851" t="s">
        <v>2341</v>
      </c>
    </row>
    <row r="852" spans="1:42" x14ac:dyDescent="0.25">
      <c r="A852">
        <v>584</v>
      </c>
      <c r="B852">
        <v>209</v>
      </c>
      <c r="C852" s="4">
        <v>44076</v>
      </c>
      <c r="D852">
        <v>1</v>
      </c>
      <c r="E852" t="s">
        <v>39</v>
      </c>
      <c r="F852" t="s">
        <v>50</v>
      </c>
      <c r="G852" t="s">
        <v>55</v>
      </c>
      <c r="H852" t="s">
        <v>58</v>
      </c>
      <c r="I852" s="4">
        <v>44032</v>
      </c>
      <c r="J852">
        <v>8</v>
      </c>
      <c r="K852" t="s">
        <v>60</v>
      </c>
      <c r="L852" s="4">
        <v>44000</v>
      </c>
      <c r="M852" s="4">
        <v>44073</v>
      </c>
      <c r="N852">
        <v>1</v>
      </c>
      <c r="O852" t="s">
        <v>67</v>
      </c>
      <c r="P852" t="s">
        <v>229</v>
      </c>
      <c r="Q852">
        <v>1</v>
      </c>
      <c r="R852" t="s">
        <v>439</v>
      </c>
      <c r="S852" t="s">
        <v>1001</v>
      </c>
      <c r="T852" t="s">
        <v>1533</v>
      </c>
      <c r="U852" t="s">
        <v>67</v>
      </c>
      <c r="V852" t="s">
        <v>1562</v>
      </c>
      <c r="W852">
        <v>179.97</v>
      </c>
      <c r="X852">
        <v>29.97</v>
      </c>
      <c r="Y852">
        <v>1</v>
      </c>
      <c r="Z852" t="s">
        <v>84</v>
      </c>
      <c r="AA852" t="s">
        <v>2366</v>
      </c>
      <c r="AF852" s="4"/>
      <c r="AG852" s="4"/>
      <c r="AH852" t="s">
        <v>67</v>
      </c>
      <c r="AI852" t="s">
        <v>229</v>
      </c>
      <c r="AJ852" t="s">
        <v>439</v>
      </c>
      <c r="AK852" t="s">
        <v>1001</v>
      </c>
      <c r="AL852" t="s">
        <v>1533</v>
      </c>
      <c r="AM852" t="s">
        <v>67</v>
      </c>
      <c r="AN852" t="s">
        <v>1562</v>
      </c>
      <c r="AO852" t="s">
        <v>84</v>
      </c>
      <c r="AP852" t="s">
        <v>2366</v>
      </c>
    </row>
    <row r="853" spans="1:42" x14ac:dyDescent="0.25">
      <c r="A853">
        <v>585</v>
      </c>
      <c r="B853">
        <v>242</v>
      </c>
      <c r="C853" s="4">
        <v>44076</v>
      </c>
      <c r="D853">
        <v>6</v>
      </c>
      <c r="E853" t="s">
        <v>33</v>
      </c>
      <c r="F853" t="s">
        <v>44</v>
      </c>
      <c r="G853" t="s">
        <v>56</v>
      </c>
      <c r="H853" t="s">
        <v>57</v>
      </c>
      <c r="I853" s="4">
        <v>43708</v>
      </c>
      <c r="J853">
        <v>2</v>
      </c>
      <c r="K853" t="s">
        <v>60</v>
      </c>
      <c r="L853" s="4">
        <v>43615</v>
      </c>
      <c r="M853" s="4">
        <v>43830</v>
      </c>
      <c r="N853">
        <v>1</v>
      </c>
      <c r="O853" t="s">
        <v>84</v>
      </c>
      <c r="P853" t="s">
        <v>246</v>
      </c>
      <c r="Q853">
        <v>1</v>
      </c>
      <c r="R853" t="s">
        <v>743</v>
      </c>
      <c r="S853" t="s">
        <v>1284</v>
      </c>
      <c r="T853" t="s">
        <v>1533</v>
      </c>
      <c r="U853" t="s">
        <v>67</v>
      </c>
      <c r="V853" t="s">
        <v>1548</v>
      </c>
      <c r="W853">
        <v>179.97</v>
      </c>
      <c r="X853">
        <v>44.97</v>
      </c>
      <c r="Y853">
        <v>1</v>
      </c>
      <c r="Z853" t="s">
        <v>645</v>
      </c>
      <c r="AA853" t="s">
        <v>2347</v>
      </c>
      <c r="AF853" s="4"/>
      <c r="AG853" s="4"/>
      <c r="AH853" t="s">
        <v>84</v>
      </c>
      <c r="AI853" t="s">
        <v>246</v>
      </c>
      <c r="AJ853" t="s">
        <v>743</v>
      </c>
      <c r="AK853" t="s">
        <v>1284</v>
      </c>
      <c r="AL853" t="s">
        <v>1533</v>
      </c>
      <c r="AM853" t="s">
        <v>67</v>
      </c>
      <c r="AN853" t="s">
        <v>1548</v>
      </c>
      <c r="AO853" t="s">
        <v>645</v>
      </c>
      <c r="AP853" t="s">
        <v>2347</v>
      </c>
    </row>
    <row r="854" spans="1:42" x14ac:dyDescent="0.25">
      <c r="A854">
        <v>586</v>
      </c>
      <c r="B854">
        <v>385</v>
      </c>
      <c r="C854" s="4">
        <v>44077</v>
      </c>
      <c r="D854">
        <v>6</v>
      </c>
      <c r="E854" t="s">
        <v>33</v>
      </c>
      <c r="F854" t="s">
        <v>44</v>
      </c>
      <c r="G854" t="s">
        <v>56</v>
      </c>
      <c r="H854" t="s">
        <v>57</v>
      </c>
      <c r="I854" s="4">
        <v>43553</v>
      </c>
      <c r="J854">
        <v>1</v>
      </c>
      <c r="L854" s="4"/>
      <c r="M854" s="4"/>
      <c r="N854">
        <v>1</v>
      </c>
      <c r="O854" t="s">
        <v>67</v>
      </c>
      <c r="P854" t="s">
        <v>229</v>
      </c>
      <c r="Q854">
        <v>1</v>
      </c>
      <c r="R854" t="s">
        <v>744</v>
      </c>
      <c r="S854" t="s">
        <v>1001</v>
      </c>
      <c r="T854" t="s">
        <v>1801</v>
      </c>
      <c r="U854" t="s">
        <v>67</v>
      </c>
      <c r="V854" t="s">
        <v>1548</v>
      </c>
      <c r="W854">
        <v>176.91</v>
      </c>
      <c r="X854">
        <v>44.97</v>
      </c>
      <c r="Y854">
        <v>1</v>
      </c>
      <c r="Z854" t="s">
        <v>652</v>
      </c>
      <c r="AA854" t="s">
        <v>2352</v>
      </c>
      <c r="AF854" s="4"/>
      <c r="AG854" s="4"/>
      <c r="AH854" t="s">
        <v>67</v>
      </c>
      <c r="AI854" t="s">
        <v>229</v>
      </c>
      <c r="AJ854" t="s">
        <v>744</v>
      </c>
      <c r="AK854" t="s">
        <v>1001</v>
      </c>
      <c r="AL854" t="s">
        <v>1801</v>
      </c>
      <c r="AM854" t="s">
        <v>67</v>
      </c>
      <c r="AN854" t="s">
        <v>1548</v>
      </c>
      <c r="AO854" t="s">
        <v>652</v>
      </c>
      <c r="AP854" t="s">
        <v>2352</v>
      </c>
    </row>
    <row r="855" spans="1:42" x14ac:dyDescent="0.25">
      <c r="A855">
        <v>587</v>
      </c>
      <c r="B855">
        <v>390</v>
      </c>
      <c r="C855" s="4">
        <v>44077</v>
      </c>
      <c r="D855">
        <v>11</v>
      </c>
      <c r="E855" t="s">
        <v>37</v>
      </c>
      <c r="F855" t="s">
        <v>48</v>
      </c>
      <c r="G855" t="s">
        <v>55</v>
      </c>
      <c r="H855" t="s">
        <v>58</v>
      </c>
      <c r="I855" s="4">
        <v>43641</v>
      </c>
      <c r="J855">
        <v>2</v>
      </c>
      <c r="K855" t="s">
        <v>60</v>
      </c>
      <c r="L855" s="4">
        <v>43615</v>
      </c>
      <c r="M855" s="4">
        <v>43830</v>
      </c>
      <c r="N855">
        <v>1</v>
      </c>
      <c r="O855" t="s">
        <v>80</v>
      </c>
      <c r="P855" t="s">
        <v>242</v>
      </c>
      <c r="Q855">
        <v>1</v>
      </c>
      <c r="R855" t="s">
        <v>598</v>
      </c>
      <c r="S855" t="s">
        <v>1118</v>
      </c>
      <c r="T855" t="s">
        <v>1675</v>
      </c>
      <c r="U855" t="s">
        <v>67</v>
      </c>
      <c r="V855" t="s">
        <v>1548</v>
      </c>
      <c r="W855">
        <v>43.35</v>
      </c>
      <c r="X855">
        <v>44.97</v>
      </c>
      <c r="Y855">
        <v>1</v>
      </c>
      <c r="Z855" t="s">
        <v>70</v>
      </c>
      <c r="AA855" t="s">
        <v>2341</v>
      </c>
      <c r="AF855" s="4"/>
      <c r="AG855" s="4"/>
      <c r="AH855" t="s">
        <v>80</v>
      </c>
      <c r="AI855" t="s">
        <v>242</v>
      </c>
      <c r="AJ855" t="s">
        <v>598</v>
      </c>
      <c r="AK855" t="s">
        <v>1118</v>
      </c>
      <c r="AL855" t="s">
        <v>1675</v>
      </c>
      <c r="AM855" t="s">
        <v>67</v>
      </c>
      <c r="AN855" t="s">
        <v>1548</v>
      </c>
      <c r="AO855" t="s">
        <v>70</v>
      </c>
      <c r="AP855" t="s">
        <v>2341</v>
      </c>
    </row>
    <row r="856" spans="1:42" x14ac:dyDescent="0.25">
      <c r="A856">
        <v>588</v>
      </c>
      <c r="B856">
        <v>90</v>
      </c>
      <c r="C856" s="4">
        <v>44078</v>
      </c>
      <c r="D856">
        <v>3</v>
      </c>
      <c r="E856" t="s">
        <v>34</v>
      </c>
      <c r="F856" t="s">
        <v>45</v>
      </c>
      <c r="G856" t="s">
        <v>55</v>
      </c>
      <c r="H856" t="s">
        <v>58</v>
      </c>
      <c r="I856" s="4">
        <v>43824</v>
      </c>
      <c r="J856">
        <v>3</v>
      </c>
      <c r="K856" t="s">
        <v>59</v>
      </c>
      <c r="L856" s="4">
        <v>43615</v>
      </c>
      <c r="M856" s="4">
        <v>43830</v>
      </c>
      <c r="N856">
        <v>2</v>
      </c>
      <c r="O856" t="s">
        <v>181</v>
      </c>
      <c r="P856" t="s">
        <v>343</v>
      </c>
      <c r="Q856">
        <v>2</v>
      </c>
      <c r="R856" t="s">
        <v>745</v>
      </c>
      <c r="S856" t="s">
        <v>1285</v>
      </c>
      <c r="T856" t="s">
        <v>1802</v>
      </c>
      <c r="U856" t="s">
        <v>109</v>
      </c>
      <c r="V856" t="s">
        <v>1902</v>
      </c>
      <c r="W856">
        <v>197.9</v>
      </c>
      <c r="X856">
        <v>84.96</v>
      </c>
      <c r="Y856">
        <v>2</v>
      </c>
      <c r="Z856" t="s">
        <v>2225</v>
      </c>
      <c r="AA856" t="s">
        <v>2517</v>
      </c>
      <c r="AF856" s="4"/>
      <c r="AG856" s="4"/>
      <c r="AH856" t="s">
        <v>70</v>
      </c>
      <c r="AI856" t="s">
        <v>232</v>
      </c>
      <c r="AJ856" t="s">
        <v>484</v>
      </c>
      <c r="AK856" t="s">
        <v>1038</v>
      </c>
      <c r="AL856" t="s">
        <v>1576</v>
      </c>
      <c r="AM856" t="s">
        <v>67</v>
      </c>
      <c r="AN856" t="s">
        <v>1517</v>
      </c>
      <c r="AO856" t="s">
        <v>640</v>
      </c>
      <c r="AP856" t="s">
        <v>2393</v>
      </c>
    </row>
    <row r="857" spans="1:42" x14ac:dyDescent="0.25">
      <c r="A857">
        <v>588</v>
      </c>
      <c r="B857">
        <v>90</v>
      </c>
      <c r="C857" s="4">
        <v>44078</v>
      </c>
      <c r="D857">
        <v>3</v>
      </c>
      <c r="E857" t="s">
        <v>34</v>
      </c>
      <c r="F857" t="s">
        <v>45</v>
      </c>
      <c r="G857" t="s">
        <v>55</v>
      </c>
      <c r="H857" t="s">
        <v>58</v>
      </c>
      <c r="I857" s="4">
        <v>43824</v>
      </c>
      <c r="J857">
        <v>3</v>
      </c>
      <c r="K857" t="s">
        <v>59</v>
      </c>
      <c r="L857" s="4">
        <v>43615</v>
      </c>
      <c r="M857" s="4">
        <v>43830</v>
      </c>
      <c r="N857">
        <v>2</v>
      </c>
      <c r="O857" t="s">
        <v>181</v>
      </c>
      <c r="P857" t="s">
        <v>343</v>
      </c>
      <c r="Q857">
        <v>2</v>
      </c>
      <c r="R857" t="s">
        <v>745</v>
      </c>
      <c r="S857" t="s">
        <v>1285</v>
      </c>
      <c r="T857" t="s">
        <v>1802</v>
      </c>
      <c r="U857" t="s">
        <v>109</v>
      </c>
      <c r="V857" t="s">
        <v>1902</v>
      </c>
      <c r="W857">
        <v>197.9</v>
      </c>
      <c r="X857">
        <v>84.96</v>
      </c>
      <c r="Y857">
        <v>2</v>
      </c>
      <c r="Z857" t="s">
        <v>2225</v>
      </c>
      <c r="AA857" t="s">
        <v>2517</v>
      </c>
      <c r="AF857" s="4"/>
      <c r="AG857" s="4"/>
      <c r="AH857" t="s">
        <v>69</v>
      </c>
      <c r="AI857" t="s">
        <v>231</v>
      </c>
      <c r="AJ857" t="s">
        <v>531</v>
      </c>
      <c r="AK857" t="s">
        <v>1093</v>
      </c>
      <c r="AL857" t="s">
        <v>1620</v>
      </c>
      <c r="AM857" t="s">
        <v>69</v>
      </c>
      <c r="AN857" t="s">
        <v>1577</v>
      </c>
      <c r="AO857" t="s">
        <v>67</v>
      </c>
      <c r="AP857" t="s">
        <v>2373</v>
      </c>
    </row>
    <row r="858" spans="1:42" x14ac:dyDescent="0.25">
      <c r="A858">
        <v>589</v>
      </c>
      <c r="B858">
        <v>118</v>
      </c>
      <c r="C858" s="4">
        <v>44078</v>
      </c>
      <c r="D858">
        <v>6</v>
      </c>
      <c r="E858" t="s">
        <v>33</v>
      </c>
      <c r="F858" t="s">
        <v>44</v>
      </c>
      <c r="G858" t="s">
        <v>55</v>
      </c>
      <c r="H858" t="s">
        <v>58</v>
      </c>
      <c r="I858" s="4">
        <v>43959</v>
      </c>
      <c r="J858">
        <v>9</v>
      </c>
      <c r="K858" t="s">
        <v>59</v>
      </c>
      <c r="L858" s="4">
        <v>43952</v>
      </c>
      <c r="M858" s="4">
        <v>44075</v>
      </c>
      <c r="N858">
        <v>1</v>
      </c>
      <c r="O858" t="s">
        <v>78</v>
      </c>
      <c r="P858" t="s">
        <v>240</v>
      </c>
      <c r="Q858">
        <v>1</v>
      </c>
      <c r="R858" t="s">
        <v>578</v>
      </c>
      <c r="S858" t="s">
        <v>1136</v>
      </c>
      <c r="T858" t="s">
        <v>1659</v>
      </c>
      <c r="U858" t="s">
        <v>80</v>
      </c>
      <c r="V858" t="s">
        <v>1548</v>
      </c>
      <c r="W858">
        <v>9.98</v>
      </c>
      <c r="X858">
        <v>29.98</v>
      </c>
      <c r="Y858">
        <v>1</v>
      </c>
      <c r="Z858" t="s">
        <v>393</v>
      </c>
      <c r="AA858" t="s">
        <v>2345</v>
      </c>
      <c r="AF858" s="4"/>
      <c r="AG858" s="4"/>
      <c r="AH858" t="s">
        <v>78</v>
      </c>
      <c r="AI858" t="s">
        <v>240</v>
      </c>
      <c r="AJ858" t="s">
        <v>578</v>
      </c>
      <c r="AK858" t="s">
        <v>1136</v>
      </c>
      <c r="AL858" t="s">
        <v>1659</v>
      </c>
      <c r="AM858" t="s">
        <v>80</v>
      </c>
      <c r="AN858" t="s">
        <v>1548</v>
      </c>
      <c r="AO858" t="s">
        <v>393</v>
      </c>
      <c r="AP858" t="s">
        <v>2345</v>
      </c>
    </row>
    <row r="859" spans="1:42" x14ac:dyDescent="0.25">
      <c r="A859">
        <v>590</v>
      </c>
      <c r="B859">
        <v>279</v>
      </c>
      <c r="C859" s="4">
        <v>44078</v>
      </c>
      <c r="D859">
        <v>7</v>
      </c>
      <c r="E859" t="s">
        <v>35</v>
      </c>
      <c r="F859" t="s">
        <v>46</v>
      </c>
      <c r="G859" t="s">
        <v>55</v>
      </c>
      <c r="H859" t="s">
        <v>57</v>
      </c>
      <c r="I859" s="4">
        <v>43900</v>
      </c>
      <c r="J859">
        <v>5</v>
      </c>
      <c r="K859" t="s">
        <v>60</v>
      </c>
      <c r="L859" s="4">
        <v>43831</v>
      </c>
      <c r="M859" s="4">
        <v>43921</v>
      </c>
      <c r="N859">
        <v>1</v>
      </c>
      <c r="O859" t="s">
        <v>79</v>
      </c>
      <c r="P859" t="s">
        <v>241</v>
      </c>
      <c r="Q859">
        <v>1</v>
      </c>
      <c r="R859" t="s">
        <v>500</v>
      </c>
      <c r="S859" t="s">
        <v>1063</v>
      </c>
      <c r="T859" t="s">
        <v>1591</v>
      </c>
      <c r="U859" t="s">
        <v>80</v>
      </c>
      <c r="V859" t="s">
        <v>1548</v>
      </c>
      <c r="W859">
        <v>167.9</v>
      </c>
      <c r="X859">
        <v>29.98</v>
      </c>
      <c r="Y859">
        <v>1</v>
      </c>
      <c r="Z859" t="s">
        <v>455</v>
      </c>
      <c r="AA859" t="s">
        <v>2340</v>
      </c>
      <c r="AF859" s="4"/>
      <c r="AG859" s="4"/>
      <c r="AH859" t="s">
        <v>79</v>
      </c>
      <c r="AI859" t="s">
        <v>241</v>
      </c>
      <c r="AJ859" t="s">
        <v>500</v>
      </c>
      <c r="AK859" t="s">
        <v>1063</v>
      </c>
      <c r="AL859" t="s">
        <v>1591</v>
      </c>
      <c r="AM859" t="s">
        <v>80</v>
      </c>
      <c r="AN859" t="s">
        <v>1548</v>
      </c>
      <c r="AO859" t="s">
        <v>455</v>
      </c>
      <c r="AP859" t="s">
        <v>2340</v>
      </c>
    </row>
    <row r="860" spans="1:42" x14ac:dyDescent="0.25">
      <c r="A860">
        <v>591</v>
      </c>
      <c r="B860">
        <v>376</v>
      </c>
      <c r="C860" s="4">
        <v>44078</v>
      </c>
      <c r="D860">
        <v>2</v>
      </c>
      <c r="E860" t="s">
        <v>38</v>
      </c>
      <c r="F860" t="s">
        <v>49</v>
      </c>
      <c r="G860" t="s">
        <v>56</v>
      </c>
      <c r="H860" t="s">
        <v>58</v>
      </c>
      <c r="I860" s="4">
        <v>43687</v>
      </c>
      <c r="J860">
        <v>2</v>
      </c>
      <c r="K860" t="s">
        <v>60</v>
      </c>
      <c r="L860" s="4">
        <v>43615</v>
      </c>
      <c r="M860" s="4">
        <v>43830</v>
      </c>
      <c r="N860">
        <v>1</v>
      </c>
      <c r="O860" t="s">
        <v>90</v>
      </c>
      <c r="P860" t="s">
        <v>252</v>
      </c>
      <c r="Q860">
        <v>1</v>
      </c>
      <c r="R860" t="s">
        <v>593</v>
      </c>
      <c r="S860" t="s">
        <v>1149</v>
      </c>
      <c r="T860" t="s">
        <v>1529</v>
      </c>
      <c r="U860" t="s">
        <v>69</v>
      </c>
      <c r="V860" t="s">
        <v>1562</v>
      </c>
      <c r="W860">
        <v>49.99</v>
      </c>
      <c r="X860">
        <v>9.99</v>
      </c>
      <c r="Y860">
        <v>1</v>
      </c>
      <c r="Z860" t="s">
        <v>410</v>
      </c>
      <c r="AA860" t="s">
        <v>2359</v>
      </c>
      <c r="AF860" s="4"/>
      <c r="AG860" s="4"/>
      <c r="AH860" t="s">
        <v>90</v>
      </c>
      <c r="AI860" t="s">
        <v>252</v>
      </c>
      <c r="AJ860" t="s">
        <v>593</v>
      </c>
      <c r="AK860" t="s">
        <v>1149</v>
      </c>
      <c r="AL860" t="s">
        <v>1529</v>
      </c>
      <c r="AM860" t="s">
        <v>69</v>
      </c>
      <c r="AN860" t="s">
        <v>1562</v>
      </c>
      <c r="AO860" t="s">
        <v>410</v>
      </c>
      <c r="AP860" t="s">
        <v>2359</v>
      </c>
    </row>
    <row r="861" spans="1:42" x14ac:dyDescent="0.25">
      <c r="A861">
        <v>592</v>
      </c>
      <c r="B861">
        <v>388</v>
      </c>
      <c r="C861" s="4">
        <v>44078</v>
      </c>
      <c r="D861">
        <v>8</v>
      </c>
      <c r="E861" t="s">
        <v>43</v>
      </c>
      <c r="F861" t="s">
        <v>54</v>
      </c>
      <c r="G861" t="s">
        <v>56</v>
      </c>
      <c r="H861" t="s">
        <v>57</v>
      </c>
      <c r="I861" s="4">
        <v>43630</v>
      </c>
      <c r="J861">
        <v>1</v>
      </c>
      <c r="K861" t="s">
        <v>61</v>
      </c>
      <c r="L861" s="4">
        <v>43615</v>
      </c>
      <c r="M861" s="4">
        <v>43830</v>
      </c>
      <c r="N861">
        <v>1</v>
      </c>
      <c r="O861" t="s">
        <v>67</v>
      </c>
      <c r="P861" t="s">
        <v>229</v>
      </c>
      <c r="Q861">
        <v>1</v>
      </c>
      <c r="R861" t="s">
        <v>468</v>
      </c>
      <c r="S861" t="s">
        <v>1031</v>
      </c>
      <c r="T861" t="s">
        <v>1561</v>
      </c>
      <c r="U861" t="s">
        <v>67</v>
      </c>
      <c r="V861" t="s">
        <v>1548</v>
      </c>
      <c r="W861">
        <v>98.97</v>
      </c>
      <c r="X861">
        <v>44.97</v>
      </c>
      <c r="Y861">
        <v>1</v>
      </c>
      <c r="Z861" t="s">
        <v>90</v>
      </c>
      <c r="AA861" t="s">
        <v>2328</v>
      </c>
      <c r="AF861" s="4"/>
      <c r="AG861" s="4"/>
      <c r="AH861" t="s">
        <v>67</v>
      </c>
      <c r="AI861" t="s">
        <v>229</v>
      </c>
      <c r="AJ861" t="s">
        <v>468</v>
      </c>
      <c r="AK861" t="s">
        <v>1031</v>
      </c>
      <c r="AL861" t="s">
        <v>1561</v>
      </c>
      <c r="AM861" t="s">
        <v>67</v>
      </c>
      <c r="AN861" t="s">
        <v>1548</v>
      </c>
      <c r="AO861" t="s">
        <v>90</v>
      </c>
      <c r="AP861" t="s">
        <v>2328</v>
      </c>
    </row>
    <row r="862" spans="1:42" x14ac:dyDescent="0.25">
      <c r="A862">
        <v>593</v>
      </c>
      <c r="B862">
        <v>119</v>
      </c>
      <c r="C862" s="4">
        <v>44079</v>
      </c>
      <c r="D862">
        <v>6</v>
      </c>
      <c r="E862" t="s">
        <v>33</v>
      </c>
      <c r="F862" t="s">
        <v>44</v>
      </c>
      <c r="G862" t="s">
        <v>56</v>
      </c>
      <c r="H862" t="s">
        <v>57</v>
      </c>
      <c r="I862" s="4">
        <v>43957</v>
      </c>
      <c r="J862">
        <v>7</v>
      </c>
      <c r="K862" t="s">
        <v>61</v>
      </c>
      <c r="L862" s="4">
        <v>43915</v>
      </c>
      <c r="M862" s="4">
        <v>44012</v>
      </c>
      <c r="N862">
        <v>1</v>
      </c>
      <c r="O862" t="s">
        <v>80</v>
      </c>
      <c r="P862" t="s">
        <v>242</v>
      </c>
      <c r="Q862">
        <v>1</v>
      </c>
      <c r="R862" t="s">
        <v>696</v>
      </c>
      <c r="S862" t="s">
        <v>1236</v>
      </c>
      <c r="T862" t="s">
        <v>1758</v>
      </c>
      <c r="U862" t="s">
        <v>69</v>
      </c>
      <c r="V862" t="s">
        <v>1548</v>
      </c>
      <c r="W862">
        <v>72.989999999999995</v>
      </c>
      <c r="X862">
        <v>14.99</v>
      </c>
      <c r="Y862">
        <v>1</v>
      </c>
      <c r="Z862" t="s">
        <v>80</v>
      </c>
      <c r="AA862" t="s">
        <v>2357</v>
      </c>
      <c r="AF862" s="4"/>
      <c r="AG862" s="4"/>
      <c r="AH862" t="s">
        <v>80</v>
      </c>
      <c r="AI862" t="s">
        <v>242</v>
      </c>
      <c r="AJ862" t="s">
        <v>696</v>
      </c>
      <c r="AK862" t="s">
        <v>1236</v>
      </c>
      <c r="AL862" t="s">
        <v>1758</v>
      </c>
      <c r="AM862" t="s">
        <v>69</v>
      </c>
      <c r="AN862" t="s">
        <v>1548</v>
      </c>
      <c r="AO862" t="s">
        <v>80</v>
      </c>
      <c r="AP862" t="s">
        <v>2357</v>
      </c>
    </row>
    <row r="863" spans="1:42" x14ac:dyDescent="0.25">
      <c r="A863">
        <v>594</v>
      </c>
      <c r="B863">
        <v>159</v>
      </c>
      <c r="C863" s="4">
        <v>44079</v>
      </c>
      <c r="D863">
        <v>8</v>
      </c>
      <c r="E863" t="s">
        <v>43</v>
      </c>
      <c r="F863" t="s">
        <v>54</v>
      </c>
      <c r="G863" t="s">
        <v>55</v>
      </c>
      <c r="H863" t="s">
        <v>57</v>
      </c>
      <c r="I863" s="4">
        <v>43621</v>
      </c>
      <c r="J863">
        <v>2</v>
      </c>
      <c r="K863" t="s">
        <v>60</v>
      </c>
      <c r="L863" s="4">
        <v>43615</v>
      </c>
      <c r="M863" s="4">
        <v>43830</v>
      </c>
      <c r="N863">
        <v>1</v>
      </c>
      <c r="O863" t="s">
        <v>79</v>
      </c>
      <c r="P863" t="s">
        <v>241</v>
      </c>
      <c r="Q863">
        <v>1</v>
      </c>
      <c r="R863" t="s">
        <v>562</v>
      </c>
      <c r="S863" t="s">
        <v>1078</v>
      </c>
      <c r="T863" t="s">
        <v>1587</v>
      </c>
      <c r="U863" t="s">
        <v>67</v>
      </c>
      <c r="V863" t="s">
        <v>1548</v>
      </c>
      <c r="W863">
        <v>164.97</v>
      </c>
      <c r="X863">
        <v>44.97</v>
      </c>
      <c r="Y863">
        <v>1</v>
      </c>
      <c r="Z863" t="s">
        <v>86</v>
      </c>
      <c r="AA863" t="s">
        <v>2350</v>
      </c>
      <c r="AF863" s="4"/>
      <c r="AG863" s="4"/>
      <c r="AH863" t="s">
        <v>79</v>
      </c>
      <c r="AI863" t="s">
        <v>241</v>
      </c>
      <c r="AJ863" t="s">
        <v>562</v>
      </c>
      <c r="AK863" t="s">
        <v>1078</v>
      </c>
      <c r="AL863" t="s">
        <v>1587</v>
      </c>
      <c r="AM863" t="s">
        <v>67</v>
      </c>
      <c r="AN863" t="s">
        <v>1548</v>
      </c>
      <c r="AO863" t="s">
        <v>86</v>
      </c>
      <c r="AP863" t="s">
        <v>2350</v>
      </c>
    </row>
    <row r="864" spans="1:42" x14ac:dyDescent="0.25">
      <c r="A864">
        <v>595</v>
      </c>
      <c r="B864">
        <v>347</v>
      </c>
      <c r="C864" s="4">
        <v>44080</v>
      </c>
      <c r="D864">
        <v>1</v>
      </c>
      <c r="E864" t="s">
        <v>39</v>
      </c>
      <c r="F864" t="s">
        <v>50</v>
      </c>
      <c r="G864" t="s">
        <v>56</v>
      </c>
      <c r="H864" t="s">
        <v>58</v>
      </c>
      <c r="I864" s="4">
        <v>43835</v>
      </c>
      <c r="J864">
        <v>4</v>
      </c>
      <c r="K864" t="s">
        <v>61</v>
      </c>
      <c r="L864" s="4">
        <v>43831</v>
      </c>
      <c r="M864" s="4">
        <v>43861</v>
      </c>
      <c r="N864">
        <v>2</v>
      </c>
      <c r="O864" t="s">
        <v>115</v>
      </c>
      <c r="P864" t="s">
        <v>277</v>
      </c>
      <c r="Q864">
        <v>2</v>
      </c>
      <c r="R864" t="s">
        <v>746</v>
      </c>
      <c r="S864" t="s">
        <v>1286</v>
      </c>
      <c r="T864" t="s">
        <v>1803</v>
      </c>
      <c r="U864" t="s">
        <v>83</v>
      </c>
      <c r="V864" t="s">
        <v>1869</v>
      </c>
      <c r="W864">
        <v>1171.3699999999999</v>
      </c>
      <c r="X864">
        <v>74.95</v>
      </c>
      <c r="Y864">
        <v>2</v>
      </c>
      <c r="Z864" t="s">
        <v>2226</v>
      </c>
      <c r="AA864" t="s">
        <v>2518</v>
      </c>
      <c r="AF864" s="4"/>
      <c r="AG864" s="4"/>
      <c r="AH864" t="s">
        <v>86</v>
      </c>
      <c r="AI864" t="s">
        <v>248</v>
      </c>
      <c r="AJ864" t="s">
        <v>653</v>
      </c>
      <c r="AK864" t="s">
        <v>1197</v>
      </c>
      <c r="AL864" t="s">
        <v>1721</v>
      </c>
      <c r="AM864" t="s">
        <v>67</v>
      </c>
      <c r="AN864" t="s">
        <v>1548</v>
      </c>
      <c r="AO864" t="s">
        <v>549</v>
      </c>
      <c r="AP864" t="s">
        <v>2362</v>
      </c>
    </row>
    <row r="865" spans="1:42" x14ac:dyDescent="0.25">
      <c r="A865">
        <v>595</v>
      </c>
      <c r="B865">
        <v>347</v>
      </c>
      <c r="C865" s="4">
        <v>44080</v>
      </c>
      <c r="D865">
        <v>1</v>
      </c>
      <c r="E865" t="s">
        <v>39</v>
      </c>
      <c r="F865" t="s">
        <v>50</v>
      </c>
      <c r="G865" t="s">
        <v>56</v>
      </c>
      <c r="H865" t="s">
        <v>58</v>
      </c>
      <c r="I865" s="4">
        <v>43835</v>
      </c>
      <c r="J865">
        <v>4</v>
      </c>
      <c r="K865" t="s">
        <v>61</v>
      </c>
      <c r="L865" s="4">
        <v>43831</v>
      </c>
      <c r="M865" s="4">
        <v>43861</v>
      </c>
      <c r="N865">
        <v>2</v>
      </c>
      <c r="O865" t="s">
        <v>115</v>
      </c>
      <c r="P865" t="s">
        <v>277</v>
      </c>
      <c r="Q865">
        <v>2</v>
      </c>
      <c r="R865" t="s">
        <v>746</v>
      </c>
      <c r="S865" t="s">
        <v>1286</v>
      </c>
      <c r="T865" t="s">
        <v>1803</v>
      </c>
      <c r="U865" t="s">
        <v>83</v>
      </c>
      <c r="V865" t="s">
        <v>1869</v>
      </c>
      <c r="W865">
        <v>1171.3699999999999</v>
      </c>
      <c r="X865">
        <v>74.95</v>
      </c>
      <c r="Y865">
        <v>2</v>
      </c>
      <c r="Z865" t="s">
        <v>2226</v>
      </c>
      <c r="AA865" t="s">
        <v>2518</v>
      </c>
      <c r="AF865" s="4"/>
      <c r="AG865" s="4"/>
      <c r="AH865" t="s">
        <v>70</v>
      </c>
      <c r="AI865" t="s">
        <v>232</v>
      </c>
      <c r="AJ865" t="s">
        <v>628</v>
      </c>
      <c r="AK865" t="s">
        <v>1178</v>
      </c>
      <c r="AL865" t="s">
        <v>1501</v>
      </c>
      <c r="AM865" t="s">
        <v>80</v>
      </c>
      <c r="AN865" t="s">
        <v>1548</v>
      </c>
      <c r="AO865" t="s">
        <v>640</v>
      </c>
      <c r="AP865" t="s">
        <v>2393</v>
      </c>
    </row>
    <row r="866" spans="1:42" x14ac:dyDescent="0.25">
      <c r="A866">
        <v>596</v>
      </c>
      <c r="B866">
        <v>173</v>
      </c>
      <c r="C866" s="4">
        <v>44081</v>
      </c>
      <c r="D866">
        <v>5</v>
      </c>
      <c r="E866" t="s">
        <v>36</v>
      </c>
      <c r="F866" t="s">
        <v>47</v>
      </c>
      <c r="G866" t="s">
        <v>55</v>
      </c>
      <c r="H866" t="s">
        <v>58</v>
      </c>
      <c r="I866" s="4">
        <v>44028</v>
      </c>
      <c r="J866">
        <v>9</v>
      </c>
      <c r="K866" t="s">
        <v>59</v>
      </c>
      <c r="L866" s="4">
        <v>43952</v>
      </c>
      <c r="M866" s="4">
        <v>44075</v>
      </c>
      <c r="N866">
        <v>1</v>
      </c>
      <c r="O866" t="s">
        <v>80</v>
      </c>
      <c r="P866" t="s">
        <v>242</v>
      </c>
      <c r="Q866">
        <v>1</v>
      </c>
      <c r="R866" t="s">
        <v>84</v>
      </c>
      <c r="S866" t="s">
        <v>990</v>
      </c>
      <c r="T866" t="s">
        <v>1523</v>
      </c>
      <c r="U866" t="s">
        <v>67</v>
      </c>
      <c r="V866" t="s">
        <v>1548</v>
      </c>
      <c r="W866">
        <v>31.47</v>
      </c>
      <c r="X866">
        <v>44.97</v>
      </c>
      <c r="Y866">
        <v>1</v>
      </c>
      <c r="Z866" t="s">
        <v>79</v>
      </c>
      <c r="AA866" t="s">
        <v>2349</v>
      </c>
      <c r="AF866" s="4"/>
      <c r="AG866" s="4"/>
      <c r="AH866" t="s">
        <v>80</v>
      </c>
      <c r="AI866" t="s">
        <v>242</v>
      </c>
      <c r="AJ866" t="s">
        <v>84</v>
      </c>
      <c r="AK866" t="s">
        <v>990</v>
      </c>
      <c r="AL866" t="s">
        <v>1523</v>
      </c>
      <c r="AM866" t="s">
        <v>67</v>
      </c>
      <c r="AN866" t="s">
        <v>1548</v>
      </c>
      <c r="AO866" t="s">
        <v>79</v>
      </c>
      <c r="AP866" t="s">
        <v>2349</v>
      </c>
    </row>
    <row r="867" spans="1:42" x14ac:dyDescent="0.25">
      <c r="A867">
        <v>597</v>
      </c>
      <c r="B867">
        <v>181</v>
      </c>
      <c r="C867" s="4">
        <v>44081</v>
      </c>
      <c r="D867">
        <v>2</v>
      </c>
      <c r="E867" t="s">
        <v>38</v>
      </c>
      <c r="F867" t="s">
        <v>49</v>
      </c>
      <c r="G867" t="s">
        <v>56</v>
      </c>
      <c r="H867" t="s">
        <v>57</v>
      </c>
      <c r="I867" s="4">
        <v>43629</v>
      </c>
      <c r="J867">
        <v>3</v>
      </c>
      <c r="K867" t="s">
        <v>59</v>
      </c>
      <c r="L867" s="4">
        <v>43615</v>
      </c>
      <c r="M867" s="4">
        <v>43830</v>
      </c>
      <c r="N867">
        <v>1</v>
      </c>
      <c r="O867" t="s">
        <v>84</v>
      </c>
      <c r="P867" t="s">
        <v>246</v>
      </c>
      <c r="Q867">
        <v>1</v>
      </c>
      <c r="R867" t="s">
        <v>743</v>
      </c>
      <c r="S867" t="s">
        <v>1284</v>
      </c>
      <c r="T867" t="s">
        <v>1533</v>
      </c>
      <c r="U867" t="s">
        <v>67</v>
      </c>
      <c r="V867" t="s">
        <v>1548</v>
      </c>
      <c r="W867">
        <v>179.97</v>
      </c>
      <c r="X867">
        <v>44.97</v>
      </c>
      <c r="Y867">
        <v>1</v>
      </c>
      <c r="Z867" t="s">
        <v>645</v>
      </c>
      <c r="AA867" t="s">
        <v>2347</v>
      </c>
      <c r="AF867" s="4"/>
      <c r="AG867" s="4"/>
      <c r="AH867" t="s">
        <v>84</v>
      </c>
      <c r="AI867" t="s">
        <v>246</v>
      </c>
      <c r="AJ867" t="s">
        <v>743</v>
      </c>
      <c r="AK867" t="s">
        <v>1284</v>
      </c>
      <c r="AL867" t="s">
        <v>1533</v>
      </c>
      <c r="AM867" t="s">
        <v>67</v>
      </c>
      <c r="AN867" t="s">
        <v>1548</v>
      </c>
      <c r="AO867" t="s">
        <v>645</v>
      </c>
      <c r="AP867" t="s">
        <v>2347</v>
      </c>
    </row>
    <row r="868" spans="1:42" x14ac:dyDescent="0.25">
      <c r="A868">
        <v>598</v>
      </c>
      <c r="B868">
        <v>126</v>
      </c>
      <c r="C868" s="4">
        <v>44082</v>
      </c>
      <c r="D868">
        <v>10</v>
      </c>
      <c r="E868" t="s">
        <v>42</v>
      </c>
      <c r="F868" t="s">
        <v>53</v>
      </c>
      <c r="G868" t="s">
        <v>56</v>
      </c>
      <c r="H868" t="s">
        <v>57</v>
      </c>
      <c r="I868" s="4">
        <v>43975</v>
      </c>
      <c r="J868">
        <v>9</v>
      </c>
      <c r="K868" t="s">
        <v>59</v>
      </c>
      <c r="L868" s="4">
        <v>43952</v>
      </c>
      <c r="M868" s="4">
        <v>44075</v>
      </c>
      <c r="N868">
        <v>1</v>
      </c>
      <c r="O868" t="s">
        <v>86</v>
      </c>
      <c r="P868" t="s">
        <v>248</v>
      </c>
      <c r="Q868">
        <v>1</v>
      </c>
      <c r="R868" t="s">
        <v>441</v>
      </c>
      <c r="S868" t="s">
        <v>1003</v>
      </c>
      <c r="T868" t="s">
        <v>1535</v>
      </c>
      <c r="U868" t="s">
        <v>80</v>
      </c>
      <c r="V868" t="s">
        <v>1577</v>
      </c>
      <c r="W868">
        <v>87.98</v>
      </c>
      <c r="X868">
        <v>49.98</v>
      </c>
      <c r="Y868">
        <v>1</v>
      </c>
      <c r="Z868" t="s">
        <v>530</v>
      </c>
      <c r="AA868" t="s">
        <v>2367</v>
      </c>
      <c r="AF868" s="4"/>
      <c r="AG868" s="4"/>
      <c r="AH868" t="s">
        <v>86</v>
      </c>
      <c r="AI868" t="s">
        <v>248</v>
      </c>
      <c r="AJ868" t="s">
        <v>441</v>
      </c>
      <c r="AK868" t="s">
        <v>2640</v>
      </c>
      <c r="AL868" t="s">
        <v>1535</v>
      </c>
      <c r="AM868" t="s">
        <v>80</v>
      </c>
      <c r="AN868" t="s">
        <v>1577</v>
      </c>
      <c r="AO868" t="s">
        <v>530</v>
      </c>
      <c r="AP868" t="s">
        <v>2367</v>
      </c>
    </row>
    <row r="869" spans="1:42" x14ac:dyDescent="0.25">
      <c r="A869">
        <v>598</v>
      </c>
      <c r="B869">
        <v>126</v>
      </c>
      <c r="C869" s="4">
        <v>44082</v>
      </c>
      <c r="D869">
        <v>10</v>
      </c>
      <c r="E869" t="s">
        <v>42</v>
      </c>
      <c r="F869" t="s">
        <v>53</v>
      </c>
      <c r="G869" t="s">
        <v>56</v>
      </c>
      <c r="H869" t="s">
        <v>57</v>
      </c>
      <c r="I869" s="4">
        <v>43975</v>
      </c>
      <c r="J869">
        <v>9</v>
      </c>
      <c r="K869" t="s">
        <v>59</v>
      </c>
      <c r="L869" s="4">
        <v>43952</v>
      </c>
      <c r="M869" s="4">
        <v>44075</v>
      </c>
      <c r="N869">
        <v>1</v>
      </c>
      <c r="O869" t="s">
        <v>86</v>
      </c>
      <c r="P869" t="s">
        <v>248</v>
      </c>
      <c r="Q869">
        <v>1</v>
      </c>
      <c r="R869" t="s">
        <v>441</v>
      </c>
      <c r="S869" t="s">
        <v>1003</v>
      </c>
      <c r="T869" t="s">
        <v>1535</v>
      </c>
      <c r="U869" t="s">
        <v>80</v>
      </c>
      <c r="V869" t="s">
        <v>1577</v>
      </c>
      <c r="W869">
        <v>87.98</v>
      </c>
      <c r="X869">
        <v>49.98</v>
      </c>
      <c r="Y869">
        <v>1</v>
      </c>
      <c r="Z869" t="s">
        <v>530</v>
      </c>
      <c r="AA869" t="s">
        <v>2367</v>
      </c>
      <c r="AF869" s="4"/>
      <c r="AG869" s="4"/>
      <c r="AK869" t="s">
        <v>2641</v>
      </c>
    </row>
    <row r="870" spans="1:42" x14ac:dyDescent="0.25">
      <c r="A870">
        <v>599</v>
      </c>
      <c r="B870">
        <v>457</v>
      </c>
      <c r="C870" s="4">
        <v>44082</v>
      </c>
      <c r="D870">
        <v>5</v>
      </c>
      <c r="E870" t="s">
        <v>36</v>
      </c>
      <c r="F870" t="s">
        <v>47</v>
      </c>
      <c r="G870" t="s">
        <v>56</v>
      </c>
      <c r="H870" t="s">
        <v>57</v>
      </c>
      <c r="I870" s="4">
        <v>43945</v>
      </c>
      <c r="J870">
        <v>7</v>
      </c>
      <c r="K870" t="s">
        <v>61</v>
      </c>
      <c r="L870" s="4">
        <v>43915</v>
      </c>
      <c r="M870" s="4">
        <v>44012</v>
      </c>
      <c r="N870">
        <v>2</v>
      </c>
      <c r="O870" t="s">
        <v>167</v>
      </c>
      <c r="P870" t="s">
        <v>329</v>
      </c>
      <c r="Q870">
        <v>2</v>
      </c>
      <c r="R870" t="s">
        <v>747</v>
      </c>
      <c r="S870" t="s">
        <v>1287</v>
      </c>
      <c r="T870" t="s">
        <v>1804</v>
      </c>
      <c r="U870" t="s">
        <v>103</v>
      </c>
      <c r="V870" t="s">
        <v>1869</v>
      </c>
      <c r="W870">
        <v>262.33999999999997</v>
      </c>
      <c r="X870">
        <v>59.96</v>
      </c>
      <c r="Y870">
        <v>2</v>
      </c>
      <c r="Z870" t="s">
        <v>2227</v>
      </c>
      <c r="AA870" t="s">
        <v>2519</v>
      </c>
      <c r="AF870" s="4"/>
      <c r="AG870" s="4"/>
      <c r="AH870" t="s">
        <v>80</v>
      </c>
      <c r="AI870" t="s">
        <v>242</v>
      </c>
      <c r="AJ870" t="s">
        <v>84</v>
      </c>
      <c r="AK870" t="s">
        <v>990</v>
      </c>
      <c r="AL870" t="s">
        <v>1523</v>
      </c>
      <c r="AM870" t="s">
        <v>69</v>
      </c>
      <c r="AN870" t="s">
        <v>1548</v>
      </c>
      <c r="AO870" t="s">
        <v>79</v>
      </c>
      <c r="AP870" t="s">
        <v>2349</v>
      </c>
    </row>
    <row r="871" spans="1:42" x14ac:dyDescent="0.25">
      <c r="A871">
        <v>599</v>
      </c>
      <c r="B871">
        <v>457</v>
      </c>
      <c r="C871" s="4">
        <v>44082</v>
      </c>
      <c r="D871">
        <v>5</v>
      </c>
      <c r="E871" t="s">
        <v>36</v>
      </c>
      <c r="F871" t="s">
        <v>47</v>
      </c>
      <c r="G871" t="s">
        <v>56</v>
      </c>
      <c r="H871" t="s">
        <v>57</v>
      </c>
      <c r="I871" s="4">
        <v>43945</v>
      </c>
      <c r="J871">
        <v>7</v>
      </c>
      <c r="K871" t="s">
        <v>61</v>
      </c>
      <c r="L871" s="4">
        <v>43915</v>
      </c>
      <c r="M871" s="4">
        <v>44012</v>
      </c>
      <c r="N871">
        <v>2</v>
      </c>
      <c r="O871" t="s">
        <v>167</v>
      </c>
      <c r="P871" t="s">
        <v>329</v>
      </c>
      <c r="Q871">
        <v>2</v>
      </c>
      <c r="R871" t="s">
        <v>747</v>
      </c>
      <c r="S871" t="s">
        <v>1287</v>
      </c>
      <c r="T871" t="s">
        <v>1804</v>
      </c>
      <c r="U871" t="s">
        <v>103</v>
      </c>
      <c r="V871" t="s">
        <v>1869</v>
      </c>
      <c r="W871">
        <v>262.33999999999997</v>
      </c>
      <c r="X871">
        <v>59.96</v>
      </c>
      <c r="Y871">
        <v>2</v>
      </c>
      <c r="Z871" t="s">
        <v>2227</v>
      </c>
      <c r="AA871" t="s">
        <v>2519</v>
      </c>
      <c r="AF871" s="4"/>
      <c r="AG871" s="4"/>
      <c r="AH871" t="s">
        <v>79</v>
      </c>
      <c r="AI871" t="s">
        <v>241</v>
      </c>
      <c r="AJ871" t="s">
        <v>500</v>
      </c>
      <c r="AK871" t="s">
        <v>1063</v>
      </c>
      <c r="AL871" t="s">
        <v>1591</v>
      </c>
      <c r="AM871" t="s">
        <v>67</v>
      </c>
      <c r="AN871" t="s">
        <v>1548</v>
      </c>
      <c r="AO871" t="s">
        <v>455</v>
      </c>
      <c r="AP871" t="s">
        <v>2340</v>
      </c>
    </row>
    <row r="872" spans="1:42" x14ac:dyDescent="0.25">
      <c r="A872">
        <v>600</v>
      </c>
      <c r="B872">
        <v>55</v>
      </c>
      <c r="C872" s="4">
        <v>44083</v>
      </c>
      <c r="D872">
        <v>1</v>
      </c>
      <c r="E872" t="s">
        <v>39</v>
      </c>
      <c r="F872" t="s">
        <v>50</v>
      </c>
      <c r="G872" t="s">
        <v>55</v>
      </c>
      <c r="H872" t="s">
        <v>58</v>
      </c>
      <c r="I872" s="4">
        <v>43665</v>
      </c>
      <c r="J872">
        <v>3</v>
      </c>
      <c r="K872" t="s">
        <v>59</v>
      </c>
      <c r="L872" s="4">
        <v>43615</v>
      </c>
      <c r="M872" s="4">
        <v>43830</v>
      </c>
      <c r="N872">
        <v>2</v>
      </c>
      <c r="O872" t="s">
        <v>83</v>
      </c>
      <c r="P872" t="s">
        <v>245</v>
      </c>
      <c r="Q872">
        <v>2</v>
      </c>
      <c r="R872" t="s">
        <v>748</v>
      </c>
      <c r="S872" t="s">
        <v>1288</v>
      </c>
      <c r="T872" t="s">
        <v>1805</v>
      </c>
      <c r="U872" t="s">
        <v>88</v>
      </c>
      <c r="V872" t="s">
        <v>1723</v>
      </c>
      <c r="W872">
        <v>369.98</v>
      </c>
      <c r="X872">
        <v>39.96</v>
      </c>
      <c r="Y872">
        <v>1</v>
      </c>
      <c r="Z872" t="s">
        <v>105</v>
      </c>
      <c r="AA872" t="s">
        <v>2346</v>
      </c>
      <c r="AF872" s="4"/>
      <c r="AG872" s="4"/>
      <c r="AH872" t="s">
        <v>67</v>
      </c>
      <c r="AI872" t="s">
        <v>229</v>
      </c>
      <c r="AJ872" t="s">
        <v>445</v>
      </c>
      <c r="AK872" t="s">
        <v>1007</v>
      </c>
      <c r="AL872" t="s">
        <v>1533</v>
      </c>
      <c r="AM872" t="s">
        <v>80</v>
      </c>
      <c r="AN872" t="s">
        <v>1562</v>
      </c>
      <c r="AO872" t="s">
        <v>79</v>
      </c>
      <c r="AP872" t="s">
        <v>2349</v>
      </c>
    </row>
    <row r="873" spans="1:42" x14ac:dyDescent="0.25">
      <c r="A873">
        <v>600</v>
      </c>
      <c r="B873">
        <v>55</v>
      </c>
      <c r="C873" s="4">
        <v>44083</v>
      </c>
      <c r="D873">
        <v>1</v>
      </c>
      <c r="E873" t="s">
        <v>39</v>
      </c>
      <c r="F873" t="s">
        <v>50</v>
      </c>
      <c r="G873" t="s">
        <v>55</v>
      </c>
      <c r="H873" t="s">
        <v>58</v>
      </c>
      <c r="I873" s="4">
        <v>43665</v>
      </c>
      <c r="J873">
        <v>3</v>
      </c>
      <c r="K873" t="s">
        <v>59</v>
      </c>
      <c r="L873" s="4">
        <v>43615</v>
      </c>
      <c r="M873" s="4">
        <v>43830</v>
      </c>
      <c r="N873">
        <v>2</v>
      </c>
      <c r="O873" t="s">
        <v>83</v>
      </c>
      <c r="P873" t="s">
        <v>245</v>
      </c>
      <c r="Q873">
        <v>2</v>
      </c>
      <c r="R873" t="s">
        <v>748</v>
      </c>
      <c r="S873" t="s">
        <v>1288</v>
      </c>
      <c r="T873" t="s">
        <v>1805</v>
      </c>
      <c r="U873" t="s">
        <v>88</v>
      </c>
      <c r="V873" t="s">
        <v>1723</v>
      </c>
      <c r="W873">
        <v>369.98</v>
      </c>
      <c r="X873">
        <v>39.96</v>
      </c>
      <c r="Y873">
        <v>1</v>
      </c>
      <c r="Z873" t="s">
        <v>105</v>
      </c>
      <c r="AA873" t="s">
        <v>2346</v>
      </c>
      <c r="AF873" s="4"/>
      <c r="AG873" s="4"/>
      <c r="AH873" t="s">
        <v>80</v>
      </c>
      <c r="AI873" t="s">
        <v>242</v>
      </c>
      <c r="AJ873" t="s">
        <v>709</v>
      </c>
      <c r="AK873" t="s">
        <v>1250</v>
      </c>
      <c r="AL873" t="s">
        <v>425</v>
      </c>
      <c r="AM873" t="s">
        <v>80</v>
      </c>
      <c r="AN873" t="s">
        <v>1562</v>
      </c>
      <c r="AO873" t="s">
        <v>79</v>
      </c>
      <c r="AP873" t="s">
        <v>2349</v>
      </c>
    </row>
    <row r="874" spans="1:42" x14ac:dyDescent="0.25">
      <c r="A874">
        <v>601</v>
      </c>
      <c r="B874">
        <v>115</v>
      </c>
      <c r="C874" s="4">
        <v>44083</v>
      </c>
      <c r="D874">
        <v>2</v>
      </c>
      <c r="E874" t="s">
        <v>38</v>
      </c>
      <c r="F874" t="s">
        <v>49</v>
      </c>
      <c r="G874" t="s">
        <v>55</v>
      </c>
      <c r="H874" t="s">
        <v>57</v>
      </c>
      <c r="I874" s="4">
        <v>43732</v>
      </c>
      <c r="J874">
        <v>2</v>
      </c>
      <c r="K874" t="s">
        <v>60</v>
      </c>
      <c r="L874" s="4">
        <v>43615</v>
      </c>
      <c r="M874" s="4">
        <v>43830</v>
      </c>
      <c r="N874">
        <v>1</v>
      </c>
      <c r="O874" t="s">
        <v>88</v>
      </c>
      <c r="P874" t="s">
        <v>250</v>
      </c>
      <c r="Q874">
        <v>1</v>
      </c>
      <c r="R874" t="s">
        <v>749</v>
      </c>
      <c r="S874" t="s">
        <v>1289</v>
      </c>
      <c r="T874" t="s">
        <v>1806</v>
      </c>
      <c r="U874" t="s">
        <v>71</v>
      </c>
      <c r="V874" t="s">
        <v>1869</v>
      </c>
      <c r="W874">
        <v>117.5</v>
      </c>
      <c r="X874">
        <v>29.98</v>
      </c>
      <c r="Y874">
        <v>1</v>
      </c>
      <c r="Z874" t="s">
        <v>110</v>
      </c>
      <c r="AA874" t="s">
        <v>2410</v>
      </c>
      <c r="AF874" s="4"/>
      <c r="AG874" s="4"/>
      <c r="AH874" t="s">
        <v>80</v>
      </c>
      <c r="AI874" t="s">
        <v>242</v>
      </c>
      <c r="AJ874" t="s">
        <v>453</v>
      </c>
      <c r="AK874" t="s">
        <v>1016</v>
      </c>
      <c r="AL874" t="s">
        <v>1546</v>
      </c>
      <c r="AM874" t="s">
        <v>69</v>
      </c>
      <c r="AN874" t="s">
        <v>1548</v>
      </c>
      <c r="AO874" t="s">
        <v>67</v>
      </c>
      <c r="AP874" t="s">
        <v>2373</v>
      </c>
    </row>
    <row r="875" spans="1:42" x14ac:dyDescent="0.25">
      <c r="A875">
        <v>601</v>
      </c>
      <c r="B875">
        <v>115</v>
      </c>
      <c r="C875" s="4">
        <v>44083</v>
      </c>
      <c r="D875">
        <v>2</v>
      </c>
      <c r="E875" t="s">
        <v>38</v>
      </c>
      <c r="F875" t="s">
        <v>49</v>
      </c>
      <c r="G875" t="s">
        <v>55</v>
      </c>
      <c r="H875" t="s">
        <v>57</v>
      </c>
      <c r="I875" s="4">
        <v>43732</v>
      </c>
      <c r="J875">
        <v>2</v>
      </c>
      <c r="K875" t="s">
        <v>60</v>
      </c>
      <c r="L875" s="4">
        <v>43615</v>
      </c>
      <c r="M875" s="4">
        <v>43830</v>
      </c>
      <c r="N875">
        <v>1</v>
      </c>
      <c r="O875" t="s">
        <v>88</v>
      </c>
      <c r="P875" t="s">
        <v>250</v>
      </c>
      <c r="Q875">
        <v>1</v>
      </c>
      <c r="R875" t="s">
        <v>749</v>
      </c>
      <c r="S875" t="s">
        <v>1289</v>
      </c>
      <c r="T875" t="s">
        <v>1806</v>
      </c>
      <c r="U875" t="s">
        <v>71</v>
      </c>
      <c r="V875" t="s">
        <v>1869</v>
      </c>
      <c r="W875">
        <v>117.5</v>
      </c>
      <c r="X875">
        <v>29.98</v>
      </c>
      <c r="Y875">
        <v>1</v>
      </c>
      <c r="Z875" t="s">
        <v>110</v>
      </c>
      <c r="AA875" t="s">
        <v>2410</v>
      </c>
      <c r="AF875" s="4"/>
      <c r="AG875" s="4"/>
      <c r="AH875" t="s">
        <v>80</v>
      </c>
      <c r="AI875" t="s">
        <v>242</v>
      </c>
      <c r="AJ875" t="s">
        <v>453</v>
      </c>
      <c r="AK875" t="s">
        <v>1016</v>
      </c>
      <c r="AL875" t="s">
        <v>1546</v>
      </c>
      <c r="AM875" t="s">
        <v>69</v>
      </c>
      <c r="AN875" t="s">
        <v>1548</v>
      </c>
      <c r="AO875" t="s">
        <v>67</v>
      </c>
      <c r="AP875" t="s">
        <v>2373</v>
      </c>
    </row>
    <row r="876" spans="1:42" x14ac:dyDescent="0.25">
      <c r="A876">
        <v>602</v>
      </c>
      <c r="B876">
        <v>200</v>
      </c>
      <c r="C876" s="4">
        <v>44083</v>
      </c>
      <c r="D876">
        <v>10</v>
      </c>
      <c r="E876" t="s">
        <v>42</v>
      </c>
      <c r="F876" t="s">
        <v>53</v>
      </c>
      <c r="G876" t="s">
        <v>55</v>
      </c>
      <c r="H876" t="s">
        <v>58</v>
      </c>
      <c r="I876" s="4">
        <v>44011</v>
      </c>
      <c r="J876">
        <v>8</v>
      </c>
      <c r="K876" t="s">
        <v>60</v>
      </c>
      <c r="L876" s="4">
        <v>44000</v>
      </c>
      <c r="M876" s="4">
        <v>44073</v>
      </c>
      <c r="N876">
        <v>1</v>
      </c>
      <c r="O876" t="s">
        <v>71</v>
      </c>
      <c r="P876" t="s">
        <v>233</v>
      </c>
      <c r="Q876">
        <v>1</v>
      </c>
      <c r="R876" t="s">
        <v>750</v>
      </c>
      <c r="S876" t="s">
        <v>1290</v>
      </c>
      <c r="T876" t="s">
        <v>1807</v>
      </c>
      <c r="U876" t="s">
        <v>71</v>
      </c>
      <c r="V876" t="s">
        <v>2032</v>
      </c>
      <c r="W876">
        <v>270</v>
      </c>
      <c r="X876">
        <v>49.98</v>
      </c>
      <c r="Y876">
        <v>1</v>
      </c>
      <c r="Z876" t="s">
        <v>71</v>
      </c>
      <c r="AA876" t="s">
        <v>2512</v>
      </c>
      <c r="AF876" s="4"/>
      <c r="AG876" s="4"/>
      <c r="AH876" t="s">
        <v>69</v>
      </c>
      <c r="AI876" t="s">
        <v>231</v>
      </c>
      <c r="AJ876" t="s">
        <v>646</v>
      </c>
      <c r="AK876" t="s">
        <v>987</v>
      </c>
      <c r="AL876" t="s">
        <v>492</v>
      </c>
      <c r="AM876" t="s">
        <v>69</v>
      </c>
      <c r="AN876" t="s">
        <v>1577</v>
      </c>
      <c r="AO876" t="s">
        <v>69</v>
      </c>
      <c r="AP876" t="s">
        <v>2360</v>
      </c>
    </row>
    <row r="877" spans="1:42" x14ac:dyDescent="0.25">
      <c r="A877">
        <v>602</v>
      </c>
      <c r="B877">
        <v>200</v>
      </c>
      <c r="C877" s="4">
        <v>44083</v>
      </c>
      <c r="D877">
        <v>10</v>
      </c>
      <c r="E877" t="s">
        <v>42</v>
      </c>
      <c r="F877" t="s">
        <v>53</v>
      </c>
      <c r="G877" t="s">
        <v>55</v>
      </c>
      <c r="H877" t="s">
        <v>58</v>
      </c>
      <c r="I877" s="4">
        <v>44011</v>
      </c>
      <c r="J877">
        <v>8</v>
      </c>
      <c r="K877" t="s">
        <v>60</v>
      </c>
      <c r="L877" s="4">
        <v>44000</v>
      </c>
      <c r="M877" s="4">
        <v>44073</v>
      </c>
      <c r="N877">
        <v>1</v>
      </c>
      <c r="O877" t="s">
        <v>71</v>
      </c>
      <c r="P877" t="s">
        <v>233</v>
      </c>
      <c r="Q877">
        <v>1</v>
      </c>
      <c r="R877" t="s">
        <v>750</v>
      </c>
      <c r="S877" t="s">
        <v>1290</v>
      </c>
      <c r="T877" t="s">
        <v>1807</v>
      </c>
      <c r="U877" t="s">
        <v>71</v>
      </c>
      <c r="V877" t="s">
        <v>2032</v>
      </c>
      <c r="W877">
        <v>270</v>
      </c>
      <c r="X877">
        <v>49.98</v>
      </c>
      <c r="Y877">
        <v>1</v>
      </c>
      <c r="Z877" t="s">
        <v>71</v>
      </c>
      <c r="AA877" t="s">
        <v>2512</v>
      </c>
      <c r="AF877" s="4"/>
      <c r="AG877" s="4"/>
      <c r="AH877" t="s">
        <v>69</v>
      </c>
      <c r="AI877" t="s">
        <v>231</v>
      </c>
      <c r="AJ877" t="s">
        <v>646</v>
      </c>
      <c r="AK877" t="s">
        <v>987</v>
      </c>
      <c r="AL877" t="s">
        <v>492</v>
      </c>
      <c r="AM877" t="s">
        <v>69</v>
      </c>
      <c r="AN877" t="s">
        <v>1577</v>
      </c>
      <c r="AO877" t="s">
        <v>69</v>
      </c>
      <c r="AP877" t="s">
        <v>2360</v>
      </c>
    </row>
    <row r="878" spans="1:42" x14ac:dyDescent="0.25">
      <c r="A878">
        <v>603</v>
      </c>
      <c r="B878">
        <v>211</v>
      </c>
      <c r="C878" s="4">
        <v>44084</v>
      </c>
      <c r="D878">
        <v>8</v>
      </c>
      <c r="E878" t="s">
        <v>43</v>
      </c>
      <c r="F878" t="s">
        <v>54</v>
      </c>
      <c r="G878" t="s">
        <v>55</v>
      </c>
      <c r="H878" t="s">
        <v>57</v>
      </c>
      <c r="I878" s="4">
        <v>44058</v>
      </c>
      <c r="J878">
        <v>8</v>
      </c>
      <c r="K878" t="s">
        <v>60</v>
      </c>
      <c r="L878" s="4">
        <v>44000</v>
      </c>
      <c r="M878" s="4">
        <v>44073</v>
      </c>
      <c r="N878">
        <v>1</v>
      </c>
      <c r="O878" t="s">
        <v>65</v>
      </c>
      <c r="P878" t="s">
        <v>227</v>
      </c>
      <c r="Q878">
        <v>1</v>
      </c>
      <c r="R878" t="s">
        <v>519</v>
      </c>
      <c r="S878" t="s">
        <v>1083</v>
      </c>
      <c r="T878" t="s">
        <v>1609</v>
      </c>
      <c r="U878" t="s">
        <v>69</v>
      </c>
      <c r="V878" t="s">
        <v>1517</v>
      </c>
      <c r="W878">
        <v>13.49</v>
      </c>
      <c r="X878">
        <v>19.989999999999998</v>
      </c>
      <c r="Y878">
        <v>1</v>
      </c>
      <c r="Z878" t="s">
        <v>431</v>
      </c>
      <c r="AA878" t="s">
        <v>2326</v>
      </c>
      <c r="AF878" s="4"/>
      <c r="AG878" s="4"/>
      <c r="AH878" t="s">
        <v>65</v>
      </c>
      <c r="AI878" t="s">
        <v>227</v>
      </c>
      <c r="AJ878" t="s">
        <v>519</v>
      </c>
      <c r="AK878" t="s">
        <v>1083</v>
      </c>
      <c r="AL878" t="s">
        <v>1609</v>
      </c>
      <c r="AM878" t="s">
        <v>69</v>
      </c>
      <c r="AN878" t="s">
        <v>1517</v>
      </c>
      <c r="AO878" t="s">
        <v>431</v>
      </c>
      <c r="AP878" t="s">
        <v>2326</v>
      </c>
    </row>
    <row r="879" spans="1:42" x14ac:dyDescent="0.25">
      <c r="A879">
        <v>604</v>
      </c>
      <c r="B879">
        <v>43</v>
      </c>
      <c r="C879" s="4">
        <v>44085</v>
      </c>
      <c r="D879">
        <v>2</v>
      </c>
      <c r="E879" t="s">
        <v>38</v>
      </c>
      <c r="F879" t="s">
        <v>49</v>
      </c>
      <c r="G879" t="s">
        <v>56</v>
      </c>
      <c r="H879" t="s">
        <v>58</v>
      </c>
      <c r="I879" s="4">
        <v>43700</v>
      </c>
      <c r="J879">
        <v>1</v>
      </c>
      <c r="K879" t="s">
        <v>61</v>
      </c>
      <c r="L879" s="4">
        <v>43615</v>
      </c>
      <c r="M879" s="4">
        <v>43830</v>
      </c>
      <c r="N879">
        <v>1</v>
      </c>
      <c r="O879" t="s">
        <v>70</v>
      </c>
      <c r="P879" t="s">
        <v>232</v>
      </c>
      <c r="Q879">
        <v>1</v>
      </c>
      <c r="R879" t="s">
        <v>719</v>
      </c>
      <c r="S879" t="s">
        <v>1261</v>
      </c>
      <c r="T879" t="s">
        <v>1779</v>
      </c>
      <c r="U879" t="s">
        <v>69</v>
      </c>
      <c r="V879" t="s">
        <v>1517</v>
      </c>
      <c r="W879">
        <v>95.99</v>
      </c>
      <c r="X879">
        <v>19.989999999999998</v>
      </c>
      <c r="Y879">
        <v>1</v>
      </c>
      <c r="Z879" t="s">
        <v>432</v>
      </c>
      <c r="AA879" t="s">
        <v>2331</v>
      </c>
      <c r="AF879" s="4"/>
      <c r="AG879" s="4"/>
      <c r="AH879" t="s">
        <v>70</v>
      </c>
      <c r="AI879" t="s">
        <v>232</v>
      </c>
      <c r="AJ879" t="s">
        <v>719</v>
      </c>
      <c r="AK879" t="s">
        <v>1261</v>
      </c>
      <c r="AL879" t="s">
        <v>1779</v>
      </c>
      <c r="AM879" t="s">
        <v>69</v>
      </c>
      <c r="AN879" t="s">
        <v>1517</v>
      </c>
      <c r="AO879" t="s">
        <v>432</v>
      </c>
      <c r="AP879" t="s">
        <v>2331</v>
      </c>
    </row>
    <row r="880" spans="1:42" x14ac:dyDescent="0.25">
      <c r="A880">
        <v>605</v>
      </c>
      <c r="B880">
        <v>99</v>
      </c>
      <c r="C880" s="4">
        <v>44085</v>
      </c>
      <c r="D880">
        <v>3</v>
      </c>
      <c r="E880" t="s">
        <v>34</v>
      </c>
      <c r="F880" t="s">
        <v>45</v>
      </c>
      <c r="G880" t="s">
        <v>56</v>
      </c>
      <c r="H880" t="s">
        <v>58</v>
      </c>
      <c r="I880" s="4">
        <v>43888</v>
      </c>
      <c r="J880">
        <v>5</v>
      </c>
      <c r="K880" t="s">
        <v>60</v>
      </c>
      <c r="L880" s="4">
        <v>43831</v>
      </c>
      <c r="M880" s="4">
        <v>43921</v>
      </c>
      <c r="N880">
        <v>1</v>
      </c>
      <c r="O880" t="s">
        <v>70</v>
      </c>
      <c r="P880" t="s">
        <v>232</v>
      </c>
      <c r="Q880">
        <v>1</v>
      </c>
      <c r="R880" t="s">
        <v>411</v>
      </c>
      <c r="S880" t="s">
        <v>973</v>
      </c>
      <c r="T880" t="s">
        <v>1506</v>
      </c>
      <c r="U880" t="s">
        <v>67</v>
      </c>
      <c r="V880" t="s">
        <v>1517</v>
      </c>
      <c r="W880">
        <v>287.85000000000002</v>
      </c>
      <c r="X880">
        <v>59.97</v>
      </c>
      <c r="Y880">
        <v>1</v>
      </c>
      <c r="Z880" t="s">
        <v>673</v>
      </c>
      <c r="AA880" t="s">
        <v>2348</v>
      </c>
      <c r="AF880" s="4"/>
      <c r="AG880" s="4"/>
      <c r="AH880" t="s">
        <v>70</v>
      </c>
      <c r="AI880" t="s">
        <v>232</v>
      </c>
      <c r="AJ880" t="s">
        <v>411</v>
      </c>
      <c r="AK880" t="s">
        <v>973</v>
      </c>
      <c r="AL880" t="s">
        <v>1506</v>
      </c>
      <c r="AM880" t="s">
        <v>67</v>
      </c>
      <c r="AN880" t="s">
        <v>1517</v>
      </c>
      <c r="AO880" t="s">
        <v>673</v>
      </c>
      <c r="AP880" t="s">
        <v>2348</v>
      </c>
    </row>
    <row r="881" spans="1:42" x14ac:dyDescent="0.25">
      <c r="A881">
        <v>606</v>
      </c>
      <c r="B881">
        <v>321</v>
      </c>
      <c r="C881" s="4">
        <v>44085</v>
      </c>
      <c r="D881">
        <v>9</v>
      </c>
      <c r="E881" t="s">
        <v>41</v>
      </c>
      <c r="F881" t="s">
        <v>52</v>
      </c>
      <c r="G881" t="s">
        <v>55</v>
      </c>
      <c r="H881" t="s">
        <v>57</v>
      </c>
      <c r="I881" s="4">
        <v>43737</v>
      </c>
      <c r="J881">
        <v>3</v>
      </c>
      <c r="K881" t="s">
        <v>59</v>
      </c>
      <c r="L881" s="4">
        <v>43615</v>
      </c>
      <c r="M881" s="4">
        <v>43830</v>
      </c>
      <c r="N881">
        <v>1</v>
      </c>
      <c r="O881" t="s">
        <v>65</v>
      </c>
      <c r="P881" t="s">
        <v>227</v>
      </c>
      <c r="Q881">
        <v>1</v>
      </c>
      <c r="R881" t="s">
        <v>685</v>
      </c>
      <c r="S881" t="s">
        <v>1227</v>
      </c>
      <c r="T881" t="s">
        <v>418</v>
      </c>
      <c r="U881" t="s">
        <v>80</v>
      </c>
      <c r="V881" t="s">
        <v>1517</v>
      </c>
      <c r="W881">
        <v>100</v>
      </c>
      <c r="X881">
        <v>39.979999999999997</v>
      </c>
      <c r="Y881">
        <v>1</v>
      </c>
      <c r="Z881" t="s">
        <v>431</v>
      </c>
      <c r="AA881" t="s">
        <v>2326</v>
      </c>
      <c r="AF881" s="4"/>
      <c r="AG881" s="4"/>
      <c r="AH881" t="s">
        <v>65</v>
      </c>
      <c r="AI881" t="s">
        <v>227</v>
      </c>
      <c r="AJ881" t="s">
        <v>685</v>
      </c>
      <c r="AK881" t="s">
        <v>1227</v>
      </c>
      <c r="AL881" t="s">
        <v>418</v>
      </c>
      <c r="AM881" t="s">
        <v>80</v>
      </c>
      <c r="AN881" t="s">
        <v>1517</v>
      </c>
      <c r="AO881" t="s">
        <v>431</v>
      </c>
      <c r="AP881" t="s">
        <v>2326</v>
      </c>
    </row>
    <row r="882" spans="1:42" x14ac:dyDescent="0.25">
      <c r="A882">
        <v>607</v>
      </c>
      <c r="B882">
        <v>400</v>
      </c>
      <c r="C882" s="4">
        <v>44085</v>
      </c>
      <c r="D882">
        <v>8</v>
      </c>
      <c r="E882" t="s">
        <v>43</v>
      </c>
      <c r="F882" t="s">
        <v>54</v>
      </c>
      <c r="G882" t="s">
        <v>56</v>
      </c>
      <c r="H882" t="s">
        <v>58</v>
      </c>
      <c r="I882" s="4">
        <v>43622</v>
      </c>
      <c r="J882">
        <v>2</v>
      </c>
      <c r="K882" t="s">
        <v>60</v>
      </c>
      <c r="L882" s="4">
        <v>43615</v>
      </c>
      <c r="M882" s="4">
        <v>43830</v>
      </c>
      <c r="N882">
        <v>1</v>
      </c>
      <c r="O882" t="s">
        <v>67</v>
      </c>
      <c r="P882" t="s">
        <v>229</v>
      </c>
      <c r="Q882">
        <v>1</v>
      </c>
      <c r="R882" t="s">
        <v>412</v>
      </c>
      <c r="S882" t="s">
        <v>974</v>
      </c>
      <c r="T882" t="s">
        <v>1507</v>
      </c>
      <c r="U882" t="s">
        <v>80</v>
      </c>
      <c r="V882" t="s">
        <v>1548</v>
      </c>
      <c r="W882">
        <v>57.78</v>
      </c>
      <c r="X882">
        <v>29.98</v>
      </c>
      <c r="Y882">
        <v>1</v>
      </c>
      <c r="Z882" t="s">
        <v>79</v>
      </c>
      <c r="AA882" t="s">
        <v>2349</v>
      </c>
      <c r="AF882" s="4"/>
      <c r="AG882" s="4"/>
      <c r="AH882" t="s">
        <v>67</v>
      </c>
      <c r="AI882" t="s">
        <v>229</v>
      </c>
      <c r="AJ882" t="s">
        <v>412</v>
      </c>
      <c r="AK882" t="s">
        <v>974</v>
      </c>
      <c r="AL882" t="s">
        <v>1507</v>
      </c>
      <c r="AM882" t="s">
        <v>80</v>
      </c>
      <c r="AN882" t="s">
        <v>1548</v>
      </c>
      <c r="AO882" t="s">
        <v>79</v>
      </c>
      <c r="AP882" t="s">
        <v>2349</v>
      </c>
    </row>
    <row r="883" spans="1:42" x14ac:dyDescent="0.25">
      <c r="A883">
        <v>608</v>
      </c>
      <c r="B883">
        <v>222</v>
      </c>
      <c r="C883" s="4">
        <v>44086</v>
      </c>
      <c r="D883">
        <v>9</v>
      </c>
      <c r="E883" t="s">
        <v>41</v>
      </c>
      <c r="F883" t="s">
        <v>52</v>
      </c>
      <c r="G883" t="s">
        <v>55</v>
      </c>
      <c r="H883" t="s">
        <v>57</v>
      </c>
      <c r="I883" s="4">
        <v>43729</v>
      </c>
      <c r="J883">
        <v>1</v>
      </c>
      <c r="K883" t="s">
        <v>61</v>
      </c>
      <c r="L883" s="4">
        <v>43615</v>
      </c>
      <c r="M883" s="4">
        <v>43830</v>
      </c>
      <c r="N883">
        <v>1</v>
      </c>
      <c r="O883" t="s">
        <v>69</v>
      </c>
      <c r="P883" t="s">
        <v>231</v>
      </c>
      <c r="Q883">
        <v>1</v>
      </c>
      <c r="R883" t="s">
        <v>393</v>
      </c>
      <c r="S883" t="s">
        <v>955</v>
      </c>
      <c r="T883" t="s">
        <v>1489</v>
      </c>
      <c r="U883" t="s">
        <v>80</v>
      </c>
      <c r="V883" t="s">
        <v>1577</v>
      </c>
      <c r="W883">
        <v>57.9</v>
      </c>
      <c r="X883">
        <v>49.98</v>
      </c>
      <c r="Y883">
        <v>1</v>
      </c>
      <c r="Z883" t="s">
        <v>78</v>
      </c>
      <c r="AA883" t="s">
        <v>2330</v>
      </c>
      <c r="AF883" s="4"/>
      <c r="AG883" s="4"/>
      <c r="AH883" t="s">
        <v>69</v>
      </c>
      <c r="AI883" t="s">
        <v>231</v>
      </c>
      <c r="AJ883" t="s">
        <v>393</v>
      </c>
      <c r="AK883" t="s">
        <v>955</v>
      </c>
      <c r="AL883" t="s">
        <v>1489</v>
      </c>
      <c r="AM883" t="s">
        <v>80</v>
      </c>
      <c r="AN883" t="s">
        <v>1577</v>
      </c>
      <c r="AO883" t="s">
        <v>78</v>
      </c>
      <c r="AP883" t="s">
        <v>2330</v>
      </c>
    </row>
    <row r="884" spans="1:42" x14ac:dyDescent="0.25">
      <c r="A884">
        <v>609</v>
      </c>
      <c r="B884">
        <v>384</v>
      </c>
      <c r="C884" s="4">
        <v>44086</v>
      </c>
      <c r="D884">
        <v>7</v>
      </c>
      <c r="E884" t="s">
        <v>35</v>
      </c>
      <c r="F884" t="s">
        <v>46</v>
      </c>
      <c r="G884" t="s">
        <v>56</v>
      </c>
      <c r="H884" t="s">
        <v>57</v>
      </c>
      <c r="I884" s="4">
        <v>43655</v>
      </c>
      <c r="J884">
        <v>1</v>
      </c>
      <c r="K884" t="s">
        <v>61</v>
      </c>
      <c r="L884" s="4">
        <v>43615</v>
      </c>
      <c r="M884" s="4">
        <v>43830</v>
      </c>
      <c r="N884">
        <v>1</v>
      </c>
      <c r="O884" t="s">
        <v>80</v>
      </c>
      <c r="P884" t="s">
        <v>242</v>
      </c>
      <c r="Q884">
        <v>1</v>
      </c>
      <c r="R884" t="s">
        <v>587</v>
      </c>
      <c r="S884" t="s">
        <v>1143</v>
      </c>
      <c r="T884" t="s">
        <v>1668</v>
      </c>
      <c r="U884" t="s">
        <v>80</v>
      </c>
      <c r="V884" t="s">
        <v>1548</v>
      </c>
      <c r="W884">
        <v>62.58</v>
      </c>
      <c r="X884">
        <v>29.98</v>
      </c>
      <c r="Y884">
        <v>1</v>
      </c>
      <c r="Z884" t="s">
        <v>79</v>
      </c>
      <c r="AA884" t="s">
        <v>2349</v>
      </c>
      <c r="AF884" s="4"/>
      <c r="AG884" s="4"/>
      <c r="AH884" t="s">
        <v>80</v>
      </c>
      <c r="AI884" t="s">
        <v>242</v>
      </c>
      <c r="AJ884" t="s">
        <v>587</v>
      </c>
      <c r="AK884" t="s">
        <v>1143</v>
      </c>
      <c r="AL884" t="s">
        <v>1668</v>
      </c>
      <c r="AM884" t="s">
        <v>80</v>
      </c>
      <c r="AN884" t="s">
        <v>1548</v>
      </c>
      <c r="AO884" t="s">
        <v>79</v>
      </c>
      <c r="AP884" t="s">
        <v>2349</v>
      </c>
    </row>
    <row r="885" spans="1:42" x14ac:dyDescent="0.25">
      <c r="A885">
        <v>610</v>
      </c>
      <c r="B885">
        <v>402</v>
      </c>
      <c r="C885" s="4">
        <v>44086</v>
      </c>
      <c r="D885">
        <v>10</v>
      </c>
      <c r="E885" t="s">
        <v>42</v>
      </c>
      <c r="F885" t="s">
        <v>53</v>
      </c>
      <c r="G885" t="s">
        <v>56</v>
      </c>
      <c r="H885" t="s">
        <v>57</v>
      </c>
      <c r="I885" s="4">
        <v>43883</v>
      </c>
      <c r="J885">
        <v>5</v>
      </c>
      <c r="K885" t="s">
        <v>60</v>
      </c>
      <c r="L885" s="4">
        <v>43831</v>
      </c>
      <c r="M885" s="4">
        <v>43921</v>
      </c>
      <c r="N885">
        <v>1</v>
      </c>
      <c r="O885" t="s">
        <v>90</v>
      </c>
      <c r="P885" t="s">
        <v>252</v>
      </c>
      <c r="Q885">
        <v>1</v>
      </c>
      <c r="R885" t="s">
        <v>90</v>
      </c>
      <c r="S885" t="s">
        <v>1040</v>
      </c>
      <c r="T885" t="s">
        <v>1598</v>
      </c>
      <c r="U885" t="s">
        <v>69</v>
      </c>
      <c r="V885" t="s">
        <v>1562</v>
      </c>
      <c r="W885">
        <v>219.99</v>
      </c>
      <c r="X885">
        <v>9.99</v>
      </c>
      <c r="Y885">
        <v>1</v>
      </c>
      <c r="Z885" t="s">
        <v>410</v>
      </c>
      <c r="AA885" t="s">
        <v>2359</v>
      </c>
      <c r="AF885" s="4"/>
      <c r="AG885" s="4"/>
      <c r="AH885" t="s">
        <v>90</v>
      </c>
      <c r="AI885" t="s">
        <v>252</v>
      </c>
      <c r="AJ885" t="s">
        <v>90</v>
      </c>
      <c r="AK885" t="s">
        <v>1040</v>
      </c>
      <c r="AL885" t="s">
        <v>1598</v>
      </c>
      <c r="AM885" t="s">
        <v>69</v>
      </c>
      <c r="AN885" t="s">
        <v>1562</v>
      </c>
      <c r="AO885" t="s">
        <v>410</v>
      </c>
      <c r="AP885" t="s">
        <v>2359</v>
      </c>
    </row>
    <row r="886" spans="1:42" x14ac:dyDescent="0.25">
      <c r="A886">
        <v>611</v>
      </c>
      <c r="B886">
        <v>97</v>
      </c>
      <c r="C886" s="4">
        <v>44087</v>
      </c>
      <c r="D886">
        <v>4</v>
      </c>
      <c r="E886" t="s">
        <v>40</v>
      </c>
      <c r="F886" t="s">
        <v>51</v>
      </c>
      <c r="G886" t="s">
        <v>56</v>
      </c>
      <c r="H886" t="s">
        <v>57</v>
      </c>
      <c r="I886" s="4">
        <v>43874</v>
      </c>
      <c r="J886">
        <v>6</v>
      </c>
      <c r="K886" t="s">
        <v>59</v>
      </c>
      <c r="L886" s="4">
        <v>43862</v>
      </c>
      <c r="M886" s="4">
        <v>43889</v>
      </c>
      <c r="N886">
        <v>1</v>
      </c>
      <c r="O886" t="s">
        <v>79</v>
      </c>
      <c r="P886" t="s">
        <v>241</v>
      </c>
      <c r="Q886">
        <v>1</v>
      </c>
      <c r="R886" t="s">
        <v>515</v>
      </c>
      <c r="S886" t="s">
        <v>1078</v>
      </c>
      <c r="T886" t="s">
        <v>1587</v>
      </c>
      <c r="U886" t="s">
        <v>67</v>
      </c>
      <c r="V886" t="s">
        <v>1548</v>
      </c>
      <c r="W886">
        <v>164.97</v>
      </c>
      <c r="X886">
        <v>44.97</v>
      </c>
      <c r="Y886">
        <v>1</v>
      </c>
      <c r="Z886" t="s">
        <v>86</v>
      </c>
      <c r="AA886" t="s">
        <v>2350</v>
      </c>
      <c r="AF886" s="4"/>
      <c r="AG886" s="4"/>
      <c r="AH886" t="s">
        <v>79</v>
      </c>
      <c r="AI886" t="s">
        <v>241</v>
      </c>
      <c r="AJ886" t="s">
        <v>515</v>
      </c>
      <c r="AK886" t="s">
        <v>1078</v>
      </c>
      <c r="AL886" t="s">
        <v>1587</v>
      </c>
      <c r="AM886" t="s">
        <v>67</v>
      </c>
      <c r="AN886" t="s">
        <v>1548</v>
      </c>
      <c r="AO886" t="s">
        <v>86</v>
      </c>
      <c r="AP886" t="s">
        <v>2350</v>
      </c>
    </row>
    <row r="887" spans="1:42" x14ac:dyDescent="0.25">
      <c r="A887">
        <v>612</v>
      </c>
      <c r="B887">
        <v>176</v>
      </c>
      <c r="C887" s="4">
        <v>44088</v>
      </c>
      <c r="D887">
        <v>3</v>
      </c>
      <c r="E887" t="s">
        <v>34</v>
      </c>
      <c r="F887" t="s">
        <v>45</v>
      </c>
      <c r="G887" t="s">
        <v>55</v>
      </c>
      <c r="H887" t="s">
        <v>58</v>
      </c>
      <c r="I887" s="4">
        <v>43639</v>
      </c>
      <c r="J887">
        <v>1</v>
      </c>
      <c r="K887" t="s">
        <v>61</v>
      </c>
      <c r="L887" s="4">
        <v>43615</v>
      </c>
      <c r="M887" s="4">
        <v>43830</v>
      </c>
      <c r="N887">
        <v>2</v>
      </c>
      <c r="O887" t="s">
        <v>118</v>
      </c>
      <c r="P887" t="s">
        <v>280</v>
      </c>
      <c r="Q887">
        <v>2</v>
      </c>
      <c r="R887" t="s">
        <v>751</v>
      </c>
      <c r="S887" t="s">
        <v>1291</v>
      </c>
      <c r="T887" t="s">
        <v>1808</v>
      </c>
      <c r="U887" t="s">
        <v>71</v>
      </c>
      <c r="V887" t="s">
        <v>2039</v>
      </c>
      <c r="W887">
        <v>63.94</v>
      </c>
      <c r="X887">
        <v>24.98</v>
      </c>
      <c r="Y887">
        <v>2</v>
      </c>
      <c r="Z887" t="s">
        <v>2101</v>
      </c>
      <c r="AA887" t="s">
        <v>2371</v>
      </c>
      <c r="AF887" s="4"/>
      <c r="AG887" s="4"/>
      <c r="AH887" t="s">
        <v>90</v>
      </c>
      <c r="AI887" t="s">
        <v>252</v>
      </c>
      <c r="AJ887" t="s">
        <v>593</v>
      </c>
      <c r="AK887" t="s">
        <v>1149</v>
      </c>
      <c r="AL887" t="s">
        <v>1529</v>
      </c>
      <c r="AM887" t="s">
        <v>69</v>
      </c>
      <c r="AN887" t="s">
        <v>1562</v>
      </c>
      <c r="AO887" t="s">
        <v>410</v>
      </c>
      <c r="AP887" t="s">
        <v>2359</v>
      </c>
    </row>
    <row r="888" spans="1:42" x14ac:dyDescent="0.25">
      <c r="A888">
        <v>612</v>
      </c>
      <c r="B888">
        <v>176</v>
      </c>
      <c r="C888" s="4">
        <v>44088</v>
      </c>
      <c r="D888">
        <v>3</v>
      </c>
      <c r="E888" t="s">
        <v>34</v>
      </c>
      <c r="F888" t="s">
        <v>45</v>
      </c>
      <c r="G888" t="s">
        <v>55</v>
      </c>
      <c r="H888" t="s">
        <v>58</v>
      </c>
      <c r="I888" s="4">
        <v>43639</v>
      </c>
      <c r="J888">
        <v>1</v>
      </c>
      <c r="K888" t="s">
        <v>61</v>
      </c>
      <c r="L888" s="4">
        <v>43615</v>
      </c>
      <c r="M888" s="4">
        <v>43830</v>
      </c>
      <c r="N888">
        <v>2</v>
      </c>
      <c r="O888" t="s">
        <v>118</v>
      </c>
      <c r="P888" t="s">
        <v>280</v>
      </c>
      <c r="Q888">
        <v>2</v>
      </c>
      <c r="R888" t="s">
        <v>751</v>
      </c>
      <c r="S888" t="s">
        <v>1291</v>
      </c>
      <c r="T888" t="s">
        <v>1808</v>
      </c>
      <c r="U888" t="s">
        <v>71</v>
      </c>
      <c r="V888" t="s">
        <v>2039</v>
      </c>
      <c r="W888">
        <v>63.94</v>
      </c>
      <c r="X888">
        <v>24.98</v>
      </c>
      <c r="Y888">
        <v>2</v>
      </c>
      <c r="Z888" t="s">
        <v>2101</v>
      </c>
      <c r="AA888" t="s">
        <v>2371</v>
      </c>
      <c r="AF888" s="4"/>
      <c r="AG888" s="4"/>
      <c r="AH888" t="s">
        <v>79</v>
      </c>
      <c r="AI888" t="s">
        <v>241</v>
      </c>
      <c r="AJ888" t="s">
        <v>634</v>
      </c>
      <c r="AK888" t="s">
        <v>1182</v>
      </c>
      <c r="AL888" t="s">
        <v>1614</v>
      </c>
      <c r="AM888" t="s">
        <v>69</v>
      </c>
      <c r="AN888" t="s">
        <v>1548</v>
      </c>
      <c r="AO888" t="s">
        <v>455</v>
      </c>
      <c r="AP888" t="s">
        <v>2340</v>
      </c>
    </row>
    <row r="889" spans="1:42" x14ac:dyDescent="0.25">
      <c r="A889">
        <v>613</v>
      </c>
      <c r="B889">
        <v>242</v>
      </c>
      <c r="C889" s="4">
        <v>44088</v>
      </c>
      <c r="D889">
        <v>6</v>
      </c>
      <c r="E889" t="s">
        <v>33</v>
      </c>
      <c r="F889" t="s">
        <v>44</v>
      </c>
      <c r="G889" t="s">
        <v>56</v>
      </c>
      <c r="H889" t="s">
        <v>57</v>
      </c>
      <c r="I889" s="4">
        <v>43708</v>
      </c>
      <c r="J889">
        <v>2</v>
      </c>
      <c r="K889" t="s">
        <v>60</v>
      </c>
      <c r="L889" s="4">
        <v>43615</v>
      </c>
      <c r="M889" s="4">
        <v>43830</v>
      </c>
      <c r="N889">
        <v>3</v>
      </c>
      <c r="O889" t="s">
        <v>182</v>
      </c>
      <c r="P889" t="s">
        <v>344</v>
      </c>
      <c r="Q889">
        <v>3</v>
      </c>
      <c r="R889" t="s">
        <v>752</v>
      </c>
      <c r="S889" t="s">
        <v>1292</v>
      </c>
      <c r="T889" t="s">
        <v>1809</v>
      </c>
      <c r="U889" t="s">
        <v>2007</v>
      </c>
      <c r="V889" t="s">
        <v>2033</v>
      </c>
      <c r="W889">
        <v>136.91999999999999</v>
      </c>
      <c r="X889">
        <v>54.96</v>
      </c>
      <c r="Y889">
        <v>3</v>
      </c>
      <c r="Z889" t="s">
        <v>2228</v>
      </c>
      <c r="AA889" t="s">
        <v>2520</v>
      </c>
      <c r="AF889" s="4"/>
      <c r="AG889" s="4"/>
      <c r="AH889" t="s">
        <v>79</v>
      </c>
      <c r="AI889" t="s">
        <v>241</v>
      </c>
      <c r="AJ889" t="s">
        <v>566</v>
      </c>
      <c r="AK889" t="s">
        <v>1067</v>
      </c>
      <c r="AL889" t="s">
        <v>1649</v>
      </c>
      <c r="AM889" t="s">
        <v>80</v>
      </c>
      <c r="AN889" t="s">
        <v>1548</v>
      </c>
      <c r="AO889" t="s">
        <v>65</v>
      </c>
      <c r="AP889" t="s">
        <v>2343</v>
      </c>
    </row>
    <row r="890" spans="1:42" x14ac:dyDescent="0.25">
      <c r="A890">
        <v>613</v>
      </c>
      <c r="B890">
        <v>242</v>
      </c>
      <c r="C890" s="4">
        <v>44088</v>
      </c>
      <c r="D890">
        <v>6</v>
      </c>
      <c r="E890" t="s">
        <v>33</v>
      </c>
      <c r="F890" t="s">
        <v>44</v>
      </c>
      <c r="G890" t="s">
        <v>56</v>
      </c>
      <c r="H890" t="s">
        <v>57</v>
      </c>
      <c r="I890" s="4">
        <v>43708</v>
      </c>
      <c r="J890">
        <v>2</v>
      </c>
      <c r="K890" t="s">
        <v>60</v>
      </c>
      <c r="L890" s="4">
        <v>43615</v>
      </c>
      <c r="M890" s="4">
        <v>43830</v>
      </c>
      <c r="N890">
        <v>3</v>
      </c>
      <c r="O890" t="s">
        <v>182</v>
      </c>
      <c r="P890" t="s">
        <v>344</v>
      </c>
      <c r="Q890">
        <v>3</v>
      </c>
      <c r="R890" t="s">
        <v>752</v>
      </c>
      <c r="S890" t="s">
        <v>1292</v>
      </c>
      <c r="T890" t="s">
        <v>1809</v>
      </c>
      <c r="U890" t="s">
        <v>2007</v>
      </c>
      <c r="V890" t="s">
        <v>2033</v>
      </c>
      <c r="W890">
        <v>136.91999999999999</v>
      </c>
      <c r="X890">
        <v>54.96</v>
      </c>
      <c r="Y890">
        <v>3</v>
      </c>
      <c r="Z890" t="s">
        <v>2228</v>
      </c>
      <c r="AA890" t="s">
        <v>2520</v>
      </c>
      <c r="AF890" s="4"/>
      <c r="AG890" s="4"/>
      <c r="AH890" t="s">
        <v>90</v>
      </c>
      <c r="AI890" t="s">
        <v>252</v>
      </c>
      <c r="AJ890" t="s">
        <v>431</v>
      </c>
      <c r="AK890" t="s">
        <v>994</v>
      </c>
      <c r="AL890" t="s">
        <v>1526</v>
      </c>
      <c r="AM890" t="s">
        <v>69</v>
      </c>
      <c r="AN890" t="s">
        <v>1562</v>
      </c>
      <c r="AO890" t="s">
        <v>410</v>
      </c>
      <c r="AP890" t="s">
        <v>2359</v>
      </c>
    </row>
    <row r="891" spans="1:42" x14ac:dyDescent="0.25">
      <c r="A891">
        <v>613</v>
      </c>
      <c r="B891">
        <v>242</v>
      </c>
      <c r="C891" s="4">
        <v>44088</v>
      </c>
      <c r="D891">
        <v>6</v>
      </c>
      <c r="E891" t="s">
        <v>33</v>
      </c>
      <c r="F891" t="s">
        <v>44</v>
      </c>
      <c r="G891" t="s">
        <v>56</v>
      </c>
      <c r="H891" t="s">
        <v>57</v>
      </c>
      <c r="I891" s="4">
        <v>43708</v>
      </c>
      <c r="J891">
        <v>2</v>
      </c>
      <c r="K891" t="s">
        <v>60</v>
      </c>
      <c r="L891" s="4">
        <v>43615</v>
      </c>
      <c r="M891" s="4">
        <v>43830</v>
      </c>
      <c r="N891">
        <v>3</v>
      </c>
      <c r="O891" t="s">
        <v>182</v>
      </c>
      <c r="P891" t="s">
        <v>344</v>
      </c>
      <c r="Q891">
        <v>3</v>
      </c>
      <c r="R891" t="s">
        <v>752</v>
      </c>
      <c r="S891" t="s">
        <v>1292</v>
      </c>
      <c r="T891" t="s">
        <v>1809</v>
      </c>
      <c r="U891" t="s">
        <v>2007</v>
      </c>
      <c r="V891" t="s">
        <v>2033</v>
      </c>
      <c r="W891">
        <v>136.91999999999999</v>
      </c>
      <c r="X891">
        <v>54.96</v>
      </c>
      <c r="Y891">
        <v>3</v>
      </c>
      <c r="Z891" t="s">
        <v>2228</v>
      </c>
      <c r="AA891" t="s">
        <v>2520</v>
      </c>
      <c r="AF891" s="4"/>
      <c r="AG891" s="4"/>
      <c r="AH891" t="s">
        <v>67</v>
      </c>
      <c r="AI891" t="s">
        <v>229</v>
      </c>
      <c r="AJ891" t="s">
        <v>391</v>
      </c>
      <c r="AK891" t="s">
        <v>953</v>
      </c>
      <c r="AL891" t="s">
        <v>1487</v>
      </c>
      <c r="AM891" t="s">
        <v>69</v>
      </c>
      <c r="AN891" t="s">
        <v>1548</v>
      </c>
      <c r="AO891" t="s">
        <v>90</v>
      </c>
      <c r="AP891" t="s">
        <v>2328</v>
      </c>
    </row>
    <row r="892" spans="1:42" x14ac:dyDescent="0.25">
      <c r="A892">
        <v>614</v>
      </c>
      <c r="B892">
        <v>352</v>
      </c>
      <c r="C892" s="4">
        <v>44088</v>
      </c>
      <c r="D892">
        <v>2</v>
      </c>
      <c r="E892" t="s">
        <v>38</v>
      </c>
      <c r="F892" t="s">
        <v>49</v>
      </c>
      <c r="G892" t="s">
        <v>55</v>
      </c>
      <c r="H892" t="s">
        <v>58</v>
      </c>
      <c r="I892" s="4">
        <v>43686</v>
      </c>
      <c r="J892">
        <v>2</v>
      </c>
      <c r="K892" t="s">
        <v>60</v>
      </c>
      <c r="L892" s="4">
        <v>43615</v>
      </c>
      <c r="M892" s="4">
        <v>43830</v>
      </c>
      <c r="N892">
        <v>1</v>
      </c>
      <c r="O892" t="s">
        <v>65</v>
      </c>
      <c r="P892" t="s">
        <v>227</v>
      </c>
      <c r="Q892">
        <v>1</v>
      </c>
      <c r="R892" t="s">
        <v>519</v>
      </c>
      <c r="S892" t="s">
        <v>1083</v>
      </c>
      <c r="T892" t="s">
        <v>1609</v>
      </c>
      <c r="U892" t="s">
        <v>69</v>
      </c>
      <c r="V892" t="s">
        <v>1517</v>
      </c>
      <c r="W892">
        <v>13.49</v>
      </c>
      <c r="X892">
        <v>19.989999999999998</v>
      </c>
      <c r="Y892">
        <v>1</v>
      </c>
      <c r="Z892" t="s">
        <v>431</v>
      </c>
      <c r="AA892" t="s">
        <v>2326</v>
      </c>
      <c r="AF892" s="4"/>
      <c r="AG892" s="4"/>
      <c r="AH892" t="s">
        <v>65</v>
      </c>
      <c r="AI892" t="s">
        <v>227</v>
      </c>
      <c r="AJ892" t="s">
        <v>519</v>
      </c>
      <c r="AK892" t="s">
        <v>1083</v>
      </c>
      <c r="AL892" t="s">
        <v>1609</v>
      </c>
      <c r="AM892" t="s">
        <v>69</v>
      </c>
      <c r="AN892" t="s">
        <v>1517</v>
      </c>
      <c r="AO892" t="s">
        <v>431</v>
      </c>
      <c r="AP892" t="s">
        <v>2326</v>
      </c>
    </row>
    <row r="893" spans="1:42" x14ac:dyDescent="0.25">
      <c r="A893">
        <v>615</v>
      </c>
      <c r="B893">
        <v>266</v>
      </c>
      <c r="C893" s="4">
        <v>44089</v>
      </c>
      <c r="D893">
        <v>10</v>
      </c>
      <c r="E893" t="s">
        <v>42</v>
      </c>
      <c r="F893" t="s">
        <v>53</v>
      </c>
      <c r="G893" t="s">
        <v>55</v>
      </c>
      <c r="H893" t="s">
        <v>57</v>
      </c>
      <c r="I893" s="4">
        <v>43673</v>
      </c>
      <c r="J893">
        <v>2</v>
      </c>
      <c r="K893" t="s">
        <v>60</v>
      </c>
      <c r="L893" s="4">
        <v>43615</v>
      </c>
      <c r="M893" s="4">
        <v>43830</v>
      </c>
      <c r="N893">
        <v>1</v>
      </c>
      <c r="O893" t="s">
        <v>70</v>
      </c>
      <c r="P893" t="s">
        <v>232</v>
      </c>
      <c r="Q893">
        <v>1</v>
      </c>
      <c r="R893" t="s">
        <v>753</v>
      </c>
      <c r="S893" t="s">
        <v>1077</v>
      </c>
      <c r="T893" t="s">
        <v>598</v>
      </c>
      <c r="U893" t="s">
        <v>80</v>
      </c>
      <c r="V893" t="s">
        <v>1517</v>
      </c>
      <c r="W893">
        <v>70</v>
      </c>
      <c r="X893">
        <v>39.979999999999997</v>
      </c>
      <c r="Y893">
        <v>1</v>
      </c>
      <c r="Z893" t="s">
        <v>673</v>
      </c>
      <c r="AA893" t="s">
        <v>2348</v>
      </c>
      <c r="AF893" s="4"/>
      <c r="AG893" s="4"/>
      <c r="AH893" t="s">
        <v>70</v>
      </c>
      <c r="AI893" t="s">
        <v>232</v>
      </c>
      <c r="AJ893" t="s">
        <v>753</v>
      </c>
      <c r="AK893" t="s">
        <v>1077</v>
      </c>
      <c r="AL893" t="s">
        <v>598</v>
      </c>
      <c r="AM893" t="s">
        <v>80</v>
      </c>
      <c r="AN893" t="s">
        <v>1517</v>
      </c>
      <c r="AO893" t="s">
        <v>673</v>
      </c>
      <c r="AP893" t="s">
        <v>2348</v>
      </c>
    </row>
    <row r="894" spans="1:42" x14ac:dyDescent="0.25">
      <c r="A894">
        <v>616</v>
      </c>
      <c r="B894">
        <v>227</v>
      </c>
      <c r="C894" s="4">
        <v>44094</v>
      </c>
      <c r="D894">
        <v>10</v>
      </c>
      <c r="E894" t="s">
        <v>42</v>
      </c>
      <c r="F894" t="s">
        <v>53</v>
      </c>
      <c r="G894" t="s">
        <v>56</v>
      </c>
      <c r="H894" t="s">
        <v>57</v>
      </c>
      <c r="I894" s="4">
        <v>43613</v>
      </c>
      <c r="J894">
        <v>2</v>
      </c>
      <c r="L894" s="4"/>
      <c r="M894" s="4"/>
      <c r="N894">
        <v>1</v>
      </c>
      <c r="O894" t="s">
        <v>86</v>
      </c>
      <c r="P894" t="s">
        <v>248</v>
      </c>
      <c r="Q894">
        <v>1</v>
      </c>
      <c r="R894" t="s">
        <v>419</v>
      </c>
      <c r="S894" t="s">
        <v>981</v>
      </c>
      <c r="T894" t="s">
        <v>1514</v>
      </c>
      <c r="U894" t="s">
        <v>67</v>
      </c>
      <c r="V894" t="s">
        <v>1577</v>
      </c>
      <c r="W894">
        <v>173.85</v>
      </c>
      <c r="X894">
        <v>74.97</v>
      </c>
      <c r="Y894">
        <v>1</v>
      </c>
      <c r="Z894" t="s">
        <v>547</v>
      </c>
      <c r="AA894" t="s">
        <v>2354</v>
      </c>
      <c r="AF894" s="4"/>
      <c r="AG894" s="4"/>
      <c r="AH894" t="s">
        <v>86</v>
      </c>
      <c r="AI894" t="s">
        <v>248</v>
      </c>
      <c r="AJ894" t="s">
        <v>419</v>
      </c>
      <c r="AK894" t="s">
        <v>981</v>
      </c>
      <c r="AL894" t="s">
        <v>1514</v>
      </c>
      <c r="AM894" t="s">
        <v>67</v>
      </c>
      <c r="AN894" t="s">
        <v>1577</v>
      </c>
      <c r="AO894" t="s">
        <v>547</v>
      </c>
      <c r="AP894" t="s">
        <v>2354</v>
      </c>
    </row>
    <row r="895" spans="1:42" x14ac:dyDescent="0.25">
      <c r="A895">
        <v>617</v>
      </c>
      <c r="B895">
        <v>441</v>
      </c>
      <c r="C895" s="4">
        <v>44094</v>
      </c>
      <c r="D895">
        <v>5</v>
      </c>
      <c r="E895" t="s">
        <v>36</v>
      </c>
      <c r="F895" t="s">
        <v>47</v>
      </c>
      <c r="G895" t="s">
        <v>55</v>
      </c>
      <c r="H895" t="s">
        <v>57</v>
      </c>
      <c r="I895" s="4">
        <v>43541</v>
      </c>
      <c r="J895">
        <v>2</v>
      </c>
      <c r="L895" s="4"/>
      <c r="M895" s="4"/>
      <c r="N895">
        <v>1</v>
      </c>
      <c r="O895" t="s">
        <v>80</v>
      </c>
      <c r="P895" t="s">
        <v>242</v>
      </c>
      <c r="Q895">
        <v>1</v>
      </c>
      <c r="R895" t="s">
        <v>486</v>
      </c>
      <c r="S895" t="s">
        <v>1049</v>
      </c>
      <c r="T895" t="s">
        <v>1533</v>
      </c>
      <c r="U895" t="s">
        <v>67</v>
      </c>
      <c r="V895" t="s">
        <v>1548</v>
      </c>
      <c r="W895">
        <v>179.97</v>
      </c>
      <c r="X895">
        <v>44.97</v>
      </c>
      <c r="Y895">
        <v>1</v>
      </c>
      <c r="Z895" t="s">
        <v>79</v>
      </c>
      <c r="AA895" t="s">
        <v>2349</v>
      </c>
      <c r="AF895" s="4"/>
      <c r="AG895" s="4"/>
      <c r="AH895" t="s">
        <v>80</v>
      </c>
      <c r="AI895" t="s">
        <v>242</v>
      </c>
      <c r="AJ895" t="s">
        <v>486</v>
      </c>
      <c r="AK895" t="s">
        <v>1049</v>
      </c>
      <c r="AL895" t="s">
        <v>1533</v>
      </c>
      <c r="AM895" t="s">
        <v>67</v>
      </c>
      <c r="AN895" t="s">
        <v>1548</v>
      </c>
      <c r="AO895" t="s">
        <v>79</v>
      </c>
      <c r="AP895" t="s">
        <v>2349</v>
      </c>
    </row>
    <row r="896" spans="1:42" x14ac:dyDescent="0.25">
      <c r="A896">
        <v>618</v>
      </c>
      <c r="B896">
        <v>125</v>
      </c>
      <c r="C896" s="4">
        <v>44096</v>
      </c>
      <c r="D896">
        <v>2</v>
      </c>
      <c r="E896" t="s">
        <v>38</v>
      </c>
      <c r="F896" t="s">
        <v>49</v>
      </c>
      <c r="G896" t="s">
        <v>55</v>
      </c>
      <c r="H896" t="s">
        <v>58</v>
      </c>
      <c r="I896" s="4">
        <v>44031</v>
      </c>
      <c r="J896">
        <v>8</v>
      </c>
      <c r="K896" t="s">
        <v>60</v>
      </c>
      <c r="L896" s="4">
        <v>44000</v>
      </c>
      <c r="M896" s="4">
        <v>44073</v>
      </c>
      <c r="N896">
        <v>1</v>
      </c>
      <c r="O896" t="s">
        <v>86</v>
      </c>
      <c r="P896" t="s">
        <v>248</v>
      </c>
      <c r="Q896">
        <v>1</v>
      </c>
      <c r="R896" t="s">
        <v>419</v>
      </c>
      <c r="S896" t="s">
        <v>981</v>
      </c>
      <c r="T896" t="s">
        <v>1514</v>
      </c>
      <c r="U896" t="s">
        <v>69</v>
      </c>
      <c r="V896" t="s">
        <v>1577</v>
      </c>
      <c r="W896">
        <v>57.95</v>
      </c>
      <c r="X896">
        <v>24.99</v>
      </c>
      <c r="Y896">
        <v>1</v>
      </c>
      <c r="Z896" t="s">
        <v>547</v>
      </c>
      <c r="AA896" t="s">
        <v>2354</v>
      </c>
      <c r="AF896" s="4"/>
      <c r="AG896" s="4"/>
      <c r="AH896" t="s">
        <v>86</v>
      </c>
      <c r="AI896" t="s">
        <v>248</v>
      </c>
      <c r="AJ896" t="s">
        <v>419</v>
      </c>
      <c r="AK896" t="s">
        <v>981</v>
      </c>
      <c r="AL896" t="s">
        <v>1514</v>
      </c>
      <c r="AM896" t="s">
        <v>69</v>
      </c>
      <c r="AN896" t="s">
        <v>1577</v>
      </c>
      <c r="AO896" t="s">
        <v>547</v>
      </c>
      <c r="AP896" t="s">
        <v>2354</v>
      </c>
    </row>
    <row r="897" spans="1:42" x14ac:dyDescent="0.25">
      <c r="A897">
        <v>619</v>
      </c>
      <c r="B897">
        <v>329</v>
      </c>
      <c r="C897" s="4">
        <v>44096</v>
      </c>
      <c r="D897">
        <v>7</v>
      </c>
      <c r="E897" t="s">
        <v>35</v>
      </c>
      <c r="F897" t="s">
        <v>46</v>
      </c>
      <c r="G897" t="s">
        <v>56</v>
      </c>
      <c r="H897" t="s">
        <v>58</v>
      </c>
      <c r="I897" s="4">
        <v>43863</v>
      </c>
      <c r="J897">
        <v>6</v>
      </c>
      <c r="K897" t="s">
        <v>59</v>
      </c>
      <c r="L897" s="4">
        <v>43862</v>
      </c>
      <c r="M897" s="4">
        <v>43889</v>
      </c>
      <c r="N897">
        <v>2</v>
      </c>
      <c r="O897" t="s">
        <v>124</v>
      </c>
      <c r="P897" t="s">
        <v>286</v>
      </c>
      <c r="Q897">
        <v>2</v>
      </c>
      <c r="R897" t="s">
        <v>754</v>
      </c>
      <c r="S897" t="s">
        <v>1293</v>
      </c>
      <c r="T897" t="s">
        <v>1810</v>
      </c>
      <c r="U897" t="s">
        <v>110</v>
      </c>
      <c r="V897" t="s">
        <v>1869</v>
      </c>
      <c r="W897">
        <v>629.94000000000005</v>
      </c>
      <c r="X897">
        <v>89.94</v>
      </c>
      <c r="Y897">
        <v>2</v>
      </c>
      <c r="Z897" t="s">
        <v>2221</v>
      </c>
      <c r="AA897" t="s">
        <v>2510</v>
      </c>
      <c r="AF897" s="4"/>
      <c r="AG897" s="4"/>
      <c r="AH897" t="s">
        <v>67</v>
      </c>
      <c r="AI897" t="s">
        <v>229</v>
      </c>
      <c r="AJ897" t="s">
        <v>439</v>
      </c>
      <c r="AK897" t="s">
        <v>1001</v>
      </c>
      <c r="AL897" t="s">
        <v>1533</v>
      </c>
      <c r="AM897" t="s">
        <v>67</v>
      </c>
      <c r="AN897" t="s">
        <v>1548</v>
      </c>
      <c r="AO897" t="s">
        <v>84</v>
      </c>
      <c r="AP897" t="s">
        <v>2366</v>
      </c>
    </row>
    <row r="898" spans="1:42" x14ac:dyDescent="0.25">
      <c r="A898">
        <v>619</v>
      </c>
      <c r="B898">
        <v>329</v>
      </c>
      <c r="C898" s="4">
        <v>44096</v>
      </c>
      <c r="D898">
        <v>7</v>
      </c>
      <c r="E898" t="s">
        <v>35</v>
      </c>
      <c r="F898" t="s">
        <v>46</v>
      </c>
      <c r="G898" t="s">
        <v>56</v>
      </c>
      <c r="H898" t="s">
        <v>58</v>
      </c>
      <c r="I898" s="4">
        <v>43863</v>
      </c>
      <c r="J898">
        <v>6</v>
      </c>
      <c r="K898" t="s">
        <v>59</v>
      </c>
      <c r="L898" s="4">
        <v>43862</v>
      </c>
      <c r="M898" s="4">
        <v>43889</v>
      </c>
      <c r="N898">
        <v>2</v>
      </c>
      <c r="O898" t="s">
        <v>124</v>
      </c>
      <c r="P898" t="s">
        <v>286</v>
      </c>
      <c r="Q898">
        <v>2</v>
      </c>
      <c r="R898" t="s">
        <v>754</v>
      </c>
      <c r="S898" t="s">
        <v>1293</v>
      </c>
      <c r="T898" t="s">
        <v>1810</v>
      </c>
      <c r="U898" t="s">
        <v>110</v>
      </c>
      <c r="V898" t="s">
        <v>1869</v>
      </c>
      <c r="W898">
        <v>629.94000000000005</v>
      </c>
      <c r="X898">
        <v>89.94</v>
      </c>
      <c r="Y898">
        <v>2</v>
      </c>
      <c r="Z898" t="s">
        <v>2221</v>
      </c>
      <c r="AA898" t="s">
        <v>2510</v>
      </c>
      <c r="AF898" s="4"/>
      <c r="AG898" s="4"/>
      <c r="AH898" t="s">
        <v>78</v>
      </c>
      <c r="AI898" t="s">
        <v>240</v>
      </c>
      <c r="AJ898" t="s">
        <v>668</v>
      </c>
      <c r="AK898" t="s">
        <v>1212</v>
      </c>
      <c r="AL898" t="s">
        <v>1735</v>
      </c>
      <c r="AM898" t="s">
        <v>67</v>
      </c>
      <c r="AN898" t="s">
        <v>1548</v>
      </c>
      <c r="AO898" t="s">
        <v>393</v>
      </c>
      <c r="AP898" t="s">
        <v>2345</v>
      </c>
    </row>
    <row r="899" spans="1:42" x14ac:dyDescent="0.25">
      <c r="A899">
        <v>620</v>
      </c>
      <c r="B899">
        <v>439</v>
      </c>
      <c r="C899" s="4">
        <v>44096</v>
      </c>
      <c r="D899">
        <v>6</v>
      </c>
      <c r="E899" t="s">
        <v>33</v>
      </c>
      <c r="F899" t="s">
        <v>44</v>
      </c>
      <c r="G899" t="s">
        <v>55</v>
      </c>
      <c r="H899" t="s">
        <v>58</v>
      </c>
      <c r="I899" s="4">
        <v>43931</v>
      </c>
      <c r="J899">
        <v>7</v>
      </c>
      <c r="K899" t="s">
        <v>61</v>
      </c>
      <c r="L899" s="4">
        <v>43915</v>
      </c>
      <c r="M899" s="4">
        <v>44012</v>
      </c>
      <c r="N899">
        <v>1</v>
      </c>
      <c r="O899" t="s">
        <v>80</v>
      </c>
      <c r="P899" t="s">
        <v>242</v>
      </c>
      <c r="Q899">
        <v>1</v>
      </c>
      <c r="R899" t="s">
        <v>587</v>
      </c>
      <c r="S899" t="s">
        <v>1143</v>
      </c>
      <c r="T899" t="s">
        <v>1668</v>
      </c>
      <c r="U899" t="s">
        <v>67</v>
      </c>
      <c r="V899" t="s">
        <v>1548</v>
      </c>
      <c r="W899">
        <v>93.87</v>
      </c>
      <c r="X899">
        <v>44.97</v>
      </c>
      <c r="Y899">
        <v>1</v>
      </c>
      <c r="Z899" t="s">
        <v>79</v>
      </c>
      <c r="AA899" t="s">
        <v>2349</v>
      </c>
      <c r="AF899" s="4"/>
      <c r="AG899" s="4"/>
      <c r="AH899" t="s">
        <v>80</v>
      </c>
      <c r="AI899" t="s">
        <v>242</v>
      </c>
      <c r="AJ899" t="s">
        <v>587</v>
      </c>
      <c r="AK899" t="s">
        <v>1143</v>
      </c>
      <c r="AL899" t="s">
        <v>1668</v>
      </c>
      <c r="AM899" t="s">
        <v>67</v>
      </c>
      <c r="AN899" t="s">
        <v>1548</v>
      </c>
      <c r="AO899" t="s">
        <v>79</v>
      </c>
      <c r="AP899" t="s">
        <v>2349</v>
      </c>
    </row>
    <row r="900" spans="1:42" x14ac:dyDescent="0.25">
      <c r="A900">
        <v>621</v>
      </c>
      <c r="B900">
        <v>316</v>
      </c>
      <c r="C900" s="4">
        <v>44097</v>
      </c>
      <c r="D900">
        <v>6</v>
      </c>
      <c r="E900" t="s">
        <v>33</v>
      </c>
      <c r="F900" t="s">
        <v>44</v>
      </c>
      <c r="G900" t="s">
        <v>55</v>
      </c>
      <c r="H900" t="s">
        <v>58</v>
      </c>
      <c r="I900" s="4">
        <v>43559</v>
      </c>
      <c r="J900">
        <v>2</v>
      </c>
      <c r="L900" s="4"/>
      <c r="M900" s="4"/>
      <c r="N900">
        <v>2</v>
      </c>
      <c r="O900" t="s">
        <v>181</v>
      </c>
      <c r="P900" t="s">
        <v>343</v>
      </c>
      <c r="Q900">
        <v>2</v>
      </c>
      <c r="R900" t="s">
        <v>755</v>
      </c>
      <c r="S900" t="s">
        <v>1294</v>
      </c>
      <c r="T900" t="s">
        <v>1811</v>
      </c>
      <c r="U900" t="s">
        <v>75</v>
      </c>
      <c r="V900" t="s">
        <v>1902</v>
      </c>
      <c r="W900">
        <v>596.9</v>
      </c>
      <c r="X900">
        <v>114.95</v>
      </c>
      <c r="Y900">
        <v>2</v>
      </c>
      <c r="Z900" t="s">
        <v>2229</v>
      </c>
      <c r="AA900" t="s">
        <v>2521</v>
      </c>
      <c r="AF900" s="4"/>
      <c r="AG900" s="4"/>
      <c r="AH900" t="s">
        <v>70</v>
      </c>
      <c r="AI900" t="s">
        <v>232</v>
      </c>
      <c r="AJ900" t="s">
        <v>411</v>
      </c>
      <c r="AK900" t="s">
        <v>973</v>
      </c>
      <c r="AL900" t="s">
        <v>1506</v>
      </c>
      <c r="AM900" t="s">
        <v>80</v>
      </c>
      <c r="AN900" t="s">
        <v>1517</v>
      </c>
      <c r="AO900" t="s">
        <v>673</v>
      </c>
      <c r="AP900" t="s">
        <v>2348</v>
      </c>
    </row>
    <row r="901" spans="1:42" x14ac:dyDescent="0.25">
      <c r="A901">
        <v>621</v>
      </c>
      <c r="B901">
        <v>316</v>
      </c>
      <c r="C901" s="4">
        <v>44097</v>
      </c>
      <c r="D901">
        <v>6</v>
      </c>
      <c r="E901" t="s">
        <v>33</v>
      </c>
      <c r="F901" t="s">
        <v>44</v>
      </c>
      <c r="G901" t="s">
        <v>55</v>
      </c>
      <c r="H901" t="s">
        <v>58</v>
      </c>
      <c r="I901" s="4">
        <v>43559</v>
      </c>
      <c r="J901">
        <v>2</v>
      </c>
      <c r="L901" s="4"/>
      <c r="M901" s="4"/>
      <c r="N901">
        <v>2</v>
      </c>
      <c r="O901" t="s">
        <v>181</v>
      </c>
      <c r="P901" t="s">
        <v>343</v>
      </c>
      <c r="Q901">
        <v>2</v>
      </c>
      <c r="R901" t="s">
        <v>755</v>
      </c>
      <c r="S901" t="s">
        <v>1294</v>
      </c>
      <c r="T901" t="s">
        <v>1811</v>
      </c>
      <c r="U901" t="s">
        <v>75</v>
      </c>
      <c r="V901" t="s">
        <v>1902</v>
      </c>
      <c r="W901">
        <v>596.9</v>
      </c>
      <c r="X901">
        <v>114.95</v>
      </c>
      <c r="Y901">
        <v>2</v>
      </c>
      <c r="Z901" t="s">
        <v>2229</v>
      </c>
      <c r="AA901" t="s">
        <v>2521</v>
      </c>
      <c r="AF901" s="4"/>
      <c r="AG901" s="4"/>
      <c r="AH901" t="s">
        <v>69</v>
      </c>
      <c r="AI901" t="s">
        <v>231</v>
      </c>
      <c r="AJ901" t="s">
        <v>646</v>
      </c>
      <c r="AK901" t="s">
        <v>987</v>
      </c>
      <c r="AL901" t="s">
        <v>492</v>
      </c>
      <c r="AM901" t="s">
        <v>67</v>
      </c>
      <c r="AN901" t="s">
        <v>1577</v>
      </c>
      <c r="AO901" t="s">
        <v>69</v>
      </c>
      <c r="AP901" t="s">
        <v>2360</v>
      </c>
    </row>
    <row r="902" spans="1:42" x14ac:dyDescent="0.25">
      <c r="A902">
        <v>622</v>
      </c>
      <c r="B902">
        <v>456</v>
      </c>
      <c r="C902" s="4">
        <v>44097</v>
      </c>
      <c r="D902">
        <v>1</v>
      </c>
      <c r="E902" t="s">
        <v>39</v>
      </c>
      <c r="F902" t="s">
        <v>50</v>
      </c>
      <c r="G902" t="s">
        <v>56</v>
      </c>
      <c r="H902" t="s">
        <v>57</v>
      </c>
      <c r="I902" s="4">
        <v>43933</v>
      </c>
      <c r="J902">
        <v>7</v>
      </c>
      <c r="K902" t="s">
        <v>61</v>
      </c>
      <c r="L902" s="4">
        <v>43915</v>
      </c>
      <c r="M902" s="4">
        <v>44012</v>
      </c>
      <c r="N902">
        <v>1</v>
      </c>
      <c r="O902" t="s">
        <v>108</v>
      </c>
      <c r="P902" t="s">
        <v>270</v>
      </c>
      <c r="Q902">
        <v>2</v>
      </c>
      <c r="R902" t="s">
        <v>756</v>
      </c>
      <c r="S902" t="s">
        <v>1295</v>
      </c>
      <c r="T902" t="s">
        <v>1812</v>
      </c>
      <c r="U902" t="s">
        <v>85</v>
      </c>
      <c r="V902" t="s">
        <v>1550</v>
      </c>
      <c r="W902">
        <v>35.869999999999997</v>
      </c>
      <c r="X902">
        <v>14.97</v>
      </c>
      <c r="Y902">
        <v>2</v>
      </c>
      <c r="Z902" t="s">
        <v>2180</v>
      </c>
      <c r="AA902" t="s">
        <v>2462</v>
      </c>
      <c r="AF902" s="4"/>
      <c r="AG902" s="4"/>
      <c r="AH902" t="s">
        <v>90</v>
      </c>
      <c r="AI902" t="s">
        <v>252</v>
      </c>
      <c r="AJ902" t="s">
        <v>444</v>
      </c>
      <c r="AK902" t="s">
        <v>1006</v>
      </c>
      <c r="AL902" t="s">
        <v>1537</v>
      </c>
      <c r="AM902" t="s">
        <v>69</v>
      </c>
      <c r="AN902" t="s">
        <v>1659</v>
      </c>
      <c r="AO902" t="s">
        <v>645</v>
      </c>
      <c r="AP902" t="s">
        <v>2347</v>
      </c>
    </row>
    <row r="903" spans="1:42" x14ac:dyDescent="0.25">
      <c r="A903">
        <v>622</v>
      </c>
      <c r="B903">
        <v>456</v>
      </c>
      <c r="C903" s="4">
        <v>44097</v>
      </c>
      <c r="D903">
        <v>1</v>
      </c>
      <c r="E903" t="s">
        <v>39</v>
      </c>
      <c r="F903" t="s">
        <v>50</v>
      </c>
      <c r="G903" t="s">
        <v>56</v>
      </c>
      <c r="H903" t="s">
        <v>57</v>
      </c>
      <c r="I903" s="4">
        <v>43933</v>
      </c>
      <c r="J903">
        <v>7</v>
      </c>
      <c r="K903" t="s">
        <v>61</v>
      </c>
      <c r="L903" s="4">
        <v>43915</v>
      </c>
      <c r="M903" s="4">
        <v>44012</v>
      </c>
      <c r="N903">
        <v>1</v>
      </c>
      <c r="O903" t="s">
        <v>108</v>
      </c>
      <c r="P903" t="s">
        <v>270</v>
      </c>
      <c r="Q903">
        <v>2</v>
      </c>
      <c r="R903" t="s">
        <v>756</v>
      </c>
      <c r="S903" t="s">
        <v>1295</v>
      </c>
      <c r="T903" t="s">
        <v>1812</v>
      </c>
      <c r="U903" t="s">
        <v>85</v>
      </c>
      <c r="V903" t="s">
        <v>1550</v>
      </c>
      <c r="W903">
        <v>35.869999999999997</v>
      </c>
      <c r="X903">
        <v>14.97</v>
      </c>
      <c r="Y903">
        <v>2</v>
      </c>
      <c r="Z903" t="s">
        <v>2180</v>
      </c>
      <c r="AA903" t="s">
        <v>2462</v>
      </c>
      <c r="AF903" s="4"/>
      <c r="AG903" s="4"/>
      <c r="AH903" t="s">
        <v>90</v>
      </c>
      <c r="AI903" t="s">
        <v>252</v>
      </c>
      <c r="AJ903" t="s">
        <v>503</v>
      </c>
      <c r="AK903" t="s">
        <v>1066</v>
      </c>
      <c r="AL903" t="s">
        <v>1594</v>
      </c>
      <c r="AM903" t="s">
        <v>80</v>
      </c>
      <c r="AN903" t="s">
        <v>1659</v>
      </c>
      <c r="AO903" t="s">
        <v>410</v>
      </c>
      <c r="AP903" t="s">
        <v>2359</v>
      </c>
    </row>
    <row r="904" spans="1:42" x14ac:dyDescent="0.25">
      <c r="A904">
        <v>623</v>
      </c>
      <c r="B904">
        <v>179</v>
      </c>
      <c r="C904" s="4">
        <v>44098</v>
      </c>
      <c r="D904">
        <v>11</v>
      </c>
      <c r="E904" t="s">
        <v>37</v>
      </c>
      <c r="F904" t="s">
        <v>48</v>
      </c>
      <c r="G904" t="s">
        <v>56</v>
      </c>
      <c r="H904" t="s">
        <v>57</v>
      </c>
      <c r="I904" s="4">
        <v>43706</v>
      </c>
      <c r="J904">
        <v>3</v>
      </c>
      <c r="K904" t="s">
        <v>59</v>
      </c>
      <c r="L904" s="4">
        <v>43615</v>
      </c>
      <c r="M904" s="4">
        <v>43830</v>
      </c>
      <c r="N904">
        <v>1</v>
      </c>
      <c r="O904" t="s">
        <v>79</v>
      </c>
      <c r="P904" t="s">
        <v>241</v>
      </c>
      <c r="Q904">
        <v>1</v>
      </c>
      <c r="R904" t="s">
        <v>566</v>
      </c>
      <c r="S904" t="s">
        <v>1067</v>
      </c>
      <c r="T904" t="s">
        <v>1649</v>
      </c>
      <c r="U904" t="s">
        <v>80</v>
      </c>
      <c r="V904" t="s">
        <v>1548</v>
      </c>
      <c r="W904">
        <v>71.98</v>
      </c>
      <c r="X904">
        <v>29.98</v>
      </c>
      <c r="Y904">
        <v>1</v>
      </c>
      <c r="Z904" t="s">
        <v>65</v>
      </c>
      <c r="AA904" t="s">
        <v>2343</v>
      </c>
      <c r="AF904" s="4"/>
      <c r="AG904" s="4"/>
      <c r="AH904" t="s">
        <v>79</v>
      </c>
      <c r="AI904" t="s">
        <v>241</v>
      </c>
      <c r="AJ904" t="s">
        <v>566</v>
      </c>
      <c r="AK904" t="s">
        <v>1067</v>
      </c>
      <c r="AL904" t="s">
        <v>1649</v>
      </c>
      <c r="AM904" t="s">
        <v>80</v>
      </c>
      <c r="AN904" t="s">
        <v>1548</v>
      </c>
      <c r="AO904" t="s">
        <v>65</v>
      </c>
      <c r="AP904" t="s">
        <v>2343</v>
      </c>
    </row>
    <row r="905" spans="1:42" x14ac:dyDescent="0.25">
      <c r="A905">
        <v>624</v>
      </c>
      <c r="B905">
        <v>411</v>
      </c>
      <c r="C905" s="4">
        <v>44099</v>
      </c>
      <c r="D905">
        <v>5</v>
      </c>
      <c r="E905" t="s">
        <v>36</v>
      </c>
      <c r="F905" t="s">
        <v>47</v>
      </c>
      <c r="G905" t="s">
        <v>55</v>
      </c>
      <c r="H905" t="s">
        <v>58</v>
      </c>
      <c r="I905" s="4">
        <v>43586</v>
      </c>
      <c r="J905">
        <v>2</v>
      </c>
      <c r="L905" s="4"/>
      <c r="M905" s="4"/>
      <c r="N905">
        <v>1</v>
      </c>
      <c r="O905" t="s">
        <v>84</v>
      </c>
      <c r="P905" t="s">
        <v>246</v>
      </c>
      <c r="Q905">
        <v>1</v>
      </c>
      <c r="R905" t="s">
        <v>687</v>
      </c>
      <c r="S905" t="s">
        <v>1104</v>
      </c>
      <c r="T905" t="s">
        <v>1750</v>
      </c>
      <c r="U905" t="s">
        <v>67</v>
      </c>
      <c r="V905" t="s">
        <v>1548</v>
      </c>
      <c r="W905">
        <v>80.97</v>
      </c>
      <c r="X905">
        <v>44.97</v>
      </c>
      <c r="Y905">
        <v>1</v>
      </c>
      <c r="Z905" t="s">
        <v>410</v>
      </c>
      <c r="AA905" t="s">
        <v>2359</v>
      </c>
      <c r="AF905" s="4"/>
      <c r="AG905" s="4"/>
      <c r="AH905" t="s">
        <v>84</v>
      </c>
      <c r="AI905" t="s">
        <v>246</v>
      </c>
      <c r="AJ905" t="s">
        <v>687</v>
      </c>
      <c r="AK905" t="s">
        <v>1104</v>
      </c>
      <c r="AL905" t="s">
        <v>1750</v>
      </c>
      <c r="AM905" t="s">
        <v>67</v>
      </c>
      <c r="AN905" t="s">
        <v>1548</v>
      </c>
      <c r="AO905" t="s">
        <v>410</v>
      </c>
      <c r="AP905" t="s">
        <v>2359</v>
      </c>
    </row>
    <row r="906" spans="1:42" x14ac:dyDescent="0.25">
      <c r="A906">
        <v>625</v>
      </c>
      <c r="B906">
        <v>385</v>
      </c>
      <c r="C906" s="4">
        <v>44100</v>
      </c>
      <c r="D906">
        <v>6</v>
      </c>
      <c r="E906" t="s">
        <v>33</v>
      </c>
      <c r="F906" t="s">
        <v>44</v>
      </c>
      <c r="G906" t="s">
        <v>56</v>
      </c>
      <c r="H906" t="s">
        <v>57</v>
      </c>
      <c r="I906" s="4">
        <v>43553</v>
      </c>
      <c r="J906">
        <v>1</v>
      </c>
      <c r="L906" s="4"/>
      <c r="M906" s="4"/>
      <c r="N906">
        <v>1</v>
      </c>
      <c r="O906" t="s">
        <v>86</v>
      </c>
      <c r="P906" t="s">
        <v>248</v>
      </c>
      <c r="Q906">
        <v>1</v>
      </c>
      <c r="R906" t="s">
        <v>432</v>
      </c>
      <c r="S906" t="s">
        <v>995</v>
      </c>
      <c r="T906" t="s">
        <v>1527</v>
      </c>
      <c r="U906" t="s">
        <v>69</v>
      </c>
      <c r="V906" t="s">
        <v>1577</v>
      </c>
      <c r="W906">
        <v>36.99</v>
      </c>
      <c r="X906">
        <v>24.99</v>
      </c>
      <c r="Y906">
        <v>1</v>
      </c>
      <c r="Z906" t="s">
        <v>549</v>
      </c>
      <c r="AA906" t="s">
        <v>2362</v>
      </c>
      <c r="AF906" s="4"/>
      <c r="AG906" s="4"/>
      <c r="AH906" t="s">
        <v>86</v>
      </c>
      <c r="AI906" t="s">
        <v>248</v>
      </c>
      <c r="AJ906" t="s">
        <v>432</v>
      </c>
      <c r="AK906" t="s">
        <v>995</v>
      </c>
      <c r="AL906" t="s">
        <v>1527</v>
      </c>
      <c r="AM906" t="s">
        <v>69</v>
      </c>
      <c r="AN906" t="s">
        <v>1577</v>
      </c>
      <c r="AO906" t="s">
        <v>549</v>
      </c>
      <c r="AP906" t="s">
        <v>2362</v>
      </c>
    </row>
    <row r="907" spans="1:42" x14ac:dyDescent="0.25">
      <c r="A907">
        <v>626</v>
      </c>
      <c r="B907">
        <v>455</v>
      </c>
      <c r="C907" s="4">
        <v>44100</v>
      </c>
      <c r="D907">
        <v>10</v>
      </c>
      <c r="E907" t="s">
        <v>42</v>
      </c>
      <c r="F907" t="s">
        <v>53</v>
      </c>
      <c r="G907" t="s">
        <v>55</v>
      </c>
      <c r="H907" t="s">
        <v>57</v>
      </c>
      <c r="I907" s="4">
        <v>43736</v>
      </c>
      <c r="J907">
        <v>3</v>
      </c>
      <c r="K907" t="s">
        <v>59</v>
      </c>
      <c r="L907" s="4">
        <v>43615</v>
      </c>
      <c r="M907" s="4">
        <v>43830</v>
      </c>
      <c r="N907">
        <v>2</v>
      </c>
      <c r="O907" t="s">
        <v>183</v>
      </c>
      <c r="P907" t="s">
        <v>345</v>
      </c>
      <c r="Q907">
        <v>2</v>
      </c>
      <c r="R907" t="s">
        <v>757</v>
      </c>
      <c r="S907" t="s">
        <v>1296</v>
      </c>
      <c r="T907" t="s">
        <v>1813</v>
      </c>
      <c r="U907" t="s">
        <v>85</v>
      </c>
      <c r="V907" t="s">
        <v>2038</v>
      </c>
      <c r="W907">
        <v>188.18</v>
      </c>
      <c r="X907">
        <v>54.97</v>
      </c>
      <c r="Y907">
        <v>2</v>
      </c>
      <c r="Z907" t="s">
        <v>2230</v>
      </c>
      <c r="AA907" t="s">
        <v>2522</v>
      </c>
      <c r="AF907" s="4"/>
      <c r="AG907" s="4"/>
      <c r="AH907" t="s">
        <v>67</v>
      </c>
      <c r="AI907" t="s">
        <v>229</v>
      </c>
      <c r="AJ907" t="s">
        <v>544</v>
      </c>
      <c r="AK907" t="s">
        <v>1105</v>
      </c>
      <c r="AL907" t="s">
        <v>824</v>
      </c>
      <c r="AM907" t="s">
        <v>69</v>
      </c>
      <c r="AN907" t="s">
        <v>1548</v>
      </c>
      <c r="AO907" t="s">
        <v>90</v>
      </c>
      <c r="AP907" t="s">
        <v>2328</v>
      </c>
    </row>
    <row r="908" spans="1:42" x14ac:dyDescent="0.25">
      <c r="A908">
        <v>626</v>
      </c>
      <c r="B908">
        <v>455</v>
      </c>
      <c r="C908" s="4">
        <v>44100</v>
      </c>
      <c r="D908">
        <v>10</v>
      </c>
      <c r="E908" t="s">
        <v>42</v>
      </c>
      <c r="F908" t="s">
        <v>53</v>
      </c>
      <c r="G908" t="s">
        <v>55</v>
      </c>
      <c r="H908" t="s">
        <v>57</v>
      </c>
      <c r="I908" s="4">
        <v>43736</v>
      </c>
      <c r="J908">
        <v>3</v>
      </c>
      <c r="K908" t="s">
        <v>59</v>
      </c>
      <c r="L908" s="4">
        <v>43615</v>
      </c>
      <c r="M908" s="4">
        <v>43830</v>
      </c>
      <c r="N908">
        <v>2</v>
      </c>
      <c r="O908" t="s">
        <v>183</v>
      </c>
      <c r="P908" t="s">
        <v>345</v>
      </c>
      <c r="Q908">
        <v>2</v>
      </c>
      <c r="R908" t="s">
        <v>757</v>
      </c>
      <c r="S908" t="s">
        <v>1296</v>
      </c>
      <c r="T908" t="s">
        <v>1813</v>
      </c>
      <c r="U908" t="s">
        <v>85</v>
      </c>
      <c r="V908" t="s">
        <v>2038</v>
      </c>
      <c r="W908">
        <v>188.18</v>
      </c>
      <c r="X908">
        <v>54.97</v>
      </c>
      <c r="Y908">
        <v>2</v>
      </c>
      <c r="Z908" t="s">
        <v>2230</v>
      </c>
      <c r="AA908" t="s">
        <v>2522</v>
      </c>
      <c r="AF908" s="4"/>
      <c r="AG908" s="4"/>
      <c r="AH908" t="s">
        <v>70</v>
      </c>
      <c r="AI908" t="s">
        <v>232</v>
      </c>
      <c r="AJ908" t="s">
        <v>728</v>
      </c>
      <c r="AK908" t="s">
        <v>1178</v>
      </c>
      <c r="AL908" t="s">
        <v>1787</v>
      </c>
      <c r="AM908" t="s">
        <v>80</v>
      </c>
      <c r="AN908" t="s">
        <v>1517</v>
      </c>
      <c r="AO908" t="s">
        <v>673</v>
      </c>
      <c r="AP908" t="s">
        <v>2348</v>
      </c>
    </row>
    <row r="909" spans="1:42" x14ac:dyDescent="0.25">
      <c r="A909">
        <v>627</v>
      </c>
      <c r="B909">
        <v>485</v>
      </c>
      <c r="C909" s="4">
        <v>44100</v>
      </c>
      <c r="D909">
        <v>7</v>
      </c>
      <c r="E909" t="s">
        <v>35</v>
      </c>
      <c r="F909" t="s">
        <v>46</v>
      </c>
      <c r="G909" t="s">
        <v>56</v>
      </c>
      <c r="H909" t="s">
        <v>58</v>
      </c>
      <c r="I909" s="4">
        <v>44066</v>
      </c>
      <c r="J909">
        <v>9</v>
      </c>
      <c r="K909" t="s">
        <v>59</v>
      </c>
      <c r="L909" s="4">
        <v>43952</v>
      </c>
      <c r="M909" s="4">
        <v>44075</v>
      </c>
      <c r="N909">
        <v>1</v>
      </c>
      <c r="O909" t="s">
        <v>79</v>
      </c>
      <c r="P909" t="s">
        <v>241</v>
      </c>
      <c r="Q909">
        <v>1</v>
      </c>
      <c r="R909" t="s">
        <v>86</v>
      </c>
      <c r="S909" t="s">
        <v>1044</v>
      </c>
      <c r="T909" t="s">
        <v>1572</v>
      </c>
      <c r="U909" t="s">
        <v>69</v>
      </c>
      <c r="V909" t="s">
        <v>1548</v>
      </c>
      <c r="W909">
        <v>64.989999999999995</v>
      </c>
      <c r="X909">
        <v>14.99</v>
      </c>
      <c r="Y909">
        <v>1</v>
      </c>
      <c r="Z909" t="s">
        <v>86</v>
      </c>
      <c r="AA909" t="s">
        <v>2350</v>
      </c>
      <c r="AF909" s="4"/>
      <c r="AG909" s="4"/>
      <c r="AH909" t="s">
        <v>79</v>
      </c>
      <c r="AI909" t="s">
        <v>241</v>
      </c>
      <c r="AJ909" t="s">
        <v>86</v>
      </c>
      <c r="AK909" t="s">
        <v>1044</v>
      </c>
      <c r="AL909" t="s">
        <v>1572</v>
      </c>
      <c r="AM909" t="s">
        <v>69</v>
      </c>
      <c r="AN909" t="s">
        <v>1548</v>
      </c>
      <c r="AO909" t="s">
        <v>86</v>
      </c>
      <c r="AP909" t="s">
        <v>2350</v>
      </c>
    </row>
    <row r="910" spans="1:42" x14ac:dyDescent="0.25">
      <c r="A910">
        <v>628</v>
      </c>
      <c r="B910">
        <v>45</v>
      </c>
      <c r="C910" s="4">
        <v>44101</v>
      </c>
      <c r="D910">
        <v>1</v>
      </c>
      <c r="E910" t="s">
        <v>39</v>
      </c>
      <c r="F910" t="s">
        <v>50</v>
      </c>
      <c r="G910" t="s">
        <v>56</v>
      </c>
      <c r="H910" t="s">
        <v>58</v>
      </c>
      <c r="I910" s="4">
        <v>43720</v>
      </c>
      <c r="J910">
        <v>1</v>
      </c>
      <c r="K910" t="s">
        <v>61</v>
      </c>
      <c r="L910" s="4">
        <v>43615</v>
      </c>
      <c r="M910" s="4">
        <v>43830</v>
      </c>
      <c r="N910">
        <v>2</v>
      </c>
      <c r="O910" t="s">
        <v>63</v>
      </c>
      <c r="P910" t="s">
        <v>225</v>
      </c>
      <c r="Q910">
        <v>2</v>
      </c>
      <c r="R910" t="s">
        <v>758</v>
      </c>
      <c r="S910" t="s">
        <v>1297</v>
      </c>
      <c r="T910" t="s">
        <v>1814</v>
      </c>
      <c r="U910" t="s">
        <v>85</v>
      </c>
      <c r="V910" t="s">
        <v>2042</v>
      </c>
      <c r="W910">
        <v>50.89</v>
      </c>
      <c r="X910">
        <v>34.97</v>
      </c>
      <c r="Y910">
        <v>2</v>
      </c>
      <c r="Z910" t="s">
        <v>2167</v>
      </c>
      <c r="AA910" t="s">
        <v>2447</v>
      </c>
      <c r="AF910" s="4"/>
      <c r="AG910" s="4"/>
      <c r="AH910" t="s">
        <v>70</v>
      </c>
      <c r="AI910" t="s">
        <v>232</v>
      </c>
      <c r="AJ910" t="s">
        <v>635</v>
      </c>
      <c r="AK910" t="s">
        <v>1183</v>
      </c>
      <c r="AL910" t="s">
        <v>1707</v>
      </c>
      <c r="AM910" t="s">
        <v>69</v>
      </c>
      <c r="AN910" t="s">
        <v>1548</v>
      </c>
      <c r="AO910" t="s">
        <v>673</v>
      </c>
      <c r="AP910" t="s">
        <v>2348</v>
      </c>
    </row>
    <row r="911" spans="1:42" x14ac:dyDescent="0.25">
      <c r="A911">
        <v>628</v>
      </c>
      <c r="B911">
        <v>45</v>
      </c>
      <c r="C911" s="4">
        <v>44101</v>
      </c>
      <c r="D911">
        <v>1</v>
      </c>
      <c r="E911" t="s">
        <v>39</v>
      </c>
      <c r="F911" t="s">
        <v>50</v>
      </c>
      <c r="G911" t="s">
        <v>56</v>
      </c>
      <c r="H911" t="s">
        <v>58</v>
      </c>
      <c r="I911" s="4">
        <v>43720</v>
      </c>
      <c r="J911">
        <v>1</v>
      </c>
      <c r="K911" t="s">
        <v>61</v>
      </c>
      <c r="L911" s="4">
        <v>43615</v>
      </c>
      <c r="M911" s="4">
        <v>43830</v>
      </c>
      <c r="N911">
        <v>2</v>
      </c>
      <c r="O911" t="s">
        <v>63</v>
      </c>
      <c r="P911" t="s">
        <v>225</v>
      </c>
      <c r="Q911">
        <v>2</v>
      </c>
      <c r="R911" t="s">
        <v>758</v>
      </c>
      <c r="S911" t="s">
        <v>1297</v>
      </c>
      <c r="T911" t="s">
        <v>1814</v>
      </c>
      <c r="U911" t="s">
        <v>85</v>
      </c>
      <c r="V911" t="s">
        <v>2042</v>
      </c>
      <c r="W911">
        <v>50.89</v>
      </c>
      <c r="X911">
        <v>34.97</v>
      </c>
      <c r="Y911">
        <v>2</v>
      </c>
      <c r="Z911" t="s">
        <v>2167</v>
      </c>
      <c r="AA911" t="s">
        <v>2447</v>
      </c>
      <c r="AF911" s="4"/>
      <c r="AG911" s="4"/>
      <c r="AH911" t="s">
        <v>79</v>
      </c>
      <c r="AI911" t="s">
        <v>241</v>
      </c>
      <c r="AJ911" t="s">
        <v>634</v>
      </c>
      <c r="AK911" t="s">
        <v>1182</v>
      </c>
      <c r="AL911" t="s">
        <v>1614</v>
      </c>
      <c r="AM911" t="s">
        <v>80</v>
      </c>
      <c r="AN911" t="s">
        <v>1562</v>
      </c>
      <c r="AO911" t="s">
        <v>455</v>
      </c>
      <c r="AP911" t="s">
        <v>2340</v>
      </c>
    </row>
    <row r="912" spans="1:42" x14ac:dyDescent="0.25">
      <c r="A912">
        <v>629</v>
      </c>
      <c r="B912">
        <v>460</v>
      </c>
      <c r="C912" s="4">
        <v>44101</v>
      </c>
      <c r="D912">
        <v>11</v>
      </c>
      <c r="E912" t="s">
        <v>37</v>
      </c>
      <c r="F912" t="s">
        <v>48</v>
      </c>
      <c r="G912" t="s">
        <v>56</v>
      </c>
      <c r="H912" t="s">
        <v>57</v>
      </c>
      <c r="I912" s="4">
        <v>43836</v>
      </c>
      <c r="J912">
        <v>4</v>
      </c>
      <c r="K912" t="s">
        <v>61</v>
      </c>
      <c r="L912" s="4">
        <v>43831</v>
      </c>
      <c r="M912" s="4">
        <v>43861</v>
      </c>
      <c r="N912">
        <v>2</v>
      </c>
      <c r="O912" t="s">
        <v>64</v>
      </c>
      <c r="P912" t="s">
        <v>226</v>
      </c>
      <c r="Q912">
        <v>2</v>
      </c>
      <c r="R912" t="s">
        <v>759</v>
      </c>
      <c r="S912" t="s">
        <v>1298</v>
      </c>
      <c r="T912" t="s">
        <v>1815</v>
      </c>
      <c r="U912" t="s">
        <v>103</v>
      </c>
      <c r="V912" t="s">
        <v>2030</v>
      </c>
      <c r="W912">
        <v>265.95999999999998</v>
      </c>
      <c r="X912">
        <v>64.959999999999994</v>
      </c>
      <c r="Y912">
        <v>2</v>
      </c>
      <c r="Z912" t="s">
        <v>2231</v>
      </c>
      <c r="AA912" t="s">
        <v>2523</v>
      </c>
      <c r="AF912" s="4"/>
      <c r="AG912" s="4"/>
      <c r="AH912" t="s">
        <v>70</v>
      </c>
      <c r="AI912" t="s">
        <v>232</v>
      </c>
      <c r="AJ912" t="s">
        <v>865</v>
      </c>
      <c r="AK912" t="s">
        <v>1402</v>
      </c>
      <c r="AL912" t="s">
        <v>1859</v>
      </c>
      <c r="AM912" t="s">
        <v>69</v>
      </c>
      <c r="AN912" t="s">
        <v>1517</v>
      </c>
      <c r="AO912" t="s">
        <v>640</v>
      </c>
      <c r="AP912" t="s">
        <v>2393</v>
      </c>
    </row>
    <row r="913" spans="1:42" x14ac:dyDescent="0.25">
      <c r="A913">
        <v>629</v>
      </c>
      <c r="B913">
        <v>460</v>
      </c>
      <c r="C913" s="4">
        <v>44101</v>
      </c>
      <c r="D913">
        <v>11</v>
      </c>
      <c r="E913" t="s">
        <v>37</v>
      </c>
      <c r="F913" t="s">
        <v>48</v>
      </c>
      <c r="G913" t="s">
        <v>56</v>
      </c>
      <c r="H913" t="s">
        <v>57</v>
      </c>
      <c r="I913" s="4">
        <v>43836</v>
      </c>
      <c r="J913">
        <v>4</v>
      </c>
      <c r="K913" t="s">
        <v>61</v>
      </c>
      <c r="L913" s="4">
        <v>43831</v>
      </c>
      <c r="M913" s="4">
        <v>43861</v>
      </c>
      <c r="N913">
        <v>2</v>
      </c>
      <c r="O913" t="s">
        <v>64</v>
      </c>
      <c r="P913" t="s">
        <v>226</v>
      </c>
      <c r="Q913">
        <v>2</v>
      </c>
      <c r="R913" t="s">
        <v>759</v>
      </c>
      <c r="S913" t="s">
        <v>1298</v>
      </c>
      <c r="T913" t="s">
        <v>1815</v>
      </c>
      <c r="U913" t="s">
        <v>103</v>
      </c>
      <c r="V913" t="s">
        <v>2030</v>
      </c>
      <c r="W913">
        <v>265.95999999999998</v>
      </c>
      <c r="X913">
        <v>64.959999999999994</v>
      </c>
      <c r="Y913">
        <v>2</v>
      </c>
      <c r="Z913" t="s">
        <v>2231</v>
      </c>
      <c r="AA913" t="s">
        <v>2523</v>
      </c>
      <c r="AF913" s="4"/>
      <c r="AG913" s="4"/>
      <c r="AH913" t="s">
        <v>84</v>
      </c>
      <c r="AI913" t="s">
        <v>246</v>
      </c>
      <c r="AJ913" t="s">
        <v>426</v>
      </c>
      <c r="AK913" t="s">
        <v>988</v>
      </c>
      <c r="AL913" t="s">
        <v>1521</v>
      </c>
      <c r="AM913" t="s">
        <v>67</v>
      </c>
      <c r="AN913" t="s">
        <v>1548</v>
      </c>
      <c r="AO913" t="s">
        <v>410</v>
      </c>
      <c r="AP913" t="s">
        <v>2359</v>
      </c>
    </row>
    <row r="914" spans="1:42" x14ac:dyDescent="0.25">
      <c r="A914">
        <v>630</v>
      </c>
      <c r="B914">
        <v>483</v>
      </c>
      <c r="C914" s="4">
        <v>44101</v>
      </c>
      <c r="D914">
        <v>11</v>
      </c>
      <c r="E914" t="s">
        <v>37</v>
      </c>
      <c r="F914" t="s">
        <v>48</v>
      </c>
      <c r="G914" t="s">
        <v>56</v>
      </c>
      <c r="H914" t="s">
        <v>57</v>
      </c>
      <c r="I914" s="4">
        <v>44084</v>
      </c>
      <c r="J914">
        <v>10</v>
      </c>
      <c r="K914" t="s">
        <v>61</v>
      </c>
      <c r="L914" s="4">
        <v>44055</v>
      </c>
      <c r="M914" s="4">
        <v>44196</v>
      </c>
      <c r="N914">
        <v>1</v>
      </c>
      <c r="O914" t="s">
        <v>65</v>
      </c>
      <c r="P914" t="s">
        <v>227</v>
      </c>
      <c r="Q914">
        <v>1</v>
      </c>
      <c r="R914" t="s">
        <v>545</v>
      </c>
      <c r="S914" t="s">
        <v>1106</v>
      </c>
      <c r="T914" t="s">
        <v>1632</v>
      </c>
      <c r="U914" t="s">
        <v>67</v>
      </c>
      <c r="V914" t="s">
        <v>1517</v>
      </c>
      <c r="W914">
        <v>960</v>
      </c>
      <c r="X914">
        <v>59.97</v>
      </c>
      <c r="Y914">
        <v>1</v>
      </c>
      <c r="Z914" t="s">
        <v>431</v>
      </c>
      <c r="AA914" t="s">
        <v>2326</v>
      </c>
      <c r="AF914" s="4"/>
      <c r="AG914" s="4"/>
      <c r="AH914" t="s">
        <v>65</v>
      </c>
      <c r="AI914" t="s">
        <v>227</v>
      </c>
      <c r="AJ914" t="s">
        <v>545</v>
      </c>
      <c r="AK914" t="s">
        <v>1106</v>
      </c>
      <c r="AL914" t="s">
        <v>1632</v>
      </c>
      <c r="AM914" t="s">
        <v>67</v>
      </c>
      <c r="AN914" t="s">
        <v>1517</v>
      </c>
      <c r="AO914" t="s">
        <v>431</v>
      </c>
      <c r="AP914" t="s">
        <v>2326</v>
      </c>
    </row>
    <row r="915" spans="1:42" x14ac:dyDescent="0.25">
      <c r="A915">
        <v>631</v>
      </c>
      <c r="B915">
        <v>251</v>
      </c>
      <c r="C915" s="4">
        <v>44102</v>
      </c>
      <c r="D915">
        <v>10</v>
      </c>
      <c r="E915" t="s">
        <v>42</v>
      </c>
      <c r="F915" t="s">
        <v>53</v>
      </c>
      <c r="G915" t="s">
        <v>56</v>
      </c>
      <c r="H915" t="s">
        <v>58</v>
      </c>
      <c r="I915" s="4">
        <v>43704</v>
      </c>
      <c r="J915">
        <v>2</v>
      </c>
      <c r="K915" t="s">
        <v>60</v>
      </c>
      <c r="L915" s="4">
        <v>43615</v>
      </c>
      <c r="M915" s="4">
        <v>43830</v>
      </c>
      <c r="N915">
        <v>1</v>
      </c>
      <c r="O915" t="s">
        <v>70</v>
      </c>
      <c r="P915" t="s">
        <v>232</v>
      </c>
      <c r="Q915">
        <v>1</v>
      </c>
      <c r="R915" t="s">
        <v>719</v>
      </c>
      <c r="S915" t="s">
        <v>1261</v>
      </c>
      <c r="T915" t="s">
        <v>1779</v>
      </c>
      <c r="U915" t="s">
        <v>69</v>
      </c>
      <c r="V915" t="s">
        <v>1517</v>
      </c>
      <c r="W915">
        <v>95.99</v>
      </c>
      <c r="X915">
        <v>19.989999999999998</v>
      </c>
      <c r="Y915">
        <v>1</v>
      </c>
      <c r="Z915" t="s">
        <v>432</v>
      </c>
      <c r="AA915" t="s">
        <v>2331</v>
      </c>
      <c r="AF915" s="4"/>
      <c r="AG915" s="4"/>
      <c r="AH915" t="s">
        <v>70</v>
      </c>
      <c r="AI915" t="s">
        <v>232</v>
      </c>
      <c r="AJ915" t="s">
        <v>719</v>
      </c>
      <c r="AK915" t="s">
        <v>1261</v>
      </c>
      <c r="AL915" t="s">
        <v>1779</v>
      </c>
      <c r="AM915" t="s">
        <v>69</v>
      </c>
      <c r="AN915" t="s">
        <v>1517</v>
      </c>
      <c r="AO915" t="s">
        <v>432</v>
      </c>
      <c r="AP915" t="s">
        <v>2331</v>
      </c>
    </row>
    <row r="916" spans="1:42" x14ac:dyDescent="0.25">
      <c r="A916">
        <v>632</v>
      </c>
      <c r="B916">
        <v>421</v>
      </c>
      <c r="C916" s="4">
        <v>44103</v>
      </c>
      <c r="D916">
        <v>10</v>
      </c>
      <c r="E916" t="s">
        <v>42</v>
      </c>
      <c r="F916" t="s">
        <v>53</v>
      </c>
      <c r="G916" t="s">
        <v>56</v>
      </c>
      <c r="H916" t="s">
        <v>58</v>
      </c>
      <c r="I916" s="4">
        <v>43926</v>
      </c>
      <c r="J916">
        <v>7</v>
      </c>
      <c r="K916" t="s">
        <v>61</v>
      </c>
      <c r="L916" s="4">
        <v>43915</v>
      </c>
      <c r="M916" s="4">
        <v>44012</v>
      </c>
      <c r="N916">
        <v>1</v>
      </c>
      <c r="O916" t="s">
        <v>67</v>
      </c>
      <c r="P916" t="s">
        <v>229</v>
      </c>
      <c r="Q916">
        <v>1</v>
      </c>
      <c r="R916" t="s">
        <v>626</v>
      </c>
      <c r="S916" t="s">
        <v>1176</v>
      </c>
      <c r="T916" t="s">
        <v>1701</v>
      </c>
      <c r="U916" t="s">
        <v>80</v>
      </c>
      <c r="V916" t="s">
        <v>1548</v>
      </c>
      <c r="W916">
        <v>21.98</v>
      </c>
      <c r="X916">
        <v>29.98</v>
      </c>
      <c r="Y916">
        <v>1</v>
      </c>
      <c r="Z916" t="s">
        <v>90</v>
      </c>
      <c r="AA916" t="s">
        <v>2328</v>
      </c>
      <c r="AF916" s="4"/>
      <c r="AG916" s="4"/>
      <c r="AH916" t="s">
        <v>67</v>
      </c>
      <c r="AI916" t="s">
        <v>229</v>
      </c>
      <c r="AJ916" t="s">
        <v>626</v>
      </c>
      <c r="AK916" t="s">
        <v>1176</v>
      </c>
      <c r="AL916" t="s">
        <v>1701</v>
      </c>
      <c r="AM916" t="s">
        <v>80</v>
      </c>
      <c r="AN916" t="s">
        <v>1548</v>
      </c>
      <c r="AO916" t="s">
        <v>90</v>
      </c>
      <c r="AP916" t="s">
        <v>2328</v>
      </c>
    </row>
    <row r="917" spans="1:42" x14ac:dyDescent="0.25">
      <c r="A917">
        <v>633</v>
      </c>
      <c r="B917">
        <v>11</v>
      </c>
      <c r="C917" s="4">
        <v>44104</v>
      </c>
      <c r="D917">
        <v>1</v>
      </c>
      <c r="E917" t="s">
        <v>39</v>
      </c>
      <c r="F917" t="s">
        <v>50</v>
      </c>
      <c r="G917" t="s">
        <v>56</v>
      </c>
      <c r="H917" t="s">
        <v>57</v>
      </c>
      <c r="I917" s="4">
        <v>43957</v>
      </c>
      <c r="J917">
        <v>9</v>
      </c>
      <c r="K917" t="s">
        <v>59</v>
      </c>
      <c r="L917" s="4">
        <v>43952</v>
      </c>
      <c r="M917" s="4">
        <v>44075</v>
      </c>
      <c r="N917">
        <v>1</v>
      </c>
      <c r="O917" t="s">
        <v>79</v>
      </c>
      <c r="P917" t="s">
        <v>241</v>
      </c>
      <c r="Q917">
        <v>1</v>
      </c>
      <c r="R917" t="s">
        <v>629</v>
      </c>
      <c r="S917" t="s">
        <v>965</v>
      </c>
      <c r="T917" t="s">
        <v>1703</v>
      </c>
      <c r="U917" t="s">
        <v>69</v>
      </c>
      <c r="V917" t="s">
        <v>1562</v>
      </c>
      <c r="W917">
        <v>119.95</v>
      </c>
      <c r="X917">
        <v>9.99</v>
      </c>
      <c r="Y917">
        <v>1</v>
      </c>
      <c r="Z917" t="s">
        <v>86</v>
      </c>
      <c r="AA917" t="s">
        <v>2350</v>
      </c>
      <c r="AF917" s="4"/>
      <c r="AG917" s="4"/>
      <c r="AH917" t="s">
        <v>79</v>
      </c>
      <c r="AI917" t="s">
        <v>241</v>
      </c>
      <c r="AJ917" t="s">
        <v>629</v>
      </c>
      <c r="AK917" t="s">
        <v>965</v>
      </c>
      <c r="AL917" t="s">
        <v>1703</v>
      </c>
      <c r="AM917" t="s">
        <v>69</v>
      </c>
      <c r="AN917" t="s">
        <v>1562</v>
      </c>
      <c r="AO917" t="s">
        <v>86</v>
      </c>
      <c r="AP917" t="s">
        <v>2350</v>
      </c>
    </row>
    <row r="918" spans="1:42" x14ac:dyDescent="0.25">
      <c r="A918">
        <v>634</v>
      </c>
      <c r="B918">
        <v>125</v>
      </c>
      <c r="C918" s="4">
        <v>44104</v>
      </c>
      <c r="D918">
        <v>2</v>
      </c>
      <c r="E918" t="s">
        <v>38</v>
      </c>
      <c r="F918" t="s">
        <v>49</v>
      </c>
      <c r="G918" t="s">
        <v>55</v>
      </c>
      <c r="H918" t="s">
        <v>58</v>
      </c>
      <c r="I918" s="4">
        <v>44031</v>
      </c>
      <c r="J918">
        <v>8</v>
      </c>
      <c r="K918" t="s">
        <v>60</v>
      </c>
      <c r="L918" s="4">
        <v>44000</v>
      </c>
      <c r="M918" s="4">
        <v>44073</v>
      </c>
      <c r="N918">
        <v>1</v>
      </c>
      <c r="O918" t="s">
        <v>80</v>
      </c>
      <c r="P918" t="s">
        <v>242</v>
      </c>
      <c r="Q918">
        <v>1</v>
      </c>
      <c r="R918" t="s">
        <v>558</v>
      </c>
      <c r="S918" t="s">
        <v>1118</v>
      </c>
      <c r="T918" t="s">
        <v>1548</v>
      </c>
      <c r="U918" t="s">
        <v>67</v>
      </c>
      <c r="V918" t="s">
        <v>1548</v>
      </c>
      <c r="W918">
        <v>44.97</v>
      </c>
      <c r="X918">
        <v>44.97</v>
      </c>
      <c r="Y918">
        <v>1</v>
      </c>
      <c r="Z918" t="s">
        <v>79</v>
      </c>
      <c r="AA918" t="s">
        <v>2349</v>
      </c>
      <c r="AF918" s="4"/>
      <c r="AG918" s="4"/>
      <c r="AH918" t="s">
        <v>80</v>
      </c>
      <c r="AI918" t="s">
        <v>242</v>
      </c>
      <c r="AJ918" t="s">
        <v>558</v>
      </c>
      <c r="AK918" t="s">
        <v>1118</v>
      </c>
      <c r="AL918" t="s">
        <v>1548</v>
      </c>
      <c r="AM918" t="s">
        <v>67</v>
      </c>
      <c r="AN918" t="s">
        <v>1548</v>
      </c>
      <c r="AO918" t="s">
        <v>79</v>
      </c>
      <c r="AP918" t="s">
        <v>2349</v>
      </c>
    </row>
    <row r="919" spans="1:42" x14ac:dyDescent="0.25">
      <c r="A919">
        <v>635</v>
      </c>
      <c r="B919">
        <v>118</v>
      </c>
      <c r="C919" s="4">
        <v>44105</v>
      </c>
      <c r="D919">
        <v>6</v>
      </c>
      <c r="E919" t="s">
        <v>33</v>
      </c>
      <c r="F919" t="s">
        <v>44</v>
      </c>
      <c r="G919" t="s">
        <v>55</v>
      </c>
      <c r="H919" t="s">
        <v>58</v>
      </c>
      <c r="I919" s="4">
        <v>43959</v>
      </c>
      <c r="J919">
        <v>9</v>
      </c>
      <c r="K919" t="s">
        <v>59</v>
      </c>
      <c r="L919" s="4">
        <v>43952</v>
      </c>
      <c r="M919" s="4">
        <v>44075</v>
      </c>
      <c r="N919">
        <v>3</v>
      </c>
      <c r="O919" t="s">
        <v>184</v>
      </c>
      <c r="P919" t="s">
        <v>346</v>
      </c>
      <c r="Q919">
        <v>3</v>
      </c>
      <c r="R919" t="s">
        <v>760</v>
      </c>
      <c r="S919" t="s">
        <v>1299</v>
      </c>
      <c r="T919" t="s">
        <v>1816</v>
      </c>
      <c r="U919" t="s">
        <v>2019</v>
      </c>
      <c r="V919" t="s">
        <v>2044</v>
      </c>
      <c r="W919">
        <v>626.34</v>
      </c>
      <c r="X919">
        <v>84.94</v>
      </c>
      <c r="Y919">
        <v>3</v>
      </c>
      <c r="Z919" t="s">
        <v>2232</v>
      </c>
      <c r="AA919" t="s">
        <v>2524</v>
      </c>
      <c r="AF919" s="4"/>
      <c r="AG919" s="4"/>
      <c r="AH919" t="s">
        <v>90</v>
      </c>
      <c r="AI919" t="s">
        <v>252</v>
      </c>
      <c r="AJ919" t="s">
        <v>69</v>
      </c>
      <c r="AK919" t="s">
        <v>1015</v>
      </c>
      <c r="AL919" t="s">
        <v>1545</v>
      </c>
      <c r="AM919" t="s">
        <v>69</v>
      </c>
      <c r="AN919" t="s">
        <v>1562</v>
      </c>
      <c r="AO919" t="s">
        <v>645</v>
      </c>
      <c r="AP919" t="s">
        <v>2347</v>
      </c>
    </row>
    <row r="920" spans="1:42" x14ac:dyDescent="0.25">
      <c r="A920">
        <v>635</v>
      </c>
      <c r="B920">
        <v>118</v>
      </c>
      <c r="C920" s="4">
        <v>44105</v>
      </c>
      <c r="D920">
        <v>6</v>
      </c>
      <c r="E920" t="s">
        <v>33</v>
      </c>
      <c r="F920" t="s">
        <v>44</v>
      </c>
      <c r="G920" t="s">
        <v>55</v>
      </c>
      <c r="H920" t="s">
        <v>58</v>
      </c>
      <c r="I920" s="4">
        <v>43959</v>
      </c>
      <c r="J920">
        <v>9</v>
      </c>
      <c r="K920" t="s">
        <v>59</v>
      </c>
      <c r="L920" s="4">
        <v>43952</v>
      </c>
      <c r="M920" s="4">
        <v>44075</v>
      </c>
      <c r="N920">
        <v>3</v>
      </c>
      <c r="O920" t="s">
        <v>184</v>
      </c>
      <c r="P920" t="s">
        <v>346</v>
      </c>
      <c r="Q920">
        <v>3</v>
      </c>
      <c r="R920" t="s">
        <v>760</v>
      </c>
      <c r="S920" t="s">
        <v>1299</v>
      </c>
      <c r="T920" t="s">
        <v>1816</v>
      </c>
      <c r="U920" t="s">
        <v>2019</v>
      </c>
      <c r="V920" t="s">
        <v>2044</v>
      </c>
      <c r="W920">
        <v>626.34</v>
      </c>
      <c r="X920">
        <v>84.94</v>
      </c>
      <c r="Y920">
        <v>3</v>
      </c>
      <c r="Z920" t="s">
        <v>2232</v>
      </c>
      <c r="AA920" t="s">
        <v>2524</v>
      </c>
      <c r="AF920" s="4"/>
      <c r="AG920" s="4"/>
      <c r="AH920" t="s">
        <v>67</v>
      </c>
      <c r="AI920" t="s">
        <v>229</v>
      </c>
      <c r="AJ920" t="s">
        <v>805</v>
      </c>
      <c r="AK920" t="s">
        <v>1342</v>
      </c>
      <c r="AL920" t="s">
        <v>1859</v>
      </c>
      <c r="AM920" t="s">
        <v>67</v>
      </c>
      <c r="AN920" t="s">
        <v>1548</v>
      </c>
      <c r="AO920" t="s">
        <v>872</v>
      </c>
      <c r="AP920" t="s">
        <v>2388</v>
      </c>
    </row>
    <row r="921" spans="1:42" x14ac:dyDescent="0.25">
      <c r="A921">
        <v>635</v>
      </c>
      <c r="B921">
        <v>118</v>
      </c>
      <c r="C921" s="4">
        <v>44105</v>
      </c>
      <c r="D921">
        <v>6</v>
      </c>
      <c r="E921" t="s">
        <v>33</v>
      </c>
      <c r="F921" t="s">
        <v>44</v>
      </c>
      <c r="G921" t="s">
        <v>55</v>
      </c>
      <c r="H921" t="s">
        <v>58</v>
      </c>
      <c r="I921" s="4">
        <v>43959</v>
      </c>
      <c r="J921">
        <v>9</v>
      </c>
      <c r="K921" t="s">
        <v>59</v>
      </c>
      <c r="L921" s="4">
        <v>43952</v>
      </c>
      <c r="M921" s="4">
        <v>44075</v>
      </c>
      <c r="N921">
        <v>3</v>
      </c>
      <c r="O921" t="s">
        <v>184</v>
      </c>
      <c r="P921" t="s">
        <v>346</v>
      </c>
      <c r="Q921">
        <v>3</v>
      </c>
      <c r="R921" t="s">
        <v>760</v>
      </c>
      <c r="S921" t="s">
        <v>1299</v>
      </c>
      <c r="T921" t="s">
        <v>1816</v>
      </c>
      <c r="U921" t="s">
        <v>2019</v>
      </c>
      <c r="V921" t="s">
        <v>2044</v>
      </c>
      <c r="W921">
        <v>626.34</v>
      </c>
      <c r="X921">
        <v>84.94</v>
      </c>
      <c r="Y921">
        <v>3</v>
      </c>
      <c r="Z921" t="s">
        <v>2232</v>
      </c>
      <c r="AA921" t="s">
        <v>2524</v>
      </c>
      <c r="AF921" s="4"/>
      <c r="AG921" s="4"/>
      <c r="AH921" t="s">
        <v>79</v>
      </c>
      <c r="AI921" t="s">
        <v>241</v>
      </c>
      <c r="AJ921" t="s">
        <v>521</v>
      </c>
      <c r="AK921" t="s">
        <v>1078</v>
      </c>
      <c r="AL921" t="s">
        <v>1611</v>
      </c>
      <c r="AM921" t="s">
        <v>80</v>
      </c>
      <c r="AN921" t="s">
        <v>1548</v>
      </c>
      <c r="AO921" t="s">
        <v>455</v>
      </c>
      <c r="AP921" t="s">
        <v>2340</v>
      </c>
    </row>
    <row r="922" spans="1:42" x14ac:dyDescent="0.25">
      <c r="A922">
        <v>636</v>
      </c>
      <c r="B922">
        <v>180</v>
      </c>
      <c r="C922" s="4">
        <v>44105</v>
      </c>
      <c r="D922">
        <v>6</v>
      </c>
      <c r="E922" t="s">
        <v>33</v>
      </c>
      <c r="F922" t="s">
        <v>44</v>
      </c>
      <c r="G922" t="s">
        <v>55</v>
      </c>
      <c r="H922" t="s">
        <v>58</v>
      </c>
      <c r="I922" s="4">
        <v>43656</v>
      </c>
      <c r="J922">
        <v>2</v>
      </c>
      <c r="K922" t="s">
        <v>60</v>
      </c>
      <c r="L922" s="4">
        <v>43615</v>
      </c>
      <c r="M922" s="4">
        <v>43830</v>
      </c>
      <c r="N922">
        <v>2</v>
      </c>
      <c r="O922" t="s">
        <v>104</v>
      </c>
      <c r="P922" t="s">
        <v>266</v>
      </c>
      <c r="Q922">
        <v>2</v>
      </c>
      <c r="R922" t="s">
        <v>761</v>
      </c>
      <c r="S922" t="s">
        <v>1300</v>
      </c>
      <c r="T922" t="s">
        <v>1817</v>
      </c>
      <c r="U922" t="s">
        <v>109</v>
      </c>
      <c r="V922" t="s">
        <v>2031</v>
      </c>
      <c r="W922">
        <v>243.92</v>
      </c>
      <c r="X922">
        <v>69.959999999999994</v>
      </c>
      <c r="Y922">
        <v>2</v>
      </c>
      <c r="Z922" t="s">
        <v>2233</v>
      </c>
      <c r="AA922" t="s">
        <v>2525</v>
      </c>
      <c r="AF922" s="4"/>
      <c r="AG922" s="4"/>
      <c r="AH922" t="s">
        <v>80</v>
      </c>
      <c r="AI922" t="s">
        <v>242</v>
      </c>
      <c r="AJ922" t="s">
        <v>619</v>
      </c>
      <c r="AK922" t="s">
        <v>1016</v>
      </c>
      <c r="AL922" t="s">
        <v>1695</v>
      </c>
      <c r="AM922" t="s">
        <v>67</v>
      </c>
      <c r="AN922" t="s">
        <v>1548</v>
      </c>
      <c r="AO922" t="s">
        <v>70</v>
      </c>
      <c r="AP922" t="s">
        <v>2341</v>
      </c>
    </row>
    <row r="923" spans="1:42" x14ac:dyDescent="0.25">
      <c r="A923">
        <v>636</v>
      </c>
      <c r="B923">
        <v>180</v>
      </c>
      <c r="C923" s="4">
        <v>44105</v>
      </c>
      <c r="D923">
        <v>6</v>
      </c>
      <c r="E923" t="s">
        <v>33</v>
      </c>
      <c r="F923" t="s">
        <v>44</v>
      </c>
      <c r="G923" t="s">
        <v>55</v>
      </c>
      <c r="H923" t="s">
        <v>58</v>
      </c>
      <c r="I923" s="4">
        <v>43656</v>
      </c>
      <c r="J923">
        <v>2</v>
      </c>
      <c r="K923" t="s">
        <v>60</v>
      </c>
      <c r="L923" s="4">
        <v>43615</v>
      </c>
      <c r="M923" s="4">
        <v>43830</v>
      </c>
      <c r="N923">
        <v>2</v>
      </c>
      <c r="O923" t="s">
        <v>104</v>
      </c>
      <c r="P923" t="s">
        <v>266</v>
      </c>
      <c r="Q923">
        <v>2</v>
      </c>
      <c r="R923" t="s">
        <v>761</v>
      </c>
      <c r="S923" t="s">
        <v>1300</v>
      </c>
      <c r="T923" t="s">
        <v>1817</v>
      </c>
      <c r="U923" t="s">
        <v>109</v>
      </c>
      <c r="V923" t="s">
        <v>2031</v>
      </c>
      <c r="W923">
        <v>243.92</v>
      </c>
      <c r="X923">
        <v>69.959999999999994</v>
      </c>
      <c r="Y923">
        <v>2</v>
      </c>
      <c r="Z923" t="s">
        <v>2233</v>
      </c>
      <c r="AA923" t="s">
        <v>2525</v>
      </c>
      <c r="AF923" s="4"/>
      <c r="AG923" s="4"/>
      <c r="AH923" t="s">
        <v>86</v>
      </c>
      <c r="AI923" t="s">
        <v>248</v>
      </c>
      <c r="AJ923" t="s">
        <v>419</v>
      </c>
      <c r="AK923" t="s">
        <v>981</v>
      </c>
      <c r="AL923" t="s">
        <v>1514</v>
      </c>
      <c r="AM923" t="s">
        <v>69</v>
      </c>
      <c r="AN923" t="s">
        <v>1577</v>
      </c>
      <c r="AO923" t="s">
        <v>547</v>
      </c>
      <c r="AP923" t="s">
        <v>2354</v>
      </c>
    </row>
    <row r="924" spans="1:42" x14ac:dyDescent="0.25">
      <c r="A924">
        <v>637</v>
      </c>
      <c r="B924">
        <v>311</v>
      </c>
      <c r="C924" s="4">
        <v>44105</v>
      </c>
      <c r="D924">
        <v>7</v>
      </c>
      <c r="E924" t="s">
        <v>35</v>
      </c>
      <c r="F924" t="s">
        <v>46</v>
      </c>
      <c r="G924" t="s">
        <v>56</v>
      </c>
      <c r="H924" t="s">
        <v>57</v>
      </c>
      <c r="I924" s="4">
        <v>43961</v>
      </c>
      <c r="J924">
        <v>9</v>
      </c>
      <c r="K924" t="s">
        <v>59</v>
      </c>
      <c r="L924" s="4">
        <v>43952</v>
      </c>
      <c r="M924" s="4">
        <v>44075</v>
      </c>
      <c r="N924">
        <v>2</v>
      </c>
      <c r="O924" t="s">
        <v>66</v>
      </c>
      <c r="P924" t="s">
        <v>228</v>
      </c>
      <c r="Q924">
        <v>2</v>
      </c>
      <c r="R924" t="s">
        <v>762</v>
      </c>
      <c r="S924" t="s">
        <v>1301</v>
      </c>
      <c r="T924" t="s">
        <v>1818</v>
      </c>
      <c r="U924" t="s">
        <v>88</v>
      </c>
      <c r="V924" t="s">
        <v>2030</v>
      </c>
      <c r="W924">
        <v>311.98</v>
      </c>
      <c r="X924">
        <v>69.959999999999994</v>
      </c>
      <c r="Y924">
        <v>2</v>
      </c>
      <c r="Z924" t="s">
        <v>2082</v>
      </c>
      <c r="AA924" t="s">
        <v>2327</v>
      </c>
      <c r="AF924" s="4"/>
      <c r="AG924" s="4"/>
      <c r="AH924" t="s">
        <v>70</v>
      </c>
      <c r="AI924" t="s">
        <v>232</v>
      </c>
      <c r="AJ924" t="s">
        <v>753</v>
      </c>
      <c r="AK924" t="s">
        <v>1077</v>
      </c>
      <c r="AL924" t="s">
        <v>598</v>
      </c>
      <c r="AM924" t="s">
        <v>80</v>
      </c>
      <c r="AN924" t="s">
        <v>1517</v>
      </c>
      <c r="AO924" t="s">
        <v>673</v>
      </c>
      <c r="AP924" t="s">
        <v>2348</v>
      </c>
    </row>
    <row r="925" spans="1:42" x14ac:dyDescent="0.25">
      <c r="A925">
        <v>637</v>
      </c>
      <c r="B925">
        <v>311</v>
      </c>
      <c r="C925" s="4">
        <v>44105</v>
      </c>
      <c r="D925">
        <v>7</v>
      </c>
      <c r="E925" t="s">
        <v>35</v>
      </c>
      <c r="F925" t="s">
        <v>46</v>
      </c>
      <c r="G925" t="s">
        <v>56</v>
      </c>
      <c r="H925" t="s">
        <v>57</v>
      </c>
      <c r="I925" s="4">
        <v>43961</v>
      </c>
      <c r="J925">
        <v>9</v>
      </c>
      <c r="K925" t="s">
        <v>59</v>
      </c>
      <c r="L925" s="4">
        <v>43952</v>
      </c>
      <c r="M925" s="4">
        <v>44075</v>
      </c>
      <c r="N925">
        <v>2</v>
      </c>
      <c r="O925" t="s">
        <v>66</v>
      </c>
      <c r="P925" t="s">
        <v>228</v>
      </c>
      <c r="Q925">
        <v>2</v>
      </c>
      <c r="R925" t="s">
        <v>762</v>
      </c>
      <c r="S925" t="s">
        <v>1301</v>
      </c>
      <c r="T925" t="s">
        <v>1818</v>
      </c>
      <c r="U925" t="s">
        <v>88</v>
      </c>
      <c r="V925" t="s">
        <v>2030</v>
      </c>
      <c r="W925">
        <v>311.98</v>
      </c>
      <c r="X925">
        <v>69.959999999999994</v>
      </c>
      <c r="Y925">
        <v>2</v>
      </c>
      <c r="Z925" t="s">
        <v>2082</v>
      </c>
      <c r="AA925" t="s">
        <v>2327</v>
      </c>
      <c r="AF925" s="4"/>
      <c r="AG925" s="4"/>
      <c r="AH925" t="s">
        <v>80</v>
      </c>
      <c r="AI925" t="s">
        <v>242</v>
      </c>
      <c r="AJ925" t="s">
        <v>620</v>
      </c>
      <c r="AK925" t="s">
        <v>1170</v>
      </c>
      <c r="AL925" t="s">
        <v>1696</v>
      </c>
      <c r="AM925" t="s">
        <v>80</v>
      </c>
      <c r="AN925" t="s">
        <v>1548</v>
      </c>
      <c r="AO925" t="s">
        <v>79</v>
      </c>
      <c r="AP925" t="s">
        <v>2349</v>
      </c>
    </row>
    <row r="926" spans="1:42" x14ac:dyDescent="0.25">
      <c r="A926">
        <v>638</v>
      </c>
      <c r="B926">
        <v>60</v>
      </c>
      <c r="C926" s="4">
        <v>44106</v>
      </c>
      <c r="D926">
        <v>4</v>
      </c>
      <c r="E926" t="s">
        <v>40</v>
      </c>
      <c r="F926" t="s">
        <v>51</v>
      </c>
      <c r="G926" t="s">
        <v>55</v>
      </c>
      <c r="H926" t="s">
        <v>57</v>
      </c>
      <c r="I926" s="4">
        <v>43713</v>
      </c>
      <c r="J926">
        <v>3</v>
      </c>
      <c r="K926" t="s">
        <v>59</v>
      </c>
      <c r="L926" s="4">
        <v>43615</v>
      </c>
      <c r="M926" s="4">
        <v>43830</v>
      </c>
      <c r="N926">
        <v>2</v>
      </c>
      <c r="O926" t="s">
        <v>66</v>
      </c>
      <c r="P926" t="s">
        <v>228</v>
      </c>
      <c r="Q926">
        <v>2</v>
      </c>
      <c r="R926" t="s">
        <v>763</v>
      </c>
      <c r="S926" t="s">
        <v>1302</v>
      </c>
      <c r="T926" t="s">
        <v>1819</v>
      </c>
      <c r="U926" t="s">
        <v>88</v>
      </c>
      <c r="V926" t="s">
        <v>2030</v>
      </c>
      <c r="W926">
        <v>37.96</v>
      </c>
      <c r="X926">
        <v>69.959999999999994</v>
      </c>
      <c r="Y926">
        <v>2</v>
      </c>
      <c r="Z926" t="s">
        <v>2185</v>
      </c>
      <c r="AA926" t="s">
        <v>2467</v>
      </c>
      <c r="AF926" s="4"/>
      <c r="AG926" s="4"/>
      <c r="AH926" t="s">
        <v>70</v>
      </c>
      <c r="AI926" t="s">
        <v>232</v>
      </c>
      <c r="AJ926" t="s">
        <v>394</v>
      </c>
      <c r="AK926" t="s">
        <v>956</v>
      </c>
      <c r="AL926" t="s">
        <v>1490</v>
      </c>
      <c r="AM926" t="s">
        <v>80</v>
      </c>
      <c r="AN926" t="s">
        <v>1517</v>
      </c>
      <c r="AO926" t="s">
        <v>432</v>
      </c>
      <c r="AP926" t="s">
        <v>2331</v>
      </c>
    </row>
    <row r="927" spans="1:42" x14ac:dyDescent="0.25">
      <c r="A927">
        <v>638</v>
      </c>
      <c r="B927">
        <v>60</v>
      </c>
      <c r="C927" s="4">
        <v>44106</v>
      </c>
      <c r="D927">
        <v>4</v>
      </c>
      <c r="E927" t="s">
        <v>40</v>
      </c>
      <c r="F927" t="s">
        <v>51</v>
      </c>
      <c r="G927" t="s">
        <v>55</v>
      </c>
      <c r="H927" t="s">
        <v>57</v>
      </c>
      <c r="I927" s="4">
        <v>43713</v>
      </c>
      <c r="J927">
        <v>3</v>
      </c>
      <c r="K927" t="s">
        <v>59</v>
      </c>
      <c r="L927" s="4">
        <v>43615</v>
      </c>
      <c r="M927" s="4">
        <v>43830</v>
      </c>
      <c r="N927">
        <v>2</v>
      </c>
      <c r="O927" t="s">
        <v>66</v>
      </c>
      <c r="P927" t="s">
        <v>228</v>
      </c>
      <c r="Q927">
        <v>2</v>
      </c>
      <c r="R927" t="s">
        <v>763</v>
      </c>
      <c r="S927" t="s">
        <v>1302</v>
      </c>
      <c r="T927" t="s">
        <v>1819</v>
      </c>
      <c r="U927" t="s">
        <v>88</v>
      </c>
      <c r="V927" t="s">
        <v>2030</v>
      </c>
      <c r="W927">
        <v>37.96</v>
      </c>
      <c r="X927">
        <v>69.959999999999994</v>
      </c>
      <c r="Y927">
        <v>2</v>
      </c>
      <c r="Z927" t="s">
        <v>2185</v>
      </c>
      <c r="AA927" t="s">
        <v>2467</v>
      </c>
      <c r="AF927" s="4"/>
      <c r="AG927" s="4"/>
      <c r="AH927" t="s">
        <v>80</v>
      </c>
      <c r="AI927" t="s">
        <v>242</v>
      </c>
      <c r="AJ927" t="s">
        <v>469</v>
      </c>
      <c r="AK927" t="s">
        <v>1032</v>
      </c>
      <c r="AL927" t="s">
        <v>1562</v>
      </c>
      <c r="AM927" t="s">
        <v>80</v>
      </c>
      <c r="AN927" t="s">
        <v>1548</v>
      </c>
      <c r="AO927" t="s">
        <v>70</v>
      </c>
      <c r="AP927" t="s">
        <v>2341</v>
      </c>
    </row>
    <row r="928" spans="1:42" x14ac:dyDescent="0.25">
      <c r="A928">
        <v>639</v>
      </c>
      <c r="B928">
        <v>96</v>
      </c>
      <c r="C928" s="4">
        <v>44106</v>
      </c>
      <c r="D928">
        <v>5</v>
      </c>
      <c r="E928" t="s">
        <v>36</v>
      </c>
      <c r="F928" t="s">
        <v>47</v>
      </c>
      <c r="G928" t="s">
        <v>55</v>
      </c>
      <c r="H928" t="s">
        <v>57</v>
      </c>
      <c r="I928" s="4">
        <v>43907</v>
      </c>
      <c r="J928">
        <v>5</v>
      </c>
      <c r="K928" t="s">
        <v>60</v>
      </c>
      <c r="L928" s="4">
        <v>43831</v>
      </c>
      <c r="M928" s="4">
        <v>43921</v>
      </c>
      <c r="N928">
        <v>1</v>
      </c>
      <c r="O928" t="s">
        <v>159</v>
      </c>
      <c r="P928" t="s">
        <v>321</v>
      </c>
      <c r="Q928">
        <v>1</v>
      </c>
      <c r="R928" t="s">
        <v>764</v>
      </c>
      <c r="S928" t="s">
        <v>1303</v>
      </c>
      <c r="T928" t="s">
        <v>1820</v>
      </c>
      <c r="U928" t="s">
        <v>88</v>
      </c>
      <c r="V928" t="s">
        <v>1585</v>
      </c>
      <c r="W928">
        <v>51.96</v>
      </c>
      <c r="X928">
        <v>79.959999999999994</v>
      </c>
      <c r="Y928">
        <v>1</v>
      </c>
      <c r="Z928" t="s">
        <v>552</v>
      </c>
      <c r="AA928" t="s">
        <v>2526</v>
      </c>
      <c r="AF928" s="4"/>
      <c r="AG928" s="4"/>
      <c r="AH928" t="s">
        <v>70</v>
      </c>
      <c r="AI928" t="s">
        <v>232</v>
      </c>
      <c r="AJ928" t="s">
        <v>591</v>
      </c>
      <c r="AK928" t="s">
        <v>1147</v>
      </c>
      <c r="AL928" t="s">
        <v>1610</v>
      </c>
      <c r="AM928" t="s">
        <v>80</v>
      </c>
      <c r="AN928" t="s">
        <v>1517</v>
      </c>
      <c r="AO928" t="s">
        <v>640</v>
      </c>
      <c r="AP928" t="s">
        <v>2393</v>
      </c>
    </row>
    <row r="929" spans="1:42" x14ac:dyDescent="0.25">
      <c r="A929">
        <v>639</v>
      </c>
      <c r="B929">
        <v>96</v>
      </c>
      <c r="C929" s="4">
        <v>44106</v>
      </c>
      <c r="D929">
        <v>5</v>
      </c>
      <c r="E929" t="s">
        <v>36</v>
      </c>
      <c r="F929" t="s">
        <v>47</v>
      </c>
      <c r="G929" t="s">
        <v>55</v>
      </c>
      <c r="H929" t="s">
        <v>57</v>
      </c>
      <c r="I929" s="4">
        <v>43907</v>
      </c>
      <c r="J929">
        <v>5</v>
      </c>
      <c r="K929" t="s">
        <v>60</v>
      </c>
      <c r="L929" s="4">
        <v>43831</v>
      </c>
      <c r="M929" s="4">
        <v>43921</v>
      </c>
      <c r="N929">
        <v>1</v>
      </c>
      <c r="O929" t="s">
        <v>159</v>
      </c>
      <c r="P929" t="s">
        <v>321</v>
      </c>
      <c r="Q929">
        <v>1</v>
      </c>
      <c r="R929" t="s">
        <v>764</v>
      </c>
      <c r="S929" t="s">
        <v>1303</v>
      </c>
      <c r="T929" t="s">
        <v>1820</v>
      </c>
      <c r="U929" t="s">
        <v>88</v>
      </c>
      <c r="V929" t="s">
        <v>1585</v>
      </c>
      <c r="W929">
        <v>51.96</v>
      </c>
      <c r="X929">
        <v>79.959999999999994</v>
      </c>
      <c r="Y929">
        <v>1</v>
      </c>
      <c r="Z929" t="s">
        <v>552</v>
      </c>
      <c r="AA929" t="s">
        <v>2526</v>
      </c>
      <c r="AF929" s="4"/>
      <c r="AG929" s="4"/>
      <c r="AH929" t="s">
        <v>70</v>
      </c>
      <c r="AI929" t="s">
        <v>232</v>
      </c>
      <c r="AJ929" t="s">
        <v>591</v>
      </c>
      <c r="AK929" t="s">
        <v>1147</v>
      </c>
      <c r="AL929" t="s">
        <v>1610</v>
      </c>
      <c r="AM929" t="s">
        <v>80</v>
      </c>
      <c r="AN929" t="s">
        <v>1517</v>
      </c>
      <c r="AO929" t="s">
        <v>640</v>
      </c>
      <c r="AP929" t="s">
        <v>2393</v>
      </c>
    </row>
    <row r="930" spans="1:42" x14ac:dyDescent="0.25">
      <c r="A930">
        <v>640</v>
      </c>
      <c r="B930">
        <v>184</v>
      </c>
      <c r="C930" s="4">
        <v>44107</v>
      </c>
      <c r="D930">
        <v>3</v>
      </c>
      <c r="E930" t="s">
        <v>34</v>
      </c>
      <c r="F930" t="s">
        <v>45</v>
      </c>
      <c r="G930" t="s">
        <v>55</v>
      </c>
      <c r="H930" t="s">
        <v>58</v>
      </c>
      <c r="I930" s="4">
        <v>43725</v>
      </c>
      <c r="J930">
        <v>3</v>
      </c>
      <c r="K930" t="s">
        <v>59</v>
      </c>
      <c r="L930" s="4">
        <v>43615</v>
      </c>
      <c r="M930" s="4">
        <v>43830</v>
      </c>
      <c r="N930">
        <v>2</v>
      </c>
      <c r="O930" t="s">
        <v>87</v>
      </c>
      <c r="P930" t="s">
        <v>249</v>
      </c>
      <c r="Q930">
        <v>2</v>
      </c>
      <c r="R930" t="s">
        <v>765</v>
      </c>
      <c r="S930" t="s">
        <v>1304</v>
      </c>
      <c r="T930" t="s">
        <v>1821</v>
      </c>
      <c r="U930" t="s">
        <v>110</v>
      </c>
      <c r="V930" t="s">
        <v>2038</v>
      </c>
      <c r="W930">
        <v>496.62</v>
      </c>
      <c r="X930">
        <v>104.94</v>
      </c>
      <c r="Y930">
        <v>2</v>
      </c>
      <c r="Z930" t="s">
        <v>2111</v>
      </c>
      <c r="AA930" t="s">
        <v>2382</v>
      </c>
      <c r="AF930" s="4"/>
      <c r="AG930" s="4"/>
      <c r="AH930" t="s">
        <v>79</v>
      </c>
      <c r="AI930" t="s">
        <v>241</v>
      </c>
      <c r="AJ930" t="s">
        <v>500</v>
      </c>
      <c r="AK930" t="s">
        <v>1063</v>
      </c>
      <c r="AL930" t="s">
        <v>1591</v>
      </c>
      <c r="AM930" t="s">
        <v>67</v>
      </c>
      <c r="AN930" t="s">
        <v>1548</v>
      </c>
      <c r="AO930" t="s">
        <v>455</v>
      </c>
      <c r="AP930" t="s">
        <v>2340</v>
      </c>
    </row>
    <row r="931" spans="1:42" x14ac:dyDescent="0.25">
      <c r="A931">
        <v>640</v>
      </c>
      <c r="B931">
        <v>184</v>
      </c>
      <c r="C931" s="4">
        <v>44107</v>
      </c>
      <c r="D931">
        <v>3</v>
      </c>
      <c r="E931" t="s">
        <v>34</v>
      </c>
      <c r="F931" t="s">
        <v>45</v>
      </c>
      <c r="G931" t="s">
        <v>55</v>
      </c>
      <c r="H931" t="s">
        <v>58</v>
      </c>
      <c r="I931" s="4">
        <v>43725</v>
      </c>
      <c r="J931">
        <v>3</v>
      </c>
      <c r="K931" t="s">
        <v>59</v>
      </c>
      <c r="L931" s="4">
        <v>43615</v>
      </c>
      <c r="M931" s="4">
        <v>43830</v>
      </c>
      <c r="N931">
        <v>2</v>
      </c>
      <c r="O931" t="s">
        <v>87</v>
      </c>
      <c r="P931" t="s">
        <v>249</v>
      </c>
      <c r="Q931">
        <v>2</v>
      </c>
      <c r="R931" t="s">
        <v>765</v>
      </c>
      <c r="S931" t="s">
        <v>1304</v>
      </c>
      <c r="T931" t="s">
        <v>1821</v>
      </c>
      <c r="U931" t="s">
        <v>110</v>
      </c>
      <c r="V931" t="s">
        <v>2038</v>
      </c>
      <c r="W931">
        <v>496.62</v>
      </c>
      <c r="X931">
        <v>104.94</v>
      </c>
      <c r="Y931">
        <v>2</v>
      </c>
      <c r="Z931" t="s">
        <v>2111</v>
      </c>
      <c r="AA931" t="s">
        <v>2382</v>
      </c>
      <c r="AF931" s="4"/>
      <c r="AG931" s="4"/>
      <c r="AH931" t="s">
        <v>70</v>
      </c>
      <c r="AI931" t="s">
        <v>232</v>
      </c>
      <c r="AJ931" t="s">
        <v>728</v>
      </c>
      <c r="AK931" t="s">
        <v>1178</v>
      </c>
      <c r="AL931" t="s">
        <v>1787</v>
      </c>
      <c r="AM931" t="s">
        <v>67</v>
      </c>
      <c r="AN931" t="s">
        <v>1517</v>
      </c>
      <c r="AO931" t="s">
        <v>673</v>
      </c>
      <c r="AP931" t="s">
        <v>2348</v>
      </c>
    </row>
    <row r="932" spans="1:42" x14ac:dyDescent="0.25">
      <c r="A932">
        <v>641</v>
      </c>
      <c r="B932">
        <v>446</v>
      </c>
      <c r="C932" s="4">
        <v>44108</v>
      </c>
      <c r="D932">
        <v>7</v>
      </c>
      <c r="E932" t="s">
        <v>35</v>
      </c>
      <c r="F932" t="s">
        <v>46</v>
      </c>
      <c r="G932" t="s">
        <v>55</v>
      </c>
      <c r="H932" t="s">
        <v>57</v>
      </c>
      <c r="I932" s="4">
        <v>44051</v>
      </c>
      <c r="J932">
        <v>9</v>
      </c>
      <c r="K932" t="s">
        <v>59</v>
      </c>
      <c r="L932" s="4">
        <v>43952</v>
      </c>
      <c r="M932" s="4">
        <v>44075</v>
      </c>
      <c r="N932">
        <v>2</v>
      </c>
      <c r="O932" t="s">
        <v>183</v>
      </c>
      <c r="P932" t="s">
        <v>345</v>
      </c>
      <c r="Q932">
        <v>2</v>
      </c>
      <c r="R932" t="s">
        <v>766</v>
      </c>
      <c r="S932" t="s">
        <v>1305</v>
      </c>
      <c r="T932" t="s">
        <v>1822</v>
      </c>
      <c r="U932" t="s">
        <v>88</v>
      </c>
      <c r="V932" t="s">
        <v>2038</v>
      </c>
      <c r="W932">
        <v>193.96</v>
      </c>
      <c r="X932">
        <v>69.959999999999994</v>
      </c>
      <c r="Y932">
        <v>2</v>
      </c>
      <c r="Z932" t="s">
        <v>2234</v>
      </c>
      <c r="AA932" t="s">
        <v>2527</v>
      </c>
      <c r="AF932" s="4"/>
      <c r="AG932" s="4"/>
      <c r="AH932" t="s">
        <v>67</v>
      </c>
      <c r="AI932" t="s">
        <v>229</v>
      </c>
      <c r="AJ932" t="s">
        <v>445</v>
      </c>
      <c r="AK932" t="s">
        <v>1007</v>
      </c>
      <c r="AL932" t="s">
        <v>1533</v>
      </c>
      <c r="AM932" t="s">
        <v>80</v>
      </c>
      <c r="AN932" t="s">
        <v>1548</v>
      </c>
      <c r="AO932" t="s">
        <v>79</v>
      </c>
      <c r="AP932" t="s">
        <v>2349</v>
      </c>
    </row>
    <row r="933" spans="1:42" x14ac:dyDescent="0.25">
      <c r="A933">
        <v>641</v>
      </c>
      <c r="B933">
        <v>446</v>
      </c>
      <c r="C933" s="4">
        <v>44108</v>
      </c>
      <c r="D933">
        <v>7</v>
      </c>
      <c r="E933" t="s">
        <v>35</v>
      </c>
      <c r="F933" t="s">
        <v>46</v>
      </c>
      <c r="G933" t="s">
        <v>55</v>
      </c>
      <c r="H933" t="s">
        <v>57</v>
      </c>
      <c r="I933" s="4">
        <v>44051</v>
      </c>
      <c r="J933">
        <v>9</v>
      </c>
      <c r="K933" t="s">
        <v>59</v>
      </c>
      <c r="L933" s="4">
        <v>43952</v>
      </c>
      <c r="M933" s="4">
        <v>44075</v>
      </c>
      <c r="N933">
        <v>2</v>
      </c>
      <c r="O933" t="s">
        <v>183</v>
      </c>
      <c r="P933" t="s">
        <v>345</v>
      </c>
      <c r="Q933">
        <v>2</v>
      </c>
      <c r="R933" t="s">
        <v>766</v>
      </c>
      <c r="S933" t="s">
        <v>1305</v>
      </c>
      <c r="T933" t="s">
        <v>1822</v>
      </c>
      <c r="U933" t="s">
        <v>88</v>
      </c>
      <c r="V933" t="s">
        <v>2038</v>
      </c>
      <c r="W933">
        <v>193.96</v>
      </c>
      <c r="X933">
        <v>69.959999999999994</v>
      </c>
      <c r="Y933">
        <v>2</v>
      </c>
      <c r="Z933" t="s">
        <v>2234</v>
      </c>
      <c r="AA933" t="s">
        <v>2527</v>
      </c>
      <c r="AF933" s="4"/>
      <c r="AG933" s="4"/>
      <c r="AH933" t="s">
        <v>70</v>
      </c>
      <c r="AI933" t="s">
        <v>232</v>
      </c>
      <c r="AJ933" t="s">
        <v>475</v>
      </c>
      <c r="AK933" t="s">
        <v>1038</v>
      </c>
      <c r="AL933" t="s">
        <v>1527</v>
      </c>
      <c r="AM933" t="s">
        <v>80</v>
      </c>
      <c r="AN933" t="s">
        <v>1517</v>
      </c>
      <c r="AO933" t="s">
        <v>673</v>
      </c>
      <c r="AP933" t="s">
        <v>2348</v>
      </c>
    </row>
    <row r="934" spans="1:42" x14ac:dyDescent="0.25">
      <c r="A934">
        <v>642</v>
      </c>
      <c r="B934">
        <v>184</v>
      </c>
      <c r="C934" s="4">
        <v>44109</v>
      </c>
      <c r="D934">
        <v>3</v>
      </c>
      <c r="E934" t="s">
        <v>34</v>
      </c>
      <c r="F934" t="s">
        <v>45</v>
      </c>
      <c r="G934" t="s">
        <v>55</v>
      </c>
      <c r="H934" t="s">
        <v>58</v>
      </c>
      <c r="I934" s="4">
        <v>43725</v>
      </c>
      <c r="J934">
        <v>3</v>
      </c>
      <c r="K934" t="s">
        <v>59</v>
      </c>
      <c r="L934" s="4">
        <v>43615</v>
      </c>
      <c r="M934" s="4">
        <v>43830</v>
      </c>
      <c r="N934">
        <v>1</v>
      </c>
      <c r="O934" t="s">
        <v>80</v>
      </c>
      <c r="P934" t="s">
        <v>242</v>
      </c>
      <c r="Q934">
        <v>1</v>
      </c>
      <c r="R934" t="s">
        <v>548</v>
      </c>
      <c r="S934" t="s">
        <v>1109</v>
      </c>
      <c r="T934" t="s">
        <v>1634</v>
      </c>
      <c r="U934" t="s">
        <v>67</v>
      </c>
      <c r="V934" t="s">
        <v>1548</v>
      </c>
      <c r="W934">
        <v>83.94</v>
      </c>
      <c r="X934">
        <v>44.97</v>
      </c>
      <c r="Y934">
        <v>1</v>
      </c>
      <c r="Z934" t="s">
        <v>67</v>
      </c>
      <c r="AA934" t="s">
        <v>2373</v>
      </c>
      <c r="AF934" s="4"/>
      <c r="AG934" s="4"/>
      <c r="AH934" t="s">
        <v>80</v>
      </c>
      <c r="AI934" t="s">
        <v>242</v>
      </c>
      <c r="AJ934" t="s">
        <v>548</v>
      </c>
      <c r="AK934" t="s">
        <v>1109</v>
      </c>
      <c r="AL934" t="s">
        <v>1634</v>
      </c>
      <c r="AM934" t="s">
        <v>67</v>
      </c>
      <c r="AN934" t="s">
        <v>1548</v>
      </c>
      <c r="AO934" t="s">
        <v>67</v>
      </c>
      <c r="AP934" t="s">
        <v>2373</v>
      </c>
    </row>
    <row r="935" spans="1:42" x14ac:dyDescent="0.25">
      <c r="A935">
        <v>643</v>
      </c>
      <c r="B935">
        <v>221</v>
      </c>
      <c r="C935" s="4">
        <v>44109</v>
      </c>
      <c r="D935">
        <v>2</v>
      </c>
      <c r="E935" t="s">
        <v>38</v>
      </c>
      <c r="F935" t="s">
        <v>49</v>
      </c>
      <c r="G935" t="s">
        <v>55</v>
      </c>
      <c r="H935" t="s">
        <v>58</v>
      </c>
      <c r="I935" s="4">
        <v>43710</v>
      </c>
      <c r="J935">
        <v>1</v>
      </c>
      <c r="K935" t="s">
        <v>61</v>
      </c>
      <c r="L935" s="4">
        <v>43615</v>
      </c>
      <c r="M935" s="4">
        <v>43830</v>
      </c>
      <c r="N935">
        <v>1</v>
      </c>
      <c r="O935" t="s">
        <v>78</v>
      </c>
      <c r="P935" t="s">
        <v>240</v>
      </c>
      <c r="Q935">
        <v>1</v>
      </c>
      <c r="R935" t="s">
        <v>610</v>
      </c>
      <c r="S935" t="s">
        <v>1162</v>
      </c>
      <c r="T935" t="s">
        <v>67</v>
      </c>
      <c r="U935" t="s">
        <v>80</v>
      </c>
      <c r="V935" t="s">
        <v>1548</v>
      </c>
      <c r="W935">
        <v>6</v>
      </c>
      <c r="X935">
        <v>29.98</v>
      </c>
      <c r="Y935">
        <v>1</v>
      </c>
      <c r="Z935" t="s">
        <v>393</v>
      </c>
      <c r="AA935" t="s">
        <v>2345</v>
      </c>
      <c r="AF935" s="4"/>
      <c r="AG935" s="4"/>
      <c r="AH935" t="s">
        <v>78</v>
      </c>
      <c r="AI935" t="s">
        <v>240</v>
      </c>
      <c r="AJ935" t="s">
        <v>610</v>
      </c>
      <c r="AK935" t="s">
        <v>1162</v>
      </c>
      <c r="AL935" t="s">
        <v>67</v>
      </c>
      <c r="AM935" t="s">
        <v>80</v>
      </c>
      <c r="AN935" t="s">
        <v>1548</v>
      </c>
      <c r="AO935" t="s">
        <v>393</v>
      </c>
      <c r="AP935" t="s">
        <v>2345</v>
      </c>
    </row>
    <row r="936" spans="1:42" x14ac:dyDescent="0.25">
      <c r="A936">
        <v>644</v>
      </c>
      <c r="B936">
        <v>412</v>
      </c>
      <c r="C936" s="4">
        <v>44111</v>
      </c>
      <c r="D936">
        <v>8</v>
      </c>
      <c r="E936" t="s">
        <v>43</v>
      </c>
      <c r="F936" t="s">
        <v>54</v>
      </c>
      <c r="G936" t="s">
        <v>56</v>
      </c>
      <c r="H936" t="s">
        <v>57</v>
      </c>
      <c r="I936" s="4">
        <v>43867</v>
      </c>
      <c r="J936">
        <v>6</v>
      </c>
      <c r="K936" t="s">
        <v>59</v>
      </c>
      <c r="L936" s="4">
        <v>43862</v>
      </c>
      <c r="M936" s="4">
        <v>43889</v>
      </c>
      <c r="N936">
        <v>1</v>
      </c>
      <c r="O936" t="s">
        <v>90</v>
      </c>
      <c r="P936" t="s">
        <v>252</v>
      </c>
      <c r="Q936">
        <v>1</v>
      </c>
      <c r="R936" t="s">
        <v>647</v>
      </c>
      <c r="S936" t="s">
        <v>1094</v>
      </c>
      <c r="T936" t="s">
        <v>1610</v>
      </c>
      <c r="U936" t="s">
        <v>80</v>
      </c>
      <c r="V936" t="s">
        <v>1562</v>
      </c>
      <c r="W936">
        <v>25.98</v>
      </c>
      <c r="X936">
        <v>19.98</v>
      </c>
      <c r="Y936">
        <v>1</v>
      </c>
      <c r="Z936" t="s">
        <v>410</v>
      </c>
      <c r="AA936" t="s">
        <v>2359</v>
      </c>
      <c r="AF936" s="4"/>
      <c r="AG936" s="4"/>
      <c r="AH936" t="s">
        <v>90</v>
      </c>
      <c r="AI936" t="s">
        <v>252</v>
      </c>
      <c r="AJ936" t="s">
        <v>647</v>
      </c>
      <c r="AK936" t="s">
        <v>1094</v>
      </c>
      <c r="AL936" t="s">
        <v>1610</v>
      </c>
      <c r="AM936" t="s">
        <v>80</v>
      </c>
      <c r="AN936" t="s">
        <v>1562</v>
      </c>
      <c r="AO936" t="s">
        <v>410</v>
      </c>
      <c r="AP936" t="s">
        <v>2359</v>
      </c>
    </row>
    <row r="937" spans="1:42" x14ac:dyDescent="0.25">
      <c r="A937">
        <v>645</v>
      </c>
      <c r="B937">
        <v>481</v>
      </c>
      <c r="C937" s="4">
        <v>44111</v>
      </c>
      <c r="D937">
        <v>8</v>
      </c>
      <c r="E937" t="s">
        <v>43</v>
      </c>
      <c r="F937" t="s">
        <v>54</v>
      </c>
      <c r="G937" t="s">
        <v>55</v>
      </c>
      <c r="H937" t="s">
        <v>58</v>
      </c>
      <c r="I937" s="4">
        <v>43839</v>
      </c>
      <c r="J937">
        <v>5</v>
      </c>
      <c r="K937" t="s">
        <v>60</v>
      </c>
      <c r="L937" s="4">
        <v>43831</v>
      </c>
      <c r="M937" s="4">
        <v>43921</v>
      </c>
      <c r="N937">
        <v>1</v>
      </c>
      <c r="O937" t="s">
        <v>185</v>
      </c>
      <c r="P937" t="s">
        <v>347</v>
      </c>
      <c r="Q937">
        <v>2</v>
      </c>
      <c r="R937" t="s">
        <v>767</v>
      </c>
      <c r="S937" t="s">
        <v>1306</v>
      </c>
      <c r="T937" t="s">
        <v>1823</v>
      </c>
      <c r="U937" t="s">
        <v>2006</v>
      </c>
      <c r="V937" t="s">
        <v>2057</v>
      </c>
      <c r="W937">
        <v>173.92</v>
      </c>
      <c r="X937">
        <v>119.92</v>
      </c>
      <c r="Y937">
        <v>2</v>
      </c>
      <c r="Z937" t="s">
        <v>2235</v>
      </c>
      <c r="AA937" t="s">
        <v>2528</v>
      </c>
      <c r="AF937" s="4"/>
      <c r="AG937" s="4"/>
      <c r="AH937" t="s">
        <v>78</v>
      </c>
      <c r="AI937" t="s">
        <v>240</v>
      </c>
      <c r="AJ937" t="s">
        <v>904</v>
      </c>
      <c r="AK937" t="s">
        <v>1191</v>
      </c>
      <c r="AL937" t="s">
        <v>1490</v>
      </c>
      <c r="AM937" t="s">
        <v>69</v>
      </c>
      <c r="AN937" t="s">
        <v>1548</v>
      </c>
      <c r="AO937" t="s">
        <v>469</v>
      </c>
      <c r="AP937" t="s">
        <v>2339</v>
      </c>
    </row>
    <row r="938" spans="1:42" x14ac:dyDescent="0.25">
      <c r="A938">
        <v>645</v>
      </c>
      <c r="B938">
        <v>481</v>
      </c>
      <c r="C938" s="4">
        <v>44111</v>
      </c>
      <c r="D938">
        <v>8</v>
      </c>
      <c r="E938" t="s">
        <v>43</v>
      </c>
      <c r="F938" t="s">
        <v>54</v>
      </c>
      <c r="G938" t="s">
        <v>55</v>
      </c>
      <c r="H938" t="s">
        <v>58</v>
      </c>
      <c r="I938" s="4">
        <v>43839</v>
      </c>
      <c r="J938">
        <v>5</v>
      </c>
      <c r="K938" t="s">
        <v>60</v>
      </c>
      <c r="L938" s="4">
        <v>43831</v>
      </c>
      <c r="M938" s="4">
        <v>43921</v>
      </c>
      <c r="N938">
        <v>1</v>
      </c>
      <c r="O938" t="s">
        <v>185</v>
      </c>
      <c r="P938" t="s">
        <v>347</v>
      </c>
      <c r="Q938">
        <v>2</v>
      </c>
      <c r="R938" t="s">
        <v>767</v>
      </c>
      <c r="S938" t="s">
        <v>1306</v>
      </c>
      <c r="T938" t="s">
        <v>1823</v>
      </c>
      <c r="U938" t="s">
        <v>2006</v>
      </c>
      <c r="V938" t="s">
        <v>2057</v>
      </c>
      <c r="W938">
        <v>173.92</v>
      </c>
      <c r="X938">
        <v>119.92</v>
      </c>
      <c r="Y938">
        <v>2</v>
      </c>
      <c r="Z938" t="s">
        <v>2235</v>
      </c>
      <c r="AA938" t="s">
        <v>2528</v>
      </c>
      <c r="AF938" s="4"/>
      <c r="AG938" s="4"/>
      <c r="AH938" t="s">
        <v>78</v>
      </c>
      <c r="AI938" t="s">
        <v>240</v>
      </c>
      <c r="AJ938" t="s">
        <v>904</v>
      </c>
      <c r="AK938" t="s">
        <v>1191</v>
      </c>
      <c r="AL938" t="s">
        <v>1490</v>
      </c>
      <c r="AM938" t="s">
        <v>69</v>
      </c>
      <c r="AN938" t="s">
        <v>1548</v>
      </c>
      <c r="AO938" t="s">
        <v>469</v>
      </c>
      <c r="AP938" t="s">
        <v>2339</v>
      </c>
    </row>
    <row r="939" spans="1:42" x14ac:dyDescent="0.25">
      <c r="A939">
        <v>645</v>
      </c>
      <c r="B939">
        <v>481</v>
      </c>
      <c r="C939" s="4">
        <v>44111</v>
      </c>
      <c r="D939">
        <v>8</v>
      </c>
      <c r="E939" t="s">
        <v>43</v>
      </c>
      <c r="F939" t="s">
        <v>54</v>
      </c>
      <c r="G939" t="s">
        <v>55</v>
      </c>
      <c r="H939" t="s">
        <v>58</v>
      </c>
      <c r="I939" s="4">
        <v>43839</v>
      </c>
      <c r="J939">
        <v>5</v>
      </c>
      <c r="K939" t="s">
        <v>60</v>
      </c>
      <c r="L939" s="4">
        <v>43831</v>
      </c>
      <c r="M939" s="4">
        <v>43921</v>
      </c>
      <c r="N939">
        <v>1</v>
      </c>
      <c r="O939" t="s">
        <v>185</v>
      </c>
      <c r="P939" t="s">
        <v>347</v>
      </c>
      <c r="Q939">
        <v>2</v>
      </c>
      <c r="R939" t="s">
        <v>767</v>
      </c>
      <c r="S939" t="s">
        <v>1306</v>
      </c>
      <c r="T939" t="s">
        <v>1823</v>
      </c>
      <c r="U939" t="s">
        <v>2006</v>
      </c>
      <c r="V939" t="s">
        <v>2057</v>
      </c>
      <c r="W939">
        <v>173.92</v>
      </c>
      <c r="X939">
        <v>119.92</v>
      </c>
      <c r="Y939">
        <v>2</v>
      </c>
      <c r="Z939" t="s">
        <v>2235</v>
      </c>
      <c r="AA939" t="s">
        <v>2528</v>
      </c>
      <c r="AF939" s="4"/>
      <c r="AG939" s="4"/>
      <c r="AH939" t="s">
        <v>78</v>
      </c>
      <c r="AI939" t="s">
        <v>240</v>
      </c>
      <c r="AJ939" t="s">
        <v>79</v>
      </c>
      <c r="AK939" t="s">
        <v>1080</v>
      </c>
      <c r="AL939" t="s">
        <v>1606</v>
      </c>
      <c r="AM939" t="s">
        <v>67</v>
      </c>
      <c r="AN939" t="s">
        <v>1548</v>
      </c>
      <c r="AO939" t="s">
        <v>393</v>
      </c>
      <c r="AP939" t="s">
        <v>2345</v>
      </c>
    </row>
    <row r="940" spans="1:42" x14ac:dyDescent="0.25">
      <c r="A940">
        <v>645</v>
      </c>
      <c r="B940">
        <v>481</v>
      </c>
      <c r="C940" s="4">
        <v>44111</v>
      </c>
      <c r="D940">
        <v>8</v>
      </c>
      <c r="E940" t="s">
        <v>43</v>
      </c>
      <c r="F940" t="s">
        <v>54</v>
      </c>
      <c r="G940" t="s">
        <v>55</v>
      </c>
      <c r="H940" t="s">
        <v>58</v>
      </c>
      <c r="I940" s="4">
        <v>43839</v>
      </c>
      <c r="J940">
        <v>5</v>
      </c>
      <c r="K940" t="s">
        <v>60</v>
      </c>
      <c r="L940" s="4">
        <v>43831</v>
      </c>
      <c r="M940" s="4">
        <v>43921</v>
      </c>
      <c r="N940">
        <v>1</v>
      </c>
      <c r="O940" t="s">
        <v>185</v>
      </c>
      <c r="P940" t="s">
        <v>347</v>
      </c>
      <c r="Q940">
        <v>2</v>
      </c>
      <c r="R940" t="s">
        <v>767</v>
      </c>
      <c r="S940" t="s">
        <v>1306</v>
      </c>
      <c r="T940" t="s">
        <v>1823</v>
      </c>
      <c r="U940" t="s">
        <v>2006</v>
      </c>
      <c r="V940" t="s">
        <v>2057</v>
      </c>
      <c r="W940">
        <v>173.92</v>
      </c>
      <c r="X940">
        <v>119.92</v>
      </c>
      <c r="Y940">
        <v>2</v>
      </c>
      <c r="Z940" t="s">
        <v>2235</v>
      </c>
      <c r="AA940" t="s">
        <v>2528</v>
      </c>
      <c r="AF940" s="4"/>
      <c r="AG940" s="4"/>
      <c r="AH940" t="s">
        <v>78</v>
      </c>
      <c r="AI940" t="s">
        <v>240</v>
      </c>
      <c r="AJ940" t="s">
        <v>79</v>
      </c>
      <c r="AK940" t="s">
        <v>1080</v>
      </c>
      <c r="AL940" t="s">
        <v>1606</v>
      </c>
      <c r="AM940" t="s">
        <v>67</v>
      </c>
      <c r="AN940" t="s">
        <v>1548</v>
      </c>
      <c r="AO940" t="s">
        <v>393</v>
      </c>
      <c r="AP940" t="s">
        <v>2345</v>
      </c>
    </row>
    <row r="941" spans="1:42" x14ac:dyDescent="0.25">
      <c r="A941">
        <v>646</v>
      </c>
      <c r="B941">
        <v>321</v>
      </c>
      <c r="C941" s="4">
        <v>44112</v>
      </c>
      <c r="D941">
        <v>9</v>
      </c>
      <c r="E941" t="s">
        <v>41</v>
      </c>
      <c r="F941" t="s">
        <v>52</v>
      </c>
      <c r="G941" t="s">
        <v>55</v>
      </c>
      <c r="H941" t="s">
        <v>57</v>
      </c>
      <c r="I941" s="4">
        <v>43737</v>
      </c>
      <c r="J941">
        <v>3</v>
      </c>
      <c r="K941" t="s">
        <v>59</v>
      </c>
      <c r="L941" s="4">
        <v>43615</v>
      </c>
      <c r="M941" s="4">
        <v>43830</v>
      </c>
      <c r="N941">
        <v>2</v>
      </c>
      <c r="O941" t="s">
        <v>167</v>
      </c>
      <c r="P941" t="s">
        <v>329</v>
      </c>
      <c r="Q941">
        <v>2</v>
      </c>
      <c r="R941" t="s">
        <v>768</v>
      </c>
      <c r="S941" t="s">
        <v>1307</v>
      </c>
      <c r="T941" t="s">
        <v>1824</v>
      </c>
      <c r="U941" t="s">
        <v>75</v>
      </c>
      <c r="V941" t="s">
        <v>1869</v>
      </c>
      <c r="W941">
        <v>107.57</v>
      </c>
      <c r="X941">
        <v>74.95</v>
      </c>
      <c r="Y941">
        <v>2</v>
      </c>
      <c r="Z941" t="s">
        <v>2236</v>
      </c>
      <c r="AA941" t="s">
        <v>2529</v>
      </c>
      <c r="AF941" s="4"/>
      <c r="AG941" s="4"/>
      <c r="AH941" t="s">
        <v>80</v>
      </c>
      <c r="AI941" t="s">
        <v>242</v>
      </c>
      <c r="AJ941" t="s">
        <v>649</v>
      </c>
      <c r="AK941" t="s">
        <v>1193</v>
      </c>
      <c r="AL941" t="s">
        <v>1717</v>
      </c>
      <c r="AM941" t="s">
        <v>80</v>
      </c>
      <c r="AN941" t="s">
        <v>1548</v>
      </c>
      <c r="AO941" t="s">
        <v>70</v>
      </c>
      <c r="AP941" t="s">
        <v>2341</v>
      </c>
    </row>
    <row r="942" spans="1:42" x14ac:dyDescent="0.25">
      <c r="A942">
        <v>646</v>
      </c>
      <c r="B942">
        <v>321</v>
      </c>
      <c r="C942" s="4">
        <v>44112</v>
      </c>
      <c r="D942">
        <v>9</v>
      </c>
      <c r="E942" t="s">
        <v>41</v>
      </c>
      <c r="F942" t="s">
        <v>52</v>
      </c>
      <c r="G942" t="s">
        <v>55</v>
      </c>
      <c r="H942" t="s">
        <v>57</v>
      </c>
      <c r="I942" s="4">
        <v>43737</v>
      </c>
      <c r="J942">
        <v>3</v>
      </c>
      <c r="K942" t="s">
        <v>59</v>
      </c>
      <c r="L942" s="4">
        <v>43615</v>
      </c>
      <c r="M942" s="4">
        <v>43830</v>
      </c>
      <c r="N942">
        <v>2</v>
      </c>
      <c r="O942" t="s">
        <v>167</v>
      </c>
      <c r="P942" t="s">
        <v>329</v>
      </c>
      <c r="Q942">
        <v>2</v>
      </c>
      <c r="R942" t="s">
        <v>768</v>
      </c>
      <c r="S942" t="s">
        <v>1307</v>
      </c>
      <c r="T942" t="s">
        <v>1824</v>
      </c>
      <c r="U942" t="s">
        <v>75</v>
      </c>
      <c r="V942" t="s">
        <v>1869</v>
      </c>
      <c r="W942">
        <v>107.57</v>
      </c>
      <c r="X942">
        <v>74.95</v>
      </c>
      <c r="Y942">
        <v>2</v>
      </c>
      <c r="Z942" t="s">
        <v>2236</v>
      </c>
      <c r="AA942" t="s">
        <v>2529</v>
      </c>
      <c r="AF942" s="4"/>
      <c r="AG942" s="4"/>
      <c r="AH942" t="s">
        <v>79</v>
      </c>
      <c r="AI942" t="s">
        <v>241</v>
      </c>
      <c r="AJ942" t="s">
        <v>570</v>
      </c>
      <c r="AK942" t="s">
        <v>1087</v>
      </c>
      <c r="AL942" t="s">
        <v>1653</v>
      </c>
      <c r="AM942" t="s">
        <v>67</v>
      </c>
      <c r="AN942" t="s">
        <v>1548</v>
      </c>
      <c r="AO942" t="s">
        <v>65</v>
      </c>
      <c r="AP942" t="s">
        <v>2343</v>
      </c>
    </row>
    <row r="943" spans="1:42" x14ac:dyDescent="0.25">
      <c r="A943">
        <v>647</v>
      </c>
      <c r="B943">
        <v>183</v>
      </c>
      <c r="C943" s="4">
        <v>44113</v>
      </c>
      <c r="D943">
        <v>1</v>
      </c>
      <c r="E943" t="s">
        <v>39</v>
      </c>
      <c r="F943" t="s">
        <v>50</v>
      </c>
      <c r="G943" t="s">
        <v>56</v>
      </c>
      <c r="H943" t="s">
        <v>58</v>
      </c>
      <c r="I943" s="4">
        <v>43597</v>
      </c>
      <c r="J943">
        <v>3</v>
      </c>
      <c r="L943" s="4"/>
      <c r="M943" s="4"/>
      <c r="N943">
        <v>1</v>
      </c>
      <c r="O943" t="s">
        <v>79</v>
      </c>
      <c r="P943" t="s">
        <v>241</v>
      </c>
      <c r="Q943">
        <v>1</v>
      </c>
      <c r="R943" t="s">
        <v>418</v>
      </c>
      <c r="S943" t="s">
        <v>980</v>
      </c>
      <c r="T943" t="s">
        <v>1513</v>
      </c>
      <c r="U943" t="s">
        <v>69</v>
      </c>
      <c r="V943" t="s">
        <v>1562</v>
      </c>
      <c r="W943">
        <v>29.99</v>
      </c>
      <c r="X943">
        <v>9.99</v>
      </c>
      <c r="Y943">
        <v>1</v>
      </c>
      <c r="Z943" t="s">
        <v>65</v>
      </c>
      <c r="AA943" t="s">
        <v>2343</v>
      </c>
      <c r="AF943" s="4"/>
      <c r="AG943" s="4"/>
      <c r="AH943" t="s">
        <v>79</v>
      </c>
      <c r="AI943" t="s">
        <v>241</v>
      </c>
      <c r="AJ943" t="s">
        <v>418</v>
      </c>
      <c r="AK943" t="s">
        <v>980</v>
      </c>
      <c r="AL943" t="s">
        <v>1513</v>
      </c>
      <c r="AM943" t="s">
        <v>69</v>
      </c>
      <c r="AN943" t="s">
        <v>1562</v>
      </c>
      <c r="AO943" t="s">
        <v>65</v>
      </c>
      <c r="AP943" t="s">
        <v>2343</v>
      </c>
    </row>
    <row r="944" spans="1:42" x14ac:dyDescent="0.25">
      <c r="A944">
        <v>648</v>
      </c>
      <c r="B944">
        <v>384</v>
      </c>
      <c r="C944" s="4">
        <v>44113</v>
      </c>
      <c r="D944">
        <v>7</v>
      </c>
      <c r="E944" t="s">
        <v>35</v>
      </c>
      <c r="F944" t="s">
        <v>46</v>
      </c>
      <c r="G944" t="s">
        <v>56</v>
      </c>
      <c r="H944" t="s">
        <v>57</v>
      </c>
      <c r="I944" s="4">
        <v>43655</v>
      </c>
      <c r="J944">
        <v>1</v>
      </c>
      <c r="K944" t="s">
        <v>61</v>
      </c>
      <c r="L944" s="4">
        <v>43615</v>
      </c>
      <c r="M944" s="4">
        <v>43830</v>
      </c>
      <c r="N944">
        <v>2</v>
      </c>
      <c r="O944" t="s">
        <v>157</v>
      </c>
      <c r="P944" t="s">
        <v>319</v>
      </c>
      <c r="Q944">
        <v>2</v>
      </c>
      <c r="R944" t="s">
        <v>769</v>
      </c>
      <c r="S944" t="s">
        <v>1308</v>
      </c>
      <c r="T944" t="s">
        <v>1825</v>
      </c>
      <c r="U944" t="s">
        <v>88</v>
      </c>
      <c r="V944" t="s">
        <v>2042</v>
      </c>
      <c r="W944">
        <v>335.82</v>
      </c>
      <c r="X944">
        <v>49.96</v>
      </c>
      <c r="Y944">
        <v>2</v>
      </c>
      <c r="Z944" t="s">
        <v>2237</v>
      </c>
      <c r="AA944" t="s">
        <v>2530</v>
      </c>
      <c r="AF944" s="4"/>
      <c r="AG944" s="4"/>
      <c r="AH944" t="s">
        <v>80</v>
      </c>
      <c r="AI944" t="s">
        <v>242</v>
      </c>
      <c r="AJ944" t="s">
        <v>691</v>
      </c>
      <c r="AK944" t="s">
        <v>1232</v>
      </c>
      <c r="AL944" t="s">
        <v>1754</v>
      </c>
      <c r="AM944" t="s">
        <v>80</v>
      </c>
      <c r="AN944" t="s">
        <v>1548</v>
      </c>
      <c r="AO944" t="s">
        <v>67</v>
      </c>
      <c r="AP944" t="s">
        <v>2373</v>
      </c>
    </row>
    <row r="945" spans="1:42" x14ac:dyDescent="0.25">
      <c r="A945">
        <v>648</v>
      </c>
      <c r="B945">
        <v>384</v>
      </c>
      <c r="C945" s="4">
        <v>44113</v>
      </c>
      <c r="D945">
        <v>7</v>
      </c>
      <c r="E945" t="s">
        <v>35</v>
      </c>
      <c r="F945" t="s">
        <v>46</v>
      </c>
      <c r="G945" t="s">
        <v>56</v>
      </c>
      <c r="H945" t="s">
        <v>57</v>
      </c>
      <c r="I945" s="4">
        <v>43655</v>
      </c>
      <c r="J945">
        <v>1</v>
      </c>
      <c r="K945" t="s">
        <v>61</v>
      </c>
      <c r="L945" s="4">
        <v>43615</v>
      </c>
      <c r="M945" s="4">
        <v>43830</v>
      </c>
      <c r="N945">
        <v>2</v>
      </c>
      <c r="O945" t="s">
        <v>157</v>
      </c>
      <c r="P945" t="s">
        <v>319</v>
      </c>
      <c r="Q945">
        <v>2</v>
      </c>
      <c r="R945" t="s">
        <v>769</v>
      </c>
      <c r="S945" t="s">
        <v>1308</v>
      </c>
      <c r="T945" t="s">
        <v>1825</v>
      </c>
      <c r="U945" t="s">
        <v>88</v>
      </c>
      <c r="V945" t="s">
        <v>2042</v>
      </c>
      <c r="W945">
        <v>335.82</v>
      </c>
      <c r="X945">
        <v>49.96</v>
      </c>
      <c r="Y945">
        <v>2</v>
      </c>
      <c r="Z945" t="s">
        <v>2237</v>
      </c>
      <c r="AA945" t="s">
        <v>2530</v>
      </c>
      <c r="AF945" s="4"/>
      <c r="AG945" s="4"/>
      <c r="AH945" t="s">
        <v>90</v>
      </c>
      <c r="AI945" t="s">
        <v>252</v>
      </c>
      <c r="AJ945" t="s">
        <v>501</v>
      </c>
      <c r="AK945" t="s">
        <v>1064</v>
      </c>
      <c r="AL945" t="s">
        <v>1592</v>
      </c>
      <c r="AM945" t="s">
        <v>80</v>
      </c>
      <c r="AN945" t="s">
        <v>1562</v>
      </c>
      <c r="AO945" t="s">
        <v>410</v>
      </c>
      <c r="AP945" t="s">
        <v>2359</v>
      </c>
    </row>
    <row r="946" spans="1:42" x14ac:dyDescent="0.25">
      <c r="A946">
        <v>649</v>
      </c>
      <c r="B946">
        <v>403</v>
      </c>
      <c r="C946" s="4">
        <v>44113</v>
      </c>
      <c r="D946">
        <v>6</v>
      </c>
      <c r="E946" t="s">
        <v>33</v>
      </c>
      <c r="F946" t="s">
        <v>44</v>
      </c>
      <c r="G946" t="s">
        <v>56</v>
      </c>
      <c r="H946" t="s">
        <v>57</v>
      </c>
      <c r="I946" s="4">
        <v>43873</v>
      </c>
      <c r="J946">
        <v>6</v>
      </c>
      <c r="K946" t="s">
        <v>59</v>
      </c>
      <c r="L946" s="4">
        <v>43862</v>
      </c>
      <c r="M946" s="4">
        <v>43889</v>
      </c>
      <c r="N946">
        <v>1</v>
      </c>
      <c r="O946" t="s">
        <v>80</v>
      </c>
      <c r="P946" t="s">
        <v>242</v>
      </c>
      <c r="Q946">
        <v>1</v>
      </c>
      <c r="R946" t="s">
        <v>422</v>
      </c>
      <c r="S946" t="s">
        <v>984</v>
      </c>
      <c r="T946" t="s">
        <v>1517</v>
      </c>
      <c r="U946" t="s">
        <v>80</v>
      </c>
      <c r="V946" t="s">
        <v>1548</v>
      </c>
      <c r="W946">
        <v>39.979999999999997</v>
      </c>
      <c r="X946">
        <v>29.98</v>
      </c>
      <c r="Y946">
        <v>1</v>
      </c>
      <c r="Z946" t="s">
        <v>80</v>
      </c>
      <c r="AA946" t="s">
        <v>2357</v>
      </c>
      <c r="AF946" s="4"/>
      <c r="AG946" s="4"/>
      <c r="AH946" t="s">
        <v>80</v>
      </c>
      <c r="AI946" t="s">
        <v>242</v>
      </c>
      <c r="AJ946" t="s">
        <v>422</v>
      </c>
      <c r="AK946" t="s">
        <v>984</v>
      </c>
      <c r="AL946" t="s">
        <v>1517</v>
      </c>
      <c r="AM946" t="s">
        <v>80</v>
      </c>
      <c r="AN946" t="s">
        <v>1548</v>
      </c>
      <c r="AO946" t="s">
        <v>80</v>
      </c>
      <c r="AP946" t="s">
        <v>2357</v>
      </c>
    </row>
    <row r="947" spans="1:42" x14ac:dyDescent="0.25">
      <c r="A947">
        <v>650</v>
      </c>
      <c r="B947">
        <v>105</v>
      </c>
      <c r="C947" s="4">
        <v>44114</v>
      </c>
      <c r="D947">
        <v>5</v>
      </c>
      <c r="E947" t="s">
        <v>36</v>
      </c>
      <c r="F947" t="s">
        <v>47</v>
      </c>
      <c r="G947" t="s">
        <v>55</v>
      </c>
      <c r="H947" t="s">
        <v>58</v>
      </c>
      <c r="I947" s="4">
        <v>44040</v>
      </c>
      <c r="J947">
        <v>8</v>
      </c>
      <c r="K947" t="s">
        <v>60</v>
      </c>
      <c r="L947" s="4">
        <v>44000</v>
      </c>
      <c r="M947" s="4">
        <v>44073</v>
      </c>
      <c r="N947">
        <v>1</v>
      </c>
      <c r="O947" t="s">
        <v>79</v>
      </c>
      <c r="P947" t="s">
        <v>241</v>
      </c>
      <c r="Q947">
        <v>1</v>
      </c>
      <c r="R947" t="s">
        <v>770</v>
      </c>
      <c r="S947" t="s">
        <v>1182</v>
      </c>
      <c r="T947" t="s">
        <v>1614</v>
      </c>
      <c r="U947" t="s">
        <v>80</v>
      </c>
      <c r="V947" t="s">
        <v>1548</v>
      </c>
      <c r="W947">
        <v>27.9</v>
      </c>
      <c r="X947">
        <v>29.98</v>
      </c>
      <c r="Y947">
        <v>1</v>
      </c>
      <c r="Z947" t="s">
        <v>455</v>
      </c>
      <c r="AA947" t="s">
        <v>2340</v>
      </c>
      <c r="AF947" s="4"/>
      <c r="AG947" s="4"/>
      <c r="AH947" t="s">
        <v>79</v>
      </c>
      <c r="AI947" t="s">
        <v>241</v>
      </c>
      <c r="AJ947" t="s">
        <v>770</v>
      </c>
      <c r="AK947" t="s">
        <v>1182</v>
      </c>
      <c r="AL947" t="s">
        <v>1614</v>
      </c>
      <c r="AM947" t="s">
        <v>80</v>
      </c>
      <c r="AN947" t="s">
        <v>1548</v>
      </c>
      <c r="AO947" t="s">
        <v>455</v>
      </c>
      <c r="AP947" t="s">
        <v>2340</v>
      </c>
    </row>
    <row r="948" spans="1:42" x14ac:dyDescent="0.25">
      <c r="A948">
        <v>651</v>
      </c>
      <c r="B948">
        <v>10</v>
      </c>
      <c r="C948" s="4">
        <v>44115</v>
      </c>
      <c r="D948">
        <v>4</v>
      </c>
      <c r="E948" t="s">
        <v>40</v>
      </c>
      <c r="F948" t="s">
        <v>51</v>
      </c>
      <c r="G948" t="s">
        <v>55</v>
      </c>
      <c r="H948" t="s">
        <v>58</v>
      </c>
      <c r="I948" s="4">
        <v>44070</v>
      </c>
      <c r="J948">
        <v>8</v>
      </c>
      <c r="K948" t="s">
        <v>60</v>
      </c>
      <c r="L948" s="4">
        <v>44000</v>
      </c>
      <c r="M948" s="4">
        <v>44073</v>
      </c>
      <c r="N948">
        <v>1</v>
      </c>
      <c r="O948" t="s">
        <v>79</v>
      </c>
      <c r="P948" t="s">
        <v>241</v>
      </c>
      <c r="Q948">
        <v>1</v>
      </c>
      <c r="R948" t="s">
        <v>566</v>
      </c>
      <c r="S948" t="s">
        <v>1067</v>
      </c>
      <c r="T948" t="s">
        <v>1649</v>
      </c>
      <c r="U948" t="s">
        <v>69</v>
      </c>
      <c r="V948" t="s">
        <v>1548</v>
      </c>
      <c r="W948">
        <v>35.99</v>
      </c>
      <c r="X948">
        <v>14.99</v>
      </c>
      <c r="Y948">
        <v>1</v>
      </c>
      <c r="Z948" t="s">
        <v>65</v>
      </c>
      <c r="AA948" t="s">
        <v>2343</v>
      </c>
      <c r="AF948" s="4"/>
      <c r="AG948" s="4"/>
      <c r="AH948" t="s">
        <v>79</v>
      </c>
      <c r="AI948" t="s">
        <v>241</v>
      </c>
      <c r="AJ948" t="s">
        <v>566</v>
      </c>
      <c r="AK948" t="s">
        <v>1067</v>
      </c>
      <c r="AL948" t="s">
        <v>1649</v>
      </c>
      <c r="AM948" t="s">
        <v>69</v>
      </c>
      <c r="AN948" t="s">
        <v>1548</v>
      </c>
      <c r="AO948" t="s">
        <v>65</v>
      </c>
      <c r="AP948" t="s">
        <v>2343</v>
      </c>
    </row>
    <row r="949" spans="1:42" x14ac:dyDescent="0.25">
      <c r="A949">
        <v>652</v>
      </c>
      <c r="B949">
        <v>93</v>
      </c>
      <c r="C949" s="4">
        <v>44115</v>
      </c>
      <c r="D949">
        <v>5</v>
      </c>
      <c r="E949" t="s">
        <v>36</v>
      </c>
      <c r="F949" t="s">
        <v>47</v>
      </c>
      <c r="G949" t="s">
        <v>56</v>
      </c>
      <c r="H949" t="s">
        <v>58</v>
      </c>
      <c r="I949" s="4">
        <v>44115</v>
      </c>
      <c r="J949">
        <v>10</v>
      </c>
      <c r="K949" t="s">
        <v>61</v>
      </c>
      <c r="L949" s="4">
        <v>44055</v>
      </c>
      <c r="M949" s="4">
        <v>44196</v>
      </c>
      <c r="N949">
        <v>1</v>
      </c>
      <c r="O949" t="s">
        <v>79</v>
      </c>
      <c r="P949" t="s">
        <v>241</v>
      </c>
      <c r="Q949">
        <v>1</v>
      </c>
      <c r="R949" t="s">
        <v>530</v>
      </c>
      <c r="S949" t="s">
        <v>1092</v>
      </c>
      <c r="T949" t="s">
        <v>1619</v>
      </c>
      <c r="U949" t="s">
        <v>69</v>
      </c>
      <c r="V949" t="s">
        <v>1548</v>
      </c>
      <c r="W949">
        <v>62.99</v>
      </c>
      <c r="X949">
        <v>14.99</v>
      </c>
      <c r="Y949">
        <v>1</v>
      </c>
      <c r="Z949" t="s">
        <v>65</v>
      </c>
      <c r="AA949" t="s">
        <v>2343</v>
      </c>
      <c r="AF949" s="4"/>
      <c r="AG949" s="4"/>
      <c r="AH949" t="s">
        <v>79</v>
      </c>
      <c r="AI949" t="s">
        <v>241</v>
      </c>
      <c r="AJ949" t="s">
        <v>530</v>
      </c>
      <c r="AK949" t="s">
        <v>1092</v>
      </c>
      <c r="AL949" t="s">
        <v>1619</v>
      </c>
      <c r="AM949" t="s">
        <v>69</v>
      </c>
      <c r="AN949" t="s">
        <v>1548</v>
      </c>
      <c r="AO949" t="s">
        <v>65</v>
      </c>
      <c r="AP949" t="s">
        <v>2343</v>
      </c>
    </row>
    <row r="950" spans="1:42" x14ac:dyDescent="0.25">
      <c r="A950">
        <v>653</v>
      </c>
      <c r="B950">
        <v>162</v>
      </c>
      <c r="C950" s="4">
        <v>44115</v>
      </c>
      <c r="D950">
        <v>11</v>
      </c>
      <c r="E950" t="s">
        <v>37</v>
      </c>
      <c r="F950" t="s">
        <v>48</v>
      </c>
      <c r="G950" t="s">
        <v>55</v>
      </c>
      <c r="H950" t="s">
        <v>58</v>
      </c>
      <c r="I950" s="4">
        <v>43672</v>
      </c>
      <c r="J950">
        <v>1</v>
      </c>
      <c r="K950" t="s">
        <v>61</v>
      </c>
      <c r="L950" s="4">
        <v>43615</v>
      </c>
      <c r="M950" s="4">
        <v>43830</v>
      </c>
      <c r="N950">
        <v>1</v>
      </c>
      <c r="O950" t="s">
        <v>71</v>
      </c>
      <c r="P950" t="s">
        <v>233</v>
      </c>
      <c r="Q950">
        <v>1</v>
      </c>
      <c r="R950" t="s">
        <v>771</v>
      </c>
      <c r="S950" t="s">
        <v>1309</v>
      </c>
      <c r="T950" t="s">
        <v>1826</v>
      </c>
      <c r="U950" t="s">
        <v>180</v>
      </c>
      <c r="V950" t="s">
        <v>2032</v>
      </c>
      <c r="W950">
        <v>20.97</v>
      </c>
      <c r="X950">
        <v>74.97</v>
      </c>
      <c r="Y950">
        <v>1</v>
      </c>
      <c r="Z950" t="s">
        <v>71</v>
      </c>
      <c r="AA950" t="s">
        <v>2512</v>
      </c>
      <c r="AF950" s="4"/>
      <c r="AG950" s="4"/>
      <c r="AH950" t="s">
        <v>69</v>
      </c>
      <c r="AI950" t="s">
        <v>231</v>
      </c>
      <c r="AJ950" t="s">
        <v>448</v>
      </c>
      <c r="AK950" t="s">
        <v>1010</v>
      </c>
      <c r="AL950" t="s">
        <v>1540</v>
      </c>
      <c r="AM950" t="s">
        <v>80</v>
      </c>
      <c r="AN950" t="s">
        <v>1577</v>
      </c>
      <c r="AO950" t="s">
        <v>69</v>
      </c>
      <c r="AP950" t="s">
        <v>2360</v>
      </c>
    </row>
    <row r="951" spans="1:42" x14ac:dyDescent="0.25">
      <c r="A951">
        <v>653</v>
      </c>
      <c r="B951">
        <v>162</v>
      </c>
      <c r="C951" s="4">
        <v>44115</v>
      </c>
      <c r="D951">
        <v>11</v>
      </c>
      <c r="E951" t="s">
        <v>37</v>
      </c>
      <c r="F951" t="s">
        <v>48</v>
      </c>
      <c r="G951" t="s">
        <v>55</v>
      </c>
      <c r="H951" t="s">
        <v>58</v>
      </c>
      <c r="I951" s="4">
        <v>43672</v>
      </c>
      <c r="J951">
        <v>1</v>
      </c>
      <c r="K951" t="s">
        <v>61</v>
      </c>
      <c r="L951" s="4">
        <v>43615</v>
      </c>
      <c r="M951" s="4">
        <v>43830</v>
      </c>
      <c r="N951">
        <v>1</v>
      </c>
      <c r="O951" t="s">
        <v>71</v>
      </c>
      <c r="P951" t="s">
        <v>233</v>
      </c>
      <c r="Q951">
        <v>1</v>
      </c>
      <c r="R951" t="s">
        <v>771</v>
      </c>
      <c r="S951" t="s">
        <v>1309</v>
      </c>
      <c r="T951" t="s">
        <v>1826</v>
      </c>
      <c r="U951" t="s">
        <v>180</v>
      </c>
      <c r="V951" t="s">
        <v>2032</v>
      </c>
      <c r="W951">
        <v>20.97</v>
      </c>
      <c r="X951">
        <v>74.97</v>
      </c>
      <c r="Y951">
        <v>1</v>
      </c>
      <c r="Z951" t="s">
        <v>71</v>
      </c>
      <c r="AA951" t="s">
        <v>2512</v>
      </c>
      <c r="AF951" s="4"/>
      <c r="AG951" s="4"/>
      <c r="AH951" t="s">
        <v>69</v>
      </c>
      <c r="AI951" t="s">
        <v>231</v>
      </c>
      <c r="AJ951" t="s">
        <v>448</v>
      </c>
      <c r="AK951" t="s">
        <v>1010</v>
      </c>
      <c r="AL951" t="s">
        <v>1540</v>
      </c>
      <c r="AM951" t="s">
        <v>69</v>
      </c>
      <c r="AN951" t="s">
        <v>1577</v>
      </c>
      <c r="AO951" t="s">
        <v>69</v>
      </c>
      <c r="AP951" t="s">
        <v>2360</v>
      </c>
    </row>
    <row r="952" spans="1:42" x14ac:dyDescent="0.25">
      <c r="A952">
        <v>654</v>
      </c>
      <c r="B952">
        <v>249</v>
      </c>
      <c r="C952" s="4">
        <v>44115</v>
      </c>
      <c r="D952">
        <v>1</v>
      </c>
      <c r="E952" t="s">
        <v>39</v>
      </c>
      <c r="F952" t="s">
        <v>50</v>
      </c>
      <c r="G952" t="s">
        <v>55</v>
      </c>
      <c r="H952" t="s">
        <v>57</v>
      </c>
      <c r="I952" s="4">
        <v>43653</v>
      </c>
      <c r="J952">
        <v>1</v>
      </c>
      <c r="K952" t="s">
        <v>61</v>
      </c>
      <c r="L952" s="4">
        <v>43615</v>
      </c>
      <c r="M952" s="4">
        <v>43830</v>
      </c>
      <c r="N952">
        <v>1</v>
      </c>
      <c r="O952" t="s">
        <v>99</v>
      </c>
      <c r="P952" t="s">
        <v>261</v>
      </c>
      <c r="Q952">
        <v>1</v>
      </c>
      <c r="R952" t="s">
        <v>772</v>
      </c>
      <c r="S952" t="s">
        <v>1310</v>
      </c>
      <c r="T952" t="s">
        <v>1827</v>
      </c>
      <c r="U952" t="s">
        <v>88</v>
      </c>
      <c r="V952" t="s">
        <v>1723</v>
      </c>
      <c r="W952">
        <v>119.76</v>
      </c>
      <c r="X952">
        <v>39.96</v>
      </c>
      <c r="Y952">
        <v>1</v>
      </c>
      <c r="Z952" t="s">
        <v>2104</v>
      </c>
      <c r="AA952" t="s">
        <v>2375</v>
      </c>
      <c r="AF952" s="4"/>
      <c r="AG952" s="4"/>
      <c r="AH952" t="s">
        <v>78</v>
      </c>
      <c r="AI952" t="s">
        <v>240</v>
      </c>
      <c r="AJ952" t="s">
        <v>408</v>
      </c>
      <c r="AK952" t="s">
        <v>970</v>
      </c>
      <c r="AL952" t="s">
        <v>1503</v>
      </c>
      <c r="AM952" t="s">
        <v>80</v>
      </c>
      <c r="AN952" t="s">
        <v>1562</v>
      </c>
      <c r="AO952" t="s">
        <v>393</v>
      </c>
      <c r="AP952" t="s">
        <v>2345</v>
      </c>
    </row>
    <row r="953" spans="1:42" x14ac:dyDescent="0.25">
      <c r="A953">
        <v>654</v>
      </c>
      <c r="B953">
        <v>249</v>
      </c>
      <c r="C953" s="4">
        <v>44115</v>
      </c>
      <c r="D953">
        <v>1</v>
      </c>
      <c r="E953" t="s">
        <v>39</v>
      </c>
      <c r="F953" t="s">
        <v>50</v>
      </c>
      <c r="G953" t="s">
        <v>55</v>
      </c>
      <c r="H953" t="s">
        <v>57</v>
      </c>
      <c r="I953" s="4">
        <v>43653</v>
      </c>
      <c r="J953">
        <v>1</v>
      </c>
      <c r="K953" t="s">
        <v>61</v>
      </c>
      <c r="L953" s="4">
        <v>43615</v>
      </c>
      <c r="M953" s="4">
        <v>43830</v>
      </c>
      <c r="N953">
        <v>1</v>
      </c>
      <c r="O953" t="s">
        <v>99</v>
      </c>
      <c r="P953" t="s">
        <v>261</v>
      </c>
      <c r="Q953">
        <v>1</v>
      </c>
      <c r="R953" t="s">
        <v>772</v>
      </c>
      <c r="S953" t="s">
        <v>1310</v>
      </c>
      <c r="T953" t="s">
        <v>1827</v>
      </c>
      <c r="U953" t="s">
        <v>88</v>
      </c>
      <c r="V953" t="s">
        <v>1723</v>
      </c>
      <c r="W953">
        <v>119.76</v>
      </c>
      <c r="X953">
        <v>39.96</v>
      </c>
      <c r="Y953">
        <v>1</v>
      </c>
      <c r="Z953" t="s">
        <v>2104</v>
      </c>
      <c r="AA953" t="s">
        <v>2375</v>
      </c>
      <c r="AF953" s="4"/>
      <c r="AG953" s="4"/>
      <c r="AH953" t="s">
        <v>78</v>
      </c>
      <c r="AI953" t="s">
        <v>240</v>
      </c>
      <c r="AJ953" t="s">
        <v>408</v>
      </c>
      <c r="AK953" t="s">
        <v>970</v>
      </c>
      <c r="AL953" t="s">
        <v>1503</v>
      </c>
      <c r="AM953" t="s">
        <v>80</v>
      </c>
      <c r="AN953" t="s">
        <v>1562</v>
      </c>
      <c r="AO953" t="s">
        <v>393</v>
      </c>
      <c r="AP953" t="s">
        <v>2345</v>
      </c>
    </row>
    <row r="954" spans="1:42" x14ac:dyDescent="0.25">
      <c r="A954">
        <v>655</v>
      </c>
      <c r="B954">
        <v>446</v>
      </c>
      <c r="C954" s="4">
        <v>44115</v>
      </c>
      <c r="D954">
        <v>7</v>
      </c>
      <c r="E954" t="s">
        <v>35</v>
      </c>
      <c r="F954" t="s">
        <v>46</v>
      </c>
      <c r="G954" t="s">
        <v>55</v>
      </c>
      <c r="H954" t="s">
        <v>57</v>
      </c>
      <c r="I954" s="4">
        <v>44051</v>
      </c>
      <c r="J954">
        <v>9</v>
      </c>
      <c r="K954" t="s">
        <v>59</v>
      </c>
      <c r="L954" s="4">
        <v>43952</v>
      </c>
      <c r="M954" s="4">
        <v>44075</v>
      </c>
      <c r="N954">
        <v>1</v>
      </c>
      <c r="O954" t="s">
        <v>105</v>
      </c>
      <c r="P954" t="s">
        <v>267</v>
      </c>
      <c r="Q954">
        <v>2</v>
      </c>
      <c r="R954" t="s">
        <v>773</v>
      </c>
      <c r="S954" t="s">
        <v>1311</v>
      </c>
      <c r="T954" t="s">
        <v>1828</v>
      </c>
      <c r="U954" t="s">
        <v>109</v>
      </c>
      <c r="V954" t="s">
        <v>1869</v>
      </c>
      <c r="W954">
        <v>97.54</v>
      </c>
      <c r="X954">
        <v>59.96</v>
      </c>
      <c r="Y954">
        <v>1</v>
      </c>
      <c r="Z954" t="s">
        <v>2120</v>
      </c>
      <c r="AA954" t="s">
        <v>2394</v>
      </c>
      <c r="AF954" s="4"/>
      <c r="AG954" s="4"/>
      <c r="AH954" t="s">
        <v>79</v>
      </c>
      <c r="AI954" t="s">
        <v>241</v>
      </c>
      <c r="AJ954" t="s">
        <v>524</v>
      </c>
      <c r="AK954" t="s">
        <v>1087</v>
      </c>
      <c r="AL954" t="s">
        <v>1614</v>
      </c>
      <c r="AM954" t="s">
        <v>67</v>
      </c>
      <c r="AN954" t="s">
        <v>1548</v>
      </c>
      <c r="AO954" t="s">
        <v>455</v>
      </c>
      <c r="AP954" t="s">
        <v>2340</v>
      </c>
    </row>
    <row r="955" spans="1:42" x14ac:dyDescent="0.25">
      <c r="A955">
        <v>655</v>
      </c>
      <c r="B955">
        <v>446</v>
      </c>
      <c r="C955" s="4">
        <v>44115</v>
      </c>
      <c r="D955">
        <v>7</v>
      </c>
      <c r="E955" t="s">
        <v>35</v>
      </c>
      <c r="F955" t="s">
        <v>46</v>
      </c>
      <c r="G955" t="s">
        <v>55</v>
      </c>
      <c r="H955" t="s">
        <v>57</v>
      </c>
      <c r="I955" s="4">
        <v>44051</v>
      </c>
      <c r="J955">
        <v>9</v>
      </c>
      <c r="K955" t="s">
        <v>59</v>
      </c>
      <c r="L955" s="4">
        <v>43952</v>
      </c>
      <c r="M955" s="4">
        <v>44075</v>
      </c>
      <c r="N955">
        <v>1</v>
      </c>
      <c r="O955" t="s">
        <v>105</v>
      </c>
      <c r="P955" t="s">
        <v>267</v>
      </c>
      <c r="Q955">
        <v>2</v>
      </c>
      <c r="R955" t="s">
        <v>773</v>
      </c>
      <c r="S955" t="s">
        <v>1311</v>
      </c>
      <c r="T955" t="s">
        <v>1828</v>
      </c>
      <c r="U955" t="s">
        <v>109</v>
      </c>
      <c r="V955" t="s">
        <v>1869</v>
      </c>
      <c r="W955">
        <v>97.54</v>
      </c>
      <c r="X955">
        <v>59.96</v>
      </c>
      <c r="Y955">
        <v>1</v>
      </c>
      <c r="Z955" t="s">
        <v>2120</v>
      </c>
      <c r="AA955" t="s">
        <v>2394</v>
      </c>
      <c r="AF955" s="4"/>
      <c r="AG955" s="4"/>
      <c r="AH955" t="s">
        <v>79</v>
      </c>
      <c r="AI955" t="s">
        <v>241</v>
      </c>
      <c r="AJ955" t="s">
        <v>521</v>
      </c>
      <c r="AK955" t="s">
        <v>1078</v>
      </c>
      <c r="AL955" t="s">
        <v>1611</v>
      </c>
      <c r="AM955" t="s">
        <v>69</v>
      </c>
      <c r="AN955" t="s">
        <v>1548</v>
      </c>
      <c r="AO955" t="s">
        <v>455</v>
      </c>
      <c r="AP955" t="s">
        <v>2340</v>
      </c>
    </row>
    <row r="956" spans="1:42" x14ac:dyDescent="0.25">
      <c r="A956">
        <v>656</v>
      </c>
      <c r="B956">
        <v>60</v>
      </c>
      <c r="C956" s="4">
        <v>44116</v>
      </c>
      <c r="D956">
        <v>4</v>
      </c>
      <c r="E956" t="s">
        <v>40</v>
      </c>
      <c r="F956" t="s">
        <v>51</v>
      </c>
      <c r="G956" t="s">
        <v>55</v>
      </c>
      <c r="H956" t="s">
        <v>57</v>
      </c>
      <c r="I956" s="4">
        <v>43713</v>
      </c>
      <c r="J956">
        <v>3</v>
      </c>
      <c r="K956" t="s">
        <v>59</v>
      </c>
      <c r="L956" s="4">
        <v>43615</v>
      </c>
      <c r="M956" s="4">
        <v>43830</v>
      </c>
      <c r="N956">
        <v>2</v>
      </c>
      <c r="O956" t="s">
        <v>87</v>
      </c>
      <c r="P956" t="s">
        <v>249</v>
      </c>
      <c r="Q956">
        <v>2</v>
      </c>
      <c r="R956" t="s">
        <v>774</v>
      </c>
      <c r="S956" t="s">
        <v>1312</v>
      </c>
      <c r="T956" t="s">
        <v>1829</v>
      </c>
      <c r="U956" t="s">
        <v>103</v>
      </c>
      <c r="V956" t="s">
        <v>2038</v>
      </c>
      <c r="W956">
        <v>70.760000000000005</v>
      </c>
      <c r="X956">
        <v>74.959999999999994</v>
      </c>
      <c r="Y956">
        <v>2</v>
      </c>
      <c r="Z956" t="s">
        <v>2238</v>
      </c>
      <c r="AA956" t="s">
        <v>2531</v>
      </c>
      <c r="AF956" s="4"/>
      <c r="AG956" s="4"/>
      <c r="AH956" t="s">
        <v>79</v>
      </c>
      <c r="AI956" t="s">
        <v>241</v>
      </c>
      <c r="AJ956" t="s">
        <v>600</v>
      </c>
      <c r="AK956" t="s">
        <v>980</v>
      </c>
      <c r="AL956" t="s">
        <v>1677</v>
      </c>
      <c r="AM956" t="s">
        <v>69</v>
      </c>
      <c r="AN956" t="s">
        <v>1548</v>
      </c>
      <c r="AO956" t="s">
        <v>86</v>
      </c>
      <c r="AP956" t="s">
        <v>2350</v>
      </c>
    </row>
    <row r="957" spans="1:42" x14ac:dyDescent="0.25">
      <c r="A957">
        <v>656</v>
      </c>
      <c r="B957">
        <v>60</v>
      </c>
      <c r="C957" s="4">
        <v>44116</v>
      </c>
      <c r="D957">
        <v>4</v>
      </c>
      <c r="E957" t="s">
        <v>40</v>
      </c>
      <c r="F957" t="s">
        <v>51</v>
      </c>
      <c r="G957" t="s">
        <v>55</v>
      </c>
      <c r="H957" t="s">
        <v>57</v>
      </c>
      <c r="I957" s="4">
        <v>43713</v>
      </c>
      <c r="J957">
        <v>3</v>
      </c>
      <c r="K957" t="s">
        <v>59</v>
      </c>
      <c r="L957" s="4">
        <v>43615</v>
      </c>
      <c r="M957" s="4">
        <v>43830</v>
      </c>
      <c r="N957">
        <v>2</v>
      </c>
      <c r="O957" t="s">
        <v>87</v>
      </c>
      <c r="P957" t="s">
        <v>249</v>
      </c>
      <c r="Q957">
        <v>2</v>
      </c>
      <c r="R957" t="s">
        <v>774</v>
      </c>
      <c r="S957" t="s">
        <v>1312</v>
      </c>
      <c r="T957" t="s">
        <v>1829</v>
      </c>
      <c r="U957" t="s">
        <v>103</v>
      </c>
      <c r="V957" t="s">
        <v>2038</v>
      </c>
      <c r="W957">
        <v>70.760000000000005</v>
      </c>
      <c r="X957">
        <v>74.959999999999994</v>
      </c>
      <c r="Y957">
        <v>2</v>
      </c>
      <c r="Z957" t="s">
        <v>2238</v>
      </c>
      <c r="AA957" t="s">
        <v>2531</v>
      </c>
      <c r="AF957" s="4"/>
      <c r="AG957" s="4"/>
      <c r="AH957" t="s">
        <v>70</v>
      </c>
      <c r="AI957" t="s">
        <v>232</v>
      </c>
      <c r="AJ957" t="s">
        <v>673</v>
      </c>
      <c r="AK957" t="s">
        <v>1216</v>
      </c>
      <c r="AL957" t="s">
        <v>1652</v>
      </c>
      <c r="AM957" t="s">
        <v>67</v>
      </c>
      <c r="AN957" t="s">
        <v>1517</v>
      </c>
      <c r="AO957" t="s">
        <v>432</v>
      </c>
      <c r="AP957" t="s">
        <v>2331</v>
      </c>
    </row>
    <row r="958" spans="1:42" x14ac:dyDescent="0.25">
      <c r="A958">
        <v>657</v>
      </c>
      <c r="B958">
        <v>309</v>
      </c>
      <c r="C958" s="4">
        <v>44116</v>
      </c>
      <c r="D958">
        <v>10</v>
      </c>
      <c r="E958" t="s">
        <v>42</v>
      </c>
      <c r="F958" t="s">
        <v>53</v>
      </c>
      <c r="G958" t="s">
        <v>55</v>
      </c>
      <c r="H958" t="s">
        <v>58</v>
      </c>
      <c r="I958" s="4">
        <v>43830</v>
      </c>
      <c r="J958">
        <v>15</v>
      </c>
      <c r="K958" t="s">
        <v>62</v>
      </c>
      <c r="L958" s="4">
        <v>43615</v>
      </c>
      <c r="M958" s="4">
        <v>44413</v>
      </c>
      <c r="N958">
        <v>1</v>
      </c>
      <c r="O958" t="s">
        <v>70</v>
      </c>
      <c r="P958" t="s">
        <v>232</v>
      </c>
      <c r="Q958">
        <v>1</v>
      </c>
      <c r="R958" t="s">
        <v>495</v>
      </c>
      <c r="S958" t="s">
        <v>1058</v>
      </c>
      <c r="T958" t="s">
        <v>1587</v>
      </c>
      <c r="U958" t="s">
        <v>67</v>
      </c>
      <c r="V958" t="s">
        <v>1517</v>
      </c>
      <c r="W958">
        <v>164.97</v>
      </c>
      <c r="X958">
        <v>59.97</v>
      </c>
      <c r="Y958">
        <v>1</v>
      </c>
      <c r="Z958" t="s">
        <v>673</v>
      </c>
      <c r="AA958" t="s">
        <v>2348</v>
      </c>
      <c r="AF958" s="4"/>
      <c r="AG958" s="4"/>
      <c r="AH958" t="s">
        <v>70</v>
      </c>
      <c r="AI958" t="s">
        <v>232</v>
      </c>
      <c r="AJ958" t="s">
        <v>495</v>
      </c>
      <c r="AK958" t="s">
        <v>1058</v>
      </c>
      <c r="AL958" t="s">
        <v>1587</v>
      </c>
      <c r="AM958" t="s">
        <v>67</v>
      </c>
      <c r="AN958" t="s">
        <v>1517</v>
      </c>
      <c r="AO958" t="s">
        <v>673</v>
      </c>
      <c r="AP958" t="s">
        <v>2348</v>
      </c>
    </row>
    <row r="959" spans="1:42" x14ac:dyDescent="0.25">
      <c r="A959">
        <v>658</v>
      </c>
      <c r="B959">
        <v>273</v>
      </c>
      <c r="C959" s="4">
        <v>44118</v>
      </c>
      <c r="D959">
        <v>8</v>
      </c>
      <c r="E959" t="s">
        <v>43</v>
      </c>
      <c r="F959" t="s">
        <v>54</v>
      </c>
      <c r="G959" t="s">
        <v>56</v>
      </c>
      <c r="H959" t="s">
        <v>57</v>
      </c>
      <c r="I959" s="4">
        <v>43933</v>
      </c>
      <c r="J959">
        <v>7</v>
      </c>
      <c r="K959" t="s">
        <v>61</v>
      </c>
      <c r="L959" s="4">
        <v>43915</v>
      </c>
      <c r="M959" s="4">
        <v>44012</v>
      </c>
      <c r="N959">
        <v>1</v>
      </c>
      <c r="O959" t="s">
        <v>78</v>
      </c>
      <c r="P959" t="s">
        <v>240</v>
      </c>
      <c r="Q959">
        <v>1</v>
      </c>
      <c r="R959" t="s">
        <v>610</v>
      </c>
      <c r="S959" t="s">
        <v>1162</v>
      </c>
      <c r="T959" t="s">
        <v>67</v>
      </c>
      <c r="U959" t="s">
        <v>80</v>
      </c>
      <c r="V959" t="s">
        <v>1548</v>
      </c>
      <c r="W959">
        <v>6</v>
      </c>
      <c r="X959">
        <v>29.98</v>
      </c>
      <c r="Y959">
        <v>1</v>
      </c>
      <c r="Z959" t="s">
        <v>393</v>
      </c>
      <c r="AA959" t="s">
        <v>2345</v>
      </c>
      <c r="AF959" s="4"/>
      <c r="AG959" s="4"/>
      <c r="AH959" t="s">
        <v>78</v>
      </c>
      <c r="AI959" t="s">
        <v>240</v>
      </c>
      <c r="AJ959" t="s">
        <v>610</v>
      </c>
      <c r="AK959" t="s">
        <v>1162</v>
      </c>
      <c r="AL959" t="s">
        <v>67</v>
      </c>
      <c r="AM959" t="s">
        <v>80</v>
      </c>
      <c r="AN959" t="s">
        <v>1548</v>
      </c>
      <c r="AO959" t="s">
        <v>393</v>
      </c>
      <c r="AP959" t="s">
        <v>2345</v>
      </c>
    </row>
    <row r="960" spans="1:42" x14ac:dyDescent="0.25">
      <c r="A960">
        <v>659</v>
      </c>
      <c r="B960">
        <v>477</v>
      </c>
      <c r="C960" s="4">
        <v>44118</v>
      </c>
      <c r="D960">
        <v>1</v>
      </c>
      <c r="E960" t="s">
        <v>39</v>
      </c>
      <c r="F960" t="s">
        <v>50</v>
      </c>
      <c r="G960" t="s">
        <v>55</v>
      </c>
      <c r="H960" t="s">
        <v>57</v>
      </c>
      <c r="I960" s="4">
        <v>44012</v>
      </c>
      <c r="J960">
        <v>9</v>
      </c>
      <c r="K960" t="s">
        <v>59</v>
      </c>
      <c r="L960" s="4">
        <v>43952</v>
      </c>
      <c r="M960" s="4">
        <v>44075</v>
      </c>
      <c r="N960">
        <v>1</v>
      </c>
      <c r="O960" t="s">
        <v>80</v>
      </c>
      <c r="P960" t="s">
        <v>242</v>
      </c>
      <c r="Q960">
        <v>1</v>
      </c>
      <c r="R960" t="s">
        <v>709</v>
      </c>
      <c r="S960" t="s">
        <v>1250</v>
      </c>
      <c r="T960" t="s">
        <v>425</v>
      </c>
      <c r="U960" t="s">
        <v>69</v>
      </c>
      <c r="V960" t="s">
        <v>1562</v>
      </c>
      <c r="W960">
        <v>125</v>
      </c>
      <c r="X960">
        <v>9.99</v>
      </c>
      <c r="Y960">
        <v>1</v>
      </c>
      <c r="Z960" t="s">
        <v>79</v>
      </c>
      <c r="AA960" t="s">
        <v>2349</v>
      </c>
      <c r="AF960" s="4"/>
      <c r="AG960" s="4"/>
      <c r="AH960" t="s">
        <v>80</v>
      </c>
      <c r="AI960" t="s">
        <v>242</v>
      </c>
      <c r="AJ960" t="s">
        <v>709</v>
      </c>
      <c r="AK960" t="s">
        <v>1250</v>
      </c>
      <c r="AL960" t="s">
        <v>425</v>
      </c>
      <c r="AM960" t="s">
        <v>69</v>
      </c>
      <c r="AN960" t="s">
        <v>1562</v>
      </c>
      <c r="AO960" t="s">
        <v>79</v>
      </c>
      <c r="AP960" t="s">
        <v>2349</v>
      </c>
    </row>
    <row r="961" spans="1:42" x14ac:dyDescent="0.25">
      <c r="A961">
        <v>660</v>
      </c>
      <c r="B961">
        <v>37</v>
      </c>
      <c r="C961" s="4">
        <v>44119</v>
      </c>
      <c r="D961">
        <v>5</v>
      </c>
      <c r="E961" t="s">
        <v>36</v>
      </c>
      <c r="F961" t="s">
        <v>47</v>
      </c>
      <c r="G961" t="s">
        <v>56</v>
      </c>
      <c r="H961" t="s">
        <v>58</v>
      </c>
      <c r="I961" s="4">
        <v>43863</v>
      </c>
      <c r="J961">
        <v>6</v>
      </c>
      <c r="K961" t="s">
        <v>59</v>
      </c>
      <c r="L961" s="4">
        <v>43862</v>
      </c>
      <c r="M961" s="4">
        <v>43889</v>
      </c>
      <c r="N961">
        <v>2</v>
      </c>
      <c r="O961" t="s">
        <v>179</v>
      </c>
      <c r="P961" t="s">
        <v>341</v>
      </c>
      <c r="Q961">
        <v>2</v>
      </c>
      <c r="R961" t="s">
        <v>775</v>
      </c>
      <c r="S961" t="s">
        <v>1313</v>
      </c>
      <c r="T961" t="s">
        <v>1830</v>
      </c>
      <c r="U961" t="s">
        <v>71</v>
      </c>
      <c r="V961" t="s">
        <v>1869</v>
      </c>
      <c r="W961">
        <v>60.98</v>
      </c>
      <c r="X961">
        <v>29.98</v>
      </c>
      <c r="Y961">
        <v>2</v>
      </c>
      <c r="Z961" t="s">
        <v>2239</v>
      </c>
      <c r="AA961" t="s">
        <v>2532</v>
      </c>
      <c r="AF961" s="4"/>
      <c r="AG961" s="4"/>
      <c r="AH961" t="s">
        <v>79</v>
      </c>
      <c r="AI961" t="s">
        <v>241</v>
      </c>
      <c r="AJ961" t="s">
        <v>418</v>
      </c>
      <c r="AK961" t="s">
        <v>980</v>
      </c>
      <c r="AL961" t="s">
        <v>1513</v>
      </c>
      <c r="AM961" t="s">
        <v>69</v>
      </c>
      <c r="AN961" t="s">
        <v>1548</v>
      </c>
      <c r="AO961" t="s">
        <v>65</v>
      </c>
      <c r="AP961" t="s">
        <v>2343</v>
      </c>
    </row>
    <row r="962" spans="1:42" x14ac:dyDescent="0.25">
      <c r="A962">
        <v>660</v>
      </c>
      <c r="B962">
        <v>37</v>
      </c>
      <c r="C962" s="4">
        <v>44119</v>
      </c>
      <c r="D962">
        <v>5</v>
      </c>
      <c r="E962" t="s">
        <v>36</v>
      </c>
      <c r="F962" t="s">
        <v>47</v>
      </c>
      <c r="G962" t="s">
        <v>56</v>
      </c>
      <c r="H962" t="s">
        <v>58</v>
      </c>
      <c r="I962" s="4">
        <v>43863</v>
      </c>
      <c r="J962">
        <v>6</v>
      </c>
      <c r="K962" t="s">
        <v>59</v>
      </c>
      <c r="L962" s="4">
        <v>43862</v>
      </c>
      <c r="M962" s="4">
        <v>43889</v>
      </c>
      <c r="N962">
        <v>2</v>
      </c>
      <c r="O962" t="s">
        <v>179</v>
      </c>
      <c r="P962" t="s">
        <v>341</v>
      </c>
      <c r="Q962">
        <v>2</v>
      </c>
      <c r="R962" t="s">
        <v>775</v>
      </c>
      <c r="S962" t="s">
        <v>1313</v>
      </c>
      <c r="T962" t="s">
        <v>1830</v>
      </c>
      <c r="U962" t="s">
        <v>71</v>
      </c>
      <c r="V962" t="s">
        <v>1869</v>
      </c>
      <c r="W962">
        <v>60.98</v>
      </c>
      <c r="X962">
        <v>29.98</v>
      </c>
      <c r="Y962">
        <v>2</v>
      </c>
      <c r="Z962" t="s">
        <v>2239</v>
      </c>
      <c r="AA962" t="s">
        <v>2532</v>
      </c>
      <c r="AF962" s="4"/>
      <c r="AG962" s="4"/>
      <c r="AH962" t="s">
        <v>67</v>
      </c>
      <c r="AI962" t="s">
        <v>229</v>
      </c>
      <c r="AJ962" t="s">
        <v>527</v>
      </c>
      <c r="AK962" t="s">
        <v>953</v>
      </c>
      <c r="AL962" t="s">
        <v>1617</v>
      </c>
      <c r="AM962" t="s">
        <v>69</v>
      </c>
      <c r="AN962" t="s">
        <v>1548</v>
      </c>
      <c r="AO962" t="s">
        <v>84</v>
      </c>
      <c r="AP962" t="s">
        <v>2366</v>
      </c>
    </row>
    <row r="963" spans="1:42" x14ac:dyDescent="0.25">
      <c r="A963">
        <v>661</v>
      </c>
      <c r="B963">
        <v>172</v>
      </c>
      <c r="C963" s="4">
        <v>44119</v>
      </c>
      <c r="D963">
        <v>2</v>
      </c>
      <c r="E963" t="s">
        <v>38</v>
      </c>
      <c r="F963" t="s">
        <v>49</v>
      </c>
      <c r="G963" t="s">
        <v>56</v>
      </c>
      <c r="H963" t="s">
        <v>57</v>
      </c>
      <c r="I963" s="4">
        <v>43802</v>
      </c>
      <c r="J963">
        <v>2</v>
      </c>
      <c r="K963" t="s">
        <v>60</v>
      </c>
      <c r="L963" s="4">
        <v>43615</v>
      </c>
      <c r="M963" s="4">
        <v>43830</v>
      </c>
      <c r="N963">
        <v>1</v>
      </c>
      <c r="O963" t="s">
        <v>69</v>
      </c>
      <c r="P963" t="s">
        <v>231</v>
      </c>
      <c r="Q963">
        <v>1</v>
      </c>
      <c r="R963" t="s">
        <v>776</v>
      </c>
      <c r="S963" t="s">
        <v>1314</v>
      </c>
      <c r="T963" t="s">
        <v>1831</v>
      </c>
      <c r="U963" t="s">
        <v>67</v>
      </c>
      <c r="V963" t="s">
        <v>1577</v>
      </c>
      <c r="W963">
        <v>705</v>
      </c>
      <c r="X963">
        <v>74.97</v>
      </c>
      <c r="Y963">
        <v>1</v>
      </c>
      <c r="Z963" t="s">
        <v>78</v>
      </c>
      <c r="AA963" t="s">
        <v>2330</v>
      </c>
      <c r="AF963" s="4"/>
      <c r="AG963" s="4"/>
      <c r="AH963" t="s">
        <v>69</v>
      </c>
      <c r="AI963" t="s">
        <v>231</v>
      </c>
      <c r="AJ963" t="s">
        <v>776</v>
      </c>
      <c r="AK963" t="s">
        <v>1314</v>
      </c>
      <c r="AL963" t="s">
        <v>1831</v>
      </c>
      <c r="AM963" t="s">
        <v>67</v>
      </c>
      <c r="AN963" t="s">
        <v>1577</v>
      </c>
      <c r="AO963" t="s">
        <v>78</v>
      </c>
      <c r="AP963" t="s">
        <v>2330</v>
      </c>
    </row>
    <row r="964" spans="1:42" x14ac:dyDescent="0.25">
      <c r="A964">
        <v>662</v>
      </c>
      <c r="B964">
        <v>113</v>
      </c>
      <c r="C964" s="4">
        <v>44120</v>
      </c>
      <c r="D964">
        <v>11</v>
      </c>
      <c r="E964" t="s">
        <v>37</v>
      </c>
      <c r="F964" t="s">
        <v>48</v>
      </c>
      <c r="G964" t="s">
        <v>55</v>
      </c>
      <c r="H964" t="s">
        <v>58</v>
      </c>
      <c r="I964" s="4">
        <v>43844</v>
      </c>
      <c r="J964">
        <v>4</v>
      </c>
      <c r="K964" t="s">
        <v>61</v>
      </c>
      <c r="L964" s="4">
        <v>43831</v>
      </c>
      <c r="M964" s="4">
        <v>43861</v>
      </c>
      <c r="N964">
        <v>1</v>
      </c>
      <c r="O964" t="s">
        <v>80</v>
      </c>
      <c r="P964" t="s">
        <v>242</v>
      </c>
      <c r="Q964">
        <v>1</v>
      </c>
      <c r="R964" t="s">
        <v>65</v>
      </c>
      <c r="S964" t="s">
        <v>1267</v>
      </c>
      <c r="T964" t="s">
        <v>1548</v>
      </c>
      <c r="U964" t="s">
        <v>69</v>
      </c>
      <c r="V964" t="s">
        <v>1548</v>
      </c>
      <c r="W964">
        <v>14.99</v>
      </c>
      <c r="X964">
        <v>14.99</v>
      </c>
      <c r="Y964">
        <v>1</v>
      </c>
      <c r="Z964" t="s">
        <v>80</v>
      </c>
      <c r="AA964" t="s">
        <v>2357</v>
      </c>
      <c r="AF964" s="4"/>
      <c r="AG964" s="4"/>
      <c r="AH964" t="s">
        <v>80</v>
      </c>
      <c r="AI964" t="s">
        <v>242</v>
      </c>
      <c r="AJ964" t="s">
        <v>65</v>
      </c>
      <c r="AK964" t="s">
        <v>1267</v>
      </c>
      <c r="AL964" t="s">
        <v>1548</v>
      </c>
      <c r="AM964" t="s">
        <v>69</v>
      </c>
      <c r="AN964" t="s">
        <v>1548</v>
      </c>
      <c r="AO964" t="s">
        <v>80</v>
      </c>
      <c r="AP964" t="s">
        <v>2357</v>
      </c>
    </row>
    <row r="965" spans="1:42" x14ac:dyDescent="0.25">
      <c r="A965">
        <v>663</v>
      </c>
      <c r="B965">
        <v>467</v>
      </c>
      <c r="C965" s="4">
        <v>44121</v>
      </c>
      <c r="D965">
        <v>1</v>
      </c>
      <c r="E965" t="s">
        <v>39</v>
      </c>
      <c r="F965" t="s">
        <v>50</v>
      </c>
      <c r="G965" t="s">
        <v>55</v>
      </c>
      <c r="H965" t="s">
        <v>58</v>
      </c>
      <c r="I965" s="4">
        <v>43693</v>
      </c>
      <c r="J965">
        <v>2</v>
      </c>
      <c r="K965" t="s">
        <v>60</v>
      </c>
      <c r="L965" s="4">
        <v>43615</v>
      </c>
      <c r="M965" s="4">
        <v>43830</v>
      </c>
      <c r="N965">
        <v>1</v>
      </c>
      <c r="O965" t="s">
        <v>67</v>
      </c>
      <c r="P965" t="s">
        <v>229</v>
      </c>
      <c r="Q965">
        <v>1</v>
      </c>
      <c r="R965" t="s">
        <v>547</v>
      </c>
      <c r="S965" t="s">
        <v>1108</v>
      </c>
      <c r="T965" t="s">
        <v>1577</v>
      </c>
      <c r="U965" t="s">
        <v>80</v>
      </c>
      <c r="V965" t="s">
        <v>1562</v>
      </c>
      <c r="W965">
        <v>49.98</v>
      </c>
      <c r="X965">
        <v>19.98</v>
      </c>
      <c r="Y965">
        <v>1</v>
      </c>
      <c r="Z965" t="s">
        <v>455</v>
      </c>
      <c r="AA965" t="s">
        <v>2340</v>
      </c>
      <c r="AF965" s="4"/>
      <c r="AG965" s="4"/>
      <c r="AH965" t="s">
        <v>67</v>
      </c>
      <c r="AI965" t="s">
        <v>229</v>
      </c>
      <c r="AJ965" t="s">
        <v>547</v>
      </c>
      <c r="AK965" t="s">
        <v>1108</v>
      </c>
      <c r="AL965" t="s">
        <v>1577</v>
      </c>
      <c r="AM965" t="s">
        <v>80</v>
      </c>
      <c r="AN965" t="s">
        <v>1562</v>
      </c>
      <c r="AO965" t="s">
        <v>455</v>
      </c>
      <c r="AP965" t="s">
        <v>2340</v>
      </c>
    </row>
    <row r="966" spans="1:42" x14ac:dyDescent="0.25">
      <c r="A966">
        <v>664</v>
      </c>
      <c r="B966">
        <v>189</v>
      </c>
      <c r="C966" s="4">
        <v>44122</v>
      </c>
      <c r="D966">
        <v>2</v>
      </c>
      <c r="E966" t="s">
        <v>38</v>
      </c>
      <c r="F966" t="s">
        <v>49</v>
      </c>
      <c r="G966" t="s">
        <v>55</v>
      </c>
      <c r="H966" t="s">
        <v>57</v>
      </c>
      <c r="I966" s="4">
        <v>44050</v>
      </c>
      <c r="J966">
        <v>8</v>
      </c>
      <c r="K966" t="s">
        <v>60</v>
      </c>
      <c r="L966" s="4">
        <v>44000</v>
      </c>
      <c r="M966" s="4">
        <v>44073</v>
      </c>
      <c r="N966">
        <v>1</v>
      </c>
      <c r="O966" t="s">
        <v>84</v>
      </c>
      <c r="P966" t="s">
        <v>246</v>
      </c>
      <c r="Q966">
        <v>1</v>
      </c>
      <c r="R966" t="s">
        <v>426</v>
      </c>
      <c r="S966" t="s">
        <v>988</v>
      </c>
      <c r="T966" t="s">
        <v>1521</v>
      </c>
      <c r="U966" t="s">
        <v>67</v>
      </c>
      <c r="V966" t="s">
        <v>1548</v>
      </c>
      <c r="W966">
        <v>125.97</v>
      </c>
      <c r="X966">
        <v>44.97</v>
      </c>
      <c r="Y966">
        <v>1</v>
      </c>
      <c r="Z966" t="s">
        <v>410</v>
      </c>
      <c r="AA966" t="s">
        <v>2359</v>
      </c>
      <c r="AF966" s="4"/>
      <c r="AG966" s="4"/>
      <c r="AH966" t="s">
        <v>84</v>
      </c>
      <c r="AI966" t="s">
        <v>246</v>
      </c>
      <c r="AJ966" t="s">
        <v>426</v>
      </c>
      <c r="AK966" t="s">
        <v>988</v>
      </c>
      <c r="AL966" t="s">
        <v>1521</v>
      </c>
      <c r="AM966" t="s">
        <v>67</v>
      </c>
      <c r="AN966" t="s">
        <v>1548</v>
      </c>
      <c r="AO966" t="s">
        <v>410</v>
      </c>
      <c r="AP966" t="s">
        <v>2359</v>
      </c>
    </row>
    <row r="967" spans="1:42" x14ac:dyDescent="0.25">
      <c r="A967">
        <v>665</v>
      </c>
      <c r="B967">
        <v>292</v>
      </c>
      <c r="C967" s="4">
        <v>44122</v>
      </c>
      <c r="D967">
        <v>11</v>
      </c>
      <c r="E967" t="s">
        <v>37</v>
      </c>
      <c r="F967" t="s">
        <v>48</v>
      </c>
      <c r="G967" t="s">
        <v>56</v>
      </c>
      <c r="H967" t="s">
        <v>58</v>
      </c>
      <c r="I967" s="4">
        <v>43637</v>
      </c>
      <c r="J967">
        <v>3</v>
      </c>
      <c r="K967" t="s">
        <v>59</v>
      </c>
      <c r="L967" s="4">
        <v>43615</v>
      </c>
      <c r="M967" s="4">
        <v>43830</v>
      </c>
      <c r="N967">
        <v>1</v>
      </c>
      <c r="O967" t="s">
        <v>78</v>
      </c>
      <c r="P967" t="s">
        <v>240</v>
      </c>
      <c r="Q967">
        <v>1</v>
      </c>
      <c r="R967" t="s">
        <v>67</v>
      </c>
      <c r="S967" t="s">
        <v>1120</v>
      </c>
      <c r="T967" t="s">
        <v>1643</v>
      </c>
      <c r="U967" t="s">
        <v>69</v>
      </c>
      <c r="V967" t="s">
        <v>1548</v>
      </c>
      <c r="W967">
        <v>3.99</v>
      </c>
      <c r="X967">
        <v>14.99</v>
      </c>
      <c r="Y967">
        <v>1</v>
      </c>
      <c r="Z967" t="s">
        <v>469</v>
      </c>
      <c r="AA967" t="s">
        <v>2339</v>
      </c>
      <c r="AF967" s="4"/>
      <c r="AG967" s="4"/>
      <c r="AH967" t="s">
        <v>78</v>
      </c>
      <c r="AI967" t="s">
        <v>240</v>
      </c>
      <c r="AJ967" t="s">
        <v>67</v>
      </c>
      <c r="AK967" t="s">
        <v>1120</v>
      </c>
      <c r="AL967" t="s">
        <v>1643</v>
      </c>
      <c r="AM967" t="s">
        <v>69</v>
      </c>
      <c r="AN967" t="s">
        <v>1548</v>
      </c>
      <c r="AO967" t="s">
        <v>469</v>
      </c>
      <c r="AP967" t="s">
        <v>2339</v>
      </c>
    </row>
    <row r="968" spans="1:42" x14ac:dyDescent="0.25">
      <c r="A968">
        <v>666</v>
      </c>
      <c r="B968">
        <v>420</v>
      </c>
      <c r="C968" s="4">
        <v>44122</v>
      </c>
      <c r="D968">
        <v>2</v>
      </c>
      <c r="E968" t="s">
        <v>38</v>
      </c>
      <c r="F968" t="s">
        <v>49</v>
      </c>
      <c r="G968" t="s">
        <v>55</v>
      </c>
      <c r="H968" t="s">
        <v>57</v>
      </c>
      <c r="I968" s="4">
        <v>43632</v>
      </c>
      <c r="J968">
        <v>3</v>
      </c>
      <c r="K968" t="s">
        <v>59</v>
      </c>
      <c r="L968" s="4">
        <v>43615</v>
      </c>
      <c r="M968" s="4">
        <v>43830</v>
      </c>
      <c r="N968">
        <v>1</v>
      </c>
      <c r="O968" t="s">
        <v>65</v>
      </c>
      <c r="P968" t="s">
        <v>227</v>
      </c>
      <c r="Q968">
        <v>1</v>
      </c>
      <c r="R968" t="s">
        <v>435</v>
      </c>
      <c r="S968" t="s">
        <v>997</v>
      </c>
      <c r="T968" t="s">
        <v>1529</v>
      </c>
      <c r="U968" t="s">
        <v>67</v>
      </c>
      <c r="V968" t="s">
        <v>1517</v>
      </c>
      <c r="W968">
        <v>149.97</v>
      </c>
      <c r="X968">
        <v>59.97</v>
      </c>
      <c r="Y968">
        <v>1</v>
      </c>
      <c r="Z968" t="s">
        <v>431</v>
      </c>
      <c r="AA968" t="s">
        <v>2326</v>
      </c>
      <c r="AF968" s="4"/>
      <c r="AG968" s="4"/>
      <c r="AH968" t="s">
        <v>65</v>
      </c>
      <c r="AI968" t="s">
        <v>227</v>
      </c>
      <c r="AJ968" t="s">
        <v>435</v>
      </c>
      <c r="AK968" t="s">
        <v>997</v>
      </c>
      <c r="AL968" t="s">
        <v>1529</v>
      </c>
      <c r="AM968" t="s">
        <v>67</v>
      </c>
      <c r="AN968" t="s">
        <v>1517</v>
      </c>
      <c r="AO968" t="s">
        <v>431</v>
      </c>
      <c r="AP968" t="s">
        <v>2326</v>
      </c>
    </row>
    <row r="969" spans="1:42" x14ac:dyDescent="0.25">
      <c r="A969">
        <v>667</v>
      </c>
      <c r="B969">
        <v>428</v>
      </c>
      <c r="C969" s="4">
        <v>44122</v>
      </c>
      <c r="D969">
        <v>9</v>
      </c>
      <c r="E969" t="s">
        <v>41</v>
      </c>
      <c r="F969" t="s">
        <v>52</v>
      </c>
      <c r="G969" t="s">
        <v>56</v>
      </c>
      <c r="H969" t="s">
        <v>58</v>
      </c>
      <c r="I969" s="4">
        <v>43587</v>
      </c>
      <c r="J969">
        <v>2</v>
      </c>
      <c r="L969" s="4"/>
      <c r="M969" s="4"/>
      <c r="N969">
        <v>1</v>
      </c>
      <c r="O969" t="s">
        <v>70</v>
      </c>
      <c r="P969" t="s">
        <v>232</v>
      </c>
      <c r="Q969">
        <v>1</v>
      </c>
      <c r="R969" t="s">
        <v>727</v>
      </c>
      <c r="S969" t="s">
        <v>1270</v>
      </c>
      <c r="T969" t="s">
        <v>1487</v>
      </c>
      <c r="U969" t="s">
        <v>67</v>
      </c>
      <c r="V969" t="s">
        <v>1517</v>
      </c>
      <c r="W969">
        <v>89.85</v>
      </c>
      <c r="X969">
        <v>59.97</v>
      </c>
      <c r="Y969">
        <v>1</v>
      </c>
      <c r="Z969" t="s">
        <v>432</v>
      </c>
      <c r="AA969" t="s">
        <v>2331</v>
      </c>
      <c r="AF969" s="4"/>
      <c r="AG969" s="4"/>
      <c r="AH969" t="s">
        <v>70</v>
      </c>
      <c r="AI969" t="s">
        <v>232</v>
      </c>
      <c r="AJ969" t="s">
        <v>727</v>
      </c>
      <c r="AK969" t="s">
        <v>1270</v>
      </c>
      <c r="AL969" t="s">
        <v>1487</v>
      </c>
      <c r="AM969" t="s">
        <v>67</v>
      </c>
      <c r="AN969" t="s">
        <v>1517</v>
      </c>
      <c r="AO969" t="s">
        <v>432</v>
      </c>
      <c r="AP969" t="s">
        <v>2331</v>
      </c>
    </row>
    <row r="970" spans="1:42" x14ac:dyDescent="0.25">
      <c r="A970">
        <v>668</v>
      </c>
      <c r="B970">
        <v>453</v>
      </c>
      <c r="C970" s="4">
        <v>44123</v>
      </c>
      <c r="D970">
        <v>9</v>
      </c>
      <c r="E970" t="s">
        <v>41</v>
      </c>
      <c r="F970" t="s">
        <v>52</v>
      </c>
      <c r="G970" t="s">
        <v>55</v>
      </c>
      <c r="H970" t="s">
        <v>58</v>
      </c>
      <c r="I970" s="4">
        <v>43937</v>
      </c>
      <c r="J970">
        <v>7</v>
      </c>
      <c r="K970" t="s">
        <v>61</v>
      </c>
      <c r="L970" s="4">
        <v>43915</v>
      </c>
      <c r="M970" s="4">
        <v>44012</v>
      </c>
      <c r="N970">
        <v>2</v>
      </c>
      <c r="O970" t="s">
        <v>114</v>
      </c>
      <c r="P970" t="s">
        <v>276</v>
      </c>
      <c r="Q970">
        <v>2</v>
      </c>
      <c r="R970" t="s">
        <v>777</v>
      </c>
      <c r="S970" t="s">
        <v>1315</v>
      </c>
      <c r="T970" t="s">
        <v>1832</v>
      </c>
      <c r="U970" t="s">
        <v>85</v>
      </c>
      <c r="V970" t="s">
        <v>2031</v>
      </c>
      <c r="W970">
        <v>152.93</v>
      </c>
      <c r="X970">
        <v>64.97</v>
      </c>
      <c r="Y970">
        <v>2</v>
      </c>
      <c r="Z970" t="s">
        <v>2240</v>
      </c>
      <c r="AA970" t="s">
        <v>2533</v>
      </c>
      <c r="AF970" s="4"/>
      <c r="AG970" s="4"/>
      <c r="AH970" t="s">
        <v>84</v>
      </c>
      <c r="AI970" t="s">
        <v>246</v>
      </c>
      <c r="AJ970" t="s">
        <v>543</v>
      </c>
      <c r="AK970" t="s">
        <v>1104</v>
      </c>
      <c r="AL970" t="s">
        <v>1631</v>
      </c>
      <c r="AM970" t="s">
        <v>69</v>
      </c>
      <c r="AN970" t="s">
        <v>1548</v>
      </c>
      <c r="AO970" t="s">
        <v>86</v>
      </c>
      <c r="AP970" t="s">
        <v>2350</v>
      </c>
    </row>
    <row r="971" spans="1:42" x14ac:dyDescent="0.25">
      <c r="A971">
        <v>668</v>
      </c>
      <c r="B971">
        <v>453</v>
      </c>
      <c r="C971" s="4">
        <v>44123</v>
      </c>
      <c r="D971">
        <v>9</v>
      </c>
      <c r="E971" t="s">
        <v>41</v>
      </c>
      <c r="F971" t="s">
        <v>52</v>
      </c>
      <c r="G971" t="s">
        <v>55</v>
      </c>
      <c r="H971" t="s">
        <v>58</v>
      </c>
      <c r="I971" s="4">
        <v>43937</v>
      </c>
      <c r="J971">
        <v>7</v>
      </c>
      <c r="K971" t="s">
        <v>61</v>
      </c>
      <c r="L971" s="4">
        <v>43915</v>
      </c>
      <c r="M971" s="4">
        <v>44012</v>
      </c>
      <c r="N971">
        <v>2</v>
      </c>
      <c r="O971" t="s">
        <v>114</v>
      </c>
      <c r="P971" t="s">
        <v>276</v>
      </c>
      <c r="Q971">
        <v>2</v>
      </c>
      <c r="R971" t="s">
        <v>777</v>
      </c>
      <c r="S971" t="s">
        <v>1315</v>
      </c>
      <c r="T971" t="s">
        <v>1832</v>
      </c>
      <c r="U971" t="s">
        <v>85</v>
      </c>
      <c r="V971" t="s">
        <v>2031</v>
      </c>
      <c r="W971">
        <v>152.93</v>
      </c>
      <c r="X971">
        <v>64.97</v>
      </c>
      <c r="Y971">
        <v>2</v>
      </c>
      <c r="Z971" t="s">
        <v>2240</v>
      </c>
      <c r="AA971" t="s">
        <v>2533</v>
      </c>
      <c r="AF971" s="4"/>
      <c r="AG971" s="4"/>
      <c r="AH971" t="s">
        <v>86</v>
      </c>
      <c r="AI971" t="s">
        <v>248</v>
      </c>
      <c r="AJ971" t="s">
        <v>584</v>
      </c>
      <c r="AK971" t="s">
        <v>1062</v>
      </c>
      <c r="AL971" t="s">
        <v>1665</v>
      </c>
      <c r="AM971" t="s">
        <v>80</v>
      </c>
      <c r="AN971" t="s">
        <v>1577</v>
      </c>
      <c r="AO971" t="s">
        <v>530</v>
      </c>
      <c r="AP971" t="s">
        <v>2367</v>
      </c>
    </row>
    <row r="972" spans="1:42" x14ac:dyDescent="0.25">
      <c r="A972">
        <v>669</v>
      </c>
      <c r="B972">
        <v>2</v>
      </c>
      <c r="C972" s="4">
        <v>44124</v>
      </c>
      <c r="D972">
        <v>10</v>
      </c>
      <c r="E972" t="s">
        <v>42</v>
      </c>
      <c r="F972" t="s">
        <v>53</v>
      </c>
      <c r="G972" t="s">
        <v>55</v>
      </c>
      <c r="H972" t="s">
        <v>57</v>
      </c>
      <c r="I972" s="4">
        <v>43739</v>
      </c>
      <c r="J972">
        <v>2</v>
      </c>
      <c r="K972" t="s">
        <v>60</v>
      </c>
      <c r="L972" s="4">
        <v>43615</v>
      </c>
      <c r="M972" s="4">
        <v>43830</v>
      </c>
      <c r="N972">
        <v>1</v>
      </c>
      <c r="O972" t="s">
        <v>79</v>
      </c>
      <c r="P972" t="s">
        <v>241</v>
      </c>
      <c r="Q972">
        <v>1</v>
      </c>
      <c r="R972" t="s">
        <v>500</v>
      </c>
      <c r="S972" t="s">
        <v>1063</v>
      </c>
      <c r="T972" t="s">
        <v>1591</v>
      </c>
      <c r="U972" t="s">
        <v>80</v>
      </c>
      <c r="V972" t="s">
        <v>1548</v>
      </c>
      <c r="W972">
        <v>167.9</v>
      </c>
      <c r="X972">
        <v>29.98</v>
      </c>
      <c r="Y972">
        <v>1</v>
      </c>
      <c r="Z972" t="s">
        <v>455</v>
      </c>
      <c r="AA972" t="s">
        <v>2340</v>
      </c>
      <c r="AF972" s="4"/>
      <c r="AG972" s="4"/>
      <c r="AH972" t="s">
        <v>79</v>
      </c>
      <c r="AI972" t="s">
        <v>241</v>
      </c>
      <c r="AJ972" t="s">
        <v>500</v>
      </c>
      <c r="AK972" t="s">
        <v>1063</v>
      </c>
      <c r="AL972" t="s">
        <v>1591</v>
      </c>
      <c r="AM972" t="s">
        <v>80</v>
      </c>
      <c r="AN972" t="s">
        <v>1548</v>
      </c>
      <c r="AO972" t="s">
        <v>455</v>
      </c>
      <c r="AP972" t="s">
        <v>2340</v>
      </c>
    </row>
    <row r="973" spans="1:42" x14ac:dyDescent="0.25">
      <c r="A973">
        <v>670</v>
      </c>
      <c r="B973">
        <v>182</v>
      </c>
      <c r="C973" s="4">
        <v>44125</v>
      </c>
      <c r="D973">
        <v>7</v>
      </c>
      <c r="E973" t="s">
        <v>35</v>
      </c>
      <c r="F973" t="s">
        <v>46</v>
      </c>
      <c r="G973" t="s">
        <v>55</v>
      </c>
      <c r="H973" t="s">
        <v>58</v>
      </c>
      <c r="I973" s="4">
        <v>43991</v>
      </c>
      <c r="J973">
        <v>7</v>
      </c>
      <c r="K973" t="s">
        <v>61</v>
      </c>
      <c r="L973" s="4">
        <v>43915</v>
      </c>
      <c r="M973" s="4">
        <v>44012</v>
      </c>
      <c r="N973">
        <v>2</v>
      </c>
      <c r="O973" t="s">
        <v>102</v>
      </c>
      <c r="P973" t="s">
        <v>264</v>
      </c>
      <c r="Q973">
        <v>2</v>
      </c>
      <c r="R973" t="s">
        <v>778</v>
      </c>
      <c r="S973" t="s">
        <v>1316</v>
      </c>
      <c r="T973" t="s">
        <v>1833</v>
      </c>
      <c r="U973" t="s">
        <v>83</v>
      </c>
      <c r="V973" t="s">
        <v>1869</v>
      </c>
      <c r="W973">
        <v>56.95</v>
      </c>
      <c r="X973">
        <v>74.95</v>
      </c>
      <c r="Y973">
        <v>2</v>
      </c>
      <c r="Z973" t="s">
        <v>2241</v>
      </c>
      <c r="AA973" t="s">
        <v>2534</v>
      </c>
      <c r="AF973" s="4"/>
      <c r="AG973" s="4"/>
      <c r="AH973" t="s">
        <v>78</v>
      </c>
      <c r="AI973" t="s">
        <v>240</v>
      </c>
      <c r="AJ973" t="s">
        <v>904</v>
      </c>
      <c r="AK973" t="s">
        <v>1191</v>
      </c>
      <c r="AL973" t="s">
        <v>1490</v>
      </c>
      <c r="AM973" t="s">
        <v>67</v>
      </c>
      <c r="AN973" t="s">
        <v>1548</v>
      </c>
      <c r="AO973" t="s">
        <v>469</v>
      </c>
      <c r="AP973" t="s">
        <v>2339</v>
      </c>
    </row>
    <row r="974" spans="1:42" x14ac:dyDescent="0.25">
      <c r="A974">
        <v>670</v>
      </c>
      <c r="B974">
        <v>182</v>
      </c>
      <c r="C974" s="4">
        <v>44125</v>
      </c>
      <c r="D974">
        <v>7</v>
      </c>
      <c r="E974" t="s">
        <v>35</v>
      </c>
      <c r="F974" t="s">
        <v>46</v>
      </c>
      <c r="G974" t="s">
        <v>55</v>
      </c>
      <c r="H974" t="s">
        <v>58</v>
      </c>
      <c r="I974" s="4">
        <v>43991</v>
      </c>
      <c r="J974">
        <v>7</v>
      </c>
      <c r="K974" t="s">
        <v>61</v>
      </c>
      <c r="L974" s="4">
        <v>43915</v>
      </c>
      <c r="M974" s="4">
        <v>44012</v>
      </c>
      <c r="N974">
        <v>2</v>
      </c>
      <c r="O974" t="s">
        <v>102</v>
      </c>
      <c r="P974" t="s">
        <v>264</v>
      </c>
      <c r="Q974">
        <v>2</v>
      </c>
      <c r="R974" t="s">
        <v>778</v>
      </c>
      <c r="S974" t="s">
        <v>1316</v>
      </c>
      <c r="T974" t="s">
        <v>1833</v>
      </c>
      <c r="U974" t="s">
        <v>83</v>
      </c>
      <c r="V974" t="s">
        <v>1869</v>
      </c>
      <c r="W974">
        <v>56.95</v>
      </c>
      <c r="X974">
        <v>74.95</v>
      </c>
      <c r="Y974">
        <v>2</v>
      </c>
      <c r="Z974" t="s">
        <v>2241</v>
      </c>
      <c r="AA974" t="s">
        <v>2534</v>
      </c>
      <c r="AF974" s="4"/>
      <c r="AG974" s="4"/>
      <c r="AH974" t="s">
        <v>80</v>
      </c>
      <c r="AI974" t="s">
        <v>242</v>
      </c>
      <c r="AJ974" t="s">
        <v>455</v>
      </c>
      <c r="AK974" t="s">
        <v>1018</v>
      </c>
      <c r="AL974" t="s">
        <v>1548</v>
      </c>
      <c r="AM974" t="s">
        <v>80</v>
      </c>
      <c r="AN974" t="s">
        <v>1548</v>
      </c>
      <c r="AO974" t="s">
        <v>70</v>
      </c>
      <c r="AP974" t="s">
        <v>2341</v>
      </c>
    </row>
    <row r="975" spans="1:42" x14ac:dyDescent="0.25">
      <c r="A975">
        <v>671</v>
      </c>
      <c r="B975">
        <v>231</v>
      </c>
      <c r="C975" s="4">
        <v>44126</v>
      </c>
      <c r="D975">
        <v>6</v>
      </c>
      <c r="E975" t="s">
        <v>33</v>
      </c>
      <c r="F975" t="s">
        <v>44</v>
      </c>
      <c r="G975" t="s">
        <v>55</v>
      </c>
      <c r="H975" t="s">
        <v>57</v>
      </c>
      <c r="I975" s="4">
        <v>44025</v>
      </c>
      <c r="J975">
        <v>9</v>
      </c>
      <c r="K975" t="s">
        <v>59</v>
      </c>
      <c r="L975" s="4">
        <v>43952</v>
      </c>
      <c r="M975" s="4">
        <v>44075</v>
      </c>
      <c r="N975">
        <v>1</v>
      </c>
      <c r="O975" t="s">
        <v>67</v>
      </c>
      <c r="P975" t="s">
        <v>229</v>
      </c>
      <c r="Q975">
        <v>1</v>
      </c>
      <c r="R975" t="s">
        <v>467</v>
      </c>
      <c r="S975" t="s">
        <v>1030</v>
      </c>
      <c r="T975" t="s">
        <v>1560</v>
      </c>
      <c r="U975" t="s">
        <v>80</v>
      </c>
      <c r="V975" t="s">
        <v>1548</v>
      </c>
      <c r="W975">
        <v>59.74</v>
      </c>
      <c r="X975">
        <v>29.98</v>
      </c>
      <c r="Y975">
        <v>1</v>
      </c>
      <c r="Z975" t="s">
        <v>84</v>
      </c>
      <c r="AA975" t="s">
        <v>2366</v>
      </c>
      <c r="AF975" s="4"/>
      <c r="AG975" s="4"/>
      <c r="AH975" t="s">
        <v>67</v>
      </c>
      <c r="AI975" t="s">
        <v>229</v>
      </c>
      <c r="AJ975" t="s">
        <v>467</v>
      </c>
      <c r="AK975" t="s">
        <v>1030</v>
      </c>
      <c r="AL975" t="s">
        <v>1560</v>
      </c>
      <c r="AM975" t="s">
        <v>80</v>
      </c>
      <c r="AN975" t="s">
        <v>1548</v>
      </c>
      <c r="AO975" t="s">
        <v>84</v>
      </c>
      <c r="AP975" t="s">
        <v>2366</v>
      </c>
    </row>
    <row r="976" spans="1:42" x14ac:dyDescent="0.25">
      <c r="A976">
        <v>672</v>
      </c>
      <c r="B976">
        <v>21</v>
      </c>
      <c r="C976" s="4">
        <v>44127</v>
      </c>
      <c r="D976">
        <v>2</v>
      </c>
      <c r="E976" t="s">
        <v>38</v>
      </c>
      <c r="F976" t="s">
        <v>49</v>
      </c>
      <c r="G976" t="s">
        <v>55</v>
      </c>
      <c r="H976" t="s">
        <v>57</v>
      </c>
      <c r="I976" s="4">
        <v>43986</v>
      </c>
      <c r="J976">
        <v>7</v>
      </c>
      <c r="K976" t="s">
        <v>61</v>
      </c>
      <c r="L976" s="4">
        <v>43915</v>
      </c>
      <c r="M976" s="4">
        <v>44012</v>
      </c>
      <c r="N976">
        <v>2</v>
      </c>
      <c r="O976" t="s">
        <v>186</v>
      </c>
      <c r="P976" t="s">
        <v>348</v>
      </c>
      <c r="Q976">
        <v>2</v>
      </c>
      <c r="R976" t="s">
        <v>779</v>
      </c>
      <c r="S976" t="s">
        <v>1317</v>
      </c>
      <c r="T976" t="s">
        <v>1834</v>
      </c>
      <c r="U976" t="s">
        <v>88</v>
      </c>
      <c r="V976" t="s">
        <v>2047</v>
      </c>
      <c r="W976">
        <v>1064.96</v>
      </c>
      <c r="X976">
        <v>89.96</v>
      </c>
      <c r="Y976">
        <v>2</v>
      </c>
      <c r="Z976" t="s">
        <v>2242</v>
      </c>
      <c r="AA976" t="s">
        <v>2535</v>
      </c>
      <c r="AF976" s="4"/>
      <c r="AG976" s="4"/>
      <c r="AH976" t="s">
        <v>86</v>
      </c>
      <c r="AI976" t="s">
        <v>248</v>
      </c>
      <c r="AJ976" t="s">
        <v>653</v>
      </c>
      <c r="AK976" t="s">
        <v>1197</v>
      </c>
      <c r="AL976" t="s">
        <v>1721</v>
      </c>
      <c r="AM976" t="s">
        <v>80</v>
      </c>
      <c r="AN976" t="s">
        <v>1577</v>
      </c>
      <c r="AO976" t="s">
        <v>549</v>
      </c>
      <c r="AP976" t="s">
        <v>2362</v>
      </c>
    </row>
    <row r="977" spans="1:42" x14ac:dyDescent="0.25">
      <c r="A977">
        <v>672</v>
      </c>
      <c r="B977">
        <v>21</v>
      </c>
      <c r="C977" s="4">
        <v>44127</v>
      </c>
      <c r="D977">
        <v>2</v>
      </c>
      <c r="E977" t="s">
        <v>38</v>
      </c>
      <c r="F977" t="s">
        <v>49</v>
      </c>
      <c r="G977" t="s">
        <v>55</v>
      </c>
      <c r="H977" t="s">
        <v>57</v>
      </c>
      <c r="I977" s="4">
        <v>43986</v>
      </c>
      <c r="J977">
        <v>7</v>
      </c>
      <c r="K977" t="s">
        <v>61</v>
      </c>
      <c r="L977" s="4">
        <v>43915</v>
      </c>
      <c r="M977" s="4">
        <v>44012</v>
      </c>
      <c r="N977">
        <v>2</v>
      </c>
      <c r="O977" t="s">
        <v>186</v>
      </c>
      <c r="P977" t="s">
        <v>348</v>
      </c>
      <c r="Q977">
        <v>2</v>
      </c>
      <c r="R977" t="s">
        <v>779</v>
      </c>
      <c r="S977" t="s">
        <v>1317</v>
      </c>
      <c r="T977" t="s">
        <v>1834</v>
      </c>
      <c r="U977" t="s">
        <v>88</v>
      </c>
      <c r="V977" t="s">
        <v>2047</v>
      </c>
      <c r="W977">
        <v>1064.96</v>
      </c>
      <c r="X977">
        <v>89.96</v>
      </c>
      <c r="Y977">
        <v>2</v>
      </c>
      <c r="Z977" t="s">
        <v>2242</v>
      </c>
      <c r="AA977" t="s">
        <v>2535</v>
      </c>
      <c r="AF977" s="4"/>
      <c r="AG977" s="4"/>
      <c r="AH977" t="s">
        <v>65</v>
      </c>
      <c r="AI977" t="s">
        <v>227</v>
      </c>
      <c r="AJ977" t="s">
        <v>429</v>
      </c>
      <c r="AK977" t="s">
        <v>992</v>
      </c>
      <c r="AL977" t="s">
        <v>1510</v>
      </c>
      <c r="AM977" t="s">
        <v>80</v>
      </c>
      <c r="AN977" t="s">
        <v>1517</v>
      </c>
      <c r="AO977" t="s">
        <v>431</v>
      </c>
      <c r="AP977" t="s">
        <v>2326</v>
      </c>
    </row>
    <row r="978" spans="1:42" x14ac:dyDescent="0.25">
      <c r="A978">
        <v>673</v>
      </c>
      <c r="B978">
        <v>65</v>
      </c>
      <c r="C978" s="4">
        <v>44127</v>
      </c>
      <c r="D978">
        <v>7</v>
      </c>
      <c r="E978" t="s">
        <v>35</v>
      </c>
      <c r="F978" t="s">
        <v>46</v>
      </c>
      <c r="G978" t="s">
        <v>56</v>
      </c>
      <c r="H978" t="s">
        <v>57</v>
      </c>
      <c r="I978" s="4">
        <v>43697</v>
      </c>
      <c r="J978">
        <v>3</v>
      </c>
      <c r="K978" t="s">
        <v>59</v>
      </c>
      <c r="L978" s="4">
        <v>43615</v>
      </c>
      <c r="M978" s="4">
        <v>43830</v>
      </c>
      <c r="N978">
        <v>1</v>
      </c>
      <c r="O978" t="s">
        <v>90</v>
      </c>
      <c r="P978" t="s">
        <v>252</v>
      </c>
      <c r="Q978">
        <v>1</v>
      </c>
      <c r="R978" t="s">
        <v>497</v>
      </c>
      <c r="S978" t="s">
        <v>1060</v>
      </c>
      <c r="T978" t="s">
        <v>1589</v>
      </c>
      <c r="U978" t="s">
        <v>67</v>
      </c>
      <c r="V978" t="s">
        <v>1562</v>
      </c>
      <c r="W978">
        <v>38.25</v>
      </c>
      <c r="X978">
        <v>29.97</v>
      </c>
      <c r="Y978">
        <v>1</v>
      </c>
      <c r="Z978" t="s">
        <v>410</v>
      </c>
      <c r="AA978" t="s">
        <v>2359</v>
      </c>
      <c r="AF978" s="4"/>
      <c r="AG978" s="4"/>
      <c r="AH978" t="s">
        <v>90</v>
      </c>
      <c r="AI978" t="s">
        <v>252</v>
      </c>
      <c r="AJ978" t="s">
        <v>497</v>
      </c>
      <c r="AK978" t="s">
        <v>1060</v>
      </c>
      <c r="AL978" t="s">
        <v>1589</v>
      </c>
      <c r="AM978" t="s">
        <v>67</v>
      </c>
      <c r="AN978" t="s">
        <v>1562</v>
      </c>
      <c r="AO978" t="s">
        <v>410</v>
      </c>
      <c r="AP978" t="s">
        <v>2359</v>
      </c>
    </row>
    <row r="979" spans="1:42" x14ac:dyDescent="0.25">
      <c r="A979">
        <v>674</v>
      </c>
      <c r="B979">
        <v>248</v>
      </c>
      <c r="C979" s="4">
        <v>44127</v>
      </c>
      <c r="D979">
        <v>3</v>
      </c>
      <c r="E979" t="s">
        <v>34</v>
      </c>
      <c r="F979" t="s">
        <v>45</v>
      </c>
      <c r="G979" t="s">
        <v>55</v>
      </c>
      <c r="H979" t="s">
        <v>57</v>
      </c>
      <c r="I979" s="4">
        <v>43897</v>
      </c>
      <c r="J979">
        <v>5</v>
      </c>
      <c r="K979" t="s">
        <v>60</v>
      </c>
      <c r="L979" s="4">
        <v>43831</v>
      </c>
      <c r="M979" s="4">
        <v>43921</v>
      </c>
      <c r="N979">
        <v>1</v>
      </c>
      <c r="O979" t="s">
        <v>90</v>
      </c>
      <c r="P979" t="s">
        <v>252</v>
      </c>
      <c r="Q979">
        <v>1</v>
      </c>
      <c r="R979" t="s">
        <v>501</v>
      </c>
      <c r="S979" t="s">
        <v>1064</v>
      </c>
      <c r="T979" t="s">
        <v>1592</v>
      </c>
      <c r="U979" t="s">
        <v>69</v>
      </c>
      <c r="V979" t="s">
        <v>1562</v>
      </c>
      <c r="W979">
        <v>8.9600000000000009</v>
      </c>
      <c r="X979">
        <v>9.99</v>
      </c>
      <c r="Y979">
        <v>1</v>
      </c>
      <c r="Z979" t="s">
        <v>410</v>
      </c>
      <c r="AA979" t="s">
        <v>2359</v>
      </c>
      <c r="AF979" s="4"/>
      <c r="AG979" s="4"/>
      <c r="AH979" t="s">
        <v>90</v>
      </c>
      <c r="AI979" t="s">
        <v>252</v>
      </c>
      <c r="AJ979" t="s">
        <v>501</v>
      </c>
      <c r="AK979" t="s">
        <v>1064</v>
      </c>
      <c r="AL979" t="s">
        <v>1592</v>
      </c>
      <c r="AM979" t="s">
        <v>69</v>
      </c>
      <c r="AN979" t="s">
        <v>1562</v>
      </c>
      <c r="AO979" t="s">
        <v>410</v>
      </c>
      <c r="AP979" t="s">
        <v>2359</v>
      </c>
    </row>
    <row r="980" spans="1:42" x14ac:dyDescent="0.25">
      <c r="A980">
        <v>675</v>
      </c>
      <c r="B980">
        <v>12</v>
      </c>
      <c r="C980" s="4">
        <v>44128</v>
      </c>
      <c r="D980">
        <v>11</v>
      </c>
      <c r="E980" t="s">
        <v>37</v>
      </c>
      <c r="F980" t="s">
        <v>48</v>
      </c>
      <c r="G980" t="s">
        <v>55</v>
      </c>
      <c r="H980" t="s">
        <v>58</v>
      </c>
      <c r="I980" s="4">
        <v>43713</v>
      </c>
      <c r="J980">
        <v>1</v>
      </c>
      <c r="K980" t="s">
        <v>61</v>
      </c>
      <c r="L980" s="4">
        <v>43615</v>
      </c>
      <c r="M980" s="4">
        <v>43830</v>
      </c>
      <c r="N980">
        <v>2</v>
      </c>
      <c r="O980" t="s">
        <v>179</v>
      </c>
      <c r="P980" t="s">
        <v>341</v>
      </c>
      <c r="Q980">
        <v>2</v>
      </c>
      <c r="R980" t="s">
        <v>780</v>
      </c>
      <c r="S980" t="s">
        <v>1318</v>
      </c>
      <c r="T980" t="s">
        <v>1835</v>
      </c>
      <c r="U980" t="s">
        <v>75</v>
      </c>
      <c r="V980" t="s">
        <v>1869</v>
      </c>
      <c r="W980">
        <v>72.11</v>
      </c>
      <c r="X980">
        <v>74.95</v>
      </c>
      <c r="Y980">
        <v>2</v>
      </c>
      <c r="Z980" t="s">
        <v>2243</v>
      </c>
      <c r="AA980" t="s">
        <v>2536</v>
      </c>
      <c r="AF980" s="4"/>
      <c r="AG980" s="4"/>
      <c r="AH980" t="s">
        <v>79</v>
      </c>
      <c r="AI980" t="s">
        <v>241</v>
      </c>
      <c r="AJ980" t="s">
        <v>542</v>
      </c>
      <c r="AK980" t="s">
        <v>1103</v>
      </c>
      <c r="AL980" t="s">
        <v>1630</v>
      </c>
      <c r="AM980" t="s">
        <v>80</v>
      </c>
      <c r="AN980" t="s">
        <v>1548</v>
      </c>
      <c r="AO980" t="s">
        <v>86</v>
      </c>
      <c r="AP980" t="s">
        <v>2350</v>
      </c>
    </row>
    <row r="981" spans="1:42" x14ac:dyDescent="0.25">
      <c r="A981">
        <v>675</v>
      </c>
      <c r="B981">
        <v>12</v>
      </c>
      <c r="C981" s="4">
        <v>44128</v>
      </c>
      <c r="D981">
        <v>11</v>
      </c>
      <c r="E981" t="s">
        <v>37</v>
      </c>
      <c r="F981" t="s">
        <v>48</v>
      </c>
      <c r="G981" t="s">
        <v>55</v>
      </c>
      <c r="H981" t="s">
        <v>58</v>
      </c>
      <c r="I981" s="4">
        <v>43713</v>
      </c>
      <c r="J981">
        <v>1</v>
      </c>
      <c r="K981" t="s">
        <v>61</v>
      </c>
      <c r="L981" s="4">
        <v>43615</v>
      </c>
      <c r="M981" s="4">
        <v>43830</v>
      </c>
      <c r="N981">
        <v>2</v>
      </c>
      <c r="O981" t="s">
        <v>179</v>
      </c>
      <c r="P981" t="s">
        <v>341</v>
      </c>
      <c r="Q981">
        <v>2</v>
      </c>
      <c r="R981" t="s">
        <v>780</v>
      </c>
      <c r="S981" t="s">
        <v>1318</v>
      </c>
      <c r="T981" t="s">
        <v>1835</v>
      </c>
      <c r="U981" t="s">
        <v>75</v>
      </c>
      <c r="V981" t="s">
        <v>1869</v>
      </c>
      <c r="W981">
        <v>72.11</v>
      </c>
      <c r="X981">
        <v>74.95</v>
      </c>
      <c r="Y981">
        <v>2</v>
      </c>
      <c r="Z981" t="s">
        <v>2243</v>
      </c>
      <c r="AA981" t="s">
        <v>2536</v>
      </c>
      <c r="AF981" s="4"/>
      <c r="AG981" s="4"/>
      <c r="AH981" t="s">
        <v>67</v>
      </c>
      <c r="AI981" t="s">
        <v>229</v>
      </c>
      <c r="AJ981" t="s">
        <v>847</v>
      </c>
      <c r="AK981" t="s">
        <v>1384</v>
      </c>
      <c r="AL981" t="s">
        <v>1900</v>
      </c>
      <c r="AM981" t="s">
        <v>67</v>
      </c>
      <c r="AN981" t="s">
        <v>1548</v>
      </c>
      <c r="AO981" t="s">
        <v>872</v>
      </c>
      <c r="AP981" t="s">
        <v>2388</v>
      </c>
    </row>
    <row r="982" spans="1:42" x14ac:dyDescent="0.25">
      <c r="A982">
        <v>676</v>
      </c>
      <c r="B982">
        <v>148</v>
      </c>
      <c r="C982" s="4">
        <v>44128</v>
      </c>
      <c r="D982">
        <v>10</v>
      </c>
      <c r="E982" t="s">
        <v>42</v>
      </c>
      <c r="F982" t="s">
        <v>53</v>
      </c>
      <c r="G982" t="s">
        <v>55</v>
      </c>
      <c r="H982" t="s">
        <v>58</v>
      </c>
      <c r="I982" s="4">
        <v>43653</v>
      </c>
      <c r="J982">
        <v>1</v>
      </c>
      <c r="K982" t="s">
        <v>61</v>
      </c>
      <c r="L982" s="4">
        <v>43615</v>
      </c>
      <c r="M982" s="4">
        <v>43830</v>
      </c>
      <c r="N982">
        <v>1</v>
      </c>
      <c r="O982" t="s">
        <v>67</v>
      </c>
      <c r="P982" t="s">
        <v>229</v>
      </c>
      <c r="Q982">
        <v>1</v>
      </c>
      <c r="R982" t="s">
        <v>636</v>
      </c>
      <c r="S982" t="s">
        <v>974</v>
      </c>
      <c r="T982" t="s">
        <v>1513</v>
      </c>
      <c r="U982" t="s">
        <v>69</v>
      </c>
      <c r="V982" t="s">
        <v>1548</v>
      </c>
      <c r="W982">
        <v>29.99</v>
      </c>
      <c r="X982">
        <v>14.99</v>
      </c>
      <c r="Y982">
        <v>1</v>
      </c>
      <c r="Z982" t="s">
        <v>455</v>
      </c>
      <c r="AA982" t="s">
        <v>2340</v>
      </c>
      <c r="AF982" s="4"/>
      <c r="AG982" s="4"/>
      <c r="AH982" t="s">
        <v>67</v>
      </c>
      <c r="AI982" t="s">
        <v>229</v>
      </c>
      <c r="AJ982" t="s">
        <v>636</v>
      </c>
      <c r="AK982" t="s">
        <v>974</v>
      </c>
      <c r="AL982" t="s">
        <v>1513</v>
      </c>
      <c r="AM982" t="s">
        <v>69</v>
      </c>
      <c r="AN982" t="s">
        <v>1548</v>
      </c>
      <c r="AO982" t="s">
        <v>455</v>
      </c>
      <c r="AP982" t="s">
        <v>2340</v>
      </c>
    </row>
    <row r="983" spans="1:42" x14ac:dyDescent="0.25">
      <c r="A983">
        <v>677</v>
      </c>
      <c r="B983">
        <v>352</v>
      </c>
      <c r="C983" s="4">
        <v>44128</v>
      </c>
      <c r="D983">
        <v>2</v>
      </c>
      <c r="E983" t="s">
        <v>38</v>
      </c>
      <c r="F983" t="s">
        <v>49</v>
      </c>
      <c r="G983" t="s">
        <v>55</v>
      </c>
      <c r="H983" t="s">
        <v>58</v>
      </c>
      <c r="I983" s="4">
        <v>43686</v>
      </c>
      <c r="J983">
        <v>2</v>
      </c>
      <c r="K983" t="s">
        <v>60</v>
      </c>
      <c r="L983" s="4">
        <v>43615</v>
      </c>
      <c r="M983" s="4">
        <v>43830</v>
      </c>
      <c r="N983">
        <v>2</v>
      </c>
      <c r="O983" t="s">
        <v>187</v>
      </c>
      <c r="P983" t="s">
        <v>349</v>
      </c>
      <c r="Q983">
        <v>3</v>
      </c>
      <c r="R983" t="s">
        <v>781</v>
      </c>
      <c r="S983" t="s">
        <v>1319</v>
      </c>
      <c r="T983" t="s">
        <v>1836</v>
      </c>
      <c r="U983" t="s">
        <v>2005</v>
      </c>
      <c r="V983" t="s">
        <v>2064</v>
      </c>
      <c r="W983">
        <v>443.81</v>
      </c>
      <c r="X983">
        <v>124.93</v>
      </c>
      <c r="Y983">
        <v>3</v>
      </c>
      <c r="Z983" t="s">
        <v>2244</v>
      </c>
      <c r="AA983" t="s">
        <v>2537</v>
      </c>
      <c r="AF983" s="4"/>
      <c r="AG983" s="4"/>
      <c r="AH983" t="s">
        <v>70</v>
      </c>
      <c r="AI983" t="s">
        <v>232</v>
      </c>
      <c r="AJ983" t="s">
        <v>411</v>
      </c>
      <c r="AK983" t="s">
        <v>973</v>
      </c>
      <c r="AL983" t="s">
        <v>1506</v>
      </c>
      <c r="AM983" t="s">
        <v>80</v>
      </c>
      <c r="AN983" t="s">
        <v>1517</v>
      </c>
      <c r="AO983" t="s">
        <v>673</v>
      </c>
      <c r="AP983" t="s">
        <v>2348</v>
      </c>
    </row>
    <row r="984" spans="1:42" x14ac:dyDescent="0.25">
      <c r="A984">
        <v>677</v>
      </c>
      <c r="B984">
        <v>352</v>
      </c>
      <c r="C984" s="4">
        <v>44128</v>
      </c>
      <c r="D984">
        <v>2</v>
      </c>
      <c r="E984" t="s">
        <v>38</v>
      </c>
      <c r="F984" t="s">
        <v>49</v>
      </c>
      <c r="G984" t="s">
        <v>55</v>
      </c>
      <c r="H984" t="s">
        <v>58</v>
      </c>
      <c r="I984" s="4">
        <v>43686</v>
      </c>
      <c r="J984">
        <v>2</v>
      </c>
      <c r="K984" t="s">
        <v>60</v>
      </c>
      <c r="L984" s="4">
        <v>43615</v>
      </c>
      <c r="M984" s="4">
        <v>43830</v>
      </c>
      <c r="N984">
        <v>2</v>
      </c>
      <c r="O984" t="s">
        <v>187</v>
      </c>
      <c r="P984" t="s">
        <v>349</v>
      </c>
      <c r="Q984">
        <v>3</v>
      </c>
      <c r="R984" t="s">
        <v>781</v>
      </c>
      <c r="S984" t="s">
        <v>1319</v>
      </c>
      <c r="T984" t="s">
        <v>1836</v>
      </c>
      <c r="U984" t="s">
        <v>2005</v>
      </c>
      <c r="V984" t="s">
        <v>2064</v>
      </c>
      <c r="W984">
        <v>443.81</v>
      </c>
      <c r="X984">
        <v>124.93</v>
      </c>
      <c r="Y984">
        <v>3</v>
      </c>
      <c r="Z984" t="s">
        <v>2244</v>
      </c>
      <c r="AA984" t="s">
        <v>2537</v>
      </c>
      <c r="AF984" s="4"/>
      <c r="AG984" s="4"/>
      <c r="AH984" t="s">
        <v>84</v>
      </c>
      <c r="AI984" t="s">
        <v>246</v>
      </c>
      <c r="AJ984" t="s">
        <v>743</v>
      </c>
      <c r="AK984" t="s">
        <v>1284</v>
      </c>
      <c r="AL984" t="s">
        <v>1533</v>
      </c>
      <c r="AM984" t="s">
        <v>67</v>
      </c>
      <c r="AN984" t="s">
        <v>1548</v>
      </c>
      <c r="AO984" t="s">
        <v>645</v>
      </c>
      <c r="AP984" t="s">
        <v>2347</v>
      </c>
    </row>
    <row r="985" spans="1:42" x14ac:dyDescent="0.25">
      <c r="A985">
        <v>677</v>
      </c>
      <c r="B985">
        <v>352</v>
      </c>
      <c r="C985" s="4">
        <v>44128</v>
      </c>
      <c r="D985">
        <v>2</v>
      </c>
      <c r="E985" t="s">
        <v>38</v>
      </c>
      <c r="F985" t="s">
        <v>49</v>
      </c>
      <c r="G985" t="s">
        <v>55</v>
      </c>
      <c r="H985" t="s">
        <v>58</v>
      </c>
      <c r="I985" s="4">
        <v>43686</v>
      </c>
      <c r="J985">
        <v>2</v>
      </c>
      <c r="K985" t="s">
        <v>60</v>
      </c>
      <c r="L985" s="4">
        <v>43615</v>
      </c>
      <c r="M985" s="4">
        <v>43830</v>
      </c>
      <c r="N985">
        <v>2</v>
      </c>
      <c r="O985" t="s">
        <v>187</v>
      </c>
      <c r="P985" t="s">
        <v>349</v>
      </c>
      <c r="Q985">
        <v>3</v>
      </c>
      <c r="R985" t="s">
        <v>781</v>
      </c>
      <c r="S985" t="s">
        <v>1319</v>
      </c>
      <c r="T985" t="s">
        <v>1836</v>
      </c>
      <c r="U985" t="s">
        <v>2005</v>
      </c>
      <c r="V985" t="s">
        <v>2064</v>
      </c>
      <c r="W985">
        <v>443.81</v>
      </c>
      <c r="X985">
        <v>124.93</v>
      </c>
      <c r="Y985">
        <v>3</v>
      </c>
      <c r="Z985" t="s">
        <v>2244</v>
      </c>
      <c r="AA985" t="s">
        <v>2537</v>
      </c>
      <c r="AF985" s="4"/>
      <c r="AG985" s="4"/>
      <c r="AH985" t="s">
        <v>70</v>
      </c>
      <c r="AI985" t="s">
        <v>232</v>
      </c>
      <c r="AJ985" t="s">
        <v>484</v>
      </c>
      <c r="AK985" t="s">
        <v>1038</v>
      </c>
      <c r="AL985" t="s">
        <v>1576</v>
      </c>
      <c r="AM985" t="s">
        <v>80</v>
      </c>
      <c r="AN985" t="s">
        <v>1517</v>
      </c>
      <c r="AO985" t="s">
        <v>640</v>
      </c>
      <c r="AP985" t="s">
        <v>2393</v>
      </c>
    </row>
    <row r="986" spans="1:42" x14ac:dyDescent="0.25">
      <c r="A986">
        <v>678</v>
      </c>
      <c r="B986">
        <v>54</v>
      </c>
      <c r="C986" s="4">
        <v>44129</v>
      </c>
      <c r="D986">
        <v>11</v>
      </c>
      <c r="E986" t="s">
        <v>37</v>
      </c>
      <c r="F986" t="s">
        <v>48</v>
      </c>
      <c r="G986" t="s">
        <v>56</v>
      </c>
      <c r="H986" t="s">
        <v>57</v>
      </c>
      <c r="I986" s="4">
        <v>43891</v>
      </c>
      <c r="J986">
        <v>5</v>
      </c>
      <c r="K986" t="s">
        <v>60</v>
      </c>
      <c r="L986" s="4">
        <v>43831</v>
      </c>
      <c r="M986" s="4">
        <v>43921</v>
      </c>
      <c r="N986">
        <v>1</v>
      </c>
      <c r="O986" t="s">
        <v>84</v>
      </c>
      <c r="P986" t="s">
        <v>246</v>
      </c>
      <c r="Q986">
        <v>1</v>
      </c>
      <c r="R986" t="s">
        <v>687</v>
      </c>
      <c r="S986" t="s">
        <v>1104</v>
      </c>
      <c r="T986" t="s">
        <v>1750</v>
      </c>
      <c r="U986" t="s">
        <v>69</v>
      </c>
      <c r="V986" t="s">
        <v>1548</v>
      </c>
      <c r="W986">
        <v>26.99</v>
      </c>
      <c r="X986">
        <v>14.99</v>
      </c>
      <c r="Y986">
        <v>1</v>
      </c>
      <c r="Z986" t="s">
        <v>410</v>
      </c>
      <c r="AA986" t="s">
        <v>2359</v>
      </c>
      <c r="AF986" s="4"/>
      <c r="AG986" s="4"/>
      <c r="AH986" t="s">
        <v>84</v>
      </c>
      <c r="AI986" t="s">
        <v>246</v>
      </c>
      <c r="AJ986" t="s">
        <v>687</v>
      </c>
      <c r="AK986" t="s">
        <v>1104</v>
      </c>
      <c r="AL986" t="s">
        <v>1750</v>
      </c>
      <c r="AM986" t="s">
        <v>69</v>
      </c>
      <c r="AN986" t="s">
        <v>1548</v>
      </c>
      <c r="AO986" t="s">
        <v>410</v>
      </c>
      <c r="AP986" t="s">
        <v>2359</v>
      </c>
    </row>
    <row r="987" spans="1:42" x14ac:dyDescent="0.25">
      <c r="A987">
        <v>679</v>
      </c>
      <c r="B987">
        <v>103</v>
      </c>
      <c r="C987" s="4">
        <v>44129</v>
      </c>
      <c r="D987">
        <v>11</v>
      </c>
      <c r="E987" t="s">
        <v>37</v>
      </c>
      <c r="F987" t="s">
        <v>48</v>
      </c>
      <c r="G987" t="s">
        <v>56</v>
      </c>
      <c r="H987" t="s">
        <v>57</v>
      </c>
      <c r="I987" s="4">
        <v>44000</v>
      </c>
      <c r="J987">
        <v>8</v>
      </c>
      <c r="K987" t="s">
        <v>60</v>
      </c>
      <c r="L987" s="4">
        <v>44000</v>
      </c>
      <c r="M987" s="4">
        <v>44073</v>
      </c>
      <c r="N987">
        <v>1</v>
      </c>
      <c r="O987" t="s">
        <v>90</v>
      </c>
      <c r="P987" t="s">
        <v>252</v>
      </c>
      <c r="Q987">
        <v>1</v>
      </c>
      <c r="R987" t="s">
        <v>69</v>
      </c>
      <c r="S987" t="s">
        <v>1015</v>
      </c>
      <c r="T987" t="s">
        <v>1545</v>
      </c>
      <c r="U987" t="s">
        <v>80</v>
      </c>
      <c r="V987" t="s">
        <v>1562</v>
      </c>
      <c r="W987">
        <v>189.98</v>
      </c>
      <c r="X987">
        <v>19.98</v>
      </c>
      <c r="Y987">
        <v>1</v>
      </c>
      <c r="Z987" t="s">
        <v>645</v>
      </c>
      <c r="AA987" t="s">
        <v>2347</v>
      </c>
      <c r="AF987" s="4"/>
      <c r="AG987" s="4"/>
      <c r="AH987" t="s">
        <v>90</v>
      </c>
      <c r="AI987" t="s">
        <v>252</v>
      </c>
      <c r="AJ987" t="s">
        <v>69</v>
      </c>
      <c r="AK987" t="s">
        <v>1015</v>
      </c>
      <c r="AL987" t="s">
        <v>1545</v>
      </c>
      <c r="AM987" t="s">
        <v>80</v>
      </c>
      <c r="AN987" t="s">
        <v>1562</v>
      </c>
      <c r="AO987" t="s">
        <v>645</v>
      </c>
      <c r="AP987" t="s">
        <v>2347</v>
      </c>
    </row>
    <row r="988" spans="1:42" x14ac:dyDescent="0.25">
      <c r="A988">
        <v>680</v>
      </c>
      <c r="B988">
        <v>425</v>
      </c>
      <c r="C988" s="4">
        <v>44129</v>
      </c>
      <c r="D988">
        <v>5</v>
      </c>
      <c r="E988" t="s">
        <v>36</v>
      </c>
      <c r="F988" t="s">
        <v>47</v>
      </c>
      <c r="G988" t="s">
        <v>56</v>
      </c>
      <c r="H988" t="s">
        <v>57</v>
      </c>
      <c r="I988" s="4">
        <v>43664</v>
      </c>
      <c r="J988">
        <v>2</v>
      </c>
      <c r="K988" t="s">
        <v>60</v>
      </c>
      <c r="L988" s="4">
        <v>43615</v>
      </c>
      <c r="M988" s="4">
        <v>43830</v>
      </c>
      <c r="N988">
        <v>2</v>
      </c>
      <c r="O988" t="s">
        <v>183</v>
      </c>
      <c r="P988" t="s">
        <v>345</v>
      </c>
      <c r="Q988">
        <v>2</v>
      </c>
      <c r="R988" t="s">
        <v>766</v>
      </c>
      <c r="S988" t="s">
        <v>1305</v>
      </c>
      <c r="T988" t="s">
        <v>1822</v>
      </c>
      <c r="U988" t="s">
        <v>110</v>
      </c>
      <c r="V988" t="s">
        <v>2038</v>
      </c>
      <c r="W988">
        <v>290.94</v>
      </c>
      <c r="X988">
        <v>104.94</v>
      </c>
      <c r="Y988">
        <v>2</v>
      </c>
      <c r="Z988" t="s">
        <v>2234</v>
      </c>
      <c r="AA988" t="s">
        <v>2527</v>
      </c>
      <c r="AF988" s="4"/>
      <c r="AG988" s="4"/>
      <c r="AH988" t="s">
        <v>67</v>
      </c>
      <c r="AI988" t="s">
        <v>229</v>
      </c>
      <c r="AJ988" t="s">
        <v>445</v>
      </c>
      <c r="AK988" t="s">
        <v>1007</v>
      </c>
      <c r="AL988" t="s">
        <v>1533</v>
      </c>
      <c r="AM988" t="s">
        <v>67</v>
      </c>
      <c r="AN988" t="s">
        <v>1548</v>
      </c>
      <c r="AO988" t="s">
        <v>79</v>
      </c>
      <c r="AP988" t="s">
        <v>2349</v>
      </c>
    </row>
    <row r="989" spans="1:42" x14ac:dyDescent="0.25">
      <c r="A989">
        <v>680</v>
      </c>
      <c r="B989">
        <v>425</v>
      </c>
      <c r="C989" s="4">
        <v>44129</v>
      </c>
      <c r="D989">
        <v>5</v>
      </c>
      <c r="E989" t="s">
        <v>36</v>
      </c>
      <c r="F989" t="s">
        <v>47</v>
      </c>
      <c r="G989" t="s">
        <v>56</v>
      </c>
      <c r="H989" t="s">
        <v>57</v>
      </c>
      <c r="I989" s="4">
        <v>43664</v>
      </c>
      <c r="J989">
        <v>2</v>
      </c>
      <c r="K989" t="s">
        <v>60</v>
      </c>
      <c r="L989" s="4">
        <v>43615</v>
      </c>
      <c r="M989" s="4">
        <v>43830</v>
      </c>
      <c r="N989">
        <v>2</v>
      </c>
      <c r="O989" t="s">
        <v>183</v>
      </c>
      <c r="P989" t="s">
        <v>345</v>
      </c>
      <c r="Q989">
        <v>2</v>
      </c>
      <c r="R989" t="s">
        <v>766</v>
      </c>
      <c r="S989" t="s">
        <v>1305</v>
      </c>
      <c r="T989" t="s">
        <v>1822</v>
      </c>
      <c r="U989" t="s">
        <v>110</v>
      </c>
      <c r="V989" t="s">
        <v>2038</v>
      </c>
      <c r="W989">
        <v>290.94</v>
      </c>
      <c r="X989">
        <v>104.94</v>
      </c>
      <c r="Y989">
        <v>2</v>
      </c>
      <c r="Z989" t="s">
        <v>2234</v>
      </c>
      <c r="AA989" t="s">
        <v>2527</v>
      </c>
      <c r="AF989" s="4"/>
      <c r="AG989" s="4"/>
      <c r="AH989" t="s">
        <v>70</v>
      </c>
      <c r="AI989" t="s">
        <v>232</v>
      </c>
      <c r="AJ989" t="s">
        <v>475</v>
      </c>
      <c r="AK989" t="s">
        <v>1038</v>
      </c>
      <c r="AL989" t="s">
        <v>1527</v>
      </c>
      <c r="AM989" t="s">
        <v>67</v>
      </c>
      <c r="AN989" t="s">
        <v>1517</v>
      </c>
      <c r="AO989" t="s">
        <v>673</v>
      </c>
      <c r="AP989" t="s">
        <v>2348</v>
      </c>
    </row>
    <row r="990" spans="1:42" x14ac:dyDescent="0.25">
      <c r="A990">
        <v>681</v>
      </c>
      <c r="B990">
        <v>121</v>
      </c>
      <c r="C990" s="4">
        <v>44130</v>
      </c>
      <c r="D990">
        <v>3</v>
      </c>
      <c r="E990" t="s">
        <v>34</v>
      </c>
      <c r="F990" t="s">
        <v>45</v>
      </c>
      <c r="G990" t="s">
        <v>56</v>
      </c>
      <c r="H990" t="s">
        <v>58</v>
      </c>
      <c r="I990" s="4">
        <v>43690</v>
      </c>
      <c r="J990">
        <v>2</v>
      </c>
      <c r="K990" t="s">
        <v>60</v>
      </c>
      <c r="L990" s="4">
        <v>43615</v>
      </c>
      <c r="M990" s="4">
        <v>43830</v>
      </c>
      <c r="N990">
        <v>1</v>
      </c>
      <c r="O990" t="s">
        <v>79</v>
      </c>
      <c r="P990" t="s">
        <v>241</v>
      </c>
      <c r="Q990">
        <v>1</v>
      </c>
      <c r="R990" t="s">
        <v>542</v>
      </c>
      <c r="S990" t="s">
        <v>1103</v>
      </c>
      <c r="T990" t="s">
        <v>1630</v>
      </c>
      <c r="U990" t="s">
        <v>69</v>
      </c>
      <c r="V990" t="s">
        <v>1548</v>
      </c>
      <c r="W990">
        <v>4.57</v>
      </c>
      <c r="X990">
        <v>14.99</v>
      </c>
      <c r="Y990">
        <v>1</v>
      </c>
      <c r="Z990" t="s">
        <v>86</v>
      </c>
      <c r="AA990" t="s">
        <v>2350</v>
      </c>
      <c r="AF990" s="4"/>
      <c r="AG990" s="4"/>
      <c r="AH990" t="s">
        <v>79</v>
      </c>
      <c r="AI990" t="s">
        <v>241</v>
      </c>
      <c r="AJ990" t="s">
        <v>542</v>
      </c>
      <c r="AK990" t="s">
        <v>1103</v>
      </c>
      <c r="AL990" t="s">
        <v>1630</v>
      </c>
      <c r="AM990" t="s">
        <v>69</v>
      </c>
      <c r="AN990" t="s">
        <v>1548</v>
      </c>
      <c r="AO990" t="s">
        <v>86</v>
      </c>
      <c r="AP990" t="s">
        <v>2350</v>
      </c>
    </row>
    <row r="991" spans="1:42" x14ac:dyDescent="0.25">
      <c r="A991">
        <v>682</v>
      </c>
      <c r="B991">
        <v>217</v>
      </c>
      <c r="C991" s="4">
        <v>44130</v>
      </c>
      <c r="D991">
        <v>4</v>
      </c>
      <c r="E991" t="s">
        <v>40</v>
      </c>
      <c r="F991" t="s">
        <v>51</v>
      </c>
      <c r="G991" t="s">
        <v>55</v>
      </c>
      <c r="H991" t="s">
        <v>57</v>
      </c>
      <c r="I991" s="4">
        <v>43670</v>
      </c>
      <c r="J991">
        <v>3</v>
      </c>
      <c r="K991" t="s">
        <v>59</v>
      </c>
      <c r="L991" s="4">
        <v>43615</v>
      </c>
      <c r="M991" s="4">
        <v>43830</v>
      </c>
      <c r="N991">
        <v>1</v>
      </c>
      <c r="O991" t="s">
        <v>79</v>
      </c>
      <c r="P991" t="s">
        <v>241</v>
      </c>
      <c r="Q991">
        <v>1</v>
      </c>
      <c r="R991" t="s">
        <v>463</v>
      </c>
      <c r="S991" t="s">
        <v>1026</v>
      </c>
      <c r="T991" t="s">
        <v>1556</v>
      </c>
      <c r="U991" t="s">
        <v>69</v>
      </c>
      <c r="V991" t="s">
        <v>1548</v>
      </c>
      <c r="W991">
        <v>21.49</v>
      </c>
      <c r="X991">
        <v>14.99</v>
      </c>
      <c r="Y991">
        <v>1</v>
      </c>
      <c r="Z991" t="s">
        <v>455</v>
      </c>
      <c r="AA991" t="s">
        <v>2340</v>
      </c>
      <c r="AF991" s="4"/>
      <c r="AG991" s="4"/>
      <c r="AH991" t="s">
        <v>79</v>
      </c>
      <c r="AI991" t="s">
        <v>241</v>
      </c>
      <c r="AJ991" t="s">
        <v>463</v>
      </c>
      <c r="AK991" t="s">
        <v>1026</v>
      </c>
      <c r="AL991" t="s">
        <v>1556</v>
      </c>
      <c r="AM991" t="s">
        <v>69</v>
      </c>
      <c r="AN991" t="s">
        <v>1548</v>
      </c>
      <c r="AO991" t="s">
        <v>455</v>
      </c>
      <c r="AP991" t="s">
        <v>2340</v>
      </c>
    </row>
    <row r="992" spans="1:42" x14ac:dyDescent="0.25">
      <c r="A992">
        <v>683</v>
      </c>
      <c r="B992">
        <v>391</v>
      </c>
      <c r="C992" s="4">
        <v>44130</v>
      </c>
      <c r="D992">
        <v>4</v>
      </c>
      <c r="E992" t="s">
        <v>40</v>
      </c>
      <c r="F992" t="s">
        <v>51</v>
      </c>
      <c r="G992" t="s">
        <v>55</v>
      </c>
      <c r="H992" t="s">
        <v>58</v>
      </c>
      <c r="I992" s="4">
        <v>43689</v>
      </c>
      <c r="J992">
        <v>2</v>
      </c>
      <c r="K992" t="s">
        <v>60</v>
      </c>
      <c r="L992" s="4">
        <v>43615</v>
      </c>
      <c r="M992" s="4">
        <v>43830</v>
      </c>
      <c r="N992">
        <v>1</v>
      </c>
      <c r="O992" t="s">
        <v>69</v>
      </c>
      <c r="P992" t="s">
        <v>231</v>
      </c>
      <c r="Q992">
        <v>1</v>
      </c>
      <c r="R992" t="s">
        <v>78</v>
      </c>
      <c r="S992" t="s">
        <v>1238</v>
      </c>
      <c r="T992" t="s">
        <v>1533</v>
      </c>
      <c r="U992" t="s">
        <v>69</v>
      </c>
      <c r="V992" t="s">
        <v>1577</v>
      </c>
      <c r="W992">
        <v>59.99</v>
      </c>
      <c r="X992">
        <v>24.99</v>
      </c>
      <c r="Y992">
        <v>1</v>
      </c>
      <c r="Z992" t="s">
        <v>69</v>
      </c>
      <c r="AA992" t="s">
        <v>2360</v>
      </c>
      <c r="AF992" s="4"/>
      <c r="AG992" s="4"/>
      <c r="AH992" t="s">
        <v>69</v>
      </c>
      <c r="AI992" t="s">
        <v>231</v>
      </c>
      <c r="AJ992" t="s">
        <v>78</v>
      </c>
      <c r="AK992" t="s">
        <v>1238</v>
      </c>
      <c r="AL992" t="s">
        <v>1533</v>
      </c>
      <c r="AM992" t="s">
        <v>69</v>
      </c>
      <c r="AN992" t="s">
        <v>1577</v>
      </c>
      <c r="AO992" t="s">
        <v>69</v>
      </c>
      <c r="AP992" t="s">
        <v>2360</v>
      </c>
    </row>
    <row r="993" spans="1:42" x14ac:dyDescent="0.25">
      <c r="A993">
        <v>684</v>
      </c>
      <c r="B993">
        <v>123</v>
      </c>
      <c r="C993" s="4">
        <v>44131</v>
      </c>
      <c r="D993">
        <v>8</v>
      </c>
      <c r="E993" t="s">
        <v>43</v>
      </c>
      <c r="F993" t="s">
        <v>54</v>
      </c>
      <c r="G993" t="s">
        <v>55</v>
      </c>
      <c r="H993" t="s">
        <v>58</v>
      </c>
      <c r="I993" s="4">
        <v>44064</v>
      </c>
      <c r="J993">
        <v>9</v>
      </c>
      <c r="K993" t="s">
        <v>59</v>
      </c>
      <c r="L993" s="4">
        <v>43952</v>
      </c>
      <c r="M993" s="4">
        <v>44075</v>
      </c>
      <c r="N993">
        <v>1</v>
      </c>
      <c r="O993" t="s">
        <v>67</v>
      </c>
      <c r="P993" t="s">
        <v>229</v>
      </c>
      <c r="Q993">
        <v>1</v>
      </c>
      <c r="R993" t="s">
        <v>573</v>
      </c>
      <c r="S993" t="s">
        <v>1131</v>
      </c>
      <c r="T993" t="s">
        <v>1517</v>
      </c>
      <c r="U993" t="s">
        <v>67</v>
      </c>
      <c r="V993" t="s">
        <v>1548</v>
      </c>
      <c r="W993">
        <v>59.97</v>
      </c>
      <c r="X993">
        <v>44.97</v>
      </c>
      <c r="Y993">
        <v>1</v>
      </c>
      <c r="Z993" t="s">
        <v>872</v>
      </c>
      <c r="AA993" t="s">
        <v>2388</v>
      </c>
      <c r="AF993" s="4"/>
      <c r="AG993" s="4"/>
      <c r="AH993" t="s">
        <v>67</v>
      </c>
      <c r="AI993" t="s">
        <v>229</v>
      </c>
      <c r="AJ993" t="s">
        <v>573</v>
      </c>
      <c r="AK993" t="s">
        <v>1131</v>
      </c>
      <c r="AL993" t="s">
        <v>1517</v>
      </c>
      <c r="AM993" t="s">
        <v>67</v>
      </c>
      <c r="AN993" t="s">
        <v>1548</v>
      </c>
      <c r="AO993" t="s">
        <v>872</v>
      </c>
      <c r="AP993" t="s">
        <v>2388</v>
      </c>
    </row>
    <row r="994" spans="1:42" x14ac:dyDescent="0.25">
      <c r="A994">
        <v>685</v>
      </c>
      <c r="B994">
        <v>429</v>
      </c>
      <c r="C994" s="4">
        <v>44131</v>
      </c>
      <c r="D994">
        <v>9</v>
      </c>
      <c r="E994" t="s">
        <v>41</v>
      </c>
      <c r="F994" t="s">
        <v>52</v>
      </c>
      <c r="G994" t="s">
        <v>55</v>
      </c>
      <c r="H994" t="s">
        <v>58</v>
      </c>
      <c r="I994" s="4">
        <v>43808</v>
      </c>
      <c r="J994">
        <v>3</v>
      </c>
      <c r="K994" t="s">
        <v>59</v>
      </c>
      <c r="L994" s="4">
        <v>43615</v>
      </c>
      <c r="M994" s="4">
        <v>43830</v>
      </c>
      <c r="N994">
        <v>2</v>
      </c>
      <c r="O994" t="s">
        <v>188</v>
      </c>
      <c r="P994" t="s">
        <v>350</v>
      </c>
      <c r="Q994">
        <v>2</v>
      </c>
      <c r="R994" t="s">
        <v>782</v>
      </c>
      <c r="S994" t="s">
        <v>1320</v>
      </c>
      <c r="T994" t="s">
        <v>1837</v>
      </c>
      <c r="U994" t="s">
        <v>180</v>
      </c>
      <c r="V994" t="s">
        <v>2037</v>
      </c>
      <c r="W994">
        <v>784.98</v>
      </c>
      <c r="X994">
        <v>64.97</v>
      </c>
      <c r="Y994">
        <v>2</v>
      </c>
      <c r="Z994" t="s">
        <v>2245</v>
      </c>
      <c r="AA994" t="s">
        <v>2538</v>
      </c>
      <c r="AF994" s="4"/>
      <c r="AG994" s="4"/>
      <c r="AH994" t="s">
        <v>86</v>
      </c>
      <c r="AI994" t="s">
        <v>248</v>
      </c>
      <c r="AJ994" t="s">
        <v>653</v>
      </c>
      <c r="AK994" t="s">
        <v>1197</v>
      </c>
      <c r="AL994" t="s">
        <v>1721</v>
      </c>
      <c r="AM994" t="s">
        <v>80</v>
      </c>
      <c r="AN994" t="s">
        <v>1577</v>
      </c>
      <c r="AO994" t="s">
        <v>549</v>
      </c>
      <c r="AP994" t="s">
        <v>2362</v>
      </c>
    </row>
    <row r="995" spans="1:42" x14ac:dyDescent="0.25">
      <c r="A995">
        <v>685</v>
      </c>
      <c r="B995">
        <v>429</v>
      </c>
      <c r="C995" s="4">
        <v>44131</v>
      </c>
      <c r="D995">
        <v>9</v>
      </c>
      <c r="E995" t="s">
        <v>41</v>
      </c>
      <c r="F995" t="s">
        <v>52</v>
      </c>
      <c r="G995" t="s">
        <v>55</v>
      </c>
      <c r="H995" t="s">
        <v>58</v>
      </c>
      <c r="I995" s="4">
        <v>43808</v>
      </c>
      <c r="J995">
        <v>3</v>
      </c>
      <c r="K995" t="s">
        <v>59</v>
      </c>
      <c r="L995" s="4">
        <v>43615</v>
      </c>
      <c r="M995" s="4">
        <v>43830</v>
      </c>
      <c r="N995">
        <v>2</v>
      </c>
      <c r="O995" t="s">
        <v>188</v>
      </c>
      <c r="P995" t="s">
        <v>350</v>
      </c>
      <c r="Q995">
        <v>2</v>
      </c>
      <c r="R995" t="s">
        <v>782</v>
      </c>
      <c r="S995" t="s">
        <v>1320</v>
      </c>
      <c r="T995" t="s">
        <v>1837</v>
      </c>
      <c r="U995" t="s">
        <v>180</v>
      </c>
      <c r="V995" t="s">
        <v>2037</v>
      </c>
      <c r="W995">
        <v>784.98</v>
      </c>
      <c r="X995">
        <v>64.97</v>
      </c>
      <c r="Y995">
        <v>2</v>
      </c>
      <c r="Z995" t="s">
        <v>2245</v>
      </c>
      <c r="AA995" t="s">
        <v>2538</v>
      </c>
      <c r="AF995" s="4"/>
      <c r="AG995" s="4"/>
      <c r="AH995" t="s">
        <v>79</v>
      </c>
      <c r="AI995" t="s">
        <v>241</v>
      </c>
      <c r="AJ995" t="s">
        <v>403</v>
      </c>
      <c r="AK995" t="s">
        <v>965</v>
      </c>
      <c r="AL995" t="s">
        <v>422</v>
      </c>
      <c r="AM995" t="s">
        <v>69</v>
      </c>
      <c r="AN995" t="s">
        <v>1548</v>
      </c>
      <c r="AO995" t="s">
        <v>455</v>
      </c>
      <c r="AP995" t="s">
        <v>2340</v>
      </c>
    </row>
    <row r="996" spans="1:42" x14ac:dyDescent="0.25">
      <c r="A996">
        <v>686</v>
      </c>
      <c r="B996">
        <v>26</v>
      </c>
      <c r="C996" s="4">
        <v>44132</v>
      </c>
      <c r="D996">
        <v>5</v>
      </c>
      <c r="E996" t="s">
        <v>36</v>
      </c>
      <c r="F996" t="s">
        <v>47</v>
      </c>
      <c r="G996" t="s">
        <v>56</v>
      </c>
      <c r="H996" t="s">
        <v>58</v>
      </c>
      <c r="I996" s="4">
        <v>43843</v>
      </c>
      <c r="J996">
        <v>5</v>
      </c>
      <c r="K996" t="s">
        <v>60</v>
      </c>
      <c r="L996" s="4">
        <v>43831</v>
      </c>
      <c r="M996" s="4">
        <v>43921</v>
      </c>
      <c r="N996">
        <v>1</v>
      </c>
      <c r="O996" t="s">
        <v>79</v>
      </c>
      <c r="P996" t="s">
        <v>241</v>
      </c>
      <c r="Q996">
        <v>1</v>
      </c>
      <c r="R996" t="s">
        <v>629</v>
      </c>
      <c r="S996" t="s">
        <v>965</v>
      </c>
      <c r="T996" t="s">
        <v>1703</v>
      </c>
      <c r="U996" t="s">
        <v>67</v>
      </c>
      <c r="V996" t="s">
        <v>1548</v>
      </c>
      <c r="W996">
        <v>359.85</v>
      </c>
      <c r="X996">
        <v>44.97</v>
      </c>
      <c r="Y996">
        <v>1</v>
      </c>
      <c r="Z996" t="s">
        <v>86</v>
      </c>
      <c r="AA996" t="s">
        <v>2350</v>
      </c>
      <c r="AF996" s="4"/>
      <c r="AG996" s="4"/>
      <c r="AH996" t="s">
        <v>79</v>
      </c>
      <c r="AI996" t="s">
        <v>241</v>
      </c>
      <c r="AJ996" t="s">
        <v>629</v>
      </c>
      <c r="AK996" t="s">
        <v>965</v>
      </c>
      <c r="AL996" t="s">
        <v>1703</v>
      </c>
      <c r="AM996" t="s">
        <v>67</v>
      </c>
      <c r="AN996" t="s">
        <v>1548</v>
      </c>
      <c r="AO996" t="s">
        <v>86</v>
      </c>
      <c r="AP996" t="s">
        <v>2350</v>
      </c>
    </row>
    <row r="997" spans="1:42" x14ac:dyDescent="0.25">
      <c r="A997">
        <v>687</v>
      </c>
      <c r="B997">
        <v>225</v>
      </c>
      <c r="C997" s="4">
        <v>44132</v>
      </c>
      <c r="D997">
        <v>10</v>
      </c>
      <c r="E997" t="s">
        <v>42</v>
      </c>
      <c r="F997" t="s">
        <v>53</v>
      </c>
      <c r="G997" t="s">
        <v>56</v>
      </c>
      <c r="H997" t="s">
        <v>57</v>
      </c>
      <c r="I997" s="4">
        <v>43736</v>
      </c>
      <c r="J997">
        <v>2</v>
      </c>
      <c r="K997" t="s">
        <v>60</v>
      </c>
      <c r="L997" s="4">
        <v>43615</v>
      </c>
      <c r="M997" s="4">
        <v>43830</v>
      </c>
      <c r="N997">
        <v>1</v>
      </c>
      <c r="O997" t="s">
        <v>80</v>
      </c>
      <c r="P997" t="s">
        <v>242</v>
      </c>
      <c r="Q997">
        <v>1</v>
      </c>
      <c r="R997" t="s">
        <v>548</v>
      </c>
      <c r="S997" t="s">
        <v>1109</v>
      </c>
      <c r="T997" t="s">
        <v>1634</v>
      </c>
      <c r="U997" t="s">
        <v>67</v>
      </c>
      <c r="V997" t="s">
        <v>1548</v>
      </c>
      <c r="W997">
        <v>83.94</v>
      </c>
      <c r="X997">
        <v>44.97</v>
      </c>
      <c r="Y997">
        <v>1</v>
      </c>
      <c r="Z997" t="s">
        <v>67</v>
      </c>
      <c r="AA997" t="s">
        <v>2373</v>
      </c>
      <c r="AF997" s="4"/>
      <c r="AG997" s="4"/>
      <c r="AH997" t="s">
        <v>80</v>
      </c>
      <c r="AI997" t="s">
        <v>242</v>
      </c>
      <c r="AJ997" t="s">
        <v>548</v>
      </c>
      <c r="AK997" t="s">
        <v>1109</v>
      </c>
      <c r="AL997" t="s">
        <v>1634</v>
      </c>
      <c r="AM997" t="s">
        <v>67</v>
      </c>
      <c r="AN997" t="s">
        <v>1548</v>
      </c>
      <c r="AO997" t="s">
        <v>67</v>
      </c>
      <c r="AP997" t="s">
        <v>2373</v>
      </c>
    </row>
    <row r="998" spans="1:42" x14ac:dyDescent="0.25">
      <c r="A998">
        <v>688</v>
      </c>
      <c r="B998">
        <v>261</v>
      </c>
      <c r="C998" s="4">
        <v>44132</v>
      </c>
      <c r="D998">
        <v>11</v>
      </c>
      <c r="E998" t="s">
        <v>37</v>
      </c>
      <c r="F998" t="s">
        <v>48</v>
      </c>
      <c r="G998" t="s">
        <v>56</v>
      </c>
      <c r="H998" t="s">
        <v>58</v>
      </c>
      <c r="I998" s="4">
        <v>43957</v>
      </c>
      <c r="J998">
        <v>9</v>
      </c>
      <c r="K998" t="s">
        <v>59</v>
      </c>
      <c r="L998" s="4">
        <v>43952</v>
      </c>
      <c r="M998" s="4">
        <v>44075</v>
      </c>
      <c r="N998">
        <v>2</v>
      </c>
      <c r="O998" t="s">
        <v>177</v>
      </c>
      <c r="P998" t="s">
        <v>339</v>
      </c>
      <c r="Q998">
        <v>2</v>
      </c>
      <c r="R998" t="s">
        <v>783</v>
      </c>
      <c r="S998" t="s">
        <v>1321</v>
      </c>
      <c r="T998" t="s">
        <v>1785</v>
      </c>
      <c r="U998" t="s">
        <v>71</v>
      </c>
      <c r="V998" t="s">
        <v>2030</v>
      </c>
      <c r="W998">
        <v>109.94</v>
      </c>
      <c r="X998">
        <v>34.979999999999997</v>
      </c>
      <c r="Y998">
        <v>2</v>
      </c>
      <c r="Z998" t="s">
        <v>2246</v>
      </c>
      <c r="AA998" t="s">
        <v>2539</v>
      </c>
      <c r="AF998" s="4"/>
      <c r="AG998" s="4"/>
      <c r="AH998" t="s">
        <v>65</v>
      </c>
      <c r="AI998" t="s">
        <v>227</v>
      </c>
      <c r="AJ998" t="s">
        <v>802</v>
      </c>
      <c r="AK998" t="s">
        <v>1340</v>
      </c>
      <c r="AL998" t="s">
        <v>1856</v>
      </c>
      <c r="AM998" t="s">
        <v>69</v>
      </c>
      <c r="AN998" t="s">
        <v>1517</v>
      </c>
      <c r="AO998" t="s">
        <v>431</v>
      </c>
      <c r="AP998" t="s">
        <v>2326</v>
      </c>
    </row>
    <row r="999" spans="1:42" x14ac:dyDescent="0.25">
      <c r="A999">
        <v>688</v>
      </c>
      <c r="B999">
        <v>261</v>
      </c>
      <c r="C999" s="4">
        <v>44132</v>
      </c>
      <c r="D999">
        <v>11</v>
      </c>
      <c r="E999" t="s">
        <v>37</v>
      </c>
      <c r="F999" t="s">
        <v>48</v>
      </c>
      <c r="G999" t="s">
        <v>56</v>
      </c>
      <c r="H999" t="s">
        <v>58</v>
      </c>
      <c r="I999" s="4">
        <v>43957</v>
      </c>
      <c r="J999">
        <v>9</v>
      </c>
      <c r="K999" t="s">
        <v>59</v>
      </c>
      <c r="L999" s="4">
        <v>43952</v>
      </c>
      <c r="M999" s="4">
        <v>44075</v>
      </c>
      <c r="N999">
        <v>2</v>
      </c>
      <c r="O999" t="s">
        <v>177</v>
      </c>
      <c r="P999" t="s">
        <v>339</v>
      </c>
      <c r="Q999">
        <v>2</v>
      </c>
      <c r="R999" t="s">
        <v>783</v>
      </c>
      <c r="S999" t="s">
        <v>1321</v>
      </c>
      <c r="T999" t="s">
        <v>1785</v>
      </c>
      <c r="U999" t="s">
        <v>71</v>
      </c>
      <c r="V999" t="s">
        <v>2030</v>
      </c>
      <c r="W999">
        <v>109.94</v>
      </c>
      <c r="X999">
        <v>34.979999999999997</v>
      </c>
      <c r="Y999">
        <v>2</v>
      </c>
      <c r="Z999" t="s">
        <v>2246</v>
      </c>
      <c r="AA999" t="s">
        <v>2539</v>
      </c>
      <c r="AF999" s="4"/>
      <c r="AG999" s="4"/>
      <c r="AH999" t="s">
        <v>67</v>
      </c>
      <c r="AI999" t="s">
        <v>229</v>
      </c>
      <c r="AJ999" t="s">
        <v>476</v>
      </c>
      <c r="AK999" t="s">
        <v>1031</v>
      </c>
      <c r="AL999" t="s">
        <v>1487</v>
      </c>
      <c r="AM999" t="s">
        <v>69</v>
      </c>
      <c r="AN999" t="s">
        <v>1548</v>
      </c>
      <c r="AO999" t="s">
        <v>872</v>
      </c>
      <c r="AP999" t="s">
        <v>2388</v>
      </c>
    </row>
    <row r="1000" spans="1:42" x14ac:dyDescent="0.25">
      <c r="A1000">
        <v>689</v>
      </c>
      <c r="B1000">
        <v>13</v>
      </c>
      <c r="C1000" s="4">
        <v>44134</v>
      </c>
      <c r="D1000">
        <v>3</v>
      </c>
      <c r="E1000" t="s">
        <v>34</v>
      </c>
      <c r="F1000" t="s">
        <v>45</v>
      </c>
      <c r="G1000" t="s">
        <v>56</v>
      </c>
      <c r="H1000" t="s">
        <v>58</v>
      </c>
      <c r="I1000" s="4">
        <v>43733</v>
      </c>
      <c r="J1000">
        <v>1</v>
      </c>
      <c r="K1000" t="s">
        <v>61</v>
      </c>
      <c r="L1000" s="4">
        <v>43615</v>
      </c>
      <c r="M1000" s="4">
        <v>43830</v>
      </c>
      <c r="N1000">
        <v>1</v>
      </c>
      <c r="O1000" t="s">
        <v>90</v>
      </c>
      <c r="P1000" t="s">
        <v>252</v>
      </c>
      <c r="Q1000">
        <v>1</v>
      </c>
      <c r="R1000" t="s">
        <v>593</v>
      </c>
      <c r="S1000" t="s">
        <v>1149</v>
      </c>
      <c r="T1000" t="s">
        <v>1529</v>
      </c>
      <c r="U1000" t="s">
        <v>69</v>
      </c>
      <c r="V1000" t="s">
        <v>1562</v>
      </c>
      <c r="W1000">
        <v>49.99</v>
      </c>
      <c r="X1000">
        <v>9.99</v>
      </c>
      <c r="Y1000">
        <v>1</v>
      </c>
      <c r="Z1000" t="s">
        <v>410</v>
      </c>
      <c r="AA1000" t="s">
        <v>2359</v>
      </c>
      <c r="AF1000" s="4"/>
      <c r="AG1000" s="4"/>
      <c r="AH1000" t="s">
        <v>90</v>
      </c>
      <c r="AI1000" t="s">
        <v>252</v>
      </c>
      <c r="AJ1000" t="s">
        <v>593</v>
      </c>
      <c r="AK1000" t="s">
        <v>1149</v>
      </c>
      <c r="AL1000" t="s">
        <v>1529</v>
      </c>
      <c r="AM1000" t="s">
        <v>69</v>
      </c>
      <c r="AN1000" t="s">
        <v>1562</v>
      </c>
      <c r="AO1000" t="s">
        <v>410</v>
      </c>
      <c r="AP1000" t="s">
        <v>2359</v>
      </c>
    </row>
    <row r="1001" spans="1:42" x14ac:dyDescent="0.25">
      <c r="A1001">
        <v>690</v>
      </c>
      <c r="B1001">
        <v>349</v>
      </c>
      <c r="C1001" s="4">
        <v>44134</v>
      </c>
      <c r="D1001">
        <v>1</v>
      </c>
      <c r="E1001" t="s">
        <v>39</v>
      </c>
      <c r="F1001" t="s">
        <v>50</v>
      </c>
      <c r="G1001" t="s">
        <v>55</v>
      </c>
      <c r="H1001" t="s">
        <v>57</v>
      </c>
      <c r="I1001" s="4">
        <v>43494</v>
      </c>
      <c r="J1001">
        <v>1</v>
      </c>
      <c r="L1001" s="4"/>
      <c r="M1001" s="4"/>
      <c r="N1001">
        <v>1</v>
      </c>
      <c r="O1001" t="s">
        <v>67</v>
      </c>
      <c r="P1001" t="s">
        <v>229</v>
      </c>
      <c r="Q1001">
        <v>1</v>
      </c>
      <c r="R1001" t="s">
        <v>527</v>
      </c>
      <c r="S1001" t="s">
        <v>953</v>
      </c>
      <c r="T1001" t="s">
        <v>1617</v>
      </c>
      <c r="U1001" t="s">
        <v>80</v>
      </c>
      <c r="V1001" t="s">
        <v>1562</v>
      </c>
      <c r="W1001">
        <v>61.98</v>
      </c>
      <c r="X1001">
        <v>19.98</v>
      </c>
      <c r="Y1001">
        <v>1</v>
      </c>
      <c r="Z1001" t="s">
        <v>84</v>
      </c>
      <c r="AA1001" t="s">
        <v>2366</v>
      </c>
      <c r="AF1001" s="4"/>
      <c r="AG1001" s="4"/>
      <c r="AH1001" t="s">
        <v>67</v>
      </c>
      <c r="AI1001" t="s">
        <v>229</v>
      </c>
      <c r="AJ1001" t="s">
        <v>527</v>
      </c>
      <c r="AK1001" t="s">
        <v>953</v>
      </c>
      <c r="AL1001" t="s">
        <v>1617</v>
      </c>
      <c r="AM1001" t="s">
        <v>80</v>
      </c>
      <c r="AN1001" t="s">
        <v>1562</v>
      </c>
      <c r="AO1001" t="s">
        <v>84</v>
      </c>
      <c r="AP1001" t="s">
        <v>2366</v>
      </c>
    </row>
    <row r="1002" spans="1:42" x14ac:dyDescent="0.25">
      <c r="A1002">
        <v>691</v>
      </c>
      <c r="B1002">
        <v>354</v>
      </c>
      <c r="C1002" s="4">
        <v>44134</v>
      </c>
      <c r="D1002">
        <v>2</v>
      </c>
      <c r="E1002" t="s">
        <v>38</v>
      </c>
      <c r="F1002" t="s">
        <v>49</v>
      </c>
      <c r="G1002" t="s">
        <v>56</v>
      </c>
      <c r="H1002" t="s">
        <v>58</v>
      </c>
      <c r="I1002" s="4">
        <v>43964</v>
      </c>
      <c r="J1002">
        <v>9</v>
      </c>
      <c r="K1002" t="s">
        <v>59</v>
      </c>
      <c r="L1002" s="4">
        <v>43952</v>
      </c>
      <c r="M1002" s="4">
        <v>44075</v>
      </c>
      <c r="N1002">
        <v>1</v>
      </c>
      <c r="O1002" t="s">
        <v>110</v>
      </c>
      <c r="P1002" t="s">
        <v>272</v>
      </c>
      <c r="Q1002">
        <v>1</v>
      </c>
      <c r="R1002" t="s">
        <v>784</v>
      </c>
      <c r="S1002" t="s">
        <v>1322</v>
      </c>
      <c r="T1002" t="s">
        <v>1838</v>
      </c>
      <c r="U1002" t="s">
        <v>110</v>
      </c>
      <c r="V1002" t="s">
        <v>1869</v>
      </c>
      <c r="W1002">
        <v>179.22</v>
      </c>
      <c r="X1002">
        <v>89.94</v>
      </c>
      <c r="Y1002">
        <v>1</v>
      </c>
      <c r="Z1002" t="s">
        <v>129</v>
      </c>
      <c r="AA1002" t="s">
        <v>2540</v>
      </c>
      <c r="AF1002" s="4"/>
      <c r="AG1002" s="4"/>
      <c r="AH1002" t="s">
        <v>67</v>
      </c>
      <c r="AI1002" t="s">
        <v>229</v>
      </c>
      <c r="AJ1002" t="s">
        <v>467</v>
      </c>
      <c r="AK1002" t="s">
        <v>1030</v>
      </c>
      <c r="AL1002" t="s">
        <v>1560</v>
      </c>
      <c r="AM1002" t="s">
        <v>67</v>
      </c>
      <c r="AN1002" t="s">
        <v>1548</v>
      </c>
      <c r="AO1002" t="s">
        <v>84</v>
      </c>
      <c r="AP1002" t="s">
        <v>2366</v>
      </c>
    </row>
    <row r="1003" spans="1:42" x14ac:dyDescent="0.25">
      <c r="A1003">
        <v>691</v>
      </c>
      <c r="B1003">
        <v>354</v>
      </c>
      <c r="C1003" s="4">
        <v>44134</v>
      </c>
      <c r="D1003">
        <v>2</v>
      </c>
      <c r="E1003" t="s">
        <v>38</v>
      </c>
      <c r="F1003" t="s">
        <v>49</v>
      </c>
      <c r="G1003" t="s">
        <v>56</v>
      </c>
      <c r="H1003" t="s">
        <v>58</v>
      </c>
      <c r="I1003" s="4">
        <v>43964</v>
      </c>
      <c r="J1003">
        <v>9</v>
      </c>
      <c r="K1003" t="s">
        <v>59</v>
      </c>
      <c r="L1003" s="4">
        <v>43952</v>
      </c>
      <c r="M1003" s="4">
        <v>44075</v>
      </c>
      <c r="N1003">
        <v>1</v>
      </c>
      <c r="O1003" t="s">
        <v>110</v>
      </c>
      <c r="P1003" t="s">
        <v>272</v>
      </c>
      <c r="Q1003">
        <v>1</v>
      </c>
      <c r="R1003" t="s">
        <v>784</v>
      </c>
      <c r="S1003" t="s">
        <v>1322</v>
      </c>
      <c r="T1003" t="s">
        <v>1838</v>
      </c>
      <c r="U1003" t="s">
        <v>110</v>
      </c>
      <c r="V1003" t="s">
        <v>1869</v>
      </c>
      <c r="W1003">
        <v>179.22</v>
      </c>
      <c r="X1003">
        <v>89.94</v>
      </c>
      <c r="Y1003">
        <v>1</v>
      </c>
      <c r="Z1003" t="s">
        <v>129</v>
      </c>
      <c r="AA1003" t="s">
        <v>2540</v>
      </c>
      <c r="AF1003" s="4"/>
      <c r="AG1003" s="4"/>
      <c r="AH1003" t="s">
        <v>67</v>
      </c>
      <c r="AI1003" t="s">
        <v>229</v>
      </c>
      <c r="AJ1003" t="s">
        <v>467</v>
      </c>
      <c r="AK1003" t="s">
        <v>1030</v>
      </c>
      <c r="AL1003" t="s">
        <v>1560</v>
      </c>
      <c r="AM1003" t="s">
        <v>67</v>
      </c>
      <c r="AN1003" t="s">
        <v>1548</v>
      </c>
      <c r="AO1003" t="s">
        <v>84</v>
      </c>
      <c r="AP1003" t="s">
        <v>2366</v>
      </c>
    </row>
    <row r="1004" spans="1:42" x14ac:dyDescent="0.25">
      <c r="A1004">
        <v>692</v>
      </c>
      <c r="B1004">
        <v>65</v>
      </c>
      <c r="C1004" s="4">
        <v>44135</v>
      </c>
      <c r="D1004">
        <v>7</v>
      </c>
      <c r="E1004" t="s">
        <v>35</v>
      </c>
      <c r="F1004" t="s">
        <v>46</v>
      </c>
      <c r="G1004" t="s">
        <v>56</v>
      </c>
      <c r="H1004" t="s">
        <v>57</v>
      </c>
      <c r="I1004" s="4">
        <v>43697</v>
      </c>
      <c r="J1004">
        <v>3</v>
      </c>
      <c r="K1004" t="s">
        <v>59</v>
      </c>
      <c r="L1004" s="4">
        <v>43615</v>
      </c>
      <c r="M1004" s="4">
        <v>43830</v>
      </c>
      <c r="N1004">
        <v>2</v>
      </c>
      <c r="O1004" t="s">
        <v>121</v>
      </c>
      <c r="P1004" t="s">
        <v>283</v>
      </c>
      <c r="Q1004">
        <v>2</v>
      </c>
      <c r="R1004" t="s">
        <v>785</v>
      </c>
      <c r="S1004" t="s">
        <v>1323</v>
      </c>
      <c r="T1004" t="s">
        <v>1839</v>
      </c>
      <c r="U1004" t="s">
        <v>83</v>
      </c>
      <c r="V1004" t="s">
        <v>1869</v>
      </c>
      <c r="W1004">
        <v>291.85000000000002</v>
      </c>
      <c r="X1004">
        <v>74.95</v>
      </c>
      <c r="Y1004">
        <v>2</v>
      </c>
      <c r="Z1004" t="s">
        <v>188</v>
      </c>
      <c r="AA1004" t="s">
        <v>2448</v>
      </c>
      <c r="AF1004" s="4"/>
      <c r="AG1004" s="4"/>
      <c r="AH1004" t="s">
        <v>79</v>
      </c>
      <c r="AI1004" t="s">
        <v>241</v>
      </c>
      <c r="AJ1004" t="s">
        <v>617</v>
      </c>
      <c r="AK1004" t="s">
        <v>1168</v>
      </c>
      <c r="AL1004" t="s">
        <v>1614</v>
      </c>
      <c r="AM1004" t="s">
        <v>67</v>
      </c>
      <c r="AN1004" t="s">
        <v>1548</v>
      </c>
      <c r="AO1004" t="s">
        <v>86</v>
      </c>
      <c r="AP1004" t="s">
        <v>2350</v>
      </c>
    </row>
    <row r="1005" spans="1:42" x14ac:dyDescent="0.25">
      <c r="A1005">
        <v>692</v>
      </c>
      <c r="B1005">
        <v>65</v>
      </c>
      <c r="C1005" s="4">
        <v>44135</v>
      </c>
      <c r="D1005">
        <v>7</v>
      </c>
      <c r="E1005" t="s">
        <v>35</v>
      </c>
      <c r="F1005" t="s">
        <v>46</v>
      </c>
      <c r="G1005" t="s">
        <v>56</v>
      </c>
      <c r="H1005" t="s">
        <v>57</v>
      </c>
      <c r="I1005" s="4">
        <v>43697</v>
      </c>
      <c r="J1005">
        <v>3</v>
      </c>
      <c r="K1005" t="s">
        <v>59</v>
      </c>
      <c r="L1005" s="4">
        <v>43615</v>
      </c>
      <c r="M1005" s="4">
        <v>43830</v>
      </c>
      <c r="N1005">
        <v>2</v>
      </c>
      <c r="O1005" t="s">
        <v>121</v>
      </c>
      <c r="P1005" t="s">
        <v>283</v>
      </c>
      <c r="Q1005">
        <v>2</v>
      </c>
      <c r="R1005" t="s">
        <v>785</v>
      </c>
      <c r="S1005" t="s">
        <v>1323</v>
      </c>
      <c r="T1005" t="s">
        <v>1839</v>
      </c>
      <c r="U1005" t="s">
        <v>83</v>
      </c>
      <c r="V1005" t="s">
        <v>1869</v>
      </c>
      <c r="W1005">
        <v>291.85000000000002</v>
      </c>
      <c r="X1005">
        <v>74.95</v>
      </c>
      <c r="Y1005">
        <v>2</v>
      </c>
      <c r="Z1005" t="s">
        <v>188</v>
      </c>
      <c r="AA1005" t="s">
        <v>2448</v>
      </c>
      <c r="AF1005" s="4"/>
      <c r="AG1005" s="4"/>
      <c r="AH1005" t="s">
        <v>80</v>
      </c>
      <c r="AI1005" t="s">
        <v>242</v>
      </c>
      <c r="AJ1005" t="s">
        <v>709</v>
      </c>
      <c r="AK1005" t="s">
        <v>1250</v>
      </c>
      <c r="AL1005" t="s">
        <v>425</v>
      </c>
      <c r="AM1005" t="s">
        <v>80</v>
      </c>
      <c r="AN1005" t="s">
        <v>1548</v>
      </c>
      <c r="AO1005" t="s">
        <v>79</v>
      </c>
      <c r="AP1005" t="s">
        <v>2349</v>
      </c>
    </row>
    <row r="1006" spans="1:42" x14ac:dyDescent="0.25">
      <c r="A1006">
        <v>693</v>
      </c>
      <c r="B1006">
        <v>441</v>
      </c>
      <c r="C1006" s="4">
        <v>44135</v>
      </c>
      <c r="D1006">
        <v>5</v>
      </c>
      <c r="E1006" t="s">
        <v>36</v>
      </c>
      <c r="F1006" t="s">
        <v>47</v>
      </c>
      <c r="G1006" t="s">
        <v>55</v>
      </c>
      <c r="H1006" t="s">
        <v>57</v>
      </c>
      <c r="I1006" s="4">
        <v>43541</v>
      </c>
      <c r="J1006">
        <v>2</v>
      </c>
      <c r="L1006" s="4"/>
      <c r="M1006" s="4"/>
      <c r="N1006">
        <v>2</v>
      </c>
      <c r="O1006" t="s">
        <v>89</v>
      </c>
      <c r="P1006" t="s">
        <v>251</v>
      </c>
      <c r="Q1006">
        <v>2</v>
      </c>
      <c r="R1006" t="s">
        <v>786</v>
      </c>
      <c r="S1006" t="s">
        <v>1324</v>
      </c>
      <c r="T1006" t="s">
        <v>1840</v>
      </c>
      <c r="U1006" t="s">
        <v>109</v>
      </c>
      <c r="V1006" t="s">
        <v>2039</v>
      </c>
      <c r="W1006">
        <v>78.900000000000006</v>
      </c>
      <c r="X1006">
        <v>44.96</v>
      </c>
      <c r="Y1006">
        <v>2</v>
      </c>
      <c r="Z1006" t="s">
        <v>2100</v>
      </c>
      <c r="AA1006" t="s">
        <v>2370</v>
      </c>
      <c r="AF1006" s="4"/>
      <c r="AG1006" s="4"/>
      <c r="AH1006" t="s">
        <v>90</v>
      </c>
      <c r="AI1006" t="s">
        <v>252</v>
      </c>
      <c r="AJ1006" t="s">
        <v>444</v>
      </c>
      <c r="AK1006" t="s">
        <v>1006</v>
      </c>
      <c r="AL1006" t="s">
        <v>1537</v>
      </c>
      <c r="AM1006" t="s">
        <v>67</v>
      </c>
      <c r="AN1006" t="s">
        <v>1562</v>
      </c>
      <c r="AO1006" t="s">
        <v>645</v>
      </c>
      <c r="AP1006" t="s">
        <v>2347</v>
      </c>
    </row>
    <row r="1007" spans="1:42" x14ac:dyDescent="0.25">
      <c r="A1007">
        <v>693</v>
      </c>
      <c r="B1007">
        <v>441</v>
      </c>
      <c r="C1007" s="4">
        <v>44135</v>
      </c>
      <c r="D1007">
        <v>5</v>
      </c>
      <c r="E1007" t="s">
        <v>36</v>
      </c>
      <c r="F1007" t="s">
        <v>47</v>
      </c>
      <c r="G1007" t="s">
        <v>55</v>
      </c>
      <c r="H1007" t="s">
        <v>57</v>
      </c>
      <c r="I1007" s="4">
        <v>43541</v>
      </c>
      <c r="J1007">
        <v>2</v>
      </c>
      <c r="L1007" s="4"/>
      <c r="M1007" s="4"/>
      <c r="N1007">
        <v>2</v>
      </c>
      <c r="O1007" t="s">
        <v>89</v>
      </c>
      <c r="P1007" t="s">
        <v>251</v>
      </c>
      <c r="Q1007">
        <v>2</v>
      </c>
      <c r="R1007" t="s">
        <v>786</v>
      </c>
      <c r="S1007" t="s">
        <v>1324</v>
      </c>
      <c r="T1007" t="s">
        <v>1840</v>
      </c>
      <c r="U1007" t="s">
        <v>109</v>
      </c>
      <c r="V1007" t="s">
        <v>2039</v>
      </c>
      <c r="W1007">
        <v>78.900000000000006</v>
      </c>
      <c r="X1007">
        <v>44.96</v>
      </c>
      <c r="Y1007">
        <v>2</v>
      </c>
      <c r="Z1007" t="s">
        <v>2100</v>
      </c>
      <c r="AA1007" t="s">
        <v>2370</v>
      </c>
      <c r="AF1007" s="4"/>
      <c r="AG1007" s="4"/>
      <c r="AH1007" t="s">
        <v>67</v>
      </c>
      <c r="AI1007" t="s">
        <v>229</v>
      </c>
      <c r="AJ1007" t="s">
        <v>527</v>
      </c>
      <c r="AK1007" t="s">
        <v>953</v>
      </c>
      <c r="AL1007" t="s">
        <v>1617</v>
      </c>
      <c r="AM1007" t="s">
        <v>69</v>
      </c>
      <c r="AN1007" t="s">
        <v>1548</v>
      </c>
      <c r="AO1007" t="s">
        <v>84</v>
      </c>
      <c r="AP1007" t="s">
        <v>2366</v>
      </c>
    </row>
    <row r="1008" spans="1:42" x14ac:dyDescent="0.25">
      <c r="A1008">
        <v>694</v>
      </c>
      <c r="B1008">
        <v>469</v>
      </c>
      <c r="C1008" s="4">
        <v>44135</v>
      </c>
      <c r="D1008">
        <v>5</v>
      </c>
      <c r="E1008" t="s">
        <v>36</v>
      </c>
      <c r="F1008" t="s">
        <v>47</v>
      </c>
      <c r="G1008" t="s">
        <v>55</v>
      </c>
      <c r="H1008" t="s">
        <v>57</v>
      </c>
      <c r="I1008" s="4">
        <v>43711</v>
      </c>
      <c r="J1008">
        <v>2</v>
      </c>
      <c r="K1008" t="s">
        <v>60</v>
      </c>
      <c r="L1008" s="4">
        <v>43615</v>
      </c>
      <c r="M1008" s="4">
        <v>43830</v>
      </c>
      <c r="N1008">
        <v>2</v>
      </c>
      <c r="O1008" t="s">
        <v>117</v>
      </c>
      <c r="P1008" t="s">
        <v>279</v>
      </c>
      <c r="Q1008">
        <v>2</v>
      </c>
      <c r="R1008" t="s">
        <v>787</v>
      </c>
      <c r="S1008" t="s">
        <v>1325</v>
      </c>
      <c r="T1008" t="s">
        <v>1841</v>
      </c>
      <c r="U1008" t="s">
        <v>180</v>
      </c>
      <c r="V1008" t="s">
        <v>2042</v>
      </c>
      <c r="W1008">
        <v>190.38</v>
      </c>
      <c r="X1008">
        <v>39.97</v>
      </c>
      <c r="Y1008">
        <v>2</v>
      </c>
      <c r="Z1008" t="s">
        <v>2117</v>
      </c>
      <c r="AA1008" t="s">
        <v>2389</v>
      </c>
      <c r="AF1008" s="4"/>
      <c r="AG1008" s="4"/>
      <c r="AH1008" t="s">
        <v>79</v>
      </c>
      <c r="AI1008" t="s">
        <v>241</v>
      </c>
      <c r="AJ1008" t="s">
        <v>521</v>
      </c>
      <c r="AK1008" t="s">
        <v>1078</v>
      </c>
      <c r="AL1008" t="s">
        <v>1611</v>
      </c>
      <c r="AM1008" t="s">
        <v>80</v>
      </c>
      <c r="AN1008" t="s">
        <v>1548</v>
      </c>
      <c r="AO1008" t="s">
        <v>455</v>
      </c>
      <c r="AP1008" t="s">
        <v>2340</v>
      </c>
    </row>
    <row r="1009" spans="1:42" x14ac:dyDescent="0.25">
      <c r="A1009">
        <v>694</v>
      </c>
      <c r="B1009">
        <v>469</v>
      </c>
      <c r="C1009" s="4">
        <v>44135</v>
      </c>
      <c r="D1009">
        <v>5</v>
      </c>
      <c r="E1009" t="s">
        <v>36</v>
      </c>
      <c r="F1009" t="s">
        <v>47</v>
      </c>
      <c r="G1009" t="s">
        <v>55</v>
      </c>
      <c r="H1009" t="s">
        <v>57</v>
      </c>
      <c r="I1009" s="4">
        <v>43711</v>
      </c>
      <c r="J1009">
        <v>2</v>
      </c>
      <c r="K1009" t="s">
        <v>60</v>
      </c>
      <c r="L1009" s="4">
        <v>43615</v>
      </c>
      <c r="M1009" s="4">
        <v>43830</v>
      </c>
      <c r="N1009">
        <v>2</v>
      </c>
      <c r="O1009" t="s">
        <v>117</v>
      </c>
      <c r="P1009" t="s">
        <v>279</v>
      </c>
      <c r="Q1009">
        <v>2</v>
      </c>
      <c r="R1009" t="s">
        <v>787</v>
      </c>
      <c r="S1009" t="s">
        <v>1325</v>
      </c>
      <c r="T1009" t="s">
        <v>1841</v>
      </c>
      <c r="U1009" t="s">
        <v>180</v>
      </c>
      <c r="V1009" t="s">
        <v>2042</v>
      </c>
      <c r="W1009">
        <v>190.38</v>
      </c>
      <c r="X1009">
        <v>39.97</v>
      </c>
      <c r="Y1009">
        <v>2</v>
      </c>
      <c r="Z1009" t="s">
        <v>2117</v>
      </c>
      <c r="AA1009" t="s">
        <v>2389</v>
      </c>
      <c r="AF1009" s="4"/>
      <c r="AG1009" s="4"/>
      <c r="AH1009" t="s">
        <v>90</v>
      </c>
      <c r="AI1009" t="s">
        <v>252</v>
      </c>
      <c r="AJ1009" t="s">
        <v>669</v>
      </c>
      <c r="AK1009" t="s">
        <v>989</v>
      </c>
      <c r="AL1009" t="s">
        <v>626</v>
      </c>
      <c r="AM1009" t="s">
        <v>69</v>
      </c>
      <c r="AN1009" t="s">
        <v>1562</v>
      </c>
      <c r="AO1009" t="s">
        <v>410</v>
      </c>
      <c r="AP1009" t="s">
        <v>2359</v>
      </c>
    </row>
    <row r="1010" spans="1:42" x14ac:dyDescent="0.25">
      <c r="A1010">
        <v>695</v>
      </c>
      <c r="B1010">
        <v>43</v>
      </c>
      <c r="C1010" s="4">
        <v>44136</v>
      </c>
      <c r="D1010">
        <v>2</v>
      </c>
      <c r="E1010" t="s">
        <v>38</v>
      </c>
      <c r="F1010" t="s">
        <v>49</v>
      </c>
      <c r="G1010" t="s">
        <v>56</v>
      </c>
      <c r="H1010" t="s">
        <v>58</v>
      </c>
      <c r="I1010" s="4">
        <v>43700</v>
      </c>
      <c r="J1010">
        <v>1</v>
      </c>
      <c r="K1010" t="s">
        <v>61</v>
      </c>
      <c r="L1010" s="4">
        <v>43615</v>
      </c>
      <c r="M1010" s="4">
        <v>43830</v>
      </c>
      <c r="N1010">
        <v>1</v>
      </c>
      <c r="O1010" t="s">
        <v>86</v>
      </c>
      <c r="P1010" t="s">
        <v>248</v>
      </c>
      <c r="Q1010">
        <v>1</v>
      </c>
      <c r="R1010" t="s">
        <v>432</v>
      </c>
      <c r="S1010" t="s">
        <v>995</v>
      </c>
      <c r="T1010" t="s">
        <v>1527</v>
      </c>
      <c r="U1010" t="s">
        <v>80</v>
      </c>
      <c r="V1010" t="s">
        <v>1577</v>
      </c>
      <c r="W1010">
        <v>73.98</v>
      </c>
      <c r="X1010">
        <v>49.98</v>
      </c>
      <c r="Y1010">
        <v>1</v>
      </c>
      <c r="Z1010" t="s">
        <v>549</v>
      </c>
      <c r="AA1010" t="s">
        <v>2362</v>
      </c>
      <c r="AF1010" s="4"/>
      <c r="AG1010" s="4"/>
      <c r="AH1010" t="s">
        <v>86</v>
      </c>
      <c r="AI1010" t="s">
        <v>248</v>
      </c>
      <c r="AJ1010" t="s">
        <v>432</v>
      </c>
      <c r="AK1010" t="s">
        <v>995</v>
      </c>
      <c r="AL1010" t="s">
        <v>1527</v>
      </c>
      <c r="AM1010" t="s">
        <v>80</v>
      </c>
      <c r="AN1010" t="s">
        <v>1577</v>
      </c>
      <c r="AO1010" t="s">
        <v>549</v>
      </c>
      <c r="AP1010" t="s">
        <v>2362</v>
      </c>
    </row>
    <row r="1011" spans="1:42" x14ac:dyDescent="0.25">
      <c r="A1011">
        <v>696</v>
      </c>
      <c r="B1011">
        <v>411</v>
      </c>
      <c r="C1011" s="4">
        <v>44137</v>
      </c>
      <c r="D1011">
        <v>5</v>
      </c>
      <c r="E1011" t="s">
        <v>36</v>
      </c>
      <c r="F1011" t="s">
        <v>47</v>
      </c>
      <c r="G1011" t="s">
        <v>55</v>
      </c>
      <c r="H1011" t="s">
        <v>58</v>
      </c>
      <c r="I1011" s="4">
        <v>43586</v>
      </c>
      <c r="J1011">
        <v>2</v>
      </c>
      <c r="L1011" s="4"/>
      <c r="M1011" s="4"/>
      <c r="N1011">
        <v>1</v>
      </c>
      <c r="O1011" t="s">
        <v>79</v>
      </c>
      <c r="P1011" t="s">
        <v>241</v>
      </c>
      <c r="Q1011">
        <v>1</v>
      </c>
      <c r="R1011" t="s">
        <v>86</v>
      </c>
      <c r="S1011" t="s">
        <v>1044</v>
      </c>
      <c r="T1011" t="s">
        <v>1572</v>
      </c>
      <c r="U1011" t="s">
        <v>67</v>
      </c>
      <c r="V1011" t="s">
        <v>1548</v>
      </c>
      <c r="W1011">
        <v>194.97</v>
      </c>
      <c r="X1011">
        <v>44.97</v>
      </c>
      <c r="Y1011">
        <v>1</v>
      </c>
      <c r="Z1011" t="s">
        <v>86</v>
      </c>
      <c r="AA1011" t="s">
        <v>2350</v>
      </c>
      <c r="AF1011" s="4"/>
      <c r="AG1011" s="4"/>
      <c r="AH1011" t="s">
        <v>79</v>
      </c>
      <c r="AI1011" t="s">
        <v>241</v>
      </c>
      <c r="AJ1011" t="s">
        <v>86</v>
      </c>
      <c r="AK1011" t="s">
        <v>1044</v>
      </c>
      <c r="AL1011" t="s">
        <v>1572</v>
      </c>
      <c r="AM1011" t="s">
        <v>67</v>
      </c>
      <c r="AN1011" t="s">
        <v>1548</v>
      </c>
      <c r="AO1011" t="s">
        <v>86</v>
      </c>
      <c r="AP1011" t="s">
        <v>2350</v>
      </c>
    </row>
    <row r="1012" spans="1:42" x14ac:dyDescent="0.25">
      <c r="A1012">
        <v>697</v>
      </c>
      <c r="B1012">
        <v>64</v>
      </c>
      <c r="C1012" s="4">
        <v>44138</v>
      </c>
      <c r="D1012">
        <v>7</v>
      </c>
      <c r="E1012" t="s">
        <v>35</v>
      </c>
      <c r="F1012" t="s">
        <v>46</v>
      </c>
      <c r="G1012" t="s">
        <v>55</v>
      </c>
      <c r="H1012" t="s">
        <v>58</v>
      </c>
      <c r="I1012" s="4">
        <v>43687</v>
      </c>
      <c r="J1012">
        <v>1</v>
      </c>
      <c r="K1012" t="s">
        <v>61</v>
      </c>
      <c r="L1012" s="4">
        <v>43615</v>
      </c>
      <c r="M1012" s="4">
        <v>43830</v>
      </c>
      <c r="N1012">
        <v>1</v>
      </c>
      <c r="O1012" t="s">
        <v>67</v>
      </c>
      <c r="P1012" t="s">
        <v>229</v>
      </c>
      <c r="Q1012">
        <v>1</v>
      </c>
      <c r="R1012" t="s">
        <v>485</v>
      </c>
      <c r="S1012" t="s">
        <v>1048</v>
      </c>
      <c r="T1012" t="s">
        <v>1577</v>
      </c>
      <c r="U1012" t="s">
        <v>80</v>
      </c>
      <c r="V1012" t="s">
        <v>1548</v>
      </c>
      <c r="W1012">
        <v>49.98</v>
      </c>
      <c r="X1012">
        <v>29.98</v>
      </c>
      <c r="Y1012">
        <v>1</v>
      </c>
      <c r="Z1012" t="s">
        <v>90</v>
      </c>
      <c r="AA1012" t="s">
        <v>2328</v>
      </c>
      <c r="AF1012" s="4"/>
      <c r="AG1012" s="4"/>
      <c r="AH1012" t="s">
        <v>67</v>
      </c>
      <c r="AI1012" t="s">
        <v>229</v>
      </c>
      <c r="AJ1012" t="s">
        <v>485</v>
      </c>
      <c r="AK1012" t="s">
        <v>1048</v>
      </c>
      <c r="AL1012" t="s">
        <v>1577</v>
      </c>
      <c r="AM1012" t="s">
        <v>80</v>
      </c>
      <c r="AN1012" t="s">
        <v>1548</v>
      </c>
      <c r="AO1012" t="s">
        <v>90</v>
      </c>
      <c r="AP1012" t="s">
        <v>2328</v>
      </c>
    </row>
    <row r="1013" spans="1:42" x14ac:dyDescent="0.25">
      <c r="A1013">
        <v>698</v>
      </c>
      <c r="B1013">
        <v>93</v>
      </c>
      <c r="C1013" s="4">
        <v>44138</v>
      </c>
      <c r="D1013">
        <v>5</v>
      </c>
      <c r="E1013" t="s">
        <v>36</v>
      </c>
      <c r="F1013" t="s">
        <v>47</v>
      </c>
      <c r="G1013" t="s">
        <v>56</v>
      </c>
      <c r="H1013" t="s">
        <v>58</v>
      </c>
      <c r="I1013" s="4">
        <v>44115</v>
      </c>
      <c r="J1013">
        <v>10</v>
      </c>
      <c r="K1013" t="s">
        <v>61</v>
      </c>
      <c r="L1013" s="4">
        <v>44055</v>
      </c>
      <c r="M1013" s="4">
        <v>44196</v>
      </c>
      <c r="N1013">
        <v>3</v>
      </c>
      <c r="O1013" t="s">
        <v>189</v>
      </c>
      <c r="P1013" t="s">
        <v>351</v>
      </c>
      <c r="Q1013">
        <v>3</v>
      </c>
      <c r="R1013" t="s">
        <v>788</v>
      </c>
      <c r="S1013" t="s">
        <v>1326</v>
      </c>
      <c r="T1013" t="s">
        <v>1842</v>
      </c>
      <c r="U1013" t="s">
        <v>2007</v>
      </c>
      <c r="V1013" t="s">
        <v>2033</v>
      </c>
      <c r="W1013">
        <v>276.92</v>
      </c>
      <c r="X1013">
        <v>54.96</v>
      </c>
      <c r="Y1013">
        <v>3</v>
      </c>
      <c r="Z1013" t="s">
        <v>2247</v>
      </c>
      <c r="AA1013" t="s">
        <v>2541</v>
      </c>
      <c r="AF1013" s="4"/>
      <c r="AG1013" s="4"/>
      <c r="AH1013" t="s">
        <v>78</v>
      </c>
      <c r="AI1013" t="s">
        <v>240</v>
      </c>
      <c r="AJ1013" t="s">
        <v>904</v>
      </c>
      <c r="AK1013" t="s">
        <v>1191</v>
      </c>
      <c r="AL1013" t="s">
        <v>1490</v>
      </c>
      <c r="AM1013" t="s">
        <v>80</v>
      </c>
      <c r="AN1013" t="s">
        <v>1548</v>
      </c>
      <c r="AO1013" t="s">
        <v>469</v>
      </c>
      <c r="AP1013" t="s">
        <v>2339</v>
      </c>
    </row>
    <row r="1014" spans="1:42" x14ac:dyDescent="0.25">
      <c r="A1014">
        <v>698</v>
      </c>
      <c r="B1014">
        <v>93</v>
      </c>
      <c r="C1014" s="4">
        <v>44138</v>
      </c>
      <c r="D1014">
        <v>5</v>
      </c>
      <c r="E1014" t="s">
        <v>36</v>
      </c>
      <c r="F1014" t="s">
        <v>47</v>
      </c>
      <c r="G1014" t="s">
        <v>56</v>
      </c>
      <c r="H1014" t="s">
        <v>58</v>
      </c>
      <c r="I1014" s="4">
        <v>44115</v>
      </c>
      <c r="J1014">
        <v>10</v>
      </c>
      <c r="K1014" t="s">
        <v>61</v>
      </c>
      <c r="L1014" s="4">
        <v>44055</v>
      </c>
      <c r="M1014" s="4">
        <v>44196</v>
      </c>
      <c r="N1014">
        <v>3</v>
      </c>
      <c r="O1014" t="s">
        <v>189</v>
      </c>
      <c r="P1014" t="s">
        <v>351</v>
      </c>
      <c r="Q1014">
        <v>3</v>
      </c>
      <c r="R1014" t="s">
        <v>788</v>
      </c>
      <c r="S1014" t="s">
        <v>1326</v>
      </c>
      <c r="T1014" t="s">
        <v>1842</v>
      </c>
      <c r="U1014" t="s">
        <v>2007</v>
      </c>
      <c r="V1014" t="s">
        <v>2033</v>
      </c>
      <c r="W1014">
        <v>276.92</v>
      </c>
      <c r="X1014">
        <v>54.96</v>
      </c>
      <c r="Y1014">
        <v>3</v>
      </c>
      <c r="Z1014" t="s">
        <v>2247</v>
      </c>
      <c r="AA1014" t="s">
        <v>2541</v>
      </c>
      <c r="AF1014" s="4"/>
      <c r="AG1014" s="4"/>
      <c r="AH1014" t="s">
        <v>90</v>
      </c>
      <c r="AI1014" t="s">
        <v>252</v>
      </c>
      <c r="AJ1014" t="s">
        <v>80</v>
      </c>
      <c r="AK1014" t="s">
        <v>1015</v>
      </c>
      <c r="AL1014" t="s">
        <v>1578</v>
      </c>
      <c r="AM1014" t="s">
        <v>69</v>
      </c>
      <c r="AN1014" t="s">
        <v>1562</v>
      </c>
      <c r="AO1014" t="s">
        <v>410</v>
      </c>
      <c r="AP1014" t="s">
        <v>2359</v>
      </c>
    </row>
    <row r="1015" spans="1:42" x14ac:dyDescent="0.25">
      <c r="A1015">
        <v>698</v>
      </c>
      <c r="B1015">
        <v>93</v>
      </c>
      <c r="C1015" s="4">
        <v>44138</v>
      </c>
      <c r="D1015">
        <v>5</v>
      </c>
      <c r="E1015" t="s">
        <v>36</v>
      </c>
      <c r="F1015" t="s">
        <v>47</v>
      </c>
      <c r="G1015" t="s">
        <v>56</v>
      </c>
      <c r="H1015" t="s">
        <v>58</v>
      </c>
      <c r="I1015" s="4">
        <v>44115</v>
      </c>
      <c r="J1015">
        <v>10</v>
      </c>
      <c r="K1015" t="s">
        <v>61</v>
      </c>
      <c r="L1015" s="4">
        <v>44055</v>
      </c>
      <c r="M1015" s="4">
        <v>44196</v>
      </c>
      <c r="N1015">
        <v>3</v>
      </c>
      <c r="O1015" t="s">
        <v>189</v>
      </c>
      <c r="P1015" t="s">
        <v>351</v>
      </c>
      <c r="Q1015">
        <v>3</v>
      </c>
      <c r="R1015" t="s">
        <v>788</v>
      </c>
      <c r="S1015" t="s">
        <v>1326</v>
      </c>
      <c r="T1015" t="s">
        <v>1842</v>
      </c>
      <c r="U1015" t="s">
        <v>2007</v>
      </c>
      <c r="V1015" t="s">
        <v>2033</v>
      </c>
      <c r="W1015">
        <v>276.92</v>
      </c>
      <c r="X1015">
        <v>54.96</v>
      </c>
      <c r="Y1015">
        <v>3</v>
      </c>
      <c r="Z1015" t="s">
        <v>2247</v>
      </c>
      <c r="AA1015" t="s">
        <v>2541</v>
      </c>
      <c r="AF1015" s="4"/>
      <c r="AG1015" s="4"/>
      <c r="AH1015" t="s">
        <v>80</v>
      </c>
      <c r="AI1015" t="s">
        <v>242</v>
      </c>
      <c r="AJ1015" t="s">
        <v>691</v>
      </c>
      <c r="AK1015" t="s">
        <v>1232</v>
      </c>
      <c r="AL1015" t="s">
        <v>1754</v>
      </c>
      <c r="AM1015" t="s">
        <v>69</v>
      </c>
      <c r="AN1015" t="s">
        <v>1548</v>
      </c>
      <c r="AO1015" t="s">
        <v>67</v>
      </c>
      <c r="AP1015" t="s">
        <v>2373</v>
      </c>
    </row>
    <row r="1016" spans="1:42" x14ac:dyDescent="0.25">
      <c r="A1016">
        <v>699</v>
      </c>
      <c r="B1016">
        <v>419</v>
      </c>
      <c r="C1016" s="4">
        <v>44138</v>
      </c>
      <c r="D1016">
        <v>2</v>
      </c>
      <c r="E1016" t="s">
        <v>38</v>
      </c>
      <c r="F1016" t="s">
        <v>49</v>
      </c>
      <c r="G1016" t="s">
        <v>55</v>
      </c>
      <c r="H1016" t="s">
        <v>58</v>
      </c>
      <c r="I1016" s="4">
        <v>43583</v>
      </c>
      <c r="J1016">
        <v>3</v>
      </c>
      <c r="L1016" s="4"/>
      <c r="M1016" s="4"/>
      <c r="N1016">
        <v>1</v>
      </c>
      <c r="O1016" t="s">
        <v>84</v>
      </c>
      <c r="P1016" t="s">
        <v>246</v>
      </c>
      <c r="Q1016">
        <v>1</v>
      </c>
      <c r="R1016" t="s">
        <v>413</v>
      </c>
      <c r="S1016" t="s">
        <v>975</v>
      </c>
      <c r="T1016" t="s">
        <v>1508</v>
      </c>
      <c r="U1016" t="s">
        <v>80</v>
      </c>
      <c r="V1016" t="s">
        <v>1548</v>
      </c>
      <c r="W1016">
        <v>20.5</v>
      </c>
      <c r="X1016">
        <v>29.98</v>
      </c>
      <c r="Y1016">
        <v>1</v>
      </c>
      <c r="Z1016" t="s">
        <v>86</v>
      </c>
      <c r="AA1016" t="s">
        <v>2350</v>
      </c>
      <c r="AF1016" s="4"/>
      <c r="AG1016" s="4"/>
      <c r="AH1016" t="s">
        <v>84</v>
      </c>
      <c r="AI1016" t="s">
        <v>246</v>
      </c>
      <c r="AJ1016" t="s">
        <v>413</v>
      </c>
      <c r="AK1016" t="s">
        <v>975</v>
      </c>
      <c r="AL1016" t="s">
        <v>1508</v>
      </c>
      <c r="AM1016" t="s">
        <v>80</v>
      </c>
      <c r="AN1016" t="s">
        <v>1548</v>
      </c>
      <c r="AO1016" t="s">
        <v>86</v>
      </c>
      <c r="AP1016" t="s">
        <v>2350</v>
      </c>
    </row>
    <row r="1017" spans="1:42" x14ac:dyDescent="0.25">
      <c r="A1017">
        <v>700</v>
      </c>
      <c r="B1017">
        <v>326</v>
      </c>
      <c r="C1017" s="4">
        <v>44139</v>
      </c>
      <c r="D1017">
        <v>6</v>
      </c>
      <c r="E1017" t="s">
        <v>33</v>
      </c>
      <c r="F1017" t="s">
        <v>44</v>
      </c>
      <c r="G1017" t="s">
        <v>55</v>
      </c>
      <c r="H1017" t="s">
        <v>57</v>
      </c>
      <c r="I1017" s="4">
        <v>43471</v>
      </c>
      <c r="J1017">
        <v>1</v>
      </c>
      <c r="L1017" s="4"/>
      <c r="M1017" s="4"/>
      <c r="N1017">
        <v>1</v>
      </c>
      <c r="O1017" t="s">
        <v>70</v>
      </c>
      <c r="P1017" t="s">
        <v>232</v>
      </c>
      <c r="Q1017">
        <v>1</v>
      </c>
      <c r="R1017" t="s">
        <v>512</v>
      </c>
      <c r="S1017" t="s">
        <v>1075</v>
      </c>
      <c r="T1017" t="s">
        <v>1602</v>
      </c>
      <c r="U1017" t="s">
        <v>69</v>
      </c>
      <c r="V1017" t="s">
        <v>1517</v>
      </c>
      <c r="W1017">
        <v>32.96</v>
      </c>
      <c r="X1017">
        <v>19.989999999999998</v>
      </c>
      <c r="Y1017">
        <v>1</v>
      </c>
      <c r="Z1017" t="s">
        <v>673</v>
      </c>
      <c r="AA1017" t="s">
        <v>2348</v>
      </c>
      <c r="AF1017" s="4"/>
      <c r="AG1017" s="4"/>
      <c r="AH1017" t="s">
        <v>70</v>
      </c>
      <c r="AI1017" t="s">
        <v>232</v>
      </c>
      <c r="AJ1017" t="s">
        <v>512</v>
      </c>
      <c r="AK1017" t="s">
        <v>1075</v>
      </c>
      <c r="AL1017" t="s">
        <v>1602</v>
      </c>
      <c r="AM1017" t="s">
        <v>69</v>
      </c>
      <c r="AN1017" t="s">
        <v>1517</v>
      </c>
      <c r="AO1017" t="s">
        <v>673</v>
      </c>
      <c r="AP1017" t="s">
        <v>2348</v>
      </c>
    </row>
    <row r="1018" spans="1:42" x14ac:dyDescent="0.25">
      <c r="A1018">
        <v>701</v>
      </c>
      <c r="B1018">
        <v>258</v>
      </c>
      <c r="C1018" s="4">
        <v>44140</v>
      </c>
      <c r="D1018">
        <v>2</v>
      </c>
      <c r="E1018" t="s">
        <v>38</v>
      </c>
      <c r="F1018" t="s">
        <v>49</v>
      </c>
      <c r="G1018" t="s">
        <v>55</v>
      </c>
      <c r="H1018" t="s">
        <v>58</v>
      </c>
      <c r="I1018" s="4">
        <v>43945</v>
      </c>
      <c r="J1018">
        <v>7</v>
      </c>
      <c r="K1018" t="s">
        <v>61</v>
      </c>
      <c r="L1018" s="4">
        <v>43915</v>
      </c>
      <c r="M1018" s="4">
        <v>44012</v>
      </c>
      <c r="N1018">
        <v>2</v>
      </c>
      <c r="O1018" t="s">
        <v>157</v>
      </c>
      <c r="P1018" t="s">
        <v>319</v>
      </c>
      <c r="Q1018">
        <v>2</v>
      </c>
      <c r="R1018" t="s">
        <v>789</v>
      </c>
      <c r="S1018" t="s">
        <v>1327</v>
      </c>
      <c r="T1018" t="s">
        <v>1843</v>
      </c>
      <c r="U1018" t="s">
        <v>109</v>
      </c>
      <c r="V1018" t="s">
        <v>2042</v>
      </c>
      <c r="W1018">
        <v>387.99</v>
      </c>
      <c r="X1018">
        <v>54.96</v>
      </c>
      <c r="Y1018">
        <v>2</v>
      </c>
      <c r="Z1018" t="s">
        <v>2128</v>
      </c>
      <c r="AA1018" t="s">
        <v>2403</v>
      </c>
      <c r="AF1018" s="4"/>
      <c r="AG1018" s="4"/>
      <c r="AH1018" t="s">
        <v>80</v>
      </c>
      <c r="AI1018" t="s">
        <v>242</v>
      </c>
      <c r="AJ1018" t="s">
        <v>709</v>
      </c>
      <c r="AK1018" t="s">
        <v>1250</v>
      </c>
      <c r="AL1018" t="s">
        <v>425</v>
      </c>
      <c r="AM1018" t="s">
        <v>67</v>
      </c>
      <c r="AN1018" t="s">
        <v>1548</v>
      </c>
      <c r="AO1018" t="s">
        <v>79</v>
      </c>
      <c r="AP1018" t="s">
        <v>2349</v>
      </c>
    </row>
    <row r="1019" spans="1:42" x14ac:dyDescent="0.25">
      <c r="A1019">
        <v>701</v>
      </c>
      <c r="B1019">
        <v>258</v>
      </c>
      <c r="C1019" s="4">
        <v>44140</v>
      </c>
      <c r="D1019">
        <v>2</v>
      </c>
      <c r="E1019" t="s">
        <v>38</v>
      </c>
      <c r="F1019" t="s">
        <v>49</v>
      </c>
      <c r="G1019" t="s">
        <v>55</v>
      </c>
      <c r="H1019" t="s">
        <v>58</v>
      </c>
      <c r="I1019" s="4">
        <v>43945</v>
      </c>
      <c r="J1019">
        <v>7</v>
      </c>
      <c r="K1019" t="s">
        <v>61</v>
      </c>
      <c r="L1019" s="4">
        <v>43915</v>
      </c>
      <c r="M1019" s="4">
        <v>44012</v>
      </c>
      <c r="N1019">
        <v>2</v>
      </c>
      <c r="O1019" t="s">
        <v>157</v>
      </c>
      <c r="P1019" t="s">
        <v>319</v>
      </c>
      <c r="Q1019">
        <v>2</v>
      </c>
      <c r="R1019" t="s">
        <v>789</v>
      </c>
      <c r="S1019" t="s">
        <v>1327</v>
      </c>
      <c r="T1019" t="s">
        <v>1843</v>
      </c>
      <c r="U1019" t="s">
        <v>109</v>
      </c>
      <c r="V1019" t="s">
        <v>2042</v>
      </c>
      <c r="W1019">
        <v>387.99</v>
      </c>
      <c r="X1019">
        <v>54.96</v>
      </c>
      <c r="Y1019">
        <v>2</v>
      </c>
      <c r="Z1019" t="s">
        <v>2128</v>
      </c>
      <c r="AA1019" t="s">
        <v>2403</v>
      </c>
      <c r="AF1019" s="4"/>
      <c r="AG1019" s="4"/>
      <c r="AH1019" t="s">
        <v>90</v>
      </c>
      <c r="AI1019" t="s">
        <v>252</v>
      </c>
      <c r="AJ1019" t="s">
        <v>647</v>
      </c>
      <c r="AK1019" t="s">
        <v>1094</v>
      </c>
      <c r="AL1019" t="s">
        <v>1610</v>
      </c>
      <c r="AM1019" t="s">
        <v>69</v>
      </c>
      <c r="AN1019" t="s">
        <v>1562</v>
      </c>
      <c r="AO1019" t="s">
        <v>410</v>
      </c>
      <c r="AP1019" t="s">
        <v>2359</v>
      </c>
    </row>
    <row r="1020" spans="1:42" x14ac:dyDescent="0.25">
      <c r="A1020">
        <v>702</v>
      </c>
      <c r="B1020">
        <v>71</v>
      </c>
      <c r="C1020" s="4">
        <v>44141</v>
      </c>
      <c r="D1020">
        <v>2</v>
      </c>
      <c r="E1020" t="s">
        <v>38</v>
      </c>
      <c r="F1020" t="s">
        <v>49</v>
      </c>
      <c r="G1020" t="s">
        <v>56</v>
      </c>
      <c r="H1020" t="s">
        <v>58</v>
      </c>
      <c r="I1020" s="4">
        <v>43802</v>
      </c>
      <c r="J1020">
        <v>3</v>
      </c>
      <c r="K1020" t="s">
        <v>59</v>
      </c>
      <c r="L1020" s="4">
        <v>43615</v>
      </c>
      <c r="M1020" s="4">
        <v>43830</v>
      </c>
      <c r="N1020">
        <v>2</v>
      </c>
      <c r="O1020" t="s">
        <v>113</v>
      </c>
      <c r="P1020" t="s">
        <v>275</v>
      </c>
      <c r="Q1020">
        <v>2</v>
      </c>
      <c r="R1020" t="s">
        <v>790</v>
      </c>
      <c r="S1020" t="s">
        <v>1328</v>
      </c>
      <c r="T1020" t="s">
        <v>1844</v>
      </c>
      <c r="U1020" t="s">
        <v>85</v>
      </c>
      <c r="V1020" t="s">
        <v>2030</v>
      </c>
      <c r="W1020">
        <v>319.99</v>
      </c>
      <c r="X1020">
        <v>49.97</v>
      </c>
      <c r="Y1020">
        <v>2</v>
      </c>
      <c r="Z1020" t="s">
        <v>2248</v>
      </c>
      <c r="AA1020" t="s">
        <v>2542</v>
      </c>
      <c r="AF1020" s="4"/>
      <c r="AG1020" s="4"/>
      <c r="AH1020" t="s">
        <v>65</v>
      </c>
      <c r="AI1020" t="s">
        <v>227</v>
      </c>
      <c r="AJ1020" t="s">
        <v>802</v>
      </c>
      <c r="AK1020" t="s">
        <v>1340</v>
      </c>
      <c r="AL1020" t="s">
        <v>1856</v>
      </c>
      <c r="AM1020" t="s">
        <v>69</v>
      </c>
      <c r="AN1020" t="s">
        <v>1517</v>
      </c>
      <c r="AO1020" t="s">
        <v>431</v>
      </c>
      <c r="AP1020" t="s">
        <v>2326</v>
      </c>
    </row>
    <row r="1021" spans="1:42" x14ac:dyDescent="0.25">
      <c r="A1021">
        <v>702</v>
      </c>
      <c r="B1021">
        <v>71</v>
      </c>
      <c r="C1021" s="4">
        <v>44141</v>
      </c>
      <c r="D1021">
        <v>2</v>
      </c>
      <c r="E1021" t="s">
        <v>38</v>
      </c>
      <c r="F1021" t="s">
        <v>49</v>
      </c>
      <c r="G1021" t="s">
        <v>56</v>
      </c>
      <c r="H1021" t="s">
        <v>58</v>
      </c>
      <c r="I1021" s="4">
        <v>43802</v>
      </c>
      <c r="J1021">
        <v>3</v>
      </c>
      <c r="K1021" t="s">
        <v>59</v>
      </c>
      <c r="L1021" s="4">
        <v>43615</v>
      </c>
      <c r="M1021" s="4">
        <v>43830</v>
      </c>
      <c r="N1021">
        <v>2</v>
      </c>
      <c r="O1021" t="s">
        <v>113</v>
      </c>
      <c r="P1021" t="s">
        <v>275</v>
      </c>
      <c r="Q1021">
        <v>2</v>
      </c>
      <c r="R1021" t="s">
        <v>790</v>
      </c>
      <c r="S1021" t="s">
        <v>1328</v>
      </c>
      <c r="T1021" t="s">
        <v>1844</v>
      </c>
      <c r="U1021" t="s">
        <v>85</v>
      </c>
      <c r="V1021" t="s">
        <v>2030</v>
      </c>
      <c r="W1021">
        <v>319.99</v>
      </c>
      <c r="X1021">
        <v>49.97</v>
      </c>
      <c r="Y1021">
        <v>2</v>
      </c>
      <c r="Z1021" t="s">
        <v>2248</v>
      </c>
      <c r="AA1021" t="s">
        <v>2542</v>
      </c>
      <c r="AF1021" s="4"/>
      <c r="AG1021" s="4"/>
      <c r="AH1021" t="s">
        <v>79</v>
      </c>
      <c r="AI1021" t="s">
        <v>241</v>
      </c>
      <c r="AJ1021" t="s">
        <v>403</v>
      </c>
      <c r="AK1021" t="s">
        <v>965</v>
      </c>
      <c r="AL1021" t="s">
        <v>422</v>
      </c>
      <c r="AM1021" t="s">
        <v>80</v>
      </c>
      <c r="AN1021" t="s">
        <v>1548</v>
      </c>
      <c r="AO1021" t="s">
        <v>455</v>
      </c>
      <c r="AP1021" t="s">
        <v>2340</v>
      </c>
    </row>
    <row r="1022" spans="1:42" x14ac:dyDescent="0.25">
      <c r="A1022">
        <v>703</v>
      </c>
      <c r="B1022">
        <v>102</v>
      </c>
      <c r="C1022" s="4">
        <v>44141</v>
      </c>
      <c r="D1022">
        <v>10</v>
      </c>
      <c r="E1022" t="s">
        <v>42</v>
      </c>
      <c r="F1022" t="s">
        <v>53</v>
      </c>
      <c r="G1022" t="s">
        <v>55</v>
      </c>
      <c r="H1022" t="s">
        <v>57</v>
      </c>
      <c r="I1022" s="4">
        <v>43709</v>
      </c>
      <c r="J1022">
        <v>3</v>
      </c>
      <c r="K1022" t="s">
        <v>59</v>
      </c>
      <c r="L1022" s="4">
        <v>43615</v>
      </c>
      <c r="M1022" s="4">
        <v>43830</v>
      </c>
      <c r="N1022">
        <v>1</v>
      </c>
      <c r="O1022" t="s">
        <v>67</v>
      </c>
      <c r="P1022" t="s">
        <v>229</v>
      </c>
      <c r="Q1022">
        <v>1</v>
      </c>
      <c r="R1022" t="s">
        <v>744</v>
      </c>
      <c r="S1022" t="s">
        <v>1001</v>
      </c>
      <c r="T1022" t="s">
        <v>1801</v>
      </c>
      <c r="U1022" t="s">
        <v>80</v>
      </c>
      <c r="V1022" t="s">
        <v>1548</v>
      </c>
      <c r="W1022">
        <v>117.94</v>
      </c>
      <c r="X1022">
        <v>29.98</v>
      </c>
      <c r="Y1022">
        <v>1</v>
      </c>
      <c r="Z1022" t="s">
        <v>652</v>
      </c>
      <c r="AA1022" t="s">
        <v>2352</v>
      </c>
      <c r="AF1022" s="4"/>
      <c r="AG1022" s="4"/>
      <c r="AH1022" t="s">
        <v>67</v>
      </c>
      <c r="AI1022" t="s">
        <v>229</v>
      </c>
      <c r="AJ1022" t="s">
        <v>744</v>
      </c>
      <c r="AK1022" t="s">
        <v>1001</v>
      </c>
      <c r="AL1022" t="s">
        <v>1801</v>
      </c>
      <c r="AM1022" t="s">
        <v>80</v>
      </c>
      <c r="AN1022" t="s">
        <v>1548</v>
      </c>
      <c r="AO1022" t="s">
        <v>652</v>
      </c>
      <c r="AP1022" t="s">
        <v>2352</v>
      </c>
    </row>
    <row r="1023" spans="1:42" x14ac:dyDescent="0.25">
      <c r="A1023">
        <v>704</v>
      </c>
      <c r="B1023">
        <v>173</v>
      </c>
      <c r="C1023" s="4">
        <v>44141</v>
      </c>
      <c r="D1023">
        <v>5</v>
      </c>
      <c r="E1023" t="s">
        <v>36</v>
      </c>
      <c r="F1023" t="s">
        <v>47</v>
      </c>
      <c r="G1023" t="s">
        <v>55</v>
      </c>
      <c r="H1023" t="s">
        <v>58</v>
      </c>
      <c r="I1023" s="4">
        <v>44028</v>
      </c>
      <c r="J1023">
        <v>9</v>
      </c>
      <c r="K1023" t="s">
        <v>59</v>
      </c>
      <c r="L1023" s="4">
        <v>43952</v>
      </c>
      <c r="M1023" s="4">
        <v>44075</v>
      </c>
      <c r="N1023">
        <v>2</v>
      </c>
      <c r="O1023" t="s">
        <v>183</v>
      </c>
      <c r="P1023" t="s">
        <v>345</v>
      </c>
      <c r="Q1023">
        <v>2</v>
      </c>
      <c r="R1023" t="s">
        <v>791</v>
      </c>
      <c r="S1023" t="s">
        <v>1329</v>
      </c>
      <c r="T1023" t="s">
        <v>1845</v>
      </c>
      <c r="U1023" t="s">
        <v>83</v>
      </c>
      <c r="V1023" t="s">
        <v>2038</v>
      </c>
      <c r="W1023">
        <v>266.98</v>
      </c>
      <c r="X1023">
        <v>84.95</v>
      </c>
      <c r="Y1023">
        <v>2</v>
      </c>
      <c r="Z1023" t="s">
        <v>2249</v>
      </c>
      <c r="AA1023" t="s">
        <v>2543</v>
      </c>
      <c r="AF1023" s="4"/>
      <c r="AG1023" s="4"/>
      <c r="AH1023" t="s">
        <v>67</v>
      </c>
      <c r="AI1023" t="s">
        <v>229</v>
      </c>
      <c r="AJ1023" t="s">
        <v>544</v>
      </c>
      <c r="AK1023" t="s">
        <v>1105</v>
      </c>
      <c r="AL1023" t="s">
        <v>824</v>
      </c>
      <c r="AM1023" t="s">
        <v>67</v>
      </c>
      <c r="AN1023" t="s">
        <v>1548</v>
      </c>
      <c r="AO1023" t="s">
        <v>90</v>
      </c>
      <c r="AP1023" t="s">
        <v>2328</v>
      </c>
    </row>
    <row r="1024" spans="1:42" x14ac:dyDescent="0.25">
      <c r="A1024">
        <v>704</v>
      </c>
      <c r="B1024">
        <v>173</v>
      </c>
      <c r="C1024" s="4">
        <v>44141</v>
      </c>
      <c r="D1024">
        <v>5</v>
      </c>
      <c r="E1024" t="s">
        <v>36</v>
      </c>
      <c r="F1024" t="s">
        <v>47</v>
      </c>
      <c r="G1024" t="s">
        <v>55</v>
      </c>
      <c r="H1024" t="s">
        <v>58</v>
      </c>
      <c r="I1024" s="4">
        <v>44028</v>
      </c>
      <c r="J1024">
        <v>9</v>
      </c>
      <c r="K1024" t="s">
        <v>59</v>
      </c>
      <c r="L1024" s="4">
        <v>43952</v>
      </c>
      <c r="M1024" s="4">
        <v>44075</v>
      </c>
      <c r="N1024">
        <v>2</v>
      </c>
      <c r="O1024" t="s">
        <v>183</v>
      </c>
      <c r="P1024" t="s">
        <v>345</v>
      </c>
      <c r="Q1024">
        <v>2</v>
      </c>
      <c r="R1024" t="s">
        <v>791</v>
      </c>
      <c r="S1024" t="s">
        <v>1329</v>
      </c>
      <c r="T1024" t="s">
        <v>1845</v>
      </c>
      <c r="U1024" t="s">
        <v>83</v>
      </c>
      <c r="V1024" t="s">
        <v>2038</v>
      </c>
      <c r="W1024">
        <v>266.98</v>
      </c>
      <c r="X1024">
        <v>84.95</v>
      </c>
      <c r="Y1024">
        <v>2</v>
      </c>
      <c r="Z1024" t="s">
        <v>2249</v>
      </c>
      <c r="AA1024" t="s">
        <v>2543</v>
      </c>
      <c r="AF1024" s="4"/>
      <c r="AG1024" s="4"/>
      <c r="AH1024" t="s">
        <v>70</v>
      </c>
      <c r="AI1024" t="s">
        <v>232</v>
      </c>
      <c r="AJ1024" t="s">
        <v>719</v>
      </c>
      <c r="AK1024" t="s">
        <v>1261</v>
      </c>
      <c r="AL1024" t="s">
        <v>1779</v>
      </c>
      <c r="AM1024" t="s">
        <v>80</v>
      </c>
      <c r="AN1024" t="s">
        <v>1517</v>
      </c>
      <c r="AO1024" t="s">
        <v>432</v>
      </c>
      <c r="AP1024" t="s">
        <v>2331</v>
      </c>
    </row>
    <row r="1025" spans="1:42" x14ac:dyDescent="0.25">
      <c r="A1025">
        <v>705</v>
      </c>
      <c r="B1025">
        <v>325</v>
      </c>
      <c r="C1025" s="4">
        <v>44142</v>
      </c>
      <c r="D1025">
        <v>3</v>
      </c>
      <c r="E1025" t="s">
        <v>34</v>
      </c>
      <c r="F1025" t="s">
        <v>45</v>
      </c>
      <c r="G1025" t="s">
        <v>55</v>
      </c>
      <c r="H1025" t="s">
        <v>58</v>
      </c>
      <c r="I1025" s="4">
        <v>43491</v>
      </c>
      <c r="J1025">
        <v>1</v>
      </c>
      <c r="L1025" s="4"/>
      <c r="M1025" s="4"/>
      <c r="N1025">
        <v>2</v>
      </c>
      <c r="O1025" t="s">
        <v>102</v>
      </c>
      <c r="P1025" t="s">
        <v>264</v>
      </c>
      <c r="Q1025">
        <v>2</v>
      </c>
      <c r="R1025" t="s">
        <v>792</v>
      </c>
      <c r="S1025" t="s">
        <v>1330</v>
      </c>
      <c r="T1025" t="s">
        <v>1846</v>
      </c>
      <c r="U1025" t="s">
        <v>75</v>
      </c>
      <c r="V1025" t="s">
        <v>1869</v>
      </c>
      <c r="W1025">
        <v>809.85</v>
      </c>
      <c r="X1025">
        <v>74.95</v>
      </c>
      <c r="Y1025">
        <v>2</v>
      </c>
      <c r="Z1025" t="s">
        <v>2250</v>
      </c>
      <c r="AA1025" t="s">
        <v>2544</v>
      </c>
      <c r="AF1025" s="4"/>
      <c r="AG1025" s="4"/>
      <c r="AH1025" t="s">
        <v>78</v>
      </c>
      <c r="AI1025" t="s">
        <v>240</v>
      </c>
      <c r="AJ1025" t="s">
        <v>408</v>
      </c>
      <c r="AK1025" t="s">
        <v>970</v>
      </c>
      <c r="AL1025" t="s">
        <v>1503</v>
      </c>
      <c r="AM1025" t="s">
        <v>80</v>
      </c>
      <c r="AN1025" t="s">
        <v>1548</v>
      </c>
      <c r="AO1025" t="s">
        <v>393</v>
      </c>
      <c r="AP1025" t="s">
        <v>2345</v>
      </c>
    </row>
    <row r="1026" spans="1:42" x14ac:dyDescent="0.25">
      <c r="A1026">
        <v>705</v>
      </c>
      <c r="B1026">
        <v>325</v>
      </c>
      <c r="C1026" s="4">
        <v>44142</v>
      </c>
      <c r="D1026">
        <v>3</v>
      </c>
      <c r="E1026" t="s">
        <v>34</v>
      </c>
      <c r="F1026" t="s">
        <v>45</v>
      </c>
      <c r="G1026" t="s">
        <v>55</v>
      </c>
      <c r="H1026" t="s">
        <v>58</v>
      </c>
      <c r="I1026" s="4">
        <v>43491</v>
      </c>
      <c r="J1026">
        <v>1</v>
      </c>
      <c r="L1026" s="4"/>
      <c r="M1026" s="4"/>
      <c r="N1026">
        <v>2</v>
      </c>
      <c r="O1026" t="s">
        <v>102</v>
      </c>
      <c r="P1026" t="s">
        <v>264</v>
      </c>
      <c r="Q1026">
        <v>2</v>
      </c>
      <c r="R1026" t="s">
        <v>792</v>
      </c>
      <c r="S1026" t="s">
        <v>1330</v>
      </c>
      <c r="T1026" t="s">
        <v>1846</v>
      </c>
      <c r="U1026" t="s">
        <v>75</v>
      </c>
      <c r="V1026" t="s">
        <v>1869</v>
      </c>
      <c r="W1026">
        <v>809.85</v>
      </c>
      <c r="X1026">
        <v>74.95</v>
      </c>
      <c r="Y1026">
        <v>2</v>
      </c>
      <c r="Z1026" t="s">
        <v>2250</v>
      </c>
      <c r="AA1026" t="s">
        <v>2544</v>
      </c>
      <c r="AF1026" s="4"/>
      <c r="AG1026" s="4"/>
      <c r="AH1026" t="s">
        <v>80</v>
      </c>
      <c r="AI1026" t="s">
        <v>242</v>
      </c>
      <c r="AJ1026" t="s">
        <v>509</v>
      </c>
      <c r="AK1026" t="s">
        <v>1072</v>
      </c>
      <c r="AL1026" t="s">
        <v>1599</v>
      </c>
      <c r="AM1026" t="s">
        <v>67</v>
      </c>
      <c r="AN1026" t="s">
        <v>1548</v>
      </c>
      <c r="AO1026" t="s">
        <v>79</v>
      </c>
      <c r="AP1026" t="s">
        <v>2349</v>
      </c>
    </row>
    <row r="1027" spans="1:42" x14ac:dyDescent="0.25">
      <c r="A1027">
        <v>706</v>
      </c>
      <c r="B1027">
        <v>329</v>
      </c>
      <c r="C1027" s="4">
        <v>44142</v>
      </c>
      <c r="D1027">
        <v>7</v>
      </c>
      <c r="E1027" t="s">
        <v>35</v>
      </c>
      <c r="F1027" t="s">
        <v>46</v>
      </c>
      <c r="G1027" t="s">
        <v>56</v>
      </c>
      <c r="H1027" t="s">
        <v>58</v>
      </c>
      <c r="I1027" s="4">
        <v>43863</v>
      </c>
      <c r="J1027">
        <v>6</v>
      </c>
      <c r="K1027" t="s">
        <v>59</v>
      </c>
      <c r="L1027" s="4">
        <v>43862</v>
      </c>
      <c r="M1027" s="4">
        <v>43889</v>
      </c>
      <c r="N1027">
        <v>1</v>
      </c>
      <c r="O1027" t="s">
        <v>69</v>
      </c>
      <c r="P1027" t="s">
        <v>231</v>
      </c>
      <c r="Q1027">
        <v>1</v>
      </c>
      <c r="R1027" t="s">
        <v>776</v>
      </c>
      <c r="S1027" t="s">
        <v>1314</v>
      </c>
      <c r="T1027" t="s">
        <v>1831</v>
      </c>
      <c r="U1027" t="s">
        <v>80</v>
      </c>
      <c r="V1027" t="s">
        <v>1577</v>
      </c>
      <c r="W1027">
        <v>470</v>
      </c>
      <c r="X1027">
        <v>49.98</v>
      </c>
      <c r="Y1027">
        <v>1</v>
      </c>
      <c r="Z1027" t="s">
        <v>78</v>
      </c>
      <c r="AA1027" t="s">
        <v>2330</v>
      </c>
      <c r="AF1027" s="4"/>
      <c r="AG1027" s="4"/>
      <c r="AH1027" t="s">
        <v>69</v>
      </c>
      <c r="AI1027" t="s">
        <v>231</v>
      </c>
      <c r="AJ1027" t="s">
        <v>776</v>
      </c>
      <c r="AK1027" t="s">
        <v>1314</v>
      </c>
      <c r="AL1027" t="s">
        <v>1831</v>
      </c>
      <c r="AM1027" t="s">
        <v>80</v>
      </c>
      <c r="AN1027" t="s">
        <v>1577</v>
      </c>
      <c r="AO1027" t="s">
        <v>78</v>
      </c>
      <c r="AP1027" t="s">
        <v>2330</v>
      </c>
    </row>
    <row r="1028" spans="1:42" x14ac:dyDescent="0.25">
      <c r="A1028">
        <v>707</v>
      </c>
      <c r="B1028">
        <v>113</v>
      </c>
      <c r="C1028" s="4">
        <v>44143</v>
      </c>
      <c r="D1028">
        <v>11</v>
      </c>
      <c r="E1028" t="s">
        <v>37</v>
      </c>
      <c r="F1028" t="s">
        <v>48</v>
      </c>
      <c r="G1028" t="s">
        <v>55</v>
      </c>
      <c r="H1028" t="s">
        <v>58</v>
      </c>
      <c r="I1028" s="4">
        <v>43844</v>
      </c>
      <c r="J1028">
        <v>4</v>
      </c>
      <c r="K1028" t="s">
        <v>61</v>
      </c>
      <c r="L1028" s="4">
        <v>43831</v>
      </c>
      <c r="M1028" s="4">
        <v>43861</v>
      </c>
      <c r="N1028">
        <v>2</v>
      </c>
      <c r="O1028" t="s">
        <v>190</v>
      </c>
      <c r="P1028" t="s">
        <v>352</v>
      </c>
      <c r="Q1028">
        <v>3</v>
      </c>
      <c r="R1028" t="s">
        <v>793</v>
      </c>
      <c r="S1028" t="s">
        <v>1331</v>
      </c>
      <c r="T1028" t="s">
        <v>1847</v>
      </c>
      <c r="U1028" t="s">
        <v>122</v>
      </c>
      <c r="V1028" t="s">
        <v>2041</v>
      </c>
      <c r="W1028">
        <v>886.41</v>
      </c>
      <c r="X1028">
        <v>134.91</v>
      </c>
      <c r="Y1028">
        <v>3</v>
      </c>
      <c r="Z1028" t="s">
        <v>2251</v>
      </c>
      <c r="AA1028" t="s">
        <v>2545</v>
      </c>
      <c r="AF1028" s="4"/>
      <c r="AG1028" s="4"/>
      <c r="AH1028" t="s">
        <v>80</v>
      </c>
      <c r="AI1028" t="s">
        <v>242</v>
      </c>
      <c r="AJ1028" t="s">
        <v>507</v>
      </c>
      <c r="AK1028" t="s">
        <v>1070</v>
      </c>
      <c r="AL1028" t="s">
        <v>1597</v>
      </c>
      <c r="AM1028" t="s">
        <v>67</v>
      </c>
      <c r="AN1028" t="s">
        <v>1548</v>
      </c>
      <c r="AO1028" t="s">
        <v>69</v>
      </c>
      <c r="AP1028" t="s">
        <v>2360</v>
      </c>
    </row>
    <row r="1029" spans="1:42" x14ac:dyDescent="0.25">
      <c r="A1029">
        <v>707</v>
      </c>
      <c r="B1029">
        <v>113</v>
      </c>
      <c r="C1029" s="4">
        <v>44143</v>
      </c>
      <c r="D1029">
        <v>11</v>
      </c>
      <c r="E1029" t="s">
        <v>37</v>
      </c>
      <c r="F1029" t="s">
        <v>48</v>
      </c>
      <c r="G1029" t="s">
        <v>55</v>
      </c>
      <c r="H1029" t="s">
        <v>58</v>
      </c>
      <c r="I1029" s="4">
        <v>43844</v>
      </c>
      <c r="J1029">
        <v>4</v>
      </c>
      <c r="K1029" t="s">
        <v>61</v>
      </c>
      <c r="L1029" s="4">
        <v>43831</v>
      </c>
      <c r="M1029" s="4">
        <v>43861</v>
      </c>
      <c r="N1029">
        <v>2</v>
      </c>
      <c r="O1029" t="s">
        <v>190</v>
      </c>
      <c r="P1029" t="s">
        <v>352</v>
      </c>
      <c r="Q1029">
        <v>3</v>
      </c>
      <c r="R1029" t="s">
        <v>793</v>
      </c>
      <c r="S1029" t="s">
        <v>1331</v>
      </c>
      <c r="T1029" t="s">
        <v>1847</v>
      </c>
      <c r="U1029" t="s">
        <v>122</v>
      </c>
      <c r="V1029" t="s">
        <v>2041</v>
      </c>
      <c r="W1029">
        <v>886.41</v>
      </c>
      <c r="X1029">
        <v>134.91</v>
      </c>
      <c r="Y1029">
        <v>3</v>
      </c>
      <c r="Z1029" t="s">
        <v>2251</v>
      </c>
      <c r="AA1029" t="s">
        <v>2545</v>
      </c>
      <c r="AF1029" s="4"/>
      <c r="AG1029" s="4"/>
      <c r="AH1029" t="s">
        <v>80</v>
      </c>
      <c r="AI1029" t="s">
        <v>242</v>
      </c>
      <c r="AJ1029" t="s">
        <v>509</v>
      </c>
      <c r="AK1029" t="s">
        <v>1072</v>
      </c>
      <c r="AL1029" t="s">
        <v>1599</v>
      </c>
      <c r="AM1029" t="s">
        <v>67</v>
      </c>
      <c r="AN1029" t="s">
        <v>1548</v>
      </c>
      <c r="AO1029" t="s">
        <v>79</v>
      </c>
      <c r="AP1029" t="s">
        <v>2349</v>
      </c>
    </row>
    <row r="1030" spans="1:42" x14ac:dyDescent="0.25">
      <c r="A1030">
        <v>707</v>
      </c>
      <c r="B1030">
        <v>113</v>
      </c>
      <c r="C1030" s="4">
        <v>44143</v>
      </c>
      <c r="D1030">
        <v>11</v>
      </c>
      <c r="E1030" t="s">
        <v>37</v>
      </c>
      <c r="F1030" t="s">
        <v>48</v>
      </c>
      <c r="G1030" t="s">
        <v>55</v>
      </c>
      <c r="H1030" t="s">
        <v>58</v>
      </c>
      <c r="I1030" s="4">
        <v>43844</v>
      </c>
      <c r="J1030">
        <v>4</v>
      </c>
      <c r="K1030" t="s">
        <v>61</v>
      </c>
      <c r="L1030" s="4">
        <v>43831</v>
      </c>
      <c r="M1030" s="4">
        <v>43861</v>
      </c>
      <c r="N1030">
        <v>2</v>
      </c>
      <c r="O1030" t="s">
        <v>190</v>
      </c>
      <c r="P1030" t="s">
        <v>352</v>
      </c>
      <c r="Q1030">
        <v>3</v>
      </c>
      <c r="R1030" t="s">
        <v>793</v>
      </c>
      <c r="S1030" t="s">
        <v>1331</v>
      </c>
      <c r="T1030" t="s">
        <v>1847</v>
      </c>
      <c r="U1030" t="s">
        <v>122</v>
      </c>
      <c r="V1030" t="s">
        <v>2041</v>
      </c>
      <c r="W1030">
        <v>886.41</v>
      </c>
      <c r="X1030">
        <v>134.91</v>
      </c>
      <c r="Y1030">
        <v>3</v>
      </c>
      <c r="Z1030" t="s">
        <v>2251</v>
      </c>
      <c r="AA1030" t="s">
        <v>2545</v>
      </c>
      <c r="AF1030" s="4"/>
      <c r="AG1030" s="4"/>
      <c r="AH1030" t="s">
        <v>79</v>
      </c>
      <c r="AI1030" t="s">
        <v>241</v>
      </c>
      <c r="AJ1030" t="s">
        <v>463</v>
      </c>
      <c r="AK1030" t="s">
        <v>1026</v>
      </c>
      <c r="AL1030" t="s">
        <v>1556</v>
      </c>
      <c r="AM1030" t="s">
        <v>67</v>
      </c>
      <c r="AN1030" t="s">
        <v>1548</v>
      </c>
      <c r="AO1030" t="s">
        <v>455</v>
      </c>
      <c r="AP1030" t="s">
        <v>2340</v>
      </c>
    </row>
    <row r="1031" spans="1:42" x14ac:dyDescent="0.25">
      <c r="A1031">
        <v>708</v>
      </c>
      <c r="B1031">
        <v>198</v>
      </c>
      <c r="C1031" s="4">
        <v>44143</v>
      </c>
      <c r="D1031">
        <v>9</v>
      </c>
      <c r="E1031" t="s">
        <v>41</v>
      </c>
      <c r="F1031" t="s">
        <v>52</v>
      </c>
      <c r="G1031" t="s">
        <v>56</v>
      </c>
      <c r="H1031" t="s">
        <v>58</v>
      </c>
      <c r="I1031" s="4">
        <v>43861</v>
      </c>
      <c r="J1031">
        <v>4</v>
      </c>
      <c r="K1031" t="s">
        <v>61</v>
      </c>
      <c r="L1031" s="4">
        <v>43831</v>
      </c>
      <c r="M1031" s="4">
        <v>43861</v>
      </c>
      <c r="N1031">
        <v>1</v>
      </c>
      <c r="O1031" t="s">
        <v>86</v>
      </c>
      <c r="P1031" t="s">
        <v>248</v>
      </c>
      <c r="Q1031">
        <v>1</v>
      </c>
      <c r="R1031" t="s">
        <v>454</v>
      </c>
      <c r="S1031" t="s">
        <v>1017</v>
      </c>
      <c r="T1031" t="s">
        <v>1547</v>
      </c>
      <c r="U1031" t="s">
        <v>67</v>
      </c>
      <c r="V1031" t="s">
        <v>1577</v>
      </c>
      <c r="W1031">
        <v>479.97</v>
      </c>
      <c r="X1031">
        <v>74.97</v>
      </c>
      <c r="Y1031">
        <v>1</v>
      </c>
      <c r="Z1031" t="s">
        <v>547</v>
      </c>
      <c r="AA1031" t="s">
        <v>2354</v>
      </c>
      <c r="AF1031" s="4"/>
      <c r="AG1031" s="4"/>
      <c r="AH1031" t="s">
        <v>86</v>
      </c>
      <c r="AI1031" t="s">
        <v>248</v>
      </c>
      <c r="AJ1031" t="s">
        <v>454</v>
      </c>
      <c r="AK1031" t="s">
        <v>1017</v>
      </c>
      <c r="AL1031" t="s">
        <v>1547</v>
      </c>
      <c r="AM1031" t="s">
        <v>67</v>
      </c>
      <c r="AN1031" t="s">
        <v>1577</v>
      </c>
      <c r="AO1031" t="s">
        <v>547</v>
      </c>
      <c r="AP1031" t="s">
        <v>2354</v>
      </c>
    </row>
    <row r="1032" spans="1:42" x14ac:dyDescent="0.25">
      <c r="A1032">
        <v>709</v>
      </c>
      <c r="B1032">
        <v>351</v>
      </c>
      <c r="C1032" s="4">
        <v>44143</v>
      </c>
      <c r="D1032">
        <v>9</v>
      </c>
      <c r="E1032" t="s">
        <v>41</v>
      </c>
      <c r="F1032" t="s">
        <v>52</v>
      </c>
      <c r="G1032" t="s">
        <v>56</v>
      </c>
      <c r="H1032" t="s">
        <v>57</v>
      </c>
      <c r="I1032" s="4">
        <v>43808</v>
      </c>
      <c r="J1032">
        <v>3</v>
      </c>
      <c r="K1032" t="s">
        <v>59</v>
      </c>
      <c r="L1032" s="4">
        <v>43615</v>
      </c>
      <c r="M1032" s="4">
        <v>43830</v>
      </c>
      <c r="N1032">
        <v>1</v>
      </c>
      <c r="O1032" t="s">
        <v>67</v>
      </c>
      <c r="P1032" t="s">
        <v>229</v>
      </c>
      <c r="Q1032">
        <v>1</v>
      </c>
      <c r="R1032" t="s">
        <v>478</v>
      </c>
      <c r="S1032" t="s">
        <v>1041</v>
      </c>
      <c r="T1032" t="s">
        <v>1569</v>
      </c>
      <c r="U1032" t="s">
        <v>69</v>
      </c>
      <c r="V1032" t="s">
        <v>1548</v>
      </c>
      <c r="W1032">
        <v>42.99</v>
      </c>
      <c r="X1032">
        <v>14.99</v>
      </c>
      <c r="Y1032">
        <v>1</v>
      </c>
      <c r="Z1032" t="s">
        <v>90</v>
      </c>
      <c r="AA1032" t="s">
        <v>2328</v>
      </c>
      <c r="AF1032" s="4"/>
      <c r="AG1032" s="4"/>
      <c r="AH1032" t="s">
        <v>67</v>
      </c>
      <c r="AI1032" t="s">
        <v>229</v>
      </c>
      <c r="AJ1032" t="s">
        <v>478</v>
      </c>
      <c r="AK1032" t="s">
        <v>1041</v>
      </c>
      <c r="AL1032" t="s">
        <v>1569</v>
      </c>
      <c r="AM1032" t="s">
        <v>69</v>
      </c>
      <c r="AN1032" t="s">
        <v>1548</v>
      </c>
      <c r="AO1032" t="s">
        <v>90</v>
      </c>
      <c r="AP1032" t="s">
        <v>2328</v>
      </c>
    </row>
    <row r="1033" spans="1:42" x14ac:dyDescent="0.25">
      <c r="A1033">
        <v>710</v>
      </c>
      <c r="B1033">
        <v>151</v>
      </c>
      <c r="C1033" s="4">
        <v>44144</v>
      </c>
      <c r="D1033">
        <v>5</v>
      </c>
      <c r="E1033" t="s">
        <v>36</v>
      </c>
      <c r="F1033" t="s">
        <v>47</v>
      </c>
      <c r="G1033" t="s">
        <v>55</v>
      </c>
      <c r="H1033" t="s">
        <v>57</v>
      </c>
      <c r="I1033" s="4">
        <v>44084</v>
      </c>
      <c r="J1033">
        <v>10</v>
      </c>
      <c r="K1033" t="s">
        <v>61</v>
      </c>
      <c r="L1033" s="4">
        <v>44055</v>
      </c>
      <c r="M1033" s="4">
        <v>44196</v>
      </c>
      <c r="N1033">
        <v>1</v>
      </c>
      <c r="O1033" t="s">
        <v>110</v>
      </c>
      <c r="P1033" t="s">
        <v>272</v>
      </c>
      <c r="Q1033">
        <v>2</v>
      </c>
      <c r="R1033" t="s">
        <v>794</v>
      </c>
      <c r="S1033" t="s">
        <v>1332</v>
      </c>
      <c r="T1033" t="s">
        <v>1848</v>
      </c>
      <c r="U1033" t="s">
        <v>103</v>
      </c>
      <c r="V1033" t="s">
        <v>1869</v>
      </c>
      <c r="W1033">
        <v>90.96</v>
      </c>
      <c r="X1033">
        <v>59.96</v>
      </c>
      <c r="Y1033">
        <v>2</v>
      </c>
      <c r="Z1033" t="s">
        <v>164</v>
      </c>
      <c r="AA1033" t="s">
        <v>2546</v>
      </c>
      <c r="AF1033" s="4"/>
      <c r="AG1033" s="4"/>
      <c r="AH1033" t="s">
        <v>67</v>
      </c>
      <c r="AI1033" t="s">
        <v>229</v>
      </c>
      <c r="AJ1033" t="s">
        <v>527</v>
      </c>
      <c r="AK1033" t="s">
        <v>953</v>
      </c>
      <c r="AL1033" t="s">
        <v>1617</v>
      </c>
      <c r="AM1033" t="s">
        <v>69</v>
      </c>
      <c r="AN1033" t="s">
        <v>1548</v>
      </c>
      <c r="AO1033" t="s">
        <v>84</v>
      </c>
      <c r="AP1033" t="s">
        <v>2366</v>
      </c>
    </row>
    <row r="1034" spans="1:42" x14ac:dyDescent="0.25">
      <c r="A1034">
        <v>710</v>
      </c>
      <c r="B1034">
        <v>151</v>
      </c>
      <c r="C1034" s="4">
        <v>44144</v>
      </c>
      <c r="D1034">
        <v>5</v>
      </c>
      <c r="E1034" t="s">
        <v>36</v>
      </c>
      <c r="F1034" t="s">
        <v>47</v>
      </c>
      <c r="G1034" t="s">
        <v>55</v>
      </c>
      <c r="H1034" t="s">
        <v>57</v>
      </c>
      <c r="I1034" s="4">
        <v>44084</v>
      </c>
      <c r="J1034">
        <v>10</v>
      </c>
      <c r="K1034" t="s">
        <v>61</v>
      </c>
      <c r="L1034" s="4">
        <v>44055</v>
      </c>
      <c r="M1034" s="4">
        <v>44196</v>
      </c>
      <c r="N1034">
        <v>1</v>
      </c>
      <c r="O1034" t="s">
        <v>110</v>
      </c>
      <c r="P1034" t="s">
        <v>272</v>
      </c>
      <c r="Q1034">
        <v>2</v>
      </c>
      <c r="R1034" t="s">
        <v>794</v>
      </c>
      <c r="S1034" t="s">
        <v>1332</v>
      </c>
      <c r="T1034" t="s">
        <v>1848</v>
      </c>
      <c r="U1034" t="s">
        <v>103</v>
      </c>
      <c r="V1034" t="s">
        <v>1869</v>
      </c>
      <c r="W1034">
        <v>90.96</v>
      </c>
      <c r="X1034">
        <v>59.96</v>
      </c>
      <c r="Y1034">
        <v>2</v>
      </c>
      <c r="Z1034" t="s">
        <v>164</v>
      </c>
      <c r="AA1034" t="s">
        <v>2546</v>
      </c>
      <c r="AF1034" s="4"/>
      <c r="AG1034" s="4"/>
      <c r="AH1034" t="s">
        <v>67</v>
      </c>
      <c r="AI1034" t="s">
        <v>229</v>
      </c>
      <c r="AJ1034" t="s">
        <v>710</v>
      </c>
      <c r="AK1034" t="s">
        <v>1251</v>
      </c>
      <c r="AL1034" t="s">
        <v>1517</v>
      </c>
      <c r="AM1034" t="s">
        <v>67</v>
      </c>
      <c r="AN1034" t="s">
        <v>1548</v>
      </c>
      <c r="AO1034" t="s">
        <v>90</v>
      </c>
      <c r="AP1034" t="s">
        <v>2328</v>
      </c>
    </row>
    <row r="1035" spans="1:42" x14ac:dyDescent="0.25">
      <c r="A1035">
        <v>711</v>
      </c>
      <c r="B1035">
        <v>338</v>
      </c>
      <c r="C1035" s="4">
        <v>44145</v>
      </c>
      <c r="D1035">
        <v>4</v>
      </c>
      <c r="E1035" t="s">
        <v>40</v>
      </c>
      <c r="F1035" t="s">
        <v>51</v>
      </c>
      <c r="G1035" t="s">
        <v>55</v>
      </c>
      <c r="H1035" t="s">
        <v>57</v>
      </c>
      <c r="I1035" s="4">
        <v>43685</v>
      </c>
      <c r="J1035">
        <v>2</v>
      </c>
      <c r="K1035" t="s">
        <v>60</v>
      </c>
      <c r="L1035" s="4">
        <v>43615</v>
      </c>
      <c r="M1035" s="4">
        <v>43830</v>
      </c>
      <c r="N1035">
        <v>3</v>
      </c>
      <c r="O1035" t="s">
        <v>191</v>
      </c>
      <c r="P1035" t="s">
        <v>353</v>
      </c>
      <c r="Q1035">
        <v>3</v>
      </c>
      <c r="R1035" t="s">
        <v>795</v>
      </c>
      <c r="S1035" t="s">
        <v>1333</v>
      </c>
      <c r="T1035" t="s">
        <v>1849</v>
      </c>
      <c r="U1035" t="s">
        <v>2014</v>
      </c>
      <c r="V1035" t="s">
        <v>2065</v>
      </c>
      <c r="W1035">
        <v>142.91999999999999</v>
      </c>
      <c r="X1035">
        <v>119.92</v>
      </c>
      <c r="Y1035">
        <v>3</v>
      </c>
      <c r="Z1035" t="s">
        <v>2252</v>
      </c>
      <c r="AA1035" t="s">
        <v>2547</v>
      </c>
      <c r="AF1035" s="4"/>
      <c r="AG1035" s="4"/>
      <c r="AH1035" t="s">
        <v>70</v>
      </c>
      <c r="AI1035" t="s">
        <v>232</v>
      </c>
      <c r="AJ1035" t="s">
        <v>635</v>
      </c>
      <c r="AK1035" t="s">
        <v>1183</v>
      </c>
      <c r="AL1035" t="s">
        <v>1707</v>
      </c>
      <c r="AM1035" t="s">
        <v>67</v>
      </c>
      <c r="AN1035" t="s">
        <v>1517</v>
      </c>
      <c r="AO1035" t="s">
        <v>673</v>
      </c>
      <c r="AP1035" t="s">
        <v>2348</v>
      </c>
    </row>
    <row r="1036" spans="1:42" x14ac:dyDescent="0.25">
      <c r="A1036">
        <v>711</v>
      </c>
      <c r="B1036">
        <v>338</v>
      </c>
      <c r="C1036" s="4">
        <v>44145</v>
      </c>
      <c r="D1036">
        <v>4</v>
      </c>
      <c r="E1036" t="s">
        <v>40</v>
      </c>
      <c r="F1036" t="s">
        <v>51</v>
      </c>
      <c r="G1036" t="s">
        <v>55</v>
      </c>
      <c r="H1036" t="s">
        <v>57</v>
      </c>
      <c r="I1036" s="4">
        <v>43685</v>
      </c>
      <c r="J1036">
        <v>2</v>
      </c>
      <c r="K1036" t="s">
        <v>60</v>
      </c>
      <c r="L1036" s="4">
        <v>43615</v>
      </c>
      <c r="M1036" s="4">
        <v>43830</v>
      </c>
      <c r="N1036">
        <v>3</v>
      </c>
      <c r="O1036" t="s">
        <v>191</v>
      </c>
      <c r="P1036" t="s">
        <v>353</v>
      </c>
      <c r="Q1036">
        <v>3</v>
      </c>
      <c r="R1036" t="s">
        <v>795</v>
      </c>
      <c r="S1036" t="s">
        <v>1333</v>
      </c>
      <c r="T1036" t="s">
        <v>1849</v>
      </c>
      <c r="U1036" t="s">
        <v>2014</v>
      </c>
      <c r="V1036" t="s">
        <v>2065</v>
      </c>
      <c r="W1036">
        <v>142.91999999999999</v>
      </c>
      <c r="X1036">
        <v>119.92</v>
      </c>
      <c r="Y1036">
        <v>3</v>
      </c>
      <c r="Z1036" t="s">
        <v>2252</v>
      </c>
      <c r="AA1036" t="s">
        <v>2547</v>
      </c>
      <c r="AF1036" s="4"/>
      <c r="AG1036" s="4"/>
      <c r="AH1036" t="s">
        <v>80</v>
      </c>
      <c r="AI1036" t="s">
        <v>242</v>
      </c>
      <c r="AJ1036" t="s">
        <v>586</v>
      </c>
      <c r="AK1036" t="s">
        <v>966</v>
      </c>
      <c r="AL1036" t="s">
        <v>1667</v>
      </c>
      <c r="AM1036" t="s">
        <v>80</v>
      </c>
      <c r="AN1036" t="s">
        <v>1548</v>
      </c>
      <c r="AO1036" t="s">
        <v>67</v>
      </c>
      <c r="AP1036" t="s">
        <v>2373</v>
      </c>
    </row>
    <row r="1037" spans="1:42" x14ac:dyDescent="0.25">
      <c r="A1037">
        <v>711</v>
      </c>
      <c r="B1037">
        <v>338</v>
      </c>
      <c r="C1037" s="4">
        <v>44145</v>
      </c>
      <c r="D1037">
        <v>4</v>
      </c>
      <c r="E1037" t="s">
        <v>40</v>
      </c>
      <c r="F1037" t="s">
        <v>51</v>
      </c>
      <c r="G1037" t="s">
        <v>55</v>
      </c>
      <c r="H1037" t="s">
        <v>57</v>
      </c>
      <c r="I1037" s="4">
        <v>43685</v>
      </c>
      <c r="J1037">
        <v>2</v>
      </c>
      <c r="K1037" t="s">
        <v>60</v>
      </c>
      <c r="L1037" s="4">
        <v>43615</v>
      </c>
      <c r="M1037" s="4">
        <v>43830</v>
      </c>
      <c r="N1037">
        <v>3</v>
      </c>
      <c r="O1037" t="s">
        <v>191</v>
      </c>
      <c r="P1037" t="s">
        <v>353</v>
      </c>
      <c r="Q1037">
        <v>3</v>
      </c>
      <c r="R1037" t="s">
        <v>795</v>
      </c>
      <c r="S1037" t="s">
        <v>1333</v>
      </c>
      <c r="T1037" t="s">
        <v>1849</v>
      </c>
      <c r="U1037" t="s">
        <v>2014</v>
      </c>
      <c r="V1037" t="s">
        <v>2065</v>
      </c>
      <c r="W1037">
        <v>142.91999999999999</v>
      </c>
      <c r="X1037">
        <v>119.92</v>
      </c>
      <c r="Y1037">
        <v>3</v>
      </c>
      <c r="Z1037" t="s">
        <v>2252</v>
      </c>
      <c r="AA1037" t="s">
        <v>2547</v>
      </c>
      <c r="AF1037" s="4"/>
      <c r="AG1037" s="4"/>
      <c r="AH1037" t="s">
        <v>90</v>
      </c>
      <c r="AI1037" t="s">
        <v>252</v>
      </c>
      <c r="AJ1037" t="s">
        <v>575</v>
      </c>
      <c r="AK1037" t="s">
        <v>1133</v>
      </c>
      <c r="AL1037" t="s">
        <v>1562</v>
      </c>
      <c r="AM1037" t="s">
        <v>67</v>
      </c>
      <c r="AN1037" t="s">
        <v>1562</v>
      </c>
      <c r="AO1037" t="s">
        <v>645</v>
      </c>
      <c r="AP1037" t="s">
        <v>2347</v>
      </c>
    </row>
    <row r="1038" spans="1:42" x14ac:dyDescent="0.25">
      <c r="A1038">
        <v>712</v>
      </c>
      <c r="B1038">
        <v>343</v>
      </c>
      <c r="C1038" s="4">
        <v>44146</v>
      </c>
      <c r="D1038">
        <v>2</v>
      </c>
      <c r="E1038" t="s">
        <v>38</v>
      </c>
      <c r="F1038" t="s">
        <v>49</v>
      </c>
      <c r="G1038" t="s">
        <v>56</v>
      </c>
      <c r="H1038" t="s">
        <v>58</v>
      </c>
      <c r="I1038" s="4">
        <v>44008</v>
      </c>
      <c r="J1038">
        <v>7</v>
      </c>
      <c r="K1038" t="s">
        <v>61</v>
      </c>
      <c r="L1038" s="4">
        <v>43915</v>
      </c>
      <c r="M1038" s="4">
        <v>44012</v>
      </c>
      <c r="N1038">
        <v>2</v>
      </c>
      <c r="O1038" t="s">
        <v>89</v>
      </c>
      <c r="P1038" t="s">
        <v>251</v>
      </c>
      <c r="Q1038">
        <v>2</v>
      </c>
      <c r="R1038" t="s">
        <v>796</v>
      </c>
      <c r="S1038" t="s">
        <v>1334</v>
      </c>
      <c r="T1038" t="s">
        <v>1850</v>
      </c>
      <c r="U1038" t="s">
        <v>110</v>
      </c>
      <c r="V1038" t="s">
        <v>2039</v>
      </c>
      <c r="W1038">
        <v>326.97000000000003</v>
      </c>
      <c r="X1038">
        <v>74.94</v>
      </c>
      <c r="Y1038">
        <v>2</v>
      </c>
      <c r="Z1038" t="s">
        <v>2253</v>
      </c>
      <c r="AA1038" t="s">
        <v>2548</v>
      </c>
      <c r="AF1038" s="4"/>
      <c r="AG1038" s="4"/>
      <c r="AH1038" t="s">
        <v>90</v>
      </c>
      <c r="AI1038" t="s">
        <v>252</v>
      </c>
      <c r="AJ1038" t="s">
        <v>669</v>
      </c>
      <c r="AK1038" t="s">
        <v>989</v>
      </c>
      <c r="AL1038" t="s">
        <v>626</v>
      </c>
      <c r="AM1038" t="s">
        <v>67</v>
      </c>
      <c r="AN1038" t="s">
        <v>1562</v>
      </c>
      <c r="AO1038" t="s">
        <v>410</v>
      </c>
      <c r="AP1038" t="s">
        <v>2359</v>
      </c>
    </row>
    <row r="1039" spans="1:42" x14ac:dyDescent="0.25">
      <c r="A1039">
        <v>712</v>
      </c>
      <c r="B1039">
        <v>343</v>
      </c>
      <c r="C1039" s="4">
        <v>44146</v>
      </c>
      <c r="D1039">
        <v>2</v>
      </c>
      <c r="E1039" t="s">
        <v>38</v>
      </c>
      <c r="F1039" t="s">
        <v>49</v>
      </c>
      <c r="G1039" t="s">
        <v>56</v>
      </c>
      <c r="H1039" t="s">
        <v>58</v>
      </c>
      <c r="I1039" s="4">
        <v>44008</v>
      </c>
      <c r="J1039">
        <v>7</v>
      </c>
      <c r="K1039" t="s">
        <v>61</v>
      </c>
      <c r="L1039" s="4">
        <v>43915</v>
      </c>
      <c r="M1039" s="4">
        <v>44012</v>
      </c>
      <c r="N1039">
        <v>2</v>
      </c>
      <c r="O1039" t="s">
        <v>89</v>
      </c>
      <c r="P1039" t="s">
        <v>251</v>
      </c>
      <c r="Q1039">
        <v>2</v>
      </c>
      <c r="R1039" t="s">
        <v>796</v>
      </c>
      <c r="S1039" t="s">
        <v>1334</v>
      </c>
      <c r="T1039" t="s">
        <v>1850</v>
      </c>
      <c r="U1039" t="s">
        <v>110</v>
      </c>
      <c r="V1039" t="s">
        <v>2039</v>
      </c>
      <c r="W1039">
        <v>326.97000000000003</v>
      </c>
      <c r="X1039">
        <v>74.94</v>
      </c>
      <c r="Y1039">
        <v>2</v>
      </c>
      <c r="Z1039" t="s">
        <v>2253</v>
      </c>
      <c r="AA1039" t="s">
        <v>2548</v>
      </c>
      <c r="AF1039" s="4"/>
      <c r="AG1039" s="4"/>
      <c r="AH1039" t="s">
        <v>67</v>
      </c>
      <c r="AI1039" t="s">
        <v>229</v>
      </c>
      <c r="AJ1039" t="s">
        <v>498</v>
      </c>
      <c r="AK1039" t="s">
        <v>1061</v>
      </c>
      <c r="AL1039" t="s">
        <v>1513</v>
      </c>
      <c r="AM1039" t="s">
        <v>67</v>
      </c>
      <c r="AN1039" t="s">
        <v>1548</v>
      </c>
      <c r="AO1039" t="s">
        <v>652</v>
      </c>
      <c r="AP1039" t="s">
        <v>2352</v>
      </c>
    </row>
    <row r="1040" spans="1:42" x14ac:dyDescent="0.25">
      <c r="A1040">
        <v>713</v>
      </c>
      <c r="B1040">
        <v>217</v>
      </c>
      <c r="C1040" s="4">
        <v>44147</v>
      </c>
      <c r="D1040">
        <v>4</v>
      </c>
      <c r="E1040" t="s">
        <v>40</v>
      </c>
      <c r="F1040" t="s">
        <v>51</v>
      </c>
      <c r="G1040" t="s">
        <v>55</v>
      </c>
      <c r="H1040" t="s">
        <v>57</v>
      </c>
      <c r="I1040" s="4">
        <v>43670</v>
      </c>
      <c r="J1040">
        <v>3</v>
      </c>
      <c r="K1040" t="s">
        <v>59</v>
      </c>
      <c r="L1040" s="4">
        <v>43615</v>
      </c>
      <c r="M1040" s="4">
        <v>43830</v>
      </c>
      <c r="N1040">
        <v>1</v>
      </c>
      <c r="O1040" t="s">
        <v>78</v>
      </c>
      <c r="P1040" t="s">
        <v>240</v>
      </c>
      <c r="Q1040">
        <v>1</v>
      </c>
      <c r="R1040" t="s">
        <v>402</v>
      </c>
      <c r="S1040" t="s">
        <v>964</v>
      </c>
      <c r="T1040" t="s">
        <v>1498</v>
      </c>
      <c r="U1040" t="s">
        <v>69</v>
      </c>
      <c r="V1040" t="s">
        <v>1548</v>
      </c>
      <c r="W1040">
        <v>78.989999999999995</v>
      </c>
      <c r="X1040">
        <v>14.99</v>
      </c>
      <c r="Y1040">
        <v>1</v>
      </c>
      <c r="Z1040" t="s">
        <v>469</v>
      </c>
      <c r="AA1040" t="s">
        <v>2339</v>
      </c>
      <c r="AF1040" s="4"/>
      <c r="AG1040" s="4"/>
      <c r="AH1040" t="s">
        <v>78</v>
      </c>
      <c r="AI1040" t="s">
        <v>240</v>
      </c>
      <c r="AJ1040" t="s">
        <v>402</v>
      </c>
      <c r="AK1040" t="s">
        <v>964</v>
      </c>
      <c r="AL1040" t="s">
        <v>1498</v>
      </c>
      <c r="AM1040" t="s">
        <v>69</v>
      </c>
      <c r="AN1040" t="s">
        <v>1548</v>
      </c>
      <c r="AO1040" t="s">
        <v>469</v>
      </c>
      <c r="AP1040" t="s">
        <v>2339</v>
      </c>
    </row>
    <row r="1041" spans="1:42" x14ac:dyDescent="0.25">
      <c r="A1041">
        <v>714</v>
      </c>
      <c r="B1041">
        <v>279</v>
      </c>
      <c r="C1041" s="4">
        <v>44149</v>
      </c>
      <c r="D1041">
        <v>7</v>
      </c>
      <c r="E1041" t="s">
        <v>35</v>
      </c>
      <c r="F1041" t="s">
        <v>46</v>
      </c>
      <c r="G1041" t="s">
        <v>55</v>
      </c>
      <c r="H1041" t="s">
        <v>57</v>
      </c>
      <c r="I1041" s="4">
        <v>43900</v>
      </c>
      <c r="J1041">
        <v>5</v>
      </c>
      <c r="K1041" t="s">
        <v>60</v>
      </c>
      <c r="L1041" s="4">
        <v>43831</v>
      </c>
      <c r="M1041" s="4">
        <v>43921</v>
      </c>
      <c r="N1041">
        <v>1</v>
      </c>
      <c r="O1041" t="s">
        <v>79</v>
      </c>
      <c r="P1041" t="s">
        <v>241</v>
      </c>
      <c r="Q1041">
        <v>1</v>
      </c>
      <c r="R1041" t="s">
        <v>770</v>
      </c>
      <c r="S1041" t="s">
        <v>1182</v>
      </c>
      <c r="T1041" t="s">
        <v>1614</v>
      </c>
      <c r="U1041" t="s">
        <v>69</v>
      </c>
      <c r="V1041" t="s">
        <v>1548</v>
      </c>
      <c r="W1041">
        <v>13.95</v>
      </c>
      <c r="X1041">
        <v>14.99</v>
      </c>
      <c r="Y1041">
        <v>1</v>
      </c>
      <c r="Z1041" t="s">
        <v>455</v>
      </c>
      <c r="AA1041" t="s">
        <v>2340</v>
      </c>
      <c r="AF1041" s="4"/>
      <c r="AG1041" s="4"/>
      <c r="AH1041" t="s">
        <v>79</v>
      </c>
      <c r="AI1041" t="s">
        <v>241</v>
      </c>
      <c r="AJ1041" t="s">
        <v>770</v>
      </c>
      <c r="AK1041" t="s">
        <v>1182</v>
      </c>
      <c r="AL1041" t="s">
        <v>1614</v>
      </c>
      <c r="AM1041" t="s">
        <v>69</v>
      </c>
      <c r="AN1041" t="s">
        <v>1548</v>
      </c>
      <c r="AO1041" t="s">
        <v>455</v>
      </c>
      <c r="AP1041" t="s">
        <v>2340</v>
      </c>
    </row>
    <row r="1042" spans="1:42" x14ac:dyDescent="0.25">
      <c r="A1042">
        <v>715</v>
      </c>
      <c r="B1042">
        <v>330</v>
      </c>
      <c r="C1042" s="4">
        <v>44149</v>
      </c>
      <c r="D1042">
        <v>10</v>
      </c>
      <c r="E1042" t="s">
        <v>42</v>
      </c>
      <c r="F1042" t="s">
        <v>53</v>
      </c>
      <c r="G1042" t="s">
        <v>55</v>
      </c>
      <c r="H1042" t="s">
        <v>57</v>
      </c>
      <c r="I1042" s="4">
        <v>43890</v>
      </c>
      <c r="J1042">
        <v>5</v>
      </c>
      <c r="K1042" t="s">
        <v>60</v>
      </c>
      <c r="L1042" s="4">
        <v>43831</v>
      </c>
      <c r="M1042" s="4">
        <v>43921</v>
      </c>
      <c r="N1042">
        <v>2</v>
      </c>
      <c r="O1042" t="s">
        <v>162</v>
      </c>
      <c r="P1042" t="s">
        <v>324</v>
      </c>
      <c r="Q1042">
        <v>2</v>
      </c>
      <c r="R1042" t="s">
        <v>797</v>
      </c>
      <c r="S1042" t="s">
        <v>1335</v>
      </c>
      <c r="T1042" t="s">
        <v>1851</v>
      </c>
      <c r="U1042" t="s">
        <v>75</v>
      </c>
      <c r="V1042" t="s">
        <v>2039</v>
      </c>
      <c r="W1042">
        <v>113.95</v>
      </c>
      <c r="X1042">
        <v>64.95</v>
      </c>
      <c r="Y1042">
        <v>2</v>
      </c>
      <c r="Z1042" t="s">
        <v>2193</v>
      </c>
      <c r="AA1042" t="s">
        <v>2476</v>
      </c>
      <c r="AF1042" s="4"/>
      <c r="AG1042" s="4"/>
      <c r="AH1042" t="s">
        <v>90</v>
      </c>
      <c r="AI1042" t="s">
        <v>252</v>
      </c>
      <c r="AJ1042" t="s">
        <v>449</v>
      </c>
      <c r="AK1042" t="s">
        <v>1011</v>
      </c>
      <c r="AL1042" t="s">
        <v>1541</v>
      </c>
      <c r="AM1042" t="s">
        <v>80</v>
      </c>
      <c r="AN1042" t="s">
        <v>1562</v>
      </c>
      <c r="AO1042" t="s">
        <v>410</v>
      </c>
      <c r="AP1042" t="s">
        <v>2359</v>
      </c>
    </row>
    <row r="1043" spans="1:42" x14ac:dyDescent="0.25">
      <c r="A1043">
        <v>715</v>
      </c>
      <c r="B1043">
        <v>330</v>
      </c>
      <c r="C1043" s="4">
        <v>44149</v>
      </c>
      <c r="D1043">
        <v>10</v>
      </c>
      <c r="E1043" t="s">
        <v>42</v>
      </c>
      <c r="F1043" t="s">
        <v>53</v>
      </c>
      <c r="G1043" t="s">
        <v>55</v>
      </c>
      <c r="H1043" t="s">
        <v>57</v>
      </c>
      <c r="I1043" s="4">
        <v>43890</v>
      </c>
      <c r="J1043">
        <v>5</v>
      </c>
      <c r="K1043" t="s">
        <v>60</v>
      </c>
      <c r="L1043" s="4">
        <v>43831</v>
      </c>
      <c r="M1043" s="4">
        <v>43921</v>
      </c>
      <c r="N1043">
        <v>2</v>
      </c>
      <c r="O1043" t="s">
        <v>162</v>
      </c>
      <c r="P1043" t="s">
        <v>324</v>
      </c>
      <c r="Q1043">
        <v>2</v>
      </c>
      <c r="R1043" t="s">
        <v>797</v>
      </c>
      <c r="S1043" t="s">
        <v>1335</v>
      </c>
      <c r="T1043" t="s">
        <v>1851</v>
      </c>
      <c r="U1043" t="s">
        <v>75</v>
      </c>
      <c r="V1043" t="s">
        <v>2039</v>
      </c>
      <c r="W1043">
        <v>113.95</v>
      </c>
      <c r="X1043">
        <v>64.95</v>
      </c>
      <c r="Y1043">
        <v>2</v>
      </c>
      <c r="Z1043" t="s">
        <v>2193</v>
      </c>
      <c r="AA1043" t="s">
        <v>2476</v>
      </c>
      <c r="AF1043" s="4"/>
      <c r="AG1043" s="4"/>
      <c r="AH1043" t="s">
        <v>78</v>
      </c>
      <c r="AI1043" t="s">
        <v>240</v>
      </c>
      <c r="AJ1043" t="s">
        <v>644</v>
      </c>
      <c r="AK1043" t="s">
        <v>1191</v>
      </c>
      <c r="AL1043" t="s">
        <v>1714</v>
      </c>
      <c r="AM1043" t="s">
        <v>67</v>
      </c>
      <c r="AN1043" t="s">
        <v>1548</v>
      </c>
      <c r="AO1043" t="s">
        <v>393</v>
      </c>
      <c r="AP1043" t="s">
        <v>2345</v>
      </c>
    </row>
    <row r="1044" spans="1:42" x14ac:dyDescent="0.25">
      <c r="A1044">
        <v>716</v>
      </c>
      <c r="B1044">
        <v>410</v>
      </c>
      <c r="C1044" s="4">
        <v>44150</v>
      </c>
      <c r="D1044">
        <v>2</v>
      </c>
      <c r="E1044" t="s">
        <v>38</v>
      </c>
      <c r="F1044" t="s">
        <v>49</v>
      </c>
      <c r="G1044" t="s">
        <v>56</v>
      </c>
      <c r="H1044" t="s">
        <v>58</v>
      </c>
      <c r="I1044" s="4">
        <v>43904</v>
      </c>
      <c r="J1044">
        <v>15</v>
      </c>
      <c r="K1044" t="s">
        <v>62</v>
      </c>
      <c r="L1044" s="4">
        <v>43615</v>
      </c>
      <c r="M1044" s="4">
        <v>44413</v>
      </c>
      <c r="N1044">
        <v>1</v>
      </c>
      <c r="O1044" t="s">
        <v>90</v>
      </c>
      <c r="P1044" t="s">
        <v>252</v>
      </c>
      <c r="Q1044">
        <v>1</v>
      </c>
      <c r="R1044" t="s">
        <v>652</v>
      </c>
      <c r="S1044" t="s">
        <v>1196</v>
      </c>
      <c r="T1044" t="s">
        <v>1720</v>
      </c>
      <c r="U1044" t="s">
        <v>80</v>
      </c>
      <c r="V1044" t="s">
        <v>1562</v>
      </c>
      <c r="W1044">
        <v>38.979999999999997</v>
      </c>
      <c r="X1044">
        <v>19.98</v>
      </c>
      <c r="Y1044">
        <v>1</v>
      </c>
      <c r="Z1044" t="s">
        <v>410</v>
      </c>
      <c r="AA1044" t="s">
        <v>2359</v>
      </c>
      <c r="AF1044" s="4"/>
      <c r="AG1044" s="4"/>
      <c r="AH1044" t="s">
        <v>90</v>
      </c>
      <c r="AI1044" t="s">
        <v>252</v>
      </c>
      <c r="AJ1044" t="s">
        <v>652</v>
      </c>
      <c r="AK1044" t="s">
        <v>1196</v>
      </c>
      <c r="AL1044" t="s">
        <v>1720</v>
      </c>
      <c r="AM1044" t="s">
        <v>80</v>
      </c>
      <c r="AN1044" t="s">
        <v>1562</v>
      </c>
      <c r="AO1044" t="s">
        <v>410</v>
      </c>
      <c r="AP1044" t="s">
        <v>2359</v>
      </c>
    </row>
    <row r="1045" spans="1:42" x14ac:dyDescent="0.25">
      <c r="A1045">
        <v>717</v>
      </c>
      <c r="B1045">
        <v>130</v>
      </c>
      <c r="C1045" s="4">
        <v>44151</v>
      </c>
      <c r="D1045">
        <v>9</v>
      </c>
      <c r="E1045" t="s">
        <v>41</v>
      </c>
      <c r="F1045" t="s">
        <v>52</v>
      </c>
      <c r="G1045" t="s">
        <v>56</v>
      </c>
      <c r="H1045" t="s">
        <v>57</v>
      </c>
      <c r="I1045" s="4">
        <v>43994</v>
      </c>
      <c r="J1045">
        <v>7</v>
      </c>
      <c r="K1045" t="s">
        <v>61</v>
      </c>
      <c r="L1045" s="4">
        <v>43915</v>
      </c>
      <c r="M1045" s="4">
        <v>44012</v>
      </c>
      <c r="N1045">
        <v>1</v>
      </c>
      <c r="O1045" t="s">
        <v>79</v>
      </c>
      <c r="P1045" t="s">
        <v>241</v>
      </c>
      <c r="Q1045">
        <v>1</v>
      </c>
      <c r="R1045" t="s">
        <v>86</v>
      </c>
      <c r="S1045" t="s">
        <v>1044</v>
      </c>
      <c r="T1045" t="s">
        <v>1572</v>
      </c>
      <c r="U1045" t="s">
        <v>67</v>
      </c>
      <c r="V1045" t="s">
        <v>1548</v>
      </c>
      <c r="W1045">
        <v>194.97</v>
      </c>
      <c r="X1045">
        <v>44.97</v>
      </c>
      <c r="Y1045">
        <v>1</v>
      </c>
      <c r="Z1045" t="s">
        <v>86</v>
      </c>
      <c r="AA1045" t="s">
        <v>2350</v>
      </c>
      <c r="AF1045" s="4"/>
      <c r="AG1045" s="4"/>
      <c r="AH1045" t="s">
        <v>79</v>
      </c>
      <c r="AI1045" t="s">
        <v>241</v>
      </c>
      <c r="AJ1045" t="s">
        <v>86</v>
      </c>
      <c r="AK1045" t="s">
        <v>1044</v>
      </c>
      <c r="AL1045" t="s">
        <v>1572</v>
      </c>
      <c r="AM1045" t="s">
        <v>67</v>
      </c>
      <c r="AN1045" t="s">
        <v>1548</v>
      </c>
      <c r="AO1045" t="s">
        <v>86</v>
      </c>
      <c r="AP1045" t="s">
        <v>2350</v>
      </c>
    </row>
    <row r="1046" spans="1:42" x14ac:dyDescent="0.25">
      <c r="A1046">
        <v>718</v>
      </c>
      <c r="B1046">
        <v>207</v>
      </c>
      <c r="C1046" s="4">
        <v>44152</v>
      </c>
      <c r="D1046">
        <v>11</v>
      </c>
      <c r="E1046" t="s">
        <v>37</v>
      </c>
      <c r="F1046" t="s">
        <v>48</v>
      </c>
      <c r="G1046" t="s">
        <v>56</v>
      </c>
      <c r="H1046" t="s">
        <v>57</v>
      </c>
      <c r="I1046" s="4">
        <v>43682</v>
      </c>
      <c r="J1046">
        <v>2</v>
      </c>
      <c r="K1046" t="s">
        <v>60</v>
      </c>
      <c r="L1046" s="4">
        <v>43615</v>
      </c>
      <c r="M1046" s="4">
        <v>43830</v>
      </c>
      <c r="N1046">
        <v>1</v>
      </c>
      <c r="O1046" t="s">
        <v>70</v>
      </c>
      <c r="P1046" t="s">
        <v>232</v>
      </c>
      <c r="Q1046">
        <v>1</v>
      </c>
      <c r="R1046" t="s">
        <v>628</v>
      </c>
      <c r="S1046" t="s">
        <v>1178</v>
      </c>
      <c r="T1046" t="s">
        <v>1501</v>
      </c>
      <c r="U1046" t="s">
        <v>67</v>
      </c>
      <c r="V1046" t="s">
        <v>1517</v>
      </c>
      <c r="W1046">
        <v>260.85000000000002</v>
      </c>
      <c r="X1046">
        <v>59.97</v>
      </c>
      <c r="Y1046">
        <v>1</v>
      </c>
      <c r="Z1046" t="s">
        <v>640</v>
      </c>
      <c r="AA1046" t="s">
        <v>2393</v>
      </c>
      <c r="AF1046" s="4"/>
      <c r="AG1046" s="4"/>
      <c r="AH1046" t="s">
        <v>70</v>
      </c>
      <c r="AI1046" t="s">
        <v>232</v>
      </c>
      <c r="AJ1046" t="s">
        <v>628</v>
      </c>
      <c r="AK1046" t="s">
        <v>1178</v>
      </c>
      <c r="AL1046" t="s">
        <v>1501</v>
      </c>
      <c r="AM1046" t="s">
        <v>67</v>
      </c>
      <c r="AN1046" t="s">
        <v>1517</v>
      </c>
      <c r="AO1046" t="s">
        <v>640</v>
      </c>
      <c r="AP1046" t="s">
        <v>2393</v>
      </c>
    </row>
    <row r="1047" spans="1:42" x14ac:dyDescent="0.25">
      <c r="A1047">
        <v>719</v>
      </c>
      <c r="B1047">
        <v>259</v>
      </c>
      <c r="C1047" s="4">
        <v>44152</v>
      </c>
      <c r="D1047">
        <v>2</v>
      </c>
      <c r="E1047" t="s">
        <v>38</v>
      </c>
      <c r="F1047" t="s">
        <v>49</v>
      </c>
      <c r="G1047" t="s">
        <v>56</v>
      </c>
      <c r="H1047" t="s">
        <v>58</v>
      </c>
      <c r="I1047" s="4">
        <v>43900</v>
      </c>
      <c r="J1047">
        <v>15</v>
      </c>
      <c r="K1047" t="s">
        <v>62</v>
      </c>
      <c r="L1047" s="4">
        <v>43615</v>
      </c>
      <c r="M1047" s="4">
        <v>44413</v>
      </c>
      <c r="N1047">
        <v>1</v>
      </c>
      <c r="O1047" t="s">
        <v>80</v>
      </c>
      <c r="P1047" t="s">
        <v>242</v>
      </c>
      <c r="Q1047">
        <v>1</v>
      </c>
      <c r="R1047" t="s">
        <v>598</v>
      </c>
      <c r="S1047" t="s">
        <v>1118</v>
      </c>
      <c r="T1047" t="s">
        <v>1675</v>
      </c>
      <c r="U1047" t="s">
        <v>80</v>
      </c>
      <c r="V1047" t="s">
        <v>1548</v>
      </c>
      <c r="W1047">
        <v>28.9</v>
      </c>
      <c r="X1047">
        <v>29.98</v>
      </c>
      <c r="Y1047">
        <v>1</v>
      </c>
      <c r="Z1047" t="s">
        <v>70</v>
      </c>
      <c r="AA1047" t="s">
        <v>2341</v>
      </c>
      <c r="AF1047" s="4"/>
      <c r="AG1047" s="4"/>
      <c r="AH1047" t="s">
        <v>80</v>
      </c>
      <c r="AI1047" t="s">
        <v>242</v>
      </c>
      <c r="AJ1047" t="s">
        <v>598</v>
      </c>
      <c r="AK1047" t="s">
        <v>1118</v>
      </c>
      <c r="AL1047" t="s">
        <v>1675</v>
      </c>
      <c r="AM1047" t="s">
        <v>80</v>
      </c>
      <c r="AN1047" t="s">
        <v>1548</v>
      </c>
      <c r="AO1047" t="s">
        <v>70</v>
      </c>
      <c r="AP1047" t="s">
        <v>2341</v>
      </c>
    </row>
    <row r="1048" spans="1:42" x14ac:dyDescent="0.25">
      <c r="A1048">
        <v>720</v>
      </c>
      <c r="B1048">
        <v>36</v>
      </c>
      <c r="C1048" s="4">
        <v>44153</v>
      </c>
      <c r="D1048">
        <v>3</v>
      </c>
      <c r="E1048" t="s">
        <v>34</v>
      </c>
      <c r="F1048" t="s">
        <v>45</v>
      </c>
      <c r="G1048" t="s">
        <v>56</v>
      </c>
      <c r="H1048" t="s">
        <v>57</v>
      </c>
      <c r="I1048" s="4">
        <v>43960</v>
      </c>
      <c r="J1048">
        <v>9</v>
      </c>
      <c r="K1048" t="s">
        <v>59</v>
      </c>
      <c r="L1048" s="4">
        <v>43952</v>
      </c>
      <c r="M1048" s="4">
        <v>44075</v>
      </c>
      <c r="N1048">
        <v>1</v>
      </c>
      <c r="O1048" t="s">
        <v>71</v>
      </c>
      <c r="P1048" t="s">
        <v>233</v>
      </c>
      <c r="Q1048">
        <v>1</v>
      </c>
      <c r="R1048" t="s">
        <v>798</v>
      </c>
      <c r="S1048" t="s">
        <v>1336</v>
      </c>
      <c r="T1048" t="s">
        <v>1852</v>
      </c>
      <c r="U1048" t="s">
        <v>110</v>
      </c>
      <c r="V1048" t="s">
        <v>2032</v>
      </c>
      <c r="W1048">
        <v>1410</v>
      </c>
      <c r="X1048">
        <v>149.94</v>
      </c>
      <c r="Y1048">
        <v>1</v>
      </c>
      <c r="Z1048" t="s">
        <v>99</v>
      </c>
      <c r="AA1048" t="s">
        <v>2549</v>
      </c>
      <c r="AF1048" s="4"/>
      <c r="AG1048" s="4"/>
      <c r="AH1048" t="s">
        <v>69</v>
      </c>
      <c r="AI1048" t="s">
        <v>231</v>
      </c>
      <c r="AJ1048" t="s">
        <v>776</v>
      </c>
      <c r="AK1048" t="s">
        <v>1314</v>
      </c>
      <c r="AL1048" t="s">
        <v>1831</v>
      </c>
      <c r="AM1048" t="s">
        <v>67</v>
      </c>
      <c r="AN1048" t="s">
        <v>1577</v>
      </c>
      <c r="AO1048" t="s">
        <v>78</v>
      </c>
      <c r="AP1048" t="s">
        <v>2330</v>
      </c>
    </row>
    <row r="1049" spans="1:42" x14ac:dyDescent="0.25">
      <c r="A1049">
        <v>720</v>
      </c>
      <c r="B1049">
        <v>36</v>
      </c>
      <c r="C1049" s="4">
        <v>44153</v>
      </c>
      <c r="D1049">
        <v>3</v>
      </c>
      <c r="E1049" t="s">
        <v>34</v>
      </c>
      <c r="F1049" t="s">
        <v>45</v>
      </c>
      <c r="G1049" t="s">
        <v>56</v>
      </c>
      <c r="H1049" t="s">
        <v>57</v>
      </c>
      <c r="I1049" s="4">
        <v>43960</v>
      </c>
      <c r="J1049">
        <v>9</v>
      </c>
      <c r="K1049" t="s">
        <v>59</v>
      </c>
      <c r="L1049" s="4">
        <v>43952</v>
      </c>
      <c r="M1049" s="4">
        <v>44075</v>
      </c>
      <c r="N1049">
        <v>1</v>
      </c>
      <c r="O1049" t="s">
        <v>71</v>
      </c>
      <c r="P1049" t="s">
        <v>233</v>
      </c>
      <c r="Q1049">
        <v>1</v>
      </c>
      <c r="R1049" t="s">
        <v>798</v>
      </c>
      <c r="S1049" t="s">
        <v>1336</v>
      </c>
      <c r="T1049" t="s">
        <v>1852</v>
      </c>
      <c r="U1049" t="s">
        <v>110</v>
      </c>
      <c r="V1049" t="s">
        <v>2032</v>
      </c>
      <c r="W1049">
        <v>1410</v>
      </c>
      <c r="X1049">
        <v>149.94</v>
      </c>
      <c r="Y1049">
        <v>1</v>
      </c>
      <c r="Z1049" t="s">
        <v>99</v>
      </c>
      <c r="AA1049" t="s">
        <v>2549</v>
      </c>
      <c r="AF1049" s="4"/>
      <c r="AG1049" s="4"/>
      <c r="AH1049" t="s">
        <v>69</v>
      </c>
      <c r="AI1049" t="s">
        <v>231</v>
      </c>
      <c r="AJ1049" t="s">
        <v>776</v>
      </c>
      <c r="AK1049" t="s">
        <v>1314</v>
      </c>
      <c r="AL1049" t="s">
        <v>1831</v>
      </c>
      <c r="AM1049" t="s">
        <v>67</v>
      </c>
      <c r="AN1049" t="s">
        <v>1577</v>
      </c>
      <c r="AO1049" t="s">
        <v>78</v>
      </c>
      <c r="AP1049" t="s">
        <v>2330</v>
      </c>
    </row>
    <row r="1050" spans="1:42" x14ac:dyDescent="0.25">
      <c r="A1050">
        <v>721</v>
      </c>
      <c r="B1050">
        <v>58</v>
      </c>
      <c r="C1050" s="4">
        <v>44153</v>
      </c>
      <c r="D1050">
        <v>6</v>
      </c>
      <c r="E1050" t="s">
        <v>33</v>
      </c>
      <c r="F1050" t="s">
        <v>44</v>
      </c>
      <c r="G1050" t="s">
        <v>55</v>
      </c>
      <c r="H1050" t="s">
        <v>57</v>
      </c>
      <c r="I1050" s="4">
        <v>44129</v>
      </c>
      <c r="J1050">
        <v>10</v>
      </c>
      <c r="K1050" t="s">
        <v>61</v>
      </c>
      <c r="L1050" s="4">
        <v>44055</v>
      </c>
      <c r="M1050" s="4">
        <v>44196</v>
      </c>
      <c r="N1050">
        <v>1</v>
      </c>
      <c r="O1050" t="s">
        <v>78</v>
      </c>
      <c r="P1050" t="s">
        <v>240</v>
      </c>
      <c r="Q1050">
        <v>1</v>
      </c>
      <c r="R1050" t="s">
        <v>408</v>
      </c>
      <c r="S1050" t="s">
        <v>970</v>
      </c>
      <c r="T1050" t="s">
        <v>1503</v>
      </c>
      <c r="U1050" t="s">
        <v>80</v>
      </c>
      <c r="V1050" t="s">
        <v>1548</v>
      </c>
      <c r="W1050">
        <v>59.88</v>
      </c>
      <c r="X1050">
        <v>29.98</v>
      </c>
      <c r="Y1050">
        <v>1</v>
      </c>
      <c r="Z1050" t="s">
        <v>393</v>
      </c>
      <c r="AA1050" t="s">
        <v>2345</v>
      </c>
      <c r="AF1050" s="4"/>
      <c r="AG1050" s="4"/>
      <c r="AH1050" t="s">
        <v>78</v>
      </c>
      <c r="AI1050" t="s">
        <v>240</v>
      </c>
      <c r="AJ1050" t="s">
        <v>408</v>
      </c>
      <c r="AK1050" t="s">
        <v>970</v>
      </c>
      <c r="AL1050" t="s">
        <v>1503</v>
      </c>
      <c r="AM1050" t="s">
        <v>80</v>
      </c>
      <c r="AN1050" t="s">
        <v>1548</v>
      </c>
      <c r="AO1050" t="s">
        <v>393</v>
      </c>
      <c r="AP1050" t="s">
        <v>2345</v>
      </c>
    </row>
    <row r="1051" spans="1:42" x14ac:dyDescent="0.25">
      <c r="A1051">
        <v>722</v>
      </c>
      <c r="B1051">
        <v>430</v>
      </c>
      <c r="C1051" s="4">
        <v>44153</v>
      </c>
      <c r="D1051">
        <v>11</v>
      </c>
      <c r="E1051" t="s">
        <v>37</v>
      </c>
      <c r="F1051" t="s">
        <v>48</v>
      </c>
      <c r="G1051" t="s">
        <v>55</v>
      </c>
      <c r="H1051" t="s">
        <v>58</v>
      </c>
      <c r="I1051" s="4">
        <v>43546</v>
      </c>
      <c r="J1051">
        <v>3</v>
      </c>
      <c r="L1051" s="4"/>
      <c r="M1051" s="4"/>
      <c r="N1051">
        <v>2</v>
      </c>
      <c r="O1051" t="s">
        <v>131</v>
      </c>
      <c r="P1051" t="s">
        <v>293</v>
      </c>
      <c r="Q1051">
        <v>3</v>
      </c>
      <c r="R1051" t="s">
        <v>799</v>
      </c>
      <c r="S1051" t="s">
        <v>1337</v>
      </c>
      <c r="T1051" t="s">
        <v>1853</v>
      </c>
      <c r="U1051" t="s">
        <v>160</v>
      </c>
      <c r="V1051" t="s">
        <v>2051</v>
      </c>
      <c r="W1051">
        <v>423.94</v>
      </c>
      <c r="X1051">
        <v>109.94</v>
      </c>
      <c r="Y1051">
        <v>3</v>
      </c>
      <c r="Z1051" t="s">
        <v>2254</v>
      </c>
      <c r="AA1051" t="s">
        <v>2550</v>
      </c>
      <c r="AF1051" s="4"/>
      <c r="AG1051" s="4"/>
      <c r="AH1051" t="s">
        <v>79</v>
      </c>
      <c r="AI1051" t="s">
        <v>241</v>
      </c>
      <c r="AJ1051" t="s">
        <v>515</v>
      </c>
      <c r="AK1051" t="s">
        <v>1078</v>
      </c>
      <c r="AL1051" t="s">
        <v>1587</v>
      </c>
      <c r="AM1051" t="s">
        <v>79</v>
      </c>
      <c r="AN1051" t="s">
        <v>1548</v>
      </c>
      <c r="AO1051" t="s">
        <v>86</v>
      </c>
      <c r="AP1051" t="s">
        <v>2350</v>
      </c>
    </row>
    <row r="1052" spans="1:42" x14ac:dyDescent="0.25">
      <c r="A1052">
        <v>722</v>
      </c>
      <c r="B1052">
        <v>430</v>
      </c>
      <c r="C1052" s="4">
        <v>44153</v>
      </c>
      <c r="D1052">
        <v>11</v>
      </c>
      <c r="E1052" t="s">
        <v>37</v>
      </c>
      <c r="F1052" t="s">
        <v>48</v>
      </c>
      <c r="G1052" t="s">
        <v>55</v>
      </c>
      <c r="H1052" t="s">
        <v>58</v>
      </c>
      <c r="I1052" s="4">
        <v>43546</v>
      </c>
      <c r="J1052">
        <v>3</v>
      </c>
      <c r="L1052" s="4"/>
      <c r="M1052" s="4"/>
      <c r="N1052">
        <v>2</v>
      </c>
      <c r="O1052" t="s">
        <v>131</v>
      </c>
      <c r="P1052" t="s">
        <v>293</v>
      </c>
      <c r="Q1052">
        <v>3</v>
      </c>
      <c r="R1052" t="s">
        <v>799</v>
      </c>
      <c r="S1052" t="s">
        <v>1337</v>
      </c>
      <c r="T1052" t="s">
        <v>1853</v>
      </c>
      <c r="U1052" t="s">
        <v>160</v>
      </c>
      <c r="V1052" t="s">
        <v>2051</v>
      </c>
      <c r="W1052">
        <v>423.94</v>
      </c>
      <c r="X1052">
        <v>109.94</v>
      </c>
      <c r="Y1052">
        <v>3</v>
      </c>
      <c r="Z1052" t="s">
        <v>2254</v>
      </c>
      <c r="AA1052" t="s">
        <v>2550</v>
      </c>
      <c r="AF1052" s="4"/>
      <c r="AG1052" s="4"/>
      <c r="AH1052" t="s">
        <v>86</v>
      </c>
      <c r="AI1052" t="s">
        <v>248</v>
      </c>
      <c r="AJ1052" t="s">
        <v>454</v>
      </c>
      <c r="AK1052" t="s">
        <v>1017</v>
      </c>
      <c r="AL1052" t="s">
        <v>1547</v>
      </c>
      <c r="AM1052" t="s">
        <v>69</v>
      </c>
      <c r="AN1052" t="s">
        <v>1577</v>
      </c>
      <c r="AO1052" t="s">
        <v>547</v>
      </c>
      <c r="AP1052" t="s">
        <v>2354</v>
      </c>
    </row>
    <row r="1053" spans="1:42" x14ac:dyDescent="0.25">
      <c r="A1053">
        <v>722</v>
      </c>
      <c r="B1053">
        <v>430</v>
      </c>
      <c r="C1053" s="4">
        <v>44153</v>
      </c>
      <c r="D1053">
        <v>11</v>
      </c>
      <c r="E1053" t="s">
        <v>37</v>
      </c>
      <c r="F1053" t="s">
        <v>48</v>
      </c>
      <c r="G1053" t="s">
        <v>55</v>
      </c>
      <c r="H1053" t="s">
        <v>58</v>
      </c>
      <c r="I1053" s="4">
        <v>43546</v>
      </c>
      <c r="J1053">
        <v>3</v>
      </c>
      <c r="L1053" s="4"/>
      <c r="M1053" s="4"/>
      <c r="N1053">
        <v>2</v>
      </c>
      <c r="O1053" t="s">
        <v>131</v>
      </c>
      <c r="P1053" t="s">
        <v>293</v>
      </c>
      <c r="Q1053">
        <v>3</v>
      </c>
      <c r="R1053" t="s">
        <v>799</v>
      </c>
      <c r="S1053" t="s">
        <v>1337</v>
      </c>
      <c r="T1053" t="s">
        <v>1853</v>
      </c>
      <c r="U1053" t="s">
        <v>160</v>
      </c>
      <c r="V1053" t="s">
        <v>2051</v>
      </c>
      <c r="W1053">
        <v>423.94</v>
      </c>
      <c r="X1053">
        <v>109.94</v>
      </c>
      <c r="Y1053">
        <v>3</v>
      </c>
      <c r="Z1053" t="s">
        <v>2254</v>
      </c>
      <c r="AA1053" t="s">
        <v>2550</v>
      </c>
      <c r="AF1053" s="4"/>
      <c r="AG1053" s="4"/>
      <c r="AH1053" t="s">
        <v>86</v>
      </c>
      <c r="AI1053" t="s">
        <v>248</v>
      </c>
      <c r="AJ1053" t="s">
        <v>441</v>
      </c>
      <c r="AK1053" t="s">
        <v>2640</v>
      </c>
      <c r="AL1053" t="s">
        <v>1535</v>
      </c>
      <c r="AM1053" t="s">
        <v>69</v>
      </c>
      <c r="AN1053" t="s">
        <v>1577</v>
      </c>
      <c r="AO1053" t="s">
        <v>530</v>
      </c>
      <c r="AP1053" t="s">
        <v>2367</v>
      </c>
    </row>
    <row r="1054" spans="1:42" x14ac:dyDescent="0.25">
      <c r="A1054">
        <v>722</v>
      </c>
      <c r="B1054">
        <v>430</v>
      </c>
      <c r="C1054" s="4">
        <v>44153</v>
      </c>
      <c r="D1054">
        <v>11</v>
      </c>
      <c r="E1054" t="s">
        <v>37</v>
      </c>
      <c r="F1054" t="s">
        <v>48</v>
      </c>
      <c r="G1054" t="s">
        <v>55</v>
      </c>
      <c r="H1054" t="s">
        <v>58</v>
      </c>
      <c r="I1054" s="4">
        <v>43546</v>
      </c>
      <c r="J1054">
        <v>3</v>
      </c>
      <c r="L1054" s="4"/>
      <c r="M1054" s="4"/>
      <c r="N1054">
        <v>2</v>
      </c>
      <c r="O1054" t="s">
        <v>131</v>
      </c>
      <c r="P1054" t="s">
        <v>293</v>
      </c>
      <c r="Q1054">
        <v>3</v>
      </c>
      <c r="R1054" t="s">
        <v>799</v>
      </c>
      <c r="S1054" t="s">
        <v>1337</v>
      </c>
      <c r="T1054" t="s">
        <v>1853</v>
      </c>
      <c r="U1054" t="s">
        <v>160</v>
      </c>
      <c r="V1054" t="s">
        <v>2051</v>
      </c>
      <c r="W1054">
        <v>423.94</v>
      </c>
      <c r="X1054">
        <v>109.94</v>
      </c>
      <c r="Y1054">
        <v>3</v>
      </c>
      <c r="Z1054" t="s">
        <v>2254</v>
      </c>
      <c r="AA1054" t="s">
        <v>2550</v>
      </c>
      <c r="AF1054" s="4"/>
      <c r="AG1054" s="4"/>
      <c r="AK1054" t="s">
        <v>2641</v>
      </c>
    </row>
    <row r="1055" spans="1:42" x14ac:dyDescent="0.25">
      <c r="A1055">
        <v>723</v>
      </c>
      <c r="B1055">
        <v>435</v>
      </c>
      <c r="C1055" s="4">
        <v>44153</v>
      </c>
      <c r="D1055">
        <v>4</v>
      </c>
      <c r="E1055" t="s">
        <v>40</v>
      </c>
      <c r="F1055" t="s">
        <v>51</v>
      </c>
      <c r="G1055" t="s">
        <v>55</v>
      </c>
      <c r="H1055" t="s">
        <v>58</v>
      </c>
      <c r="I1055" s="4">
        <v>43537</v>
      </c>
      <c r="J1055">
        <v>1</v>
      </c>
      <c r="L1055" s="4"/>
      <c r="M1055" s="4"/>
      <c r="N1055">
        <v>1</v>
      </c>
      <c r="O1055" t="s">
        <v>84</v>
      </c>
      <c r="P1055" t="s">
        <v>246</v>
      </c>
      <c r="Q1055">
        <v>1</v>
      </c>
      <c r="R1055" t="s">
        <v>743</v>
      </c>
      <c r="S1055" t="s">
        <v>1284</v>
      </c>
      <c r="T1055" t="s">
        <v>1533</v>
      </c>
      <c r="U1055" t="s">
        <v>67</v>
      </c>
      <c r="V1055" t="s">
        <v>1548</v>
      </c>
      <c r="W1055">
        <v>179.97</v>
      </c>
      <c r="X1055">
        <v>44.97</v>
      </c>
      <c r="Y1055">
        <v>1</v>
      </c>
      <c r="Z1055" t="s">
        <v>645</v>
      </c>
      <c r="AA1055" t="s">
        <v>2347</v>
      </c>
      <c r="AF1055" s="4"/>
      <c r="AG1055" s="4"/>
      <c r="AH1055" t="s">
        <v>84</v>
      </c>
      <c r="AI1055" t="s">
        <v>246</v>
      </c>
      <c r="AJ1055" t="s">
        <v>743</v>
      </c>
      <c r="AK1055" t="s">
        <v>1284</v>
      </c>
      <c r="AL1055" t="s">
        <v>1533</v>
      </c>
      <c r="AM1055" t="s">
        <v>67</v>
      </c>
      <c r="AN1055" t="s">
        <v>1548</v>
      </c>
      <c r="AO1055" t="s">
        <v>645</v>
      </c>
      <c r="AP1055" t="s">
        <v>2347</v>
      </c>
    </row>
    <row r="1056" spans="1:42" x14ac:dyDescent="0.25">
      <c r="A1056">
        <v>724</v>
      </c>
      <c r="B1056">
        <v>426</v>
      </c>
      <c r="C1056" s="4">
        <v>44154</v>
      </c>
      <c r="D1056">
        <v>9</v>
      </c>
      <c r="E1056" t="s">
        <v>41</v>
      </c>
      <c r="F1056" t="s">
        <v>52</v>
      </c>
      <c r="G1056" t="s">
        <v>56</v>
      </c>
      <c r="H1056" t="s">
        <v>58</v>
      </c>
      <c r="I1056" s="4">
        <v>43605</v>
      </c>
      <c r="J1056">
        <v>2</v>
      </c>
      <c r="L1056" s="4"/>
      <c r="M1056" s="4"/>
      <c r="N1056">
        <v>2</v>
      </c>
      <c r="O1056" t="s">
        <v>89</v>
      </c>
      <c r="P1056" t="s">
        <v>251</v>
      </c>
      <c r="Q1056">
        <v>2</v>
      </c>
      <c r="R1056" t="s">
        <v>800</v>
      </c>
      <c r="S1056" t="s">
        <v>1338</v>
      </c>
      <c r="T1056" t="s">
        <v>1854</v>
      </c>
      <c r="U1056" t="s">
        <v>85</v>
      </c>
      <c r="V1056" t="s">
        <v>2039</v>
      </c>
      <c r="W1056">
        <v>238.97</v>
      </c>
      <c r="X1056">
        <v>39.97</v>
      </c>
      <c r="Y1056">
        <v>2</v>
      </c>
      <c r="Z1056" t="s">
        <v>2255</v>
      </c>
      <c r="AA1056" t="s">
        <v>2551</v>
      </c>
      <c r="AF1056" s="4"/>
      <c r="AG1056" s="4"/>
      <c r="AH1056" t="s">
        <v>90</v>
      </c>
      <c r="AI1056" t="s">
        <v>252</v>
      </c>
      <c r="AJ1056" t="s">
        <v>70</v>
      </c>
      <c r="AK1056" t="s">
        <v>1040</v>
      </c>
      <c r="AL1056" t="s">
        <v>1568</v>
      </c>
      <c r="AM1056" t="s">
        <v>69</v>
      </c>
      <c r="AN1056" t="s">
        <v>1562</v>
      </c>
      <c r="AO1056" t="s">
        <v>645</v>
      </c>
      <c r="AP1056" t="s">
        <v>2347</v>
      </c>
    </row>
    <row r="1057" spans="1:42" x14ac:dyDescent="0.25">
      <c r="A1057">
        <v>724</v>
      </c>
      <c r="B1057">
        <v>426</v>
      </c>
      <c r="C1057" s="4">
        <v>44154</v>
      </c>
      <c r="D1057">
        <v>9</v>
      </c>
      <c r="E1057" t="s">
        <v>41</v>
      </c>
      <c r="F1057" t="s">
        <v>52</v>
      </c>
      <c r="G1057" t="s">
        <v>56</v>
      </c>
      <c r="H1057" t="s">
        <v>58</v>
      </c>
      <c r="I1057" s="4">
        <v>43605</v>
      </c>
      <c r="J1057">
        <v>2</v>
      </c>
      <c r="L1057" s="4"/>
      <c r="M1057" s="4"/>
      <c r="N1057">
        <v>2</v>
      </c>
      <c r="O1057" t="s">
        <v>89</v>
      </c>
      <c r="P1057" t="s">
        <v>251</v>
      </c>
      <c r="Q1057">
        <v>2</v>
      </c>
      <c r="R1057" t="s">
        <v>800</v>
      </c>
      <c r="S1057" t="s">
        <v>1338</v>
      </c>
      <c r="T1057" t="s">
        <v>1854</v>
      </c>
      <c r="U1057" t="s">
        <v>85</v>
      </c>
      <c r="V1057" t="s">
        <v>2039</v>
      </c>
      <c r="W1057">
        <v>238.97</v>
      </c>
      <c r="X1057">
        <v>39.97</v>
      </c>
      <c r="Y1057">
        <v>2</v>
      </c>
      <c r="Z1057" t="s">
        <v>2255</v>
      </c>
      <c r="AA1057" t="s">
        <v>2551</v>
      </c>
      <c r="AF1057" s="4"/>
      <c r="AG1057" s="4"/>
      <c r="AH1057" t="s">
        <v>67</v>
      </c>
      <c r="AI1057" t="s">
        <v>229</v>
      </c>
      <c r="AJ1057" t="s">
        <v>710</v>
      </c>
      <c r="AK1057" t="s">
        <v>1251</v>
      </c>
      <c r="AL1057" t="s">
        <v>1517</v>
      </c>
      <c r="AM1057" t="s">
        <v>80</v>
      </c>
      <c r="AN1057" t="s">
        <v>1548</v>
      </c>
      <c r="AO1057" t="s">
        <v>90</v>
      </c>
      <c r="AP1057" t="s">
        <v>2328</v>
      </c>
    </row>
    <row r="1058" spans="1:42" x14ac:dyDescent="0.25">
      <c r="A1058">
        <v>725</v>
      </c>
      <c r="B1058">
        <v>324</v>
      </c>
      <c r="C1058" s="4">
        <v>44155</v>
      </c>
      <c r="D1058">
        <v>1</v>
      </c>
      <c r="E1058" t="s">
        <v>39</v>
      </c>
      <c r="F1058" t="s">
        <v>50</v>
      </c>
      <c r="G1058" t="s">
        <v>56</v>
      </c>
      <c r="H1058" t="s">
        <v>58</v>
      </c>
      <c r="I1058" s="4">
        <v>43669</v>
      </c>
      <c r="J1058">
        <v>1</v>
      </c>
      <c r="K1058" t="s">
        <v>61</v>
      </c>
      <c r="L1058" s="4">
        <v>43615</v>
      </c>
      <c r="M1058" s="4">
        <v>43830</v>
      </c>
      <c r="N1058">
        <v>1</v>
      </c>
      <c r="O1058" t="s">
        <v>78</v>
      </c>
      <c r="P1058" t="s">
        <v>240</v>
      </c>
      <c r="Q1058">
        <v>1</v>
      </c>
      <c r="R1058" t="s">
        <v>604</v>
      </c>
      <c r="S1058" t="s">
        <v>1136</v>
      </c>
      <c r="T1058" t="s">
        <v>1682</v>
      </c>
      <c r="U1058" t="s">
        <v>67</v>
      </c>
      <c r="V1058" t="s">
        <v>1562</v>
      </c>
      <c r="W1058">
        <v>14.25</v>
      </c>
      <c r="X1058">
        <v>29.97</v>
      </c>
      <c r="Y1058">
        <v>1</v>
      </c>
      <c r="Z1058" t="s">
        <v>469</v>
      </c>
      <c r="AA1058" t="s">
        <v>2339</v>
      </c>
      <c r="AF1058" s="4"/>
      <c r="AG1058" s="4"/>
      <c r="AH1058" t="s">
        <v>78</v>
      </c>
      <c r="AI1058" t="s">
        <v>240</v>
      </c>
      <c r="AJ1058" t="s">
        <v>604</v>
      </c>
      <c r="AK1058" t="s">
        <v>1136</v>
      </c>
      <c r="AL1058" t="s">
        <v>1682</v>
      </c>
      <c r="AM1058" t="s">
        <v>67</v>
      </c>
      <c r="AN1058" t="s">
        <v>1562</v>
      </c>
      <c r="AO1058" t="s">
        <v>469</v>
      </c>
      <c r="AP1058" t="s">
        <v>2339</v>
      </c>
    </row>
    <row r="1059" spans="1:42" x14ac:dyDescent="0.25">
      <c r="A1059">
        <v>726</v>
      </c>
      <c r="B1059">
        <v>15</v>
      </c>
      <c r="C1059" s="4">
        <v>44156</v>
      </c>
      <c r="D1059">
        <v>2</v>
      </c>
      <c r="E1059" t="s">
        <v>38</v>
      </c>
      <c r="F1059" t="s">
        <v>49</v>
      </c>
      <c r="G1059" t="s">
        <v>55</v>
      </c>
      <c r="H1059" t="s">
        <v>58</v>
      </c>
      <c r="I1059" s="4">
        <v>43739</v>
      </c>
      <c r="J1059">
        <v>1</v>
      </c>
      <c r="K1059" t="s">
        <v>61</v>
      </c>
      <c r="L1059" s="4">
        <v>43615</v>
      </c>
      <c r="M1059" s="4">
        <v>43830</v>
      </c>
      <c r="N1059">
        <v>1</v>
      </c>
      <c r="O1059" t="s">
        <v>80</v>
      </c>
      <c r="P1059" t="s">
        <v>242</v>
      </c>
      <c r="Q1059">
        <v>1</v>
      </c>
      <c r="R1059" t="s">
        <v>696</v>
      </c>
      <c r="S1059" t="s">
        <v>1236</v>
      </c>
      <c r="T1059" t="s">
        <v>1758</v>
      </c>
      <c r="U1059" t="s">
        <v>69</v>
      </c>
      <c r="V1059" t="s">
        <v>1548</v>
      </c>
      <c r="W1059">
        <v>72.989999999999995</v>
      </c>
      <c r="X1059">
        <v>14.99</v>
      </c>
      <c r="Y1059">
        <v>1</v>
      </c>
      <c r="Z1059" t="s">
        <v>80</v>
      </c>
      <c r="AA1059" t="s">
        <v>2357</v>
      </c>
      <c r="AF1059" s="4"/>
      <c r="AG1059" s="4"/>
      <c r="AH1059" t="s">
        <v>80</v>
      </c>
      <c r="AI1059" t="s">
        <v>242</v>
      </c>
      <c r="AJ1059" t="s">
        <v>696</v>
      </c>
      <c r="AK1059" t="s">
        <v>1236</v>
      </c>
      <c r="AL1059" t="s">
        <v>1758</v>
      </c>
      <c r="AM1059" t="s">
        <v>69</v>
      </c>
      <c r="AN1059" t="s">
        <v>1548</v>
      </c>
      <c r="AO1059" t="s">
        <v>80</v>
      </c>
      <c r="AP1059" t="s">
        <v>2357</v>
      </c>
    </row>
    <row r="1060" spans="1:42" x14ac:dyDescent="0.25">
      <c r="A1060">
        <v>727</v>
      </c>
      <c r="B1060">
        <v>476</v>
      </c>
      <c r="C1060" s="4">
        <v>44156</v>
      </c>
      <c r="D1060">
        <v>8</v>
      </c>
      <c r="E1060" t="s">
        <v>43</v>
      </c>
      <c r="F1060" t="s">
        <v>54</v>
      </c>
      <c r="G1060" t="s">
        <v>56</v>
      </c>
      <c r="H1060" t="s">
        <v>58</v>
      </c>
      <c r="I1060" s="4">
        <v>44027</v>
      </c>
      <c r="J1060">
        <v>9</v>
      </c>
      <c r="K1060" t="s">
        <v>59</v>
      </c>
      <c r="L1060" s="4">
        <v>43952</v>
      </c>
      <c r="M1060" s="4">
        <v>44075</v>
      </c>
      <c r="N1060">
        <v>2</v>
      </c>
      <c r="O1060" t="s">
        <v>123</v>
      </c>
      <c r="P1060" t="s">
        <v>285</v>
      </c>
      <c r="Q1060">
        <v>2</v>
      </c>
      <c r="R1060" t="s">
        <v>801</v>
      </c>
      <c r="S1060" t="s">
        <v>1339</v>
      </c>
      <c r="T1060" t="s">
        <v>1855</v>
      </c>
      <c r="U1060" t="s">
        <v>88</v>
      </c>
      <c r="V1060" t="s">
        <v>2038</v>
      </c>
      <c r="W1060">
        <v>109.9</v>
      </c>
      <c r="X1060">
        <v>69.959999999999994</v>
      </c>
      <c r="Y1060">
        <v>2</v>
      </c>
      <c r="Z1060" t="s">
        <v>2256</v>
      </c>
      <c r="AA1060" t="s">
        <v>2552</v>
      </c>
      <c r="AF1060" s="4"/>
      <c r="AG1060" s="4"/>
      <c r="AH1060" t="s">
        <v>80</v>
      </c>
      <c r="AI1060" t="s">
        <v>242</v>
      </c>
      <c r="AJ1060" t="s">
        <v>586</v>
      </c>
      <c r="AK1060" t="s">
        <v>966</v>
      </c>
      <c r="AL1060" t="s">
        <v>1667</v>
      </c>
      <c r="AM1060" t="s">
        <v>80</v>
      </c>
      <c r="AN1060" t="s">
        <v>1548</v>
      </c>
      <c r="AO1060" t="s">
        <v>67</v>
      </c>
      <c r="AP1060" t="s">
        <v>2373</v>
      </c>
    </row>
    <row r="1061" spans="1:42" x14ac:dyDescent="0.25">
      <c r="A1061">
        <v>727</v>
      </c>
      <c r="B1061">
        <v>476</v>
      </c>
      <c r="C1061" s="4">
        <v>44156</v>
      </c>
      <c r="D1061">
        <v>8</v>
      </c>
      <c r="E1061" t="s">
        <v>43</v>
      </c>
      <c r="F1061" t="s">
        <v>54</v>
      </c>
      <c r="G1061" t="s">
        <v>56</v>
      </c>
      <c r="H1061" t="s">
        <v>58</v>
      </c>
      <c r="I1061" s="4">
        <v>44027</v>
      </c>
      <c r="J1061">
        <v>9</v>
      </c>
      <c r="K1061" t="s">
        <v>59</v>
      </c>
      <c r="L1061" s="4">
        <v>43952</v>
      </c>
      <c r="M1061" s="4">
        <v>44075</v>
      </c>
      <c r="N1061">
        <v>2</v>
      </c>
      <c r="O1061" t="s">
        <v>123</v>
      </c>
      <c r="P1061" t="s">
        <v>285</v>
      </c>
      <c r="Q1061">
        <v>2</v>
      </c>
      <c r="R1061" t="s">
        <v>801</v>
      </c>
      <c r="S1061" t="s">
        <v>1339</v>
      </c>
      <c r="T1061" t="s">
        <v>1855</v>
      </c>
      <c r="U1061" t="s">
        <v>88</v>
      </c>
      <c r="V1061" t="s">
        <v>2038</v>
      </c>
      <c r="W1061">
        <v>109.9</v>
      </c>
      <c r="X1061">
        <v>69.959999999999994</v>
      </c>
      <c r="Y1061">
        <v>2</v>
      </c>
      <c r="Z1061" t="s">
        <v>2256</v>
      </c>
      <c r="AA1061" t="s">
        <v>2552</v>
      </c>
      <c r="AF1061" s="4"/>
      <c r="AG1061" s="4"/>
      <c r="AH1061" t="s">
        <v>70</v>
      </c>
      <c r="AI1061" t="s">
        <v>232</v>
      </c>
      <c r="AJ1061" t="s">
        <v>512</v>
      </c>
      <c r="AK1061" t="s">
        <v>1075</v>
      </c>
      <c r="AL1061" t="s">
        <v>1602</v>
      </c>
      <c r="AM1061" t="s">
        <v>80</v>
      </c>
      <c r="AN1061" t="s">
        <v>1517</v>
      </c>
      <c r="AO1061" t="s">
        <v>673</v>
      </c>
      <c r="AP1061" t="s">
        <v>2348</v>
      </c>
    </row>
    <row r="1062" spans="1:42" x14ac:dyDescent="0.25">
      <c r="A1062">
        <v>728</v>
      </c>
      <c r="B1062">
        <v>43</v>
      </c>
      <c r="C1062" s="4">
        <v>44157</v>
      </c>
      <c r="D1062">
        <v>2</v>
      </c>
      <c r="E1062" t="s">
        <v>38</v>
      </c>
      <c r="F1062" t="s">
        <v>49</v>
      </c>
      <c r="G1062" t="s">
        <v>56</v>
      </c>
      <c r="H1062" t="s">
        <v>58</v>
      </c>
      <c r="I1062" s="4">
        <v>43700</v>
      </c>
      <c r="J1062">
        <v>1</v>
      </c>
      <c r="K1062" t="s">
        <v>61</v>
      </c>
      <c r="L1062" s="4">
        <v>43615</v>
      </c>
      <c r="M1062" s="4">
        <v>43830</v>
      </c>
      <c r="N1062">
        <v>1</v>
      </c>
      <c r="O1062" t="s">
        <v>65</v>
      </c>
      <c r="P1062" t="s">
        <v>227</v>
      </c>
      <c r="Q1062">
        <v>1</v>
      </c>
      <c r="R1062" t="s">
        <v>802</v>
      </c>
      <c r="S1062" t="s">
        <v>1340</v>
      </c>
      <c r="T1062" t="s">
        <v>1856</v>
      </c>
      <c r="U1062" t="s">
        <v>67</v>
      </c>
      <c r="V1062" t="s">
        <v>1517</v>
      </c>
      <c r="W1062">
        <v>239.97</v>
      </c>
      <c r="X1062">
        <v>59.97</v>
      </c>
      <c r="Y1062">
        <v>1</v>
      </c>
      <c r="Z1062" t="s">
        <v>431</v>
      </c>
      <c r="AA1062" t="s">
        <v>2326</v>
      </c>
      <c r="AF1062" s="4"/>
      <c r="AG1062" s="4"/>
      <c r="AH1062" t="s">
        <v>65</v>
      </c>
      <c r="AI1062" t="s">
        <v>227</v>
      </c>
      <c r="AJ1062" t="s">
        <v>802</v>
      </c>
      <c r="AK1062" t="s">
        <v>1340</v>
      </c>
      <c r="AL1062" t="s">
        <v>1856</v>
      </c>
      <c r="AM1062" t="s">
        <v>67</v>
      </c>
      <c r="AN1062" t="s">
        <v>1517</v>
      </c>
      <c r="AO1062" t="s">
        <v>431</v>
      </c>
      <c r="AP1062" t="s">
        <v>2326</v>
      </c>
    </row>
    <row r="1063" spans="1:42" x14ac:dyDescent="0.25">
      <c r="A1063">
        <v>729</v>
      </c>
      <c r="B1063">
        <v>144</v>
      </c>
      <c r="C1063" s="4">
        <v>44158</v>
      </c>
      <c r="D1063">
        <v>6</v>
      </c>
      <c r="E1063" t="s">
        <v>33</v>
      </c>
      <c r="F1063" t="s">
        <v>44</v>
      </c>
      <c r="G1063" t="s">
        <v>55</v>
      </c>
      <c r="H1063" t="s">
        <v>58</v>
      </c>
      <c r="I1063" s="4">
        <v>43585</v>
      </c>
      <c r="J1063">
        <v>1</v>
      </c>
      <c r="L1063" s="4"/>
      <c r="M1063" s="4"/>
      <c r="N1063">
        <v>1</v>
      </c>
      <c r="O1063" t="s">
        <v>86</v>
      </c>
      <c r="P1063" t="s">
        <v>248</v>
      </c>
      <c r="Q1063">
        <v>1</v>
      </c>
      <c r="R1063" t="s">
        <v>584</v>
      </c>
      <c r="S1063" t="s">
        <v>1062</v>
      </c>
      <c r="T1063" t="s">
        <v>1665</v>
      </c>
      <c r="U1063" t="s">
        <v>69</v>
      </c>
      <c r="V1063" t="s">
        <v>1577</v>
      </c>
      <c r="W1063">
        <v>61.97</v>
      </c>
      <c r="X1063">
        <v>24.99</v>
      </c>
      <c r="Y1063">
        <v>1</v>
      </c>
      <c r="Z1063" t="s">
        <v>530</v>
      </c>
      <c r="AA1063" t="s">
        <v>2367</v>
      </c>
      <c r="AF1063" s="4"/>
      <c r="AG1063" s="4"/>
      <c r="AH1063" t="s">
        <v>86</v>
      </c>
      <c r="AI1063" t="s">
        <v>248</v>
      </c>
      <c r="AJ1063" t="s">
        <v>584</v>
      </c>
      <c r="AK1063" t="s">
        <v>1062</v>
      </c>
      <c r="AL1063" t="s">
        <v>1665</v>
      </c>
      <c r="AM1063" t="s">
        <v>69</v>
      </c>
      <c r="AN1063" t="s">
        <v>1577</v>
      </c>
      <c r="AO1063" t="s">
        <v>530</v>
      </c>
      <c r="AP1063" t="s">
        <v>2367</v>
      </c>
    </row>
    <row r="1064" spans="1:42" x14ac:dyDescent="0.25">
      <c r="A1064">
        <v>730</v>
      </c>
      <c r="B1064">
        <v>35</v>
      </c>
      <c r="C1064" s="4">
        <v>44159</v>
      </c>
      <c r="D1064">
        <v>4</v>
      </c>
      <c r="E1064" t="s">
        <v>40</v>
      </c>
      <c r="F1064" t="s">
        <v>51</v>
      </c>
      <c r="G1064" t="s">
        <v>55</v>
      </c>
      <c r="H1064" t="s">
        <v>58</v>
      </c>
      <c r="I1064" s="4">
        <v>43733</v>
      </c>
      <c r="J1064">
        <v>2</v>
      </c>
      <c r="K1064" t="s">
        <v>60</v>
      </c>
      <c r="L1064" s="4">
        <v>43615</v>
      </c>
      <c r="M1064" s="4">
        <v>43830</v>
      </c>
      <c r="N1064">
        <v>1</v>
      </c>
      <c r="O1064" t="s">
        <v>71</v>
      </c>
      <c r="P1064" t="s">
        <v>233</v>
      </c>
      <c r="Q1064">
        <v>1</v>
      </c>
      <c r="R1064" t="s">
        <v>803</v>
      </c>
      <c r="S1064" t="s">
        <v>1341</v>
      </c>
      <c r="T1064" t="s">
        <v>1857</v>
      </c>
      <c r="U1064" t="s">
        <v>71</v>
      </c>
      <c r="V1064" t="s">
        <v>2032</v>
      </c>
      <c r="W1064">
        <v>1010</v>
      </c>
      <c r="X1064">
        <v>49.98</v>
      </c>
      <c r="Y1064">
        <v>1</v>
      </c>
      <c r="Z1064" t="s">
        <v>99</v>
      </c>
      <c r="AA1064" t="s">
        <v>2549</v>
      </c>
      <c r="AF1064" s="4"/>
      <c r="AG1064" s="4"/>
      <c r="AH1064" t="s">
        <v>69</v>
      </c>
      <c r="AI1064" t="s">
        <v>231</v>
      </c>
      <c r="AJ1064" t="s">
        <v>565</v>
      </c>
      <c r="AK1064" t="s">
        <v>1125</v>
      </c>
      <c r="AL1064" t="s">
        <v>1648</v>
      </c>
      <c r="AM1064" t="s">
        <v>69</v>
      </c>
      <c r="AN1064" t="s">
        <v>1577</v>
      </c>
      <c r="AO1064" t="s">
        <v>78</v>
      </c>
      <c r="AP1064" t="s">
        <v>2330</v>
      </c>
    </row>
    <row r="1065" spans="1:42" x14ac:dyDescent="0.25">
      <c r="A1065">
        <v>730</v>
      </c>
      <c r="B1065">
        <v>35</v>
      </c>
      <c r="C1065" s="4">
        <v>44159</v>
      </c>
      <c r="D1065">
        <v>4</v>
      </c>
      <c r="E1065" t="s">
        <v>40</v>
      </c>
      <c r="F1065" t="s">
        <v>51</v>
      </c>
      <c r="G1065" t="s">
        <v>55</v>
      </c>
      <c r="H1065" t="s">
        <v>58</v>
      </c>
      <c r="I1065" s="4">
        <v>43733</v>
      </c>
      <c r="J1065">
        <v>2</v>
      </c>
      <c r="K1065" t="s">
        <v>60</v>
      </c>
      <c r="L1065" s="4">
        <v>43615</v>
      </c>
      <c r="M1065" s="4">
        <v>43830</v>
      </c>
      <c r="N1065">
        <v>1</v>
      </c>
      <c r="O1065" t="s">
        <v>71</v>
      </c>
      <c r="P1065" t="s">
        <v>233</v>
      </c>
      <c r="Q1065">
        <v>1</v>
      </c>
      <c r="R1065" t="s">
        <v>803</v>
      </c>
      <c r="S1065" t="s">
        <v>1341</v>
      </c>
      <c r="T1065" t="s">
        <v>1857</v>
      </c>
      <c r="U1065" t="s">
        <v>71</v>
      </c>
      <c r="V1065" t="s">
        <v>2032</v>
      </c>
      <c r="W1065">
        <v>1010</v>
      </c>
      <c r="X1065">
        <v>49.98</v>
      </c>
      <c r="Y1065">
        <v>1</v>
      </c>
      <c r="Z1065" t="s">
        <v>99</v>
      </c>
      <c r="AA1065" t="s">
        <v>2549</v>
      </c>
      <c r="AF1065" s="4"/>
      <c r="AG1065" s="4"/>
      <c r="AH1065" t="s">
        <v>69</v>
      </c>
      <c r="AI1065" t="s">
        <v>231</v>
      </c>
      <c r="AJ1065" t="s">
        <v>565</v>
      </c>
      <c r="AK1065" t="s">
        <v>1125</v>
      </c>
      <c r="AL1065" t="s">
        <v>1648</v>
      </c>
      <c r="AM1065" t="s">
        <v>69</v>
      </c>
      <c r="AN1065" t="s">
        <v>1577</v>
      </c>
      <c r="AO1065" t="s">
        <v>78</v>
      </c>
      <c r="AP1065" t="s">
        <v>2330</v>
      </c>
    </row>
    <row r="1066" spans="1:42" x14ac:dyDescent="0.25">
      <c r="A1066">
        <v>731</v>
      </c>
      <c r="B1066">
        <v>455</v>
      </c>
      <c r="C1066" s="4">
        <v>44159</v>
      </c>
      <c r="D1066">
        <v>10</v>
      </c>
      <c r="E1066" t="s">
        <v>42</v>
      </c>
      <c r="F1066" t="s">
        <v>53</v>
      </c>
      <c r="G1066" t="s">
        <v>55</v>
      </c>
      <c r="H1066" t="s">
        <v>57</v>
      </c>
      <c r="I1066" s="4">
        <v>43736</v>
      </c>
      <c r="J1066">
        <v>3</v>
      </c>
      <c r="K1066" t="s">
        <v>59</v>
      </c>
      <c r="L1066" s="4">
        <v>43615</v>
      </c>
      <c r="M1066" s="4">
        <v>43830</v>
      </c>
      <c r="N1066">
        <v>1</v>
      </c>
      <c r="O1066" t="s">
        <v>78</v>
      </c>
      <c r="P1066" t="s">
        <v>240</v>
      </c>
      <c r="Q1066">
        <v>1</v>
      </c>
      <c r="R1066" t="s">
        <v>610</v>
      </c>
      <c r="S1066" t="s">
        <v>1162</v>
      </c>
      <c r="T1066" t="s">
        <v>67</v>
      </c>
      <c r="U1066" t="s">
        <v>67</v>
      </c>
      <c r="V1066" t="s">
        <v>1548</v>
      </c>
      <c r="W1066">
        <v>9</v>
      </c>
      <c r="X1066">
        <v>44.97</v>
      </c>
      <c r="Y1066">
        <v>1</v>
      </c>
      <c r="Z1066" t="s">
        <v>393</v>
      </c>
      <c r="AA1066" t="s">
        <v>2345</v>
      </c>
      <c r="AF1066" s="4"/>
      <c r="AG1066" s="4"/>
      <c r="AH1066" t="s">
        <v>78</v>
      </c>
      <c r="AI1066" t="s">
        <v>240</v>
      </c>
      <c r="AJ1066" t="s">
        <v>610</v>
      </c>
      <c r="AK1066" t="s">
        <v>1162</v>
      </c>
      <c r="AL1066" t="s">
        <v>67</v>
      </c>
      <c r="AM1066" t="s">
        <v>67</v>
      </c>
      <c r="AN1066" t="s">
        <v>1548</v>
      </c>
      <c r="AO1066" t="s">
        <v>393</v>
      </c>
      <c r="AP1066" t="s">
        <v>2345</v>
      </c>
    </row>
    <row r="1067" spans="1:42" x14ac:dyDescent="0.25">
      <c r="A1067">
        <v>732</v>
      </c>
      <c r="B1067">
        <v>16</v>
      </c>
      <c r="C1067" s="4">
        <v>44160</v>
      </c>
      <c r="D1067">
        <v>2</v>
      </c>
      <c r="E1067" t="s">
        <v>38</v>
      </c>
      <c r="F1067" t="s">
        <v>49</v>
      </c>
      <c r="G1067" t="s">
        <v>55</v>
      </c>
      <c r="H1067" t="s">
        <v>57</v>
      </c>
      <c r="I1067" s="4">
        <v>44009</v>
      </c>
      <c r="J1067">
        <v>8</v>
      </c>
      <c r="K1067" t="s">
        <v>60</v>
      </c>
      <c r="L1067" s="4">
        <v>44000</v>
      </c>
      <c r="M1067" s="4">
        <v>44073</v>
      </c>
      <c r="N1067">
        <v>1</v>
      </c>
      <c r="O1067" t="s">
        <v>105</v>
      </c>
      <c r="P1067" t="s">
        <v>267</v>
      </c>
      <c r="Q1067">
        <v>2</v>
      </c>
      <c r="R1067" t="s">
        <v>804</v>
      </c>
      <c r="S1067" t="s">
        <v>1311</v>
      </c>
      <c r="T1067" t="s">
        <v>1858</v>
      </c>
      <c r="U1067" t="s">
        <v>180</v>
      </c>
      <c r="V1067" t="s">
        <v>1869</v>
      </c>
      <c r="W1067">
        <v>83.67</v>
      </c>
      <c r="X1067">
        <v>44.97</v>
      </c>
      <c r="Y1067">
        <v>2</v>
      </c>
      <c r="Z1067" t="s">
        <v>2112</v>
      </c>
      <c r="AA1067" t="s">
        <v>2383</v>
      </c>
      <c r="AF1067" s="4"/>
      <c r="AG1067" s="4"/>
      <c r="AH1067" t="s">
        <v>79</v>
      </c>
      <c r="AI1067" t="s">
        <v>241</v>
      </c>
      <c r="AJ1067" t="s">
        <v>694</v>
      </c>
      <c r="AK1067" t="s">
        <v>1087</v>
      </c>
      <c r="AL1067" t="s">
        <v>1652</v>
      </c>
      <c r="AM1067" t="s">
        <v>80</v>
      </c>
      <c r="AN1067" t="s">
        <v>1548</v>
      </c>
      <c r="AO1067" t="s">
        <v>86</v>
      </c>
      <c r="AP1067" t="s">
        <v>2350</v>
      </c>
    </row>
    <row r="1068" spans="1:42" x14ac:dyDescent="0.25">
      <c r="A1068">
        <v>732</v>
      </c>
      <c r="B1068">
        <v>16</v>
      </c>
      <c r="C1068" s="4">
        <v>44160</v>
      </c>
      <c r="D1068">
        <v>2</v>
      </c>
      <c r="E1068" t="s">
        <v>38</v>
      </c>
      <c r="F1068" t="s">
        <v>49</v>
      </c>
      <c r="G1068" t="s">
        <v>55</v>
      </c>
      <c r="H1068" t="s">
        <v>57</v>
      </c>
      <c r="I1068" s="4">
        <v>44009</v>
      </c>
      <c r="J1068">
        <v>8</v>
      </c>
      <c r="K1068" t="s">
        <v>60</v>
      </c>
      <c r="L1068" s="4">
        <v>44000</v>
      </c>
      <c r="M1068" s="4">
        <v>44073</v>
      </c>
      <c r="N1068">
        <v>1</v>
      </c>
      <c r="O1068" t="s">
        <v>105</v>
      </c>
      <c r="P1068" t="s">
        <v>267</v>
      </c>
      <c r="Q1068">
        <v>2</v>
      </c>
      <c r="R1068" t="s">
        <v>804</v>
      </c>
      <c r="S1068" t="s">
        <v>1311</v>
      </c>
      <c r="T1068" t="s">
        <v>1858</v>
      </c>
      <c r="U1068" t="s">
        <v>180</v>
      </c>
      <c r="V1068" t="s">
        <v>1869</v>
      </c>
      <c r="W1068">
        <v>83.67</v>
      </c>
      <c r="X1068">
        <v>44.97</v>
      </c>
      <c r="Y1068">
        <v>2</v>
      </c>
      <c r="Z1068" t="s">
        <v>2112</v>
      </c>
      <c r="AA1068" t="s">
        <v>2383</v>
      </c>
      <c r="AF1068" s="4"/>
      <c r="AG1068" s="4"/>
      <c r="AH1068" t="s">
        <v>79</v>
      </c>
      <c r="AI1068" t="s">
        <v>241</v>
      </c>
      <c r="AJ1068" t="s">
        <v>521</v>
      </c>
      <c r="AK1068" t="s">
        <v>1078</v>
      </c>
      <c r="AL1068" t="s">
        <v>1611</v>
      </c>
      <c r="AM1068" t="s">
        <v>69</v>
      </c>
      <c r="AN1068" t="s">
        <v>1548</v>
      </c>
      <c r="AO1068" t="s">
        <v>455</v>
      </c>
      <c r="AP1068" t="s">
        <v>2340</v>
      </c>
    </row>
    <row r="1069" spans="1:42" x14ac:dyDescent="0.25">
      <c r="A1069">
        <v>733</v>
      </c>
      <c r="B1069">
        <v>162</v>
      </c>
      <c r="C1069" s="4">
        <v>44162</v>
      </c>
      <c r="D1069">
        <v>11</v>
      </c>
      <c r="E1069" t="s">
        <v>37</v>
      </c>
      <c r="F1069" t="s">
        <v>48</v>
      </c>
      <c r="G1069" t="s">
        <v>55</v>
      </c>
      <c r="H1069" t="s">
        <v>58</v>
      </c>
      <c r="I1069" s="4">
        <v>43672</v>
      </c>
      <c r="J1069">
        <v>1</v>
      </c>
      <c r="K1069" t="s">
        <v>61</v>
      </c>
      <c r="L1069" s="4">
        <v>43615</v>
      </c>
      <c r="M1069" s="4">
        <v>43830</v>
      </c>
      <c r="N1069">
        <v>1</v>
      </c>
      <c r="O1069" t="s">
        <v>80</v>
      </c>
      <c r="P1069" t="s">
        <v>242</v>
      </c>
      <c r="Q1069">
        <v>1</v>
      </c>
      <c r="R1069" t="s">
        <v>619</v>
      </c>
      <c r="S1069" t="s">
        <v>1016</v>
      </c>
      <c r="T1069" t="s">
        <v>1695</v>
      </c>
      <c r="U1069" t="s">
        <v>80</v>
      </c>
      <c r="V1069" t="s">
        <v>1548</v>
      </c>
      <c r="W1069">
        <v>123.98</v>
      </c>
      <c r="X1069">
        <v>29.98</v>
      </c>
      <c r="Y1069">
        <v>1</v>
      </c>
      <c r="Z1069" t="s">
        <v>70</v>
      </c>
      <c r="AA1069" t="s">
        <v>2341</v>
      </c>
      <c r="AF1069" s="4"/>
      <c r="AG1069" s="4"/>
      <c r="AH1069" t="s">
        <v>80</v>
      </c>
      <c r="AI1069" t="s">
        <v>242</v>
      </c>
      <c r="AJ1069" t="s">
        <v>619</v>
      </c>
      <c r="AK1069" t="s">
        <v>1016</v>
      </c>
      <c r="AL1069" t="s">
        <v>1695</v>
      </c>
      <c r="AM1069" t="s">
        <v>80</v>
      </c>
      <c r="AN1069" t="s">
        <v>1548</v>
      </c>
      <c r="AO1069" t="s">
        <v>70</v>
      </c>
      <c r="AP1069" t="s">
        <v>2341</v>
      </c>
    </row>
    <row r="1070" spans="1:42" x14ac:dyDescent="0.25">
      <c r="A1070">
        <v>734</v>
      </c>
      <c r="B1070">
        <v>171</v>
      </c>
      <c r="C1070" s="4">
        <v>44162</v>
      </c>
      <c r="D1070">
        <v>11</v>
      </c>
      <c r="E1070" t="s">
        <v>37</v>
      </c>
      <c r="F1070" t="s">
        <v>48</v>
      </c>
      <c r="G1070" t="s">
        <v>55</v>
      </c>
      <c r="H1070" t="s">
        <v>58</v>
      </c>
      <c r="I1070" s="4">
        <v>44132</v>
      </c>
      <c r="J1070">
        <v>10</v>
      </c>
      <c r="K1070" t="s">
        <v>61</v>
      </c>
      <c r="L1070" s="4">
        <v>44055</v>
      </c>
      <c r="M1070" s="4">
        <v>44196</v>
      </c>
      <c r="N1070">
        <v>1</v>
      </c>
      <c r="O1070" t="s">
        <v>90</v>
      </c>
      <c r="P1070" t="s">
        <v>252</v>
      </c>
      <c r="Q1070">
        <v>1</v>
      </c>
      <c r="R1070" t="s">
        <v>427</v>
      </c>
      <c r="S1070" t="s">
        <v>989</v>
      </c>
      <c r="T1070" t="s">
        <v>1522</v>
      </c>
      <c r="U1070" t="s">
        <v>69</v>
      </c>
      <c r="V1070" t="s">
        <v>1562</v>
      </c>
      <c r="W1070">
        <v>81.99</v>
      </c>
      <c r="X1070">
        <v>9.99</v>
      </c>
      <c r="Y1070">
        <v>1</v>
      </c>
      <c r="Z1070" t="s">
        <v>645</v>
      </c>
      <c r="AA1070" t="s">
        <v>2347</v>
      </c>
      <c r="AF1070" s="4"/>
      <c r="AG1070" s="4"/>
      <c r="AH1070" t="s">
        <v>90</v>
      </c>
      <c r="AI1070" t="s">
        <v>252</v>
      </c>
      <c r="AJ1070" t="s">
        <v>427</v>
      </c>
      <c r="AK1070" t="s">
        <v>989</v>
      </c>
      <c r="AL1070" t="s">
        <v>1522</v>
      </c>
      <c r="AM1070" t="s">
        <v>69</v>
      </c>
      <c r="AN1070" t="s">
        <v>1562</v>
      </c>
      <c r="AO1070" t="s">
        <v>645</v>
      </c>
      <c r="AP1070" t="s">
        <v>2347</v>
      </c>
    </row>
    <row r="1071" spans="1:42" x14ac:dyDescent="0.25">
      <c r="A1071">
        <v>735</v>
      </c>
      <c r="B1071">
        <v>266</v>
      </c>
      <c r="C1071" s="4">
        <v>44162</v>
      </c>
      <c r="D1071">
        <v>10</v>
      </c>
      <c r="E1071" t="s">
        <v>42</v>
      </c>
      <c r="F1071" t="s">
        <v>53</v>
      </c>
      <c r="G1071" t="s">
        <v>55</v>
      </c>
      <c r="H1071" t="s">
        <v>57</v>
      </c>
      <c r="I1071" s="4">
        <v>43673</v>
      </c>
      <c r="J1071">
        <v>2</v>
      </c>
      <c r="K1071" t="s">
        <v>60</v>
      </c>
      <c r="L1071" s="4">
        <v>43615</v>
      </c>
      <c r="M1071" s="4">
        <v>43830</v>
      </c>
      <c r="N1071">
        <v>1</v>
      </c>
      <c r="O1071" t="s">
        <v>80</v>
      </c>
      <c r="P1071" t="s">
        <v>242</v>
      </c>
      <c r="Q1071">
        <v>1</v>
      </c>
      <c r="R1071" t="s">
        <v>558</v>
      </c>
      <c r="S1071" t="s">
        <v>1118</v>
      </c>
      <c r="T1071" t="s">
        <v>1548</v>
      </c>
      <c r="U1071" t="s">
        <v>80</v>
      </c>
      <c r="V1071" t="s">
        <v>1548</v>
      </c>
      <c r="W1071">
        <v>29.98</v>
      </c>
      <c r="X1071">
        <v>29.98</v>
      </c>
      <c r="Y1071">
        <v>1</v>
      </c>
      <c r="Z1071" t="s">
        <v>79</v>
      </c>
      <c r="AA1071" t="s">
        <v>2349</v>
      </c>
      <c r="AF1071" s="4"/>
      <c r="AG1071" s="4"/>
      <c r="AH1071" t="s">
        <v>80</v>
      </c>
      <c r="AI1071" t="s">
        <v>242</v>
      </c>
      <c r="AJ1071" t="s">
        <v>558</v>
      </c>
      <c r="AK1071" t="s">
        <v>1118</v>
      </c>
      <c r="AL1071" t="s">
        <v>1548</v>
      </c>
      <c r="AM1071" t="s">
        <v>80</v>
      </c>
      <c r="AN1071" t="s">
        <v>1548</v>
      </c>
      <c r="AO1071" t="s">
        <v>79</v>
      </c>
      <c r="AP1071" t="s">
        <v>2349</v>
      </c>
    </row>
    <row r="1072" spans="1:42" x14ac:dyDescent="0.25">
      <c r="A1072">
        <v>736</v>
      </c>
      <c r="B1072">
        <v>349</v>
      </c>
      <c r="C1072" s="4">
        <v>44162</v>
      </c>
      <c r="D1072">
        <v>1</v>
      </c>
      <c r="E1072" t="s">
        <v>39</v>
      </c>
      <c r="F1072" t="s">
        <v>50</v>
      </c>
      <c r="G1072" t="s">
        <v>55</v>
      </c>
      <c r="H1072" t="s">
        <v>57</v>
      </c>
      <c r="I1072" s="4">
        <v>43494</v>
      </c>
      <c r="J1072">
        <v>1</v>
      </c>
      <c r="L1072" s="4"/>
      <c r="M1072" s="4"/>
      <c r="N1072">
        <v>1</v>
      </c>
      <c r="O1072" t="s">
        <v>67</v>
      </c>
      <c r="P1072" t="s">
        <v>229</v>
      </c>
      <c r="Q1072">
        <v>1</v>
      </c>
      <c r="R1072" t="s">
        <v>391</v>
      </c>
      <c r="S1072" t="s">
        <v>953</v>
      </c>
      <c r="T1072" t="s">
        <v>1487</v>
      </c>
      <c r="U1072" t="s">
        <v>69</v>
      </c>
      <c r="V1072" t="s">
        <v>1562</v>
      </c>
      <c r="W1072">
        <v>29.95</v>
      </c>
      <c r="X1072">
        <v>9.99</v>
      </c>
      <c r="Y1072">
        <v>1</v>
      </c>
      <c r="Z1072" t="s">
        <v>90</v>
      </c>
      <c r="AA1072" t="s">
        <v>2328</v>
      </c>
      <c r="AF1072" s="4"/>
      <c r="AG1072" s="4"/>
      <c r="AH1072" t="s">
        <v>67</v>
      </c>
      <c r="AI1072" t="s">
        <v>229</v>
      </c>
      <c r="AJ1072" t="s">
        <v>391</v>
      </c>
      <c r="AK1072" t="s">
        <v>953</v>
      </c>
      <c r="AL1072" t="s">
        <v>1487</v>
      </c>
      <c r="AM1072" t="s">
        <v>69</v>
      </c>
      <c r="AN1072" t="s">
        <v>1562</v>
      </c>
      <c r="AO1072" t="s">
        <v>90</v>
      </c>
      <c r="AP1072" t="s">
        <v>2328</v>
      </c>
    </row>
    <row r="1073" spans="1:42" x14ac:dyDescent="0.25">
      <c r="A1073">
        <v>737</v>
      </c>
      <c r="B1073">
        <v>24</v>
      </c>
      <c r="C1073" s="4">
        <v>44163</v>
      </c>
      <c r="D1073">
        <v>7</v>
      </c>
      <c r="E1073" t="s">
        <v>35</v>
      </c>
      <c r="F1073" t="s">
        <v>46</v>
      </c>
      <c r="G1073" t="s">
        <v>55</v>
      </c>
      <c r="H1073" t="s">
        <v>58</v>
      </c>
      <c r="I1073" s="4">
        <v>44163</v>
      </c>
      <c r="J1073">
        <v>10</v>
      </c>
      <c r="K1073" t="s">
        <v>61</v>
      </c>
      <c r="L1073" s="4">
        <v>44055</v>
      </c>
      <c r="M1073" s="4">
        <v>44196</v>
      </c>
      <c r="N1073">
        <v>1</v>
      </c>
      <c r="O1073" t="s">
        <v>69</v>
      </c>
      <c r="P1073" t="s">
        <v>231</v>
      </c>
      <c r="Q1073">
        <v>1</v>
      </c>
      <c r="R1073" t="s">
        <v>425</v>
      </c>
      <c r="S1073" t="s">
        <v>987</v>
      </c>
      <c r="T1073" t="s">
        <v>1520</v>
      </c>
      <c r="U1073" t="s">
        <v>67</v>
      </c>
      <c r="V1073" t="s">
        <v>1577</v>
      </c>
      <c r="W1073">
        <v>398.97</v>
      </c>
      <c r="X1073">
        <v>74.97</v>
      </c>
      <c r="Y1073">
        <v>1</v>
      </c>
      <c r="Z1073" t="s">
        <v>78</v>
      </c>
      <c r="AA1073" t="s">
        <v>2330</v>
      </c>
      <c r="AF1073" s="4"/>
      <c r="AG1073" s="4"/>
      <c r="AH1073" t="s">
        <v>69</v>
      </c>
      <c r="AI1073" t="s">
        <v>231</v>
      </c>
      <c r="AJ1073" t="s">
        <v>425</v>
      </c>
      <c r="AK1073" t="s">
        <v>987</v>
      </c>
      <c r="AL1073" t="s">
        <v>1520</v>
      </c>
      <c r="AM1073" t="s">
        <v>67</v>
      </c>
      <c r="AN1073" t="s">
        <v>1577</v>
      </c>
      <c r="AO1073" t="s">
        <v>78</v>
      </c>
      <c r="AP1073" t="s">
        <v>2330</v>
      </c>
    </row>
    <row r="1074" spans="1:42" x14ac:dyDescent="0.25">
      <c r="A1074">
        <v>738</v>
      </c>
      <c r="B1074">
        <v>143</v>
      </c>
      <c r="C1074" s="4">
        <v>44163</v>
      </c>
      <c r="D1074">
        <v>9</v>
      </c>
      <c r="E1074" t="s">
        <v>41</v>
      </c>
      <c r="F1074" t="s">
        <v>52</v>
      </c>
      <c r="G1074" t="s">
        <v>56</v>
      </c>
      <c r="H1074" t="s">
        <v>58</v>
      </c>
      <c r="I1074" s="4">
        <v>43825</v>
      </c>
      <c r="J1074">
        <v>3</v>
      </c>
      <c r="K1074" t="s">
        <v>59</v>
      </c>
      <c r="L1074" s="4">
        <v>43615</v>
      </c>
      <c r="M1074" s="4">
        <v>43830</v>
      </c>
      <c r="N1074">
        <v>1</v>
      </c>
      <c r="O1074" t="s">
        <v>67</v>
      </c>
      <c r="P1074" t="s">
        <v>229</v>
      </c>
      <c r="Q1074">
        <v>1</v>
      </c>
      <c r="R1074" t="s">
        <v>557</v>
      </c>
      <c r="S1074" t="s">
        <v>1030</v>
      </c>
      <c r="T1074" t="s">
        <v>1513</v>
      </c>
      <c r="U1074" t="s">
        <v>80</v>
      </c>
      <c r="V1074" t="s">
        <v>1548</v>
      </c>
      <c r="W1074">
        <v>59.98</v>
      </c>
      <c r="X1074">
        <v>29.98</v>
      </c>
      <c r="Y1074">
        <v>1</v>
      </c>
      <c r="Z1074" t="s">
        <v>652</v>
      </c>
      <c r="AA1074" t="s">
        <v>2352</v>
      </c>
      <c r="AF1074" s="4"/>
      <c r="AG1074" s="4"/>
      <c r="AH1074" t="s">
        <v>67</v>
      </c>
      <c r="AI1074" t="s">
        <v>229</v>
      </c>
      <c r="AJ1074" t="s">
        <v>557</v>
      </c>
      <c r="AK1074" t="s">
        <v>1030</v>
      </c>
      <c r="AL1074" t="s">
        <v>1513</v>
      </c>
      <c r="AM1074" t="s">
        <v>80</v>
      </c>
      <c r="AN1074" t="s">
        <v>1548</v>
      </c>
      <c r="AO1074" t="s">
        <v>652</v>
      </c>
      <c r="AP1074" t="s">
        <v>2352</v>
      </c>
    </row>
    <row r="1075" spans="1:42" x14ac:dyDescent="0.25">
      <c r="A1075">
        <v>739</v>
      </c>
      <c r="B1075">
        <v>269</v>
      </c>
      <c r="C1075" s="4">
        <v>44163</v>
      </c>
      <c r="D1075">
        <v>10</v>
      </c>
      <c r="E1075" t="s">
        <v>42</v>
      </c>
      <c r="F1075" t="s">
        <v>53</v>
      </c>
      <c r="G1075" t="s">
        <v>55</v>
      </c>
      <c r="H1075" t="s">
        <v>58</v>
      </c>
      <c r="I1075" s="4">
        <v>43899</v>
      </c>
      <c r="J1075">
        <v>5</v>
      </c>
      <c r="K1075" t="s">
        <v>60</v>
      </c>
      <c r="L1075" s="4">
        <v>43831</v>
      </c>
      <c r="M1075" s="4">
        <v>43921</v>
      </c>
      <c r="N1075">
        <v>1</v>
      </c>
      <c r="O1075" t="s">
        <v>86</v>
      </c>
      <c r="P1075" t="s">
        <v>248</v>
      </c>
      <c r="Q1075">
        <v>1</v>
      </c>
      <c r="R1075" t="s">
        <v>441</v>
      </c>
      <c r="S1075" t="s">
        <v>1003</v>
      </c>
      <c r="T1075" t="s">
        <v>1535</v>
      </c>
      <c r="U1075" t="s">
        <v>67</v>
      </c>
      <c r="V1075" t="s">
        <v>1577</v>
      </c>
      <c r="W1075">
        <v>131.97</v>
      </c>
      <c r="X1075">
        <v>74.97</v>
      </c>
      <c r="Y1075">
        <v>1</v>
      </c>
      <c r="Z1075" t="s">
        <v>530</v>
      </c>
      <c r="AA1075" t="s">
        <v>2367</v>
      </c>
      <c r="AF1075" s="4"/>
      <c r="AG1075" s="4"/>
      <c r="AH1075" t="s">
        <v>86</v>
      </c>
      <c r="AI1075" t="s">
        <v>248</v>
      </c>
      <c r="AJ1075" t="s">
        <v>441</v>
      </c>
      <c r="AK1075" t="s">
        <v>2640</v>
      </c>
      <c r="AL1075" t="s">
        <v>1535</v>
      </c>
      <c r="AM1075" t="s">
        <v>67</v>
      </c>
      <c r="AN1075" t="s">
        <v>1577</v>
      </c>
      <c r="AO1075" t="s">
        <v>530</v>
      </c>
      <c r="AP1075" t="s">
        <v>2367</v>
      </c>
    </row>
    <row r="1076" spans="1:42" x14ac:dyDescent="0.25">
      <c r="A1076">
        <v>739</v>
      </c>
      <c r="B1076">
        <v>269</v>
      </c>
      <c r="C1076" s="4">
        <v>44163</v>
      </c>
      <c r="D1076">
        <v>10</v>
      </c>
      <c r="E1076" t="s">
        <v>42</v>
      </c>
      <c r="F1076" t="s">
        <v>53</v>
      </c>
      <c r="G1076" t="s">
        <v>55</v>
      </c>
      <c r="H1076" t="s">
        <v>58</v>
      </c>
      <c r="I1076" s="4">
        <v>43899</v>
      </c>
      <c r="J1076">
        <v>5</v>
      </c>
      <c r="K1076" t="s">
        <v>60</v>
      </c>
      <c r="L1076" s="4">
        <v>43831</v>
      </c>
      <c r="M1076" s="4">
        <v>43921</v>
      </c>
      <c r="N1076">
        <v>1</v>
      </c>
      <c r="O1076" t="s">
        <v>86</v>
      </c>
      <c r="P1076" t="s">
        <v>248</v>
      </c>
      <c r="Q1076">
        <v>1</v>
      </c>
      <c r="R1076" t="s">
        <v>441</v>
      </c>
      <c r="S1076" t="s">
        <v>1003</v>
      </c>
      <c r="T1076" t="s">
        <v>1535</v>
      </c>
      <c r="U1076" t="s">
        <v>67</v>
      </c>
      <c r="V1076" t="s">
        <v>1577</v>
      </c>
      <c r="W1076">
        <v>131.97</v>
      </c>
      <c r="X1076">
        <v>74.97</v>
      </c>
      <c r="Y1076">
        <v>1</v>
      </c>
      <c r="Z1076" t="s">
        <v>530</v>
      </c>
      <c r="AA1076" t="s">
        <v>2367</v>
      </c>
      <c r="AF1076" s="4"/>
      <c r="AG1076" s="4"/>
      <c r="AK1076" t="s">
        <v>2641</v>
      </c>
    </row>
    <row r="1077" spans="1:42" x14ac:dyDescent="0.25">
      <c r="A1077">
        <v>740</v>
      </c>
      <c r="B1077">
        <v>184</v>
      </c>
      <c r="C1077" s="4">
        <v>44164</v>
      </c>
      <c r="D1077">
        <v>3</v>
      </c>
      <c r="E1077" t="s">
        <v>34</v>
      </c>
      <c r="F1077" t="s">
        <v>45</v>
      </c>
      <c r="G1077" t="s">
        <v>55</v>
      </c>
      <c r="H1077" t="s">
        <v>58</v>
      </c>
      <c r="I1077" s="4">
        <v>43725</v>
      </c>
      <c r="J1077">
        <v>3</v>
      </c>
      <c r="K1077" t="s">
        <v>59</v>
      </c>
      <c r="L1077" s="4">
        <v>43615</v>
      </c>
      <c r="M1077" s="4">
        <v>43830</v>
      </c>
      <c r="N1077">
        <v>1</v>
      </c>
      <c r="O1077" t="s">
        <v>67</v>
      </c>
      <c r="P1077" t="s">
        <v>229</v>
      </c>
      <c r="Q1077">
        <v>1</v>
      </c>
      <c r="R1077" t="s">
        <v>710</v>
      </c>
      <c r="S1077" t="s">
        <v>1251</v>
      </c>
      <c r="T1077" t="s">
        <v>1517</v>
      </c>
      <c r="U1077" t="s">
        <v>69</v>
      </c>
      <c r="V1077" t="s">
        <v>1548</v>
      </c>
      <c r="W1077">
        <v>19.989999999999998</v>
      </c>
      <c r="X1077">
        <v>14.99</v>
      </c>
      <c r="Y1077">
        <v>1</v>
      </c>
      <c r="Z1077" t="s">
        <v>90</v>
      </c>
      <c r="AA1077" t="s">
        <v>2328</v>
      </c>
      <c r="AF1077" s="4"/>
      <c r="AG1077" s="4"/>
      <c r="AH1077" t="s">
        <v>67</v>
      </c>
      <c r="AI1077" t="s">
        <v>229</v>
      </c>
      <c r="AJ1077" t="s">
        <v>710</v>
      </c>
      <c r="AK1077" t="s">
        <v>1251</v>
      </c>
      <c r="AL1077" t="s">
        <v>1517</v>
      </c>
      <c r="AM1077" t="s">
        <v>69</v>
      </c>
      <c r="AN1077" t="s">
        <v>1548</v>
      </c>
      <c r="AO1077" t="s">
        <v>90</v>
      </c>
      <c r="AP1077" t="s">
        <v>2328</v>
      </c>
    </row>
    <row r="1078" spans="1:42" x14ac:dyDescent="0.25">
      <c r="A1078">
        <v>741</v>
      </c>
      <c r="B1078">
        <v>119</v>
      </c>
      <c r="C1078" s="4">
        <v>44165</v>
      </c>
      <c r="D1078">
        <v>6</v>
      </c>
      <c r="E1078" t="s">
        <v>33</v>
      </c>
      <c r="F1078" t="s">
        <v>44</v>
      </c>
      <c r="G1078" t="s">
        <v>56</v>
      </c>
      <c r="H1078" t="s">
        <v>57</v>
      </c>
      <c r="I1078" s="4">
        <v>43957</v>
      </c>
      <c r="J1078">
        <v>7</v>
      </c>
      <c r="K1078" t="s">
        <v>61</v>
      </c>
      <c r="L1078" s="4">
        <v>43915</v>
      </c>
      <c r="M1078" s="4">
        <v>44012</v>
      </c>
      <c r="N1078">
        <v>1</v>
      </c>
      <c r="O1078" t="s">
        <v>67</v>
      </c>
      <c r="P1078" t="s">
        <v>229</v>
      </c>
      <c r="Q1078">
        <v>1</v>
      </c>
      <c r="R1078" t="s">
        <v>805</v>
      </c>
      <c r="S1078" t="s">
        <v>1342</v>
      </c>
      <c r="T1078" t="s">
        <v>1859</v>
      </c>
      <c r="U1078" t="s">
        <v>69</v>
      </c>
      <c r="V1078" t="s">
        <v>1548</v>
      </c>
      <c r="W1078">
        <v>139.99</v>
      </c>
      <c r="X1078">
        <v>14.99</v>
      </c>
      <c r="Y1078">
        <v>1</v>
      </c>
      <c r="Z1078" t="s">
        <v>872</v>
      </c>
      <c r="AA1078" t="s">
        <v>2388</v>
      </c>
      <c r="AF1078" s="4"/>
      <c r="AG1078" s="4"/>
      <c r="AH1078" t="s">
        <v>67</v>
      </c>
      <c r="AI1078" t="s">
        <v>229</v>
      </c>
      <c r="AJ1078" t="s">
        <v>805</v>
      </c>
      <c r="AK1078" t="s">
        <v>1342</v>
      </c>
      <c r="AL1078" t="s">
        <v>1859</v>
      </c>
      <c r="AM1078" t="s">
        <v>69</v>
      </c>
      <c r="AN1078" t="s">
        <v>1548</v>
      </c>
      <c r="AO1078" t="s">
        <v>872</v>
      </c>
      <c r="AP1078" t="s">
        <v>2388</v>
      </c>
    </row>
    <row r="1079" spans="1:42" x14ac:dyDescent="0.25">
      <c r="A1079">
        <v>742</v>
      </c>
      <c r="B1079">
        <v>417</v>
      </c>
      <c r="C1079" s="4">
        <v>44166</v>
      </c>
      <c r="D1079">
        <v>3</v>
      </c>
      <c r="E1079" t="s">
        <v>34</v>
      </c>
      <c r="F1079" t="s">
        <v>45</v>
      </c>
      <c r="G1079" t="s">
        <v>56</v>
      </c>
      <c r="H1079" t="s">
        <v>57</v>
      </c>
      <c r="I1079" s="4">
        <v>43917</v>
      </c>
      <c r="J1079">
        <v>7</v>
      </c>
      <c r="K1079" t="s">
        <v>61</v>
      </c>
      <c r="L1079" s="4">
        <v>43915</v>
      </c>
      <c r="M1079" s="4">
        <v>44012</v>
      </c>
      <c r="N1079">
        <v>1</v>
      </c>
      <c r="O1079" t="s">
        <v>90</v>
      </c>
      <c r="P1079" t="s">
        <v>252</v>
      </c>
      <c r="Q1079">
        <v>1</v>
      </c>
      <c r="R1079" t="s">
        <v>90</v>
      </c>
      <c r="S1079" t="s">
        <v>1040</v>
      </c>
      <c r="T1079" t="s">
        <v>1598</v>
      </c>
      <c r="U1079" t="s">
        <v>69</v>
      </c>
      <c r="V1079" t="s">
        <v>1562</v>
      </c>
      <c r="W1079">
        <v>219.99</v>
      </c>
      <c r="X1079">
        <v>9.99</v>
      </c>
      <c r="Y1079">
        <v>1</v>
      </c>
      <c r="Z1079" t="s">
        <v>410</v>
      </c>
      <c r="AA1079" t="s">
        <v>2359</v>
      </c>
      <c r="AF1079" s="4"/>
      <c r="AG1079" s="4"/>
      <c r="AH1079" t="s">
        <v>90</v>
      </c>
      <c r="AI1079" t="s">
        <v>252</v>
      </c>
      <c r="AJ1079" t="s">
        <v>90</v>
      </c>
      <c r="AK1079" t="s">
        <v>1040</v>
      </c>
      <c r="AL1079" t="s">
        <v>1598</v>
      </c>
      <c r="AM1079" t="s">
        <v>69</v>
      </c>
      <c r="AN1079" t="s">
        <v>1562</v>
      </c>
      <c r="AO1079" t="s">
        <v>410</v>
      </c>
      <c r="AP1079" t="s">
        <v>2359</v>
      </c>
    </row>
    <row r="1080" spans="1:42" x14ac:dyDescent="0.25">
      <c r="A1080">
        <v>743</v>
      </c>
      <c r="B1080">
        <v>257</v>
      </c>
      <c r="C1080" s="4">
        <v>44167</v>
      </c>
      <c r="D1080">
        <v>2</v>
      </c>
      <c r="E1080" t="s">
        <v>38</v>
      </c>
      <c r="F1080" t="s">
        <v>49</v>
      </c>
      <c r="G1080" t="s">
        <v>56</v>
      </c>
      <c r="H1080" t="s">
        <v>57</v>
      </c>
      <c r="I1080" s="4">
        <v>43662</v>
      </c>
      <c r="J1080">
        <v>2</v>
      </c>
      <c r="K1080" t="s">
        <v>60</v>
      </c>
      <c r="L1080" s="4">
        <v>43615</v>
      </c>
      <c r="M1080" s="4">
        <v>43830</v>
      </c>
      <c r="N1080">
        <v>2</v>
      </c>
      <c r="O1080" t="s">
        <v>118</v>
      </c>
      <c r="P1080" t="s">
        <v>280</v>
      </c>
      <c r="Q1080">
        <v>2</v>
      </c>
      <c r="R1080" t="s">
        <v>806</v>
      </c>
      <c r="S1080" t="s">
        <v>1343</v>
      </c>
      <c r="T1080" t="s">
        <v>1655</v>
      </c>
      <c r="U1080" t="s">
        <v>71</v>
      </c>
      <c r="V1080" t="s">
        <v>2039</v>
      </c>
      <c r="W1080">
        <v>169.99</v>
      </c>
      <c r="X1080">
        <v>24.98</v>
      </c>
      <c r="Y1080">
        <v>2</v>
      </c>
      <c r="Z1080" t="s">
        <v>2101</v>
      </c>
      <c r="AA1080" t="s">
        <v>2371</v>
      </c>
      <c r="AF1080" s="4"/>
      <c r="AG1080" s="4"/>
      <c r="AH1080" t="s">
        <v>90</v>
      </c>
      <c r="AI1080" t="s">
        <v>252</v>
      </c>
      <c r="AJ1080" t="s">
        <v>593</v>
      </c>
      <c r="AK1080" t="s">
        <v>1149</v>
      </c>
      <c r="AL1080" t="s">
        <v>1529</v>
      </c>
      <c r="AM1080" t="s">
        <v>69</v>
      </c>
      <c r="AN1080" t="s">
        <v>1562</v>
      </c>
      <c r="AO1080" t="s">
        <v>410</v>
      </c>
      <c r="AP1080" t="s">
        <v>2359</v>
      </c>
    </row>
    <row r="1081" spans="1:42" x14ac:dyDescent="0.25">
      <c r="A1081">
        <v>743</v>
      </c>
      <c r="B1081">
        <v>257</v>
      </c>
      <c r="C1081" s="4">
        <v>44167</v>
      </c>
      <c r="D1081">
        <v>2</v>
      </c>
      <c r="E1081" t="s">
        <v>38</v>
      </c>
      <c r="F1081" t="s">
        <v>49</v>
      </c>
      <c r="G1081" t="s">
        <v>56</v>
      </c>
      <c r="H1081" t="s">
        <v>57</v>
      </c>
      <c r="I1081" s="4">
        <v>43662</v>
      </c>
      <c r="J1081">
        <v>2</v>
      </c>
      <c r="K1081" t="s">
        <v>60</v>
      </c>
      <c r="L1081" s="4">
        <v>43615</v>
      </c>
      <c r="M1081" s="4">
        <v>43830</v>
      </c>
      <c r="N1081">
        <v>2</v>
      </c>
      <c r="O1081" t="s">
        <v>118</v>
      </c>
      <c r="P1081" t="s">
        <v>280</v>
      </c>
      <c r="Q1081">
        <v>2</v>
      </c>
      <c r="R1081" t="s">
        <v>806</v>
      </c>
      <c r="S1081" t="s">
        <v>1343</v>
      </c>
      <c r="T1081" t="s">
        <v>1655</v>
      </c>
      <c r="U1081" t="s">
        <v>71</v>
      </c>
      <c r="V1081" t="s">
        <v>2039</v>
      </c>
      <c r="W1081">
        <v>169.99</v>
      </c>
      <c r="X1081">
        <v>24.98</v>
      </c>
      <c r="Y1081">
        <v>2</v>
      </c>
      <c r="Z1081" t="s">
        <v>2101</v>
      </c>
      <c r="AA1081" t="s">
        <v>2371</v>
      </c>
      <c r="AF1081" s="4"/>
      <c r="AG1081" s="4"/>
      <c r="AH1081" t="s">
        <v>79</v>
      </c>
      <c r="AI1081" t="s">
        <v>241</v>
      </c>
      <c r="AJ1081" t="s">
        <v>403</v>
      </c>
      <c r="AK1081" t="s">
        <v>965</v>
      </c>
      <c r="AL1081" t="s">
        <v>422</v>
      </c>
      <c r="AM1081" t="s">
        <v>69</v>
      </c>
      <c r="AN1081" t="s">
        <v>1548</v>
      </c>
      <c r="AO1081" t="s">
        <v>455</v>
      </c>
      <c r="AP1081" t="s">
        <v>2340</v>
      </c>
    </row>
    <row r="1082" spans="1:42" x14ac:dyDescent="0.25">
      <c r="A1082">
        <v>744</v>
      </c>
      <c r="B1082">
        <v>63</v>
      </c>
      <c r="C1082" s="4">
        <v>44168</v>
      </c>
      <c r="D1082">
        <v>9</v>
      </c>
      <c r="E1082" t="s">
        <v>41</v>
      </c>
      <c r="F1082" t="s">
        <v>52</v>
      </c>
      <c r="G1082" t="s">
        <v>56</v>
      </c>
      <c r="H1082" t="s">
        <v>57</v>
      </c>
      <c r="I1082" s="4">
        <v>43739</v>
      </c>
      <c r="J1082">
        <v>2</v>
      </c>
      <c r="K1082" t="s">
        <v>60</v>
      </c>
      <c r="L1082" s="4">
        <v>43615</v>
      </c>
      <c r="M1082" s="4">
        <v>43830</v>
      </c>
      <c r="N1082">
        <v>1</v>
      </c>
      <c r="O1082" t="s">
        <v>90</v>
      </c>
      <c r="P1082" t="s">
        <v>252</v>
      </c>
      <c r="Q1082">
        <v>1</v>
      </c>
      <c r="R1082" t="s">
        <v>575</v>
      </c>
      <c r="S1082" t="s">
        <v>1133</v>
      </c>
      <c r="T1082" t="s">
        <v>1562</v>
      </c>
      <c r="U1082" t="s">
        <v>69</v>
      </c>
      <c r="V1082" t="s">
        <v>1562</v>
      </c>
      <c r="W1082">
        <v>9.99</v>
      </c>
      <c r="X1082">
        <v>9.99</v>
      </c>
      <c r="Y1082">
        <v>1</v>
      </c>
      <c r="Z1082" t="s">
        <v>645</v>
      </c>
      <c r="AA1082" t="s">
        <v>2347</v>
      </c>
      <c r="AF1082" s="4"/>
      <c r="AG1082" s="4"/>
      <c r="AH1082" t="s">
        <v>90</v>
      </c>
      <c r="AI1082" t="s">
        <v>252</v>
      </c>
      <c r="AJ1082" t="s">
        <v>575</v>
      </c>
      <c r="AK1082" t="s">
        <v>1133</v>
      </c>
      <c r="AL1082" t="s">
        <v>1562</v>
      </c>
      <c r="AM1082" t="s">
        <v>69</v>
      </c>
      <c r="AN1082" t="s">
        <v>1562</v>
      </c>
      <c r="AO1082" t="s">
        <v>645</v>
      </c>
      <c r="AP1082" t="s">
        <v>2347</v>
      </c>
    </row>
    <row r="1083" spans="1:42" x14ac:dyDescent="0.25">
      <c r="A1083">
        <v>745</v>
      </c>
      <c r="B1083">
        <v>72</v>
      </c>
      <c r="C1083" s="4">
        <v>44169</v>
      </c>
      <c r="D1083">
        <v>4</v>
      </c>
      <c r="E1083" t="s">
        <v>40</v>
      </c>
      <c r="F1083" t="s">
        <v>51</v>
      </c>
      <c r="G1083" t="s">
        <v>55</v>
      </c>
      <c r="H1083" t="s">
        <v>57</v>
      </c>
      <c r="I1083" s="4">
        <v>44100</v>
      </c>
      <c r="J1083">
        <v>10</v>
      </c>
      <c r="K1083" t="s">
        <v>61</v>
      </c>
      <c r="L1083" s="4">
        <v>44055</v>
      </c>
      <c r="M1083" s="4">
        <v>44196</v>
      </c>
      <c r="N1083">
        <v>1</v>
      </c>
      <c r="O1083" t="s">
        <v>78</v>
      </c>
      <c r="P1083" t="s">
        <v>240</v>
      </c>
      <c r="Q1083">
        <v>1</v>
      </c>
      <c r="R1083" t="s">
        <v>668</v>
      </c>
      <c r="S1083" t="s">
        <v>1212</v>
      </c>
      <c r="T1083" t="s">
        <v>1735</v>
      </c>
      <c r="U1083" t="s">
        <v>69</v>
      </c>
      <c r="V1083" t="s">
        <v>1548</v>
      </c>
      <c r="W1083">
        <v>149.99</v>
      </c>
      <c r="X1083">
        <v>14.99</v>
      </c>
      <c r="Y1083">
        <v>1</v>
      </c>
      <c r="Z1083" t="s">
        <v>393</v>
      </c>
      <c r="AA1083" t="s">
        <v>2345</v>
      </c>
      <c r="AF1083" s="4"/>
      <c r="AG1083" s="4"/>
      <c r="AH1083" t="s">
        <v>78</v>
      </c>
      <c r="AI1083" t="s">
        <v>240</v>
      </c>
      <c r="AJ1083" t="s">
        <v>668</v>
      </c>
      <c r="AK1083" t="s">
        <v>1212</v>
      </c>
      <c r="AL1083" t="s">
        <v>1735</v>
      </c>
      <c r="AM1083" t="s">
        <v>69</v>
      </c>
      <c r="AN1083" t="s">
        <v>1548</v>
      </c>
      <c r="AO1083" t="s">
        <v>393</v>
      </c>
      <c r="AP1083" t="s">
        <v>2345</v>
      </c>
    </row>
    <row r="1084" spans="1:42" x14ac:dyDescent="0.25">
      <c r="A1084">
        <v>746</v>
      </c>
      <c r="B1084">
        <v>186</v>
      </c>
      <c r="C1084" s="4">
        <v>44169</v>
      </c>
      <c r="D1084">
        <v>5</v>
      </c>
      <c r="E1084" t="s">
        <v>36</v>
      </c>
      <c r="F1084" t="s">
        <v>47</v>
      </c>
      <c r="G1084" t="s">
        <v>56</v>
      </c>
      <c r="H1084" t="s">
        <v>58</v>
      </c>
      <c r="I1084" s="4">
        <v>43817</v>
      </c>
      <c r="J1084">
        <v>2</v>
      </c>
      <c r="K1084" t="s">
        <v>60</v>
      </c>
      <c r="L1084" s="4">
        <v>43615</v>
      </c>
      <c r="M1084" s="4">
        <v>43830</v>
      </c>
      <c r="N1084">
        <v>3</v>
      </c>
      <c r="O1084" t="s">
        <v>192</v>
      </c>
      <c r="P1084" t="s">
        <v>354</v>
      </c>
      <c r="Q1084">
        <v>3</v>
      </c>
      <c r="R1084" t="s">
        <v>807</v>
      </c>
      <c r="S1084" t="s">
        <v>1344</v>
      </c>
      <c r="T1084" t="s">
        <v>1860</v>
      </c>
      <c r="U1084" t="s">
        <v>2002</v>
      </c>
      <c r="V1084" t="s">
        <v>2066</v>
      </c>
      <c r="W1084">
        <v>1559.93</v>
      </c>
      <c r="X1084">
        <v>124.94</v>
      </c>
      <c r="Y1084">
        <v>3</v>
      </c>
      <c r="Z1084" t="s">
        <v>2257</v>
      </c>
      <c r="AA1084" t="s">
        <v>2553</v>
      </c>
      <c r="AF1084" s="4"/>
      <c r="AG1084" s="4"/>
      <c r="AH1084" t="s">
        <v>69</v>
      </c>
      <c r="AI1084" t="s">
        <v>231</v>
      </c>
      <c r="AJ1084" t="s">
        <v>565</v>
      </c>
      <c r="AK1084" t="s">
        <v>1125</v>
      </c>
      <c r="AL1084" t="s">
        <v>1648</v>
      </c>
      <c r="AM1084" t="s">
        <v>67</v>
      </c>
      <c r="AN1084" t="s">
        <v>1577</v>
      </c>
      <c r="AO1084" t="s">
        <v>78</v>
      </c>
      <c r="AP1084" t="s">
        <v>2330</v>
      </c>
    </row>
    <row r="1085" spans="1:42" x14ac:dyDescent="0.25">
      <c r="A1085">
        <v>746</v>
      </c>
      <c r="B1085">
        <v>186</v>
      </c>
      <c r="C1085" s="4">
        <v>44169</v>
      </c>
      <c r="D1085">
        <v>5</v>
      </c>
      <c r="E1085" t="s">
        <v>36</v>
      </c>
      <c r="F1085" t="s">
        <v>47</v>
      </c>
      <c r="G1085" t="s">
        <v>56</v>
      </c>
      <c r="H1085" t="s">
        <v>58</v>
      </c>
      <c r="I1085" s="4">
        <v>43817</v>
      </c>
      <c r="J1085">
        <v>2</v>
      </c>
      <c r="K1085" t="s">
        <v>60</v>
      </c>
      <c r="L1085" s="4">
        <v>43615</v>
      </c>
      <c r="M1085" s="4">
        <v>43830</v>
      </c>
      <c r="N1085">
        <v>3</v>
      </c>
      <c r="O1085" t="s">
        <v>192</v>
      </c>
      <c r="P1085" t="s">
        <v>354</v>
      </c>
      <c r="Q1085">
        <v>3</v>
      </c>
      <c r="R1085" t="s">
        <v>807</v>
      </c>
      <c r="S1085" t="s">
        <v>1344</v>
      </c>
      <c r="T1085" t="s">
        <v>1860</v>
      </c>
      <c r="U1085" t="s">
        <v>2002</v>
      </c>
      <c r="V1085" t="s">
        <v>2066</v>
      </c>
      <c r="W1085">
        <v>1559.93</v>
      </c>
      <c r="X1085">
        <v>124.94</v>
      </c>
      <c r="Y1085">
        <v>3</v>
      </c>
      <c r="Z1085" t="s">
        <v>2257</v>
      </c>
      <c r="AA1085" t="s">
        <v>2553</v>
      </c>
      <c r="AF1085" s="4"/>
      <c r="AG1085" s="4"/>
      <c r="AH1085" t="s">
        <v>67</v>
      </c>
      <c r="AI1085" t="s">
        <v>229</v>
      </c>
      <c r="AJ1085" t="s">
        <v>626</v>
      </c>
      <c r="AK1085" t="s">
        <v>1176</v>
      </c>
      <c r="AL1085" t="s">
        <v>1701</v>
      </c>
      <c r="AM1085" t="s">
        <v>80</v>
      </c>
      <c r="AN1085" t="s">
        <v>1548</v>
      </c>
      <c r="AO1085" t="s">
        <v>90</v>
      </c>
      <c r="AP1085" t="s">
        <v>2328</v>
      </c>
    </row>
    <row r="1086" spans="1:42" x14ac:dyDescent="0.25">
      <c r="A1086">
        <v>746</v>
      </c>
      <c r="B1086">
        <v>186</v>
      </c>
      <c r="C1086" s="4">
        <v>44169</v>
      </c>
      <c r="D1086">
        <v>5</v>
      </c>
      <c r="E1086" t="s">
        <v>36</v>
      </c>
      <c r="F1086" t="s">
        <v>47</v>
      </c>
      <c r="G1086" t="s">
        <v>56</v>
      </c>
      <c r="H1086" t="s">
        <v>58</v>
      </c>
      <c r="I1086" s="4">
        <v>43817</v>
      </c>
      <c r="J1086">
        <v>2</v>
      </c>
      <c r="K1086" t="s">
        <v>60</v>
      </c>
      <c r="L1086" s="4">
        <v>43615</v>
      </c>
      <c r="M1086" s="4">
        <v>43830</v>
      </c>
      <c r="N1086">
        <v>3</v>
      </c>
      <c r="O1086" t="s">
        <v>192</v>
      </c>
      <c r="P1086" t="s">
        <v>354</v>
      </c>
      <c r="Q1086">
        <v>3</v>
      </c>
      <c r="R1086" t="s">
        <v>807</v>
      </c>
      <c r="S1086" t="s">
        <v>1344</v>
      </c>
      <c r="T1086" t="s">
        <v>1860</v>
      </c>
      <c r="U1086" t="s">
        <v>2002</v>
      </c>
      <c r="V1086" t="s">
        <v>2066</v>
      </c>
      <c r="W1086">
        <v>1559.93</v>
      </c>
      <c r="X1086">
        <v>124.94</v>
      </c>
      <c r="Y1086">
        <v>3</v>
      </c>
      <c r="Z1086" t="s">
        <v>2257</v>
      </c>
      <c r="AA1086" t="s">
        <v>2553</v>
      </c>
      <c r="AF1086" s="4"/>
      <c r="AG1086" s="4"/>
      <c r="AH1086" t="s">
        <v>70</v>
      </c>
      <c r="AI1086" t="s">
        <v>232</v>
      </c>
      <c r="AJ1086" t="s">
        <v>440</v>
      </c>
      <c r="AK1086" t="s">
        <v>1002</v>
      </c>
      <c r="AL1086" t="s">
        <v>1534</v>
      </c>
      <c r="AM1086" t="s">
        <v>69</v>
      </c>
      <c r="AN1086" t="s">
        <v>1517</v>
      </c>
      <c r="AO1086" t="s">
        <v>432</v>
      </c>
      <c r="AP1086" t="s">
        <v>2331</v>
      </c>
    </row>
    <row r="1087" spans="1:42" x14ac:dyDescent="0.25">
      <c r="A1087">
        <v>747</v>
      </c>
      <c r="B1087">
        <v>477</v>
      </c>
      <c r="C1087" s="4">
        <v>44169</v>
      </c>
      <c r="D1087">
        <v>1</v>
      </c>
      <c r="E1087" t="s">
        <v>39</v>
      </c>
      <c r="F1087" t="s">
        <v>50</v>
      </c>
      <c r="G1087" t="s">
        <v>55</v>
      </c>
      <c r="H1087" t="s">
        <v>57</v>
      </c>
      <c r="I1087" s="4">
        <v>44012</v>
      </c>
      <c r="J1087">
        <v>9</v>
      </c>
      <c r="K1087" t="s">
        <v>59</v>
      </c>
      <c r="L1087" s="4">
        <v>43952</v>
      </c>
      <c r="M1087" s="4">
        <v>44075</v>
      </c>
      <c r="N1087">
        <v>1</v>
      </c>
      <c r="O1087" t="s">
        <v>70</v>
      </c>
      <c r="P1087" t="s">
        <v>232</v>
      </c>
      <c r="Q1087">
        <v>1</v>
      </c>
      <c r="R1087" t="s">
        <v>475</v>
      </c>
      <c r="S1087" t="s">
        <v>1038</v>
      </c>
      <c r="T1087" t="s">
        <v>1527</v>
      </c>
      <c r="U1087" t="s">
        <v>69</v>
      </c>
      <c r="V1087" t="s">
        <v>1548</v>
      </c>
      <c r="W1087">
        <v>36.99</v>
      </c>
      <c r="X1087">
        <v>14.99</v>
      </c>
      <c r="Y1087">
        <v>1</v>
      </c>
      <c r="Z1087" t="s">
        <v>673</v>
      </c>
      <c r="AA1087" t="s">
        <v>2348</v>
      </c>
      <c r="AF1087" s="4"/>
      <c r="AG1087" s="4"/>
      <c r="AH1087" t="s">
        <v>70</v>
      </c>
      <c r="AI1087" t="s">
        <v>232</v>
      </c>
      <c r="AJ1087" t="s">
        <v>475</v>
      </c>
      <c r="AK1087" t="s">
        <v>1038</v>
      </c>
      <c r="AL1087" t="s">
        <v>1527</v>
      </c>
      <c r="AM1087" t="s">
        <v>69</v>
      </c>
      <c r="AN1087" t="s">
        <v>1548</v>
      </c>
      <c r="AO1087" t="s">
        <v>673</v>
      </c>
      <c r="AP1087" t="s">
        <v>2348</v>
      </c>
    </row>
    <row r="1088" spans="1:42" x14ac:dyDescent="0.25">
      <c r="A1088">
        <v>748</v>
      </c>
      <c r="B1088">
        <v>91</v>
      </c>
      <c r="C1088" s="4">
        <v>44170</v>
      </c>
      <c r="D1088">
        <v>2</v>
      </c>
      <c r="E1088" t="s">
        <v>38</v>
      </c>
      <c r="F1088" t="s">
        <v>49</v>
      </c>
      <c r="G1088" t="s">
        <v>55</v>
      </c>
      <c r="H1088" t="s">
        <v>58</v>
      </c>
      <c r="I1088" s="4">
        <v>44076</v>
      </c>
      <c r="J1088">
        <v>10</v>
      </c>
      <c r="K1088" t="s">
        <v>61</v>
      </c>
      <c r="L1088" s="4">
        <v>44055</v>
      </c>
      <c r="M1088" s="4">
        <v>44196</v>
      </c>
      <c r="N1088">
        <v>1</v>
      </c>
      <c r="O1088" t="s">
        <v>69</v>
      </c>
      <c r="P1088" t="s">
        <v>231</v>
      </c>
      <c r="Q1088">
        <v>1</v>
      </c>
      <c r="R1088" t="s">
        <v>646</v>
      </c>
      <c r="S1088" t="s">
        <v>987</v>
      </c>
      <c r="T1088" t="s">
        <v>492</v>
      </c>
      <c r="U1088" t="s">
        <v>69</v>
      </c>
      <c r="V1088" t="s">
        <v>1577</v>
      </c>
      <c r="W1088">
        <v>135</v>
      </c>
      <c r="X1088">
        <v>24.99</v>
      </c>
      <c r="Y1088">
        <v>1</v>
      </c>
      <c r="Z1088" t="s">
        <v>69</v>
      </c>
      <c r="AA1088" t="s">
        <v>2360</v>
      </c>
      <c r="AF1088" s="4"/>
      <c r="AG1088" s="4"/>
      <c r="AH1088" t="s">
        <v>69</v>
      </c>
      <c r="AI1088" t="s">
        <v>231</v>
      </c>
      <c r="AJ1088" t="s">
        <v>646</v>
      </c>
      <c r="AK1088" t="s">
        <v>987</v>
      </c>
      <c r="AL1088" t="s">
        <v>492</v>
      </c>
      <c r="AM1088" t="s">
        <v>69</v>
      </c>
      <c r="AN1088" t="s">
        <v>1577</v>
      </c>
      <c r="AO1088" t="s">
        <v>69</v>
      </c>
      <c r="AP1088" t="s">
        <v>2360</v>
      </c>
    </row>
    <row r="1089" spans="1:42" x14ac:dyDescent="0.25">
      <c r="A1089">
        <v>749</v>
      </c>
      <c r="B1089">
        <v>192</v>
      </c>
      <c r="C1089" s="4">
        <v>44170</v>
      </c>
      <c r="D1089">
        <v>11</v>
      </c>
      <c r="E1089" t="s">
        <v>37</v>
      </c>
      <c r="F1089" t="s">
        <v>48</v>
      </c>
      <c r="G1089" t="s">
        <v>55</v>
      </c>
      <c r="H1089" t="s">
        <v>58</v>
      </c>
      <c r="I1089" s="4">
        <v>43830</v>
      </c>
      <c r="J1089">
        <v>2</v>
      </c>
      <c r="K1089" t="s">
        <v>60</v>
      </c>
      <c r="L1089" s="4">
        <v>43615</v>
      </c>
      <c r="M1089" s="4">
        <v>43830</v>
      </c>
      <c r="N1089">
        <v>1</v>
      </c>
      <c r="O1089" t="s">
        <v>79</v>
      </c>
      <c r="P1089" t="s">
        <v>241</v>
      </c>
      <c r="Q1089">
        <v>1</v>
      </c>
      <c r="R1089" t="s">
        <v>86</v>
      </c>
      <c r="S1089" t="s">
        <v>1044</v>
      </c>
      <c r="T1089" t="s">
        <v>1572</v>
      </c>
      <c r="U1089" t="s">
        <v>67</v>
      </c>
      <c r="V1089" t="s">
        <v>1548</v>
      </c>
      <c r="W1089">
        <v>194.97</v>
      </c>
      <c r="X1089">
        <v>44.97</v>
      </c>
      <c r="Y1089">
        <v>1</v>
      </c>
      <c r="Z1089" t="s">
        <v>86</v>
      </c>
      <c r="AA1089" t="s">
        <v>2350</v>
      </c>
      <c r="AF1089" s="4"/>
      <c r="AG1089" s="4"/>
      <c r="AH1089" t="s">
        <v>79</v>
      </c>
      <c r="AI1089" t="s">
        <v>241</v>
      </c>
      <c r="AJ1089" t="s">
        <v>86</v>
      </c>
      <c r="AK1089" t="s">
        <v>1044</v>
      </c>
      <c r="AL1089" t="s">
        <v>1572</v>
      </c>
      <c r="AM1089" t="s">
        <v>67</v>
      </c>
      <c r="AN1089" t="s">
        <v>1548</v>
      </c>
      <c r="AO1089" t="s">
        <v>86</v>
      </c>
      <c r="AP1089" t="s">
        <v>2350</v>
      </c>
    </row>
    <row r="1090" spans="1:42" x14ac:dyDescent="0.25">
      <c r="A1090">
        <v>750</v>
      </c>
      <c r="B1090">
        <v>9</v>
      </c>
      <c r="C1090" s="4">
        <v>44171</v>
      </c>
      <c r="D1090">
        <v>7</v>
      </c>
      <c r="E1090" t="s">
        <v>35</v>
      </c>
      <c r="F1090" t="s">
        <v>46</v>
      </c>
      <c r="G1090" t="s">
        <v>55</v>
      </c>
      <c r="H1090" t="s">
        <v>57</v>
      </c>
      <c r="I1090" s="4">
        <v>43581</v>
      </c>
      <c r="J1090">
        <v>2</v>
      </c>
      <c r="L1090" s="4"/>
      <c r="M1090" s="4"/>
      <c r="N1090">
        <v>1</v>
      </c>
      <c r="O1090" t="s">
        <v>70</v>
      </c>
      <c r="P1090" t="s">
        <v>232</v>
      </c>
      <c r="Q1090">
        <v>1</v>
      </c>
      <c r="R1090" t="s">
        <v>512</v>
      </c>
      <c r="S1090" t="s">
        <v>1075</v>
      </c>
      <c r="T1090" t="s">
        <v>1602</v>
      </c>
      <c r="U1090" t="s">
        <v>80</v>
      </c>
      <c r="V1090" t="s">
        <v>1517</v>
      </c>
      <c r="W1090">
        <v>65.92</v>
      </c>
      <c r="X1090">
        <v>39.979999999999997</v>
      </c>
      <c r="Y1090">
        <v>1</v>
      </c>
      <c r="Z1090" t="s">
        <v>673</v>
      </c>
      <c r="AA1090" t="s">
        <v>2348</v>
      </c>
      <c r="AF1090" s="4"/>
      <c r="AG1090" s="4"/>
      <c r="AH1090" t="s">
        <v>70</v>
      </c>
      <c r="AI1090" t="s">
        <v>232</v>
      </c>
      <c r="AJ1090" t="s">
        <v>512</v>
      </c>
      <c r="AK1090" t="s">
        <v>1075</v>
      </c>
      <c r="AL1090" t="s">
        <v>1602</v>
      </c>
      <c r="AM1090" t="s">
        <v>80</v>
      </c>
      <c r="AN1090" t="s">
        <v>1517</v>
      </c>
      <c r="AO1090" t="s">
        <v>673</v>
      </c>
      <c r="AP1090" t="s">
        <v>2348</v>
      </c>
    </row>
    <row r="1091" spans="1:42" x14ac:dyDescent="0.25">
      <c r="A1091">
        <v>751</v>
      </c>
      <c r="B1091">
        <v>130</v>
      </c>
      <c r="C1091" s="4">
        <v>44171</v>
      </c>
      <c r="D1091">
        <v>9</v>
      </c>
      <c r="E1091" t="s">
        <v>41</v>
      </c>
      <c r="F1091" t="s">
        <v>52</v>
      </c>
      <c r="G1091" t="s">
        <v>56</v>
      </c>
      <c r="H1091" t="s">
        <v>57</v>
      </c>
      <c r="I1091" s="4">
        <v>43994</v>
      </c>
      <c r="J1091">
        <v>7</v>
      </c>
      <c r="K1091" t="s">
        <v>61</v>
      </c>
      <c r="L1091" s="4">
        <v>43915</v>
      </c>
      <c r="M1091" s="4">
        <v>44012</v>
      </c>
      <c r="N1091">
        <v>1</v>
      </c>
      <c r="O1091" t="s">
        <v>90</v>
      </c>
      <c r="P1091" t="s">
        <v>252</v>
      </c>
      <c r="Q1091">
        <v>1</v>
      </c>
      <c r="R1091" t="s">
        <v>431</v>
      </c>
      <c r="S1091" t="s">
        <v>994</v>
      </c>
      <c r="T1091" t="s">
        <v>1526</v>
      </c>
      <c r="U1091" t="s">
        <v>67</v>
      </c>
      <c r="V1091" t="s">
        <v>1562</v>
      </c>
      <c r="W1091">
        <v>104.97</v>
      </c>
      <c r="X1091">
        <v>29.97</v>
      </c>
      <c r="Y1091">
        <v>1</v>
      </c>
      <c r="Z1091" t="s">
        <v>410</v>
      </c>
      <c r="AA1091" t="s">
        <v>2359</v>
      </c>
      <c r="AF1091" s="4"/>
      <c r="AG1091" s="4"/>
      <c r="AH1091" t="s">
        <v>90</v>
      </c>
      <c r="AI1091" t="s">
        <v>252</v>
      </c>
      <c r="AJ1091" t="s">
        <v>431</v>
      </c>
      <c r="AK1091" t="s">
        <v>994</v>
      </c>
      <c r="AL1091" t="s">
        <v>1526</v>
      </c>
      <c r="AM1091" t="s">
        <v>67</v>
      </c>
      <c r="AN1091" t="s">
        <v>1562</v>
      </c>
      <c r="AO1091" t="s">
        <v>410</v>
      </c>
      <c r="AP1091" t="s">
        <v>2359</v>
      </c>
    </row>
    <row r="1092" spans="1:42" x14ac:dyDescent="0.25">
      <c r="A1092">
        <v>752</v>
      </c>
      <c r="B1092">
        <v>175</v>
      </c>
      <c r="C1092" s="4">
        <v>44171</v>
      </c>
      <c r="D1092">
        <v>1</v>
      </c>
      <c r="E1092" t="s">
        <v>39</v>
      </c>
      <c r="F1092" t="s">
        <v>50</v>
      </c>
      <c r="G1092" t="s">
        <v>56</v>
      </c>
      <c r="H1092" t="s">
        <v>58</v>
      </c>
      <c r="I1092" s="4">
        <v>43604</v>
      </c>
      <c r="J1092">
        <v>2</v>
      </c>
      <c r="L1092" s="4"/>
      <c r="M1092" s="4"/>
      <c r="N1092">
        <v>1</v>
      </c>
      <c r="O1092" t="s">
        <v>80</v>
      </c>
      <c r="P1092" t="s">
        <v>242</v>
      </c>
      <c r="Q1092">
        <v>1</v>
      </c>
      <c r="R1092" t="s">
        <v>84</v>
      </c>
      <c r="S1092" t="s">
        <v>990</v>
      </c>
      <c r="T1092" t="s">
        <v>1523</v>
      </c>
      <c r="U1092" t="s">
        <v>80</v>
      </c>
      <c r="V1092" t="s">
        <v>1562</v>
      </c>
      <c r="W1092">
        <v>20.98</v>
      </c>
      <c r="X1092">
        <v>19.98</v>
      </c>
      <c r="Y1092">
        <v>1</v>
      </c>
      <c r="Z1092" t="s">
        <v>79</v>
      </c>
      <c r="AA1092" t="s">
        <v>2349</v>
      </c>
      <c r="AF1092" s="4"/>
      <c r="AG1092" s="4"/>
      <c r="AH1092" t="s">
        <v>80</v>
      </c>
      <c r="AI1092" t="s">
        <v>242</v>
      </c>
      <c r="AJ1092" t="s">
        <v>84</v>
      </c>
      <c r="AK1092" t="s">
        <v>990</v>
      </c>
      <c r="AL1092" t="s">
        <v>1523</v>
      </c>
      <c r="AM1092" t="s">
        <v>80</v>
      </c>
      <c r="AN1092" t="s">
        <v>1562</v>
      </c>
      <c r="AO1092" t="s">
        <v>79</v>
      </c>
      <c r="AP1092" t="s">
        <v>2349</v>
      </c>
    </row>
    <row r="1093" spans="1:42" x14ac:dyDescent="0.25">
      <c r="A1093">
        <v>753</v>
      </c>
      <c r="B1093">
        <v>231</v>
      </c>
      <c r="C1093" s="4">
        <v>44171</v>
      </c>
      <c r="D1093">
        <v>6</v>
      </c>
      <c r="E1093" t="s">
        <v>33</v>
      </c>
      <c r="F1093" t="s">
        <v>44</v>
      </c>
      <c r="G1093" t="s">
        <v>55</v>
      </c>
      <c r="H1093" t="s">
        <v>57</v>
      </c>
      <c r="I1093" s="4">
        <v>44025</v>
      </c>
      <c r="J1093">
        <v>9</v>
      </c>
      <c r="K1093" t="s">
        <v>59</v>
      </c>
      <c r="L1093" s="4">
        <v>43952</v>
      </c>
      <c r="M1093" s="4">
        <v>44075</v>
      </c>
      <c r="N1093">
        <v>2</v>
      </c>
      <c r="O1093" t="s">
        <v>103</v>
      </c>
      <c r="P1093" t="s">
        <v>265</v>
      </c>
      <c r="Q1093">
        <v>2</v>
      </c>
      <c r="R1093" t="s">
        <v>808</v>
      </c>
      <c r="S1093" t="s">
        <v>1345</v>
      </c>
      <c r="T1093" t="s">
        <v>1861</v>
      </c>
      <c r="U1093" t="s">
        <v>88</v>
      </c>
      <c r="V1093" t="s">
        <v>2037</v>
      </c>
      <c r="W1093">
        <v>1899.96</v>
      </c>
      <c r="X1093">
        <v>79.959999999999994</v>
      </c>
      <c r="Y1093">
        <v>2</v>
      </c>
      <c r="Z1093" t="s">
        <v>2152</v>
      </c>
      <c r="AA1093" t="s">
        <v>2432</v>
      </c>
      <c r="AF1093" s="4"/>
      <c r="AG1093" s="4"/>
      <c r="AH1093" t="s">
        <v>69</v>
      </c>
      <c r="AI1093" t="s">
        <v>231</v>
      </c>
      <c r="AJ1093" t="s">
        <v>428</v>
      </c>
      <c r="AK1093" t="s">
        <v>991</v>
      </c>
      <c r="AL1093" t="s">
        <v>1524</v>
      </c>
      <c r="AM1093" t="s">
        <v>80</v>
      </c>
      <c r="AN1093" t="s">
        <v>1577</v>
      </c>
      <c r="AO1093" t="s">
        <v>69</v>
      </c>
      <c r="AP1093" t="s">
        <v>2360</v>
      </c>
    </row>
    <row r="1094" spans="1:42" x14ac:dyDescent="0.25">
      <c r="A1094">
        <v>753</v>
      </c>
      <c r="B1094">
        <v>231</v>
      </c>
      <c r="C1094" s="4">
        <v>44171</v>
      </c>
      <c r="D1094">
        <v>6</v>
      </c>
      <c r="E1094" t="s">
        <v>33</v>
      </c>
      <c r="F1094" t="s">
        <v>44</v>
      </c>
      <c r="G1094" t="s">
        <v>55</v>
      </c>
      <c r="H1094" t="s">
        <v>57</v>
      </c>
      <c r="I1094" s="4">
        <v>44025</v>
      </c>
      <c r="J1094">
        <v>9</v>
      </c>
      <c r="K1094" t="s">
        <v>59</v>
      </c>
      <c r="L1094" s="4">
        <v>43952</v>
      </c>
      <c r="M1094" s="4">
        <v>44075</v>
      </c>
      <c r="N1094">
        <v>2</v>
      </c>
      <c r="O1094" t="s">
        <v>103</v>
      </c>
      <c r="P1094" t="s">
        <v>265</v>
      </c>
      <c r="Q1094">
        <v>2</v>
      </c>
      <c r="R1094" t="s">
        <v>808</v>
      </c>
      <c r="S1094" t="s">
        <v>1345</v>
      </c>
      <c r="T1094" t="s">
        <v>1861</v>
      </c>
      <c r="U1094" t="s">
        <v>88</v>
      </c>
      <c r="V1094" t="s">
        <v>2037</v>
      </c>
      <c r="W1094">
        <v>1899.96</v>
      </c>
      <c r="X1094">
        <v>79.959999999999994</v>
      </c>
      <c r="Y1094">
        <v>2</v>
      </c>
      <c r="Z1094" t="s">
        <v>2152</v>
      </c>
      <c r="AA1094" t="s">
        <v>2432</v>
      </c>
      <c r="AF1094" s="4"/>
      <c r="AG1094" s="4"/>
      <c r="AH1094" t="s">
        <v>67</v>
      </c>
      <c r="AI1094" t="s">
        <v>229</v>
      </c>
      <c r="AJ1094" t="s">
        <v>573</v>
      </c>
      <c r="AK1094" t="s">
        <v>1131</v>
      </c>
      <c r="AL1094" t="s">
        <v>1517</v>
      </c>
      <c r="AM1094" t="s">
        <v>80</v>
      </c>
      <c r="AN1094" t="s">
        <v>1548</v>
      </c>
      <c r="AO1094" t="s">
        <v>872</v>
      </c>
      <c r="AP1094" t="s">
        <v>2388</v>
      </c>
    </row>
    <row r="1095" spans="1:42" x14ac:dyDescent="0.25">
      <c r="A1095">
        <v>754</v>
      </c>
      <c r="B1095">
        <v>88</v>
      </c>
      <c r="C1095" s="4">
        <v>44172</v>
      </c>
      <c r="D1095">
        <v>3</v>
      </c>
      <c r="E1095" t="s">
        <v>34</v>
      </c>
      <c r="F1095" t="s">
        <v>45</v>
      </c>
      <c r="G1095" t="s">
        <v>56</v>
      </c>
      <c r="H1095" t="s">
        <v>58</v>
      </c>
      <c r="I1095" s="4">
        <v>44046</v>
      </c>
      <c r="J1095">
        <v>8</v>
      </c>
      <c r="K1095" t="s">
        <v>60</v>
      </c>
      <c r="L1095" s="4">
        <v>44000</v>
      </c>
      <c r="M1095" s="4">
        <v>44073</v>
      </c>
      <c r="N1095">
        <v>1</v>
      </c>
      <c r="O1095" t="s">
        <v>84</v>
      </c>
      <c r="P1095" t="s">
        <v>246</v>
      </c>
      <c r="Q1095">
        <v>1</v>
      </c>
      <c r="R1095" t="s">
        <v>543</v>
      </c>
      <c r="S1095" t="s">
        <v>1104</v>
      </c>
      <c r="T1095" t="s">
        <v>1631</v>
      </c>
      <c r="U1095" t="s">
        <v>67</v>
      </c>
      <c r="V1095" t="s">
        <v>1548</v>
      </c>
      <c r="W1095">
        <v>86.97</v>
      </c>
      <c r="X1095">
        <v>44.97</v>
      </c>
      <c r="Y1095">
        <v>1</v>
      </c>
      <c r="Z1095" t="s">
        <v>86</v>
      </c>
      <c r="AA1095" t="s">
        <v>2350</v>
      </c>
      <c r="AF1095" s="4"/>
      <c r="AG1095" s="4"/>
      <c r="AH1095" t="s">
        <v>84</v>
      </c>
      <c r="AI1095" t="s">
        <v>246</v>
      </c>
      <c r="AJ1095" t="s">
        <v>543</v>
      </c>
      <c r="AK1095" t="s">
        <v>1104</v>
      </c>
      <c r="AL1095" t="s">
        <v>1631</v>
      </c>
      <c r="AM1095" t="s">
        <v>67</v>
      </c>
      <c r="AN1095" t="s">
        <v>1548</v>
      </c>
      <c r="AO1095" t="s">
        <v>86</v>
      </c>
      <c r="AP1095" t="s">
        <v>2350</v>
      </c>
    </row>
    <row r="1096" spans="1:42" x14ac:dyDescent="0.25">
      <c r="A1096">
        <v>755</v>
      </c>
      <c r="B1096">
        <v>98</v>
      </c>
      <c r="C1096" s="4">
        <v>44172</v>
      </c>
      <c r="D1096">
        <v>3</v>
      </c>
      <c r="E1096" t="s">
        <v>34</v>
      </c>
      <c r="F1096" t="s">
        <v>45</v>
      </c>
      <c r="G1096" t="s">
        <v>55</v>
      </c>
      <c r="H1096" t="s">
        <v>58</v>
      </c>
      <c r="I1096" s="4">
        <v>43912</v>
      </c>
      <c r="J1096">
        <v>5</v>
      </c>
      <c r="K1096" t="s">
        <v>60</v>
      </c>
      <c r="L1096" s="4">
        <v>43831</v>
      </c>
      <c r="M1096" s="4">
        <v>43921</v>
      </c>
      <c r="N1096">
        <v>2</v>
      </c>
      <c r="O1096" t="s">
        <v>102</v>
      </c>
      <c r="P1096" t="s">
        <v>264</v>
      </c>
      <c r="Q1096">
        <v>2</v>
      </c>
      <c r="R1096" t="s">
        <v>809</v>
      </c>
      <c r="S1096" t="s">
        <v>1346</v>
      </c>
      <c r="T1096" t="s">
        <v>1862</v>
      </c>
      <c r="U1096" t="s">
        <v>109</v>
      </c>
      <c r="V1096" t="s">
        <v>1869</v>
      </c>
      <c r="W1096">
        <v>18.989999999999998</v>
      </c>
      <c r="X1096">
        <v>59.96</v>
      </c>
      <c r="Y1096">
        <v>2</v>
      </c>
      <c r="Z1096" t="s">
        <v>2107</v>
      </c>
      <c r="AA1096" t="s">
        <v>2378</v>
      </c>
      <c r="AF1096" s="4"/>
      <c r="AG1096" s="4"/>
      <c r="AH1096" t="s">
        <v>78</v>
      </c>
      <c r="AI1096" t="s">
        <v>240</v>
      </c>
      <c r="AJ1096" t="s">
        <v>610</v>
      </c>
      <c r="AK1096" t="s">
        <v>1162</v>
      </c>
      <c r="AL1096" t="s">
        <v>67</v>
      </c>
      <c r="AM1096" t="s">
        <v>67</v>
      </c>
      <c r="AN1096" t="s">
        <v>1548</v>
      </c>
      <c r="AO1096" t="s">
        <v>393</v>
      </c>
      <c r="AP1096" t="s">
        <v>2345</v>
      </c>
    </row>
    <row r="1097" spans="1:42" x14ac:dyDescent="0.25">
      <c r="A1097">
        <v>755</v>
      </c>
      <c r="B1097">
        <v>98</v>
      </c>
      <c r="C1097" s="4">
        <v>44172</v>
      </c>
      <c r="D1097">
        <v>3</v>
      </c>
      <c r="E1097" t="s">
        <v>34</v>
      </c>
      <c r="F1097" t="s">
        <v>45</v>
      </c>
      <c r="G1097" t="s">
        <v>55</v>
      </c>
      <c r="H1097" t="s">
        <v>58</v>
      </c>
      <c r="I1097" s="4">
        <v>43912</v>
      </c>
      <c r="J1097">
        <v>5</v>
      </c>
      <c r="K1097" t="s">
        <v>60</v>
      </c>
      <c r="L1097" s="4">
        <v>43831</v>
      </c>
      <c r="M1097" s="4">
        <v>43921</v>
      </c>
      <c r="N1097">
        <v>2</v>
      </c>
      <c r="O1097" t="s">
        <v>102</v>
      </c>
      <c r="P1097" t="s">
        <v>264</v>
      </c>
      <c r="Q1097">
        <v>2</v>
      </c>
      <c r="R1097" t="s">
        <v>809</v>
      </c>
      <c r="S1097" t="s">
        <v>1346</v>
      </c>
      <c r="T1097" t="s">
        <v>1862</v>
      </c>
      <c r="U1097" t="s">
        <v>109</v>
      </c>
      <c r="V1097" t="s">
        <v>1869</v>
      </c>
      <c r="W1097">
        <v>18.989999999999998</v>
      </c>
      <c r="X1097">
        <v>59.96</v>
      </c>
      <c r="Y1097">
        <v>2</v>
      </c>
      <c r="Z1097" t="s">
        <v>2107</v>
      </c>
      <c r="AA1097" t="s">
        <v>2378</v>
      </c>
      <c r="AF1097" s="4"/>
      <c r="AG1097" s="4"/>
      <c r="AH1097" t="s">
        <v>80</v>
      </c>
      <c r="AI1097" t="s">
        <v>242</v>
      </c>
      <c r="AJ1097" t="s">
        <v>469</v>
      </c>
      <c r="AK1097" t="s">
        <v>1032</v>
      </c>
      <c r="AL1097" t="s">
        <v>1562</v>
      </c>
      <c r="AM1097" t="s">
        <v>69</v>
      </c>
      <c r="AN1097" t="s">
        <v>1548</v>
      </c>
      <c r="AO1097" t="s">
        <v>70</v>
      </c>
      <c r="AP1097" t="s">
        <v>2341</v>
      </c>
    </row>
    <row r="1098" spans="1:42" x14ac:dyDescent="0.25">
      <c r="A1098">
        <v>756</v>
      </c>
      <c r="B1098">
        <v>22</v>
      </c>
      <c r="C1098" s="4">
        <v>44173</v>
      </c>
      <c r="D1098">
        <v>2</v>
      </c>
      <c r="E1098" t="s">
        <v>38</v>
      </c>
      <c r="F1098" t="s">
        <v>49</v>
      </c>
      <c r="G1098" t="s">
        <v>56</v>
      </c>
      <c r="H1098" t="s">
        <v>57</v>
      </c>
      <c r="I1098" s="4">
        <v>43967</v>
      </c>
      <c r="J1098">
        <v>9</v>
      </c>
      <c r="K1098" t="s">
        <v>59</v>
      </c>
      <c r="L1098" s="4">
        <v>43952</v>
      </c>
      <c r="M1098" s="4">
        <v>44075</v>
      </c>
      <c r="N1098">
        <v>1</v>
      </c>
      <c r="O1098" t="s">
        <v>69</v>
      </c>
      <c r="P1098" t="s">
        <v>231</v>
      </c>
      <c r="Q1098">
        <v>1</v>
      </c>
      <c r="R1098" t="s">
        <v>78</v>
      </c>
      <c r="S1098" t="s">
        <v>1238</v>
      </c>
      <c r="T1098" t="s">
        <v>1533</v>
      </c>
      <c r="U1098" t="s">
        <v>69</v>
      </c>
      <c r="V1098" t="s">
        <v>1577</v>
      </c>
      <c r="W1098">
        <v>59.99</v>
      </c>
      <c r="X1098">
        <v>24.99</v>
      </c>
      <c r="Y1098">
        <v>1</v>
      </c>
      <c r="Z1098" t="s">
        <v>69</v>
      </c>
      <c r="AA1098" t="s">
        <v>2360</v>
      </c>
      <c r="AF1098" s="4"/>
      <c r="AG1098" s="4"/>
      <c r="AH1098" t="s">
        <v>69</v>
      </c>
      <c r="AI1098" t="s">
        <v>231</v>
      </c>
      <c r="AJ1098" t="s">
        <v>78</v>
      </c>
      <c r="AK1098" t="s">
        <v>1238</v>
      </c>
      <c r="AL1098" t="s">
        <v>1533</v>
      </c>
      <c r="AM1098" t="s">
        <v>69</v>
      </c>
      <c r="AN1098" t="s">
        <v>1577</v>
      </c>
      <c r="AO1098" t="s">
        <v>69</v>
      </c>
      <c r="AP1098" t="s">
        <v>2360</v>
      </c>
    </row>
    <row r="1099" spans="1:42" x14ac:dyDescent="0.25">
      <c r="A1099">
        <v>757</v>
      </c>
      <c r="B1099">
        <v>107</v>
      </c>
      <c r="C1099" s="4">
        <v>44173</v>
      </c>
      <c r="D1099">
        <v>1</v>
      </c>
      <c r="E1099" t="s">
        <v>39</v>
      </c>
      <c r="F1099" t="s">
        <v>50</v>
      </c>
      <c r="G1099" t="s">
        <v>55</v>
      </c>
      <c r="H1099" t="s">
        <v>58</v>
      </c>
      <c r="I1099" s="4">
        <v>44077</v>
      </c>
      <c r="J1099">
        <v>10</v>
      </c>
      <c r="K1099" t="s">
        <v>61</v>
      </c>
      <c r="L1099" s="4">
        <v>44055</v>
      </c>
      <c r="M1099" s="4">
        <v>44196</v>
      </c>
      <c r="N1099">
        <v>1</v>
      </c>
      <c r="O1099" t="s">
        <v>65</v>
      </c>
      <c r="P1099" t="s">
        <v>227</v>
      </c>
      <c r="Q1099">
        <v>1</v>
      </c>
      <c r="R1099" t="s">
        <v>802</v>
      </c>
      <c r="S1099" t="s">
        <v>1340</v>
      </c>
      <c r="T1099" t="s">
        <v>1856</v>
      </c>
      <c r="U1099" t="s">
        <v>67</v>
      </c>
      <c r="V1099" t="s">
        <v>1562</v>
      </c>
      <c r="W1099">
        <v>239.97</v>
      </c>
      <c r="X1099">
        <v>29.97</v>
      </c>
      <c r="Y1099">
        <v>1</v>
      </c>
      <c r="Z1099" t="s">
        <v>431</v>
      </c>
      <c r="AA1099" t="s">
        <v>2326</v>
      </c>
      <c r="AF1099" s="4"/>
      <c r="AG1099" s="4"/>
      <c r="AH1099" t="s">
        <v>65</v>
      </c>
      <c r="AI1099" t="s">
        <v>227</v>
      </c>
      <c r="AJ1099" t="s">
        <v>802</v>
      </c>
      <c r="AK1099" t="s">
        <v>1340</v>
      </c>
      <c r="AL1099" t="s">
        <v>1856</v>
      </c>
      <c r="AM1099" t="s">
        <v>67</v>
      </c>
      <c r="AN1099" t="s">
        <v>1562</v>
      </c>
      <c r="AO1099" t="s">
        <v>431</v>
      </c>
      <c r="AP1099" t="s">
        <v>2326</v>
      </c>
    </row>
    <row r="1100" spans="1:42" x14ac:dyDescent="0.25">
      <c r="A1100">
        <v>758</v>
      </c>
      <c r="B1100">
        <v>132</v>
      </c>
      <c r="C1100" s="4">
        <v>44173</v>
      </c>
      <c r="D1100">
        <v>5</v>
      </c>
      <c r="E1100" t="s">
        <v>36</v>
      </c>
      <c r="F1100" t="s">
        <v>47</v>
      </c>
      <c r="G1100" t="s">
        <v>56</v>
      </c>
      <c r="H1100" t="s">
        <v>57</v>
      </c>
      <c r="I1100" s="4">
        <v>44046</v>
      </c>
      <c r="J1100">
        <v>8</v>
      </c>
      <c r="K1100" t="s">
        <v>60</v>
      </c>
      <c r="L1100" s="4">
        <v>44000</v>
      </c>
      <c r="M1100" s="4">
        <v>44073</v>
      </c>
      <c r="N1100">
        <v>1</v>
      </c>
      <c r="O1100" t="s">
        <v>67</v>
      </c>
      <c r="P1100" t="s">
        <v>229</v>
      </c>
      <c r="Q1100">
        <v>1</v>
      </c>
      <c r="R1100" t="s">
        <v>478</v>
      </c>
      <c r="S1100" t="s">
        <v>1041</v>
      </c>
      <c r="T1100" t="s">
        <v>1569</v>
      </c>
      <c r="U1100" t="s">
        <v>67</v>
      </c>
      <c r="V1100" t="s">
        <v>1548</v>
      </c>
      <c r="W1100">
        <v>128.97</v>
      </c>
      <c r="X1100">
        <v>44.97</v>
      </c>
      <c r="Y1100">
        <v>1</v>
      </c>
      <c r="Z1100" t="s">
        <v>90</v>
      </c>
      <c r="AA1100" t="s">
        <v>2328</v>
      </c>
      <c r="AF1100" s="4"/>
      <c r="AG1100" s="4"/>
      <c r="AH1100" t="s">
        <v>67</v>
      </c>
      <c r="AI1100" t="s">
        <v>229</v>
      </c>
      <c r="AJ1100" t="s">
        <v>478</v>
      </c>
      <c r="AK1100" t="s">
        <v>1041</v>
      </c>
      <c r="AL1100" t="s">
        <v>1569</v>
      </c>
      <c r="AM1100" t="s">
        <v>67</v>
      </c>
      <c r="AN1100" t="s">
        <v>1548</v>
      </c>
      <c r="AO1100" t="s">
        <v>90</v>
      </c>
      <c r="AP1100" t="s">
        <v>2328</v>
      </c>
    </row>
    <row r="1101" spans="1:42" x14ac:dyDescent="0.25">
      <c r="A1101">
        <v>759</v>
      </c>
      <c r="B1101">
        <v>136</v>
      </c>
      <c r="C1101" s="4">
        <v>44173</v>
      </c>
      <c r="D1101">
        <v>8</v>
      </c>
      <c r="E1101" t="s">
        <v>43</v>
      </c>
      <c r="F1101" t="s">
        <v>54</v>
      </c>
      <c r="G1101" t="s">
        <v>56</v>
      </c>
      <c r="H1101" t="s">
        <v>58</v>
      </c>
      <c r="I1101" s="4">
        <v>44076</v>
      </c>
      <c r="J1101">
        <v>10</v>
      </c>
      <c r="K1101" t="s">
        <v>61</v>
      </c>
      <c r="L1101" s="4">
        <v>44055</v>
      </c>
      <c r="M1101" s="4">
        <v>44196</v>
      </c>
      <c r="N1101">
        <v>1</v>
      </c>
      <c r="O1101" t="s">
        <v>129</v>
      </c>
      <c r="P1101" t="s">
        <v>291</v>
      </c>
      <c r="Q1101">
        <v>2</v>
      </c>
      <c r="R1101" t="s">
        <v>810</v>
      </c>
      <c r="S1101" t="s">
        <v>1347</v>
      </c>
      <c r="T1101" t="s">
        <v>1863</v>
      </c>
      <c r="U1101" t="s">
        <v>103</v>
      </c>
      <c r="V1101" t="s">
        <v>1869</v>
      </c>
      <c r="W1101">
        <v>282.95999999999998</v>
      </c>
      <c r="X1101">
        <v>59.96</v>
      </c>
      <c r="Y1101">
        <v>1</v>
      </c>
      <c r="Z1101" t="s">
        <v>2118</v>
      </c>
      <c r="AA1101" t="s">
        <v>2390</v>
      </c>
      <c r="AF1101" s="4"/>
      <c r="AG1101" s="4"/>
      <c r="AH1101" t="s">
        <v>84</v>
      </c>
      <c r="AI1101" t="s">
        <v>246</v>
      </c>
      <c r="AJ1101" t="s">
        <v>549</v>
      </c>
      <c r="AK1101" t="s">
        <v>1110</v>
      </c>
      <c r="AL1101" t="s">
        <v>1635</v>
      </c>
      <c r="AM1101" t="s">
        <v>69</v>
      </c>
      <c r="AN1101" t="s">
        <v>1548</v>
      </c>
      <c r="AO1101" t="s">
        <v>410</v>
      </c>
      <c r="AP1101" t="s">
        <v>2359</v>
      </c>
    </row>
    <row r="1102" spans="1:42" x14ac:dyDescent="0.25">
      <c r="A1102">
        <v>759</v>
      </c>
      <c r="B1102">
        <v>136</v>
      </c>
      <c r="C1102" s="4">
        <v>44173</v>
      </c>
      <c r="D1102">
        <v>8</v>
      </c>
      <c r="E1102" t="s">
        <v>43</v>
      </c>
      <c r="F1102" t="s">
        <v>54</v>
      </c>
      <c r="G1102" t="s">
        <v>56</v>
      </c>
      <c r="H1102" t="s">
        <v>58</v>
      </c>
      <c r="I1102" s="4">
        <v>44076</v>
      </c>
      <c r="J1102">
        <v>10</v>
      </c>
      <c r="K1102" t="s">
        <v>61</v>
      </c>
      <c r="L1102" s="4">
        <v>44055</v>
      </c>
      <c r="M1102" s="4">
        <v>44196</v>
      </c>
      <c r="N1102">
        <v>1</v>
      </c>
      <c r="O1102" t="s">
        <v>129</v>
      </c>
      <c r="P1102" t="s">
        <v>291</v>
      </c>
      <c r="Q1102">
        <v>2</v>
      </c>
      <c r="R1102" t="s">
        <v>810</v>
      </c>
      <c r="S1102" t="s">
        <v>1347</v>
      </c>
      <c r="T1102" t="s">
        <v>1863</v>
      </c>
      <c r="U1102" t="s">
        <v>103</v>
      </c>
      <c r="V1102" t="s">
        <v>1869</v>
      </c>
      <c r="W1102">
        <v>282.95999999999998</v>
      </c>
      <c r="X1102">
        <v>59.96</v>
      </c>
      <c r="Y1102">
        <v>1</v>
      </c>
      <c r="Z1102" t="s">
        <v>2118</v>
      </c>
      <c r="AA1102" t="s">
        <v>2390</v>
      </c>
      <c r="AF1102" s="4"/>
      <c r="AG1102" s="4"/>
      <c r="AH1102" t="s">
        <v>84</v>
      </c>
      <c r="AI1102" t="s">
        <v>246</v>
      </c>
      <c r="AJ1102" t="s">
        <v>714</v>
      </c>
      <c r="AK1102" t="s">
        <v>1255</v>
      </c>
      <c r="AL1102" t="s">
        <v>1773</v>
      </c>
      <c r="AM1102" t="s">
        <v>67</v>
      </c>
      <c r="AN1102" t="s">
        <v>1548</v>
      </c>
      <c r="AO1102" t="s">
        <v>410</v>
      </c>
      <c r="AP1102" t="s">
        <v>2359</v>
      </c>
    </row>
    <row r="1103" spans="1:42" x14ac:dyDescent="0.25">
      <c r="A1103">
        <v>760</v>
      </c>
      <c r="B1103">
        <v>336</v>
      </c>
      <c r="C1103" s="4">
        <v>44173</v>
      </c>
      <c r="D1103">
        <v>4</v>
      </c>
      <c r="E1103" t="s">
        <v>40</v>
      </c>
      <c r="F1103" t="s">
        <v>51</v>
      </c>
      <c r="G1103" t="s">
        <v>55</v>
      </c>
      <c r="H1103" t="s">
        <v>58</v>
      </c>
      <c r="I1103" s="4">
        <v>44037</v>
      </c>
      <c r="J1103">
        <v>8</v>
      </c>
      <c r="K1103" t="s">
        <v>60</v>
      </c>
      <c r="L1103" s="4">
        <v>44000</v>
      </c>
      <c r="M1103" s="4">
        <v>44073</v>
      </c>
      <c r="N1103">
        <v>1</v>
      </c>
      <c r="O1103" t="s">
        <v>80</v>
      </c>
      <c r="P1103" t="s">
        <v>242</v>
      </c>
      <c r="Q1103">
        <v>1</v>
      </c>
      <c r="R1103" t="s">
        <v>509</v>
      </c>
      <c r="S1103" t="s">
        <v>1072</v>
      </c>
      <c r="T1103" t="s">
        <v>1599</v>
      </c>
      <c r="U1103" t="s">
        <v>69</v>
      </c>
      <c r="V1103" t="s">
        <v>1548</v>
      </c>
      <c r="W1103">
        <v>249.99</v>
      </c>
      <c r="X1103">
        <v>14.99</v>
      </c>
      <c r="Y1103">
        <v>1</v>
      </c>
      <c r="Z1103" t="s">
        <v>79</v>
      </c>
      <c r="AA1103" t="s">
        <v>2349</v>
      </c>
      <c r="AF1103" s="4"/>
      <c r="AG1103" s="4"/>
      <c r="AH1103" t="s">
        <v>80</v>
      </c>
      <c r="AI1103" t="s">
        <v>242</v>
      </c>
      <c r="AJ1103" t="s">
        <v>509</v>
      </c>
      <c r="AK1103" t="s">
        <v>1072</v>
      </c>
      <c r="AL1103" t="s">
        <v>1599</v>
      </c>
      <c r="AM1103" t="s">
        <v>69</v>
      </c>
      <c r="AN1103" t="s">
        <v>1548</v>
      </c>
      <c r="AO1103" t="s">
        <v>79</v>
      </c>
      <c r="AP1103" t="s">
        <v>2349</v>
      </c>
    </row>
    <row r="1104" spans="1:42" x14ac:dyDescent="0.25">
      <c r="A1104">
        <v>761</v>
      </c>
      <c r="B1104">
        <v>198</v>
      </c>
      <c r="C1104" s="4">
        <v>44174</v>
      </c>
      <c r="D1104">
        <v>9</v>
      </c>
      <c r="E1104" t="s">
        <v>41</v>
      </c>
      <c r="F1104" t="s">
        <v>52</v>
      </c>
      <c r="G1104" t="s">
        <v>56</v>
      </c>
      <c r="H1104" t="s">
        <v>58</v>
      </c>
      <c r="I1104" s="4">
        <v>43861</v>
      </c>
      <c r="J1104">
        <v>4</v>
      </c>
      <c r="K1104" t="s">
        <v>61</v>
      </c>
      <c r="L1104" s="4">
        <v>43831</v>
      </c>
      <c r="M1104" s="4">
        <v>43861</v>
      </c>
      <c r="N1104">
        <v>1</v>
      </c>
      <c r="O1104" t="s">
        <v>80</v>
      </c>
      <c r="P1104" t="s">
        <v>242</v>
      </c>
      <c r="Q1104">
        <v>1</v>
      </c>
      <c r="R1104" t="s">
        <v>811</v>
      </c>
      <c r="S1104" t="s">
        <v>1193</v>
      </c>
      <c r="T1104" t="s">
        <v>1526</v>
      </c>
      <c r="U1104" t="s">
        <v>80</v>
      </c>
      <c r="V1104" t="s">
        <v>1548</v>
      </c>
      <c r="W1104">
        <v>69.98</v>
      </c>
      <c r="X1104">
        <v>29.98</v>
      </c>
      <c r="Y1104">
        <v>1</v>
      </c>
      <c r="Z1104" t="s">
        <v>79</v>
      </c>
      <c r="AA1104" t="s">
        <v>2349</v>
      </c>
      <c r="AF1104" s="4"/>
      <c r="AG1104" s="4"/>
      <c r="AH1104" t="s">
        <v>80</v>
      </c>
      <c r="AI1104" t="s">
        <v>242</v>
      </c>
      <c r="AJ1104" t="s">
        <v>811</v>
      </c>
      <c r="AK1104" t="s">
        <v>1193</v>
      </c>
      <c r="AL1104" t="s">
        <v>1526</v>
      </c>
      <c r="AM1104" t="s">
        <v>80</v>
      </c>
      <c r="AN1104" t="s">
        <v>1548</v>
      </c>
      <c r="AO1104" t="s">
        <v>79</v>
      </c>
      <c r="AP1104" t="s">
        <v>2349</v>
      </c>
    </row>
    <row r="1105" spans="1:42" x14ac:dyDescent="0.25">
      <c r="A1105">
        <v>762</v>
      </c>
      <c r="B1105">
        <v>187</v>
      </c>
      <c r="C1105" s="4">
        <v>44175</v>
      </c>
      <c r="D1105">
        <v>7</v>
      </c>
      <c r="E1105" t="s">
        <v>35</v>
      </c>
      <c r="F1105" t="s">
        <v>46</v>
      </c>
      <c r="G1105" t="s">
        <v>56</v>
      </c>
      <c r="H1105" t="s">
        <v>58</v>
      </c>
      <c r="I1105" s="4">
        <v>43926</v>
      </c>
      <c r="J1105">
        <v>7</v>
      </c>
      <c r="K1105" t="s">
        <v>61</v>
      </c>
      <c r="L1105" s="4">
        <v>43915</v>
      </c>
      <c r="M1105" s="4">
        <v>44012</v>
      </c>
      <c r="N1105">
        <v>1</v>
      </c>
      <c r="O1105" t="s">
        <v>79</v>
      </c>
      <c r="P1105" t="s">
        <v>241</v>
      </c>
      <c r="Q1105">
        <v>1</v>
      </c>
      <c r="R1105" t="s">
        <v>86</v>
      </c>
      <c r="S1105" t="s">
        <v>1044</v>
      </c>
      <c r="T1105" t="s">
        <v>1572</v>
      </c>
      <c r="U1105" t="s">
        <v>80</v>
      </c>
      <c r="V1105" t="s">
        <v>1548</v>
      </c>
      <c r="W1105">
        <v>129.97999999999999</v>
      </c>
      <c r="X1105">
        <v>29.98</v>
      </c>
      <c r="Y1105">
        <v>1</v>
      </c>
      <c r="Z1105" t="s">
        <v>86</v>
      </c>
      <c r="AA1105" t="s">
        <v>2350</v>
      </c>
      <c r="AF1105" s="4"/>
      <c r="AG1105" s="4"/>
      <c r="AH1105" t="s">
        <v>79</v>
      </c>
      <c r="AI1105" t="s">
        <v>241</v>
      </c>
      <c r="AJ1105" t="s">
        <v>86</v>
      </c>
      <c r="AK1105" t="s">
        <v>1044</v>
      </c>
      <c r="AL1105" t="s">
        <v>1572</v>
      </c>
      <c r="AM1105" t="s">
        <v>80</v>
      </c>
      <c r="AN1105" t="s">
        <v>1548</v>
      </c>
      <c r="AO1105" t="s">
        <v>86</v>
      </c>
      <c r="AP1105" t="s">
        <v>2350</v>
      </c>
    </row>
    <row r="1106" spans="1:42" x14ac:dyDescent="0.25">
      <c r="A1106">
        <v>763</v>
      </c>
      <c r="B1106">
        <v>485</v>
      </c>
      <c r="C1106" s="4">
        <v>44175</v>
      </c>
      <c r="D1106">
        <v>7</v>
      </c>
      <c r="E1106" t="s">
        <v>35</v>
      </c>
      <c r="F1106" t="s">
        <v>46</v>
      </c>
      <c r="G1106" t="s">
        <v>56</v>
      </c>
      <c r="H1106" t="s">
        <v>58</v>
      </c>
      <c r="I1106" s="4">
        <v>44066</v>
      </c>
      <c r="J1106">
        <v>9</v>
      </c>
      <c r="K1106" t="s">
        <v>59</v>
      </c>
      <c r="L1106" s="4">
        <v>43952</v>
      </c>
      <c r="M1106" s="4">
        <v>44075</v>
      </c>
      <c r="N1106">
        <v>2</v>
      </c>
      <c r="O1106" t="s">
        <v>117</v>
      </c>
      <c r="P1106" t="s">
        <v>279</v>
      </c>
      <c r="Q1106">
        <v>2</v>
      </c>
      <c r="R1106" t="s">
        <v>812</v>
      </c>
      <c r="S1106" t="s">
        <v>1348</v>
      </c>
      <c r="T1106" t="s">
        <v>1864</v>
      </c>
      <c r="U1106" t="s">
        <v>71</v>
      </c>
      <c r="V1106" t="s">
        <v>2042</v>
      </c>
      <c r="W1106">
        <v>33.44</v>
      </c>
      <c r="X1106">
        <v>24.98</v>
      </c>
      <c r="Y1106">
        <v>2</v>
      </c>
      <c r="Z1106" t="s">
        <v>2117</v>
      </c>
      <c r="AA1106" t="s">
        <v>2389</v>
      </c>
      <c r="AF1106" s="4"/>
      <c r="AG1106" s="4"/>
      <c r="AH1106" t="s">
        <v>79</v>
      </c>
      <c r="AI1106" t="s">
        <v>241</v>
      </c>
      <c r="AJ1106" t="s">
        <v>634</v>
      </c>
      <c r="AK1106" t="s">
        <v>1182</v>
      </c>
      <c r="AL1106" t="s">
        <v>1614</v>
      </c>
      <c r="AM1106" t="s">
        <v>69</v>
      </c>
      <c r="AN1106" t="s">
        <v>1548</v>
      </c>
      <c r="AO1106" t="s">
        <v>455</v>
      </c>
      <c r="AP1106" t="s">
        <v>2340</v>
      </c>
    </row>
    <row r="1107" spans="1:42" x14ac:dyDescent="0.25">
      <c r="A1107">
        <v>763</v>
      </c>
      <c r="B1107">
        <v>485</v>
      </c>
      <c r="C1107" s="4">
        <v>44175</v>
      </c>
      <c r="D1107">
        <v>7</v>
      </c>
      <c r="E1107" t="s">
        <v>35</v>
      </c>
      <c r="F1107" t="s">
        <v>46</v>
      </c>
      <c r="G1107" t="s">
        <v>56</v>
      </c>
      <c r="H1107" t="s">
        <v>58</v>
      </c>
      <c r="I1107" s="4">
        <v>44066</v>
      </c>
      <c r="J1107">
        <v>9</v>
      </c>
      <c r="K1107" t="s">
        <v>59</v>
      </c>
      <c r="L1107" s="4">
        <v>43952</v>
      </c>
      <c r="M1107" s="4">
        <v>44075</v>
      </c>
      <c r="N1107">
        <v>2</v>
      </c>
      <c r="O1107" t="s">
        <v>117</v>
      </c>
      <c r="P1107" t="s">
        <v>279</v>
      </c>
      <c r="Q1107">
        <v>2</v>
      </c>
      <c r="R1107" t="s">
        <v>812</v>
      </c>
      <c r="S1107" t="s">
        <v>1348</v>
      </c>
      <c r="T1107" t="s">
        <v>1864</v>
      </c>
      <c r="U1107" t="s">
        <v>71</v>
      </c>
      <c r="V1107" t="s">
        <v>2042</v>
      </c>
      <c r="W1107">
        <v>33.44</v>
      </c>
      <c r="X1107">
        <v>24.98</v>
      </c>
      <c r="Y1107">
        <v>2</v>
      </c>
      <c r="Z1107" t="s">
        <v>2117</v>
      </c>
      <c r="AA1107" t="s">
        <v>2389</v>
      </c>
      <c r="AF1107" s="4"/>
      <c r="AG1107" s="4"/>
      <c r="AH1107" t="s">
        <v>90</v>
      </c>
      <c r="AI1107" t="s">
        <v>252</v>
      </c>
      <c r="AJ1107" t="s">
        <v>652</v>
      </c>
      <c r="AK1107" t="s">
        <v>1196</v>
      </c>
      <c r="AL1107" t="s">
        <v>1720</v>
      </c>
      <c r="AM1107" t="s">
        <v>69</v>
      </c>
      <c r="AN1107" t="s">
        <v>1562</v>
      </c>
      <c r="AO1107" t="s">
        <v>410</v>
      </c>
      <c r="AP1107" t="s">
        <v>2359</v>
      </c>
    </row>
    <row r="1108" spans="1:42" x14ac:dyDescent="0.25">
      <c r="A1108">
        <v>764</v>
      </c>
      <c r="B1108">
        <v>88</v>
      </c>
      <c r="C1108" s="4">
        <v>44176</v>
      </c>
      <c r="D1108">
        <v>3</v>
      </c>
      <c r="E1108" t="s">
        <v>34</v>
      </c>
      <c r="F1108" t="s">
        <v>45</v>
      </c>
      <c r="G1108" t="s">
        <v>56</v>
      </c>
      <c r="H1108" t="s">
        <v>58</v>
      </c>
      <c r="I1108" s="4">
        <v>44046</v>
      </c>
      <c r="J1108">
        <v>8</v>
      </c>
      <c r="K1108" t="s">
        <v>60</v>
      </c>
      <c r="L1108" s="4">
        <v>44000</v>
      </c>
      <c r="M1108" s="4">
        <v>44073</v>
      </c>
      <c r="N1108">
        <v>1</v>
      </c>
      <c r="O1108" t="s">
        <v>88</v>
      </c>
      <c r="P1108" t="s">
        <v>250</v>
      </c>
      <c r="Q1108">
        <v>2</v>
      </c>
      <c r="R1108" t="s">
        <v>813</v>
      </c>
      <c r="S1108" t="s">
        <v>1349</v>
      </c>
      <c r="T1108" t="s">
        <v>1865</v>
      </c>
      <c r="U1108" t="s">
        <v>85</v>
      </c>
      <c r="V1108" t="s">
        <v>1869</v>
      </c>
      <c r="W1108">
        <v>42.89</v>
      </c>
      <c r="X1108">
        <v>44.97</v>
      </c>
      <c r="Y1108">
        <v>2</v>
      </c>
      <c r="Z1108" t="s">
        <v>87</v>
      </c>
      <c r="AA1108" t="s">
        <v>2554</v>
      </c>
      <c r="AF1108" s="4"/>
      <c r="AG1108" s="4"/>
      <c r="AH1108" t="s">
        <v>80</v>
      </c>
      <c r="AI1108" t="s">
        <v>242</v>
      </c>
      <c r="AJ1108" t="s">
        <v>665</v>
      </c>
      <c r="AK1108" t="s">
        <v>1209</v>
      </c>
      <c r="AL1108" t="s">
        <v>1652</v>
      </c>
      <c r="AM1108" t="s">
        <v>69</v>
      </c>
      <c r="AN1108" t="s">
        <v>1548</v>
      </c>
      <c r="AO1108" t="s">
        <v>79</v>
      </c>
      <c r="AP1108" t="s">
        <v>2349</v>
      </c>
    </row>
    <row r="1109" spans="1:42" x14ac:dyDescent="0.25">
      <c r="A1109">
        <v>764</v>
      </c>
      <c r="B1109">
        <v>88</v>
      </c>
      <c r="C1109" s="4">
        <v>44176</v>
      </c>
      <c r="D1109">
        <v>3</v>
      </c>
      <c r="E1109" t="s">
        <v>34</v>
      </c>
      <c r="F1109" t="s">
        <v>45</v>
      </c>
      <c r="G1109" t="s">
        <v>56</v>
      </c>
      <c r="H1109" t="s">
        <v>58</v>
      </c>
      <c r="I1109" s="4">
        <v>44046</v>
      </c>
      <c r="J1109">
        <v>8</v>
      </c>
      <c r="K1109" t="s">
        <v>60</v>
      </c>
      <c r="L1109" s="4">
        <v>44000</v>
      </c>
      <c r="M1109" s="4">
        <v>44073</v>
      </c>
      <c r="N1109">
        <v>1</v>
      </c>
      <c r="O1109" t="s">
        <v>88</v>
      </c>
      <c r="P1109" t="s">
        <v>250</v>
      </c>
      <c r="Q1109">
        <v>2</v>
      </c>
      <c r="R1109" t="s">
        <v>813</v>
      </c>
      <c r="S1109" t="s">
        <v>1349</v>
      </c>
      <c r="T1109" t="s">
        <v>1865</v>
      </c>
      <c r="U1109" t="s">
        <v>85</v>
      </c>
      <c r="V1109" t="s">
        <v>1869</v>
      </c>
      <c r="W1109">
        <v>42.89</v>
      </c>
      <c r="X1109">
        <v>44.97</v>
      </c>
      <c r="Y1109">
        <v>2</v>
      </c>
      <c r="Z1109" t="s">
        <v>87</v>
      </c>
      <c r="AA1109" t="s">
        <v>2554</v>
      </c>
      <c r="AF1109" s="4"/>
      <c r="AG1109" s="4"/>
      <c r="AH1109" t="s">
        <v>80</v>
      </c>
      <c r="AI1109" t="s">
        <v>242</v>
      </c>
      <c r="AJ1109" t="s">
        <v>598</v>
      </c>
      <c r="AK1109" t="s">
        <v>1118</v>
      </c>
      <c r="AL1109" t="s">
        <v>1675</v>
      </c>
      <c r="AM1109" t="s">
        <v>80</v>
      </c>
      <c r="AN1109" t="s">
        <v>1548</v>
      </c>
      <c r="AO1109" t="s">
        <v>70</v>
      </c>
      <c r="AP1109" t="s">
        <v>2341</v>
      </c>
    </row>
    <row r="1110" spans="1:42" x14ac:dyDescent="0.25">
      <c r="A1110">
        <v>765</v>
      </c>
      <c r="B1110">
        <v>283</v>
      </c>
      <c r="C1110" s="4">
        <v>44176</v>
      </c>
      <c r="D1110">
        <v>7</v>
      </c>
      <c r="E1110" t="s">
        <v>35</v>
      </c>
      <c r="F1110" t="s">
        <v>46</v>
      </c>
      <c r="G1110" t="s">
        <v>55</v>
      </c>
      <c r="H1110" t="s">
        <v>58</v>
      </c>
      <c r="I1110" s="4">
        <v>44000</v>
      </c>
      <c r="J1110">
        <v>9</v>
      </c>
      <c r="K1110" t="s">
        <v>59</v>
      </c>
      <c r="L1110" s="4">
        <v>43952</v>
      </c>
      <c r="M1110" s="4">
        <v>44075</v>
      </c>
      <c r="N1110">
        <v>1</v>
      </c>
      <c r="O1110" t="s">
        <v>65</v>
      </c>
      <c r="P1110" t="s">
        <v>227</v>
      </c>
      <c r="Q1110">
        <v>1</v>
      </c>
      <c r="R1110" t="s">
        <v>415</v>
      </c>
      <c r="S1110" t="s">
        <v>977</v>
      </c>
      <c r="T1110" t="s">
        <v>1510</v>
      </c>
      <c r="U1110" t="s">
        <v>69</v>
      </c>
      <c r="V1110" t="s">
        <v>1517</v>
      </c>
      <c r="W1110">
        <v>199.99</v>
      </c>
      <c r="X1110">
        <v>19.989999999999998</v>
      </c>
      <c r="Y1110">
        <v>1</v>
      </c>
      <c r="Z1110" t="s">
        <v>431</v>
      </c>
      <c r="AA1110" t="s">
        <v>2326</v>
      </c>
      <c r="AF1110" s="4"/>
      <c r="AG1110" s="4"/>
      <c r="AH1110" t="s">
        <v>65</v>
      </c>
      <c r="AI1110" t="s">
        <v>227</v>
      </c>
      <c r="AJ1110" t="s">
        <v>415</v>
      </c>
      <c r="AK1110" t="s">
        <v>977</v>
      </c>
      <c r="AL1110" t="s">
        <v>1510</v>
      </c>
      <c r="AM1110" t="s">
        <v>69</v>
      </c>
      <c r="AN1110" t="s">
        <v>1517</v>
      </c>
      <c r="AO1110" t="s">
        <v>431</v>
      </c>
      <c r="AP1110" t="s">
        <v>2326</v>
      </c>
    </row>
    <row r="1111" spans="1:42" x14ac:dyDescent="0.25">
      <c r="A1111">
        <v>766</v>
      </c>
      <c r="B1111">
        <v>442</v>
      </c>
      <c r="C1111" s="4">
        <v>44176</v>
      </c>
      <c r="D1111">
        <v>2</v>
      </c>
      <c r="E1111" t="s">
        <v>38</v>
      </c>
      <c r="F1111" t="s">
        <v>49</v>
      </c>
      <c r="G1111" t="s">
        <v>55</v>
      </c>
      <c r="H1111" t="s">
        <v>58</v>
      </c>
      <c r="I1111" s="4">
        <v>43739</v>
      </c>
      <c r="J1111">
        <v>1</v>
      </c>
      <c r="K1111" t="s">
        <v>61</v>
      </c>
      <c r="L1111" s="4">
        <v>43615</v>
      </c>
      <c r="M1111" s="4">
        <v>43830</v>
      </c>
      <c r="N1111">
        <v>1</v>
      </c>
      <c r="O1111" t="s">
        <v>70</v>
      </c>
      <c r="P1111" t="s">
        <v>232</v>
      </c>
      <c r="Q1111">
        <v>1</v>
      </c>
      <c r="R1111" t="s">
        <v>512</v>
      </c>
      <c r="S1111" t="s">
        <v>1075</v>
      </c>
      <c r="T1111" t="s">
        <v>1602</v>
      </c>
      <c r="U1111" t="s">
        <v>80</v>
      </c>
      <c r="V1111" t="s">
        <v>1517</v>
      </c>
      <c r="W1111">
        <v>65.92</v>
      </c>
      <c r="X1111">
        <v>39.979999999999997</v>
      </c>
      <c r="Y1111">
        <v>1</v>
      </c>
      <c r="Z1111" t="s">
        <v>673</v>
      </c>
      <c r="AA1111" t="s">
        <v>2348</v>
      </c>
      <c r="AF1111" s="4"/>
      <c r="AG1111" s="4"/>
      <c r="AH1111" t="s">
        <v>70</v>
      </c>
      <c r="AI1111" t="s">
        <v>232</v>
      </c>
      <c r="AJ1111" t="s">
        <v>512</v>
      </c>
      <c r="AK1111" t="s">
        <v>1075</v>
      </c>
      <c r="AL1111" t="s">
        <v>1602</v>
      </c>
      <c r="AM1111" t="s">
        <v>80</v>
      </c>
      <c r="AN1111" t="s">
        <v>1517</v>
      </c>
      <c r="AO1111" t="s">
        <v>673</v>
      </c>
      <c r="AP1111" t="s">
        <v>2348</v>
      </c>
    </row>
    <row r="1112" spans="1:42" x14ac:dyDescent="0.25">
      <c r="A1112">
        <v>767</v>
      </c>
      <c r="B1112">
        <v>341</v>
      </c>
      <c r="C1112" s="4">
        <v>44177</v>
      </c>
      <c r="D1112">
        <v>7</v>
      </c>
      <c r="E1112" t="s">
        <v>35</v>
      </c>
      <c r="F1112" t="s">
        <v>46</v>
      </c>
      <c r="G1112" t="s">
        <v>55</v>
      </c>
      <c r="H1112" t="s">
        <v>57</v>
      </c>
      <c r="I1112" s="4">
        <v>43575</v>
      </c>
      <c r="J1112">
        <v>3</v>
      </c>
      <c r="L1112" s="4"/>
      <c r="M1112" s="4"/>
      <c r="N1112">
        <v>1</v>
      </c>
      <c r="O1112" t="s">
        <v>70</v>
      </c>
      <c r="P1112" t="s">
        <v>232</v>
      </c>
      <c r="Q1112">
        <v>1</v>
      </c>
      <c r="R1112" t="s">
        <v>475</v>
      </c>
      <c r="S1112" t="s">
        <v>1038</v>
      </c>
      <c r="T1112" t="s">
        <v>1527</v>
      </c>
      <c r="U1112" t="s">
        <v>69</v>
      </c>
      <c r="V1112" t="s">
        <v>1517</v>
      </c>
      <c r="W1112">
        <v>36.99</v>
      </c>
      <c r="X1112">
        <v>19.989999999999998</v>
      </c>
      <c r="Y1112">
        <v>1</v>
      </c>
      <c r="Z1112" t="s">
        <v>673</v>
      </c>
      <c r="AA1112" t="s">
        <v>2348</v>
      </c>
      <c r="AF1112" s="4"/>
      <c r="AG1112" s="4"/>
      <c r="AH1112" t="s">
        <v>70</v>
      </c>
      <c r="AI1112" t="s">
        <v>232</v>
      </c>
      <c r="AJ1112" t="s">
        <v>475</v>
      </c>
      <c r="AK1112" t="s">
        <v>1038</v>
      </c>
      <c r="AL1112" t="s">
        <v>1527</v>
      </c>
      <c r="AM1112" t="s">
        <v>69</v>
      </c>
      <c r="AN1112" t="s">
        <v>1517</v>
      </c>
      <c r="AO1112" t="s">
        <v>673</v>
      </c>
      <c r="AP1112" t="s">
        <v>2348</v>
      </c>
    </row>
    <row r="1113" spans="1:42" x14ac:dyDescent="0.25">
      <c r="A1113">
        <v>768</v>
      </c>
      <c r="B1113">
        <v>372</v>
      </c>
      <c r="C1113" s="4">
        <v>44177</v>
      </c>
      <c r="D1113">
        <v>2</v>
      </c>
      <c r="E1113" t="s">
        <v>38</v>
      </c>
      <c r="F1113" t="s">
        <v>49</v>
      </c>
      <c r="G1113" t="s">
        <v>56</v>
      </c>
      <c r="H1113" t="s">
        <v>57</v>
      </c>
      <c r="I1113" s="4">
        <v>43591</v>
      </c>
      <c r="J1113">
        <v>2</v>
      </c>
      <c r="L1113" s="4"/>
      <c r="M1113" s="4"/>
      <c r="N1113">
        <v>1</v>
      </c>
      <c r="O1113" t="s">
        <v>70</v>
      </c>
      <c r="P1113" t="s">
        <v>232</v>
      </c>
      <c r="Q1113">
        <v>1</v>
      </c>
      <c r="R1113" t="s">
        <v>628</v>
      </c>
      <c r="S1113" t="s">
        <v>1178</v>
      </c>
      <c r="T1113" t="s">
        <v>1501</v>
      </c>
      <c r="U1113" t="s">
        <v>69</v>
      </c>
      <c r="V1113" t="s">
        <v>1517</v>
      </c>
      <c r="W1113">
        <v>86.95</v>
      </c>
      <c r="X1113">
        <v>19.989999999999998</v>
      </c>
      <c r="Y1113">
        <v>1</v>
      </c>
      <c r="Z1113" t="s">
        <v>640</v>
      </c>
      <c r="AA1113" t="s">
        <v>2393</v>
      </c>
      <c r="AF1113" s="4"/>
      <c r="AG1113" s="4"/>
      <c r="AH1113" t="s">
        <v>70</v>
      </c>
      <c r="AI1113" t="s">
        <v>232</v>
      </c>
      <c r="AJ1113" t="s">
        <v>628</v>
      </c>
      <c r="AK1113" t="s">
        <v>1178</v>
      </c>
      <c r="AL1113" t="s">
        <v>1501</v>
      </c>
      <c r="AM1113" t="s">
        <v>69</v>
      </c>
      <c r="AN1113" t="s">
        <v>1517</v>
      </c>
      <c r="AO1113" t="s">
        <v>640</v>
      </c>
      <c r="AP1113" t="s">
        <v>2393</v>
      </c>
    </row>
    <row r="1114" spans="1:42" x14ac:dyDescent="0.25">
      <c r="A1114">
        <v>769</v>
      </c>
      <c r="B1114">
        <v>476</v>
      </c>
      <c r="C1114" s="4">
        <v>44177</v>
      </c>
      <c r="D1114">
        <v>8</v>
      </c>
      <c r="E1114" t="s">
        <v>43</v>
      </c>
      <c r="F1114" t="s">
        <v>54</v>
      </c>
      <c r="G1114" t="s">
        <v>56</v>
      </c>
      <c r="H1114" t="s">
        <v>58</v>
      </c>
      <c r="I1114" s="4">
        <v>44027</v>
      </c>
      <c r="J1114">
        <v>9</v>
      </c>
      <c r="K1114" t="s">
        <v>59</v>
      </c>
      <c r="L1114" s="4">
        <v>43952</v>
      </c>
      <c r="M1114" s="4">
        <v>44075</v>
      </c>
      <c r="N1114">
        <v>2</v>
      </c>
      <c r="O1114" t="s">
        <v>102</v>
      </c>
      <c r="P1114" t="s">
        <v>264</v>
      </c>
      <c r="Q1114">
        <v>2</v>
      </c>
      <c r="R1114" t="s">
        <v>814</v>
      </c>
      <c r="S1114" t="s">
        <v>1350</v>
      </c>
      <c r="T1114" t="s">
        <v>1866</v>
      </c>
      <c r="U1114" t="s">
        <v>71</v>
      </c>
      <c r="V1114" t="s">
        <v>1869</v>
      </c>
      <c r="W1114">
        <v>68.98</v>
      </c>
      <c r="X1114">
        <v>29.98</v>
      </c>
      <c r="Y1114">
        <v>2</v>
      </c>
      <c r="Z1114" t="s">
        <v>2258</v>
      </c>
      <c r="AA1114" t="s">
        <v>2555</v>
      </c>
      <c r="AF1114" s="4"/>
      <c r="AG1114" s="4"/>
      <c r="AH1114" t="s">
        <v>78</v>
      </c>
      <c r="AI1114" t="s">
        <v>240</v>
      </c>
      <c r="AJ1114" t="s">
        <v>904</v>
      </c>
      <c r="AK1114" t="s">
        <v>1191</v>
      </c>
      <c r="AL1114" t="s">
        <v>1490</v>
      </c>
      <c r="AM1114" t="s">
        <v>69</v>
      </c>
      <c r="AN1114" t="s">
        <v>1548</v>
      </c>
      <c r="AO1114" t="s">
        <v>469</v>
      </c>
      <c r="AP1114" t="s">
        <v>2339</v>
      </c>
    </row>
    <row r="1115" spans="1:42" x14ac:dyDescent="0.25">
      <c r="A1115">
        <v>769</v>
      </c>
      <c r="B1115">
        <v>476</v>
      </c>
      <c r="C1115" s="4">
        <v>44177</v>
      </c>
      <c r="D1115">
        <v>8</v>
      </c>
      <c r="E1115" t="s">
        <v>43</v>
      </c>
      <c r="F1115" t="s">
        <v>54</v>
      </c>
      <c r="G1115" t="s">
        <v>56</v>
      </c>
      <c r="H1115" t="s">
        <v>58</v>
      </c>
      <c r="I1115" s="4">
        <v>44027</v>
      </c>
      <c r="J1115">
        <v>9</v>
      </c>
      <c r="K1115" t="s">
        <v>59</v>
      </c>
      <c r="L1115" s="4">
        <v>43952</v>
      </c>
      <c r="M1115" s="4">
        <v>44075</v>
      </c>
      <c r="N1115">
        <v>2</v>
      </c>
      <c r="O1115" t="s">
        <v>102</v>
      </c>
      <c r="P1115" t="s">
        <v>264</v>
      </c>
      <c r="Q1115">
        <v>2</v>
      </c>
      <c r="R1115" t="s">
        <v>814</v>
      </c>
      <c r="S1115" t="s">
        <v>1350</v>
      </c>
      <c r="T1115" t="s">
        <v>1866</v>
      </c>
      <c r="U1115" t="s">
        <v>71</v>
      </c>
      <c r="V1115" t="s">
        <v>1869</v>
      </c>
      <c r="W1115">
        <v>68.98</v>
      </c>
      <c r="X1115">
        <v>29.98</v>
      </c>
      <c r="Y1115">
        <v>2</v>
      </c>
      <c r="Z1115" t="s">
        <v>2258</v>
      </c>
      <c r="AA1115" t="s">
        <v>2555</v>
      </c>
      <c r="AF1115" s="4"/>
      <c r="AG1115" s="4"/>
      <c r="AH1115" t="s">
        <v>80</v>
      </c>
      <c r="AI1115" t="s">
        <v>242</v>
      </c>
      <c r="AJ1115" t="s">
        <v>486</v>
      </c>
      <c r="AK1115" t="s">
        <v>1049</v>
      </c>
      <c r="AL1115" t="s">
        <v>1533</v>
      </c>
      <c r="AM1115" t="s">
        <v>69</v>
      </c>
      <c r="AN1115" t="s">
        <v>1548</v>
      </c>
      <c r="AO1115" t="s">
        <v>79</v>
      </c>
      <c r="AP1115" t="s">
        <v>2349</v>
      </c>
    </row>
    <row r="1116" spans="1:42" x14ac:dyDescent="0.25">
      <c r="A1116">
        <v>770</v>
      </c>
      <c r="B1116">
        <v>71</v>
      </c>
      <c r="C1116" s="4">
        <v>44179</v>
      </c>
      <c r="D1116">
        <v>2</v>
      </c>
      <c r="E1116" t="s">
        <v>38</v>
      </c>
      <c r="F1116" t="s">
        <v>49</v>
      </c>
      <c r="G1116" t="s">
        <v>56</v>
      </c>
      <c r="H1116" t="s">
        <v>58</v>
      </c>
      <c r="I1116" s="4">
        <v>43802</v>
      </c>
      <c r="J1116">
        <v>3</v>
      </c>
      <c r="K1116" t="s">
        <v>59</v>
      </c>
      <c r="L1116" s="4">
        <v>43615</v>
      </c>
      <c r="M1116" s="4">
        <v>43830</v>
      </c>
      <c r="N1116">
        <v>1</v>
      </c>
      <c r="O1116" t="s">
        <v>90</v>
      </c>
      <c r="P1116" t="s">
        <v>252</v>
      </c>
      <c r="Q1116">
        <v>1</v>
      </c>
      <c r="R1116" t="s">
        <v>489</v>
      </c>
      <c r="S1116" t="s">
        <v>1052</v>
      </c>
      <c r="T1116" t="s">
        <v>1581</v>
      </c>
      <c r="U1116" t="s">
        <v>69</v>
      </c>
      <c r="V1116" t="s">
        <v>1562</v>
      </c>
      <c r="W1116">
        <v>18.95</v>
      </c>
      <c r="X1116">
        <v>9.99</v>
      </c>
      <c r="Y1116">
        <v>1</v>
      </c>
      <c r="Z1116" t="s">
        <v>410</v>
      </c>
      <c r="AA1116" t="s">
        <v>2359</v>
      </c>
      <c r="AF1116" s="4"/>
      <c r="AG1116" s="4"/>
      <c r="AH1116" t="s">
        <v>90</v>
      </c>
      <c r="AI1116" t="s">
        <v>252</v>
      </c>
      <c r="AJ1116" t="s">
        <v>489</v>
      </c>
      <c r="AK1116" t="s">
        <v>1052</v>
      </c>
      <c r="AL1116" t="s">
        <v>1581</v>
      </c>
      <c r="AM1116" t="s">
        <v>69</v>
      </c>
      <c r="AN1116" t="s">
        <v>1562</v>
      </c>
      <c r="AO1116" t="s">
        <v>410</v>
      </c>
      <c r="AP1116" t="s">
        <v>2359</v>
      </c>
    </row>
    <row r="1117" spans="1:42" x14ac:dyDescent="0.25">
      <c r="A1117">
        <v>771</v>
      </c>
      <c r="B1117">
        <v>249</v>
      </c>
      <c r="C1117" s="4">
        <v>44180</v>
      </c>
      <c r="D1117">
        <v>1</v>
      </c>
      <c r="E1117" t="s">
        <v>39</v>
      </c>
      <c r="F1117" t="s">
        <v>50</v>
      </c>
      <c r="G1117" t="s">
        <v>55</v>
      </c>
      <c r="H1117" t="s">
        <v>57</v>
      </c>
      <c r="I1117" s="4">
        <v>43653</v>
      </c>
      <c r="J1117">
        <v>1</v>
      </c>
      <c r="K1117" t="s">
        <v>61</v>
      </c>
      <c r="L1117" s="4">
        <v>43615</v>
      </c>
      <c r="M1117" s="4">
        <v>43830</v>
      </c>
      <c r="N1117">
        <v>1</v>
      </c>
      <c r="O1117" t="s">
        <v>88</v>
      </c>
      <c r="P1117" t="s">
        <v>250</v>
      </c>
      <c r="Q1117">
        <v>1</v>
      </c>
      <c r="R1117" t="s">
        <v>815</v>
      </c>
      <c r="S1117" t="s">
        <v>1351</v>
      </c>
      <c r="T1117" t="s">
        <v>1867</v>
      </c>
      <c r="U1117" t="s">
        <v>88</v>
      </c>
      <c r="V1117" t="s">
        <v>1723</v>
      </c>
      <c r="W1117">
        <v>55.96</v>
      </c>
      <c r="X1117">
        <v>39.96</v>
      </c>
      <c r="Y1117">
        <v>1</v>
      </c>
      <c r="Z1117" t="s">
        <v>105</v>
      </c>
      <c r="AA1117" t="s">
        <v>2346</v>
      </c>
      <c r="AF1117" s="4"/>
      <c r="AG1117" s="4"/>
      <c r="AH1117" t="s">
        <v>80</v>
      </c>
      <c r="AI1117" t="s">
        <v>242</v>
      </c>
      <c r="AJ1117" t="s">
        <v>665</v>
      </c>
      <c r="AK1117" t="s">
        <v>1209</v>
      </c>
      <c r="AL1117" t="s">
        <v>1652</v>
      </c>
      <c r="AM1117" t="s">
        <v>80</v>
      </c>
      <c r="AN1117" t="s">
        <v>1562</v>
      </c>
      <c r="AO1117" t="s">
        <v>79</v>
      </c>
      <c r="AP1117" t="s">
        <v>2349</v>
      </c>
    </row>
    <row r="1118" spans="1:42" x14ac:dyDescent="0.25">
      <c r="A1118">
        <v>771</v>
      </c>
      <c r="B1118">
        <v>249</v>
      </c>
      <c r="C1118" s="4">
        <v>44180</v>
      </c>
      <c r="D1118">
        <v>1</v>
      </c>
      <c r="E1118" t="s">
        <v>39</v>
      </c>
      <c r="F1118" t="s">
        <v>50</v>
      </c>
      <c r="G1118" t="s">
        <v>55</v>
      </c>
      <c r="H1118" t="s">
        <v>57</v>
      </c>
      <c r="I1118" s="4">
        <v>43653</v>
      </c>
      <c r="J1118">
        <v>1</v>
      </c>
      <c r="K1118" t="s">
        <v>61</v>
      </c>
      <c r="L1118" s="4">
        <v>43615</v>
      </c>
      <c r="M1118" s="4">
        <v>43830</v>
      </c>
      <c r="N1118">
        <v>1</v>
      </c>
      <c r="O1118" t="s">
        <v>88</v>
      </c>
      <c r="P1118" t="s">
        <v>250</v>
      </c>
      <c r="Q1118">
        <v>1</v>
      </c>
      <c r="R1118" t="s">
        <v>815</v>
      </c>
      <c r="S1118" t="s">
        <v>1351</v>
      </c>
      <c r="T1118" t="s">
        <v>1867</v>
      </c>
      <c r="U1118" t="s">
        <v>88</v>
      </c>
      <c r="V1118" t="s">
        <v>1723</v>
      </c>
      <c r="W1118">
        <v>55.96</v>
      </c>
      <c r="X1118">
        <v>39.96</v>
      </c>
      <c r="Y1118">
        <v>1</v>
      </c>
      <c r="Z1118" t="s">
        <v>105</v>
      </c>
      <c r="AA1118" t="s">
        <v>2346</v>
      </c>
      <c r="AF1118" s="4"/>
      <c r="AG1118" s="4"/>
      <c r="AH1118" t="s">
        <v>80</v>
      </c>
      <c r="AI1118" t="s">
        <v>242</v>
      </c>
      <c r="AJ1118" t="s">
        <v>665</v>
      </c>
      <c r="AK1118" t="s">
        <v>1209</v>
      </c>
      <c r="AL1118" t="s">
        <v>1652</v>
      </c>
      <c r="AM1118" t="s">
        <v>80</v>
      </c>
      <c r="AN1118" t="s">
        <v>1562</v>
      </c>
      <c r="AO1118" t="s">
        <v>79</v>
      </c>
      <c r="AP1118" t="s">
        <v>2349</v>
      </c>
    </row>
    <row r="1119" spans="1:42" x14ac:dyDescent="0.25">
      <c r="A1119">
        <v>772</v>
      </c>
      <c r="B1119">
        <v>28</v>
      </c>
      <c r="C1119" s="4">
        <v>44181</v>
      </c>
      <c r="D1119">
        <v>5</v>
      </c>
      <c r="E1119" t="s">
        <v>36</v>
      </c>
      <c r="F1119" t="s">
        <v>47</v>
      </c>
      <c r="G1119" t="s">
        <v>55</v>
      </c>
      <c r="H1119" t="s">
        <v>57</v>
      </c>
      <c r="I1119" s="4">
        <v>44154</v>
      </c>
      <c r="J1119">
        <v>11</v>
      </c>
      <c r="K1119" t="s">
        <v>60</v>
      </c>
      <c r="L1119" s="4">
        <v>44148</v>
      </c>
      <c r="M1119" s="4">
        <v>44265</v>
      </c>
      <c r="N1119">
        <v>1</v>
      </c>
      <c r="O1119" t="s">
        <v>105</v>
      </c>
      <c r="P1119" t="s">
        <v>267</v>
      </c>
      <c r="Q1119">
        <v>1</v>
      </c>
      <c r="R1119" t="s">
        <v>816</v>
      </c>
      <c r="S1119" t="s">
        <v>1352</v>
      </c>
      <c r="T1119" t="s">
        <v>1868</v>
      </c>
      <c r="U1119" t="s">
        <v>110</v>
      </c>
      <c r="V1119" t="s">
        <v>1869</v>
      </c>
      <c r="W1119">
        <v>257.27999999999997</v>
      </c>
      <c r="X1119">
        <v>89.94</v>
      </c>
      <c r="Y1119">
        <v>1</v>
      </c>
      <c r="Z1119" t="s">
        <v>2120</v>
      </c>
      <c r="AA1119" t="s">
        <v>2394</v>
      </c>
      <c r="AF1119" s="4"/>
      <c r="AG1119" s="4"/>
      <c r="AH1119" t="s">
        <v>79</v>
      </c>
      <c r="AI1119" t="s">
        <v>241</v>
      </c>
      <c r="AJ1119" t="s">
        <v>423</v>
      </c>
      <c r="AK1119" t="s">
        <v>985</v>
      </c>
      <c r="AL1119" t="s">
        <v>1518</v>
      </c>
      <c r="AM1119" t="s">
        <v>67</v>
      </c>
      <c r="AN1119" t="s">
        <v>1548</v>
      </c>
      <c r="AO1119" t="s">
        <v>455</v>
      </c>
      <c r="AP1119" t="s">
        <v>2340</v>
      </c>
    </row>
    <row r="1120" spans="1:42" x14ac:dyDescent="0.25">
      <c r="A1120">
        <v>772</v>
      </c>
      <c r="B1120">
        <v>28</v>
      </c>
      <c r="C1120" s="4">
        <v>44181</v>
      </c>
      <c r="D1120">
        <v>5</v>
      </c>
      <c r="E1120" t="s">
        <v>36</v>
      </c>
      <c r="F1120" t="s">
        <v>47</v>
      </c>
      <c r="G1120" t="s">
        <v>55</v>
      </c>
      <c r="H1120" t="s">
        <v>57</v>
      </c>
      <c r="I1120" s="4">
        <v>44154</v>
      </c>
      <c r="J1120">
        <v>11</v>
      </c>
      <c r="K1120" t="s">
        <v>60</v>
      </c>
      <c r="L1120" s="4">
        <v>44148</v>
      </c>
      <c r="M1120" s="4">
        <v>44265</v>
      </c>
      <c r="N1120">
        <v>1</v>
      </c>
      <c r="O1120" t="s">
        <v>105</v>
      </c>
      <c r="P1120" t="s">
        <v>267</v>
      </c>
      <c r="Q1120">
        <v>1</v>
      </c>
      <c r="R1120" t="s">
        <v>816</v>
      </c>
      <c r="S1120" t="s">
        <v>1352</v>
      </c>
      <c r="T1120" t="s">
        <v>1868</v>
      </c>
      <c r="U1120" t="s">
        <v>110</v>
      </c>
      <c r="V1120" t="s">
        <v>1869</v>
      </c>
      <c r="W1120">
        <v>257.27999999999997</v>
      </c>
      <c r="X1120">
        <v>89.94</v>
      </c>
      <c r="Y1120">
        <v>1</v>
      </c>
      <c r="Z1120" t="s">
        <v>2120</v>
      </c>
      <c r="AA1120" t="s">
        <v>2394</v>
      </c>
      <c r="AF1120" s="4"/>
      <c r="AG1120" s="4"/>
      <c r="AH1120" t="s">
        <v>79</v>
      </c>
      <c r="AI1120" t="s">
        <v>241</v>
      </c>
      <c r="AJ1120" t="s">
        <v>423</v>
      </c>
      <c r="AK1120" t="s">
        <v>985</v>
      </c>
      <c r="AL1120" t="s">
        <v>1518</v>
      </c>
      <c r="AM1120" t="s">
        <v>67</v>
      </c>
      <c r="AN1120" t="s">
        <v>1548</v>
      </c>
      <c r="AO1120" t="s">
        <v>455</v>
      </c>
      <c r="AP1120" t="s">
        <v>2340</v>
      </c>
    </row>
    <row r="1121" spans="1:42" x14ac:dyDescent="0.25">
      <c r="A1121">
        <v>773</v>
      </c>
      <c r="B1121">
        <v>433</v>
      </c>
      <c r="C1121" s="4">
        <v>44181</v>
      </c>
      <c r="D1121">
        <v>10</v>
      </c>
      <c r="E1121" t="s">
        <v>42</v>
      </c>
      <c r="F1121" t="s">
        <v>53</v>
      </c>
      <c r="G1121" t="s">
        <v>55</v>
      </c>
      <c r="H1121" t="s">
        <v>58</v>
      </c>
      <c r="I1121" s="4">
        <v>43680</v>
      </c>
      <c r="J1121">
        <v>1</v>
      </c>
      <c r="K1121" t="s">
        <v>61</v>
      </c>
      <c r="L1121" s="4">
        <v>43615</v>
      </c>
      <c r="M1121" s="4">
        <v>43830</v>
      </c>
      <c r="N1121">
        <v>1</v>
      </c>
      <c r="O1121" t="s">
        <v>88</v>
      </c>
      <c r="P1121" t="s">
        <v>250</v>
      </c>
      <c r="Q1121">
        <v>1</v>
      </c>
      <c r="R1121" t="s">
        <v>91</v>
      </c>
      <c r="S1121" t="s">
        <v>1353</v>
      </c>
      <c r="T1121" t="s">
        <v>1869</v>
      </c>
      <c r="U1121" t="s">
        <v>88</v>
      </c>
      <c r="V1121" t="s">
        <v>1869</v>
      </c>
      <c r="W1121">
        <v>59.96</v>
      </c>
      <c r="X1121">
        <v>59.96</v>
      </c>
      <c r="Y1121">
        <v>1</v>
      </c>
      <c r="Z1121" t="s">
        <v>88</v>
      </c>
      <c r="AA1121" t="s">
        <v>2556</v>
      </c>
      <c r="AF1121" s="4"/>
      <c r="AG1121" s="4"/>
      <c r="AH1121" t="s">
        <v>80</v>
      </c>
      <c r="AI1121" t="s">
        <v>242</v>
      </c>
      <c r="AJ1121" t="s">
        <v>65</v>
      </c>
      <c r="AK1121" t="s">
        <v>1267</v>
      </c>
      <c r="AL1121" t="s">
        <v>1548</v>
      </c>
      <c r="AM1121" t="s">
        <v>80</v>
      </c>
      <c r="AN1121" t="s">
        <v>1548</v>
      </c>
      <c r="AO1121" t="s">
        <v>80</v>
      </c>
      <c r="AP1121" t="s">
        <v>2357</v>
      </c>
    </row>
    <row r="1122" spans="1:42" x14ac:dyDescent="0.25">
      <c r="A1122">
        <v>773</v>
      </c>
      <c r="B1122">
        <v>433</v>
      </c>
      <c r="C1122" s="4">
        <v>44181</v>
      </c>
      <c r="D1122">
        <v>10</v>
      </c>
      <c r="E1122" t="s">
        <v>42</v>
      </c>
      <c r="F1122" t="s">
        <v>53</v>
      </c>
      <c r="G1122" t="s">
        <v>55</v>
      </c>
      <c r="H1122" t="s">
        <v>58</v>
      </c>
      <c r="I1122" s="4">
        <v>43680</v>
      </c>
      <c r="J1122">
        <v>1</v>
      </c>
      <c r="K1122" t="s">
        <v>61</v>
      </c>
      <c r="L1122" s="4">
        <v>43615</v>
      </c>
      <c r="M1122" s="4">
        <v>43830</v>
      </c>
      <c r="N1122">
        <v>1</v>
      </c>
      <c r="O1122" t="s">
        <v>88</v>
      </c>
      <c r="P1122" t="s">
        <v>250</v>
      </c>
      <c r="Q1122">
        <v>1</v>
      </c>
      <c r="R1122" t="s">
        <v>91</v>
      </c>
      <c r="S1122" t="s">
        <v>1353</v>
      </c>
      <c r="T1122" t="s">
        <v>1869</v>
      </c>
      <c r="U1122" t="s">
        <v>88</v>
      </c>
      <c r="V1122" t="s">
        <v>1869</v>
      </c>
      <c r="W1122">
        <v>59.96</v>
      </c>
      <c r="X1122">
        <v>59.96</v>
      </c>
      <c r="Y1122">
        <v>1</v>
      </c>
      <c r="Z1122" t="s">
        <v>88</v>
      </c>
      <c r="AA1122" t="s">
        <v>2556</v>
      </c>
      <c r="AF1122" s="4"/>
      <c r="AG1122" s="4"/>
      <c r="AH1122" t="s">
        <v>80</v>
      </c>
      <c r="AI1122" t="s">
        <v>242</v>
      </c>
      <c r="AJ1122" t="s">
        <v>65</v>
      </c>
      <c r="AK1122" t="s">
        <v>1267</v>
      </c>
      <c r="AL1122" t="s">
        <v>1548</v>
      </c>
      <c r="AM1122" t="s">
        <v>80</v>
      </c>
      <c r="AN1122" t="s">
        <v>1548</v>
      </c>
      <c r="AO1122" t="s">
        <v>80</v>
      </c>
      <c r="AP1122" t="s">
        <v>2357</v>
      </c>
    </row>
    <row r="1123" spans="1:42" x14ac:dyDescent="0.25">
      <c r="A1123">
        <v>774</v>
      </c>
      <c r="B1123">
        <v>36</v>
      </c>
      <c r="C1123" s="4">
        <v>44182</v>
      </c>
      <c r="D1123">
        <v>3</v>
      </c>
      <c r="E1123" t="s">
        <v>34</v>
      </c>
      <c r="F1123" t="s">
        <v>45</v>
      </c>
      <c r="G1123" t="s">
        <v>56</v>
      </c>
      <c r="H1123" t="s">
        <v>57</v>
      </c>
      <c r="I1123" s="4">
        <v>43960</v>
      </c>
      <c r="J1123">
        <v>9</v>
      </c>
      <c r="K1123" t="s">
        <v>59</v>
      </c>
      <c r="L1123" s="4">
        <v>43952</v>
      </c>
      <c r="M1123" s="4">
        <v>44075</v>
      </c>
      <c r="N1123">
        <v>1</v>
      </c>
      <c r="O1123" t="s">
        <v>159</v>
      </c>
      <c r="P1123" t="s">
        <v>321</v>
      </c>
      <c r="Q1123">
        <v>1</v>
      </c>
      <c r="R1123" t="s">
        <v>764</v>
      </c>
      <c r="S1123" t="s">
        <v>1303</v>
      </c>
      <c r="T1123" t="s">
        <v>1820</v>
      </c>
      <c r="U1123" t="s">
        <v>71</v>
      </c>
      <c r="V1123" t="s">
        <v>1585</v>
      </c>
      <c r="W1123">
        <v>25.98</v>
      </c>
      <c r="X1123">
        <v>39.979999999999997</v>
      </c>
      <c r="Y1123">
        <v>1</v>
      </c>
      <c r="Z1123" t="s">
        <v>552</v>
      </c>
      <c r="AA1123" t="s">
        <v>2526</v>
      </c>
      <c r="AF1123" s="4"/>
      <c r="AG1123" s="4"/>
      <c r="AH1123" t="s">
        <v>70</v>
      </c>
      <c r="AI1123" t="s">
        <v>232</v>
      </c>
      <c r="AJ1123" t="s">
        <v>591</v>
      </c>
      <c r="AK1123" t="s">
        <v>1147</v>
      </c>
      <c r="AL1123" t="s">
        <v>1610</v>
      </c>
      <c r="AM1123" t="s">
        <v>69</v>
      </c>
      <c r="AN1123" t="s">
        <v>1517</v>
      </c>
      <c r="AO1123" t="s">
        <v>640</v>
      </c>
      <c r="AP1123" t="s">
        <v>2393</v>
      </c>
    </row>
    <row r="1124" spans="1:42" x14ac:dyDescent="0.25">
      <c r="A1124">
        <v>774</v>
      </c>
      <c r="B1124">
        <v>36</v>
      </c>
      <c r="C1124" s="4">
        <v>44182</v>
      </c>
      <c r="D1124">
        <v>3</v>
      </c>
      <c r="E1124" t="s">
        <v>34</v>
      </c>
      <c r="F1124" t="s">
        <v>45</v>
      </c>
      <c r="G1124" t="s">
        <v>56</v>
      </c>
      <c r="H1124" t="s">
        <v>57</v>
      </c>
      <c r="I1124" s="4">
        <v>43960</v>
      </c>
      <c r="J1124">
        <v>9</v>
      </c>
      <c r="K1124" t="s">
        <v>59</v>
      </c>
      <c r="L1124" s="4">
        <v>43952</v>
      </c>
      <c r="M1124" s="4">
        <v>44075</v>
      </c>
      <c r="N1124">
        <v>1</v>
      </c>
      <c r="O1124" t="s">
        <v>159</v>
      </c>
      <c r="P1124" t="s">
        <v>321</v>
      </c>
      <c r="Q1124">
        <v>1</v>
      </c>
      <c r="R1124" t="s">
        <v>764</v>
      </c>
      <c r="S1124" t="s">
        <v>1303</v>
      </c>
      <c r="T1124" t="s">
        <v>1820</v>
      </c>
      <c r="U1124" t="s">
        <v>71</v>
      </c>
      <c r="V1124" t="s">
        <v>1585</v>
      </c>
      <c r="W1124">
        <v>25.98</v>
      </c>
      <c r="X1124">
        <v>39.979999999999997</v>
      </c>
      <c r="Y1124">
        <v>1</v>
      </c>
      <c r="Z1124" t="s">
        <v>552</v>
      </c>
      <c r="AA1124" t="s">
        <v>2526</v>
      </c>
      <c r="AF1124" s="4"/>
      <c r="AG1124" s="4"/>
      <c r="AH1124" t="s">
        <v>70</v>
      </c>
      <c r="AI1124" t="s">
        <v>232</v>
      </c>
      <c r="AJ1124" t="s">
        <v>591</v>
      </c>
      <c r="AK1124" t="s">
        <v>1147</v>
      </c>
      <c r="AL1124" t="s">
        <v>1610</v>
      </c>
      <c r="AM1124" t="s">
        <v>69</v>
      </c>
      <c r="AN1124" t="s">
        <v>1517</v>
      </c>
      <c r="AO1124" t="s">
        <v>640</v>
      </c>
      <c r="AP1124" t="s">
        <v>2393</v>
      </c>
    </row>
    <row r="1125" spans="1:42" x14ac:dyDescent="0.25">
      <c r="A1125">
        <v>775</v>
      </c>
      <c r="B1125">
        <v>196</v>
      </c>
      <c r="C1125" s="4">
        <v>44182</v>
      </c>
      <c r="D1125">
        <v>10</v>
      </c>
      <c r="E1125" t="s">
        <v>42</v>
      </c>
      <c r="F1125" t="s">
        <v>53</v>
      </c>
      <c r="G1125" t="s">
        <v>55</v>
      </c>
      <c r="H1125" t="s">
        <v>57</v>
      </c>
      <c r="I1125" s="4">
        <v>43935</v>
      </c>
      <c r="J1125">
        <v>7</v>
      </c>
      <c r="K1125" t="s">
        <v>61</v>
      </c>
      <c r="L1125" s="4">
        <v>43915</v>
      </c>
      <c r="M1125" s="4">
        <v>44012</v>
      </c>
      <c r="N1125">
        <v>1</v>
      </c>
      <c r="O1125" t="s">
        <v>86</v>
      </c>
      <c r="P1125" t="s">
        <v>248</v>
      </c>
      <c r="Q1125">
        <v>1</v>
      </c>
      <c r="R1125" t="s">
        <v>633</v>
      </c>
      <c r="S1125" t="s">
        <v>1017</v>
      </c>
      <c r="T1125" t="s">
        <v>1547</v>
      </c>
      <c r="U1125" t="s">
        <v>80</v>
      </c>
      <c r="V1125" t="s">
        <v>1577</v>
      </c>
      <c r="W1125">
        <v>319.98</v>
      </c>
      <c r="X1125">
        <v>49.98</v>
      </c>
      <c r="Y1125">
        <v>1</v>
      </c>
      <c r="Z1125" t="s">
        <v>547</v>
      </c>
      <c r="AA1125" t="s">
        <v>2354</v>
      </c>
      <c r="AF1125" s="4"/>
      <c r="AG1125" s="4"/>
      <c r="AH1125" t="s">
        <v>86</v>
      </c>
      <c r="AI1125" t="s">
        <v>248</v>
      </c>
      <c r="AJ1125" t="s">
        <v>633</v>
      </c>
      <c r="AK1125" t="s">
        <v>1017</v>
      </c>
      <c r="AL1125" t="s">
        <v>1547</v>
      </c>
      <c r="AM1125" t="s">
        <v>80</v>
      </c>
      <c r="AN1125" t="s">
        <v>1577</v>
      </c>
      <c r="AO1125" t="s">
        <v>547</v>
      </c>
      <c r="AP1125" t="s">
        <v>2354</v>
      </c>
    </row>
    <row r="1126" spans="1:42" x14ac:dyDescent="0.25">
      <c r="A1126">
        <v>776</v>
      </c>
      <c r="B1126">
        <v>342</v>
      </c>
      <c r="C1126" s="4">
        <v>44182</v>
      </c>
      <c r="D1126">
        <v>1</v>
      </c>
      <c r="E1126" t="s">
        <v>39</v>
      </c>
      <c r="F1126" t="s">
        <v>50</v>
      </c>
      <c r="G1126" t="s">
        <v>56</v>
      </c>
      <c r="H1126" t="s">
        <v>57</v>
      </c>
      <c r="I1126" s="4">
        <v>43603</v>
      </c>
      <c r="J1126">
        <v>1</v>
      </c>
      <c r="L1126" s="4"/>
      <c r="M1126" s="4"/>
      <c r="N1126">
        <v>1</v>
      </c>
      <c r="O1126" t="s">
        <v>69</v>
      </c>
      <c r="P1126" t="s">
        <v>231</v>
      </c>
      <c r="Q1126">
        <v>1</v>
      </c>
      <c r="R1126" t="s">
        <v>434</v>
      </c>
      <c r="S1126" t="s">
        <v>991</v>
      </c>
      <c r="T1126" t="s">
        <v>1524</v>
      </c>
      <c r="U1126" t="s">
        <v>80</v>
      </c>
      <c r="V1126" t="s">
        <v>1517</v>
      </c>
      <c r="W1126">
        <v>1859.98</v>
      </c>
      <c r="X1126">
        <v>39.979999999999997</v>
      </c>
      <c r="Y1126">
        <v>1</v>
      </c>
      <c r="Z1126" t="s">
        <v>69</v>
      </c>
      <c r="AA1126" t="s">
        <v>2360</v>
      </c>
      <c r="AF1126" s="4"/>
      <c r="AG1126" s="4"/>
      <c r="AH1126" t="s">
        <v>69</v>
      </c>
      <c r="AI1126" t="s">
        <v>231</v>
      </c>
      <c r="AJ1126" t="s">
        <v>434</v>
      </c>
      <c r="AK1126" t="s">
        <v>991</v>
      </c>
      <c r="AL1126" t="s">
        <v>1524</v>
      </c>
      <c r="AM1126" t="s">
        <v>80</v>
      </c>
      <c r="AN1126" t="s">
        <v>1517</v>
      </c>
      <c r="AO1126" t="s">
        <v>69</v>
      </c>
      <c r="AP1126" t="s">
        <v>2360</v>
      </c>
    </row>
    <row r="1127" spans="1:42" x14ac:dyDescent="0.25">
      <c r="A1127">
        <v>777</v>
      </c>
      <c r="B1127">
        <v>205</v>
      </c>
      <c r="C1127" s="4">
        <v>44184</v>
      </c>
      <c r="D1127">
        <v>10</v>
      </c>
      <c r="E1127" t="s">
        <v>42</v>
      </c>
      <c r="F1127" t="s">
        <v>53</v>
      </c>
      <c r="G1127" t="s">
        <v>56</v>
      </c>
      <c r="H1127" t="s">
        <v>58</v>
      </c>
      <c r="I1127" s="4">
        <v>44065</v>
      </c>
      <c r="J1127">
        <v>8</v>
      </c>
      <c r="K1127" t="s">
        <v>60</v>
      </c>
      <c r="L1127" s="4">
        <v>44000</v>
      </c>
      <c r="M1127" s="4">
        <v>44073</v>
      </c>
      <c r="N1127">
        <v>1</v>
      </c>
      <c r="O1127" t="s">
        <v>67</v>
      </c>
      <c r="P1127" t="s">
        <v>229</v>
      </c>
      <c r="Q1127">
        <v>1</v>
      </c>
      <c r="R1127" t="s">
        <v>636</v>
      </c>
      <c r="S1127" t="s">
        <v>974</v>
      </c>
      <c r="T1127" t="s">
        <v>1513</v>
      </c>
      <c r="U1127" t="s">
        <v>80</v>
      </c>
      <c r="V1127" t="s">
        <v>1548</v>
      </c>
      <c r="W1127">
        <v>59.98</v>
      </c>
      <c r="X1127">
        <v>29.98</v>
      </c>
      <c r="Y1127">
        <v>1</v>
      </c>
      <c r="Z1127" t="s">
        <v>455</v>
      </c>
      <c r="AA1127" t="s">
        <v>2340</v>
      </c>
      <c r="AF1127" s="4"/>
      <c r="AG1127" s="4"/>
      <c r="AH1127" t="s">
        <v>67</v>
      </c>
      <c r="AI1127" t="s">
        <v>229</v>
      </c>
      <c r="AJ1127" t="s">
        <v>636</v>
      </c>
      <c r="AK1127" t="s">
        <v>974</v>
      </c>
      <c r="AL1127" t="s">
        <v>1513</v>
      </c>
      <c r="AM1127" t="s">
        <v>80</v>
      </c>
      <c r="AN1127" t="s">
        <v>1548</v>
      </c>
      <c r="AO1127" t="s">
        <v>455</v>
      </c>
      <c r="AP1127" t="s">
        <v>2340</v>
      </c>
    </row>
    <row r="1128" spans="1:42" x14ac:dyDescent="0.25">
      <c r="A1128">
        <v>778</v>
      </c>
      <c r="B1128">
        <v>331</v>
      </c>
      <c r="C1128" s="4">
        <v>44184</v>
      </c>
      <c r="D1128">
        <v>9</v>
      </c>
      <c r="E1128" t="s">
        <v>41</v>
      </c>
      <c r="F1128" t="s">
        <v>52</v>
      </c>
      <c r="G1128" t="s">
        <v>56</v>
      </c>
      <c r="H1128" t="s">
        <v>57</v>
      </c>
      <c r="I1128" s="4">
        <v>43588</v>
      </c>
      <c r="J1128">
        <v>1</v>
      </c>
      <c r="L1128" s="4"/>
      <c r="M1128" s="4"/>
      <c r="N1128">
        <v>2</v>
      </c>
      <c r="O1128" t="s">
        <v>193</v>
      </c>
      <c r="P1128" t="s">
        <v>355</v>
      </c>
      <c r="Q1128">
        <v>2</v>
      </c>
      <c r="R1128" t="s">
        <v>817</v>
      </c>
      <c r="S1128" t="s">
        <v>1354</v>
      </c>
      <c r="T1128" t="s">
        <v>1870</v>
      </c>
      <c r="U1128" t="s">
        <v>103</v>
      </c>
      <c r="V1128" t="s">
        <v>2038</v>
      </c>
      <c r="W1128">
        <v>64.42</v>
      </c>
      <c r="X1128">
        <v>74.959999999999994</v>
      </c>
      <c r="Y1128">
        <v>2</v>
      </c>
      <c r="Z1128" t="s">
        <v>2259</v>
      </c>
      <c r="AA1128" t="s">
        <v>2557</v>
      </c>
      <c r="AF1128" s="4"/>
      <c r="AG1128" s="4"/>
      <c r="AH1128" t="s">
        <v>67</v>
      </c>
      <c r="AI1128" t="s">
        <v>229</v>
      </c>
      <c r="AJ1128" t="s">
        <v>416</v>
      </c>
      <c r="AK1128" t="s">
        <v>978</v>
      </c>
      <c r="AL1128" t="s">
        <v>1511</v>
      </c>
      <c r="AM1128" t="s">
        <v>69</v>
      </c>
      <c r="AN1128" t="s">
        <v>1548</v>
      </c>
      <c r="AO1128" t="s">
        <v>652</v>
      </c>
      <c r="AP1128" t="s">
        <v>2352</v>
      </c>
    </row>
    <row r="1129" spans="1:42" x14ac:dyDescent="0.25">
      <c r="A1129">
        <v>778</v>
      </c>
      <c r="B1129">
        <v>331</v>
      </c>
      <c r="C1129" s="4">
        <v>44184</v>
      </c>
      <c r="D1129">
        <v>9</v>
      </c>
      <c r="E1129" t="s">
        <v>41</v>
      </c>
      <c r="F1129" t="s">
        <v>52</v>
      </c>
      <c r="G1129" t="s">
        <v>56</v>
      </c>
      <c r="H1129" t="s">
        <v>57</v>
      </c>
      <c r="I1129" s="4">
        <v>43588</v>
      </c>
      <c r="J1129">
        <v>1</v>
      </c>
      <c r="L1129" s="4"/>
      <c r="M1129" s="4"/>
      <c r="N1129">
        <v>2</v>
      </c>
      <c r="O1129" t="s">
        <v>193</v>
      </c>
      <c r="P1129" t="s">
        <v>355</v>
      </c>
      <c r="Q1129">
        <v>2</v>
      </c>
      <c r="R1129" t="s">
        <v>817</v>
      </c>
      <c r="S1129" t="s">
        <v>1354</v>
      </c>
      <c r="T1129" t="s">
        <v>1870</v>
      </c>
      <c r="U1129" t="s">
        <v>103</v>
      </c>
      <c r="V1129" t="s">
        <v>2038</v>
      </c>
      <c r="W1129">
        <v>64.42</v>
      </c>
      <c r="X1129">
        <v>74.959999999999994</v>
      </c>
      <c r="Y1129">
        <v>2</v>
      </c>
      <c r="Z1129" t="s">
        <v>2259</v>
      </c>
      <c r="AA1129" t="s">
        <v>2557</v>
      </c>
      <c r="AF1129" s="4"/>
      <c r="AG1129" s="4"/>
      <c r="AH1129" t="s">
        <v>65</v>
      </c>
      <c r="AI1129" t="s">
        <v>227</v>
      </c>
      <c r="AJ1129" t="s">
        <v>519</v>
      </c>
      <c r="AK1129" t="s">
        <v>1083</v>
      </c>
      <c r="AL1129" t="s">
        <v>1609</v>
      </c>
      <c r="AM1129" t="s">
        <v>67</v>
      </c>
      <c r="AN1129" t="s">
        <v>1517</v>
      </c>
      <c r="AO1129" t="s">
        <v>431</v>
      </c>
      <c r="AP1129" t="s">
        <v>2326</v>
      </c>
    </row>
    <row r="1130" spans="1:42" x14ac:dyDescent="0.25">
      <c r="A1130">
        <v>779</v>
      </c>
      <c r="B1130">
        <v>368</v>
      </c>
      <c r="C1130" s="4">
        <v>44185</v>
      </c>
      <c r="D1130">
        <v>5</v>
      </c>
      <c r="E1130" t="s">
        <v>36</v>
      </c>
      <c r="F1130" t="s">
        <v>47</v>
      </c>
      <c r="G1130" t="s">
        <v>56</v>
      </c>
      <c r="H1130" t="s">
        <v>57</v>
      </c>
      <c r="I1130" s="4">
        <v>43583</v>
      </c>
      <c r="J1130">
        <v>2</v>
      </c>
      <c r="L1130" s="4"/>
      <c r="M1130" s="4"/>
      <c r="N1130">
        <v>1</v>
      </c>
      <c r="O1130" t="s">
        <v>80</v>
      </c>
      <c r="P1130" t="s">
        <v>242</v>
      </c>
      <c r="Q1130">
        <v>1</v>
      </c>
      <c r="R1130" t="s">
        <v>469</v>
      </c>
      <c r="S1130" t="s">
        <v>1032</v>
      </c>
      <c r="T1130" t="s">
        <v>1562</v>
      </c>
      <c r="U1130" t="s">
        <v>69</v>
      </c>
      <c r="V1130" t="s">
        <v>1548</v>
      </c>
      <c r="W1130">
        <v>9.99</v>
      </c>
      <c r="X1130">
        <v>14.99</v>
      </c>
      <c r="Y1130">
        <v>1</v>
      </c>
      <c r="Z1130" t="s">
        <v>70</v>
      </c>
      <c r="AA1130" t="s">
        <v>2341</v>
      </c>
      <c r="AF1130" s="4"/>
      <c r="AG1130" s="4"/>
      <c r="AH1130" t="s">
        <v>80</v>
      </c>
      <c r="AI1130" t="s">
        <v>242</v>
      </c>
      <c r="AJ1130" t="s">
        <v>469</v>
      </c>
      <c r="AK1130" t="s">
        <v>1032</v>
      </c>
      <c r="AL1130" t="s">
        <v>1562</v>
      </c>
      <c r="AM1130" t="s">
        <v>69</v>
      </c>
      <c r="AN1130" t="s">
        <v>1548</v>
      </c>
      <c r="AO1130" t="s">
        <v>70</v>
      </c>
      <c r="AP1130" t="s">
        <v>2341</v>
      </c>
    </row>
    <row r="1131" spans="1:42" x14ac:dyDescent="0.25">
      <c r="A1131">
        <v>780</v>
      </c>
      <c r="B1131">
        <v>44</v>
      </c>
      <c r="C1131" s="4">
        <v>44186</v>
      </c>
      <c r="D1131">
        <v>10</v>
      </c>
      <c r="E1131" t="s">
        <v>42</v>
      </c>
      <c r="F1131" t="s">
        <v>53</v>
      </c>
      <c r="G1131" t="s">
        <v>55</v>
      </c>
      <c r="H1131" t="s">
        <v>57</v>
      </c>
      <c r="I1131" s="4">
        <v>44170</v>
      </c>
      <c r="J1131">
        <v>11</v>
      </c>
      <c r="K1131" t="s">
        <v>60</v>
      </c>
      <c r="L1131" s="4">
        <v>44148</v>
      </c>
      <c r="M1131" s="4">
        <v>44265</v>
      </c>
      <c r="N1131">
        <v>1</v>
      </c>
      <c r="O1131" t="s">
        <v>65</v>
      </c>
      <c r="P1131" t="s">
        <v>227</v>
      </c>
      <c r="Q1131">
        <v>1</v>
      </c>
      <c r="R1131" t="s">
        <v>545</v>
      </c>
      <c r="S1131" t="s">
        <v>1106</v>
      </c>
      <c r="T1131" t="s">
        <v>1632</v>
      </c>
      <c r="U1131" t="s">
        <v>80</v>
      </c>
      <c r="V1131" t="s">
        <v>1517</v>
      </c>
      <c r="W1131">
        <v>640</v>
      </c>
      <c r="X1131">
        <v>39.979999999999997</v>
      </c>
      <c r="Y1131">
        <v>1</v>
      </c>
      <c r="Z1131" t="s">
        <v>431</v>
      </c>
      <c r="AA1131" t="s">
        <v>2326</v>
      </c>
      <c r="AF1131" s="4"/>
      <c r="AG1131" s="4"/>
      <c r="AH1131" t="s">
        <v>65</v>
      </c>
      <c r="AI1131" t="s">
        <v>227</v>
      </c>
      <c r="AJ1131" t="s">
        <v>545</v>
      </c>
      <c r="AK1131" t="s">
        <v>1106</v>
      </c>
      <c r="AL1131" t="s">
        <v>1632</v>
      </c>
      <c r="AM1131" t="s">
        <v>80</v>
      </c>
      <c r="AN1131" t="s">
        <v>1517</v>
      </c>
      <c r="AO1131" t="s">
        <v>431</v>
      </c>
      <c r="AP1131" t="s">
        <v>2326</v>
      </c>
    </row>
    <row r="1132" spans="1:42" x14ac:dyDescent="0.25">
      <c r="A1132">
        <v>781</v>
      </c>
      <c r="B1132">
        <v>119</v>
      </c>
      <c r="C1132" s="4">
        <v>44188</v>
      </c>
      <c r="D1132">
        <v>6</v>
      </c>
      <c r="E1132" t="s">
        <v>33</v>
      </c>
      <c r="F1132" t="s">
        <v>44</v>
      </c>
      <c r="G1132" t="s">
        <v>56</v>
      </c>
      <c r="H1132" t="s">
        <v>57</v>
      </c>
      <c r="I1132" s="4">
        <v>43957</v>
      </c>
      <c r="J1132">
        <v>7</v>
      </c>
      <c r="K1132" t="s">
        <v>61</v>
      </c>
      <c r="L1132" s="4">
        <v>43915</v>
      </c>
      <c r="M1132" s="4">
        <v>44012</v>
      </c>
      <c r="N1132">
        <v>1</v>
      </c>
      <c r="O1132" t="s">
        <v>78</v>
      </c>
      <c r="P1132" t="s">
        <v>240</v>
      </c>
      <c r="Q1132">
        <v>1</v>
      </c>
      <c r="R1132" t="s">
        <v>578</v>
      </c>
      <c r="S1132" t="s">
        <v>1136</v>
      </c>
      <c r="T1132" t="s">
        <v>1659</v>
      </c>
      <c r="U1132" t="s">
        <v>69</v>
      </c>
      <c r="V1132" t="s">
        <v>1548</v>
      </c>
      <c r="W1132">
        <v>4.99</v>
      </c>
      <c r="X1132">
        <v>14.99</v>
      </c>
      <c r="Y1132">
        <v>1</v>
      </c>
      <c r="Z1132" t="s">
        <v>393</v>
      </c>
      <c r="AA1132" t="s">
        <v>2345</v>
      </c>
      <c r="AF1132" s="4"/>
      <c r="AG1132" s="4"/>
      <c r="AH1132" t="s">
        <v>78</v>
      </c>
      <c r="AI1132" t="s">
        <v>240</v>
      </c>
      <c r="AJ1132" t="s">
        <v>578</v>
      </c>
      <c r="AK1132" t="s">
        <v>1136</v>
      </c>
      <c r="AL1132" t="s">
        <v>1659</v>
      </c>
      <c r="AM1132" t="s">
        <v>69</v>
      </c>
      <c r="AN1132" t="s">
        <v>1548</v>
      </c>
      <c r="AO1132" t="s">
        <v>393</v>
      </c>
      <c r="AP1132" t="s">
        <v>2345</v>
      </c>
    </row>
    <row r="1133" spans="1:42" x14ac:dyDescent="0.25">
      <c r="A1133">
        <v>782</v>
      </c>
      <c r="B1133">
        <v>136</v>
      </c>
      <c r="C1133" s="4">
        <v>44188</v>
      </c>
      <c r="D1133">
        <v>8</v>
      </c>
      <c r="E1133" t="s">
        <v>43</v>
      </c>
      <c r="F1133" t="s">
        <v>54</v>
      </c>
      <c r="G1133" t="s">
        <v>56</v>
      </c>
      <c r="H1133" t="s">
        <v>58</v>
      </c>
      <c r="I1133" s="4">
        <v>44076</v>
      </c>
      <c r="J1133">
        <v>10</v>
      </c>
      <c r="K1133" t="s">
        <v>61</v>
      </c>
      <c r="L1133" s="4">
        <v>44055</v>
      </c>
      <c r="M1133" s="4">
        <v>44196</v>
      </c>
      <c r="N1133">
        <v>1</v>
      </c>
      <c r="O1133" t="s">
        <v>70</v>
      </c>
      <c r="P1133" t="s">
        <v>232</v>
      </c>
      <c r="Q1133">
        <v>1</v>
      </c>
      <c r="R1133" t="s">
        <v>591</v>
      </c>
      <c r="S1133" t="s">
        <v>1147</v>
      </c>
      <c r="T1133" t="s">
        <v>1610</v>
      </c>
      <c r="U1133" t="s">
        <v>67</v>
      </c>
      <c r="V1133" t="s">
        <v>1517</v>
      </c>
      <c r="W1133">
        <v>38.97</v>
      </c>
      <c r="X1133">
        <v>59.97</v>
      </c>
      <c r="Y1133">
        <v>1</v>
      </c>
      <c r="Z1133" t="s">
        <v>640</v>
      </c>
      <c r="AA1133" t="s">
        <v>2393</v>
      </c>
      <c r="AF1133" s="4"/>
      <c r="AG1133" s="4"/>
      <c r="AH1133" t="s">
        <v>70</v>
      </c>
      <c r="AI1133" t="s">
        <v>232</v>
      </c>
      <c r="AJ1133" t="s">
        <v>591</v>
      </c>
      <c r="AK1133" t="s">
        <v>1147</v>
      </c>
      <c r="AL1133" t="s">
        <v>1610</v>
      </c>
      <c r="AM1133" t="s">
        <v>67</v>
      </c>
      <c r="AN1133" t="s">
        <v>1517</v>
      </c>
      <c r="AO1133" t="s">
        <v>640</v>
      </c>
      <c r="AP1133" t="s">
        <v>2393</v>
      </c>
    </row>
    <row r="1134" spans="1:42" x14ac:dyDescent="0.25">
      <c r="A1134">
        <v>783</v>
      </c>
      <c r="B1134">
        <v>129</v>
      </c>
      <c r="C1134" s="4">
        <v>44189</v>
      </c>
      <c r="D1134">
        <v>2</v>
      </c>
      <c r="E1134" t="s">
        <v>38</v>
      </c>
      <c r="F1134" t="s">
        <v>49</v>
      </c>
      <c r="G1134" t="s">
        <v>56</v>
      </c>
      <c r="H1134" t="s">
        <v>58</v>
      </c>
      <c r="I1134" s="4">
        <v>43622</v>
      </c>
      <c r="J1134">
        <v>3</v>
      </c>
      <c r="K1134" t="s">
        <v>59</v>
      </c>
      <c r="L1134" s="4">
        <v>43615</v>
      </c>
      <c r="M1134" s="4">
        <v>43830</v>
      </c>
      <c r="N1134">
        <v>2</v>
      </c>
      <c r="O1134" t="s">
        <v>94</v>
      </c>
      <c r="P1134" t="s">
        <v>256</v>
      </c>
      <c r="Q1134">
        <v>2</v>
      </c>
      <c r="R1134" t="s">
        <v>818</v>
      </c>
      <c r="S1134" t="s">
        <v>1355</v>
      </c>
      <c r="T1134" t="s">
        <v>1871</v>
      </c>
      <c r="U1134" t="s">
        <v>75</v>
      </c>
      <c r="V1134" t="s">
        <v>1902</v>
      </c>
      <c r="W1134">
        <v>759.95</v>
      </c>
      <c r="X1134">
        <v>114.95</v>
      </c>
      <c r="Y1134">
        <v>2</v>
      </c>
      <c r="Z1134" t="s">
        <v>2139</v>
      </c>
      <c r="AA1134" t="s">
        <v>2419</v>
      </c>
      <c r="AF1134" s="4"/>
      <c r="AG1134" s="4"/>
      <c r="AH1134" t="s">
        <v>70</v>
      </c>
      <c r="AI1134" t="s">
        <v>232</v>
      </c>
      <c r="AJ1134" t="s">
        <v>865</v>
      </c>
      <c r="AK1134" t="s">
        <v>1402</v>
      </c>
      <c r="AL1134" t="s">
        <v>1859</v>
      </c>
      <c r="AM1134" t="s">
        <v>80</v>
      </c>
      <c r="AN1134" t="s">
        <v>1517</v>
      </c>
      <c r="AO1134" t="s">
        <v>640</v>
      </c>
      <c r="AP1134" t="s">
        <v>2393</v>
      </c>
    </row>
    <row r="1135" spans="1:42" x14ac:dyDescent="0.25">
      <c r="A1135">
        <v>783</v>
      </c>
      <c r="B1135">
        <v>129</v>
      </c>
      <c r="C1135" s="4">
        <v>44189</v>
      </c>
      <c r="D1135">
        <v>2</v>
      </c>
      <c r="E1135" t="s">
        <v>38</v>
      </c>
      <c r="F1135" t="s">
        <v>49</v>
      </c>
      <c r="G1135" t="s">
        <v>56</v>
      </c>
      <c r="H1135" t="s">
        <v>58</v>
      </c>
      <c r="I1135" s="4">
        <v>43622</v>
      </c>
      <c r="J1135">
        <v>3</v>
      </c>
      <c r="K1135" t="s">
        <v>59</v>
      </c>
      <c r="L1135" s="4">
        <v>43615</v>
      </c>
      <c r="M1135" s="4">
        <v>43830</v>
      </c>
      <c r="N1135">
        <v>2</v>
      </c>
      <c r="O1135" t="s">
        <v>94</v>
      </c>
      <c r="P1135" t="s">
        <v>256</v>
      </c>
      <c r="Q1135">
        <v>2</v>
      </c>
      <c r="R1135" t="s">
        <v>818</v>
      </c>
      <c r="S1135" t="s">
        <v>1355</v>
      </c>
      <c r="T1135" t="s">
        <v>1871</v>
      </c>
      <c r="U1135" t="s">
        <v>75</v>
      </c>
      <c r="V1135" t="s">
        <v>1902</v>
      </c>
      <c r="W1135">
        <v>759.95</v>
      </c>
      <c r="X1135">
        <v>114.95</v>
      </c>
      <c r="Y1135">
        <v>2</v>
      </c>
      <c r="Z1135" t="s">
        <v>2139</v>
      </c>
      <c r="AA1135" t="s">
        <v>2419</v>
      </c>
      <c r="AF1135" s="4"/>
      <c r="AG1135" s="4"/>
      <c r="AH1135" t="s">
        <v>86</v>
      </c>
      <c r="AI1135" t="s">
        <v>248</v>
      </c>
      <c r="AJ1135" t="s">
        <v>633</v>
      </c>
      <c r="AK1135" t="s">
        <v>1017</v>
      </c>
      <c r="AL1135" t="s">
        <v>1547</v>
      </c>
      <c r="AM1135" t="s">
        <v>67</v>
      </c>
      <c r="AN1135" t="s">
        <v>1577</v>
      </c>
      <c r="AO1135" t="s">
        <v>547</v>
      </c>
      <c r="AP1135" t="s">
        <v>2354</v>
      </c>
    </row>
    <row r="1136" spans="1:42" x14ac:dyDescent="0.25">
      <c r="A1136">
        <v>784</v>
      </c>
      <c r="B1136">
        <v>345</v>
      </c>
      <c r="C1136" s="4">
        <v>44189</v>
      </c>
      <c r="D1136">
        <v>1</v>
      </c>
      <c r="E1136" t="s">
        <v>39</v>
      </c>
      <c r="F1136" t="s">
        <v>50</v>
      </c>
      <c r="G1136" t="s">
        <v>55</v>
      </c>
      <c r="H1136" t="s">
        <v>57</v>
      </c>
      <c r="I1136" s="4">
        <v>43668</v>
      </c>
      <c r="J1136">
        <v>1</v>
      </c>
      <c r="K1136" t="s">
        <v>61</v>
      </c>
      <c r="L1136" s="4">
        <v>43615</v>
      </c>
      <c r="M1136" s="4">
        <v>43830</v>
      </c>
      <c r="N1136">
        <v>2</v>
      </c>
      <c r="O1136" t="s">
        <v>141</v>
      </c>
      <c r="P1136" t="s">
        <v>303</v>
      </c>
      <c r="Q1136">
        <v>2</v>
      </c>
      <c r="R1136" t="s">
        <v>819</v>
      </c>
      <c r="S1136" t="s">
        <v>1356</v>
      </c>
      <c r="T1136" t="s">
        <v>1872</v>
      </c>
      <c r="U1136" t="s">
        <v>88</v>
      </c>
      <c r="V1136" t="s">
        <v>2042</v>
      </c>
      <c r="W1136">
        <v>385.96</v>
      </c>
      <c r="X1136">
        <v>49.96</v>
      </c>
      <c r="Y1136">
        <v>2</v>
      </c>
      <c r="Z1136" t="s">
        <v>2260</v>
      </c>
      <c r="AA1136" t="s">
        <v>2558</v>
      </c>
      <c r="AF1136" s="4"/>
      <c r="AG1136" s="4"/>
      <c r="AH1136" t="s">
        <v>86</v>
      </c>
      <c r="AI1136" t="s">
        <v>248</v>
      </c>
      <c r="AJ1136" t="s">
        <v>633</v>
      </c>
      <c r="AK1136" t="s">
        <v>1017</v>
      </c>
      <c r="AL1136" t="s">
        <v>1547</v>
      </c>
      <c r="AM1136" t="s">
        <v>80</v>
      </c>
      <c r="AN1136" t="s">
        <v>1548</v>
      </c>
      <c r="AO1136" t="s">
        <v>547</v>
      </c>
      <c r="AP1136" t="s">
        <v>2354</v>
      </c>
    </row>
    <row r="1137" spans="1:42" x14ac:dyDescent="0.25">
      <c r="A1137">
        <v>784</v>
      </c>
      <c r="B1137">
        <v>345</v>
      </c>
      <c r="C1137" s="4">
        <v>44189</v>
      </c>
      <c r="D1137">
        <v>1</v>
      </c>
      <c r="E1137" t="s">
        <v>39</v>
      </c>
      <c r="F1137" t="s">
        <v>50</v>
      </c>
      <c r="G1137" t="s">
        <v>55</v>
      </c>
      <c r="H1137" t="s">
        <v>57</v>
      </c>
      <c r="I1137" s="4">
        <v>43668</v>
      </c>
      <c r="J1137">
        <v>1</v>
      </c>
      <c r="K1137" t="s">
        <v>61</v>
      </c>
      <c r="L1137" s="4">
        <v>43615</v>
      </c>
      <c r="M1137" s="4">
        <v>43830</v>
      </c>
      <c r="N1137">
        <v>2</v>
      </c>
      <c r="O1137" t="s">
        <v>141</v>
      </c>
      <c r="P1137" t="s">
        <v>303</v>
      </c>
      <c r="Q1137">
        <v>2</v>
      </c>
      <c r="R1137" t="s">
        <v>819</v>
      </c>
      <c r="S1137" t="s">
        <v>1356</v>
      </c>
      <c r="T1137" t="s">
        <v>1872</v>
      </c>
      <c r="U1137" t="s">
        <v>88</v>
      </c>
      <c r="V1137" t="s">
        <v>2042</v>
      </c>
      <c r="W1137">
        <v>385.96</v>
      </c>
      <c r="X1137">
        <v>49.96</v>
      </c>
      <c r="Y1137">
        <v>2</v>
      </c>
      <c r="Z1137" t="s">
        <v>2260</v>
      </c>
      <c r="AA1137" t="s">
        <v>2558</v>
      </c>
      <c r="AF1137" s="4"/>
      <c r="AG1137" s="4"/>
      <c r="AH1137" t="s">
        <v>67</v>
      </c>
      <c r="AI1137" t="s">
        <v>229</v>
      </c>
      <c r="AJ1137" t="s">
        <v>468</v>
      </c>
      <c r="AK1137" t="s">
        <v>1031</v>
      </c>
      <c r="AL1137" t="s">
        <v>1561</v>
      </c>
      <c r="AM1137" t="s">
        <v>80</v>
      </c>
      <c r="AN1137" t="s">
        <v>1562</v>
      </c>
      <c r="AO1137" t="s">
        <v>90</v>
      </c>
      <c r="AP1137" t="s">
        <v>2328</v>
      </c>
    </row>
    <row r="1138" spans="1:42" x14ac:dyDescent="0.25">
      <c r="A1138">
        <v>785</v>
      </c>
      <c r="B1138">
        <v>9</v>
      </c>
      <c r="C1138" s="4">
        <v>44190</v>
      </c>
      <c r="D1138">
        <v>7</v>
      </c>
      <c r="E1138" t="s">
        <v>35</v>
      </c>
      <c r="F1138" t="s">
        <v>46</v>
      </c>
      <c r="G1138" t="s">
        <v>55</v>
      </c>
      <c r="H1138" t="s">
        <v>57</v>
      </c>
      <c r="I1138" s="4">
        <v>43581</v>
      </c>
      <c r="J1138">
        <v>2</v>
      </c>
      <c r="L1138" s="4"/>
      <c r="M1138" s="4"/>
      <c r="N1138">
        <v>2</v>
      </c>
      <c r="O1138" t="s">
        <v>121</v>
      </c>
      <c r="P1138" t="s">
        <v>283</v>
      </c>
      <c r="Q1138">
        <v>2</v>
      </c>
      <c r="R1138" t="s">
        <v>820</v>
      </c>
      <c r="S1138" t="s">
        <v>1357</v>
      </c>
      <c r="T1138" t="s">
        <v>1873</v>
      </c>
      <c r="U1138" t="s">
        <v>71</v>
      </c>
      <c r="V1138" t="s">
        <v>1869</v>
      </c>
      <c r="W1138">
        <v>121.74</v>
      </c>
      <c r="X1138">
        <v>29.98</v>
      </c>
      <c r="Y1138">
        <v>2</v>
      </c>
      <c r="Z1138" t="s">
        <v>177</v>
      </c>
      <c r="AA1138" t="s">
        <v>2559</v>
      </c>
      <c r="AF1138" s="4"/>
      <c r="AG1138" s="4"/>
      <c r="AH1138" t="s">
        <v>79</v>
      </c>
      <c r="AI1138" t="s">
        <v>241</v>
      </c>
      <c r="AJ1138" t="s">
        <v>530</v>
      </c>
      <c r="AK1138" t="s">
        <v>1092</v>
      </c>
      <c r="AL1138" t="s">
        <v>1619</v>
      </c>
      <c r="AM1138" t="s">
        <v>69</v>
      </c>
      <c r="AN1138" t="s">
        <v>1548</v>
      </c>
      <c r="AO1138" t="s">
        <v>65</v>
      </c>
      <c r="AP1138" t="s">
        <v>2343</v>
      </c>
    </row>
    <row r="1139" spans="1:42" x14ac:dyDescent="0.25">
      <c r="A1139">
        <v>785</v>
      </c>
      <c r="B1139">
        <v>9</v>
      </c>
      <c r="C1139" s="4">
        <v>44190</v>
      </c>
      <c r="D1139">
        <v>7</v>
      </c>
      <c r="E1139" t="s">
        <v>35</v>
      </c>
      <c r="F1139" t="s">
        <v>46</v>
      </c>
      <c r="G1139" t="s">
        <v>55</v>
      </c>
      <c r="H1139" t="s">
        <v>57</v>
      </c>
      <c r="I1139" s="4">
        <v>43581</v>
      </c>
      <c r="J1139">
        <v>2</v>
      </c>
      <c r="L1139" s="4"/>
      <c r="M1139" s="4"/>
      <c r="N1139">
        <v>2</v>
      </c>
      <c r="O1139" t="s">
        <v>121</v>
      </c>
      <c r="P1139" t="s">
        <v>283</v>
      </c>
      <c r="Q1139">
        <v>2</v>
      </c>
      <c r="R1139" t="s">
        <v>820</v>
      </c>
      <c r="S1139" t="s">
        <v>1357</v>
      </c>
      <c r="T1139" t="s">
        <v>1873</v>
      </c>
      <c r="U1139" t="s">
        <v>71</v>
      </c>
      <c r="V1139" t="s">
        <v>1869</v>
      </c>
      <c r="W1139">
        <v>121.74</v>
      </c>
      <c r="X1139">
        <v>29.98</v>
      </c>
      <c r="Y1139">
        <v>2</v>
      </c>
      <c r="Z1139" t="s">
        <v>177</v>
      </c>
      <c r="AA1139" t="s">
        <v>2559</v>
      </c>
      <c r="AF1139" s="4"/>
      <c r="AG1139" s="4"/>
      <c r="AH1139" t="s">
        <v>80</v>
      </c>
      <c r="AI1139" t="s">
        <v>242</v>
      </c>
      <c r="AJ1139" t="s">
        <v>453</v>
      </c>
      <c r="AK1139" t="s">
        <v>1016</v>
      </c>
      <c r="AL1139" t="s">
        <v>1546</v>
      </c>
      <c r="AM1139" t="s">
        <v>69</v>
      </c>
      <c r="AN1139" t="s">
        <v>1548</v>
      </c>
      <c r="AO1139" t="s">
        <v>67</v>
      </c>
      <c r="AP1139" t="s">
        <v>2373</v>
      </c>
    </row>
    <row r="1140" spans="1:42" x14ac:dyDescent="0.25">
      <c r="A1140">
        <v>786</v>
      </c>
      <c r="B1140">
        <v>72</v>
      </c>
      <c r="C1140" s="4">
        <v>44190</v>
      </c>
      <c r="D1140">
        <v>4</v>
      </c>
      <c r="E1140" t="s">
        <v>40</v>
      </c>
      <c r="F1140" t="s">
        <v>51</v>
      </c>
      <c r="G1140" t="s">
        <v>55</v>
      </c>
      <c r="H1140" t="s">
        <v>57</v>
      </c>
      <c r="I1140" s="4">
        <v>44100</v>
      </c>
      <c r="J1140">
        <v>10</v>
      </c>
      <c r="K1140" t="s">
        <v>61</v>
      </c>
      <c r="L1140" s="4">
        <v>44055</v>
      </c>
      <c r="M1140" s="4">
        <v>44196</v>
      </c>
      <c r="N1140">
        <v>1</v>
      </c>
      <c r="O1140" t="s">
        <v>80</v>
      </c>
      <c r="P1140" t="s">
        <v>242</v>
      </c>
      <c r="Q1140">
        <v>1</v>
      </c>
      <c r="R1140" t="s">
        <v>665</v>
      </c>
      <c r="S1140" t="s">
        <v>1209</v>
      </c>
      <c r="T1140" t="s">
        <v>1652</v>
      </c>
      <c r="U1140" t="s">
        <v>80</v>
      </c>
      <c r="V1140" t="s">
        <v>1548</v>
      </c>
      <c r="W1140">
        <v>27.98</v>
      </c>
      <c r="X1140">
        <v>29.98</v>
      </c>
      <c r="Y1140">
        <v>1</v>
      </c>
      <c r="Z1140" t="s">
        <v>79</v>
      </c>
      <c r="AA1140" t="s">
        <v>2349</v>
      </c>
      <c r="AF1140" s="4"/>
      <c r="AG1140" s="4"/>
      <c r="AH1140" t="s">
        <v>80</v>
      </c>
      <c r="AI1140" t="s">
        <v>242</v>
      </c>
      <c r="AJ1140" t="s">
        <v>665</v>
      </c>
      <c r="AK1140" t="s">
        <v>1209</v>
      </c>
      <c r="AL1140" t="s">
        <v>1652</v>
      </c>
      <c r="AM1140" t="s">
        <v>80</v>
      </c>
      <c r="AN1140" t="s">
        <v>1548</v>
      </c>
      <c r="AO1140" t="s">
        <v>79</v>
      </c>
      <c r="AP1140" t="s">
        <v>2349</v>
      </c>
    </row>
    <row r="1141" spans="1:42" x14ac:dyDescent="0.25">
      <c r="A1141">
        <v>787</v>
      </c>
      <c r="B1141">
        <v>105</v>
      </c>
      <c r="C1141" s="4">
        <v>44191</v>
      </c>
      <c r="D1141">
        <v>5</v>
      </c>
      <c r="E1141" t="s">
        <v>36</v>
      </c>
      <c r="F1141" t="s">
        <v>47</v>
      </c>
      <c r="G1141" t="s">
        <v>55</v>
      </c>
      <c r="H1141" t="s">
        <v>58</v>
      </c>
      <c r="I1141" s="4">
        <v>44040</v>
      </c>
      <c r="J1141">
        <v>8</v>
      </c>
      <c r="K1141" t="s">
        <v>60</v>
      </c>
      <c r="L1141" s="4">
        <v>44000</v>
      </c>
      <c r="M1141" s="4">
        <v>44073</v>
      </c>
      <c r="N1141">
        <v>1</v>
      </c>
      <c r="O1141" t="s">
        <v>90</v>
      </c>
      <c r="P1141" t="s">
        <v>252</v>
      </c>
      <c r="Q1141">
        <v>1</v>
      </c>
      <c r="R1141" t="s">
        <v>501</v>
      </c>
      <c r="S1141" t="s">
        <v>1064</v>
      </c>
      <c r="T1141" t="s">
        <v>1592</v>
      </c>
      <c r="U1141" t="s">
        <v>80</v>
      </c>
      <c r="V1141" t="s">
        <v>1562</v>
      </c>
      <c r="W1141">
        <v>17.920000000000002</v>
      </c>
      <c r="X1141">
        <v>19.98</v>
      </c>
      <c r="Y1141">
        <v>1</v>
      </c>
      <c r="Z1141" t="s">
        <v>410</v>
      </c>
      <c r="AA1141" t="s">
        <v>2359</v>
      </c>
      <c r="AF1141" s="4"/>
      <c r="AG1141" s="4"/>
      <c r="AH1141" t="s">
        <v>90</v>
      </c>
      <c r="AI1141" t="s">
        <v>252</v>
      </c>
      <c r="AJ1141" t="s">
        <v>501</v>
      </c>
      <c r="AK1141" t="s">
        <v>1064</v>
      </c>
      <c r="AL1141" t="s">
        <v>1592</v>
      </c>
      <c r="AM1141" t="s">
        <v>80</v>
      </c>
      <c r="AN1141" t="s">
        <v>1562</v>
      </c>
      <c r="AO1141" t="s">
        <v>410</v>
      </c>
      <c r="AP1141" t="s">
        <v>2359</v>
      </c>
    </row>
    <row r="1142" spans="1:42" x14ac:dyDescent="0.25">
      <c r="A1142">
        <v>788</v>
      </c>
      <c r="B1142">
        <v>250</v>
      </c>
      <c r="C1142" s="4">
        <v>44191</v>
      </c>
      <c r="D1142">
        <v>7</v>
      </c>
      <c r="E1142" t="s">
        <v>35</v>
      </c>
      <c r="F1142" t="s">
        <v>46</v>
      </c>
      <c r="G1142" t="s">
        <v>56</v>
      </c>
      <c r="H1142" t="s">
        <v>57</v>
      </c>
      <c r="I1142" s="4">
        <v>43850</v>
      </c>
      <c r="J1142">
        <v>5</v>
      </c>
      <c r="K1142" t="s">
        <v>60</v>
      </c>
      <c r="L1142" s="4">
        <v>43831</v>
      </c>
      <c r="M1142" s="4">
        <v>43921</v>
      </c>
      <c r="N1142">
        <v>1</v>
      </c>
      <c r="O1142" t="s">
        <v>79</v>
      </c>
      <c r="P1142" t="s">
        <v>241</v>
      </c>
      <c r="Q1142">
        <v>1</v>
      </c>
      <c r="R1142" t="s">
        <v>472</v>
      </c>
      <c r="S1142" t="s">
        <v>1035</v>
      </c>
      <c r="T1142" t="s">
        <v>1513</v>
      </c>
      <c r="U1142" t="s">
        <v>69</v>
      </c>
      <c r="V1142" t="s">
        <v>1548</v>
      </c>
      <c r="W1142">
        <v>29.99</v>
      </c>
      <c r="X1142">
        <v>14.99</v>
      </c>
      <c r="Y1142">
        <v>1</v>
      </c>
      <c r="Z1142" t="s">
        <v>65</v>
      </c>
      <c r="AA1142" t="s">
        <v>2343</v>
      </c>
      <c r="AF1142" s="4"/>
      <c r="AG1142" s="4"/>
      <c r="AH1142" t="s">
        <v>79</v>
      </c>
      <c r="AI1142" t="s">
        <v>241</v>
      </c>
      <c r="AJ1142" t="s">
        <v>472</v>
      </c>
      <c r="AK1142" t="s">
        <v>1035</v>
      </c>
      <c r="AL1142" t="s">
        <v>1513</v>
      </c>
      <c r="AM1142" t="s">
        <v>69</v>
      </c>
      <c r="AN1142" t="s">
        <v>1548</v>
      </c>
      <c r="AO1142" t="s">
        <v>65</v>
      </c>
      <c r="AP1142" t="s">
        <v>2343</v>
      </c>
    </row>
    <row r="1143" spans="1:42" x14ac:dyDescent="0.25">
      <c r="A1143">
        <v>789</v>
      </c>
      <c r="B1143">
        <v>255</v>
      </c>
      <c r="C1143" s="4">
        <v>44191</v>
      </c>
      <c r="D1143">
        <v>4</v>
      </c>
      <c r="E1143" t="s">
        <v>40</v>
      </c>
      <c r="F1143" t="s">
        <v>51</v>
      </c>
      <c r="G1143" t="s">
        <v>56</v>
      </c>
      <c r="H1143" t="s">
        <v>58</v>
      </c>
      <c r="I1143" s="4">
        <v>44014</v>
      </c>
      <c r="J1143">
        <v>8</v>
      </c>
      <c r="K1143" t="s">
        <v>60</v>
      </c>
      <c r="L1143" s="4">
        <v>44000</v>
      </c>
      <c r="M1143" s="4">
        <v>44073</v>
      </c>
      <c r="N1143">
        <v>3</v>
      </c>
      <c r="O1143" t="s">
        <v>194</v>
      </c>
      <c r="P1143" t="s">
        <v>356</v>
      </c>
      <c r="Q1143">
        <v>3</v>
      </c>
      <c r="R1143" t="s">
        <v>821</v>
      </c>
      <c r="S1143" t="s">
        <v>1358</v>
      </c>
      <c r="T1143" t="s">
        <v>1874</v>
      </c>
      <c r="U1143" t="s">
        <v>2020</v>
      </c>
      <c r="V1143" t="s">
        <v>2067</v>
      </c>
      <c r="W1143">
        <v>288.77</v>
      </c>
      <c r="X1143">
        <v>124.93</v>
      </c>
      <c r="Y1143">
        <v>3</v>
      </c>
      <c r="Z1143" t="s">
        <v>2261</v>
      </c>
      <c r="AA1143" t="s">
        <v>2560</v>
      </c>
      <c r="AF1143" s="4"/>
      <c r="AG1143" s="4"/>
      <c r="AH1143" t="s">
        <v>80</v>
      </c>
      <c r="AI1143" t="s">
        <v>242</v>
      </c>
      <c r="AJ1143" t="s">
        <v>649</v>
      </c>
      <c r="AK1143" t="s">
        <v>1193</v>
      </c>
      <c r="AL1143" t="s">
        <v>1717</v>
      </c>
      <c r="AM1143" t="s">
        <v>67</v>
      </c>
      <c r="AN1143" t="s">
        <v>1548</v>
      </c>
      <c r="AO1143" t="s">
        <v>70</v>
      </c>
      <c r="AP1143" t="s">
        <v>2341</v>
      </c>
    </row>
    <row r="1144" spans="1:42" x14ac:dyDescent="0.25">
      <c r="A1144">
        <v>789</v>
      </c>
      <c r="B1144">
        <v>255</v>
      </c>
      <c r="C1144" s="4">
        <v>44191</v>
      </c>
      <c r="D1144">
        <v>4</v>
      </c>
      <c r="E1144" t="s">
        <v>40</v>
      </c>
      <c r="F1144" t="s">
        <v>51</v>
      </c>
      <c r="G1144" t="s">
        <v>56</v>
      </c>
      <c r="H1144" t="s">
        <v>58</v>
      </c>
      <c r="I1144" s="4">
        <v>44014</v>
      </c>
      <c r="J1144">
        <v>8</v>
      </c>
      <c r="K1144" t="s">
        <v>60</v>
      </c>
      <c r="L1144" s="4">
        <v>44000</v>
      </c>
      <c r="M1144" s="4">
        <v>44073</v>
      </c>
      <c r="N1144">
        <v>3</v>
      </c>
      <c r="O1144" t="s">
        <v>194</v>
      </c>
      <c r="P1144" t="s">
        <v>356</v>
      </c>
      <c r="Q1144">
        <v>3</v>
      </c>
      <c r="R1144" t="s">
        <v>821</v>
      </c>
      <c r="S1144" t="s">
        <v>1358</v>
      </c>
      <c r="T1144" t="s">
        <v>1874</v>
      </c>
      <c r="U1144" t="s">
        <v>2020</v>
      </c>
      <c r="V1144" t="s">
        <v>2067</v>
      </c>
      <c r="W1144">
        <v>288.77</v>
      </c>
      <c r="X1144">
        <v>124.93</v>
      </c>
      <c r="Y1144">
        <v>3</v>
      </c>
      <c r="Z1144" t="s">
        <v>2261</v>
      </c>
      <c r="AA1144" t="s">
        <v>2560</v>
      </c>
      <c r="AF1144" s="4"/>
      <c r="AG1144" s="4"/>
      <c r="AH1144" t="s">
        <v>67</v>
      </c>
      <c r="AI1144" t="s">
        <v>229</v>
      </c>
      <c r="AJ1144" t="s">
        <v>468</v>
      </c>
      <c r="AK1144" t="s">
        <v>1031</v>
      </c>
      <c r="AL1144" t="s">
        <v>1561</v>
      </c>
      <c r="AM1144" t="s">
        <v>80</v>
      </c>
      <c r="AN1144" t="s">
        <v>1548</v>
      </c>
      <c r="AO1144" t="s">
        <v>90</v>
      </c>
      <c r="AP1144" t="s">
        <v>2328</v>
      </c>
    </row>
    <row r="1145" spans="1:42" x14ac:dyDescent="0.25">
      <c r="A1145">
        <v>789</v>
      </c>
      <c r="B1145">
        <v>255</v>
      </c>
      <c r="C1145" s="4">
        <v>44191</v>
      </c>
      <c r="D1145">
        <v>4</v>
      </c>
      <c r="E1145" t="s">
        <v>40</v>
      </c>
      <c r="F1145" t="s">
        <v>51</v>
      </c>
      <c r="G1145" t="s">
        <v>56</v>
      </c>
      <c r="H1145" t="s">
        <v>58</v>
      </c>
      <c r="I1145" s="4">
        <v>44014</v>
      </c>
      <c r="J1145">
        <v>8</v>
      </c>
      <c r="K1145" t="s">
        <v>60</v>
      </c>
      <c r="L1145" s="4">
        <v>44000</v>
      </c>
      <c r="M1145" s="4">
        <v>44073</v>
      </c>
      <c r="N1145">
        <v>3</v>
      </c>
      <c r="O1145" t="s">
        <v>194</v>
      </c>
      <c r="P1145" t="s">
        <v>356</v>
      </c>
      <c r="Q1145">
        <v>3</v>
      </c>
      <c r="R1145" t="s">
        <v>821</v>
      </c>
      <c r="S1145" t="s">
        <v>1358</v>
      </c>
      <c r="T1145" t="s">
        <v>1874</v>
      </c>
      <c r="U1145" t="s">
        <v>2020</v>
      </c>
      <c r="V1145" t="s">
        <v>2067</v>
      </c>
      <c r="W1145">
        <v>288.77</v>
      </c>
      <c r="X1145">
        <v>124.93</v>
      </c>
      <c r="Y1145">
        <v>3</v>
      </c>
      <c r="Z1145" t="s">
        <v>2261</v>
      </c>
      <c r="AA1145" t="s">
        <v>2560</v>
      </c>
      <c r="AF1145" s="4"/>
      <c r="AG1145" s="4"/>
      <c r="AH1145" t="s">
        <v>86</v>
      </c>
      <c r="AI1145" t="s">
        <v>248</v>
      </c>
      <c r="AJ1145" t="s">
        <v>584</v>
      </c>
      <c r="AK1145" t="s">
        <v>1062</v>
      </c>
      <c r="AL1145" t="s">
        <v>1665</v>
      </c>
      <c r="AM1145" t="s">
        <v>80</v>
      </c>
      <c r="AN1145" t="s">
        <v>1577</v>
      </c>
      <c r="AO1145" t="s">
        <v>530</v>
      </c>
      <c r="AP1145" t="s">
        <v>2367</v>
      </c>
    </row>
    <row r="1146" spans="1:42" x14ac:dyDescent="0.25">
      <c r="A1146">
        <v>790</v>
      </c>
      <c r="B1146">
        <v>45</v>
      </c>
      <c r="C1146" s="4">
        <v>44192</v>
      </c>
      <c r="D1146">
        <v>1</v>
      </c>
      <c r="E1146" t="s">
        <v>39</v>
      </c>
      <c r="F1146" t="s">
        <v>50</v>
      </c>
      <c r="G1146" t="s">
        <v>56</v>
      </c>
      <c r="H1146" t="s">
        <v>58</v>
      </c>
      <c r="I1146" s="4">
        <v>43720</v>
      </c>
      <c r="J1146">
        <v>1</v>
      </c>
      <c r="K1146" t="s">
        <v>61</v>
      </c>
      <c r="L1146" s="4">
        <v>43615</v>
      </c>
      <c r="M1146" s="4">
        <v>43830</v>
      </c>
      <c r="N1146">
        <v>1</v>
      </c>
      <c r="O1146" t="s">
        <v>80</v>
      </c>
      <c r="P1146" t="s">
        <v>242</v>
      </c>
      <c r="Q1146">
        <v>1</v>
      </c>
      <c r="R1146" t="s">
        <v>598</v>
      </c>
      <c r="S1146" t="s">
        <v>1118</v>
      </c>
      <c r="T1146" t="s">
        <v>1675</v>
      </c>
      <c r="U1146" t="s">
        <v>67</v>
      </c>
      <c r="V1146" t="s">
        <v>1562</v>
      </c>
      <c r="W1146">
        <v>43.35</v>
      </c>
      <c r="X1146">
        <v>29.97</v>
      </c>
      <c r="Y1146">
        <v>1</v>
      </c>
      <c r="Z1146" t="s">
        <v>70</v>
      </c>
      <c r="AA1146" t="s">
        <v>2341</v>
      </c>
      <c r="AF1146" s="4"/>
      <c r="AG1146" s="4"/>
      <c r="AH1146" t="s">
        <v>80</v>
      </c>
      <c r="AI1146" t="s">
        <v>242</v>
      </c>
      <c r="AJ1146" t="s">
        <v>598</v>
      </c>
      <c r="AK1146" t="s">
        <v>1118</v>
      </c>
      <c r="AL1146" t="s">
        <v>1675</v>
      </c>
      <c r="AM1146" t="s">
        <v>67</v>
      </c>
      <c r="AN1146" t="s">
        <v>1562</v>
      </c>
      <c r="AO1146" t="s">
        <v>70</v>
      </c>
      <c r="AP1146" t="s">
        <v>2341</v>
      </c>
    </row>
    <row r="1147" spans="1:42" x14ac:dyDescent="0.25">
      <c r="A1147">
        <v>791</v>
      </c>
      <c r="B1147">
        <v>274</v>
      </c>
      <c r="C1147" s="4">
        <v>44192</v>
      </c>
      <c r="D1147">
        <v>10</v>
      </c>
      <c r="E1147" t="s">
        <v>42</v>
      </c>
      <c r="F1147" t="s">
        <v>53</v>
      </c>
      <c r="G1147" t="s">
        <v>55</v>
      </c>
      <c r="H1147" t="s">
        <v>57</v>
      </c>
      <c r="I1147" s="4">
        <v>43679</v>
      </c>
      <c r="J1147">
        <v>2</v>
      </c>
      <c r="K1147" t="s">
        <v>60</v>
      </c>
      <c r="L1147" s="4">
        <v>43615</v>
      </c>
      <c r="M1147" s="4">
        <v>43830</v>
      </c>
      <c r="N1147">
        <v>1</v>
      </c>
      <c r="O1147" t="s">
        <v>67</v>
      </c>
      <c r="P1147" t="s">
        <v>229</v>
      </c>
      <c r="Q1147">
        <v>1</v>
      </c>
      <c r="R1147" t="s">
        <v>467</v>
      </c>
      <c r="S1147" t="s">
        <v>1030</v>
      </c>
      <c r="T1147" t="s">
        <v>1560</v>
      </c>
      <c r="U1147" t="s">
        <v>69</v>
      </c>
      <c r="V1147" t="s">
        <v>1548</v>
      </c>
      <c r="W1147">
        <v>29.87</v>
      </c>
      <c r="X1147">
        <v>14.99</v>
      </c>
      <c r="Y1147">
        <v>1</v>
      </c>
      <c r="Z1147" t="s">
        <v>84</v>
      </c>
      <c r="AA1147" t="s">
        <v>2366</v>
      </c>
      <c r="AF1147" s="4"/>
      <c r="AG1147" s="4"/>
      <c r="AH1147" t="s">
        <v>67</v>
      </c>
      <c r="AI1147" t="s">
        <v>229</v>
      </c>
      <c r="AJ1147" t="s">
        <v>467</v>
      </c>
      <c r="AK1147" t="s">
        <v>1030</v>
      </c>
      <c r="AL1147" t="s">
        <v>1560</v>
      </c>
      <c r="AM1147" t="s">
        <v>69</v>
      </c>
      <c r="AN1147" t="s">
        <v>1548</v>
      </c>
      <c r="AO1147" t="s">
        <v>84</v>
      </c>
      <c r="AP1147" t="s">
        <v>2366</v>
      </c>
    </row>
    <row r="1148" spans="1:42" x14ac:dyDescent="0.25">
      <c r="A1148">
        <v>792</v>
      </c>
      <c r="B1148">
        <v>231</v>
      </c>
      <c r="C1148" s="4">
        <v>44193</v>
      </c>
      <c r="D1148">
        <v>6</v>
      </c>
      <c r="E1148" t="s">
        <v>33</v>
      </c>
      <c r="F1148" t="s">
        <v>44</v>
      </c>
      <c r="G1148" t="s">
        <v>55</v>
      </c>
      <c r="H1148" t="s">
        <v>57</v>
      </c>
      <c r="I1148" s="4">
        <v>44025</v>
      </c>
      <c r="J1148">
        <v>9</v>
      </c>
      <c r="K1148" t="s">
        <v>59</v>
      </c>
      <c r="L1148" s="4">
        <v>43952</v>
      </c>
      <c r="M1148" s="4">
        <v>44075</v>
      </c>
      <c r="N1148">
        <v>1</v>
      </c>
      <c r="O1148" t="s">
        <v>79</v>
      </c>
      <c r="P1148" t="s">
        <v>241</v>
      </c>
      <c r="Q1148">
        <v>1</v>
      </c>
      <c r="R1148" t="s">
        <v>524</v>
      </c>
      <c r="S1148" t="s">
        <v>1087</v>
      </c>
      <c r="T1148" t="s">
        <v>1614</v>
      </c>
      <c r="U1148" t="s">
        <v>80</v>
      </c>
      <c r="V1148" t="s">
        <v>1548</v>
      </c>
      <c r="W1148">
        <v>27.9</v>
      </c>
      <c r="X1148">
        <v>29.98</v>
      </c>
      <c r="Y1148">
        <v>1</v>
      </c>
      <c r="Z1148" t="s">
        <v>455</v>
      </c>
      <c r="AA1148" t="s">
        <v>2340</v>
      </c>
      <c r="AF1148" s="4"/>
      <c r="AG1148" s="4"/>
      <c r="AH1148" t="s">
        <v>79</v>
      </c>
      <c r="AI1148" t="s">
        <v>241</v>
      </c>
      <c r="AJ1148" t="s">
        <v>524</v>
      </c>
      <c r="AK1148" t="s">
        <v>1087</v>
      </c>
      <c r="AL1148" t="s">
        <v>1614</v>
      </c>
      <c r="AM1148" t="s">
        <v>80</v>
      </c>
      <c r="AN1148" t="s">
        <v>1548</v>
      </c>
      <c r="AO1148" t="s">
        <v>455</v>
      </c>
      <c r="AP1148" t="s">
        <v>2340</v>
      </c>
    </row>
    <row r="1149" spans="1:42" x14ac:dyDescent="0.25">
      <c r="A1149">
        <v>793</v>
      </c>
      <c r="B1149">
        <v>122</v>
      </c>
      <c r="C1149" s="4">
        <v>44194</v>
      </c>
      <c r="D1149">
        <v>3</v>
      </c>
      <c r="E1149" t="s">
        <v>34</v>
      </c>
      <c r="F1149" t="s">
        <v>45</v>
      </c>
      <c r="G1149" t="s">
        <v>55</v>
      </c>
      <c r="H1149" t="s">
        <v>57</v>
      </c>
      <c r="I1149" s="4">
        <v>43708</v>
      </c>
      <c r="J1149">
        <v>1</v>
      </c>
      <c r="K1149" t="s">
        <v>61</v>
      </c>
      <c r="L1149" s="4">
        <v>43615</v>
      </c>
      <c r="M1149" s="4">
        <v>43830</v>
      </c>
      <c r="N1149">
        <v>1</v>
      </c>
      <c r="O1149" t="s">
        <v>90</v>
      </c>
      <c r="P1149" t="s">
        <v>252</v>
      </c>
      <c r="Q1149">
        <v>1</v>
      </c>
      <c r="R1149" t="s">
        <v>501</v>
      </c>
      <c r="S1149" t="s">
        <v>1064</v>
      </c>
      <c r="T1149" t="s">
        <v>1592</v>
      </c>
      <c r="U1149" t="s">
        <v>69</v>
      </c>
      <c r="V1149" t="s">
        <v>1562</v>
      </c>
      <c r="W1149">
        <v>8.9600000000000009</v>
      </c>
      <c r="X1149">
        <v>9.99</v>
      </c>
      <c r="Y1149">
        <v>1</v>
      </c>
      <c r="Z1149" t="s">
        <v>410</v>
      </c>
      <c r="AA1149" t="s">
        <v>2359</v>
      </c>
      <c r="AF1149" s="4"/>
      <c r="AG1149" s="4"/>
      <c r="AH1149" t="s">
        <v>90</v>
      </c>
      <c r="AI1149" t="s">
        <v>252</v>
      </c>
      <c r="AJ1149" t="s">
        <v>501</v>
      </c>
      <c r="AK1149" t="s">
        <v>1064</v>
      </c>
      <c r="AL1149" t="s">
        <v>1592</v>
      </c>
      <c r="AM1149" t="s">
        <v>69</v>
      </c>
      <c r="AN1149" t="s">
        <v>1562</v>
      </c>
      <c r="AO1149" t="s">
        <v>410</v>
      </c>
      <c r="AP1149" t="s">
        <v>2359</v>
      </c>
    </row>
    <row r="1150" spans="1:42" x14ac:dyDescent="0.25">
      <c r="A1150">
        <v>794</v>
      </c>
      <c r="B1150">
        <v>269</v>
      </c>
      <c r="C1150" s="4">
        <v>44194</v>
      </c>
      <c r="D1150">
        <v>10</v>
      </c>
      <c r="E1150" t="s">
        <v>42</v>
      </c>
      <c r="F1150" t="s">
        <v>53</v>
      </c>
      <c r="G1150" t="s">
        <v>55</v>
      </c>
      <c r="H1150" t="s">
        <v>58</v>
      </c>
      <c r="I1150" s="4">
        <v>43899</v>
      </c>
      <c r="J1150">
        <v>5</v>
      </c>
      <c r="K1150" t="s">
        <v>60</v>
      </c>
      <c r="L1150" s="4">
        <v>43831</v>
      </c>
      <c r="M1150" s="4">
        <v>43921</v>
      </c>
      <c r="N1150">
        <v>1</v>
      </c>
      <c r="O1150" t="s">
        <v>90</v>
      </c>
      <c r="P1150" t="s">
        <v>252</v>
      </c>
      <c r="Q1150">
        <v>1</v>
      </c>
      <c r="R1150" t="s">
        <v>444</v>
      </c>
      <c r="S1150" t="s">
        <v>1006</v>
      </c>
      <c r="T1150" t="s">
        <v>1537</v>
      </c>
      <c r="U1150" t="s">
        <v>67</v>
      </c>
      <c r="V1150" t="s">
        <v>1562</v>
      </c>
      <c r="W1150">
        <v>47.91</v>
      </c>
      <c r="X1150">
        <v>29.97</v>
      </c>
      <c r="Y1150">
        <v>1</v>
      </c>
      <c r="Z1150" t="s">
        <v>645</v>
      </c>
      <c r="AA1150" t="s">
        <v>2347</v>
      </c>
      <c r="AF1150" s="4"/>
      <c r="AG1150" s="4"/>
      <c r="AH1150" t="s">
        <v>90</v>
      </c>
      <c r="AI1150" t="s">
        <v>252</v>
      </c>
      <c r="AJ1150" t="s">
        <v>444</v>
      </c>
      <c r="AK1150" t="s">
        <v>1006</v>
      </c>
      <c r="AL1150" t="s">
        <v>1537</v>
      </c>
      <c r="AM1150" t="s">
        <v>67</v>
      </c>
      <c r="AN1150" t="s">
        <v>1562</v>
      </c>
      <c r="AO1150" t="s">
        <v>645</v>
      </c>
      <c r="AP1150" t="s">
        <v>2347</v>
      </c>
    </row>
    <row r="1151" spans="1:42" x14ac:dyDescent="0.25">
      <c r="A1151">
        <v>795</v>
      </c>
      <c r="B1151">
        <v>76</v>
      </c>
      <c r="C1151" s="4">
        <v>44195</v>
      </c>
      <c r="D1151">
        <v>5</v>
      </c>
      <c r="E1151" t="s">
        <v>36</v>
      </c>
      <c r="F1151" t="s">
        <v>47</v>
      </c>
      <c r="G1151" t="s">
        <v>55</v>
      </c>
      <c r="H1151" t="s">
        <v>57</v>
      </c>
      <c r="I1151" s="4">
        <v>43881</v>
      </c>
      <c r="J1151">
        <v>5</v>
      </c>
      <c r="K1151" t="s">
        <v>60</v>
      </c>
      <c r="L1151" s="4">
        <v>43831</v>
      </c>
      <c r="M1151" s="4">
        <v>43921</v>
      </c>
      <c r="N1151">
        <v>1</v>
      </c>
      <c r="O1151" t="s">
        <v>88</v>
      </c>
      <c r="P1151" t="s">
        <v>250</v>
      </c>
      <c r="Q1151">
        <v>2</v>
      </c>
      <c r="R1151" t="s">
        <v>822</v>
      </c>
      <c r="S1151" t="s">
        <v>1359</v>
      </c>
      <c r="T1151" t="s">
        <v>1875</v>
      </c>
      <c r="U1151" t="s">
        <v>71</v>
      </c>
      <c r="V1151" t="s">
        <v>1869</v>
      </c>
      <c r="W1151">
        <v>25.48</v>
      </c>
      <c r="X1151">
        <v>29.98</v>
      </c>
      <c r="Y1151">
        <v>1</v>
      </c>
      <c r="Z1151" t="s">
        <v>105</v>
      </c>
      <c r="AA1151" t="s">
        <v>2346</v>
      </c>
      <c r="AF1151" s="4"/>
      <c r="AG1151" s="4"/>
      <c r="AH1151" t="s">
        <v>80</v>
      </c>
      <c r="AI1151" t="s">
        <v>242</v>
      </c>
      <c r="AJ1151" t="s">
        <v>84</v>
      </c>
      <c r="AK1151" t="s">
        <v>990</v>
      </c>
      <c r="AL1151" t="s">
        <v>1523</v>
      </c>
      <c r="AM1151" t="s">
        <v>69</v>
      </c>
      <c r="AN1151" t="s">
        <v>1548</v>
      </c>
      <c r="AO1151" t="s">
        <v>79</v>
      </c>
      <c r="AP1151" t="s">
        <v>2349</v>
      </c>
    </row>
    <row r="1152" spans="1:42" x14ac:dyDescent="0.25">
      <c r="A1152">
        <v>795</v>
      </c>
      <c r="B1152">
        <v>76</v>
      </c>
      <c r="C1152" s="4">
        <v>44195</v>
      </c>
      <c r="D1152">
        <v>5</v>
      </c>
      <c r="E1152" t="s">
        <v>36</v>
      </c>
      <c r="F1152" t="s">
        <v>47</v>
      </c>
      <c r="G1152" t="s">
        <v>55</v>
      </c>
      <c r="H1152" t="s">
        <v>57</v>
      </c>
      <c r="I1152" s="4">
        <v>43881</v>
      </c>
      <c r="J1152">
        <v>5</v>
      </c>
      <c r="K1152" t="s">
        <v>60</v>
      </c>
      <c r="L1152" s="4">
        <v>43831</v>
      </c>
      <c r="M1152" s="4">
        <v>43921</v>
      </c>
      <c r="N1152">
        <v>1</v>
      </c>
      <c r="O1152" t="s">
        <v>88</v>
      </c>
      <c r="P1152" t="s">
        <v>250</v>
      </c>
      <c r="Q1152">
        <v>2</v>
      </c>
      <c r="R1152" t="s">
        <v>822</v>
      </c>
      <c r="S1152" t="s">
        <v>1359</v>
      </c>
      <c r="T1152" t="s">
        <v>1875</v>
      </c>
      <c r="U1152" t="s">
        <v>71</v>
      </c>
      <c r="V1152" t="s">
        <v>1869</v>
      </c>
      <c r="W1152">
        <v>25.48</v>
      </c>
      <c r="X1152">
        <v>29.98</v>
      </c>
      <c r="Y1152">
        <v>1</v>
      </c>
      <c r="Z1152" t="s">
        <v>105</v>
      </c>
      <c r="AA1152" t="s">
        <v>2346</v>
      </c>
      <c r="AF1152" s="4"/>
      <c r="AG1152" s="4"/>
      <c r="AH1152" t="s">
        <v>80</v>
      </c>
      <c r="AI1152" t="s">
        <v>242</v>
      </c>
      <c r="AJ1152" t="s">
        <v>558</v>
      </c>
      <c r="AK1152" t="s">
        <v>1118</v>
      </c>
      <c r="AL1152" t="s">
        <v>1548</v>
      </c>
      <c r="AM1152" t="s">
        <v>69</v>
      </c>
      <c r="AN1152" t="s">
        <v>1548</v>
      </c>
      <c r="AO1152" t="s">
        <v>79</v>
      </c>
      <c r="AP1152" t="s">
        <v>2349</v>
      </c>
    </row>
    <row r="1153" spans="1:42" x14ac:dyDescent="0.25">
      <c r="A1153">
        <v>796</v>
      </c>
      <c r="B1153">
        <v>269</v>
      </c>
      <c r="C1153" s="4">
        <v>44195</v>
      </c>
      <c r="D1153">
        <v>10</v>
      </c>
      <c r="E1153" t="s">
        <v>42</v>
      </c>
      <c r="F1153" t="s">
        <v>53</v>
      </c>
      <c r="G1153" t="s">
        <v>55</v>
      </c>
      <c r="H1153" t="s">
        <v>58</v>
      </c>
      <c r="I1153" s="4">
        <v>43899</v>
      </c>
      <c r="J1153">
        <v>5</v>
      </c>
      <c r="K1153" t="s">
        <v>60</v>
      </c>
      <c r="L1153" s="4">
        <v>43831</v>
      </c>
      <c r="M1153" s="4">
        <v>43921</v>
      </c>
      <c r="N1153">
        <v>1</v>
      </c>
      <c r="O1153" t="s">
        <v>79</v>
      </c>
      <c r="P1153" t="s">
        <v>241</v>
      </c>
      <c r="Q1153">
        <v>1</v>
      </c>
      <c r="R1153" t="s">
        <v>595</v>
      </c>
      <c r="S1153" t="s">
        <v>1045</v>
      </c>
      <c r="T1153" t="s">
        <v>578</v>
      </c>
      <c r="U1153" t="s">
        <v>80</v>
      </c>
      <c r="V1153" t="s">
        <v>1548</v>
      </c>
      <c r="W1153">
        <v>200</v>
      </c>
      <c r="X1153">
        <v>29.98</v>
      </c>
      <c r="Y1153">
        <v>1</v>
      </c>
      <c r="Z1153" t="s">
        <v>455</v>
      </c>
      <c r="AA1153" t="s">
        <v>2340</v>
      </c>
      <c r="AF1153" s="4"/>
      <c r="AG1153" s="4"/>
      <c r="AH1153" t="s">
        <v>79</v>
      </c>
      <c r="AI1153" t="s">
        <v>241</v>
      </c>
      <c r="AJ1153" t="s">
        <v>595</v>
      </c>
      <c r="AK1153" t="s">
        <v>1045</v>
      </c>
      <c r="AL1153" t="s">
        <v>578</v>
      </c>
      <c r="AM1153" t="s">
        <v>80</v>
      </c>
      <c r="AN1153" t="s">
        <v>1548</v>
      </c>
      <c r="AO1153" t="s">
        <v>455</v>
      </c>
      <c r="AP1153" t="s">
        <v>2340</v>
      </c>
    </row>
    <row r="1154" spans="1:42" x14ac:dyDescent="0.25">
      <c r="A1154">
        <v>797</v>
      </c>
      <c r="B1154">
        <v>458</v>
      </c>
      <c r="C1154" s="4">
        <v>44195</v>
      </c>
      <c r="D1154">
        <v>1</v>
      </c>
      <c r="E1154" t="s">
        <v>39</v>
      </c>
      <c r="F1154" t="s">
        <v>50</v>
      </c>
      <c r="G1154" t="s">
        <v>56</v>
      </c>
      <c r="H1154" t="s">
        <v>57</v>
      </c>
      <c r="I1154" s="4">
        <v>44075</v>
      </c>
      <c r="J1154">
        <v>10</v>
      </c>
      <c r="K1154" t="s">
        <v>61</v>
      </c>
      <c r="L1154" s="4">
        <v>44055</v>
      </c>
      <c r="M1154" s="4">
        <v>44196</v>
      </c>
      <c r="N1154">
        <v>1</v>
      </c>
      <c r="O1154" t="s">
        <v>79</v>
      </c>
      <c r="P1154" t="s">
        <v>241</v>
      </c>
      <c r="Q1154">
        <v>1</v>
      </c>
      <c r="R1154" t="s">
        <v>571</v>
      </c>
      <c r="S1154" t="s">
        <v>1129</v>
      </c>
      <c r="T1154" t="s">
        <v>1654</v>
      </c>
      <c r="U1154" t="s">
        <v>67</v>
      </c>
      <c r="V1154" t="s">
        <v>1562</v>
      </c>
      <c r="W1154">
        <v>88.47</v>
      </c>
      <c r="X1154">
        <v>29.97</v>
      </c>
      <c r="Y1154">
        <v>1</v>
      </c>
      <c r="Z1154" t="s">
        <v>455</v>
      </c>
      <c r="AA1154" t="s">
        <v>2340</v>
      </c>
      <c r="AF1154" s="4"/>
      <c r="AG1154" s="4"/>
      <c r="AH1154" t="s">
        <v>79</v>
      </c>
      <c r="AI1154" t="s">
        <v>241</v>
      </c>
      <c r="AJ1154" t="s">
        <v>571</v>
      </c>
      <c r="AK1154" t="s">
        <v>1129</v>
      </c>
      <c r="AL1154" t="s">
        <v>1654</v>
      </c>
      <c r="AM1154" t="s">
        <v>67</v>
      </c>
      <c r="AN1154" t="s">
        <v>1562</v>
      </c>
      <c r="AO1154" t="s">
        <v>455</v>
      </c>
      <c r="AP1154" t="s">
        <v>2340</v>
      </c>
    </row>
    <row r="1155" spans="1:42" x14ac:dyDescent="0.25">
      <c r="A1155">
        <v>798</v>
      </c>
      <c r="B1155">
        <v>275</v>
      </c>
      <c r="C1155" s="4">
        <v>44196</v>
      </c>
      <c r="D1155">
        <v>5</v>
      </c>
      <c r="E1155" t="s">
        <v>36</v>
      </c>
      <c r="F1155" t="s">
        <v>47</v>
      </c>
      <c r="G1155" t="s">
        <v>55</v>
      </c>
      <c r="H1155" t="s">
        <v>58</v>
      </c>
      <c r="I1155" s="4">
        <v>43820</v>
      </c>
      <c r="J1155">
        <v>2</v>
      </c>
      <c r="K1155" t="s">
        <v>60</v>
      </c>
      <c r="L1155" s="4">
        <v>43615</v>
      </c>
      <c r="M1155" s="4">
        <v>43830</v>
      </c>
      <c r="N1155">
        <v>1</v>
      </c>
      <c r="O1155" t="s">
        <v>90</v>
      </c>
      <c r="P1155" t="s">
        <v>252</v>
      </c>
      <c r="Q1155">
        <v>1</v>
      </c>
      <c r="R1155" t="s">
        <v>647</v>
      </c>
      <c r="S1155" t="s">
        <v>1094</v>
      </c>
      <c r="T1155" t="s">
        <v>1610</v>
      </c>
      <c r="U1155" t="s">
        <v>80</v>
      </c>
      <c r="V1155" t="s">
        <v>1562</v>
      </c>
      <c r="W1155">
        <v>25.98</v>
      </c>
      <c r="X1155">
        <v>19.98</v>
      </c>
      <c r="Y1155">
        <v>1</v>
      </c>
      <c r="Z1155" t="s">
        <v>410</v>
      </c>
      <c r="AA1155" t="s">
        <v>2359</v>
      </c>
      <c r="AF1155" s="4"/>
      <c r="AG1155" s="4"/>
      <c r="AH1155" t="s">
        <v>90</v>
      </c>
      <c r="AI1155" t="s">
        <v>252</v>
      </c>
      <c r="AJ1155" t="s">
        <v>647</v>
      </c>
      <c r="AK1155" t="s">
        <v>1094</v>
      </c>
      <c r="AL1155" t="s">
        <v>1610</v>
      </c>
      <c r="AM1155" t="s">
        <v>80</v>
      </c>
      <c r="AN1155" t="s">
        <v>1562</v>
      </c>
      <c r="AO1155" t="s">
        <v>410</v>
      </c>
      <c r="AP1155" t="s">
        <v>2359</v>
      </c>
    </row>
    <row r="1156" spans="1:42" x14ac:dyDescent="0.25">
      <c r="A1156">
        <v>799</v>
      </c>
      <c r="B1156">
        <v>215</v>
      </c>
      <c r="C1156" s="4">
        <v>44198</v>
      </c>
      <c r="D1156">
        <v>3</v>
      </c>
      <c r="E1156" t="s">
        <v>34</v>
      </c>
      <c r="F1156" t="s">
        <v>45</v>
      </c>
      <c r="G1156" t="s">
        <v>56</v>
      </c>
      <c r="H1156" t="s">
        <v>57</v>
      </c>
      <c r="I1156" s="4">
        <v>43639</v>
      </c>
      <c r="J1156">
        <v>1</v>
      </c>
      <c r="K1156" t="s">
        <v>61</v>
      </c>
      <c r="L1156" s="4">
        <v>43615</v>
      </c>
      <c r="M1156" s="4">
        <v>43830</v>
      </c>
      <c r="N1156">
        <v>1</v>
      </c>
      <c r="O1156" t="s">
        <v>84</v>
      </c>
      <c r="P1156" t="s">
        <v>246</v>
      </c>
      <c r="Q1156">
        <v>1</v>
      </c>
      <c r="R1156" t="s">
        <v>743</v>
      </c>
      <c r="S1156" t="s">
        <v>1284</v>
      </c>
      <c r="T1156" t="s">
        <v>1533</v>
      </c>
      <c r="U1156" t="s">
        <v>67</v>
      </c>
      <c r="V1156" t="s">
        <v>1548</v>
      </c>
      <c r="W1156">
        <v>179.97</v>
      </c>
      <c r="X1156">
        <v>44.97</v>
      </c>
      <c r="Y1156">
        <v>1</v>
      </c>
      <c r="Z1156" t="s">
        <v>645</v>
      </c>
      <c r="AA1156" t="s">
        <v>2347</v>
      </c>
      <c r="AF1156" s="4"/>
      <c r="AG1156" s="4"/>
      <c r="AH1156" t="s">
        <v>84</v>
      </c>
      <c r="AI1156" t="s">
        <v>246</v>
      </c>
      <c r="AJ1156" t="s">
        <v>743</v>
      </c>
      <c r="AK1156" t="s">
        <v>1284</v>
      </c>
      <c r="AL1156" t="s">
        <v>1533</v>
      </c>
      <c r="AM1156" t="s">
        <v>67</v>
      </c>
      <c r="AN1156" t="s">
        <v>1548</v>
      </c>
      <c r="AO1156" t="s">
        <v>645</v>
      </c>
      <c r="AP1156" t="s">
        <v>2347</v>
      </c>
    </row>
    <row r="1157" spans="1:42" x14ac:dyDescent="0.25">
      <c r="A1157">
        <v>800</v>
      </c>
      <c r="B1157">
        <v>117</v>
      </c>
      <c r="C1157" s="4">
        <v>44199</v>
      </c>
      <c r="D1157">
        <v>1</v>
      </c>
      <c r="E1157" t="s">
        <v>39</v>
      </c>
      <c r="F1157" t="s">
        <v>50</v>
      </c>
      <c r="G1157" t="s">
        <v>56</v>
      </c>
      <c r="H1157" t="s">
        <v>57</v>
      </c>
      <c r="I1157" s="4">
        <v>43689</v>
      </c>
      <c r="J1157">
        <v>3</v>
      </c>
      <c r="K1157" t="s">
        <v>59</v>
      </c>
      <c r="L1157" s="4">
        <v>43615</v>
      </c>
      <c r="M1157" s="4">
        <v>43830</v>
      </c>
      <c r="N1157">
        <v>1</v>
      </c>
      <c r="O1157" t="s">
        <v>80</v>
      </c>
      <c r="P1157" t="s">
        <v>242</v>
      </c>
      <c r="Q1157">
        <v>1</v>
      </c>
      <c r="R1157" t="s">
        <v>709</v>
      </c>
      <c r="S1157" t="s">
        <v>1250</v>
      </c>
      <c r="T1157" t="s">
        <v>425</v>
      </c>
      <c r="U1157" t="s">
        <v>67</v>
      </c>
      <c r="V1157" t="s">
        <v>1562</v>
      </c>
      <c r="W1157">
        <v>375</v>
      </c>
      <c r="X1157">
        <v>29.97</v>
      </c>
      <c r="Y1157">
        <v>1</v>
      </c>
      <c r="Z1157" t="s">
        <v>79</v>
      </c>
      <c r="AA1157" t="s">
        <v>2349</v>
      </c>
      <c r="AF1157" s="4"/>
      <c r="AG1157" s="4"/>
      <c r="AH1157" t="s">
        <v>80</v>
      </c>
      <c r="AI1157" t="s">
        <v>242</v>
      </c>
      <c r="AJ1157" t="s">
        <v>709</v>
      </c>
      <c r="AK1157" t="s">
        <v>1250</v>
      </c>
      <c r="AL1157" t="s">
        <v>425</v>
      </c>
      <c r="AM1157" t="s">
        <v>67</v>
      </c>
      <c r="AN1157" t="s">
        <v>1562</v>
      </c>
      <c r="AO1157" t="s">
        <v>79</v>
      </c>
      <c r="AP1157" t="s">
        <v>2349</v>
      </c>
    </row>
    <row r="1158" spans="1:42" x14ac:dyDescent="0.25">
      <c r="A1158">
        <v>801</v>
      </c>
      <c r="B1158">
        <v>206</v>
      </c>
      <c r="C1158" s="4">
        <v>44199</v>
      </c>
      <c r="D1158">
        <v>1</v>
      </c>
      <c r="E1158" t="s">
        <v>39</v>
      </c>
      <c r="F1158" t="s">
        <v>50</v>
      </c>
      <c r="G1158" t="s">
        <v>56</v>
      </c>
      <c r="H1158" t="s">
        <v>58</v>
      </c>
      <c r="I1158" s="4">
        <v>43957</v>
      </c>
      <c r="J1158">
        <v>7</v>
      </c>
      <c r="K1158" t="s">
        <v>61</v>
      </c>
      <c r="L1158" s="4">
        <v>43915</v>
      </c>
      <c r="M1158" s="4">
        <v>44012</v>
      </c>
      <c r="N1158">
        <v>1</v>
      </c>
      <c r="O1158" t="s">
        <v>69</v>
      </c>
      <c r="P1158" t="s">
        <v>231</v>
      </c>
      <c r="Q1158">
        <v>1</v>
      </c>
      <c r="R1158" t="s">
        <v>720</v>
      </c>
      <c r="S1158" t="s">
        <v>1262</v>
      </c>
      <c r="T1158" t="s">
        <v>1780</v>
      </c>
      <c r="U1158" t="s">
        <v>80</v>
      </c>
      <c r="V1158" t="s">
        <v>1517</v>
      </c>
      <c r="W1158">
        <v>95.98</v>
      </c>
      <c r="X1158">
        <v>39.979999999999997</v>
      </c>
      <c r="Y1158">
        <v>1</v>
      </c>
      <c r="Z1158" t="s">
        <v>67</v>
      </c>
      <c r="AA1158" t="s">
        <v>2373</v>
      </c>
      <c r="AF1158" s="4"/>
      <c r="AG1158" s="4"/>
      <c r="AH1158" t="s">
        <v>69</v>
      </c>
      <c r="AI1158" t="s">
        <v>231</v>
      </c>
      <c r="AJ1158" t="s">
        <v>720</v>
      </c>
      <c r="AK1158" t="s">
        <v>1262</v>
      </c>
      <c r="AL1158" t="s">
        <v>1780</v>
      </c>
      <c r="AM1158" t="s">
        <v>80</v>
      </c>
      <c r="AN1158" t="s">
        <v>1517</v>
      </c>
      <c r="AO1158" t="s">
        <v>67</v>
      </c>
      <c r="AP1158" t="s">
        <v>2373</v>
      </c>
    </row>
    <row r="1159" spans="1:42" x14ac:dyDescent="0.25">
      <c r="A1159">
        <v>802</v>
      </c>
      <c r="B1159">
        <v>298</v>
      </c>
      <c r="C1159" s="4">
        <v>44200</v>
      </c>
      <c r="D1159">
        <v>4</v>
      </c>
      <c r="E1159" t="s">
        <v>40</v>
      </c>
      <c r="F1159" t="s">
        <v>51</v>
      </c>
      <c r="G1159" t="s">
        <v>55</v>
      </c>
      <c r="H1159" t="s">
        <v>57</v>
      </c>
      <c r="I1159" s="4">
        <v>43734</v>
      </c>
      <c r="J1159">
        <v>1</v>
      </c>
      <c r="K1159" t="s">
        <v>61</v>
      </c>
      <c r="L1159" s="4">
        <v>43615</v>
      </c>
      <c r="M1159" s="4">
        <v>43830</v>
      </c>
      <c r="N1159">
        <v>1</v>
      </c>
      <c r="O1159" t="s">
        <v>86</v>
      </c>
      <c r="P1159" t="s">
        <v>248</v>
      </c>
      <c r="Q1159">
        <v>1</v>
      </c>
      <c r="R1159" t="s">
        <v>441</v>
      </c>
      <c r="S1159" t="s">
        <v>1003</v>
      </c>
      <c r="T1159" t="s">
        <v>1535</v>
      </c>
      <c r="U1159" t="s">
        <v>67</v>
      </c>
      <c r="V1159" t="s">
        <v>1577</v>
      </c>
      <c r="W1159">
        <v>131.97</v>
      </c>
      <c r="X1159">
        <v>74.97</v>
      </c>
      <c r="Y1159">
        <v>1</v>
      </c>
      <c r="Z1159" t="s">
        <v>530</v>
      </c>
      <c r="AA1159" t="s">
        <v>2367</v>
      </c>
      <c r="AF1159" s="4"/>
      <c r="AG1159" s="4"/>
      <c r="AH1159" t="s">
        <v>86</v>
      </c>
      <c r="AI1159" t="s">
        <v>248</v>
      </c>
      <c r="AJ1159" t="s">
        <v>441</v>
      </c>
      <c r="AK1159" t="s">
        <v>2640</v>
      </c>
      <c r="AL1159" t="s">
        <v>1535</v>
      </c>
      <c r="AM1159" t="s">
        <v>67</v>
      </c>
      <c r="AN1159" t="s">
        <v>1577</v>
      </c>
      <c r="AO1159" t="s">
        <v>530</v>
      </c>
      <c r="AP1159" t="s">
        <v>2367</v>
      </c>
    </row>
    <row r="1160" spans="1:42" x14ac:dyDescent="0.25">
      <c r="A1160">
        <v>802</v>
      </c>
      <c r="B1160">
        <v>298</v>
      </c>
      <c r="C1160" s="4">
        <v>44200</v>
      </c>
      <c r="D1160">
        <v>4</v>
      </c>
      <c r="E1160" t="s">
        <v>40</v>
      </c>
      <c r="F1160" t="s">
        <v>51</v>
      </c>
      <c r="G1160" t="s">
        <v>55</v>
      </c>
      <c r="H1160" t="s">
        <v>57</v>
      </c>
      <c r="I1160" s="4">
        <v>43734</v>
      </c>
      <c r="J1160">
        <v>1</v>
      </c>
      <c r="K1160" t="s">
        <v>61</v>
      </c>
      <c r="L1160" s="4">
        <v>43615</v>
      </c>
      <c r="M1160" s="4">
        <v>43830</v>
      </c>
      <c r="N1160">
        <v>1</v>
      </c>
      <c r="O1160" t="s">
        <v>86</v>
      </c>
      <c r="P1160" t="s">
        <v>248</v>
      </c>
      <c r="Q1160">
        <v>1</v>
      </c>
      <c r="R1160" t="s">
        <v>441</v>
      </c>
      <c r="S1160" t="s">
        <v>1003</v>
      </c>
      <c r="T1160" t="s">
        <v>1535</v>
      </c>
      <c r="U1160" t="s">
        <v>67</v>
      </c>
      <c r="V1160" t="s">
        <v>1577</v>
      </c>
      <c r="W1160">
        <v>131.97</v>
      </c>
      <c r="X1160">
        <v>74.97</v>
      </c>
      <c r="Y1160">
        <v>1</v>
      </c>
      <c r="Z1160" t="s">
        <v>530</v>
      </c>
      <c r="AA1160" t="s">
        <v>2367</v>
      </c>
      <c r="AF1160" s="4"/>
      <c r="AG1160" s="4"/>
      <c r="AK1160" t="s">
        <v>2641</v>
      </c>
    </row>
    <row r="1161" spans="1:42" x14ac:dyDescent="0.25">
      <c r="A1161">
        <v>803</v>
      </c>
      <c r="B1161">
        <v>480</v>
      </c>
      <c r="C1161" s="4">
        <v>44200</v>
      </c>
      <c r="D1161">
        <v>11</v>
      </c>
      <c r="E1161" t="s">
        <v>37</v>
      </c>
      <c r="F1161" t="s">
        <v>48</v>
      </c>
      <c r="G1161" t="s">
        <v>55</v>
      </c>
      <c r="H1161" t="s">
        <v>57</v>
      </c>
      <c r="I1161" s="4">
        <v>43838</v>
      </c>
      <c r="J1161">
        <v>4</v>
      </c>
      <c r="K1161" t="s">
        <v>61</v>
      </c>
      <c r="L1161" s="4">
        <v>43831</v>
      </c>
      <c r="M1161" s="4">
        <v>43861</v>
      </c>
      <c r="N1161">
        <v>1</v>
      </c>
      <c r="O1161" t="s">
        <v>67</v>
      </c>
      <c r="P1161" t="s">
        <v>229</v>
      </c>
      <c r="Q1161">
        <v>1</v>
      </c>
      <c r="R1161" t="s">
        <v>467</v>
      </c>
      <c r="S1161" t="s">
        <v>1030</v>
      </c>
      <c r="T1161" t="s">
        <v>1560</v>
      </c>
      <c r="U1161" t="s">
        <v>80</v>
      </c>
      <c r="V1161" t="s">
        <v>1548</v>
      </c>
      <c r="W1161">
        <v>59.74</v>
      </c>
      <c r="X1161">
        <v>29.98</v>
      </c>
      <c r="Y1161">
        <v>1</v>
      </c>
      <c r="Z1161" t="s">
        <v>84</v>
      </c>
      <c r="AA1161" t="s">
        <v>2366</v>
      </c>
      <c r="AF1161" s="4"/>
      <c r="AG1161" s="4"/>
      <c r="AH1161" t="s">
        <v>67</v>
      </c>
      <c r="AI1161" t="s">
        <v>229</v>
      </c>
      <c r="AJ1161" t="s">
        <v>467</v>
      </c>
      <c r="AK1161" t="s">
        <v>1030</v>
      </c>
      <c r="AL1161" t="s">
        <v>1560</v>
      </c>
      <c r="AM1161" t="s">
        <v>80</v>
      </c>
      <c r="AN1161" t="s">
        <v>1548</v>
      </c>
      <c r="AO1161" t="s">
        <v>84</v>
      </c>
      <c r="AP1161" t="s">
        <v>2366</v>
      </c>
    </row>
    <row r="1162" spans="1:42" x14ac:dyDescent="0.25">
      <c r="A1162">
        <v>804</v>
      </c>
      <c r="B1162">
        <v>195</v>
      </c>
      <c r="C1162" s="4">
        <v>44201</v>
      </c>
      <c r="D1162">
        <v>4</v>
      </c>
      <c r="E1162" t="s">
        <v>40</v>
      </c>
      <c r="F1162" t="s">
        <v>51</v>
      </c>
      <c r="G1162" t="s">
        <v>56</v>
      </c>
      <c r="H1162" t="s">
        <v>58</v>
      </c>
      <c r="I1162" s="4">
        <v>43920</v>
      </c>
      <c r="J1162">
        <v>7</v>
      </c>
      <c r="K1162" t="s">
        <v>61</v>
      </c>
      <c r="L1162" s="4">
        <v>43915</v>
      </c>
      <c r="M1162" s="4">
        <v>44012</v>
      </c>
      <c r="N1162">
        <v>1</v>
      </c>
      <c r="O1162" t="s">
        <v>79</v>
      </c>
      <c r="P1162" t="s">
        <v>241</v>
      </c>
      <c r="Q1162">
        <v>1</v>
      </c>
      <c r="R1162" t="s">
        <v>634</v>
      </c>
      <c r="S1162" t="s">
        <v>1182</v>
      </c>
      <c r="T1162" t="s">
        <v>1614</v>
      </c>
      <c r="U1162" t="s">
        <v>80</v>
      </c>
      <c r="V1162" t="s">
        <v>1548</v>
      </c>
      <c r="W1162">
        <v>27.9</v>
      </c>
      <c r="X1162">
        <v>29.98</v>
      </c>
      <c r="Y1162">
        <v>1</v>
      </c>
      <c r="Z1162" t="s">
        <v>455</v>
      </c>
      <c r="AA1162" t="s">
        <v>2340</v>
      </c>
      <c r="AF1162" s="4"/>
      <c r="AG1162" s="4"/>
      <c r="AH1162" t="s">
        <v>79</v>
      </c>
      <c r="AI1162" t="s">
        <v>241</v>
      </c>
      <c r="AJ1162" t="s">
        <v>634</v>
      </c>
      <c r="AK1162" t="s">
        <v>1182</v>
      </c>
      <c r="AL1162" t="s">
        <v>1614</v>
      </c>
      <c r="AM1162" t="s">
        <v>80</v>
      </c>
      <c r="AN1162" t="s">
        <v>1548</v>
      </c>
      <c r="AO1162" t="s">
        <v>455</v>
      </c>
      <c r="AP1162" t="s">
        <v>2340</v>
      </c>
    </row>
    <row r="1163" spans="1:42" x14ac:dyDescent="0.25">
      <c r="A1163">
        <v>805</v>
      </c>
      <c r="B1163">
        <v>357</v>
      </c>
      <c r="C1163" s="4">
        <v>44202</v>
      </c>
      <c r="D1163">
        <v>7</v>
      </c>
      <c r="E1163" t="s">
        <v>35</v>
      </c>
      <c r="F1163" t="s">
        <v>46</v>
      </c>
      <c r="G1163" t="s">
        <v>56</v>
      </c>
      <c r="H1163" t="s">
        <v>58</v>
      </c>
      <c r="I1163" s="4">
        <v>44015</v>
      </c>
      <c r="J1163">
        <v>9</v>
      </c>
      <c r="K1163" t="s">
        <v>59</v>
      </c>
      <c r="L1163" s="4">
        <v>43952</v>
      </c>
      <c r="M1163" s="4">
        <v>44075</v>
      </c>
      <c r="N1163">
        <v>1</v>
      </c>
      <c r="O1163" t="s">
        <v>80</v>
      </c>
      <c r="P1163" t="s">
        <v>242</v>
      </c>
      <c r="Q1163">
        <v>1</v>
      </c>
      <c r="R1163" t="s">
        <v>586</v>
      </c>
      <c r="S1163" t="s">
        <v>966</v>
      </c>
      <c r="T1163" t="s">
        <v>1667</v>
      </c>
      <c r="U1163" t="s">
        <v>69</v>
      </c>
      <c r="V1163" t="s">
        <v>1548</v>
      </c>
      <c r="W1163">
        <v>21.99</v>
      </c>
      <c r="X1163">
        <v>14.99</v>
      </c>
      <c r="Y1163">
        <v>1</v>
      </c>
      <c r="Z1163" t="s">
        <v>67</v>
      </c>
      <c r="AA1163" t="s">
        <v>2373</v>
      </c>
      <c r="AF1163" s="4"/>
      <c r="AG1163" s="4"/>
      <c r="AH1163" t="s">
        <v>80</v>
      </c>
      <c r="AI1163" t="s">
        <v>242</v>
      </c>
      <c r="AJ1163" t="s">
        <v>586</v>
      </c>
      <c r="AK1163" t="s">
        <v>966</v>
      </c>
      <c r="AL1163" t="s">
        <v>1667</v>
      </c>
      <c r="AM1163" t="s">
        <v>69</v>
      </c>
      <c r="AN1163" t="s">
        <v>1548</v>
      </c>
      <c r="AO1163" t="s">
        <v>67</v>
      </c>
      <c r="AP1163" t="s">
        <v>2373</v>
      </c>
    </row>
    <row r="1164" spans="1:42" x14ac:dyDescent="0.25">
      <c r="A1164">
        <v>806</v>
      </c>
      <c r="B1164">
        <v>19</v>
      </c>
      <c r="C1164" s="4">
        <v>44203</v>
      </c>
      <c r="D1164">
        <v>4</v>
      </c>
      <c r="E1164" t="s">
        <v>40</v>
      </c>
      <c r="F1164" t="s">
        <v>51</v>
      </c>
      <c r="G1164" t="s">
        <v>55</v>
      </c>
      <c r="H1164" t="s">
        <v>58</v>
      </c>
      <c r="I1164" s="4">
        <v>43739</v>
      </c>
      <c r="J1164">
        <v>3</v>
      </c>
      <c r="K1164" t="s">
        <v>59</v>
      </c>
      <c r="L1164" s="4">
        <v>43615</v>
      </c>
      <c r="M1164" s="4">
        <v>43830</v>
      </c>
      <c r="N1164">
        <v>2</v>
      </c>
      <c r="O1164" t="s">
        <v>89</v>
      </c>
      <c r="P1164" t="s">
        <v>251</v>
      </c>
      <c r="Q1164">
        <v>2</v>
      </c>
      <c r="R1164" t="s">
        <v>823</v>
      </c>
      <c r="S1164" t="s">
        <v>1360</v>
      </c>
      <c r="T1164" t="s">
        <v>1876</v>
      </c>
      <c r="U1164" t="s">
        <v>103</v>
      </c>
      <c r="V1164" t="s">
        <v>2039</v>
      </c>
      <c r="W1164">
        <v>109.96</v>
      </c>
      <c r="X1164">
        <v>54.96</v>
      </c>
      <c r="Y1164">
        <v>2</v>
      </c>
      <c r="Z1164" t="s">
        <v>2262</v>
      </c>
      <c r="AA1164" t="s">
        <v>2561</v>
      </c>
      <c r="AF1164" s="4"/>
      <c r="AG1164" s="4"/>
      <c r="AH1164" t="s">
        <v>90</v>
      </c>
      <c r="AI1164" t="s">
        <v>252</v>
      </c>
      <c r="AJ1164" t="s">
        <v>431</v>
      </c>
      <c r="AK1164" t="s">
        <v>994</v>
      </c>
      <c r="AL1164" t="s">
        <v>1526</v>
      </c>
      <c r="AM1164" t="s">
        <v>69</v>
      </c>
      <c r="AN1164" t="s">
        <v>1562</v>
      </c>
      <c r="AO1164" t="s">
        <v>410</v>
      </c>
      <c r="AP1164" t="s">
        <v>2359</v>
      </c>
    </row>
    <row r="1165" spans="1:42" x14ac:dyDescent="0.25">
      <c r="A1165">
        <v>806</v>
      </c>
      <c r="B1165">
        <v>19</v>
      </c>
      <c r="C1165" s="4">
        <v>44203</v>
      </c>
      <c r="D1165">
        <v>4</v>
      </c>
      <c r="E1165" t="s">
        <v>40</v>
      </c>
      <c r="F1165" t="s">
        <v>51</v>
      </c>
      <c r="G1165" t="s">
        <v>55</v>
      </c>
      <c r="H1165" t="s">
        <v>58</v>
      </c>
      <c r="I1165" s="4">
        <v>43739</v>
      </c>
      <c r="J1165">
        <v>3</v>
      </c>
      <c r="K1165" t="s">
        <v>59</v>
      </c>
      <c r="L1165" s="4">
        <v>43615</v>
      </c>
      <c r="M1165" s="4">
        <v>43830</v>
      </c>
      <c r="N1165">
        <v>2</v>
      </c>
      <c r="O1165" t="s">
        <v>89</v>
      </c>
      <c r="P1165" t="s">
        <v>251</v>
      </c>
      <c r="Q1165">
        <v>2</v>
      </c>
      <c r="R1165" t="s">
        <v>823</v>
      </c>
      <c r="S1165" t="s">
        <v>1360</v>
      </c>
      <c r="T1165" t="s">
        <v>1876</v>
      </c>
      <c r="U1165" t="s">
        <v>103</v>
      </c>
      <c r="V1165" t="s">
        <v>2039</v>
      </c>
      <c r="W1165">
        <v>109.96</v>
      </c>
      <c r="X1165">
        <v>54.96</v>
      </c>
      <c r="Y1165">
        <v>2</v>
      </c>
      <c r="Z1165" t="s">
        <v>2262</v>
      </c>
      <c r="AA1165" t="s">
        <v>2561</v>
      </c>
      <c r="AF1165" s="4"/>
      <c r="AG1165" s="4"/>
      <c r="AH1165" t="s">
        <v>67</v>
      </c>
      <c r="AI1165" t="s">
        <v>229</v>
      </c>
      <c r="AJ1165" t="s">
        <v>623</v>
      </c>
      <c r="AK1165" t="s">
        <v>1173</v>
      </c>
      <c r="AL1165" t="s">
        <v>1577</v>
      </c>
      <c r="AM1165" t="s">
        <v>67</v>
      </c>
      <c r="AN1165" t="s">
        <v>1548</v>
      </c>
      <c r="AO1165" t="s">
        <v>79</v>
      </c>
      <c r="AP1165" t="s">
        <v>2349</v>
      </c>
    </row>
    <row r="1166" spans="1:42" x14ac:dyDescent="0.25">
      <c r="A1166">
        <v>807</v>
      </c>
      <c r="B1166">
        <v>78</v>
      </c>
      <c r="C1166" s="4">
        <v>44203</v>
      </c>
      <c r="D1166">
        <v>11</v>
      </c>
      <c r="E1166" t="s">
        <v>37</v>
      </c>
      <c r="F1166" t="s">
        <v>48</v>
      </c>
      <c r="G1166" t="s">
        <v>55</v>
      </c>
      <c r="H1166" t="s">
        <v>57</v>
      </c>
      <c r="I1166" s="4">
        <v>44108</v>
      </c>
      <c r="J1166">
        <v>10</v>
      </c>
      <c r="K1166" t="s">
        <v>61</v>
      </c>
      <c r="L1166" s="4">
        <v>44055</v>
      </c>
      <c r="M1166" s="4">
        <v>44196</v>
      </c>
      <c r="N1166">
        <v>1</v>
      </c>
      <c r="O1166" t="s">
        <v>84</v>
      </c>
      <c r="P1166" t="s">
        <v>246</v>
      </c>
      <c r="Q1166">
        <v>1</v>
      </c>
      <c r="R1166" t="s">
        <v>824</v>
      </c>
      <c r="S1166" t="s">
        <v>1361</v>
      </c>
      <c r="T1166" t="s">
        <v>1877</v>
      </c>
      <c r="U1166" t="s">
        <v>69</v>
      </c>
      <c r="V1166" t="s">
        <v>1548</v>
      </c>
      <c r="W1166">
        <v>189.99</v>
      </c>
      <c r="X1166">
        <v>14.99</v>
      </c>
      <c r="Y1166">
        <v>1</v>
      </c>
      <c r="Z1166" t="s">
        <v>86</v>
      </c>
      <c r="AA1166" t="s">
        <v>2350</v>
      </c>
      <c r="AF1166" s="4"/>
      <c r="AG1166" s="4"/>
      <c r="AH1166" t="s">
        <v>84</v>
      </c>
      <c r="AI1166" t="s">
        <v>246</v>
      </c>
      <c r="AJ1166" t="s">
        <v>824</v>
      </c>
      <c r="AK1166" t="s">
        <v>1361</v>
      </c>
      <c r="AL1166" t="s">
        <v>1877</v>
      </c>
      <c r="AM1166" t="s">
        <v>69</v>
      </c>
      <c r="AN1166" t="s">
        <v>1548</v>
      </c>
      <c r="AO1166" t="s">
        <v>86</v>
      </c>
      <c r="AP1166" t="s">
        <v>2350</v>
      </c>
    </row>
    <row r="1167" spans="1:42" x14ac:dyDescent="0.25">
      <c r="A1167">
        <v>808</v>
      </c>
      <c r="B1167">
        <v>92</v>
      </c>
      <c r="C1167" s="4">
        <v>44203</v>
      </c>
      <c r="D1167">
        <v>4</v>
      </c>
      <c r="E1167" t="s">
        <v>40</v>
      </c>
      <c r="F1167" t="s">
        <v>51</v>
      </c>
      <c r="G1167" t="s">
        <v>55</v>
      </c>
      <c r="H1167" t="s">
        <v>58</v>
      </c>
      <c r="I1167" s="4">
        <v>43922</v>
      </c>
      <c r="J1167">
        <v>7</v>
      </c>
      <c r="K1167" t="s">
        <v>61</v>
      </c>
      <c r="L1167" s="4">
        <v>43915</v>
      </c>
      <c r="M1167" s="4">
        <v>44012</v>
      </c>
      <c r="N1167">
        <v>1</v>
      </c>
      <c r="O1167" t="s">
        <v>80</v>
      </c>
      <c r="P1167" t="s">
        <v>242</v>
      </c>
      <c r="Q1167">
        <v>1</v>
      </c>
      <c r="R1167" t="s">
        <v>508</v>
      </c>
      <c r="S1167" t="s">
        <v>1071</v>
      </c>
      <c r="T1167" t="s">
        <v>1587</v>
      </c>
      <c r="U1167" t="s">
        <v>67</v>
      </c>
      <c r="V1167" t="s">
        <v>1548</v>
      </c>
      <c r="W1167">
        <v>164.97</v>
      </c>
      <c r="X1167">
        <v>44.97</v>
      </c>
      <c r="Y1167">
        <v>1</v>
      </c>
      <c r="Z1167" t="s">
        <v>79</v>
      </c>
      <c r="AA1167" t="s">
        <v>2349</v>
      </c>
      <c r="AF1167" s="4"/>
      <c r="AG1167" s="4"/>
      <c r="AH1167" t="s">
        <v>80</v>
      </c>
      <c r="AI1167" t="s">
        <v>242</v>
      </c>
      <c r="AJ1167" t="s">
        <v>508</v>
      </c>
      <c r="AK1167" t="s">
        <v>1071</v>
      </c>
      <c r="AL1167" t="s">
        <v>1587</v>
      </c>
      <c r="AM1167" t="s">
        <v>67</v>
      </c>
      <c r="AN1167" t="s">
        <v>1548</v>
      </c>
      <c r="AO1167" t="s">
        <v>79</v>
      </c>
      <c r="AP1167" t="s">
        <v>2349</v>
      </c>
    </row>
    <row r="1168" spans="1:42" x14ac:dyDescent="0.25">
      <c r="A1168">
        <v>809</v>
      </c>
      <c r="B1168">
        <v>63</v>
      </c>
      <c r="C1168" s="4">
        <v>44204</v>
      </c>
      <c r="D1168">
        <v>9</v>
      </c>
      <c r="E1168" t="s">
        <v>41</v>
      </c>
      <c r="F1168" t="s">
        <v>52</v>
      </c>
      <c r="G1168" t="s">
        <v>56</v>
      </c>
      <c r="H1168" t="s">
        <v>57</v>
      </c>
      <c r="I1168" s="4">
        <v>43739</v>
      </c>
      <c r="J1168">
        <v>2</v>
      </c>
      <c r="K1168" t="s">
        <v>60</v>
      </c>
      <c r="L1168" s="4">
        <v>43615</v>
      </c>
      <c r="M1168" s="4">
        <v>43830</v>
      </c>
      <c r="N1168">
        <v>2</v>
      </c>
      <c r="O1168" t="s">
        <v>64</v>
      </c>
      <c r="P1168" t="s">
        <v>226</v>
      </c>
      <c r="Q1168">
        <v>2</v>
      </c>
      <c r="R1168" t="s">
        <v>825</v>
      </c>
      <c r="S1168" t="s">
        <v>1362</v>
      </c>
      <c r="T1168" t="s">
        <v>1878</v>
      </c>
      <c r="U1168" t="s">
        <v>75</v>
      </c>
      <c r="V1168" t="s">
        <v>2030</v>
      </c>
      <c r="W1168">
        <v>152.88999999999999</v>
      </c>
      <c r="X1168">
        <v>84.95</v>
      </c>
      <c r="Y1168">
        <v>2</v>
      </c>
      <c r="Z1168" t="s">
        <v>2263</v>
      </c>
      <c r="AA1168" t="s">
        <v>2562</v>
      </c>
      <c r="AF1168" s="4"/>
      <c r="AG1168" s="4"/>
      <c r="AH1168" t="s">
        <v>70</v>
      </c>
      <c r="AI1168" t="s">
        <v>232</v>
      </c>
      <c r="AJ1168" t="s">
        <v>512</v>
      </c>
      <c r="AK1168" t="s">
        <v>1075</v>
      </c>
      <c r="AL1168" t="s">
        <v>1602</v>
      </c>
      <c r="AM1168" t="s">
        <v>80</v>
      </c>
      <c r="AN1168" t="s">
        <v>1517</v>
      </c>
      <c r="AO1168" t="s">
        <v>673</v>
      </c>
      <c r="AP1168" t="s">
        <v>2348</v>
      </c>
    </row>
    <row r="1169" spans="1:42" x14ac:dyDescent="0.25">
      <c r="A1169">
        <v>809</v>
      </c>
      <c r="B1169">
        <v>63</v>
      </c>
      <c r="C1169" s="4">
        <v>44204</v>
      </c>
      <c r="D1169">
        <v>9</v>
      </c>
      <c r="E1169" t="s">
        <v>41</v>
      </c>
      <c r="F1169" t="s">
        <v>52</v>
      </c>
      <c r="G1169" t="s">
        <v>56</v>
      </c>
      <c r="H1169" t="s">
        <v>57</v>
      </c>
      <c r="I1169" s="4">
        <v>43739</v>
      </c>
      <c r="J1169">
        <v>2</v>
      </c>
      <c r="K1169" t="s">
        <v>60</v>
      </c>
      <c r="L1169" s="4">
        <v>43615</v>
      </c>
      <c r="M1169" s="4">
        <v>43830</v>
      </c>
      <c r="N1169">
        <v>2</v>
      </c>
      <c r="O1169" t="s">
        <v>64</v>
      </c>
      <c r="P1169" t="s">
        <v>226</v>
      </c>
      <c r="Q1169">
        <v>2</v>
      </c>
      <c r="R1169" t="s">
        <v>825</v>
      </c>
      <c r="S1169" t="s">
        <v>1362</v>
      </c>
      <c r="T1169" t="s">
        <v>1878</v>
      </c>
      <c r="U1169" t="s">
        <v>75</v>
      </c>
      <c r="V1169" t="s">
        <v>2030</v>
      </c>
      <c r="W1169">
        <v>152.88999999999999</v>
      </c>
      <c r="X1169">
        <v>84.95</v>
      </c>
      <c r="Y1169">
        <v>2</v>
      </c>
      <c r="Z1169" t="s">
        <v>2263</v>
      </c>
      <c r="AA1169" t="s">
        <v>2562</v>
      </c>
      <c r="AF1169" s="4"/>
      <c r="AG1169" s="4"/>
      <c r="AH1169" t="s">
        <v>84</v>
      </c>
      <c r="AI1169" t="s">
        <v>246</v>
      </c>
      <c r="AJ1169" t="s">
        <v>543</v>
      </c>
      <c r="AK1169" t="s">
        <v>1104</v>
      </c>
      <c r="AL1169" t="s">
        <v>1631</v>
      </c>
      <c r="AM1169" t="s">
        <v>67</v>
      </c>
      <c r="AN1169" t="s">
        <v>1548</v>
      </c>
      <c r="AO1169" t="s">
        <v>86</v>
      </c>
      <c r="AP1169" t="s">
        <v>2350</v>
      </c>
    </row>
    <row r="1170" spans="1:42" x14ac:dyDescent="0.25">
      <c r="A1170">
        <v>810</v>
      </c>
      <c r="B1170">
        <v>222</v>
      </c>
      <c r="C1170" s="4">
        <v>44204</v>
      </c>
      <c r="D1170">
        <v>9</v>
      </c>
      <c r="E1170" t="s">
        <v>41</v>
      </c>
      <c r="F1170" t="s">
        <v>52</v>
      </c>
      <c r="G1170" t="s">
        <v>55</v>
      </c>
      <c r="H1170" t="s">
        <v>57</v>
      </c>
      <c r="I1170" s="4">
        <v>43729</v>
      </c>
      <c r="J1170">
        <v>1</v>
      </c>
      <c r="K1170" t="s">
        <v>61</v>
      </c>
      <c r="L1170" s="4">
        <v>43615</v>
      </c>
      <c r="M1170" s="4">
        <v>43830</v>
      </c>
      <c r="N1170">
        <v>2</v>
      </c>
      <c r="O1170" t="s">
        <v>109</v>
      </c>
      <c r="P1170" t="s">
        <v>271</v>
      </c>
      <c r="Q1170">
        <v>2</v>
      </c>
      <c r="R1170" t="s">
        <v>826</v>
      </c>
      <c r="S1170" t="s">
        <v>1363</v>
      </c>
      <c r="T1170" t="s">
        <v>1879</v>
      </c>
      <c r="U1170" t="s">
        <v>110</v>
      </c>
      <c r="V1170" t="s">
        <v>2031</v>
      </c>
      <c r="W1170">
        <v>2879.82</v>
      </c>
      <c r="X1170">
        <v>119.94</v>
      </c>
      <c r="Y1170">
        <v>2</v>
      </c>
      <c r="Z1170" t="s">
        <v>76</v>
      </c>
      <c r="AA1170" t="s">
        <v>2563</v>
      </c>
      <c r="AF1170" s="4"/>
      <c r="AG1170" s="4"/>
      <c r="AH1170" t="s">
        <v>67</v>
      </c>
      <c r="AI1170" t="s">
        <v>229</v>
      </c>
      <c r="AJ1170" t="s">
        <v>391</v>
      </c>
      <c r="AK1170" t="s">
        <v>953</v>
      </c>
      <c r="AL1170" t="s">
        <v>1487</v>
      </c>
      <c r="AM1170" t="s">
        <v>67</v>
      </c>
      <c r="AN1170" t="s">
        <v>1548</v>
      </c>
      <c r="AO1170" t="s">
        <v>90</v>
      </c>
      <c r="AP1170" t="s">
        <v>2328</v>
      </c>
    </row>
    <row r="1171" spans="1:42" x14ac:dyDescent="0.25">
      <c r="A1171">
        <v>810</v>
      </c>
      <c r="B1171">
        <v>222</v>
      </c>
      <c r="C1171" s="4">
        <v>44204</v>
      </c>
      <c r="D1171">
        <v>9</v>
      </c>
      <c r="E1171" t="s">
        <v>41</v>
      </c>
      <c r="F1171" t="s">
        <v>52</v>
      </c>
      <c r="G1171" t="s">
        <v>55</v>
      </c>
      <c r="H1171" t="s">
        <v>57</v>
      </c>
      <c r="I1171" s="4">
        <v>43729</v>
      </c>
      <c r="J1171">
        <v>1</v>
      </c>
      <c r="K1171" t="s">
        <v>61</v>
      </c>
      <c r="L1171" s="4">
        <v>43615</v>
      </c>
      <c r="M1171" s="4">
        <v>43830</v>
      </c>
      <c r="N1171">
        <v>2</v>
      </c>
      <c r="O1171" t="s">
        <v>109</v>
      </c>
      <c r="P1171" t="s">
        <v>271</v>
      </c>
      <c r="Q1171">
        <v>2</v>
      </c>
      <c r="R1171" t="s">
        <v>826</v>
      </c>
      <c r="S1171" t="s">
        <v>1363</v>
      </c>
      <c r="T1171" t="s">
        <v>1879</v>
      </c>
      <c r="U1171" t="s">
        <v>110</v>
      </c>
      <c r="V1171" t="s">
        <v>2031</v>
      </c>
      <c r="W1171">
        <v>2879.82</v>
      </c>
      <c r="X1171">
        <v>119.94</v>
      </c>
      <c r="Y1171">
        <v>2</v>
      </c>
      <c r="Z1171" t="s">
        <v>76</v>
      </c>
      <c r="AA1171" t="s">
        <v>2563</v>
      </c>
      <c r="AF1171" s="4"/>
      <c r="AG1171" s="4"/>
      <c r="AH1171" t="s">
        <v>69</v>
      </c>
      <c r="AI1171" t="s">
        <v>231</v>
      </c>
      <c r="AJ1171" t="s">
        <v>434</v>
      </c>
      <c r="AK1171" t="s">
        <v>991</v>
      </c>
      <c r="AL1171" t="s">
        <v>1524</v>
      </c>
      <c r="AM1171" t="s">
        <v>67</v>
      </c>
      <c r="AN1171" t="s">
        <v>1577</v>
      </c>
      <c r="AO1171" t="s">
        <v>69</v>
      </c>
      <c r="AP1171" t="s">
        <v>2360</v>
      </c>
    </row>
    <row r="1172" spans="1:42" x14ac:dyDescent="0.25">
      <c r="A1172">
        <v>811</v>
      </c>
      <c r="B1172">
        <v>489</v>
      </c>
      <c r="C1172" s="4">
        <v>44204</v>
      </c>
      <c r="D1172">
        <v>7</v>
      </c>
      <c r="E1172" t="s">
        <v>35</v>
      </c>
      <c r="F1172" t="s">
        <v>46</v>
      </c>
      <c r="G1172" t="s">
        <v>56</v>
      </c>
      <c r="H1172" t="s">
        <v>57</v>
      </c>
      <c r="I1172" s="4">
        <v>43614</v>
      </c>
      <c r="J1172">
        <v>1</v>
      </c>
      <c r="L1172" s="4"/>
      <c r="M1172" s="4"/>
      <c r="N1172">
        <v>2</v>
      </c>
      <c r="O1172" t="s">
        <v>157</v>
      </c>
      <c r="P1172" t="s">
        <v>319</v>
      </c>
      <c r="Q1172">
        <v>2</v>
      </c>
      <c r="R1172" t="s">
        <v>827</v>
      </c>
      <c r="S1172" t="s">
        <v>1364</v>
      </c>
      <c r="T1172" t="s">
        <v>1880</v>
      </c>
      <c r="U1172" t="s">
        <v>88</v>
      </c>
      <c r="V1172" t="s">
        <v>2042</v>
      </c>
      <c r="W1172">
        <v>343.4</v>
      </c>
      <c r="X1172">
        <v>49.96</v>
      </c>
      <c r="Y1172">
        <v>2</v>
      </c>
      <c r="Z1172" t="s">
        <v>2237</v>
      </c>
      <c r="AA1172" t="s">
        <v>2530</v>
      </c>
      <c r="AF1172" s="4"/>
      <c r="AG1172" s="4"/>
      <c r="AH1172" t="s">
        <v>80</v>
      </c>
      <c r="AI1172" t="s">
        <v>242</v>
      </c>
      <c r="AJ1172" t="s">
        <v>691</v>
      </c>
      <c r="AK1172" t="s">
        <v>1232</v>
      </c>
      <c r="AL1172" t="s">
        <v>1754</v>
      </c>
      <c r="AM1172" t="s">
        <v>80</v>
      </c>
      <c r="AN1172" t="s">
        <v>1548</v>
      </c>
      <c r="AO1172" t="s">
        <v>67</v>
      </c>
      <c r="AP1172" t="s">
        <v>2373</v>
      </c>
    </row>
    <row r="1173" spans="1:42" x14ac:dyDescent="0.25">
      <c r="A1173">
        <v>811</v>
      </c>
      <c r="B1173">
        <v>489</v>
      </c>
      <c r="C1173" s="4">
        <v>44204</v>
      </c>
      <c r="D1173">
        <v>7</v>
      </c>
      <c r="E1173" t="s">
        <v>35</v>
      </c>
      <c r="F1173" t="s">
        <v>46</v>
      </c>
      <c r="G1173" t="s">
        <v>56</v>
      </c>
      <c r="H1173" t="s">
        <v>57</v>
      </c>
      <c r="I1173" s="4">
        <v>43614</v>
      </c>
      <c r="J1173">
        <v>1</v>
      </c>
      <c r="L1173" s="4"/>
      <c r="M1173" s="4"/>
      <c r="N1173">
        <v>2</v>
      </c>
      <c r="O1173" t="s">
        <v>157</v>
      </c>
      <c r="P1173" t="s">
        <v>319</v>
      </c>
      <c r="Q1173">
        <v>2</v>
      </c>
      <c r="R1173" t="s">
        <v>827</v>
      </c>
      <c r="S1173" t="s">
        <v>1364</v>
      </c>
      <c r="T1173" t="s">
        <v>1880</v>
      </c>
      <c r="U1173" t="s">
        <v>88</v>
      </c>
      <c r="V1173" t="s">
        <v>2042</v>
      </c>
      <c r="W1173">
        <v>343.4</v>
      </c>
      <c r="X1173">
        <v>49.96</v>
      </c>
      <c r="Y1173">
        <v>2</v>
      </c>
      <c r="Z1173" t="s">
        <v>2237</v>
      </c>
      <c r="AA1173" t="s">
        <v>2530</v>
      </c>
      <c r="AF1173" s="4"/>
      <c r="AG1173" s="4"/>
      <c r="AH1173" t="s">
        <v>90</v>
      </c>
      <c r="AI1173" t="s">
        <v>252</v>
      </c>
      <c r="AJ1173" t="s">
        <v>497</v>
      </c>
      <c r="AK1173" t="s">
        <v>1060</v>
      </c>
      <c r="AL1173" t="s">
        <v>1589</v>
      </c>
      <c r="AM1173" t="s">
        <v>80</v>
      </c>
      <c r="AN1173" t="s">
        <v>1562</v>
      </c>
      <c r="AO1173" t="s">
        <v>410</v>
      </c>
      <c r="AP1173" t="s">
        <v>2359</v>
      </c>
    </row>
    <row r="1174" spans="1:42" x14ac:dyDescent="0.25">
      <c r="A1174">
        <v>812</v>
      </c>
      <c r="B1174">
        <v>192</v>
      </c>
      <c r="C1174" s="4">
        <v>44205</v>
      </c>
      <c r="D1174">
        <v>11</v>
      </c>
      <c r="E1174" t="s">
        <v>37</v>
      </c>
      <c r="F1174" t="s">
        <v>48</v>
      </c>
      <c r="G1174" t="s">
        <v>55</v>
      </c>
      <c r="H1174" t="s">
        <v>58</v>
      </c>
      <c r="I1174" s="4">
        <v>43830</v>
      </c>
      <c r="J1174">
        <v>2</v>
      </c>
      <c r="K1174" t="s">
        <v>60</v>
      </c>
      <c r="L1174" s="4">
        <v>43615</v>
      </c>
      <c r="M1174" s="4">
        <v>43830</v>
      </c>
      <c r="N1174">
        <v>1</v>
      </c>
      <c r="O1174" t="s">
        <v>78</v>
      </c>
      <c r="P1174" t="s">
        <v>240</v>
      </c>
      <c r="Q1174">
        <v>1</v>
      </c>
      <c r="R1174" t="s">
        <v>610</v>
      </c>
      <c r="S1174" t="s">
        <v>1162</v>
      </c>
      <c r="T1174" t="s">
        <v>67</v>
      </c>
      <c r="U1174" t="s">
        <v>69</v>
      </c>
      <c r="V1174" t="s">
        <v>1548</v>
      </c>
      <c r="W1174">
        <v>3</v>
      </c>
      <c r="X1174">
        <v>14.99</v>
      </c>
      <c r="Y1174">
        <v>1</v>
      </c>
      <c r="Z1174" t="s">
        <v>393</v>
      </c>
      <c r="AA1174" t="s">
        <v>2345</v>
      </c>
      <c r="AF1174" s="4"/>
      <c r="AG1174" s="4"/>
      <c r="AH1174" t="s">
        <v>78</v>
      </c>
      <c r="AI1174" t="s">
        <v>240</v>
      </c>
      <c r="AJ1174" t="s">
        <v>610</v>
      </c>
      <c r="AK1174" t="s">
        <v>1162</v>
      </c>
      <c r="AL1174" t="s">
        <v>67</v>
      </c>
      <c r="AM1174" t="s">
        <v>69</v>
      </c>
      <c r="AN1174" t="s">
        <v>1548</v>
      </c>
      <c r="AO1174" t="s">
        <v>393</v>
      </c>
      <c r="AP1174" t="s">
        <v>2345</v>
      </c>
    </row>
    <row r="1175" spans="1:42" x14ac:dyDescent="0.25">
      <c r="A1175">
        <v>813</v>
      </c>
      <c r="B1175">
        <v>185</v>
      </c>
      <c r="C1175" s="4">
        <v>44206</v>
      </c>
      <c r="D1175">
        <v>8</v>
      </c>
      <c r="E1175" t="s">
        <v>43</v>
      </c>
      <c r="F1175" t="s">
        <v>54</v>
      </c>
      <c r="G1175" t="s">
        <v>56</v>
      </c>
      <c r="H1175" t="s">
        <v>58</v>
      </c>
      <c r="I1175" s="4">
        <v>44099</v>
      </c>
      <c r="J1175">
        <v>10</v>
      </c>
      <c r="K1175" t="s">
        <v>61</v>
      </c>
      <c r="L1175" s="4">
        <v>44055</v>
      </c>
      <c r="M1175" s="4">
        <v>44196</v>
      </c>
      <c r="N1175">
        <v>1</v>
      </c>
      <c r="O1175" t="s">
        <v>86</v>
      </c>
      <c r="P1175" t="s">
        <v>248</v>
      </c>
      <c r="Q1175">
        <v>1</v>
      </c>
      <c r="R1175" t="s">
        <v>633</v>
      </c>
      <c r="S1175" t="s">
        <v>1017</v>
      </c>
      <c r="T1175" t="s">
        <v>1547</v>
      </c>
      <c r="U1175" t="s">
        <v>80</v>
      </c>
      <c r="V1175" t="s">
        <v>1577</v>
      </c>
      <c r="W1175">
        <v>319.98</v>
      </c>
      <c r="X1175">
        <v>49.98</v>
      </c>
      <c r="Y1175">
        <v>1</v>
      </c>
      <c r="Z1175" t="s">
        <v>547</v>
      </c>
      <c r="AA1175" t="s">
        <v>2354</v>
      </c>
      <c r="AF1175" s="4"/>
      <c r="AG1175" s="4"/>
      <c r="AH1175" t="s">
        <v>86</v>
      </c>
      <c r="AI1175" t="s">
        <v>248</v>
      </c>
      <c r="AJ1175" t="s">
        <v>633</v>
      </c>
      <c r="AK1175" t="s">
        <v>1017</v>
      </c>
      <c r="AL1175" t="s">
        <v>1547</v>
      </c>
      <c r="AM1175" t="s">
        <v>80</v>
      </c>
      <c r="AN1175" t="s">
        <v>1577</v>
      </c>
      <c r="AO1175" t="s">
        <v>547</v>
      </c>
      <c r="AP1175" t="s">
        <v>2354</v>
      </c>
    </row>
    <row r="1176" spans="1:42" x14ac:dyDescent="0.25">
      <c r="A1176">
        <v>814</v>
      </c>
      <c r="B1176">
        <v>109</v>
      </c>
      <c r="C1176" s="4">
        <v>44207</v>
      </c>
      <c r="D1176">
        <v>6</v>
      </c>
      <c r="E1176" t="s">
        <v>33</v>
      </c>
      <c r="F1176" t="s">
        <v>44</v>
      </c>
      <c r="G1176" t="s">
        <v>56</v>
      </c>
      <c r="H1176" t="s">
        <v>57</v>
      </c>
      <c r="I1176" s="4">
        <v>43721</v>
      </c>
      <c r="J1176">
        <v>3</v>
      </c>
      <c r="K1176" t="s">
        <v>59</v>
      </c>
      <c r="L1176" s="4">
        <v>43615</v>
      </c>
      <c r="M1176" s="4">
        <v>43830</v>
      </c>
      <c r="N1176">
        <v>2</v>
      </c>
      <c r="O1176" t="s">
        <v>125</v>
      </c>
      <c r="P1176" t="s">
        <v>287</v>
      </c>
      <c r="Q1176">
        <v>2</v>
      </c>
      <c r="R1176" t="s">
        <v>828</v>
      </c>
      <c r="S1176" t="s">
        <v>1365</v>
      </c>
      <c r="T1176" t="s">
        <v>1881</v>
      </c>
      <c r="U1176" t="s">
        <v>109</v>
      </c>
      <c r="V1176" t="s">
        <v>2031</v>
      </c>
      <c r="W1176">
        <v>994.46</v>
      </c>
      <c r="X1176">
        <v>69.959999999999994</v>
      </c>
      <c r="Y1176">
        <v>2</v>
      </c>
      <c r="Z1176" t="s">
        <v>2264</v>
      </c>
      <c r="AA1176" t="s">
        <v>2564</v>
      </c>
      <c r="AF1176" s="4"/>
      <c r="AG1176" s="4"/>
      <c r="AH1176" t="s">
        <v>79</v>
      </c>
      <c r="AI1176" t="s">
        <v>241</v>
      </c>
      <c r="AJ1176" t="s">
        <v>463</v>
      </c>
      <c r="AK1176" t="s">
        <v>1026</v>
      </c>
      <c r="AL1176" t="s">
        <v>1556</v>
      </c>
      <c r="AM1176" t="s">
        <v>67</v>
      </c>
      <c r="AN1176" t="s">
        <v>1548</v>
      </c>
      <c r="AO1176" t="s">
        <v>455</v>
      </c>
      <c r="AP1176" t="s">
        <v>2340</v>
      </c>
    </row>
    <row r="1177" spans="1:42" x14ac:dyDescent="0.25">
      <c r="A1177">
        <v>814</v>
      </c>
      <c r="B1177">
        <v>109</v>
      </c>
      <c r="C1177" s="4">
        <v>44207</v>
      </c>
      <c r="D1177">
        <v>6</v>
      </c>
      <c r="E1177" t="s">
        <v>33</v>
      </c>
      <c r="F1177" t="s">
        <v>44</v>
      </c>
      <c r="G1177" t="s">
        <v>56</v>
      </c>
      <c r="H1177" t="s">
        <v>57</v>
      </c>
      <c r="I1177" s="4">
        <v>43721</v>
      </c>
      <c r="J1177">
        <v>3</v>
      </c>
      <c r="K1177" t="s">
        <v>59</v>
      </c>
      <c r="L1177" s="4">
        <v>43615</v>
      </c>
      <c r="M1177" s="4">
        <v>43830</v>
      </c>
      <c r="N1177">
        <v>2</v>
      </c>
      <c r="O1177" t="s">
        <v>125</v>
      </c>
      <c r="P1177" t="s">
        <v>287</v>
      </c>
      <c r="Q1177">
        <v>2</v>
      </c>
      <c r="R1177" t="s">
        <v>828</v>
      </c>
      <c r="S1177" t="s">
        <v>1365</v>
      </c>
      <c r="T1177" t="s">
        <v>1881</v>
      </c>
      <c r="U1177" t="s">
        <v>109</v>
      </c>
      <c r="V1177" t="s">
        <v>2031</v>
      </c>
      <c r="W1177">
        <v>994.46</v>
      </c>
      <c r="X1177">
        <v>69.959999999999994</v>
      </c>
      <c r="Y1177">
        <v>2</v>
      </c>
      <c r="Z1177" t="s">
        <v>2264</v>
      </c>
      <c r="AA1177" t="s">
        <v>2564</v>
      </c>
      <c r="AF1177" s="4"/>
      <c r="AG1177" s="4"/>
      <c r="AH1177" t="s">
        <v>69</v>
      </c>
      <c r="AI1177" t="s">
        <v>231</v>
      </c>
      <c r="AJ1177" t="s">
        <v>434</v>
      </c>
      <c r="AK1177" t="s">
        <v>991</v>
      </c>
      <c r="AL1177" t="s">
        <v>1524</v>
      </c>
      <c r="AM1177" t="s">
        <v>69</v>
      </c>
      <c r="AN1177" t="s">
        <v>1577</v>
      </c>
      <c r="AO1177" t="s">
        <v>69</v>
      </c>
      <c r="AP1177" t="s">
        <v>2360</v>
      </c>
    </row>
    <row r="1178" spans="1:42" x14ac:dyDescent="0.25">
      <c r="A1178">
        <v>815</v>
      </c>
      <c r="B1178">
        <v>128</v>
      </c>
      <c r="C1178" s="4">
        <v>44207</v>
      </c>
      <c r="D1178">
        <v>8</v>
      </c>
      <c r="E1178" t="s">
        <v>43</v>
      </c>
      <c r="F1178" t="s">
        <v>54</v>
      </c>
      <c r="G1178" t="s">
        <v>56</v>
      </c>
      <c r="H1178" t="s">
        <v>58</v>
      </c>
      <c r="I1178" s="4">
        <v>44177</v>
      </c>
      <c r="J1178">
        <v>10</v>
      </c>
      <c r="K1178" t="s">
        <v>61</v>
      </c>
      <c r="L1178" s="4">
        <v>44055</v>
      </c>
      <c r="M1178" s="4">
        <v>44196</v>
      </c>
      <c r="N1178">
        <v>1</v>
      </c>
      <c r="O1178" t="s">
        <v>80</v>
      </c>
      <c r="P1178" t="s">
        <v>242</v>
      </c>
      <c r="Q1178">
        <v>1</v>
      </c>
      <c r="R1178" t="s">
        <v>586</v>
      </c>
      <c r="S1178" t="s">
        <v>966</v>
      </c>
      <c r="T1178" t="s">
        <v>1667</v>
      </c>
      <c r="U1178" t="s">
        <v>69</v>
      </c>
      <c r="V1178" t="s">
        <v>1548</v>
      </c>
      <c r="W1178">
        <v>21.99</v>
      </c>
      <c r="X1178">
        <v>14.99</v>
      </c>
      <c r="Y1178">
        <v>1</v>
      </c>
      <c r="Z1178" t="s">
        <v>67</v>
      </c>
      <c r="AA1178" t="s">
        <v>2373</v>
      </c>
      <c r="AF1178" s="4"/>
      <c r="AG1178" s="4"/>
      <c r="AH1178" t="s">
        <v>80</v>
      </c>
      <c r="AI1178" t="s">
        <v>242</v>
      </c>
      <c r="AJ1178" t="s">
        <v>586</v>
      </c>
      <c r="AK1178" t="s">
        <v>966</v>
      </c>
      <c r="AL1178" t="s">
        <v>1667</v>
      </c>
      <c r="AM1178" t="s">
        <v>69</v>
      </c>
      <c r="AN1178" t="s">
        <v>1548</v>
      </c>
      <c r="AO1178" t="s">
        <v>67</v>
      </c>
      <c r="AP1178" t="s">
        <v>2373</v>
      </c>
    </row>
    <row r="1179" spans="1:42" x14ac:dyDescent="0.25">
      <c r="A1179">
        <v>816</v>
      </c>
      <c r="B1179">
        <v>13</v>
      </c>
      <c r="C1179" s="4">
        <v>44208</v>
      </c>
      <c r="D1179">
        <v>3</v>
      </c>
      <c r="E1179" t="s">
        <v>34</v>
      </c>
      <c r="F1179" t="s">
        <v>45</v>
      </c>
      <c r="G1179" t="s">
        <v>56</v>
      </c>
      <c r="H1179" t="s">
        <v>58</v>
      </c>
      <c r="I1179" s="4">
        <v>43733</v>
      </c>
      <c r="J1179">
        <v>1</v>
      </c>
      <c r="K1179" t="s">
        <v>61</v>
      </c>
      <c r="L1179" s="4">
        <v>43615</v>
      </c>
      <c r="M1179" s="4">
        <v>43830</v>
      </c>
      <c r="N1179">
        <v>1</v>
      </c>
      <c r="O1179" t="s">
        <v>84</v>
      </c>
      <c r="P1179" t="s">
        <v>246</v>
      </c>
      <c r="Q1179">
        <v>1</v>
      </c>
      <c r="R1179" t="s">
        <v>410</v>
      </c>
      <c r="S1179" t="s">
        <v>972</v>
      </c>
      <c r="T1179" t="s">
        <v>1505</v>
      </c>
      <c r="U1179" t="s">
        <v>80</v>
      </c>
      <c r="V1179" t="s">
        <v>1548</v>
      </c>
      <c r="W1179">
        <v>579.9</v>
      </c>
      <c r="X1179">
        <v>29.98</v>
      </c>
      <c r="Y1179">
        <v>1</v>
      </c>
      <c r="Z1179" t="s">
        <v>645</v>
      </c>
      <c r="AA1179" t="s">
        <v>2347</v>
      </c>
      <c r="AF1179" s="4"/>
      <c r="AG1179" s="4"/>
      <c r="AH1179" t="s">
        <v>84</v>
      </c>
      <c r="AI1179" t="s">
        <v>246</v>
      </c>
      <c r="AJ1179" t="s">
        <v>410</v>
      </c>
      <c r="AK1179" t="s">
        <v>972</v>
      </c>
      <c r="AL1179" t="s">
        <v>1505</v>
      </c>
      <c r="AM1179" t="s">
        <v>80</v>
      </c>
      <c r="AN1179" t="s">
        <v>1548</v>
      </c>
      <c r="AO1179" t="s">
        <v>645</v>
      </c>
      <c r="AP1179" t="s">
        <v>2347</v>
      </c>
    </row>
    <row r="1180" spans="1:42" x14ac:dyDescent="0.25">
      <c r="A1180">
        <v>817</v>
      </c>
      <c r="B1180">
        <v>124</v>
      </c>
      <c r="C1180" s="4">
        <v>44209</v>
      </c>
      <c r="D1180">
        <v>9</v>
      </c>
      <c r="E1180" t="s">
        <v>41</v>
      </c>
      <c r="F1180" t="s">
        <v>52</v>
      </c>
      <c r="G1180" t="s">
        <v>56</v>
      </c>
      <c r="H1180" t="s">
        <v>57</v>
      </c>
      <c r="I1180" s="4">
        <v>43721</v>
      </c>
      <c r="J1180">
        <v>3</v>
      </c>
      <c r="K1180" t="s">
        <v>59</v>
      </c>
      <c r="L1180" s="4">
        <v>43615</v>
      </c>
      <c r="M1180" s="4">
        <v>43830</v>
      </c>
      <c r="N1180">
        <v>1</v>
      </c>
      <c r="O1180" t="s">
        <v>82</v>
      </c>
      <c r="P1180" t="s">
        <v>244</v>
      </c>
      <c r="Q1180">
        <v>2</v>
      </c>
      <c r="R1180" t="s">
        <v>829</v>
      </c>
      <c r="S1180" t="s">
        <v>1366</v>
      </c>
      <c r="T1180" t="s">
        <v>1882</v>
      </c>
      <c r="U1180" t="s">
        <v>88</v>
      </c>
      <c r="V1180" t="s">
        <v>2032</v>
      </c>
      <c r="W1180">
        <v>189.88</v>
      </c>
      <c r="X1180">
        <v>99.96</v>
      </c>
      <c r="Y1180">
        <v>2</v>
      </c>
      <c r="Z1180" t="s">
        <v>2265</v>
      </c>
      <c r="AA1180" t="s">
        <v>2565</v>
      </c>
      <c r="AF1180" s="4"/>
      <c r="AG1180" s="4"/>
      <c r="AH1180" t="s">
        <v>86</v>
      </c>
      <c r="AI1180" t="s">
        <v>248</v>
      </c>
      <c r="AJ1180" t="s">
        <v>432</v>
      </c>
      <c r="AK1180" t="s">
        <v>995</v>
      </c>
      <c r="AL1180" t="s">
        <v>1527</v>
      </c>
      <c r="AM1180" t="s">
        <v>80</v>
      </c>
      <c r="AN1180" t="s">
        <v>1577</v>
      </c>
      <c r="AO1180" t="s">
        <v>549</v>
      </c>
      <c r="AP1180" t="s">
        <v>2362</v>
      </c>
    </row>
    <row r="1181" spans="1:42" x14ac:dyDescent="0.25">
      <c r="A1181">
        <v>817</v>
      </c>
      <c r="B1181">
        <v>124</v>
      </c>
      <c r="C1181" s="4">
        <v>44209</v>
      </c>
      <c r="D1181">
        <v>9</v>
      </c>
      <c r="E1181" t="s">
        <v>41</v>
      </c>
      <c r="F1181" t="s">
        <v>52</v>
      </c>
      <c r="G1181" t="s">
        <v>56</v>
      </c>
      <c r="H1181" t="s">
        <v>57</v>
      </c>
      <c r="I1181" s="4">
        <v>43721</v>
      </c>
      <c r="J1181">
        <v>3</v>
      </c>
      <c r="K1181" t="s">
        <v>59</v>
      </c>
      <c r="L1181" s="4">
        <v>43615</v>
      </c>
      <c r="M1181" s="4">
        <v>43830</v>
      </c>
      <c r="N1181">
        <v>1</v>
      </c>
      <c r="O1181" t="s">
        <v>82</v>
      </c>
      <c r="P1181" t="s">
        <v>244</v>
      </c>
      <c r="Q1181">
        <v>2</v>
      </c>
      <c r="R1181" t="s">
        <v>829</v>
      </c>
      <c r="S1181" t="s">
        <v>1366</v>
      </c>
      <c r="T1181" t="s">
        <v>1882</v>
      </c>
      <c r="U1181" t="s">
        <v>88</v>
      </c>
      <c r="V1181" t="s">
        <v>2032</v>
      </c>
      <c r="W1181">
        <v>189.88</v>
      </c>
      <c r="X1181">
        <v>99.96</v>
      </c>
      <c r="Y1181">
        <v>2</v>
      </c>
      <c r="Z1181" t="s">
        <v>2265</v>
      </c>
      <c r="AA1181" t="s">
        <v>2565</v>
      </c>
      <c r="AF1181" s="4"/>
      <c r="AG1181" s="4"/>
      <c r="AH1181" t="s">
        <v>86</v>
      </c>
      <c r="AI1181" t="s">
        <v>248</v>
      </c>
      <c r="AJ1181" t="s">
        <v>419</v>
      </c>
      <c r="AK1181" t="s">
        <v>981</v>
      </c>
      <c r="AL1181" t="s">
        <v>1514</v>
      </c>
      <c r="AM1181" t="s">
        <v>80</v>
      </c>
      <c r="AN1181" t="s">
        <v>1577</v>
      </c>
      <c r="AO1181" t="s">
        <v>547</v>
      </c>
      <c r="AP1181" t="s">
        <v>2354</v>
      </c>
    </row>
    <row r="1182" spans="1:42" x14ac:dyDescent="0.25">
      <c r="A1182">
        <v>818</v>
      </c>
      <c r="B1182">
        <v>125</v>
      </c>
      <c r="C1182" s="4">
        <v>44209</v>
      </c>
      <c r="D1182">
        <v>2</v>
      </c>
      <c r="E1182" t="s">
        <v>38</v>
      </c>
      <c r="F1182" t="s">
        <v>49</v>
      </c>
      <c r="G1182" t="s">
        <v>55</v>
      </c>
      <c r="H1182" t="s">
        <v>58</v>
      </c>
      <c r="I1182" s="4">
        <v>44031</v>
      </c>
      <c r="J1182">
        <v>8</v>
      </c>
      <c r="K1182" t="s">
        <v>60</v>
      </c>
      <c r="L1182" s="4">
        <v>44000</v>
      </c>
      <c r="M1182" s="4">
        <v>44073</v>
      </c>
      <c r="N1182">
        <v>1</v>
      </c>
      <c r="O1182" t="s">
        <v>99</v>
      </c>
      <c r="P1182" t="s">
        <v>261</v>
      </c>
      <c r="Q1182">
        <v>2</v>
      </c>
      <c r="R1182" t="s">
        <v>830</v>
      </c>
      <c r="S1182" t="s">
        <v>1367</v>
      </c>
      <c r="T1182" t="s">
        <v>1883</v>
      </c>
      <c r="U1182" t="s">
        <v>75</v>
      </c>
      <c r="V1182" t="s">
        <v>1869</v>
      </c>
      <c r="W1182">
        <v>26.98</v>
      </c>
      <c r="X1182">
        <v>74.95</v>
      </c>
      <c r="Y1182">
        <v>2</v>
      </c>
      <c r="Z1182" t="s">
        <v>2266</v>
      </c>
      <c r="AA1182" t="s">
        <v>2566</v>
      </c>
      <c r="AF1182" s="4"/>
      <c r="AG1182" s="4"/>
      <c r="AH1182" t="s">
        <v>78</v>
      </c>
      <c r="AI1182" t="s">
        <v>240</v>
      </c>
      <c r="AJ1182" t="s">
        <v>904</v>
      </c>
      <c r="AK1182" t="s">
        <v>1191</v>
      </c>
      <c r="AL1182" t="s">
        <v>1490</v>
      </c>
      <c r="AM1182" t="s">
        <v>80</v>
      </c>
      <c r="AN1182" t="s">
        <v>1548</v>
      </c>
      <c r="AO1182" t="s">
        <v>469</v>
      </c>
      <c r="AP1182" t="s">
        <v>2339</v>
      </c>
    </row>
    <row r="1183" spans="1:42" x14ac:dyDescent="0.25">
      <c r="A1183">
        <v>818</v>
      </c>
      <c r="B1183">
        <v>125</v>
      </c>
      <c r="C1183" s="4">
        <v>44209</v>
      </c>
      <c r="D1183">
        <v>2</v>
      </c>
      <c r="E1183" t="s">
        <v>38</v>
      </c>
      <c r="F1183" t="s">
        <v>49</v>
      </c>
      <c r="G1183" t="s">
        <v>55</v>
      </c>
      <c r="H1183" t="s">
        <v>58</v>
      </c>
      <c r="I1183" s="4">
        <v>44031</v>
      </c>
      <c r="J1183">
        <v>8</v>
      </c>
      <c r="K1183" t="s">
        <v>60</v>
      </c>
      <c r="L1183" s="4">
        <v>44000</v>
      </c>
      <c r="M1183" s="4">
        <v>44073</v>
      </c>
      <c r="N1183">
        <v>1</v>
      </c>
      <c r="O1183" t="s">
        <v>99</v>
      </c>
      <c r="P1183" t="s">
        <v>261</v>
      </c>
      <c r="Q1183">
        <v>2</v>
      </c>
      <c r="R1183" t="s">
        <v>830</v>
      </c>
      <c r="S1183" t="s">
        <v>1367</v>
      </c>
      <c r="T1183" t="s">
        <v>1883</v>
      </c>
      <c r="U1183" t="s">
        <v>75</v>
      </c>
      <c r="V1183" t="s">
        <v>1869</v>
      </c>
      <c r="W1183">
        <v>26.98</v>
      </c>
      <c r="X1183">
        <v>74.95</v>
      </c>
      <c r="Y1183">
        <v>2</v>
      </c>
      <c r="Z1183" t="s">
        <v>2266</v>
      </c>
      <c r="AA1183" t="s">
        <v>2566</v>
      </c>
      <c r="AF1183" s="4"/>
      <c r="AG1183" s="4"/>
      <c r="AH1183" t="s">
        <v>78</v>
      </c>
      <c r="AI1183" t="s">
        <v>240</v>
      </c>
      <c r="AJ1183" t="s">
        <v>610</v>
      </c>
      <c r="AK1183" t="s">
        <v>1162</v>
      </c>
      <c r="AL1183" t="s">
        <v>67</v>
      </c>
      <c r="AM1183" t="s">
        <v>67</v>
      </c>
      <c r="AN1183" t="s">
        <v>1548</v>
      </c>
      <c r="AO1183" t="s">
        <v>393</v>
      </c>
      <c r="AP1183" t="s">
        <v>2345</v>
      </c>
    </row>
    <row r="1184" spans="1:42" x14ac:dyDescent="0.25">
      <c r="A1184">
        <v>819</v>
      </c>
      <c r="B1184">
        <v>195</v>
      </c>
      <c r="C1184" s="4">
        <v>44209</v>
      </c>
      <c r="D1184">
        <v>4</v>
      </c>
      <c r="E1184" t="s">
        <v>40</v>
      </c>
      <c r="F1184" t="s">
        <v>51</v>
      </c>
      <c r="G1184" t="s">
        <v>56</v>
      </c>
      <c r="H1184" t="s">
        <v>58</v>
      </c>
      <c r="I1184" s="4">
        <v>43920</v>
      </c>
      <c r="J1184">
        <v>7</v>
      </c>
      <c r="K1184" t="s">
        <v>61</v>
      </c>
      <c r="L1184" s="4">
        <v>43915</v>
      </c>
      <c r="M1184" s="4">
        <v>44012</v>
      </c>
      <c r="N1184">
        <v>1</v>
      </c>
      <c r="O1184" t="s">
        <v>84</v>
      </c>
      <c r="P1184" t="s">
        <v>246</v>
      </c>
      <c r="Q1184">
        <v>1</v>
      </c>
      <c r="R1184" t="s">
        <v>413</v>
      </c>
      <c r="S1184" t="s">
        <v>975</v>
      </c>
      <c r="T1184" t="s">
        <v>1508</v>
      </c>
      <c r="U1184" t="s">
        <v>69</v>
      </c>
      <c r="V1184" t="s">
        <v>1548</v>
      </c>
      <c r="W1184">
        <v>10.25</v>
      </c>
      <c r="X1184">
        <v>14.99</v>
      </c>
      <c r="Y1184">
        <v>1</v>
      </c>
      <c r="Z1184" t="s">
        <v>86</v>
      </c>
      <c r="AA1184" t="s">
        <v>2350</v>
      </c>
      <c r="AF1184" s="4"/>
      <c r="AG1184" s="4"/>
      <c r="AH1184" t="s">
        <v>84</v>
      </c>
      <c r="AI1184" t="s">
        <v>246</v>
      </c>
      <c r="AJ1184" t="s">
        <v>413</v>
      </c>
      <c r="AK1184" t="s">
        <v>975</v>
      </c>
      <c r="AL1184" t="s">
        <v>1508</v>
      </c>
      <c r="AM1184" t="s">
        <v>69</v>
      </c>
      <c r="AN1184" t="s">
        <v>1548</v>
      </c>
      <c r="AO1184" t="s">
        <v>86</v>
      </c>
      <c r="AP1184" t="s">
        <v>2350</v>
      </c>
    </row>
    <row r="1185" spans="1:42" x14ac:dyDescent="0.25">
      <c r="A1185">
        <v>820</v>
      </c>
      <c r="B1185">
        <v>269</v>
      </c>
      <c r="C1185" s="4">
        <v>44209</v>
      </c>
      <c r="D1185">
        <v>10</v>
      </c>
      <c r="E1185" t="s">
        <v>42</v>
      </c>
      <c r="F1185" t="s">
        <v>53</v>
      </c>
      <c r="G1185" t="s">
        <v>55</v>
      </c>
      <c r="H1185" t="s">
        <v>58</v>
      </c>
      <c r="I1185" s="4">
        <v>43899</v>
      </c>
      <c r="J1185">
        <v>5</v>
      </c>
      <c r="K1185" t="s">
        <v>60</v>
      </c>
      <c r="L1185" s="4">
        <v>43831</v>
      </c>
      <c r="M1185" s="4">
        <v>43921</v>
      </c>
      <c r="N1185">
        <v>1</v>
      </c>
      <c r="O1185" t="s">
        <v>70</v>
      </c>
      <c r="P1185" t="s">
        <v>232</v>
      </c>
      <c r="Q1185">
        <v>1</v>
      </c>
      <c r="R1185" t="s">
        <v>484</v>
      </c>
      <c r="S1185" t="s">
        <v>1038</v>
      </c>
      <c r="T1185" t="s">
        <v>1576</v>
      </c>
      <c r="U1185" t="s">
        <v>69</v>
      </c>
      <c r="V1185" t="s">
        <v>1517</v>
      </c>
      <c r="W1185">
        <v>35.97</v>
      </c>
      <c r="X1185">
        <v>19.989999999999998</v>
      </c>
      <c r="Y1185">
        <v>1</v>
      </c>
      <c r="Z1185" t="s">
        <v>640</v>
      </c>
      <c r="AA1185" t="s">
        <v>2393</v>
      </c>
      <c r="AF1185" s="4"/>
      <c r="AG1185" s="4"/>
      <c r="AH1185" t="s">
        <v>70</v>
      </c>
      <c r="AI1185" t="s">
        <v>232</v>
      </c>
      <c r="AJ1185" t="s">
        <v>484</v>
      </c>
      <c r="AK1185" t="s">
        <v>1038</v>
      </c>
      <c r="AL1185" t="s">
        <v>1576</v>
      </c>
      <c r="AM1185" t="s">
        <v>69</v>
      </c>
      <c r="AN1185" t="s">
        <v>1517</v>
      </c>
      <c r="AO1185" t="s">
        <v>640</v>
      </c>
      <c r="AP1185" t="s">
        <v>2393</v>
      </c>
    </row>
    <row r="1186" spans="1:42" x14ac:dyDescent="0.25">
      <c r="A1186">
        <v>821</v>
      </c>
      <c r="B1186">
        <v>266</v>
      </c>
      <c r="C1186" s="4">
        <v>44210</v>
      </c>
      <c r="D1186">
        <v>10</v>
      </c>
      <c r="E1186" t="s">
        <v>42</v>
      </c>
      <c r="F1186" t="s">
        <v>53</v>
      </c>
      <c r="G1186" t="s">
        <v>55</v>
      </c>
      <c r="H1186" t="s">
        <v>57</v>
      </c>
      <c r="I1186" s="4">
        <v>43673</v>
      </c>
      <c r="J1186">
        <v>2</v>
      </c>
      <c r="K1186" t="s">
        <v>60</v>
      </c>
      <c r="L1186" s="4">
        <v>43615</v>
      </c>
      <c r="M1186" s="4">
        <v>43830</v>
      </c>
      <c r="N1186">
        <v>1</v>
      </c>
      <c r="O1186" t="s">
        <v>86</v>
      </c>
      <c r="P1186" t="s">
        <v>248</v>
      </c>
      <c r="Q1186">
        <v>1</v>
      </c>
      <c r="R1186" t="s">
        <v>653</v>
      </c>
      <c r="S1186" t="s">
        <v>1197</v>
      </c>
      <c r="T1186" t="s">
        <v>1721</v>
      </c>
      <c r="U1186" t="s">
        <v>69</v>
      </c>
      <c r="V1186" t="s">
        <v>1577</v>
      </c>
      <c r="W1186">
        <v>332.49</v>
      </c>
      <c r="X1186">
        <v>24.99</v>
      </c>
      <c r="Y1186">
        <v>1</v>
      </c>
      <c r="Z1186" t="s">
        <v>549</v>
      </c>
      <c r="AA1186" t="s">
        <v>2362</v>
      </c>
      <c r="AF1186" s="4"/>
      <c r="AG1186" s="4"/>
      <c r="AH1186" t="s">
        <v>86</v>
      </c>
      <c r="AI1186" t="s">
        <v>248</v>
      </c>
      <c r="AJ1186" t="s">
        <v>653</v>
      </c>
      <c r="AK1186" t="s">
        <v>1197</v>
      </c>
      <c r="AL1186" t="s">
        <v>1721</v>
      </c>
      <c r="AM1186" t="s">
        <v>69</v>
      </c>
      <c r="AN1186" t="s">
        <v>1577</v>
      </c>
      <c r="AO1186" t="s">
        <v>549</v>
      </c>
      <c r="AP1186" t="s">
        <v>2362</v>
      </c>
    </row>
    <row r="1187" spans="1:42" x14ac:dyDescent="0.25">
      <c r="A1187">
        <v>822</v>
      </c>
      <c r="B1187">
        <v>366</v>
      </c>
      <c r="C1187" s="4">
        <v>44210</v>
      </c>
      <c r="D1187">
        <v>10</v>
      </c>
      <c r="E1187" t="s">
        <v>42</v>
      </c>
      <c r="F1187" t="s">
        <v>53</v>
      </c>
      <c r="G1187" t="s">
        <v>56</v>
      </c>
      <c r="H1187" t="s">
        <v>57</v>
      </c>
      <c r="I1187" s="4">
        <v>43890</v>
      </c>
      <c r="J1187">
        <v>5</v>
      </c>
      <c r="K1187" t="s">
        <v>60</v>
      </c>
      <c r="L1187" s="4">
        <v>43831</v>
      </c>
      <c r="M1187" s="4">
        <v>43921</v>
      </c>
      <c r="N1187">
        <v>1</v>
      </c>
      <c r="O1187" t="s">
        <v>67</v>
      </c>
      <c r="P1187" t="s">
        <v>229</v>
      </c>
      <c r="Q1187">
        <v>1</v>
      </c>
      <c r="R1187" t="s">
        <v>547</v>
      </c>
      <c r="S1187" t="s">
        <v>1108</v>
      </c>
      <c r="T1187" t="s">
        <v>1577</v>
      </c>
      <c r="U1187" t="s">
        <v>80</v>
      </c>
      <c r="V1187" t="s">
        <v>1548</v>
      </c>
      <c r="W1187">
        <v>49.98</v>
      </c>
      <c r="X1187">
        <v>29.98</v>
      </c>
      <c r="Y1187">
        <v>1</v>
      </c>
      <c r="Z1187" t="s">
        <v>455</v>
      </c>
      <c r="AA1187" t="s">
        <v>2340</v>
      </c>
      <c r="AF1187" s="4"/>
      <c r="AG1187" s="4"/>
      <c r="AH1187" t="s">
        <v>67</v>
      </c>
      <c r="AI1187" t="s">
        <v>229</v>
      </c>
      <c r="AJ1187" t="s">
        <v>547</v>
      </c>
      <c r="AK1187" t="s">
        <v>1108</v>
      </c>
      <c r="AL1187" t="s">
        <v>1577</v>
      </c>
      <c r="AM1187" t="s">
        <v>80</v>
      </c>
      <c r="AN1187" t="s">
        <v>1548</v>
      </c>
      <c r="AO1187" t="s">
        <v>455</v>
      </c>
      <c r="AP1187" t="s">
        <v>2340</v>
      </c>
    </row>
    <row r="1188" spans="1:42" x14ac:dyDescent="0.25">
      <c r="A1188">
        <v>823</v>
      </c>
      <c r="B1188">
        <v>390</v>
      </c>
      <c r="C1188" s="4">
        <v>44210</v>
      </c>
      <c r="D1188">
        <v>11</v>
      </c>
      <c r="E1188" t="s">
        <v>37</v>
      </c>
      <c r="F1188" t="s">
        <v>48</v>
      </c>
      <c r="G1188" t="s">
        <v>55</v>
      </c>
      <c r="H1188" t="s">
        <v>58</v>
      </c>
      <c r="I1188" s="4">
        <v>43641</v>
      </c>
      <c r="J1188">
        <v>2</v>
      </c>
      <c r="K1188" t="s">
        <v>60</v>
      </c>
      <c r="L1188" s="4">
        <v>43615</v>
      </c>
      <c r="M1188" s="4">
        <v>43830</v>
      </c>
      <c r="N1188">
        <v>2</v>
      </c>
      <c r="O1188" t="s">
        <v>139</v>
      </c>
      <c r="P1188" t="s">
        <v>301</v>
      </c>
      <c r="Q1188">
        <v>2</v>
      </c>
      <c r="R1188" t="s">
        <v>831</v>
      </c>
      <c r="S1188" t="s">
        <v>1368</v>
      </c>
      <c r="T1188" t="s">
        <v>1884</v>
      </c>
      <c r="U1188" t="s">
        <v>71</v>
      </c>
      <c r="V1188" t="s">
        <v>1869</v>
      </c>
      <c r="W1188">
        <v>75.680000000000007</v>
      </c>
      <c r="X1188">
        <v>29.98</v>
      </c>
      <c r="Y1188">
        <v>2</v>
      </c>
      <c r="Z1188" t="s">
        <v>2267</v>
      </c>
      <c r="AA1188" t="s">
        <v>2567</v>
      </c>
      <c r="AF1188" s="4"/>
      <c r="AG1188" s="4"/>
      <c r="AH1188" t="s">
        <v>67</v>
      </c>
      <c r="AI1188" t="s">
        <v>229</v>
      </c>
      <c r="AJ1188" t="s">
        <v>573</v>
      </c>
      <c r="AK1188" t="s">
        <v>1131</v>
      </c>
      <c r="AL1188" t="s">
        <v>1517</v>
      </c>
      <c r="AM1188" t="s">
        <v>69</v>
      </c>
      <c r="AN1188" t="s">
        <v>1548</v>
      </c>
      <c r="AO1188" t="s">
        <v>872</v>
      </c>
      <c r="AP1188" t="s">
        <v>2388</v>
      </c>
    </row>
    <row r="1189" spans="1:42" x14ac:dyDescent="0.25">
      <c r="A1189">
        <v>823</v>
      </c>
      <c r="B1189">
        <v>390</v>
      </c>
      <c r="C1189" s="4">
        <v>44210</v>
      </c>
      <c r="D1189">
        <v>11</v>
      </c>
      <c r="E1189" t="s">
        <v>37</v>
      </c>
      <c r="F1189" t="s">
        <v>48</v>
      </c>
      <c r="G1189" t="s">
        <v>55</v>
      </c>
      <c r="H1189" t="s">
        <v>58</v>
      </c>
      <c r="I1189" s="4">
        <v>43641</v>
      </c>
      <c r="J1189">
        <v>2</v>
      </c>
      <c r="K1189" t="s">
        <v>60</v>
      </c>
      <c r="L1189" s="4">
        <v>43615</v>
      </c>
      <c r="M1189" s="4">
        <v>43830</v>
      </c>
      <c r="N1189">
        <v>2</v>
      </c>
      <c r="O1189" t="s">
        <v>139</v>
      </c>
      <c r="P1189" t="s">
        <v>301</v>
      </c>
      <c r="Q1189">
        <v>2</v>
      </c>
      <c r="R1189" t="s">
        <v>831</v>
      </c>
      <c r="S1189" t="s">
        <v>1368</v>
      </c>
      <c r="T1189" t="s">
        <v>1884</v>
      </c>
      <c r="U1189" t="s">
        <v>71</v>
      </c>
      <c r="V1189" t="s">
        <v>1869</v>
      </c>
      <c r="W1189">
        <v>75.680000000000007</v>
      </c>
      <c r="X1189">
        <v>29.98</v>
      </c>
      <c r="Y1189">
        <v>2</v>
      </c>
      <c r="Z1189" t="s">
        <v>2267</v>
      </c>
      <c r="AA1189" t="s">
        <v>2567</v>
      </c>
      <c r="AF1189" s="4"/>
      <c r="AG1189" s="4"/>
      <c r="AH1189" t="s">
        <v>79</v>
      </c>
      <c r="AI1189" t="s">
        <v>241</v>
      </c>
      <c r="AJ1189" t="s">
        <v>521</v>
      </c>
      <c r="AK1189" t="s">
        <v>1078</v>
      </c>
      <c r="AL1189" t="s">
        <v>1611</v>
      </c>
      <c r="AM1189" t="s">
        <v>69</v>
      </c>
      <c r="AN1189" t="s">
        <v>1548</v>
      </c>
      <c r="AO1189" t="s">
        <v>455</v>
      </c>
      <c r="AP1189" t="s">
        <v>2340</v>
      </c>
    </row>
    <row r="1190" spans="1:42" x14ac:dyDescent="0.25">
      <c r="A1190">
        <v>824</v>
      </c>
      <c r="B1190">
        <v>77</v>
      </c>
      <c r="C1190" s="4">
        <v>44211</v>
      </c>
      <c r="D1190">
        <v>4</v>
      </c>
      <c r="E1190" t="s">
        <v>40</v>
      </c>
      <c r="F1190" t="s">
        <v>51</v>
      </c>
      <c r="G1190" t="s">
        <v>55</v>
      </c>
      <c r="H1190" t="s">
        <v>57</v>
      </c>
      <c r="I1190" s="4">
        <v>44083</v>
      </c>
      <c r="J1190">
        <v>10</v>
      </c>
      <c r="K1190" t="s">
        <v>61</v>
      </c>
      <c r="L1190" s="4">
        <v>44055</v>
      </c>
      <c r="M1190" s="4">
        <v>44196</v>
      </c>
      <c r="N1190">
        <v>2</v>
      </c>
      <c r="O1190" t="s">
        <v>188</v>
      </c>
      <c r="P1190" t="s">
        <v>350</v>
      </c>
      <c r="Q1190">
        <v>2</v>
      </c>
      <c r="R1190" t="s">
        <v>832</v>
      </c>
      <c r="S1190" t="s">
        <v>1369</v>
      </c>
      <c r="T1190" t="s">
        <v>1885</v>
      </c>
      <c r="U1190" t="s">
        <v>88</v>
      </c>
      <c r="V1190" t="s">
        <v>2037</v>
      </c>
      <c r="W1190">
        <v>692.88</v>
      </c>
      <c r="X1190">
        <v>79.959999999999994</v>
      </c>
      <c r="Y1190">
        <v>2</v>
      </c>
      <c r="Z1190" t="s">
        <v>2268</v>
      </c>
      <c r="AA1190" t="s">
        <v>2568</v>
      </c>
      <c r="AF1190" s="4"/>
      <c r="AG1190" s="4"/>
      <c r="AH1190" t="s">
        <v>86</v>
      </c>
      <c r="AI1190" t="s">
        <v>248</v>
      </c>
      <c r="AJ1190" t="s">
        <v>653</v>
      </c>
      <c r="AK1190" t="s">
        <v>1197</v>
      </c>
      <c r="AL1190" t="s">
        <v>1721</v>
      </c>
      <c r="AM1190" t="s">
        <v>80</v>
      </c>
      <c r="AN1190" t="s">
        <v>1577</v>
      </c>
      <c r="AO1190" t="s">
        <v>549</v>
      </c>
      <c r="AP1190" t="s">
        <v>2362</v>
      </c>
    </row>
    <row r="1191" spans="1:42" x14ac:dyDescent="0.25">
      <c r="A1191">
        <v>824</v>
      </c>
      <c r="B1191">
        <v>77</v>
      </c>
      <c r="C1191" s="4">
        <v>44211</v>
      </c>
      <c r="D1191">
        <v>4</v>
      </c>
      <c r="E1191" t="s">
        <v>40</v>
      </c>
      <c r="F1191" t="s">
        <v>51</v>
      </c>
      <c r="G1191" t="s">
        <v>55</v>
      </c>
      <c r="H1191" t="s">
        <v>57</v>
      </c>
      <c r="I1191" s="4">
        <v>44083</v>
      </c>
      <c r="J1191">
        <v>10</v>
      </c>
      <c r="K1191" t="s">
        <v>61</v>
      </c>
      <c r="L1191" s="4">
        <v>44055</v>
      </c>
      <c r="M1191" s="4">
        <v>44196</v>
      </c>
      <c r="N1191">
        <v>2</v>
      </c>
      <c r="O1191" t="s">
        <v>188</v>
      </c>
      <c r="P1191" t="s">
        <v>350</v>
      </c>
      <c r="Q1191">
        <v>2</v>
      </c>
      <c r="R1191" t="s">
        <v>832</v>
      </c>
      <c r="S1191" t="s">
        <v>1369</v>
      </c>
      <c r="T1191" t="s">
        <v>1885</v>
      </c>
      <c r="U1191" t="s">
        <v>88</v>
      </c>
      <c r="V1191" t="s">
        <v>2037</v>
      </c>
      <c r="W1191">
        <v>692.88</v>
      </c>
      <c r="X1191">
        <v>79.959999999999994</v>
      </c>
      <c r="Y1191">
        <v>2</v>
      </c>
      <c r="Z1191" t="s">
        <v>2268</v>
      </c>
      <c r="AA1191" t="s">
        <v>2568</v>
      </c>
      <c r="AF1191" s="4"/>
      <c r="AG1191" s="4"/>
      <c r="AH1191" t="s">
        <v>79</v>
      </c>
      <c r="AI1191" t="s">
        <v>241</v>
      </c>
      <c r="AJ1191" t="s">
        <v>617</v>
      </c>
      <c r="AK1191" t="s">
        <v>1168</v>
      </c>
      <c r="AL1191" t="s">
        <v>1614</v>
      </c>
      <c r="AM1191" t="s">
        <v>80</v>
      </c>
      <c r="AN1191" t="s">
        <v>1548</v>
      </c>
      <c r="AO1191" t="s">
        <v>86</v>
      </c>
      <c r="AP1191" t="s">
        <v>2350</v>
      </c>
    </row>
    <row r="1192" spans="1:42" x14ac:dyDescent="0.25">
      <c r="A1192">
        <v>825</v>
      </c>
      <c r="B1192">
        <v>95</v>
      </c>
      <c r="C1192" s="4">
        <v>44211</v>
      </c>
      <c r="D1192">
        <v>4</v>
      </c>
      <c r="E1192" t="s">
        <v>40</v>
      </c>
      <c r="F1192" t="s">
        <v>51</v>
      </c>
      <c r="G1192" t="s">
        <v>56</v>
      </c>
      <c r="H1192" t="s">
        <v>58</v>
      </c>
      <c r="I1192" s="4">
        <v>43876</v>
      </c>
      <c r="J1192">
        <v>6</v>
      </c>
      <c r="K1192" t="s">
        <v>59</v>
      </c>
      <c r="L1192" s="4">
        <v>43862</v>
      </c>
      <c r="M1192" s="4">
        <v>43889</v>
      </c>
      <c r="N1192">
        <v>1</v>
      </c>
      <c r="O1192" t="s">
        <v>90</v>
      </c>
      <c r="P1192" t="s">
        <v>252</v>
      </c>
      <c r="Q1192">
        <v>1</v>
      </c>
      <c r="R1192" t="s">
        <v>70</v>
      </c>
      <c r="S1192" t="s">
        <v>1040</v>
      </c>
      <c r="T1192" t="s">
        <v>1568</v>
      </c>
      <c r="U1192" t="s">
        <v>69</v>
      </c>
      <c r="V1192" t="s">
        <v>1562</v>
      </c>
      <c r="W1192">
        <v>198.99</v>
      </c>
      <c r="X1192">
        <v>9.99</v>
      </c>
      <c r="Y1192">
        <v>1</v>
      </c>
      <c r="Z1192" t="s">
        <v>645</v>
      </c>
      <c r="AA1192" t="s">
        <v>2347</v>
      </c>
      <c r="AF1192" s="4"/>
      <c r="AG1192" s="4"/>
      <c r="AH1192" t="s">
        <v>90</v>
      </c>
      <c r="AI1192" t="s">
        <v>252</v>
      </c>
      <c r="AJ1192" t="s">
        <v>70</v>
      </c>
      <c r="AK1192" t="s">
        <v>1040</v>
      </c>
      <c r="AL1192" t="s">
        <v>1568</v>
      </c>
      <c r="AM1192" t="s">
        <v>69</v>
      </c>
      <c r="AN1192" t="s">
        <v>1562</v>
      </c>
      <c r="AO1192" t="s">
        <v>645</v>
      </c>
      <c r="AP1192" t="s">
        <v>2347</v>
      </c>
    </row>
    <row r="1193" spans="1:42" x14ac:dyDescent="0.25">
      <c r="A1193">
        <v>826</v>
      </c>
      <c r="B1193">
        <v>439</v>
      </c>
      <c r="C1193" s="4">
        <v>44211</v>
      </c>
      <c r="D1193">
        <v>6</v>
      </c>
      <c r="E1193" t="s">
        <v>33</v>
      </c>
      <c r="F1193" t="s">
        <v>44</v>
      </c>
      <c r="G1193" t="s">
        <v>55</v>
      </c>
      <c r="H1193" t="s">
        <v>58</v>
      </c>
      <c r="I1193" s="4">
        <v>43931</v>
      </c>
      <c r="J1193">
        <v>7</v>
      </c>
      <c r="K1193" t="s">
        <v>61</v>
      </c>
      <c r="L1193" s="4">
        <v>43915</v>
      </c>
      <c r="M1193" s="4">
        <v>44012</v>
      </c>
      <c r="N1193">
        <v>1</v>
      </c>
      <c r="O1193" t="s">
        <v>84</v>
      </c>
      <c r="P1193" t="s">
        <v>246</v>
      </c>
      <c r="Q1193">
        <v>1</v>
      </c>
      <c r="R1193" t="s">
        <v>687</v>
      </c>
      <c r="S1193" t="s">
        <v>1104</v>
      </c>
      <c r="T1193" t="s">
        <v>1750</v>
      </c>
      <c r="U1193" t="s">
        <v>67</v>
      </c>
      <c r="V1193" t="s">
        <v>1548</v>
      </c>
      <c r="W1193">
        <v>80.97</v>
      </c>
      <c r="X1193">
        <v>44.97</v>
      </c>
      <c r="Y1193">
        <v>1</v>
      </c>
      <c r="Z1193" t="s">
        <v>410</v>
      </c>
      <c r="AA1193" t="s">
        <v>2359</v>
      </c>
      <c r="AF1193" s="4"/>
      <c r="AG1193" s="4"/>
      <c r="AH1193" t="s">
        <v>84</v>
      </c>
      <c r="AI1193" t="s">
        <v>246</v>
      </c>
      <c r="AJ1193" t="s">
        <v>687</v>
      </c>
      <c r="AK1193" t="s">
        <v>1104</v>
      </c>
      <c r="AL1193" t="s">
        <v>1750</v>
      </c>
      <c r="AM1193" t="s">
        <v>67</v>
      </c>
      <c r="AN1193" t="s">
        <v>1548</v>
      </c>
      <c r="AO1193" t="s">
        <v>410</v>
      </c>
      <c r="AP1193" t="s">
        <v>2359</v>
      </c>
    </row>
    <row r="1194" spans="1:42" x14ac:dyDescent="0.25">
      <c r="A1194">
        <v>827</v>
      </c>
      <c r="B1194">
        <v>114</v>
      </c>
      <c r="C1194" s="4">
        <v>44212</v>
      </c>
      <c r="D1194">
        <v>7</v>
      </c>
      <c r="E1194" t="s">
        <v>35</v>
      </c>
      <c r="F1194" t="s">
        <v>46</v>
      </c>
      <c r="G1194" t="s">
        <v>56</v>
      </c>
      <c r="H1194" t="s">
        <v>58</v>
      </c>
      <c r="I1194" s="4">
        <v>44071</v>
      </c>
      <c r="J1194">
        <v>9</v>
      </c>
      <c r="K1194" t="s">
        <v>59</v>
      </c>
      <c r="L1194" s="4">
        <v>43952</v>
      </c>
      <c r="M1194" s="4">
        <v>44075</v>
      </c>
      <c r="N1194">
        <v>1</v>
      </c>
      <c r="O1194" t="s">
        <v>67</v>
      </c>
      <c r="P1194" t="s">
        <v>229</v>
      </c>
      <c r="Q1194">
        <v>1</v>
      </c>
      <c r="R1194" t="s">
        <v>557</v>
      </c>
      <c r="S1194" t="s">
        <v>1030</v>
      </c>
      <c r="T1194" t="s">
        <v>1513</v>
      </c>
      <c r="U1194" t="s">
        <v>67</v>
      </c>
      <c r="V1194" t="s">
        <v>1548</v>
      </c>
      <c r="W1194">
        <v>89.97</v>
      </c>
      <c r="X1194">
        <v>44.97</v>
      </c>
      <c r="Y1194">
        <v>1</v>
      </c>
      <c r="Z1194" t="s">
        <v>652</v>
      </c>
      <c r="AA1194" t="s">
        <v>2352</v>
      </c>
      <c r="AF1194" s="4"/>
      <c r="AG1194" s="4"/>
      <c r="AH1194" t="s">
        <v>67</v>
      </c>
      <c r="AI1194" t="s">
        <v>229</v>
      </c>
      <c r="AJ1194" t="s">
        <v>557</v>
      </c>
      <c r="AK1194" t="s">
        <v>1030</v>
      </c>
      <c r="AL1194" t="s">
        <v>1513</v>
      </c>
      <c r="AM1194" t="s">
        <v>67</v>
      </c>
      <c r="AN1194" t="s">
        <v>1548</v>
      </c>
      <c r="AO1194" t="s">
        <v>652</v>
      </c>
      <c r="AP1194" t="s">
        <v>2352</v>
      </c>
    </row>
    <row r="1195" spans="1:42" x14ac:dyDescent="0.25">
      <c r="A1195">
        <v>828</v>
      </c>
      <c r="B1195">
        <v>178</v>
      </c>
      <c r="C1195" s="4">
        <v>44213</v>
      </c>
      <c r="D1195">
        <v>4</v>
      </c>
      <c r="E1195" t="s">
        <v>40</v>
      </c>
      <c r="F1195" t="s">
        <v>51</v>
      </c>
      <c r="G1195" t="s">
        <v>55</v>
      </c>
      <c r="H1195" t="s">
        <v>57</v>
      </c>
      <c r="I1195" s="4">
        <v>43632</v>
      </c>
      <c r="J1195">
        <v>2</v>
      </c>
      <c r="K1195" t="s">
        <v>60</v>
      </c>
      <c r="L1195" s="4">
        <v>43615</v>
      </c>
      <c r="M1195" s="4">
        <v>43830</v>
      </c>
      <c r="N1195">
        <v>1</v>
      </c>
      <c r="O1195" t="s">
        <v>67</v>
      </c>
      <c r="P1195" t="s">
        <v>229</v>
      </c>
      <c r="Q1195">
        <v>1</v>
      </c>
      <c r="R1195" t="s">
        <v>527</v>
      </c>
      <c r="S1195" t="s">
        <v>953</v>
      </c>
      <c r="T1195" t="s">
        <v>1617</v>
      </c>
      <c r="U1195" t="s">
        <v>69</v>
      </c>
      <c r="V1195" t="s">
        <v>1548</v>
      </c>
      <c r="W1195">
        <v>30.99</v>
      </c>
      <c r="X1195">
        <v>14.99</v>
      </c>
      <c r="Y1195">
        <v>1</v>
      </c>
      <c r="Z1195" t="s">
        <v>84</v>
      </c>
      <c r="AA1195" t="s">
        <v>2366</v>
      </c>
      <c r="AF1195" s="4"/>
      <c r="AG1195" s="4"/>
      <c r="AH1195" t="s">
        <v>67</v>
      </c>
      <c r="AI1195" t="s">
        <v>229</v>
      </c>
      <c r="AJ1195" t="s">
        <v>527</v>
      </c>
      <c r="AK1195" t="s">
        <v>953</v>
      </c>
      <c r="AL1195" t="s">
        <v>1617</v>
      </c>
      <c r="AM1195" t="s">
        <v>69</v>
      </c>
      <c r="AN1195" t="s">
        <v>1548</v>
      </c>
      <c r="AO1195" t="s">
        <v>84</v>
      </c>
      <c r="AP1195" t="s">
        <v>2366</v>
      </c>
    </row>
    <row r="1196" spans="1:42" x14ac:dyDescent="0.25">
      <c r="A1196">
        <v>829</v>
      </c>
      <c r="B1196">
        <v>389</v>
      </c>
      <c r="C1196" s="4">
        <v>44213</v>
      </c>
      <c r="D1196">
        <v>3</v>
      </c>
      <c r="E1196" t="s">
        <v>34</v>
      </c>
      <c r="F1196" t="s">
        <v>45</v>
      </c>
      <c r="G1196" t="s">
        <v>55</v>
      </c>
      <c r="H1196" t="s">
        <v>57</v>
      </c>
      <c r="I1196" s="4">
        <v>44009</v>
      </c>
      <c r="J1196">
        <v>7</v>
      </c>
      <c r="K1196" t="s">
        <v>61</v>
      </c>
      <c r="L1196" s="4">
        <v>43915</v>
      </c>
      <c r="M1196" s="4">
        <v>44012</v>
      </c>
      <c r="N1196">
        <v>1</v>
      </c>
      <c r="O1196" t="s">
        <v>79</v>
      </c>
      <c r="P1196" t="s">
        <v>241</v>
      </c>
      <c r="Q1196">
        <v>1</v>
      </c>
      <c r="R1196" t="s">
        <v>566</v>
      </c>
      <c r="S1196" t="s">
        <v>1067</v>
      </c>
      <c r="T1196" t="s">
        <v>1649</v>
      </c>
      <c r="U1196" t="s">
        <v>69</v>
      </c>
      <c r="V1196" t="s">
        <v>1548</v>
      </c>
      <c r="W1196">
        <v>35.99</v>
      </c>
      <c r="X1196">
        <v>14.99</v>
      </c>
      <c r="Y1196">
        <v>1</v>
      </c>
      <c r="Z1196" t="s">
        <v>65</v>
      </c>
      <c r="AA1196" t="s">
        <v>2343</v>
      </c>
      <c r="AF1196" s="4"/>
      <c r="AG1196" s="4"/>
      <c r="AH1196" t="s">
        <v>79</v>
      </c>
      <c r="AI1196" t="s">
        <v>241</v>
      </c>
      <c r="AJ1196" t="s">
        <v>566</v>
      </c>
      <c r="AK1196" t="s">
        <v>1067</v>
      </c>
      <c r="AL1196" t="s">
        <v>1649</v>
      </c>
      <c r="AM1196" t="s">
        <v>69</v>
      </c>
      <c r="AN1196" t="s">
        <v>1548</v>
      </c>
      <c r="AO1196" t="s">
        <v>65</v>
      </c>
      <c r="AP1196" t="s">
        <v>2343</v>
      </c>
    </row>
    <row r="1197" spans="1:42" x14ac:dyDescent="0.25">
      <c r="A1197">
        <v>830</v>
      </c>
      <c r="B1197">
        <v>89</v>
      </c>
      <c r="C1197" s="4">
        <v>44214</v>
      </c>
      <c r="D1197">
        <v>3</v>
      </c>
      <c r="E1197" t="s">
        <v>34</v>
      </c>
      <c r="F1197" t="s">
        <v>45</v>
      </c>
      <c r="G1197" t="s">
        <v>56</v>
      </c>
      <c r="H1197" t="s">
        <v>57</v>
      </c>
      <c r="I1197" s="4">
        <v>44209</v>
      </c>
      <c r="J1197">
        <v>11</v>
      </c>
      <c r="K1197" t="s">
        <v>60</v>
      </c>
      <c r="L1197" s="4">
        <v>44148</v>
      </c>
      <c r="M1197" s="4">
        <v>44265</v>
      </c>
      <c r="N1197">
        <v>2</v>
      </c>
      <c r="O1197" t="s">
        <v>195</v>
      </c>
      <c r="P1197" t="s">
        <v>357</v>
      </c>
      <c r="Q1197">
        <v>3</v>
      </c>
      <c r="R1197" t="s">
        <v>833</v>
      </c>
      <c r="S1197" t="s">
        <v>1370</v>
      </c>
      <c r="T1197" t="s">
        <v>1886</v>
      </c>
      <c r="U1197" t="s">
        <v>168</v>
      </c>
      <c r="V1197" t="s">
        <v>2061</v>
      </c>
      <c r="W1197">
        <v>1393.66</v>
      </c>
      <c r="X1197">
        <v>134.93</v>
      </c>
      <c r="Y1197">
        <v>3</v>
      </c>
      <c r="Z1197" t="s">
        <v>2269</v>
      </c>
      <c r="AA1197" t="s">
        <v>2569</v>
      </c>
      <c r="AF1197" s="4"/>
      <c r="AG1197" s="4"/>
      <c r="AH1197" t="s">
        <v>80</v>
      </c>
      <c r="AI1197" t="s">
        <v>242</v>
      </c>
      <c r="AJ1197" t="s">
        <v>404</v>
      </c>
      <c r="AK1197" t="s">
        <v>966</v>
      </c>
      <c r="AL1197" t="s">
        <v>1499</v>
      </c>
      <c r="AM1197" t="s">
        <v>69</v>
      </c>
      <c r="AN1197" t="s">
        <v>1548</v>
      </c>
      <c r="AO1197" t="s">
        <v>70</v>
      </c>
      <c r="AP1197" t="s">
        <v>2341</v>
      </c>
    </row>
    <row r="1198" spans="1:42" x14ac:dyDescent="0.25">
      <c r="A1198">
        <v>830</v>
      </c>
      <c r="B1198">
        <v>89</v>
      </c>
      <c r="C1198" s="4">
        <v>44214</v>
      </c>
      <c r="D1198">
        <v>3</v>
      </c>
      <c r="E1198" t="s">
        <v>34</v>
      </c>
      <c r="F1198" t="s">
        <v>45</v>
      </c>
      <c r="G1198" t="s">
        <v>56</v>
      </c>
      <c r="H1198" t="s">
        <v>57</v>
      </c>
      <c r="I1198" s="4">
        <v>44209</v>
      </c>
      <c r="J1198">
        <v>11</v>
      </c>
      <c r="K1198" t="s">
        <v>60</v>
      </c>
      <c r="L1198" s="4">
        <v>44148</v>
      </c>
      <c r="M1198" s="4">
        <v>44265</v>
      </c>
      <c r="N1198">
        <v>2</v>
      </c>
      <c r="O1198" t="s">
        <v>195</v>
      </c>
      <c r="P1198" t="s">
        <v>357</v>
      </c>
      <c r="Q1198">
        <v>3</v>
      </c>
      <c r="R1198" t="s">
        <v>833</v>
      </c>
      <c r="S1198" t="s">
        <v>1370</v>
      </c>
      <c r="T1198" t="s">
        <v>1886</v>
      </c>
      <c r="U1198" t="s">
        <v>168</v>
      </c>
      <c r="V1198" t="s">
        <v>2061</v>
      </c>
      <c r="W1198">
        <v>1393.66</v>
      </c>
      <c r="X1198">
        <v>134.93</v>
      </c>
      <c r="Y1198">
        <v>3</v>
      </c>
      <c r="Z1198" t="s">
        <v>2269</v>
      </c>
      <c r="AA1198" t="s">
        <v>2569</v>
      </c>
      <c r="AF1198" s="4"/>
      <c r="AG1198" s="4"/>
      <c r="AH1198" t="s">
        <v>86</v>
      </c>
      <c r="AI1198" t="s">
        <v>248</v>
      </c>
      <c r="AJ1198" t="s">
        <v>653</v>
      </c>
      <c r="AK1198" t="s">
        <v>1197</v>
      </c>
      <c r="AL1198" t="s">
        <v>1721</v>
      </c>
      <c r="AM1198" t="s">
        <v>67</v>
      </c>
      <c r="AN1198" t="s">
        <v>1577</v>
      </c>
      <c r="AO1198" t="s">
        <v>549</v>
      </c>
      <c r="AP1198" t="s">
        <v>2362</v>
      </c>
    </row>
    <row r="1199" spans="1:42" x14ac:dyDescent="0.25">
      <c r="A1199">
        <v>830</v>
      </c>
      <c r="B1199">
        <v>89</v>
      </c>
      <c r="C1199" s="4">
        <v>44214</v>
      </c>
      <c r="D1199">
        <v>3</v>
      </c>
      <c r="E1199" t="s">
        <v>34</v>
      </c>
      <c r="F1199" t="s">
        <v>45</v>
      </c>
      <c r="G1199" t="s">
        <v>56</v>
      </c>
      <c r="H1199" t="s">
        <v>57</v>
      </c>
      <c r="I1199" s="4">
        <v>44209</v>
      </c>
      <c r="J1199">
        <v>11</v>
      </c>
      <c r="K1199" t="s">
        <v>60</v>
      </c>
      <c r="L1199" s="4">
        <v>44148</v>
      </c>
      <c r="M1199" s="4">
        <v>44265</v>
      </c>
      <c r="N1199">
        <v>2</v>
      </c>
      <c r="O1199" t="s">
        <v>195</v>
      </c>
      <c r="P1199" t="s">
        <v>357</v>
      </c>
      <c r="Q1199">
        <v>3</v>
      </c>
      <c r="R1199" t="s">
        <v>833</v>
      </c>
      <c r="S1199" t="s">
        <v>1370</v>
      </c>
      <c r="T1199" t="s">
        <v>1886</v>
      </c>
      <c r="U1199" t="s">
        <v>168</v>
      </c>
      <c r="V1199" t="s">
        <v>2061</v>
      </c>
      <c r="W1199">
        <v>1393.66</v>
      </c>
      <c r="X1199">
        <v>134.93</v>
      </c>
      <c r="Y1199">
        <v>3</v>
      </c>
      <c r="Z1199" t="s">
        <v>2269</v>
      </c>
      <c r="AA1199" t="s">
        <v>2569</v>
      </c>
      <c r="AF1199" s="4"/>
      <c r="AG1199" s="4"/>
      <c r="AH1199" t="s">
        <v>80</v>
      </c>
      <c r="AI1199" t="s">
        <v>242</v>
      </c>
      <c r="AJ1199" t="s">
        <v>709</v>
      </c>
      <c r="AK1199" t="s">
        <v>1250</v>
      </c>
      <c r="AL1199" t="s">
        <v>425</v>
      </c>
      <c r="AM1199" t="s">
        <v>67</v>
      </c>
      <c r="AN1199" t="s">
        <v>1548</v>
      </c>
      <c r="AO1199" t="s">
        <v>79</v>
      </c>
      <c r="AP1199" t="s">
        <v>2349</v>
      </c>
    </row>
    <row r="1200" spans="1:42" x14ac:dyDescent="0.25">
      <c r="A1200">
        <v>831</v>
      </c>
      <c r="B1200">
        <v>132</v>
      </c>
      <c r="C1200" s="4">
        <v>44214</v>
      </c>
      <c r="D1200">
        <v>5</v>
      </c>
      <c r="E1200" t="s">
        <v>36</v>
      </c>
      <c r="F1200" t="s">
        <v>47</v>
      </c>
      <c r="G1200" t="s">
        <v>56</v>
      </c>
      <c r="H1200" t="s">
        <v>57</v>
      </c>
      <c r="I1200" s="4">
        <v>44046</v>
      </c>
      <c r="J1200">
        <v>8</v>
      </c>
      <c r="K1200" t="s">
        <v>60</v>
      </c>
      <c r="L1200" s="4">
        <v>44000</v>
      </c>
      <c r="M1200" s="4">
        <v>44073</v>
      </c>
      <c r="N1200">
        <v>2</v>
      </c>
      <c r="O1200" t="s">
        <v>92</v>
      </c>
      <c r="P1200" t="s">
        <v>254</v>
      </c>
      <c r="Q1200">
        <v>2</v>
      </c>
      <c r="R1200" t="s">
        <v>834</v>
      </c>
      <c r="S1200" t="s">
        <v>1371</v>
      </c>
      <c r="T1200" t="s">
        <v>1887</v>
      </c>
      <c r="U1200" t="s">
        <v>110</v>
      </c>
      <c r="V1200" t="s">
        <v>2040</v>
      </c>
      <c r="W1200">
        <v>293.94</v>
      </c>
      <c r="X1200">
        <v>104.94</v>
      </c>
      <c r="Y1200">
        <v>2</v>
      </c>
      <c r="Z1200" t="s">
        <v>2237</v>
      </c>
      <c r="AA1200" t="s">
        <v>2530</v>
      </c>
      <c r="AF1200" s="4"/>
      <c r="AG1200" s="4"/>
      <c r="AH1200" t="s">
        <v>69</v>
      </c>
      <c r="AI1200" t="s">
        <v>231</v>
      </c>
      <c r="AJ1200" t="s">
        <v>720</v>
      </c>
      <c r="AK1200" t="s">
        <v>1262</v>
      </c>
      <c r="AL1200" t="s">
        <v>1780</v>
      </c>
      <c r="AM1200" t="s">
        <v>67</v>
      </c>
      <c r="AN1200" t="s">
        <v>1577</v>
      </c>
      <c r="AO1200" t="s">
        <v>67</v>
      </c>
      <c r="AP1200" t="s">
        <v>2373</v>
      </c>
    </row>
    <row r="1201" spans="1:42" x14ac:dyDescent="0.25">
      <c r="A1201">
        <v>831</v>
      </c>
      <c r="B1201">
        <v>132</v>
      </c>
      <c r="C1201" s="4">
        <v>44214</v>
      </c>
      <c r="D1201">
        <v>5</v>
      </c>
      <c r="E1201" t="s">
        <v>36</v>
      </c>
      <c r="F1201" t="s">
        <v>47</v>
      </c>
      <c r="G1201" t="s">
        <v>56</v>
      </c>
      <c r="H1201" t="s">
        <v>57</v>
      </c>
      <c r="I1201" s="4">
        <v>44046</v>
      </c>
      <c r="J1201">
        <v>8</v>
      </c>
      <c r="K1201" t="s">
        <v>60</v>
      </c>
      <c r="L1201" s="4">
        <v>44000</v>
      </c>
      <c r="M1201" s="4">
        <v>44073</v>
      </c>
      <c r="N1201">
        <v>2</v>
      </c>
      <c r="O1201" t="s">
        <v>92</v>
      </c>
      <c r="P1201" t="s">
        <v>254</v>
      </c>
      <c r="Q1201">
        <v>2</v>
      </c>
      <c r="R1201" t="s">
        <v>834</v>
      </c>
      <c r="S1201" t="s">
        <v>1371</v>
      </c>
      <c r="T1201" t="s">
        <v>1887</v>
      </c>
      <c r="U1201" t="s">
        <v>110</v>
      </c>
      <c r="V1201" t="s">
        <v>2040</v>
      </c>
      <c r="W1201">
        <v>293.94</v>
      </c>
      <c r="X1201">
        <v>104.94</v>
      </c>
      <c r="Y1201">
        <v>2</v>
      </c>
      <c r="Z1201" t="s">
        <v>2237</v>
      </c>
      <c r="AA1201" t="s">
        <v>2530</v>
      </c>
      <c r="AF1201" s="4"/>
      <c r="AG1201" s="4"/>
      <c r="AH1201" t="s">
        <v>90</v>
      </c>
      <c r="AI1201" t="s">
        <v>252</v>
      </c>
      <c r="AJ1201" t="s">
        <v>593</v>
      </c>
      <c r="AK1201" t="s">
        <v>1149</v>
      </c>
      <c r="AL1201" t="s">
        <v>1529</v>
      </c>
      <c r="AM1201" t="s">
        <v>67</v>
      </c>
      <c r="AN1201" t="s">
        <v>1562</v>
      </c>
      <c r="AO1201" t="s">
        <v>410</v>
      </c>
      <c r="AP1201" t="s">
        <v>2359</v>
      </c>
    </row>
    <row r="1202" spans="1:42" x14ac:dyDescent="0.25">
      <c r="A1202">
        <v>832</v>
      </c>
      <c r="B1202">
        <v>329</v>
      </c>
      <c r="C1202" s="4">
        <v>44214</v>
      </c>
      <c r="D1202">
        <v>7</v>
      </c>
      <c r="E1202" t="s">
        <v>35</v>
      </c>
      <c r="F1202" t="s">
        <v>46</v>
      </c>
      <c r="G1202" t="s">
        <v>56</v>
      </c>
      <c r="H1202" t="s">
        <v>58</v>
      </c>
      <c r="I1202" s="4">
        <v>43863</v>
      </c>
      <c r="J1202">
        <v>6</v>
      </c>
      <c r="K1202" t="s">
        <v>59</v>
      </c>
      <c r="L1202" s="4">
        <v>43862</v>
      </c>
      <c r="M1202" s="4">
        <v>43889</v>
      </c>
      <c r="N1202">
        <v>1</v>
      </c>
      <c r="O1202" t="s">
        <v>65</v>
      </c>
      <c r="P1202" t="s">
        <v>227</v>
      </c>
      <c r="Q1202">
        <v>1</v>
      </c>
      <c r="R1202" t="s">
        <v>685</v>
      </c>
      <c r="S1202" t="s">
        <v>1227</v>
      </c>
      <c r="T1202" t="s">
        <v>418</v>
      </c>
      <c r="U1202" t="s">
        <v>69</v>
      </c>
      <c r="V1202" t="s">
        <v>1517</v>
      </c>
      <c r="W1202">
        <v>50</v>
      </c>
      <c r="X1202">
        <v>19.989999999999998</v>
      </c>
      <c r="Y1202">
        <v>1</v>
      </c>
      <c r="Z1202" t="s">
        <v>431</v>
      </c>
      <c r="AA1202" t="s">
        <v>2326</v>
      </c>
      <c r="AF1202" s="4"/>
      <c r="AG1202" s="4"/>
      <c r="AH1202" t="s">
        <v>65</v>
      </c>
      <c r="AI1202" t="s">
        <v>227</v>
      </c>
      <c r="AJ1202" t="s">
        <v>685</v>
      </c>
      <c r="AK1202" t="s">
        <v>1227</v>
      </c>
      <c r="AL1202" t="s">
        <v>418</v>
      </c>
      <c r="AM1202" t="s">
        <v>69</v>
      </c>
      <c r="AN1202" t="s">
        <v>1517</v>
      </c>
      <c r="AO1202" t="s">
        <v>431</v>
      </c>
      <c r="AP1202" t="s">
        <v>2326</v>
      </c>
    </row>
    <row r="1203" spans="1:42" x14ac:dyDescent="0.25">
      <c r="A1203">
        <v>833</v>
      </c>
      <c r="B1203">
        <v>234</v>
      </c>
      <c r="C1203" s="4">
        <v>44215</v>
      </c>
      <c r="D1203">
        <v>4</v>
      </c>
      <c r="E1203" t="s">
        <v>40</v>
      </c>
      <c r="F1203" t="s">
        <v>51</v>
      </c>
      <c r="G1203" t="s">
        <v>56</v>
      </c>
      <c r="H1203" t="s">
        <v>58</v>
      </c>
      <c r="I1203" s="4">
        <v>44043</v>
      </c>
      <c r="J1203">
        <v>9</v>
      </c>
      <c r="K1203" t="s">
        <v>59</v>
      </c>
      <c r="L1203" s="4">
        <v>43952</v>
      </c>
      <c r="M1203" s="4">
        <v>44075</v>
      </c>
      <c r="N1203">
        <v>1</v>
      </c>
      <c r="O1203" t="s">
        <v>70</v>
      </c>
      <c r="P1203" t="s">
        <v>232</v>
      </c>
      <c r="Q1203">
        <v>1</v>
      </c>
      <c r="R1203" t="s">
        <v>440</v>
      </c>
      <c r="S1203" t="s">
        <v>1002</v>
      </c>
      <c r="T1203" t="s">
        <v>1534</v>
      </c>
      <c r="U1203" t="s">
        <v>80</v>
      </c>
      <c r="V1203" t="s">
        <v>1517</v>
      </c>
      <c r="W1203">
        <v>45.9</v>
      </c>
      <c r="X1203">
        <v>39.979999999999997</v>
      </c>
      <c r="Y1203">
        <v>1</v>
      </c>
      <c r="Z1203" t="s">
        <v>432</v>
      </c>
      <c r="AA1203" t="s">
        <v>2331</v>
      </c>
      <c r="AF1203" s="4"/>
      <c r="AG1203" s="4"/>
      <c r="AH1203" t="s">
        <v>70</v>
      </c>
      <c r="AI1203" t="s">
        <v>232</v>
      </c>
      <c r="AJ1203" t="s">
        <v>440</v>
      </c>
      <c r="AK1203" t="s">
        <v>1002</v>
      </c>
      <c r="AL1203" t="s">
        <v>1534</v>
      </c>
      <c r="AM1203" t="s">
        <v>80</v>
      </c>
      <c r="AN1203" t="s">
        <v>1517</v>
      </c>
      <c r="AO1203" t="s">
        <v>432</v>
      </c>
      <c r="AP1203" t="s">
        <v>2331</v>
      </c>
    </row>
    <row r="1204" spans="1:42" x14ac:dyDescent="0.25">
      <c r="A1204">
        <v>834</v>
      </c>
      <c r="B1204">
        <v>266</v>
      </c>
      <c r="C1204" s="4">
        <v>44215</v>
      </c>
      <c r="D1204">
        <v>10</v>
      </c>
      <c r="E1204" t="s">
        <v>42</v>
      </c>
      <c r="F1204" t="s">
        <v>53</v>
      </c>
      <c r="G1204" t="s">
        <v>55</v>
      </c>
      <c r="H1204" t="s">
        <v>57</v>
      </c>
      <c r="I1204" s="4">
        <v>43673</v>
      </c>
      <c r="J1204">
        <v>2</v>
      </c>
      <c r="K1204" t="s">
        <v>60</v>
      </c>
      <c r="L1204" s="4">
        <v>43615</v>
      </c>
      <c r="M1204" s="4">
        <v>43830</v>
      </c>
      <c r="N1204">
        <v>1</v>
      </c>
      <c r="O1204" t="s">
        <v>70</v>
      </c>
      <c r="P1204" t="s">
        <v>232</v>
      </c>
      <c r="Q1204">
        <v>1</v>
      </c>
      <c r="R1204" t="s">
        <v>753</v>
      </c>
      <c r="S1204" t="s">
        <v>1077</v>
      </c>
      <c r="T1204" t="s">
        <v>598</v>
      </c>
      <c r="U1204" t="s">
        <v>69</v>
      </c>
      <c r="V1204" t="s">
        <v>1517</v>
      </c>
      <c r="W1204">
        <v>35</v>
      </c>
      <c r="X1204">
        <v>19.989999999999998</v>
      </c>
      <c r="Y1204">
        <v>1</v>
      </c>
      <c r="Z1204" t="s">
        <v>673</v>
      </c>
      <c r="AA1204" t="s">
        <v>2348</v>
      </c>
      <c r="AF1204" s="4"/>
      <c r="AG1204" s="4"/>
      <c r="AH1204" t="s">
        <v>70</v>
      </c>
      <c r="AI1204" t="s">
        <v>232</v>
      </c>
      <c r="AJ1204" t="s">
        <v>753</v>
      </c>
      <c r="AK1204" t="s">
        <v>1077</v>
      </c>
      <c r="AL1204" t="s">
        <v>598</v>
      </c>
      <c r="AM1204" t="s">
        <v>69</v>
      </c>
      <c r="AN1204" t="s">
        <v>1517</v>
      </c>
      <c r="AO1204" t="s">
        <v>673</v>
      </c>
      <c r="AP1204" t="s">
        <v>2348</v>
      </c>
    </row>
    <row r="1205" spans="1:42" x14ac:dyDescent="0.25">
      <c r="A1205">
        <v>835</v>
      </c>
      <c r="B1205">
        <v>303</v>
      </c>
      <c r="C1205" s="4">
        <v>44215</v>
      </c>
      <c r="D1205">
        <v>1</v>
      </c>
      <c r="E1205" t="s">
        <v>39</v>
      </c>
      <c r="F1205" t="s">
        <v>50</v>
      </c>
      <c r="G1205" t="s">
        <v>56</v>
      </c>
      <c r="H1205" t="s">
        <v>58</v>
      </c>
      <c r="I1205" s="4">
        <v>43714</v>
      </c>
      <c r="J1205">
        <v>1</v>
      </c>
      <c r="K1205" t="s">
        <v>61</v>
      </c>
      <c r="L1205" s="4">
        <v>43615</v>
      </c>
      <c r="M1205" s="4">
        <v>43830</v>
      </c>
      <c r="N1205">
        <v>1</v>
      </c>
      <c r="O1205" t="s">
        <v>84</v>
      </c>
      <c r="P1205" t="s">
        <v>246</v>
      </c>
      <c r="Q1205">
        <v>1</v>
      </c>
      <c r="R1205" t="s">
        <v>410</v>
      </c>
      <c r="S1205" t="s">
        <v>972</v>
      </c>
      <c r="T1205" t="s">
        <v>1505</v>
      </c>
      <c r="U1205" t="s">
        <v>67</v>
      </c>
      <c r="V1205" t="s">
        <v>1562</v>
      </c>
      <c r="W1205">
        <v>869.85</v>
      </c>
      <c r="X1205">
        <v>29.97</v>
      </c>
      <c r="Y1205">
        <v>1</v>
      </c>
      <c r="Z1205" t="s">
        <v>645</v>
      </c>
      <c r="AA1205" t="s">
        <v>2347</v>
      </c>
      <c r="AF1205" s="4"/>
      <c r="AG1205" s="4"/>
      <c r="AH1205" t="s">
        <v>84</v>
      </c>
      <c r="AI1205" t="s">
        <v>246</v>
      </c>
      <c r="AJ1205" t="s">
        <v>410</v>
      </c>
      <c r="AK1205" t="s">
        <v>972</v>
      </c>
      <c r="AL1205" t="s">
        <v>1505</v>
      </c>
      <c r="AM1205" t="s">
        <v>67</v>
      </c>
      <c r="AN1205" t="s">
        <v>1562</v>
      </c>
      <c r="AO1205" t="s">
        <v>645</v>
      </c>
      <c r="AP1205" t="s">
        <v>2347</v>
      </c>
    </row>
    <row r="1206" spans="1:42" x14ac:dyDescent="0.25">
      <c r="A1206">
        <v>836</v>
      </c>
      <c r="B1206">
        <v>317</v>
      </c>
      <c r="C1206" s="4">
        <v>44215</v>
      </c>
      <c r="D1206">
        <v>7</v>
      </c>
      <c r="E1206" t="s">
        <v>35</v>
      </c>
      <c r="F1206" t="s">
        <v>46</v>
      </c>
      <c r="G1206" t="s">
        <v>55</v>
      </c>
      <c r="H1206" t="s">
        <v>58</v>
      </c>
      <c r="I1206" s="4">
        <v>43623</v>
      </c>
      <c r="J1206">
        <v>3</v>
      </c>
      <c r="K1206" t="s">
        <v>59</v>
      </c>
      <c r="L1206" s="4">
        <v>43615</v>
      </c>
      <c r="M1206" s="4">
        <v>43830</v>
      </c>
      <c r="N1206">
        <v>1</v>
      </c>
      <c r="O1206" t="s">
        <v>79</v>
      </c>
      <c r="P1206" t="s">
        <v>241</v>
      </c>
      <c r="Q1206">
        <v>1</v>
      </c>
      <c r="R1206" t="s">
        <v>530</v>
      </c>
      <c r="S1206" t="s">
        <v>1092</v>
      </c>
      <c r="T1206" t="s">
        <v>1619</v>
      </c>
      <c r="U1206" t="s">
        <v>67</v>
      </c>
      <c r="V1206" t="s">
        <v>1548</v>
      </c>
      <c r="W1206">
        <v>188.97</v>
      </c>
      <c r="X1206">
        <v>44.97</v>
      </c>
      <c r="Y1206">
        <v>1</v>
      </c>
      <c r="Z1206" t="s">
        <v>65</v>
      </c>
      <c r="AA1206" t="s">
        <v>2343</v>
      </c>
      <c r="AF1206" s="4"/>
      <c r="AG1206" s="4"/>
      <c r="AH1206" t="s">
        <v>79</v>
      </c>
      <c r="AI1206" t="s">
        <v>241</v>
      </c>
      <c r="AJ1206" t="s">
        <v>530</v>
      </c>
      <c r="AK1206" t="s">
        <v>1092</v>
      </c>
      <c r="AL1206" t="s">
        <v>1619</v>
      </c>
      <c r="AM1206" t="s">
        <v>67</v>
      </c>
      <c r="AN1206" t="s">
        <v>1548</v>
      </c>
      <c r="AO1206" t="s">
        <v>65</v>
      </c>
      <c r="AP1206" t="s">
        <v>2343</v>
      </c>
    </row>
    <row r="1207" spans="1:42" x14ac:dyDescent="0.25">
      <c r="A1207">
        <v>837</v>
      </c>
      <c r="B1207">
        <v>196</v>
      </c>
      <c r="C1207" s="4">
        <v>44216</v>
      </c>
      <c r="D1207">
        <v>10</v>
      </c>
      <c r="E1207" t="s">
        <v>42</v>
      </c>
      <c r="F1207" t="s">
        <v>53</v>
      </c>
      <c r="G1207" t="s">
        <v>55</v>
      </c>
      <c r="H1207" t="s">
        <v>57</v>
      </c>
      <c r="I1207" s="4">
        <v>43935</v>
      </c>
      <c r="J1207">
        <v>7</v>
      </c>
      <c r="K1207" t="s">
        <v>61</v>
      </c>
      <c r="L1207" s="4">
        <v>43915</v>
      </c>
      <c r="M1207" s="4">
        <v>44012</v>
      </c>
      <c r="N1207">
        <v>1</v>
      </c>
      <c r="O1207" t="s">
        <v>84</v>
      </c>
      <c r="P1207" t="s">
        <v>246</v>
      </c>
      <c r="Q1207">
        <v>1</v>
      </c>
      <c r="R1207" t="s">
        <v>824</v>
      </c>
      <c r="S1207" t="s">
        <v>1361</v>
      </c>
      <c r="T1207" t="s">
        <v>1877</v>
      </c>
      <c r="U1207" t="s">
        <v>67</v>
      </c>
      <c r="V1207" t="s">
        <v>1548</v>
      </c>
      <c r="W1207">
        <v>569.97</v>
      </c>
      <c r="X1207">
        <v>44.97</v>
      </c>
      <c r="Y1207">
        <v>1</v>
      </c>
      <c r="Z1207" t="s">
        <v>86</v>
      </c>
      <c r="AA1207" t="s">
        <v>2350</v>
      </c>
      <c r="AF1207" s="4"/>
      <c r="AG1207" s="4"/>
      <c r="AH1207" t="s">
        <v>84</v>
      </c>
      <c r="AI1207" t="s">
        <v>246</v>
      </c>
      <c r="AJ1207" t="s">
        <v>824</v>
      </c>
      <c r="AK1207" t="s">
        <v>1361</v>
      </c>
      <c r="AL1207" t="s">
        <v>1877</v>
      </c>
      <c r="AM1207" t="s">
        <v>67</v>
      </c>
      <c r="AN1207" t="s">
        <v>1548</v>
      </c>
      <c r="AO1207" t="s">
        <v>86</v>
      </c>
      <c r="AP1207" t="s">
        <v>2350</v>
      </c>
    </row>
    <row r="1208" spans="1:42" x14ac:dyDescent="0.25">
      <c r="A1208">
        <v>838</v>
      </c>
      <c r="B1208">
        <v>409</v>
      </c>
      <c r="C1208" s="4">
        <v>44216</v>
      </c>
      <c r="D1208">
        <v>3</v>
      </c>
      <c r="E1208" t="s">
        <v>34</v>
      </c>
      <c r="F1208" t="s">
        <v>45</v>
      </c>
      <c r="G1208" t="s">
        <v>56</v>
      </c>
      <c r="H1208" t="s">
        <v>58</v>
      </c>
      <c r="I1208" s="4">
        <v>43616</v>
      </c>
      <c r="J1208">
        <v>3</v>
      </c>
      <c r="K1208" t="s">
        <v>59</v>
      </c>
      <c r="L1208" s="4">
        <v>43615</v>
      </c>
      <c r="M1208" s="4">
        <v>43830</v>
      </c>
      <c r="N1208">
        <v>2</v>
      </c>
      <c r="O1208" t="s">
        <v>64</v>
      </c>
      <c r="P1208" t="s">
        <v>226</v>
      </c>
      <c r="Q1208">
        <v>2</v>
      </c>
      <c r="R1208" t="s">
        <v>835</v>
      </c>
      <c r="S1208" t="s">
        <v>1372</v>
      </c>
      <c r="T1208" t="s">
        <v>1888</v>
      </c>
      <c r="U1208" t="s">
        <v>83</v>
      </c>
      <c r="V1208" t="s">
        <v>2030</v>
      </c>
      <c r="W1208">
        <v>165.89</v>
      </c>
      <c r="X1208">
        <v>89.95</v>
      </c>
      <c r="Y1208">
        <v>2</v>
      </c>
      <c r="Z1208" t="s">
        <v>2270</v>
      </c>
      <c r="AA1208" t="s">
        <v>2570</v>
      </c>
      <c r="AF1208" s="4"/>
      <c r="AG1208" s="4"/>
      <c r="AH1208" t="s">
        <v>70</v>
      </c>
      <c r="AI1208" t="s">
        <v>232</v>
      </c>
      <c r="AJ1208" t="s">
        <v>484</v>
      </c>
      <c r="AK1208" t="s">
        <v>1038</v>
      </c>
      <c r="AL1208" t="s">
        <v>1576</v>
      </c>
      <c r="AM1208" t="s">
        <v>67</v>
      </c>
      <c r="AN1208" t="s">
        <v>1517</v>
      </c>
      <c r="AO1208" t="s">
        <v>640</v>
      </c>
      <c r="AP1208" t="s">
        <v>2393</v>
      </c>
    </row>
    <row r="1209" spans="1:42" x14ac:dyDescent="0.25">
      <c r="A1209">
        <v>838</v>
      </c>
      <c r="B1209">
        <v>409</v>
      </c>
      <c r="C1209" s="4">
        <v>44216</v>
      </c>
      <c r="D1209">
        <v>3</v>
      </c>
      <c r="E1209" t="s">
        <v>34</v>
      </c>
      <c r="F1209" t="s">
        <v>45</v>
      </c>
      <c r="G1209" t="s">
        <v>56</v>
      </c>
      <c r="H1209" t="s">
        <v>58</v>
      </c>
      <c r="I1209" s="4">
        <v>43616</v>
      </c>
      <c r="J1209">
        <v>3</v>
      </c>
      <c r="K1209" t="s">
        <v>59</v>
      </c>
      <c r="L1209" s="4">
        <v>43615</v>
      </c>
      <c r="M1209" s="4">
        <v>43830</v>
      </c>
      <c r="N1209">
        <v>2</v>
      </c>
      <c r="O1209" t="s">
        <v>64</v>
      </c>
      <c r="P1209" t="s">
        <v>226</v>
      </c>
      <c r="Q1209">
        <v>2</v>
      </c>
      <c r="R1209" t="s">
        <v>835</v>
      </c>
      <c r="S1209" t="s">
        <v>1372</v>
      </c>
      <c r="T1209" t="s">
        <v>1888</v>
      </c>
      <c r="U1209" t="s">
        <v>83</v>
      </c>
      <c r="V1209" t="s">
        <v>2030</v>
      </c>
      <c r="W1209">
        <v>165.89</v>
      </c>
      <c r="X1209">
        <v>89.95</v>
      </c>
      <c r="Y1209">
        <v>2</v>
      </c>
      <c r="Z1209" t="s">
        <v>2270</v>
      </c>
      <c r="AA1209" t="s">
        <v>2570</v>
      </c>
      <c r="AF1209" s="4"/>
      <c r="AG1209" s="4"/>
      <c r="AH1209" t="s">
        <v>84</v>
      </c>
      <c r="AI1209" t="s">
        <v>246</v>
      </c>
      <c r="AJ1209" t="s">
        <v>543</v>
      </c>
      <c r="AK1209" t="s">
        <v>1104</v>
      </c>
      <c r="AL1209" t="s">
        <v>1631</v>
      </c>
      <c r="AM1209" t="s">
        <v>80</v>
      </c>
      <c r="AN1209" t="s">
        <v>1548</v>
      </c>
      <c r="AO1209" t="s">
        <v>86</v>
      </c>
      <c r="AP1209" t="s">
        <v>2350</v>
      </c>
    </row>
    <row r="1210" spans="1:42" x14ac:dyDescent="0.25">
      <c r="A1210">
        <v>839</v>
      </c>
      <c r="B1210">
        <v>481</v>
      </c>
      <c r="C1210" s="4">
        <v>44216</v>
      </c>
      <c r="D1210">
        <v>8</v>
      </c>
      <c r="E1210" t="s">
        <v>43</v>
      </c>
      <c r="F1210" t="s">
        <v>54</v>
      </c>
      <c r="G1210" t="s">
        <v>55</v>
      </c>
      <c r="H1210" t="s">
        <v>58</v>
      </c>
      <c r="I1210" s="4">
        <v>43839</v>
      </c>
      <c r="J1210">
        <v>5</v>
      </c>
      <c r="K1210" t="s">
        <v>60</v>
      </c>
      <c r="L1210" s="4">
        <v>43831</v>
      </c>
      <c r="M1210" s="4">
        <v>43921</v>
      </c>
      <c r="N1210">
        <v>2</v>
      </c>
      <c r="O1210" t="s">
        <v>196</v>
      </c>
      <c r="P1210" t="s">
        <v>358</v>
      </c>
      <c r="Q1210">
        <v>2</v>
      </c>
      <c r="R1210" t="s">
        <v>836</v>
      </c>
      <c r="S1210" t="s">
        <v>1373</v>
      </c>
      <c r="T1210" t="s">
        <v>1889</v>
      </c>
      <c r="U1210" t="s">
        <v>2017</v>
      </c>
      <c r="V1210" t="s">
        <v>2057</v>
      </c>
      <c r="W1210">
        <v>337.92</v>
      </c>
      <c r="X1210">
        <v>119.92</v>
      </c>
      <c r="Y1210">
        <v>2</v>
      </c>
      <c r="Z1210" t="s">
        <v>2271</v>
      </c>
      <c r="AA1210" t="s">
        <v>2571</v>
      </c>
      <c r="AF1210" s="4"/>
      <c r="AG1210" s="4"/>
      <c r="AH1210" t="s">
        <v>67</v>
      </c>
      <c r="AI1210" t="s">
        <v>229</v>
      </c>
      <c r="AJ1210" t="s">
        <v>478</v>
      </c>
      <c r="AK1210" t="s">
        <v>1041</v>
      </c>
      <c r="AL1210" t="s">
        <v>1569</v>
      </c>
      <c r="AM1210" t="s">
        <v>69</v>
      </c>
      <c r="AN1210" t="s">
        <v>1548</v>
      </c>
      <c r="AO1210" t="s">
        <v>90</v>
      </c>
      <c r="AP1210" t="s">
        <v>2328</v>
      </c>
    </row>
    <row r="1211" spans="1:42" x14ac:dyDescent="0.25">
      <c r="A1211">
        <v>839</v>
      </c>
      <c r="B1211">
        <v>481</v>
      </c>
      <c r="C1211" s="4">
        <v>44216</v>
      </c>
      <c r="D1211">
        <v>8</v>
      </c>
      <c r="E1211" t="s">
        <v>43</v>
      </c>
      <c r="F1211" t="s">
        <v>54</v>
      </c>
      <c r="G1211" t="s">
        <v>55</v>
      </c>
      <c r="H1211" t="s">
        <v>58</v>
      </c>
      <c r="I1211" s="4">
        <v>43839</v>
      </c>
      <c r="J1211">
        <v>5</v>
      </c>
      <c r="K1211" t="s">
        <v>60</v>
      </c>
      <c r="L1211" s="4">
        <v>43831</v>
      </c>
      <c r="M1211" s="4">
        <v>43921</v>
      </c>
      <c r="N1211">
        <v>2</v>
      </c>
      <c r="O1211" t="s">
        <v>196</v>
      </c>
      <c r="P1211" t="s">
        <v>358</v>
      </c>
      <c r="Q1211">
        <v>2</v>
      </c>
      <c r="R1211" t="s">
        <v>836</v>
      </c>
      <c r="S1211" t="s">
        <v>1373</v>
      </c>
      <c r="T1211" t="s">
        <v>1889</v>
      </c>
      <c r="U1211" t="s">
        <v>2017</v>
      </c>
      <c r="V1211" t="s">
        <v>2057</v>
      </c>
      <c r="W1211">
        <v>337.92</v>
      </c>
      <c r="X1211">
        <v>119.92</v>
      </c>
      <c r="Y1211">
        <v>2</v>
      </c>
      <c r="Z1211" t="s">
        <v>2271</v>
      </c>
      <c r="AA1211" t="s">
        <v>2571</v>
      </c>
      <c r="AF1211" s="4"/>
      <c r="AG1211" s="4"/>
      <c r="AH1211" t="s">
        <v>84</v>
      </c>
      <c r="AI1211" t="s">
        <v>246</v>
      </c>
      <c r="AJ1211" t="s">
        <v>426</v>
      </c>
      <c r="AK1211" t="s">
        <v>988</v>
      </c>
      <c r="AL1211" t="s">
        <v>1521</v>
      </c>
      <c r="AM1211" t="s">
        <v>67</v>
      </c>
      <c r="AN1211" t="s">
        <v>1548</v>
      </c>
      <c r="AO1211" t="s">
        <v>410</v>
      </c>
      <c r="AP1211" t="s">
        <v>2359</v>
      </c>
    </row>
    <row r="1212" spans="1:42" x14ac:dyDescent="0.25">
      <c r="A1212">
        <v>839</v>
      </c>
      <c r="B1212">
        <v>481</v>
      </c>
      <c r="C1212" s="4">
        <v>44216</v>
      </c>
      <c r="D1212">
        <v>8</v>
      </c>
      <c r="E1212" t="s">
        <v>43</v>
      </c>
      <c r="F1212" t="s">
        <v>54</v>
      </c>
      <c r="G1212" t="s">
        <v>55</v>
      </c>
      <c r="H1212" t="s">
        <v>58</v>
      </c>
      <c r="I1212" s="4">
        <v>43839</v>
      </c>
      <c r="J1212">
        <v>5</v>
      </c>
      <c r="K1212" t="s">
        <v>60</v>
      </c>
      <c r="L1212" s="4">
        <v>43831</v>
      </c>
      <c r="M1212" s="4">
        <v>43921</v>
      </c>
      <c r="N1212">
        <v>2</v>
      </c>
      <c r="O1212" t="s">
        <v>196</v>
      </c>
      <c r="P1212" t="s">
        <v>358</v>
      </c>
      <c r="Q1212">
        <v>2</v>
      </c>
      <c r="R1212" t="s">
        <v>836</v>
      </c>
      <c r="S1212" t="s">
        <v>1373</v>
      </c>
      <c r="T1212" t="s">
        <v>1889</v>
      </c>
      <c r="U1212" t="s">
        <v>2017</v>
      </c>
      <c r="V1212" t="s">
        <v>2057</v>
      </c>
      <c r="W1212">
        <v>337.92</v>
      </c>
      <c r="X1212">
        <v>119.92</v>
      </c>
      <c r="Y1212">
        <v>2</v>
      </c>
      <c r="Z1212" t="s">
        <v>2271</v>
      </c>
      <c r="AA1212" t="s">
        <v>2571</v>
      </c>
      <c r="AF1212" s="4"/>
      <c r="AG1212" s="4"/>
      <c r="AH1212" t="s">
        <v>67</v>
      </c>
      <c r="AI1212" t="s">
        <v>229</v>
      </c>
      <c r="AJ1212" t="s">
        <v>478</v>
      </c>
      <c r="AK1212" t="s">
        <v>1041</v>
      </c>
      <c r="AL1212" t="s">
        <v>1569</v>
      </c>
      <c r="AM1212" t="s">
        <v>69</v>
      </c>
      <c r="AN1212" t="s">
        <v>1548</v>
      </c>
      <c r="AO1212" t="s">
        <v>90</v>
      </c>
      <c r="AP1212" t="s">
        <v>2328</v>
      </c>
    </row>
    <row r="1213" spans="1:42" x14ac:dyDescent="0.25">
      <c r="A1213">
        <v>839</v>
      </c>
      <c r="B1213">
        <v>481</v>
      </c>
      <c r="C1213" s="4">
        <v>44216</v>
      </c>
      <c r="D1213">
        <v>8</v>
      </c>
      <c r="E1213" t="s">
        <v>43</v>
      </c>
      <c r="F1213" t="s">
        <v>54</v>
      </c>
      <c r="G1213" t="s">
        <v>55</v>
      </c>
      <c r="H1213" t="s">
        <v>58</v>
      </c>
      <c r="I1213" s="4">
        <v>43839</v>
      </c>
      <c r="J1213">
        <v>5</v>
      </c>
      <c r="K1213" t="s">
        <v>60</v>
      </c>
      <c r="L1213" s="4">
        <v>43831</v>
      </c>
      <c r="M1213" s="4">
        <v>43921</v>
      </c>
      <c r="N1213">
        <v>2</v>
      </c>
      <c r="O1213" t="s">
        <v>196</v>
      </c>
      <c r="P1213" t="s">
        <v>358</v>
      </c>
      <c r="Q1213">
        <v>2</v>
      </c>
      <c r="R1213" t="s">
        <v>836</v>
      </c>
      <c r="S1213" t="s">
        <v>1373</v>
      </c>
      <c r="T1213" t="s">
        <v>1889</v>
      </c>
      <c r="U1213" t="s">
        <v>2017</v>
      </c>
      <c r="V1213" t="s">
        <v>2057</v>
      </c>
      <c r="W1213">
        <v>337.92</v>
      </c>
      <c r="X1213">
        <v>119.92</v>
      </c>
      <c r="Y1213">
        <v>2</v>
      </c>
      <c r="Z1213" t="s">
        <v>2271</v>
      </c>
      <c r="AA1213" t="s">
        <v>2571</v>
      </c>
      <c r="AF1213" s="4"/>
      <c r="AG1213" s="4"/>
      <c r="AH1213" t="s">
        <v>84</v>
      </c>
      <c r="AI1213" t="s">
        <v>246</v>
      </c>
      <c r="AJ1213" t="s">
        <v>426</v>
      </c>
      <c r="AK1213" t="s">
        <v>988</v>
      </c>
      <c r="AL1213" t="s">
        <v>1521</v>
      </c>
      <c r="AM1213" t="s">
        <v>67</v>
      </c>
      <c r="AN1213" t="s">
        <v>1548</v>
      </c>
      <c r="AO1213" t="s">
        <v>410</v>
      </c>
      <c r="AP1213" t="s">
        <v>2359</v>
      </c>
    </row>
    <row r="1214" spans="1:42" x14ac:dyDescent="0.25">
      <c r="A1214">
        <v>840</v>
      </c>
      <c r="B1214">
        <v>369</v>
      </c>
      <c r="C1214" s="4">
        <v>44217</v>
      </c>
      <c r="D1214">
        <v>2</v>
      </c>
      <c r="E1214" t="s">
        <v>38</v>
      </c>
      <c r="F1214" t="s">
        <v>49</v>
      </c>
      <c r="G1214" t="s">
        <v>56</v>
      </c>
      <c r="H1214" t="s">
        <v>57</v>
      </c>
      <c r="I1214" s="4">
        <v>43590</v>
      </c>
      <c r="J1214">
        <v>3</v>
      </c>
      <c r="L1214" s="4"/>
      <c r="M1214" s="4"/>
      <c r="N1214">
        <v>2</v>
      </c>
      <c r="O1214" t="s">
        <v>156</v>
      </c>
      <c r="P1214" t="s">
        <v>318</v>
      </c>
      <c r="Q1214">
        <v>2</v>
      </c>
      <c r="R1214" t="s">
        <v>837</v>
      </c>
      <c r="S1214" t="s">
        <v>1374</v>
      </c>
      <c r="T1214" t="s">
        <v>1890</v>
      </c>
      <c r="U1214" t="s">
        <v>180</v>
      </c>
      <c r="V1214" t="s">
        <v>2037</v>
      </c>
      <c r="W1214">
        <v>478.93</v>
      </c>
      <c r="X1214">
        <v>64.97</v>
      </c>
      <c r="Y1214">
        <v>2</v>
      </c>
      <c r="Z1214" t="s">
        <v>2211</v>
      </c>
      <c r="AA1214" t="s">
        <v>2500</v>
      </c>
      <c r="AF1214" s="4"/>
      <c r="AG1214" s="4"/>
      <c r="AH1214" t="s">
        <v>86</v>
      </c>
      <c r="AI1214" t="s">
        <v>248</v>
      </c>
      <c r="AJ1214" t="s">
        <v>454</v>
      </c>
      <c r="AK1214" t="s">
        <v>1017</v>
      </c>
      <c r="AL1214" t="s">
        <v>1547</v>
      </c>
      <c r="AM1214" t="s">
        <v>80</v>
      </c>
      <c r="AN1214" t="s">
        <v>1577</v>
      </c>
      <c r="AO1214" t="s">
        <v>547</v>
      </c>
      <c r="AP1214" t="s">
        <v>2354</v>
      </c>
    </row>
    <row r="1215" spans="1:42" x14ac:dyDescent="0.25">
      <c r="A1215">
        <v>840</v>
      </c>
      <c r="B1215">
        <v>369</v>
      </c>
      <c r="C1215" s="4">
        <v>44217</v>
      </c>
      <c r="D1215">
        <v>2</v>
      </c>
      <c r="E1215" t="s">
        <v>38</v>
      </c>
      <c r="F1215" t="s">
        <v>49</v>
      </c>
      <c r="G1215" t="s">
        <v>56</v>
      </c>
      <c r="H1215" t="s">
        <v>57</v>
      </c>
      <c r="I1215" s="4">
        <v>43590</v>
      </c>
      <c r="J1215">
        <v>3</v>
      </c>
      <c r="L1215" s="4"/>
      <c r="M1215" s="4"/>
      <c r="N1215">
        <v>2</v>
      </c>
      <c r="O1215" t="s">
        <v>156</v>
      </c>
      <c r="P1215" t="s">
        <v>318</v>
      </c>
      <c r="Q1215">
        <v>2</v>
      </c>
      <c r="R1215" t="s">
        <v>837</v>
      </c>
      <c r="S1215" t="s">
        <v>1374</v>
      </c>
      <c r="T1215" t="s">
        <v>1890</v>
      </c>
      <c r="U1215" t="s">
        <v>180</v>
      </c>
      <c r="V1215" t="s">
        <v>2037</v>
      </c>
      <c r="W1215">
        <v>478.93</v>
      </c>
      <c r="X1215">
        <v>64.97</v>
      </c>
      <c r="Y1215">
        <v>2</v>
      </c>
      <c r="Z1215" t="s">
        <v>2211</v>
      </c>
      <c r="AA1215" t="s">
        <v>2500</v>
      </c>
      <c r="AF1215" s="4"/>
      <c r="AG1215" s="4"/>
      <c r="AH1215" t="s">
        <v>80</v>
      </c>
      <c r="AI1215" t="s">
        <v>242</v>
      </c>
      <c r="AJ1215" t="s">
        <v>691</v>
      </c>
      <c r="AK1215" t="s">
        <v>1232</v>
      </c>
      <c r="AL1215" t="s">
        <v>1754</v>
      </c>
      <c r="AM1215" t="s">
        <v>69</v>
      </c>
      <c r="AN1215" t="s">
        <v>1548</v>
      </c>
      <c r="AO1215" t="s">
        <v>67</v>
      </c>
      <c r="AP1215" t="s">
        <v>2373</v>
      </c>
    </row>
    <row r="1216" spans="1:42" x14ac:dyDescent="0.25">
      <c r="A1216">
        <v>841</v>
      </c>
      <c r="B1216">
        <v>450</v>
      </c>
      <c r="C1216" s="4">
        <v>44217</v>
      </c>
      <c r="D1216">
        <v>8</v>
      </c>
      <c r="E1216" t="s">
        <v>43</v>
      </c>
      <c r="F1216" t="s">
        <v>54</v>
      </c>
      <c r="G1216" t="s">
        <v>55</v>
      </c>
      <c r="H1216" t="s">
        <v>57</v>
      </c>
      <c r="I1216" s="4">
        <v>43668</v>
      </c>
      <c r="J1216">
        <v>3</v>
      </c>
      <c r="K1216" t="s">
        <v>59</v>
      </c>
      <c r="L1216" s="4">
        <v>43615</v>
      </c>
      <c r="M1216" s="4">
        <v>43830</v>
      </c>
      <c r="N1216">
        <v>1</v>
      </c>
      <c r="O1216" t="s">
        <v>67</v>
      </c>
      <c r="P1216" t="s">
        <v>229</v>
      </c>
      <c r="Q1216">
        <v>1</v>
      </c>
      <c r="R1216" t="s">
        <v>544</v>
      </c>
      <c r="S1216" t="s">
        <v>1105</v>
      </c>
      <c r="T1216" t="s">
        <v>824</v>
      </c>
      <c r="U1216" t="s">
        <v>67</v>
      </c>
      <c r="V1216" t="s">
        <v>1548</v>
      </c>
      <c r="W1216">
        <v>75</v>
      </c>
      <c r="X1216">
        <v>44.97</v>
      </c>
      <c r="Y1216">
        <v>1</v>
      </c>
      <c r="Z1216" t="s">
        <v>90</v>
      </c>
      <c r="AA1216" t="s">
        <v>2328</v>
      </c>
      <c r="AF1216" s="4"/>
      <c r="AG1216" s="4"/>
      <c r="AH1216" t="s">
        <v>67</v>
      </c>
      <c r="AI1216" t="s">
        <v>229</v>
      </c>
      <c r="AJ1216" t="s">
        <v>544</v>
      </c>
      <c r="AK1216" t="s">
        <v>1105</v>
      </c>
      <c r="AL1216" t="s">
        <v>824</v>
      </c>
      <c r="AM1216" t="s">
        <v>67</v>
      </c>
      <c r="AN1216" t="s">
        <v>1548</v>
      </c>
      <c r="AO1216" t="s">
        <v>90</v>
      </c>
      <c r="AP1216" t="s">
        <v>2328</v>
      </c>
    </row>
    <row r="1217" spans="1:42" x14ac:dyDescent="0.25">
      <c r="A1217">
        <v>842</v>
      </c>
      <c r="B1217">
        <v>281</v>
      </c>
      <c r="C1217" s="4">
        <v>44220</v>
      </c>
      <c r="D1217">
        <v>10</v>
      </c>
      <c r="E1217" t="s">
        <v>42</v>
      </c>
      <c r="F1217" t="s">
        <v>53</v>
      </c>
      <c r="G1217" t="s">
        <v>55</v>
      </c>
      <c r="H1217" t="s">
        <v>58</v>
      </c>
      <c r="I1217" s="4">
        <v>43515</v>
      </c>
      <c r="J1217">
        <v>2</v>
      </c>
      <c r="L1217" s="4"/>
      <c r="M1217" s="4"/>
      <c r="N1217">
        <v>1</v>
      </c>
      <c r="O1217" t="s">
        <v>65</v>
      </c>
      <c r="P1217" t="s">
        <v>227</v>
      </c>
      <c r="Q1217">
        <v>1</v>
      </c>
      <c r="R1217" t="s">
        <v>685</v>
      </c>
      <c r="S1217" t="s">
        <v>1227</v>
      </c>
      <c r="T1217" t="s">
        <v>418</v>
      </c>
      <c r="U1217" t="s">
        <v>69</v>
      </c>
      <c r="V1217" t="s">
        <v>1517</v>
      </c>
      <c r="W1217">
        <v>50</v>
      </c>
      <c r="X1217">
        <v>19.989999999999998</v>
      </c>
      <c r="Y1217">
        <v>1</v>
      </c>
      <c r="Z1217" t="s">
        <v>431</v>
      </c>
      <c r="AA1217" t="s">
        <v>2326</v>
      </c>
      <c r="AF1217" s="4"/>
      <c r="AG1217" s="4"/>
      <c r="AH1217" t="s">
        <v>65</v>
      </c>
      <c r="AI1217" t="s">
        <v>227</v>
      </c>
      <c r="AJ1217" t="s">
        <v>685</v>
      </c>
      <c r="AK1217" t="s">
        <v>1227</v>
      </c>
      <c r="AL1217" t="s">
        <v>418</v>
      </c>
      <c r="AM1217" t="s">
        <v>69</v>
      </c>
      <c r="AN1217" t="s">
        <v>1517</v>
      </c>
      <c r="AO1217" t="s">
        <v>431</v>
      </c>
      <c r="AP1217" t="s">
        <v>2326</v>
      </c>
    </row>
    <row r="1218" spans="1:42" x14ac:dyDescent="0.25">
      <c r="A1218">
        <v>843</v>
      </c>
      <c r="B1218">
        <v>353</v>
      </c>
      <c r="C1218" s="4">
        <v>44220</v>
      </c>
      <c r="D1218">
        <v>1</v>
      </c>
      <c r="E1218" t="s">
        <v>39</v>
      </c>
      <c r="F1218" t="s">
        <v>50</v>
      </c>
      <c r="G1218" t="s">
        <v>55</v>
      </c>
      <c r="H1218" t="s">
        <v>57</v>
      </c>
      <c r="I1218" s="4">
        <v>43661</v>
      </c>
      <c r="J1218">
        <v>2</v>
      </c>
      <c r="K1218" t="s">
        <v>60</v>
      </c>
      <c r="L1218" s="4">
        <v>43615</v>
      </c>
      <c r="M1218" s="4">
        <v>43830</v>
      </c>
      <c r="N1218">
        <v>1</v>
      </c>
      <c r="O1218" t="s">
        <v>67</v>
      </c>
      <c r="P1218" t="s">
        <v>229</v>
      </c>
      <c r="Q1218">
        <v>1</v>
      </c>
      <c r="R1218" t="s">
        <v>498</v>
      </c>
      <c r="S1218" t="s">
        <v>1061</v>
      </c>
      <c r="T1218" t="s">
        <v>1513</v>
      </c>
      <c r="U1218" t="s">
        <v>69</v>
      </c>
      <c r="V1218" t="s">
        <v>1562</v>
      </c>
      <c r="W1218">
        <v>29.99</v>
      </c>
      <c r="X1218">
        <v>9.99</v>
      </c>
      <c r="Y1218">
        <v>1</v>
      </c>
      <c r="Z1218" t="s">
        <v>652</v>
      </c>
      <c r="AA1218" t="s">
        <v>2352</v>
      </c>
      <c r="AF1218" s="4"/>
      <c r="AG1218" s="4"/>
      <c r="AH1218" t="s">
        <v>67</v>
      </c>
      <c r="AI1218" t="s">
        <v>229</v>
      </c>
      <c r="AJ1218" t="s">
        <v>498</v>
      </c>
      <c r="AK1218" t="s">
        <v>1061</v>
      </c>
      <c r="AL1218" t="s">
        <v>1513</v>
      </c>
      <c r="AM1218" t="s">
        <v>69</v>
      </c>
      <c r="AN1218" t="s">
        <v>1562</v>
      </c>
      <c r="AO1218" t="s">
        <v>652</v>
      </c>
      <c r="AP1218" t="s">
        <v>2352</v>
      </c>
    </row>
    <row r="1219" spans="1:42" x14ac:dyDescent="0.25">
      <c r="A1219">
        <v>844</v>
      </c>
      <c r="B1219">
        <v>58</v>
      </c>
      <c r="C1219" s="4">
        <v>44221</v>
      </c>
      <c r="D1219">
        <v>6</v>
      </c>
      <c r="E1219" t="s">
        <v>33</v>
      </c>
      <c r="F1219" t="s">
        <v>44</v>
      </c>
      <c r="G1219" t="s">
        <v>55</v>
      </c>
      <c r="H1219" t="s">
        <v>57</v>
      </c>
      <c r="I1219" s="4">
        <v>44129</v>
      </c>
      <c r="J1219">
        <v>10</v>
      </c>
      <c r="K1219" t="s">
        <v>61</v>
      </c>
      <c r="L1219" s="4">
        <v>44055</v>
      </c>
      <c r="M1219" s="4">
        <v>44196</v>
      </c>
      <c r="N1219">
        <v>1</v>
      </c>
      <c r="O1219" t="s">
        <v>78</v>
      </c>
      <c r="P1219" t="s">
        <v>240</v>
      </c>
      <c r="Q1219">
        <v>1</v>
      </c>
      <c r="R1219" t="s">
        <v>402</v>
      </c>
      <c r="S1219" t="s">
        <v>964</v>
      </c>
      <c r="T1219" t="s">
        <v>1498</v>
      </c>
      <c r="U1219" t="s">
        <v>69</v>
      </c>
      <c r="V1219" t="s">
        <v>1548</v>
      </c>
      <c r="W1219">
        <v>78.989999999999995</v>
      </c>
      <c r="X1219">
        <v>14.99</v>
      </c>
      <c r="Y1219">
        <v>1</v>
      </c>
      <c r="Z1219" t="s">
        <v>469</v>
      </c>
      <c r="AA1219" t="s">
        <v>2339</v>
      </c>
      <c r="AF1219" s="4"/>
      <c r="AG1219" s="4"/>
      <c r="AH1219" t="s">
        <v>78</v>
      </c>
      <c r="AI1219" t="s">
        <v>240</v>
      </c>
      <c r="AJ1219" t="s">
        <v>402</v>
      </c>
      <c r="AK1219" t="s">
        <v>964</v>
      </c>
      <c r="AL1219" t="s">
        <v>1498</v>
      </c>
      <c r="AM1219" t="s">
        <v>69</v>
      </c>
      <c r="AN1219" t="s">
        <v>1548</v>
      </c>
      <c r="AO1219" t="s">
        <v>469</v>
      </c>
      <c r="AP1219" t="s">
        <v>2339</v>
      </c>
    </row>
    <row r="1220" spans="1:42" x14ac:dyDescent="0.25">
      <c r="A1220">
        <v>845</v>
      </c>
      <c r="B1220">
        <v>148</v>
      </c>
      <c r="C1220" s="4">
        <v>44221</v>
      </c>
      <c r="D1220">
        <v>10</v>
      </c>
      <c r="E1220" t="s">
        <v>42</v>
      </c>
      <c r="F1220" t="s">
        <v>53</v>
      </c>
      <c r="G1220" t="s">
        <v>55</v>
      </c>
      <c r="H1220" t="s">
        <v>58</v>
      </c>
      <c r="I1220" s="4">
        <v>43653</v>
      </c>
      <c r="J1220">
        <v>1</v>
      </c>
      <c r="K1220" t="s">
        <v>61</v>
      </c>
      <c r="L1220" s="4">
        <v>43615</v>
      </c>
      <c r="M1220" s="4">
        <v>43830</v>
      </c>
      <c r="N1220">
        <v>1</v>
      </c>
      <c r="O1220" t="s">
        <v>84</v>
      </c>
      <c r="P1220" t="s">
        <v>246</v>
      </c>
      <c r="Q1220">
        <v>1</v>
      </c>
      <c r="R1220" t="s">
        <v>687</v>
      </c>
      <c r="S1220" t="s">
        <v>1104</v>
      </c>
      <c r="T1220" t="s">
        <v>1750</v>
      </c>
      <c r="U1220" t="s">
        <v>67</v>
      </c>
      <c r="V1220" t="s">
        <v>1548</v>
      </c>
      <c r="W1220">
        <v>80.97</v>
      </c>
      <c r="X1220">
        <v>44.97</v>
      </c>
      <c r="Y1220">
        <v>1</v>
      </c>
      <c r="Z1220" t="s">
        <v>410</v>
      </c>
      <c r="AA1220" t="s">
        <v>2359</v>
      </c>
      <c r="AF1220" s="4"/>
      <c r="AG1220" s="4"/>
      <c r="AH1220" t="s">
        <v>84</v>
      </c>
      <c r="AI1220" t="s">
        <v>246</v>
      </c>
      <c r="AJ1220" t="s">
        <v>687</v>
      </c>
      <c r="AK1220" t="s">
        <v>1104</v>
      </c>
      <c r="AL1220" t="s">
        <v>1750</v>
      </c>
      <c r="AM1220" t="s">
        <v>67</v>
      </c>
      <c r="AN1220" t="s">
        <v>1548</v>
      </c>
      <c r="AO1220" t="s">
        <v>410</v>
      </c>
      <c r="AP1220" t="s">
        <v>2359</v>
      </c>
    </row>
    <row r="1221" spans="1:42" x14ac:dyDescent="0.25">
      <c r="A1221">
        <v>846</v>
      </c>
      <c r="B1221">
        <v>417</v>
      </c>
      <c r="C1221" s="4">
        <v>44221</v>
      </c>
      <c r="D1221">
        <v>3</v>
      </c>
      <c r="E1221" t="s">
        <v>34</v>
      </c>
      <c r="F1221" t="s">
        <v>45</v>
      </c>
      <c r="G1221" t="s">
        <v>56</v>
      </c>
      <c r="H1221" t="s">
        <v>57</v>
      </c>
      <c r="I1221" s="4">
        <v>43917</v>
      </c>
      <c r="J1221">
        <v>7</v>
      </c>
      <c r="K1221" t="s">
        <v>61</v>
      </c>
      <c r="L1221" s="4">
        <v>43915</v>
      </c>
      <c r="M1221" s="4">
        <v>44012</v>
      </c>
      <c r="N1221">
        <v>1</v>
      </c>
      <c r="O1221" t="s">
        <v>80</v>
      </c>
      <c r="P1221" t="s">
        <v>242</v>
      </c>
      <c r="Q1221">
        <v>1</v>
      </c>
      <c r="R1221" t="s">
        <v>508</v>
      </c>
      <c r="S1221" t="s">
        <v>1071</v>
      </c>
      <c r="T1221" t="s">
        <v>1587</v>
      </c>
      <c r="U1221" t="s">
        <v>69</v>
      </c>
      <c r="V1221" t="s">
        <v>1548</v>
      </c>
      <c r="W1221">
        <v>54.99</v>
      </c>
      <c r="X1221">
        <v>14.99</v>
      </c>
      <c r="Y1221">
        <v>1</v>
      </c>
      <c r="Z1221" t="s">
        <v>79</v>
      </c>
      <c r="AA1221" t="s">
        <v>2349</v>
      </c>
      <c r="AF1221" s="4"/>
      <c r="AG1221" s="4"/>
      <c r="AH1221" t="s">
        <v>80</v>
      </c>
      <c r="AI1221" t="s">
        <v>242</v>
      </c>
      <c r="AJ1221" t="s">
        <v>508</v>
      </c>
      <c r="AK1221" t="s">
        <v>1071</v>
      </c>
      <c r="AL1221" t="s">
        <v>1587</v>
      </c>
      <c r="AM1221" t="s">
        <v>69</v>
      </c>
      <c r="AN1221" t="s">
        <v>1548</v>
      </c>
      <c r="AO1221" t="s">
        <v>79</v>
      </c>
      <c r="AP1221" t="s">
        <v>2349</v>
      </c>
    </row>
    <row r="1222" spans="1:42" x14ac:dyDescent="0.25">
      <c r="A1222">
        <v>847</v>
      </c>
      <c r="B1222">
        <v>323</v>
      </c>
      <c r="C1222" s="4">
        <v>44223</v>
      </c>
      <c r="D1222">
        <v>9</v>
      </c>
      <c r="E1222" t="s">
        <v>41</v>
      </c>
      <c r="F1222" t="s">
        <v>52</v>
      </c>
      <c r="G1222" t="s">
        <v>56</v>
      </c>
      <c r="H1222" t="s">
        <v>58</v>
      </c>
      <c r="I1222" s="4">
        <v>44009</v>
      </c>
      <c r="J1222">
        <v>9</v>
      </c>
      <c r="K1222" t="s">
        <v>59</v>
      </c>
      <c r="L1222" s="4">
        <v>43952</v>
      </c>
      <c r="M1222" s="4">
        <v>44075</v>
      </c>
      <c r="N1222">
        <v>1</v>
      </c>
      <c r="O1222" t="s">
        <v>79</v>
      </c>
      <c r="P1222" t="s">
        <v>241</v>
      </c>
      <c r="Q1222">
        <v>1</v>
      </c>
      <c r="R1222" t="s">
        <v>481</v>
      </c>
      <c r="S1222" t="s">
        <v>1045</v>
      </c>
      <c r="T1222" t="s">
        <v>1573</v>
      </c>
      <c r="U1222" t="s">
        <v>69</v>
      </c>
      <c r="V1222" t="s">
        <v>1548</v>
      </c>
      <c r="W1222">
        <v>99.95</v>
      </c>
      <c r="X1222">
        <v>14.99</v>
      </c>
      <c r="Y1222">
        <v>1</v>
      </c>
      <c r="Z1222" t="s">
        <v>65</v>
      </c>
      <c r="AA1222" t="s">
        <v>2343</v>
      </c>
      <c r="AF1222" s="4"/>
      <c r="AG1222" s="4"/>
      <c r="AH1222" t="s">
        <v>79</v>
      </c>
      <c r="AI1222" t="s">
        <v>241</v>
      </c>
      <c r="AJ1222" t="s">
        <v>481</v>
      </c>
      <c r="AK1222" t="s">
        <v>1045</v>
      </c>
      <c r="AL1222" t="s">
        <v>1573</v>
      </c>
      <c r="AM1222" t="s">
        <v>69</v>
      </c>
      <c r="AN1222" t="s">
        <v>1548</v>
      </c>
      <c r="AO1222" t="s">
        <v>65</v>
      </c>
      <c r="AP1222" t="s">
        <v>2343</v>
      </c>
    </row>
    <row r="1223" spans="1:42" x14ac:dyDescent="0.25">
      <c r="A1223">
        <v>848</v>
      </c>
      <c r="B1223">
        <v>356</v>
      </c>
      <c r="C1223" s="4">
        <v>44223</v>
      </c>
      <c r="D1223">
        <v>4</v>
      </c>
      <c r="E1223" t="s">
        <v>40</v>
      </c>
      <c r="F1223" t="s">
        <v>51</v>
      </c>
      <c r="G1223" t="s">
        <v>56</v>
      </c>
      <c r="H1223" t="s">
        <v>58</v>
      </c>
      <c r="I1223" s="4">
        <v>43725</v>
      </c>
      <c r="J1223">
        <v>3</v>
      </c>
      <c r="K1223" t="s">
        <v>59</v>
      </c>
      <c r="L1223" s="4">
        <v>43615</v>
      </c>
      <c r="M1223" s="4">
        <v>43830</v>
      </c>
      <c r="N1223">
        <v>1</v>
      </c>
      <c r="O1223" t="s">
        <v>80</v>
      </c>
      <c r="P1223" t="s">
        <v>242</v>
      </c>
      <c r="Q1223">
        <v>1</v>
      </c>
      <c r="R1223" t="s">
        <v>548</v>
      </c>
      <c r="S1223" t="s">
        <v>1109</v>
      </c>
      <c r="T1223" t="s">
        <v>1634</v>
      </c>
      <c r="U1223" t="s">
        <v>69</v>
      </c>
      <c r="V1223" t="s">
        <v>1548</v>
      </c>
      <c r="W1223">
        <v>27.98</v>
      </c>
      <c r="X1223">
        <v>14.99</v>
      </c>
      <c r="Y1223">
        <v>1</v>
      </c>
      <c r="Z1223" t="s">
        <v>67</v>
      </c>
      <c r="AA1223" t="s">
        <v>2373</v>
      </c>
      <c r="AF1223" s="4"/>
      <c r="AG1223" s="4"/>
      <c r="AH1223" t="s">
        <v>80</v>
      </c>
      <c r="AI1223" t="s">
        <v>242</v>
      </c>
      <c r="AJ1223" t="s">
        <v>548</v>
      </c>
      <c r="AK1223" t="s">
        <v>1109</v>
      </c>
      <c r="AL1223" t="s">
        <v>1634</v>
      </c>
      <c r="AM1223" t="s">
        <v>69</v>
      </c>
      <c r="AN1223" t="s">
        <v>1548</v>
      </c>
      <c r="AO1223" t="s">
        <v>67</v>
      </c>
      <c r="AP1223" t="s">
        <v>2373</v>
      </c>
    </row>
    <row r="1224" spans="1:42" x14ac:dyDescent="0.25">
      <c r="A1224">
        <v>849</v>
      </c>
      <c r="B1224">
        <v>447</v>
      </c>
      <c r="C1224" s="4">
        <v>44223</v>
      </c>
      <c r="D1224">
        <v>4</v>
      </c>
      <c r="E1224" t="s">
        <v>40</v>
      </c>
      <c r="F1224" t="s">
        <v>51</v>
      </c>
      <c r="G1224" t="s">
        <v>56</v>
      </c>
      <c r="H1224" t="s">
        <v>58</v>
      </c>
      <c r="I1224" s="4">
        <v>43723</v>
      </c>
      <c r="J1224">
        <v>2</v>
      </c>
      <c r="K1224" t="s">
        <v>60</v>
      </c>
      <c r="L1224" s="4">
        <v>43615</v>
      </c>
      <c r="M1224" s="4">
        <v>43830</v>
      </c>
      <c r="N1224">
        <v>2</v>
      </c>
      <c r="O1224" t="s">
        <v>197</v>
      </c>
      <c r="P1224" t="s">
        <v>359</v>
      </c>
      <c r="Q1224">
        <v>2</v>
      </c>
      <c r="R1224" t="s">
        <v>838</v>
      </c>
      <c r="S1224" t="s">
        <v>1375</v>
      </c>
      <c r="T1224" t="s">
        <v>1891</v>
      </c>
      <c r="U1224" t="s">
        <v>2021</v>
      </c>
      <c r="V1224" t="s">
        <v>2068</v>
      </c>
      <c r="W1224">
        <v>697.86</v>
      </c>
      <c r="X1224">
        <v>69.94</v>
      </c>
      <c r="Y1224">
        <v>2</v>
      </c>
      <c r="Z1224" t="s">
        <v>2272</v>
      </c>
      <c r="AA1224" t="s">
        <v>2572</v>
      </c>
      <c r="AF1224" s="4"/>
      <c r="AG1224" s="4"/>
      <c r="AH1224" t="s">
        <v>90</v>
      </c>
      <c r="AI1224" t="s">
        <v>252</v>
      </c>
      <c r="AJ1224" t="s">
        <v>69</v>
      </c>
      <c r="AK1224" t="s">
        <v>1015</v>
      </c>
      <c r="AL1224" t="s">
        <v>1545</v>
      </c>
      <c r="AM1224" t="s">
        <v>80</v>
      </c>
      <c r="AN1224" t="s">
        <v>1562</v>
      </c>
      <c r="AO1224" t="s">
        <v>645</v>
      </c>
      <c r="AP1224" t="s">
        <v>2347</v>
      </c>
    </row>
    <row r="1225" spans="1:42" x14ac:dyDescent="0.25">
      <c r="A1225">
        <v>849</v>
      </c>
      <c r="B1225">
        <v>447</v>
      </c>
      <c r="C1225" s="4">
        <v>44223</v>
      </c>
      <c r="D1225">
        <v>4</v>
      </c>
      <c r="E1225" t="s">
        <v>40</v>
      </c>
      <c r="F1225" t="s">
        <v>51</v>
      </c>
      <c r="G1225" t="s">
        <v>56</v>
      </c>
      <c r="H1225" t="s">
        <v>58</v>
      </c>
      <c r="I1225" s="4">
        <v>43723</v>
      </c>
      <c r="J1225">
        <v>2</v>
      </c>
      <c r="K1225" t="s">
        <v>60</v>
      </c>
      <c r="L1225" s="4">
        <v>43615</v>
      </c>
      <c r="M1225" s="4">
        <v>43830</v>
      </c>
      <c r="N1225">
        <v>2</v>
      </c>
      <c r="O1225" t="s">
        <v>197</v>
      </c>
      <c r="P1225" t="s">
        <v>359</v>
      </c>
      <c r="Q1225">
        <v>2</v>
      </c>
      <c r="R1225" t="s">
        <v>838</v>
      </c>
      <c r="S1225" t="s">
        <v>1375</v>
      </c>
      <c r="T1225" t="s">
        <v>1891</v>
      </c>
      <c r="U1225" t="s">
        <v>2021</v>
      </c>
      <c r="V1225" t="s">
        <v>2068</v>
      </c>
      <c r="W1225">
        <v>697.86</v>
      </c>
      <c r="X1225">
        <v>69.94</v>
      </c>
      <c r="Y1225">
        <v>2</v>
      </c>
      <c r="Z1225" t="s">
        <v>2272</v>
      </c>
      <c r="AA1225" t="s">
        <v>2572</v>
      </c>
      <c r="AF1225" s="4"/>
      <c r="AG1225" s="4"/>
      <c r="AH1225" t="s">
        <v>80</v>
      </c>
      <c r="AI1225" t="s">
        <v>242</v>
      </c>
      <c r="AJ1225" t="s">
        <v>691</v>
      </c>
      <c r="AK1225" t="s">
        <v>1232</v>
      </c>
      <c r="AL1225" t="s">
        <v>1754</v>
      </c>
      <c r="AM1225" t="s">
        <v>69</v>
      </c>
      <c r="AN1225" t="s">
        <v>1548</v>
      </c>
      <c r="AO1225" t="s">
        <v>67</v>
      </c>
      <c r="AP1225" t="s">
        <v>2373</v>
      </c>
    </row>
    <row r="1226" spans="1:42" x14ac:dyDescent="0.25">
      <c r="A1226">
        <v>849</v>
      </c>
      <c r="B1226">
        <v>447</v>
      </c>
      <c r="C1226" s="4">
        <v>44223</v>
      </c>
      <c r="D1226">
        <v>4</v>
      </c>
      <c r="E1226" t="s">
        <v>40</v>
      </c>
      <c r="F1226" t="s">
        <v>51</v>
      </c>
      <c r="G1226" t="s">
        <v>56</v>
      </c>
      <c r="H1226" t="s">
        <v>58</v>
      </c>
      <c r="I1226" s="4">
        <v>43723</v>
      </c>
      <c r="J1226">
        <v>2</v>
      </c>
      <c r="K1226" t="s">
        <v>60</v>
      </c>
      <c r="L1226" s="4">
        <v>43615</v>
      </c>
      <c r="M1226" s="4">
        <v>43830</v>
      </c>
      <c r="N1226">
        <v>2</v>
      </c>
      <c r="O1226" t="s">
        <v>197</v>
      </c>
      <c r="P1226" t="s">
        <v>359</v>
      </c>
      <c r="Q1226">
        <v>2</v>
      </c>
      <c r="R1226" t="s">
        <v>838</v>
      </c>
      <c r="S1226" t="s">
        <v>1375</v>
      </c>
      <c r="T1226" t="s">
        <v>1891</v>
      </c>
      <c r="U1226" t="s">
        <v>2021</v>
      </c>
      <c r="V1226" t="s">
        <v>2068</v>
      </c>
      <c r="W1226">
        <v>697.86</v>
      </c>
      <c r="X1226">
        <v>69.94</v>
      </c>
      <c r="Y1226">
        <v>2</v>
      </c>
      <c r="Z1226" t="s">
        <v>2272</v>
      </c>
      <c r="AA1226" t="s">
        <v>2572</v>
      </c>
      <c r="AF1226" s="4"/>
      <c r="AG1226" s="4"/>
      <c r="AH1226" t="s">
        <v>80</v>
      </c>
      <c r="AI1226" t="s">
        <v>242</v>
      </c>
      <c r="AJ1226" t="s">
        <v>691</v>
      </c>
      <c r="AK1226" t="s">
        <v>1232</v>
      </c>
      <c r="AL1226" t="s">
        <v>1754</v>
      </c>
      <c r="AM1226" t="s">
        <v>69</v>
      </c>
      <c r="AN1226" t="s">
        <v>1548</v>
      </c>
      <c r="AO1226" t="s">
        <v>67</v>
      </c>
      <c r="AP1226" t="s">
        <v>2373</v>
      </c>
    </row>
    <row r="1227" spans="1:42" x14ac:dyDescent="0.25">
      <c r="A1227">
        <v>849</v>
      </c>
      <c r="B1227">
        <v>447</v>
      </c>
      <c r="C1227" s="4">
        <v>44223</v>
      </c>
      <c r="D1227">
        <v>4</v>
      </c>
      <c r="E1227" t="s">
        <v>40</v>
      </c>
      <c r="F1227" t="s">
        <v>51</v>
      </c>
      <c r="G1227" t="s">
        <v>56</v>
      </c>
      <c r="H1227" t="s">
        <v>58</v>
      </c>
      <c r="I1227" s="4">
        <v>43723</v>
      </c>
      <c r="J1227">
        <v>2</v>
      </c>
      <c r="K1227" t="s">
        <v>60</v>
      </c>
      <c r="L1227" s="4">
        <v>43615</v>
      </c>
      <c r="M1227" s="4">
        <v>43830</v>
      </c>
      <c r="N1227">
        <v>2</v>
      </c>
      <c r="O1227" t="s">
        <v>197</v>
      </c>
      <c r="P1227" t="s">
        <v>359</v>
      </c>
      <c r="Q1227">
        <v>2</v>
      </c>
      <c r="R1227" t="s">
        <v>838</v>
      </c>
      <c r="S1227" t="s">
        <v>1375</v>
      </c>
      <c r="T1227" t="s">
        <v>1891</v>
      </c>
      <c r="U1227" t="s">
        <v>2021</v>
      </c>
      <c r="V1227" t="s">
        <v>2068</v>
      </c>
      <c r="W1227">
        <v>697.86</v>
      </c>
      <c r="X1227">
        <v>69.94</v>
      </c>
      <c r="Y1227">
        <v>2</v>
      </c>
      <c r="Z1227" t="s">
        <v>2272</v>
      </c>
      <c r="AA1227" t="s">
        <v>2572</v>
      </c>
      <c r="AF1227" s="4"/>
      <c r="AG1227" s="4"/>
      <c r="AH1227" t="s">
        <v>90</v>
      </c>
      <c r="AI1227" t="s">
        <v>252</v>
      </c>
      <c r="AJ1227" t="s">
        <v>69</v>
      </c>
      <c r="AK1227" t="s">
        <v>1015</v>
      </c>
      <c r="AL1227" t="s">
        <v>1545</v>
      </c>
      <c r="AM1227" t="s">
        <v>80</v>
      </c>
      <c r="AN1227" t="s">
        <v>1562</v>
      </c>
      <c r="AO1227" t="s">
        <v>645</v>
      </c>
      <c r="AP1227" t="s">
        <v>2347</v>
      </c>
    </row>
    <row r="1228" spans="1:42" x14ac:dyDescent="0.25">
      <c r="A1228">
        <v>850</v>
      </c>
      <c r="B1228">
        <v>19</v>
      </c>
      <c r="C1228" s="4">
        <v>44225</v>
      </c>
      <c r="D1228">
        <v>4</v>
      </c>
      <c r="E1228" t="s">
        <v>40</v>
      </c>
      <c r="F1228" t="s">
        <v>51</v>
      </c>
      <c r="G1228" t="s">
        <v>55</v>
      </c>
      <c r="H1228" t="s">
        <v>58</v>
      </c>
      <c r="I1228" s="4">
        <v>43739</v>
      </c>
      <c r="J1228">
        <v>3</v>
      </c>
      <c r="K1228" t="s">
        <v>59</v>
      </c>
      <c r="L1228" s="4">
        <v>43615</v>
      </c>
      <c r="M1228" s="4">
        <v>43830</v>
      </c>
      <c r="N1228">
        <v>1</v>
      </c>
      <c r="O1228" t="s">
        <v>84</v>
      </c>
      <c r="P1228" t="s">
        <v>246</v>
      </c>
      <c r="Q1228">
        <v>1</v>
      </c>
      <c r="R1228" t="s">
        <v>438</v>
      </c>
      <c r="S1228" t="s">
        <v>1000</v>
      </c>
      <c r="T1228" t="s">
        <v>1532</v>
      </c>
      <c r="U1228" t="s">
        <v>69</v>
      </c>
      <c r="V1228" t="s">
        <v>1548</v>
      </c>
      <c r="W1228">
        <v>133.99</v>
      </c>
      <c r="X1228">
        <v>14.99</v>
      </c>
      <c r="Y1228">
        <v>1</v>
      </c>
      <c r="Z1228" t="s">
        <v>645</v>
      </c>
      <c r="AA1228" t="s">
        <v>2347</v>
      </c>
      <c r="AF1228" s="4"/>
      <c r="AG1228" s="4"/>
      <c r="AH1228" t="s">
        <v>84</v>
      </c>
      <c r="AI1228" t="s">
        <v>246</v>
      </c>
      <c r="AJ1228" t="s">
        <v>438</v>
      </c>
      <c r="AK1228" t="s">
        <v>1000</v>
      </c>
      <c r="AL1228" t="s">
        <v>1532</v>
      </c>
      <c r="AM1228" t="s">
        <v>69</v>
      </c>
      <c r="AN1228" t="s">
        <v>1548</v>
      </c>
      <c r="AO1228" t="s">
        <v>645</v>
      </c>
      <c r="AP1228" t="s">
        <v>2347</v>
      </c>
    </row>
    <row r="1229" spans="1:42" x14ac:dyDescent="0.25">
      <c r="A1229">
        <v>851</v>
      </c>
      <c r="B1229">
        <v>201</v>
      </c>
      <c r="C1229" s="4">
        <v>44226</v>
      </c>
      <c r="D1229">
        <v>7</v>
      </c>
      <c r="E1229" t="s">
        <v>35</v>
      </c>
      <c r="F1229" t="s">
        <v>46</v>
      </c>
      <c r="G1229" t="s">
        <v>55</v>
      </c>
      <c r="H1229" t="s">
        <v>58</v>
      </c>
      <c r="I1229" s="4">
        <v>43728</v>
      </c>
      <c r="J1229">
        <v>1</v>
      </c>
      <c r="K1229" t="s">
        <v>61</v>
      </c>
      <c r="L1229" s="4">
        <v>43615</v>
      </c>
      <c r="M1229" s="4">
        <v>43830</v>
      </c>
      <c r="N1229">
        <v>2</v>
      </c>
      <c r="O1229" t="s">
        <v>198</v>
      </c>
      <c r="P1229" t="s">
        <v>360</v>
      </c>
      <c r="Q1229">
        <v>2</v>
      </c>
      <c r="R1229" t="s">
        <v>839</v>
      </c>
      <c r="S1229" t="s">
        <v>1376</v>
      </c>
      <c r="T1229" t="s">
        <v>1892</v>
      </c>
      <c r="U1229" t="s">
        <v>2022</v>
      </c>
      <c r="V1229" t="s">
        <v>2069</v>
      </c>
      <c r="W1229">
        <v>169.94</v>
      </c>
      <c r="X1229">
        <v>139.94</v>
      </c>
      <c r="Y1229">
        <v>2</v>
      </c>
      <c r="Z1229" t="s">
        <v>2273</v>
      </c>
      <c r="AA1229" t="s">
        <v>2573</v>
      </c>
      <c r="AF1229" s="4"/>
      <c r="AG1229" s="4"/>
      <c r="AH1229" t="s">
        <v>70</v>
      </c>
      <c r="AI1229" t="s">
        <v>232</v>
      </c>
      <c r="AJ1229" t="s">
        <v>394</v>
      </c>
      <c r="AK1229" t="s">
        <v>956</v>
      </c>
      <c r="AL1229" t="s">
        <v>1490</v>
      </c>
      <c r="AM1229" t="s">
        <v>69</v>
      </c>
      <c r="AN1229" t="s">
        <v>1517</v>
      </c>
      <c r="AO1229" t="s">
        <v>432</v>
      </c>
      <c r="AP1229" t="s">
        <v>2331</v>
      </c>
    </row>
    <row r="1230" spans="1:42" x14ac:dyDescent="0.25">
      <c r="A1230">
        <v>851</v>
      </c>
      <c r="B1230">
        <v>201</v>
      </c>
      <c r="C1230" s="4">
        <v>44226</v>
      </c>
      <c r="D1230">
        <v>7</v>
      </c>
      <c r="E1230" t="s">
        <v>35</v>
      </c>
      <c r="F1230" t="s">
        <v>46</v>
      </c>
      <c r="G1230" t="s">
        <v>55</v>
      </c>
      <c r="H1230" t="s">
        <v>58</v>
      </c>
      <c r="I1230" s="4">
        <v>43728</v>
      </c>
      <c r="J1230">
        <v>1</v>
      </c>
      <c r="K1230" t="s">
        <v>61</v>
      </c>
      <c r="L1230" s="4">
        <v>43615</v>
      </c>
      <c r="M1230" s="4">
        <v>43830</v>
      </c>
      <c r="N1230">
        <v>2</v>
      </c>
      <c r="O1230" t="s">
        <v>198</v>
      </c>
      <c r="P1230" t="s">
        <v>360</v>
      </c>
      <c r="Q1230">
        <v>2</v>
      </c>
      <c r="R1230" t="s">
        <v>839</v>
      </c>
      <c r="S1230" t="s">
        <v>1376</v>
      </c>
      <c r="T1230" t="s">
        <v>1892</v>
      </c>
      <c r="U1230" t="s">
        <v>2022</v>
      </c>
      <c r="V1230" t="s">
        <v>2069</v>
      </c>
      <c r="W1230">
        <v>169.94</v>
      </c>
      <c r="X1230">
        <v>139.94</v>
      </c>
      <c r="Y1230">
        <v>2</v>
      </c>
      <c r="Z1230" t="s">
        <v>2273</v>
      </c>
      <c r="AA1230" t="s">
        <v>2573</v>
      </c>
      <c r="AF1230" s="4"/>
      <c r="AG1230" s="4"/>
      <c r="AH1230" t="s">
        <v>70</v>
      </c>
      <c r="AI1230" t="s">
        <v>232</v>
      </c>
      <c r="AJ1230" t="s">
        <v>394</v>
      </c>
      <c r="AK1230" t="s">
        <v>956</v>
      </c>
      <c r="AL1230" t="s">
        <v>1490</v>
      </c>
      <c r="AM1230" t="s">
        <v>69</v>
      </c>
      <c r="AN1230" t="s">
        <v>1517</v>
      </c>
      <c r="AO1230" t="s">
        <v>432</v>
      </c>
      <c r="AP1230" t="s">
        <v>2331</v>
      </c>
    </row>
    <row r="1231" spans="1:42" x14ac:dyDescent="0.25">
      <c r="A1231">
        <v>851</v>
      </c>
      <c r="B1231">
        <v>201</v>
      </c>
      <c r="C1231" s="4">
        <v>44226</v>
      </c>
      <c r="D1231">
        <v>7</v>
      </c>
      <c r="E1231" t="s">
        <v>35</v>
      </c>
      <c r="F1231" t="s">
        <v>46</v>
      </c>
      <c r="G1231" t="s">
        <v>55</v>
      </c>
      <c r="H1231" t="s">
        <v>58</v>
      </c>
      <c r="I1231" s="4">
        <v>43728</v>
      </c>
      <c r="J1231">
        <v>1</v>
      </c>
      <c r="K1231" t="s">
        <v>61</v>
      </c>
      <c r="L1231" s="4">
        <v>43615</v>
      </c>
      <c r="M1231" s="4">
        <v>43830</v>
      </c>
      <c r="N1231">
        <v>2</v>
      </c>
      <c r="O1231" t="s">
        <v>198</v>
      </c>
      <c r="P1231" t="s">
        <v>360</v>
      </c>
      <c r="Q1231">
        <v>2</v>
      </c>
      <c r="R1231" t="s">
        <v>839</v>
      </c>
      <c r="S1231" t="s">
        <v>1376</v>
      </c>
      <c r="T1231" t="s">
        <v>1892</v>
      </c>
      <c r="U1231" t="s">
        <v>2022</v>
      </c>
      <c r="V1231" t="s">
        <v>2069</v>
      </c>
      <c r="W1231">
        <v>169.94</v>
      </c>
      <c r="X1231">
        <v>139.94</v>
      </c>
      <c r="Y1231">
        <v>2</v>
      </c>
      <c r="Z1231" t="s">
        <v>2273</v>
      </c>
      <c r="AA1231" t="s">
        <v>2573</v>
      </c>
      <c r="AF1231" s="4"/>
      <c r="AG1231" s="4"/>
      <c r="AH1231" t="s">
        <v>86</v>
      </c>
      <c r="AI1231" t="s">
        <v>248</v>
      </c>
      <c r="AJ1231" t="s">
        <v>872</v>
      </c>
      <c r="AK1231" t="s">
        <v>1409</v>
      </c>
      <c r="AL1231" t="s">
        <v>1924</v>
      </c>
      <c r="AM1231" t="s">
        <v>80</v>
      </c>
      <c r="AN1231" t="s">
        <v>1577</v>
      </c>
      <c r="AO1231" t="s">
        <v>530</v>
      </c>
      <c r="AP1231" t="s">
        <v>2367</v>
      </c>
    </row>
    <row r="1232" spans="1:42" x14ac:dyDescent="0.25">
      <c r="A1232">
        <v>851</v>
      </c>
      <c r="B1232">
        <v>201</v>
      </c>
      <c r="C1232" s="4">
        <v>44226</v>
      </c>
      <c r="D1232">
        <v>7</v>
      </c>
      <c r="E1232" t="s">
        <v>35</v>
      </c>
      <c r="F1232" t="s">
        <v>46</v>
      </c>
      <c r="G1232" t="s">
        <v>55</v>
      </c>
      <c r="H1232" t="s">
        <v>58</v>
      </c>
      <c r="I1232" s="4">
        <v>43728</v>
      </c>
      <c r="J1232">
        <v>1</v>
      </c>
      <c r="K1232" t="s">
        <v>61</v>
      </c>
      <c r="L1232" s="4">
        <v>43615</v>
      </c>
      <c r="M1232" s="4">
        <v>43830</v>
      </c>
      <c r="N1232">
        <v>2</v>
      </c>
      <c r="O1232" t="s">
        <v>198</v>
      </c>
      <c r="P1232" t="s">
        <v>360</v>
      </c>
      <c r="Q1232">
        <v>2</v>
      </c>
      <c r="R1232" t="s">
        <v>839</v>
      </c>
      <c r="S1232" t="s">
        <v>1376</v>
      </c>
      <c r="T1232" t="s">
        <v>1892</v>
      </c>
      <c r="U1232" t="s">
        <v>2022</v>
      </c>
      <c r="V1232" t="s">
        <v>2069</v>
      </c>
      <c r="W1232">
        <v>169.94</v>
      </c>
      <c r="X1232">
        <v>139.94</v>
      </c>
      <c r="Y1232">
        <v>2</v>
      </c>
      <c r="Z1232" t="s">
        <v>2273</v>
      </c>
      <c r="AA1232" t="s">
        <v>2573</v>
      </c>
      <c r="AF1232" s="4"/>
      <c r="AG1232" s="4"/>
      <c r="AH1232" t="s">
        <v>86</v>
      </c>
      <c r="AI1232" t="s">
        <v>248</v>
      </c>
      <c r="AJ1232" t="s">
        <v>872</v>
      </c>
      <c r="AK1232" t="s">
        <v>1409</v>
      </c>
      <c r="AL1232" t="s">
        <v>1924</v>
      </c>
      <c r="AM1232" t="s">
        <v>80</v>
      </c>
      <c r="AN1232" t="s">
        <v>1577</v>
      </c>
      <c r="AO1232" t="s">
        <v>530</v>
      </c>
      <c r="AP1232" t="s">
        <v>2367</v>
      </c>
    </row>
    <row r="1233" spans="1:42" x14ac:dyDescent="0.25">
      <c r="A1233">
        <v>852</v>
      </c>
      <c r="B1233">
        <v>391</v>
      </c>
      <c r="C1233" s="4">
        <v>44226</v>
      </c>
      <c r="D1233">
        <v>4</v>
      </c>
      <c r="E1233" t="s">
        <v>40</v>
      </c>
      <c r="F1233" t="s">
        <v>51</v>
      </c>
      <c r="G1233" t="s">
        <v>55</v>
      </c>
      <c r="H1233" t="s">
        <v>58</v>
      </c>
      <c r="I1233" s="4">
        <v>43689</v>
      </c>
      <c r="J1233">
        <v>2</v>
      </c>
      <c r="K1233" t="s">
        <v>60</v>
      </c>
      <c r="L1233" s="4">
        <v>43615</v>
      </c>
      <c r="M1233" s="4">
        <v>43830</v>
      </c>
      <c r="N1233">
        <v>2</v>
      </c>
      <c r="O1233" t="s">
        <v>128</v>
      </c>
      <c r="P1233" t="s">
        <v>290</v>
      </c>
      <c r="Q1233">
        <v>2</v>
      </c>
      <c r="R1233" t="s">
        <v>840</v>
      </c>
      <c r="S1233" t="s">
        <v>1377</v>
      </c>
      <c r="T1233" t="s">
        <v>1893</v>
      </c>
      <c r="U1233" t="s">
        <v>71</v>
      </c>
      <c r="V1233" t="s">
        <v>2039</v>
      </c>
      <c r="W1233">
        <v>98.69</v>
      </c>
      <c r="X1233">
        <v>24.98</v>
      </c>
      <c r="Y1233">
        <v>2</v>
      </c>
      <c r="Z1233" t="s">
        <v>2274</v>
      </c>
      <c r="AA1233" t="s">
        <v>2574</v>
      </c>
      <c r="AF1233" s="4"/>
      <c r="AG1233" s="4"/>
      <c r="AH1233" t="s">
        <v>90</v>
      </c>
      <c r="AI1233" t="s">
        <v>252</v>
      </c>
      <c r="AJ1233" t="s">
        <v>907</v>
      </c>
      <c r="AK1233" t="s">
        <v>1443</v>
      </c>
      <c r="AL1233" t="s">
        <v>1956</v>
      </c>
      <c r="AM1233" t="s">
        <v>69</v>
      </c>
      <c r="AN1233" t="s">
        <v>1562</v>
      </c>
      <c r="AO1233" t="s">
        <v>645</v>
      </c>
      <c r="AP1233" t="s">
        <v>2347</v>
      </c>
    </row>
    <row r="1234" spans="1:42" x14ac:dyDescent="0.25">
      <c r="A1234">
        <v>852</v>
      </c>
      <c r="B1234">
        <v>391</v>
      </c>
      <c r="C1234" s="4">
        <v>44226</v>
      </c>
      <c r="D1234">
        <v>4</v>
      </c>
      <c r="E1234" t="s">
        <v>40</v>
      </c>
      <c r="F1234" t="s">
        <v>51</v>
      </c>
      <c r="G1234" t="s">
        <v>55</v>
      </c>
      <c r="H1234" t="s">
        <v>58</v>
      </c>
      <c r="I1234" s="4">
        <v>43689</v>
      </c>
      <c r="J1234">
        <v>2</v>
      </c>
      <c r="K1234" t="s">
        <v>60</v>
      </c>
      <c r="L1234" s="4">
        <v>43615</v>
      </c>
      <c r="M1234" s="4">
        <v>43830</v>
      </c>
      <c r="N1234">
        <v>2</v>
      </c>
      <c r="O1234" t="s">
        <v>128</v>
      </c>
      <c r="P1234" t="s">
        <v>290</v>
      </c>
      <c r="Q1234">
        <v>2</v>
      </c>
      <c r="R1234" t="s">
        <v>840</v>
      </c>
      <c r="S1234" t="s">
        <v>1377</v>
      </c>
      <c r="T1234" t="s">
        <v>1893</v>
      </c>
      <c r="U1234" t="s">
        <v>71</v>
      </c>
      <c r="V1234" t="s">
        <v>2039</v>
      </c>
      <c r="W1234">
        <v>98.69</v>
      </c>
      <c r="X1234">
        <v>24.98</v>
      </c>
      <c r="Y1234">
        <v>2</v>
      </c>
      <c r="Z1234" t="s">
        <v>2274</v>
      </c>
      <c r="AA1234" t="s">
        <v>2574</v>
      </c>
      <c r="AF1234" s="4"/>
      <c r="AG1234" s="4"/>
      <c r="AH1234" t="s">
        <v>80</v>
      </c>
      <c r="AI1234" t="s">
        <v>242</v>
      </c>
      <c r="AJ1234" t="s">
        <v>404</v>
      </c>
      <c r="AK1234" t="s">
        <v>966</v>
      </c>
      <c r="AL1234" t="s">
        <v>1499</v>
      </c>
      <c r="AM1234" t="s">
        <v>69</v>
      </c>
      <c r="AN1234" t="s">
        <v>1548</v>
      </c>
      <c r="AO1234" t="s">
        <v>70</v>
      </c>
      <c r="AP1234" t="s">
        <v>2341</v>
      </c>
    </row>
    <row r="1235" spans="1:42" x14ac:dyDescent="0.25">
      <c r="A1235">
        <v>853</v>
      </c>
      <c r="B1235">
        <v>408</v>
      </c>
      <c r="C1235" s="4">
        <v>44226</v>
      </c>
      <c r="D1235">
        <v>9</v>
      </c>
      <c r="E1235" t="s">
        <v>41</v>
      </c>
      <c r="F1235" t="s">
        <v>52</v>
      </c>
      <c r="G1235" t="s">
        <v>55</v>
      </c>
      <c r="H1235" t="s">
        <v>57</v>
      </c>
      <c r="I1235" s="4">
        <v>43674</v>
      </c>
      <c r="J1235">
        <v>3</v>
      </c>
      <c r="K1235" t="s">
        <v>59</v>
      </c>
      <c r="L1235" s="4">
        <v>43615</v>
      </c>
      <c r="M1235" s="4">
        <v>43830</v>
      </c>
      <c r="N1235">
        <v>1</v>
      </c>
      <c r="O1235" t="s">
        <v>80</v>
      </c>
      <c r="P1235" t="s">
        <v>242</v>
      </c>
      <c r="Q1235">
        <v>1</v>
      </c>
      <c r="R1235" t="s">
        <v>811</v>
      </c>
      <c r="S1235" t="s">
        <v>1193</v>
      </c>
      <c r="T1235" t="s">
        <v>1526</v>
      </c>
      <c r="U1235" t="s">
        <v>80</v>
      </c>
      <c r="V1235" t="s">
        <v>1548</v>
      </c>
      <c r="W1235">
        <v>69.98</v>
      </c>
      <c r="X1235">
        <v>29.98</v>
      </c>
      <c r="Y1235">
        <v>1</v>
      </c>
      <c r="Z1235" t="s">
        <v>79</v>
      </c>
      <c r="AA1235" t="s">
        <v>2349</v>
      </c>
      <c r="AF1235" s="4"/>
      <c r="AG1235" s="4"/>
      <c r="AH1235" t="s">
        <v>80</v>
      </c>
      <c r="AI1235" t="s">
        <v>242</v>
      </c>
      <c r="AJ1235" t="s">
        <v>811</v>
      </c>
      <c r="AK1235" t="s">
        <v>1193</v>
      </c>
      <c r="AL1235" t="s">
        <v>1526</v>
      </c>
      <c r="AM1235" t="s">
        <v>80</v>
      </c>
      <c r="AN1235" t="s">
        <v>1548</v>
      </c>
      <c r="AO1235" t="s">
        <v>79</v>
      </c>
      <c r="AP1235" t="s">
        <v>2349</v>
      </c>
    </row>
    <row r="1236" spans="1:42" x14ac:dyDescent="0.25">
      <c r="A1236">
        <v>854</v>
      </c>
      <c r="B1236">
        <v>249</v>
      </c>
      <c r="C1236" s="4">
        <v>44227</v>
      </c>
      <c r="D1236">
        <v>1</v>
      </c>
      <c r="E1236" t="s">
        <v>39</v>
      </c>
      <c r="F1236" t="s">
        <v>50</v>
      </c>
      <c r="G1236" t="s">
        <v>55</v>
      </c>
      <c r="H1236" t="s">
        <v>57</v>
      </c>
      <c r="I1236" s="4">
        <v>43653</v>
      </c>
      <c r="J1236">
        <v>1</v>
      </c>
      <c r="K1236" t="s">
        <v>61</v>
      </c>
      <c r="L1236" s="4">
        <v>43615</v>
      </c>
      <c r="M1236" s="4">
        <v>43830</v>
      </c>
      <c r="N1236">
        <v>2</v>
      </c>
      <c r="O1236" t="s">
        <v>199</v>
      </c>
      <c r="P1236" t="s">
        <v>361</v>
      </c>
      <c r="Q1236">
        <v>2</v>
      </c>
      <c r="R1236" t="s">
        <v>841</v>
      </c>
      <c r="S1236" t="s">
        <v>1378</v>
      </c>
      <c r="T1236" t="s">
        <v>1894</v>
      </c>
      <c r="U1236" t="s">
        <v>207</v>
      </c>
      <c r="V1236" t="s">
        <v>2070</v>
      </c>
      <c r="W1236">
        <v>287.95999999999998</v>
      </c>
      <c r="X1236">
        <v>69.959999999999994</v>
      </c>
      <c r="Y1236">
        <v>2</v>
      </c>
      <c r="Z1236" t="s">
        <v>2275</v>
      </c>
      <c r="AA1236" t="s">
        <v>2575</v>
      </c>
      <c r="AF1236" s="4"/>
      <c r="AG1236" s="4"/>
      <c r="AH1236" t="s">
        <v>70</v>
      </c>
      <c r="AI1236" t="s">
        <v>232</v>
      </c>
      <c r="AJ1236" t="s">
        <v>719</v>
      </c>
      <c r="AK1236" t="s">
        <v>1261</v>
      </c>
      <c r="AL1236" t="s">
        <v>1779</v>
      </c>
      <c r="AM1236" t="s">
        <v>69</v>
      </c>
      <c r="AN1236" t="s">
        <v>1548</v>
      </c>
      <c r="AO1236" t="s">
        <v>432</v>
      </c>
      <c r="AP1236" t="s">
        <v>2331</v>
      </c>
    </row>
    <row r="1237" spans="1:42" x14ac:dyDescent="0.25">
      <c r="A1237">
        <v>854</v>
      </c>
      <c r="B1237">
        <v>249</v>
      </c>
      <c r="C1237" s="4">
        <v>44227</v>
      </c>
      <c r="D1237">
        <v>1</v>
      </c>
      <c r="E1237" t="s">
        <v>39</v>
      </c>
      <c r="F1237" t="s">
        <v>50</v>
      </c>
      <c r="G1237" t="s">
        <v>55</v>
      </c>
      <c r="H1237" t="s">
        <v>57</v>
      </c>
      <c r="I1237" s="4">
        <v>43653</v>
      </c>
      <c r="J1237">
        <v>1</v>
      </c>
      <c r="K1237" t="s">
        <v>61</v>
      </c>
      <c r="L1237" s="4">
        <v>43615</v>
      </c>
      <c r="M1237" s="4">
        <v>43830</v>
      </c>
      <c r="N1237">
        <v>2</v>
      </c>
      <c r="O1237" t="s">
        <v>199</v>
      </c>
      <c r="P1237" t="s">
        <v>361</v>
      </c>
      <c r="Q1237">
        <v>2</v>
      </c>
      <c r="R1237" t="s">
        <v>841</v>
      </c>
      <c r="S1237" t="s">
        <v>1378</v>
      </c>
      <c r="T1237" t="s">
        <v>1894</v>
      </c>
      <c r="U1237" t="s">
        <v>207</v>
      </c>
      <c r="V1237" t="s">
        <v>2070</v>
      </c>
      <c r="W1237">
        <v>287.95999999999998</v>
      </c>
      <c r="X1237">
        <v>69.959999999999994</v>
      </c>
      <c r="Y1237">
        <v>2</v>
      </c>
      <c r="Z1237" t="s">
        <v>2275</v>
      </c>
      <c r="AA1237" t="s">
        <v>2575</v>
      </c>
      <c r="AF1237" s="4"/>
      <c r="AG1237" s="4"/>
      <c r="AH1237" t="s">
        <v>69</v>
      </c>
      <c r="AI1237" t="s">
        <v>231</v>
      </c>
      <c r="AJ1237" t="s">
        <v>720</v>
      </c>
      <c r="AK1237" t="s">
        <v>1262</v>
      </c>
      <c r="AL1237" t="s">
        <v>1780</v>
      </c>
      <c r="AM1237" t="s">
        <v>69</v>
      </c>
      <c r="AN1237" t="s">
        <v>1517</v>
      </c>
      <c r="AO1237" t="s">
        <v>67</v>
      </c>
      <c r="AP1237" t="s">
        <v>2373</v>
      </c>
    </row>
    <row r="1238" spans="1:42" x14ac:dyDescent="0.25">
      <c r="A1238">
        <v>854</v>
      </c>
      <c r="B1238">
        <v>249</v>
      </c>
      <c r="C1238" s="4">
        <v>44227</v>
      </c>
      <c r="D1238">
        <v>1</v>
      </c>
      <c r="E1238" t="s">
        <v>39</v>
      </c>
      <c r="F1238" t="s">
        <v>50</v>
      </c>
      <c r="G1238" t="s">
        <v>55</v>
      </c>
      <c r="H1238" t="s">
        <v>57</v>
      </c>
      <c r="I1238" s="4">
        <v>43653</v>
      </c>
      <c r="J1238">
        <v>1</v>
      </c>
      <c r="K1238" t="s">
        <v>61</v>
      </c>
      <c r="L1238" s="4">
        <v>43615</v>
      </c>
      <c r="M1238" s="4">
        <v>43830</v>
      </c>
      <c r="N1238">
        <v>2</v>
      </c>
      <c r="O1238" t="s">
        <v>199</v>
      </c>
      <c r="P1238" t="s">
        <v>361</v>
      </c>
      <c r="Q1238">
        <v>2</v>
      </c>
      <c r="R1238" t="s">
        <v>841</v>
      </c>
      <c r="S1238" t="s">
        <v>1378</v>
      </c>
      <c r="T1238" t="s">
        <v>1894</v>
      </c>
      <c r="U1238" t="s">
        <v>207</v>
      </c>
      <c r="V1238" t="s">
        <v>2070</v>
      </c>
      <c r="W1238">
        <v>287.95999999999998</v>
      </c>
      <c r="X1238">
        <v>69.959999999999994</v>
      </c>
      <c r="Y1238">
        <v>2</v>
      </c>
      <c r="Z1238" t="s">
        <v>2275</v>
      </c>
      <c r="AA1238" t="s">
        <v>2575</v>
      </c>
      <c r="AF1238" s="4"/>
      <c r="AG1238" s="4"/>
      <c r="AH1238" t="s">
        <v>69</v>
      </c>
      <c r="AI1238" t="s">
        <v>231</v>
      </c>
      <c r="AJ1238" t="s">
        <v>720</v>
      </c>
      <c r="AK1238" t="s">
        <v>1262</v>
      </c>
      <c r="AL1238" t="s">
        <v>1780</v>
      </c>
      <c r="AM1238" t="s">
        <v>69</v>
      </c>
      <c r="AN1238" t="s">
        <v>1517</v>
      </c>
      <c r="AO1238" t="s">
        <v>67</v>
      </c>
      <c r="AP1238" t="s">
        <v>2373</v>
      </c>
    </row>
    <row r="1239" spans="1:42" x14ac:dyDescent="0.25">
      <c r="A1239">
        <v>854</v>
      </c>
      <c r="B1239">
        <v>249</v>
      </c>
      <c r="C1239" s="4">
        <v>44227</v>
      </c>
      <c r="D1239">
        <v>1</v>
      </c>
      <c r="E1239" t="s">
        <v>39</v>
      </c>
      <c r="F1239" t="s">
        <v>50</v>
      </c>
      <c r="G1239" t="s">
        <v>55</v>
      </c>
      <c r="H1239" t="s">
        <v>57</v>
      </c>
      <c r="I1239" s="4">
        <v>43653</v>
      </c>
      <c r="J1239">
        <v>1</v>
      </c>
      <c r="K1239" t="s">
        <v>61</v>
      </c>
      <c r="L1239" s="4">
        <v>43615</v>
      </c>
      <c r="M1239" s="4">
        <v>43830</v>
      </c>
      <c r="N1239">
        <v>2</v>
      </c>
      <c r="O1239" t="s">
        <v>199</v>
      </c>
      <c r="P1239" t="s">
        <v>361</v>
      </c>
      <c r="Q1239">
        <v>2</v>
      </c>
      <c r="R1239" t="s">
        <v>841</v>
      </c>
      <c r="S1239" t="s">
        <v>1378</v>
      </c>
      <c r="T1239" t="s">
        <v>1894</v>
      </c>
      <c r="U1239" t="s">
        <v>207</v>
      </c>
      <c r="V1239" t="s">
        <v>2070</v>
      </c>
      <c r="W1239">
        <v>287.95999999999998</v>
      </c>
      <c r="X1239">
        <v>69.959999999999994</v>
      </c>
      <c r="Y1239">
        <v>2</v>
      </c>
      <c r="Z1239" t="s">
        <v>2275</v>
      </c>
      <c r="AA1239" t="s">
        <v>2575</v>
      </c>
      <c r="AF1239" s="4"/>
      <c r="AG1239" s="4"/>
      <c r="AH1239" t="s">
        <v>70</v>
      </c>
      <c r="AI1239" t="s">
        <v>232</v>
      </c>
      <c r="AJ1239" t="s">
        <v>719</v>
      </c>
      <c r="AK1239" t="s">
        <v>1261</v>
      </c>
      <c r="AL1239" t="s">
        <v>1779</v>
      </c>
      <c r="AM1239" t="s">
        <v>69</v>
      </c>
      <c r="AN1239" t="s">
        <v>1548</v>
      </c>
      <c r="AO1239" t="s">
        <v>432</v>
      </c>
      <c r="AP1239" t="s">
        <v>2331</v>
      </c>
    </row>
    <row r="1240" spans="1:42" x14ac:dyDescent="0.25">
      <c r="A1240">
        <v>855</v>
      </c>
      <c r="B1240">
        <v>160</v>
      </c>
      <c r="C1240" s="4">
        <v>44228</v>
      </c>
      <c r="D1240">
        <v>1</v>
      </c>
      <c r="E1240" t="s">
        <v>39</v>
      </c>
      <c r="F1240" t="s">
        <v>50</v>
      </c>
      <c r="G1240" t="s">
        <v>56</v>
      </c>
      <c r="H1240" t="s">
        <v>58</v>
      </c>
      <c r="I1240" s="4">
        <v>43834</v>
      </c>
      <c r="J1240">
        <v>15</v>
      </c>
      <c r="K1240" t="s">
        <v>62</v>
      </c>
      <c r="L1240" s="4">
        <v>43615</v>
      </c>
      <c r="M1240" s="4">
        <v>44413</v>
      </c>
      <c r="N1240">
        <v>1</v>
      </c>
      <c r="O1240" t="s">
        <v>79</v>
      </c>
      <c r="P1240" t="s">
        <v>241</v>
      </c>
      <c r="Q1240">
        <v>1</v>
      </c>
      <c r="R1240" t="s">
        <v>530</v>
      </c>
      <c r="S1240" t="s">
        <v>1092</v>
      </c>
      <c r="T1240" t="s">
        <v>1619</v>
      </c>
      <c r="U1240" t="s">
        <v>80</v>
      </c>
      <c r="V1240" t="s">
        <v>1562</v>
      </c>
      <c r="W1240">
        <v>125.98</v>
      </c>
      <c r="X1240">
        <v>19.98</v>
      </c>
      <c r="Y1240">
        <v>1</v>
      </c>
      <c r="Z1240" t="s">
        <v>65</v>
      </c>
      <c r="AA1240" t="s">
        <v>2343</v>
      </c>
      <c r="AF1240" s="4"/>
      <c r="AG1240" s="4"/>
      <c r="AH1240" t="s">
        <v>79</v>
      </c>
      <c r="AI1240" t="s">
        <v>241</v>
      </c>
      <c r="AJ1240" t="s">
        <v>530</v>
      </c>
      <c r="AK1240" t="s">
        <v>1092</v>
      </c>
      <c r="AL1240" t="s">
        <v>1619</v>
      </c>
      <c r="AM1240" t="s">
        <v>80</v>
      </c>
      <c r="AN1240" t="s">
        <v>1562</v>
      </c>
      <c r="AO1240" t="s">
        <v>65</v>
      </c>
      <c r="AP1240" t="s">
        <v>2343</v>
      </c>
    </row>
    <row r="1241" spans="1:42" x14ac:dyDescent="0.25">
      <c r="A1241">
        <v>856</v>
      </c>
      <c r="B1241">
        <v>346</v>
      </c>
      <c r="C1241" s="4">
        <v>44228</v>
      </c>
      <c r="D1241">
        <v>2</v>
      </c>
      <c r="E1241" t="s">
        <v>38</v>
      </c>
      <c r="F1241" t="s">
        <v>49</v>
      </c>
      <c r="G1241" t="s">
        <v>55</v>
      </c>
      <c r="H1241" t="s">
        <v>58</v>
      </c>
      <c r="I1241" s="4">
        <v>43682</v>
      </c>
      <c r="J1241">
        <v>2</v>
      </c>
      <c r="K1241" t="s">
        <v>60</v>
      </c>
      <c r="L1241" s="4">
        <v>43615</v>
      </c>
      <c r="M1241" s="4">
        <v>43830</v>
      </c>
      <c r="N1241">
        <v>2</v>
      </c>
      <c r="O1241" t="s">
        <v>200</v>
      </c>
      <c r="P1241" t="s">
        <v>362</v>
      </c>
      <c r="Q1241">
        <v>3</v>
      </c>
      <c r="R1241" t="s">
        <v>842</v>
      </c>
      <c r="S1241" t="s">
        <v>1379</v>
      </c>
      <c r="T1241" t="s">
        <v>1895</v>
      </c>
      <c r="U1241" t="s">
        <v>154</v>
      </c>
      <c r="V1241" t="s">
        <v>2071</v>
      </c>
      <c r="W1241">
        <v>543.94000000000005</v>
      </c>
      <c r="X1241">
        <v>69.94</v>
      </c>
      <c r="Y1241">
        <v>2</v>
      </c>
      <c r="Z1241" t="s">
        <v>2276</v>
      </c>
      <c r="AA1241" t="s">
        <v>2576</v>
      </c>
      <c r="AF1241" s="4"/>
      <c r="AG1241" s="4"/>
      <c r="AH1241" t="s">
        <v>90</v>
      </c>
      <c r="AI1241" t="s">
        <v>252</v>
      </c>
      <c r="AJ1241" t="s">
        <v>70</v>
      </c>
      <c r="AK1241" t="s">
        <v>1040</v>
      </c>
      <c r="AL1241" t="s">
        <v>1568</v>
      </c>
      <c r="AM1241" t="s">
        <v>80</v>
      </c>
      <c r="AN1241" t="s">
        <v>1562</v>
      </c>
      <c r="AO1241" t="s">
        <v>645</v>
      </c>
      <c r="AP1241" t="s">
        <v>2347</v>
      </c>
    </row>
    <row r="1242" spans="1:42" x14ac:dyDescent="0.25">
      <c r="A1242">
        <v>856</v>
      </c>
      <c r="B1242">
        <v>346</v>
      </c>
      <c r="C1242" s="4">
        <v>44228</v>
      </c>
      <c r="D1242">
        <v>2</v>
      </c>
      <c r="E1242" t="s">
        <v>38</v>
      </c>
      <c r="F1242" t="s">
        <v>49</v>
      </c>
      <c r="G1242" t="s">
        <v>55</v>
      </c>
      <c r="H1242" t="s">
        <v>58</v>
      </c>
      <c r="I1242" s="4">
        <v>43682</v>
      </c>
      <c r="J1242">
        <v>2</v>
      </c>
      <c r="K1242" t="s">
        <v>60</v>
      </c>
      <c r="L1242" s="4">
        <v>43615</v>
      </c>
      <c r="M1242" s="4">
        <v>43830</v>
      </c>
      <c r="N1242">
        <v>2</v>
      </c>
      <c r="O1242" t="s">
        <v>200</v>
      </c>
      <c r="P1242" t="s">
        <v>362</v>
      </c>
      <c r="Q1242">
        <v>3</v>
      </c>
      <c r="R1242" t="s">
        <v>842</v>
      </c>
      <c r="S1242" t="s">
        <v>1379</v>
      </c>
      <c r="T1242" t="s">
        <v>1895</v>
      </c>
      <c r="U1242" t="s">
        <v>154</v>
      </c>
      <c r="V1242" t="s">
        <v>2071</v>
      </c>
      <c r="W1242">
        <v>543.94000000000005</v>
      </c>
      <c r="X1242">
        <v>69.94</v>
      </c>
      <c r="Y1242">
        <v>2</v>
      </c>
      <c r="Z1242" t="s">
        <v>2276</v>
      </c>
      <c r="AA1242" t="s">
        <v>2576</v>
      </c>
      <c r="AF1242" s="4"/>
      <c r="AG1242" s="4"/>
      <c r="AH1242" t="s">
        <v>79</v>
      </c>
      <c r="AI1242" t="s">
        <v>241</v>
      </c>
      <c r="AJ1242" t="s">
        <v>530</v>
      </c>
      <c r="AK1242" t="s">
        <v>1092</v>
      </c>
      <c r="AL1242" t="s">
        <v>1619</v>
      </c>
      <c r="AM1242" t="s">
        <v>80</v>
      </c>
      <c r="AN1242" t="s">
        <v>1548</v>
      </c>
      <c r="AO1242" t="s">
        <v>65</v>
      </c>
      <c r="AP1242" t="s">
        <v>2343</v>
      </c>
    </row>
    <row r="1243" spans="1:42" x14ac:dyDescent="0.25">
      <c r="A1243">
        <v>856</v>
      </c>
      <c r="B1243">
        <v>346</v>
      </c>
      <c r="C1243" s="4">
        <v>44228</v>
      </c>
      <c r="D1243">
        <v>2</v>
      </c>
      <c r="E1243" t="s">
        <v>38</v>
      </c>
      <c r="F1243" t="s">
        <v>49</v>
      </c>
      <c r="G1243" t="s">
        <v>55</v>
      </c>
      <c r="H1243" t="s">
        <v>58</v>
      </c>
      <c r="I1243" s="4">
        <v>43682</v>
      </c>
      <c r="J1243">
        <v>2</v>
      </c>
      <c r="K1243" t="s">
        <v>60</v>
      </c>
      <c r="L1243" s="4">
        <v>43615</v>
      </c>
      <c r="M1243" s="4">
        <v>43830</v>
      </c>
      <c r="N1243">
        <v>2</v>
      </c>
      <c r="O1243" t="s">
        <v>200</v>
      </c>
      <c r="P1243" t="s">
        <v>362</v>
      </c>
      <c r="Q1243">
        <v>3</v>
      </c>
      <c r="R1243" t="s">
        <v>842</v>
      </c>
      <c r="S1243" t="s">
        <v>1379</v>
      </c>
      <c r="T1243" t="s">
        <v>1895</v>
      </c>
      <c r="U1243" t="s">
        <v>154</v>
      </c>
      <c r="V1243" t="s">
        <v>2071</v>
      </c>
      <c r="W1243">
        <v>543.94000000000005</v>
      </c>
      <c r="X1243">
        <v>69.94</v>
      </c>
      <c r="Y1243">
        <v>2</v>
      </c>
      <c r="Z1243" t="s">
        <v>2276</v>
      </c>
      <c r="AA1243" t="s">
        <v>2576</v>
      </c>
      <c r="AF1243" s="4"/>
      <c r="AG1243" s="4"/>
      <c r="AH1243" t="s">
        <v>90</v>
      </c>
      <c r="AI1243" t="s">
        <v>252</v>
      </c>
      <c r="AJ1243" t="s">
        <v>575</v>
      </c>
      <c r="AK1243" t="s">
        <v>1133</v>
      </c>
      <c r="AL1243" t="s">
        <v>1562</v>
      </c>
      <c r="AM1243" t="s">
        <v>80</v>
      </c>
      <c r="AN1243" t="s">
        <v>1562</v>
      </c>
      <c r="AO1243" t="s">
        <v>645</v>
      </c>
      <c r="AP1243" t="s">
        <v>2347</v>
      </c>
    </row>
    <row r="1244" spans="1:42" x14ac:dyDescent="0.25">
      <c r="A1244">
        <v>857</v>
      </c>
      <c r="B1244">
        <v>463</v>
      </c>
      <c r="C1244" s="4">
        <v>44228</v>
      </c>
      <c r="D1244">
        <v>11</v>
      </c>
      <c r="E1244" t="s">
        <v>37</v>
      </c>
      <c r="F1244" t="s">
        <v>48</v>
      </c>
      <c r="G1244" t="s">
        <v>55</v>
      </c>
      <c r="H1244" t="s">
        <v>58</v>
      </c>
      <c r="I1244" s="4">
        <v>44117</v>
      </c>
      <c r="J1244">
        <v>15</v>
      </c>
      <c r="K1244" t="s">
        <v>62</v>
      </c>
      <c r="L1244" s="4">
        <v>43615</v>
      </c>
      <c r="M1244" s="4">
        <v>44413</v>
      </c>
      <c r="N1244">
        <v>1</v>
      </c>
      <c r="O1244" t="s">
        <v>67</v>
      </c>
      <c r="P1244" t="s">
        <v>229</v>
      </c>
      <c r="Q1244">
        <v>1</v>
      </c>
      <c r="R1244" t="s">
        <v>478</v>
      </c>
      <c r="S1244" t="s">
        <v>1041</v>
      </c>
      <c r="T1244" t="s">
        <v>1569</v>
      </c>
      <c r="U1244" t="s">
        <v>80</v>
      </c>
      <c r="V1244" t="s">
        <v>1548</v>
      </c>
      <c r="W1244">
        <v>85.98</v>
      </c>
      <c r="X1244">
        <v>29.98</v>
      </c>
      <c r="Y1244">
        <v>1</v>
      </c>
      <c r="Z1244" t="s">
        <v>90</v>
      </c>
      <c r="AA1244" t="s">
        <v>2328</v>
      </c>
      <c r="AF1244" s="4"/>
      <c r="AG1244" s="4"/>
      <c r="AH1244" t="s">
        <v>67</v>
      </c>
      <c r="AI1244" t="s">
        <v>229</v>
      </c>
      <c r="AJ1244" t="s">
        <v>478</v>
      </c>
      <c r="AK1244" t="s">
        <v>1041</v>
      </c>
      <c r="AL1244" t="s">
        <v>1569</v>
      </c>
      <c r="AM1244" t="s">
        <v>80</v>
      </c>
      <c r="AN1244" t="s">
        <v>1548</v>
      </c>
      <c r="AO1244" t="s">
        <v>90</v>
      </c>
      <c r="AP1244" t="s">
        <v>2328</v>
      </c>
    </row>
    <row r="1245" spans="1:42" x14ac:dyDescent="0.25">
      <c r="A1245">
        <v>858</v>
      </c>
      <c r="B1245">
        <v>122</v>
      </c>
      <c r="C1245" s="4">
        <v>44230</v>
      </c>
      <c r="D1245">
        <v>3</v>
      </c>
      <c r="E1245" t="s">
        <v>34</v>
      </c>
      <c r="F1245" t="s">
        <v>45</v>
      </c>
      <c r="G1245" t="s">
        <v>55</v>
      </c>
      <c r="H1245" t="s">
        <v>57</v>
      </c>
      <c r="I1245" s="4">
        <v>43708</v>
      </c>
      <c r="J1245">
        <v>1</v>
      </c>
      <c r="K1245" t="s">
        <v>61</v>
      </c>
      <c r="L1245" s="4">
        <v>43615</v>
      </c>
      <c r="M1245" s="4">
        <v>43830</v>
      </c>
      <c r="N1245">
        <v>1</v>
      </c>
      <c r="O1245" t="s">
        <v>65</v>
      </c>
      <c r="P1245" t="s">
        <v>227</v>
      </c>
      <c r="Q1245">
        <v>1</v>
      </c>
      <c r="R1245" t="s">
        <v>435</v>
      </c>
      <c r="S1245" t="s">
        <v>997</v>
      </c>
      <c r="T1245" t="s">
        <v>1529</v>
      </c>
      <c r="U1245" t="s">
        <v>80</v>
      </c>
      <c r="V1245" t="s">
        <v>1517</v>
      </c>
      <c r="W1245">
        <v>99.98</v>
      </c>
      <c r="X1245">
        <v>39.979999999999997</v>
      </c>
      <c r="Y1245">
        <v>1</v>
      </c>
      <c r="Z1245" t="s">
        <v>431</v>
      </c>
      <c r="AA1245" t="s">
        <v>2326</v>
      </c>
      <c r="AF1245" s="4"/>
      <c r="AG1245" s="4"/>
      <c r="AH1245" t="s">
        <v>65</v>
      </c>
      <c r="AI1245" t="s">
        <v>227</v>
      </c>
      <c r="AJ1245" t="s">
        <v>435</v>
      </c>
      <c r="AK1245" t="s">
        <v>997</v>
      </c>
      <c r="AL1245" t="s">
        <v>1529</v>
      </c>
      <c r="AM1245" t="s">
        <v>80</v>
      </c>
      <c r="AN1245" t="s">
        <v>1517</v>
      </c>
      <c r="AO1245" t="s">
        <v>431</v>
      </c>
      <c r="AP1245" t="s">
        <v>2326</v>
      </c>
    </row>
    <row r="1246" spans="1:42" x14ac:dyDescent="0.25">
      <c r="A1246">
        <v>859</v>
      </c>
      <c r="B1246">
        <v>375</v>
      </c>
      <c r="C1246" s="4">
        <v>44230</v>
      </c>
      <c r="D1246">
        <v>9</v>
      </c>
      <c r="E1246" t="s">
        <v>41</v>
      </c>
      <c r="F1246" t="s">
        <v>52</v>
      </c>
      <c r="G1246" t="s">
        <v>56</v>
      </c>
      <c r="H1246" t="s">
        <v>57</v>
      </c>
      <c r="I1246" s="4">
        <v>43488</v>
      </c>
      <c r="J1246">
        <v>3</v>
      </c>
      <c r="L1246" s="4"/>
      <c r="M1246" s="4"/>
      <c r="N1246">
        <v>1</v>
      </c>
      <c r="O1246" t="s">
        <v>80</v>
      </c>
      <c r="P1246" t="s">
        <v>242</v>
      </c>
      <c r="Q1246">
        <v>1</v>
      </c>
      <c r="R1246" t="s">
        <v>548</v>
      </c>
      <c r="S1246" t="s">
        <v>1109</v>
      </c>
      <c r="T1246" t="s">
        <v>1634</v>
      </c>
      <c r="U1246" t="s">
        <v>67</v>
      </c>
      <c r="V1246" t="s">
        <v>1548</v>
      </c>
      <c r="W1246">
        <v>83.94</v>
      </c>
      <c r="X1246">
        <v>44.97</v>
      </c>
      <c r="Y1246">
        <v>1</v>
      </c>
      <c r="Z1246" t="s">
        <v>67</v>
      </c>
      <c r="AA1246" t="s">
        <v>2373</v>
      </c>
      <c r="AF1246" s="4"/>
      <c r="AG1246" s="4"/>
      <c r="AH1246" t="s">
        <v>80</v>
      </c>
      <c r="AI1246" t="s">
        <v>242</v>
      </c>
      <c r="AJ1246" t="s">
        <v>548</v>
      </c>
      <c r="AK1246" t="s">
        <v>1109</v>
      </c>
      <c r="AL1246" t="s">
        <v>1634</v>
      </c>
      <c r="AM1246" t="s">
        <v>67</v>
      </c>
      <c r="AN1246" t="s">
        <v>1548</v>
      </c>
      <c r="AO1246" t="s">
        <v>67</v>
      </c>
      <c r="AP1246" t="s">
        <v>2373</v>
      </c>
    </row>
    <row r="1247" spans="1:42" x14ac:dyDescent="0.25">
      <c r="A1247">
        <v>860</v>
      </c>
      <c r="B1247">
        <v>112</v>
      </c>
      <c r="C1247" s="4">
        <v>44231</v>
      </c>
      <c r="D1247">
        <v>1</v>
      </c>
      <c r="E1247" t="s">
        <v>39</v>
      </c>
      <c r="F1247" t="s">
        <v>50</v>
      </c>
      <c r="G1247" t="s">
        <v>55</v>
      </c>
      <c r="H1247" t="s">
        <v>57</v>
      </c>
      <c r="I1247" s="4">
        <v>43909</v>
      </c>
      <c r="J1247">
        <v>15</v>
      </c>
      <c r="K1247" t="s">
        <v>62</v>
      </c>
      <c r="L1247" s="4">
        <v>43615</v>
      </c>
      <c r="M1247" s="4">
        <v>44413</v>
      </c>
      <c r="N1247">
        <v>2</v>
      </c>
      <c r="O1247" t="s">
        <v>201</v>
      </c>
      <c r="P1247" t="s">
        <v>363</v>
      </c>
      <c r="Q1247">
        <v>2</v>
      </c>
      <c r="R1247" t="s">
        <v>843</v>
      </c>
      <c r="S1247" t="s">
        <v>1380</v>
      </c>
      <c r="T1247" t="s">
        <v>1896</v>
      </c>
      <c r="U1247" t="s">
        <v>2011</v>
      </c>
      <c r="V1247" t="s">
        <v>2050</v>
      </c>
      <c r="W1247">
        <v>92.32</v>
      </c>
      <c r="X1247">
        <v>79.92</v>
      </c>
      <c r="Y1247">
        <v>2</v>
      </c>
      <c r="Z1247" t="s">
        <v>2277</v>
      </c>
      <c r="AA1247" t="s">
        <v>2577</v>
      </c>
      <c r="AF1247" s="4"/>
      <c r="AG1247" s="4"/>
      <c r="AH1247" t="s">
        <v>79</v>
      </c>
      <c r="AI1247" t="s">
        <v>241</v>
      </c>
      <c r="AJ1247" t="s">
        <v>570</v>
      </c>
      <c r="AK1247" t="s">
        <v>1087</v>
      </c>
      <c r="AL1247" t="s">
        <v>1653</v>
      </c>
      <c r="AM1247" t="s">
        <v>80</v>
      </c>
      <c r="AN1247" t="s">
        <v>1562</v>
      </c>
      <c r="AO1247" t="s">
        <v>65</v>
      </c>
      <c r="AP1247" t="s">
        <v>2343</v>
      </c>
    </row>
    <row r="1248" spans="1:42" x14ac:dyDescent="0.25">
      <c r="A1248">
        <v>860</v>
      </c>
      <c r="B1248">
        <v>112</v>
      </c>
      <c r="C1248" s="4">
        <v>44231</v>
      </c>
      <c r="D1248">
        <v>1</v>
      </c>
      <c r="E1248" t="s">
        <v>39</v>
      </c>
      <c r="F1248" t="s">
        <v>50</v>
      </c>
      <c r="G1248" t="s">
        <v>55</v>
      </c>
      <c r="H1248" t="s">
        <v>57</v>
      </c>
      <c r="I1248" s="4">
        <v>43909</v>
      </c>
      <c r="J1248">
        <v>15</v>
      </c>
      <c r="K1248" t="s">
        <v>62</v>
      </c>
      <c r="L1248" s="4">
        <v>43615</v>
      </c>
      <c r="M1248" s="4">
        <v>44413</v>
      </c>
      <c r="N1248">
        <v>2</v>
      </c>
      <c r="O1248" t="s">
        <v>201</v>
      </c>
      <c r="P1248" t="s">
        <v>363</v>
      </c>
      <c r="Q1248">
        <v>2</v>
      </c>
      <c r="R1248" t="s">
        <v>843</v>
      </c>
      <c r="S1248" t="s">
        <v>1380</v>
      </c>
      <c r="T1248" t="s">
        <v>1896</v>
      </c>
      <c r="U1248" t="s">
        <v>2011</v>
      </c>
      <c r="V1248" t="s">
        <v>2050</v>
      </c>
      <c r="W1248">
        <v>92.32</v>
      </c>
      <c r="X1248">
        <v>79.92</v>
      </c>
      <c r="Y1248">
        <v>2</v>
      </c>
      <c r="Z1248" t="s">
        <v>2277</v>
      </c>
      <c r="AA1248" t="s">
        <v>2577</v>
      </c>
      <c r="AF1248" s="4"/>
      <c r="AG1248" s="4"/>
      <c r="AH1248" t="s">
        <v>79</v>
      </c>
      <c r="AI1248" t="s">
        <v>241</v>
      </c>
      <c r="AJ1248" t="s">
        <v>570</v>
      </c>
      <c r="AK1248" t="s">
        <v>1087</v>
      </c>
      <c r="AL1248" t="s">
        <v>1653</v>
      </c>
      <c r="AM1248" t="s">
        <v>80</v>
      </c>
      <c r="AN1248" t="s">
        <v>1562</v>
      </c>
      <c r="AO1248" t="s">
        <v>65</v>
      </c>
      <c r="AP1248" t="s">
        <v>2343</v>
      </c>
    </row>
    <row r="1249" spans="1:42" x14ac:dyDescent="0.25">
      <c r="A1249">
        <v>860</v>
      </c>
      <c r="B1249">
        <v>112</v>
      </c>
      <c r="C1249" s="4">
        <v>44231</v>
      </c>
      <c r="D1249">
        <v>1</v>
      </c>
      <c r="E1249" t="s">
        <v>39</v>
      </c>
      <c r="F1249" t="s">
        <v>50</v>
      </c>
      <c r="G1249" t="s">
        <v>55</v>
      </c>
      <c r="H1249" t="s">
        <v>57</v>
      </c>
      <c r="I1249" s="4">
        <v>43909</v>
      </c>
      <c r="J1249">
        <v>15</v>
      </c>
      <c r="K1249" t="s">
        <v>62</v>
      </c>
      <c r="L1249" s="4">
        <v>43615</v>
      </c>
      <c r="M1249" s="4">
        <v>44413</v>
      </c>
      <c r="N1249">
        <v>2</v>
      </c>
      <c r="O1249" t="s">
        <v>201</v>
      </c>
      <c r="P1249" t="s">
        <v>363</v>
      </c>
      <c r="Q1249">
        <v>2</v>
      </c>
      <c r="R1249" t="s">
        <v>843</v>
      </c>
      <c r="S1249" t="s">
        <v>1380</v>
      </c>
      <c r="T1249" t="s">
        <v>1896</v>
      </c>
      <c r="U1249" t="s">
        <v>2011</v>
      </c>
      <c r="V1249" t="s">
        <v>2050</v>
      </c>
      <c r="W1249">
        <v>92.32</v>
      </c>
      <c r="X1249">
        <v>79.92</v>
      </c>
      <c r="Y1249">
        <v>2</v>
      </c>
      <c r="Z1249" t="s">
        <v>2277</v>
      </c>
      <c r="AA1249" t="s">
        <v>2577</v>
      </c>
      <c r="AF1249" s="4"/>
      <c r="AG1249" s="4"/>
      <c r="AH1249" t="s">
        <v>78</v>
      </c>
      <c r="AI1249" t="s">
        <v>240</v>
      </c>
      <c r="AJ1249" t="s">
        <v>644</v>
      </c>
      <c r="AK1249" t="s">
        <v>1191</v>
      </c>
      <c r="AL1249" t="s">
        <v>1714</v>
      </c>
      <c r="AM1249" t="s">
        <v>80</v>
      </c>
      <c r="AN1249" t="s">
        <v>1562</v>
      </c>
      <c r="AO1249" t="s">
        <v>393</v>
      </c>
      <c r="AP1249" t="s">
        <v>2345</v>
      </c>
    </row>
    <row r="1250" spans="1:42" x14ac:dyDescent="0.25">
      <c r="A1250">
        <v>860</v>
      </c>
      <c r="B1250">
        <v>112</v>
      </c>
      <c r="C1250" s="4">
        <v>44231</v>
      </c>
      <c r="D1250">
        <v>1</v>
      </c>
      <c r="E1250" t="s">
        <v>39</v>
      </c>
      <c r="F1250" t="s">
        <v>50</v>
      </c>
      <c r="G1250" t="s">
        <v>55</v>
      </c>
      <c r="H1250" t="s">
        <v>57</v>
      </c>
      <c r="I1250" s="4">
        <v>43909</v>
      </c>
      <c r="J1250">
        <v>15</v>
      </c>
      <c r="K1250" t="s">
        <v>62</v>
      </c>
      <c r="L1250" s="4">
        <v>43615</v>
      </c>
      <c r="M1250" s="4">
        <v>44413</v>
      </c>
      <c r="N1250">
        <v>2</v>
      </c>
      <c r="O1250" t="s">
        <v>201</v>
      </c>
      <c r="P1250" t="s">
        <v>363</v>
      </c>
      <c r="Q1250">
        <v>2</v>
      </c>
      <c r="R1250" t="s">
        <v>843</v>
      </c>
      <c r="S1250" t="s">
        <v>1380</v>
      </c>
      <c r="T1250" t="s">
        <v>1896</v>
      </c>
      <c r="U1250" t="s">
        <v>2011</v>
      </c>
      <c r="V1250" t="s">
        <v>2050</v>
      </c>
      <c r="W1250">
        <v>92.32</v>
      </c>
      <c r="X1250">
        <v>79.92</v>
      </c>
      <c r="Y1250">
        <v>2</v>
      </c>
      <c r="Z1250" t="s">
        <v>2277</v>
      </c>
      <c r="AA1250" t="s">
        <v>2577</v>
      </c>
      <c r="AF1250" s="4"/>
      <c r="AG1250" s="4"/>
      <c r="AH1250" t="s">
        <v>78</v>
      </c>
      <c r="AI1250" t="s">
        <v>240</v>
      </c>
      <c r="AJ1250" t="s">
        <v>644</v>
      </c>
      <c r="AK1250" t="s">
        <v>1191</v>
      </c>
      <c r="AL1250" t="s">
        <v>1714</v>
      </c>
      <c r="AM1250" t="s">
        <v>80</v>
      </c>
      <c r="AN1250" t="s">
        <v>1562</v>
      </c>
      <c r="AO1250" t="s">
        <v>393</v>
      </c>
      <c r="AP1250" t="s">
        <v>2345</v>
      </c>
    </row>
    <row r="1251" spans="1:42" x14ac:dyDescent="0.25">
      <c r="A1251">
        <v>861</v>
      </c>
      <c r="B1251">
        <v>178</v>
      </c>
      <c r="C1251" s="4">
        <v>44231</v>
      </c>
      <c r="D1251">
        <v>4</v>
      </c>
      <c r="E1251" t="s">
        <v>40</v>
      </c>
      <c r="F1251" t="s">
        <v>51</v>
      </c>
      <c r="G1251" t="s">
        <v>55</v>
      </c>
      <c r="H1251" t="s">
        <v>57</v>
      </c>
      <c r="I1251" s="4">
        <v>43632</v>
      </c>
      <c r="J1251">
        <v>2</v>
      </c>
      <c r="K1251" t="s">
        <v>60</v>
      </c>
      <c r="L1251" s="4">
        <v>43615</v>
      </c>
      <c r="M1251" s="4">
        <v>43830</v>
      </c>
      <c r="N1251">
        <v>2</v>
      </c>
      <c r="O1251" t="s">
        <v>113</v>
      </c>
      <c r="P1251" t="s">
        <v>275</v>
      </c>
      <c r="Q1251">
        <v>2</v>
      </c>
      <c r="R1251" t="s">
        <v>844</v>
      </c>
      <c r="S1251" t="s">
        <v>1381</v>
      </c>
      <c r="T1251" t="s">
        <v>1897</v>
      </c>
      <c r="U1251" t="s">
        <v>103</v>
      </c>
      <c r="V1251" t="s">
        <v>2030</v>
      </c>
      <c r="W1251">
        <v>169.96</v>
      </c>
      <c r="X1251">
        <v>64.959999999999994</v>
      </c>
      <c r="Y1251">
        <v>2</v>
      </c>
      <c r="Z1251" t="s">
        <v>2278</v>
      </c>
      <c r="AA1251" t="s">
        <v>2578</v>
      </c>
      <c r="AF1251" s="4"/>
      <c r="AG1251" s="4"/>
      <c r="AH1251" t="s">
        <v>65</v>
      </c>
      <c r="AI1251" t="s">
        <v>227</v>
      </c>
      <c r="AJ1251" t="s">
        <v>802</v>
      </c>
      <c r="AK1251" t="s">
        <v>1340</v>
      </c>
      <c r="AL1251" t="s">
        <v>1856</v>
      </c>
      <c r="AM1251" t="s">
        <v>69</v>
      </c>
      <c r="AN1251" t="s">
        <v>1517</v>
      </c>
      <c r="AO1251" t="s">
        <v>431</v>
      </c>
      <c r="AP1251" t="s">
        <v>2326</v>
      </c>
    </row>
    <row r="1252" spans="1:42" x14ac:dyDescent="0.25">
      <c r="A1252">
        <v>861</v>
      </c>
      <c r="B1252">
        <v>178</v>
      </c>
      <c r="C1252" s="4">
        <v>44231</v>
      </c>
      <c r="D1252">
        <v>4</v>
      </c>
      <c r="E1252" t="s">
        <v>40</v>
      </c>
      <c r="F1252" t="s">
        <v>51</v>
      </c>
      <c r="G1252" t="s">
        <v>55</v>
      </c>
      <c r="H1252" t="s">
        <v>57</v>
      </c>
      <c r="I1252" s="4">
        <v>43632</v>
      </c>
      <c r="J1252">
        <v>2</v>
      </c>
      <c r="K1252" t="s">
        <v>60</v>
      </c>
      <c r="L1252" s="4">
        <v>43615</v>
      </c>
      <c r="M1252" s="4">
        <v>43830</v>
      </c>
      <c r="N1252">
        <v>2</v>
      </c>
      <c r="O1252" t="s">
        <v>113</v>
      </c>
      <c r="P1252" t="s">
        <v>275</v>
      </c>
      <c r="Q1252">
        <v>2</v>
      </c>
      <c r="R1252" t="s">
        <v>844</v>
      </c>
      <c r="S1252" t="s">
        <v>1381</v>
      </c>
      <c r="T1252" t="s">
        <v>1897</v>
      </c>
      <c r="U1252" t="s">
        <v>103</v>
      </c>
      <c r="V1252" t="s">
        <v>2030</v>
      </c>
      <c r="W1252">
        <v>169.96</v>
      </c>
      <c r="X1252">
        <v>64.959999999999994</v>
      </c>
      <c r="Y1252">
        <v>2</v>
      </c>
      <c r="Z1252" t="s">
        <v>2278</v>
      </c>
      <c r="AA1252" t="s">
        <v>2578</v>
      </c>
      <c r="AF1252" s="4"/>
      <c r="AG1252" s="4"/>
      <c r="AH1252" t="s">
        <v>79</v>
      </c>
      <c r="AI1252" t="s">
        <v>241</v>
      </c>
      <c r="AJ1252" t="s">
        <v>472</v>
      </c>
      <c r="AK1252" t="s">
        <v>1035</v>
      </c>
      <c r="AL1252" t="s">
        <v>1513</v>
      </c>
      <c r="AM1252" t="s">
        <v>67</v>
      </c>
      <c r="AN1252" t="s">
        <v>1548</v>
      </c>
      <c r="AO1252" t="s">
        <v>65</v>
      </c>
      <c r="AP1252" t="s">
        <v>2343</v>
      </c>
    </row>
    <row r="1253" spans="1:42" x14ac:dyDescent="0.25">
      <c r="A1253">
        <v>862</v>
      </c>
      <c r="B1253">
        <v>336</v>
      </c>
      <c r="C1253" s="4">
        <v>44231</v>
      </c>
      <c r="D1253">
        <v>4</v>
      </c>
      <c r="E1253" t="s">
        <v>40</v>
      </c>
      <c r="F1253" t="s">
        <v>51</v>
      </c>
      <c r="G1253" t="s">
        <v>55</v>
      </c>
      <c r="H1253" t="s">
        <v>58</v>
      </c>
      <c r="I1253" s="4">
        <v>44037</v>
      </c>
      <c r="J1253">
        <v>8</v>
      </c>
      <c r="K1253" t="s">
        <v>60</v>
      </c>
      <c r="L1253" s="4">
        <v>44000</v>
      </c>
      <c r="M1253" s="4">
        <v>44073</v>
      </c>
      <c r="N1253">
        <v>1</v>
      </c>
      <c r="O1253" t="s">
        <v>70</v>
      </c>
      <c r="P1253" t="s">
        <v>232</v>
      </c>
      <c r="Q1253">
        <v>1</v>
      </c>
      <c r="R1253" t="s">
        <v>753</v>
      </c>
      <c r="S1253" t="s">
        <v>1077</v>
      </c>
      <c r="T1253" t="s">
        <v>598</v>
      </c>
      <c r="U1253" t="s">
        <v>80</v>
      </c>
      <c r="V1253" t="s">
        <v>1517</v>
      </c>
      <c r="W1253">
        <v>70</v>
      </c>
      <c r="X1253">
        <v>39.979999999999997</v>
      </c>
      <c r="Y1253">
        <v>1</v>
      </c>
      <c r="Z1253" t="s">
        <v>673</v>
      </c>
      <c r="AA1253" t="s">
        <v>2348</v>
      </c>
      <c r="AF1253" s="4"/>
      <c r="AG1253" s="4"/>
      <c r="AH1253" t="s">
        <v>70</v>
      </c>
      <c r="AI1253" t="s">
        <v>232</v>
      </c>
      <c r="AJ1253" t="s">
        <v>753</v>
      </c>
      <c r="AK1253" t="s">
        <v>1077</v>
      </c>
      <c r="AL1253" t="s">
        <v>598</v>
      </c>
      <c r="AM1253" t="s">
        <v>80</v>
      </c>
      <c r="AN1253" t="s">
        <v>1517</v>
      </c>
      <c r="AO1253" t="s">
        <v>673</v>
      </c>
      <c r="AP1253" t="s">
        <v>2348</v>
      </c>
    </row>
    <row r="1254" spans="1:42" x14ac:dyDescent="0.25">
      <c r="A1254">
        <v>863</v>
      </c>
      <c r="B1254">
        <v>314</v>
      </c>
      <c r="C1254" s="4">
        <v>44232</v>
      </c>
      <c r="D1254">
        <v>10</v>
      </c>
      <c r="E1254" t="s">
        <v>42</v>
      </c>
      <c r="F1254" t="s">
        <v>53</v>
      </c>
      <c r="G1254" t="s">
        <v>55</v>
      </c>
      <c r="H1254" t="s">
        <v>58</v>
      </c>
      <c r="I1254" s="4">
        <v>43721</v>
      </c>
      <c r="J1254">
        <v>2</v>
      </c>
      <c r="K1254" t="s">
        <v>60</v>
      </c>
      <c r="L1254" s="4">
        <v>43615</v>
      </c>
      <c r="M1254" s="4">
        <v>43830</v>
      </c>
      <c r="N1254">
        <v>1</v>
      </c>
      <c r="O1254" t="s">
        <v>70</v>
      </c>
      <c r="P1254" t="s">
        <v>232</v>
      </c>
      <c r="Q1254">
        <v>1</v>
      </c>
      <c r="R1254" t="s">
        <v>394</v>
      </c>
      <c r="S1254" t="s">
        <v>956</v>
      </c>
      <c r="T1254" t="s">
        <v>1490</v>
      </c>
      <c r="U1254" t="s">
        <v>67</v>
      </c>
      <c r="V1254" t="s">
        <v>1517</v>
      </c>
      <c r="W1254">
        <v>26.97</v>
      </c>
      <c r="X1254">
        <v>59.97</v>
      </c>
      <c r="Y1254">
        <v>1</v>
      </c>
      <c r="Z1254" t="s">
        <v>432</v>
      </c>
      <c r="AA1254" t="s">
        <v>2331</v>
      </c>
      <c r="AF1254" s="4"/>
      <c r="AG1254" s="4"/>
      <c r="AH1254" t="s">
        <v>70</v>
      </c>
      <c r="AI1254" t="s">
        <v>232</v>
      </c>
      <c r="AJ1254" t="s">
        <v>394</v>
      </c>
      <c r="AK1254" t="s">
        <v>956</v>
      </c>
      <c r="AL1254" t="s">
        <v>1490</v>
      </c>
      <c r="AM1254" t="s">
        <v>67</v>
      </c>
      <c r="AN1254" t="s">
        <v>1517</v>
      </c>
      <c r="AO1254" t="s">
        <v>432</v>
      </c>
      <c r="AP1254" t="s">
        <v>2331</v>
      </c>
    </row>
    <row r="1255" spans="1:42" x14ac:dyDescent="0.25">
      <c r="A1255">
        <v>864</v>
      </c>
      <c r="B1255">
        <v>212</v>
      </c>
      <c r="C1255" s="4">
        <v>44233</v>
      </c>
      <c r="D1255">
        <v>9</v>
      </c>
      <c r="E1255" t="s">
        <v>41</v>
      </c>
      <c r="F1255" t="s">
        <v>52</v>
      </c>
      <c r="G1255" t="s">
        <v>56</v>
      </c>
      <c r="H1255" t="s">
        <v>58</v>
      </c>
      <c r="I1255" s="4">
        <v>44227</v>
      </c>
      <c r="J1255">
        <v>5</v>
      </c>
      <c r="L1255" s="4"/>
      <c r="M1255" s="4"/>
      <c r="N1255">
        <v>2</v>
      </c>
      <c r="O1255" t="s">
        <v>139</v>
      </c>
      <c r="P1255" t="s">
        <v>301</v>
      </c>
      <c r="Q1255">
        <v>2</v>
      </c>
      <c r="R1255" t="s">
        <v>845</v>
      </c>
      <c r="S1255" t="s">
        <v>1382</v>
      </c>
      <c r="T1255" t="s">
        <v>1898</v>
      </c>
      <c r="U1255" t="s">
        <v>71</v>
      </c>
      <c r="V1255" t="s">
        <v>1869</v>
      </c>
      <c r="W1255">
        <v>71.78</v>
      </c>
      <c r="X1255">
        <v>29.98</v>
      </c>
      <c r="Y1255">
        <v>2</v>
      </c>
      <c r="Z1255" t="s">
        <v>211</v>
      </c>
      <c r="AA1255" t="s">
        <v>2579</v>
      </c>
      <c r="AF1255" s="4"/>
      <c r="AG1255" s="4"/>
      <c r="AH1255" t="s">
        <v>67</v>
      </c>
      <c r="AI1255" t="s">
        <v>229</v>
      </c>
      <c r="AJ1255" t="s">
        <v>478</v>
      </c>
      <c r="AK1255" t="s">
        <v>1041</v>
      </c>
      <c r="AL1255" t="s">
        <v>1569</v>
      </c>
      <c r="AM1255" t="s">
        <v>69</v>
      </c>
      <c r="AN1255" t="s">
        <v>1548</v>
      </c>
      <c r="AO1255" t="s">
        <v>90</v>
      </c>
      <c r="AP1255" t="s">
        <v>2328</v>
      </c>
    </row>
    <row r="1256" spans="1:42" x14ac:dyDescent="0.25">
      <c r="A1256">
        <v>864</v>
      </c>
      <c r="B1256">
        <v>212</v>
      </c>
      <c r="C1256" s="4">
        <v>44233</v>
      </c>
      <c r="D1256">
        <v>9</v>
      </c>
      <c r="E1256" t="s">
        <v>41</v>
      </c>
      <c r="F1256" t="s">
        <v>52</v>
      </c>
      <c r="G1256" t="s">
        <v>56</v>
      </c>
      <c r="H1256" t="s">
        <v>58</v>
      </c>
      <c r="I1256" s="4">
        <v>44227</v>
      </c>
      <c r="J1256">
        <v>5</v>
      </c>
      <c r="L1256" s="4"/>
      <c r="M1256" s="4"/>
      <c r="N1256">
        <v>2</v>
      </c>
      <c r="O1256" t="s">
        <v>139</v>
      </c>
      <c r="P1256" t="s">
        <v>301</v>
      </c>
      <c r="Q1256">
        <v>2</v>
      </c>
      <c r="R1256" t="s">
        <v>845</v>
      </c>
      <c r="S1256" t="s">
        <v>1382</v>
      </c>
      <c r="T1256" t="s">
        <v>1898</v>
      </c>
      <c r="U1256" t="s">
        <v>71</v>
      </c>
      <c r="V1256" t="s">
        <v>1869</v>
      </c>
      <c r="W1256">
        <v>71.78</v>
      </c>
      <c r="X1256">
        <v>29.98</v>
      </c>
      <c r="Y1256">
        <v>2</v>
      </c>
      <c r="Z1256" t="s">
        <v>211</v>
      </c>
      <c r="AA1256" t="s">
        <v>2579</v>
      </c>
      <c r="AF1256" s="4"/>
      <c r="AG1256" s="4"/>
      <c r="AH1256" t="s">
        <v>79</v>
      </c>
      <c r="AI1256" t="s">
        <v>241</v>
      </c>
      <c r="AJ1256" t="s">
        <v>600</v>
      </c>
      <c r="AK1256" t="s">
        <v>980</v>
      </c>
      <c r="AL1256" t="s">
        <v>1677</v>
      </c>
      <c r="AM1256" t="s">
        <v>69</v>
      </c>
      <c r="AN1256" t="s">
        <v>1548</v>
      </c>
      <c r="AO1256" t="s">
        <v>86</v>
      </c>
      <c r="AP1256" t="s">
        <v>2350</v>
      </c>
    </row>
    <row r="1257" spans="1:42" x14ac:dyDescent="0.25">
      <c r="A1257">
        <v>865</v>
      </c>
      <c r="B1257">
        <v>219</v>
      </c>
      <c r="C1257" s="4">
        <v>44233</v>
      </c>
      <c r="D1257">
        <v>11</v>
      </c>
      <c r="E1257" t="s">
        <v>37</v>
      </c>
      <c r="F1257" t="s">
        <v>48</v>
      </c>
      <c r="G1257" t="s">
        <v>56</v>
      </c>
      <c r="H1257" t="s">
        <v>57</v>
      </c>
      <c r="I1257" s="4">
        <v>43814</v>
      </c>
      <c r="J1257">
        <v>3</v>
      </c>
      <c r="K1257" t="s">
        <v>59</v>
      </c>
      <c r="L1257" s="4">
        <v>43615</v>
      </c>
      <c r="M1257" s="4">
        <v>43830</v>
      </c>
      <c r="N1257">
        <v>1</v>
      </c>
      <c r="O1257" t="s">
        <v>79</v>
      </c>
      <c r="P1257" t="s">
        <v>241</v>
      </c>
      <c r="Q1257">
        <v>1</v>
      </c>
      <c r="R1257" t="s">
        <v>694</v>
      </c>
      <c r="S1257" t="s">
        <v>1087</v>
      </c>
      <c r="T1257" t="s">
        <v>1652</v>
      </c>
      <c r="U1257" t="s">
        <v>67</v>
      </c>
      <c r="V1257" t="s">
        <v>1548</v>
      </c>
      <c r="W1257">
        <v>41.97</v>
      </c>
      <c r="X1257">
        <v>44.97</v>
      </c>
      <c r="Y1257">
        <v>1</v>
      </c>
      <c r="Z1257" t="s">
        <v>86</v>
      </c>
      <c r="AA1257" t="s">
        <v>2350</v>
      </c>
      <c r="AF1257" s="4"/>
      <c r="AG1257" s="4"/>
      <c r="AH1257" t="s">
        <v>79</v>
      </c>
      <c r="AI1257" t="s">
        <v>241</v>
      </c>
      <c r="AJ1257" t="s">
        <v>694</v>
      </c>
      <c r="AK1257" t="s">
        <v>1087</v>
      </c>
      <c r="AL1257" t="s">
        <v>1652</v>
      </c>
      <c r="AM1257" t="s">
        <v>67</v>
      </c>
      <c r="AN1257" t="s">
        <v>1548</v>
      </c>
      <c r="AO1257" t="s">
        <v>86</v>
      </c>
      <c r="AP1257" t="s">
        <v>2350</v>
      </c>
    </row>
    <row r="1258" spans="1:42" x14ac:dyDescent="0.25">
      <c r="A1258">
        <v>866</v>
      </c>
      <c r="B1258">
        <v>63</v>
      </c>
      <c r="C1258" s="4">
        <v>44234</v>
      </c>
      <c r="D1258">
        <v>9</v>
      </c>
      <c r="E1258" t="s">
        <v>41</v>
      </c>
      <c r="F1258" t="s">
        <v>52</v>
      </c>
      <c r="G1258" t="s">
        <v>56</v>
      </c>
      <c r="H1258" t="s">
        <v>57</v>
      </c>
      <c r="I1258" s="4">
        <v>43739</v>
      </c>
      <c r="J1258">
        <v>2</v>
      </c>
      <c r="K1258" t="s">
        <v>60</v>
      </c>
      <c r="L1258" s="4">
        <v>43615</v>
      </c>
      <c r="M1258" s="4">
        <v>43830</v>
      </c>
      <c r="N1258">
        <v>1</v>
      </c>
      <c r="O1258" t="s">
        <v>159</v>
      </c>
      <c r="P1258" t="s">
        <v>321</v>
      </c>
      <c r="Q1258">
        <v>2</v>
      </c>
      <c r="R1258" t="s">
        <v>846</v>
      </c>
      <c r="S1258" t="s">
        <v>1383</v>
      </c>
      <c r="T1258" t="s">
        <v>1899</v>
      </c>
      <c r="U1258" t="s">
        <v>71</v>
      </c>
      <c r="V1258" t="s">
        <v>1585</v>
      </c>
      <c r="W1258">
        <v>40.94</v>
      </c>
      <c r="X1258">
        <v>39.979999999999997</v>
      </c>
      <c r="Y1258">
        <v>2</v>
      </c>
      <c r="Z1258" t="s">
        <v>2188</v>
      </c>
      <c r="AA1258" t="s">
        <v>2471</v>
      </c>
      <c r="AF1258" s="4"/>
      <c r="AG1258" s="4"/>
      <c r="AH1258" t="s">
        <v>70</v>
      </c>
      <c r="AI1258" t="s">
        <v>232</v>
      </c>
      <c r="AJ1258" t="s">
        <v>638</v>
      </c>
      <c r="AK1258" t="s">
        <v>1185</v>
      </c>
      <c r="AL1258" t="s">
        <v>1709</v>
      </c>
      <c r="AM1258" t="s">
        <v>69</v>
      </c>
      <c r="AN1258" t="s">
        <v>1517</v>
      </c>
      <c r="AO1258" t="s">
        <v>640</v>
      </c>
      <c r="AP1258" t="s">
        <v>2393</v>
      </c>
    </row>
    <row r="1259" spans="1:42" x14ac:dyDescent="0.25">
      <c r="A1259">
        <v>866</v>
      </c>
      <c r="B1259">
        <v>63</v>
      </c>
      <c r="C1259" s="4">
        <v>44234</v>
      </c>
      <c r="D1259">
        <v>9</v>
      </c>
      <c r="E1259" t="s">
        <v>41</v>
      </c>
      <c r="F1259" t="s">
        <v>52</v>
      </c>
      <c r="G1259" t="s">
        <v>56</v>
      </c>
      <c r="H1259" t="s">
        <v>57</v>
      </c>
      <c r="I1259" s="4">
        <v>43739</v>
      </c>
      <c r="J1259">
        <v>2</v>
      </c>
      <c r="K1259" t="s">
        <v>60</v>
      </c>
      <c r="L1259" s="4">
        <v>43615</v>
      </c>
      <c r="M1259" s="4">
        <v>43830</v>
      </c>
      <c r="N1259">
        <v>1</v>
      </c>
      <c r="O1259" t="s">
        <v>159</v>
      </c>
      <c r="P1259" t="s">
        <v>321</v>
      </c>
      <c r="Q1259">
        <v>2</v>
      </c>
      <c r="R1259" t="s">
        <v>846</v>
      </c>
      <c r="S1259" t="s">
        <v>1383</v>
      </c>
      <c r="T1259" t="s">
        <v>1899</v>
      </c>
      <c r="U1259" t="s">
        <v>71</v>
      </c>
      <c r="V1259" t="s">
        <v>1585</v>
      </c>
      <c r="W1259">
        <v>40.94</v>
      </c>
      <c r="X1259">
        <v>39.979999999999997</v>
      </c>
      <c r="Y1259">
        <v>2</v>
      </c>
      <c r="Z1259" t="s">
        <v>2188</v>
      </c>
      <c r="AA1259" t="s">
        <v>2471</v>
      </c>
      <c r="AF1259" s="4"/>
      <c r="AG1259" s="4"/>
      <c r="AH1259" t="s">
        <v>70</v>
      </c>
      <c r="AI1259" t="s">
        <v>232</v>
      </c>
      <c r="AJ1259" t="s">
        <v>550</v>
      </c>
      <c r="AK1259" t="s">
        <v>1111</v>
      </c>
      <c r="AL1259" t="s">
        <v>1631</v>
      </c>
      <c r="AM1259" t="s">
        <v>69</v>
      </c>
      <c r="AN1259" t="s">
        <v>1517</v>
      </c>
      <c r="AO1259" t="s">
        <v>673</v>
      </c>
      <c r="AP1259" t="s">
        <v>2348</v>
      </c>
    </row>
    <row r="1260" spans="1:42" x14ac:dyDescent="0.25">
      <c r="A1260">
        <v>867</v>
      </c>
      <c r="B1260">
        <v>75</v>
      </c>
      <c r="C1260" s="4">
        <v>44234</v>
      </c>
      <c r="D1260">
        <v>4</v>
      </c>
      <c r="E1260" t="s">
        <v>40</v>
      </c>
      <c r="F1260" t="s">
        <v>51</v>
      </c>
      <c r="G1260" t="s">
        <v>55</v>
      </c>
      <c r="H1260" t="s">
        <v>58</v>
      </c>
      <c r="I1260" s="4">
        <v>44170</v>
      </c>
      <c r="J1260">
        <v>10</v>
      </c>
      <c r="K1260" t="s">
        <v>61</v>
      </c>
      <c r="L1260" s="4">
        <v>44055</v>
      </c>
      <c r="M1260" s="4">
        <v>44196</v>
      </c>
      <c r="N1260">
        <v>1</v>
      </c>
      <c r="O1260" t="s">
        <v>86</v>
      </c>
      <c r="P1260" t="s">
        <v>248</v>
      </c>
      <c r="Q1260">
        <v>1</v>
      </c>
      <c r="R1260" t="s">
        <v>513</v>
      </c>
      <c r="S1260" t="s">
        <v>1076</v>
      </c>
      <c r="T1260" t="s">
        <v>1603</v>
      </c>
      <c r="U1260" t="s">
        <v>69</v>
      </c>
      <c r="V1260" t="s">
        <v>1577</v>
      </c>
      <c r="W1260">
        <v>22.68</v>
      </c>
      <c r="X1260">
        <v>24.99</v>
      </c>
      <c r="Y1260">
        <v>1</v>
      </c>
      <c r="Z1260" t="s">
        <v>549</v>
      </c>
      <c r="AA1260" t="s">
        <v>2362</v>
      </c>
      <c r="AF1260" s="4"/>
      <c r="AG1260" s="4"/>
      <c r="AH1260" t="s">
        <v>86</v>
      </c>
      <c r="AI1260" t="s">
        <v>248</v>
      </c>
      <c r="AJ1260" t="s">
        <v>513</v>
      </c>
      <c r="AK1260" t="s">
        <v>1076</v>
      </c>
      <c r="AL1260" t="s">
        <v>1603</v>
      </c>
      <c r="AM1260" t="s">
        <v>69</v>
      </c>
      <c r="AN1260" t="s">
        <v>1577</v>
      </c>
      <c r="AO1260" t="s">
        <v>549</v>
      </c>
      <c r="AP1260" t="s">
        <v>2362</v>
      </c>
    </row>
    <row r="1261" spans="1:42" x14ac:dyDescent="0.25">
      <c r="A1261">
        <v>868</v>
      </c>
      <c r="B1261">
        <v>119</v>
      </c>
      <c r="C1261" s="4">
        <v>44234</v>
      </c>
      <c r="D1261">
        <v>6</v>
      </c>
      <c r="E1261" t="s">
        <v>33</v>
      </c>
      <c r="F1261" t="s">
        <v>44</v>
      </c>
      <c r="G1261" t="s">
        <v>56</v>
      </c>
      <c r="H1261" t="s">
        <v>57</v>
      </c>
      <c r="I1261" s="4">
        <v>43957</v>
      </c>
      <c r="J1261">
        <v>7</v>
      </c>
      <c r="K1261" t="s">
        <v>61</v>
      </c>
      <c r="L1261" s="4">
        <v>43915</v>
      </c>
      <c r="M1261" s="4">
        <v>44012</v>
      </c>
      <c r="N1261">
        <v>1</v>
      </c>
      <c r="O1261" t="s">
        <v>86</v>
      </c>
      <c r="P1261" t="s">
        <v>248</v>
      </c>
      <c r="Q1261">
        <v>1</v>
      </c>
      <c r="R1261" t="s">
        <v>653</v>
      </c>
      <c r="S1261" t="s">
        <v>1197</v>
      </c>
      <c r="T1261" t="s">
        <v>1721</v>
      </c>
      <c r="U1261" t="s">
        <v>69</v>
      </c>
      <c r="V1261" t="s">
        <v>1577</v>
      </c>
      <c r="W1261">
        <v>332.49</v>
      </c>
      <c r="X1261">
        <v>24.99</v>
      </c>
      <c r="Y1261">
        <v>1</v>
      </c>
      <c r="Z1261" t="s">
        <v>549</v>
      </c>
      <c r="AA1261" t="s">
        <v>2362</v>
      </c>
      <c r="AF1261" s="4"/>
      <c r="AG1261" s="4"/>
      <c r="AH1261" t="s">
        <v>86</v>
      </c>
      <c r="AI1261" t="s">
        <v>248</v>
      </c>
      <c r="AJ1261" t="s">
        <v>653</v>
      </c>
      <c r="AK1261" t="s">
        <v>1197</v>
      </c>
      <c r="AL1261" t="s">
        <v>1721</v>
      </c>
      <c r="AM1261" t="s">
        <v>69</v>
      </c>
      <c r="AN1261" t="s">
        <v>1577</v>
      </c>
      <c r="AO1261" t="s">
        <v>549</v>
      </c>
      <c r="AP1261" t="s">
        <v>2362</v>
      </c>
    </row>
    <row r="1262" spans="1:42" x14ac:dyDescent="0.25">
      <c r="A1262">
        <v>869</v>
      </c>
      <c r="B1262">
        <v>146</v>
      </c>
      <c r="C1262" s="4">
        <v>44234</v>
      </c>
      <c r="D1262">
        <v>8</v>
      </c>
      <c r="E1262" t="s">
        <v>43</v>
      </c>
      <c r="F1262" t="s">
        <v>54</v>
      </c>
      <c r="G1262" t="s">
        <v>55</v>
      </c>
      <c r="H1262" t="s">
        <v>58</v>
      </c>
      <c r="I1262" s="4">
        <v>44092</v>
      </c>
      <c r="J1262">
        <v>10</v>
      </c>
      <c r="K1262" t="s">
        <v>61</v>
      </c>
      <c r="L1262" s="4">
        <v>44055</v>
      </c>
      <c r="M1262" s="4">
        <v>44196</v>
      </c>
      <c r="N1262">
        <v>1</v>
      </c>
      <c r="O1262" t="s">
        <v>80</v>
      </c>
      <c r="P1262" t="s">
        <v>242</v>
      </c>
      <c r="Q1262">
        <v>1</v>
      </c>
      <c r="R1262" t="s">
        <v>665</v>
      </c>
      <c r="S1262" t="s">
        <v>1209</v>
      </c>
      <c r="T1262" t="s">
        <v>1652</v>
      </c>
      <c r="U1262" t="s">
        <v>67</v>
      </c>
      <c r="V1262" t="s">
        <v>1548</v>
      </c>
      <c r="W1262">
        <v>41.97</v>
      </c>
      <c r="X1262">
        <v>44.97</v>
      </c>
      <c r="Y1262">
        <v>1</v>
      </c>
      <c r="Z1262" t="s">
        <v>79</v>
      </c>
      <c r="AA1262" t="s">
        <v>2349</v>
      </c>
      <c r="AF1262" s="4"/>
      <c r="AG1262" s="4"/>
      <c r="AH1262" t="s">
        <v>80</v>
      </c>
      <c r="AI1262" t="s">
        <v>242</v>
      </c>
      <c r="AJ1262" t="s">
        <v>665</v>
      </c>
      <c r="AK1262" t="s">
        <v>1209</v>
      </c>
      <c r="AL1262" t="s">
        <v>1652</v>
      </c>
      <c r="AM1262" t="s">
        <v>67</v>
      </c>
      <c r="AN1262" t="s">
        <v>1548</v>
      </c>
      <c r="AO1262" t="s">
        <v>79</v>
      </c>
      <c r="AP1262" t="s">
        <v>2349</v>
      </c>
    </row>
    <row r="1263" spans="1:42" x14ac:dyDescent="0.25">
      <c r="A1263">
        <v>870</v>
      </c>
      <c r="B1263">
        <v>410</v>
      </c>
      <c r="C1263" s="4">
        <v>44234</v>
      </c>
      <c r="D1263">
        <v>2</v>
      </c>
      <c r="E1263" t="s">
        <v>38</v>
      </c>
      <c r="F1263" t="s">
        <v>49</v>
      </c>
      <c r="G1263" t="s">
        <v>56</v>
      </c>
      <c r="H1263" t="s">
        <v>58</v>
      </c>
      <c r="I1263" s="4">
        <v>43904</v>
      </c>
      <c r="J1263">
        <v>15</v>
      </c>
      <c r="K1263" t="s">
        <v>62</v>
      </c>
      <c r="L1263" s="4">
        <v>43615</v>
      </c>
      <c r="M1263" s="4">
        <v>44413</v>
      </c>
      <c r="N1263">
        <v>1</v>
      </c>
      <c r="O1263" t="s">
        <v>79</v>
      </c>
      <c r="P1263" t="s">
        <v>241</v>
      </c>
      <c r="Q1263">
        <v>1</v>
      </c>
      <c r="R1263" t="s">
        <v>770</v>
      </c>
      <c r="S1263" t="s">
        <v>1182</v>
      </c>
      <c r="T1263" t="s">
        <v>1614</v>
      </c>
      <c r="U1263" t="s">
        <v>67</v>
      </c>
      <c r="V1263" t="s">
        <v>1548</v>
      </c>
      <c r="W1263">
        <v>41.85</v>
      </c>
      <c r="X1263">
        <v>44.97</v>
      </c>
      <c r="Y1263">
        <v>1</v>
      </c>
      <c r="Z1263" t="s">
        <v>455</v>
      </c>
      <c r="AA1263" t="s">
        <v>2340</v>
      </c>
      <c r="AF1263" s="4"/>
      <c r="AG1263" s="4"/>
      <c r="AH1263" t="s">
        <v>79</v>
      </c>
      <c r="AI1263" t="s">
        <v>241</v>
      </c>
      <c r="AJ1263" t="s">
        <v>770</v>
      </c>
      <c r="AK1263" t="s">
        <v>1182</v>
      </c>
      <c r="AL1263" t="s">
        <v>1614</v>
      </c>
      <c r="AM1263" t="s">
        <v>67</v>
      </c>
      <c r="AN1263" t="s">
        <v>1548</v>
      </c>
      <c r="AO1263" t="s">
        <v>455</v>
      </c>
      <c r="AP1263" t="s">
        <v>2340</v>
      </c>
    </row>
    <row r="1264" spans="1:42" x14ac:dyDescent="0.25">
      <c r="A1264">
        <v>871</v>
      </c>
      <c r="B1264">
        <v>21</v>
      </c>
      <c r="C1264" s="4">
        <v>44235</v>
      </c>
      <c r="D1264">
        <v>2</v>
      </c>
      <c r="E1264" t="s">
        <v>38</v>
      </c>
      <c r="F1264" t="s">
        <v>49</v>
      </c>
      <c r="G1264" t="s">
        <v>55</v>
      </c>
      <c r="H1264" t="s">
        <v>57</v>
      </c>
      <c r="I1264" s="4">
        <v>43986</v>
      </c>
      <c r="J1264">
        <v>7</v>
      </c>
      <c r="K1264" t="s">
        <v>61</v>
      </c>
      <c r="L1264" s="4">
        <v>43915</v>
      </c>
      <c r="M1264" s="4">
        <v>44012</v>
      </c>
      <c r="N1264">
        <v>1</v>
      </c>
      <c r="O1264" t="s">
        <v>67</v>
      </c>
      <c r="P1264" t="s">
        <v>229</v>
      </c>
      <c r="Q1264">
        <v>1</v>
      </c>
      <c r="R1264" t="s">
        <v>847</v>
      </c>
      <c r="S1264" t="s">
        <v>1384</v>
      </c>
      <c r="T1264" t="s">
        <v>1900</v>
      </c>
      <c r="U1264" t="s">
        <v>69</v>
      </c>
      <c r="V1264" t="s">
        <v>1548</v>
      </c>
      <c r="W1264">
        <v>20.99</v>
      </c>
      <c r="X1264">
        <v>14.99</v>
      </c>
      <c r="Y1264">
        <v>1</v>
      </c>
      <c r="Z1264" t="s">
        <v>872</v>
      </c>
      <c r="AA1264" t="s">
        <v>2388</v>
      </c>
      <c r="AB1264">
        <v>5</v>
      </c>
      <c r="AC1264" t="s">
        <v>2633</v>
      </c>
      <c r="AD1264">
        <v>1157</v>
      </c>
      <c r="AE1264" t="s">
        <v>2639</v>
      </c>
      <c r="AF1264" s="4">
        <v>44235</v>
      </c>
      <c r="AG1264" s="4">
        <v>44299</v>
      </c>
      <c r="AH1264" t="s">
        <v>67</v>
      </c>
      <c r="AI1264" t="s">
        <v>229</v>
      </c>
      <c r="AJ1264" t="s">
        <v>847</v>
      </c>
      <c r="AK1264" t="s">
        <v>1384</v>
      </c>
      <c r="AL1264" t="s">
        <v>1900</v>
      </c>
      <c r="AM1264" t="s">
        <v>69</v>
      </c>
      <c r="AN1264" t="s">
        <v>1548</v>
      </c>
      <c r="AO1264" t="s">
        <v>872</v>
      </c>
      <c r="AP1264" t="s">
        <v>2388</v>
      </c>
    </row>
    <row r="1265" spans="1:42" x14ac:dyDescent="0.25">
      <c r="A1265">
        <v>872</v>
      </c>
      <c r="B1265">
        <v>460</v>
      </c>
      <c r="C1265" s="4">
        <v>44235</v>
      </c>
      <c r="D1265">
        <v>11</v>
      </c>
      <c r="E1265" t="s">
        <v>37</v>
      </c>
      <c r="F1265" t="s">
        <v>48</v>
      </c>
      <c r="G1265" t="s">
        <v>56</v>
      </c>
      <c r="H1265" t="s">
        <v>57</v>
      </c>
      <c r="I1265" s="4">
        <v>43836</v>
      </c>
      <c r="J1265">
        <v>4</v>
      </c>
      <c r="K1265" t="s">
        <v>61</v>
      </c>
      <c r="L1265" s="4">
        <v>43831</v>
      </c>
      <c r="M1265" s="4">
        <v>43861</v>
      </c>
      <c r="N1265">
        <v>1</v>
      </c>
      <c r="O1265" t="s">
        <v>78</v>
      </c>
      <c r="P1265" t="s">
        <v>240</v>
      </c>
      <c r="Q1265">
        <v>1</v>
      </c>
      <c r="R1265" t="s">
        <v>578</v>
      </c>
      <c r="S1265" t="s">
        <v>1136</v>
      </c>
      <c r="T1265" t="s">
        <v>1659</v>
      </c>
      <c r="U1265" t="s">
        <v>80</v>
      </c>
      <c r="V1265" t="s">
        <v>1548</v>
      </c>
      <c r="W1265">
        <v>9.98</v>
      </c>
      <c r="X1265">
        <v>29.98</v>
      </c>
      <c r="Y1265">
        <v>1</v>
      </c>
      <c r="Z1265" t="s">
        <v>393</v>
      </c>
      <c r="AA1265" t="s">
        <v>2345</v>
      </c>
      <c r="AF1265" s="4"/>
      <c r="AG1265" s="4"/>
      <c r="AH1265" t="s">
        <v>78</v>
      </c>
      <c r="AI1265" t="s">
        <v>240</v>
      </c>
      <c r="AJ1265" t="s">
        <v>578</v>
      </c>
      <c r="AK1265" t="s">
        <v>1136</v>
      </c>
      <c r="AL1265" t="s">
        <v>1659</v>
      </c>
      <c r="AM1265" t="s">
        <v>80</v>
      </c>
      <c r="AN1265" t="s">
        <v>1548</v>
      </c>
      <c r="AO1265" t="s">
        <v>393</v>
      </c>
      <c r="AP1265" t="s">
        <v>2345</v>
      </c>
    </row>
    <row r="1266" spans="1:42" x14ac:dyDescent="0.25">
      <c r="A1266">
        <v>873</v>
      </c>
      <c r="B1266">
        <v>9</v>
      </c>
      <c r="C1266" s="4">
        <v>44236</v>
      </c>
      <c r="D1266">
        <v>7</v>
      </c>
      <c r="E1266" t="s">
        <v>35</v>
      </c>
      <c r="F1266" t="s">
        <v>46</v>
      </c>
      <c r="G1266" t="s">
        <v>55</v>
      </c>
      <c r="H1266" t="s">
        <v>57</v>
      </c>
      <c r="I1266" s="4">
        <v>43581</v>
      </c>
      <c r="J1266">
        <v>2</v>
      </c>
      <c r="L1266" s="4"/>
      <c r="M1266" s="4"/>
      <c r="N1266">
        <v>1</v>
      </c>
      <c r="O1266" t="s">
        <v>70</v>
      </c>
      <c r="P1266" t="s">
        <v>232</v>
      </c>
      <c r="Q1266">
        <v>1</v>
      </c>
      <c r="R1266" t="s">
        <v>594</v>
      </c>
      <c r="S1266" t="s">
        <v>1077</v>
      </c>
      <c r="T1266" t="s">
        <v>519</v>
      </c>
      <c r="U1266" t="s">
        <v>80</v>
      </c>
      <c r="V1266" t="s">
        <v>1517</v>
      </c>
      <c r="W1266">
        <v>82</v>
      </c>
      <c r="X1266">
        <v>39.979999999999997</v>
      </c>
      <c r="Y1266">
        <v>1</v>
      </c>
      <c r="Z1266" t="s">
        <v>432</v>
      </c>
      <c r="AA1266" t="s">
        <v>2331</v>
      </c>
      <c r="AF1266" s="4"/>
      <c r="AG1266" s="4"/>
      <c r="AH1266" t="s">
        <v>70</v>
      </c>
      <c r="AI1266" t="s">
        <v>232</v>
      </c>
      <c r="AJ1266" t="s">
        <v>594</v>
      </c>
      <c r="AK1266" t="s">
        <v>1077</v>
      </c>
      <c r="AL1266" t="s">
        <v>519</v>
      </c>
      <c r="AM1266" t="s">
        <v>80</v>
      </c>
      <c r="AN1266" t="s">
        <v>1517</v>
      </c>
      <c r="AO1266" t="s">
        <v>432</v>
      </c>
      <c r="AP1266" t="s">
        <v>2331</v>
      </c>
    </row>
    <row r="1267" spans="1:42" x14ac:dyDescent="0.25">
      <c r="A1267">
        <v>874</v>
      </c>
      <c r="B1267">
        <v>113</v>
      </c>
      <c r="C1267" s="4">
        <v>44236</v>
      </c>
      <c r="D1267">
        <v>11</v>
      </c>
      <c r="E1267" t="s">
        <v>37</v>
      </c>
      <c r="F1267" t="s">
        <v>48</v>
      </c>
      <c r="G1267" t="s">
        <v>55</v>
      </c>
      <c r="H1267" t="s">
        <v>58</v>
      </c>
      <c r="I1267" s="4">
        <v>43844</v>
      </c>
      <c r="J1267">
        <v>4</v>
      </c>
      <c r="K1267" t="s">
        <v>61</v>
      </c>
      <c r="L1267" s="4">
        <v>43831</v>
      </c>
      <c r="M1267" s="4">
        <v>43861</v>
      </c>
      <c r="N1267">
        <v>2</v>
      </c>
      <c r="O1267" t="s">
        <v>140</v>
      </c>
      <c r="P1267" t="s">
        <v>302</v>
      </c>
      <c r="Q1267">
        <v>2</v>
      </c>
      <c r="R1267" t="s">
        <v>848</v>
      </c>
      <c r="S1267" t="s">
        <v>1385</v>
      </c>
      <c r="T1267" t="s">
        <v>1901</v>
      </c>
      <c r="U1267" t="s">
        <v>75</v>
      </c>
      <c r="V1267" t="s">
        <v>1869</v>
      </c>
      <c r="W1267">
        <v>67.55</v>
      </c>
      <c r="X1267">
        <v>74.95</v>
      </c>
      <c r="Y1267">
        <v>2</v>
      </c>
      <c r="Z1267" t="s">
        <v>2279</v>
      </c>
      <c r="AA1267" t="s">
        <v>2580</v>
      </c>
      <c r="AF1267" s="4"/>
      <c r="AG1267" s="4"/>
      <c r="AH1267" t="s">
        <v>80</v>
      </c>
      <c r="AI1267" t="s">
        <v>242</v>
      </c>
      <c r="AJ1267" t="s">
        <v>422</v>
      </c>
      <c r="AK1267" t="s">
        <v>984</v>
      </c>
      <c r="AL1267" t="s">
        <v>1517</v>
      </c>
      <c r="AM1267" t="s">
        <v>80</v>
      </c>
      <c r="AN1267" t="s">
        <v>1548</v>
      </c>
      <c r="AO1267" t="s">
        <v>80</v>
      </c>
      <c r="AP1267" t="s">
        <v>2357</v>
      </c>
    </row>
    <row r="1268" spans="1:42" x14ac:dyDescent="0.25">
      <c r="A1268">
        <v>874</v>
      </c>
      <c r="B1268">
        <v>113</v>
      </c>
      <c r="C1268" s="4">
        <v>44236</v>
      </c>
      <c r="D1268">
        <v>11</v>
      </c>
      <c r="E1268" t="s">
        <v>37</v>
      </c>
      <c r="F1268" t="s">
        <v>48</v>
      </c>
      <c r="G1268" t="s">
        <v>55</v>
      </c>
      <c r="H1268" t="s">
        <v>58</v>
      </c>
      <c r="I1268" s="4">
        <v>43844</v>
      </c>
      <c r="J1268">
        <v>4</v>
      </c>
      <c r="K1268" t="s">
        <v>61</v>
      </c>
      <c r="L1268" s="4">
        <v>43831</v>
      </c>
      <c r="M1268" s="4">
        <v>43861</v>
      </c>
      <c r="N1268">
        <v>2</v>
      </c>
      <c r="O1268" t="s">
        <v>140</v>
      </c>
      <c r="P1268" t="s">
        <v>302</v>
      </c>
      <c r="Q1268">
        <v>2</v>
      </c>
      <c r="R1268" t="s">
        <v>848</v>
      </c>
      <c r="S1268" t="s">
        <v>1385</v>
      </c>
      <c r="T1268" t="s">
        <v>1901</v>
      </c>
      <c r="U1268" t="s">
        <v>75</v>
      </c>
      <c r="V1268" t="s">
        <v>1869</v>
      </c>
      <c r="W1268">
        <v>67.55</v>
      </c>
      <c r="X1268">
        <v>74.95</v>
      </c>
      <c r="Y1268">
        <v>2</v>
      </c>
      <c r="Z1268" t="s">
        <v>2279</v>
      </c>
      <c r="AA1268" t="s">
        <v>2580</v>
      </c>
      <c r="AF1268" s="4"/>
      <c r="AG1268" s="4"/>
      <c r="AH1268" t="s">
        <v>78</v>
      </c>
      <c r="AI1268" t="s">
        <v>240</v>
      </c>
      <c r="AJ1268" t="s">
        <v>644</v>
      </c>
      <c r="AK1268" t="s">
        <v>1191</v>
      </c>
      <c r="AL1268" t="s">
        <v>1714</v>
      </c>
      <c r="AM1268" t="s">
        <v>67</v>
      </c>
      <c r="AN1268" t="s">
        <v>1548</v>
      </c>
      <c r="AO1268" t="s">
        <v>393</v>
      </c>
      <c r="AP1268" t="s">
        <v>2345</v>
      </c>
    </row>
    <row r="1269" spans="1:42" x14ac:dyDescent="0.25">
      <c r="A1269">
        <v>875</v>
      </c>
      <c r="B1269">
        <v>165</v>
      </c>
      <c r="C1269" s="4">
        <v>44236</v>
      </c>
      <c r="D1269">
        <v>4</v>
      </c>
      <c r="E1269" t="s">
        <v>40</v>
      </c>
      <c r="F1269" t="s">
        <v>51</v>
      </c>
      <c r="G1269" t="s">
        <v>56</v>
      </c>
      <c r="H1269" t="s">
        <v>58</v>
      </c>
      <c r="I1269" s="4">
        <v>43699</v>
      </c>
      <c r="J1269">
        <v>2</v>
      </c>
      <c r="K1269" t="s">
        <v>60</v>
      </c>
      <c r="L1269" s="4">
        <v>43615</v>
      </c>
      <c r="M1269" s="4">
        <v>43830</v>
      </c>
      <c r="N1269">
        <v>1</v>
      </c>
      <c r="O1269" t="s">
        <v>86</v>
      </c>
      <c r="P1269" t="s">
        <v>248</v>
      </c>
      <c r="Q1269">
        <v>1</v>
      </c>
      <c r="R1269" t="s">
        <v>432</v>
      </c>
      <c r="S1269" t="s">
        <v>995</v>
      </c>
      <c r="T1269" t="s">
        <v>1527</v>
      </c>
      <c r="U1269" t="s">
        <v>67</v>
      </c>
      <c r="V1269" t="s">
        <v>1577</v>
      </c>
      <c r="W1269">
        <v>110.97</v>
      </c>
      <c r="X1269">
        <v>74.97</v>
      </c>
      <c r="Y1269">
        <v>1</v>
      </c>
      <c r="Z1269" t="s">
        <v>549</v>
      </c>
      <c r="AA1269" t="s">
        <v>2362</v>
      </c>
      <c r="AF1269" s="4"/>
      <c r="AG1269" s="4"/>
      <c r="AH1269" t="s">
        <v>86</v>
      </c>
      <c r="AI1269" t="s">
        <v>248</v>
      </c>
      <c r="AJ1269" t="s">
        <v>432</v>
      </c>
      <c r="AK1269" t="s">
        <v>995</v>
      </c>
      <c r="AL1269" t="s">
        <v>1527</v>
      </c>
      <c r="AM1269" t="s">
        <v>67</v>
      </c>
      <c r="AN1269" t="s">
        <v>1577</v>
      </c>
      <c r="AO1269" t="s">
        <v>549</v>
      </c>
      <c r="AP1269" t="s">
        <v>2362</v>
      </c>
    </row>
    <row r="1270" spans="1:42" x14ac:dyDescent="0.25">
      <c r="A1270">
        <v>876</v>
      </c>
      <c r="B1270">
        <v>363</v>
      </c>
      <c r="C1270" s="4">
        <v>44236</v>
      </c>
      <c r="D1270">
        <v>2</v>
      </c>
      <c r="E1270" t="s">
        <v>38</v>
      </c>
      <c r="F1270" t="s">
        <v>49</v>
      </c>
      <c r="G1270" t="s">
        <v>55</v>
      </c>
      <c r="H1270" t="s">
        <v>57</v>
      </c>
      <c r="I1270" s="4">
        <v>43682</v>
      </c>
      <c r="J1270">
        <v>3</v>
      </c>
      <c r="K1270" t="s">
        <v>59</v>
      </c>
      <c r="L1270" s="4">
        <v>43615</v>
      </c>
      <c r="M1270" s="4">
        <v>43830</v>
      </c>
      <c r="N1270">
        <v>1</v>
      </c>
      <c r="O1270" t="s">
        <v>86</v>
      </c>
      <c r="P1270" t="s">
        <v>248</v>
      </c>
      <c r="Q1270">
        <v>1</v>
      </c>
      <c r="R1270" t="s">
        <v>443</v>
      </c>
      <c r="S1270" t="s">
        <v>1005</v>
      </c>
      <c r="T1270" t="s">
        <v>1513</v>
      </c>
      <c r="U1270" t="s">
        <v>80</v>
      </c>
      <c r="V1270" t="s">
        <v>1577</v>
      </c>
      <c r="W1270">
        <v>59.98</v>
      </c>
      <c r="X1270">
        <v>49.98</v>
      </c>
      <c r="Y1270">
        <v>1</v>
      </c>
      <c r="Z1270" t="s">
        <v>549</v>
      </c>
      <c r="AA1270" t="s">
        <v>2362</v>
      </c>
      <c r="AF1270" s="4"/>
      <c r="AG1270" s="4"/>
      <c r="AH1270" t="s">
        <v>86</v>
      </c>
      <c r="AI1270" t="s">
        <v>248</v>
      </c>
      <c r="AJ1270" t="s">
        <v>443</v>
      </c>
      <c r="AK1270" t="s">
        <v>1005</v>
      </c>
      <c r="AL1270" t="s">
        <v>1513</v>
      </c>
      <c r="AM1270" t="s">
        <v>80</v>
      </c>
      <c r="AN1270" t="s">
        <v>1577</v>
      </c>
      <c r="AO1270" t="s">
        <v>549</v>
      </c>
      <c r="AP1270" t="s">
        <v>2362</v>
      </c>
    </row>
    <row r="1271" spans="1:42" x14ac:dyDescent="0.25">
      <c r="A1271">
        <v>877</v>
      </c>
      <c r="B1271">
        <v>23</v>
      </c>
      <c r="C1271" s="4">
        <v>44237</v>
      </c>
      <c r="D1271">
        <v>4</v>
      </c>
      <c r="E1271" t="s">
        <v>40</v>
      </c>
      <c r="F1271" t="s">
        <v>51</v>
      </c>
      <c r="G1271" t="s">
        <v>56</v>
      </c>
      <c r="H1271" t="s">
        <v>58</v>
      </c>
      <c r="I1271" s="4">
        <v>44120</v>
      </c>
      <c r="J1271">
        <v>15</v>
      </c>
      <c r="K1271" t="s">
        <v>62</v>
      </c>
      <c r="L1271" s="4">
        <v>43615</v>
      </c>
      <c r="M1271" s="4">
        <v>44413</v>
      </c>
      <c r="N1271">
        <v>1</v>
      </c>
      <c r="O1271" t="s">
        <v>84</v>
      </c>
      <c r="P1271" t="s">
        <v>246</v>
      </c>
      <c r="Q1271">
        <v>1</v>
      </c>
      <c r="R1271" t="s">
        <v>413</v>
      </c>
      <c r="S1271" t="s">
        <v>975</v>
      </c>
      <c r="T1271" t="s">
        <v>1508</v>
      </c>
      <c r="U1271" t="s">
        <v>80</v>
      </c>
      <c r="V1271" t="s">
        <v>1548</v>
      </c>
      <c r="W1271">
        <v>20.5</v>
      </c>
      <c r="X1271">
        <v>29.98</v>
      </c>
      <c r="Y1271">
        <v>1</v>
      </c>
      <c r="Z1271" t="s">
        <v>86</v>
      </c>
      <c r="AA1271" t="s">
        <v>2350</v>
      </c>
      <c r="AB1271">
        <v>5</v>
      </c>
      <c r="AC1271" t="s">
        <v>2633</v>
      </c>
      <c r="AD1271">
        <v>1159</v>
      </c>
      <c r="AE1271" t="s">
        <v>2639</v>
      </c>
      <c r="AF1271" s="4">
        <v>44235</v>
      </c>
      <c r="AG1271" s="4">
        <v>44299</v>
      </c>
      <c r="AH1271" t="s">
        <v>84</v>
      </c>
      <c r="AI1271" t="s">
        <v>246</v>
      </c>
      <c r="AJ1271" t="s">
        <v>413</v>
      </c>
      <c r="AK1271" t="s">
        <v>975</v>
      </c>
      <c r="AL1271" t="s">
        <v>1508</v>
      </c>
      <c r="AM1271" t="s">
        <v>80</v>
      </c>
      <c r="AN1271" t="s">
        <v>1548</v>
      </c>
      <c r="AO1271" t="s">
        <v>86</v>
      </c>
      <c r="AP1271" t="s">
        <v>2350</v>
      </c>
    </row>
    <row r="1272" spans="1:42" x14ac:dyDescent="0.25">
      <c r="A1272">
        <v>878</v>
      </c>
      <c r="B1272">
        <v>14</v>
      </c>
      <c r="C1272" s="4">
        <v>44238</v>
      </c>
      <c r="D1272">
        <v>2</v>
      </c>
      <c r="E1272" t="s">
        <v>38</v>
      </c>
      <c r="F1272" t="s">
        <v>49</v>
      </c>
      <c r="G1272" t="s">
        <v>56</v>
      </c>
      <c r="H1272" t="s">
        <v>57</v>
      </c>
      <c r="I1272" s="4">
        <v>43643</v>
      </c>
      <c r="J1272">
        <v>1</v>
      </c>
      <c r="K1272" t="s">
        <v>61</v>
      </c>
      <c r="L1272" s="4">
        <v>43615</v>
      </c>
      <c r="M1272" s="4">
        <v>43830</v>
      </c>
      <c r="N1272">
        <v>1</v>
      </c>
      <c r="O1272" t="s">
        <v>79</v>
      </c>
      <c r="P1272" t="s">
        <v>241</v>
      </c>
      <c r="Q1272">
        <v>1</v>
      </c>
      <c r="R1272" t="s">
        <v>617</v>
      </c>
      <c r="S1272" t="s">
        <v>1168</v>
      </c>
      <c r="T1272" t="s">
        <v>1614</v>
      </c>
      <c r="U1272" t="s">
        <v>67</v>
      </c>
      <c r="V1272" t="s">
        <v>1548</v>
      </c>
      <c r="W1272">
        <v>41.85</v>
      </c>
      <c r="X1272">
        <v>44.97</v>
      </c>
      <c r="Y1272">
        <v>1</v>
      </c>
      <c r="Z1272" t="s">
        <v>86</v>
      </c>
      <c r="AA1272" t="s">
        <v>2350</v>
      </c>
      <c r="AF1272" s="4"/>
      <c r="AG1272" s="4"/>
      <c r="AH1272" t="s">
        <v>79</v>
      </c>
      <c r="AI1272" t="s">
        <v>241</v>
      </c>
      <c r="AJ1272" t="s">
        <v>617</v>
      </c>
      <c r="AK1272" t="s">
        <v>1168</v>
      </c>
      <c r="AL1272" t="s">
        <v>1614</v>
      </c>
      <c r="AM1272" t="s">
        <v>67</v>
      </c>
      <c r="AN1272" t="s">
        <v>1548</v>
      </c>
      <c r="AO1272" t="s">
        <v>86</v>
      </c>
      <c r="AP1272" t="s">
        <v>2350</v>
      </c>
    </row>
    <row r="1273" spans="1:42" x14ac:dyDescent="0.25">
      <c r="A1273">
        <v>879</v>
      </c>
      <c r="B1273">
        <v>104</v>
      </c>
      <c r="C1273" s="4">
        <v>44238</v>
      </c>
      <c r="D1273">
        <v>7</v>
      </c>
      <c r="E1273" t="s">
        <v>35</v>
      </c>
      <c r="F1273" t="s">
        <v>46</v>
      </c>
      <c r="G1273" t="s">
        <v>56</v>
      </c>
      <c r="H1273" t="s">
        <v>57</v>
      </c>
      <c r="I1273" s="4">
        <v>44188</v>
      </c>
      <c r="J1273">
        <v>10</v>
      </c>
      <c r="K1273" t="s">
        <v>61</v>
      </c>
      <c r="L1273" s="4">
        <v>44055</v>
      </c>
      <c r="M1273" s="4">
        <v>44196</v>
      </c>
      <c r="N1273">
        <v>1</v>
      </c>
      <c r="O1273" t="s">
        <v>84</v>
      </c>
      <c r="P1273" t="s">
        <v>246</v>
      </c>
      <c r="Q1273">
        <v>1</v>
      </c>
      <c r="R1273" t="s">
        <v>426</v>
      </c>
      <c r="S1273" t="s">
        <v>988</v>
      </c>
      <c r="T1273" t="s">
        <v>1521</v>
      </c>
      <c r="U1273" t="s">
        <v>80</v>
      </c>
      <c r="V1273" t="s">
        <v>1548</v>
      </c>
      <c r="W1273">
        <v>83.98</v>
      </c>
      <c r="X1273">
        <v>29.98</v>
      </c>
      <c r="Y1273">
        <v>1</v>
      </c>
      <c r="Z1273" t="s">
        <v>410</v>
      </c>
      <c r="AA1273" t="s">
        <v>2359</v>
      </c>
      <c r="AB1273">
        <v>5</v>
      </c>
      <c r="AC1273" t="s">
        <v>2634</v>
      </c>
      <c r="AD1273">
        <v>1233</v>
      </c>
      <c r="AE1273" t="s">
        <v>2639</v>
      </c>
      <c r="AF1273" s="4">
        <v>44235</v>
      </c>
      <c r="AG1273" s="4">
        <v>44299</v>
      </c>
      <c r="AH1273" t="s">
        <v>84</v>
      </c>
      <c r="AI1273" t="s">
        <v>246</v>
      </c>
      <c r="AJ1273" t="s">
        <v>426</v>
      </c>
      <c r="AK1273" t="s">
        <v>988</v>
      </c>
      <c r="AL1273" t="s">
        <v>1521</v>
      </c>
      <c r="AM1273" t="s">
        <v>80</v>
      </c>
      <c r="AN1273" t="s">
        <v>1548</v>
      </c>
      <c r="AO1273" t="s">
        <v>410</v>
      </c>
      <c r="AP1273" t="s">
        <v>2359</v>
      </c>
    </row>
    <row r="1274" spans="1:42" x14ac:dyDescent="0.25">
      <c r="A1274">
        <v>880</v>
      </c>
      <c r="B1274">
        <v>317</v>
      </c>
      <c r="C1274" s="4">
        <v>44238</v>
      </c>
      <c r="D1274">
        <v>7</v>
      </c>
      <c r="E1274" t="s">
        <v>35</v>
      </c>
      <c r="F1274" t="s">
        <v>46</v>
      </c>
      <c r="G1274" t="s">
        <v>55</v>
      </c>
      <c r="H1274" t="s">
        <v>58</v>
      </c>
      <c r="I1274" s="4">
        <v>43623</v>
      </c>
      <c r="J1274">
        <v>3</v>
      </c>
      <c r="K1274" t="s">
        <v>59</v>
      </c>
      <c r="L1274" s="4">
        <v>43615</v>
      </c>
      <c r="M1274" s="4">
        <v>43830</v>
      </c>
      <c r="N1274">
        <v>1</v>
      </c>
      <c r="O1274" t="s">
        <v>79</v>
      </c>
      <c r="P1274" t="s">
        <v>241</v>
      </c>
      <c r="Q1274">
        <v>1</v>
      </c>
      <c r="R1274" t="s">
        <v>541</v>
      </c>
      <c r="S1274" t="s">
        <v>968</v>
      </c>
      <c r="T1274" t="s">
        <v>1629</v>
      </c>
      <c r="U1274" t="s">
        <v>69</v>
      </c>
      <c r="V1274" t="s">
        <v>1548</v>
      </c>
      <c r="W1274">
        <v>86.9</v>
      </c>
      <c r="X1274">
        <v>14.99</v>
      </c>
      <c r="Y1274">
        <v>1</v>
      </c>
      <c r="Z1274" t="s">
        <v>86</v>
      </c>
      <c r="AA1274" t="s">
        <v>2350</v>
      </c>
      <c r="AF1274" s="4"/>
      <c r="AG1274" s="4"/>
      <c r="AH1274" t="s">
        <v>79</v>
      </c>
      <c r="AI1274" t="s">
        <v>241</v>
      </c>
      <c r="AJ1274" t="s">
        <v>541</v>
      </c>
      <c r="AK1274" t="s">
        <v>968</v>
      </c>
      <c r="AL1274" t="s">
        <v>1629</v>
      </c>
      <c r="AM1274" t="s">
        <v>69</v>
      </c>
      <c r="AN1274" t="s">
        <v>1548</v>
      </c>
      <c r="AO1274" t="s">
        <v>86</v>
      </c>
      <c r="AP1274" t="s">
        <v>2350</v>
      </c>
    </row>
    <row r="1275" spans="1:42" x14ac:dyDescent="0.25">
      <c r="A1275">
        <v>881</v>
      </c>
      <c r="B1275">
        <v>121</v>
      </c>
      <c r="C1275" s="4">
        <v>44242</v>
      </c>
      <c r="D1275">
        <v>3</v>
      </c>
      <c r="E1275" t="s">
        <v>34</v>
      </c>
      <c r="F1275" t="s">
        <v>45</v>
      </c>
      <c r="G1275" t="s">
        <v>56</v>
      </c>
      <c r="H1275" t="s">
        <v>58</v>
      </c>
      <c r="I1275" s="4">
        <v>43690</v>
      </c>
      <c r="J1275">
        <v>2</v>
      </c>
      <c r="K1275" t="s">
        <v>60</v>
      </c>
      <c r="L1275" s="4">
        <v>43615</v>
      </c>
      <c r="M1275" s="4">
        <v>43830</v>
      </c>
      <c r="N1275">
        <v>1</v>
      </c>
      <c r="O1275" t="s">
        <v>69</v>
      </c>
      <c r="P1275" t="s">
        <v>231</v>
      </c>
      <c r="Q1275">
        <v>1</v>
      </c>
      <c r="R1275" t="s">
        <v>78</v>
      </c>
      <c r="S1275" t="s">
        <v>1238</v>
      </c>
      <c r="T1275" t="s">
        <v>1533</v>
      </c>
      <c r="U1275" t="s">
        <v>67</v>
      </c>
      <c r="V1275" t="s">
        <v>1577</v>
      </c>
      <c r="W1275">
        <v>179.97</v>
      </c>
      <c r="X1275">
        <v>74.97</v>
      </c>
      <c r="Y1275">
        <v>1</v>
      </c>
      <c r="Z1275" t="s">
        <v>69</v>
      </c>
      <c r="AA1275" t="s">
        <v>2360</v>
      </c>
      <c r="AF1275" s="4"/>
      <c r="AG1275" s="4"/>
      <c r="AH1275" t="s">
        <v>69</v>
      </c>
      <c r="AI1275" t="s">
        <v>231</v>
      </c>
      <c r="AJ1275" t="s">
        <v>78</v>
      </c>
      <c r="AK1275" t="s">
        <v>1238</v>
      </c>
      <c r="AL1275" t="s">
        <v>1533</v>
      </c>
      <c r="AM1275" t="s">
        <v>67</v>
      </c>
      <c r="AN1275" t="s">
        <v>1577</v>
      </c>
      <c r="AO1275" t="s">
        <v>69</v>
      </c>
      <c r="AP1275" t="s">
        <v>2360</v>
      </c>
    </row>
    <row r="1276" spans="1:42" x14ac:dyDescent="0.25">
      <c r="A1276">
        <v>882</v>
      </c>
      <c r="B1276">
        <v>335</v>
      </c>
      <c r="C1276" s="4">
        <v>44242</v>
      </c>
      <c r="D1276">
        <v>5</v>
      </c>
      <c r="E1276" t="s">
        <v>36</v>
      </c>
      <c r="F1276" t="s">
        <v>47</v>
      </c>
      <c r="G1276" t="s">
        <v>56</v>
      </c>
      <c r="H1276" t="s">
        <v>58</v>
      </c>
      <c r="I1276" s="4">
        <v>44067</v>
      </c>
      <c r="J1276">
        <v>9</v>
      </c>
      <c r="K1276" t="s">
        <v>59</v>
      </c>
      <c r="L1276" s="4">
        <v>43952</v>
      </c>
      <c r="M1276" s="4">
        <v>44075</v>
      </c>
      <c r="N1276">
        <v>1</v>
      </c>
      <c r="O1276" t="s">
        <v>80</v>
      </c>
      <c r="P1276" t="s">
        <v>242</v>
      </c>
      <c r="Q1276">
        <v>1</v>
      </c>
      <c r="R1276" t="s">
        <v>696</v>
      </c>
      <c r="S1276" t="s">
        <v>1236</v>
      </c>
      <c r="T1276" t="s">
        <v>1758</v>
      </c>
      <c r="U1276" t="s">
        <v>67</v>
      </c>
      <c r="V1276" t="s">
        <v>1548</v>
      </c>
      <c r="W1276">
        <v>218.97</v>
      </c>
      <c r="X1276">
        <v>44.97</v>
      </c>
      <c r="Y1276">
        <v>1</v>
      </c>
      <c r="Z1276" t="s">
        <v>80</v>
      </c>
      <c r="AA1276" t="s">
        <v>2357</v>
      </c>
      <c r="AB1276">
        <v>5</v>
      </c>
      <c r="AC1276" t="s">
        <v>2634</v>
      </c>
      <c r="AD1276">
        <v>1432</v>
      </c>
      <c r="AE1276" t="s">
        <v>2639</v>
      </c>
      <c r="AF1276" s="4">
        <v>44235</v>
      </c>
      <c r="AG1276" s="4">
        <v>44299</v>
      </c>
      <c r="AH1276" t="s">
        <v>80</v>
      </c>
      <c r="AI1276" t="s">
        <v>242</v>
      </c>
      <c r="AJ1276" t="s">
        <v>696</v>
      </c>
      <c r="AK1276" t="s">
        <v>1236</v>
      </c>
      <c r="AL1276" t="s">
        <v>1758</v>
      </c>
      <c r="AM1276" t="s">
        <v>67</v>
      </c>
      <c r="AN1276" t="s">
        <v>1548</v>
      </c>
      <c r="AO1276" t="s">
        <v>80</v>
      </c>
      <c r="AP1276" t="s">
        <v>2357</v>
      </c>
    </row>
    <row r="1277" spans="1:42" x14ac:dyDescent="0.25">
      <c r="A1277">
        <v>883</v>
      </c>
      <c r="B1277">
        <v>202</v>
      </c>
      <c r="C1277" s="4">
        <v>44243</v>
      </c>
      <c r="D1277">
        <v>11</v>
      </c>
      <c r="E1277" t="s">
        <v>37</v>
      </c>
      <c r="F1277" t="s">
        <v>48</v>
      </c>
      <c r="G1277" t="s">
        <v>55</v>
      </c>
      <c r="H1277" t="s">
        <v>57</v>
      </c>
      <c r="I1277" s="4">
        <v>43615</v>
      </c>
      <c r="J1277">
        <v>2</v>
      </c>
      <c r="K1277" t="s">
        <v>60</v>
      </c>
      <c r="L1277" s="4">
        <v>43615</v>
      </c>
      <c r="M1277" s="4">
        <v>43830</v>
      </c>
      <c r="N1277">
        <v>1</v>
      </c>
      <c r="O1277" t="s">
        <v>79</v>
      </c>
      <c r="P1277" t="s">
        <v>241</v>
      </c>
      <c r="Q1277">
        <v>1</v>
      </c>
      <c r="R1277" t="s">
        <v>562</v>
      </c>
      <c r="S1277" t="s">
        <v>1078</v>
      </c>
      <c r="T1277" t="s">
        <v>1587</v>
      </c>
      <c r="U1277" t="s">
        <v>67</v>
      </c>
      <c r="V1277" t="s">
        <v>1548</v>
      </c>
      <c r="W1277">
        <v>164.97</v>
      </c>
      <c r="X1277">
        <v>44.97</v>
      </c>
      <c r="Y1277">
        <v>1</v>
      </c>
      <c r="Z1277" t="s">
        <v>86</v>
      </c>
      <c r="AA1277" t="s">
        <v>2350</v>
      </c>
      <c r="AF1277" s="4"/>
      <c r="AG1277" s="4"/>
      <c r="AH1277" t="s">
        <v>79</v>
      </c>
      <c r="AI1277" t="s">
        <v>241</v>
      </c>
      <c r="AJ1277" t="s">
        <v>562</v>
      </c>
      <c r="AK1277" t="s">
        <v>1078</v>
      </c>
      <c r="AL1277" t="s">
        <v>1587</v>
      </c>
      <c r="AM1277" t="s">
        <v>67</v>
      </c>
      <c r="AN1277" t="s">
        <v>1548</v>
      </c>
      <c r="AO1277" t="s">
        <v>86</v>
      </c>
      <c r="AP1277" t="s">
        <v>2350</v>
      </c>
    </row>
    <row r="1278" spans="1:42" x14ac:dyDescent="0.25">
      <c r="A1278">
        <v>884</v>
      </c>
      <c r="B1278">
        <v>270</v>
      </c>
      <c r="C1278" s="4">
        <v>44243</v>
      </c>
      <c r="D1278">
        <v>7</v>
      </c>
      <c r="E1278" t="s">
        <v>35</v>
      </c>
      <c r="F1278" t="s">
        <v>46</v>
      </c>
      <c r="G1278" t="s">
        <v>56</v>
      </c>
      <c r="H1278" t="s">
        <v>58</v>
      </c>
      <c r="I1278" s="4">
        <v>44023</v>
      </c>
      <c r="J1278">
        <v>8</v>
      </c>
      <c r="K1278" t="s">
        <v>60</v>
      </c>
      <c r="L1278" s="4">
        <v>44000</v>
      </c>
      <c r="M1278" s="4">
        <v>44073</v>
      </c>
      <c r="N1278">
        <v>1</v>
      </c>
      <c r="O1278" t="s">
        <v>67</v>
      </c>
      <c r="P1278" t="s">
        <v>229</v>
      </c>
      <c r="Q1278">
        <v>1</v>
      </c>
      <c r="R1278" t="s">
        <v>805</v>
      </c>
      <c r="S1278" t="s">
        <v>1342</v>
      </c>
      <c r="T1278" t="s">
        <v>1859</v>
      </c>
      <c r="U1278" t="s">
        <v>80</v>
      </c>
      <c r="V1278" t="s">
        <v>1548</v>
      </c>
      <c r="W1278">
        <v>279.98</v>
      </c>
      <c r="X1278">
        <v>29.98</v>
      </c>
      <c r="Y1278">
        <v>1</v>
      </c>
      <c r="Z1278" t="s">
        <v>872</v>
      </c>
      <c r="AA1278" t="s">
        <v>2388</v>
      </c>
      <c r="AB1278">
        <v>5</v>
      </c>
      <c r="AC1278" t="s">
        <v>2633</v>
      </c>
      <c r="AD1278">
        <v>1378</v>
      </c>
      <c r="AE1278" t="s">
        <v>2639</v>
      </c>
      <c r="AF1278" s="4">
        <v>44235</v>
      </c>
      <c r="AG1278" s="4">
        <v>44299</v>
      </c>
      <c r="AH1278" t="s">
        <v>67</v>
      </c>
      <c r="AI1278" t="s">
        <v>229</v>
      </c>
      <c r="AJ1278" t="s">
        <v>805</v>
      </c>
      <c r="AK1278" t="s">
        <v>1342</v>
      </c>
      <c r="AL1278" t="s">
        <v>1859</v>
      </c>
      <c r="AM1278" t="s">
        <v>80</v>
      </c>
      <c r="AN1278" t="s">
        <v>1548</v>
      </c>
      <c r="AO1278" t="s">
        <v>872</v>
      </c>
      <c r="AP1278" t="s">
        <v>2388</v>
      </c>
    </row>
    <row r="1279" spans="1:42" x14ac:dyDescent="0.25">
      <c r="A1279">
        <v>885</v>
      </c>
      <c r="B1279">
        <v>487</v>
      </c>
      <c r="C1279" s="4">
        <v>44243</v>
      </c>
      <c r="D1279">
        <v>11</v>
      </c>
      <c r="E1279" t="s">
        <v>37</v>
      </c>
      <c r="F1279" t="s">
        <v>48</v>
      </c>
      <c r="G1279" t="s">
        <v>55</v>
      </c>
      <c r="H1279" t="s">
        <v>58</v>
      </c>
      <c r="I1279" s="4">
        <v>44140</v>
      </c>
      <c r="J1279">
        <v>10</v>
      </c>
      <c r="K1279" t="s">
        <v>61</v>
      </c>
      <c r="L1279" s="4">
        <v>44055</v>
      </c>
      <c r="M1279" s="4">
        <v>44196</v>
      </c>
      <c r="N1279">
        <v>1</v>
      </c>
      <c r="O1279" t="s">
        <v>69</v>
      </c>
      <c r="P1279" t="s">
        <v>231</v>
      </c>
      <c r="Q1279">
        <v>1</v>
      </c>
      <c r="R1279" t="s">
        <v>565</v>
      </c>
      <c r="S1279" t="s">
        <v>1125</v>
      </c>
      <c r="T1279" t="s">
        <v>1648</v>
      </c>
      <c r="U1279" t="s">
        <v>80</v>
      </c>
      <c r="V1279" t="s">
        <v>1577</v>
      </c>
      <c r="W1279">
        <v>1010</v>
      </c>
      <c r="X1279">
        <v>49.98</v>
      </c>
      <c r="Y1279">
        <v>1</v>
      </c>
      <c r="Z1279" t="s">
        <v>78</v>
      </c>
      <c r="AA1279" t="s">
        <v>2330</v>
      </c>
      <c r="AB1279">
        <v>5</v>
      </c>
      <c r="AC1279" t="s">
        <v>2633</v>
      </c>
      <c r="AD1279">
        <v>1575</v>
      </c>
      <c r="AE1279" t="s">
        <v>2639</v>
      </c>
      <c r="AF1279" s="4">
        <v>44235</v>
      </c>
      <c r="AG1279" s="4">
        <v>44299</v>
      </c>
      <c r="AH1279" t="s">
        <v>69</v>
      </c>
      <c r="AI1279" t="s">
        <v>231</v>
      </c>
      <c r="AJ1279" t="s">
        <v>565</v>
      </c>
      <c r="AK1279" t="s">
        <v>1125</v>
      </c>
      <c r="AL1279" t="s">
        <v>1648</v>
      </c>
      <c r="AM1279" t="s">
        <v>80</v>
      </c>
      <c r="AN1279" t="s">
        <v>1577</v>
      </c>
      <c r="AO1279" t="s">
        <v>78</v>
      </c>
      <c r="AP1279" t="s">
        <v>2330</v>
      </c>
    </row>
    <row r="1280" spans="1:42" x14ac:dyDescent="0.25">
      <c r="A1280">
        <v>886</v>
      </c>
      <c r="B1280">
        <v>71</v>
      </c>
      <c r="C1280" s="4">
        <v>44244</v>
      </c>
      <c r="D1280">
        <v>2</v>
      </c>
      <c r="E1280" t="s">
        <v>38</v>
      </c>
      <c r="F1280" t="s">
        <v>49</v>
      </c>
      <c r="G1280" t="s">
        <v>56</v>
      </c>
      <c r="H1280" t="s">
        <v>58</v>
      </c>
      <c r="I1280" s="4">
        <v>43802</v>
      </c>
      <c r="J1280">
        <v>3</v>
      </c>
      <c r="K1280" t="s">
        <v>59</v>
      </c>
      <c r="L1280" s="4">
        <v>43615</v>
      </c>
      <c r="M1280" s="4">
        <v>43830</v>
      </c>
      <c r="N1280">
        <v>1</v>
      </c>
      <c r="O1280" t="s">
        <v>110</v>
      </c>
      <c r="P1280" t="s">
        <v>272</v>
      </c>
      <c r="Q1280">
        <v>2</v>
      </c>
      <c r="R1280" t="s">
        <v>849</v>
      </c>
      <c r="S1280" t="s">
        <v>1386</v>
      </c>
      <c r="T1280" t="s">
        <v>1902</v>
      </c>
      <c r="U1280" t="s">
        <v>180</v>
      </c>
      <c r="V1280" t="s">
        <v>1869</v>
      </c>
      <c r="W1280">
        <v>64.97</v>
      </c>
      <c r="X1280">
        <v>44.97</v>
      </c>
      <c r="Y1280">
        <v>2</v>
      </c>
      <c r="Z1280" t="s">
        <v>2267</v>
      </c>
      <c r="AA1280" t="s">
        <v>2567</v>
      </c>
      <c r="AF1280" s="4"/>
      <c r="AG1280" s="4"/>
      <c r="AH1280" t="s">
        <v>67</v>
      </c>
      <c r="AI1280" t="s">
        <v>229</v>
      </c>
      <c r="AJ1280" t="s">
        <v>573</v>
      </c>
      <c r="AK1280" t="s">
        <v>1131</v>
      </c>
      <c r="AL1280" t="s">
        <v>1517</v>
      </c>
      <c r="AM1280" t="s">
        <v>80</v>
      </c>
      <c r="AN1280" t="s">
        <v>1548</v>
      </c>
      <c r="AO1280" t="s">
        <v>872</v>
      </c>
      <c r="AP1280" t="s">
        <v>2388</v>
      </c>
    </row>
    <row r="1281" spans="1:42" x14ac:dyDescent="0.25">
      <c r="A1281">
        <v>886</v>
      </c>
      <c r="B1281">
        <v>71</v>
      </c>
      <c r="C1281" s="4">
        <v>44244</v>
      </c>
      <c r="D1281">
        <v>2</v>
      </c>
      <c r="E1281" t="s">
        <v>38</v>
      </c>
      <c r="F1281" t="s">
        <v>49</v>
      </c>
      <c r="G1281" t="s">
        <v>56</v>
      </c>
      <c r="H1281" t="s">
        <v>58</v>
      </c>
      <c r="I1281" s="4">
        <v>43802</v>
      </c>
      <c r="J1281">
        <v>3</v>
      </c>
      <c r="K1281" t="s">
        <v>59</v>
      </c>
      <c r="L1281" s="4">
        <v>43615</v>
      </c>
      <c r="M1281" s="4">
        <v>43830</v>
      </c>
      <c r="N1281">
        <v>1</v>
      </c>
      <c r="O1281" t="s">
        <v>110</v>
      </c>
      <c r="P1281" t="s">
        <v>272</v>
      </c>
      <c r="Q1281">
        <v>2</v>
      </c>
      <c r="R1281" t="s">
        <v>849</v>
      </c>
      <c r="S1281" t="s">
        <v>1386</v>
      </c>
      <c r="T1281" t="s">
        <v>1902</v>
      </c>
      <c r="U1281" t="s">
        <v>180</v>
      </c>
      <c r="V1281" t="s">
        <v>1869</v>
      </c>
      <c r="W1281">
        <v>64.97</v>
      </c>
      <c r="X1281">
        <v>44.97</v>
      </c>
      <c r="Y1281">
        <v>2</v>
      </c>
      <c r="Z1281" t="s">
        <v>2267</v>
      </c>
      <c r="AA1281" t="s">
        <v>2567</v>
      </c>
      <c r="AF1281" s="4"/>
      <c r="AG1281" s="4"/>
      <c r="AH1281" t="s">
        <v>67</v>
      </c>
      <c r="AI1281" t="s">
        <v>229</v>
      </c>
      <c r="AJ1281" t="s">
        <v>677</v>
      </c>
      <c r="AK1281" t="s">
        <v>978</v>
      </c>
      <c r="AL1281" t="s">
        <v>1577</v>
      </c>
      <c r="AM1281" t="s">
        <v>69</v>
      </c>
      <c r="AN1281" t="s">
        <v>1548</v>
      </c>
      <c r="AO1281" t="s">
        <v>455</v>
      </c>
      <c r="AP1281" t="s">
        <v>2340</v>
      </c>
    </row>
    <row r="1282" spans="1:42" x14ac:dyDescent="0.25">
      <c r="A1282">
        <v>887</v>
      </c>
      <c r="B1282">
        <v>468</v>
      </c>
      <c r="C1282" s="4">
        <v>44244</v>
      </c>
      <c r="D1282">
        <v>10</v>
      </c>
      <c r="E1282" t="s">
        <v>42</v>
      </c>
      <c r="F1282" t="s">
        <v>53</v>
      </c>
      <c r="G1282" t="s">
        <v>55</v>
      </c>
      <c r="H1282" t="s">
        <v>57</v>
      </c>
      <c r="I1282" s="4">
        <v>44132</v>
      </c>
      <c r="J1282">
        <v>15</v>
      </c>
      <c r="K1282" t="s">
        <v>62</v>
      </c>
      <c r="L1282" s="4">
        <v>43615</v>
      </c>
      <c r="M1282" s="4">
        <v>44413</v>
      </c>
      <c r="N1282">
        <v>1</v>
      </c>
      <c r="O1282" t="s">
        <v>65</v>
      </c>
      <c r="P1282" t="s">
        <v>227</v>
      </c>
      <c r="Q1282">
        <v>1</v>
      </c>
      <c r="R1282" t="s">
        <v>389</v>
      </c>
      <c r="S1282" t="s">
        <v>951</v>
      </c>
      <c r="T1282" t="s">
        <v>1485</v>
      </c>
      <c r="U1282" t="s">
        <v>69</v>
      </c>
      <c r="V1282" t="s">
        <v>1517</v>
      </c>
      <c r="W1282">
        <v>21.95</v>
      </c>
      <c r="X1282">
        <v>19.989999999999998</v>
      </c>
      <c r="Y1282">
        <v>1</v>
      </c>
      <c r="Z1282" t="s">
        <v>431</v>
      </c>
      <c r="AA1282" t="s">
        <v>2326</v>
      </c>
      <c r="AB1282">
        <v>5</v>
      </c>
      <c r="AC1282" t="s">
        <v>2634</v>
      </c>
      <c r="AD1282">
        <v>1559</v>
      </c>
      <c r="AE1282" t="s">
        <v>2639</v>
      </c>
      <c r="AF1282" s="4">
        <v>44235</v>
      </c>
      <c r="AG1282" s="4">
        <v>44299</v>
      </c>
      <c r="AH1282" t="s">
        <v>65</v>
      </c>
      <c r="AI1282" t="s">
        <v>227</v>
      </c>
      <c r="AJ1282" t="s">
        <v>389</v>
      </c>
      <c r="AK1282" t="s">
        <v>951</v>
      </c>
      <c r="AL1282" t="s">
        <v>1485</v>
      </c>
      <c r="AM1282" t="s">
        <v>69</v>
      </c>
      <c r="AN1282" t="s">
        <v>1517</v>
      </c>
      <c r="AO1282" t="s">
        <v>431</v>
      </c>
      <c r="AP1282" t="s">
        <v>2326</v>
      </c>
    </row>
    <row r="1283" spans="1:42" x14ac:dyDescent="0.25">
      <c r="A1283">
        <v>888</v>
      </c>
      <c r="B1283">
        <v>87</v>
      </c>
      <c r="C1283" s="4">
        <v>44245</v>
      </c>
      <c r="D1283">
        <v>7</v>
      </c>
      <c r="E1283" t="s">
        <v>35</v>
      </c>
      <c r="F1283" t="s">
        <v>46</v>
      </c>
      <c r="G1283" t="s">
        <v>55</v>
      </c>
      <c r="H1283" t="s">
        <v>57</v>
      </c>
      <c r="I1283" s="4">
        <v>43834</v>
      </c>
      <c r="J1283">
        <v>15</v>
      </c>
      <c r="K1283" t="s">
        <v>62</v>
      </c>
      <c r="L1283" s="4">
        <v>43615</v>
      </c>
      <c r="M1283" s="4">
        <v>44413</v>
      </c>
      <c r="N1283">
        <v>3</v>
      </c>
      <c r="O1283" t="s">
        <v>202</v>
      </c>
      <c r="P1283" t="s">
        <v>364</v>
      </c>
      <c r="Q1283">
        <v>3</v>
      </c>
      <c r="R1283" t="s">
        <v>850</v>
      </c>
      <c r="S1283" t="s">
        <v>1387</v>
      </c>
      <c r="T1283" t="s">
        <v>1903</v>
      </c>
      <c r="U1283" t="s">
        <v>2013</v>
      </c>
      <c r="V1283" t="s">
        <v>2044</v>
      </c>
      <c r="W1283">
        <v>824.94</v>
      </c>
      <c r="X1283">
        <v>79.94</v>
      </c>
      <c r="Y1283">
        <v>3</v>
      </c>
      <c r="Z1283" t="s">
        <v>2280</v>
      </c>
      <c r="AA1283" t="s">
        <v>2581</v>
      </c>
      <c r="AF1283" s="4"/>
      <c r="AG1283" s="4"/>
      <c r="AH1283" t="s">
        <v>90</v>
      </c>
      <c r="AI1283" t="s">
        <v>252</v>
      </c>
      <c r="AJ1283" t="s">
        <v>652</v>
      </c>
      <c r="AK1283" t="s">
        <v>1196</v>
      </c>
      <c r="AL1283" t="s">
        <v>1720</v>
      </c>
      <c r="AM1283" t="s">
        <v>80</v>
      </c>
      <c r="AN1283" t="s">
        <v>1562</v>
      </c>
      <c r="AO1283" t="s">
        <v>410</v>
      </c>
      <c r="AP1283" t="s">
        <v>2359</v>
      </c>
    </row>
    <row r="1284" spans="1:42" x14ac:dyDescent="0.25">
      <c r="A1284">
        <v>888</v>
      </c>
      <c r="B1284">
        <v>87</v>
      </c>
      <c r="C1284" s="4">
        <v>44245</v>
      </c>
      <c r="D1284">
        <v>7</v>
      </c>
      <c r="E1284" t="s">
        <v>35</v>
      </c>
      <c r="F1284" t="s">
        <v>46</v>
      </c>
      <c r="G1284" t="s">
        <v>55</v>
      </c>
      <c r="H1284" t="s">
        <v>57</v>
      </c>
      <c r="I1284" s="4">
        <v>43834</v>
      </c>
      <c r="J1284">
        <v>15</v>
      </c>
      <c r="K1284" t="s">
        <v>62</v>
      </c>
      <c r="L1284" s="4">
        <v>43615</v>
      </c>
      <c r="M1284" s="4">
        <v>44413</v>
      </c>
      <c r="N1284">
        <v>3</v>
      </c>
      <c r="O1284" t="s">
        <v>202</v>
      </c>
      <c r="P1284" t="s">
        <v>364</v>
      </c>
      <c r="Q1284">
        <v>3</v>
      </c>
      <c r="R1284" t="s">
        <v>850</v>
      </c>
      <c r="S1284" t="s">
        <v>1387</v>
      </c>
      <c r="T1284" t="s">
        <v>1903</v>
      </c>
      <c r="U1284" t="s">
        <v>2013</v>
      </c>
      <c r="V1284" t="s">
        <v>2044</v>
      </c>
      <c r="W1284">
        <v>824.94</v>
      </c>
      <c r="X1284">
        <v>79.94</v>
      </c>
      <c r="Y1284">
        <v>3</v>
      </c>
      <c r="Z1284" t="s">
        <v>2280</v>
      </c>
      <c r="AA1284" t="s">
        <v>2581</v>
      </c>
      <c r="AF1284" s="4"/>
      <c r="AG1284" s="4"/>
      <c r="AH1284" t="s">
        <v>79</v>
      </c>
      <c r="AI1284" t="s">
        <v>241</v>
      </c>
      <c r="AJ1284" t="s">
        <v>566</v>
      </c>
      <c r="AK1284" t="s">
        <v>1067</v>
      </c>
      <c r="AL1284" t="s">
        <v>1649</v>
      </c>
      <c r="AM1284" t="s">
        <v>69</v>
      </c>
      <c r="AN1284" t="s">
        <v>1548</v>
      </c>
      <c r="AO1284" t="s">
        <v>65</v>
      </c>
      <c r="AP1284" t="s">
        <v>2343</v>
      </c>
    </row>
    <row r="1285" spans="1:42" x14ac:dyDescent="0.25">
      <c r="A1285">
        <v>888</v>
      </c>
      <c r="B1285">
        <v>87</v>
      </c>
      <c r="C1285" s="4">
        <v>44245</v>
      </c>
      <c r="D1285">
        <v>7</v>
      </c>
      <c r="E1285" t="s">
        <v>35</v>
      </c>
      <c r="F1285" t="s">
        <v>46</v>
      </c>
      <c r="G1285" t="s">
        <v>55</v>
      </c>
      <c r="H1285" t="s">
        <v>57</v>
      </c>
      <c r="I1285" s="4">
        <v>43834</v>
      </c>
      <c r="J1285">
        <v>15</v>
      </c>
      <c r="K1285" t="s">
        <v>62</v>
      </c>
      <c r="L1285" s="4">
        <v>43615</v>
      </c>
      <c r="M1285" s="4">
        <v>44413</v>
      </c>
      <c r="N1285">
        <v>3</v>
      </c>
      <c r="O1285" t="s">
        <v>202</v>
      </c>
      <c r="P1285" t="s">
        <v>364</v>
      </c>
      <c r="Q1285">
        <v>3</v>
      </c>
      <c r="R1285" t="s">
        <v>850</v>
      </c>
      <c r="S1285" t="s">
        <v>1387</v>
      </c>
      <c r="T1285" t="s">
        <v>1903</v>
      </c>
      <c r="U1285" t="s">
        <v>2013</v>
      </c>
      <c r="V1285" t="s">
        <v>2044</v>
      </c>
      <c r="W1285">
        <v>824.94</v>
      </c>
      <c r="X1285">
        <v>79.94</v>
      </c>
      <c r="Y1285">
        <v>3</v>
      </c>
      <c r="Z1285" t="s">
        <v>2280</v>
      </c>
      <c r="AA1285" t="s">
        <v>2581</v>
      </c>
      <c r="AF1285" s="4"/>
      <c r="AG1285" s="4"/>
      <c r="AH1285" t="s">
        <v>80</v>
      </c>
      <c r="AI1285" t="s">
        <v>242</v>
      </c>
      <c r="AJ1285" t="s">
        <v>509</v>
      </c>
      <c r="AK1285" t="s">
        <v>1072</v>
      </c>
      <c r="AL1285" t="s">
        <v>1599</v>
      </c>
      <c r="AM1285" t="s">
        <v>67</v>
      </c>
      <c r="AN1285" t="s">
        <v>1548</v>
      </c>
      <c r="AO1285" t="s">
        <v>79</v>
      </c>
      <c r="AP1285" t="s">
        <v>2349</v>
      </c>
    </row>
    <row r="1286" spans="1:42" x14ac:dyDescent="0.25">
      <c r="A1286">
        <v>889</v>
      </c>
      <c r="B1286">
        <v>120</v>
      </c>
      <c r="C1286" s="4">
        <v>44245</v>
      </c>
      <c r="D1286">
        <v>10</v>
      </c>
      <c r="E1286" t="s">
        <v>42</v>
      </c>
      <c r="F1286" t="s">
        <v>53</v>
      </c>
      <c r="G1286" t="s">
        <v>56</v>
      </c>
      <c r="H1286" t="s">
        <v>57</v>
      </c>
      <c r="I1286" s="4">
        <v>43932</v>
      </c>
      <c r="J1286">
        <v>7</v>
      </c>
      <c r="K1286" t="s">
        <v>61</v>
      </c>
      <c r="L1286" s="4">
        <v>43915</v>
      </c>
      <c r="M1286" s="4">
        <v>44012</v>
      </c>
      <c r="N1286">
        <v>1</v>
      </c>
      <c r="O1286" t="s">
        <v>86</v>
      </c>
      <c r="P1286" t="s">
        <v>248</v>
      </c>
      <c r="Q1286">
        <v>1</v>
      </c>
      <c r="R1286" t="s">
        <v>432</v>
      </c>
      <c r="S1286" t="s">
        <v>995</v>
      </c>
      <c r="T1286" t="s">
        <v>1527</v>
      </c>
      <c r="U1286" t="s">
        <v>67</v>
      </c>
      <c r="V1286" t="s">
        <v>1577</v>
      </c>
      <c r="W1286">
        <v>110.97</v>
      </c>
      <c r="X1286">
        <v>74.97</v>
      </c>
      <c r="Y1286">
        <v>1</v>
      </c>
      <c r="Z1286" t="s">
        <v>549</v>
      </c>
      <c r="AA1286" t="s">
        <v>2362</v>
      </c>
      <c r="AF1286" s="4"/>
      <c r="AG1286" s="4"/>
      <c r="AH1286" t="s">
        <v>86</v>
      </c>
      <c r="AI1286" t="s">
        <v>248</v>
      </c>
      <c r="AJ1286" t="s">
        <v>432</v>
      </c>
      <c r="AK1286" t="s">
        <v>995</v>
      </c>
      <c r="AL1286" t="s">
        <v>1527</v>
      </c>
      <c r="AM1286" t="s">
        <v>67</v>
      </c>
      <c r="AN1286" t="s">
        <v>1577</v>
      </c>
      <c r="AO1286" t="s">
        <v>549</v>
      </c>
      <c r="AP1286" t="s">
        <v>2362</v>
      </c>
    </row>
    <row r="1287" spans="1:42" x14ac:dyDescent="0.25">
      <c r="A1287">
        <v>890</v>
      </c>
      <c r="B1287">
        <v>145</v>
      </c>
      <c r="C1287" s="4">
        <v>44246</v>
      </c>
      <c r="D1287">
        <v>6</v>
      </c>
      <c r="E1287" t="s">
        <v>33</v>
      </c>
      <c r="F1287" t="s">
        <v>44</v>
      </c>
      <c r="G1287" t="s">
        <v>55</v>
      </c>
      <c r="H1287" t="s">
        <v>57</v>
      </c>
      <c r="I1287" s="4">
        <v>44111</v>
      </c>
      <c r="J1287">
        <v>10</v>
      </c>
      <c r="K1287" t="s">
        <v>61</v>
      </c>
      <c r="L1287" s="4">
        <v>44055</v>
      </c>
      <c r="M1287" s="4">
        <v>44196</v>
      </c>
      <c r="N1287">
        <v>1</v>
      </c>
      <c r="O1287" t="s">
        <v>80</v>
      </c>
      <c r="P1287" t="s">
        <v>242</v>
      </c>
      <c r="Q1287">
        <v>1</v>
      </c>
      <c r="R1287" t="s">
        <v>548</v>
      </c>
      <c r="S1287" t="s">
        <v>1109</v>
      </c>
      <c r="T1287" t="s">
        <v>1634</v>
      </c>
      <c r="U1287" t="s">
        <v>67</v>
      </c>
      <c r="V1287" t="s">
        <v>1548</v>
      </c>
      <c r="W1287">
        <v>83.94</v>
      </c>
      <c r="X1287">
        <v>44.97</v>
      </c>
      <c r="Y1287">
        <v>1</v>
      </c>
      <c r="Z1287" t="s">
        <v>67</v>
      </c>
      <c r="AA1287" t="s">
        <v>2373</v>
      </c>
      <c r="AF1287" s="4"/>
      <c r="AG1287" s="4"/>
      <c r="AH1287" t="s">
        <v>80</v>
      </c>
      <c r="AI1287" t="s">
        <v>242</v>
      </c>
      <c r="AJ1287" t="s">
        <v>548</v>
      </c>
      <c r="AK1287" t="s">
        <v>1109</v>
      </c>
      <c r="AL1287" t="s">
        <v>1634</v>
      </c>
      <c r="AM1287" t="s">
        <v>67</v>
      </c>
      <c r="AN1287" t="s">
        <v>1548</v>
      </c>
      <c r="AO1287" t="s">
        <v>67</v>
      </c>
      <c r="AP1287" t="s">
        <v>2373</v>
      </c>
    </row>
    <row r="1288" spans="1:42" x14ac:dyDescent="0.25">
      <c r="A1288">
        <v>891</v>
      </c>
      <c r="B1288">
        <v>313</v>
      </c>
      <c r="C1288" s="4">
        <v>44246</v>
      </c>
      <c r="D1288">
        <v>10</v>
      </c>
      <c r="E1288" t="s">
        <v>42</v>
      </c>
      <c r="F1288" t="s">
        <v>53</v>
      </c>
      <c r="G1288" t="s">
        <v>55</v>
      </c>
      <c r="H1288" t="s">
        <v>57</v>
      </c>
      <c r="I1288" s="4">
        <v>44073</v>
      </c>
      <c r="J1288">
        <v>8</v>
      </c>
      <c r="K1288" t="s">
        <v>60</v>
      </c>
      <c r="L1288" s="4">
        <v>44000</v>
      </c>
      <c r="M1288" s="4">
        <v>44073</v>
      </c>
      <c r="N1288">
        <v>1</v>
      </c>
      <c r="O1288" t="s">
        <v>80</v>
      </c>
      <c r="P1288" t="s">
        <v>242</v>
      </c>
      <c r="Q1288">
        <v>1</v>
      </c>
      <c r="R1288" t="s">
        <v>598</v>
      </c>
      <c r="S1288" t="s">
        <v>1118</v>
      </c>
      <c r="T1288" t="s">
        <v>1675</v>
      </c>
      <c r="U1288" t="s">
        <v>69</v>
      </c>
      <c r="V1288" t="s">
        <v>1548</v>
      </c>
      <c r="W1288">
        <v>14.45</v>
      </c>
      <c r="X1288">
        <v>14.99</v>
      </c>
      <c r="Y1288">
        <v>1</v>
      </c>
      <c r="Z1288" t="s">
        <v>70</v>
      </c>
      <c r="AA1288" t="s">
        <v>2341</v>
      </c>
      <c r="AB1288">
        <v>5</v>
      </c>
      <c r="AC1288" t="s">
        <v>2633</v>
      </c>
      <c r="AD1288">
        <v>1412</v>
      </c>
      <c r="AE1288" t="s">
        <v>2639</v>
      </c>
      <c r="AF1288" s="4">
        <v>44235</v>
      </c>
      <c r="AG1288" s="4">
        <v>44299</v>
      </c>
      <c r="AH1288" t="s">
        <v>80</v>
      </c>
      <c r="AI1288" t="s">
        <v>242</v>
      </c>
      <c r="AJ1288" t="s">
        <v>598</v>
      </c>
      <c r="AK1288" t="s">
        <v>1118</v>
      </c>
      <c r="AL1288" t="s">
        <v>1675</v>
      </c>
      <c r="AM1288" t="s">
        <v>69</v>
      </c>
      <c r="AN1288" t="s">
        <v>1548</v>
      </c>
      <c r="AO1288" t="s">
        <v>70</v>
      </c>
      <c r="AP1288" t="s">
        <v>2341</v>
      </c>
    </row>
    <row r="1289" spans="1:42" x14ac:dyDescent="0.25">
      <c r="A1289">
        <v>892</v>
      </c>
      <c r="B1289">
        <v>439</v>
      </c>
      <c r="C1289" s="4">
        <v>44246</v>
      </c>
      <c r="D1289">
        <v>6</v>
      </c>
      <c r="E1289" t="s">
        <v>33</v>
      </c>
      <c r="F1289" t="s">
        <v>44</v>
      </c>
      <c r="G1289" t="s">
        <v>55</v>
      </c>
      <c r="H1289" t="s">
        <v>58</v>
      </c>
      <c r="I1289" s="4">
        <v>43931</v>
      </c>
      <c r="J1289">
        <v>7</v>
      </c>
      <c r="K1289" t="s">
        <v>61</v>
      </c>
      <c r="L1289" s="4">
        <v>43915</v>
      </c>
      <c r="M1289" s="4">
        <v>44012</v>
      </c>
      <c r="N1289">
        <v>3</v>
      </c>
      <c r="O1289" t="s">
        <v>203</v>
      </c>
      <c r="P1289" t="s">
        <v>365</v>
      </c>
      <c r="Q1289">
        <v>3</v>
      </c>
      <c r="R1289" t="s">
        <v>851</v>
      </c>
      <c r="S1289" t="s">
        <v>1388</v>
      </c>
      <c r="T1289" t="s">
        <v>1904</v>
      </c>
      <c r="U1289" t="s">
        <v>122</v>
      </c>
      <c r="V1289" t="s">
        <v>2060</v>
      </c>
      <c r="W1289">
        <v>320.91000000000003</v>
      </c>
      <c r="X1289">
        <v>164.91</v>
      </c>
      <c r="Y1289">
        <v>3</v>
      </c>
      <c r="Z1289" t="s">
        <v>2281</v>
      </c>
      <c r="AA1289" t="s">
        <v>2582</v>
      </c>
      <c r="AF1289" s="4"/>
      <c r="AG1289" s="4"/>
      <c r="AH1289" t="s">
        <v>69</v>
      </c>
      <c r="AI1289" t="s">
        <v>231</v>
      </c>
      <c r="AJ1289" t="s">
        <v>78</v>
      </c>
      <c r="AK1289" t="s">
        <v>1238</v>
      </c>
      <c r="AL1289" t="s">
        <v>1533</v>
      </c>
      <c r="AM1289" t="s">
        <v>67</v>
      </c>
      <c r="AN1289" t="s">
        <v>1577</v>
      </c>
      <c r="AO1289" t="s">
        <v>69</v>
      </c>
      <c r="AP1289" t="s">
        <v>2360</v>
      </c>
    </row>
    <row r="1290" spans="1:42" x14ac:dyDescent="0.25">
      <c r="A1290">
        <v>892</v>
      </c>
      <c r="B1290">
        <v>439</v>
      </c>
      <c r="C1290" s="4">
        <v>44246</v>
      </c>
      <c r="D1290">
        <v>6</v>
      </c>
      <c r="E1290" t="s">
        <v>33</v>
      </c>
      <c r="F1290" t="s">
        <v>44</v>
      </c>
      <c r="G1290" t="s">
        <v>55</v>
      </c>
      <c r="H1290" t="s">
        <v>58</v>
      </c>
      <c r="I1290" s="4">
        <v>43931</v>
      </c>
      <c r="J1290">
        <v>7</v>
      </c>
      <c r="K1290" t="s">
        <v>61</v>
      </c>
      <c r="L1290" s="4">
        <v>43915</v>
      </c>
      <c r="M1290" s="4">
        <v>44012</v>
      </c>
      <c r="N1290">
        <v>3</v>
      </c>
      <c r="O1290" t="s">
        <v>203</v>
      </c>
      <c r="P1290" t="s">
        <v>365</v>
      </c>
      <c r="Q1290">
        <v>3</v>
      </c>
      <c r="R1290" t="s">
        <v>851</v>
      </c>
      <c r="S1290" t="s">
        <v>1388</v>
      </c>
      <c r="T1290" t="s">
        <v>1904</v>
      </c>
      <c r="U1290" t="s">
        <v>122</v>
      </c>
      <c r="V1290" t="s">
        <v>2060</v>
      </c>
      <c r="W1290">
        <v>320.91000000000003</v>
      </c>
      <c r="X1290">
        <v>164.91</v>
      </c>
      <c r="Y1290">
        <v>3</v>
      </c>
      <c r="Z1290" t="s">
        <v>2281</v>
      </c>
      <c r="AA1290" t="s">
        <v>2582</v>
      </c>
      <c r="AF1290" s="4"/>
      <c r="AG1290" s="4"/>
      <c r="AH1290" t="s">
        <v>67</v>
      </c>
      <c r="AI1290" t="s">
        <v>229</v>
      </c>
      <c r="AJ1290" t="s">
        <v>710</v>
      </c>
      <c r="AK1290" t="s">
        <v>1251</v>
      </c>
      <c r="AL1290" t="s">
        <v>1517</v>
      </c>
      <c r="AM1290" t="s">
        <v>67</v>
      </c>
      <c r="AN1290" t="s">
        <v>1548</v>
      </c>
      <c r="AO1290" t="s">
        <v>90</v>
      </c>
      <c r="AP1290" t="s">
        <v>2328</v>
      </c>
    </row>
    <row r="1291" spans="1:42" x14ac:dyDescent="0.25">
      <c r="A1291">
        <v>892</v>
      </c>
      <c r="B1291">
        <v>439</v>
      </c>
      <c r="C1291" s="4">
        <v>44246</v>
      </c>
      <c r="D1291">
        <v>6</v>
      </c>
      <c r="E1291" t="s">
        <v>33</v>
      </c>
      <c r="F1291" t="s">
        <v>44</v>
      </c>
      <c r="G1291" t="s">
        <v>55</v>
      </c>
      <c r="H1291" t="s">
        <v>58</v>
      </c>
      <c r="I1291" s="4">
        <v>43931</v>
      </c>
      <c r="J1291">
        <v>7</v>
      </c>
      <c r="K1291" t="s">
        <v>61</v>
      </c>
      <c r="L1291" s="4">
        <v>43915</v>
      </c>
      <c r="M1291" s="4">
        <v>44012</v>
      </c>
      <c r="N1291">
        <v>3</v>
      </c>
      <c r="O1291" t="s">
        <v>203</v>
      </c>
      <c r="P1291" t="s">
        <v>365</v>
      </c>
      <c r="Q1291">
        <v>3</v>
      </c>
      <c r="R1291" t="s">
        <v>851</v>
      </c>
      <c r="S1291" t="s">
        <v>1388</v>
      </c>
      <c r="T1291" t="s">
        <v>1904</v>
      </c>
      <c r="U1291" t="s">
        <v>122</v>
      </c>
      <c r="V1291" t="s">
        <v>2060</v>
      </c>
      <c r="W1291">
        <v>320.91000000000003</v>
      </c>
      <c r="X1291">
        <v>164.91</v>
      </c>
      <c r="Y1291">
        <v>3</v>
      </c>
      <c r="Z1291" t="s">
        <v>2281</v>
      </c>
      <c r="AA1291" t="s">
        <v>2582</v>
      </c>
      <c r="AF1291" s="4"/>
      <c r="AG1291" s="4"/>
      <c r="AH1291" t="s">
        <v>84</v>
      </c>
      <c r="AI1291" t="s">
        <v>246</v>
      </c>
      <c r="AJ1291" t="s">
        <v>687</v>
      </c>
      <c r="AK1291" t="s">
        <v>1104</v>
      </c>
      <c r="AL1291" t="s">
        <v>1750</v>
      </c>
      <c r="AM1291" t="s">
        <v>67</v>
      </c>
      <c r="AN1291" t="s">
        <v>1548</v>
      </c>
      <c r="AO1291" t="s">
        <v>410</v>
      </c>
      <c r="AP1291" t="s">
        <v>2359</v>
      </c>
    </row>
    <row r="1292" spans="1:42" x14ac:dyDescent="0.25">
      <c r="A1292">
        <v>893</v>
      </c>
      <c r="B1292">
        <v>84</v>
      </c>
      <c r="C1292" s="4">
        <v>44247</v>
      </c>
      <c r="D1292">
        <v>1</v>
      </c>
      <c r="E1292" t="s">
        <v>39</v>
      </c>
      <c r="F1292" t="s">
        <v>50</v>
      </c>
      <c r="G1292" t="s">
        <v>56</v>
      </c>
      <c r="H1292" t="s">
        <v>58</v>
      </c>
      <c r="I1292" s="4">
        <v>43903</v>
      </c>
      <c r="J1292">
        <v>15</v>
      </c>
      <c r="K1292" t="s">
        <v>62</v>
      </c>
      <c r="L1292" s="4">
        <v>43615</v>
      </c>
      <c r="M1292" s="4">
        <v>44413</v>
      </c>
      <c r="N1292">
        <v>1</v>
      </c>
      <c r="O1292" t="s">
        <v>70</v>
      </c>
      <c r="P1292" t="s">
        <v>232</v>
      </c>
      <c r="Q1292">
        <v>1</v>
      </c>
      <c r="R1292" t="s">
        <v>440</v>
      </c>
      <c r="S1292" t="s">
        <v>1002</v>
      </c>
      <c r="T1292" t="s">
        <v>1534</v>
      </c>
      <c r="U1292" t="s">
        <v>69</v>
      </c>
      <c r="V1292" t="s">
        <v>1548</v>
      </c>
      <c r="W1292">
        <v>22.95</v>
      </c>
      <c r="X1292">
        <v>14.99</v>
      </c>
      <c r="Y1292">
        <v>1</v>
      </c>
      <c r="Z1292" t="s">
        <v>432</v>
      </c>
      <c r="AA1292" t="s">
        <v>2331</v>
      </c>
      <c r="AF1292" s="4"/>
      <c r="AG1292" s="4"/>
      <c r="AH1292" t="s">
        <v>70</v>
      </c>
      <c r="AI1292" t="s">
        <v>232</v>
      </c>
      <c r="AJ1292" t="s">
        <v>440</v>
      </c>
      <c r="AK1292" t="s">
        <v>1002</v>
      </c>
      <c r="AL1292" t="s">
        <v>1534</v>
      </c>
      <c r="AM1292" t="s">
        <v>69</v>
      </c>
      <c r="AN1292" t="s">
        <v>1548</v>
      </c>
      <c r="AO1292" t="s">
        <v>432</v>
      </c>
      <c r="AP1292" t="s">
        <v>2331</v>
      </c>
    </row>
    <row r="1293" spans="1:42" x14ac:dyDescent="0.25">
      <c r="A1293">
        <v>894</v>
      </c>
      <c r="B1293">
        <v>338</v>
      </c>
      <c r="C1293" s="4">
        <v>44247</v>
      </c>
      <c r="D1293">
        <v>4</v>
      </c>
      <c r="E1293" t="s">
        <v>40</v>
      </c>
      <c r="F1293" t="s">
        <v>51</v>
      </c>
      <c r="G1293" t="s">
        <v>55</v>
      </c>
      <c r="H1293" t="s">
        <v>57</v>
      </c>
      <c r="I1293" s="4">
        <v>43685</v>
      </c>
      <c r="J1293">
        <v>2</v>
      </c>
      <c r="K1293" t="s">
        <v>60</v>
      </c>
      <c r="L1293" s="4">
        <v>43615</v>
      </c>
      <c r="M1293" s="4">
        <v>43830</v>
      </c>
      <c r="N1293">
        <v>1</v>
      </c>
      <c r="O1293" t="s">
        <v>79</v>
      </c>
      <c r="P1293" t="s">
        <v>241</v>
      </c>
      <c r="Q1293">
        <v>1</v>
      </c>
      <c r="R1293" t="s">
        <v>515</v>
      </c>
      <c r="S1293" t="s">
        <v>1078</v>
      </c>
      <c r="T1293" t="s">
        <v>1587</v>
      </c>
      <c r="U1293" t="s">
        <v>67</v>
      </c>
      <c r="V1293" t="s">
        <v>1548</v>
      </c>
      <c r="W1293">
        <v>164.97</v>
      </c>
      <c r="X1293">
        <v>44.97</v>
      </c>
      <c r="Y1293">
        <v>1</v>
      </c>
      <c r="Z1293" t="s">
        <v>86</v>
      </c>
      <c r="AA1293" t="s">
        <v>2350</v>
      </c>
      <c r="AF1293" s="4"/>
      <c r="AG1293" s="4"/>
      <c r="AH1293" t="s">
        <v>79</v>
      </c>
      <c r="AI1293" t="s">
        <v>241</v>
      </c>
      <c r="AJ1293" t="s">
        <v>515</v>
      </c>
      <c r="AK1293" t="s">
        <v>1078</v>
      </c>
      <c r="AL1293" t="s">
        <v>1587</v>
      </c>
      <c r="AM1293" t="s">
        <v>67</v>
      </c>
      <c r="AN1293" t="s">
        <v>1548</v>
      </c>
      <c r="AO1293" t="s">
        <v>86</v>
      </c>
      <c r="AP1293" t="s">
        <v>2350</v>
      </c>
    </row>
    <row r="1294" spans="1:42" x14ac:dyDescent="0.25">
      <c r="A1294">
        <v>895</v>
      </c>
      <c r="B1294">
        <v>440</v>
      </c>
      <c r="C1294" s="4">
        <v>44247</v>
      </c>
      <c r="D1294">
        <v>6</v>
      </c>
      <c r="E1294" t="s">
        <v>33</v>
      </c>
      <c r="F1294" t="s">
        <v>44</v>
      </c>
      <c r="G1294" t="s">
        <v>55</v>
      </c>
      <c r="H1294" t="s">
        <v>58</v>
      </c>
      <c r="I1294" s="4">
        <v>43717</v>
      </c>
      <c r="J1294">
        <v>1</v>
      </c>
      <c r="K1294" t="s">
        <v>61</v>
      </c>
      <c r="L1294" s="4">
        <v>43615</v>
      </c>
      <c r="M1294" s="4">
        <v>43830</v>
      </c>
      <c r="N1294">
        <v>1</v>
      </c>
      <c r="O1294" t="s">
        <v>79</v>
      </c>
      <c r="P1294" t="s">
        <v>241</v>
      </c>
      <c r="Q1294">
        <v>1</v>
      </c>
      <c r="R1294" t="s">
        <v>562</v>
      </c>
      <c r="S1294" t="s">
        <v>1078</v>
      </c>
      <c r="T1294" t="s">
        <v>1587</v>
      </c>
      <c r="U1294" t="s">
        <v>67</v>
      </c>
      <c r="V1294" t="s">
        <v>1548</v>
      </c>
      <c r="W1294">
        <v>164.97</v>
      </c>
      <c r="X1294">
        <v>44.97</v>
      </c>
      <c r="Y1294">
        <v>1</v>
      </c>
      <c r="Z1294" t="s">
        <v>86</v>
      </c>
      <c r="AA1294" t="s">
        <v>2350</v>
      </c>
      <c r="AF1294" s="4"/>
      <c r="AG1294" s="4"/>
      <c r="AH1294" t="s">
        <v>79</v>
      </c>
      <c r="AI1294" t="s">
        <v>241</v>
      </c>
      <c r="AJ1294" t="s">
        <v>562</v>
      </c>
      <c r="AK1294" t="s">
        <v>1078</v>
      </c>
      <c r="AL1294" t="s">
        <v>1587</v>
      </c>
      <c r="AM1294" t="s">
        <v>67</v>
      </c>
      <c r="AN1294" t="s">
        <v>1548</v>
      </c>
      <c r="AO1294" t="s">
        <v>86</v>
      </c>
      <c r="AP1294" t="s">
        <v>2350</v>
      </c>
    </row>
    <row r="1295" spans="1:42" x14ac:dyDescent="0.25">
      <c r="A1295">
        <v>896</v>
      </c>
      <c r="B1295">
        <v>26</v>
      </c>
      <c r="C1295" s="4">
        <v>44248</v>
      </c>
      <c r="D1295">
        <v>5</v>
      </c>
      <c r="E1295" t="s">
        <v>36</v>
      </c>
      <c r="F1295" t="s">
        <v>47</v>
      </c>
      <c r="G1295" t="s">
        <v>56</v>
      </c>
      <c r="H1295" t="s">
        <v>58</v>
      </c>
      <c r="I1295" s="4">
        <v>43843</v>
      </c>
      <c r="J1295">
        <v>5</v>
      </c>
      <c r="K1295" t="s">
        <v>60</v>
      </c>
      <c r="L1295" s="4">
        <v>43831</v>
      </c>
      <c r="M1295" s="4">
        <v>43921</v>
      </c>
      <c r="N1295">
        <v>1</v>
      </c>
      <c r="O1295" t="s">
        <v>67</v>
      </c>
      <c r="P1295" t="s">
        <v>229</v>
      </c>
      <c r="Q1295">
        <v>1</v>
      </c>
      <c r="R1295" t="s">
        <v>573</v>
      </c>
      <c r="S1295" t="s">
        <v>1131</v>
      </c>
      <c r="T1295" t="s">
        <v>1517</v>
      </c>
      <c r="U1295" t="s">
        <v>80</v>
      </c>
      <c r="V1295" t="s">
        <v>1548</v>
      </c>
      <c r="W1295">
        <v>39.979999999999997</v>
      </c>
      <c r="X1295">
        <v>29.98</v>
      </c>
      <c r="Y1295">
        <v>1</v>
      </c>
      <c r="Z1295" t="s">
        <v>872</v>
      </c>
      <c r="AA1295" t="s">
        <v>2388</v>
      </c>
      <c r="AF1295" s="4"/>
      <c r="AG1295" s="4"/>
      <c r="AH1295" t="s">
        <v>67</v>
      </c>
      <c r="AI1295" t="s">
        <v>229</v>
      </c>
      <c r="AJ1295" t="s">
        <v>573</v>
      </c>
      <c r="AK1295" t="s">
        <v>1131</v>
      </c>
      <c r="AL1295" t="s">
        <v>1517</v>
      </c>
      <c r="AM1295" t="s">
        <v>80</v>
      </c>
      <c r="AN1295" t="s">
        <v>1548</v>
      </c>
      <c r="AO1295" t="s">
        <v>872</v>
      </c>
      <c r="AP1295" t="s">
        <v>2388</v>
      </c>
    </row>
    <row r="1296" spans="1:42" x14ac:dyDescent="0.25">
      <c r="A1296">
        <v>897</v>
      </c>
      <c r="B1296">
        <v>209</v>
      </c>
      <c r="C1296" s="4">
        <v>44249</v>
      </c>
      <c r="D1296">
        <v>1</v>
      </c>
      <c r="E1296" t="s">
        <v>39</v>
      </c>
      <c r="F1296" t="s">
        <v>50</v>
      </c>
      <c r="G1296" t="s">
        <v>55</v>
      </c>
      <c r="H1296" t="s">
        <v>58</v>
      </c>
      <c r="I1296" s="4">
        <v>44032</v>
      </c>
      <c r="J1296">
        <v>8</v>
      </c>
      <c r="K1296" t="s">
        <v>60</v>
      </c>
      <c r="L1296" s="4">
        <v>44000</v>
      </c>
      <c r="M1296" s="4">
        <v>44073</v>
      </c>
      <c r="N1296">
        <v>3</v>
      </c>
      <c r="O1296" t="s">
        <v>158</v>
      </c>
      <c r="P1296" t="s">
        <v>320</v>
      </c>
      <c r="Q1296">
        <v>3</v>
      </c>
      <c r="R1296" t="s">
        <v>852</v>
      </c>
      <c r="S1296" t="s">
        <v>1389</v>
      </c>
      <c r="T1296" t="s">
        <v>1905</v>
      </c>
      <c r="U1296" t="s">
        <v>2012</v>
      </c>
      <c r="V1296" t="s">
        <v>2058</v>
      </c>
      <c r="W1296">
        <v>342.98</v>
      </c>
      <c r="X1296">
        <v>39.96</v>
      </c>
      <c r="Y1296">
        <v>3</v>
      </c>
      <c r="Z1296" t="s">
        <v>2282</v>
      </c>
      <c r="AA1296" t="s">
        <v>2583</v>
      </c>
      <c r="AB1296">
        <v>5</v>
      </c>
      <c r="AC1296" t="s">
        <v>2633</v>
      </c>
      <c r="AD1296">
        <v>1328</v>
      </c>
      <c r="AE1296" t="s">
        <v>2639</v>
      </c>
      <c r="AF1296" s="4">
        <v>44235</v>
      </c>
      <c r="AG1296" s="4">
        <v>44299</v>
      </c>
      <c r="AH1296" t="s">
        <v>67</v>
      </c>
      <c r="AI1296" t="s">
        <v>229</v>
      </c>
      <c r="AJ1296" t="s">
        <v>478</v>
      </c>
      <c r="AK1296" t="s">
        <v>1041</v>
      </c>
      <c r="AL1296" t="s">
        <v>1569</v>
      </c>
      <c r="AM1296" t="s">
        <v>69</v>
      </c>
      <c r="AN1296" t="s">
        <v>1562</v>
      </c>
      <c r="AO1296" t="s">
        <v>90</v>
      </c>
      <c r="AP1296" t="s">
        <v>2328</v>
      </c>
    </row>
    <row r="1297" spans="1:42" x14ac:dyDescent="0.25">
      <c r="A1297">
        <v>897</v>
      </c>
      <c r="B1297">
        <v>209</v>
      </c>
      <c r="C1297" s="4">
        <v>44249</v>
      </c>
      <c r="D1297">
        <v>1</v>
      </c>
      <c r="E1297" t="s">
        <v>39</v>
      </c>
      <c r="F1297" t="s">
        <v>50</v>
      </c>
      <c r="G1297" t="s">
        <v>55</v>
      </c>
      <c r="H1297" t="s">
        <v>58</v>
      </c>
      <c r="I1297" s="4">
        <v>44032</v>
      </c>
      <c r="J1297">
        <v>8</v>
      </c>
      <c r="K1297" t="s">
        <v>60</v>
      </c>
      <c r="L1297" s="4">
        <v>44000</v>
      </c>
      <c r="M1297" s="4">
        <v>44073</v>
      </c>
      <c r="N1297">
        <v>3</v>
      </c>
      <c r="O1297" t="s">
        <v>158</v>
      </c>
      <c r="P1297" t="s">
        <v>320</v>
      </c>
      <c r="Q1297">
        <v>3</v>
      </c>
      <c r="R1297" t="s">
        <v>852</v>
      </c>
      <c r="S1297" t="s">
        <v>1389</v>
      </c>
      <c r="T1297" t="s">
        <v>1905</v>
      </c>
      <c r="U1297" t="s">
        <v>2012</v>
      </c>
      <c r="V1297" t="s">
        <v>2058</v>
      </c>
      <c r="W1297">
        <v>342.98</v>
      </c>
      <c r="X1297">
        <v>39.96</v>
      </c>
      <c r="Y1297">
        <v>3</v>
      </c>
      <c r="Z1297" t="s">
        <v>2282</v>
      </c>
      <c r="AA1297" t="s">
        <v>2583</v>
      </c>
      <c r="AB1297">
        <v>5</v>
      </c>
      <c r="AC1297" t="s">
        <v>2633</v>
      </c>
      <c r="AD1297">
        <v>1328</v>
      </c>
      <c r="AE1297" t="s">
        <v>2639</v>
      </c>
      <c r="AF1297" s="4">
        <v>44235</v>
      </c>
      <c r="AG1297" s="4">
        <v>44299</v>
      </c>
      <c r="AH1297" t="s">
        <v>80</v>
      </c>
      <c r="AI1297" t="s">
        <v>242</v>
      </c>
      <c r="AJ1297" t="s">
        <v>486</v>
      </c>
      <c r="AK1297" t="s">
        <v>1049</v>
      </c>
      <c r="AL1297" t="s">
        <v>1533</v>
      </c>
      <c r="AM1297" t="s">
        <v>69</v>
      </c>
      <c r="AN1297" t="s">
        <v>1562</v>
      </c>
      <c r="AO1297" t="s">
        <v>79</v>
      </c>
      <c r="AP1297" t="s">
        <v>2349</v>
      </c>
    </row>
    <row r="1298" spans="1:42" x14ac:dyDescent="0.25">
      <c r="A1298">
        <v>897</v>
      </c>
      <c r="B1298">
        <v>209</v>
      </c>
      <c r="C1298" s="4">
        <v>44249</v>
      </c>
      <c r="D1298">
        <v>1</v>
      </c>
      <c r="E1298" t="s">
        <v>39</v>
      </c>
      <c r="F1298" t="s">
        <v>50</v>
      </c>
      <c r="G1298" t="s">
        <v>55</v>
      </c>
      <c r="H1298" t="s">
        <v>58</v>
      </c>
      <c r="I1298" s="4">
        <v>44032</v>
      </c>
      <c r="J1298">
        <v>8</v>
      </c>
      <c r="K1298" t="s">
        <v>60</v>
      </c>
      <c r="L1298" s="4">
        <v>44000</v>
      </c>
      <c r="M1298" s="4">
        <v>44073</v>
      </c>
      <c r="N1298">
        <v>3</v>
      </c>
      <c r="O1298" t="s">
        <v>158</v>
      </c>
      <c r="P1298" t="s">
        <v>320</v>
      </c>
      <c r="Q1298">
        <v>3</v>
      </c>
      <c r="R1298" t="s">
        <v>852</v>
      </c>
      <c r="S1298" t="s">
        <v>1389</v>
      </c>
      <c r="T1298" t="s">
        <v>1905</v>
      </c>
      <c r="U1298" t="s">
        <v>2012</v>
      </c>
      <c r="V1298" t="s">
        <v>2058</v>
      </c>
      <c r="W1298">
        <v>342.98</v>
      </c>
      <c r="X1298">
        <v>39.96</v>
      </c>
      <c r="Y1298">
        <v>3</v>
      </c>
      <c r="Z1298" t="s">
        <v>2282</v>
      </c>
      <c r="AA1298" t="s">
        <v>2583</v>
      </c>
      <c r="AB1298">
        <v>5</v>
      </c>
      <c r="AC1298" t="s">
        <v>2633</v>
      </c>
      <c r="AD1298">
        <v>1328</v>
      </c>
      <c r="AE1298" t="s">
        <v>2639</v>
      </c>
      <c r="AF1298" s="4">
        <v>44235</v>
      </c>
      <c r="AG1298" s="4">
        <v>44299</v>
      </c>
      <c r="AH1298" t="s">
        <v>79</v>
      </c>
      <c r="AI1298" t="s">
        <v>241</v>
      </c>
      <c r="AJ1298" t="s">
        <v>403</v>
      </c>
      <c r="AK1298" t="s">
        <v>965</v>
      </c>
      <c r="AL1298" t="s">
        <v>422</v>
      </c>
      <c r="AM1298" t="s">
        <v>80</v>
      </c>
      <c r="AN1298" t="s">
        <v>1562</v>
      </c>
      <c r="AO1298" t="s">
        <v>455</v>
      </c>
      <c r="AP1298" t="s">
        <v>2340</v>
      </c>
    </row>
    <row r="1299" spans="1:42" x14ac:dyDescent="0.25">
      <c r="A1299">
        <v>898</v>
      </c>
      <c r="B1299">
        <v>343</v>
      </c>
      <c r="C1299" s="4">
        <v>44249</v>
      </c>
      <c r="D1299">
        <v>2</v>
      </c>
      <c r="E1299" t="s">
        <v>38</v>
      </c>
      <c r="F1299" t="s">
        <v>49</v>
      </c>
      <c r="G1299" t="s">
        <v>56</v>
      </c>
      <c r="H1299" t="s">
        <v>58</v>
      </c>
      <c r="I1299" s="4">
        <v>44008</v>
      </c>
      <c r="J1299">
        <v>7</v>
      </c>
      <c r="K1299" t="s">
        <v>61</v>
      </c>
      <c r="L1299" s="4">
        <v>43915</v>
      </c>
      <c r="M1299" s="4">
        <v>44012</v>
      </c>
      <c r="N1299">
        <v>2</v>
      </c>
      <c r="O1299" t="s">
        <v>63</v>
      </c>
      <c r="P1299" t="s">
        <v>225</v>
      </c>
      <c r="Q1299">
        <v>2</v>
      </c>
      <c r="R1299" t="s">
        <v>853</v>
      </c>
      <c r="S1299" t="s">
        <v>1390</v>
      </c>
      <c r="T1299" t="s">
        <v>1906</v>
      </c>
      <c r="U1299" t="s">
        <v>83</v>
      </c>
      <c r="V1299" t="s">
        <v>2030</v>
      </c>
      <c r="W1299">
        <v>362.9</v>
      </c>
      <c r="X1299">
        <v>89.95</v>
      </c>
      <c r="Y1299">
        <v>2</v>
      </c>
      <c r="Z1299" t="s">
        <v>2080</v>
      </c>
      <c r="AA1299" t="s">
        <v>2324</v>
      </c>
      <c r="AB1299">
        <v>5</v>
      </c>
      <c r="AC1299" t="s">
        <v>2633</v>
      </c>
      <c r="AD1299">
        <v>1440</v>
      </c>
      <c r="AE1299" t="s">
        <v>2639</v>
      </c>
      <c r="AF1299" s="4">
        <v>44235</v>
      </c>
      <c r="AG1299" s="4">
        <v>44299</v>
      </c>
      <c r="AH1299" t="s">
        <v>70</v>
      </c>
      <c r="AI1299" t="s">
        <v>232</v>
      </c>
      <c r="AJ1299" t="s">
        <v>594</v>
      </c>
      <c r="AK1299" t="s">
        <v>1077</v>
      </c>
      <c r="AL1299" t="s">
        <v>519</v>
      </c>
      <c r="AM1299" t="s">
        <v>67</v>
      </c>
      <c r="AN1299" t="s">
        <v>1517</v>
      </c>
      <c r="AO1299" t="s">
        <v>432</v>
      </c>
      <c r="AP1299" t="s">
        <v>2331</v>
      </c>
    </row>
    <row r="1300" spans="1:42" x14ac:dyDescent="0.25">
      <c r="A1300">
        <v>898</v>
      </c>
      <c r="B1300">
        <v>343</v>
      </c>
      <c r="C1300" s="4">
        <v>44249</v>
      </c>
      <c r="D1300">
        <v>2</v>
      </c>
      <c r="E1300" t="s">
        <v>38</v>
      </c>
      <c r="F1300" t="s">
        <v>49</v>
      </c>
      <c r="G1300" t="s">
        <v>56</v>
      </c>
      <c r="H1300" t="s">
        <v>58</v>
      </c>
      <c r="I1300" s="4">
        <v>44008</v>
      </c>
      <c r="J1300">
        <v>7</v>
      </c>
      <c r="K1300" t="s">
        <v>61</v>
      </c>
      <c r="L1300" s="4">
        <v>43915</v>
      </c>
      <c r="M1300" s="4">
        <v>44012</v>
      </c>
      <c r="N1300">
        <v>2</v>
      </c>
      <c r="O1300" t="s">
        <v>63</v>
      </c>
      <c r="P1300" t="s">
        <v>225</v>
      </c>
      <c r="Q1300">
        <v>2</v>
      </c>
      <c r="R1300" t="s">
        <v>853</v>
      </c>
      <c r="S1300" t="s">
        <v>1390</v>
      </c>
      <c r="T1300" t="s">
        <v>1906</v>
      </c>
      <c r="U1300" t="s">
        <v>83</v>
      </c>
      <c r="V1300" t="s">
        <v>2030</v>
      </c>
      <c r="W1300">
        <v>362.9</v>
      </c>
      <c r="X1300">
        <v>89.95</v>
      </c>
      <c r="Y1300">
        <v>2</v>
      </c>
      <c r="Z1300" t="s">
        <v>2080</v>
      </c>
      <c r="AA1300" t="s">
        <v>2324</v>
      </c>
      <c r="AB1300">
        <v>5</v>
      </c>
      <c r="AC1300" t="s">
        <v>2633</v>
      </c>
      <c r="AD1300">
        <v>1440</v>
      </c>
      <c r="AE1300" t="s">
        <v>2639</v>
      </c>
      <c r="AF1300" s="4">
        <v>44235</v>
      </c>
      <c r="AG1300" s="4">
        <v>44299</v>
      </c>
      <c r="AH1300" t="s">
        <v>79</v>
      </c>
      <c r="AI1300" t="s">
        <v>241</v>
      </c>
      <c r="AJ1300" t="s">
        <v>629</v>
      </c>
      <c r="AK1300" t="s">
        <v>965</v>
      </c>
      <c r="AL1300" t="s">
        <v>1703</v>
      </c>
      <c r="AM1300" t="s">
        <v>80</v>
      </c>
      <c r="AN1300" t="s">
        <v>1548</v>
      </c>
      <c r="AO1300" t="s">
        <v>86</v>
      </c>
      <c r="AP1300" t="s">
        <v>2350</v>
      </c>
    </row>
    <row r="1301" spans="1:42" x14ac:dyDescent="0.25">
      <c r="A1301">
        <v>899</v>
      </c>
      <c r="B1301">
        <v>60</v>
      </c>
      <c r="C1301" s="4">
        <v>44250</v>
      </c>
      <c r="D1301">
        <v>4</v>
      </c>
      <c r="E1301" t="s">
        <v>40</v>
      </c>
      <c r="F1301" t="s">
        <v>51</v>
      </c>
      <c r="G1301" t="s">
        <v>55</v>
      </c>
      <c r="H1301" t="s">
        <v>57</v>
      </c>
      <c r="I1301" s="4">
        <v>43713</v>
      </c>
      <c r="J1301">
        <v>3</v>
      </c>
      <c r="K1301" t="s">
        <v>59</v>
      </c>
      <c r="L1301" s="4">
        <v>43615</v>
      </c>
      <c r="M1301" s="4">
        <v>43830</v>
      </c>
      <c r="N1301">
        <v>1</v>
      </c>
      <c r="O1301" t="s">
        <v>69</v>
      </c>
      <c r="P1301" t="s">
        <v>231</v>
      </c>
      <c r="Q1301">
        <v>1</v>
      </c>
      <c r="R1301" t="s">
        <v>434</v>
      </c>
      <c r="S1301" t="s">
        <v>991</v>
      </c>
      <c r="T1301" t="s">
        <v>1524</v>
      </c>
      <c r="U1301" t="s">
        <v>80</v>
      </c>
      <c r="V1301" t="s">
        <v>1577</v>
      </c>
      <c r="W1301">
        <v>1859.98</v>
      </c>
      <c r="X1301">
        <v>49.98</v>
      </c>
      <c r="Y1301">
        <v>1</v>
      </c>
      <c r="Z1301" t="s">
        <v>69</v>
      </c>
      <c r="AA1301" t="s">
        <v>2360</v>
      </c>
      <c r="AF1301" s="4"/>
      <c r="AG1301" s="4"/>
      <c r="AH1301" t="s">
        <v>69</v>
      </c>
      <c r="AI1301" t="s">
        <v>231</v>
      </c>
      <c r="AJ1301" t="s">
        <v>434</v>
      </c>
      <c r="AK1301" t="s">
        <v>991</v>
      </c>
      <c r="AL1301" t="s">
        <v>1524</v>
      </c>
      <c r="AM1301" t="s">
        <v>80</v>
      </c>
      <c r="AN1301" t="s">
        <v>1577</v>
      </c>
      <c r="AO1301" t="s">
        <v>69</v>
      </c>
      <c r="AP1301" t="s">
        <v>2360</v>
      </c>
    </row>
    <row r="1302" spans="1:42" x14ac:dyDescent="0.25">
      <c r="A1302">
        <v>900</v>
      </c>
      <c r="B1302">
        <v>254</v>
      </c>
      <c r="C1302" s="4">
        <v>44252</v>
      </c>
      <c r="D1302">
        <v>1</v>
      </c>
      <c r="E1302" t="s">
        <v>39</v>
      </c>
      <c r="F1302" t="s">
        <v>50</v>
      </c>
      <c r="G1302" t="s">
        <v>56</v>
      </c>
      <c r="H1302" t="s">
        <v>58</v>
      </c>
      <c r="I1302" s="4">
        <v>43729</v>
      </c>
      <c r="J1302">
        <v>2</v>
      </c>
      <c r="K1302" t="s">
        <v>60</v>
      </c>
      <c r="L1302" s="4">
        <v>43615</v>
      </c>
      <c r="M1302" s="4">
        <v>43830</v>
      </c>
      <c r="N1302">
        <v>1</v>
      </c>
      <c r="O1302" t="s">
        <v>79</v>
      </c>
      <c r="P1302" t="s">
        <v>241</v>
      </c>
      <c r="Q1302">
        <v>1</v>
      </c>
      <c r="R1302" t="s">
        <v>504</v>
      </c>
      <c r="S1302" t="s">
        <v>1067</v>
      </c>
      <c r="T1302" t="s">
        <v>1527</v>
      </c>
      <c r="U1302" t="s">
        <v>80</v>
      </c>
      <c r="V1302" t="s">
        <v>1562</v>
      </c>
      <c r="W1302">
        <v>73.98</v>
      </c>
      <c r="X1302">
        <v>19.98</v>
      </c>
      <c r="Y1302">
        <v>1</v>
      </c>
      <c r="Z1302" t="s">
        <v>455</v>
      </c>
      <c r="AA1302" t="s">
        <v>2340</v>
      </c>
      <c r="AF1302" s="4"/>
      <c r="AG1302" s="4"/>
      <c r="AH1302" t="s">
        <v>79</v>
      </c>
      <c r="AI1302" t="s">
        <v>241</v>
      </c>
      <c r="AJ1302" t="s">
        <v>504</v>
      </c>
      <c r="AK1302" t="s">
        <v>1067</v>
      </c>
      <c r="AL1302" t="s">
        <v>1527</v>
      </c>
      <c r="AM1302" t="s">
        <v>80</v>
      </c>
      <c r="AN1302" t="s">
        <v>1562</v>
      </c>
      <c r="AO1302" t="s">
        <v>455</v>
      </c>
      <c r="AP1302" t="s">
        <v>2340</v>
      </c>
    </row>
    <row r="1303" spans="1:42" x14ac:dyDescent="0.25">
      <c r="A1303">
        <v>901</v>
      </c>
      <c r="B1303">
        <v>283</v>
      </c>
      <c r="C1303" s="4">
        <v>44252</v>
      </c>
      <c r="D1303">
        <v>7</v>
      </c>
      <c r="E1303" t="s">
        <v>35</v>
      </c>
      <c r="F1303" t="s">
        <v>46</v>
      </c>
      <c r="G1303" t="s">
        <v>55</v>
      </c>
      <c r="H1303" t="s">
        <v>58</v>
      </c>
      <c r="I1303" s="4">
        <v>44000</v>
      </c>
      <c r="J1303">
        <v>9</v>
      </c>
      <c r="K1303" t="s">
        <v>59</v>
      </c>
      <c r="L1303" s="4">
        <v>43952</v>
      </c>
      <c r="M1303" s="4">
        <v>44075</v>
      </c>
      <c r="N1303">
        <v>1</v>
      </c>
      <c r="O1303" t="s">
        <v>84</v>
      </c>
      <c r="P1303" t="s">
        <v>246</v>
      </c>
      <c r="Q1303">
        <v>1</v>
      </c>
      <c r="R1303" t="s">
        <v>543</v>
      </c>
      <c r="S1303" t="s">
        <v>1104</v>
      </c>
      <c r="T1303" t="s">
        <v>1631</v>
      </c>
      <c r="U1303" t="s">
        <v>67</v>
      </c>
      <c r="V1303" t="s">
        <v>1548</v>
      </c>
      <c r="W1303">
        <v>86.97</v>
      </c>
      <c r="X1303">
        <v>44.97</v>
      </c>
      <c r="Y1303">
        <v>1</v>
      </c>
      <c r="Z1303" t="s">
        <v>86</v>
      </c>
      <c r="AA1303" t="s">
        <v>2350</v>
      </c>
      <c r="AB1303">
        <v>5</v>
      </c>
      <c r="AC1303" t="s">
        <v>2633</v>
      </c>
      <c r="AD1303">
        <v>1390</v>
      </c>
      <c r="AE1303" t="s">
        <v>2639</v>
      </c>
      <c r="AF1303" s="4">
        <v>44235</v>
      </c>
      <c r="AG1303" s="4">
        <v>44299</v>
      </c>
      <c r="AH1303" t="s">
        <v>84</v>
      </c>
      <c r="AI1303" t="s">
        <v>246</v>
      </c>
      <c r="AJ1303" t="s">
        <v>543</v>
      </c>
      <c r="AK1303" t="s">
        <v>1104</v>
      </c>
      <c r="AL1303" t="s">
        <v>1631</v>
      </c>
      <c r="AM1303" t="s">
        <v>67</v>
      </c>
      <c r="AN1303" t="s">
        <v>1548</v>
      </c>
      <c r="AO1303" t="s">
        <v>86</v>
      </c>
      <c r="AP1303" t="s">
        <v>2350</v>
      </c>
    </row>
    <row r="1304" spans="1:42" x14ac:dyDescent="0.25">
      <c r="A1304">
        <v>902</v>
      </c>
      <c r="B1304">
        <v>368</v>
      </c>
      <c r="C1304" s="4">
        <v>44254</v>
      </c>
      <c r="D1304">
        <v>5</v>
      </c>
      <c r="E1304" t="s">
        <v>36</v>
      </c>
      <c r="F1304" t="s">
        <v>47</v>
      </c>
      <c r="G1304" t="s">
        <v>56</v>
      </c>
      <c r="H1304" t="s">
        <v>57</v>
      </c>
      <c r="I1304" s="4">
        <v>43583</v>
      </c>
      <c r="J1304">
        <v>2</v>
      </c>
      <c r="L1304" s="4"/>
      <c r="M1304" s="4"/>
      <c r="N1304">
        <v>1</v>
      </c>
      <c r="O1304" t="s">
        <v>79</v>
      </c>
      <c r="P1304" t="s">
        <v>241</v>
      </c>
      <c r="Q1304">
        <v>1</v>
      </c>
      <c r="R1304" t="s">
        <v>566</v>
      </c>
      <c r="S1304" t="s">
        <v>1067</v>
      </c>
      <c r="T1304" t="s">
        <v>1649</v>
      </c>
      <c r="U1304" t="s">
        <v>67</v>
      </c>
      <c r="V1304" t="s">
        <v>1548</v>
      </c>
      <c r="W1304">
        <v>107.97</v>
      </c>
      <c r="X1304">
        <v>44.97</v>
      </c>
      <c r="Y1304">
        <v>1</v>
      </c>
      <c r="Z1304" t="s">
        <v>65</v>
      </c>
      <c r="AA1304" t="s">
        <v>2343</v>
      </c>
      <c r="AF1304" s="4"/>
      <c r="AG1304" s="4"/>
      <c r="AH1304" t="s">
        <v>79</v>
      </c>
      <c r="AI1304" t="s">
        <v>241</v>
      </c>
      <c r="AJ1304" t="s">
        <v>566</v>
      </c>
      <c r="AK1304" t="s">
        <v>1067</v>
      </c>
      <c r="AL1304" t="s">
        <v>1649</v>
      </c>
      <c r="AM1304" t="s">
        <v>67</v>
      </c>
      <c r="AN1304" t="s">
        <v>1548</v>
      </c>
      <c r="AO1304" t="s">
        <v>65</v>
      </c>
      <c r="AP1304" t="s">
        <v>2343</v>
      </c>
    </row>
    <row r="1305" spans="1:42" x14ac:dyDescent="0.25">
      <c r="A1305">
        <v>903</v>
      </c>
      <c r="B1305">
        <v>48</v>
      </c>
      <c r="C1305" s="4">
        <v>44255</v>
      </c>
      <c r="D1305">
        <v>7</v>
      </c>
      <c r="E1305" t="s">
        <v>35</v>
      </c>
      <c r="F1305" t="s">
        <v>46</v>
      </c>
      <c r="G1305" t="s">
        <v>55</v>
      </c>
      <c r="H1305" t="s">
        <v>58</v>
      </c>
      <c r="I1305" s="4">
        <v>43728</v>
      </c>
      <c r="J1305">
        <v>1</v>
      </c>
      <c r="K1305" t="s">
        <v>61</v>
      </c>
      <c r="L1305" s="4">
        <v>43615</v>
      </c>
      <c r="M1305" s="4">
        <v>43830</v>
      </c>
      <c r="N1305">
        <v>1</v>
      </c>
      <c r="O1305" t="s">
        <v>79</v>
      </c>
      <c r="P1305" t="s">
        <v>241</v>
      </c>
      <c r="Q1305">
        <v>1</v>
      </c>
      <c r="R1305" t="s">
        <v>629</v>
      </c>
      <c r="S1305" t="s">
        <v>965</v>
      </c>
      <c r="T1305" t="s">
        <v>1703</v>
      </c>
      <c r="U1305" t="s">
        <v>69</v>
      </c>
      <c r="V1305" t="s">
        <v>1548</v>
      </c>
      <c r="W1305">
        <v>119.95</v>
      </c>
      <c r="X1305">
        <v>14.99</v>
      </c>
      <c r="Y1305">
        <v>1</v>
      </c>
      <c r="Z1305" t="s">
        <v>86</v>
      </c>
      <c r="AA1305" t="s">
        <v>2350</v>
      </c>
      <c r="AF1305" s="4"/>
      <c r="AG1305" s="4"/>
      <c r="AH1305" t="s">
        <v>79</v>
      </c>
      <c r="AI1305" t="s">
        <v>241</v>
      </c>
      <c r="AJ1305" t="s">
        <v>629</v>
      </c>
      <c r="AK1305" t="s">
        <v>965</v>
      </c>
      <c r="AL1305" t="s">
        <v>1703</v>
      </c>
      <c r="AM1305" t="s">
        <v>69</v>
      </c>
      <c r="AN1305" t="s">
        <v>1548</v>
      </c>
      <c r="AO1305" t="s">
        <v>86</v>
      </c>
      <c r="AP1305" t="s">
        <v>2350</v>
      </c>
    </row>
    <row r="1306" spans="1:42" x14ac:dyDescent="0.25">
      <c r="A1306">
        <v>904</v>
      </c>
      <c r="B1306">
        <v>114</v>
      </c>
      <c r="C1306" s="4">
        <v>44255</v>
      </c>
      <c r="D1306">
        <v>7</v>
      </c>
      <c r="E1306" t="s">
        <v>35</v>
      </c>
      <c r="F1306" t="s">
        <v>46</v>
      </c>
      <c r="G1306" t="s">
        <v>56</v>
      </c>
      <c r="H1306" t="s">
        <v>58</v>
      </c>
      <c r="I1306" s="4">
        <v>44071</v>
      </c>
      <c r="J1306">
        <v>9</v>
      </c>
      <c r="K1306" t="s">
        <v>59</v>
      </c>
      <c r="L1306" s="4">
        <v>43952</v>
      </c>
      <c r="M1306" s="4">
        <v>44075</v>
      </c>
      <c r="N1306">
        <v>2</v>
      </c>
      <c r="O1306" t="s">
        <v>167</v>
      </c>
      <c r="P1306" t="s">
        <v>329</v>
      </c>
      <c r="Q1306">
        <v>2</v>
      </c>
      <c r="R1306" t="s">
        <v>854</v>
      </c>
      <c r="S1306" t="s">
        <v>1391</v>
      </c>
      <c r="T1306" t="s">
        <v>1907</v>
      </c>
      <c r="U1306" t="s">
        <v>88</v>
      </c>
      <c r="V1306" t="s">
        <v>1869</v>
      </c>
      <c r="W1306">
        <v>301.95999999999998</v>
      </c>
      <c r="X1306">
        <v>59.96</v>
      </c>
      <c r="Y1306">
        <v>2</v>
      </c>
      <c r="Z1306" t="s">
        <v>2283</v>
      </c>
      <c r="AA1306" t="s">
        <v>2584</v>
      </c>
      <c r="AB1306">
        <v>5</v>
      </c>
      <c r="AC1306" t="s">
        <v>2634</v>
      </c>
      <c r="AD1306">
        <v>1242</v>
      </c>
      <c r="AE1306" t="s">
        <v>2639</v>
      </c>
      <c r="AF1306" s="4">
        <v>44235</v>
      </c>
      <c r="AG1306" s="4">
        <v>44299</v>
      </c>
      <c r="AH1306" t="s">
        <v>80</v>
      </c>
      <c r="AI1306" t="s">
        <v>242</v>
      </c>
      <c r="AJ1306" t="s">
        <v>620</v>
      </c>
      <c r="AK1306" t="s">
        <v>1170</v>
      </c>
      <c r="AL1306" t="s">
        <v>1696</v>
      </c>
      <c r="AM1306" t="s">
        <v>80</v>
      </c>
      <c r="AN1306" t="s">
        <v>1548</v>
      </c>
      <c r="AO1306" t="s">
        <v>79</v>
      </c>
      <c r="AP1306" t="s">
        <v>2349</v>
      </c>
    </row>
    <row r="1307" spans="1:42" x14ac:dyDescent="0.25">
      <c r="A1307">
        <v>904</v>
      </c>
      <c r="B1307">
        <v>114</v>
      </c>
      <c r="C1307" s="4">
        <v>44255</v>
      </c>
      <c r="D1307">
        <v>7</v>
      </c>
      <c r="E1307" t="s">
        <v>35</v>
      </c>
      <c r="F1307" t="s">
        <v>46</v>
      </c>
      <c r="G1307" t="s">
        <v>56</v>
      </c>
      <c r="H1307" t="s">
        <v>58</v>
      </c>
      <c r="I1307" s="4">
        <v>44071</v>
      </c>
      <c r="J1307">
        <v>9</v>
      </c>
      <c r="K1307" t="s">
        <v>59</v>
      </c>
      <c r="L1307" s="4">
        <v>43952</v>
      </c>
      <c r="M1307" s="4">
        <v>44075</v>
      </c>
      <c r="N1307">
        <v>2</v>
      </c>
      <c r="O1307" t="s">
        <v>167</v>
      </c>
      <c r="P1307" t="s">
        <v>329</v>
      </c>
      <c r="Q1307">
        <v>2</v>
      </c>
      <c r="R1307" t="s">
        <v>854</v>
      </c>
      <c r="S1307" t="s">
        <v>1391</v>
      </c>
      <c r="T1307" t="s">
        <v>1907</v>
      </c>
      <c r="U1307" t="s">
        <v>88</v>
      </c>
      <c r="V1307" t="s">
        <v>1869</v>
      </c>
      <c r="W1307">
        <v>301.95999999999998</v>
      </c>
      <c r="X1307">
        <v>59.96</v>
      </c>
      <c r="Y1307">
        <v>2</v>
      </c>
      <c r="Z1307" t="s">
        <v>2283</v>
      </c>
      <c r="AA1307" t="s">
        <v>2584</v>
      </c>
      <c r="AB1307">
        <v>5</v>
      </c>
      <c r="AC1307" t="s">
        <v>2634</v>
      </c>
      <c r="AD1307">
        <v>1242</v>
      </c>
      <c r="AE1307" t="s">
        <v>2639</v>
      </c>
      <c r="AF1307" s="4">
        <v>44235</v>
      </c>
      <c r="AG1307" s="4">
        <v>44299</v>
      </c>
      <c r="AH1307" t="s">
        <v>79</v>
      </c>
      <c r="AI1307" t="s">
        <v>241</v>
      </c>
      <c r="AJ1307" t="s">
        <v>472</v>
      </c>
      <c r="AK1307" t="s">
        <v>1035</v>
      </c>
      <c r="AL1307" t="s">
        <v>1513</v>
      </c>
      <c r="AM1307" t="s">
        <v>80</v>
      </c>
      <c r="AN1307" t="s">
        <v>1548</v>
      </c>
      <c r="AO1307" t="s">
        <v>65</v>
      </c>
      <c r="AP1307" t="s">
        <v>2343</v>
      </c>
    </row>
    <row r="1308" spans="1:42" x14ac:dyDescent="0.25">
      <c r="A1308">
        <v>905</v>
      </c>
      <c r="B1308">
        <v>172</v>
      </c>
      <c r="C1308" s="4">
        <v>44256</v>
      </c>
      <c r="D1308">
        <v>2</v>
      </c>
      <c r="E1308" t="s">
        <v>38</v>
      </c>
      <c r="F1308" t="s">
        <v>49</v>
      </c>
      <c r="G1308" t="s">
        <v>56</v>
      </c>
      <c r="H1308" t="s">
        <v>57</v>
      </c>
      <c r="I1308" s="4">
        <v>43802</v>
      </c>
      <c r="J1308">
        <v>2</v>
      </c>
      <c r="K1308" t="s">
        <v>60</v>
      </c>
      <c r="L1308" s="4">
        <v>43615</v>
      </c>
      <c r="M1308" s="4">
        <v>43830</v>
      </c>
      <c r="N1308">
        <v>1</v>
      </c>
      <c r="O1308" t="s">
        <v>70</v>
      </c>
      <c r="P1308" t="s">
        <v>232</v>
      </c>
      <c r="Q1308">
        <v>1</v>
      </c>
      <c r="R1308" t="s">
        <v>594</v>
      </c>
      <c r="S1308" t="s">
        <v>1077</v>
      </c>
      <c r="T1308" t="s">
        <v>519</v>
      </c>
      <c r="U1308" t="s">
        <v>80</v>
      </c>
      <c r="V1308" t="s">
        <v>1517</v>
      </c>
      <c r="W1308">
        <v>82</v>
      </c>
      <c r="X1308">
        <v>39.979999999999997</v>
      </c>
      <c r="Y1308">
        <v>1</v>
      </c>
      <c r="Z1308" t="s">
        <v>432</v>
      </c>
      <c r="AA1308" t="s">
        <v>2331</v>
      </c>
      <c r="AF1308" s="4"/>
      <c r="AG1308" s="4"/>
      <c r="AH1308" t="s">
        <v>70</v>
      </c>
      <c r="AI1308" t="s">
        <v>232</v>
      </c>
      <c r="AJ1308" t="s">
        <v>594</v>
      </c>
      <c r="AK1308" t="s">
        <v>1077</v>
      </c>
      <c r="AL1308" t="s">
        <v>519</v>
      </c>
      <c r="AM1308" t="s">
        <v>80</v>
      </c>
      <c r="AN1308" t="s">
        <v>1517</v>
      </c>
      <c r="AO1308" t="s">
        <v>432</v>
      </c>
      <c r="AP1308" t="s">
        <v>2331</v>
      </c>
    </row>
    <row r="1309" spans="1:42" x14ac:dyDescent="0.25">
      <c r="A1309">
        <v>906</v>
      </c>
      <c r="B1309">
        <v>254</v>
      </c>
      <c r="C1309" s="4">
        <v>44258</v>
      </c>
      <c r="D1309">
        <v>1</v>
      </c>
      <c r="E1309" t="s">
        <v>39</v>
      </c>
      <c r="F1309" t="s">
        <v>50</v>
      </c>
      <c r="G1309" t="s">
        <v>56</v>
      </c>
      <c r="H1309" t="s">
        <v>58</v>
      </c>
      <c r="I1309" s="4">
        <v>43729</v>
      </c>
      <c r="J1309">
        <v>2</v>
      </c>
      <c r="K1309" t="s">
        <v>60</v>
      </c>
      <c r="L1309" s="4">
        <v>43615</v>
      </c>
      <c r="M1309" s="4">
        <v>43830</v>
      </c>
      <c r="N1309">
        <v>1</v>
      </c>
      <c r="O1309" t="s">
        <v>79</v>
      </c>
      <c r="P1309" t="s">
        <v>241</v>
      </c>
      <c r="Q1309">
        <v>1</v>
      </c>
      <c r="R1309" t="s">
        <v>403</v>
      </c>
      <c r="S1309" t="s">
        <v>965</v>
      </c>
      <c r="T1309" t="s">
        <v>422</v>
      </c>
      <c r="U1309" t="s">
        <v>69</v>
      </c>
      <c r="V1309" t="s">
        <v>1562</v>
      </c>
      <c r="W1309">
        <v>120</v>
      </c>
      <c r="X1309">
        <v>9.99</v>
      </c>
      <c r="Y1309">
        <v>1</v>
      </c>
      <c r="Z1309" t="s">
        <v>455</v>
      </c>
      <c r="AA1309" t="s">
        <v>2340</v>
      </c>
      <c r="AF1309" s="4"/>
      <c r="AG1309" s="4"/>
      <c r="AH1309" t="s">
        <v>79</v>
      </c>
      <c r="AI1309" t="s">
        <v>241</v>
      </c>
      <c r="AJ1309" t="s">
        <v>403</v>
      </c>
      <c r="AK1309" t="s">
        <v>965</v>
      </c>
      <c r="AL1309" t="s">
        <v>422</v>
      </c>
      <c r="AM1309" t="s">
        <v>69</v>
      </c>
      <c r="AN1309" t="s">
        <v>1562</v>
      </c>
      <c r="AO1309" t="s">
        <v>455</v>
      </c>
      <c r="AP1309" t="s">
        <v>2340</v>
      </c>
    </row>
    <row r="1310" spans="1:42" x14ac:dyDescent="0.25">
      <c r="A1310">
        <v>907</v>
      </c>
      <c r="B1310">
        <v>363</v>
      </c>
      <c r="C1310" s="4">
        <v>44258</v>
      </c>
      <c r="D1310">
        <v>2</v>
      </c>
      <c r="E1310" t="s">
        <v>38</v>
      </c>
      <c r="F1310" t="s">
        <v>49</v>
      </c>
      <c r="G1310" t="s">
        <v>55</v>
      </c>
      <c r="H1310" t="s">
        <v>57</v>
      </c>
      <c r="I1310" s="4">
        <v>43682</v>
      </c>
      <c r="J1310">
        <v>3</v>
      </c>
      <c r="K1310" t="s">
        <v>59</v>
      </c>
      <c r="L1310" s="4">
        <v>43615</v>
      </c>
      <c r="M1310" s="4">
        <v>43830</v>
      </c>
      <c r="N1310">
        <v>1</v>
      </c>
      <c r="O1310" t="s">
        <v>70</v>
      </c>
      <c r="P1310" t="s">
        <v>232</v>
      </c>
      <c r="Q1310">
        <v>1</v>
      </c>
      <c r="R1310" t="s">
        <v>411</v>
      </c>
      <c r="S1310" t="s">
        <v>973</v>
      </c>
      <c r="T1310" t="s">
        <v>1506</v>
      </c>
      <c r="U1310" t="s">
        <v>69</v>
      </c>
      <c r="V1310" t="s">
        <v>1517</v>
      </c>
      <c r="W1310">
        <v>95.95</v>
      </c>
      <c r="X1310">
        <v>19.989999999999998</v>
      </c>
      <c r="Y1310">
        <v>1</v>
      </c>
      <c r="Z1310" t="s">
        <v>673</v>
      </c>
      <c r="AA1310" t="s">
        <v>2348</v>
      </c>
      <c r="AF1310" s="4"/>
      <c r="AG1310" s="4"/>
      <c r="AH1310" t="s">
        <v>70</v>
      </c>
      <c r="AI1310" t="s">
        <v>232</v>
      </c>
      <c r="AJ1310" t="s">
        <v>411</v>
      </c>
      <c r="AK1310" t="s">
        <v>973</v>
      </c>
      <c r="AL1310" t="s">
        <v>1506</v>
      </c>
      <c r="AM1310" t="s">
        <v>69</v>
      </c>
      <c r="AN1310" t="s">
        <v>1517</v>
      </c>
      <c r="AO1310" t="s">
        <v>673</v>
      </c>
      <c r="AP1310" t="s">
        <v>2348</v>
      </c>
    </row>
    <row r="1311" spans="1:42" x14ac:dyDescent="0.25">
      <c r="A1311">
        <v>908</v>
      </c>
      <c r="B1311">
        <v>62</v>
      </c>
      <c r="C1311" s="4">
        <v>44259</v>
      </c>
      <c r="D1311">
        <v>3</v>
      </c>
      <c r="E1311" t="s">
        <v>34</v>
      </c>
      <c r="F1311" t="s">
        <v>45</v>
      </c>
      <c r="G1311" t="s">
        <v>56</v>
      </c>
      <c r="H1311" t="s">
        <v>58</v>
      </c>
      <c r="I1311" s="4">
        <v>43693</v>
      </c>
      <c r="J1311">
        <v>1</v>
      </c>
      <c r="K1311" t="s">
        <v>61</v>
      </c>
      <c r="L1311" s="4">
        <v>43615</v>
      </c>
      <c r="M1311" s="4">
        <v>43830</v>
      </c>
      <c r="N1311">
        <v>1</v>
      </c>
      <c r="O1311" t="s">
        <v>70</v>
      </c>
      <c r="P1311" t="s">
        <v>232</v>
      </c>
      <c r="Q1311">
        <v>1</v>
      </c>
      <c r="R1311" t="s">
        <v>753</v>
      </c>
      <c r="S1311" t="s">
        <v>1077</v>
      </c>
      <c r="T1311" t="s">
        <v>598</v>
      </c>
      <c r="U1311" t="s">
        <v>67</v>
      </c>
      <c r="V1311" t="s">
        <v>1517</v>
      </c>
      <c r="W1311">
        <v>105</v>
      </c>
      <c r="X1311">
        <v>59.97</v>
      </c>
      <c r="Y1311">
        <v>1</v>
      </c>
      <c r="Z1311" t="s">
        <v>673</v>
      </c>
      <c r="AA1311" t="s">
        <v>2348</v>
      </c>
      <c r="AF1311" s="4"/>
      <c r="AG1311" s="4"/>
      <c r="AH1311" t="s">
        <v>70</v>
      </c>
      <c r="AI1311" t="s">
        <v>232</v>
      </c>
      <c r="AJ1311" t="s">
        <v>753</v>
      </c>
      <c r="AK1311" t="s">
        <v>1077</v>
      </c>
      <c r="AL1311" t="s">
        <v>598</v>
      </c>
      <c r="AM1311" t="s">
        <v>67</v>
      </c>
      <c r="AN1311" t="s">
        <v>1517</v>
      </c>
      <c r="AO1311" t="s">
        <v>673</v>
      </c>
      <c r="AP1311" t="s">
        <v>2348</v>
      </c>
    </row>
    <row r="1312" spans="1:42" x14ac:dyDescent="0.25">
      <c r="A1312">
        <v>909</v>
      </c>
      <c r="B1312">
        <v>91</v>
      </c>
      <c r="C1312" s="4">
        <v>44259</v>
      </c>
      <c r="D1312">
        <v>2</v>
      </c>
      <c r="E1312" t="s">
        <v>38</v>
      </c>
      <c r="F1312" t="s">
        <v>49</v>
      </c>
      <c r="G1312" t="s">
        <v>55</v>
      </c>
      <c r="H1312" t="s">
        <v>58</v>
      </c>
      <c r="I1312" s="4">
        <v>44076</v>
      </c>
      <c r="J1312">
        <v>10</v>
      </c>
      <c r="K1312" t="s">
        <v>61</v>
      </c>
      <c r="L1312" s="4">
        <v>44055</v>
      </c>
      <c r="M1312" s="4">
        <v>44196</v>
      </c>
      <c r="N1312">
        <v>1</v>
      </c>
      <c r="O1312" t="s">
        <v>65</v>
      </c>
      <c r="P1312" t="s">
        <v>227</v>
      </c>
      <c r="Q1312">
        <v>1</v>
      </c>
      <c r="R1312" t="s">
        <v>519</v>
      </c>
      <c r="S1312" t="s">
        <v>1083</v>
      </c>
      <c r="T1312" t="s">
        <v>1609</v>
      </c>
      <c r="U1312" t="s">
        <v>67</v>
      </c>
      <c r="V1312" t="s">
        <v>1517</v>
      </c>
      <c r="W1312">
        <v>40.47</v>
      </c>
      <c r="X1312">
        <v>59.97</v>
      </c>
      <c r="Y1312">
        <v>1</v>
      </c>
      <c r="Z1312" t="s">
        <v>431</v>
      </c>
      <c r="AA1312" t="s">
        <v>2326</v>
      </c>
      <c r="AB1312">
        <v>5</v>
      </c>
      <c r="AC1312" t="s">
        <v>2633</v>
      </c>
      <c r="AD1312">
        <v>1220</v>
      </c>
      <c r="AE1312" t="s">
        <v>2639</v>
      </c>
      <c r="AF1312" s="4">
        <v>44235</v>
      </c>
      <c r="AG1312" s="4">
        <v>44299</v>
      </c>
      <c r="AH1312" t="s">
        <v>65</v>
      </c>
      <c r="AI1312" t="s">
        <v>227</v>
      </c>
      <c r="AJ1312" t="s">
        <v>519</v>
      </c>
      <c r="AK1312" t="s">
        <v>1083</v>
      </c>
      <c r="AL1312" t="s">
        <v>1609</v>
      </c>
      <c r="AM1312" t="s">
        <v>67</v>
      </c>
      <c r="AN1312" t="s">
        <v>1517</v>
      </c>
      <c r="AO1312" t="s">
        <v>431</v>
      </c>
      <c r="AP1312" t="s">
        <v>2326</v>
      </c>
    </row>
    <row r="1313" spans="1:42" x14ac:dyDescent="0.25">
      <c r="A1313">
        <v>910</v>
      </c>
      <c r="B1313">
        <v>145</v>
      </c>
      <c r="C1313" s="4">
        <v>44259</v>
      </c>
      <c r="D1313">
        <v>6</v>
      </c>
      <c r="E1313" t="s">
        <v>33</v>
      </c>
      <c r="F1313" t="s">
        <v>44</v>
      </c>
      <c r="G1313" t="s">
        <v>55</v>
      </c>
      <c r="H1313" t="s">
        <v>57</v>
      </c>
      <c r="I1313" s="4">
        <v>44111</v>
      </c>
      <c r="J1313">
        <v>10</v>
      </c>
      <c r="K1313" t="s">
        <v>61</v>
      </c>
      <c r="L1313" s="4">
        <v>44055</v>
      </c>
      <c r="M1313" s="4">
        <v>44196</v>
      </c>
      <c r="N1313">
        <v>1</v>
      </c>
      <c r="O1313" t="s">
        <v>67</v>
      </c>
      <c r="P1313" t="s">
        <v>229</v>
      </c>
      <c r="Q1313">
        <v>1</v>
      </c>
      <c r="R1313" t="s">
        <v>478</v>
      </c>
      <c r="S1313" t="s">
        <v>1041</v>
      </c>
      <c r="T1313" t="s">
        <v>1569</v>
      </c>
      <c r="U1313" t="s">
        <v>80</v>
      </c>
      <c r="V1313" t="s">
        <v>1548</v>
      </c>
      <c r="W1313">
        <v>85.98</v>
      </c>
      <c r="X1313">
        <v>29.98</v>
      </c>
      <c r="Y1313">
        <v>1</v>
      </c>
      <c r="Z1313" t="s">
        <v>90</v>
      </c>
      <c r="AA1313" t="s">
        <v>2328</v>
      </c>
      <c r="AB1313">
        <v>5</v>
      </c>
      <c r="AC1313" t="s">
        <v>2633</v>
      </c>
      <c r="AD1313">
        <v>1272</v>
      </c>
      <c r="AE1313" t="s">
        <v>2639</v>
      </c>
      <c r="AF1313" s="4">
        <v>44235</v>
      </c>
      <c r="AG1313" s="4">
        <v>44299</v>
      </c>
      <c r="AH1313" t="s">
        <v>67</v>
      </c>
      <c r="AI1313" t="s">
        <v>229</v>
      </c>
      <c r="AJ1313" t="s">
        <v>478</v>
      </c>
      <c r="AK1313" t="s">
        <v>1041</v>
      </c>
      <c r="AL1313" t="s">
        <v>1569</v>
      </c>
      <c r="AM1313" t="s">
        <v>80</v>
      </c>
      <c r="AN1313" t="s">
        <v>1548</v>
      </c>
      <c r="AO1313" t="s">
        <v>90</v>
      </c>
      <c r="AP1313" t="s">
        <v>2328</v>
      </c>
    </row>
    <row r="1314" spans="1:42" x14ac:dyDescent="0.25">
      <c r="A1314">
        <v>911</v>
      </c>
      <c r="B1314">
        <v>207</v>
      </c>
      <c r="C1314" s="4">
        <v>44259</v>
      </c>
      <c r="D1314">
        <v>11</v>
      </c>
      <c r="E1314" t="s">
        <v>37</v>
      </c>
      <c r="F1314" t="s">
        <v>48</v>
      </c>
      <c r="G1314" t="s">
        <v>56</v>
      </c>
      <c r="H1314" t="s">
        <v>57</v>
      </c>
      <c r="I1314" s="4">
        <v>43682</v>
      </c>
      <c r="J1314">
        <v>2</v>
      </c>
      <c r="K1314" t="s">
        <v>60</v>
      </c>
      <c r="L1314" s="4">
        <v>43615</v>
      </c>
      <c r="M1314" s="4">
        <v>43830</v>
      </c>
      <c r="N1314">
        <v>1</v>
      </c>
      <c r="O1314" t="s">
        <v>90</v>
      </c>
      <c r="P1314" t="s">
        <v>252</v>
      </c>
      <c r="Q1314">
        <v>1</v>
      </c>
      <c r="R1314" t="s">
        <v>80</v>
      </c>
      <c r="S1314" t="s">
        <v>1015</v>
      </c>
      <c r="T1314" t="s">
        <v>1578</v>
      </c>
      <c r="U1314" t="s">
        <v>69</v>
      </c>
      <c r="V1314" t="s">
        <v>1562</v>
      </c>
      <c r="W1314">
        <v>99.99</v>
      </c>
      <c r="X1314">
        <v>9.99</v>
      </c>
      <c r="Y1314">
        <v>1</v>
      </c>
      <c r="Z1314" t="s">
        <v>410</v>
      </c>
      <c r="AA1314" t="s">
        <v>2359</v>
      </c>
      <c r="AF1314" s="4"/>
      <c r="AG1314" s="4"/>
      <c r="AH1314" t="s">
        <v>90</v>
      </c>
      <c r="AI1314" t="s">
        <v>252</v>
      </c>
      <c r="AJ1314" t="s">
        <v>80</v>
      </c>
      <c r="AK1314" t="s">
        <v>1015</v>
      </c>
      <c r="AL1314" t="s">
        <v>1578</v>
      </c>
      <c r="AM1314" t="s">
        <v>69</v>
      </c>
      <c r="AN1314" t="s">
        <v>1562</v>
      </c>
      <c r="AO1314" t="s">
        <v>410</v>
      </c>
      <c r="AP1314" t="s">
        <v>2359</v>
      </c>
    </row>
    <row r="1315" spans="1:42" x14ac:dyDescent="0.25">
      <c r="A1315">
        <v>912</v>
      </c>
      <c r="B1315">
        <v>220</v>
      </c>
      <c r="C1315" s="4">
        <v>44260</v>
      </c>
      <c r="D1315">
        <v>6</v>
      </c>
      <c r="E1315" t="s">
        <v>33</v>
      </c>
      <c r="F1315" t="s">
        <v>44</v>
      </c>
      <c r="G1315" t="s">
        <v>55</v>
      </c>
      <c r="H1315" t="s">
        <v>57</v>
      </c>
      <c r="I1315" s="4">
        <v>43692</v>
      </c>
      <c r="J1315">
        <v>1</v>
      </c>
      <c r="K1315" t="s">
        <v>61</v>
      </c>
      <c r="L1315" s="4">
        <v>43615</v>
      </c>
      <c r="M1315" s="4">
        <v>43830</v>
      </c>
      <c r="N1315">
        <v>1</v>
      </c>
      <c r="O1315" t="s">
        <v>79</v>
      </c>
      <c r="P1315" t="s">
        <v>241</v>
      </c>
      <c r="Q1315">
        <v>1</v>
      </c>
      <c r="R1315" t="s">
        <v>463</v>
      </c>
      <c r="S1315" t="s">
        <v>1026</v>
      </c>
      <c r="T1315" t="s">
        <v>1556</v>
      </c>
      <c r="U1315" t="s">
        <v>80</v>
      </c>
      <c r="V1315" t="s">
        <v>1548</v>
      </c>
      <c r="W1315">
        <v>42.98</v>
      </c>
      <c r="X1315">
        <v>29.98</v>
      </c>
      <c r="Y1315">
        <v>1</v>
      </c>
      <c r="Z1315" t="s">
        <v>455</v>
      </c>
      <c r="AA1315" t="s">
        <v>2340</v>
      </c>
      <c r="AF1315" s="4"/>
      <c r="AG1315" s="4"/>
      <c r="AH1315" t="s">
        <v>79</v>
      </c>
      <c r="AI1315" t="s">
        <v>241</v>
      </c>
      <c r="AJ1315" t="s">
        <v>463</v>
      </c>
      <c r="AK1315" t="s">
        <v>1026</v>
      </c>
      <c r="AL1315" t="s">
        <v>1556</v>
      </c>
      <c r="AM1315" t="s">
        <v>80</v>
      </c>
      <c r="AN1315" t="s">
        <v>1548</v>
      </c>
      <c r="AO1315" t="s">
        <v>455</v>
      </c>
      <c r="AP1315" t="s">
        <v>2340</v>
      </c>
    </row>
    <row r="1316" spans="1:42" x14ac:dyDescent="0.25">
      <c r="A1316">
        <v>913</v>
      </c>
      <c r="B1316">
        <v>387</v>
      </c>
      <c r="C1316" s="4">
        <v>44260</v>
      </c>
      <c r="D1316">
        <v>3</v>
      </c>
      <c r="E1316" t="s">
        <v>34</v>
      </c>
      <c r="F1316" t="s">
        <v>45</v>
      </c>
      <c r="G1316" t="s">
        <v>56</v>
      </c>
      <c r="H1316" t="s">
        <v>58</v>
      </c>
      <c r="I1316" s="4">
        <v>43610</v>
      </c>
      <c r="J1316">
        <v>2</v>
      </c>
      <c r="L1316" s="4"/>
      <c r="M1316" s="4"/>
      <c r="N1316">
        <v>1</v>
      </c>
      <c r="O1316" t="s">
        <v>79</v>
      </c>
      <c r="P1316" t="s">
        <v>241</v>
      </c>
      <c r="Q1316">
        <v>1</v>
      </c>
      <c r="R1316" t="s">
        <v>406</v>
      </c>
      <c r="S1316" t="s">
        <v>968</v>
      </c>
      <c r="T1316" t="s">
        <v>1501</v>
      </c>
      <c r="U1316" t="s">
        <v>80</v>
      </c>
      <c r="V1316" t="s">
        <v>1548</v>
      </c>
      <c r="W1316">
        <v>173.9</v>
      </c>
      <c r="X1316">
        <v>29.98</v>
      </c>
      <c r="Y1316">
        <v>1</v>
      </c>
      <c r="Z1316" t="s">
        <v>65</v>
      </c>
      <c r="AA1316" t="s">
        <v>2343</v>
      </c>
      <c r="AF1316" s="4"/>
      <c r="AG1316" s="4"/>
      <c r="AH1316" t="s">
        <v>79</v>
      </c>
      <c r="AI1316" t="s">
        <v>241</v>
      </c>
      <c r="AJ1316" t="s">
        <v>406</v>
      </c>
      <c r="AK1316" t="s">
        <v>968</v>
      </c>
      <c r="AL1316" t="s">
        <v>1501</v>
      </c>
      <c r="AM1316" t="s">
        <v>80</v>
      </c>
      <c r="AN1316" t="s">
        <v>1548</v>
      </c>
      <c r="AO1316" t="s">
        <v>65</v>
      </c>
      <c r="AP1316" t="s">
        <v>2343</v>
      </c>
    </row>
    <row r="1317" spans="1:42" x14ac:dyDescent="0.25">
      <c r="A1317">
        <v>914</v>
      </c>
      <c r="B1317">
        <v>406</v>
      </c>
      <c r="C1317" s="4">
        <v>44261</v>
      </c>
      <c r="D1317">
        <v>8</v>
      </c>
      <c r="E1317" t="s">
        <v>43</v>
      </c>
      <c r="F1317" t="s">
        <v>54</v>
      </c>
      <c r="G1317" t="s">
        <v>56</v>
      </c>
      <c r="H1317" t="s">
        <v>57</v>
      </c>
      <c r="I1317" s="4">
        <v>43729</v>
      </c>
      <c r="J1317">
        <v>3</v>
      </c>
      <c r="K1317" t="s">
        <v>59</v>
      </c>
      <c r="L1317" s="4">
        <v>43615</v>
      </c>
      <c r="M1317" s="4">
        <v>43830</v>
      </c>
      <c r="N1317">
        <v>1</v>
      </c>
      <c r="O1317" t="s">
        <v>80</v>
      </c>
      <c r="P1317" t="s">
        <v>242</v>
      </c>
      <c r="Q1317">
        <v>1</v>
      </c>
      <c r="R1317" t="s">
        <v>548</v>
      </c>
      <c r="S1317" t="s">
        <v>1109</v>
      </c>
      <c r="T1317" t="s">
        <v>1634</v>
      </c>
      <c r="U1317" t="s">
        <v>67</v>
      </c>
      <c r="V1317" t="s">
        <v>1548</v>
      </c>
      <c r="W1317">
        <v>83.94</v>
      </c>
      <c r="X1317">
        <v>44.97</v>
      </c>
      <c r="Y1317">
        <v>1</v>
      </c>
      <c r="Z1317" t="s">
        <v>67</v>
      </c>
      <c r="AA1317" t="s">
        <v>2373</v>
      </c>
      <c r="AF1317" s="4"/>
      <c r="AG1317" s="4"/>
      <c r="AH1317" t="s">
        <v>80</v>
      </c>
      <c r="AI1317" t="s">
        <v>242</v>
      </c>
      <c r="AJ1317" t="s">
        <v>548</v>
      </c>
      <c r="AK1317" t="s">
        <v>1109</v>
      </c>
      <c r="AL1317" t="s">
        <v>1634</v>
      </c>
      <c r="AM1317" t="s">
        <v>67</v>
      </c>
      <c r="AN1317" t="s">
        <v>1548</v>
      </c>
      <c r="AO1317" t="s">
        <v>67</v>
      </c>
      <c r="AP1317" t="s">
        <v>2373</v>
      </c>
    </row>
    <row r="1318" spans="1:42" x14ac:dyDescent="0.25">
      <c r="A1318">
        <v>915</v>
      </c>
      <c r="B1318">
        <v>30</v>
      </c>
      <c r="C1318" s="4">
        <v>44262</v>
      </c>
      <c r="D1318">
        <v>8</v>
      </c>
      <c r="E1318" t="s">
        <v>43</v>
      </c>
      <c r="F1318" t="s">
        <v>54</v>
      </c>
      <c r="G1318" t="s">
        <v>55</v>
      </c>
      <c r="H1318" t="s">
        <v>58</v>
      </c>
      <c r="I1318" s="4">
        <v>44195</v>
      </c>
      <c r="J1318">
        <v>10</v>
      </c>
      <c r="K1318" t="s">
        <v>61</v>
      </c>
      <c r="L1318" s="4">
        <v>44055</v>
      </c>
      <c r="M1318" s="4">
        <v>44196</v>
      </c>
      <c r="N1318">
        <v>1</v>
      </c>
      <c r="O1318" t="s">
        <v>65</v>
      </c>
      <c r="P1318" t="s">
        <v>227</v>
      </c>
      <c r="Q1318">
        <v>1</v>
      </c>
      <c r="R1318" t="s">
        <v>685</v>
      </c>
      <c r="S1318" t="s">
        <v>1227</v>
      </c>
      <c r="T1318" t="s">
        <v>418</v>
      </c>
      <c r="U1318" t="s">
        <v>80</v>
      </c>
      <c r="V1318" t="s">
        <v>1517</v>
      </c>
      <c r="W1318">
        <v>100</v>
      </c>
      <c r="X1318">
        <v>39.979999999999997</v>
      </c>
      <c r="Y1318">
        <v>1</v>
      </c>
      <c r="Z1318" t="s">
        <v>431</v>
      </c>
      <c r="AA1318" t="s">
        <v>2326</v>
      </c>
      <c r="AB1318">
        <v>5</v>
      </c>
      <c r="AC1318" t="s">
        <v>2634</v>
      </c>
      <c r="AD1318">
        <v>1166</v>
      </c>
      <c r="AE1318" t="s">
        <v>2639</v>
      </c>
      <c r="AF1318" s="4">
        <v>44235</v>
      </c>
      <c r="AG1318" s="4">
        <v>44299</v>
      </c>
      <c r="AH1318" t="s">
        <v>65</v>
      </c>
      <c r="AI1318" t="s">
        <v>227</v>
      </c>
      <c r="AJ1318" t="s">
        <v>685</v>
      </c>
      <c r="AK1318" t="s">
        <v>1227</v>
      </c>
      <c r="AL1318" t="s">
        <v>418</v>
      </c>
      <c r="AM1318" t="s">
        <v>80</v>
      </c>
      <c r="AN1318" t="s">
        <v>1517</v>
      </c>
      <c r="AO1318" t="s">
        <v>431</v>
      </c>
      <c r="AP1318" t="s">
        <v>2326</v>
      </c>
    </row>
    <row r="1319" spans="1:42" x14ac:dyDescent="0.25">
      <c r="A1319">
        <v>916</v>
      </c>
      <c r="B1319">
        <v>322</v>
      </c>
      <c r="C1319" s="4">
        <v>44262</v>
      </c>
      <c r="D1319">
        <v>10</v>
      </c>
      <c r="E1319" t="s">
        <v>42</v>
      </c>
      <c r="F1319" t="s">
        <v>53</v>
      </c>
      <c r="G1319" t="s">
        <v>56</v>
      </c>
      <c r="H1319" t="s">
        <v>57</v>
      </c>
      <c r="I1319" s="4">
        <v>43571</v>
      </c>
      <c r="J1319">
        <v>1</v>
      </c>
      <c r="L1319" s="4"/>
      <c r="M1319" s="4"/>
      <c r="N1319">
        <v>1</v>
      </c>
      <c r="O1319" t="s">
        <v>80</v>
      </c>
      <c r="P1319" t="s">
        <v>242</v>
      </c>
      <c r="Q1319">
        <v>1</v>
      </c>
      <c r="R1319" t="s">
        <v>548</v>
      </c>
      <c r="S1319" t="s">
        <v>1109</v>
      </c>
      <c r="T1319" t="s">
        <v>1634</v>
      </c>
      <c r="U1319" t="s">
        <v>80</v>
      </c>
      <c r="V1319" t="s">
        <v>1548</v>
      </c>
      <c r="W1319">
        <v>55.96</v>
      </c>
      <c r="X1319">
        <v>29.98</v>
      </c>
      <c r="Y1319">
        <v>1</v>
      </c>
      <c r="Z1319" t="s">
        <v>67</v>
      </c>
      <c r="AA1319" t="s">
        <v>2373</v>
      </c>
      <c r="AF1319" s="4"/>
      <c r="AG1319" s="4"/>
      <c r="AH1319" t="s">
        <v>80</v>
      </c>
      <c r="AI1319" t="s">
        <v>242</v>
      </c>
      <c r="AJ1319" t="s">
        <v>548</v>
      </c>
      <c r="AK1319" t="s">
        <v>1109</v>
      </c>
      <c r="AL1319" t="s">
        <v>1634</v>
      </c>
      <c r="AM1319" t="s">
        <v>80</v>
      </c>
      <c r="AN1319" t="s">
        <v>1548</v>
      </c>
      <c r="AO1319" t="s">
        <v>67</v>
      </c>
      <c r="AP1319" t="s">
        <v>2373</v>
      </c>
    </row>
    <row r="1320" spans="1:42" x14ac:dyDescent="0.25">
      <c r="A1320">
        <v>917</v>
      </c>
      <c r="B1320">
        <v>435</v>
      </c>
      <c r="C1320" s="4">
        <v>44262</v>
      </c>
      <c r="D1320">
        <v>4</v>
      </c>
      <c r="E1320" t="s">
        <v>40</v>
      </c>
      <c r="F1320" t="s">
        <v>51</v>
      </c>
      <c r="G1320" t="s">
        <v>55</v>
      </c>
      <c r="H1320" t="s">
        <v>58</v>
      </c>
      <c r="I1320" s="4">
        <v>43537</v>
      </c>
      <c r="J1320">
        <v>1</v>
      </c>
      <c r="L1320" s="4"/>
      <c r="M1320" s="4"/>
      <c r="N1320">
        <v>1</v>
      </c>
      <c r="O1320" t="s">
        <v>78</v>
      </c>
      <c r="P1320" t="s">
        <v>240</v>
      </c>
      <c r="Q1320">
        <v>1</v>
      </c>
      <c r="R1320" t="s">
        <v>668</v>
      </c>
      <c r="S1320" t="s">
        <v>1212</v>
      </c>
      <c r="T1320" t="s">
        <v>1735</v>
      </c>
      <c r="U1320" t="s">
        <v>67</v>
      </c>
      <c r="V1320" t="s">
        <v>1548</v>
      </c>
      <c r="W1320">
        <v>449.97</v>
      </c>
      <c r="X1320">
        <v>44.97</v>
      </c>
      <c r="Y1320">
        <v>1</v>
      </c>
      <c r="Z1320" t="s">
        <v>393</v>
      </c>
      <c r="AA1320" t="s">
        <v>2345</v>
      </c>
      <c r="AF1320" s="4"/>
      <c r="AG1320" s="4"/>
      <c r="AH1320" t="s">
        <v>78</v>
      </c>
      <c r="AI1320" t="s">
        <v>240</v>
      </c>
      <c r="AJ1320" t="s">
        <v>668</v>
      </c>
      <c r="AK1320" t="s">
        <v>1212</v>
      </c>
      <c r="AL1320" t="s">
        <v>1735</v>
      </c>
      <c r="AM1320" t="s">
        <v>67</v>
      </c>
      <c r="AN1320" t="s">
        <v>1548</v>
      </c>
      <c r="AO1320" t="s">
        <v>393</v>
      </c>
      <c r="AP1320" t="s">
        <v>2345</v>
      </c>
    </row>
    <row r="1321" spans="1:42" x14ac:dyDescent="0.25">
      <c r="A1321">
        <v>918</v>
      </c>
      <c r="B1321">
        <v>484</v>
      </c>
      <c r="C1321" s="4">
        <v>44262</v>
      </c>
      <c r="D1321">
        <v>3</v>
      </c>
      <c r="E1321" t="s">
        <v>34</v>
      </c>
      <c r="F1321" t="s">
        <v>45</v>
      </c>
      <c r="G1321" t="s">
        <v>56</v>
      </c>
      <c r="H1321" t="s">
        <v>57</v>
      </c>
      <c r="I1321" s="4">
        <v>44152</v>
      </c>
      <c r="J1321">
        <v>15</v>
      </c>
      <c r="K1321" t="s">
        <v>62</v>
      </c>
      <c r="L1321" s="4">
        <v>43615</v>
      </c>
      <c r="M1321" s="4">
        <v>44413</v>
      </c>
      <c r="N1321">
        <v>2</v>
      </c>
      <c r="O1321" t="s">
        <v>204</v>
      </c>
      <c r="P1321" t="s">
        <v>366</v>
      </c>
      <c r="Q1321">
        <v>2</v>
      </c>
      <c r="R1321" t="s">
        <v>855</v>
      </c>
      <c r="S1321" t="s">
        <v>1392</v>
      </c>
      <c r="T1321" t="s">
        <v>1908</v>
      </c>
      <c r="U1321" t="s">
        <v>85</v>
      </c>
      <c r="V1321" t="s">
        <v>1902</v>
      </c>
      <c r="W1321">
        <v>323.77</v>
      </c>
      <c r="X1321">
        <v>69.97</v>
      </c>
      <c r="Y1321">
        <v>2</v>
      </c>
      <c r="Z1321" t="s">
        <v>2284</v>
      </c>
      <c r="AA1321" t="s">
        <v>2585</v>
      </c>
      <c r="AB1321">
        <v>5</v>
      </c>
      <c r="AC1321" t="s">
        <v>2633</v>
      </c>
      <c r="AD1321">
        <v>1572</v>
      </c>
      <c r="AE1321" t="s">
        <v>2639</v>
      </c>
      <c r="AF1321" s="4">
        <v>44235</v>
      </c>
      <c r="AG1321" s="4">
        <v>44299</v>
      </c>
      <c r="AH1321" t="s">
        <v>65</v>
      </c>
      <c r="AI1321" t="s">
        <v>227</v>
      </c>
      <c r="AJ1321" t="s">
        <v>415</v>
      </c>
      <c r="AK1321" t="s">
        <v>977</v>
      </c>
      <c r="AL1321" t="s">
        <v>1510</v>
      </c>
      <c r="AM1321" t="s">
        <v>69</v>
      </c>
      <c r="AN1321" t="s">
        <v>1517</v>
      </c>
      <c r="AO1321" t="s">
        <v>431</v>
      </c>
      <c r="AP1321" t="s">
        <v>2326</v>
      </c>
    </row>
    <row r="1322" spans="1:42" x14ac:dyDescent="0.25">
      <c r="A1322">
        <v>918</v>
      </c>
      <c r="B1322">
        <v>484</v>
      </c>
      <c r="C1322" s="4">
        <v>44262</v>
      </c>
      <c r="D1322">
        <v>3</v>
      </c>
      <c r="E1322" t="s">
        <v>34</v>
      </c>
      <c r="F1322" t="s">
        <v>45</v>
      </c>
      <c r="G1322" t="s">
        <v>56</v>
      </c>
      <c r="H1322" t="s">
        <v>57</v>
      </c>
      <c r="I1322" s="4">
        <v>44152</v>
      </c>
      <c r="J1322">
        <v>15</v>
      </c>
      <c r="K1322" t="s">
        <v>62</v>
      </c>
      <c r="L1322" s="4">
        <v>43615</v>
      </c>
      <c r="M1322" s="4">
        <v>44413</v>
      </c>
      <c r="N1322">
        <v>2</v>
      </c>
      <c r="O1322" t="s">
        <v>204</v>
      </c>
      <c r="P1322" t="s">
        <v>366</v>
      </c>
      <c r="Q1322">
        <v>2</v>
      </c>
      <c r="R1322" t="s">
        <v>855</v>
      </c>
      <c r="S1322" t="s">
        <v>1392</v>
      </c>
      <c r="T1322" t="s">
        <v>1908</v>
      </c>
      <c r="U1322" t="s">
        <v>85</v>
      </c>
      <c r="V1322" t="s">
        <v>1902</v>
      </c>
      <c r="W1322">
        <v>323.77</v>
      </c>
      <c r="X1322">
        <v>69.97</v>
      </c>
      <c r="Y1322">
        <v>2</v>
      </c>
      <c r="Z1322" t="s">
        <v>2284</v>
      </c>
      <c r="AA1322" t="s">
        <v>2585</v>
      </c>
      <c r="AB1322">
        <v>5</v>
      </c>
      <c r="AC1322" t="s">
        <v>2633</v>
      </c>
      <c r="AD1322">
        <v>1572</v>
      </c>
      <c r="AE1322" t="s">
        <v>2639</v>
      </c>
      <c r="AF1322" s="4">
        <v>44235</v>
      </c>
      <c r="AG1322" s="4">
        <v>44299</v>
      </c>
      <c r="AH1322" t="s">
        <v>86</v>
      </c>
      <c r="AI1322" t="s">
        <v>248</v>
      </c>
      <c r="AJ1322" t="s">
        <v>499</v>
      </c>
      <c r="AK1322" t="s">
        <v>1062</v>
      </c>
      <c r="AL1322" t="s">
        <v>1590</v>
      </c>
      <c r="AM1322" t="s">
        <v>80</v>
      </c>
      <c r="AN1322" t="s">
        <v>1577</v>
      </c>
      <c r="AO1322" t="s">
        <v>549</v>
      </c>
      <c r="AP1322" t="s">
        <v>2362</v>
      </c>
    </row>
    <row r="1323" spans="1:42" x14ac:dyDescent="0.25">
      <c r="A1323">
        <v>919</v>
      </c>
      <c r="B1323">
        <v>120</v>
      </c>
      <c r="C1323" s="4">
        <v>44266</v>
      </c>
      <c r="D1323">
        <v>10</v>
      </c>
      <c r="E1323" t="s">
        <v>42</v>
      </c>
      <c r="F1323" t="s">
        <v>53</v>
      </c>
      <c r="G1323" t="s">
        <v>56</v>
      </c>
      <c r="H1323" t="s">
        <v>57</v>
      </c>
      <c r="I1323" s="4">
        <v>43932</v>
      </c>
      <c r="J1323">
        <v>7</v>
      </c>
      <c r="K1323" t="s">
        <v>61</v>
      </c>
      <c r="L1323" s="4">
        <v>43915</v>
      </c>
      <c r="M1323" s="4">
        <v>44012</v>
      </c>
      <c r="N1323">
        <v>1</v>
      </c>
      <c r="O1323" t="s">
        <v>69</v>
      </c>
      <c r="P1323" t="s">
        <v>231</v>
      </c>
      <c r="Q1323">
        <v>1</v>
      </c>
      <c r="R1323" t="s">
        <v>856</v>
      </c>
      <c r="S1323" t="s">
        <v>1393</v>
      </c>
      <c r="T1323" t="s">
        <v>1909</v>
      </c>
      <c r="U1323" t="s">
        <v>67</v>
      </c>
      <c r="V1323" t="s">
        <v>1577</v>
      </c>
      <c r="W1323">
        <v>1587</v>
      </c>
      <c r="X1323">
        <v>74.97</v>
      </c>
      <c r="Y1323">
        <v>1</v>
      </c>
      <c r="Z1323" t="s">
        <v>67</v>
      </c>
      <c r="AA1323" t="s">
        <v>2373</v>
      </c>
      <c r="AF1323" s="4"/>
      <c r="AG1323" s="4"/>
      <c r="AH1323" t="s">
        <v>69</v>
      </c>
      <c r="AI1323" t="s">
        <v>231</v>
      </c>
      <c r="AJ1323" t="s">
        <v>856</v>
      </c>
      <c r="AK1323" t="s">
        <v>1393</v>
      </c>
      <c r="AL1323" t="s">
        <v>1909</v>
      </c>
      <c r="AM1323" t="s">
        <v>67</v>
      </c>
      <c r="AN1323" t="s">
        <v>1577</v>
      </c>
      <c r="AO1323" t="s">
        <v>67</v>
      </c>
      <c r="AP1323" t="s">
        <v>2373</v>
      </c>
    </row>
    <row r="1324" spans="1:42" x14ac:dyDescent="0.25">
      <c r="A1324">
        <v>920</v>
      </c>
      <c r="B1324">
        <v>400</v>
      </c>
      <c r="C1324" s="4">
        <v>44266</v>
      </c>
      <c r="D1324">
        <v>8</v>
      </c>
      <c r="E1324" t="s">
        <v>43</v>
      </c>
      <c r="F1324" t="s">
        <v>54</v>
      </c>
      <c r="G1324" t="s">
        <v>56</v>
      </c>
      <c r="H1324" t="s">
        <v>58</v>
      </c>
      <c r="I1324" s="4">
        <v>43622</v>
      </c>
      <c r="J1324">
        <v>2</v>
      </c>
      <c r="K1324" t="s">
        <v>60</v>
      </c>
      <c r="L1324" s="4">
        <v>43615</v>
      </c>
      <c r="M1324" s="4">
        <v>43830</v>
      </c>
      <c r="N1324">
        <v>1</v>
      </c>
      <c r="O1324" t="s">
        <v>69</v>
      </c>
      <c r="P1324" t="s">
        <v>231</v>
      </c>
      <c r="Q1324">
        <v>1</v>
      </c>
      <c r="R1324" t="s">
        <v>434</v>
      </c>
      <c r="S1324" t="s">
        <v>991</v>
      </c>
      <c r="T1324" t="s">
        <v>1524</v>
      </c>
      <c r="U1324" t="s">
        <v>69</v>
      </c>
      <c r="V1324" t="s">
        <v>1577</v>
      </c>
      <c r="W1324">
        <v>929.99</v>
      </c>
      <c r="X1324">
        <v>24.99</v>
      </c>
      <c r="Y1324">
        <v>1</v>
      </c>
      <c r="Z1324" t="s">
        <v>69</v>
      </c>
      <c r="AA1324" t="s">
        <v>2360</v>
      </c>
      <c r="AF1324" s="4"/>
      <c r="AG1324" s="4"/>
      <c r="AH1324" t="s">
        <v>69</v>
      </c>
      <c r="AI1324" t="s">
        <v>231</v>
      </c>
      <c r="AJ1324" t="s">
        <v>434</v>
      </c>
      <c r="AK1324" t="s">
        <v>991</v>
      </c>
      <c r="AL1324" t="s">
        <v>1524</v>
      </c>
      <c r="AM1324" t="s">
        <v>69</v>
      </c>
      <c r="AN1324" t="s">
        <v>1577</v>
      </c>
      <c r="AO1324" t="s">
        <v>69</v>
      </c>
      <c r="AP1324" t="s">
        <v>2360</v>
      </c>
    </row>
    <row r="1325" spans="1:42" x14ac:dyDescent="0.25">
      <c r="A1325">
        <v>921</v>
      </c>
      <c r="B1325">
        <v>468</v>
      </c>
      <c r="C1325" s="4">
        <v>44266</v>
      </c>
      <c r="D1325">
        <v>10</v>
      </c>
      <c r="E1325" t="s">
        <v>42</v>
      </c>
      <c r="F1325" t="s">
        <v>53</v>
      </c>
      <c r="G1325" t="s">
        <v>55</v>
      </c>
      <c r="H1325" t="s">
        <v>57</v>
      </c>
      <c r="I1325" s="4">
        <v>44132</v>
      </c>
      <c r="J1325">
        <v>15</v>
      </c>
      <c r="K1325" t="s">
        <v>62</v>
      </c>
      <c r="L1325" s="4">
        <v>43615</v>
      </c>
      <c r="M1325" s="4">
        <v>44413</v>
      </c>
      <c r="N1325">
        <v>1</v>
      </c>
      <c r="O1325" t="s">
        <v>69</v>
      </c>
      <c r="P1325" t="s">
        <v>231</v>
      </c>
      <c r="Q1325">
        <v>1</v>
      </c>
      <c r="R1325" t="s">
        <v>776</v>
      </c>
      <c r="S1325" t="s">
        <v>1314</v>
      </c>
      <c r="T1325" t="s">
        <v>1831</v>
      </c>
      <c r="U1325" t="s">
        <v>80</v>
      </c>
      <c r="V1325" t="s">
        <v>1577</v>
      </c>
      <c r="W1325">
        <v>470</v>
      </c>
      <c r="X1325">
        <v>49.98</v>
      </c>
      <c r="Y1325">
        <v>1</v>
      </c>
      <c r="Z1325" t="s">
        <v>78</v>
      </c>
      <c r="AA1325" t="s">
        <v>2330</v>
      </c>
      <c r="AF1325" s="4"/>
      <c r="AG1325" s="4"/>
      <c r="AH1325" t="s">
        <v>69</v>
      </c>
      <c r="AI1325" t="s">
        <v>231</v>
      </c>
      <c r="AJ1325" t="s">
        <v>776</v>
      </c>
      <c r="AK1325" t="s">
        <v>1314</v>
      </c>
      <c r="AL1325" t="s">
        <v>1831</v>
      </c>
      <c r="AM1325" t="s">
        <v>80</v>
      </c>
      <c r="AN1325" t="s">
        <v>1577</v>
      </c>
      <c r="AO1325" t="s">
        <v>78</v>
      </c>
      <c r="AP1325" t="s">
        <v>2330</v>
      </c>
    </row>
    <row r="1326" spans="1:42" x14ac:dyDescent="0.25">
      <c r="A1326">
        <v>922</v>
      </c>
      <c r="B1326">
        <v>56</v>
      </c>
      <c r="C1326" s="4">
        <v>44267</v>
      </c>
      <c r="D1326">
        <v>10</v>
      </c>
      <c r="E1326" t="s">
        <v>42</v>
      </c>
      <c r="F1326" t="s">
        <v>53</v>
      </c>
      <c r="G1326" t="s">
        <v>55</v>
      </c>
      <c r="H1326" t="s">
        <v>58</v>
      </c>
      <c r="I1326" s="4">
        <v>44243</v>
      </c>
      <c r="J1326">
        <v>11</v>
      </c>
      <c r="K1326" t="s">
        <v>60</v>
      </c>
      <c r="L1326" s="4">
        <v>44148</v>
      </c>
      <c r="M1326" s="4">
        <v>44265</v>
      </c>
      <c r="N1326">
        <v>1</v>
      </c>
      <c r="O1326" t="s">
        <v>65</v>
      </c>
      <c r="P1326" t="s">
        <v>227</v>
      </c>
      <c r="Q1326">
        <v>1</v>
      </c>
      <c r="R1326" t="s">
        <v>519</v>
      </c>
      <c r="S1326" t="s">
        <v>1083</v>
      </c>
      <c r="T1326" t="s">
        <v>1609</v>
      </c>
      <c r="U1326" t="s">
        <v>80</v>
      </c>
      <c r="V1326" t="s">
        <v>1517</v>
      </c>
      <c r="W1326">
        <v>26.98</v>
      </c>
      <c r="X1326">
        <v>39.979999999999997</v>
      </c>
      <c r="Y1326">
        <v>1</v>
      </c>
      <c r="Z1326" t="s">
        <v>431</v>
      </c>
      <c r="AA1326" t="s">
        <v>2326</v>
      </c>
      <c r="AF1326" s="4"/>
      <c r="AG1326" s="4"/>
      <c r="AH1326" t="s">
        <v>65</v>
      </c>
      <c r="AI1326" t="s">
        <v>227</v>
      </c>
      <c r="AJ1326" t="s">
        <v>519</v>
      </c>
      <c r="AK1326" t="s">
        <v>1083</v>
      </c>
      <c r="AL1326" t="s">
        <v>1609</v>
      </c>
      <c r="AM1326" t="s">
        <v>80</v>
      </c>
      <c r="AN1326" t="s">
        <v>1517</v>
      </c>
      <c r="AO1326" t="s">
        <v>431</v>
      </c>
      <c r="AP1326" t="s">
        <v>2326</v>
      </c>
    </row>
    <row r="1327" spans="1:42" x14ac:dyDescent="0.25">
      <c r="A1327">
        <v>923</v>
      </c>
      <c r="B1327">
        <v>405</v>
      </c>
      <c r="C1327" s="4">
        <v>44268</v>
      </c>
      <c r="D1327">
        <v>8</v>
      </c>
      <c r="E1327" t="s">
        <v>43</v>
      </c>
      <c r="F1327" t="s">
        <v>54</v>
      </c>
      <c r="G1327" t="s">
        <v>56</v>
      </c>
      <c r="H1327" t="s">
        <v>57</v>
      </c>
      <c r="I1327" s="4">
        <v>43687</v>
      </c>
      <c r="J1327">
        <v>3</v>
      </c>
      <c r="K1327" t="s">
        <v>59</v>
      </c>
      <c r="L1327" s="4">
        <v>43615</v>
      </c>
      <c r="M1327" s="4">
        <v>43830</v>
      </c>
      <c r="N1327">
        <v>1</v>
      </c>
      <c r="O1327" t="s">
        <v>88</v>
      </c>
      <c r="P1327" t="s">
        <v>250</v>
      </c>
      <c r="Q1327">
        <v>2</v>
      </c>
      <c r="R1327" t="s">
        <v>857</v>
      </c>
      <c r="S1327" t="s">
        <v>1394</v>
      </c>
      <c r="T1327" t="s">
        <v>1910</v>
      </c>
      <c r="U1327" t="s">
        <v>88</v>
      </c>
      <c r="V1327" t="s">
        <v>1869</v>
      </c>
      <c r="W1327">
        <v>152.88</v>
      </c>
      <c r="X1327">
        <v>59.96</v>
      </c>
      <c r="Y1327">
        <v>1</v>
      </c>
      <c r="Z1327" t="s">
        <v>159</v>
      </c>
      <c r="AA1327" t="s">
        <v>2586</v>
      </c>
      <c r="AF1327" s="4"/>
      <c r="AG1327" s="4"/>
      <c r="AH1327" t="s">
        <v>80</v>
      </c>
      <c r="AI1327" t="s">
        <v>242</v>
      </c>
      <c r="AJ1327" t="s">
        <v>619</v>
      </c>
      <c r="AK1327" t="s">
        <v>1016</v>
      </c>
      <c r="AL1327" t="s">
        <v>1695</v>
      </c>
      <c r="AM1327" t="s">
        <v>80</v>
      </c>
      <c r="AN1327" t="s">
        <v>1548</v>
      </c>
      <c r="AO1327" t="s">
        <v>70</v>
      </c>
      <c r="AP1327" t="s">
        <v>2341</v>
      </c>
    </row>
    <row r="1328" spans="1:42" x14ac:dyDescent="0.25">
      <c r="A1328">
        <v>923</v>
      </c>
      <c r="B1328">
        <v>405</v>
      </c>
      <c r="C1328" s="4">
        <v>44268</v>
      </c>
      <c r="D1328">
        <v>8</v>
      </c>
      <c r="E1328" t="s">
        <v>43</v>
      </c>
      <c r="F1328" t="s">
        <v>54</v>
      </c>
      <c r="G1328" t="s">
        <v>56</v>
      </c>
      <c r="H1328" t="s">
        <v>57</v>
      </c>
      <c r="I1328" s="4">
        <v>43687</v>
      </c>
      <c r="J1328">
        <v>3</v>
      </c>
      <c r="K1328" t="s">
        <v>59</v>
      </c>
      <c r="L1328" s="4">
        <v>43615</v>
      </c>
      <c r="M1328" s="4">
        <v>43830</v>
      </c>
      <c r="N1328">
        <v>1</v>
      </c>
      <c r="O1328" t="s">
        <v>88</v>
      </c>
      <c r="P1328" t="s">
        <v>250</v>
      </c>
      <c r="Q1328">
        <v>2</v>
      </c>
      <c r="R1328" t="s">
        <v>857</v>
      </c>
      <c r="S1328" t="s">
        <v>1394</v>
      </c>
      <c r="T1328" t="s">
        <v>1910</v>
      </c>
      <c r="U1328" t="s">
        <v>88</v>
      </c>
      <c r="V1328" t="s">
        <v>1869</v>
      </c>
      <c r="W1328">
        <v>152.88</v>
      </c>
      <c r="X1328">
        <v>59.96</v>
      </c>
      <c r="Y1328">
        <v>1</v>
      </c>
      <c r="Z1328" t="s">
        <v>159</v>
      </c>
      <c r="AA1328" t="s">
        <v>2586</v>
      </c>
      <c r="AF1328" s="4"/>
      <c r="AG1328" s="4"/>
      <c r="AH1328" t="s">
        <v>80</v>
      </c>
      <c r="AI1328" t="s">
        <v>242</v>
      </c>
      <c r="AJ1328" t="s">
        <v>598</v>
      </c>
      <c r="AK1328" t="s">
        <v>1118</v>
      </c>
      <c r="AL1328" t="s">
        <v>1675</v>
      </c>
      <c r="AM1328" t="s">
        <v>80</v>
      </c>
      <c r="AN1328" t="s">
        <v>1548</v>
      </c>
      <c r="AO1328" t="s">
        <v>70</v>
      </c>
      <c r="AP1328" t="s">
        <v>2341</v>
      </c>
    </row>
    <row r="1329" spans="1:42" x14ac:dyDescent="0.25">
      <c r="A1329">
        <v>924</v>
      </c>
      <c r="B1329">
        <v>278</v>
      </c>
      <c r="C1329" s="4">
        <v>44269</v>
      </c>
      <c r="D1329">
        <v>9</v>
      </c>
      <c r="E1329" t="s">
        <v>41</v>
      </c>
      <c r="F1329" t="s">
        <v>52</v>
      </c>
      <c r="G1329" t="s">
        <v>55</v>
      </c>
      <c r="H1329" t="s">
        <v>57</v>
      </c>
      <c r="I1329" s="4">
        <v>43541</v>
      </c>
      <c r="J1329">
        <v>2</v>
      </c>
      <c r="L1329" s="4"/>
      <c r="M1329" s="4"/>
      <c r="N1329">
        <v>1</v>
      </c>
      <c r="O1329" t="s">
        <v>80</v>
      </c>
      <c r="P1329" t="s">
        <v>242</v>
      </c>
      <c r="Q1329">
        <v>1</v>
      </c>
      <c r="R1329" t="s">
        <v>709</v>
      </c>
      <c r="S1329" t="s">
        <v>1250</v>
      </c>
      <c r="T1329" t="s">
        <v>425</v>
      </c>
      <c r="U1329" t="s">
        <v>69</v>
      </c>
      <c r="V1329" t="s">
        <v>1548</v>
      </c>
      <c r="W1329">
        <v>125</v>
      </c>
      <c r="X1329">
        <v>14.99</v>
      </c>
      <c r="Y1329">
        <v>1</v>
      </c>
      <c r="Z1329" t="s">
        <v>79</v>
      </c>
      <c r="AA1329" t="s">
        <v>2349</v>
      </c>
      <c r="AF1329" s="4"/>
      <c r="AG1329" s="4"/>
      <c r="AH1329" t="s">
        <v>80</v>
      </c>
      <c r="AI1329" t="s">
        <v>242</v>
      </c>
      <c r="AJ1329" t="s">
        <v>709</v>
      </c>
      <c r="AK1329" t="s">
        <v>1250</v>
      </c>
      <c r="AL1329" t="s">
        <v>425</v>
      </c>
      <c r="AM1329" t="s">
        <v>69</v>
      </c>
      <c r="AN1329" t="s">
        <v>1548</v>
      </c>
      <c r="AO1329" t="s">
        <v>79</v>
      </c>
      <c r="AP1329" t="s">
        <v>2349</v>
      </c>
    </row>
    <row r="1330" spans="1:42" x14ac:dyDescent="0.25">
      <c r="A1330">
        <v>925</v>
      </c>
      <c r="B1330">
        <v>157</v>
      </c>
      <c r="C1330" s="4">
        <v>44270</v>
      </c>
      <c r="D1330">
        <v>11</v>
      </c>
      <c r="E1330" t="s">
        <v>37</v>
      </c>
      <c r="F1330" t="s">
        <v>48</v>
      </c>
      <c r="G1330" t="s">
        <v>56</v>
      </c>
      <c r="H1330" t="s">
        <v>58</v>
      </c>
      <c r="I1330" s="4">
        <v>43937</v>
      </c>
      <c r="J1330">
        <v>7</v>
      </c>
      <c r="K1330" t="s">
        <v>61</v>
      </c>
      <c r="L1330" s="4">
        <v>43915</v>
      </c>
      <c r="M1330" s="4">
        <v>44012</v>
      </c>
      <c r="N1330">
        <v>1</v>
      </c>
      <c r="O1330" t="s">
        <v>90</v>
      </c>
      <c r="P1330" t="s">
        <v>252</v>
      </c>
      <c r="Q1330">
        <v>1</v>
      </c>
      <c r="R1330" t="s">
        <v>449</v>
      </c>
      <c r="S1330" t="s">
        <v>1011</v>
      </c>
      <c r="T1330" t="s">
        <v>1541</v>
      </c>
      <c r="U1330" t="s">
        <v>67</v>
      </c>
      <c r="V1330" t="s">
        <v>1562</v>
      </c>
      <c r="W1330">
        <v>129.57</v>
      </c>
      <c r="X1330">
        <v>29.97</v>
      </c>
      <c r="Y1330">
        <v>1</v>
      </c>
      <c r="Z1330" t="s">
        <v>410</v>
      </c>
      <c r="AA1330" t="s">
        <v>2359</v>
      </c>
      <c r="AF1330" s="4"/>
      <c r="AG1330" s="4"/>
      <c r="AH1330" t="s">
        <v>90</v>
      </c>
      <c r="AI1330" t="s">
        <v>252</v>
      </c>
      <c r="AJ1330" t="s">
        <v>449</v>
      </c>
      <c r="AK1330" t="s">
        <v>1011</v>
      </c>
      <c r="AL1330" t="s">
        <v>1541</v>
      </c>
      <c r="AM1330" t="s">
        <v>67</v>
      </c>
      <c r="AN1330" t="s">
        <v>1562</v>
      </c>
      <c r="AO1330" t="s">
        <v>410</v>
      </c>
      <c r="AP1330" t="s">
        <v>2359</v>
      </c>
    </row>
    <row r="1331" spans="1:42" x14ac:dyDescent="0.25">
      <c r="A1331">
        <v>926</v>
      </c>
      <c r="B1331">
        <v>196</v>
      </c>
      <c r="C1331" s="4">
        <v>44270</v>
      </c>
      <c r="D1331">
        <v>10</v>
      </c>
      <c r="E1331" t="s">
        <v>42</v>
      </c>
      <c r="F1331" t="s">
        <v>53</v>
      </c>
      <c r="G1331" t="s">
        <v>55</v>
      </c>
      <c r="H1331" t="s">
        <v>57</v>
      </c>
      <c r="I1331" s="4">
        <v>43935</v>
      </c>
      <c r="J1331">
        <v>7</v>
      </c>
      <c r="K1331" t="s">
        <v>61</v>
      </c>
      <c r="L1331" s="4">
        <v>43915</v>
      </c>
      <c r="M1331" s="4">
        <v>44012</v>
      </c>
      <c r="N1331">
        <v>1</v>
      </c>
      <c r="O1331" t="s">
        <v>67</v>
      </c>
      <c r="P1331" t="s">
        <v>229</v>
      </c>
      <c r="Q1331">
        <v>1</v>
      </c>
      <c r="R1331" t="s">
        <v>623</v>
      </c>
      <c r="S1331" t="s">
        <v>1173</v>
      </c>
      <c r="T1331" t="s">
        <v>1577</v>
      </c>
      <c r="U1331" t="s">
        <v>80</v>
      </c>
      <c r="V1331" t="s">
        <v>1548</v>
      </c>
      <c r="W1331">
        <v>49.98</v>
      </c>
      <c r="X1331">
        <v>29.98</v>
      </c>
      <c r="Y1331">
        <v>1</v>
      </c>
      <c r="Z1331" t="s">
        <v>79</v>
      </c>
      <c r="AA1331" t="s">
        <v>2349</v>
      </c>
      <c r="AF1331" s="4"/>
      <c r="AG1331" s="4"/>
      <c r="AH1331" t="s">
        <v>67</v>
      </c>
      <c r="AI1331" t="s">
        <v>229</v>
      </c>
      <c r="AJ1331" t="s">
        <v>623</v>
      </c>
      <c r="AK1331" t="s">
        <v>1173</v>
      </c>
      <c r="AL1331" t="s">
        <v>1577</v>
      </c>
      <c r="AM1331" t="s">
        <v>80</v>
      </c>
      <c r="AN1331" t="s">
        <v>1548</v>
      </c>
      <c r="AO1331" t="s">
        <v>79</v>
      </c>
      <c r="AP1331" t="s">
        <v>2349</v>
      </c>
    </row>
    <row r="1332" spans="1:42" x14ac:dyDescent="0.25">
      <c r="A1332">
        <v>927</v>
      </c>
      <c r="B1332">
        <v>234</v>
      </c>
      <c r="C1332" s="4">
        <v>44270</v>
      </c>
      <c r="D1332">
        <v>4</v>
      </c>
      <c r="E1332" t="s">
        <v>40</v>
      </c>
      <c r="F1332" t="s">
        <v>51</v>
      </c>
      <c r="G1332" t="s">
        <v>56</v>
      </c>
      <c r="H1332" t="s">
        <v>58</v>
      </c>
      <c r="I1332" s="4">
        <v>44043</v>
      </c>
      <c r="J1332">
        <v>9</v>
      </c>
      <c r="K1332" t="s">
        <v>59</v>
      </c>
      <c r="L1332" s="4">
        <v>43952</v>
      </c>
      <c r="M1332" s="4">
        <v>44075</v>
      </c>
      <c r="N1332">
        <v>1</v>
      </c>
      <c r="O1332" t="s">
        <v>67</v>
      </c>
      <c r="P1332" t="s">
        <v>229</v>
      </c>
      <c r="Q1332">
        <v>1</v>
      </c>
      <c r="R1332" t="s">
        <v>439</v>
      </c>
      <c r="S1332" t="s">
        <v>1001</v>
      </c>
      <c r="T1332" t="s">
        <v>1533</v>
      </c>
      <c r="U1332" t="s">
        <v>69</v>
      </c>
      <c r="V1332" t="s">
        <v>1548</v>
      </c>
      <c r="W1332">
        <v>59.99</v>
      </c>
      <c r="X1332">
        <v>14.99</v>
      </c>
      <c r="Y1332">
        <v>1</v>
      </c>
      <c r="Z1332" t="s">
        <v>84</v>
      </c>
      <c r="AA1332" t="s">
        <v>2366</v>
      </c>
      <c r="AB1332">
        <v>5</v>
      </c>
      <c r="AC1332" t="s">
        <v>2633</v>
      </c>
      <c r="AD1332">
        <v>1348</v>
      </c>
      <c r="AE1332" t="s">
        <v>2639</v>
      </c>
      <c r="AF1332" s="4">
        <v>44235</v>
      </c>
      <c r="AG1332" s="4">
        <v>44299</v>
      </c>
      <c r="AH1332" t="s">
        <v>67</v>
      </c>
      <c r="AI1332" t="s">
        <v>229</v>
      </c>
      <c r="AJ1332" t="s">
        <v>439</v>
      </c>
      <c r="AK1332" t="s">
        <v>1001</v>
      </c>
      <c r="AL1332" t="s">
        <v>1533</v>
      </c>
      <c r="AM1332" t="s">
        <v>69</v>
      </c>
      <c r="AN1332" t="s">
        <v>1548</v>
      </c>
      <c r="AO1332" t="s">
        <v>84</v>
      </c>
      <c r="AP1332" t="s">
        <v>2366</v>
      </c>
    </row>
    <row r="1333" spans="1:42" x14ac:dyDescent="0.25">
      <c r="A1333">
        <v>928</v>
      </c>
      <c r="B1333">
        <v>399</v>
      </c>
      <c r="C1333" s="4">
        <v>44272</v>
      </c>
      <c r="D1333">
        <v>10</v>
      </c>
      <c r="E1333" t="s">
        <v>42</v>
      </c>
      <c r="F1333" t="s">
        <v>53</v>
      </c>
      <c r="G1333" t="s">
        <v>56</v>
      </c>
      <c r="H1333" t="s">
        <v>58</v>
      </c>
      <c r="I1333" s="4">
        <v>43735</v>
      </c>
      <c r="J1333">
        <v>1</v>
      </c>
      <c r="K1333" t="s">
        <v>61</v>
      </c>
      <c r="L1333" s="4">
        <v>43615</v>
      </c>
      <c r="M1333" s="4">
        <v>43830</v>
      </c>
      <c r="N1333">
        <v>1</v>
      </c>
      <c r="O1333" t="s">
        <v>67</v>
      </c>
      <c r="P1333" t="s">
        <v>229</v>
      </c>
      <c r="Q1333">
        <v>1</v>
      </c>
      <c r="R1333" t="s">
        <v>573</v>
      </c>
      <c r="S1333" t="s">
        <v>1131</v>
      </c>
      <c r="T1333" t="s">
        <v>1517</v>
      </c>
      <c r="U1333" t="s">
        <v>80</v>
      </c>
      <c r="V1333" t="s">
        <v>1548</v>
      </c>
      <c r="W1333">
        <v>39.979999999999997</v>
      </c>
      <c r="X1333">
        <v>29.98</v>
      </c>
      <c r="Y1333">
        <v>1</v>
      </c>
      <c r="Z1333" t="s">
        <v>872</v>
      </c>
      <c r="AA1333" t="s">
        <v>2388</v>
      </c>
      <c r="AF1333" s="4"/>
      <c r="AG1333" s="4"/>
      <c r="AH1333" t="s">
        <v>67</v>
      </c>
      <c r="AI1333" t="s">
        <v>229</v>
      </c>
      <c r="AJ1333" t="s">
        <v>573</v>
      </c>
      <c r="AK1333" t="s">
        <v>1131</v>
      </c>
      <c r="AL1333" t="s">
        <v>1517</v>
      </c>
      <c r="AM1333" t="s">
        <v>80</v>
      </c>
      <c r="AN1333" t="s">
        <v>1548</v>
      </c>
      <c r="AO1333" t="s">
        <v>872</v>
      </c>
      <c r="AP1333" t="s">
        <v>2388</v>
      </c>
    </row>
    <row r="1334" spans="1:42" x14ac:dyDescent="0.25">
      <c r="A1334">
        <v>929</v>
      </c>
      <c r="B1334">
        <v>460</v>
      </c>
      <c r="C1334" s="4">
        <v>44272</v>
      </c>
      <c r="D1334">
        <v>11</v>
      </c>
      <c r="E1334" t="s">
        <v>37</v>
      </c>
      <c r="F1334" t="s">
        <v>48</v>
      </c>
      <c r="G1334" t="s">
        <v>56</v>
      </c>
      <c r="H1334" t="s">
        <v>57</v>
      </c>
      <c r="I1334" s="4">
        <v>43836</v>
      </c>
      <c r="J1334">
        <v>4</v>
      </c>
      <c r="K1334" t="s">
        <v>61</v>
      </c>
      <c r="L1334" s="4">
        <v>43831</v>
      </c>
      <c r="M1334" s="4">
        <v>43861</v>
      </c>
      <c r="N1334">
        <v>1</v>
      </c>
      <c r="O1334" t="s">
        <v>86</v>
      </c>
      <c r="P1334" t="s">
        <v>248</v>
      </c>
      <c r="Q1334">
        <v>1</v>
      </c>
      <c r="R1334" t="s">
        <v>441</v>
      </c>
      <c r="S1334" t="s">
        <v>1003</v>
      </c>
      <c r="T1334" t="s">
        <v>1535</v>
      </c>
      <c r="U1334" t="s">
        <v>69</v>
      </c>
      <c r="V1334" t="s">
        <v>1577</v>
      </c>
      <c r="W1334">
        <v>43.99</v>
      </c>
      <c r="X1334">
        <v>24.99</v>
      </c>
      <c r="Y1334">
        <v>1</v>
      </c>
      <c r="Z1334" t="s">
        <v>530</v>
      </c>
      <c r="AA1334" t="s">
        <v>2367</v>
      </c>
      <c r="AF1334" s="4"/>
      <c r="AG1334" s="4"/>
      <c r="AH1334" t="s">
        <v>86</v>
      </c>
      <c r="AI1334" t="s">
        <v>248</v>
      </c>
      <c r="AJ1334" t="s">
        <v>441</v>
      </c>
      <c r="AK1334" t="s">
        <v>2640</v>
      </c>
      <c r="AL1334" t="s">
        <v>1535</v>
      </c>
      <c r="AM1334" t="s">
        <v>69</v>
      </c>
      <c r="AN1334" t="s">
        <v>1577</v>
      </c>
      <c r="AO1334" t="s">
        <v>530</v>
      </c>
      <c r="AP1334" t="s">
        <v>2367</v>
      </c>
    </row>
    <row r="1335" spans="1:42" x14ac:dyDescent="0.25">
      <c r="A1335">
        <v>929</v>
      </c>
      <c r="B1335">
        <v>460</v>
      </c>
      <c r="C1335" s="4">
        <v>44272</v>
      </c>
      <c r="D1335">
        <v>11</v>
      </c>
      <c r="E1335" t="s">
        <v>37</v>
      </c>
      <c r="F1335" t="s">
        <v>48</v>
      </c>
      <c r="G1335" t="s">
        <v>56</v>
      </c>
      <c r="H1335" t="s">
        <v>57</v>
      </c>
      <c r="I1335" s="4">
        <v>43836</v>
      </c>
      <c r="J1335">
        <v>4</v>
      </c>
      <c r="K1335" t="s">
        <v>61</v>
      </c>
      <c r="L1335" s="4">
        <v>43831</v>
      </c>
      <c r="M1335" s="4">
        <v>43861</v>
      </c>
      <c r="N1335">
        <v>1</v>
      </c>
      <c r="O1335" t="s">
        <v>86</v>
      </c>
      <c r="P1335" t="s">
        <v>248</v>
      </c>
      <c r="Q1335">
        <v>1</v>
      </c>
      <c r="R1335" t="s">
        <v>441</v>
      </c>
      <c r="S1335" t="s">
        <v>1003</v>
      </c>
      <c r="T1335" t="s">
        <v>1535</v>
      </c>
      <c r="U1335" t="s">
        <v>69</v>
      </c>
      <c r="V1335" t="s">
        <v>1577</v>
      </c>
      <c r="W1335">
        <v>43.99</v>
      </c>
      <c r="X1335">
        <v>24.99</v>
      </c>
      <c r="Y1335">
        <v>1</v>
      </c>
      <c r="Z1335" t="s">
        <v>530</v>
      </c>
      <c r="AA1335" t="s">
        <v>2367</v>
      </c>
      <c r="AF1335" s="4"/>
      <c r="AG1335" s="4"/>
      <c r="AK1335" t="s">
        <v>2641</v>
      </c>
    </row>
    <row r="1336" spans="1:42" x14ac:dyDescent="0.25">
      <c r="A1336">
        <v>930</v>
      </c>
      <c r="B1336">
        <v>397</v>
      </c>
      <c r="C1336" s="4">
        <v>44273</v>
      </c>
      <c r="D1336">
        <v>5</v>
      </c>
      <c r="E1336" t="s">
        <v>36</v>
      </c>
      <c r="F1336" t="s">
        <v>47</v>
      </c>
      <c r="G1336" t="s">
        <v>56</v>
      </c>
      <c r="H1336" t="s">
        <v>57</v>
      </c>
      <c r="I1336" s="4">
        <v>43648</v>
      </c>
      <c r="J1336">
        <v>1</v>
      </c>
      <c r="K1336" t="s">
        <v>61</v>
      </c>
      <c r="L1336" s="4">
        <v>43615</v>
      </c>
      <c r="M1336" s="4">
        <v>43830</v>
      </c>
      <c r="N1336">
        <v>1</v>
      </c>
      <c r="O1336" t="s">
        <v>70</v>
      </c>
      <c r="P1336" t="s">
        <v>232</v>
      </c>
      <c r="Q1336">
        <v>1</v>
      </c>
      <c r="R1336" t="s">
        <v>753</v>
      </c>
      <c r="S1336" t="s">
        <v>1077</v>
      </c>
      <c r="T1336" t="s">
        <v>598</v>
      </c>
      <c r="U1336" t="s">
        <v>69</v>
      </c>
      <c r="V1336" t="s">
        <v>1517</v>
      </c>
      <c r="W1336">
        <v>35</v>
      </c>
      <c r="X1336">
        <v>19.989999999999998</v>
      </c>
      <c r="Y1336">
        <v>1</v>
      </c>
      <c r="Z1336" t="s">
        <v>673</v>
      </c>
      <c r="AA1336" t="s">
        <v>2348</v>
      </c>
      <c r="AF1336" s="4"/>
      <c r="AG1336" s="4"/>
      <c r="AH1336" t="s">
        <v>70</v>
      </c>
      <c r="AI1336" t="s">
        <v>232</v>
      </c>
      <c r="AJ1336" t="s">
        <v>753</v>
      </c>
      <c r="AK1336" t="s">
        <v>1077</v>
      </c>
      <c r="AL1336" t="s">
        <v>598</v>
      </c>
      <c r="AM1336" t="s">
        <v>69</v>
      </c>
      <c r="AN1336" t="s">
        <v>1517</v>
      </c>
      <c r="AO1336" t="s">
        <v>673</v>
      </c>
      <c r="AP1336" t="s">
        <v>2348</v>
      </c>
    </row>
    <row r="1337" spans="1:42" x14ac:dyDescent="0.25">
      <c r="A1337">
        <v>931</v>
      </c>
      <c r="B1337">
        <v>191</v>
      </c>
      <c r="C1337" s="4">
        <v>44274</v>
      </c>
      <c r="D1337">
        <v>11</v>
      </c>
      <c r="E1337" t="s">
        <v>37</v>
      </c>
      <c r="F1337" t="s">
        <v>48</v>
      </c>
      <c r="G1337" t="s">
        <v>56</v>
      </c>
      <c r="H1337" t="s">
        <v>58</v>
      </c>
      <c r="I1337" s="4">
        <v>43712</v>
      </c>
      <c r="J1337">
        <v>3</v>
      </c>
      <c r="K1337" t="s">
        <v>59</v>
      </c>
      <c r="L1337" s="4">
        <v>43615</v>
      </c>
      <c r="M1337" s="4">
        <v>43830</v>
      </c>
      <c r="N1337">
        <v>2</v>
      </c>
      <c r="O1337" t="s">
        <v>116</v>
      </c>
      <c r="P1337" t="s">
        <v>278</v>
      </c>
      <c r="Q1337">
        <v>2</v>
      </c>
      <c r="R1337" t="s">
        <v>858</v>
      </c>
      <c r="S1337" t="s">
        <v>1395</v>
      </c>
      <c r="T1337" t="s">
        <v>1911</v>
      </c>
      <c r="U1337" t="s">
        <v>103</v>
      </c>
      <c r="V1337" t="s">
        <v>2042</v>
      </c>
      <c r="W1337">
        <v>260.95</v>
      </c>
      <c r="X1337">
        <v>44.96</v>
      </c>
      <c r="Y1337">
        <v>2</v>
      </c>
      <c r="Z1337" t="s">
        <v>2171</v>
      </c>
      <c r="AA1337" t="s">
        <v>2452</v>
      </c>
      <c r="AF1337" s="4"/>
      <c r="AG1337" s="4"/>
      <c r="AH1337" t="s">
        <v>67</v>
      </c>
      <c r="AI1337" t="s">
        <v>229</v>
      </c>
      <c r="AJ1337" t="s">
        <v>416</v>
      </c>
      <c r="AK1337" t="s">
        <v>978</v>
      </c>
      <c r="AL1337" t="s">
        <v>1511</v>
      </c>
      <c r="AM1337" t="s">
        <v>69</v>
      </c>
      <c r="AN1337" t="s">
        <v>1548</v>
      </c>
      <c r="AO1337" t="s">
        <v>652</v>
      </c>
      <c r="AP1337" t="s">
        <v>2352</v>
      </c>
    </row>
    <row r="1338" spans="1:42" x14ac:dyDescent="0.25">
      <c r="A1338">
        <v>931</v>
      </c>
      <c r="B1338">
        <v>191</v>
      </c>
      <c r="C1338" s="4">
        <v>44274</v>
      </c>
      <c r="D1338">
        <v>11</v>
      </c>
      <c r="E1338" t="s">
        <v>37</v>
      </c>
      <c r="F1338" t="s">
        <v>48</v>
      </c>
      <c r="G1338" t="s">
        <v>56</v>
      </c>
      <c r="H1338" t="s">
        <v>58</v>
      </c>
      <c r="I1338" s="4">
        <v>43712</v>
      </c>
      <c r="J1338">
        <v>3</v>
      </c>
      <c r="K1338" t="s">
        <v>59</v>
      </c>
      <c r="L1338" s="4">
        <v>43615</v>
      </c>
      <c r="M1338" s="4">
        <v>43830</v>
      </c>
      <c r="N1338">
        <v>2</v>
      </c>
      <c r="O1338" t="s">
        <v>116</v>
      </c>
      <c r="P1338" t="s">
        <v>278</v>
      </c>
      <c r="Q1338">
        <v>2</v>
      </c>
      <c r="R1338" t="s">
        <v>858</v>
      </c>
      <c r="S1338" t="s">
        <v>1395</v>
      </c>
      <c r="T1338" t="s">
        <v>1911</v>
      </c>
      <c r="U1338" t="s">
        <v>103</v>
      </c>
      <c r="V1338" t="s">
        <v>2042</v>
      </c>
      <c r="W1338">
        <v>260.95</v>
      </c>
      <c r="X1338">
        <v>44.96</v>
      </c>
      <c r="Y1338">
        <v>2</v>
      </c>
      <c r="Z1338" t="s">
        <v>2171</v>
      </c>
      <c r="AA1338" t="s">
        <v>2452</v>
      </c>
      <c r="AF1338" s="4"/>
      <c r="AG1338" s="4"/>
      <c r="AH1338" t="s">
        <v>90</v>
      </c>
      <c r="AI1338" t="s">
        <v>252</v>
      </c>
      <c r="AJ1338" t="s">
        <v>669</v>
      </c>
      <c r="AK1338" t="s">
        <v>989</v>
      </c>
      <c r="AL1338" t="s">
        <v>626</v>
      </c>
      <c r="AM1338" t="s">
        <v>67</v>
      </c>
      <c r="AN1338" t="s">
        <v>1562</v>
      </c>
      <c r="AO1338" t="s">
        <v>410</v>
      </c>
      <c r="AP1338" t="s">
        <v>2359</v>
      </c>
    </row>
    <row r="1339" spans="1:42" x14ac:dyDescent="0.25">
      <c r="A1339">
        <v>932</v>
      </c>
      <c r="B1339">
        <v>154</v>
      </c>
      <c r="C1339" s="4">
        <v>44275</v>
      </c>
      <c r="D1339">
        <v>2</v>
      </c>
      <c r="E1339" t="s">
        <v>38</v>
      </c>
      <c r="F1339" t="s">
        <v>49</v>
      </c>
      <c r="G1339" t="s">
        <v>56</v>
      </c>
      <c r="H1339" t="s">
        <v>57</v>
      </c>
      <c r="I1339" s="4">
        <v>43710</v>
      </c>
      <c r="J1339">
        <v>2</v>
      </c>
      <c r="K1339" t="s">
        <v>60</v>
      </c>
      <c r="L1339" s="4">
        <v>43615</v>
      </c>
      <c r="M1339" s="4">
        <v>43830</v>
      </c>
      <c r="N1339">
        <v>1</v>
      </c>
      <c r="O1339" t="s">
        <v>69</v>
      </c>
      <c r="P1339" t="s">
        <v>231</v>
      </c>
      <c r="Q1339">
        <v>1</v>
      </c>
      <c r="R1339" t="s">
        <v>78</v>
      </c>
      <c r="S1339" t="s">
        <v>1238</v>
      </c>
      <c r="T1339" t="s">
        <v>1533</v>
      </c>
      <c r="U1339" t="s">
        <v>69</v>
      </c>
      <c r="V1339" t="s">
        <v>1577</v>
      </c>
      <c r="W1339">
        <v>59.99</v>
      </c>
      <c r="X1339">
        <v>24.99</v>
      </c>
      <c r="Y1339">
        <v>1</v>
      </c>
      <c r="Z1339" t="s">
        <v>69</v>
      </c>
      <c r="AA1339" t="s">
        <v>2360</v>
      </c>
      <c r="AF1339" s="4"/>
      <c r="AG1339" s="4"/>
      <c r="AH1339" t="s">
        <v>69</v>
      </c>
      <c r="AI1339" t="s">
        <v>231</v>
      </c>
      <c r="AJ1339" t="s">
        <v>78</v>
      </c>
      <c r="AK1339" t="s">
        <v>1238</v>
      </c>
      <c r="AL1339" t="s">
        <v>1533</v>
      </c>
      <c r="AM1339" t="s">
        <v>69</v>
      </c>
      <c r="AN1339" t="s">
        <v>1577</v>
      </c>
      <c r="AO1339" t="s">
        <v>69</v>
      </c>
      <c r="AP1339" t="s">
        <v>2360</v>
      </c>
    </row>
    <row r="1340" spans="1:42" x14ac:dyDescent="0.25">
      <c r="A1340">
        <v>933</v>
      </c>
      <c r="B1340">
        <v>268</v>
      </c>
      <c r="C1340" s="4">
        <v>44275</v>
      </c>
      <c r="D1340">
        <v>3</v>
      </c>
      <c r="E1340" t="s">
        <v>34</v>
      </c>
      <c r="F1340" t="s">
        <v>45</v>
      </c>
      <c r="G1340" t="s">
        <v>56</v>
      </c>
      <c r="H1340" t="s">
        <v>58</v>
      </c>
      <c r="I1340" s="4">
        <v>43694</v>
      </c>
      <c r="J1340">
        <v>2</v>
      </c>
      <c r="K1340" t="s">
        <v>60</v>
      </c>
      <c r="L1340" s="4">
        <v>43615</v>
      </c>
      <c r="M1340" s="4">
        <v>43830</v>
      </c>
      <c r="N1340">
        <v>2</v>
      </c>
      <c r="O1340" t="s">
        <v>109</v>
      </c>
      <c r="P1340" t="s">
        <v>271</v>
      </c>
      <c r="Q1340">
        <v>2</v>
      </c>
      <c r="R1340" t="s">
        <v>859</v>
      </c>
      <c r="S1340" t="s">
        <v>1396</v>
      </c>
      <c r="T1340" t="s">
        <v>1912</v>
      </c>
      <c r="U1340" t="s">
        <v>103</v>
      </c>
      <c r="V1340" t="s">
        <v>2031</v>
      </c>
      <c r="W1340">
        <v>199.96</v>
      </c>
      <c r="X1340">
        <v>89.96</v>
      </c>
      <c r="Y1340">
        <v>2</v>
      </c>
      <c r="Z1340" t="s">
        <v>76</v>
      </c>
      <c r="AA1340" t="s">
        <v>2563</v>
      </c>
      <c r="AF1340" s="4"/>
      <c r="AG1340" s="4"/>
      <c r="AH1340" t="s">
        <v>67</v>
      </c>
      <c r="AI1340" t="s">
        <v>229</v>
      </c>
      <c r="AJ1340" t="s">
        <v>710</v>
      </c>
      <c r="AK1340" t="s">
        <v>1251</v>
      </c>
      <c r="AL1340" t="s">
        <v>1517</v>
      </c>
      <c r="AM1340" t="s">
        <v>69</v>
      </c>
      <c r="AN1340" t="s">
        <v>1548</v>
      </c>
      <c r="AO1340" t="s">
        <v>90</v>
      </c>
      <c r="AP1340" t="s">
        <v>2328</v>
      </c>
    </row>
    <row r="1341" spans="1:42" x14ac:dyDescent="0.25">
      <c r="A1341">
        <v>933</v>
      </c>
      <c r="B1341">
        <v>268</v>
      </c>
      <c r="C1341" s="4">
        <v>44275</v>
      </c>
      <c r="D1341">
        <v>3</v>
      </c>
      <c r="E1341" t="s">
        <v>34</v>
      </c>
      <c r="F1341" t="s">
        <v>45</v>
      </c>
      <c r="G1341" t="s">
        <v>56</v>
      </c>
      <c r="H1341" t="s">
        <v>58</v>
      </c>
      <c r="I1341" s="4">
        <v>43694</v>
      </c>
      <c r="J1341">
        <v>2</v>
      </c>
      <c r="K1341" t="s">
        <v>60</v>
      </c>
      <c r="L1341" s="4">
        <v>43615</v>
      </c>
      <c r="M1341" s="4">
        <v>43830</v>
      </c>
      <c r="N1341">
        <v>2</v>
      </c>
      <c r="O1341" t="s">
        <v>109</v>
      </c>
      <c r="P1341" t="s">
        <v>271</v>
      </c>
      <c r="Q1341">
        <v>2</v>
      </c>
      <c r="R1341" t="s">
        <v>859</v>
      </c>
      <c r="S1341" t="s">
        <v>1396</v>
      </c>
      <c r="T1341" t="s">
        <v>1912</v>
      </c>
      <c r="U1341" t="s">
        <v>103</v>
      </c>
      <c r="V1341" t="s">
        <v>2031</v>
      </c>
      <c r="W1341">
        <v>199.96</v>
      </c>
      <c r="X1341">
        <v>89.96</v>
      </c>
      <c r="Y1341">
        <v>2</v>
      </c>
      <c r="Z1341" t="s">
        <v>76</v>
      </c>
      <c r="AA1341" t="s">
        <v>2563</v>
      </c>
      <c r="AF1341" s="4"/>
      <c r="AG1341" s="4"/>
      <c r="AH1341" t="s">
        <v>69</v>
      </c>
      <c r="AI1341" t="s">
        <v>231</v>
      </c>
      <c r="AJ1341" t="s">
        <v>78</v>
      </c>
      <c r="AK1341" t="s">
        <v>1238</v>
      </c>
      <c r="AL1341" t="s">
        <v>1533</v>
      </c>
      <c r="AM1341" t="s">
        <v>67</v>
      </c>
      <c r="AN1341" t="s">
        <v>1577</v>
      </c>
      <c r="AO1341" t="s">
        <v>69</v>
      </c>
      <c r="AP1341" t="s">
        <v>2360</v>
      </c>
    </row>
    <row r="1342" spans="1:42" x14ac:dyDescent="0.25">
      <c r="A1342">
        <v>934</v>
      </c>
      <c r="B1342">
        <v>302</v>
      </c>
      <c r="C1342" s="4">
        <v>44275</v>
      </c>
      <c r="D1342">
        <v>2</v>
      </c>
      <c r="E1342" t="s">
        <v>38</v>
      </c>
      <c r="F1342" t="s">
        <v>49</v>
      </c>
      <c r="G1342" t="s">
        <v>55</v>
      </c>
      <c r="H1342" t="s">
        <v>58</v>
      </c>
      <c r="I1342" s="4">
        <v>43610</v>
      </c>
      <c r="J1342">
        <v>2</v>
      </c>
      <c r="L1342" s="4"/>
      <c r="M1342" s="4"/>
      <c r="N1342">
        <v>1</v>
      </c>
      <c r="O1342" t="s">
        <v>67</v>
      </c>
      <c r="P1342" t="s">
        <v>229</v>
      </c>
      <c r="Q1342">
        <v>1</v>
      </c>
      <c r="R1342" t="s">
        <v>527</v>
      </c>
      <c r="S1342" t="s">
        <v>953</v>
      </c>
      <c r="T1342" t="s">
        <v>1617</v>
      </c>
      <c r="U1342" t="s">
        <v>80</v>
      </c>
      <c r="V1342" t="s">
        <v>1548</v>
      </c>
      <c r="W1342">
        <v>61.98</v>
      </c>
      <c r="X1342">
        <v>29.98</v>
      </c>
      <c r="Y1342">
        <v>1</v>
      </c>
      <c r="Z1342" t="s">
        <v>84</v>
      </c>
      <c r="AA1342" t="s">
        <v>2366</v>
      </c>
      <c r="AF1342" s="4"/>
      <c r="AG1342" s="4"/>
      <c r="AH1342" t="s">
        <v>67</v>
      </c>
      <c r="AI1342" t="s">
        <v>229</v>
      </c>
      <c r="AJ1342" t="s">
        <v>527</v>
      </c>
      <c r="AK1342" t="s">
        <v>953</v>
      </c>
      <c r="AL1342" t="s">
        <v>1617</v>
      </c>
      <c r="AM1342" t="s">
        <v>80</v>
      </c>
      <c r="AN1342" t="s">
        <v>1548</v>
      </c>
      <c r="AO1342" t="s">
        <v>84</v>
      </c>
      <c r="AP1342" t="s">
        <v>2366</v>
      </c>
    </row>
    <row r="1343" spans="1:42" x14ac:dyDescent="0.25">
      <c r="A1343">
        <v>935</v>
      </c>
      <c r="B1343">
        <v>37</v>
      </c>
      <c r="C1343" s="4">
        <v>44276</v>
      </c>
      <c r="D1343">
        <v>5</v>
      </c>
      <c r="E1343" t="s">
        <v>36</v>
      </c>
      <c r="F1343" t="s">
        <v>47</v>
      </c>
      <c r="G1343" t="s">
        <v>56</v>
      </c>
      <c r="H1343" t="s">
        <v>58</v>
      </c>
      <c r="I1343" s="4">
        <v>43863</v>
      </c>
      <c r="J1343">
        <v>6</v>
      </c>
      <c r="K1343" t="s">
        <v>59</v>
      </c>
      <c r="L1343" s="4">
        <v>43862</v>
      </c>
      <c r="M1343" s="4">
        <v>43889</v>
      </c>
      <c r="N1343">
        <v>1</v>
      </c>
      <c r="O1343" t="s">
        <v>69</v>
      </c>
      <c r="P1343" t="s">
        <v>231</v>
      </c>
      <c r="Q1343">
        <v>1</v>
      </c>
      <c r="R1343" t="s">
        <v>428</v>
      </c>
      <c r="S1343" t="s">
        <v>991</v>
      </c>
      <c r="T1343" t="s">
        <v>1524</v>
      </c>
      <c r="U1343" t="s">
        <v>80</v>
      </c>
      <c r="V1343" t="s">
        <v>1577</v>
      </c>
      <c r="W1343">
        <v>1859.98</v>
      </c>
      <c r="X1343">
        <v>49.98</v>
      </c>
      <c r="Y1343">
        <v>1</v>
      </c>
      <c r="Z1343" t="s">
        <v>69</v>
      </c>
      <c r="AA1343" t="s">
        <v>2360</v>
      </c>
      <c r="AF1343" s="4"/>
      <c r="AG1343" s="4"/>
      <c r="AH1343" t="s">
        <v>69</v>
      </c>
      <c r="AI1343" t="s">
        <v>231</v>
      </c>
      <c r="AJ1343" t="s">
        <v>428</v>
      </c>
      <c r="AK1343" t="s">
        <v>991</v>
      </c>
      <c r="AL1343" t="s">
        <v>1524</v>
      </c>
      <c r="AM1343" t="s">
        <v>80</v>
      </c>
      <c r="AN1343" t="s">
        <v>1577</v>
      </c>
      <c r="AO1343" t="s">
        <v>69</v>
      </c>
      <c r="AP1343" t="s">
        <v>2360</v>
      </c>
    </row>
    <row r="1344" spans="1:42" x14ac:dyDescent="0.25">
      <c r="A1344">
        <v>936</v>
      </c>
      <c r="B1344">
        <v>8</v>
      </c>
      <c r="C1344" s="4">
        <v>44277</v>
      </c>
      <c r="D1344">
        <v>2</v>
      </c>
      <c r="E1344" t="s">
        <v>38</v>
      </c>
      <c r="F1344" t="s">
        <v>49</v>
      </c>
      <c r="G1344" t="s">
        <v>55</v>
      </c>
      <c r="H1344" t="s">
        <v>57</v>
      </c>
      <c r="I1344" s="4">
        <v>43667</v>
      </c>
      <c r="J1344">
        <v>2</v>
      </c>
      <c r="K1344" t="s">
        <v>60</v>
      </c>
      <c r="L1344" s="4">
        <v>43615</v>
      </c>
      <c r="M1344" s="4">
        <v>43830</v>
      </c>
      <c r="N1344">
        <v>1</v>
      </c>
      <c r="O1344" t="s">
        <v>79</v>
      </c>
      <c r="P1344" t="s">
        <v>241</v>
      </c>
      <c r="Q1344">
        <v>1</v>
      </c>
      <c r="R1344" t="s">
        <v>562</v>
      </c>
      <c r="S1344" t="s">
        <v>1078</v>
      </c>
      <c r="T1344" t="s">
        <v>1587</v>
      </c>
      <c r="U1344" t="s">
        <v>67</v>
      </c>
      <c r="V1344" t="s">
        <v>1548</v>
      </c>
      <c r="W1344">
        <v>164.97</v>
      </c>
      <c r="X1344">
        <v>44.97</v>
      </c>
      <c r="Y1344">
        <v>1</v>
      </c>
      <c r="Z1344" t="s">
        <v>86</v>
      </c>
      <c r="AA1344" t="s">
        <v>2350</v>
      </c>
      <c r="AF1344" s="4"/>
      <c r="AG1344" s="4"/>
      <c r="AH1344" t="s">
        <v>79</v>
      </c>
      <c r="AI1344" t="s">
        <v>241</v>
      </c>
      <c r="AJ1344" t="s">
        <v>562</v>
      </c>
      <c r="AK1344" t="s">
        <v>1078</v>
      </c>
      <c r="AL1344" t="s">
        <v>1587</v>
      </c>
      <c r="AM1344" t="s">
        <v>67</v>
      </c>
      <c r="AN1344" t="s">
        <v>1548</v>
      </c>
      <c r="AO1344" t="s">
        <v>86</v>
      </c>
      <c r="AP1344" t="s">
        <v>2350</v>
      </c>
    </row>
    <row r="1345" spans="1:42" x14ac:dyDescent="0.25">
      <c r="A1345">
        <v>937</v>
      </c>
      <c r="B1345">
        <v>409</v>
      </c>
      <c r="C1345" s="4">
        <v>44278</v>
      </c>
      <c r="D1345">
        <v>3</v>
      </c>
      <c r="E1345" t="s">
        <v>34</v>
      </c>
      <c r="F1345" t="s">
        <v>45</v>
      </c>
      <c r="G1345" t="s">
        <v>56</v>
      </c>
      <c r="H1345" t="s">
        <v>58</v>
      </c>
      <c r="I1345" s="4">
        <v>43616</v>
      </c>
      <c r="J1345">
        <v>3</v>
      </c>
      <c r="K1345" t="s">
        <v>59</v>
      </c>
      <c r="L1345" s="4">
        <v>43615</v>
      </c>
      <c r="M1345" s="4">
        <v>43830</v>
      </c>
      <c r="N1345">
        <v>1</v>
      </c>
      <c r="O1345" t="s">
        <v>80</v>
      </c>
      <c r="P1345" t="s">
        <v>242</v>
      </c>
      <c r="Q1345">
        <v>1</v>
      </c>
      <c r="R1345" t="s">
        <v>709</v>
      </c>
      <c r="S1345" t="s">
        <v>1250</v>
      </c>
      <c r="T1345" t="s">
        <v>425</v>
      </c>
      <c r="U1345" t="s">
        <v>67</v>
      </c>
      <c r="V1345" t="s">
        <v>1548</v>
      </c>
      <c r="W1345">
        <v>375</v>
      </c>
      <c r="X1345">
        <v>44.97</v>
      </c>
      <c r="Y1345">
        <v>1</v>
      </c>
      <c r="Z1345" t="s">
        <v>79</v>
      </c>
      <c r="AA1345" t="s">
        <v>2349</v>
      </c>
      <c r="AF1345" s="4"/>
      <c r="AG1345" s="4"/>
      <c r="AH1345" t="s">
        <v>80</v>
      </c>
      <c r="AI1345" t="s">
        <v>242</v>
      </c>
      <c r="AJ1345" t="s">
        <v>709</v>
      </c>
      <c r="AK1345" t="s">
        <v>1250</v>
      </c>
      <c r="AL1345" t="s">
        <v>425</v>
      </c>
      <c r="AM1345" t="s">
        <v>67</v>
      </c>
      <c r="AN1345" t="s">
        <v>1548</v>
      </c>
      <c r="AO1345" t="s">
        <v>79</v>
      </c>
      <c r="AP1345" t="s">
        <v>2349</v>
      </c>
    </row>
    <row r="1346" spans="1:42" x14ac:dyDescent="0.25">
      <c r="A1346">
        <v>938</v>
      </c>
      <c r="B1346">
        <v>477</v>
      </c>
      <c r="C1346" s="4">
        <v>44279</v>
      </c>
      <c r="D1346">
        <v>1</v>
      </c>
      <c r="E1346" t="s">
        <v>39</v>
      </c>
      <c r="F1346" t="s">
        <v>50</v>
      </c>
      <c r="G1346" t="s">
        <v>55</v>
      </c>
      <c r="H1346" t="s">
        <v>57</v>
      </c>
      <c r="I1346" s="4">
        <v>44012</v>
      </c>
      <c r="J1346">
        <v>9</v>
      </c>
      <c r="K1346" t="s">
        <v>59</v>
      </c>
      <c r="L1346" s="4">
        <v>43952</v>
      </c>
      <c r="M1346" s="4">
        <v>44075</v>
      </c>
      <c r="N1346">
        <v>1</v>
      </c>
      <c r="O1346" t="s">
        <v>67</v>
      </c>
      <c r="P1346" t="s">
        <v>229</v>
      </c>
      <c r="Q1346">
        <v>1</v>
      </c>
      <c r="R1346" t="s">
        <v>847</v>
      </c>
      <c r="S1346" t="s">
        <v>1384</v>
      </c>
      <c r="T1346" t="s">
        <v>1900</v>
      </c>
      <c r="U1346" t="s">
        <v>67</v>
      </c>
      <c r="V1346" t="s">
        <v>1562</v>
      </c>
      <c r="W1346">
        <v>62.97</v>
      </c>
      <c r="X1346">
        <v>29.97</v>
      </c>
      <c r="Y1346">
        <v>1</v>
      </c>
      <c r="Z1346" t="s">
        <v>872</v>
      </c>
      <c r="AA1346" t="s">
        <v>2388</v>
      </c>
      <c r="AB1346">
        <v>5</v>
      </c>
      <c r="AC1346" t="s">
        <v>2633</v>
      </c>
      <c r="AD1346">
        <v>1567</v>
      </c>
      <c r="AE1346" t="s">
        <v>2639</v>
      </c>
      <c r="AF1346" s="4">
        <v>44235</v>
      </c>
      <c r="AG1346" s="4">
        <v>44299</v>
      </c>
      <c r="AH1346" t="s">
        <v>67</v>
      </c>
      <c r="AI1346" t="s">
        <v>229</v>
      </c>
      <c r="AJ1346" t="s">
        <v>847</v>
      </c>
      <c r="AK1346" t="s">
        <v>1384</v>
      </c>
      <c r="AL1346" t="s">
        <v>1900</v>
      </c>
      <c r="AM1346" t="s">
        <v>67</v>
      </c>
      <c r="AN1346" t="s">
        <v>1562</v>
      </c>
      <c r="AO1346" t="s">
        <v>872</v>
      </c>
      <c r="AP1346" t="s">
        <v>2388</v>
      </c>
    </row>
    <row r="1347" spans="1:42" x14ac:dyDescent="0.25">
      <c r="A1347">
        <v>939</v>
      </c>
      <c r="B1347">
        <v>482</v>
      </c>
      <c r="C1347" s="4">
        <v>44279</v>
      </c>
      <c r="D1347">
        <v>1</v>
      </c>
      <c r="E1347" t="s">
        <v>39</v>
      </c>
      <c r="F1347" t="s">
        <v>50</v>
      </c>
      <c r="G1347" t="s">
        <v>55</v>
      </c>
      <c r="H1347" t="s">
        <v>58</v>
      </c>
      <c r="I1347" s="4">
        <v>43928</v>
      </c>
      <c r="J1347">
        <v>7</v>
      </c>
      <c r="K1347" t="s">
        <v>61</v>
      </c>
      <c r="L1347" s="4">
        <v>43915</v>
      </c>
      <c r="M1347" s="4">
        <v>44012</v>
      </c>
      <c r="N1347">
        <v>1</v>
      </c>
      <c r="O1347" t="s">
        <v>90</v>
      </c>
      <c r="P1347" t="s">
        <v>252</v>
      </c>
      <c r="Q1347">
        <v>1</v>
      </c>
      <c r="R1347" t="s">
        <v>669</v>
      </c>
      <c r="S1347" t="s">
        <v>989</v>
      </c>
      <c r="T1347" t="s">
        <v>626</v>
      </c>
      <c r="U1347" t="s">
        <v>67</v>
      </c>
      <c r="V1347" t="s">
        <v>1659</v>
      </c>
      <c r="W1347">
        <v>237</v>
      </c>
      <c r="X1347">
        <v>14.97</v>
      </c>
      <c r="Y1347">
        <v>1</v>
      </c>
      <c r="Z1347" t="s">
        <v>410</v>
      </c>
      <c r="AA1347" t="s">
        <v>2359</v>
      </c>
      <c r="AF1347" s="4"/>
      <c r="AG1347" s="4"/>
      <c r="AH1347" t="s">
        <v>90</v>
      </c>
      <c r="AI1347" t="s">
        <v>252</v>
      </c>
      <c r="AJ1347" t="s">
        <v>669</v>
      </c>
      <c r="AK1347" t="s">
        <v>989</v>
      </c>
      <c r="AL1347" t="s">
        <v>626</v>
      </c>
      <c r="AM1347" t="s">
        <v>67</v>
      </c>
      <c r="AN1347" t="s">
        <v>1659</v>
      </c>
      <c r="AO1347" t="s">
        <v>410</v>
      </c>
      <c r="AP1347" t="s">
        <v>2359</v>
      </c>
    </row>
    <row r="1348" spans="1:42" x14ac:dyDescent="0.25">
      <c r="A1348">
        <v>940</v>
      </c>
      <c r="B1348">
        <v>369</v>
      </c>
      <c r="C1348" s="4">
        <v>44280</v>
      </c>
      <c r="D1348">
        <v>2</v>
      </c>
      <c r="E1348" t="s">
        <v>38</v>
      </c>
      <c r="F1348" t="s">
        <v>49</v>
      </c>
      <c r="G1348" t="s">
        <v>56</v>
      </c>
      <c r="H1348" t="s">
        <v>57</v>
      </c>
      <c r="I1348" s="4">
        <v>43590</v>
      </c>
      <c r="J1348">
        <v>3</v>
      </c>
      <c r="L1348" s="4"/>
      <c r="M1348" s="4"/>
      <c r="N1348">
        <v>1</v>
      </c>
      <c r="O1348" t="s">
        <v>78</v>
      </c>
      <c r="P1348" t="s">
        <v>240</v>
      </c>
      <c r="Q1348">
        <v>1</v>
      </c>
      <c r="R1348" t="s">
        <v>604</v>
      </c>
      <c r="S1348" t="s">
        <v>1136</v>
      </c>
      <c r="T1348" t="s">
        <v>1682</v>
      </c>
      <c r="U1348" t="s">
        <v>69</v>
      </c>
      <c r="V1348" t="s">
        <v>1548</v>
      </c>
      <c r="W1348">
        <v>4.75</v>
      </c>
      <c r="X1348">
        <v>14.99</v>
      </c>
      <c r="Y1348">
        <v>1</v>
      </c>
      <c r="Z1348" t="s">
        <v>469</v>
      </c>
      <c r="AA1348" t="s">
        <v>2339</v>
      </c>
      <c r="AF1348" s="4"/>
      <c r="AG1348" s="4"/>
      <c r="AH1348" t="s">
        <v>78</v>
      </c>
      <c r="AI1348" t="s">
        <v>240</v>
      </c>
      <c r="AJ1348" t="s">
        <v>604</v>
      </c>
      <c r="AK1348" t="s">
        <v>1136</v>
      </c>
      <c r="AL1348" t="s">
        <v>1682</v>
      </c>
      <c r="AM1348" t="s">
        <v>69</v>
      </c>
      <c r="AN1348" t="s">
        <v>1548</v>
      </c>
      <c r="AO1348" t="s">
        <v>469</v>
      </c>
      <c r="AP1348" t="s">
        <v>2339</v>
      </c>
    </row>
    <row r="1349" spans="1:42" x14ac:dyDescent="0.25">
      <c r="A1349">
        <v>941</v>
      </c>
      <c r="B1349">
        <v>400</v>
      </c>
      <c r="C1349" s="4">
        <v>44280</v>
      </c>
      <c r="D1349">
        <v>8</v>
      </c>
      <c r="E1349" t="s">
        <v>43</v>
      </c>
      <c r="F1349" t="s">
        <v>54</v>
      </c>
      <c r="G1349" t="s">
        <v>56</v>
      </c>
      <c r="H1349" t="s">
        <v>58</v>
      </c>
      <c r="I1349" s="4">
        <v>43622</v>
      </c>
      <c r="J1349">
        <v>2</v>
      </c>
      <c r="K1349" t="s">
        <v>60</v>
      </c>
      <c r="L1349" s="4">
        <v>43615</v>
      </c>
      <c r="M1349" s="4">
        <v>43830</v>
      </c>
      <c r="N1349">
        <v>1</v>
      </c>
      <c r="O1349" t="s">
        <v>70</v>
      </c>
      <c r="P1349" t="s">
        <v>232</v>
      </c>
      <c r="Q1349">
        <v>1</v>
      </c>
      <c r="R1349" t="s">
        <v>512</v>
      </c>
      <c r="S1349" t="s">
        <v>1075</v>
      </c>
      <c r="T1349" t="s">
        <v>1602</v>
      </c>
      <c r="U1349" t="s">
        <v>69</v>
      </c>
      <c r="V1349" t="s">
        <v>1517</v>
      </c>
      <c r="W1349">
        <v>32.96</v>
      </c>
      <c r="X1349">
        <v>19.989999999999998</v>
      </c>
      <c r="Y1349">
        <v>1</v>
      </c>
      <c r="Z1349" t="s">
        <v>673</v>
      </c>
      <c r="AA1349" t="s">
        <v>2348</v>
      </c>
      <c r="AF1349" s="4"/>
      <c r="AG1349" s="4"/>
      <c r="AH1349" t="s">
        <v>70</v>
      </c>
      <c r="AI1349" t="s">
        <v>232</v>
      </c>
      <c r="AJ1349" t="s">
        <v>512</v>
      </c>
      <c r="AK1349" t="s">
        <v>1075</v>
      </c>
      <c r="AL1349" t="s">
        <v>1602</v>
      </c>
      <c r="AM1349" t="s">
        <v>69</v>
      </c>
      <c r="AN1349" t="s">
        <v>1517</v>
      </c>
      <c r="AO1349" t="s">
        <v>673</v>
      </c>
      <c r="AP1349" t="s">
        <v>2348</v>
      </c>
    </row>
    <row r="1350" spans="1:42" x14ac:dyDescent="0.25">
      <c r="A1350">
        <v>942</v>
      </c>
      <c r="B1350">
        <v>251</v>
      </c>
      <c r="C1350" s="4">
        <v>44281</v>
      </c>
      <c r="D1350">
        <v>10</v>
      </c>
      <c r="E1350" t="s">
        <v>42</v>
      </c>
      <c r="F1350" t="s">
        <v>53</v>
      </c>
      <c r="G1350" t="s">
        <v>56</v>
      </c>
      <c r="H1350" t="s">
        <v>58</v>
      </c>
      <c r="I1350" s="4">
        <v>43704</v>
      </c>
      <c r="J1350">
        <v>2</v>
      </c>
      <c r="K1350" t="s">
        <v>60</v>
      </c>
      <c r="L1350" s="4">
        <v>43615</v>
      </c>
      <c r="M1350" s="4">
        <v>43830</v>
      </c>
      <c r="N1350">
        <v>2</v>
      </c>
      <c r="O1350" t="s">
        <v>177</v>
      </c>
      <c r="P1350" t="s">
        <v>339</v>
      </c>
      <c r="Q1350">
        <v>2</v>
      </c>
      <c r="R1350" t="s">
        <v>860</v>
      </c>
      <c r="S1350" t="s">
        <v>1397</v>
      </c>
      <c r="T1350" t="s">
        <v>1913</v>
      </c>
      <c r="U1350" t="s">
        <v>103</v>
      </c>
      <c r="V1350" t="s">
        <v>2030</v>
      </c>
      <c r="W1350">
        <v>139.96</v>
      </c>
      <c r="X1350">
        <v>64.959999999999994</v>
      </c>
      <c r="Y1350">
        <v>2</v>
      </c>
      <c r="Z1350" t="s">
        <v>2248</v>
      </c>
      <c r="AA1350" t="s">
        <v>2542</v>
      </c>
      <c r="AF1350" s="4"/>
      <c r="AG1350" s="4"/>
      <c r="AH1350" t="s">
        <v>65</v>
      </c>
      <c r="AI1350" t="s">
        <v>227</v>
      </c>
      <c r="AJ1350" t="s">
        <v>435</v>
      </c>
      <c r="AK1350" t="s">
        <v>997</v>
      </c>
      <c r="AL1350" t="s">
        <v>1529</v>
      </c>
      <c r="AM1350" t="s">
        <v>69</v>
      </c>
      <c r="AN1350" t="s">
        <v>1517</v>
      </c>
      <c r="AO1350" t="s">
        <v>431</v>
      </c>
      <c r="AP1350" t="s">
        <v>2326</v>
      </c>
    </row>
    <row r="1351" spans="1:42" x14ac:dyDescent="0.25">
      <c r="A1351">
        <v>942</v>
      </c>
      <c r="B1351">
        <v>251</v>
      </c>
      <c r="C1351" s="4">
        <v>44281</v>
      </c>
      <c r="D1351">
        <v>10</v>
      </c>
      <c r="E1351" t="s">
        <v>42</v>
      </c>
      <c r="F1351" t="s">
        <v>53</v>
      </c>
      <c r="G1351" t="s">
        <v>56</v>
      </c>
      <c r="H1351" t="s">
        <v>58</v>
      </c>
      <c r="I1351" s="4">
        <v>43704</v>
      </c>
      <c r="J1351">
        <v>2</v>
      </c>
      <c r="K1351" t="s">
        <v>60</v>
      </c>
      <c r="L1351" s="4">
        <v>43615</v>
      </c>
      <c r="M1351" s="4">
        <v>43830</v>
      </c>
      <c r="N1351">
        <v>2</v>
      </c>
      <c r="O1351" t="s">
        <v>177</v>
      </c>
      <c r="P1351" t="s">
        <v>339</v>
      </c>
      <c r="Q1351">
        <v>2</v>
      </c>
      <c r="R1351" t="s">
        <v>860</v>
      </c>
      <c r="S1351" t="s">
        <v>1397</v>
      </c>
      <c r="T1351" t="s">
        <v>1913</v>
      </c>
      <c r="U1351" t="s">
        <v>103</v>
      </c>
      <c r="V1351" t="s">
        <v>2030</v>
      </c>
      <c r="W1351">
        <v>139.96</v>
      </c>
      <c r="X1351">
        <v>64.959999999999994</v>
      </c>
      <c r="Y1351">
        <v>2</v>
      </c>
      <c r="Z1351" t="s">
        <v>2248</v>
      </c>
      <c r="AA1351" t="s">
        <v>2542</v>
      </c>
      <c r="AF1351" s="4"/>
      <c r="AG1351" s="4"/>
      <c r="AH1351" t="s">
        <v>67</v>
      </c>
      <c r="AI1351" t="s">
        <v>229</v>
      </c>
      <c r="AJ1351" t="s">
        <v>636</v>
      </c>
      <c r="AK1351" t="s">
        <v>974</v>
      </c>
      <c r="AL1351" t="s">
        <v>1513</v>
      </c>
      <c r="AM1351" t="s">
        <v>67</v>
      </c>
      <c r="AN1351" t="s">
        <v>1548</v>
      </c>
      <c r="AO1351" t="s">
        <v>455</v>
      </c>
      <c r="AP1351" t="s">
        <v>2340</v>
      </c>
    </row>
    <row r="1352" spans="1:42" x14ac:dyDescent="0.25">
      <c r="A1352">
        <v>943</v>
      </c>
      <c r="B1352">
        <v>411</v>
      </c>
      <c r="C1352" s="4">
        <v>44281</v>
      </c>
      <c r="D1352">
        <v>5</v>
      </c>
      <c r="E1352" t="s">
        <v>36</v>
      </c>
      <c r="F1352" t="s">
        <v>47</v>
      </c>
      <c r="G1352" t="s">
        <v>55</v>
      </c>
      <c r="H1352" t="s">
        <v>58</v>
      </c>
      <c r="I1352" s="4">
        <v>43586</v>
      </c>
      <c r="J1352">
        <v>2</v>
      </c>
      <c r="L1352" s="4"/>
      <c r="M1352" s="4"/>
      <c r="N1352">
        <v>1</v>
      </c>
      <c r="O1352" t="s">
        <v>70</v>
      </c>
      <c r="P1352" t="s">
        <v>232</v>
      </c>
      <c r="Q1352">
        <v>1</v>
      </c>
      <c r="R1352" t="s">
        <v>550</v>
      </c>
      <c r="S1352" t="s">
        <v>1111</v>
      </c>
      <c r="T1352" t="s">
        <v>1631</v>
      </c>
      <c r="U1352" t="s">
        <v>67</v>
      </c>
      <c r="V1352" t="s">
        <v>1517</v>
      </c>
      <c r="W1352">
        <v>86.97</v>
      </c>
      <c r="X1352">
        <v>59.97</v>
      </c>
      <c r="Y1352">
        <v>1</v>
      </c>
      <c r="Z1352" t="s">
        <v>673</v>
      </c>
      <c r="AA1352" t="s">
        <v>2348</v>
      </c>
      <c r="AF1352" s="4"/>
      <c r="AG1352" s="4"/>
      <c r="AH1352" t="s">
        <v>70</v>
      </c>
      <c r="AI1352" t="s">
        <v>232</v>
      </c>
      <c r="AJ1352" t="s">
        <v>550</v>
      </c>
      <c r="AK1352" t="s">
        <v>1111</v>
      </c>
      <c r="AL1352" t="s">
        <v>1631</v>
      </c>
      <c r="AM1352" t="s">
        <v>67</v>
      </c>
      <c r="AN1352" t="s">
        <v>1517</v>
      </c>
      <c r="AO1352" t="s">
        <v>673</v>
      </c>
      <c r="AP1352" t="s">
        <v>2348</v>
      </c>
    </row>
    <row r="1353" spans="1:42" x14ac:dyDescent="0.25">
      <c r="A1353">
        <v>944</v>
      </c>
      <c r="B1353">
        <v>456</v>
      </c>
      <c r="C1353" s="4">
        <v>44281</v>
      </c>
      <c r="D1353">
        <v>1</v>
      </c>
      <c r="E1353" t="s">
        <v>39</v>
      </c>
      <c r="F1353" t="s">
        <v>50</v>
      </c>
      <c r="G1353" t="s">
        <v>56</v>
      </c>
      <c r="H1353" t="s">
        <v>57</v>
      </c>
      <c r="I1353" s="4">
        <v>43933</v>
      </c>
      <c r="J1353">
        <v>7</v>
      </c>
      <c r="K1353" t="s">
        <v>61</v>
      </c>
      <c r="L1353" s="4">
        <v>43915</v>
      </c>
      <c r="M1353" s="4">
        <v>44012</v>
      </c>
      <c r="N1353">
        <v>2</v>
      </c>
      <c r="O1353" t="s">
        <v>127</v>
      </c>
      <c r="P1353" t="s">
        <v>289</v>
      </c>
      <c r="Q1353">
        <v>2</v>
      </c>
      <c r="R1353" t="s">
        <v>861</v>
      </c>
      <c r="S1353" t="s">
        <v>1398</v>
      </c>
      <c r="T1353" t="s">
        <v>1914</v>
      </c>
      <c r="U1353" t="s">
        <v>103</v>
      </c>
      <c r="V1353" t="s">
        <v>2039</v>
      </c>
      <c r="W1353">
        <v>173</v>
      </c>
      <c r="X1353">
        <v>54.96</v>
      </c>
      <c r="Y1353">
        <v>2</v>
      </c>
      <c r="Z1353" t="s">
        <v>2285</v>
      </c>
      <c r="AA1353" t="s">
        <v>2587</v>
      </c>
      <c r="AF1353" s="4"/>
      <c r="AG1353" s="4"/>
      <c r="AH1353" t="s">
        <v>65</v>
      </c>
      <c r="AI1353" t="s">
        <v>227</v>
      </c>
      <c r="AJ1353" t="s">
        <v>685</v>
      </c>
      <c r="AK1353" t="s">
        <v>1227</v>
      </c>
      <c r="AL1353" t="s">
        <v>418</v>
      </c>
      <c r="AM1353" t="s">
        <v>69</v>
      </c>
      <c r="AN1353" t="s">
        <v>1562</v>
      </c>
      <c r="AO1353" t="s">
        <v>431</v>
      </c>
      <c r="AP1353" t="s">
        <v>2326</v>
      </c>
    </row>
    <row r="1354" spans="1:42" x14ac:dyDescent="0.25">
      <c r="A1354">
        <v>944</v>
      </c>
      <c r="B1354">
        <v>456</v>
      </c>
      <c r="C1354" s="4">
        <v>44281</v>
      </c>
      <c r="D1354">
        <v>1</v>
      </c>
      <c r="E1354" t="s">
        <v>39</v>
      </c>
      <c r="F1354" t="s">
        <v>50</v>
      </c>
      <c r="G1354" t="s">
        <v>56</v>
      </c>
      <c r="H1354" t="s">
        <v>57</v>
      </c>
      <c r="I1354" s="4">
        <v>43933</v>
      </c>
      <c r="J1354">
        <v>7</v>
      </c>
      <c r="K1354" t="s">
        <v>61</v>
      </c>
      <c r="L1354" s="4">
        <v>43915</v>
      </c>
      <c r="M1354" s="4">
        <v>44012</v>
      </c>
      <c r="N1354">
        <v>2</v>
      </c>
      <c r="O1354" t="s">
        <v>127</v>
      </c>
      <c r="P1354" t="s">
        <v>289</v>
      </c>
      <c r="Q1354">
        <v>2</v>
      </c>
      <c r="R1354" t="s">
        <v>861</v>
      </c>
      <c r="S1354" t="s">
        <v>1398</v>
      </c>
      <c r="T1354" t="s">
        <v>1914</v>
      </c>
      <c r="U1354" t="s">
        <v>103</v>
      </c>
      <c r="V1354" t="s">
        <v>2039</v>
      </c>
      <c r="W1354">
        <v>173</v>
      </c>
      <c r="X1354">
        <v>54.96</v>
      </c>
      <c r="Y1354">
        <v>2</v>
      </c>
      <c r="Z1354" t="s">
        <v>2285</v>
      </c>
      <c r="AA1354" t="s">
        <v>2587</v>
      </c>
      <c r="AF1354" s="4"/>
      <c r="AG1354" s="4"/>
      <c r="AH1354" t="s">
        <v>70</v>
      </c>
      <c r="AI1354" t="s">
        <v>232</v>
      </c>
      <c r="AJ1354" t="s">
        <v>594</v>
      </c>
      <c r="AK1354" t="s">
        <v>1077</v>
      </c>
      <c r="AL1354" t="s">
        <v>519</v>
      </c>
      <c r="AM1354" t="s">
        <v>67</v>
      </c>
      <c r="AN1354" t="s">
        <v>1548</v>
      </c>
      <c r="AO1354" t="s">
        <v>432</v>
      </c>
      <c r="AP1354" t="s">
        <v>2331</v>
      </c>
    </row>
    <row r="1355" spans="1:42" x14ac:dyDescent="0.25">
      <c r="A1355">
        <v>945</v>
      </c>
      <c r="B1355">
        <v>171</v>
      </c>
      <c r="C1355" s="4">
        <v>44283</v>
      </c>
      <c r="D1355">
        <v>11</v>
      </c>
      <c r="E1355" t="s">
        <v>37</v>
      </c>
      <c r="F1355" t="s">
        <v>48</v>
      </c>
      <c r="G1355" t="s">
        <v>55</v>
      </c>
      <c r="H1355" t="s">
        <v>58</v>
      </c>
      <c r="I1355" s="4">
        <v>44132</v>
      </c>
      <c r="J1355">
        <v>10</v>
      </c>
      <c r="K1355" t="s">
        <v>61</v>
      </c>
      <c r="L1355" s="4">
        <v>44055</v>
      </c>
      <c r="M1355" s="4">
        <v>44196</v>
      </c>
      <c r="N1355">
        <v>1</v>
      </c>
      <c r="O1355" t="s">
        <v>79</v>
      </c>
      <c r="P1355" t="s">
        <v>241</v>
      </c>
      <c r="Q1355">
        <v>1</v>
      </c>
      <c r="R1355" t="s">
        <v>566</v>
      </c>
      <c r="S1355" t="s">
        <v>1067</v>
      </c>
      <c r="T1355" t="s">
        <v>1649</v>
      </c>
      <c r="U1355" t="s">
        <v>69</v>
      </c>
      <c r="V1355" t="s">
        <v>1548</v>
      </c>
      <c r="W1355">
        <v>35.99</v>
      </c>
      <c r="X1355">
        <v>14.99</v>
      </c>
      <c r="Y1355">
        <v>1</v>
      </c>
      <c r="Z1355" t="s">
        <v>65</v>
      </c>
      <c r="AA1355" t="s">
        <v>2343</v>
      </c>
      <c r="AB1355">
        <v>5</v>
      </c>
      <c r="AC1355" t="s">
        <v>2633</v>
      </c>
      <c r="AD1355">
        <v>1294</v>
      </c>
      <c r="AE1355" t="s">
        <v>2639</v>
      </c>
      <c r="AF1355" s="4">
        <v>44235</v>
      </c>
      <c r="AG1355" s="4">
        <v>44299</v>
      </c>
      <c r="AH1355" t="s">
        <v>79</v>
      </c>
      <c r="AI1355" t="s">
        <v>241</v>
      </c>
      <c r="AJ1355" t="s">
        <v>566</v>
      </c>
      <c r="AK1355" t="s">
        <v>1067</v>
      </c>
      <c r="AL1355" t="s">
        <v>1649</v>
      </c>
      <c r="AM1355" t="s">
        <v>69</v>
      </c>
      <c r="AN1355" t="s">
        <v>1548</v>
      </c>
      <c r="AO1355" t="s">
        <v>65</v>
      </c>
      <c r="AP1355" t="s">
        <v>2343</v>
      </c>
    </row>
    <row r="1356" spans="1:42" x14ac:dyDescent="0.25">
      <c r="A1356">
        <v>946</v>
      </c>
      <c r="B1356">
        <v>440</v>
      </c>
      <c r="C1356" s="4">
        <v>44283</v>
      </c>
      <c r="D1356">
        <v>6</v>
      </c>
      <c r="E1356" t="s">
        <v>33</v>
      </c>
      <c r="F1356" t="s">
        <v>44</v>
      </c>
      <c r="G1356" t="s">
        <v>55</v>
      </c>
      <c r="H1356" t="s">
        <v>58</v>
      </c>
      <c r="I1356" s="4">
        <v>43717</v>
      </c>
      <c r="J1356">
        <v>1</v>
      </c>
      <c r="K1356" t="s">
        <v>61</v>
      </c>
      <c r="L1356" s="4">
        <v>43615</v>
      </c>
      <c r="M1356" s="4">
        <v>43830</v>
      </c>
      <c r="N1356">
        <v>1</v>
      </c>
      <c r="O1356" t="s">
        <v>78</v>
      </c>
      <c r="P1356" t="s">
        <v>240</v>
      </c>
      <c r="Q1356">
        <v>1</v>
      </c>
      <c r="R1356" t="s">
        <v>79</v>
      </c>
      <c r="S1356" t="s">
        <v>1080</v>
      </c>
      <c r="T1356" t="s">
        <v>1606</v>
      </c>
      <c r="U1356" t="s">
        <v>67</v>
      </c>
      <c r="V1356" t="s">
        <v>1548</v>
      </c>
      <c r="W1356">
        <v>77.97</v>
      </c>
      <c r="X1356">
        <v>44.97</v>
      </c>
      <c r="Y1356">
        <v>1</v>
      </c>
      <c r="Z1356" t="s">
        <v>393</v>
      </c>
      <c r="AA1356" t="s">
        <v>2345</v>
      </c>
      <c r="AF1356" s="4"/>
      <c r="AG1356" s="4"/>
      <c r="AH1356" t="s">
        <v>78</v>
      </c>
      <c r="AI1356" t="s">
        <v>240</v>
      </c>
      <c r="AJ1356" t="s">
        <v>79</v>
      </c>
      <c r="AK1356" t="s">
        <v>1080</v>
      </c>
      <c r="AL1356" t="s">
        <v>1606</v>
      </c>
      <c r="AM1356" t="s">
        <v>67</v>
      </c>
      <c r="AN1356" t="s">
        <v>1548</v>
      </c>
      <c r="AO1356" t="s">
        <v>393</v>
      </c>
      <c r="AP1356" t="s">
        <v>2345</v>
      </c>
    </row>
    <row r="1357" spans="1:42" x14ac:dyDescent="0.25">
      <c r="A1357">
        <v>947</v>
      </c>
      <c r="B1357">
        <v>122</v>
      </c>
      <c r="C1357" s="4">
        <v>44284</v>
      </c>
      <c r="D1357">
        <v>3</v>
      </c>
      <c r="E1357" t="s">
        <v>34</v>
      </c>
      <c r="F1357" t="s">
        <v>45</v>
      </c>
      <c r="G1357" t="s">
        <v>55</v>
      </c>
      <c r="H1357" t="s">
        <v>57</v>
      </c>
      <c r="I1357" s="4">
        <v>43708</v>
      </c>
      <c r="J1357">
        <v>1</v>
      </c>
      <c r="K1357" t="s">
        <v>61</v>
      </c>
      <c r="L1357" s="4">
        <v>43615</v>
      </c>
      <c r="M1357" s="4">
        <v>43830</v>
      </c>
      <c r="N1357">
        <v>1</v>
      </c>
      <c r="O1357" t="s">
        <v>80</v>
      </c>
      <c r="P1357" t="s">
        <v>242</v>
      </c>
      <c r="Q1357">
        <v>1</v>
      </c>
      <c r="R1357" t="s">
        <v>649</v>
      </c>
      <c r="S1357" t="s">
        <v>1193</v>
      </c>
      <c r="T1357" t="s">
        <v>1717</v>
      </c>
      <c r="U1357" t="s">
        <v>67</v>
      </c>
      <c r="V1357" t="s">
        <v>1548</v>
      </c>
      <c r="W1357">
        <v>98.85</v>
      </c>
      <c r="X1357">
        <v>44.97</v>
      </c>
      <c r="Y1357">
        <v>1</v>
      </c>
      <c r="Z1357" t="s">
        <v>70</v>
      </c>
      <c r="AA1357" t="s">
        <v>2341</v>
      </c>
      <c r="AF1357" s="4"/>
      <c r="AG1357" s="4"/>
      <c r="AH1357" t="s">
        <v>80</v>
      </c>
      <c r="AI1357" t="s">
        <v>242</v>
      </c>
      <c r="AJ1357" t="s">
        <v>649</v>
      </c>
      <c r="AK1357" t="s">
        <v>1193</v>
      </c>
      <c r="AL1357" t="s">
        <v>1717</v>
      </c>
      <c r="AM1357" t="s">
        <v>67</v>
      </c>
      <c r="AN1357" t="s">
        <v>1548</v>
      </c>
      <c r="AO1357" t="s">
        <v>70</v>
      </c>
      <c r="AP1357" t="s">
        <v>2341</v>
      </c>
    </row>
    <row r="1358" spans="1:42" x14ac:dyDescent="0.25">
      <c r="A1358">
        <v>948</v>
      </c>
      <c r="B1358">
        <v>186</v>
      </c>
      <c r="C1358" s="4">
        <v>44284</v>
      </c>
      <c r="D1358">
        <v>5</v>
      </c>
      <c r="E1358" t="s">
        <v>36</v>
      </c>
      <c r="F1358" t="s">
        <v>47</v>
      </c>
      <c r="G1358" t="s">
        <v>56</v>
      </c>
      <c r="H1358" t="s">
        <v>58</v>
      </c>
      <c r="I1358" s="4">
        <v>43817</v>
      </c>
      <c r="J1358">
        <v>2</v>
      </c>
      <c r="K1358" t="s">
        <v>60</v>
      </c>
      <c r="L1358" s="4">
        <v>43615</v>
      </c>
      <c r="M1358" s="4">
        <v>43830</v>
      </c>
      <c r="N1358">
        <v>2</v>
      </c>
      <c r="O1358" t="s">
        <v>118</v>
      </c>
      <c r="P1358" t="s">
        <v>280</v>
      </c>
      <c r="Q1358">
        <v>2</v>
      </c>
      <c r="R1358" t="s">
        <v>862</v>
      </c>
      <c r="S1358" t="s">
        <v>1399</v>
      </c>
      <c r="T1358" t="s">
        <v>1915</v>
      </c>
      <c r="U1358" t="s">
        <v>103</v>
      </c>
      <c r="V1358" t="s">
        <v>2039</v>
      </c>
      <c r="W1358">
        <v>129.56</v>
      </c>
      <c r="X1358">
        <v>54.96</v>
      </c>
      <c r="Y1358">
        <v>2</v>
      </c>
      <c r="Z1358" t="s">
        <v>2130</v>
      </c>
      <c r="AA1358" t="s">
        <v>2405</v>
      </c>
      <c r="AF1358" s="4"/>
      <c r="AG1358" s="4"/>
      <c r="AH1358" t="s">
        <v>90</v>
      </c>
      <c r="AI1358" t="s">
        <v>252</v>
      </c>
      <c r="AJ1358" t="s">
        <v>449</v>
      </c>
      <c r="AK1358" t="s">
        <v>1011</v>
      </c>
      <c r="AL1358" t="s">
        <v>1541</v>
      </c>
      <c r="AM1358" t="s">
        <v>69</v>
      </c>
      <c r="AN1358" t="s">
        <v>1562</v>
      </c>
      <c r="AO1358" t="s">
        <v>410</v>
      </c>
      <c r="AP1358" t="s">
        <v>2359</v>
      </c>
    </row>
    <row r="1359" spans="1:42" x14ac:dyDescent="0.25">
      <c r="A1359">
        <v>948</v>
      </c>
      <c r="B1359">
        <v>186</v>
      </c>
      <c r="C1359" s="4">
        <v>44284</v>
      </c>
      <c r="D1359">
        <v>5</v>
      </c>
      <c r="E1359" t="s">
        <v>36</v>
      </c>
      <c r="F1359" t="s">
        <v>47</v>
      </c>
      <c r="G1359" t="s">
        <v>56</v>
      </c>
      <c r="H1359" t="s">
        <v>58</v>
      </c>
      <c r="I1359" s="4">
        <v>43817</v>
      </c>
      <c r="J1359">
        <v>2</v>
      </c>
      <c r="K1359" t="s">
        <v>60</v>
      </c>
      <c r="L1359" s="4">
        <v>43615</v>
      </c>
      <c r="M1359" s="4">
        <v>43830</v>
      </c>
      <c r="N1359">
        <v>2</v>
      </c>
      <c r="O1359" t="s">
        <v>118</v>
      </c>
      <c r="P1359" t="s">
        <v>280</v>
      </c>
      <c r="Q1359">
        <v>2</v>
      </c>
      <c r="R1359" t="s">
        <v>862</v>
      </c>
      <c r="S1359" t="s">
        <v>1399</v>
      </c>
      <c r="T1359" t="s">
        <v>1915</v>
      </c>
      <c r="U1359" t="s">
        <v>103</v>
      </c>
      <c r="V1359" t="s">
        <v>2039</v>
      </c>
      <c r="W1359">
        <v>129.56</v>
      </c>
      <c r="X1359">
        <v>54.96</v>
      </c>
      <c r="Y1359">
        <v>2</v>
      </c>
      <c r="Z1359" t="s">
        <v>2130</v>
      </c>
      <c r="AA1359" t="s">
        <v>2405</v>
      </c>
      <c r="AF1359" s="4"/>
      <c r="AG1359" s="4"/>
      <c r="AH1359" t="s">
        <v>79</v>
      </c>
      <c r="AI1359" t="s">
        <v>241</v>
      </c>
      <c r="AJ1359" t="s">
        <v>600</v>
      </c>
      <c r="AK1359" t="s">
        <v>980</v>
      </c>
      <c r="AL1359" t="s">
        <v>1677</v>
      </c>
      <c r="AM1359" t="s">
        <v>67</v>
      </c>
      <c r="AN1359" t="s">
        <v>1548</v>
      </c>
      <c r="AO1359" t="s">
        <v>86</v>
      </c>
      <c r="AP1359" t="s">
        <v>2350</v>
      </c>
    </row>
    <row r="1360" spans="1:42" x14ac:dyDescent="0.25">
      <c r="A1360">
        <v>949</v>
      </c>
      <c r="B1360">
        <v>377</v>
      </c>
      <c r="C1360" s="4">
        <v>44284</v>
      </c>
      <c r="D1360">
        <v>1</v>
      </c>
      <c r="E1360" t="s">
        <v>39</v>
      </c>
      <c r="F1360" t="s">
        <v>50</v>
      </c>
      <c r="G1360" t="s">
        <v>56</v>
      </c>
      <c r="H1360" t="s">
        <v>57</v>
      </c>
      <c r="I1360" s="4">
        <v>44106</v>
      </c>
      <c r="J1360">
        <v>15</v>
      </c>
      <c r="K1360" t="s">
        <v>62</v>
      </c>
      <c r="L1360" s="4">
        <v>43615</v>
      </c>
      <c r="M1360" s="4">
        <v>44413</v>
      </c>
      <c r="N1360">
        <v>1</v>
      </c>
      <c r="O1360" t="s">
        <v>86</v>
      </c>
      <c r="P1360" t="s">
        <v>248</v>
      </c>
      <c r="Q1360">
        <v>1</v>
      </c>
      <c r="R1360" t="s">
        <v>499</v>
      </c>
      <c r="S1360" t="s">
        <v>1062</v>
      </c>
      <c r="T1360" t="s">
        <v>1590</v>
      </c>
      <c r="U1360" t="s">
        <v>69</v>
      </c>
      <c r="V1360" t="s">
        <v>1548</v>
      </c>
      <c r="W1360">
        <v>61.89</v>
      </c>
      <c r="X1360">
        <v>14.99</v>
      </c>
      <c r="Y1360">
        <v>1</v>
      </c>
      <c r="Z1360" t="s">
        <v>549</v>
      </c>
      <c r="AA1360" t="s">
        <v>2362</v>
      </c>
      <c r="AB1360">
        <v>5</v>
      </c>
      <c r="AC1360" t="s">
        <v>2633</v>
      </c>
      <c r="AD1360">
        <v>1474</v>
      </c>
      <c r="AE1360" t="s">
        <v>2639</v>
      </c>
      <c r="AF1360" s="4">
        <v>44235</v>
      </c>
      <c r="AG1360" s="4">
        <v>44299</v>
      </c>
      <c r="AH1360" t="s">
        <v>86</v>
      </c>
      <c r="AI1360" t="s">
        <v>248</v>
      </c>
      <c r="AJ1360" t="s">
        <v>499</v>
      </c>
      <c r="AK1360" t="s">
        <v>1062</v>
      </c>
      <c r="AL1360" t="s">
        <v>1590</v>
      </c>
      <c r="AM1360" t="s">
        <v>69</v>
      </c>
      <c r="AN1360" t="s">
        <v>1548</v>
      </c>
      <c r="AO1360" t="s">
        <v>549</v>
      </c>
      <c r="AP1360" t="s">
        <v>2362</v>
      </c>
    </row>
    <row r="1361" spans="1:42" x14ac:dyDescent="0.25">
      <c r="A1361">
        <v>950</v>
      </c>
      <c r="B1361">
        <v>383</v>
      </c>
      <c r="C1361" s="4">
        <v>44284</v>
      </c>
      <c r="D1361">
        <v>11</v>
      </c>
      <c r="E1361" t="s">
        <v>37</v>
      </c>
      <c r="F1361" t="s">
        <v>48</v>
      </c>
      <c r="G1361" t="s">
        <v>56</v>
      </c>
      <c r="H1361" t="s">
        <v>57</v>
      </c>
      <c r="I1361" s="4">
        <v>43616</v>
      </c>
      <c r="J1361">
        <v>2</v>
      </c>
      <c r="K1361" t="s">
        <v>60</v>
      </c>
      <c r="L1361" s="4">
        <v>43615</v>
      </c>
      <c r="M1361" s="4">
        <v>43830</v>
      </c>
      <c r="N1361">
        <v>1</v>
      </c>
      <c r="O1361" t="s">
        <v>80</v>
      </c>
      <c r="P1361" t="s">
        <v>242</v>
      </c>
      <c r="Q1361">
        <v>1</v>
      </c>
      <c r="R1361" t="s">
        <v>453</v>
      </c>
      <c r="S1361" t="s">
        <v>1016</v>
      </c>
      <c r="T1361" t="s">
        <v>1546</v>
      </c>
      <c r="U1361" t="s">
        <v>67</v>
      </c>
      <c r="V1361" t="s">
        <v>1548</v>
      </c>
      <c r="W1361">
        <v>176.25</v>
      </c>
      <c r="X1361">
        <v>44.97</v>
      </c>
      <c r="Y1361">
        <v>1</v>
      </c>
      <c r="Z1361" t="s">
        <v>67</v>
      </c>
      <c r="AA1361" t="s">
        <v>2373</v>
      </c>
      <c r="AF1361" s="4"/>
      <c r="AG1361" s="4"/>
      <c r="AH1361" t="s">
        <v>80</v>
      </c>
      <c r="AI1361" t="s">
        <v>242</v>
      </c>
      <c r="AJ1361" t="s">
        <v>453</v>
      </c>
      <c r="AK1361" t="s">
        <v>1016</v>
      </c>
      <c r="AL1361" t="s">
        <v>1546</v>
      </c>
      <c r="AM1361" t="s">
        <v>67</v>
      </c>
      <c r="AN1361" t="s">
        <v>1548</v>
      </c>
      <c r="AO1361" t="s">
        <v>67</v>
      </c>
      <c r="AP1361" t="s">
        <v>2373</v>
      </c>
    </row>
    <row r="1362" spans="1:42" x14ac:dyDescent="0.25">
      <c r="A1362">
        <v>951</v>
      </c>
      <c r="B1362">
        <v>181</v>
      </c>
      <c r="C1362" s="4">
        <v>44285</v>
      </c>
      <c r="D1362">
        <v>2</v>
      </c>
      <c r="E1362" t="s">
        <v>38</v>
      </c>
      <c r="F1362" t="s">
        <v>49</v>
      </c>
      <c r="G1362" t="s">
        <v>56</v>
      </c>
      <c r="H1362" t="s">
        <v>57</v>
      </c>
      <c r="I1362" s="4">
        <v>43629</v>
      </c>
      <c r="J1362">
        <v>3</v>
      </c>
      <c r="K1362" t="s">
        <v>59</v>
      </c>
      <c r="L1362" s="4">
        <v>43615</v>
      </c>
      <c r="M1362" s="4">
        <v>43830</v>
      </c>
      <c r="N1362">
        <v>1</v>
      </c>
      <c r="O1362" t="s">
        <v>69</v>
      </c>
      <c r="P1362" t="s">
        <v>231</v>
      </c>
      <c r="Q1362">
        <v>1</v>
      </c>
      <c r="R1362" t="s">
        <v>856</v>
      </c>
      <c r="S1362" t="s">
        <v>1393</v>
      </c>
      <c r="T1362" t="s">
        <v>1909</v>
      </c>
      <c r="U1362" t="s">
        <v>80</v>
      </c>
      <c r="V1362" t="s">
        <v>1577</v>
      </c>
      <c r="W1362">
        <v>1058</v>
      </c>
      <c r="X1362">
        <v>49.98</v>
      </c>
      <c r="Y1362">
        <v>1</v>
      </c>
      <c r="Z1362" t="s">
        <v>67</v>
      </c>
      <c r="AA1362" t="s">
        <v>2373</v>
      </c>
      <c r="AF1362" s="4"/>
      <c r="AG1362" s="4"/>
      <c r="AH1362" t="s">
        <v>69</v>
      </c>
      <c r="AI1362" t="s">
        <v>231</v>
      </c>
      <c r="AJ1362" t="s">
        <v>856</v>
      </c>
      <c r="AK1362" t="s">
        <v>1393</v>
      </c>
      <c r="AL1362" t="s">
        <v>1909</v>
      </c>
      <c r="AM1362" t="s">
        <v>80</v>
      </c>
      <c r="AN1362" t="s">
        <v>1577</v>
      </c>
      <c r="AO1362" t="s">
        <v>67</v>
      </c>
      <c r="AP1362" t="s">
        <v>2373</v>
      </c>
    </row>
    <row r="1363" spans="1:42" x14ac:dyDescent="0.25">
      <c r="A1363">
        <v>952</v>
      </c>
      <c r="B1363">
        <v>334</v>
      </c>
      <c r="C1363" s="4">
        <v>44285</v>
      </c>
      <c r="D1363">
        <v>5</v>
      </c>
      <c r="E1363" t="s">
        <v>36</v>
      </c>
      <c r="F1363" t="s">
        <v>47</v>
      </c>
      <c r="G1363" t="s">
        <v>55</v>
      </c>
      <c r="H1363" t="s">
        <v>57</v>
      </c>
      <c r="I1363" s="4">
        <v>43851</v>
      </c>
      <c r="J1363">
        <v>15</v>
      </c>
      <c r="K1363" t="s">
        <v>62</v>
      </c>
      <c r="L1363" s="4">
        <v>43615</v>
      </c>
      <c r="M1363" s="4">
        <v>44413</v>
      </c>
      <c r="N1363">
        <v>1</v>
      </c>
      <c r="O1363" t="s">
        <v>80</v>
      </c>
      <c r="P1363" t="s">
        <v>242</v>
      </c>
      <c r="Q1363">
        <v>1</v>
      </c>
      <c r="R1363" t="s">
        <v>509</v>
      </c>
      <c r="S1363" t="s">
        <v>1072</v>
      </c>
      <c r="T1363" t="s">
        <v>1599</v>
      </c>
      <c r="U1363" t="s">
        <v>67</v>
      </c>
      <c r="V1363" t="s">
        <v>1548</v>
      </c>
      <c r="W1363">
        <v>749.97</v>
      </c>
      <c r="X1363">
        <v>44.97</v>
      </c>
      <c r="Y1363">
        <v>1</v>
      </c>
      <c r="Z1363" t="s">
        <v>79</v>
      </c>
      <c r="AA1363" t="s">
        <v>2349</v>
      </c>
      <c r="AF1363" s="4"/>
      <c r="AG1363" s="4"/>
      <c r="AH1363" t="s">
        <v>80</v>
      </c>
      <c r="AI1363" t="s">
        <v>242</v>
      </c>
      <c r="AJ1363" t="s">
        <v>509</v>
      </c>
      <c r="AK1363" t="s">
        <v>1072</v>
      </c>
      <c r="AL1363" t="s">
        <v>1599</v>
      </c>
      <c r="AM1363" t="s">
        <v>67</v>
      </c>
      <c r="AN1363" t="s">
        <v>1548</v>
      </c>
      <c r="AO1363" t="s">
        <v>79</v>
      </c>
      <c r="AP1363" t="s">
        <v>2349</v>
      </c>
    </row>
    <row r="1364" spans="1:42" x14ac:dyDescent="0.25">
      <c r="A1364">
        <v>953</v>
      </c>
      <c r="B1364">
        <v>42</v>
      </c>
      <c r="C1364" s="4">
        <v>44286</v>
      </c>
      <c r="D1364">
        <v>5</v>
      </c>
      <c r="E1364" t="s">
        <v>36</v>
      </c>
      <c r="F1364" t="s">
        <v>47</v>
      </c>
      <c r="G1364" t="s">
        <v>56</v>
      </c>
      <c r="H1364" t="s">
        <v>58</v>
      </c>
      <c r="I1364" s="4">
        <v>43722</v>
      </c>
      <c r="J1364">
        <v>2</v>
      </c>
      <c r="K1364" t="s">
        <v>60</v>
      </c>
      <c r="L1364" s="4">
        <v>43615</v>
      </c>
      <c r="M1364" s="4">
        <v>43830</v>
      </c>
      <c r="N1364">
        <v>2</v>
      </c>
      <c r="O1364" t="s">
        <v>83</v>
      </c>
      <c r="P1364" t="s">
        <v>245</v>
      </c>
      <c r="Q1364">
        <v>2</v>
      </c>
      <c r="R1364" t="s">
        <v>863</v>
      </c>
      <c r="S1364" t="s">
        <v>1400</v>
      </c>
      <c r="T1364" t="s">
        <v>1916</v>
      </c>
      <c r="U1364" t="s">
        <v>85</v>
      </c>
      <c r="V1364" t="s">
        <v>1869</v>
      </c>
      <c r="W1364">
        <v>257.49</v>
      </c>
      <c r="X1364">
        <v>44.97</v>
      </c>
      <c r="Y1364">
        <v>2</v>
      </c>
      <c r="Z1364" t="s">
        <v>2286</v>
      </c>
      <c r="AA1364" t="s">
        <v>2588</v>
      </c>
      <c r="AF1364" s="4"/>
      <c r="AG1364" s="4"/>
      <c r="AH1364" t="s">
        <v>67</v>
      </c>
      <c r="AI1364" t="s">
        <v>229</v>
      </c>
      <c r="AJ1364" t="s">
        <v>805</v>
      </c>
      <c r="AK1364" t="s">
        <v>1342</v>
      </c>
      <c r="AL1364" t="s">
        <v>1859</v>
      </c>
      <c r="AM1364" t="s">
        <v>69</v>
      </c>
      <c r="AN1364" t="s">
        <v>1548</v>
      </c>
      <c r="AO1364" t="s">
        <v>872</v>
      </c>
      <c r="AP1364" t="s">
        <v>2388</v>
      </c>
    </row>
    <row r="1365" spans="1:42" x14ac:dyDescent="0.25">
      <c r="A1365">
        <v>953</v>
      </c>
      <c r="B1365">
        <v>42</v>
      </c>
      <c r="C1365" s="4">
        <v>44286</v>
      </c>
      <c r="D1365">
        <v>5</v>
      </c>
      <c r="E1365" t="s">
        <v>36</v>
      </c>
      <c r="F1365" t="s">
        <v>47</v>
      </c>
      <c r="G1365" t="s">
        <v>56</v>
      </c>
      <c r="H1365" t="s">
        <v>58</v>
      </c>
      <c r="I1365" s="4">
        <v>43722</v>
      </c>
      <c r="J1365">
        <v>2</v>
      </c>
      <c r="K1365" t="s">
        <v>60</v>
      </c>
      <c r="L1365" s="4">
        <v>43615</v>
      </c>
      <c r="M1365" s="4">
        <v>43830</v>
      </c>
      <c r="N1365">
        <v>2</v>
      </c>
      <c r="O1365" t="s">
        <v>83</v>
      </c>
      <c r="P1365" t="s">
        <v>245</v>
      </c>
      <c r="Q1365">
        <v>2</v>
      </c>
      <c r="R1365" t="s">
        <v>863</v>
      </c>
      <c r="S1365" t="s">
        <v>1400</v>
      </c>
      <c r="T1365" t="s">
        <v>1916</v>
      </c>
      <c r="U1365" t="s">
        <v>85</v>
      </c>
      <c r="V1365" t="s">
        <v>1869</v>
      </c>
      <c r="W1365">
        <v>257.49</v>
      </c>
      <c r="X1365">
        <v>44.97</v>
      </c>
      <c r="Y1365">
        <v>2</v>
      </c>
      <c r="Z1365" t="s">
        <v>2286</v>
      </c>
      <c r="AA1365" t="s">
        <v>2588</v>
      </c>
      <c r="AF1365" s="4"/>
      <c r="AG1365" s="4"/>
      <c r="AH1365" t="s">
        <v>80</v>
      </c>
      <c r="AI1365" t="s">
        <v>242</v>
      </c>
      <c r="AJ1365" t="s">
        <v>453</v>
      </c>
      <c r="AK1365" t="s">
        <v>1016</v>
      </c>
      <c r="AL1365" t="s">
        <v>1546</v>
      </c>
      <c r="AM1365" t="s">
        <v>80</v>
      </c>
      <c r="AN1365" t="s">
        <v>1548</v>
      </c>
      <c r="AO1365" t="s">
        <v>67</v>
      </c>
      <c r="AP1365" t="s">
        <v>2373</v>
      </c>
    </row>
    <row r="1366" spans="1:42" x14ac:dyDescent="0.25">
      <c r="A1366">
        <v>954</v>
      </c>
      <c r="B1366">
        <v>298</v>
      </c>
      <c r="C1366" s="4">
        <v>44286</v>
      </c>
      <c r="D1366">
        <v>4</v>
      </c>
      <c r="E1366" t="s">
        <v>40</v>
      </c>
      <c r="F1366" t="s">
        <v>51</v>
      </c>
      <c r="G1366" t="s">
        <v>55</v>
      </c>
      <c r="H1366" t="s">
        <v>57</v>
      </c>
      <c r="I1366" s="4">
        <v>43734</v>
      </c>
      <c r="J1366">
        <v>1</v>
      </c>
      <c r="K1366" t="s">
        <v>61</v>
      </c>
      <c r="L1366" s="4">
        <v>43615</v>
      </c>
      <c r="M1366" s="4">
        <v>43830</v>
      </c>
      <c r="N1366">
        <v>1</v>
      </c>
      <c r="O1366" t="s">
        <v>67</v>
      </c>
      <c r="P1366" t="s">
        <v>229</v>
      </c>
      <c r="Q1366">
        <v>1</v>
      </c>
      <c r="R1366" t="s">
        <v>744</v>
      </c>
      <c r="S1366" t="s">
        <v>1001</v>
      </c>
      <c r="T1366" t="s">
        <v>1801</v>
      </c>
      <c r="U1366" t="s">
        <v>67</v>
      </c>
      <c r="V1366" t="s">
        <v>1548</v>
      </c>
      <c r="W1366">
        <v>176.91</v>
      </c>
      <c r="X1366">
        <v>44.97</v>
      </c>
      <c r="Y1366">
        <v>1</v>
      </c>
      <c r="Z1366" t="s">
        <v>652</v>
      </c>
      <c r="AA1366" t="s">
        <v>2352</v>
      </c>
      <c r="AF1366" s="4"/>
      <c r="AG1366" s="4"/>
      <c r="AH1366" t="s">
        <v>67</v>
      </c>
      <c r="AI1366" t="s">
        <v>229</v>
      </c>
      <c r="AJ1366" t="s">
        <v>744</v>
      </c>
      <c r="AK1366" t="s">
        <v>1001</v>
      </c>
      <c r="AL1366" t="s">
        <v>1801</v>
      </c>
      <c r="AM1366" t="s">
        <v>67</v>
      </c>
      <c r="AN1366" t="s">
        <v>1548</v>
      </c>
      <c r="AO1366" t="s">
        <v>652</v>
      </c>
      <c r="AP1366" t="s">
        <v>2352</v>
      </c>
    </row>
    <row r="1367" spans="1:42" x14ac:dyDescent="0.25">
      <c r="A1367">
        <v>955</v>
      </c>
      <c r="B1367">
        <v>51</v>
      </c>
      <c r="C1367" s="4">
        <v>44288</v>
      </c>
      <c r="D1367">
        <v>8</v>
      </c>
      <c r="E1367" t="s">
        <v>43</v>
      </c>
      <c r="F1367" t="s">
        <v>54</v>
      </c>
      <c r="G1367" t="s">
        <v>56</v>
      </c>
      <c r="H1367" t="s">
        <v>57</v>
      </c>
      <c r="I1367" s="4">
        <v>44188</v>
      </c>
      <c r="J1367">
        <v>11</v>
      </c>
      <c r="K1367" t="s">
        <v>60</v>
      </c>
      <c r="L1367" s="4">
        <v>44148</v>
      </c>
      <c r="M1367" s="4">
        <v>44265</v>
      </c>
      <c r="N1367">
        <v>1</v>
      </c>
      <c r="O1367" t="s">
        <v>80</v>
      </c>
      <c r="P1367" t="s">
        <v>242</v>
      </c>
      <c r="Q1367">
        <v>1</v>
      </c>
      <c r="R1367" t="s">
        <v>509</v>
      </c>
      <c r="S1367" t="s">
        <v>1072</v>
      </c>
      <c r="T1367" t="s">
        <v>1599</v>
      </c>
      <c r="U1367" t="s">
        <v>67</v>
      </c>
      <c r="V1367" t="s">
        <v>1548</v>
      </c>
      <c r="W1367">
        <v>749.97</v>
      </c>
      <c r="X1367">
        <v>44.97</v>
      </c>
      <c r="Y1367">
        <v>1</v>
      </c>
      <c r="Z1367" t="s">
        <v>79</v>
      </c>
      <c r="AA1367" t="s">
        <v>2349</v>
      </c>
      <c r="AB1367">
        <v>5</v>
      </c>
      <c r="AC1367" t="s">
        <v>2633</v>
      </c>
      <c r="AD1367">
        <v>1186</v>
      </c>
      <c r="AE1367" t="s">
        <v>2639</v>
      </c>
      <c r="AF1367" s="4">
        <v>44235</v>
      </c>
      <c r="AG1367" s="4">
        <v>44299</v>
      </c>
      <c r="AH1367" t="s">
        <v>80</v>
      </c>
      <c r="AI1367" t="s">
        <v>242</v>
      </c>
      <c r="AJ1367" t="s">
        <v>509</v>
      </c>
      <c r="AK1367" t="s">
        <v>1072</v>
      </c>
      <c r="AL1367" t="s">
        <v>1599</v>
      </c>
      <c r="AM1367" t="s">
        <v>67</v>
      </c>
      <c r="AN1367" t="s">
        <v>1548</v>
      </c>
      <c r="AO1367" t="s">
        <v>79</v>
      </c>
      <c r="AP1367" t="s">
        <v>2349</v>
      </c>
    </row>
    <row r="1368" spans="1:42" x14ac:dyDescent="0.25">
      <c r="A1368">
        <v>956</v>
      </c>
      <c r="B1368">
        <v>74</v>
      </c>
      <c r="C1368" s="4">
        <v>44288</v>
      </c>
      <c r="D1368">
        <v>4</v>
      </c>
      <c r="E1368" t="s">
        <v>40</v>
      </c>
      <c r="F1368" t="s">
        <v>51</v>
      </c>
      <c r="G1368" t="s">
        <v>56</v>
      </c>
      <c r="H1368" t="s">
        <v>58</v>
      </c>
      <c r="I1368" s="4">
        <v>44218</v>
      </c>
      <c r="J1368">
        <v>11</v>
      </c>
      <c r="K1368" t="s">
        <v>60</v>
      </c>
      <c r="L1368" s="4">
        <v>44148</v>
      </c>
      <c r="M1368" s="4">
        <v>44265</v>
      </c>
      <c r="N1368">
        <v>3</v>
      </c>
      <c r="O1368" t="s">
        <v>205</v>
      </c>
      <c r="P1368" t="s">
        <v>367</v>
      </c>
      <c r="Q1368">
        <v>3</v>
      </c>
      <c r="R1368" t="s">
        <v>864</v>
      </c>
      <c r="S1368" t="s">
        <v>1401</v>
      </c>
      <c r="T1368" t="s">
        <v>1917</v>
      </c>
      <c r="U1368" t="s">
        <v>2012</v>
      </c>
      <c r="V1368" t="s">
        <v>2065</v>
      </c>
      <c r="W1368">
        <v>239.55</v>
      </c>
      <c r="X1368">
        <v>54.96</v>
      </c>
      <c r="Y1368">
        <v>3</v>
      </c>
      <c r="Z1368" t="s">
        <v>2287</v>
      </c>
      <c r="AA1368" t="s">
        <v>2589</v>
      </c>
      <c r="AB1368">
        <v>5</v>
      </c>
      <c r="AC1368" t="s">
        <v>2633</v>
      </c>
      <c r="AD1368">
        <v>1204</v>
      </c>
      <c r="AE1368" t="s">
        <v>2639</v>
      </c>
      <c r="AF1368" s="4">
        <v>44235</v>
      </c>
      <c r="AG1368" s="4">
        <v>44299</v>
      </c>
      <c r="AH1368" t="s">
        <v>70</v>
      </c>
      <c r="AI1368" t="s">
        <v>232</v>
      </c>
      <c r="AJ1368" t="s">
        <v>753</v>
      </c>
      <c r="AK1368" t="s">
        <v>1077</v>
      </c>
      <c r="AL1368" t="s">
        <v>598</v>
      </c>
      <c r="AM1368" t="s">
        <v>69</v>
      </c>
      <c r="AN1368" t="s">
        <v>1517</v>
      </c>
      <c r="AO1368" t="s">
        <v>673</v>
      </c>
      <c r="AP1368" t="s">
        <v>2348</v>
      </c>
    </row>
    <row r="1369" spans="1:42" x14ac:dyDescent="0.25">
      <c r="A1369">
        <v>956</v>
      </c>
      <c r="B1369">
        <v>74</v>
      </c>
      <c r="C1369" s="4">
        <v>44288</v>
      </c>
      <c r="D1369">
        <v>4</v>
      </c>
      <c r="E1369" t="s">
        <v>40</v>
      </c>
      <c r="F1369" t="s">
        <v>51</v>
      </c>
      <c r="G1369" t="s">
        <v>56</v>
      </c>
      <c r="H1369" t="s">
        <v>58</v>
      </c>
      <c r="I1369" s="4">
        <v>44218</v>
      </c>
      <c r="J1369">
        <v>11</v>
      </c>
      <c r="K1369" t="s">
        <v>60</v>
      </c>
      <c r="L1369" s="4">
        <v>44148</v>
      </c>
      <c r="M1369" s="4">
        <v>44265</v>
      </c>
      <c r="N1369">
        <v>3</v>
      </c>
      <c r="O1369" t="s">
        <v>205</v>
      </c>
      <c r="P1369" t="s">
        <v>367</v>
      </c>
      <c r="Q1369">
        <v>3</v>
      </c>
      <c r="R1369" t="s">
        <v>864</v>
      </c>
      <c r="S1369" t="s">
        <v>1401</v>
      </c>
      <c r="T1369" t="s">
        <v>1917</v>
      </c>
      <c r="U1369" t="s">
        <v>2012</v>
      </c>
      <c r="V1369" t="s">
        <v>2065</v>
      </c>
      <c r="W1369">
        <v>239.55</v>
      </c>
      <c r="X1369">
        <v>54.96</v>
      </c>
      <c r="Y1369">
        <v>3</v>
      </c>
      <c r="Z1369" t="s">
        <v>2287</v>
      </c>
      <c r="AA1369" t="s">
        <v>2589</v>
      </c>
      <c r="AB1369">
        <v>5</v>
      </c>
      <c r="AC1369" t="s">
        <v>2633</v>
      </c>
      <c r="AD1369">
        <v>1204</v>
      </c>
      <c r="AE1369" t="s">
        <v>2639</v>
      </c>
      <c r="AF1369" s="4">
        <v>44235</v>
      </c>
      <c r="AG1369" s="4">
        <v>44299</v>
      </c>
      <c r="AH1369" t="s">
        <v>79</v>
      </c>
      <c r="AI1369" t="s">
        <v>241</v>
      </c>
      <c r="AJ1369" t="s">
        <v>542</v>
      </c>
      <c r="AK1369" t="s">
        <v>1103</v>
      </c>
      <c r="AL1369" t="s">
        <v>1630</v>
      </c>
      <c r="AM1369" t="s">
        <v>69</v>
      </c>
      <c r="AN1369" t="s">
        <v>1548</v>
      </c>
      <c r="AO1369" t="s">
        <v>86</v>
      </c>
      <c r="AP1369" t="s">
        <v>2350</v>
      </c>
    </row>
    <row r="1370" spans="1:42" x14ac:dyDescent="0.25">
      <c r="A1370">
        <v>956</v>
      </c>
      <c r="B1370">
        <v>74</v>
      </c>
      <c r="C1370" s="4">
        <v>44288</v>
      </c>
      <c r="D1370">
        <v>4</v>
      </c>
      <c r="E1370" t="s">
        <v>40</v>
      </c>
      <c r="F1370" t="s">
        <v>51</v>
      </c>
      <c r="G1370" t="s">
        <v>56</v>
      </c>
      <c r="H1370" t="s">
        <v>58</v>
      </c>
      <c r="I1370" s="4">
        <v>44218</v>
      </c>
      <c r="J1370">
        <v>11</v>
      </c>
      <c r="K1370" t="s">
        <v>60</v>
      </c>
      <c r="L1370" s="4">
        <v>44148</v>
      </c>
      <c r="M1370" s="4">
        <v>44265</v>
      </c>
      <c r="N1370">
        <v>3</v>
      </c>
      <c r="O1370" t="s">
        <v>205</v>
      </c>
      <c r="P1370" t="s">
        <v>367</v>
      </c>
      <c r="Q1370">
        <v>3</v>
      </c>
      <c r="R1370" t="s">
        <v>864</v>
      </c>
      <c r="S1370" t="s">
        <v>1401</v>
      </c>
      <c r="T1370" t="s">
        <v>1917</v>
      </c>
      <c r="U1370" t="s">
        <v>2012</v>
      </c>
      <c r="V1370" t="s">
        <v>2065</v>
      </c>
      <c r="W1370">
        <v>239.55</v>
      </c>
      <c r="X1370">
        <v>54.96</v>
      </c>
      <c r="Y1370">
        <v>3</v>
      </c>
      <c r="Z1370" t="s">
        <v>2287</v>
      </c>
      <c r="AA1370" t="s">
        <v>2589</v>
      </c>
      <c r="AB1370">
        <v>5</v>
      </c>
      <c r="AC1370" t="s">
        <v>2633</v>
      </c>
      <c r="AD1370">
        <v>1204</v>
      </c>
      <c r="AE1370" t="s">
        <v>2639</v>
      </c>
      <c r="AF1370" s="4">
        <v>44235</v>
      </c>
      <c r="AG1370" s="4">
        <v>44299</v>
      </c>
      <c r="AH1370" t="s">
        <v>90</v>
      </c>
      <c r="AI1370" t="s">
        <v>252</v>
      </c>
      <c r="AJ1370" t="s">
        <v>80</v>
      </c>
      <c r="AK1370" t="s">
        <v>1015</v>
      </c>
      <c r="AL1370" t="s">
        <v>1578</v>
      </c>
      <c r="AM1370" t="s">
        <v>80</v>
      </c>
      <c r="AN1370" t="s">
        <v>1562</v>
      </c>
      <c r="AO1370" t="s">
        <v>410</v>
      </c>
      <c r="AP1370" t="s">
        <v>2359</v>
      </c>
    </row>
    <row r="1371" spans="1:42" x14ac:dyDescent="0.25">
      <c r="A1371">
        <v>957</v>
      </c>
      <c r="B1371">
        <v>394</v>
      </c>
      <c r="C1371" s="4">
        <v>44288</v>
      </c>
      <c r="D1371">
        <v>7</v>
      </c>
      <c r="E1371" t="s">
        <v>35</v>
      </c>
      <c r="F1371" t="s">
        <v>46</v>
      </c>
      <c r="G1371" t="s">
        <v>56</v>
      </c>
      <c r="H1371" t="s">
        <v>58</v>
      </c>
      <c r="I1371" s="4">
        <v>43678</v>
      </c>
      <c r="J1371">
        <v>2</v>
      </c>
      <c r="K1371" t="s">
        <v>60</v>
      </c>
      <c r="L1371" s="4">
        <v>43615</v>
      </c>
      <c r="M1371" s="4">
        <v>43830</v>
      </c>
      <c r="N1371">
        <v>1</v>
      </c>
      <c r="O1371" t="s">
        <v>80</v>
      </c>
      <c r="P1371" t="s">
        <v>242</v>
      </c>
      <c r="Q1371">
        <v>1</v>
      </c>
      <c r="R1371" t="s">
        <v>404</v>
      </c>
      <c r="S1371" t="s">
        <v>966</v>
      </c>
      <c r="T1371" t="s">
        <v>1499</v>
      </c>
      <c r="U1371" t="s">
        <v>67</v>
      </c>
      <c r="V1371" t="s">
        <v>1548</v>
      </c>
      <c r="W1371">
        <v>63.57</v>
      </c>
      <c r="X1371">
        <v>44.97</v>
      </c>
      <c r="Y1371">
        <v>1</v>
      </c>
      <c r="Z1371" t="s">
        <v>70</v>
      </c>
      <c r="AA1371" t="s">
        <v>2341</v>
      </c>
      <c r="AF1371" s="4"/>
      <c r="AG1371" s="4"/>
      <c r="AH1371" t="s">
        <v>80</v>
      </c>
      <c r="AI1371" t="s">
        <v>242</v>
      </c>
      <c r="AJ1371" t="s">
        <v>404</v>
      </c>
      <c r="AK1371" t="s">
        <v>966</v>
      </c>
      <c r="AL1371" t="s">
        <v>1499</v>
      </c>
      <c r="AM1371" t="s">
        <v>67</v>
      </c>
      <c r="AN1371" t="s">
        <v>1548</v>
      </c>
      <c r="AO1371" t="s">
        <v>70</v>
      </c>
      <c r="AP1371" t="s">
        <v>2341</v>
      </c>
    </row>
    <row r="1372" spans="1:42" x14ac:dyDescent="0.25">
      <c r="A1372">
        <v>958</v>
      </c>
      <c r="B1372">
        <v>413</v>
      </c>
      <c r="C1372" s="4">
        <v>44289</v>
      </c>
      <c r="D1372">
        <v>6</v>
      </c>
      <c r="E1372" t="s">
        <v>33</v>
      </c>
      <c r="F1372" t="s">
        <v>44</v>
      </c>
      <c r="G1372" t="s">
        <v>55</v>
      </c>
      <c r="H1372" t="s">
        <v>58</v>
      </c>
      <c r="I1372" s="4">
        <v>44060</v>
      </c>
      <c r="J1372">
        <v>8</v>
      </c>
      <c r="K1372" t="s">
        <v>60</v>
      </c>
      <c r="L1372" s="4">
        <v>44000</v>
      </c>
      <c r="M1372" s="4">
        <v>44073</v>
      </c>
      <c r="N1372">
        <v>1</v>
      </c>
      <c r="O1372" t="s">
        <v>80</v>
      </c>
      <c r="P1372" t="s">
        <v>242</v>
      </c>
      <c r="Q1372">
        <v>1</v>
      </c>
      <c r="R1372" t="s">
        <v>455</v>
      </c>
      <c r="S1372" t="s">
        <v>1018</v>
      </c>
      <c r="T1372" t="s">
        <v>1548</v>
      </c>
      <c r="U1372" t="s">
        <v>69</v>
      </c>
      <c r="V1372" t="s">
        <v>1548</v>
      </c>
      <c r="W1372">
        <v>14.99</v>
      </c>
      <c r="X1372">
        <v>14.99</v>
      </c>
      <c r="Y1372">
        <v>1</v>
      </c>
      <c r="Z1372" t="s">
        <v>70</v>
      </c>
      <c r="AA1372" t="s">
        <v>2341</v>
      </c>
      <c r="AB1372">
        <v>5</v>
      </c>
      <c r="AC1372" t="s">
        <v>2633</v>
      </c>
      <c r="AD1372">
        <v>1509</v>
      </c>
      <c r="AE1372" t="s">
        <v>2639</v>
      </c>
      <c r="AF1372" s="4">
        <v>44235</v>
      </c>
      <c r="AG1372" s="4">
        <v>44299</v>
      </c>
      <c r="AH1372" t="s">
        <v>80</v>
      </c>
      <c r="AI1372" t="s">
        <v>242</v>
      </c>
      <c r="AJ1372" t="s">
        <v>455</v>
      </c>
      <c r="AK1372" t="s">
        <v>1018</v>
      </c>
      <c r="AL1372" t="s">
        <v>1548</v>
      </c>
      <c r="AM1372" t="s">
        <v>69</v>
      </c>
      <c r="AN1372" t="s">
        <v>1548</v>
      </c>
      <c r="AO1372" t="s">
        <v>70</v>
      </c>
      <c r="AP1372" t="s">
        <v>2341</v>
      </c>
    </row>
    <row r="1373" spans="1:42" x14ac:dyDescent="0.25">
      <c r="A1373">
        <v>959</v>
      </c>
      <c r="B1373">
        <v>141</v>
      </c>
      <c r="C1373" s="4">
        <v>44290</v>
      </c>
      <c r="D1373">
        <v>4</v>
      </c>
      <c r="E1373" t="s">
        <v>40</v>
      </c>
      <c r="F1373" t="s">
        <v>51</v>
      </c>
      <c r="G1373" t="s">
        <v>56</v>
      </c>
      <c r="H1373" t="s">
        <v>58</v>
      </c>
      <c r="I1373" s="4">
        <v>43634</v>
      </c>
      <c r="J1373">
        <v>3</v>
      </c>
      <c r="K1373" t="s">
        <v>59</v>
      </c>
      <c r="L1373" s="4">
        <v>43615</v>
      </c>
      <c r="M1373" s="4">
        <v>43830</v>
      </c>
      <c r="N1373">
        <v>1</v>
      </c>
      <c r="O1373" t="s">
        <v>70</v>
      </c>
      <c r="P1373" t="s">
        <v>232</v>
      </c>
      <c r="Q1373">
        <v>1</v>
      </c>
      <c r="R1373" t="s">
        <v>440</v>
      </c>
      <c r="S1373" t="s">
        <v>1002</v>
      </c>
      <c r="T1373" t="s">
        <v>1534</v>
      </c>
      <c r="U1373" t="s">
        <v>80</v>
      </c>
      <c r="V1373" t="s">
        <v>1517</v>
      </c>
      <c r="W1373">
        <v>45.9</v>
      </c>
      <c r="X1373">
        <v>39.979999999999997</v>
      </c>
      <c r="Y1373">
        <v>1</v>
      </c>
      <c r="Z1373" t="s">
        <v>432</v>
      </c>
      <c r="AA1373" t="s">
        <v>2331</v>
      </c>
      <c r="AF1373" s="4"/>
      <c r="AG1373" s="4"/>
      <c r="AH1373" t="s">
        <v>70</v>
      </c>
      <c r="AI1373" t="s">
        <v>232</v>
      </c>
      <c r="AJ1373" t="s">
        <v>440</v>
      </c>
      <c r="AK1373" t="s">
        <v>1002</v>
      </c>
      <c r="AL1373" t="s">
        <v>1534</v>
      </c>
      <c r="AM1373" t="s">
        <v>80</v>
      </c>
      <c r="AN1373" t="s">
        <v>1517</v>
      </c>
      <c r="AO1373" t="s">
        <v>432</v>
      </c>
      <c r="AP1373" t="s">
        <v>2331</v>
      </c>
    </row>
    <row r="1374" spans="1:42" x14ac:dyDescent="0.25">
      <c r="A1374">
        <v>960</v>
      </c>
      <c r="B1374">
        <v>205</v>
      </c>
      <c r="C1374" s="4">
        <v>44290</v>
      </c>
      <c r="D1374">
        <v>10</v>
      </c>
      <c r="E1374" t="s">
        <v>42</v>
      </c>
      <c r="F1374" t="s">
        <v>53</v>
      </c>
      <c r="G1374" t="s">
        <v>56</v>
      </c>
      <c r="H1374" t="s">
        <v>58</v>
      </c>
      <c r="I1374" s="4">
        <v>44065</v>
      </c>
      <c r="J1374">
        <v>8</v>
      </c>
      <c r="K1374" t="s">
        <v>60</v>
      </c>
      <c r="L1374" s="4">
        <v>44000</v>
      </c>
      <c r="M1374" s="4">
        <v>44073</v>
      </c>
      <c r="N1374">
        <v>1</v>
      </c>
      <c r="O1374" t="s">
        <v>70</v>
      </c>
      <c r="P1374" t="s">
        <v>232</v>
      </c>
      <c r="Q1374">
        <v>1</v>
      </c>
      <c r="R1374" t="s">
        <v>865</v>
      </c>
      <c r="S1374" t="s">
        <v>1402</v>
      </c>
      <c r="T1374" t="s">
        <v>1859</v>
      </c>
      <c r="U1374" t="s">
        <v>67</v>
      </c>
      <c r="V1374" t="s">
        <v>1517</v>
      </c>
      <c r="W1374">
        <v>419.97</v>
      </c>
      <c r="X1374">
        <v>59.97</v>
      </c>
      <c r="Y1374">
        <v>1</v>
      </c>
      <c r="Z1374" t="s">
        <v>640</v>
      </c>
      <c r="AA1374" t="s">
        <v>2393</v>
      </c>
      <c r="AB1374">
        <v>5</v>
      </c>
      <c r="AC1374" t="s">
        <v>2633</v>
      </c>
      <c r="AD1374">
        <v>1324</v>
      </c>
      <c r="AE1374" t="s">
        <v>2639</v>
      </c>
      <c r="AF1374" s="4">
        <v>44235</v>
      </c>
      <c r="AG1374" s="4">
        <v>44299</v>
      </c>
      <c r="AH1374" t="s">
        <v>70</v>
      </c>
      <c r="AI1374" t="s">
        <v>232</v>
      </c>
      <c r="AJ1374" t="s">
        <v>865</v>
      </c>
      <c r="AK1374" t="s">
        <v>1402</v>
      </c>
      <c r="AL1374" t="s">
        <v>1859</v>
      </c>
      <c r="AM1374" t="s">
        <v>67</v>
      </c>
      <c r="AN1374" t="s">
        <v>1517</v>
      </c>
      <c r="AO1374" t="s">
        <v>640</v>
      </c>
      <c r="AP1374" t="s">
        <v>2393</v>
      </c>
    </row>
    <row r="1375" spans="1:42" x14ac:dyDescent="0.25">
      <c r="A1375">
        <v>961</v>
      </c>
      <c r="B1375">
        <v>106</v>
      </c>
      <c r="C1375" s="4">
        <v>44291</v>
      </c>
      <c r="D1375">
        <v>11</v>
      </c>
      <c r="E1375" t="s">
        <v>37</v>
      </c>
      <c r="F1375" t="s">
        <v>48</v>
      </c>
      <c r="G1375" t="s">
        <v>56</v>
      </c>
      <c r="H1375" t="s">
        <v>57</v>
      </c>
      <c r="I1375" s="4">
        <v>43737</v>
      </c>
      <c r="J1375">
        <v>3</v>
      </c>
      <c r="K1375" t="s">
        <v>59</v>
      </c>
      <c r="L1375" s="4">
        <v>43615</v>
      </c>
      <c r="M1375" s="4">
        <v>43830</v>
      </c>
      <c r="N1375">
        <v>2</v>
      </c>
      <c r="O1375" t="s">
        <v>96</v>
      </c>
      <c r="P1375" t="s">
        <v>258</v>
      </c>
      <c r="Q1375">
        <v>2</v>
      </c>
      <c r="R1375" t="s">
        <v>866</v>
      </c>
      <c r="S1375" t="s">
        <v>1403</v>
      </c>
      <c r="T1375" t="s">
        <v>1918</v>
      </c>
      <c r="U1375" t="s">
        <v>110</v>
      </c>
      <c r="V1375" t="s">
        <v>1869</v>
      </c>
      <c r="W1375">
        <v>911.7</v>
      </c>
      <c r="X1375">
        <v>89.94</v>
      </c>
      <c r="Y1375">
        <v>2</v>
      </c>
      <c r="Z1375" t="s">
        <v>2160</v>
      </c>
      <c r="AA1375" t="s">
        <v>2440</v>
      </c>
      <c r="AF1375" s="4"/>
      <c r="AG1375" s="4"/>
      <c r="AH1375" t="s">
        <v>84</v>
      </c>
      <c r="AI1375" t="s">
        <v>246</v>
      </c>
      <c r="AJ1375" t="s">
        <v>410</v>
      </c>
      <c r="AK1375" t="s">
        <v>972</v>
      </c>
      <c r="AL1375" t="s">
        <v>1505</v>
      </c>
      <c r="AM1375" t="s">
        <v>67</v>
      </c>
      <c r="AN1375" t="s">
        <v>1548</v>
      </c>
      <c r="AO1375" t="s">
        <v>645</v>
      </c>
      <c r="AP1375" t="s">
        <v>2347</v>
      </c>
    </row>
    <row r="1376" spans="1:42" x14ac:dyDescent="0.25">
      <c r="A1376">
        <v>961</v>
      </c>
      <c r="B1376">
        <v>106</v>
      </c>
      <c r="C1376" s="4">
        <v>44291</v>
      </c>
      <c r="D1376">
        <v>11</v>
      </c>
      <c r="E1376" t="s">
        <v>37</v>
      </c>
      <c r="F1376" t="s">
        <v>48</v>
      </c>
      <c r="G1376" t="s">
        <v>56</v>
      </c>
      <c r="H1376" t="s">
        <v>57</v>
      </c>
      <c r="I1376" s="4">
        <v>43737</v>
      </c>
      <c r="J1376">
        <v>3</v>
      </c>
      <c r="K1376" t="s">
        <v>59</v>
      </c>
      <c r="L1376" s="4">
        <v>43615</v>
      </c>
      <c r="M1376" s="4">
        <v>43830</v>
      </c>
      <c r="N1376">
        <v>2</v>
      </c>
      <c r="O1376" t="s">
        <v>96</v>
      </c>
      <c r="P1376" t="s">
        <v>258</v>
      </c>
      <c r="Q1376">
        <v>2</v>
      </c>
      <c r="R1376" t="s">
        <v>866</v>
      </c>
      <c r="S1376" t="s">
        <v>1403</v>
      </c>
      <c r="T1376" t="s">
        <v>1918</v>
      </c>
      <c r="U1376" t="s">
        <v>110</v>
      </c>
      <c r="V1376" t="s">
        <v>1869</v>
      </c>
      <c r="W1376">
        <v>911.7</v>
      </c>
      <c r="X1376">
        <v>89.94</v>
      </c>
      <c r="Y1376">
        <v>2</v>
      </c>
      <c r="Z1376" t="s">
        <v>2160</v>
      </c>
      <c r="AA1376" t="s">
        <v>2440</v>
      </c>
      <c r="AF1376" s="4"/>
      <c r="AG1376" s="4"/>
      <c r="AH1376" t="s">
        <v>79</v>
      </c>
      <c r="AI1376" t="s">
        <v>241</v>
      </c>
      <c r="AJ1376" t="s">
        <v>524</v>
      </c>
      <c r="AK1376" t="s">
        <v>1087</v>
      </c>
      <c r="AL1376" t="s">
        <v>1614</v>
      </c>
      <c r="AM1376" t="s">
        <v>67</v>
      </c>
      <c r="AN1376" t="s">
        <v>1548</v>
      </c>
      <c r="AO1376" t="s">
        <v>455</v>
      </c>
      <c r="AP1376" t="s">
        <v>2340</v>
      </c>
    </row>
    <row r="1377" spans="1:42" x14ac:dyDescent="0.25">
      <c r="A1377">
        <v>962</v>
      </c>
      <c r="B1377">
        <v>207</v>
      </c>
      <c r="C1377" s="4">
        <v>44291</v>
      </c>
      <c r="D1377">
        <v>11</v>
      </c>
      <c r="E1377" t="s">
        <v>37</v>
      </c>
      <c r="F1377" t="s">
        <v>48</v>
      </c>
      <c r="G1377" t="s">
        <v>56</v>
      </c>
      <c r="H1377" t="s">
        <v>57</v>
      </c>
      <c r="I1377" s="4">
        <v>43682</v>
      </c>
      <c r="J1377">
        <v>2</v>
      </c>
      <c r="K1377" t="s">
        <v>60</v>
      </c>
      <c r="L1377" s="4">
        <v>43615</v>
      </c>
      <c r="M1377" s="4">
        <v>43830</v>
      </c>
      <c r="N1377">
        <v>1</v>
      </c>
      <c r="O1377" t="s">
        <v>90</v>
      </c>
      <c r="P1377" t="s">
        <v>252</v>
      </c>
      <c r="Q1377">
        <v>1</v>
      </c>
      <c r="R1377" t="s">
        <v>593</v>
      </c>
      <c r="S1377" t="s">
        <v>1149</v>
      </c>
      <c r="T1377" t="s">
        <v>1529</v>
      </c>
      <c r="U1377" t="s">
        <v>69</v>
      </c>
      <c r="V1377" t="s">
        <v>1562</v>
      </c>
      <c r="W1377">
        <v>49.99</v>
      </c>
      <c r="X1377">
        <v>9.99</v>
      </c>
      <c r="Y1377">
        <v>1</v>
      </c>
      <c r="Z1377" t="s">
        <v>410</v>
      </c>
      <c r="AA1377" t="s">
        <v>2359</v>
      </c>
      <c r="AF1377" s="4"/>
      <c r="AG1377" s="4"/>
      <c r="AH1377" t="s">
        <v>90</v>
      </c>
      <c r="AI1377" t="s">
        <v>252</v>
      </c>
      <c r="AJ1377" t="s">
        <v>593</v>
      </c>
      <c r="AK1377" t="s">
        <v>1149</v>
      </c>
      <c r="AL1377" t="s">
        <v>1529</v>
      </c>
      <c r="AM1377" t="s">
        <v>69</v>
      </c>
      <c r="AN1377" t="s">
        <v>1562</v>
      </c>
      <c r="AO1377" t="s">
        <v>410</v>
      </c>
      <c r="AP1377" t="s">
        <v>2359</v>
      </c>
    </row>
    <row r="1378" spans="1:42" x14ac:dyDescent="0.25">
      <c r="A1378">
        <v>963</v>
      </c>
      <c r="B1378">
        <v>251</v>
      </c>
      <c r="C1378" s="4">
        <v>44291</v>
      </c>
      <c r="D1378">
        <v>10</v>
      </c>
      <c r="E1378" t="s">
        <v>42</v>
      </c>
      <c r="F1378" t="s">
        <v>53</v>
      </c>
      <c r="G1378" t="s">
        <v>56</v>
      </c>
      <c r="H1378" t="s">
        <v>58</v>
      </c>
      <c r="I1378" s="4">
        <v>43704</v>
      </c>
      <c r="J1378">
        <v>2</v>
      </c>
      <c r="K1378" t="s">
        <v>60</v>
      </c>
      <c r="L1378" s="4">
        <v>43615</v>
      </c>
      <c r="M1378" s="4">
        <v>43830</v>
      </c>
      <c r="N1378">
        <v>2</v>
      </c>
      <c r="O1378" t="s">
        <v>118</v>
      </c>
      <c r="P1378" t="s">
        <v>280</v>
      </c>
      <c r="Q1378">
        <v>2</v>
      </c>
      <c r="R1378" t="s">
        <v>867</v>
      </c>
      <c r="S1378" t="s">
        <v>1404</v>
      </c>
      <c r="T1378" t="s">
        <v>1919</v>
      </c>
      <c r="U1378" t="s">
        <v>75</v>
      </c>
      <c r="V1378" t="s">
        <v>2039</v>
      </c>
      <c r="W1378">
        <v>128.35</v>
      </c>
      <c r="X1378">
        <v>64.95</v>
      </c>
      <c r="Y1378">
        <v>2</v>
      </c>
      <c r="Z1378" t="s">
        <v>2130</v>
      </c>
      <c r="AA1378" t="s">
        <v>2405</v>
      </c>
      <c r="AF1378" s="4"/>
      <c r="AG1378" s="4"/>
      <c r="AH1378" t="s">
        <v>90</v>
      </c>
      <c r="AI1378" t="s">
        <v>252</v>
      </c>
      <c r="AJ1378" t="s">
        <v>449</v>
      </c>
      <c r="AK1378" t="s">
        <v>1011</v>
      </c>
      <c r="AL1378" t="s">
        <v>1541</v>
      </c>
      <c r="AM1378" t="s">
        <v>80</v>
      </c>
      <c r="AN1378" t="s">
        <v>1562</v>
      </c>
      <c r="AO1378" t="s">
        <v>410</v>
      </c>
      <c r="AP1378" t="s">
        <v>2359</v>
      </c>
    </row>
    <row r="1379" spans="1:42" x14ac:dyDescent="0.25">
      <c r="A1379">
        <v>963</v>
      </c>
      <c r="B1379">
        <v>251</v>
      </c>
      <c r="C1379" s="4">
        <v>44291</v>
      </c>
      <c r="D1379">
        <v>10</v>
      </c>
      <c r="E1379" t="s">
        <v>42</v>
      </c>
      <c r="F1379" t="s">
        <v>53</v>
      </c>
      <c r="G1379" t="s">
        <v>56</v>
      </c>
      <c r="H1379" t="s">
        <v>58</v>
      </c>
      <c r="I1379" s="4">
        <v>43704</v>
      </c>
      <c r="J1379">
        <v>2</v>
      </c>
      <c r="K1379" t="s">
        <v>60</v>
      </c>
      <c r="L1379" s="4">
        <v>43615</v>
      </c>
      <c r="M1379" s="4">
        <v>43830</v>
      </c>
      <c r="N1379">
        <v>2</v>
      </c>
      <c r="O1379" t="s">
        <v>118</v>
      </c>
      <c r="P1379" t="s">
        <v>280</v>
      </c>
      <c r="Q1379">
        <v>2</v>
      </c>
      <c r="R1379" t="s">
        <v>867</v>
      </c>
      <c r="S1379" t="s">
        <v>1404</v>
      </c>
      <c r="T1379" t="s">
        <v>1919</v>
      </c>
      <c r="U1379" t="s">
        <v>75</v>
      </c>
      <c r="V1379" t="s">
        <v>2039</v>
      </c>
      <c r="W1379">
        <v>128.35</v>
      </c>
      <c r="X1379">
        <v>64.95</v>
      </c>
      <c r="Y1379">
        <v>2</v>
      </c>
      <c r="Z1379" t="s">
        <v>2130</v>
      </c>
      <c r="AA1379" t="s">
        <v>2405</v>
      </c>
      <c r="AF1379" s="4"/>
      <c r="AG1379" s="4"/>
      <c r="AH1379" t="s">
        <v>79</v>
      </c>
      <c r="AI1379" t="s">
        <v>241</v>
      </c>
      <c r="AJ1379" t="s">
        <v>694</v>
      </c>
      <c r="AK1379" t="s">
        <v>1087</v>
      </c>
      <c r="AL1379" t="s">
        <v>1652</v>
      </c>
      <c r="AM1379" t="s">
        <v>67</v>
      </c>
      <c r="AN1379" t="s">
        <v>1548</v>
      </c>
      <c r="AO1379" t="s">
        <v>86</v>
      </c>
      <c r="AP1379" t="s">
        <v>2350</v>
      </c>
    </row>
    <row r="1380" spans="1:42" x14ac:dyDescent="0.25">
      <c r="A1380">
        <v>964</v>
      </c>
      <c r="B1380">
        <v>101</v>
      </c>
      <c r="C1380" s="4">
        <v>44293</v>
      </c>
      <c r="D1380">
        <v>9</v>
      </c>
      <c r="E1380" t="s">
        <v>41</v>
      </c>
      <c r="F1380" t="s">
        <v>52</v>
      </c>
      <c r="G1380" t="s">
        <v>55</v>
      </c>
      <c r="H1380" t="s">
        <v>57</v>
      </c>
      <c r="I1380" s="4">
        <v>43677</v>
      </c>
      <c r="J1380">
        <v>3</v>
      </c>
      <c r="K1380" t="s">
        <v>59</v>
      </c>
      <c r="L1380" s="4">
        <v>43615</v>
      </c>
      <c r="M1380" s="4">
        <v>43830</v>
      </c>
      <c r="N1380">
        <v>1</v>
      </c>
      <c r="O1380" t="s">
        <v>90</v>
      </c>
      <c r="P1380" t="s">
        <v>252</v>
      </c>
      <c r="Q1380">
        <v>1</v>
      </c>
      <c r="R1380" t="s">
        <v>90</v>
      </c>
      <c r="S1380" t="s">
        <v>1040</v>
      </c>
      <c r="T1380" t="s">
        <v>1598</v>
      </c>
      <c r="U1380" t="s">
        <v>67</v>
      </c>
      <c r="V1380" t="s">
        <v>1562</v>
      </c>
      <c r="W1380">
        <v>659.97</v>
      </c>
      <c r="X1380">
        <v>29.97</v>
      </c>
      <c r="Y1380">
        <v>1</v>
      </c>
      <c r="Z1380" t="s">
        <v>410</v>
      </c>
      <c r="AA1380" t="s">
        <v>2359</v>
      </c>
      <c r="AF1380" s="4"/>
      <c r="AG1380" s="4"/>
      <c r="AH1380" t="s">
        <v>90</v>
      </c>
      <c r="AI1380" t="s">
        <v>252</v>
      </c>
      <c r="AJ1380" t="s">
        <v>90</v>
      </c>
      <c r="AK1380" t="s">
        <v>1040</v>
      </c>
      <c r="AL1380" t="s">
        <v>1598</v>
      </c>
      <c r="AM1380" t="s">
        <v>67</v>
      </c>
      <c r="AN1380" t="s">
        <v>1562</v>
      </c>
      <c r="AO1380" t="s">
        <v>410</v>
      </c>
      <c r="AP1380" t="s">
        <v>2359</v>
      </c>
    </row>
    <row r="1381" spans="1:42" x14ac:dyDescent="0.25">
      <c r="A1381">
        <v>965</v>
      </c>
      <c r="B1381">
        <v>428</v>
      </c>
      <c r="C1381" s="4">
        <v>44293</v>
      </c>
      <c r="D1381">
        <v>9</v>
      </c>
      <c r="E1381" t="s">
        <v>41</v>
      </c>
      <c r="F1381" t="s">
        <v>52</v>
      </c>
      <c r="G1381" t="s">
        <v>56</v>
      </c>
      <c r="H1381" t="s">
        <v>58</v>
      </c>
      <c r="I1381" s="4">
        <v>43587</v>
      </c>
      <c r="J1381">
        <v>2</v>
      </c>
      <c r="L1381" s="4"/>
      <c r="M1381" s="4"/>
      <c r="N1381">
        <v>1</v>
      </c>
      <c r="O1381" t="s">
        <v>79</v>
      </c>
      <c r="P1381" t="s">
        <v>241</v>
      </c>
      <c r="Q1381">
        <v>1</v>
      </c>
      <c r="R1381" t="s">
        <v>403</v>
      </c>
      <c r="S1381" t="s">
        <v>965</v>
      </c>
      <c r="T1381" t="s">
        <v>422</v>
      </c>
      <c r="U1381" t="s">
        <v>67</v>
      </c>
      <c r="V1381" t="s">
        <v>1548</v>
      </c>
      <c r="W1381">
        <v>360</v>
      </c>
      <c r="X1381">
        <v>44.97</v>
      </c>
      <c r="Y1381">
        <v>1</v>
      </c>
      <c r="Z1381" t="s">
        <v>455</v>
      </c>
      <c r="AA1381" t="s">
        <v>2340</v>
      </c>
      <c r="AF1381" s="4"/>
      <c r="AG1381" s="4"/>
      <c r="AH1381" t="s">
        <v>79</v>
      </c>
      <c r="AI1381" t="s">
        <v>241</v>
      </c>
      <c r="AJ1381" t="s">
        <v>403</v>
      </c>
      <c r="AK1381" t="s">
        <v>965</v>
      </c>
      <c r="AL1381" t="s">
        <v>422</v>
      </c>
      <c r="AM1381" t="s">
        <v>67</v>
      </c>
      <c r="AN1381" t="s">
        <v>1548</v>
      </c>
      <c r="AO1381" t="s">
        <v>455</v>
      </c>
      <c r="AP1381" t="s">
        <v>2340</v>
      </c>
    </row>
    <row r="1382" spans="1:42" x14ac:dyDescent="0.25">
      <c r="A1382">
        <v>966</v>
      </c>
      <c r="B1382">
        <v>227</v>
      </c>
      <c r="C1382" s="4">
        <v>44294</v>
      </c>
      <c r="D1382">
        <v>10</v>
      </c>
      <c r="E1382" t="s">
        <v>42</v>
      </c>
      <c r="F1382" t="s">
        <v>53</v>
      </c>
      <c r="G1382" t="s">
        <v>56</v>
      </c>
      <c r="H1382" t="s">
        <v>57</v>
      </c>
      <c r="I1382" s="4">
        <v>43613</v>
      </c>
      <c r="J1382">
        <v>2</v>
      </c>
      <c r="L1382" s="4"/>
      <c r="M1382" s="4"/>
      <c r="N1382">
        <v>2</v>
      </c>
      <c r="O1382" t="s">
        <v>151</v>
      </c>
      <c r="P1382" t="s">
        <v>313</v>
      </c>
      <c r="Q1382">
        <v>2</v>
      </c>
      <c r="R1382" t="s">
        <v>868</v>
      </c>
      <c r="S1382" t="s">
        <v>1405</v>
      </c>
      <c r="T1382" t="s">
        <v>1920</v>
      </c>
      <c r="U1382" t="s">
        <v>180</v>
      </c>
      <c r="V1382" t="s">
        <v>1869</v>
      </c>
      <c r="W1382">
        <v>145.49</v>
      </c>
      <c r="X1382">
        <v>44.97</v>
      </c>
      <c r="Y1382">
        <v>2</v>
      </c>
      <c r="Z1382" t="s">
        <v>2237</v>
      </c>
      <c r="AA1382" t="s">
        <v>2530</v>
      </c>
      <c r="AF1382" s="4"/>
      <c r="AG1382" s="4"/>
      <c r="AH1382" t="s">
        <v>80</v>
      </c>
      <c r="AI1382" t="s">
        <v>242</v>
      </c>
      <c r="AJ1382" t="s">
        <v>453</v>
      </c>
      <c r="AK1382" t="s">
        <v>1016</v>
      </c>
      <c r="AL1382" t="s">
        <v>1546</v>
      </c>
      <c r="AM1382" t="s">
        <v>80</v>
      </c>
      <c r="AN1382" t="s">
        <v>1548</v>
      </c>
      <c r="AO1382" t="s">
        <v>67</v>
      </c>
      <c r="AP1382" t="s">
        <v>2373</v>
      </c>
    </row>
    <row r="1383" spans="1:42" x14ac:dyDescent="0.25">
      <c r="A1383">
        <v>966</v>
      </c>
      <c r="B1383">
        <v>227</v>
      </c>
      <c r="C1383" s="4">
        <v>44294</v>
      </c>
      <c r="D1383">
        <v>10</v>
      </c>
      <c r="E1383" t="s">
        <v>42</v>
      </c>
      <c r="F1383" t="s">
        <v>53</v>
      </c>
      <c r="G1383" t="s">
        <v>56</v>
      </c>
      <c r="H1383" t="s">
        <v>57</v>
      </c>
      <c r="I1383" s="4">
        <v>43613</v>
      </c>
      <c r="J1383">
        <v>2</v>
      </c>
      <c r="L1383" s="4"/>
      <c r="M1383" s="4"/>
      <c r="N1383">
        <v>2</v>
      </c>
      <c r="O1383" t="s">
        <v>151</v>
      </c>
      <c r="P1383" t="s">
        <v>313</v>
      </c>
      <c r="Q1383">
        <v>2</v>
      </c>
      <c r="R1383" t="s">
        <v>868</v>
      </c>
      <c r="S1383" t="s">
        <v>1405</v>
      </c>
      <c r="T1383" t="s">
        <v>1920</v>
      </c>
      <c r="U1383" t="s">
        <v>180</v>
      </c>
      <c r="V1383" t="s">
        <v>1869</v>
      </c>
      <c r="W1383">
        <v>145.49</v>
      </c>
      <c r="X1383">
        <v>44.97</v>
      </c>
      <c r="Y1383">
        <v>2</v>
      </c>
      <c r="Z1383" t="s">
        <v>2237</v>
      </c>
      <c r="AA1383" t="s">
        <v>2530</v>
      </c>
      <c r="AF1383" s="4"/>
      <c r="AG1383" s="4"/>
      <c r="AH1383" t="s">
        <v>84</v>
      </c>
      <c r="AI1383" t="s">
        <v>246</v>
      </c>
      <c r="AJ1383" t="s">
        <v>549</v>
      </c>
      <c r="AK1383" t="s">
        <v>1110</v>
      </c>
      <c r="AL1383" t="s">
        <v>1635</v>
      </c>
      <c r="AM1383" t="s">
        <v>69</v>
      </c>
      <c r="AN1383" t="s">
        <v>1548</v>
      </c>
      <c r="AO1383" t="s">
        <v>410</v>
      </c>
      <c r="AP1383" t="s">
        <v>2359</v>
      </c>
    </row>
    <row r="1384" spans="1:42" x14ac:dyDescent="0.25">
      <c r="A1384">
        <v>967</v>
      </c>
      <c r="B1384">
        <v>292</v>
      </c>
      <c r="C1384" s="4">
        <v>44294</v>
      </c>
      <c r="D1384">
        <v>11</v>
      </c>
      <c r="E1384" t="s">
        <v>37</v>
      </c>
      <c r="F1384" t="s">
        <v>48</v>
      </c>
      <c r="G1384" t="s">
        <v>56</v>
      </c>
      <c r="H1384" t="s">
        <v>58</v>
      </c>
      <c r="I1384" s="4">
        <v>43637</v>
      </c>
      <c r="J1384">
        <v>3</v>
      </c>
      <c r="K1384" t="s">
        <v>59</v>
      </c>
      <c r="L1384" s="4">
        <v>43615</v>
      </c>
      <c r="M1384" s="4">
        <v>43830</v>
      </c>
      <c r="N1384">
        <v>1</v>
      </c>
      <c r="O1384" t="s">
        <v>65</v>
      </c>
      <c r="P1384" t="s">
        <v>227</v>
      </c>
      <c r="Q1384">
        <v>1</v>
      </c>
      <c r="R1384" t="s">
        <v>429</v>
      </c>
      <c r="S1384" t="s">
        <v>992</v>
      </c>
      <c r="T1384" t="s">
        <v>1510</v>
      </c>
      <c r="U1384" t="s">
        <v>67</v>
      </c>
      <c r="V1384" t="s">
        <v>1517</v>
      </c>
      <c r="W1384">
        <v>599.97</v>
      </c>
      <c r="X1384">
        <v>59.97</v>
      </c>
      <c r="Y1384">
        <v>1</v>
      </c>
      <c r="Z1384" t="s">
        <v>431</v>
      </c>
      <c r="AA1384" t="s">
        <v>2326</v>
      </c>
      <c r="AF1384" s="4"/>
      <c r="AG1384" s="4"/>
      <c r="AH1384" t="s">
        <v>65</v>
      </c>
      <c r="AI1384" t="s">
        <v>227</v>
      </c>
      <c r="AJ1384" t="s">
        <v>429</v>
      </c>
      <c r="AK1384" t="s">
        <v>992</v>
      </c>
      <c r="AL1384" t="s">
        <v>1510</v>
      </c>
      <c r="AM1384" t="s">
        <v>67</v>
      </c>
      <c r="AN1384" t="s">
        <v>1517</v>
      </c>
      <c r="AO1384" t="s">
        <v>431</v>
      </c>
      <c r="AP1384" t="s">
        <v>2326</v>
      </c>
    </row>
    <row r="1385" spans="1:42" x14ac:dyDescent="0.25">
      <c r="A1385">
        <v>968</v>
      </c>
      <c r="B1385">
        <v>239</v>
      </c>
      <c r="C1385" s="4">
        <v>44295</v>
      </c>
      <c r="D1385">
        <v>11</v>
      </c>
      <c r="E1385" t="s">
        <v>37</v>
      </c>
      <c r="F1385" t="s">
        <v>48</v>
      </c>
      <c r="G1385" t="s">
        <v>56</v>
      </c>
      <c r="H1385" t="s">
        <v>58</v>
      </c>
      <c r="I1385" s="4">
        <v>44091</v>
      </c>
      <c r="J1385">
        <v>10</v>
      </c>
      <c r="K1385" t="s">
        <v>61</v>
      </c>
      <c r="L1385" s="4">
        <v>44055</v>
      </c>
      <c r="M1385" s="4">
        <v>44196</v>
      </c>
      <c r="N1385">
        <v>2</v>
      </c>
      <c r="O1385" t="s">
        <v>89</v>
      </c>
      <c r="P1385" t="s">
        <v>251</v>
      </c>
      <c r="Q1385">
        <v>2</v>
      </c>
      <c r="R1385" t="s">
        <v>869</v>
      </c>
      <c r="S1385" t="s">
        <v>1406</v>
      </c>
      <c r="T1385" t="s">
        <v>1921</v>
      </c>
      <c r="U1385" t="s">
        <v>88</v>
      </c>
      <c r="V1385" t="s">
        <v>2039</v>
      </c>
      <c r="W1385">
        <v>79.88</v>
      </c>
      <c r="X1385">
        <v>49.96</v>
      </c>
      <c r="Y1385">
        <v>2</v>
      </c>
      <c r="Z1385" t="s">
        <v>2288</v>
      </c>
      <c r="AA1385" t="s">
        <v>2590</v>
      </c>
      <c r="AB1385">
        <v>5</v>
      </c>
      <c r="AC1385" t="s">
        <v>2633</v>
      </c>
      <c r="AD1385">
        <v>1352</v>
      </c>
      <c r="AE1385" t="s">
        <v>2639</v>
      </c>
      <c r="AF1385" s="4">
        <v>44235</v>
      </c>
      <c r="AG1385" s="4">
        <v>44299</v>
      </c>
      <c r="AH1385" t="s">
        <v>90</v>
      </c>
      <c r="AI1385" t="s">
        <v>252</v>
      </c>
      <c r="AJ1385" t="s">
        <v>575</v>
      </c>
      <c r="AK1385" t="s">
        <v>1133</v>
      </c>
      <c r="AL1385" t="s">
        <v>1562</v>
      </c>
      <c r="AM1385" t="s">
        <v>80</v>
      </c>
      <c r="AN1385" t="s">
        <v>1562</v>
      </c>
      <c r="AO1385" t="s">
        <v>645</v>
      </c>
      <c r="AP1385" t="s">
        <v>2347</v>
      </c>
    </row>
    <row r="1386" spans="1:42" x14ac:dyDescent="0.25">
      <c r="A1386">
        <v>968</v>
      </c>
      <c r="B1386">
        <v>239</v>
      </c>
      <c r="C1386" s="4">
        <v>44295</v>
      </c>
      <c r="D1386">
        <v>11</v>
      </c>
      <c r="E1386" t="s">
        <v>37</v>
      </c>
      <c r="F1386" t="s">
        <v>48</v>
      </c>
      <c r="G1386" t="s">
        <v>56</v>
      </c>
      <c r="H1386" t="s">
        <v>58</v>
      </c>
      <c r="I1386" s="4">
        <v>44091</v>
      </c>
      <c r="J1386">
        <v>10</v>
      </c>
      <c r="K1386" t="s">
        <v>61</v>
      </c>
      <c r="L1386" s="4">
        <v>44055</v>
      </c>
      <c r="M1386" s="4">
        <v>44196</v>
      </c>
      <c r="N1386">
        <v>2</v>
      </c>
      <c r="O1386" t="s">
        <v>89</v>
      </c>
      <c r="P1386" t="s">
        <v>251</v>
      </c>
      <c r="Q1386">
        <v>2</v>
      </c>
      <c r="R1386" t="s">
        <v>869</v>
      </c>
      <c r="S1386" t="s">
        <v>1406</v>
      </c>
      <c r="T1386" t="s">
        <v>1921</v>
      </c>
      <c r="U1386" t="s">
        <v>88</v>
      </c>
      <c r="V1386" t="s">
        <v>2039</v>
      </c>
      <c r="W1386">
        <v>79.88</v>
      </c>
      <c r="X1386">
        <v>49.96</v>
      </c>
      <c r="Y1386">
        <v>2</v>
      </c>
      <c r="Z1386" t="s">
        <v>2288</v>
      </c>
      <c r="AA1386" t="s">
        <v>2590</v>
      </c>
      <c r="AB1386">
        <v>5</v>
      </c>
      <c r="AC1386" t="s">
        <v>2633</v>
      </c>
      <c r="AD1386">
        <v>1352</v>
      </c>
      <c r="AE1386" t="s">
        <v>2639</v>
      </c>
      <c r="AF1386" s="4">
        <v>44235</v>
      </c>
      <c r="AG1386" s="4">
        <v>44299</v>
      </c>
      <c r="AH1386" t="s">
        <v>67</v>
      </c>
      <c r="AI1386" t="s">
        <v>229</v>
      </c>
      <c r="AJ1386" t="s">
        <v>476</v>
      </c>
      <c r="AK1386" t="s">
        <v>1031</v>
      </c>
      <c r="AL1386" t="s">
        <v>1487</v>
      </c>
      <c r="AM1386" t="s">
        <v>80</v>
      </c>
      <c r="AN1386" t="s">
        <v>1548</v>
      </c>
      <c r="AO1386" t="s">
        <v>872</v>
      </c>
      <c r="AP1386" t="s">
        <v>2388</v>
      </c>
    </row>
    <row r="1387" spans="1:42" x14ac:dyDescent="0.25">
      <c r="A1387">
        <v>969</v>
      </c>
      <c r="B1387">
        <v>446</v>
      </c>
      <c r="C1387" s="4">
        <v>44295</v>
      </c>
      <c r="D1387">
        <v>7</v>
      </c>
      <c r="E1387" t="s">
        <v>35</v>
      </c>
      <c r="F1387" t="s">
        <v>46</v>
      </c>
      <c r="G1387" t="s">
        <v>55</v>
      </c>
      <c r="H1387" t="s">
        <v>57</v>
      </c>
      <c r="I1387" s="4">
        <v>44051</v>
      </c>
      <c r="J1387">
        <v>9</v>
      </c>
      <c r="K1387" t="s">
        <v>59</v>
      </c>
      <c r="L1387" s="4">
        <v>43952</v>
      </c>
      <c r="M1387" s="4">
        <v>44075</v>
      </c>
      <c r="N1387">
        <v>2</v>
      </c>
      <c r="O1387" t="s">
        <v>92</v>
      </c>
      <c r="P1387" t="s">
        <v>254</v>
      </c>
      <c r="Q1387">
        <v>2</v>
      </c>
      <c r="R1387" t="s">
        <v>870</v>
      </c>
      <c r="S1387" t="s">
        <v>1407</v>
      </c>
      <c r="T1387" t="s">
        <v>1922</v>
      </c>
      <c r="U1387" t="s">
        <v>88</v>
      </c>
      <c r="V1387" t="s">
        <v>2040</v>
      </c>
      <c r="W1387">
        <v>281.95999999999998</v>
      </c>
      <c r="X1387">
        <v>69.959999999999994</v>
      </c>
      <c r="Y1387">
        <v>2</v>
      </c>
      <c r="Z1387" t="s">
        <v>2215</v>
      </c>
      <c r="AA1387" t="s">
        <v>2504</v>
      </c>
      <c r="AB1387">
        <v>5</v>
      </c>
      <c r="AC1387" t="s">
        <v>2633</v>
      </c>
      <c r="AD1387">
        <v>1541</v>
      </c>
      <c r="AE1387" t="s">
        <v>2639</v>
      </c>
      <c r="AF1387" s="4">
        <v>44235</v>
      </c>
      <c r="AG1387" s="4">
        <v>44299</v>
      </c>
      <c r="AH1387" t="s">
        <v>69</v>
      </c>
      <c r="AI1387" t="s">
        <v>231</v>
      </c>
      <c r="AJ1387" t="s">
        <v>878</v>
      </c>
      <c r="AK1387" t="s">
        <v>1415</v>
      </c>
      <c r="AL1387" t="s">
        <v>1930</v>
      </c>
      <c r="AM1387" t="s">
        <v>80</v>
      </c>
      <c r="AN1387" t="s">
        <v>1577</v>
      </c>
      <c r="AO1387" t="s">
        <v>69</v>
      </c>
      <c r="AP1387" t="s">
        <v>2360</v>
      </c>
    </row>
    <row r="1388" spans="1:42" x14ac:dyDescent="0.25">
      <c r="A1388">
        <v>969</v>
      </c>
      <c r="B1388">
        <v>446</v>
      </c>
      <c r="C1388" s="4">
        <v>44295</v>
      </c>
      <c r="D1388">
        <v>7</v>
      </c>
      <c r="E1388" t="s">
        <v>35</v>
      </c>
      <c r="F1388" t="s">
        <v>46</v>
      </c>
      <c r="G1388" t="s">
        <v>55</v>
      </c>
      <c r="H1388" t="s">
        <v>57</v>
      </c>
      <c r="I1388" s="4">
        <v>44051</v>
      </c>
      <c r="J1388">
        <v>9</v>
      </c>
      <c r="K1388" t="s">
        <v>59</v>
      </c>
      <c r="L1388" s="4">
        <v>43952</v>
      </c>
      <c r="M1388" s="4">
        <v>44075</v>
      </c>
      <c r="N1388">
        <v>2</v>
      </c>
      <c r="O1388" t="s">
        <v>92</v>
      </c>
      <c r="P1388" t="s">
        <v>254</v>
      </c>
      <c r="Q1388">
        <v>2</v>
      </c>
      <c r="R1388" t="s">
        <v>870</v>
      </c>
      <c r="S1388" t="s">
        <v>1407</v>
      </c>
      <c r="T1388" t="s">
        <v>1922</v>
      </c>
      <c r="U1388" t="s">
        <v>88</v>
      </c>
      <c r="V1388" t="s">
        <v>2040</v>
      </c>
      <c r="W1388">
        <v>281.95999999999998</v>
      </c>
      <c r="X1388">
        <v>69.959999999999994</v>
      </c>
      <c r="Y1388">
        <v>2</v>
      </c>
      <c r="Z1388" t="s">
        <v>2215</v>
      </c>
      <c r="AA1388" t="s">
        <v>2504</v>
      </c>
      <c r="AB1388">
        <v>5</v>
      </c>
      <c r="AC1388" t="s">
        <v>2633</v>
      </c>
      <c r="AD1388">
        <v>1541</v>
      </c>
      <c r="AE1388" t="s">
        <v>2639</v>
      </c>
      <c r="AF1388" s="4">
        <v>44235</v>
      </c>
      <c r="AG1388" s="4">
        <v>44299</v>
      </c>
      <c r="AH1388" t="s">
        <v>90</v>
      </c>
      <c r="AI1388" t="s">
        <v>252</v>
      </c>
      <c r="AJ1388" t="s">
        <v>69</v>
      </c>
      <c r="AK1388" t="s">
        <v>1015</v>
      </c>
      <c r="AL1388" t="s">
        <v>1545</v>
      </c>
      <c r="AM1388" t="s">
        <v>80</v>
      </c>
      <c r="AN1388" t="s">
        <v>1562</v>
      </c>
      <c r="AO1388" t="s">
        <v>645</v>
      </c>
      <c r="AP1388" t="s">
        <v>2347</v>
      </c>
    </row>
    <row r="1389" spans="1:42" x14ac:dyDescent="0.25">
      <c r="A1389">
        <v>970</v>
      </c>
      <c r="B1389">
        <v>325</v>
      </c>
      <c r="C1389" s="4">
        <v>44296</v>
      </c>
      <c r="D1389">
        <v>3</v>
      </c>
      <c r="E1389" t="s">
        <v>34</v>
      </c>
      <c r="F1389" t="s">
        <v>45</v>
      </c>
      <c r="G1389" t="s">
        <v>55</v>
      </c>
      <c r="H1389" t="s">
        <v>58</v>
      </c>
      <c r="I1389" s="4">
        <v>43491</v>
      </c>
      <c r="J1389">
        <v>1</v>
      </c>
      <c r="L1389" s="4"/>
      <c r="M1389" s="4"/>
      <c r="N1389">
        <v>1</v>
      </c>
      <c r="O1389" t="s">
        <v>78</v>
      </c>
      <c r="P1389" t="s">
        <v>240</v>
      </c>
      <c r="Q1389">
        <v>1</v>
      </c>
      <c r="R1389" t="s">
        <v>871</v>
      </c>
      <c r="S1389" t="s">
        <v>1408</v>
      </c>
      <c r="T1389" t="s">
        <v>1923</v>
      </c>
      <c r="U1389" t="s">
        <v>80</v>
      </c>
      <c r="V1389" t="s">
        <v>1548</v>
      </c>
      <c r="W1389">
        <v>11.98</v>
      </c>
      <c r="X1389">
        <v>29.98</v>
      </c>
      <c r="Y1389">
        <v>1</v>
      </c>
      <c r="Z1389" t="s">
        <v>393</v>
      </c>
      <c r="AA1389" t="s">
        <v>2345</v>
      </c>
      <c r="AF1389" s="4"/>
      <c r="AG1389" s="4"/>
      <c r="AH1389" t="s">
        <v>78</v>
      </c>
      <c r="AI1389" t="s">
        <v>240</v>
      </c>
      <c r="AJ1389" t="s">
        <v>871</v>
      </c>
      <c r="AK1389" t="s">
        <v>1408</v>
      </c>
      <c r="AL1389" t="s">
        <v>1923</v>
      </c>
      <c r="AM1389" t="s">
        <v>80</v>
      </c>
      <c r="AN1389" t="s">
        <v>1548</v>
      </c>
      <c r="AO1389" t="s">
        <v>393</v>
      </c>
      <c r="AP1389" t="s">
        <v>2345</v>
      </c>
    </row>
    <row r="1390" spans="1:42" x14ac:dyDescent="0.25">
      <c r="A1390">
        <v>971</v>
      </c>
      <c r="B1390">
        <v>52</v>
      </c>
      <c r="C1390" s="4">
        <v>44297</v>
      </c>
      <c r="D1390">
        <v>11</v>
      </c>
      <c r="E1390" t="s">
        <v>37</v>
      </c>
      <c r="F1390" t="s">
        <v>48</v>
      </c>
      <c r="G1390" t="s">
        <v>55</v>
      </c>
      <c r="H1390" t="s">
        <v>57</v>
      </c>
      <c r="I1390" s="4">
        <v>43864</v>
      </c>
      <c r="J1390">
        <v>5</v>
      </c>
      <c r="K1390" t="s">
        <v>60</v>
      </c>
      <c r="L1390" s="4">
        <v>43831</v>
      </c>
      <c r="M1390" s="4">
        <v>43921</v>
      </c>
      <c r="N1390">
        <v>1</v>
      </c>
      <c r="O1390" t="s">
        <v>86</v>
      </c>
      <c r="P1390" t="s">
        <v>248</v>
      </c>
      <c r="Q1390">
        <v>1</v>
      </c>
      <c r="R1390" t="s">
        <v>872</v>
      </c>
      <c r="S1390" t="s">
        <v>1409</v>
      </c>
      <c r="T1390" t="s">
        <v>1924</v>
      </c>
      <c r="U1390" t="s">
        <v>67</v>
      </c>
      <c r="V1390" t="s">
        <v>1577</v>
      </c>
      <c r="W1390">
        <v>113.97</v>
      </c>
      <c r="X1390">
        <v>74.97</v>
      </c>
      <c r="Y1390">
        <v>1</v>
      </c>
      <c r="Z1390" t="s">
        <v>530</v>
      </c>
      <c r="AA1390" t="s">
        <v>2367</v>
      </c>
      <c r="AF1390" s="4"/>
      <c r="AG1390" s="4"/>
      <c r="AH1390" t="s">
        <v>86</v>
      </c>
      <c r="AI1390" t="s">
        <v>248</v>
      </c>
      <c r="AJ1390" t="s">
        <v>872</v>
      </c>
      <c r="AK1390" t="s">
        <v>1409</v>
      </c>
      <c r="AL1390" t="s">
        <v>1924</v>
      </c>
      <c r="AM1390" t="s">
        <v>67</v>
      </c>
      <c r="AN1390" t="s">
        <v>1577</v>
      </c>
      <c r="AO1390" t="s">
        <v>530</v>
      </c>
      <c r="AP1390" t="s">
        <v>2367</v>
      </c>
    </row>
    <row r="1391" spans="1:42" x14ac:dyDescent="0.25">
      <c r="A1391">
        <v>972</v>
      </c>
      <c r="B1391">
        <v>137</v>
      </c>
      <c r="C1391" s="4">
        <v>44298</v>
      </c>
      <c r="D1391">
        <v>2</v>
      </c>
      <c r="E1391" t="s">
        <v>38</v>
      </c>
      <c r="F1391" t="s">
        <v>49</v>
      </c>
      <c r="G1391" t="s">
        <v>55</v>
      </c>
      <c r="H1391" t="s">
        <v>57</v>
      </c>
      <c r="I1391" s="4">
        <v>43849</v>
      </c>
      <c r="J1391">
        <v>4</v>
      </c>
      <c r="K1391" t="s">
        <v>61</v>
      </c>
      <c r="L1391" s="4">
        <v>43831</v>
      </c>
      <c r="M1391" s="4">
        <v>43861</v>
      </c>
      <c r="N1391">
        <v>1</v>
      </c>
      <c r="O1391" t="s">
        <v>90</v>
      </c>
      <c r="P1391" t="s">
        <v>252</v>
      </c>
      <c r="Q1391">
        <v>1</v>
      </c>
      <c r="R1391" t="s">
        <v>70</v>
      </c>
      <c r="S1391" t="s">
        <v>1040</v>
      </c>
      <c r="T1391" t="s">
        <v>1568</v>
      </c>
      <c r="U1391" t="s">
        <v>67</v>
      </c>
      <c r="V1391" t="s">
        <v>1562</v>
      </c>
      <c r="W1391">
        <v>596.97</v>
      </c>
      <c r="X1391">
        <v>29.97</v>
      </c>
      <c r="Y1391">
        <v>1</v>
      </c>
      <c r="Z1391" t="s">
        <v>645</v>
      </c>
      <c r="AA1391" t="s">
        <v>2347</v>
      </c>
      <c r="AF1391" s="4"/>
      <c r="AG1391" s="4"/>
      <c r="AH1391" t="s">
        <v>90</v>
      </c>
      <c r="AI1391" t="s">
        <v>252</v>
      </c>
      <c r="AJ1391" t="s">
        <v>70</v>
      </c>
      <c r="AK1391" t="s">
        <v>1040</v>
      </c>
      <c r="AL1391" t="s">
        <v>1568</v>
      </c>
      <c r="AM1391" t="s">
        <v>67</v>
      </c>
      <c r="AN1391" t="s">
        <v>1562</v>
      </c>
      <c r="AO1391" t="s">
        <v>645</v>
      </c>
      <c r="AP1391" t="s">
        <v>2347</v>
      </c>
    </row>
    <row r="1392" spans="1:42" x14ac:dyDescent="0.25">
      <c r="A1392">
        <v>973</v>
      </c>
      <c r="B1392">
        <v>445</v>
      </c>
      <c r="C1392" s="4">
        <v>44300</v>
      </c>
      <c r="D1392">
        <v>5</v>
      </c>
      <c r="E1392" t="s">
        <v>36</v>
      </c>
      <c r="F1392" t="s">
        <v>47</v>
      </c>
      <c r="G1392" t="s">
        <v>56</v>
      </c>
      <c r="H1392" t="s">
        <v>57</v>
      </c>
      <c r="I1392" s="4">
        <v>43815</v>
      </c>
      <c r="J1392">
        <v>3</v>
      </c>
      <c r="K1392" t="s">
        <v>59</v>
      </c>
      <c r="L1392" s="4">
        <v>43615</v>
      </c>
      <c r="M1392" s="4">
        <v>43830</v>
      </c>
      <c r="N1392">
        <v>2</v>
      </c>
      <c r="O1392" t="s">
        <v>181</v>
      </c>
      <c r="P1392" t="s">
        <v>343</v>
      </c>
      <c r="Q1392">
        <v>2</v>
      </c>
      <c r="R1392" t="s">
        <v>873</v>
      </c>
      <c r="S1392" t="s">
        <v>1410</v>
      </c>
      <c r="T1392" t="s">
        <v>1925</v>
      </c>
      <c r="U1392" t="s">
        <v>88</v>
      </c>
      <c r="V1392" t="s">
        <v>1902</v>
      </c>
      <c r="W1392">
        <v>283.88</v>
      </c>
      <c r="X1392">
        <v>89.96</v>
      </c>
      <c r="Y1392">
        <v>2</v>
      </c>
      <c r="Z1392" t="s">
        <v>2229</v>
      </c>
      <c r="AA1392" t="s">
        <v>2521</v>
      </c>
      <c r="AF1392" s="4"/>
      <c r="AG1392" s="4"/>
      <c r="AH1392" t="s">
        <v>70</v>
      </c>
      <c r="AI1392" t="s">
        <v>232</v>
      </c>
      <c r="AJ1392" t="s">
        <v>411</v>
      </c>
      <c r="AK1392" t="s">
        <v>973</v>
      </c>
      <c r="AL1392" t="s">
        <v>1506</v>
      </c>
      <c r="AM1392" t="s">
        <v>80</v>
      </c>
      <c r="AN1392" t="s">
        <v>1517</v>
      </c>
      <c r="AO1392" t="s">
        <v>673</v>
      </c>
      <c r="AP1392" t="s">
        <v>2348</v>
      </c>
    </row>
    <row r="1393" spans="1:42" x14ac:dyDescent="0.25">
      <c r="A1393">
        <v>973</v>
      </c>
      <c r="B1393">
        <v>445</v>
      </c>
      <c r="C1393" s="4">
        <v>44300</v>
      </c>
      <c r="D1393">
        <v>5</v>
      </c>
      <c r="E1393" t="s">
        <v>36</v>
      </c>
      <c r="F1393" t="s">
        <v>47</v>
      </c>
      <c r="G1393" t="s">
        <v>56</v>
      </c>
      <c r="H1393" t="s">
        <v>57</v>
      </c>
      <c r="I1393" s="4">
        <v>43815</v>
      </c>
      <c r="J1393">
        <v>3</v>
      </c>
      <c r="K1393" t="s">
        <v>59</v>
      </c>
      <c r="L1393" s="4">
        <v>43615</v>
      </c>
      <c r="M1393" s="4">
        <v>43830</v>
      </c>
      <c r="N1393">
        <v>2</v>
      </c>
      <c r="O1393" t="s">
        <v>181</v>
      </c>
      <c r="P1393" t="s">
        <v>343</v>
      </c>
      <c r="Q1393">
        <v>2</v>
      </c>
      <c r="R1393" t="s">
        <v>873</v>
      </c>
      <c r="S1393" t="s">
        <v>1410</v>
      </c>
      <c r="T1393" t="s">
        <v>1925</v>
      </c>
      <c r="U1393" t="s">
        <v>88</v>
      </c>
      <c r="V1393" t="s">
        <v>1902</v>
      </c>
      <c r="W1393">
        <v>283.88</v>
      </c>
      <c r="X1393">
        <v>89.96</v>
      </c>
      <c r="Y1393">
        <v>2</v>
      </c>
      <c r="Z1393" t="s">
        <v>2229</v>
      </c>
      <c r="AA1393" t="s">
        <v>2521</v>
      </c>
      <c r="AF1393" s="4"/>
      <c r="AG1393" s="4"/>
      <c r="AH1393" t="s">
        <v>69</v>
      </c>
      <c r="AI1393" t="s">
        <v>231</v>
      </c>
      <c r="AJ1393" t="s">
        <v>878</v>
      </c>
      <c r="AK1393" t="s">
        <v>1415</v>
      </c>
      <c r="AL1393" t="s">
        <v>1930</v>
      </c>
      <c r="AM1393" t="s">
        <v>80</v>
      </c>
      <c r="AN1393" t="s">
        <v>1577</v>
      </c>
      <c r="AO1393" t="s">
        <v>69</v>
      </c>
      <c r="AP1393" t="s">
        <v>2360</v>
      </c>
    </row>
    <row r="1394" spans="1:42" x14ac:dyDescent="0.25">
      <c r="A1394">
        <v>974</v>
      </c>
      <c r="B1394">
        <v>473</v>
      </c>
      <c r="C1394" s="4">
        <v>44300</v>
      </c>
      <c r="D1394">
        <v>2</v>
      </c>
      <c r="E1394" t="s">
        <v>38</v>
      </c>
      <c r="F1394" t="s">
        <v>49</v>
      </c>
      <c r="G1394" t="s">
        <v>56</v>
      </c>
      <c r="H1394" t="s">
        <v>58</v>
      </c>
      <c r="I1394" s="4">
        <v>43833</v>
      </c>
      <c r="J1394">
        <v>15</v>
      </c>
      <c r="K1394" t="s">
        <v>62</v>
      </c>
      <c r="L1394" s="4">
        <v>43615</v>
      </c>
      <c r="M1394" s="4">
        <v>44413</v>
      </c>
      <c r="N1394">
        <v>2</v>
      </c>
      <c r="O1394" t="s">
        <v>180</v>
      </c>
      <c r="P1394" t="s">
        <v>342</v>
      </c>
      <c r="Q1394">
        <v>2</v>
      </c>
      <c r="R1394" t="s">
        <v>874</v>
      </c>
      <c r="S1394" t="s">
        <v>1411</v>
      </c>
      <c r="T1394" t="s">
        <v>1926</v>
      </c>
      <c r="U1394" t="s">
        <v>88</v>
      </c>
      <c r="V1394" t="s">
        <v>2031</v>
      </c>
      <c r="W1394">
        <v>1880.96</v>
      </c>
      <c r="X1394">
        <v>79.959999999999994</v>
      </c>
      <c r="Y1394">
        <v>2</v>
      </c>
      <c r="Z1394" t="s">
        <v>125</v>
      </c>
      <c r="AA1394" t="s">
        <v>2391</v>
      </c>
      <c r="AF1394" s="4"/>
      <c r="AG1394" s="4"/>
      <c r="AH1394" t="s">
        <v>80</v>
      </c>
      <c r="AI1394" t="s">
        <v>242</v>
      </c>
      <c r="AJ1394" t="s">
        <v>84</v>
      </c>
      <c r="AK1394" t="s">
        <v>990</v>
      </c>
      <c r="AL1394" t="s">
        <v>1523</v>
      </c>
      <c r="AM1394" t="s">
        <v>80</v>
      </c>
      <c r="AN1394" t="s">
        <v>1548</v>
      </c>
      <c r="AO1394" t="s">
        <v>79</v>
      </c>
      <c r="AP1394" t="s">
        <v>2349</v>
      </c>
    </row>
    <row r="1395" spans="1:42" x14ac:dyDescent="0.25">
      <c r="A1395">
        <v>974</v>
      </c>
      <c r="B1395">
        <v>473</v>
      </c>
      <c r="C1395" s="4">
        <v>44300</v>
      </c>
      <c r="D1395">
        <v>2</v>
      </c>
      <c r="E1395" t="s">
        <v>38</v>
      </c>
      <c r="F1395" t="s">
        <v>49</v>
      </c>
      <c r="G1395" t="s">
        <v>56</v>
      </c>
      <c r="H1395" t="s">
        <v>58</v>
      </c>
      <c r="I1395" s="4">
        <v>43833</v>
      </c>
      <c r="J1395">
        <v>15</v>
      </c>
      <c r="K1395" t="s">
        <v>62</v>
      </c>
      <c r="L1395" s="4">
        <v>43615</v>
      </c>
      <c r="M1395" s="4">
        <v>44413</v>
      </c>
      <c r="N1395">
        <v>2</v>
      </c>
      <c r="O1395" t="s">
        <v>180</v>
      </c>
      <c r="P1395" t="s">
        <v>342</v>
      </c>
      <c r="Q1395">
        <v>2</v>
      </c>
      <c r="R1395" t="s">
        <v>874</v>
      </c>
      <c r="S1395" t="s">
        <v>1411</v>
      </c>
      <c r="T1395" t="s">
        <v>1926</v>
      </c>
      <c r="U1395" t="s">
        <v>88</v>
      </c>
      <c r="V1395" t="s">
        <v>2031</v>
      </c>
      <c r="W1395">
        <v>1880.96</v>
      </c>
      <c r="X1395">
        <v>79.959999999999994</v>
      </c>
      <c r="Y1395">
        <v>2</v>
      </c>
      <c r="Z1395" t="s">
        <v>125</v>
      </c>
      <c r="AA1395" t="s">
        <v>2391</v>
      </c>
      <c r="AF1395" s="4"/>
      <c r="AG1395" s="4"/>
      <c r="AH1395" t="s">
        <v>69</v>
      </c>
      <c r="AI1395" t="s">
        <v>231</v>
      </c>
      <c r="AJ1395" t="s">
        <v>434</v>
      </c>
      <c r="AK1395" t="s">
        <v>991</v>
      </c>
      <c r="AL1395" t="s">
        <v>1524</v>
      </c>
      <c r="AM1395" t="s">
        <v>80</v>
      </c>
      <c r="AN1395" t="s">
        <v>1577</v>
      </c>
      <c r="AO1395" t="s">
        <v>69</v>
      </c>
      <c r="AP1395" t="s">
        <v>2360</v>
      </c>
    </row>
    <row r="1396" spans="1:42" x14ac:dyDescent="0.25">
      <c r="A1396">
        <v>975</v>
      </c>
      <c r="B1396">
        <v>287</v>
      </c>
      <c r="C1396" s="4">
        <v>44301</v>
      </c>
      <c r="D1396">
        <v>8</v>
      </c>
      <c r="E1396" t="s">
        <v>43</v>
      </c>
      <c r="F1396" t="s">
        <v>54</v>
      </c>
      <c r="G1396" t="s">
        <v>56</v>
      </c>
      <c r="H1396" t="s">
        <v>58</v>
      </c>
      <c r="I1396" s="4">
        <v>43632</v>
      </c>
      <c r="J1396">
        <v>2</v>
      </c>
      <c r="K1396" t="s">
        <v>60</v>
      </c>
      <c r="L1396" s="4">
        <v>43615</v>
      </c>
      <c r="M1396" s="4">
        <v>43830</v>
      </c>
      <c r="N1396">
        <v>1</v>
      </c>
      <c r="O1396" t="s">
        <v>159</v>
      </c>
      <c r="P1396" t="s">
        <v>321</v>
      </c>
      <c r="Q1396">
        <v>1</v>
      </c>
      <c r="R1396" t="s">
        <v>875</v>
      </c>
      <c r="S1396" t="s">
        <v>1412</v>
      </c>
      <c r="T1396" t="s">
        <v>1927</v>
      </c>
      <c r="U1396" t="s">
        <v>110</v>
      </c>
      <c r="V1396" t="s">
        <v>1585</v>
      </c>
      <c r="W1396">
        <v>210</v>
      </c>
      <c r="X1396">
        <v>119.94</v>
      </c>
      <c r="Y1396">
        <v>1</v>
      </c>
      <c r="Z1396" t="s">
        <v>900</v>
      </c>
      <c r="AA1396" t="s">
        <v>2591</v>
      </c>
      <c r="AF1396" s="4"/>
      <c r="AG1396" s="4"/>
      <c r="AH1396" t="s">
        <v>70</v>
      </c>
      <c r="AI1396" t="s">
        <v>232</v>
      </c>
      <c r="AJ1396" t="s">
        <v>753</v>
      </c>
      <c r="AK1396" t="s">
        <v>1077</v>
      </c>
      <c r="AL1396" t="s">
        <v>598</v>
      </c>
      <c r="AM1396" t="s">
        <v>67</v>
      </c>
      <c r="AN1396" t="s">
        <v>1517</v>
      </c>
      <c r="AO1396" t="s">
        <v>673</v>
      </c>
      <c r="AP1396" t="s">
        <v>2348</v>
      </c>
    </row>
    <row r="1397" spans="1:42" x14ac:dyDescent="0.25">
      <c r="A1397">
        <v>975</v>
      </c>
      <c r="B1397">
        <v>287</v>
      </c>
      <c r="C1397" s="4">
        <v>44301</v>
      </c>
      <c r="D1397">
        <v>8</v>
      </c>
      <c r="E1397" t="s">
        <v>43</v>
      </c>
      <c r="F1397" t="s">
        <v>54</v>
      </c>
      <c r="G1397" t="s">
        <v>56</v>
      </c>
      <c r="H1397" t="s">
        <v>58</v>
      </c>
      <c r="I1397" s="4">
        <v>43632</v>
      </c>
      <c r="J1397">
        <v>2</v>
      </c>
      <c r="K1397" t="s">
        <v>60</v>
      </c>
      <c r="L1397" s="4">
        <v>43615</v>
      </c>
      <c r="M1397" s="4">
        <v>43830</v>
      </c>
      <c r="N1397">
        <v>1</v>
      </c>
      <c r="O1397" t="s">
        <v>159</v>
      </c>
      <c r="P1397" t="s">
        <v>321</v>
      </c>
      <c r="Q1397">
        <v>1</v>
      </c>
      <c r="R1397" t="s">
        <v>875</v>
      </c>
      <c r="S1397" t="s">
        <v>1412</v>
      </c>
      <c r="T1397" t="s">
        <v>1927</v>
      </c>
      <c r="U1397" t="s">
        <v>110</v>
      </c>
      <c r="V1397" t="s">
        <v>1585</v>
      </c>
      <c r="W1397">
        <v>210</v>
      </c>
      <c r="X1397">
        <v>119.94</v>
      </c>
      <c r="Y1397">
        <v>1</v>
      </c>
      <c r="Z1397" t="s">
        <v>900</v>
      </c>
      <c r="AA1397" t="s">
        <v>2591</v>
      </c>
      <c r="AF1397" s="4"/>
      <c r="AG1397" s="4"/>
      <c r="AH1397" t="s">
        <v>70</v>
      </c>
      <c r="AI1397" t="s">
        <v>232</v>
      </c>
      <c r="AJ1397" t="s">
        <v>753</v>
      </c>
      <c r="AK1397" t="s">
        <v>1077</v>
      </c>
      <c r="AL1397" t="s">
        <v>598</v>
      </c>
      <c r="AM1397" t="s">
        <v>67</v>
      </c>
      <c r="AN1397" t="s">
        <v>1517</v>
      </c>
      <c r="AO1397" t="s">
        <v>673</v>
      </c>
      <c r="AP1397" t="s">
        <v>2348</v>
      </c>
    </row>
    <row r="1398" spans="1:42" x14ac:dyDescent="0.25">
      <c r="A1398">
        <v>976</v>
      </c>
      <c r="B1398">
        <v>43</v>
      </c>
      <c r="C1398" s="4">
        <v>44302</v>
      </c>
      <c r="D1398">
        <v>2</v>
      </c>
      <c r="E1398" t="s">
        <v>38</v>
      </c>
      <c r="F1398" t="s">
        <v>49</v>
      </c>
      <c r="G1398" t="s">
        <v>56</v>
      </c>
      <c r="H1398" t="s">
        <v>58</v>
      </c>
      <c r="I1398" s="4">
        <v>43700</v>
      </c>
      <c r="J1398">
        <v>1</v>
      </c>
      <c r="K1398" t="s">
        <v>61</v>
      </c>
      <c r="L1398" s="4">
        <v>43615</v>
      </c>
      <c r="M1398" s="4">
        <v>43830</v>
      </c>
      <c r="N1398">
        <v>1</v>
      </c>
      <c r="O1398" t="s">
        <v>79</v>
      </c>
      <c r="P1398" t="s">
        <v>241</v>
      </c>
      <c r="Q1398">
        <v>1</v>
      </c>
      <c r="R1398" t="s">
        <v>524</v>
      </c>
      <c r="S1398" t="s">
        <v>1087</v>
      </c>
      <c r="T1398" t="s">
        <v>1614</v>
      </c>
      <c r="U1398" t="s">
        <v>80</v>
      </c>
      <c r="V1398" t="s">
        <v>1548</v>
      </c>
      <c r="W1398">
        <v>27.9</v>
      </c>
      <c r="X1398">
        <v>29.98</v>
      </c>
      <c r="Y1398">
        <v>1</v>
      </c>
      <c r="Z1398" t="s">
        <v>455</v>
      </c>
      <c r="AA1398" t="s">
        <v>2340</v>
      </c>
      <c r="AF1398" s="4"/>
      <c r="AG1398" s="4"/>
      <c r="AH1398" t="s">
        <v>79</v>
      </c>
      <c r="AI1398" t="s">
        <v>241</v>
      </c>
      <c r="AJ1398" t="s">
        <v>524</v>
      </c>
      <c r="AK1398" t="s">
        <v>1087</v>
      </c>
      <c r="AL1398" t="s">
        <v>1614</v>
      </c>
      <c r="AM1398" t="s">
        <v>80</v>
      </c>
      <c r="AN1398" t="s">
        <v>1548</v>
      </c>
      <c r="AO1398" t="s">
        <v>455</v>
      </c>
      <c r="AP1398" t="s">
        <v>2340</v>
      </c>
    </row>
    <row r="1399" spans="1:42" x14ac:dyDescent="0.25">
      <c r="A1399">
        <v>977</v>
      </c>
      <c r="B1399">
        <v>178</v>
      </c>
      <c r="C1399" s="4">
        <v>44302</v>
      </c>
      <c r="D1399">
        <v>4</v>
      </c>
      <c r="E1399" t="s">
        <v>40</v>
      </c>
      <c r="F1399" t="s">
        <v>51</v>
      </c>
      <c r="G1399" t="s">
        <v>55</v>
      </c>
      <c r="H1399" t="s">
        <v>57</v>
      </c>
      <c r="I1399" s="4">
        <v>43632</v>
      </c>
      <c r="J1399">
        <v>2</v>
      </c>
      <c r="K1399" t="s">
        <v>60</v>
      </c>
      <c r="L1399" s="4">
        <v>43615</v>
      </c>
      <c r="M1399" s="4">
        <v>43830</v>
      </c>
      <c r="N1399">
        <v>1</v>
      </c>
      <c r="O1399" t="s">
        <v>90</v>
      </c>
      <c r="P1399" t="s">
        <v>252</v>
      </c>
      <c r="Q1399">
        <v>1</v>
      </c>
      <c r="R1399" t="s">
        <v>503</v>
      </c>
      <c r="S1399" t="s">
        <v>1066</v>
      </c>
      <c r="T1399" t="s">
        <v>1594</v>
      </c>
      <c r="U1399" t="s">
        <v>67</v>
      </c>
      <c r="V1399" t="s">
        <v>1562</v>
      </c>
      <c r="W1399">
        <v>29.85</v>
      </c>
      <c r="X1399">
        <v>29.97</v>
      </c>
      <c r="Y1399">
        <v>1</v>
      </c>
      <c r="Z1399" t="s">
        <v>410</v>
      </c>
      <c r="AA1399" t="s">
        <v>2359</v>
      </c>
      <c r="AF1399" s="4"/>
      <c r="AG1399" s="4"/>
      <c r="AH1399" t="s">
        <v>90</v>
      </c>
      <c r="AI1399" t="s">
        <v>252</v>
      </c>
      <c r="AJ1399" t="s">
        <v>503</v>
      </c>
      <c r="AK1399" t="s">
        <v>1066</v>
      </c>
      <c r="AL1399" t="s">
        <v>1594</v>
      </c>
      <c r="AM1399" t="s">
        <v>67</v>
      </c>
      <c r="AN1399" t="s">
        <v>1562</v>
      </c>
      <c r="AO1399" t="s">
        <v>410</v>
      </c>
      <c r="AP1399" t="s">
        <v>2359</v>
      </c>
    </row>
    <row r="1400" spans="1:42" x14ac:dyDescent="0.25">
      <c r="A1400">
        <v>978</v>
      </c>
      <c r="B1400">
        <v>235</v>
      </c>
      <c r="C1400" s="4">
        <v>44302</v>
      </c>
      <c r="D1400">
        <v>4</v>
      </c>
      <c r="E1400" t="s">
        <v>40</v>
      </c>
      <c r="F1400" t="s">
        <v>51</v>
      </c>
      <c r="G1400" t="s">
        <v>56</v>
      </c>
      <c r="H1400" t="s">
        <v>58</v>
      </c>
      <c r="I1400" s="4">
        <v>43737</v>
      </c>
      <c r="J1400">
        <v>3</v>
      </c>
      <c r="K1400" t="s">
        <v>59</v>
      </c>
      <c r="L1400" s="4">
        <v>43615</v>
      </c>
      <c r="M1400" s="4">
        <v>43830</v>
      </c>
      <c r="N1400">
        <v>2</v>
      </c>
      <c r="O1400" t="s">
        <v>170</v>
      </c>
      <c r="P1400" t="s">
        <v>332</v>
      </c>
      <c r="Q1400">
        <v>2</v>
      </c>
      <c r="R1400" t="s">
        <v>876</v>
      </c>
      <c r="S1400" t="s">
        <v>1413</v>
      </c>
      <c r="T1400" t="s">
        <v>1928</v>
      </c>
      <c r="U1400" t="s">
        <v>88</v>
      </c>
      <c r="V1400" t="s">
        <v>2047</v>
      </c>
      <c r="W1400">
        <v>1877.96</v>
      </c>
      <c r="X1400">
        <v>89.96</v>
      </c>
      <c r="Y1400">
        <v>2</v>
      </c>
      <c r="Z1400" t="s">
        <v>2289</v>
      </c>
      <c r="AA1400" t="s">
        <v>2592</v>
      </c>
      <c r="AF1400" s="4"/>
      <c r="AG1400" s="4"/>
      <c r="AH1400" t="s">
        <v>69</v>
      </c>
      <c r="AI1400" t="s">
        <v>231</v>
      </c>
      <c r="AJ1400" t="s">
        <v>434</v>
      </c>
      <c r="AK1400" t="s">
        <v>991</v>
      </c>
      <c r="AL1400" t="s">
        <v>1524</v>
      </c>
      <c r="AM1400" t="s">
        <v>80</v>
      </c>
      <c r="AN1400" t="s">
        <v>1577</v>
      </c>
      <c r="AO1400" t="s">
        <v>69</v>
      </c>
      <c r="AP1400" t="s">
        <v>2360</v>
      </c>
    </row>
    <row r="1401" spans="1:42" x14ac:dyDescent="0.25">
      <c r="A1401">
        <v>978</v>
      </c>
      <c r="B1401">
        <v>235</v>
      </c>
      <c r="C1401" s="4">
        <v>44302</v>
      </c>
      <c r="D1401">
        <v>4</v>
      </c>
      <c r="E1401" t="s">
        <v>40</v>
      </c>
      <c r="F1401" t="s">
        <v>51</v>
      </c>
      <c r="G1401" t="s">
        <v>56</v>
      </c>
      <c r="H1401" t="s">
        <v>58</v>
      </c>
      <c r="I1401" s="4">
        <v>43737</v>
      </c>
      <c r="J1401">
        <v>3</v>
      </c>
      <c r="K1401" t="s">
        <v>59</v>
      </c>
      <c r="L1401" s="4">
        <v>43615</v>
      </c>
      <c r="M1401" s="4">
        <v>43830</v>
      </c>
      <c r="N1401">
        <v>2</v>
      </c>
      <c r="O1401" t="s">
        <v>170</v>
      </c>
      <c r="P1401" t="s">
        <v>332</v>
      </c>
      <c r="Q1401">
        <v>2</v>
      </c>
      <c r="R1401" t="s">
        <v>876</v>
      </c>
      <c r="S1401" t="s">
        <v>1413</v>
      </c>
      <c r="T1401" t="s">
        <v>1928</v>
      </c>
      <c r="U1401" t="s">
        <v>88</v>
      </c>
      <c r="V1401" t="s">
        <v>2047</v>
      </c>
      <c r="W1401">
        <v>1877.96</v>
      </c>
      <c r="X1401">
        <v>89.96</v>
      </c>
      <c r="Y1401">
        <v>2</v>
      </c>
      <c r="Z1401" t="s">
        <v>2289</v>
      </c>
      <c r="AA1401" t="s">
        <v>2592</v>
      </c>
      <c r="AF1401" s="4"/>
      <c r="AG1401" s="4"/>
      <c r="AH1401" t="s">
        <v>70</v>
      </c>
      <c r="AI1401" t="s">
        <v>232</v>
      </c>
      <c r="AJ1401" t="s">
        <v>394</v>
      </c>
      <c r="AK1401" t="s">
        <v>956</v>
      </c>
      <c r="AL1401" t="s">
        <v>1490</v>
      </c>
      <c r="AM1401" t="s">
        <v>80</v>
      </c>
      <c r="AN1401" t="s">
        <v>1517</v>
      </c>
      <c r="AO1401" t="s">
        <v>432</v>
      </c>
      <c r="AP1401" t="s">
        <v>2331</v>
      </c>
    </row>
    <row r="1402" spans="1:42" x14ac:dyDescent="0.25">
      <c r="A1402">
        <v>979</v>
      </c>
      <c r="B1402">
        <v>245</v>
      </c>
      <c r="C1402" s="4">
        <v>44302</v>
      </c>
      <c r="D1402">
        <v>2</v>
      </c>
      <c r="E1402" t="s">
        <v>38</v>
      </c>
      <c r="F1402" t="s">
        <v>49</v>
      </c>
      <c r="G1402" t="s">
        <v>56</v>
      </c>
      <c r="H1402" t="s">
        <v>57</v>
      </c>
      <c r="I1402" s="4">
        <v>43666</v>
      </c>
      <c r="J1402">
        <v>3</v>
      </c>
      <c r="K1402" t="s">
        <v>59</v>
      </c>
      <c r="L1402" s="4">
        <v>43615</v>
      </c>
      <c r="M1402" s="4">
        <v>43830</v>
      </c>
      <c r="N1402">
        <v>3</v>
      </c>
      <c r="O1402" t="s">
        <v>206</v>
      </c>
      <c r="P1402" t="s">
        <v>368</v>
      </c>
      <c r="Q1402">
        <v>3</v>
      </c>
      <c r="R1402" t="s">
        <v>877</v>
      </c>
      <c r="S1402" t="s">
        <v>1414</v>
      </c>
      <c r="T1402" t="s">
        <v>1929</v>
      </c>
      <c r="U1402" t="s">
        <v>2000</v>
      </c>
      <c r="V1402" t="s">
        <v>2056</v>
      </c>
      <c r="W1402">
        <v>292.95999999999998</v>
      </c>
      <c r="X1402">
        <v>79.94</v>
      </c>
      <c r="Y1402">
        <v>3</v>
      </c>
      <c r="Z1402" t="s">
        <v>2290</v>
      </c>
      <c r="AA1402" t="s">
        <v>2593</v>
      </c>
      <c r="AF1402" s="4"/>
      <c r="AG1402" s="4"/>
      <c r="AH1402" t="s">
        <v>67</v>
      </c>
      <c r="AI1402" t="s">
        <v>229</v>
      </c>
      <c r="AJ1402" t="s">
        <v>478</v>
      </c>
      <c r="AK1402" t="s">
        <v>1041</v>
      </c>
      <c r="AL1402" t="s">
        <v>1569</v>
      </c>
      <c r="AM1402" t="s">
        <v>67</v>
      </c>
      <c r="AN1402" t="s">
        <v>1548</v>
      </c>
      <c r="AO1402" t="s">
        <v>90</v>
      </c>
      <c r="AP1402" t="s">
        <v>2328</v>
      </c>
    </row>
    <row r="1403" spans="1:42" x14ac:dyDescent="0.25">
      <c r="A1403">
        <v>979</v>
      </c>
      <c r="B1403">
        <v>245</v>
      </c>
      <c r="C1403" s="4">
        <v>44302</v>
      </c>
      <c r="D1403">
        <v>2</v>
      </c>
      <c r="E1403" t="s">
        <v>38</v>
      </c>
      <c r="F1403" t="s">
        <v>49</v>
      </c>
      <c r="G1403" t="s">
        <v>56</v>
      </c>
      <c r="H1403" t="s">
        <v>57</v>
      </c>
      <c r="I1403" s="4">
        <v>43666</v>
      </c>
      <c r="J1403">
        <v>3</v>
      </c>
      <c r="K1403" t="s">
        <v>59</v>
      </c>
      <c r="L1403" s="4">
        <v>43615</v>
      </c>
      <c r="M1403" s="4">
        <v>43830</v>
      </c>
      <c r="N1403">
        <v>3</v>
      </c>
      <c r="O1403" t="s">
        <v>206</v>
      </c>
      <c r="P1403" t="s">
        <v>368</v>
      </c>
      <c r="Q1403">
        <v>3</v>
      </c>
      <c r="R1403" t="s">
        <v>877</v>
      </c>
      <c r="S1403" t="s">
        <v>1414</v>
      </c>
      <c r="T1403" t="s">
        <v>1929</v>
      </c>
      <c r="U1403" t="s">
        <v>2000</v>
      </c>
      <c r="V1403" t="s">
        <v>2056</v>
      </c>
      <c r="W1403">
        <v>292.95999999999998</v>
      </c>
      <c r="X1403">
        <v>79.94</v>
      </c>
      <c r="Y1403">
        <v>3</v>
      </c>
      <c r="Z1403" t="s">
        <v>2290</v>
      </c>
      <c r="AA1403" t="s">
        <v>2593</v>
      </c>
      <c r="AF1403" s="4"/>
      <c r="AG1403" s="4"/>
      <c r="AH1403" t="s">
        <v>78</v>
      </c>
      <c r="AI1403" t="s">
        <v>240</v>
      </c>
      <c r="AJ1403" t="s">
        <v>904</v>
      </c>
      <c r="AK1403" t="s">
        <v>1191</v>
      </c>
      <c r="AL1403" t="s">
        <v>1490</v>
      </c>
      <c r="AM1403" t="s">
        <v>69</v>
      </c>
      <c r="AN1403" t="s">
        <v>1548</v>
      </c>
      <c r="AO1403" t="s">
        <v>469</v>
      </c>
      <c r="AP1403" t="s">
        <v>2339</v>
      </c>
    </row>
    <row r="1404" spans="1:42" x14ac:dyDescent="0.25">
      <c r="A1404">
        <v>979</v>
      </c>
      <c r="B1404">
        <v>245</v>
      </c>
      <c r="C1404" s="4">
        <v>44302</v>
      </c>
      <c r="D1404">
        <v>2</v>
      </c>
      <c r="E1404" t="s">
        <v>38</v>
      </c>
      <c r="F1404" t="s">
        <v>49</v>
      </c>
      <c r="G1404" t="s">
        <v>56</v>
      </c>
      <c r="H1404" t="s">
        <v>57</v>
      </c>
      <c r="I1404" s="4">
        <v>43666</v>
      </c>
      <c r="J1404">
        <v>3</v>
      </c>
      <c r="K1404" t="s">
        <v>59</v>
      </c>
      <c r="L1404" s="4">
        <v>43615</v>
      </c>
      <c r="M1404" s="4">
        <v>43830</v>
      </c>
      <c r="N1404">
        <v>3</v>
      </c>
      <c r="O1404" t="s">
        <v>206</v>
      </c>
      <c r="P1404" t="s">
        <v>368</v>
      </c>
      <c r="Q1404">
        <v>3</v>
      </c>
      <c r="R1404" t="s">
        <v>877</v>
      </c>
      <c r="S1404" t="s">
        <v>1414</v>
      </c>
      <c r="T1404" t="s">
        <v>1929</v>
      </c>
      <c r="U1404" t="s">
        <v>2000</v>
      </c>
      <c r="V1404" t="s">
        <v>2056</v>
      </c>
      <c r="W1404">
        <v>292.95999999999998</v>
      </c>
      <c r="X1404">
        <v>79.94</v>
      </c>
      <c r="Y1404">
        <v>3</v>
      </c>
      <c r="Z1404" t="s">
        <v>2290</v>
      </c>
      <c r="AA1404" t="s">
        <v>2593</v>
      </c>
      <c r="AF1404" s="4"/>
      <c r="AG1404" s="4"/>
      <c r="AH1404" t="s">
        <v>90</v>
      </c>
      <c r="AI1404" t="s">
        <v>252</v>
      </c>
      <c r="AJ1404" t="s">
        <v>907</v>
      </c>
      <c r="AK1404" t="s">
        <v>1443</v>
      </c>
      <c r="AL1404" t="s">
        <v>1956</v>
      </c>
      <c r="AM1404" t="s">
        <v>80</v>
      </c>
      <c r="AN1404" t="s">
        <v>1562</v>
      </c>
      <c r="AO1404" t="s">
        <v>645</v>
      </c>
      <c r="AP1404" t="s">
        <v>2347</v>
      </c>
    </row>
    <row r="1405" spans="1:42" x14ac:dyDescent="0.25">
      <c r="A1405">
        <v>980</v>
      </c>
      <c r="B1405">
        <v>297</v>
      </c>
      <c r="C1405" s="4">
        <v>44302</v>
      </c>
      <c r="D1405">
        <v>3</v>
      </c>
      <c r="E1405" t="s">
        <v>34</v>
      </c>
      <c r="F1405" t="s">
        <v>45</v>
      </c>
      <c r="G1405" t="s">
        <v>55</v>
      </c>
      <c r="H1405" t="s">
        <v>58</v>
      </c>
      <c r="I1405" s="4">
        <v>43628</v>
      </c>
      <c r="J1405">
        <v>3</v>
      </c>
      <c r="K1405" t="s">
        <v>59</v>
      </c>
      <c r="L1405" s="4">
        <v>43615</v>
      </c>
      <c r="M1405" s="4">
        <v>43830</v>
      </c>
      <c r="N1405">
        <v>1</v>
      </c>
      <c r="O1405" t="s">
        <v>69</v>
      </c>
      <c r="P1405" t="s">
        <v>231</v>
      </c>
      <c r="Q1405">
        <v>1</v>
      </c>
      <c r="R1405" t="s">
        <v>393</v>
      </c>
      <c r="S1405" t="s">
        <v>955</v>
      </c>
      <c r="T1405" t="s">
        <v>1489</v>
      </c>
      <c r="U1405" t="s">
        <v>69</v>
      </c>
      <c r="V1405" t="s">
        <v>1577</v>
      </c>
      <c r="W1405">
        <v>28.95</v>
      </c>
      <c r="X1405">
        <v>24.99</v>
      </c>
      <c r="Y1405">
        <v>1</v>
      </c>
      <c r="Z1405" t="s">
        <v>78</v>
      </c>
      <c r="AA1405" t="s">
        <v>2330</v>
      </c>
      <c r="AF1405" s="4"/>
      <c r="AG1405" s="4"/>
      <c r="AH1405" t="s">
        <v>69</v>
      </c>
      <c r="AI1405" t="s">
        <v>231</v>
      </c>
      <c r="AJ1405" t="s">
        <v>393</v>
      </c>
      <c r="AK1405" t="s">
        <v>955</v>
      </c>
      <c r="AL1405" t="s">
        <v>1489</v>
      </c>
      <c r="AM1405" t="s">
        <v>69</v>
      </c>
      <c r="AN1405" t="s">
        <v>1577</v>
      </c>
      <c r="AO1405" t="s">
        <v>78</v>
      </c>
      <c r="AP1405" t="s">
        <v>2330</v>
      </c>
    </row>
    <row r="1406" spans="1:42" x14ac:dyDescent="0.25">
      <c r="A1406">
        <v>981</v>
      </c>
      <c r="B1406">
        <v>395</v>
      </c>
      <c r="C1406" s="4">
        <v>44302</v>
      </c>
      <c r="D1406">
        <v>11</v>
      </c>
      <c r="E1406" t="s">
        <v>37</v>
      </c>
      <c r="F1406" t="s">
        <v>48</v>
      </c>
      <c r="G1406" t="s">
        <v>55</v>
      </c>
      <c r="H1406" t="s">
        <v>58</v>
      </c>
      <c r="I1406" s="4">
        <v>44002</v>
      </c>
      <c r="J1406">
        <v>8</v>
      </c>
      <c r="K1406" t="s">
        <v>60</v>
      </c>
      <c r="L1406" s="4">
        <v>44000</v>
      </c>
      <c r="M1406" s="4">
        <v>44073</v>
      </c>
      <c r="N1406">
        <v>1</v>
      </c>
      <c r="O1406" t="s">
        <v>69</v>
      </c>
      <c r="P1406" t="s">
        <v>231</v>
      </c>
      <c r="Q1406">
        <v>1</v>
      </c>
      <c r="R1406" t="s">
        <v>565</v>
      </c>
      <c r="S1406" t="s">
        <v>1125</v>
      </c>
      <c r="T1406" t="s">
        <v>1648</v>
      </c>
      <c r="U1406" t="s">
        <v>80</v>
      </c>
      <c r="V1406" t="s">
        <v>1577</v>
      </c>
      <c r="W1406">
        <v>1010</v>
      </c>
      <c r="X1406">
        <v>49.98</v>
      </c>
      <c r="Y1406">
        <v>1</v>
      </c>
      <c r="Z1406" t="s">
        <v>78</v>
      </c>
      <c r="AA1406" t="s">
        <v>2330</v>
      </c>
      <c r="AF1406" s="4"/>
      <c r="AG1406" s="4"/>
      <c r="AH1406" t="s">
        <v>69</v>
      </c>
      <c r="AI1406" t="s">
        <v>231</v>
      </c>
      <c r="AJ1406" t="s">
        <v>565</v>
      </c>
      <c r="AK1406" t="s">
        <v>1125</v>
      </c>
      <c r="AL1406" t="s">
        <v>1648</v>
      </c>
      <c r="AM1406" t="s">
        <v>80</v>
      </c>
      <c r="AN1406" t="s">
        <v>1577</v>
      </c>
      <c r="AO1406" t="s">
        <v>78</v>
      </c>
      <c r="AP1406" t="s">
        <v>2330</v>
      </c>
    </row>
    <row r="1407" spans="1:42" x14ac:dyDescent="0.25">
      <c r="A1407">
        <v>982</v>
      </c>
      <c r="B1407">
        <v>212</v>
      </c>
      <c r="C1407" s="4">
        <v>44304</v>
      </c>
      <c r="D1407">
        <v>9</v>
      </c>
      <c r="E1407" t="s">
        <v>41</v>
      </c>
      <c r="F1407" t="s">
        <v>52</v>
      </c>
      <c r="G1407" t="s">
        <v>56</v>
      </c>
      <c r="H1407" t="s">
        <v>58</v>
      </c>
      <c r="I1407" s="4">
        <v>44227</v>
      </c>
      <c r="J1407">
        <v>5</v>
      </c>
      <c r="L1407" s="4"/>
      <c r="M1407" s="4"/>
      <c r="N1407">
        <v>1</v>
      </c>
      <c r="O1407" t="s">
        <v>69</v>
      </c>
      <c r="P1407" t="s">
        <v>231</v>
      </c>
      <c r="Q1407">
        <v>1</v>
      </c>
      <c r="R1407" t="s">
        <v>878</v>
      </c>
      <c r="S1407" t="s">
        <v>1415</v>
      </c>
      <c r="T1407" t="s">
        <v>1930</v>
      </c>
      <c r="U1407" t="s">
        <v>69</v>
      </c>
      <c r="V1407" t="s">
        <v>1577</v>
      </c>
      <c r="W1407">
        <v>45.99</v>
      </c>
      <c r="X1407">
        <v>24.99</v>
      </c>
      <c r="Y1407">
        <v>1</v>
      </c>
      <c r="Z1407" t="s">
        <v>69</v>
      </c>
      <c r="AA1407" t="s">
        <v>2360</v>
      </c>
      <c r="AF1407" s="4"/>
      <c r="AG1407" s="4"/>
      <c r="AH1407" t="s">
        <v>69</v>
      </c>
      <c r="AI1407" t="s">
        <v>231</v>
      </c>
      <c r="AJ1407" t="s">
        <v>878</v>
      </c>
      <c r="AK1407" t="s">
        <v>1415</v>
      </c>
      <c r="AL1407" t="s">
        <v>1930</v>
      </c>
      <c r="AM1407" t="s">
        <v>69</v>
      </c>
      <c r="AN1407" t="s">
        <v>1577</v>
      </c>
      <c r="AO1407" t="s">
        <v>69</v>
      </c>
      <c r="AP1407" t="s">
        <v>2360</v>
      </c>
    </row>
    <row r="1408" spans="1:42" x14ac:dyDescent="0.25">
      <c r="A1408">
        <v>983</v>
      </c>
      <c r="B1408">
        <v>328</v>
      </c>
      <c r="C1408" s="4">
        <v>44306</v>
      </c>
      <c r="D1408">
        <v>4</v>
      </c>
      <c r="E1408" t="s">
        <v>40</v>
      </c>
      <c r="F1408" t="s">
        <v>51</v>
      </c>
      <c r="G1408" t="s">
        <v>55</v>
      </c>
      <c r="H1408" t="s">
        <v>58</v>
      </c>
      <c r="I1408" s="4">
        <v>44126</v>
      </c>
      <c r="J1408">
        <v>10</v>
      </c>
      <c r="K1408" t="s">
        <v>61</v>
      </c>
      <c r="L1408" s="4">
        <v>44055</v>
      </c>
      <c r="M1408" s="4">
        <v>44196</v>
      </c>
      <c r="N1408">
        <v>1</v>
      </c>
      <c r="O1408" t="s">
        <v>207</v>
      </c>
      <c r="P1408" t="s">
        <v>369</v>
      </c>
      <c r="Q1408">
        <v>2</v>
      </c>
      <c r="R1408" t="s">
        <v>879</v>
      </c>
      <c r="S1408" t="s">
        <v>1416</v>
      </c>
      <c r="T1408" t="s">
        <v>1931</v>
      </c>
      <c r="U1408" t="s">
        <v>2015</v>
      </c>
      <c r="V1408" t="s">
        <v>2063</v>
      </c>
      <c r="W1408">
        <v>3627.9</v>
      </c>
      <c r="X1408">
        <v>249.9</v>
      </c>
      <c r="Y1408">
        <v>2</v>
      </c>
      <c r="Z1408" t="s">
        <v>2291</v>
      </c>
      <c r="AA1408" t="s">
        <v>2594</v>
      </c>
      <c r="AF1408" s="4"/>
      <c r="AG1408" s="4"/>
      <c r="AH1408" t="s">
        <v>69</v>
      </c>
      <c r="AI1408" t="s">
        <v>231</v>
      </c>
      <c r="AJ1408" t="s">
        <v>492</v>
      </c>
      <c r="AK1408" t="s">
        <v>1055</v>
      </c>
      <c r="AL1408" t="s">
        <v>1584</v>
      </c>
      <c r="AM1408" t="s">
        <v>67</v>
      </c>
      <c r="AN1408" t="s">
        <v>1577</v>
      </c>
      <c r="AO1408" t="s">
        <v>78</v>
      </c>
      <c r="AP1408" t="s">
        <v>2330</v>
      </c>
    </row>
    <row r="1409" spans="1:42" x14ac:dyDescent="0.25">
      <c r="A1409">
        <v>983</v>
      </c>
      <c r="B1409">
        <v>328</v>
      </c>
      <c r="C1409" s="4">
        <v>44306</v>
      </c>
      <c r="D1409">
        <v>4</v>
      </c>
      <c r="E1409" t="s">
        <v>40</v>
      </c>
      <c r="F1409" t="s">
        <v>51</v>
      </c>
      <c r="G1409" t="s">
        <v>55</v>
      </c>
      <c r="H1409" t="s">
        <v>58</v>
      </c>
      <c r="I1409" s="4">
        <v>44126</v>
      </c>
      <c r="J1409">
        <v>10</v>
      </c>
      <c r="K1409" t="s">
        <v>61</v>
      </c>
      <c r="L1409" s="4">
        <v>44055</v>
      </c>
      <c r="M1409" s="4">
        <v>44196</v>
      </c>
      <c r="N1409">
        <v>1</v>
      </c>
      <c r="O1409" t="s">
        <v>207</v>
      </c>
      <c r="P1409" t="s">
        <v>369</v>
      </c>
      <c r="Q1409">
        <v>2</v>
      </c>
      <c r="R1409" t="s">
        <v>879</v>
      </c>
      <c r="S1409" t="s">
        <v>1416</v>
      </c>
      <c r="T1409" t="s">
        <v>1931</v>
      </c>
      <c r="U1409" t="s">
        <v>2015</v>
      </c>
      <c r="V1409" t="s">
        <v>2063</v>
      </c>
      <c r="W1409">
        <v>3627.9</v>
      </c>
      <c r="X1409">
        <v>249.9</v>
      </c>
      <c r="Y1409">
        <v>2</v>
      </c>
      <c r="Z1409" t="s">
        <v>2291</v>
      </c>
      <c r="AA1409" t="s">
        <v>2594</v>
      </c>
      <c r="AF1409" s="4"/>
      <c r="AG1409" s="4"/>
      <c r="AH1409" t="s">
        <v>69</v>
      </c>
      <c r="AI1409" t="s">
        <v>231</v>
      </c>
      <c r="AJ1409" t="s">
        <v>492</v>
      </c>
      <c r="AK1409" t="s">
        <v>1055</v>
      </c>
      <c r="AL1409" t="s">
        <v>1584</v>
      </c>
      <c r="AM1409" t="s">
        <v>67</v>
      </c>
      <c r="AN1409" t="s">
        <v>1577</v>
      </c>
      <c r="AO1409" t="s">
        <v>78</v>
      </c>
      <c r="AP1409" t="s">
        <v>2330</v>
      </c>
    </row>
    <row r="1410" spans="1:42" x14ac:dyDescent="0.25">
      <c r="A1410">
        <v>983</v>
      </c>
      <c r="B1410">
        <v>328</v>
      </c>
      <c r="C1410" s="4">
        <v>44306</v>
      </c>
      <c r="D1410">
        <v>4</v>
      </c>
      <c r="E1410" t="s">
        <v>40</v>
      </c>
      <c r="F1410" t="s">
        <v>51</v>
      </c>
      <c r="G1410" t="s">
        <v>55</v>
      </c>
      <c r="H1410" t="s">
        <v>58</v>
      </c>
      <c r="I1410" s="4">
        <v>44126</v>
      </c>
      <c r="J1410">
        <v>10</v>
      </c>
      <c r="K1410" t="s">
        <v>61</v>
      </c>
      <c r="L1410" s="4">
        <v>44055</v>
      </c>
      <c r="M1410" s="4">
        <v>44196</v>
      </c>
      <c r="N1410">
        <v>1</v>
      </c>
      <c r="O1410" t="s">
        <v>207</v>
      </c>
      <c r="P1410" t="s">
        <v>369</v>
      </c>
      <c r="Q1410">
        <v>2</v>
      </c>
      <c r="R1410" t="s">
        <v>879</v>
      </c>
      <c r="S1410" t="s">
        <v>1416</v>
      </c>
      <c r="T1410" t="s">
        <v>1931</v>
      </c>
      <c r="U1410" t="s">
        <v>2015</v>
      </c>
      <c r="V1410" t="s">
        <v>2063</v>
      </c>
      <c r="W1410">
        <v>3627.9</v>
      </c>
      <c r="X1410">
        <v>249.9</v>
      </c>
      <c r="Y1410">
        <v>2</v>
      </c>
      <c r="Z1410" t="s">
        <v>2291</v>
      </c>
      <c r="AA1410" t="s">
        <v>2594</v>
      </c>
      <c r="AF1410" s="4"/>
      <c r="AG1410" s="4"/>
      <c r="AH1410" t="s">
        <v>69</v>
      </c>
      <c r="AI1410" t="s">
        <v>231</v>
      </c>
      <c r="AJ1410" t="s">
        <v>878</v>
      </c>
      <c r="AK1410" t="s">
        <v>1415</v>
      </c>
      <c r="AL1410" t="s">
        <v>1930</v>
      </c>
      <c r="AM1410" t="s">
        <v>80</v>
      </c>
      <c r="AN1410" t="s">
        <v>1577</v>
      </c>
      <c r="AO1410" t="s">
        <v>69</v>
      </c>
      <c r="AP1410" t="s">
        <v>2360</v>
      </c>
    </row>
    <row r="1411" spans="1:42" x14ac:dyDescent="0.25">
      <c r="A1411">
        <v>983</v>
      </c>
      <c r="B1411">
        <v>328</v>
      </c>
      <c r="C1411" s="4">
        <v>44306</v>
      </c>
      <c r="D1411">
        <v>4</v>
      </c>
      <c r="E1411" t="s">
        <v>40</v>
      </c>
      <c r="F1411" t="s">
        <v>51</v>
      </c>
      <c r="G1411" t="s">
        <v>55</v>
      </c>
      <c r="H1411" t="s">
        <v>58</v>
      </c>
      <c r="I1411" s="4">
        <v>44126</v>
      </c>
      <c r="J1411">
        <v>10</v>
      </c>
      <c r="K1411" t="s">
        <v>61</v>
      </c>
      <c r="L1411" s="4">
        <v>44055</v>
      </c>
      <c r="M1411" s="4">
        <v>44196</v>
      </c>
      <c r="N1411">
        <v>1</v>
      </c>
      <c r="O1411" t="s">
        <v>207</v>
      </c>
      <c r="P1411" t="s">
        <v>369</v>
      </c>
      <c r="Q1411">
        <v>2</v>
      </c>
      <c r="R1411" t="s">
        <v>879</v>
      </c>
      <c r="S1411" t="s">
        <v>1416</v>
      </c>
      <c r="T1411" t="s">
        <v>1931</v>
      </c>
      <c r="U1411" t="s">
        <v>2015</v>
      </c>
      <c r="V1411" t="s">
        <v>2063</v>
      </c>
      <c r="W1411">
        <v>3627.9</v>
      </c>
      <c r="X1411">
        <v>249.9</v>
      </c>
      <c r="Y1411">
        <v>2</v>
      </c>
      <c r="Z1411" t="s">
        <v>2291</v>
      </c>
      <c r="AA1411" t="s">
        <v>2594</v>
      </c>
      <c r="AF1411" s="4"/>
      <c r="AG1411" s="4"/>
      <c r="AH1411" t="s">
        <v>69</v>
      </c>
      <c r="AI1411" t="s">
        <v>231</v>
      </c>
      <c r="AJ1411" t="s">
        <v>878</v>
      </c>
      <c r="AK1411" t="s">
        <v>1415</v>
      </c>
      <c r="AL1411" t="s">
        <v>1930</v>
      </c>
      <c r="AM1411" t="s">
        <v>80</v>
      </c>
      <c r="AN1411" t="s">
        <v>1577</v>
      </c>
      <c r="AO1411" t="s">
        <v>69</v>
      </c>
      <c r="AP1411" t="s">
        <v>2360</v>
      </c>
    </row>
    <row r="1412" spans="1:42" x14ac:dyDescent="0.25">
      <c r="A1412">
        <v>984</v>
      </c>
      <c r="B1412">
        <v>177</v>
      </c>
      <c r="C1412" s="4">
        <v>44307</v>
      </c>
      <c r="D1412">
        <v>7</v>
      </c>
      <c r="E1412" t="s">
        <v>35</v>
      </c>
      <c r="F1412" t="s">
        <v>46</v>
      </c>
      <c r="G1412" t="s">
        <v>55</v>
      </c>
      <c r="H1412" t="s">
        <v>58</v>
      </c>
      <c r="I1412" s="4">
        <v>44228</v>
      </c>
      <c r="J1412">
        <v>11</v>
      </c>
      <c r="K1412" t="s">
        <v>60</v>
      </c>
      <c r="L1412" s="4">
        <v>44148</v>
      </c>
      <c r="M1412" s="4">
        <v>44265</v>
      </c>
      <c r="N1412">
        <v>1</v>
      </c>
      <c r="O1412" t="s">
        <v>67</v>
      </c>
      <c r="P1412" t="s">
        <v>229</v>
      </c>
      <c r="Q1412">
        <v>1</v>
      </c>
      <c r="R1412" t="s">
        <v>439</v>
      </c>
      <c r="S1412" t="s">
        <v>1001</v>
      </c>
      <c r="T1412" t="s">
        <v>1533</v>
      </c>
      <c r="U1412" t="s">
        <v>67</v>
      </c>
      <c r="V1412" t="s">
        <v>1548</v>
      </c>
      <c r="W1412">
        <v>179.97</v>
      </c>
      <c r="X1412">
        <v>44.97</v>
      </c>
      <c r="Y1412">
        <v>1</v>
      </c>
      <c r="Z1412" t="s">
        <v>84</v>
      </c>
      <c r="AA1412" t="s">
        <v>2366</v>
      </c>
      <c r="AF1412" s="4"/>
      <c r="AG1412" s="4"/>
      <c r="AH1412" t="s">
        <v>67</v>
      </c>
      <c r="AI1412" t="s">
        <v>229</v>
      </c>
      <c r="AJ1412" t="s">
        <v>439</v>
      </c>
      <c r="AK1412" t="s">
        <v>1001</v>
      </c>
      <c r="AL1412" t="s">
        <v>1533</v>
      </c>
      <c r="AM1412" t="s">
        <v>67</v>
      </c>
      <c r="AN1412" t="s">
        <v>1548</v>
      </c>
      <c r="AO1412" t="s">
        <v>84</v>
      </c>
      <c r="AP1412" t="s">
        <v>2366</v>
      </c>
    </row>
    <row r="1413" spans="1:42" x14ac:dyDescent="0.25">
      <c r="A1413">
        <v>985</v>
      </c>
      <c r="B1413">
        <v>260</v>
      </c>
      <c r="C1413" s="4">
        <v>44307</v>
      </c>
      <c r="D1413">
        <v>10</v>
      </c>
      <c r="E1413" t="s">
        <v>42</v>
      </c>
      <c r="F1413" t="s">
        <v>53</v>
      </c>
      <c r="G1413" t="s">
        <v>56</v>
      </c>
      <c r="H1413" t="s">
        <v>58</v>
      </c>
      <c r="I1413" s="4">
        <v>44038</v>
      </c>
      <c r="J1413">
        <v>9</v>
      </c>
      <c r="K1413" t="s">
        <v>59</v>
      </c>
      <c r="L1413" s="4">
        <v>43952</v>
      </c>
      <c r="M1413" s="4">
        <v>44075</v>
      </c>
      <c r="N1413">
        <v>2</v>
      </c>
      <c r="O1413" t="s">
        <v>195</v>
      </c>
      <c r="P1413" t="s">
        <v>357</v>
      </c>
      <c r="Q1413">
        <v>3</v>
      </c>
      <c r="R1413" t="s">
        <v>880</v>
      </c>
      <c r="S1413" t="s">
        <v>1417</v>
      </c>
      <c r="T1413" t="s">
        <v>1932</v>
      </c>
      <c r="U1413" t="s">
        <v>2000</v>
      </c>
      <c r="V1413" t="s">
        <v>2061</v>
      </c>
      <c r="W1413">
        <v>131.94</v>
      </c>
      <c r="X1413">
        <v>99.94</v>
      </c>
      <c r="Y1413">
        <v>2</v>
      </c>
      <c r="Z1413" t="s">
        <v>2292</v>
      </c>
      <c r="AA1413" t="s">
        <v>2595</v>
      </c>
      <c r="AF1413" s="4"/>
      <c r="AG1413" s="4"/>
      <c r="AH1413" t="s">
        <v>80</v>
      </c>
      <c r="AI1413" t="s">
        <v>242</v>
      </c>
      <c r="AJ1413" t="s">
        <v>912</v>
      </c>
      <c r="AK1413" t="s">
        <v>984</v>
      </c>
      <c r="AL1413" t="s">
        <v>1961</v>
      </c>
      <c r="AM1413" t="s">
        <v>67</v>
      </c>
      <c r="AN1413" t="s">
        <v>1548</v>
      </c>
      <c r="AO1413" t="s">
        <v>69</v>
      </c>
      <c r="AP1413" t="s">
        <v>2360</v>
      </c>
    </row>
    <row r="1414" spans="1:42" x14ac:dyDescent="0.25">
      <c r="A1414">
        <v>985</v>
      </c>
      <c r="B1414">
        <v>260</v>
      </c>
      <c r="C1414" s="4">
        <v>44307</v>
      </c>
      <c r="D1414">
        <v>10</v>
      </c>
      <c r="E1414" t="s">
        <v>42</v>
      </c>
      <c r="F1414" t="s">
        <v>53</v>
      </c>
      <c r="G1414" t="s">
        <v>56</v>
      </c>
      <c r="H1414" t="s">
        <v>58</v>
      </c>
      <c r="I1414" s="4">
        <v>44038</v>
      </c>
      <c r="J1414">
        <v>9</v>
      </c>
      <c r="K1414" t="s">
        <v>59</v>
      </c>
      <c r="L1414" s="4">
        <v>43952</v>
      </c>
      <c r="M1414" s="4">
        <v>44075</v>
      </c>
      <c r="N1414">
        <v>2</v>
      </c>
      <c r="O1414" t="s">
        <v>195</v>
      </c>
      <c r="P1414" t="s">
        <v>357</v>
      </c>
      <c r="Q1414">
        <v>3</v>
      </c>
      <c r="R1414" t="s">
        <v>880</v>
      </c>
      <c r="S1414" t="s">
        <v>1417</v>
      </c>
      <c r="T1414" t="s">
        <v>1932</v>
      </c>
      <c r="U1414" t="s">
        <v>2000</v>
      </c>
      <c r="V1414" t="s">
        <v>2061</v>
      </c>
      <c r="W1414">
        <v>131.94</v>
      </c>
      <c r="X1414">
        <v>99.94</v>
      </c>
      <c r="Y1414">
        <v>2</v>
      </c>
      <c r="Z1414" t="s">
        <v>2292</v>
      </c>
      <c r="AA1414" t="s">
        <v>2595</v>
      </c>
      <c r="AF1414" s="4"/>
      <c r="AG1414" s="4"/>
      <c r="AH1414" t="s">
        <v>86</v>
      </c>
      <c r="AI1414" t="s">
        <v>248</v>
      </c>
      <c r="AJ1414" t="s">
        <v>443</v>
      </c>
      <c r="AK1414" t="s">
        <v>1005</v>
      </c>
      <c r="AL1414" t="s">
        <v>1513</v>
      </c>
      <c r="AM1414" t="s">
        <v>69</v>
      </c>
      <c r="AN1414" t="s">
        <v>1577</v>
      </c>
      <c r="AO1414" t="s">
        <v>549</v>
      </c>
      <c r="AP1414" t="s">
        <v>2362</v>
      </c>
    </row>
    <row r="1415" spans="1:42" x14ac:dyDescent="0.25">
      <c r="A1415">
        <v>985</v>
      </c>
      <c r="B1415">
        <v>260</v>
      </c>
      <c r="C1415" s="4">
        <v>44307</v>
      </c>
      <c r="D1415">
        <v>10</v>
      </c>
      <c r="E1415" t="s">
        <v>42</v>
      </c>
      <c r="F1415" t="s">
        <v>53</v>
      </c>
      <c r="G1415" t="s">
        <v>56</v>
      </c>
      <c r="H1415" t="s">
        <v>58</v>
      </c>
      <c r="I1415" s="4">
        <v>44038</v>
      </c>
      <c r="J1415">
        <v>9</v>
      </c>
      <c r="K1415" t="s">
        <v>59</v>
      </c>
      <c r="L1415" s="4">
        <v>43952</v>
      </c>
      <c r="M1415" s="4">
        <v>44075</v>
      </c>
      <c r="N1415">
        <v>2</v>
      </c>
      <c r="O1415" t="s">
        <v>195</v>
      </c>
      <c r="P1415" t="s">
        <v>357</v>
      </c>
      <c r="Q1415">
        <v>3</v>
      </c>
      <c r="R1415" t="s">
        <v>880</v>
      </c>
      <c r="S1415" t="s">
        <v>1417</v>
      </c>
      <c r="T1415" t="s">
        <v>1932</v>
      </c>
      <c r="U1415" t="s">
        <v>2000</v>
      </c>
      <c r="V1415" t="s">
        <v>2061</v>
      </c>
      <c r="W1415">
        <v>131.94</v>
      </c>
      <c r="X1415">
        <v>99.94</v>
      </c>
      <c r="Y1415">
        <v>2</v>
      </c>
      <c r="Z1415" t="s">
        <v>2292</v>
      </c>
      <c r="AA1415" t="s">
        <v>2595</v>
      </c>
      <c r="AF1415" s="4"/>
      <c r="AG1415" s="4"/>
      <c r="AH1415" t="s">
        <v>80</v>
      </c>
      <c r="AI1415" t="s">
        <v>242</v>
      </c>
      <c r="AJ1415" t="s">
        <v>507</v>
      </c>
      <c r="AK1415" t="s">
        <v>1070</v>
      </c>
      <c r="AL1415" t="s">
        <v>1597</v>
      </c>
      <c r="AM1415" t="s">
        <v>80</v>
      </c>
      <c r="AN1415" t="s">
        <v>1548</v>
      </c>
      <c r="AO1415" t="s">
        <v>69</v>
      </c>
      <c r="AP1415" t="s">
        <v>2360</v>
      </c>
    </row>
    <row r="1416" spans="1:42" x14ac:dyDescent="0.25">
      <c r="A1416">
        <v>986</v>
      </c>
      <c r="B1416">
        <v>229</v>
      </c>
      <c r="C1416" s="4">
        <v>44308</v>
      </c>
      <c r="D1416">
        <v>1</v>
      </c>
      <c r="E1416" t="s">
        <v>39</v>
      </c>
      <c r="F1416" t="s">
        <v>50</v>
      </c>
      <c r="G1416" t="s">
        <v>56</v>
      </c>
      <c r="H1416" t="s">
        <v>57</v>
      </c>
      <c r="I1416" s="4">
        <v>44170</v>
      </c>
      <c r="J1416">
        <v>11</v>
      </c>
      <c r="K1416" t="s">
        <v>60</v>
      </c>
      <c r="L1416" s="4">
        <v>44148</v>
      </c>
      <c r="M1416" s="4">
        <v>44265</v>
      </c>
      <c r="N1416">
        <v>1</v>
      </c>
      <c r="O1416" t="s">
        <v>67</v>
      </c>
      <c r="P1416" t="s">
        <v>229</v>
      </c>
      <c r="Q1416">
        <v>1</v>
      </c>
      <c r="R1416" t="s">
        <v>439</v>
      </c>
      <c r="S1416" t="s">
        <v>1001</v>
      </c>
      <c r="T1416" t="s">
        <v>1533</v>
      </c>
      <c r="U1416" t="s">
        <v>80</v>
      </c>
      <c r="V1416" t="s">
        <v>1562</v>
      </c>
      <c r="W1416">
        <v>119.98</v>
      </c>
      <c r="X1416">
        <v>19.98</v>
      </c>
      <c r="Y1416">
        <v>1</v>
      </c>
      <c r="Z1416" t="s">
        <v>84</v>
      </c>
      <c r="AA1416" t="s">
        <v>2366</v>
      </c>
      <c r="AF1416" s="4"/>
      <c r="AG1416" s="4"/>
      <c r="AH1416" t="s">
        <v>67</v>
      </c>
      <c r="AI1416" t="s">
        <v>229</v>
      </c>
      <c r="AJ1416" t="s">
        <v>439</v>
      </c>
      <c r="AK1416" t="s">
        <v>1001</v>
      </c>
      <c r="AL1416" t="s">
        <v>1533</v>
      </c>
      <c r="AM1416" t="s">
        <v>80</v>
      </c>
      <c r="AN1416" t="s">
        <v>1562</v>
      </c>
      <c r="AO1416" t="s">
        <v>84</v>
      </c>
      <c r="AP1416" t="s">
        <v>2366</v>
      </c>
    </row>
    <row r="1417" spans="1:42" x14ac:dyDescent="0.25">
      <c r="A1417">
        <v>987</v>
      </c>
      <c r="B1417">
        <v>282</v>
      </c>
      <c r="C1417" s="4">
        <v>44308</v>
      </c>
      <c r="D1417">
        <v>9</v>
      </c>
      <c r="E1417" t="s">
        <v>41</v>
      </c>
      <c r="F1417" t="s">
        <v>52</v>
      </c>
      <c r="G1417" t="s">
        <v>55</v>
      </c>
      <c r="H1417" t="s">
        <v>58</v>
      </c>
      <c r="I1417" s="4">
        <v>43550</v>
      </c>
      <c r="J1417">
        <v>2</v>
      </c>
      <c r="L1417" s="4"/>
      <c r="M1417" s="4"/>
      <c r="N1417">
        <v>1</v>
      </c>
      <c r="O1417" t="s">
        <v>69</v>
      </c>
      <c r="P1417" t="s">
        <v>231</v>
      </c>
      <c r="Q1417">
        <v>1</v>
      </c>
      <c r="R1417" t="s">
        <v>78</v>
      </c>
      <c r="S1417" t="s">
        <v>1238</v>
      </c>
      <c r="T1417" t="s">
        <v>1533</v>
      </c>
      <c r="U1417" t="s">
        <v>80</v>
      </c>
      <c r="V1417" t="s">
        <v>1577</v>
      </c>
      <c r="W1417">
        <v>119.98</v>
      </c>
      <c r="X1417">
        <v>49.98</v>
      </c>
      <c r="Y1417">
        <v>1</v>
      </c>
      <c r="Z1417" t="s">
        <v>69</v>
      </c>
      <c r="AA1417" t="s">
        <v>2360</v>
      </c>
      <c r="AF1417" s="4"/>
      <c r="AG1417" s="4"/>
      <c r="AH1417" t="s">
        <v>69</v>
      </c>
      <c r="AI1417" t="s">
        <v>231</v>
      </c>
      <c r="AJ1417" t="s">
        <v>78</v>
      </c>
      <c r="AK1417" t="s">
        <v>1238</v>
      </c>
      <c r="AL1417" t="s">
        <v>1533</v>
      </c>
      <c r="AM1417" t="s">
        <v>80</v>
      </c>
      <c r="AN1417" t="s">
        <v>1577</v>
      </c>
      <c r="AO1417" t="s">
        <v>69</v>
      </c>
      <c r="AP1417" t="s">
        <v>2360</v>
      </c>
    </row>
    <row r="1418" spans="1:42" x14ac:dyDescent="0.25">
      <c r="A1418">
        <v>988</v>
      </c>
      <c r="B1418">
        <v>366</v>
      </c>
      <c r="C1418" s="4">
        <v>44308</v>
      </c>
      <c r="D1418">
        <v>10</v>
      </c>
      <c r="E1418" t="s">
        <v>42</v>
      </c>
      <c r="F1418" t="s">
        <v>53</v>
      </c>
      <c r="G1418" t="s">
        <v>56</v>
      </c>
      <c r="H1418" t="s">
        <v>57</v>
      </c>
      <c r="I1418" s="4">
        <v>43890</v>
      </c>
      <c r="J1418">
        <v>5</v>
      </c>
      <c r="K1418" t="s">
        <v>60</v>
      </c>
      <c r="L1418" s="4">
        <v>43831</v>
      </c>
      <c r="M1418" s="4">
        <v>43921</v>
      </c>
      <c r="N1418">
        <v>1</v>
      </c>
      <c r="O1418" t="s">
        <v>90</v>
      </c>
      <c r="P1418" t="s">
        <v>252</v>
      </c>
      <c r="Q1418">
        <v>1</v>
      </c>
      <c r="R1418" t="s">
        <v>575</v>
      </c>
      <c r="S1418" t="s">
        <v>1133</v>
      </c>
      <c r="T1418" t="s">
        <v>1562</v>
      </c>
      <c r="U1418" t="s">
        <v>80</v>
      </c>
      <c r="V1418" t="s">
        <v>1562</v>
      </c>
      <c r="W1418">
        <v>19.98</v>
      </c>
      <c r="X1418">
        <v>19.98</v>
      </c>
      <c r="Y1418">
        <v>1</v>
      </c>
      <c r="Z1418" t="s">
        <v>645</v>
      </c>
      <c r="AA1418" t="s">
        <v>2347</v>
      </c>
      <c r="AF1418" s="4"/>
      <c r="AG1418" s="4"/>
      <c r="AH1418" t="s">
        <v>90</v>
      </c>
      <c r="AI1418" t="s">
        <v>252</v>
      </c>
      <c r="AJ1418" t="s">
        <v>575</v>
      </c>
      <c r="AK1418" t="s">
        <v>1133</v>
      </c>
      <c r="AL1418" t="s">
        <v>1562</v>
      </c>
      <c r="AM1418" t="s">
        <v>80</v>
      </c>
      <c r="AN1418" t="s">
        <v>1562</v>
      </c>
      <c r="AO1418" t="s">
        <v>645</v>
      </c>
      <c r="AP1418" t="s">
        <v>2347</v>
      </c>
    </row>
    <row r="1419" spans="1:42" x14ac:dyDescent="0.25">
      <c r="A1419">
        <v>989</v>
      </c>
      <c r="B1419">
        <v>41</v>
      </c>
      <c r="C1419" s="4">
        <v>44309</v>
      </c>
      <c r="D1419">
        <v>7</v>
      </c>
      <c r="E1419" t="s">
        <v>35</v>
      </c>
      <c r="F1419" t="s">
        <v>46</v>
      </c>
      <c r="G1419" t="s">
        <v>56</v>
      </c>
      <c r="H1419" t="s">
        <v>57</v>
      </c>
      <c r="I1419" s="4">
        <v>43935</v>
      </c>
      <c r="J1419">
        <v>7</v>
      </c>
      <c r="K1419" t="s">
        <v>61</v>
      </c>
      <c r="L1419" s="4">
        <v>43915</v>
      </c>
      <c r="M1419" s="4">
        <v>44012</v>
      </c>
      <c r="N1419">
        <v>1</v>
      </c>
      <c r="O1419" t="s">
        <v>80</v>
      </c>
      <c r="P1419" t="s">
        <v>242</v>
      </c>
      <c r="Q1419">
        <v>1</v>
      </c>
      <c r="R1419" t="s">
        <v>455</v>
      </c>
      <c r="S1419" t="s">
        <v>1018</v>
      </c>
      <c r="T1419" t="s">
        <v>1548</v>
      </c>
      <c r="U1419" t="s">
        <v>67</v>
      </c>
      <c r="V1419" t="s">
        <v>1548</v>
      </c>
      <c r="W1419">
        <v>44.97</v>
      </c>
      <c r="X1419">
        <v>44.97</v>
      </c>
      <c r="Y1419">
        <v>1</v>
      </c>
      <c r="Z1419" t="s">
        <v>70</v>
      </c>
      <c r="AA1419" t="s">
        <v>2341</v>
      </c>
      <c r="AF1419" s="4"/>
      <c r="AG1419" s="4"/>
      <c r="AH1419" t="s">
        <v>80</v>
      </c>
      <c r="AI1419" t="s">
        <v>242</v>
      </c>
      <c r="AJ1419" t="s">
        <v>455</v>
      </c>
      <c r="AK1419" t="s">
        <v>1018</v>
      </c>
      <c r="AL1419" t="s">
        <v>1548</v>
      </c>
      <c r="AM1419" t="s">
        <v>67</v>
      </c>
      <c r="AN1419" t="s">
        <v>1548</v>
      </c>
      <c r="AO1419" t="s">
        <v>70</v>
      </c>
      <c r="AP1419" t="s">
        <v>2341</v>
      </c>
    </row>
    <row r="1420" spans="1:42" x14ac:dyDescent="0.25">
      <c r="A1420">
        <v>990</v>
      </c>
      <c r="B1420">
        <v>78</v>
      </c>
      <c r="C1420" s="4">
        <v>44310</v>
      </c>
      <c r="D1420">
        <v>11</v>
      </c>
      <c r="E1420" t="s">
        <v>37</v>
      </c>
      <c r="F1420" t="s">
        <v>48</v>
      </c>
      <c r="G1420" t="s">
        <v>55</v>
      </c>
      <c r="H1420" t="s">
        <v>57</v>
      </c>
      <c r="I1420" s="4">
        <v>44108</v>
      </c>
      <c r="J1420">
        <v>10</v>
      </c>
      <c r="K1420" t="s">
        <v>61</v>
      </c>
      <c r="L1420" s="4">
        <v>44055</v>
      </c>
      <c r="M1420" s="4">
        <v>44196</v>
      </c>
      <c r="N1420">
        <v>1</v>
      </c>
      <c r="O1420" t="s">
        <v>69</v>
      </c>
      <c r="P1420" t="s">
        <v>231</v>
      </c>
      <c r="Q1420">
        <v>1</v>
      </c>
      <c r="R1420" t="s">
        <v>856</v>
      </c>
      <c r="S1420" t="s">
        <v>1393</v>
      </c>
      <c r="T1420" t="s">
        <v>1909</v>
      </c>
      <c r="U1420" t="s">
        <v>80</v>
      </c>
      <c r="V1420" t="s">
        <v>1577</v>
      </c>
      <c r="W1420">
        <v>1058</v>
      </c>
      <c r="X1420">
        <v>49.98</v>
      </c>
      <c r="Y1420">
        <v>1</v>
      </c>
      <c r="Z1420" t="s">
        <v>67</v>
      </c>
      <c r="AA1420" t="s">
        <v>2373</v>
      </c>
      <c r="AF1420" s="4"/>
      <c r="AG1420" s="4"/>
      <c r="AH1420" t="s">
        <v>69</v>
      </c>
      <c r="AI1420" t="s">
        <v>231</v>
      </c>
      <c r="AJ1420" t="s">
        <v>856</v>
      </c>
      <c r="AK1420" t="s">
        <v>1393</v>
      </c>
      <c r="AL1420" t="s">
        <v>1909</v>
      </c>
      <c r="AM1420" t="s">
        <v>80</v>
      </c>
      <c r="AN1420" t="s">
        <v>1577</v>
      </c>
      <c r="AO1420" t="s">
        <v>67</v>
      </c>
      <c r="AP1420" t="s">
        <v>2373</v>
      </c>
    </row>
    <row r="1421" spans="1:42" x14ac:dyDescent="0.25">
      <c r="A1421">
        <v>991</v>
      </c>
      <c r="B1421">
        <v>85</v>
      </c>
      <c r="C1421" s="4">
        <v>44310</v>
      </c>
      <c r="D1421">
        <v>2</v>
      </c>
      <c r="E1421" t="s">
        <v>38</v>
      </c>
      <c r="F1421" t="s">
        <v>49</v>
      </c>
      <c r="G1421" t="s">
        <v>56</v>
      </c>
      <c r="H1421" t="s">
        <v>58</v>
      </c>
      <c r="I1421" s="4">
        <v>43906</v>
      </c>
      <c r="J1421">
        <v>5</v>
      </c>
      <c r="K1421" t="s">
        <v>60</v>
      </c>
      <c r="L1421" s="4">
        <v>43831</v>
      </c>
      <c r="M1421" s="4">
        <v>43921</v>
      </c>
      <c r="N1421">
        <v>1</v>
      </c>
      <c r="O1421" t="s">
        <v>88</v>
      </c>
      <c r="P1421" t="s">
        <v>250</v>
      </c>
      <c r="Q1421">
        <v>2</v>
      </c>
      <c r="R1421" t="s">
        <v>881</v>
      </c>
      <c r="S1421" t="s">
        <v>1418</v>
      </c>
      <c r="T1421" t="s">
        <v>1933</v>
      </c>
      <c r="U1421" t="s">
        <v>180</v>
      </c>
      <c r="V1421" t="s">
        <v>1869</v>
      </c>
      <c r="W1421">
        <v>176.95</v>
      </c>
      <c r="X1421">
        <v>44.97</v>
      </c>
      <c r="Y1421">
        <v>2</v>
      </c>
      <c r="Z1421" t="s">
        <v>139</v>
      </c>
      <c r="AA1421" t="s">
        <v>2596</v>
      </c>
      <c r="AF1421" s="4"/>
      <c r="AG1421" s="4"/>
      <c r="AH1421" t="s">
        <v>80</v>
      </c>
      <c r="AI1421" t="s">
        <v>242</v>
      </c>
      <c r="AJ1421" t="s">
        <v>548</v>
      </c>
      <c r="AK1421" t="s">
        <v>1109</v>
      </c>
      <c r="AL1421" t="s">
        <v>1634</v>
      </c>
      <c r="AM1421" t="s">
        <v>80</v>
      </c>
      <c r="AN1421" t="s">
        <v>1548</v>
      </c>
      <c r="AO1421" t="s">
        <v>67</v>
      </c>
      <c r="AP1421" t="s">
        <v>2373</v>
      </c>
    </row>
    <row r="1422" spans="1:42" x14ac:dyDescent="0.25">
      <c r="A1422">
        <v>991</v>
      </c>
      <c r="B1422">
        <v>85</v>
      </c>
      <c r="C1422" s="4">
        <v>44310</v>
      </c>
      <c r="D1422">
        <v>2</v>
      </c>
      <c r="E1422" t="s">
        <v>38</v>
      </c>
      <c r="F1422" t="s">
        <v>49</v>
      </c>
      <c r="G1422" t="s">
        <v>56</v>
      </c>
      <c r="H1422" t="s">
        <v>58</v>
      </c>
      <c r="I1422" s="4">
        <v>43906</v>
      </c>
      <c r="J1422">
        <v>5</v>
      </c>
      <c r="K1422" t="s">
        <v>60</v>
      </c>
      <c r="L1422" s="4">
        <v>43831</v>
      </c>
      <c r="M1422" s="4">
        <v>43921</v>
      </c>
      <c r="N1422">
        <v>1</v>
      </c>
      <c r="O1422" t="s">
        <v>88</v>
      </c>
      <c r="P1422" t="s">
        <v>250</v>
      </c>
      <c r="Q1422">
        <v>2</v>
      </c>
      <c r="R1422" t="s">
        <v>881</v>
      </c>
      <c r="S1422" t="s">
        <v>1418</v>
      </c>
      <c r="T1422" t="s">
        <v>1933</v>
      </c>
      <c r="U1422" t="s">
        <v>180</v>
      </c>
      <c r="V1422" t="s">
        <v>1869</v>
      </c>
      <c r="W1422">
        <v>176.95</v>
      </c>
      <c r="X1422">
        <v>44.97</v>
      </c>
      <c r="Y1422">
        <v>2</v>
      </c>
      <c r="Z1422" t="s">
        <v>139</v>
      </c>
      <c r="AA1422" t="s">
        <v>2596</v>
      </c>
      <c r="AF1422" s="4"/>
      <c r="AG1422" s="4"/>
      <c r="AH1422" t="s">
        <v>80</v>
      </c>
      <c r="AI1422" t="s">
        <v>242</v>
      </c>
      <c r="AJ1422" t="s">
        <v>620</v>
      </c>
      <c r="AK1422" t="s">
        <v>1170</v>
      </c>
      <c r="AL1422" t="s">
        <v>1696</v>
      </c>
      <c r="AM1422" t="s">
        <v>69</v>
      </c>
      <c r="AN1422" t="s">
        <v>1548</v>
      </c>
      <c r="AO1422" t="s">
        <v>79</v>
      </c>
      <c r="AP1422" t="s">
        <v>2349</v>
      </c>
    </row>
    <row r="1423" spans="1:42" x14ac:dyDescent="0.25">
      <c r="A1423">
        <v>992</v>
      </c>
      <c r="B1423">
        <v>94</v>
      </c>
      <c r="C1423" s="4">
        <v>44310</v>
      </c>
      <c r="D1423">
        <v>10</v>
      </c>
      <c r="E1423" t="s">
        <v>42</v>
      </c>
      <c r="F1423" t="s">
        <v>53</v>
      </c>
      <c r="G1423" t="s">
        <v>56</v>
      </c>
      <c r="H1423" t="s">
        <v>57</v>
      </c>
      <c r="I1423" s="4">
        <v>43844</v>
      </c>
      <c r="J1423">
        <v>15</v>
      </c>
      <c r="K1423" t="s">
        <v>62</v>
      </c>
      <c r="L1423" s="4">
        <v>43615</v>
      </c>
      <c r="M1423" s="4">
        <v>44413</v>
      </c>
      <c r="N1423">
        <v>2</v>
      </c>
      <c r="O1423" t="s">
        <v>208</v>
      </c>
      <c r="P1423" t="s">
        <v>370</v>
      </c>
      <c r="Q1423">
        <v>2</v>
      </c>
      <c r="R1423" t="s">
        <v>882</v>
      </c>
      <c r="S1423" t="s">
        <v>1419</v>
      </c>
      <c r="T1423" t="s">
        <v>1934</v>
      </c>
      <c r="U1423" t="s">
        <v>2023</v>
      </c>
      <c r="V1423" t="s">
        <v>2072</v>
      </c>
      <c r="W1423">
        <v>413.94</v>
      </c>
      <c r="X1423">
        <v>109.94</v>
      </c>
      <c r="Y1423">
        <v>2</v>
      </c>
      <c r="Z1423" t="s">
        <v>2293</v>
      </c>
      <c r="AA1423" t="s">
        <v>2597</v>
      </c>
      <c r="AF1423" s="4"/>
      <c r="AG1423" s="4"/>
      <c r="AH1423" t="s">
        <v>70</v>
      </c>
      <c r="AI1423" t="s">
        <v>232</v>
      </c>
      <c r="AJ1423" t="s">
        <v>719</v>
      </c>
      <c r="AK1423" t="s">
        <v>1261</v>
      </c>
      <c r="AL1423" t="s">
        <v>1779</v>
      </c>
      <c r="AM1423" t="s">
        <v>80</v>
      </c>
      <c r="AN1423" t="s">
        <v>1517</v>
      </c>
      <c r="AO1423" t="s">
        <v>432</v>
      </c>
      <c r="AP1423" t="s">
        <v>2331</v>
      </c>
    </row>
    <row r="1424" spans="1:42" x14ac:dyDescent="0.25">
      <c r="A1424">
        <v>992</v>
      </c>
      <c r="B1424">
        <v>94</v>
      </c>
      <c r="C1424" s="4">
        <v>44310</v>
      </c>
      <c r="D1424">
        <v>10</v>
      </c>
      <c r="E1424" t="s">
        <v>42</v>
      </c>
      <c r="F1424" t="s">
        <v>53</v>
      </c>
      <c r="G1424" t="s">
        <v>56</v>
      </c>
      <c r="H1424" t="s">
        <v>57</v>
      </c>
      <c r="I1424" s="4">
        <v>43844</v>
      </c>
      <c r="J1424">
        <v>15</v>
      </c>
      <c r="K1424" t="s">
        <v>62</v>
      </c>
      <c r="L1424" s="4">
        <v>43615</v>
      </c>
      <c r="M1424" s="4">
        <v>44413</v>
      </c>
      <c r="N1424">
        <v>2</v>
      </c>
      <c r="O1424" t="s">
        <v>208</v>
      </c>
      <c r="P1424" t="s">
        <v>370</v>
      </c>
      <c r="Q1424">
        <v>2</v>
      </c>
      <c r="R1424" t="s">
        <v>882</v>
      </c>
      <c r="S1424" t="s">
        <v>1419</v>
      </c>
      <c r="T1424" t="s">
        <v>1934</v>
      </c>
      <c r="U1424" t="s">
        <v>2023</v>
      </c>
      <c r="V1424" t="s">
        <v>2072</v>
      </c>
      <c r="W1424">
        <v>413.94</v>
      </c>
      <c r="X1424">
        <v>109.94</v>
      </c>
      <c r="Y1424">
        <v>2</v>
      </c>
      <c r="Z1424" t="s">
        <v>2293</v>
      </c>
      <c r="AA1424" t="s">
        <v>2597</v>
      </c>
      <c r="AF1424" s="4"/>
      <c r="AG1424" s="4"/>
      <c r="AH1424" t="s">
        <v>80</v>
      </c>
      <c r="AI1424" t="s">
        <v>242</v>
      </c>
      <c r="AJ1424" t="s">
        <v>65</v>
      </c>
      <c r="AK1424" t="s">
        <v>1267</v>
      </c>
      <c r="AL1424" t="s">
        <v>1548</v>
      </c>
      <c r="AM1424" t="s">
        <v>69</v>
      </c>
      <c r="AN1424" t="s">
        <v>1548</v>
      </c>
      <c r="AO1424" t="s">
        <v>80</v>
      </c>
      <c r="AP1424" t="s">
        <v>2357</v>
      </c>
    </row>
    <row r="1425" spans="1:42" x14ac:dyDescent="0.25">
      <c r="A1425">
        <v>992</v>
      </c>
      <c r="B1425">
        <v>94</v>
      </c>
      <c r="C1425" s="4">
        <v>44310</v>
      </c>
      <c r="D1425">
        <v>10</v>
      </c>
      <c r="E1425" t="s">
        <v>42</v>
      </c>
      <c r="F1425" t="s">
        <v>53</v>
      </c>
      <c r="G1425" t="s">
        <v>56</v>
      </c>
      <c r="H1425" t="s">
        <v>57</v>
      </c>
      <c r="I1425" s="4">
        <v>43844</v>
      </c>
      <c r="J1425">
        <v>15</v>
      </c>
      <c r="K1425" t="s">
        <v>62</v>
      </c>
      <c r="L1425" s="4">
        <v>43615</v>
      </c>
      <c r="M1425" s="4">
        <v>44413</v>
      </c>
      <c r="N1425">
        <v>2</v>
      </c>
      <c r="O1425" t="s">
        <v>208</v>
      </c>
      <c r="P1425" t="s">
        <v>370</v>
      </c>
      <c r="Q1425">
        <v>2</v>
      </c>
      <c r="R1425" t="s">
        <v>882</v>
      </c>
      <c r="S1425" t="s">
        <v>1419</v>
      </c>
      <c r="T1425" t="s">
        <v>1934</v>
      </c>
      <c r="U1425" t="s">
        <v>2023</v>
      </c>
      <c r="V1425" t="s">
        <v>2072</v>
      </c>
      <c r="W1425">
        <v>413.94</v>
      </c>
      <c r="X1425">
        <v>109.94</v>
      </c>
      <c r="Y1425">
        <v>2</v>
      </c>
      <c r="Z1425" t="s">
        <v>2293</v>
      </c>
      <c r="AA1425" t="s">
        <v>2597</v>
      </c>
      <c r="AF1425" s="4"/>
      <c r="AG1425" s="4"/>
      <c r="AH1425" t="s">
        <v>70</v>
      </c>
      <c r="AI1425" t="s">
        <v>232</v>
      </c>
      <c r="AJ1425" t="s">
        <v>719</v>
      </c>
      <c r="AK1425" t="s">
        <v>1261</v>
      </c>
      <c r="AL1425" t="s">
        <v>1779</v>
      </c>
      <c r="AM1425" t="s">
        <v>80</v>
      </c>
      <c r="AN1425" t="s">
        <v>1517</v>
      </c>
      <c r="AO1425" t="s">
        <v>432</v>
      </c>
      <c r="AP1425" t="s">
        <v>2331</v>
      </c>
    </row>
    <row r="1426" spans="1:42" x14ac:dyDescent="0.25">
      <c r="A1426">
        <v>992</v>
      </c>
      <c r="B1426">
        <v>94</v>
      </c>
      <c r="C1426" s="4">
        <v>44310</v>
      </c>
      <c r="D1426">
        <v>10</v>
      </c>
      <c r="E1426" t="s">
        <v>42</v>
      </c>
      <c r="F1426" t="s">
        <v>53</v>
      </c>
      <c r="G1426" t="s">
        <v>56</v>
      </c>
      <c r="H1426" t="s">
        <v>57</v>
      </c>
      <c r="I1426" s="4">
        <v>43844</v>
      </c>
      <c r="J1426">
        <v>15</v>
      </c>
      <c r="K1426" t="s">
        <v>62</v>
      </c>
      <c r="L1426" s="4">
        <v>43615</v>
      </c>
      <c r="M1426" s="4">
        <v>44413</v>
      </c>
      <c r="N1426">
        <v>2</v>
      </c>
      <c r="O1426" t="s">
        <v>208</v>
      </c>
      <c r="P1426" t="s">
        <v>370</v>
      </c>
      <c r="Q1426">
        <v>2</v>
      </c>
      <c r="R1426" t="s">
        <v>882</v>
      </c>
      <c r="S1426" t="s">
        <v>1419</v>
      </c>
      <c r="T1426" t="s">
        <v>1934</v>
      </c>
      <c r="U1426" t="s">
        <v>2023</v>
      </c>
      <c r="V1426" t="s">
        <v>2072</v>
      </c>
      <c r="W1426">
        <v>413.94</v>
      </c>
      <c r="X1426">
        <v>109.94</v>
      </c>
      <c r="Y1426">
        <v>2</v>
      </c>
      <c r="Z1426" t="s">
        <v>2293</v>
      </c>
      <c r="AA1426" t="s">
        <v>2597</v>
      </c>
      <c r="AF1426" s="4"/>
      <c r="AG1426" s="4"/>
      <c r="AH1426" t="s">
        <v>80</v>
      </c>
      <c r="AI1426" t="s">
        <v>242</v>
      </c>
      <c r="AJ1426" t="s">
        <v>65</v>
      </c>
      <c r="AK1426" t="s">
        <v>1267</v>
      </c>
      <c r="AL1426" t="s">
        <v>1548</v>
      </c>
      <c r="AM1426" t="s">
        <v>69</v>
      </c>
      <c r="AN1426" t="s">
        <v>1548</v>
      </c>
      <c r="AO1426" t="s">
        <v>80</v>
      </c>
      <c r="AP1426" t="s">
        <v>2357</v>
      </c>
    </row>
    <row r="1427" spans="1:42" x14ac:dyDescent="0.25">
      <c r="A1427">
        <v>993</v>
      </c>
      <c r="B1427">
        <v>436</v>
      </c>
      <c r="C1427" s="4">
        <v>44310</v>
      </c>
      <c r="D1427">
        <v>5</v>
      </c>
      <c r="E1427" t="s">
        <v>36</v>
      </c>
      <c r="F1427" t="s">
        <v>47</v>
      </c>
      <c r="G1427" t="s">
        <v>56</v>
      </c>
      <c r="H1427" t="s">
        <v>57</v>
      </c>
      <c r="I1427" s="4">
        <v>43568</v>
      </c>
      <c r="J1427">
        <v>1</v>
      </c>
      <c r="L1427" s="4"/>
      <c r="M1427" s="4"/>
      <c r="N1427">
        <v>2</v>
      </c>
      <c r="O1427" t="s">
        <v>142</v>
      </c>
      <c r="P1427" t="s">
        <v>304</v>
      </c>
      <c r="Q1427">
        <v>2</v>
      </c>
      <c r="R1427" t="s">
        <v>883</v>
      </c>
      <c r="S1427" t="s">
        <v>1420</v>
      </c>
      <c r="T1427" t="s">
        <v>1935</v>
      </c>
      <c r="U1427" t="s">
        <v>109</v>
      </c>
      <c r="V1427" t="s">
        <v>2032</v>
      </c>
      <c r="W1427">
        <v>179.96</v>
      </c>
      <c r="X1427">
        <v>99.96</v>
      </c>
      <c r="Y1427">
        <v>2</v>
      </c>
      <c r="Z1427" t="s">
        <v>2162</v>
      </c>
      <c r="AA1427" t="s">
        <v>2442</v>
      </c>
      <c r="AF1427" s="4"/>
      <c r="AG1427" s="4"/>
      <c r="AH1427" t="s">
        <v>86</v>
      </c>
      <c r="AI1427" t="s">
        <v>248</v>
      </c>
      <c r="AJ1427" t="s">
        <v>441</v>
      </c>
      <c r="AK1427" t="s">
        <v>2640</v>
      </c>
      <c r="AL1427" t="s">
        <v>1535</v>
      </c>
      <c r="AM1427" t="s">
        <v>67</v>
      </c>
      <c r="AN1427" t="s">
        <v>1577</v>
      </c>
      <c r="AO1427" t="s">
        <v>530</v>
      </c>
      <c r="AP1427" t="s">
        <v>2367</v>
      </c>
    </row>
    <row r="1428" spans="1:42" x14ac:dyDescent="0.25">
      <c r="A1428">
        <v>993</v>
      </c>
      <c r="B1428">
        <v>436</v>
      </c>
      <c r="C1428" s="4">
        <v>44310</v>
      </c>
      <c r="D1428">
        <v>5</v>
      </c>
      <c r="E1428" t="s">
        <v>36</v>
      </c>
      <c r="F1428" t="s">
        <v>47</v>
      </c>
      <c r="G1428" t="s">
        <v>56</v>
      </c>
      <c r="H1428" t="s">
        <v>57</v>
      </c>
      <c r="I1428" s="4">
        <v>43568</v>
      </c>
      <c r="J1428">
        <v>1</v>
      </c>
      <c r="L1428" s="4"/>
      <c r="M1428" s="4"/>
      <c r="N1428">
        <v>2</v>
      </c>
      <c r="O1428" t="s">
        <v>142</v>
      </c>
      <c r="P1428" t="s">
        <v>304</v>
      </c>
      <c r="Q1428">
        <v>2</v>
      </c>
      <c r="R1428" t="s">
        <v>883</v>
      </c>
      <c r="S1428" t="s">
        <v>1420</v>
      </c>
      <c r="T1428" t="s">
        <v>1935</v>
      </c>
      <c r="U1428" t="s">
        <v>109</v>
      </c>
      <c r="V1428" t="s">
        <v>2032</v>
      </c>
      <c r="W1428">
        <v>179.96</v>
      </c>
      <c r="X1428">
        <v>99.96</v>
      </c>
      <c r="Y1428">
        <v>2</v>
      </c>
      <c r="Z1428" t="s">
        <v>2162</v>
      </c>
      <c r="AA1428" t="s">
        <v>2442</v>
      </c>
      <c r="AF1428" s="4"/>
      <c r="AG1428" s="4"/>
      <c r="AH1428" t="s">
        <v>69</v>
      </c>
      <c r="AI1428" t="s">
        <v>231</v>
      </c>
      <c r="AJ1428" t="s">
        <v>720</v>
      </c>
      <c r="AK1428" t="s">
        <v>2641</v>
      </c>
      <c r="AL1428" t="s">
        <v>1780</v>
      </c>
      <c r="AM1428" t="s">
        <v>69</v>
      </c>
      <c r="AN1428" t="s">
        <v>1577</v>
      </c>
      <c r="AO1428" t="s">
        <v>67</v>
      </c>
      <c r="AP1428" t="s">
        <v>2373</v>
      </c>
    </row>
    <row r="1429" spans="1:42" x14ac:dyDescent="0.25">
      <c r="A1429">
        <v>993</v>
      </c>
      <c r="B1429">
        <v>436</v>
      </c>
      <c r="C1429" s="4">
        <v>44310</v>
      </c>
      <c r="D1429">
        <v>5</v>
      </c>
      <c r="E1429" t="s">
        <v>36</v>
      </c>
      <c r="F1429" t="s">
        <v>47</v>
      </c>
      <c r="G1429" t="s">
        <v>56</v>
      </c>
      <c r="H1429" t="s">
        <v>57</v>
      </c>
      <c r="I1429" s="4">
        <v>43568</v>
      </c>
      <c r="J1429">
        <v>1</v>
      </c>
      <c r="L1429" s="4"/>
      <c r="M1429" s="4"/>
      <c r="N1429">
        <v>2</v>
      </c>
      <c r="O1429" t="s">
        <v>142</v>
      </c>
      <c r="P1429" t="s">
        <v>304</v>
      </c>
      <c r="Q1429">
        <v>2</v>
      </c>
      <c r="R1429" t="s">
        <v>883</v>
      </c>
      <c r="S1429" t="s">
        <v>1420</v>
      </c>
      <c r="T1429" t="s">
        <v>1935</v>
      </c>
      <c r="U1429" t="s">
        <v>109</v>
      </c>
      <c r="V1429" t="s">
        <v>2032</v>
      </c>
      <c r="W1429">
        <v>179.96</v>
      </c>
      <c r="X1429">
        <v>99.96</v>
      </c>
      <c r="Y1429">
        <v>2</v>
      </c>
      <c r="Z1429" t="s">
        <v>2162</v>
      </c>
      <c r="AA1429" t="s">
        <v>2442</v>
      </c>
      <c r="AF1429" s="4"/>
      <c r="AG1429" s="4"/>
      <c r="AK1429" t="s">
        <v>1262</v>
      </c>
    </row>
    <row r="1430" spans="1:42" x14ac:dyDescent="0.25">
      <c r="A1430">
        <v>994</v>
      </c>
      <c r="B1430">
        <v>126</v>
      </c>
      <c r="C1430" s="4">
        <v>44312</v>
      </c>
      <c r="D1430">
        <v>10</v>
      </c>
      <c r="E1430" t="s">
        <v>42</v>
      </c>
      <c r="F1430" t="s">
        <v>53</v>
      </c>
      <c r="G1430" t="s">
        <v>56</v>
      </c>
      <c r="H1430" t="s">
        <v>57</v>
      </c>
      <c r="I1430" s="4">
        <v>43975</v>
      </c>
      <c r="J1430">
        <v>9</v>
      </c>
      <c r="K1430" t="s">
        <v>59</v>
      </c>
      <c r="L1430" s="4">
        <v>43952</v>
      </c>
      <c r="M1430" s="4">
        <v>44075</v>
      </c>
      <c r="N1430">
        <v>1</v>
      </c>
      <c r="O1430" t="s">
        <v>90</v>
      </c>
      <c r="P1430" t="s">
        <v>252</v>
      </c>
      <c r="Q1430">
        <v>1</v>
      </c>
      <c r="R1430" t="s">
        <v>501</v>
      </c>
      <c r="S1430" t="s">
        <v>1064</v>
      </c>
      <c r="T1430" t="s">
        <v>1592</v>
      </c>
      <c r="U1430" t="s">
        <v>69</v>
      </c>
      <c r="V1430" t="s">
        <v>1562</v>
      </c>
      <c r="W1430">
        <v>8.9600000000000009</v>
      </c>
      <c r="X1430">
        <v>9.99</v>
      </c>
      <c r="Y1430">
        <v>1</v>
      </c>
      <c r="Z1430" t="s">
        <v>410</v>
      </c>
      <c r="AA1430" t="s">
        <v>2359</v>
      </c>
      <c r="AF1430" s="4"/>
      <c r="AG1430" s="4"/>
      <c r="AH1430" t="s">
        <v>90</v>
      </c>
      <c r="AI1430" t="s">
        <v>252</v>
      </c>
      <c r="AJ1430" t="s">
        <v>501</v>
      </c>
      <c r="AK1430" t="s">
        <v>1064</v>
      </c>
      <c r="AL1430" t="s">
        <v>1592</v>
      </c>
      <c r="AM1430" t="s">
        <v>69</v>
      </c>
      <c r="AN1430" t="s">
        <v>1562</v>
      </c>
      <c r="AO1430" t="s">
        <v>410</v>
      </c>
      <c r="AP1430" t="s">
        <v>2359</v>
      </c>
    </row>
    <row r="1431" spans="1:42" x14ac:dyDescent="0.25">
      <c r="A1431">
        <v>995</v>
      </c>
      <c r="B1431">
        <v>65</v>
      </c>
      <c r="C1431" s="4">
        <v>44313</v>
      </c>
      <c r="D1431">
        <v>7</v>
      </c>
      <c r="E1431" t="s">
        <v>35</v>
      </c>
      <c r="F1431" t="s">
        <v>46</v>
      </c>
      <c r="G1431" t="s">
        <v>56</v>
      </c>
      <c r="H1431" t="s">
        <v>57</v>
      </c>
      <c r="I1431" s="4">
        <v>43697</v>
      </c>
      <c r="J1431">
        <v>3</v>
      </c>
      <c r="K1431" t="s">
        <v>59</v>
      </c>
      <c r="L1431" s="4">
        <v>43615</v>
      </c>
      <c r="M1431" s="4">
        <v>43830</v>
      </c>
      <c r="N1431">
        <v>1</v>
      </c>
      <c r="O1431" t="s">
        <v>78</v>
      </c>
      <c r="P1431" t="s">
        <v>240</v>
      </c>
      <c r="Q1431">
        <v>1</v>
      </c>
      <c r="R1431" t="s">
        <v>67</v>
      </c>
      <c r="S1431" t="s">
        <v>1120</v>
      </c>
      <c r="T1431" t="s">
        <v>1643</v>
      </c>
      <c r="U1431" t="s">
        <v>67</v>
      </c>
      <c r="V1431" t="s">
        <v>1548</v>
      </c>
      <c r="W1431">
        <v>11.97</v>
      </c>
      <c r="X1431">
        <v>44.97</v>
      </c>
      <c r="Y1431">
        <v>1</v>
      </c>
      <c r="Z1431" t="s">
        <v>469</v>
      </c>
      <c r="AA1431" t="s">
        <v>2339</v>
      </c>
      <c r="AF1431" s="4"/>
      <c r="AG1431" s="4"/>
      <c r="AH1431" t="s">
        <v>78</v>
      </c>
      <c r="AI1431" t="s">
        <v>240</v>
      </c>
      <c r="AJ1431" t="s">
        <v>67</v>
      </c>
      <c r="AK1431" t="s">
        <v>1120</v>
      </c>
      <c r="AL1431" t="s">
        <v>1643</v>
      </c>
      <c r="AM1431" t="s">
        <v>67</v>
      </c>
      <c r="AN1431" t="s">
        <v>1548</v>
      </c>
      <c r="AO1431" t="s">
        <v>469</v>
      </c>
      <c r="AP1431" t="s">
        <v>2339</v>
      </c>
    </row>
    <row r="1432" spans="1:42" x14ac:dyDescent="0.25">
      <c r="A1432">
        <v>996</v>
      </c>
      <c r="B1432">
        <v>209</v>
      </c>
      <c r="C1432" s="4">
        <v>44314</v>
      </c>
      <c r="D1432">
        <v>1</v>
      </c>
      <c r="E1432" t="s">
        <v>39</v>
      </c>
      <c r="F1432" t="s">
        <v>50</v>
      </c>
      <c r="G1432" t="s">
        <v>55</v>
      </c>
      <c r="H1432" t="s">
        <v>58</v>
      </c>
      <c r="I1432" s="4">
        <v>44032</v>
      </c>
      <c r="J1432">
        <v>8</v>
      </c>
      <c r="K1432" t="s">
        <v>60</v>
      </c>
      <c r="L1432" s="4">
        <v>44000</v>
      </c>
      <c r="M1432" s="4">
        <v>44073</v>
      </c>
      <c r="N1432">
        <v>2</v>
      </c>
      <c r="O1432" t="s">
        <v>121</v>
      </c>
      <c r="P1432" t="s">
        <v>283</v>
      </c>
      <c r="Q1432">
        <v>2</v>
      </c>
      <c r="R1432" t="s">
        <v>884</v>
      </c>
      <c r="S1432" t="s">
        <v>1421</v>
      </c>
      <c r="T1432" t="s">
        <v>1936</v>
      </c>
      <c r="U1432" t="s">
        <v>83</v>
      </c>
      <c r="V1432" t="s">
        <v>1723</v>
      </c>
      <c r="W1432">
        <v>71.83</v>
      </c>
      <c r="X1432">
        <v>49.95</v>
      </c>
      <c r="Y1432">
        <v>2</v>
      </c>
      <c r="Z1432" t="s">
        <v>2294</v>
      </c>
      <c r="AA1432" t="s">
        <v>2598</v>
      </c>
      <c r="AF1432" s="4"/>
      <c r="AG1432" s="4"/>
      <c r="AH1432" t="s">
        <v>79</v>
      </c>
      <c r="AI1432" t="s">
        <v>241</v>
      </c>
      <c r="AJ1432" t="s">
        <v>770</v>
      </c>
      <c r="AK1432" t="s">
        <v>1182</v>
      </c>
      <c r="AL1432" t="s">
        <v>1614</v>
      </c>
      <c r="AM1432" t="s">
        <v>67</v>
      </c>
      <c r="AN1432" t="s">
        <v>1562</v>
      </c>
      <c r="AO1432" t="s">
        <v>455</v>
      </c>
      <c r="AP1432" t="s">
        <v>2340</v>
      </c>
    </row>
    <row r="1433" spans="1:42" x14ac:dyDescent="0.25">
      <c r="A1433">
        <v>996</v>
      </c>
      <c r="B1433">
        <v>209</v>
      </c>
      <c r="C1433" s="4">
        <v>44314</v>
      </c>
      <c r="D1433">
        <v>1</v>
      </c>
      <c r="E1433" t="s">
        <v>39</v>
      </c>
      <c r="F1433" t="s">
        <v>50</v>
      </c>
      <c r="G1433" t="s">
        <v>55</v>
      </c>
      <c r="H1433" t="s">
        <v>58</v>
      </c>
      <c r="I1433" s="4">
        <v>44032</v>
      </c>
      <c r="J1433">
        <v>8</v>
      </c>
      <c r="K1433" t="s">
        <v>60</v>
      </c>
      <c r="L1433" s="4">
        <v>44000</v>
      </c>
      <c r="M1433" s="4">
        <v>44073</v>
      </c>
      <c r="N1433">
        <v>2</v>
      </c>
      <c r="O1433" t="s">
        <v>121</v>
      </c>
      <c r="P1433" t="s">
        <v>283</v>
      </c>
      <c r="Q1433">
        <v>2</v>
      </c>
      <c r="R1433" t="s">
        <v>884</v>
      </c>
      <c r="S1433" t="s">
        <v>1421</v>
      </c>
      <c r="T1433" t="s">
        <v>1936</v>
      </c>
      <c r="U1433" t="s">
        <v>83</v>
      </c>
      <c r="V1433" t="s">
        <v>1723</v>
      </c>
      <c r="W1433">
        <v>71.83</v>
      </c>
      <c r="X1433">
        <v>49.95</v>
      </c>
      <c r="Y1433">
        <v>2</v>
      </c>
      <c r="Z1433" t="s">
        <v>2294</v>
      </c>
      <c r="AA1433" t="s">
        <v>2598</v>
      </c>
      <c r="AF1433" s="4"/>
      <c r="AG1433" s="4"/>
      <c r="AH1433" t="s">
        <v>80</v>
      </c>
      <c r="AI1433" t="s">
        <v>242</v>
      </c>
      <c r="AJ1433" t="s">
        <v>455</v>
      </c>
      <c r="AK1433" t="s">
        <v>1018</v>
      </c>
      <c r="AL1433" t="s">
        <v>1548</v>
      </c>
      <c r="AM1433" t="s">
        <v>80</v>
      </c>
      <c r="AN1433" t="s">
        <v>1562</v>
      </c>
      <c r="AO1433" t="s">
        <v>70</v>
      </c>
      <c r="AP1433" t="s">
        <v>2341</v>
      </c>
    </row>
    <row r="1434" spans="1:42" x14ac:dyDescent="0.25">
      <c r="A1434">
        <v>997</v>
      </c>
      <c r="B1434">
        <v>232</v>
      </c>
      <c r="C1434" s="4">
        <v>44314</v>
      </c>
      <c r="D1434">
        <v>1</v>
      </c>
      <c r="E1434" t="s">
        <v>39</v>
      </c>
      <c r="F1434" t="s">
        <v>50</v>
      </c>
      <c r="G1434" t="s">
        <v>56</v>
      </c>
      <c r="H1434" t="s">
        <v>58</v>
      </c>
      <c r="I1434" s="4">
        <v>43574</v>
      </c>
      <c r="J1434">
        <v>3</v>
      </c>
      <c r="L1434" s="4"/>
      <c r="M1434" s="4"/>
      <c r="N1434">
        <v>1</v>
      </c>
      <c r="O1434" t="s">
        <v>84</v>
      </c>
      <c r="P1434" t="s">
        <v>246</v>
      </c>
      <c r="Q1434">
        <v>1</v>
      </c>
      <c r="R1434" t="s">
        <v>410</v>
      </c>
      <c r="S1434" t="s">
        <v>972</v>
      </c>
      <c r="T1434" t="s">
        <v>1505</v>
      </c>
      <c r="U1434" t="s">
        <v>80</v>
      </c>
      <c r="V1434" t="s">
        <v>1562</v>
      </c>
      <c r="W1434">
        <v>579.9</v>
      </c>
      <c r="X1434">
        <v>19.98</v>
      </c>
      <c r="Y1434">
        <v>1</v>
      </c>
      <c r="Z1434" t="s">
        <v>645</v>
      </c>
      <c r="AA1434" t="s">
        <v>2347</v>
      </c>
      <c r="AF1434" s="4"/>
      <c r="AG1434" s="4"/>
      <c r="AH1434" t="s">
        <v>84</v>
      </c>
      <c r="AI1434" t="s">
        <v>246</v>
      </c>
      <c r="AJ1434" t="s">
        <v>410</v>
      </c>
      <c r="AK1434" t="s">
        <v>972</v>
      </c>
      <c r="AL1434" t="s">
        <v>1505</v>
      </c>
      <c r="AM1434" t="s">
        <v>80</v>
      </c>
      <c r="AN1434" t="s">
        <v>1562</v>
      </c>
      <c r="AO1434" t="s">
        <v>645</v>
      </c>
      <c r="AP1434" t="s">
        <v>2347</v>
      </c>
    </row>
    <row r="1435" spans="1:42" x14ac:dyDescent="0.25">
      <c r="A1435">
        <v>998</v>
      </c>
      <c r="B1435">
        <v>313</v>
      </c>
      <c r="C1435" s="4">
        <v>44314</v>
      </c>
      <c r="D1435">
        <v>10</v>
      </c>
      <c r="E1435" t="s">
        <v>42</v>
      </c>
      <c r="F1435" t="s">
        <v>53</v>
      </c>
      <c r="G1435" t="s">
        <v>55</v>
      </c>
      <c r="H1435" t="s">
        <v>57</v>
      </c>
      <c r="I1435" s="4">
        <v>44073</v>
      </c>
      <c r="J1435">
        <v>8</v>
      </c>
      <c r="K1435" t="s">
        <v>60</v>
      </c>
      <c r="L1435" s="4">
        <v>44000</v>
      </c>
      <c r="M1435" s="4">
        <v>44073</v>
      </c>
      <c r="N1435">
        <v>1</v>
      </c>
      <c r="O1435" t="s">
        <v>80</v>
      </c>
      <c r="P1435" t="s">
        <v>242</v>
      </c>
      <c r="Q1435">
        <v>1</v>
      </c>
      <c r="R1435" t="s">
        <v>84</v>
      </c>
      <c r="S1435" t="s">
        <v>990</v>
      </c>
      <c r="T1435" t="s">
        <v>1523</v>
      </c>
      <c r="U1435" t="s">
        <v>67</v>
      </c>
      <c r="V1435" t="s">
        <v>1548</v>
      </c>
      <c r="W1435">
        <v>31.47</v>
      </c>
      <c r="X1435">
        <v>44.97</v>
      </c>
      <c r="Y1435">
        <v>1</v>
      </c>
      <c r="Z1435" t="s">
        <v>79</v>
      </c>
      <c r="AA1435" t="s">
        <v>2349</v>
      </c>
      <c r="AF1435" s="4"/>
      <c r="AG1435" s="4"/>
      <c r="AH1435" t="s">
        <v>80</v>
      </c>
      <c r="AI1435" t="s">
        <v>242</v>
      </c>
      <c r="AJ1435" t="s">
        <v>84</v>
      </c>
      <c r="AK1435" t="s">
        <v>990</v>
      </c>
      <c r="AL1435" t="s">
        <v>1523</v>
      </c>
      <c r="AM1435" t="s">
        <v>67</v>
      </c>
      <c r="AN1435" t="s">
        <v>1548</v>
      </c>
      <c r="AO1435" t="s">
        <v>79</v>
      </c>
      <c r="AP1435" t="s">
        <v>2349</v>
      </c>
    </row>
    <row r="1436" spans="1:42" x14ac:dyDescent="0.25">
      <c r="A1436">
        <v>999</v>
      </c>
      <c r="B1436">
        <v>136</v>
      </c>
      <c r="C1436" s="4">
        <v>44315</v>
      </c>
      <c r="D1436">
        <v>8</v>
      </c>
      <c r="E1436" t="s">
        <v>43</v>
      </c>
      <c r="F1436" t="s">
        <v>54</v>
      </c>
      <c r="G1436" t="s">
        <v>56</v>
      </c>
      <c r="H1436" t="s">
        <v>58</v>
      </c>
      <c r="I1436" s="4">
        <v>44076</v>
      </c>
      <c r="J1436">
        <v>10</v>
      </c>
      <c r="K1436" t="s">
        <v>61</v>
      </c>
      <c r="L1436" s="4">
        <v>44055</v>
      </c>
      <c r="M1436" s="4">
        <v>44196</v>
      </c>
      <c r="N1436">
        <v>1</v>
      </c>
      <c r="O1436" t="s">
        <v>80</v>
      </c>
      <c r="P1436" t="s">
        <v>242</v>
      </c>
      <c r="Q1436">
        <v>1</v>
      </c>
      <c r="R1436" t="s">
        <v>709</v>
      </c>
      <c r="S1436" t="s">
        <v>1250</v>
      </c>
      <c r="T1436" t="s">
        <v>425</v>
      </c>
      <c r="U1436" t="s">
        <v>69</v>
      </c>
      <c r="V1436" t="s">
        <v>1548</v>
      </c>
      <c r="W1436">
        <v>125</v>
      </c>
      <c r="X1436">
        <v>14.99</v>
      </c>
      <c r="Y1436">
        <v>1</v>
      </c>
      <c r="Z1436" t="s">
        <v>79</v>
      </c>
      <c r="AA1436" t="s">
        <v>2349</v>
      </c>
      <c r="AF1436" s="4"/>
      <c r="AG1436" s="4"/>
      <c r="AH1436" t="s">
        <v>80</v>
      </c>
      <c r="AI1436" t="s">
        <v>242</v>
      </c>
      <c r="AJ1436" t="s">
        <v>709</v>
      </c>
      <c r="AK1436" t="s">
        <v>1250</v>
      </c>
      <c r="AL1436" t="s">
        <v>425</v>
      </c>
      <c r="AM1436" t="s">
        <v>69</v>
      </c>
      <c r="AN1436" t="s">
        <v>1548</v>
      </c>
      <c r="AO1436" t="s">
        <v>79</v>
      </c>
      <c r="AP1436" t="s">
        <v>2349</v>
      </c>
    </row>
    <row r="1437" spans="1:42" x14ac:dyDescent="0.25">
      <c r="A1437">
        <v>1000</v>
      </c>
      <c r="B1437">
        <v>364</v>
      </c>
      <c r="C1437" s="4">
        <v>44315</v>
      </c>
      <c r="D1437">
        <v>9</v>
      </c>
      <c r="E1437" t="s">
        <v>41</v>
      </c>
      <c r="F1437" t="s">
        <v>52</v>
      </c>
      <c r="G1437" t="s">
        <v>55</v>
      </c>
      <c r="H1437" t="s">
        <v>58</v>
      </c>
      <c r="I1437" s="4">
        <v>43577</v>
      </c>
      <c r="J1437">
        <v>2</v>
      </c>
      <c r="L1437" s="4"/>
      <c r="M1437" s="4"/>
      <c r="N1437">
        <v>1</v>
      </c>
      <c r="O1437" t="s">
        <v>86</v>
      </c>
      <c r="P1437" t="s">
        <v>248</v>
      </c>
      <c r="Q1437">
        <v>1</v>
      </c>
      <c r="R1437" t="s">
        <v>499</v>
      </c>
      <c r="S1437" t="s">
        <v>1062</v>
      </c>
      <c r="T1437" t="s">
        <v>1590</v>
      </c>
      <c r="U1437" t="s">
        <v>67</v>
      </c>
      <c r="V1437" t="s">
        <v>1577</v>
      </c>
      <c r="W1437">
        <v>185.67</v>
      </c>
      <c r="X1437">
        <v>74.97</v>
      </c>
      <c r="Y1437">
        <v>1</v>
      </c>
      <c r="Z1437" t="s">
        <v>549</v>
      </c>
      <c r="AA1437" t="s">
        <v>2362</v>
      </c>
      <c r="AF1437" s="4"/>
      <c r="AG1437" s="4"/>
      <c r="AH1437" t="s">
        <v>86</v>
      </c>
      <c r="AI1437" t="s">
        <v>248</v>
      </c>
      <c r="AJ1437" t="s">
        <v>499</v>
      </c>
      <c r="AK1437" t="s">
        <v>1062</v>
      </c>
      <c r="AL1437" t="s">
        <v>1590</v>
      </c>
      <c r="AM1437" t="s">
        <v>67</v>
      </c>
      <c r="AN1437" t="s">
        <v>1577</v>
      </c>
      <c r="AO1437" t="s">
        <v>549</v>
      </c>
      <c r="AP1437" t="s">
        <v>2362</v>
      </c>
    </row>
    <row r="1438" spans="1:42" x14ac:dyDescent="0.25">
      <c r="A1438">
        <v>1001</v>
      </c>
      <c r="B1438">
        <v>58</v>
      </c>
      <c r="C1438" s="4">
        <v>44316</v>
      </c>
      <c r="D1438">
        <v>6</v>
      </c>
      <c r="E1438" t="s">
        <v>33</v>
      </c>
      <c r="F1438" t="s">
        <v>44</v>
      </c>
      <c r="G1438" t="s">
        <v>55</v>
      </c>
      <c r="H1438" t="s">
        <v>57</v>
      </c>
      <c r="I1438" s="4">
        <v>44129</v>
      </c>
      <c r="J1438">
        <v>10</v>
      </c>
      <c r="K1438" t="s">
        <v>61</v>
      </c>
      <c r="L1438" s="4">
        <v>44055</v>
      </c>
      <c r="M1438" s="4">
        <v>44196</v>
      </c>
      <c r="N1438">
        <v>2</v>
      </c>
      <c r="O1438" t="s">
        <v>144</v>
      </c>
      <c r="P1438" t="s">
        <v>306</v>
      </c>
      <c r="Q1438">
        <v>2</v>
      </c>
      <c r="R1438" t="s">
        <v>885</v>
      </c>
      <c r="S1438" t="s">
        <v>1422</v>
      </c>
      <c r="T1438" t="s">
        <v>1937</v>
      </c>
      <c r="U1438" t="s">
        <v>71</v>
      </c>
      <c r="V1438" t="s">
        <v>1869</v>
      </c>
      <c r="W1438">
        <v>143.96</v>
      </c>
      <c r="X1438">
        <v>29.98</v>
      </c>
      <c r="Y1438">
        <v>2</v>
      </c>
      <c r="Z1438" t="s">
        <v>2253</v>
      </c>
      <c r="AA1438" t="s">
        <v>2548</v>
      </c>
      <c r="AF1438" s="4"/>
      <c r="AG1438" s="4"/>
      <c r="AH1438" t="s">
        <v>84</v>
      </c>
      <c r="AI1438" t="s">
        <v>246</v>
      </c>
      <c r="AJ1438" t="s">
        <v>714</v>
      </c>
      <c r="AK1438" t="s">
        <v>1255</v>
      </c>
      <c r="AL1438" t="s">
        <v>1773</v>
      </c>
      <c r="AM1438" t="s">
        <v>69</v>
      </c>
      <c r="AN1438" t="s">
        <v>1548</v>
      </c>
      <c r="AO1438" t="s">
        <v>410</v>
      </c>
      <c r="AP1438" t="s">
        <v>2359</v>
      </c>
    </row>
    <row r="1439" spans="1:42" x14ac:dyDescent="0.25">
      <c r="A1439">
        <v>1001</v>
      </c>
      <c r="B1439">
        <v>58</v>
      </c>
      <c r="C1439" s="4">
        <v>44316</v>
      </c>
      <c r="D1439">
        <v>6</v>
      </c>
      <c r="E1439" t="s">
        <v>33</v>
      </c>
      <c r="F1439" t="s">
        <v>44</v>
      </c>
      <c r="G1439" t="s">
        <v>55</v>
      </c>
      <c r="H1439" t="s">
        <v>57</v>
      </c>
      <c r="I1439" s="4">
        <v>44129</v>
      </c>
      <c r="J1439">
        <v>10</v>
      </c>
      <c r="K1439" t="s">
        <v>61</v>
      </c>
      <c r="L1439" s="4">
        <v>44055</v>
      </c>
      <c r="M1439" s="4">
        <v>44196</v>
      </c>
      <c r="N1439">
        <v>2</v>
      </c>
      <c r="O1439" t="s">
        <v>144</v>
      </c>
      <c r="P1439" t="s">
        <v>306</v>
      </c>
      <c r="Q1439">
        <v>2</v>
      </c>
      <c r="R1439" t="s">
        <v>885</v>
      </c>
      <c r="S1439" t="s">
        <v>1422</v>
      </c>
      <c r="T1439" t="s">
        <v>1937</v>
      </c>
      <c r="U1439" t="s">
        <v>71</v>
      </c>
      <c r="V1439" t="s">
        <v>1869</v>
      </c>
      <c r="W1439">
        <v>143.96</v>
      </c>
      <c r="X1439">
        <v>29.98</v>
      </c>
      <c r="Y1439">
        <v>2</v>
      </c>
      <c r="Z1439" t="s">
        <v>2253</v>
      </c>
      <c r="AA1439" t="s">
        <v>2548</v>
      </c>
      <c r="AF1439" s="4"/>
      <c r="AG1439" s="4"/>
      <c r="AH1439" t="s">
        <v>67</v>
      </c>
      <c r="AI1439" t="s">
        <v>229</v>
      </c>
      <c r="AJ1439" t="s">
        <v>744</v>
      </c>
      <c r="AK1439" t="s">
        <v>1001</v>
      </c>
      <c r="AL1439" t="s">
        <v>1801</v>
      </c>
      <c r="AM1439" t="s">
        <v>69</v>
      </c>
      <c r="AN1439" t="s">
        <v>1548</v>
      </c>
      <c r="AO1439" t="s">
        <v>652</v>
      </c>
      <c r="AP1439" t="s">
        <v>2352</v>
      </c>
    </row>
    <row r="1440" spans="1:42" x14ac:dyDescent="0.25">
      <c r="A1440">
        <v>1002</v>
      </c>
      <c r="B1440">
        <v>67</v>
      </c>
      <c r="C1440" s="4">
        <v>44316</v>
      </c>
      <c r="D1440">
        <v>7</v>
      </c>
      <c r="E1440" t="s">
        <v>35</v>
      </c>
      <c r="F1440" t="s">
        <v>46</v>
      </c>
      <c r="G1440" t="s">
        <v>56</v>
      </c>
      <c r="H1440" t="s">
        <v>58</v>
      </c>
      <c r="I1440" s="4">
        <v>43918</v>
      </c>
      <c r="J1440">
        <v>7</v>
      </c>
      <c r="K1440" t="s">
        <v>61</v>
      </c>
      <c r="L1440" s="4">
        <v>43915</v>
      </c>
      <c r="M1440" s="4">
        <v>44012</v>
      </c>
      <c r="N1440">
        <v>1</v>
      </c>
      <c r="O1440" t="s">
        <v>67</v>
      </c>
      <c r="P1440" t="s">
        <v>229</v>
      </c>
      <c r="Q1440">
        <v>1</v>
      </c>
      <c r="R1440" t="s">
        <v>623</v>
      </c>
      <c r="S1440" t="s">
        <v>1173</v>
      </c>
      <c r="T1440" t="s">
        <v>1577</v>
      </c>
      <c r="U1440" t="s">
        <v>80</v>
      </c>
      <c r="V1440" t="s">
        <v>1548</v>
      </c>
      <c r="W1440">
        <v>49.98</v>
      </c>
      <c r="X1440">
        <v>29.98</v>
      </c>
      <c r="Y1440">
        <v>1</v>
      </c>
      <c r="Z1440" t="s">
        <v>79</v>
      </c>
      <c r="AA1440" t="s">
        <v>2349</v>
      </c>
      <c r="AF1440" s="4"/>
      <c r="AG1440" s="4"/>
      <c r="AH1440" t="s">
        <v>67</v>
      </c>
      <c r="AI1440" t="s">
        <v>229</v>
      </c>
      <c r="AJ1440" t="s">
        <v>623</v>
      </c>
      <c r="AK1440" t="s">
        <v>1173</v>
      </c>
      <c r="AL1440" t="s">
        <v>1577</v>
      </c>
      <c r="AM1440" t="s">
        <v>80</v>
      </c>
      <c r="AN1440" t="s">
        <v>1548</v>
      </c>
      <c r="AO1440" t="s">
        <v>79</v>
      </c>
      <c r="AP1440" t="s">
        <v>2349</v>
      </c>
    </row>
    <row r="1441" spans="1:42" x14ac:dyDescent="0.25">
      <c r="A1441">
        <v>1003</v>
      </c>
      <c r="B1441">
        <v>167</v>
      </c>
      <c r="C1441" s="4">
        <v>44316</v>
      </c>
      <c r="D1441">
        <v>5</v>
      </c>
      <c r="E1441" t="s">
        <v>36</v>
      </c>
      <c r="F1441" t="s">
        <v>47</v>
      </c>
      <c r="G1441" t="s">
        <v>55</v>
      </c>
      <c r="H1441" t="s">
        <v>58</v>
      </c>
      <c r="I1441" s="4">
        <v>43899</v>
      </c>
      <c r="J1441">
        <v>5</v>
      </c>
      <c r="K1441" t="s">
        <v>60</v>
      </c>
      <c r="L1441" s="4">
        <v>43831</v>
      </c>
      <c r="M1441" s="4">
        <v>43921</v>
      </c>
      <c r="N1441">
        <v>1</v>
      </c>
      <c r="O1441" t="s">
        <v>108</v>
      </c>
      <c r="P1441" t="s">
        <v>270</v>
      </c>
      <c r="Q1441">
        <v>2</v>
      </c>
      <c r="R1441" t="s">
        <v>886</v>
      </c>
      <c r="S1441" t="s">
        <v>1423</v>
      </c>
      <c r="T1441" t="s">
        <v>1938</v>
      </c>
      <c r="U1441" t="s">
        <v>88</v>
      </c>
      <c r="V1441" t="s">
        <v>1723</v>
      </c>
      <c r="W1441">
        <v>417.96</v>
      </c>
      <c r="X1441">
        <v>39.96</v>
      </c>
      <c r="Y1441">
        <v>1</v>
      </c>
      <c r="Z1441" t="s">
        <v>2182</v>
      </c>
      <c r="AA1441" t="s">
        <v>2464</v>
      </c>
      <c r="AF1441" s="4"/>
      <c r="AG1441" s="4"/>
      <c r="AH1441" t="s">
        <v>90</v>
      </c>
      <c r="AI1441" t="s">
        <v>252</v>
      </c>
      <c r="AJ1441" t="s">
        <v>70</v>
      </c>
      <c r="AK1441" t="s">
        <v>1040</v>
      </c>
      <c r="AL1441" t="s">
        <v>1568</v>
      </c>
      <c r="AM1441" t="s">
        <v>80</v>
      </c>
      <c r="AN1441" t="s">
        <v>1562</v>
      </c>
      <c r="AO1441" t="s">
        <v>645</v>
      </c>
      <c r="AP1441" t="s">
        <v>2347</v>
      </c>
    </row>
    <row r="1442" spans="1:42" x14ac:dyDescent="0.25">
      <c r="A1442">
        <v>1003</v>
      </c>
      <c r="B1442">
        <v>167</v>
      </c>
      <c r="C1442" s="4">
        <v>44316</v>
      </c>
      <c r="D1442">
        <v>5</v>
      </c>
      <c r="E1442" t="s">
        <v>36</v>
      </c>
      <c r="F1442" t="s">
        <v>47</v>
      </c>
      <c r="G1442" t="s">
        <v>55</v>
      </c>
      <c r="H1442" t="s">
        <v>58</v>
      </c>
      <c r="I1442" s="4">
        <v>43899</v>
      </c>
      <c r="J1442">
        <v>5</v>
      </c>
      <c r="K1442" t="s">
        <v>60</v>
      </c>
      <c r="L1442" s="4">
        <v>43831</v>
      </c>
      <c r="M1442" s="4">
        <v>43921</v>
      </c>
      <c r="N1442">
        <v>1</v>
      </c>
      <c r="O1442" t="s">
        <v>108</v>
      </c>
      <c r="P1442" t="s">
        <v>270</v>
      </c>
      <c r="Q1442">
        <v>2</v>
      </c>
      <c r="R1442" t="s">
        <v>886</v>
      </c>
      <c r="S1442" t="s">
        <v>1423</v>
      </c>
      <c r="T1442" t="s">
        <v>1938</v>
      </c>
      <c r="U1442" t="s">
        <v>88</v>
      </c>
      <c r="V1442" t="s">
        <v>1723</v>
      </c>
      <c r="W1442">
        <v>417.96</v>
      </c>
      <c r="X1442">
        <v>39.96</v>
      </c>
      <c r="Y1442">
        <v>1</v>
      </c>
      <c r="Z1442" t="s">
        <v>2182</v>
      </c>
      <c r="AA1442" t="s">
        <v>2464</v>
      </c>
      <c r="AF1442" s="4"/>
      <c r="AG1442" s="4"/>
      <c r="AH1442" t="s">
        <v>90</v>
      </c>
      <c r="AI1442" t="s">
        <v>252</v>
      </c>
      <c r="AJ1442" t="s">
        <v>532</v>
      </c>
      <c r="AK1442" t="s">
        <v>1094</v>
      </c>
      <c r="AL1442" t="s">
        <v>1562</v>
      </c>
      <c r="AM1442" t="s">
        <v>80</v>
      </c>
      <c r="AN1442" t="s">
        <v>1562</v>
      </c>
      <c r="AO1442" t="s">
        <v>645</v>
      </c>
      <c r="AP1442" t="s">
        <v>2347</v>
      </c>
    </row>
    <row r="1443" spans="1:42" x14ac:dyDescent="0.25">
      <c r="A1443">
        <v>1004</v>
      </c>
      <c r="B1443">
        <v>206</v>
      </c>
      <c r="C1443" s="4">
        <v>44316</v>
      </c>
      <c r="D1443">
        <v>1</v>
      </c>
      <c r="E1443" t="s">
        <v>39</v>
      </c>
      <c r="F1443" t="s">
        <v>50</v>
      </c>
      <c r="G1443" t="s">
        <v>56</v>
      </c>
      <c r="H1443" t="s">
        <v>58</v>
      </c>
      <c r="I1443" s="4">
        <v>43957</v>
      </c>
      <c r="J1443">
        <v>7</v>
      </c>
      <c r="K1443" t="s">
        <v>61</v>
      </c>
      <c r="L1443" s="4">
        <v>43915</v>
      </c>
      <c r="M1443" s="4">
        <v>44012</v>
      </c>
      <c r="N1443">
        <v>1</v>
      </c>
      <c r="O1443" t="s">
        <v>86</v>
      </c>
      <c r="P1443" t="s">
        <v>248</v>
      </c>
      <c r="Q1443">
        <v>1</v>
      </c>
      <c r="R1443" t="s">
        <v>454</v>
      </c>
      <c r="S1443" t="s">
        <v>1017</v>
      </c>
      <c r="T1443" t="s">
        <v>1547</v>
      </c>
      <c r="U1443" t="s">
        <v>80</v>
      </c>
      <c r="V1443" t="s">
        <v>1548</v>
      </c>
      <c r="W1443">
        <v>319.98</v>
      </c>
      <c r="X1443">
        <v>29.98</v>
      </c>
      <c r="Y1443">
        <v>1</v>
      </c>
      <c r="Z1443" t="s">
        <v>547</v>
      </c>
      <c r="AA1443" t="s">
        <v>2354</v>
      </c>
      <c r="AF1443" s="4"/>
      <c r="AG1443" s="4"/>
      <c r="AH1443" t="s">
        <v>86</v>
      </c>
      <c r="AI1443" t="s">
        <v>248</v>
      </c>
      <c r="AJ1443" t="s">
        <v>454</v>
      </c>
      <c r="AK1443" t="s">
        <v>1017</v>
      </c>
      <c r="AL1443" t="s">
        <v>1547</v>
      </c>
      <c r="AM1443" t="s">
        <v>80</v>
      </c>
      <c r="AN1443" t="s">
        <v>1548</v>
      </c>
      <c r="AO1443" t="s">
        <v>547</v>
      </c>
      <c r="AP1443" t="s">
        <v>2354</v>
      </c>
    </row>
    <row r="1444" spans="1:42" x14ac:dyDescent="0.25">
      <c r="A1444">
        <v>1005</v>
      </c>
      <c r="B1444">
        <v>272</v>
      </c>
      <c r="C1444" s="4">
        <v>44316</v>
      </c>
      <c r="D1444">
        <v>4</v>
      </c>
      <c r="E1444" t="s">
        <v>40</v>
      </c>
      <c r="F1444" t="s">
        <v>51</v>
      </c>
      <c r="G1444" t="s">
        <v>55</v>
      </c>
      <c r="H1444" t="s">
        <v>58</v>
      </c>
      <c r="I1444" s="4">
        <v>44149</v>
      </c>
      <c r="J1444">
        <v>11</v>
      </c>
      <c r="K1444" t="s">
        <v>60</v>
      </c>
      <c r="L1444" s="4">
        <v>44148</v>
      </c>
      <c r="M1444" s="4">
        <v>44265</v>
      </c>
      <c r="N1444">
        <v>1</v>
      </c>
      <c r="O1444" t="s">
        <v>78</v>
      </c>
      <c r="P1444" t="s">
        <v>240</v>
      </c>
      <c r="Q1444">
        <v>1</v>
      </c>
      <c r="R1444" t="s">
        <v>67</v>
      </c>
      <c r="S1444" t="s">
        <v>1120</v>
      </c>
      <c r="T1444" t="s">
        <v>1643</v>
      </c>
      <c r="U1444" t="s">
        <v>69</v>
      </c>
      <c r="V1444" t="s">
        <v>1548</v>
      </c>
      <c r="W1444">
        <v>3.99</v>
      </c>
      <c r="X1444">
        <v>14.99</v>
      </c>
      <c r="Y1444">
        <v>1</v>
      </c>
      <c r="Z1444" t="s">
        <v>469</v>
      </c>
      <c r="AA1444" t="s">
        <v>2339</v>
      </c>
      <c r="AF1444" s="4"/>
      <c r="AG1444" s="4"/>
      <c r="AH1444" t="s">
        <v>78</v>
      </c>
      <c r="AI1444" t="s">
        <v>240</v>
      </c>
      <c r="AJ1444" t="s">
        <v>67</v>
      </c>
      <c r="AK1444" t="s">
        <v>1120</v>
      </c>
      <c r="AL1444" t="s">
        <v>1643</v>
      </c>
      <c r="AM1444" t="s">
        <v>69</v>
      </c>
      <c r="AN1444" t="s">
        <v>1548</v>
      </c>
      <c r="AO1444" t="s">
        <v>469</v>
      </c>
      <c r="AP1444" t="s">
        <v>2339</v>
      </c>
    </row>
    <row r="1445" spans="1:42" x14ac:dyDescent="0.25">
      <c r="A1445">
        <v>1006</v>
      </c>
      <c r="B1445">
        <v>30</v>
      </c>
      <c r="C1445" s="4">
        <v>44317</v>
      </c>
      <c r="D1445">
        <v>8</v>
      </c>
      <c r="E1445" t="s">
        <v>43</v>
      </c>
      <c r="F1445" t="s">
        <v>54</v>
      </c>
      <c r="G1445" t="s">
        <v>55</v>
      </c>
      <c r="H1445" t="s">
        <v>58</v>
      </c>
      <c r="I1445" s="4">
        <v>44195</v>
      </c>
      <c r="J1445">
        <v>10</v>
      </c>
      <c r="K1445" t="s">
        <v>61</v>
      </c>
      <c r="L1445" s="4">
        <v>44055</v>
      </c>
      <c r="M1445" s="4">
        <v>44196</v>
      </c>
      <c r="N1445">
        <v>1</v>
      </c>
      <c r="O1445" t="s">
        <v>84</v>
      </c>
      <c r="P1445" t="s">
        <v>246</v>
      </c>
      <c r="Q1445">
        <v>1</v>
      </c>
      <c r="R1445" t="s">
        <v>743</v>
      </c>
      <c r="S1445" t="s">
        <v>1284</v>
      </c>
      <c r="T1445" t="s">
        <v>1533</v>
      </c>
      <c r="U1445" t="s">
        <v>67</v>
      </c>
      <c r="V1445" t="s">
        <v>1548</v>
      </c>
      <c r="W1445">
        <v>179.97</v>
      </c>
      <c r="X1445">
        <v>44.97</v>
      </c>
      <c r="Y1445">
        <v>1</v>
      </c>
      <c r="Z1445" t="s">
        <v>645</v>
      </c>
      <c r="AA1445" t="s">
        <v>2347</v>
      </c>
      <c r="AF1445" s="4"/>
      <c r="AG1445" s="4"/>
      <c r="AH1445" t="s">
        <v>84</v>
      </c>
      <c r="AI1445" t="s">
        <v>246</v>
      </c>
      <c r="AJ1445" t="s">
        <v>743</v>
      </c>
      <c r="AK1445" t="s">
        <v>1284</v>
      </c>
      <c r="AL1445" t="s">
        <v>1533</v>
      </c>
      <c r="AM1445" t="s">
        <v>67</v>
      </c>
      <c r="AN1445" t="s">
        <v>1548</v>
      </c>
      <c r="AO1445" t="s">
        <v>645</v>
      </c>
      <c r="AP1445" t="s">
        <v>2347</v>
      </c>
    </row>
    <row r="1446" spans="1:42" x14ac:dyDescent="0.25">
      <c r="A1446">
        <v>1007</v>
      </c>
      <c r="B1446">
        <v>70</v>
      </c>
      <c r="C1446" s="4">
        <v>44319</v>
      </c>
      <c r="D1446">
        <v>3</v>
      </c>
      <c r="E1446" t="s">
        <v>34</v>
      </c>
      <c r="F1446" t="s">
        <v>45</v>
      </c>
      <c r="G1446" t="s">
        <v>55</v>
      </c>
      <c r="H1446" t="s">
        <v>58</v>
      </c>
      <c r="I1446" s="4">
        <v>43733</v>
      </c>
      <c r="J1446">
        <v>3</v>
      </c>
      <c r="K1446" t="s">
        <v>59</v>
      </c>
      <c r="L1446" s="4">
        <v>43615</v>
      </c>
      <c r="M1446" s="4">
        <v>43830</v>
      </c>
      <c r="N1446">
        <v>1</v>
      </c>
      <c r="O1446" t="s">
        <v>79</v>
      </c>
      <c r="P1446" t="s">
        <v>241</v>
      </c>
      <c r="Q1446">
        <v>1</v>
      </c>
      <c r="R1446" t="s">
        <v>524</v>
      </c>
      <c r="S1446" t="s">
        <v>1087</v>
      </c>
      <c r="T1446" t="s">
        <v>1614</v>
      </c>
      <c r="U1446" t="s">
        <v>80</v>
      </c>
      <c r="V1446" t="s">
        <v>1548</v>
      </c>
      <c r="W1446">
        <v>27.9</v>
      </c>
      <c r="X1446">
        <v>29.98</v>
      </c>
      <c r="Y1446">
        <v>1</v>
      </c>
      <c r="Z1446" t="s">
        <v>455</v>
      </c>
      <c r="AA1446" t="s">
        <v>2340</v>
      </c>
      <c r="AF1446" s="4"/>
      <c r="AG1446" s="4"/>
      <c r="AH1446" t="s">
        <v>79</v>
      </c>
      <c r="AI1446" t="s">
        <v>241</v>
      </c>
      <c r="AJ1446" t="s">
        <v>524</v>
      </c>
      <c r="AK1446" t="s">
        <v>1087</v>
      </c>
      <c r="AL1446" t="s">
        <v>1614</v>
      </c>
      <c r="AM1446" t="s">
        <v>80</v>
      </c>
      <c r="AN1446" t="s">
        <v>1548</v>
      </c>
      <c r="AO1446" t="s">
        <v>455</v>
      </c>
      <c r="AP1446" t="s">
        <v>2340</v>
      </c>
    </row>
    <row r="1447" spans="1:42" x14ac:dyDescent="0.25">
      <c r="A1447">
        <v>1008</v>
      </c>
      <c r="B1447">
        <v>93</v>
      </c>
      <c r="C1447" s="4">
        <v>44319</v>
      </c>
      <c r="D1447">
        <v>5</v>
      </c>
      <c r="E1447" t="s">
        <v>36</v>
      </c>
      <c r="F1447" t="s">
        <v>47</v>
      </c>
      <c r="G1447" t="s">
        <v>56</v>
      </c>
      <c r="H1447" t="s">
        <v>58</v>
      </c>
      <c r="I1447" s="4">
        <v>44115</v>
      </c>
      <c r="J1447">
        <v>10</v>
      </c>
      <c r="K1447" t="s">
        <v>61</v>
      </c>
      <c r="L1447" s="4">
        <v>44055</v>
      </c>
      <c r="M1447" s="4">
        <v>44196</v>
      </c>
      <c r="N1447">
        <v>2</v>
      </c>
      <c r="O1447" t="s">
        <v>115</v>
      </c>
      <c r="P1447" t="s">
        <v>277</v>
      </c>
      <c r="Q1447">
        <v>2</v>
      </c>
      <c r="R1447" t="s">
        <v>887</v>
      </c>
      <c r="S1447" t="s">
        <v>1424</v>
      </c>
      <c r="T1447" t="s">
        <v>1939</v>
      </c>
      <c r="U1447" t="s">
        <v>85</v>
      </c>
      <c r="V1447" t="s">
        <v>2047</v>
      </c>
      <c r="W1447">
        <v>203.89</v>
      </c>
      <c r="X1447">
        <v>64.97</v>
      </c>
      <c r="Y1447">
        <v>2</v>
      </c>
      <c r="Z1447" t="s">
        <v>2226</v>
      </c>
      <c r="AA1447" t="s">
        <v>2518</v>
      </c>
      <c r="AF1447" s="4"/>
      <c r="AG1447" s="4"/>
      <c r="AH1447" t="s">
        <v>86</v>
      </c>
      <c r="AI1447" t="s">
        <v>248</v>
      </c>
      <c r="AJ1447" t="s">
        <v>443</v>
      </c>
      <c r="AK1447" t="s">
        <v>1005</v>
      </c>
      <c r="AL1447" t="s">
        <v>1513</v>
      </c>
      <c r="AM1447" t="s">
        <v>69</v>
      </c>
      <c r="AN1447" t="s">
        <v>1577</v>
      </c>
      <c r="AO1447" t="s">
        <v>549</v>
      </c>
      <c r="AP1447" t="s">
        <v>2362</v>
      </c>
    </row>
    <row r="1448" spans="1:42" x14ac:dyDescent="0.25">
      <c r="A1448">
        <v>1008</v>
      </c>
      <c r="B1448">
        <v>93</v>
      </c>
      <c r="C1448" s="4">
        <v>44319</v>
      </c>
      <c r="D1448">
        <v>5</v>
      </c>
      <c r="E1448" t="s">
        <v>36</v>
      </c>
      <c r="F1448" t="s">
        <v>47</v>
      </c>
      <c r="G1448" t="s">
        <v>56</v>
      </c>
      <c r="H1448" t="s">
        <v>58</v>
      </c>
      <c r="I1448" s="4">
        <v>44115</v>
      </c>
      <c r="J1448">
        <v>10</v>
      </c>
      <c r="K1448" t="s">
        <v>61</v>
      </c>
      <c r="L1448" s="4">
        <v>44055</v>
      </c>
      <c r="M1448" s="4">
        <v>44196</v>
      </c>
      <c r="N1448">
        <v>2</v>
      </c>
      <c r="O1448" t="s">
        <v>115</v>
      </c>
      <c r="P1448" t="s">
        <v>277</v>
      </c>
      <c r="Q1448">
        <v>2</v>
      </c>
      <c r="R1448" t="s">
        <v>887</v>
      </c>
      <c r="S1448" t="s">
        <v>1424</v>
      </c>
      <c r="T1448" t="s">
        <v>1939</v>
      </c>
      <c r="U1448" t="s">
        <v>85</v>
      </c>
      <c r="V1448" t="s">
        <v>2047</v>
      </c>
      <c r="W1448">
        <v>203.89</v>
      </c>
      <c r="X1448">
        <v>64.97</v>
      </c>
      <c r="Y1448">
        <v>2</v>
      </c>
      <c r="Z1448" t="s">
        <v>2226</v>
      </c>
      <c r="AA1448" t="s">
        <v>2518</v>
      </c>
      <c r="AF1448" s="4"/>
      <c r="AG1448" s="4"/>
      <c r="AH1448" t="s">
        <v>70</v>
      </c>
      <c r="AI1448" t="s">
        <v>232</v>
      </c>
      <c r="AJ1448" t="s">
        <v>628</v>
      </c>
      <c r="AK1448" t="s">
        <v>1178</v>
      </c>
      <c r="AL1448" t="s">
        <v>1501</v>
      </c>
      <c r="AM1448" t="s">
        <v>80</v>
      </c>
      <c r="AN1448" t="s">
        <v>1517</v>
      </c>
      <c r="AO1448" t="s">
        <v>640</v>
      </c>
      <c r="AP1448" t="s">
        <v>2393</v>
      </c>
    </row>
    <row r="1449" spans="1:42" x14ac:dyDescent="0.25">
      <c r="A1449">
        <v>1009</v>
      </c>
      <c r="B1449">
        <v>199</v>
      </c>
      <c r="C1449" s="4">
        <v>44319</v>
      </c>
      <c r="D1449">
        <v>7</v>
      </c>
      <c r="E1449" t="s">
        <v>35</v>
      </c>
      <c r="F1449" t="s">
        <v>46</v>
      </c>
      <c r="G1449" t="s">
        <v>55</v>
      </c>
      <c r="H1449" t="s">
        <v>58</v>
      </c>
      <c r="I1449" s="4">
        <v>43861</v>
      </c>
      <c r="J1449">
        <v>4</v>
      </c>
      <c r="K1449" t="s">
        <v>61</v>
      </c>
      <c r="L1449" s="4">
        <v>43831</v>
      </c>
      <c r="M1449" s="4">
        <v>43861</v>
      </c>
      <c r="N1449">
        <v>1</v>
      </c>
      <c r="O1449" t="s">
        <v>69</v>
      </c>
      <c r="P1449" t="s">
        <v>231</v>
      </c>
      <c r="Q1449">
        <v>1</v>
      </c>
      <c r="R1449" t="s">
        <v>856</v>
      </c>
      <c r="S1449" t="s">
        <v>1393</v>
      </c>
      <c r="T1449" t="s">
        <v>1909</v>
      </c>
      <c r="U1449" t="s">
        <v>67</v>
      </c>
      <c r="V1449" t="s">
        <v>1577</v>
      </c>
      <c r="W1449">
        <v>1587</v>
      </c>
      <c r="X1449">
        <v>74.97</v>
      </c>
      <c r="Y1449">
        <v>1</v>
      </c>
      <c r="Z1449" t="s">
        <v>67</v>
      </c>
      <c r="AA1449" t="s">
        <v>2373</v>
      </c>
      <c r="AF1449" s="4"/>
      <c r="AG1449" s="4"/>
      <c r="AH1449" t="s">
        <v>69</v>
      </c>
      <c r="AI1449" t="s">
        <v>231</v>
      </c>
      <c r="AJ1449" t="s">
        <v>856</v>
      </c>
      <c r="AK1449" t="s">
        <v>1393</v>
      </c>
      <c r="AL1449" t="s">
        <v>1909</v>
      </c>
      <c r="AM1449" t="s">
        <v>67</v>
      </c>
      <c r="AN1449" t="s">
        <v>1577</v>
      </c>
      <c r="AO1449" t="s">
        <v>67</v>
      </c>
      <c r="AP1449" t="s">
        <v>2373</v>
      </c>
    </row>
    <row r="1450" spans="1:42" x14ac:dyDescent="0.25">
      <c r="A1450">
        <v>1010</v>
      </c>
      <c r="B1450">
        <v>207</v>
      </c>
      <c r="C1450" s="4">
        <v>44319</v>
      </c>
      <c r="D1450">
        <v>11</v>
      </c>
      <c r="E1450" t="s">
        <v>37</v>
      </c>
      <c r="F1450" t="s">
        <v>48</v>
      </c>
      <c r="G1450" t="s">
        <v>56</v>
      </c>
      <c r="H1450" t="s">
        <v>57</v>
      </c>
      <c r="I1450" s="4">
        <v>43682</v>
      </c>
      <c r="J1450">
        <v>2</v>
      </c>
      <c r="K1450" t="s">
        <v>60</v>
      </c>
      <c r="L1450" s="4">
        <v>43615</v>
      </c>
      <c r="M1450" s="4">
        <v>43830</v>
      </c>
      <c r="N1450">
        <v>1</v>
      </c>
      <c r="O1450" t="s">
        <v>67</v>
      </c>
      <c r="P1450" t="s">
        <v>229</v>
      </c>
      <c r="Q1450">
        <v>1</v>
      </c>
      <c r="R1450" t="s">
        <v>391</v>
      </c>
      <c r="S1450" t="s">
        <v>953</v>
      </c>
      <c r="T1450" t="s">
        <v>1487</v>
      </c>
      <c r="U1450" t="s">
        <v>67</v>
      </c>
      <c r="V1450" t="s">
        <v>1548</v>
      </c>
      <c r="W1450">
        <v>89.85</v>
      </c>
      <c r="X1450">
        <v>44.97</v>
      </c>
      <c r="Y1450">
        <v>1</v>
      </c>
      <c r="Z1450" t="s">
        <v>90</v>
      </c>
      <c r="AA1450" t="s">
        <v>2328</v>
      </c>
      <c r="AF1450" s="4"/>
      <c r="AG1450" s="4"/>
      <c r="AH1450" t="s">
        <v>67</v>
      </c>
      <c r="AI1450" t="s">
        <v>229</v>
      </c>
      <c r="AJ1450" t="s">
        <v>391</v>
      </c>
      <c r="AK1450" t="s">
        <v>953</v>
      </c>
      <c r="AL1450" t="s">
        <v>1487</v>
      </c>
      <c r="AM1450" t="s">
        <v>67</v>
      </c>
      <c r="AN1450" t="s">
        <v>1548</v>
      </c>
      <c r="AO1450" t="s">
        <v>90</v>
      </c>
      <c r="AP1450" t="s">
        <v>2328</v>
      </c>
    </row>
    <row r="1451" spans="1:42" x14ac:dyDescent="0.25">
      <c r="A1451">
        <v>1011</v>
      </c>
      <c r="B1451">
        <v>446</v>
      </c>
      <c r="C1451" s="4">
        <v>44319</v>
      </c>
      <c r="D1451">
        <v>7</v>
      </c>
      <c r="E1451" t="s">
        <v>35</v>
      </c>
      <c r="F1451" t="s">
        <v>46</v>
      </c>
      <c r="G1451" t="s">
        <v>55</v>
      </c>
      <c r="H1451" t="s">
        <v>57</v>
      </c>
      <c r="I1451" s="4">
        <v>44051</v>
      </c>
      <c r="J1451">
        <v>9</v>
      </c>
      <c r="K1451" t="s">
        <v>59</v>
      </c>
      <c r="L1451" s="4">
        <v>43952</v>
      </c>
      <c r="M1451" s="4">
        <v>44075</v>
      </c>
      <c r="N1451">
        <v>1</v>
      </c>
      <c r="O1451" t="s">
        <v>70</v>
      </c>
      <c r="P1451" t="s">
        <v>232</v>
      </c>
      <c r="Q1451">
        <v>1</v>
      </c>
      <c r="R1451" t="s">
        <v>673</v>
      </c>
      <c r="S1451" t="s">
        <v>1216</v>
      </c>
      <c r="T1451" t="s">
        <v>1652</v>
      </c>
      <c r="U1451" t="s">
        <v>67</v>
      </c>
      <c r="V1451" t="s">
        <v>1517</v>
      </c>
      <c r="W1451">
        <v>41.97</v>
      </c>
      <c r="X1451">
        <v>59.97</v>
      </c>
      <c r="Y1451">
        <v>1</v>
      </c>
      <c r="Z1451" t="s">
        <v>432</v>
      </c>
      <c r="AA1451" t="s">
        <v>2331</v>
      </c>
      <c r="AF1451" s="4"/>
      <c r="AG1451" s="4"/>
      <c r="AH1451" t="s">
        <v>70</v>
      </c>
      <c r="AI1451" t="s">
        <v>232</v>
      </c>
      <c r="AJ1451" t="s">
        <v>673</v>
      </c>
      <c r="AK1451" t="s">
        <v>1216</v>
      </c>
      <c r="AL1451" t="s">
        <v>1652</v>
      </c>
      <c r="AM1451" t="s">
        <v>67</v>
      </c>
      <c r="AN1451" t="s">
        <v>1517</v>
      </c>
      <c r="AO1451" t="s">
        <v>432</v>
      </c>
      <c r="AP1451" t="s">
        <v>2331</v>
      </c>
    </row>
    <row r="1452" spans="1:42" x14ac:dyDescent="0.25">
      <c r="A1452">
        <v>1012</v>
      </c>
      <c r="B1452">
        <v>120</v>
      </c>
      <c r="C1452" s="4">
        <v>44320</v>
      </c>
      <c r="D1452">
        <v>10</v>
      </c>
      <c r="E1452" t="s">
        <v>42</v>
      </c>
      <c r="F1452" t="s">
        <v>53</v>
      </c>
      <c r="G1452" t="s">
        <v>56</v>
      </c>
      <c r="H1452" t="s">
        <v>57</v>
      </c>
      <c r="I1452" s="4">
        <v>43932</v>
      </c>
      <c r="J1452">
        <v>7</v>
      </c>
      <c r="K1452" t="s">
        <v>61</v>
      </c>
      <c r="L1452" s="4">
        <v>43915</v>
      </c>
      <c r="M1452" s="4">
        <v>44012</v>
      </c>
      <c r="N1452">
        <v>1</v>
      </c>
      <c r="O1452" t="s">
        <v>79</v>
      </c>
      <c r="P1452" t="s">
        <v>241</v>
      </c>
      <c r="Q1452">
        <v>1</v>
      </c>
      <c r="R1452" t="s">
        <v>521</v>
      </c>
      <c r="S1452" t="s">
        <v>1078</v>
      </c>
      <c r="T1452" t="s">
        <v>1611</v>
      </c>
      <c r="U1452" t="s">
        <v>80</v>
      </c>
      <c r="V1452" t="s">
        <v>1548</v>
      </c>
      <c r="W1452">
        <v>111.38</v>
      </c>
      <c r="X1452">
        <v>29.98</v>
      </c>
      <c r="Y1452">
        <v>1</v>
      </c>
      <c r="Z1452" t="s">
        <v>455</v>
      </c>
      <c r="AA1452" t="s">
        <v>2340</v>
      </c>
      <c r="AF1452" s="4"/>
      <c r="AG1452" s="4"/>
      <c r="AH1452" t="s">
        <v>79</v>
      </c>
      <c r="AI1452" t="s">
        <v>241</v>
      </c>
      <c r="AJ1452" t="s">
        <v>521</v>
      </c>
      <c r="AK1452" t="s">
        <v>1078</v>
      </c>
      <c r="AL1452" t="s">
        <v>1611</v>
      </c>
      <c r="AM1452" t="s">
        <v>80</v>
      </c>
      <c r="AN1452" t="s">
        <v>1548</v>
      </c>
      <c r="AO1452" t="s">
        <v>455</v>
      </c>
      <c r="AP1452" t="s">
        <v>2340</v>
      </c>
    </row>
    <row r="1453" spans="1:42" x14ac:dyDescent="0.25">
      <c r="A1453">
        <v>1013</v>
      </c>
      <c r="B1453">
        <v>394</v>
      </c>
      <c r="C1453" s="4">
        <v>44321</v>
      </c>
      <c r="D1453">
        <v>7</v>
      </c>
      <c r="E1453" t="s">
        <v>35</v>
      </c>
      <c r="F1453" t="s">
        <v>46</v>
      </c>
      <c r="G1453" t="s">
        <v>56</v>
      </c>
      <c r="H1453" t="s">
        <v>58</v>
      </c>
      <c r="I1453" s="4">
        <v>43678</v>
      </c>
      <c r="J1453">
        <v>2</v>
      </c>
      <c r="K1453" t="s">
        <v>60</v>
      </c>
      <c r="L1453" s="4">
        <v>43615</v>
      </c>
      <c r="M1453" s="4">
        <v>43830</v>
      </c>
      <c r="N1453">
        <v>1</v>
      </c>
      <c r="O1453" t="s">
        <v>69</v>
      </c>
      <c r="P1453" t="s">
        <v>231</v>
      </c>
      <c r="Q1453">
        <v>1</v>
      </c>
      <c r="R1453" t="s">
        <v>393</v>
      </c>
      <c r="S1453" t="s">
        <v>955</v>
      </c>
      <c r="T1453" t="s">
        <v>1489</v>
      </c>
      <c r="U1453" t="s">
        <v>69</v>
      </c>
      <c r="V1453" t="s">
        <v>1577</v>
      </c>
      <c r="W1453">
        <v>28.95</v>
      </c>
      <c r="X1453">
        <v>24.99</v>
      </c>
      <c r="Y1453">
        <v>1</v>
      </c>
      <c r="Z1453" t="s">
        <v>78</v>
      </c>
      <c r="AA1453" t="s">
        <v>2330</v>
      </c>
      <c r="AF1453" s="4"/>
      <c r="AG1453" s="4"/>
      <c r="AH1453" t="s">
        <v>69</v>
      </c>
      <c r="AI1453" t="s">
        <v>231</v>
      </c>
      <c r="AJ1453" t="s">
        <v>393</v>
      </c>
      <c r="AK1453" t="s">
        <v>955</v>
      </c>
      <c r="AL1453" t="s">
        <v>1489</v>
      </c>
      <c r="AM1453" t="s">
        <v>69</v>
      </c>
      <c r="AN1453" t="s">
        <v>1577</v>
      </c>
      <c r="AO1453" t="s">
        <v>78</v>
      </c>
      <c r="AP1453" t="s">
        <v>2330</v>
      </c>
    </row>
    <row r="1454" spans="1:42" x14ac:dyDescent="0.25">
      <c r="A1454">
        <v>1014</v>
      </c>
      <c r="B1454">
        <v>166</v>
      </c>
      <c r="C1454" s="4">
        <v>44322</v>
      </c>
      <c r="D1454">
        <v>4</v>
      </c>
      <c r="E1454" t="s">
        <v>40</v>
      </c>
      <c r="F1454" t="s">
        <v>51</v>
      </c>
      <c r="G1454" t="s">
        <v>56</v>
      </c>
      <c r="H1454" t="s">
        <v>57</v>
      </c>
      <c r="I1454" s="4">
        <v>43668</v>
      </c>
      <c r="J1454">
        <v>1</v>
      </c>
      <c r="K1454" t="s">
        <v>61</v>
      </c>
      <c r="L1454" s="4">
        <v>43615</v>
      </c>
      <c r="M1454" s="4">
        <v>43830</v>
      </c>
      <c r="N1454">
        <v>1</v>
      </c>
      <c r="O1454" t="s">
        <v>79</v>
      </c>
      <c r="P1454" t="s">
        <v>241</v>
      </c>
      <c r="Q1454">
        <v>1</v>
      </c>
      <c r="R1454" t="s">
        <v>418</v>
      </c>
      <c r="S1454" t="s">
        <v>980</v>
      </c>
      <c r="T1454" t="s">
        <v>1513</v>
      </c>
      <c r="U1454" t="s">
        <v>80</v>
      </c>
      <c r="V1454" t="s">
        <v>1548</v>
      </c>
      <c r="W1454">
        <v>59.98</v>
      </c>
      <c r="X1454">
        <v>29.98</v>
      </c>
      <c r="Y1454">
        <v>1</v>
      </c>
      <c r="Z1454" t="s">
        <v>65</v>
      </c>
      <c r="AA1454" t="s">
        <v>2343</v>
      </c>
      <c r="AF1454" s="4"/>
      <c r="AG1454" s="4"/>
      <c r="AH1454" t="s">
        <v>79</v>
      </c>
      <c r="AI1454" t="s">
        <v>241</v>
      </c>
      <c r="AJ1454" t="s">
        <v>418</v>
      </c>
      <c r="AK1454" t="s">
        <v>980</v>
      </c>
      <c r="AL1454" t="s">
        <v>1513</v>
      </c>
      <c r="AM1454" t="s">
        <v>80</v>
      </c>
      <c r="AN1454" t="s">
        <v>1548</v>
      </c>
      <c r="AO1454" t="s">
        <v>65</v>
      </c>
      <c r="AP1454" t="s">
        <v>2343</v>
      </c>
    </row>
    <row r="1455" spans="1:42" x14ac:dyDescent="0.25">
      <c r="A1455">
        <v>1015</v>
      </c>
      <c r="B1455">
        <v>170</v>
      </c>
      <c r="C1455" s="4">
        <v>44322</v>
      </c>
      <c r="D1455">
        <v>6</v>
      </c>
      <c r="E1455" t="s">
        <v>33</v>
      </c>
      <c r="F1455" t="s">
        <v>44</v>
      </c>
      <c r="G1455" t="s">
        <v>55</v>
      </c>
      <c r="H1455" t="s">
        <v>58</v>
      </c>
      <c r="I1455" s="4">
        <v>44209</v>
      </c>
      <c r="J1455">
        <v>11</v>
      </c>
      <c r="K1455" t="s">
        <v>60</v>
      </c>
      <c r="L1455" s="4">
        <v>44148</v>
      </c>
      <c r="M1455" s="4">
        <v>44265</v>
      </c>
      <c r="N1455">
        <v>1</v>
      </c>
      <c r="O1455" t="s">
        <v>78</v>
      </c>
      <c r="P1455" t="s">
        <v>240</v>
      </c>
      <c r="Q1455">
        <v>1</v>
      </c>
      <c r="R1455" t="s">
        <v>604</v>
      </c>
      <c r="S1455" t="s">
        <v>1136</v>
      </c>
      <c r="T1455" t="s">
        <v>1682</v>
      </c>
      <c r="U1455" t="s">
        <v>67</v>
      </c>
      <c r="V1455" t="s">
        <v>1548</v>
      </c>
      <c r="W1455">
        <v>14.25</v>
      </c>
      <c r="X1455">
        <v>44.97</v>
      </c>
      <c r="Y1455">
        <v>1</v>
      </c>
      <c r="Z1455" t="s">
        <v>469</v>
      </c>
      <c r="AA1455" t="s">
        <v>2339</v>
      </c>
      <c r="AF1455" s="4"/>
      <c r="AG1455" s="4"/>
      <c r="AH1455" t="s">
        <v>78</v>
      </c>
      <c r="AI1455" t="s">
        <v>240</v>
      </c>
      <c r="AJ1455" t="s">
        <v>604</v>
      </c>
      <c r="AK1455" t="s">
        <v>1136</v>
      </c>
      <c r="AL1455" t="s">
        <v>1682</v>
      </c>
      <c r="AM1455" t="s">
        <v>67</v>
      </c>
      <c r="AN1455" t="s">
        <v>1548</v>
      </c>
      <c r="AO1455" t="s">
        <v>469</v>
      </c>
      <c r="AP1455" t="s">
        <v>2339</v>
      </c>
    </row>
    <row r="1456" spans="1:42" x14ac:dyDescent="0.25">
      <c r="A1456">
        <v>1016</v>
      </c>
      <c r="B1456">
        <v>201</v>
      </c>
      <c r="C1456" s="4">
        <v>44322</v>
      </c>
      <c r="D1456">
        <v>7</v>
      </c>
      <c r="E1456" t="s">
        <v>35</v>
      </c>
      <c r="F1456" t="s">
        <v>46</v>
      </c>
      <c r="G1456" t="s">
        <v>55</v>
      </c>
      <c r="H1456" t="s">
        <v>58</v>
      </c>
      <c r="I1456" s="4">
        <v>43728</v>
      </c>
      <c r="J1456">
        <v>1</v>
      </c>
      <c r="K1456" t="s">
        <v>61</v>
      </c>
      <c r="L1456" s="4">
        <v>43615</v>
      </c>
      <c r="M1456" s="4">
        <v>43830</v>
      </c>
      <c r="N1456">
        <v>1</v>
      </c>
      <c r="O1456" t="s">
        <v>105</v>
      </c>
      <c r="P1456" t="s">
        <v>267</v>
      </c>
      <c r="Q1456">
        <v>1</v>
      </c>
      <c r="R1456" t="s">
        <v>888</v>
      </c>
      <c r="S1456" t="s">
        <v>1425</v>
      </c>
      <c r="T1456" t="s">
        <v>1940</v>
      </c>
      <c r="U1456" t="s">
        <v>88</v>
      </c>
      <c r="V1456" t="s">
        <v>1869</v>
      </c>
      <c r="W1456">
        <v>143.96</v>
      </c>
      <c r="X1456">
        <v>59.96</v>
      </c>
      <c r="Y1456">
        <v>1</v>
      </c>
      <c r="Z1456" t="s">
        <v>91</v>
      </c>
      <c r="AA1456" t="s">
        <v>2599</v>
      </c>
      <c r="AF1456" s="4"/>
      <c r="AG1456" s="4"/>
      <c r="AH1456" t="s">
        <v>79</v>
      </c>
      <c r="AI1456" t="s">
        <v>241</v>
      </c>
      <c r="AJ1456" t="s">
        <v>566</v>
      </c>
      <c r="AK1456" t="s">
        <v>1067</v>
      </c>
      <c r="AL1456" t="s">
        <v>1649</v>
      </c>
      <c r="AM1456" t="s">
        <v>80</v>
      </c>
      <c r="AN1456" t="s">
        <v>1548</v>
      </c>
      <c r="AO1456" t="s">
        <v>65</v>
      </c>
      <c r="AP1456" t="s">
        <v>2343</v>
      </c>
    </row>
    <row r="1457" spans="1:42" x14ac:dyDescent="0.25">
      <c r="A1457">
        <v>1016</v>
      </c>
      <c r="B1457">
        <v>201</v>
      </c>
      <c r="C1457" s="4">
        <v>44322</v>
      </c>
      <c r="D1457">
        <v>7</v>
      </c>
      <c r="E1457" t="s">
        <v>35</v>
      </c>
      <c r="F1457" t="s">
        <v>46</v>
      </c>
      <c r="G1457" t="s">
        <v>55</v>
      </c>
      <c r="H1457" t="s">
        <v>58</v>
      </c>
      <c r="I1457" s="4">
        <v>43728</v>
      </c>
      <c r="J1457">
        <v>1</v>
      </c>
      <c r="K1457" t="s">
        <v>61</v>
      </c>
      <c r="L1457" s="4">
        <v>43615</v>
      </c>
      <c r="M1457" s="4">
        <v>43830</v>
      </c>
      <c r="N1457">
        <v>1</v>
      </c>
      <c r="O1457" t="s">
        <v>105</v>
      </c>
      <c r="P1457" t="s">
        <v>267</v>
      </c>
      <c r="Q1457">
        <v>1</v>
      </c>
      <c r="R1457" t="s">
        <v>888</v>
      </c>
      <c r="S1457" t="s">
        <v>1425</v>
      </c>
      <c r="T1457" t="s">
        <v>1940</v>
      </c>
      <c r="U1457" t="s">
        <v>88</v>
      </c>
      <c r="V1457" t="s">
        <v>1869</v>
      </c>
      <c r="W1457">
        <v>143.96</v>
      </c>
      <c r="X1457">
        <v>59.96</v>
      </c>
      <c r="Y1457">
        <v>1</v>
      </c>
      <c r="Z1457" t="s">
        <v>91</v>
      </c>
      <c r="AA1457" t="s">
        <v>2599</v>
      </c>
      <c r="AF1457" s="4"/>
      <c r="AG1457" s="4"/>
      <c r="AH1457" t="s">
        <v>79</v>
      </c>
      <c r="AI1457" t="s">
        <v>241</v>
      </c>
      <c r="AJ1457" t="s">
        <v>566</v>
      </c>
      <c r="AK1457" t="s">
        <v>1067</v>
      </c>
      <c r="AL1457" t="s">
        <v>1649</v>
      </c>
      <c r="AM1457" t="s">
        <v>80</v>
      </c>
      <c r="AN1457" t="s">
        <v>1548</v>
      </c>
      <c r="AO1457" t="s">
        <v>65</v>
      </c>
      <c r="AP1457" t="s">
        <v>2343</v>
      </c>
    </row>
    <row r="1458" spans="1:42" x14ac:dyDescent="0.25">
      <c r="A1458">
        <v>1017</v>
      </c>
      <c r="B1458">
        <v>220</v>
      </c>
      <c r="C1458" s="4">
        <v>44322</v>
      </c>
      <c r="D1458">
        <v>6</v>
      </c>
      <c r="E1458" t="s">
        <v>33</v>
      </c>
      <c r="F1458" t="s">
        <v>44</v>
      </c>
      <c r="G1458" t="s">
        <v>55</v>
      </c>
      <c r="H1458" t="s">
        <v>57</v>
      </c>
      <c r="I1458" s="4">
        <v>43692</v>
      </c>
      <c r="J1458">
        <v>1</v>
      </c>
      <c r="K1458" t="s">
        <v>61</v>
      </c>
      <c r="L1458" s="4">
        <v>43615</v>
      </c>
      <c r="M1458" s="4">
        <v>43830</v>
      </c>
      <c r="N1458">
        <v>2</v>
      </c>
      <c r="O1458" t="s">
        <v>151</v>
      </c>
      <c r="P1458" t="s">
        <v>313</v>
      </c>
      <c r="Q1458">
        <v>2</v>
      </c>
      <c r="R1458" t="s">
        <v>889</v>
      </c>
      <c r="S1458" t="s">
        <v>1426</v>
      </c>
      <c r="T1458" t="s">
        <v>1941</v>
      </c>
      <c r="U1458" t="s">
        <v>110</v>
      </c>
      <c r="V1458" t="s">
        <v>1869</v>
      </c>
      <c r="W1458">
        <v>170.94</v>
      </c>
      <c r="X1458">
        <v>89.94</v>
      </c>
      <c r="Y1458">
        <v>2</v>
      </c>
      <c r="Z1458" t="s">
        <v>2295</v>
      </c>
      <c r="AA1458" t="s">
        <v>2600</v>
      </c>
      <c r="AF1458" s="4"/>
      <c r="AG1458" s="4"/>
      <c r="AH1458" t="s">
        <v>80</v>
      </c>
      <c r="AI1458" t="s">
        <v>242</v>
      </c>
      <c r="AJ1458" t="s">
        <v>65</v>
      </c>
      <c r="AK1458" t="s">
        <v>1267</v>
      </c>
      <c r="AL1458" t="s">
        <v>1548</v>
      </c>
      <c r="AM1458" t="s">
        <v>67</v>
      </c>
      <c r="AN1458" t="s">
        <v>1548</v>
      </c>
      <c r="AO1458" t="s">
        <v>80</v>
      </c>
      <c r="AP1458" t="s">
        <v>2357</v>
      </c>
    </row>
    <row r="1459" spans="1:42" x14ac:dyDescent="0.25">
      <c r="A1459">
        <v>1017</v>
      </c>
      <c r="B1459">
        <v>220</v>
      </c>
      <c r="C1459" s="4">
        <v>44322</v>
      </c>
      <c r="D1459">
        <v>6</v>
      </c>
      <c r="E1459" t="s">
        <v>33</v>
      </c>
      <c r="F1459" t="s">
        <v>44</v>
      </c>
      <c r="G1459" t="s">
        <v>55</v>
      </c>
      <c r="H1459" t="s">
        <v>57</v>
      </c>
      <c r="I1459" s="4">
        <v>43692</v>
      </c>
      <c r="J1459">
        <v>1</v>
      </c>
      <c r="K1459" t="s">
        <v>61</v>
      </c>
      <c r="L1459" s="4">
        <v>43615</v>
      </c>
      <c r="M1459" s="4">
        <v>43830</v>
      </c>
      <c r="N1459">
        <v>2</v>
      </c>
      <c r="O1459" t="s">
        <v>151</v>
      </c>
      <c r="P1459" t="s">
        <v>313</v>
      </c>
      <c r="Q1459">
        <v>2</v>
      </c>
      <c r="R1459" t="s">
        <v>889</v>
      </c>
      <c r="S1459" t="s">
        <v>1426</v>
      </c>
      <c r="T1459" t="s">
        <v>1941</v>
      </c>
      <c r="U1459" t="s">
        <v>110</v>
      </c>
      <c r="V1459" t="s">
        <v>1869</v>
      </c>
      <c r="W1459">
        <v>170.94</v>
      </c>
      <c r="X1459">
        <v>89.94</v>
      </c>
      <c r="Y1459">
        <v>2</v>
      </c>
      <c r="Z1459" t="s">
        <v>2295</v>
      </c>
      <c r="AA1459" t="s">
        <v>2600</v>
      </c>
      <c r="AF1459" s="4"/>
      <c r="AG1459" s="4"/>
      <c r="AH1459" t="s">
        <v>84</v>
      </c>
      <c r="AI1459" t="s">
        <v>246</v>
      </c>
      <c r="AJ1459" t="s">
        <v>426</v>
      </c>
      <c r="AK1459" t="s">
        <v>988</v>
      </c>
      <c r="AL1459" t="s">
        <v>1521</v>
      </c>
      <c r="AM1459" t="s">
        <v>67</v>
      </c>
      <c r="AN1459" t="s">
        <v>1548</v>
      </c>
      <c r="AO1459" t="s">
        <v>410</v>
      </c>
      <c r="AP1459" t="s">
        <v>2359</v>
      </c>
    </row>
    <row r="1460" spans="1:42" x14ac:dyDescent="0.25">
      <c r="A1460">
        <v>1018</v>
      </c>
      <c r="B1460">
        <v>353</v>
      </c>
      <c r="C1460" s="4">
        <v>44322</v>
      </c>
      <c r="D1460">
        <v>1</v>
      </c>
      <c r="E1460" t="s">
        <v>39</v>
      </c>
      <c r="F1460" t="s">
        <v>50</v>
      </c>
      <c r="G1460" t="s">
        <v>55</v>
      </c>
      <c r="H1460" t="s">
        <v>57</v>
      </c>
      <c r="I1460" s="4">
        <v>43661</v>
      </c>
      <c r="J1460">
        <v>2</v>
      </c>
      <c r="K1460" t="s">
        <v>60</v>
      </c>
      <c r="L1460" s="4">
        <v>43615</v>
      </c>
      <c r="M1460" s="4">
        <v>43830</v>
      </c>
      <c r="N1460">
        <v>1</v>
      </c>
      <c r="O1460" t="s">
        <v>78</v>
      </c>
      <c r="P1460" t="s">
        <v>240</v>
      </c>
      <c r="Q1460">
        <v>1</v>
      </c>
      <c r="R1460" t="s">
        <v>604</v>
      </c>
      <c r="S1460" t="s">
        <v>1136</v>
      </c>
      <c r="T1460" t="s">
        <v>1682</v>
      </c>
      <c r="U1460" t="s">
        <v>80</v>
      </c>
      <c r="V1460" t="s">
        <v>1562</v>
      </c>
      <c r="W1460">
        <v>9.5</v>
      </c>
      <c r="X1460">
        <v>19.98</v>
      </c>
      <c r="Y1460">
        <v>1</v>
      </c>
      <c r="Z1460" t="s">
        <v>469</v>
      </c>
      <c r="AA1460" t="s">
        <v>2339</v>
      </c>
      <c r="AF1460" s="4"/>
      <c r="AG1460" s="4"/>
      <c r="AH1460" t="s">
        <v>78</v>
      </c>
      <c r="AI1460" t="s">
        <v>240</v>
      </c>
      <c r="AJ1460" t="s">
        <v>604</v>
      </c>
      <c r="AK1460" t="s">
        <v>1136</v>
      </c>
      <c r="AL1460" t="s">
        <v>1682</v>
      </c>
      <c r="AM1460" t="s">
        <v>80</v>
      </c>
      <c r="AN1460" t="s">
        <v>1562</v>
      </c>
      <c r="AO1460" t="s">
        <v>469</v>
      </c>
      <c r="AP1460" t="s">
        <v>2339</v>
      </c>
    </row>
    <row r="1461" spans="1:42" x14ac:dyDescent="0.25">
      <c r="A1461">
        <v>1019</v>
      </c>
      <c r="B1461">
        <v>367</v>
      </c>
      <c r="C1461" s="4">
        <v>44322</v>
      </c>
      <c r="D1461">
        <v>8</v>
      </c>
      <c r="E1461" t="s">
        <v>43</v>
      </c>
      <c r="F1461" t="s">
        <v>54</v>
      </c>
      <c r="G1461" t="s">
        <v>55</v>
      </c>
      <c r="H1461" t="s">
        <v>57</v>
      </c>
      <c r="I1461" s="4">
        <v>44097</v>
      </c>
      <c r="J1461">
        <v>10</v>
      </c>
      <c r="K1461" t="s">
        <v>61</v>
      </c>
      <c r="L1461" s="4">
        <v>44055</v>
      </c>
      <c r="M1461" s="4">
        <v>44196</v>
      </c>
      <c r="N1461">
        <v>1</v>
      </c>
      <c r="O1461" t="s">
        <v>79</v>
      </c>
      <c r="P1461" t="s">
        <v>241</v>
      </c>
      <c r="Q1461">
        <v>1</v>
      </c>
      <c r="R1461" t="s">
        <v>634</v>
      </c>
      <c r="S1461" t="s">
        <v>1182</v>
      </c>
      <c r="T1461" t="s">
        <v>1614</v>
      </c>
      <c r="U1461" t="s">
        <v>80</v>
      </c>
      <c r="V1461" t="s">
        <v>1548</v>
      </c>
      <c r="W1461">
        <v>27.9</v>
      </c>
      <c r="X1461">
        <v>29.98</v>
      </c>
      <c r="Y1461">
        <v>1</v>
      </c>
      <c r="Z1461" t="s">
        <v>455</v>
      </c>
      <c r="AA1461" t="s">
        <v>2340</v>
      </c>
      <c r="AF1461" s="4"/>
      <c r="AG1461" s="4"/>
      <c r="AH1461" t="s">
        <v>79</v>
      </c>
      <c r="AI1461" t="s">
        <v>241</v>
      </c>
      <c r="AJ1461" t="s">
        <v>634</v>
      </c>
      <c r="AK1461" t="s">
        <v>1182</v>
      </c>
      <c r="AL1461" t="s">
        <v>1614</v>
      </c>
      <c r="AM1461" t="s">
        <v>80</v>
      </c>
      <c r="AN1461" t="s">
        <v>1548</v>
      </c>
      <c r="AO1461" t="s">
        <v>455</v>
      </c>
      <c r="AP1461" t="s">
        <v>2340</v>
      </c>
    </row>
    <row r="1462" spans="1:42" x14ac:dyDescent="0.25">
      <c r="A1462">
        <v>1020</v>
      </c>
      <c r="B1462">
        <v>379</v>
      </c>
      <c r="C1462" s="4">
        <v>44322</v>
      </c>
      <c r="D1462">
        <v>11</v>
      </c>
      <c r="E1462" t="s">
        <v>37</v>
      </c>
      <c r="F1462" t="s">
        <v>48</v>
      </c>
      <c r="G1462" t="s">
        <v>56</v>
      </c>
      <c r="H1462" t="s">
        <v>58</v>
      </c>
      <c r="I1462" s="4">
        <v>43849</v>
      </c>
      <c r="J1462">
        <v>5</v>
      </c>
      <c r="K1462" t="s">
        <v>60</v>
      </c>
      <c r="L1462" s="4">
        <v>43831</v>
      </c>
      <c r="M1462" s="4">
        <v>43921</v>
      </c>
      <c r="N1462">
        <v>1</v>
      </c>
      <c r="O1462" t="s">
        <v>90</v>
      </c>
      <c r="P1462" t="s">
        <v>252</v>
      </c>
      <c r="Q1462">
        <v>1</v>
      </c>
      <c r="R1462" t="s">
        <v>70</v>
      </c>
      <c r="S1462" t="s">
        <v>1040</v>
      </c>
      <c r="T1462" t="s">
        <v>1568</v>
      </c>
      <c r="U1462" t="s">
        <v>67</v>
      </c>
      <c r="V1462" t="s">
        <v>1562</v>
      </c>
      <c r="W1462">
        <v>596.97</v>
      </c>
      <c r="X1462">
        <v>29.97</v>
      </c>
      <c r="Y1462">
        <v>1</v>
      </c>
      <c r="Z1462" t="s">
        <v>645</v>
      </c>
      <c r="AA1462" t="s">
        <v>2347</v>
      </c>
      <c r="AF1462" s="4"/>
      <c r="AG1462" s="4"/>
      <c r="AH1462" t="s">
        <v>90</v>
      </c>
      <c r="AI1462" t="s">
        <v>252</v>
      </c>
      <c r="AJ1462" t="s">
        <v>70</v>
      </c>
      <c r="AK1462" t="s">
        <v>1040</v>
      </c>
      <c r="AL1462" t="s">
        <v>1568</v>
      </c>
      <c r="AM1462" t="s">
        <v>67</v>
      </c>
      <c r="AN1462" t="s">
        <v>1562</v>
      </c>
      <c r="AO1462" t="s">
        <v>645</v>
      </c>
      <c r="AP1462" t="s">
        <v>2347</v>
      </c>
    </row>
    <row r="1463" spans="1:42" x14ac:dyDescent="0.25">
      <c r="A1463">
        <v>1021</v>
      </c>
      <c r="B1463">
        <v>73</v>
      </c>
      <c r="C1463" s="4">
        <v>44323</v>
      </c>
      <c r="D1463">
        <v>11</v>
      </c>
      <c r="E1463" t="s">
        <v>37</v>
      </c>
      <c r="F1463" t="s">
        <v>48</v>
      </c>
      <c r="G1463" t="s">
        <v>56</v>
      </c>
      <c r="H1463" t="s">
        <v>58</v>
      </c>
      <c r="I1463" s="4">
        <v>43916</v>
      </c>
      <c r="J1463">
        <v>7</v>
      </c>
      <c r="K1463" t="s">
        <v>61</v>
      </c>
      <c r="L1463" s="4">
        <v>43915</v>
      </c>
      <c r="M1463" s="4">
        <v>44012</v>
      </c>
      <c r="N1463">
        <v>1</v>
      </c>
      <c r="O1463" t="s">
        <v>79</v>
      </c>
      <c r="P1463" t="s">
        <v>241</v>
      </c>
      <c r="Q1463">
        <v>1</v>
      </c>
      <c r="R1463" t="s">
        <v>403</v>
      </c>
      <c r="S1463" t="s">
        <v>965</v>
      </c>
      <c r="T1463" t="s">
        <v>422</v>
      </c>
      <c r="U1463" t="s">
        <v>67</v>
      </c>
      <c r="V1463" t="s">
        <v>1548</v>
      </c>
      <c r="W1463">
        <v>360</v>
      </c>
      <c r="X1463">
        <v>44.97</v>
      </c>
      <c r="Y1463">
        <v>1</v>
      </c>
      <c r="Z1463" t="s">
        <v>455</v>
      </c>
      <c r="AA1463" t="s">
        <v>2340</v>
      </c>
      <c r="AF1463" s="4"/>
      <c r="AG1463" s="4"/>
      <c r="AH1463" t="s">
        <v>79</v>
      </c>
      <c r="AI1463" t="s">
        <v>241</v>
      </c>
      <c r="AJ1463" t="s">
        <v>403</v>
      </c>
      <c r="AK1463" t="s">
        <v>965</v>
      </c>
      <c r="AL1463" t="s">
        <v>422</v>
      </c>
      <c r="AM1463" t="s">
        <v>67</v>
      </c>
      <c r="AN1463" t="s">
        <v>1548</v>
      </c>
      <c r="AO1463" t="s">
        <v>455</v>
      </c>
      <c r="AP1463" t="s">
        <v>2340</v>
      </c>
    </row>
    <row r="1464" spans="1:42" x14ac:dyDescent="0.25">
      <c r="A1464">
        <v>1022</v>
      </c>
      <c r="B1464">
        <v>148</v>
      </c>
      <c r="C1464" s="4">
        <v>44323</v>
      </c>
      <c r="D1464">
        <v>10</v>
      </c>
      <c r="E1464" t="s">
        <v>42</v>
      </c>
      <c r="F1464" t="s">
        <v>53</v>
      </c>
      <c r="G1464" t="s">
        <v>55</v>
      </c>
      <c r="H1464" t="s">
        <v>58</v>
      </c>
      <c r="I1464" s="4">
        <v>43653</v>
      </c>
      <c r="J1464">
        <v>1</v>
      </c>
      <c r="K1464" t="s">
        <v>61</v>
      </c>
      <c r="L1464" s="4">
        <v>43615</v>
      </c>
      <c r="M1464" s="4">
        <v>43830</v>
      </c>
      <c r="N1464">
        <v>1</v>
      </c>
      <c r="O1464" t="s">
        <v>80</v>
      </c>
      <c r="P1464" t="s">
        <v>242</v>
      </c>
      <c r="Q1464">
        <v>1</v>
      </c>
      <c r="R1464" t="s">
        <v>696</v>
      </c>
      <c r="S1464" t="s">
        <v>1236</v>
      </c>
      <c r="T1464" t="s">
        <v>1758</v>
      </c>
      <c r="U1464" t="s">
        <v>67</v>
      </c>
      <c r="V1464" t="s">
        <v>1548</v>
      </c>
      <c r="W1464">
        <v>218.97</v>
      </c>
      <c r="X1464">
        <v>44.97</v>
      </c>
      <c r="Y1464">
        <v>1</v>
      </c>
      <c r="Z1464" t="s">
        <v>80</v>
      </c>
      <c r="AA1464" t="s">
        <v>2357</v>
      </c>
      <c r="AF1464" s="4"/>
      <c r="AG1464" s="4"/>
      <c r="AH1464" t="s">
        <v>80</v>
      </c>
      <c r="AI1464" t="s">
        <v>242</v>
      </c>
      <c r="AJ1464" t="s">
        <v>696</v>
      </c>
      <c r="AK1464" t="s">
        <v>1236</v>
      </c>
      <c r="AL1464" t="s">
        <v>1758</v>
      </c>
      <c r="AM1464" t="s">
        <v>67</v>
      </c>
      <c r="AN1464" t="s">
        <v>1548</v>
      </c>
      <c r="AO1464" t="s">
        <v>80</v>
      </c>
      <c r="AP1464" t="s">
        <v>2357</v>
      </c>
    </row>
    <row r="1465" spans="1:42" x14ac:dyDescent="0.25">
      <c r="A1465">
        <v>1023</v>
      </c>
      <c r="B1465">
        <v>318</v>
      </c>
      <c r="C1465" s="4">
        <v>44323</v>
      </c>
      <c r="D1465">
        <v>2</v>
      </c>
      <c r="E1465" t="s">
        <v>38</v>
      </c>
      <c r="F1465" t="s">
        <v>49</v>
      </c>
      <c r="G1465" t="s">
        <v>56</v>
      </c>
      <c r="H1465" t="s">
        <v>58</v>
      </c>
      <c r="I1465" s="4">
        <v>43729</v>
      </c>
      <c r="J1465">
        <v>3</v>
      </c>
      <c r="K1465" t="s">
        <v>59</v>
      </c>
      <c r="L1465" s="4">
        <v>43615</v>
      </c>
      <c r="M1465" s="4">
        <v>43830</v>
      </c>
      <c r="N1465">
        <v>1</v>
      </c>
      <c r="O1465" t="s">
        <v>67</v>
      </c>
      <c r="P1465" t="s">
        <v>229</v>
      </c>
      <c r="Q1465">
        <v>1</v>
      </c>
      <c r="R1465" t="s">
        <v>573</v>
      </c>
      <c r="S1465" t="s">
        <v>1131</v>
      </c>
      <c r="T1465" t="s">
        <v>1517</v>
      </c>
      <c r="U1465" t="s">
        <v>69</v>
      </c>
      <c r="V1465" t="s">
        <v>1548</v>
      </c>
      <c r="W1465">
        <v>19.989999999999998</v>
      </c>
      <c r="X1465">
        <v>14.99</v>
      </c>
      <c r="Y1465">
        <v>1</v>
      </c>
      <c r="Z1465" t="s">
        <v>872</v>
      </c>
      <c r="AA1465" t="s">
        <v>2388</v>
      </c>
      <c r="AF1465" s="4"/>
      <c r="AG1465" s="4"/>
      <c r="AH1465" t="s">
        <v>67</v>
      </c>
      <c r="AI1465" t="s">
        <v>229</v>
      </c>
      <c r="AJ1465" t="s">
        <v>573</v>
      </c>
      <c r="AK1465" t="s">
        <v>1131</v>
      </c>
      <c r="AL1465" t="s">
        <v>1517</v>
      </c>
      <c r="AM1465" t="s">
        <v>69</v>
      </c>
      <c r="AN1465" t="s">
        <v>1548</v>
      </c>
      <c r="AO1465" t="s">
        <v>872</v>
      </c>
      <c r="AP1465" t="s">
        <v>2388</v>
      </c>
    </row>
    <row r="1466" spans="1:42" x14ac:dyDescent="0.25">
      <c r="A1466">
        <v>1024</v>
      </c>
      <c r="B1466">
        <v>440</v>
      </c>
      <c r="C1466" s="4">
        <v>44323</v>
      </c>
      <c r="D1466">
        <v>6</v>
      </c>
      <c r="E1466" t="s">
        <v>33</v>
      </c>
      <c r="F1466" t="s">
        <v>44</v>
      </c>
      <c r="G1466" t="s">
        <v>55</v>
      </c>
      <c r="H1466" t="s">
        <v>58</v>
      </c>
      <c r="I1466" s="4">
        <v>43717</v>
      </c>
      <c r="J1466">
        <v>1</v>
      </c>
      <c r="K1466" t="s">
        <v>61</v>
      </c>
      <c r="L1466" s="4">
        <v>43615</v>
      </c>
      <c r="M1466" s="4">
        <v>43830</v>
      </c>
      <c r="N1466">
        <v>2</v>
      </c>
      <c r="O1466" t="s">
        <v>111</v>
      </c>
      <c r="P1466" t="s">
        <v>273</v>
      </c>
      <c r="Q1466">
        <v>2</v>
      </c>
      <c r="R1466" t="s">
        <v>890</v>
      </c>
      <c r="S1466" t="s">
        <v>1427</v>
      </c>
      <c r="T1466" t="s">
        <v>1942</v>
      </c>
      <c r="U1466" t="s">
        <v>103</v>
      </c>
      <c r="V1466" t="s">
        <v>2030</v>
      </c>
      <c r="W1466">
        <v>69.239999999999995</v>
      </c>
      <c r="X1466">
        <v>64.959999999999994</v>
      </c>
      <c r="Y1466">
        <v>2</v>
      </c>
      <c r="Z1466" t="s">
        <v>2122</v>
      </c>
      <c r="AA1466" t="s">
        <v>2396</v>
      </c>
      <c r="AF1466" s="4"/>
      <c r="AG1466" s="4"/>
      <c r="AH1466" t="s">
        <v>70</v>
      </c>
      <c r="AI1466" t="s">
        <v>232</v>
      </c>
      <c r="AJ1466" t="s">
        <v>495</v>
      </c>
      <c r="AK1466" t="s">
        <v>1058</v>
      </c>
      <c r="AL1466" t="s">
        <v>1587</v>
      </c>
      <c r="AM1466" t="s">
        <v>69</v>
      </c>
      <c r="AN1466" t="s">
        <v>1517</v>
      </c>
      <c r="AO1466" t="s">
        <v>673</v>
      </c>
      <c r="AP1466" t="s">
        <v>2348</v>
      </c>
    </row>
    <row r="1467" spans="1:42" x14ac:dyDescent="0.25">
      <c r="A1467">
        <v>1024</v>
      </c>
      <c r="B1467">
        <v>440</v>
      </c>
      <c r="C1467" s="4">
        <v>44323</v>
      </c>
      <c r="D1467">
        <v>6</v>
      </c>
      <c r="E1467" t="s">
        <v>33</v>
      </c>
      <c r="F1467" t="s">
        <v>44</v>
      </c>
      <c r="G1467" t="s">
        <v>55</v>
      </c>
      <c r="H1467" t="s">
        <v>58</v>
      </c>
      <c r="I1467" s="4">
        <v>43717</v>
      </c>
      <c r="J1467">
        <v>1</v>
      </c>
      <c r="K1467" t="s">
        <v>61</v>
      </c>
      <c r="L1467" s="4">
        <v>43615</v>
      </c>
      <c r="M1467" s="4">
        <v>43830</v>
      </c>
      <c r="N1467">
        <v>2</v>
      </c>
      <c r="O1467" t="s">
        <v>111</v>
      </c>
      <c r="P1467" t="s">
        <v>273</v>
      </c>
      <c r="Q1467">
        <v>2</v>
      </c>
      <c r="R1467" t="s">
        <v>890</v>
      </c>
      <c r="S1467" t="s">
        <v>1427</v>
      </c>
      <c r="T1467" t="s">
        <v>1942</v>
      </c>
      <c r="U1467" t="s">
        <v>103</v>
      </c>
      <c r="V1467" t="s">
        <v>2030</v>
      </c>
      <c r="W1467">
        <v>69.239999999999995</v>
      </c>
      <c r="X1467">
        <v>64.959999999999994</v>
      </c>
      <c r="Y1467">
        <v>2</v>
      </c>
      <c r="Z1467" t="s">
        <v>2122</v>
      </c>
      <c r="AA1467" t="s">
        <v>2396</v>
      </c>
      <c r="AF1467" s="4"/>
      <c r="AG1467" s="4"/>
      <c r="AH1467" t="s">
        <v>78</v>
      </c>
      <c r="AI1467" t="s">
        <v>240</v>
      </c>
      <c r="AJ1467" t="s">
        <v>604</v>
      </c>
      <c r="AK1467" t="s">
        <v>1136</v>
      </c>
      <c r="AL1467" t="s">
        <v>1682</v>
      </c>
      <c r="AM1467" t="s">
        <v>67</v>
      </c>
      <c r="AN1467" t="s">
        <v>1548</v>
      </c>
      <c r="AO1467" t="s">
        <v>469</v>
      </c>
      <c r="AP1467" t="s">
        <v>2339</v>
      </c>
    </row>
    <row r="1468" spans="1:42" x14ac:dyDescent="0.25">
      <c r="A1468">
        <v>1025</v>
      </c>
      <c r="B1468">
        <v>444</v>
      </c>
      <c r="C1468" s="4">
        <v>44323</v>
      </c>
      <c r="D1468">
        <v>8</v>
      </c>
      <c r="E1468" t="s">
        <v>43</v>
      </c>
      <c r="F1468" t="s">
        <v>54</v>
      </c>
      <c r="G1468" t="s">
        <v>56</v>
      </c>
      <c r="H1468" t="s">
        <v>58</v>
      </c>
      <c r="I1468" s="4">
        <v>43720</v>
      </c>
      <c r="J1468">
        <v>2</v>
      </c>
      <c r="K1468" t="s">
        <v>60</v>
      </c>
      <c r="L1468" s="4">
        <v>43615</v>
      </c>
      <c r="M1468" s="4">
        <v>43830</v>
      </c>
      <c r="N1468">
        <v>2</v>
      </c>
      <c r="O1468" t="s">
        <v>135</v>
      </c>
      <c r="P1468" t="s">
        <v>297</v>
      </c>
      <c r="Q1468">
        <v>2</v>
      </c>
      <c r="R1468" t="s">
        <v>891</v>
      </c>
      <c r="S1468" t="s">
        <v>1428</v>
      </c>
      <c r="T1468" t="s">
        <v>1943</v>
      </c>
      <c r="U1468" t="s">
        <v>75</v>
      </c>
      <c r="V1468" t="s">
        <v>2035</v>
      </c>
      <c r="W1468">
        <v>100.91</v>
      </c>
      <c r="X1468">
        <v>79.95</v>
      </c>
      <c r="Y1468">
        <v>2</v>
      </c>
      <c r="Z1468" t="s">
        <v>2296</v>
      </c>
      <c r="AA1468" t="s">
        <v>2601</v>
      </c>
      <c r="AF1468" s="4"/>
      <c r="AG1468" s="4"/>
      <c r="AH1468" t="s">
        <v>90</v>
      </c>
      <c r="AI1468" t="s">
        <v>252</v>
      </c>
      <c r="AJ1468" t="s">
        <v>444</v>
      </c>
      <c r="AK1468" t="s">
        <v>1006</v>
      </c>
      <c r="AL1468" t="s">
        <v>1537</v>
      </c>
      <c r="AM1468" t="s">
        <v>80</v>
      </c>
      <c r="AN1468" t="s">
        <v>1562</v>
      </c>
      <c r="AO1468" t="s">
        <v>645</v>
      </c>
      <c r="AP1468" t="s">
        <v>2347</v>
      </c>
    </row>
    <row r="1469" spans="1:42" x14ac:dyDescent="0.25">
      <c r="A1469">
        <v>1025</v>
      </c>
      <c r="B1469">
        <v>444</v>
      </c>
      <c r="C1469" s="4">
        <v>44323</v>
      </c>
      <c r="D1469">
        <v>8</v>
      </c>
      <c r="E1469" t="s">
        <v>43</v>
      </c>
      <c r="F1469" t="s">
        <v>54</v>
      </c>
      <c r="G1469" t="s">
        <v>56</v>
      </c>
      <c r="H1469" t="s">
        <v>58</v>
      </c>
      <c r="I1469" s="4">
        <v>43720</v>
      </c>
      <c r="J1469">
        <v>2</v>
      </c>
      <c r="K1469" t="s">
        <v>60</v>
      </c>
      <c r="L1469" s="4">
        <v>43615</v>
      </c>
      <c r="M1469" s="4">
        <v>43830</v>
      </c>
      <c r="N1469">
        <v>2</v>
      </c>
      <c r="O1469" t="s">
        <v>135</v>
      </c>
      <c r="P1469" t="s">
        <v>297</v>
      </c>
      <c r="Q1469">
        <v>2</v>
      </c>
      <c r="R1469" t="s">
        <v>891</v>
      </c>
      <c r="S1469" t="s">
        <v>1428</v>
      </c>
      <c r="T1469" t="s">
        <v>1943</v>
      </c>
      <c r="U1469" t="s">
        <v>75</v>
      </c>
      <c r="V1469" t="s">
        <v>2035</v>
      </c>
      <c r="W1469">
        <v>100.91</v>
      </c>
      <c r="X1469">
        <v>79.95</v>
      </c>
      <c r="Y1469">
        <v>2</v>
      </c>
      <c r="Z1469" t="s">
        <v>2296</v>
      </c>
      <c r="AA1469" t="s">
        <v>2601</v>
      </c>
      <c r="AF1469" s="4"/>
      <c r="AG1469" s="4"/>
      <c r="AH1469" t="s">
        <v>70</v>
      </c>
      <c r="AI1469" t="s">
        <v>232</v>
      </c>
      <c r="AJ1469" t="s">
        <v>635</v>
      </c>
      <c r="AK1469" t="s">
        <v>1183</v>
      </c>
      <c r="AL1469" t="s">
        <v>1707</v>
      </c>
      <c r="AM1469" t="s">
        <v>67</v>
      </c>
      <c r="AN1469" t="s">
        <v>1517</v>
      </c>
      <c r="AO1469" t="s">
        <v>673</v>
      </c>
      <c r="AP1469" t="s">
        <v>2348</v>
      </c>
    </row>
    <row r="1470" spans="1:42" x14ac:dyDescent="0.25">
      <c r="A1470">
        <v>1026</v>
      </c>
      <c r="B1470">
        <v>486</v>
      </c>
      <c r="C1470" s="4">
        <v>44324</v>
      </c>
      <c r="D1470">
        <v>11</v>
      </c>
      <c r="E1470" t="s">
        <v>37</v>
      </c>
      <c r="F1470" t="s">
        <v>48</v>
      </c>
      <c r="G1470" t="s">
        <v>55</v>
      </c>
      <c r="H1470" t="s">
        <v>58</v>
      </c>
      <c r="I1470" s="4">
        <v>43893</v>
      </c>
      <c r="J1470">
        <v>15</v>
      </c>
      <c r="K1470" t="s">
        <v>62</v>
      </c>
      <c r="L1470" s="4">
        <v>43615</v>
      </c>
      <c r="M1470" s="4">
        <v>44413</v>
      </c>
      <c r="N1470">
        <v>1</v>
      </c>
      <c r="O1470" t="s">
        <v>67</v>
      </c>
      <c r="P1470" t="s">
        <v>229</v>
      </c>
      <c r="Q1470">
        <v>1</v>
      </c>
      <c r="R1470" t="s">
        <v>468</v>
      </c>
      <c r="S1470" t="s">
        <v>1031</v>
      </c>
      <c r="T1470" t="s">
        <v>1561</v>
      </c>
      <c r="U1470" t="s">
        <v>69</v>
      </c>
      <c r="V1470" t="s">
        <v>1548</v>
      </c>
      <c r="W1470">
        <v>32.99</v>
      </c>
      <c r="X1470">
        <v>14.99</v>
      </c>
      <c r="Y1470">
        <v>1</v>
      </c>
      <c r="Z1470" t="s">
        <v>90</v>
      </c>
      <c r="AA1470" t="s">
        <v>2328</v>
      </c>
      <c r="AF1470" s="4"/>
      <c r="AG1470" s="4"/>
      <c r="AH1470" t="s">
        <v>67</v>
      </c>
      <c r="AI1470" t="s">
        <v>229</v>
      </c>
      <c r="AJ1470" t="s">
        <v>468</v>
      </c>
      <c r="AK1470" t="s">
        <v>1031</v>
      </c>
      <c r="AL1470" t="s">
        <v>1561</v>
      </c>
      <c r="AM1470" t="s">
        <v>69</v>
      </c>
      <c r="AN1470" t="s">
        <v>1548</v>
      </c>
      <c r="AO1470" t="s">
        <v>90</v>
      </c>
      <c r="AP1470" t="s">
        <v>2328</v>
      </c>
    </row>
    <row r="1471" spans="1:42" x14ac:dyDescent="0.25">
      <c r="A1471">
        <v>1027</v>
      </c>
      <c r="B1471">
        <v>368</v>
      </c>
      <c r="C1471" s="4">
        <v>44325</v>
      </c>
      <c r="D1471">
        <v>5</v>
      </c>
      <c r="E1471" t="s">
        <v>36</v>
      </c>
      <c r="F1471" t="s">
        <v>47</v>
      </c>
      <c r="G1471" t="s">
        <v>56</v>
      </c>
      <c r="H1471" t="s">
        <v>57</v>
      </c>
      <c r="I1471" s="4">
        <v>43583</v>
      </c>
      <c r="J1471">
        <v>2</v>
      </c>
      <c r="L1471" s="4"/>
      <c r="M1471" s="4"/>
      <c r="N1471">
        <v>2</v>
      </c>
      <c r="O1471" t="s">
        <v>177</v>
      </c>
      <c r="P1471" t="s">
        <v>339</v>
      </c>
      <c r="Q1471">
        <v>2</v>
      </c>
      <c r="R1471" t="s">
        <v>892</v>
      </c>
      <c r="S1471" t="s">
        <v>1429</v>
      </c>
      <c r="T1471" t="s">
        <v>1944</v>
      </c>
      <c r="U1471" t="s">
        <v>103</v>
      </c>
      <c r="V1471" t="s">
        <v>2030</v>
      </c>
      <c r="W1471">
        <v>111.56</v>
      </c>
      <c r="X1471">
        <v>64.959999999999994</v>
      </c>
      <c r="Y1471">
        <v>2</v>
      </c>
      <c r="Z1471" t="s">
        <v>2297</v>
      </c>
      <c r="AA1471" t="s">
        <v>2602</v>
      </c>
      <c r="AF1471" s="4"/>
      <c r="AG1471" s="4"/>
      <c r="AH1471" t="s">
        <v>65</v>
      </c>
      <c r="AI1471" t="s">
        <v>227</v>
      </c>
      <c r="AJ1471" t="s">
        <v>389</v>
      </c>
      <c r="AK1471" t="s">
        <v>951</v>
      </c>
      <c r="AL1471" t="s">
        <v>1485</v>
      </c>
      <c r="AM1471" t="s">
        <v>69</v>
      </c>
      <c r="AN1471" t="s">
        <v>1517</v>
      </c>
      <c r="AO1471" t="s">
        <v>431</v>
      </c>
      <c r="AP1471" t="s">
        <v>2326</v>
      </c>
    </row>
    <row r="1472" spans="1:42" x14ac:dyDescent="0.25">
      <c r="A1472">
        <v>1027</v>
      </c>
      <c r="B1472">
        <v>368</v>
      </c>
      <c r="C1472" s="4">
        <v>44325</v>
      </c>
      <c r="D1472">
        <v>5</v>
      </c>
      <c r="E1472" t="s">
        <v>36</v>
      </c>
      <c r="F1472" t="s">
        <v>47</v>
      </c>
      <c r="G1472" t="s">
        <v>56</v>
      </c>
      <c r="H1472" t="s">
        <v>57</v>
      </c>
      <c r="I1472" s="4">
        <v>43583</v>
      </c>
      <c r="J1472">
        <v>2</v>
      </c>
      <c r="L1472" s="4"/>
      <c r="M1472" s="4"/>
      <c r="N1472">
        <v>2</v>
      </c>
      <c r="O1472" t="s">
        <v>177</v>
      </c>
      <c r="P1472" t="s">
        <v>339</v>
      </c>
      <c r="Q1472">
        <v>2</v>
      </c>
      <c r="R1472" t="s">
        <v>892</v>
      </c>
      <c r="S1472" t="s">
        <v>1429</v>
      </c>
      <c r="T1472" t="s">
        <v>1944</v>
      </c>
      <c r="U1472" t="s">
        <v>103</v>
      </c>
      <c r="V1472" t="s">
        <v>2030</v>
      </c>
      <c r="W1472">
        <v>111.56</v>
      </c>
      <c r="X1472">
        <v>64.959999999999994</v>
      </c>
      <c r="Y1472">
        <v>2</v>
      </c>
      <c r="Z1472" t="s">
        <v>2297</v>
      </c>
      <c r="AA1472" t="s">
        <v>2602</v>
      </c>
      <c r="AF1472" s="4"/>
      <c r="AG1472" s="4"/>
      <c r="AH1472" t="s">
        <v>67</v>
      </c>
      <c r="AI1472" t="s">
        <v>229</v>
      </c>
      <c r="AJ1472" t="s">
        <v>467</v>
      </c>
      <c r="AK1472" t="s">
        <v>1030</v>
      </c>
      <c r="AL1472" t="s">
        <v>1560</v>
      </c>
      <c r="AM1472" t="s">
        <v>67</v>
      </c>
      <c r="AN1472" t="s">
        <v>1548</v>
      </c>
      <c r="AO1472" t="s">
        <v>84</v>
      </c>
      <c r="AP1472" t="s">
        <v>2366</v>
      </c>
    </row>
    <row r="1473" spans="1:42" x14ac:dyDescent="0.25">
      <c r="A1473">
        <v>1028</v>
      </c>
      <c r="B1473">
        <v>109</v>
      </c>
      <c r="C1473" s="4">
        <v>44326</v>
      </c>
      <c r="D1473">
        <v>6</v>
      </c>
      <c r="E1473" t="s">
        <v>33</v>
      </c>
      <c r="F1473" t="s">
        <v>44</v>
      </c>
      <c r="G1473" t="s">
        <v>56</v>
      </c>
      <c r="H1473" t="s">
        <v>57</v>
      </c>
      <c r="I1473" s="4">
        <v>43721</v>
      </c>
      <c r="J1473">
        <v>3</v>
      </c>
      <c r="K1473" t="s">
        <v>59</v>
      </c>
      <c r="L1473" s="4">
        <v>43615</v>
      </c>
      <c r="M1473" s="4">
        <v>43830</v>
      </c>
      <c r="N1473">
        <v>1</v>
      </c>
      <c r="O1473" t="s">
        <v>79</v>
      </c>
      <c r="P1473" t="s">
        <v>241</v>
      </c>
      <c r="Q1473">
        <v>1</v>
      </c>
      <c r="R1473" t="s">
        <v>463</v>
      </c>
      <c r="S1473" t="s">
        <v>1026</v>
      </c>
      <c r="T1473" t="s">
        <v>1556</v>
      </c>
      <c r="U1473" t="s">
        <v>69</v>
      </c>
      <c r="V1473" t="s">
        <v>1548</v>
      </c>
      <c r="W1473">
        <v>21.49</v>
      </c>
      <c r="X1473">
        <v>14.99</v>
      </c>
      <c r="Y1473">
        <v>1</v>
      </c>
      <c r="Z1473" t="s">
        <v>455</v>
      </c>
      <c r="AA1473" t="s">
        <v>2340</v>
      </c>
      <c r="AF1473" s="4"/>
      <c r="AG1473" s="4"/>
      <c r="AH1473" t="s">
        <v>79</v>
      </c>
      <c r="AI1473" t="s">
        <v>241</v>
      </c>
      <c r="AJ1473" t="s">
        <v>463</v>
      </c>
      <c r="AK1473" t="s">
        <v>1026</v>
      </c>
      <c r="AL1473" t="s">
        <v>1556</v>
      </c>
      <c r="AM1473" t="s">
        <v>69</v>
      </c>
      <c r="AN1473" t="s">
        <v>1548</v>
      </c>
      <c r="AO1473" t="s">
        <v>455</v>
      </c>
      <c r="AP1473" t="s">
        <v>2340</v>
      </c>
    </row>
    <row r="1474" spans="1:42" x14ac:dyDescent="0.25">
      <c r="A1474">
        <v>1029</v>
      </c>
      <c r="B1474">
        <v>120</v>
      </c>
      <c r="C1474" s="4">
        <v>44326</v>
      </c>
      <c r="D1474">
        <v>10</v>
      </c>
      <c r="E1474" t="s">
        <v>42</v>
      </c>
      <c r="F1474" t="s">
        <v>53</v>
      </c>
      <c r="G1474" t="s">
        <v>56</v>
      </c>
      <c r="H1474" t="s">
        <v>57</v>
      </c>
      <c r="I1474" s="4">
        <v>43932</v>
      </c>
      <c r="J1474">
        <v>7</v>
      </c>
      <c r="K1474" t="s">
        <v>61</v>
      </c>
      <c r="L1474" s="4">
        <v>43915</v>
      </c>
      <c r="M1474" s="4">
        <v>44012</v>
      </c>
      <c r="N1474">
        <v>1</v>
      </c>
      <c r="O1474" t="s">
        <v>80</v>
      </c>
      <c r="P1474" t="s">
        <v>242</v>
      </c>
      <c r="Q1474">
        <v>1</v>
      </c>
      <c r="R1474" t="s">
        <v>696</v>
      </c>
      <c r="S1474" t="s">
        <v>1236</v>
      </c>
      <c r="T1474" t="s">
        <v>1758</v>
      </c>
      <c r="U1474" t="s">
        <v>67</v>
      </c>
      <c r="V1474" t="s">
        <v>1548</v>
      </c>
      <c r="W1474">
        <v>218.97</v>
      </c>
      <c r="X1474">
        <v>44.97</v>
      </c>
      <c r="Y1474">
        <v>1</v>
      </c>
      <c r="Z1474" t="s">
        <v>80</v>
      </c>
      <c r="AA1474" t="s">
        <v>2357</v>
      </c>
      <c r="AF1474" s="4"/>
      <c r="AG1474" s="4"/>
      <c r="AH1474" t="s">
        <v>80</v>
      </c>
      <c r="AI1474" t="s">
        <v>242</v>
      </c>
      <c r="AJ1474" t="s">
        <v>696</v>
      </c>
      <c r="AK1474" t="s">
        <v>1236</v>
      </c>
      <c r="AL1474" t="s">
        <v>1758</v>
      </c>
      <c r="AM1474" t="s">
        <v>67</v>
      </c>
      <c r="AN1474" t="s">
        <v>1548</v>
      </c>
      <c r="AO1474" t="s">
        <v>80</v>
      </c>
      <c r="AP1474" t="s">
        <v>2357</v>
      </c>
    </row>
    <row r="1475" spans="1:42" x14ac:dyDescent="0.25">
      <c r="A1475">
        <v>1030</v>
      </c>
      <c r="B1475">
        <v>446</v>
      </c>
      <c r="C1475" s="4">
        <v>44328</v>
      </c>
      <c r="D1475">
        <v>7</v>
      </c>
      <c r="E1475" t="s">
        <v>35</v>
      </c>
      <c r="F1475" t="s">
        <v>46</v>
      </c>
      <c r="G1475" t="s">
        <v>55</v>
      </c>
      <c r="H1475" t="s">
        <v>57</v>
      </c>
      <c r="I1475" s="4">
        <v>44051</v>
      </c>
      <c r="J1475">
        <v>9</v>
      </c>
      <c r="K1475" t="s">
        <v>59</v>
      </c>
      <c r="L1475" s="4">
        <v>43952</v>
      </c>
      <c r="M1475" s="4">
        <v>44075</v>
      </c>
      <c r="N1475">
        <v>2</v>
      </c>
      <c r="O1475" t="s">
        <v>157</v>
      </c>
      <c r="P1475" t="s">
        <v>319</v>
      </c>
      <c r="Q1475">
        <v>2</v>
      </c>
      <c r="R1475" t="s">
        <v>893</v>
      </c>
      <c r="S1475" t="s">
        <v>1430</v>
      </c>
      <c r="T1475" t="s">
        <v>1945</v>
      </c>
      <c r="U1475" t="s">
        <v>128</v>
      </c>
      <c r="V1475" t="s">
        <v>2042</v>
      </c>
      <c r="W1475">
        <v>213.24</v>
      </c>
      <c r="X1475">
        <v>109.92</v>
      </c>
      <c r="Y1475">
        <v>2</v>
      </c>
      <c r="Z1475" t="s">
        <v>2128</v>
      </c>
      <c r="AA1475" t="s">
        <v>2403</v>
      </c>
      <c r="AF1475" s="4"/>
      <c r="AG1475" s="4"/>
      <c r="AH1475" t="s">
        <v>80</v>
      </c>
      <c r="AI1475" t="s">
        <v>242</v>
      </c>
      <c r="AJ1475" t="s">
        <v>587</v>
      </c>
      <c r="AK1475" t="s">
        <v>1143</v>
      </c>
      <c r="AL1475" t="s">
        <v>1668</v>
      </c>
      <c r="AM1475" t="s">
        <v>90</v>
      </c>
      <c r="AN1475" t="s">
        <v>1548</v>
      </c>
      <c r="AO1475" t="s">
        <v>79</v>
      </c>
      <c r="AP1475" t="s">
        <v>2349</v>
      </c>
    </row>
    <row r="1476" spans="1:42" x14ac:dyDescent="0.25">
      <c r="A1476">
        <v>1030</v>
      </c>
      <c r="B1476">
        <v>446</v>
      </c>
      <c r="C1476" s="4">
        <v>44328</v>
      </c>
      <c r="D1476">
        <v>7</v>
      </c>
      <c r="E1476" t="s">
        <v>35</v>
      </c>
      <c r="F1476" t="s">
        <v>46</v>
      </c>
      <c r="G1476" t="s">
        <v>55</v>
      </c>
      <c r="H1476" t="s">
        <v>57</v>
      </c>
      <c r="I1476" s="4">
        <v>44051</v>
      </c>
      <c r="J1476">
        <v>9</v>
      </c>
      <c r="K1476" t="s">
        <v>59</v>
      </c>
      <c r="L1476" s="4">
        <v>43952</v>
      </c>
      <c r="M1476" s="4">
        <v>44075</v>
      </c>
      <c r="N1476">
        <v>2</v>
      </c>
      <c r="O1476" t="s">
        <v>157</v>
      </c>
      <c r="P1476" t="s">
        <v>319</v>
      </c>
      <c r="Q1476">
        <v>2</v>
      </c>
      <c r="R1476" t="s">
        <v>893</v>
      </c>
      <c r="S1476" t="s">
        <v>1430</v>
      </c>
      <c r="T1476" t="s">
        <v>1945</v>
      </c>
      <c r="U1476" t="s">
        <v>128</v>
      </c>
      <c r="V1476" t="s">
        <v>2042</v>
      </c>
      <c r="W1476">
        <v>213.24</v>
      </c>
      <c r="X1476">
        <v>109.92</v>
      </c>
      <c r="Y1476">
        <v>2</v>
      </c>
      <c r="Z1476" t="s">
        <v>2128</v>
      </c>
      <c r="AA1476" t="s">
        <v>2403</v>
      </c>
      <c r="AF1476" s="4"/>
      <c r="AG1476" s="4"/>
      <c r="AH1476" t="s">
        <v>90</v>
      </c>
      <c r="AI1476" t="s">
        <v>252</v>
      </c>
      <c r="AJ1476" t="s">
        <v>497</v>
      </c>
      <c r="AK1476" t="s">
        <v>1060</v>
      </c>
      <c r="AL1476" t="s">
        <v>1589</v>
      </c>
      <c r="AM1476" t="s">
        <v>80</v>
      </c>
      <c r="AN1476" t="s">
        <v>1562</v>
      </c>
      <c r="AO1476" t="s">
        <v>410</v>
      </c>
      <c r="AP1476" t="s">
        <v>2359</v>
      </c>
    </row>
    <row r="1477" spans="1:42" x14ac:dyDescent="0.25">
      <c r="A1477">
        <v>1031</v>
      </c>
      <c r="B1477">
        <v>217</v>
      </c>
      <c r="C1477" s="4">
        <v>44329</v>
      </c>
      <c r="D1477">
        <v>4</v>
      </c>
      <c r="E1477" t="s">
        <v>40</v>
      </c>
      <c r="F1477" t="s">
        <v>51</v>
      </c>
      <c r="G1477" t="s">
        <v>55</v>
      </c>
      <c r="H1477" t="s">
        <v>57</v>
      </c>
      <c r="I1477" s="4">
        <v>43670</v>
      </c>
      <c r="J1477">
        <v>3</v>
      </c>
      <c r="K1477" t="s">
        <v>59</v>
      </c>
      <c r="L1477" s="4">
        <v>43615</v>
      </c>
      <c r="M1477" s="4">
        <v>43830</v>
      </c>
      <c r="N1477">
        <v>1</v>
      </c>
      <c r="O1477" t="s">
        <v>80</v>
      </c>
      <c r="P1477" t="s">
        <v>242</v>
      </c>
      <c r="Q1477">
        <v>1</v>
      </c>
      <c r="R1477" t="s">
        <v>620</v>
      </c>
      <c r="S1477" t="s">
        <v>1170</v>
      </c>
      <c r="T1477" t="s">
        <v>1696</v>
      </c>
      <c r="U1477" t="s">
        <v>69</v>
      </c>
      <c r="V1477" t="s">
        <v>1548</v>
      </c>
      <c r="W1477">
        <v>120.99</v>
      </c>
      <c r="X1477">
        <v>14.99</v>
      </c>
      <c r="Y1477">
        <v>1</v>
      </c>
      <c r="Z1477" t="s">
        <v>79</v>
      </c>
      <c r="AA1477" t="s">
        <v>2349</v>
      </c>
      <c r="AF1477" s="4"/>
      <c r="AG1477" s="4"/>
      <c r="AH1477" t="s">
        <v>80</v>
      </c>
      <c r="AI1477" t="s">
        <v>242</v>
      </c>
      <c r="AJ1477" t="s">
        <v>620</v>
      </c>
      <c r="AK1477" t="s">
        <v>1170</v>
      </c>
      <c r="AL1477" t="s">
        <v>1696</v>
      </c>
      <c r="AM1477" t="s">
        <v>69</v>
      </c>
      <c r="AN1477" t="s">
        <v>1548</v>
      </c>
      <c r="AO1477" t="s">
        <v>79</v>
      </c>
      <c r="AP1477" t="s">
        <v>2349</v>
      </c>
    </row>
    <row r="1478" spans="1:42" x14ac:dyDescent="0.25">
      <c r="A1478">
        <v>1032</v>
      </c>
      <c r="B1478">
        <v>326</v>
      </c>
      <c r="C1478" s="4">
        <v>44329</v>
      </c>
      <c r="D1478">
        <v>6</v>
      </c>
      <c r="E1478" t="s">
        <v>33</v>
      </c>
      <c r="F1478" t="s">
        <v>44</v>
      </c>
      <c r="G1478" t="s">
        <v>55</v>
      </c>
      <c r="H1478" t="s">
        <v>57</v>
      </c>
      <c r="I1478" s="4">
        <v>43471</v>
      </c>
      <c r="J1478">
        <v>1</v>
      </c>
      <c r="L1478" s="4"/>
      <c r="M1478" s="4"/>
      <c r="N1478">
        <v>1</v>
      </c>
      <c r="O1478" t="s">
        <v>90</v>
      </c>
      <c r="P1478" t="s">
        <v>252</v>
      </c>
      <c r="Q1478">
        <v>1</v>
      </c>
      <c r="R1478" t="s">
        <v>669</v>
      </c>
      <c r="S1478" t="s">
        <v>989</v>
      </c>
      <c r="T1478" t="s">
        <v>626</v>
      </c>
      <c r="U1478" t="s">
        <v>67</v>
      </c>
      <c r="V1478" t="s">
        <v>1562</v>
      </c>
      <c r="W1478">
        <v>237</v>
      </c>
      <c r="X1478">
        <v>29.97</v>
      </c>
      <c r="Y1478">
        <v>1</v>
      </c>
      <c r="Z1478" t="s">
        <v>410</v>
      </c>
      <c r="AA1478" t="s">
        <v>2359</v>
      </c>
      <c r="AF1478" s="4"/>
      <c r="AG1478" s="4"/>
      <c r="AH1478" t="s">
        <v>90</v>
      </c>
      <c r="AI1478" t="s">
        <v>252</v>
      </c>
      <c r="AJ1478" t="s">
        <v>669</v>
      </c>
      <c r="AK1478" t="s">
        <v>989</v>
      </c>
      <c r="AL1478" t="s">
        <v>626</v>
      </c>
      <c r="AM1478" t="s">
        <v>67</v>
      </c>
      <c r="AN1478" t="s">
        <v>1562</v>
      </c>
      <c r="AO1478" t="s">
        <v>410</v>
      </c>
      <c r="AP1478" t="s">
        <v>2359</v>
      </c>
    </row>
    <row r="1479" spans="1:42" x14ac:dyDescent="0.25">
      <c r="A1479">
        <v>1033</v>
      </c>
      <c r="B1479">
        <v>61</v>
      </c>
      <c r="C1479" s="4">
        <v>44330</v>
      </c>
      <c r="D1479">
        <v>7</v>
      </c>
      <c r="E1479" t="s">
        <v>35</v>
      </c>
      <c r="F1479" t="s">
        <v>46</v>
      </c>
      <c r="G1479" t="s">
        <v>56</v>
      </c>
      <c r="H1479" t="s">
        <v>57</v>
      </c>
      <c r="I1479" s="4">
        <v>43703</v>
      </c>
      <c r="J1479">
        <v>2</v>
      </c>
      <c r="K1479" t="s">
        <v>60</v>
      </c>
      <c r="L1479" s="4">
        <v>43615</v>
      </c>
      <c r="M1479" s="4">
        <v>43830</v>
      </c>
      <c r="N1479">
        <v>1</v>
      </c>
      <c r="O1479" t="s">
        <v>67</v>
      </c>
      <c r="P1479" t="s">
        <v>229</v>
      </c>
      <c r="Q1479">
        <v>1</v>
      </c>
      <c r="R1479" t="s">
        <v>439</v>
      </c>
      <c r="S1479" t="s">
        <v>1001</v>
      </c>
      <c r="T1479" t="s">
        <v>1533</v>
      </c>
      <c r="U1479" t="s">
        <v>67</v>
      </c>
      <c r="V1479" t="s">
        <v>1548</v>
      </c>
      <c r="W1479">
        <v>179.97</v>
      </c>
      <c r="X1479">
        <v>44.97</v>
      </c>
      <c r="Y1479">
        <v>1</v>
      </c>
      <c r="Z1479" t="s">
        <v>84</v>
      </c>
      <c r="AA1479" t="s">
        <v>2366</v>
      </c>
      <c r="AF1479" s="4"/>
      <c r="AG1479" s="4"/>
      <c r="AH1479" t="s">
        <v>67</v>
      </c>
      <c r="AI1479" t="s">
        <v>229</v>
      </c>
      <c r="AJ1479" t="s">
        <v>439</v>
      </c>
      <c r="AK1479" t="s">
        <v>1001</v>
      </c>
      <c r="AL1479" t="s">
        <v>1533</v>
      </c>
      <c r="AM1479" t="s">
        <v>67</v>
      </c>
      <c r="AN1479" t="s">
        <v>1548</v>
      </c>
      <c r="AO1479" t="s">
        <v>84</v>
      </c>
      <c r="AP1479" t="s">
        <v>2366</v>
      </c>
    </row>
    <row r="1480" spans="1:42" x14ac:dyDescent="0.25">
      <c r="A1480">
        <v>1034</v>
      </c>
      <c r="B1480">
        <v>392</v>
      </c>
      <c r="C1480" s="4">
        <v>44330</v>
      </c>
      <c r="D1480">
        <v>4</v>
      </c>
      <c r="E1480" t="s">
        <v>40</v>
      </c>
      <c r="F1480" t="s">
        <v>51</v>
      </c>
      <c r="G1480" t="s">
        <v>56</v>
      </c>
      <c r="H1480" t="s">
        <v>57</v>
      </c>
      <c r="I1480" s="4">
        <v>44132</v>
      </c>
      <c r="J1480">
        <v>10</v>
      </c>
      <c r="K1480" t="s">
        <v>61</v>
      </c>
      <c r="L1480" s="4">
        <v>44055</v>
      </c>
      <c r="M1480" s="4">
        <v>44196</v>
      </c>
      <c r="N1480">
        <v>2</v>
      </c>
      <c r="O1480" t="s">
        <v>183</v>
      </c>
      <c r="P1480" t="s">
        <v>345</v>
      </c>
      <c r="Q1480">
        <v>2</v>
      </c>
      <c r="R1480" t="s">
        <v>894</v>
      </c>
      <c r="S1480" t="s">
        <v>1431</v>
      </c>
      <c r="T1480" t="s">
        <v>1946</v>
      </c>
      <c r="U1480" t="s">
        <v>85</v>
      </c>
      <c r="V1480" t="s">
        <v>2038</v>
      </c>
      <c r="W1480">
        <v>233.89</v>
      </c>
      <c r="X1480">
        <v>54.97</v>
      </c>
      <c r="Y1480">
        <v>2</v>
      </c>
      <c r="Z1480" t="s">
        <v>2298</v>
      </c>
      <c r="AA1480" t="s">
        <v>2603</v>
      </c>
      <c r="AF1480" s="4"/>
      <c r="AG1480" s="4"/>
      <c r="AH1480" t="s">
        <v>67</v>
      </c>
      <c r="AI1480" t="s">
        <v>229</v>
      </c>
      <c r="AJ1480" t="s">
        <v>439</v>
      </c>
      <c r="AK1480" t="s">
        <v>1001</v>
      </c>
      <c r="AL1480" t="s">
        <v>1533</v>
      </c>
      <c r="AM1480" t="s">
        <v>69</v>
      </c>
      <c r="AN1480" t="s">
        <v>1548</v>
      </c>
      <c r="AO1480" t="s">
        <v>84</v>
      </c>
      <c r="AP1480" t="s">
        <v>2366</v>
      </c>
    </row>
    <row r="1481" spans="1:42" x14ac:dyDescent="0.25">
      <c r="A1481">
        <v>1034</v>
      </c>
      <c r="B1481">
        <v>392</v>
      </c>
      <c r="C1481" s="4">
        <v>44330</v>
      </c>
      <c r="D1481">
        <v>4</v>
      </c>
      <c r="E1481" t="s">
        <v>40</v>
      </c>
      <c r="F1481" t="s">
        <v>51</v>
      </c>
      <c r="G1481" t="s">
        <v>56</v>
      </c>
      <c r="H1481" t="s">
        <v>57</v>
      </c>
      <c r="I1481" s="4">
        <v>44132</v>
      </c>
      <c r="J1481">
        <v>10</v>
      </c>
      <c r="K1481" t="s">
        <v>61</v>
      </c>
      <c r="L1481" s="4">
        <v>44055</v>
      </c>
      <c r="M1481" s="4">
        <v>44196</v>
      </c>
      <c r="N1481">
        <v>2</v>
      </c>
      <c r="O1481" t="s">
        <v>183</v>
      </c>
      <c r="P1481" t="s">
        <v>345</v>
      </c>
      <c r="Q1481">
        <v>2</v>
      </c>
      <c r="R1481" t="s">
        <v>894</v>
      </c>
      <c r="S1481" t="s">
        <v>1431</v>
      </c>
      <c r="T1481" t="s">
        <v>1946</v>
      </c>
      <c r="U1481" t="s">
        <v>85</v>
      </c>
      <c r="V1481" t="s">
        <v>2038</v>
      </c>
      <c r="W1481">
        <v>233.89</v>
      </c>
      <c r="X1481">
        <v>54.97</v>
      </c>
      <c r="Y1481">
        <v>2</v>
      </c>
      <c r="Z1481" t="s">
        <v>2298</v>
      </c>
      <c r="AA1481" t="s">
        <v>2603</v>
      </c>
      <c r="AF1481" s="4"/>
      <c r="AG1481" s="4"/>
      <c r="AH1481" t="s">
        <v>70</v>
      </c>
      <c r="AI1481" t="s">
        <v>232</v>
      </c>
      <c r="AJ1481" t="s">
        <v>628</v>
      </c>
      <c r="AK1481" t="s">
        <v>1178</v>
      </c>
      <c r="AL1481" t="s">
        <v>1501</v>
      </c>
      <c r="AM1481" t="s">
        <v>80</v>
      </c>
      <c r="AN1481" t="s">
        <v>1517</v>
      </c>
      <c r="AO1481" t="s">
        <v>640</v>
      </c>
      <c r="AP1481" t="s">
        <v>2393</v>
      </c>
    </row>
    <row r="1482" spans="1:42" x14ac:dyDescent="0.25">
      <c r="A1482">
        <v>1035</v>
      </c>
      <c r="B1482">
        <v>250</v>
      </c>
      <c r="C1482" s="4">
        <v>44331</v>
      </c>
      <c r="D1482">
        <v>7</v>
      </c>
      <c r="E1482" t="s">
        <v>35</v>
      </c>
      <c r="F1482" t="s">
        <v>46</v>
      </c>
      <c r="G1482" t="s">
        <v>56</v>
      </c>
      <c r="H1482" t="s">
        <v>57</v>
      </c>
      <c r="I1482" s="4">
        <v>43850</v>
      </c>
      <c r="J1482">
        <v>5</v>
      </c>
      <c r="K1482" t="s">
        <v>60</v>
      </c>
      <c r="L1482" s="4">
        <v>43831</v>
      </c>
      <c r="M1482" s="4">
        <v>43921</v>
      </c>
      <c r="N1482">
        <v>2</v>
      </c>
      <c r="O1482" t="s">
        <v>85</v>
      </c>
      <c r="P1482" t="s">
        <v>247</v>
      </c>
      <c r="Q1482">
        <v>2</v>
      </c>
      <c r="R1482" t="s">
        <v>895</v>
      </c>
      <c r="S1482" t="s">
        <v>1432</v>
      </c>
      <c r="T1482" t="s">
        <v>1947</v>
      </c>
      <c r="U1482" t="s">
        <v>180</v>
      </c>
      <c r="V1482" t="s">
        <v>2037</v>
      </c>
      <c r="W1482">
        <v>1171.97</v>
      </c>
      <c r="X1482">
        <v>64.97</v>
      </c>
      <c r="Y1482">
        <v>2</v>
      </c>
      <c r="Z1482" t="s">
        <v>173</v>
      </c>
      <c r="AA1482" t="s">
        <v>2604</v>
      </c>
      <c r="AF1482" s="4"/>
      <c r="AG1482" s="4"/>
      <c r="AH1482" t="s">
        <v>69</v>
      </c>
      <c r="AI1482" t="s">
        <v>231</v>
      </c>
      <c r="AJ1482" t="s">
        <v>492</v>
      </c>
      <c r="AK1482" t="s">
        <v>1055</v>
      </c>
      <c r="AL1482" t="s">
        <v>1584</v>
      </c>
      <c r="AM1482" t="s">
        <v>80</v>
      </c>
      <c r="AN1482" t="s">
        <v>1577</v>
      </c>
      <c r="AO1482" t="s">
        <v>78</v>
      </c>
      <c r="AP1482" t="s">
        <v>2330</v>
      </c>
    </row>
    <row r="1483" spans="1:42" x14ac:dyDescent="0.25">
      <c r="A1483">
        <v>1035</v>
      </c>
      <c r="B1483">
        <v>250</v>
      </c>
      <c r="C1483" s="4">
        <v>44331</v>
      </c>
      <c r="D1483">
        <v>7</v>
      </c>
      <c r="E1483" t="s">
        <v>35</v>
      </c>
      <c r="F1483" t="s">
        <v>46</v>
      </c>
      <c r="G1483" t="s">
        <v>56</v>
      </c>
      <c r="H1483" t="s">
        <v>57</v>
      </c>
      <c r="I1483" s="4">
        <v>43850</v>
      </c>
      <c r="J1483">
        <v>5</v>
      </c>
      <c r="K1483" t="s">
        <v>60</v>
      </c>
      <c r="L1483" s="4">
        <v>43831</v>
      </c>
      <c r="M1483" s="4">
        <v>43921</v>
      </c>
      <c r="N1483">
        <v>2</v>
      </c>
      <c r="O1483" t="s">
        <v>85</v>
      </c>
      <c r="P1483" t="s">
        <v>247</v>
      </c>
      <c r="Q1483">
        <v>2</v>
      </c>
      <c r="R1483" t="s">
        <v>895</v>
      </c>
      <c r="S1483" t="s">
        <v>1432</v>
      </c>
      <c r="T1483" t="s">
        <v>1947</v>
      </c>
      <c r="U1483" t="s">
        <v>180</v>
      </c>
      <c r="V1483" t="s">
        <v>2037</v>
      </c>
      <c r="W1483">
        <v>1171.97</v>
      </c>
      <c r="X1483">
        <v>64.97</v>
      </c>
      <c r="Y1483">
        <v>2</v>
      </c>
      <c r="Z1483" t="s">
        <v>173</v>
      </c>
      <c r="AA1483" t="s">
        <v>2604</v>
      </c>
      <c r="AF1483" s="4"/>
      <c r="AG1483" s="4"/>
      <c r="AH1483" t="s">
        <v>80</v>
      </c>
      <c r="AI1483" t="s">
        <v>242</v>
      </c>
      <c r="AJ1483" t="s">
        <v>507</v>
      </c>
      <c r="AK1483" t="s">
        <v>1070</v>
      </c>
      <c r="AL1483" t="s">
        <v>1597</v>
      </c>
      <c r="AM1483" t="s">
        <v>69</v>
      </c>
      <c r="AN1483" t="s">
        <v>1548</v>
      </c>
      <c r="AO1483" t="s">
        <v>69</v>
      </c>
      <c r="AP1483" t="s">
        <v>2360</v>
      </c>
    </row>
    <row r="1484" spans="1:42" x14ac:dyDescent="0.25">
      <c r="A1484">
        <v>1036</v>
      </c>
      <c r="B1484">
        <v>209</v>
      </c>
      <c r="C1484" s="4">
        <v>44332</v>
      </c>
      <c r="D1484">
        <v>1</v>
      </c>
      <c r="E1484" t="s">
        <v>39</v>
      </c>
      <c r="F1484" t="s">
        <v>50</v>
      </c>
      <c r="G1484" t="s">
        <v>55</v>
      </c>
      <c r="H1484" t="s">
        <v>58</v>
      </c>
      <c r="I1484" s="4">
        <v>44032</v>
      </c>
      <c r="J1484">
        <v>8</v>
      </c>
      <c r="K1484" t="s">
        <v>60</v>
      </c>
      <c r="L1484" s="4">
        <v>44000</v>
      </c>
      <c r="M1484" s="4">
        <v>44073</v>
      </c>
      <c r="N1484">
        <v>1</v>
      </c>
      <c r="O1484" t="s">
        <v>79</v>
      </c>
      <c r="P1484" t="s">
        <v>241</v>
      </c>
      <c r="Q1484">
        <v>1</v>
      </c>
      <c r="R1484" t="s">
        <v>515</v>
      </c>
      <c r="S1484" t="s">
        <v>1078</v>
      </c>
      <c r="T1484" t="s">
        <v>1587</v>
      </c>
      <c r="U1484" t="s">
        <v>69</v>
      </c>
      <c r="V1484" t="s">
        <v>1562</v>
      </c>
      <c r="W1484">
        <v>54.99</v>
      </c>
      <c r="X1484">
        <v>9.99</v>
      </c>
      <c r="Y1484">
        <v>1</v>
      </c>
      <c r="Z1484" t="s">
        <v>86</v>
      </c>
      <c r="AA1484" t="s">
        <v>2350</v>
      </c>
      <c r="AF1484" s="4"/>
      <c r="AG1484" s="4"/>
      <c r="AH1484" t="s">
        <v>79</v>
      </c>
      <c r="AI1484" t="s">
        <v>241</v>
      </c>
      <c r="AJ1484" t="s">
        <v>515</v>
      </c>
      <c r="AK1484" t="s">
        <v>1078</v>
      </c>
      <c r="AL1484" t="s">
        <v>1587</v>
      </c>
      <c r="AM1484" t="s">
        <v>69</v>
      </c>
      <c r="AN1484" t="s">
        <v>1562</v>
      </c>
      <c r="AO1484" t="s">
        <v>86</v>
      </c>
      <c r="AP1484" t="s">
        <v>2350</v>
      </c>
    </row>
    <row r="1485" spans="1:42" x14ac:dyDescent="0.25">
      <c r="A1485">
        <v>1037</v>
      </c>
      <c r="B1485">
        <v>276</v>
      </c>
      <c r="C1485" s="4">
        <v>44333</v>
      </c>
      <c r="D1485">
        <v>1</v>
      </c>
      <c r="E1485" t="s">
        <v>39</v>
      </c>
      <c r="F1485" t="s">
        <v>50</v>
      </c>
      <c r="G1485" t="s">
        <v>55</v>
      </c>
      <c r="H1485" t="s">
        <v>58</v>
      </c>
      <c r="I1485" s="4">
        <v>43704</v>
      </c>
      <c r="J1485">
        <v>2</v>
      </c>
      <c r="K1485" t="s">
        <v>60</v>
      </c>
      <c r="L1485" s="4">
        <v>43615</v>
      </c>
      <c r="M1485" s="4">
        <v>43830</v>
      </c>
      <c r="N1485">
        <v>1</v>
      </c>
      <c r="O1485" t="s">
        <v>84</v>
      </c>
      <c r="P1485" t="s">
        <v>246</v>
      </c>
      <c r="Q1485">
        <v>1</v>
      </c>
      <c r="R1485" t="s">
        <v>564</v>
      </c>
      <c r="S1485" t="s">
        <v>1124</v>
      </c>
      <c r="T1485" t="s">
        <v>1647</v>
      </c>
      <c r="U1485" t="s">
        <v>80</v>
      </c>
      <c r="V1485" t="s">
        <v>1562</v>
      </c>
      <c r="W1485">
        <v>559.98</v>
      </c>
      <c r="X1485">
        <v>19.98</v>
      </c>
      <c r="Y1485">
        <v>1</v>
      </c>
      <c r="Z1485" t="s">
        <v>645</v>
      </c>
      <c r="AA1485" t="s">
        <v>2347</v>
      </c>
      <c r="AF1485" s="4"/>
      <c r="AG1485" s="4"/>
      <c r="AH1485" t="s">
        <v>84</v>
      </c>
      <c r="AI1485" t="s">
        <v>246</v>
      </c>
      <c r="AJ1485" t="s">
        <v>564</v>
      </c>
      <c r="AK1485" t="s">
        <v>1124</v>
      </c>
      <c r="AL1485" t="s">
        <v>1647</v>
      </c>
      <c r="AM1485" t="s">
        <v>80</v>
      </c>
      <c r="AN1485" t="s">
        <v>1562</v>
      </c>
      <c r="AO1485" t="s">
        <v>645</v>
      </c>
      <c r="AP1485" t="s">
        <v>2347</v>
      </c>
    </row>
    <row r="1486" spans="1:42" x14ac:dyDescent="0.25">
      <c r="A1486">
        <v>1038</v>
      </c>
      <c r="B1486">
        <v>360</v>
      </c>
      <c r="C1486" s="4">
        <v>44334</v>
      </c>
      <c r="D1486">
        <v>2</v>
      </c>
      <c r="E1486" t="s">
        <v>38</v>
      </c>
      <c r="F1486" t="s">
        <v>49</v>
      </c>
      <c r="G1486" t="s">
        <v>55</v>
      </c>
      <c r="H1486" t="s">
        <v>57</v>
      </c>
      <c r="I1486" s="4">
        <v>43608</v>
      </c>
      <c r="J1486">
        <v>1</v>
      </c>
      <c r="L1486" s="4"/>
      <c r="M1486" s="4"/>
      <c r="N1486">
        <v>2</v>
      </c>
      <c r="O1486" t="s">
        <v>209</v>
      </c>
      <c r="P1486" t="s">
        <v>371</v>
      </c>
      <c r="Q1486">
        <v>2</v>
      </c>
      <c r="R1486" t="s">
        <v>896</v>
      </c>
      <c r="S1486" t="s">
        <v>1433</v>
      </c>
      <c r="T1486" t="s">
        <v>1948</v>
      </c>
      <c r="U1486" t="s">
        <v>88</v>
      </c>
      <c r="V1486" t="s">
        <v>2038</v>
      </c>
      <c r="W1486">
        <v>359.88</v>
      </c>
      <c r="X1486">
        <v>69.959999999999994</v>
      </c>
      <c r="Y1486">
        <v>2</v>
      </c>
      <c r="Z1486" t="s">
        <v>2299</v>
      </c>
      <c r="AA1486" t="s">
        <v>2605</v>
      </c>
      <c r="AF1486" s="4"/>
      <c r="AG1486" s="4"/>
      <c r="AH1486" t="s">
        <v>78</v>
      </c>
      <c r="AI1486" t="s">
        <v>240</v>
      </c>
      <c r="AJ1486" t="s">
        <v>668</v>
      </c>
      <c r="AK1486" t="s">
        <v>1212</v>
      </c>
      <c r="AL1486" t="s">
        <v>1735</v>
      </c>
      <c r="AM1486" t="s">
        <v>80</v>
      </c>
      <c r="AN1486" t="s">
        <v>1548</v>
      </c>
      <c r="AO1486" t="s">
        <v>393</v>
      </c>
      <c r="AP1486" t="s">
        <v>2345</v>
      </c>
    </row>
    <row r="1487" spans="1:42" x14ac:dyDescent="0.25">
      <c r="A1487">
        <v>1038</v>
      </c>
      <c r="B1487">
        <v>360</v>
      </c>
      <c r="C1487" s="4">
        <v>44334</v>
      </c>
      <c r="D1487">
        <v>2</v>
      </c>
      <c r="E1487" t="s">
        <v>38</v>
      </c>
      <c r="F1487" t="s">
        <v>49</v>
      </c>
      <c r="G1487" t="s">
        <v>55</v>
      </c>
      <c r="H1487" t="s">
        <v>57</v>
      </c>
      <c r="I1487" s="4">
        <v>43608</v>
      </c>
      <c r="J1487">
        <v>1</v>
      </c>
      <c r="L1487" s="4"/>
      <c r="M1487" s="4"/>
      <c r="N1487">
        <v>2</v>
      </c>
      <c r="O1487" t="s">
        <v>209</v>
      </c>
      <c r="P1487" t="s">
        <v>371</v>
      </c>
      <c r="Q1487">
        <v>2</v>
      </c>
      <c r="R1487" t="s">
        <v>896</v>
      </c>
      <c r="S1487" t="s">
        <v>1433</v>
      </c>
      <c r="T1487" t="s">
        <v>1948</v>
      </c>
      <c r="U1487" t="s">
        <v>88</v>
      </c>
      <c r="V1487" t="s">
        <v>2038</v>
      </c>
      <c r="W1487">
        <v>359.88</v>
      </c>
      <c r="X1487">
        <v>69.959999999999994</v>
      </c>
      <c r="Y1487">
        <v>2</v>
      </c>
      <c r="Z1487" t="s">
        <v>2299</v>
      </c>
      <c r="AA1487" t="s">
        <v>2605</v>
      </c>
      <c r="AF1487" s="4"/>
      <c r="AG1487" s="4"/>
      <c r="AH1487" t="s">
        <v>70</v>
      </c>
      <c r="AI1487" t="s">
        <v>232</v>
      </c>
      <c r="AJ1487" t="s">
        <v>727</v>
      </c>
      <c r="AK1487" t="s">
        <v>1270</v>
      </c>
      <c r="AL1487" t="s">
        <v>1487</v>
      </c>
      <c r="AM1487" t="s">
        <v>80</v>
      </c>
      <c r="AN1487" t="s">
        <v>1517</v>
      </c>
      <c r="AO1487" t="s">
        <v>432</v>
      </c>
      <c r="AP1487" t="s">
        <v>2331</v>
      </c>
    </row>
    <row r="1488" spans="1:42" x14ac:dyDescent="0.25">
      <c r="A1488">
        <v>1039</v>
      </c>
      <c r="B1488">
        <v>488</v>
      </c>
      <c r="C1488" s="4">
        <v>44334</v>
      </c>
      <c r="D1488">
        <v>6</v>
      </c>
      <c r="E1488" t="s">
        <v>33</v>
      </c>
      <c r="F1488" t="s">
        <v>44</v>
      </c>
      <c r="G1488" t="s">
        <v>56</v>
      </c>
      <c r="H1488" t="s">
        <v>58</v>
      </c>
      <c r="I1488" s="4">
        <v>43855</v>
      </c>
      <c r="J1488">
        <v>4</v>
      </c>
      <c r="K1488" t="s">
        <v>61</v>
      </c>
      <c r="L1488" s="4">
        <v>43831</v>
      </c>
      <c r="M1488" s="4">
        <v>43861</v>
      </c>
      <c r="N1488">
        <v>1</v>
      </c>
      <c r="O1488" t="s">
        <v>78</v>
      </c>
      <c r="P1488" t="s">
        <v>240</v>
      </c>
      <c r="Q1488">
        <v>1</v>
      </c>
      <c r="R1488" t="s">
        <v>79</v>
      </c>
      <c r="S1488" t="s">
        <v>1080</v>
      </c>
      <c r="T1488" t="s">
        <v>1606</v>
      </c>
      <c r="U1488" t="s">
        <v>80</v>
      </c>
      <c r="V1488" t="s">
        <v>1548</v>
      </c>
      <c r="W1488">
        <v>51.98</v>
      </c>
      <c r="X1488">
        <v>29.98</v>
      </c>
      <c r="Y1488">
        <v>1</v>
      </c>
      <c r="Z1488" t="s">
        <v>393</v>
      </c>
      <c r="AA1488" t="s">
        <v>2345</v>
      </c>
      <c r="AF1488" s="4"/>
      <c r="AG1488" s="4"/>
      <c r="AH1488" t="s">
        <v>78</v>
      </c>
      <c r="AI1488" t="s">
        <v>240</v>
      </c>
      <c r="AJ1488" t="s">
        <v>79</v>
      </c>
      <c r="AK1488" t="s">
        <v>1080</v>
      </c>
      <c r="AL1488" t="s">
        <v>1606</v>
      </c>
      <c r="AM1488" t="s">
        <v>80</v>
      </c>
      <c r="AN1488" t="s">
        <v>1548</v>
      </c>
      <c r="AO1488" t="s">
        <v>393</v>
      </c>
      <c r="AP1488" t="s">
        <v>2345</v>
      </c>
    </row>
    <row r="1489" spans="1:42" x14ac:dyDescent="0.25">
      <c r="A1489">
        <v>1040</v>
      </c>
      <c r="B1489">
        <v>195</v>
      </c>
      <c r="C1489" s="4">
        <v>44335</v>
      </c>
      <c r="D1489">
        <v>4</v>
      </c>
      <c r="E1489" t="s">
        <v>40</v>
      </c>
      <c r="F1489" t="s">
        <v>51</v>
      </c>
      <c r="G1489" t="s">
        <v>56</v>
      </c>
      <c r="H1489" t="s">
        <v>58</v>
      </c>
      <c r="I1489" s="4">
        <v>43920</v>
      </c>
      <c r="J1489">
        <v>7</v>
      </c>
      <c r="K1489" t="s">
        <v>61</v>
      </c>
      <c r="L1489" s="4">
        <v>43915</v>
      </c>
      <c r="M1489" s="4">
        <v>44012</v>
      </c>
      <c r="N1489">
        <v>1</v>
      </c>
      <c r="O1489" t="s">
        <v>67</v>
      </c>
      <c r="P1489" t="s">
        <v>229</v>
      </c>
      <c r="Q1489">
        <v>1</v>
      </c>
      <c r="R1489" t="s">
        <v>557</v>
      </c>
      <c r="S1489" t="s">
        <v>1030</v>
      </c>
      <c r="T1489" t="s">
        <v>1513</v>
      </c>
      <c r="U1489" t="s">
        <v>80</v>
      </c>
      <c r="V1489" t="s">
        <v>1548</v>
      </c>
      <c r="W1489">
        <v>59.98</v>
      </c>
      <c r="X1489">
        <v>29.98</v>
      </c>
      <c r="Y1489">
        <v>1</v>
      </c>
      <c r="Z1489" t="s">
        <v>652</v>
      </c>
      <c r="AA1489" t="s">
        <v>2352</v>
      </c>
      <c r="AF1489" s="4"/>
      <c r="AG1489" s="4"/>
      <c r="AH1489" t="s">
        <v>67</v>
      </c>
      <c r="AI1489" t="s">
        <v>229</v>
      </c>
      <c r="AJ1489" t="s">
        <v>557</v>
      </c>
      <c r="AK1489" t="s">
        <v>1030</v>
      </c>
      <c r="AL1489" t="s">
        <v>1513</v>
      </c>
      <c r="AM1489" t="s">
        <v>80</v>
      </c>
      <c r="AN1489" t="s">
        <v>1548</v>
      </c>
      <c r="AO1489" t="s">
        <v>652</v>
      </c>
      <c r="AP1489" t="s">
        <v>2352</v>
      </c>
    </row>
    <row r="1490" spans="1:42" x14ac:dyDescent="0.25">
      <c r="A1490">
        <v>1041</v>
      </c>
      <c r="B1490">
        <v>258</v>
      </c>
      <c r="C1490" s="4">
        <v>44335</v>
      </c>
      <c r="D1490">
        <v>2</v>
      </c>
      <c r="E1490" t="s">
        <v>38</v>
      </c>
      <c r="F1490" t="s">
        <v>49</v>
      </c>
      <c r="G1490" t="s">
        <v>55</v>
      </c>
      <c r="H1490" t="s">
        <v>58</v>
      </c>
      <c r="I1490" s="4">
        <v>43945</v>
      </c>
      <c r="J1490">
        <v>7</v>
      </c>
      <c r="K1490" t="s">
        <v>61</v>
      </c>
      <c r="L1490" s="4">
        <v>43915</v>
      </c>
      <c r="M1490" s="4">
        <v>44012</v>
      </c>
      <c r="N1490">
        <v>2</v>
      </c>
      <c r="O1490" t="s">
        <v>118</v>
      </c>
      <c r="P1490" t="s">
        <v>280</v>
      </c>
      <c r="Q1490">
        <v>2</v>
      </c>
      <c r="R1490" t="s">
        <v>897</v>
      </c>
      <c r="S1490" t="s">
        <v>1434</v>
      </c>
      <c r="T1490" t="s">
        <v>1949</v>
      </c>
      <c r="U1490" t="s">
        <v>110</v>
      </c>
      <c r="V1490" t="s">
        <v>2039</v>
      </c>
      <c r="W1490">
        <v>245.82</v>
      </c>
      <c r="X1490">
        <v>74.94</v>
      </c>
      <c r="Y1490">
        <v>2</v>
      </c>
      <c r="Z1490" t="s">
        <v>2168</v>
      </c>
      <c r="AA1490" t="s">
        <v>2449</v>
      </c>
      <c r="AF1490" s="4"/>
      <c r="AG1490" s="4"/>
      <c r="AH1490" t="s">
        <v>90</v>
      </c>
      <c r="AI1490" t="s">
        <v>252</v>
      </c>
      <c r="AJ1490" t="s">
        <v>489</v>
      </c>
      <c r="AK1490" t="s">
        <v>1052</v>
      </c>
      <c r="AL1490" t="s">
        <v>1581</v>
      </c>
      <c r="AM1490" t="s">
        <v>67</v>
      </c>
      <c r="AN1490" t="s">
        <v>1562</v>
      </c>
      <c r="AO1490" t="s">
        <v>410</v>
      </c>
      <c r="AP1490" t="s">
        <v>2359</v>
      </c>
    </row>
    <row r="1491" spans="1:42" x14ac:dyDescent="0.25">
      <c r="A1491">
        <v>1041</v>
      </c>
      <c r="B1491">
        <v>258</v>
      </c>
      <c r="C1491" s="4">
        <v>44335</v>
      </c>
      <c r="D1491">
        <v>2</v>
      </c>
      <c r="E1491" t="s">
        <v>38</v>
      </c>
      <c r="F1491" t="s">
        <v>49</v>
      </c>
      <c r="G1491" t="s">
        <v>55</v>
      </c>
      <c r="H1491" t="s">
        <v>58</v>
      </c>
      <c r="I1491" s="4">
        <v>43945</v>
      </c>
      <c r="J1491">
        <v>7</v>
      </c>
      <c r="K1491" t="s">
        <v>61</v>
      </c>
      <c r="L1491" s="4">
        <v>43915</v>
      </c>
      <c r="M1491" s="4">
        <v>44012</v>
      </c>
      <c r="N1491">
        <v>2</v>
      </c>
      <c r="O1491" t="s">
        <v>118</v>
      </c>
      <c r="P1491" t="s">
        <v>280</v>
      </c>
      <c r="Q1491">
        <v>2</v>
      </c>
      <c r="R1491" t="s">
        <v>897</v>
      </c>
      <c r="S1491" t="s">
        <v>1434</v>
      </c>
      <c r="T1491" t="s">
        <v>1949</v>
      </c>
      <c r="U1491" t="s">
        <v>110</v>
      </c>
      <c r="V1491" t="s">
        <v>2039</v>
      </c>
      <c r="W1491">
        <v>245.82</v>
      </c>
      <c r="X1491">
        <v>74.94</v>
      </c>
      <c r="Y1491">
        <v>2</v>
      </c>
      <c r="Z1491" t="s">
        <v>2168</v>
      </c>
      <c r="AA1491" t="s">
        <v>2449</v>
      </c>
      <c r="AF1491" s="4"/>
      <c r="AG1491" s="4"/>
      <c r="AH1491" t="s">
        <v>79</v>
      </c>
      <c r="AI1491" t="s">
        <v>241</v>
      </c>
      <c r="AJ1491" t="s">
        <v>530</v>
      </c>
      <c r="AK1491" t="s">
        <v>1092</v>
      </c>
      <c r="AL1491" t="s">
        <v>1619</v>
      </c>
      <c r="AM1491" t="s">
        <v>67</v>
      </c>
      <c r="AN1491" t="s">
        <v>1548</v>
      </c>
      <c r="AO1491" t="s">
        <v>65</v>
      </c>
      <c r="AP1491" t="s">
        <v>2343</v>
      </c>
    </row>
    <row r="1492" spans="1:42" x14ac:dyDescent="0.25">
      <c r="A1492">
        <v>1042</v>
      </c>
      <c r="B1492">
        <v>348</v>
      </c>
      <c r="C1492" s="4">
        <v>44335</v>
      </c>
      <c r="D1492">
        <v>9</v>
      </c>
      <c r="E1492" t="s">
        <v>41</v>
      </c>
      <c r="F1492" t="s">
        <v>52</v>
      </c>
      <c r="G1492" t="s">
        <v>56</v>
      </c>
      <c r="H1492" t="s">
        <v>57</v>
      </c>
      <c r="I1492" s="4">
        <v>43602</v>
      </c>
      <c r="J1492">
        <v>1</v>
      </c>
      <c r="L1492" s="4"/>
      <c r="M1492" s="4"/>
      <c r="N1492">
        <v>1</v>
      </c>
      <c r="O1492" t="s">
        <v>65</v>
      </c>
      <c r="P1492" t="s">
        <v>227</v>
      </c>
      <c r="Q1492">
        <v>1</v>
      </c>
      <c r="R1492" t="s">
        <v>415</v>
      </c>
      <c r="S1492" t="s">
        <v>977</v>
      </c>
      <c r="T1492" t="s">
        <v>1510</v>
      </c>
      <c r="U1492" t="s">
        <v>69</v>
      </c>
      <c r="V1492" t="s">
        <v>1517</v>
      </c>
      <c r="W1492">
        <v>199.99</v>
      </c>
      <c r="X1492">
        <v>19.989999999999998</v>
      </c>
      <c r="Y1492">
        <v>1</v>
      </c>
      <c r="Z1492" t="s">
        <v>431</v>
      </c>
      <c r="AA1492" t="s">
        <v>2326</v>
      </c>
      <c r="AF1492" s="4"/>
      <c r="AG1492" s="4"/>
      <c r="AH1492" t="s">
        <v>65</v>
      </c>
      <c r="AI1492" t="s">
        <v>227</v>
      </c>
      <c r="AJ1492" t="s">
        <v>415</v>
      </c>
      <c r="AK1492" t="s">
        <v>977</v>
      </c>
      <c r="AL1492" t="s">
        <v>1510</v>
      </c>
      <c r="AM1492" t="s">
        <v>69</v>
      </c>
      <c r="AN1492" t="s">
        <v>1517</v>
      </c>
      <c r="AO1492" t="s">
        <v>431</v>
      </c>
      <c r="AP1492" t="s">
        <v>2326</v>
      </c>
    </row>
    <row r="1493" spans="1:42" x14ac:dyDescent="0.25">
      <c r="A1493">
        <v>1043</v>
      </c>
      <c r="B1493">
        <v>409</v>
      </c>
      <c r="C1493" s="4">
        <v>44336</v>
      </c>
      <c r="D1493">
        <v>3</v>
      </c>
      <c r="E1493" t="s">
        <v>34</v>
      </c>
      <c r="F1493" t="s">
        <v>45</v>
      </c>
      <c r="G1493" t="s">
        <v>56</v>
      </c>
      <c r="H1493" t="s">
        <v>58</v>
      </c>
      <c r="I1493" s="4">
        <v>43616</v>
      </c>
      <c r="J1493">
        <v>3</v>
      </c>
      <c r="K1493" t="s">
        <v>59</v>
      </c>
      <c r="L1493" s="4">
        <v>43615</v>
      </c>
      <c r="M1493" s="4">
        <v>43830</v>
      </c>
      <c r="N1493">
        <v>1</v>
      </c>
      <c r="O1493" t="s">
        <v>84</v>
      </c>
      <c r="P1493" t="s">
        <v>246</v>
      </c>
      <c r="Q1493">
        <v>1</v>
      </c>
      <c r="R1493" t="s">
        <v>687</v>
      </c>
      <c r="S1493" t="s">
        <v>1104</v>
      </c>
      <c r="T1493" t="s">
        <v>1750</v>
      </c>
      <c r="U1493" t="s">
        <v>67</v>
      </c>
      <c r="V1493" t="s">
        <v>1548</v>
      </c>
      <c r="W1493">
        <v>80.97</v>
      </c>
      <c r="X1493">
        <v>44.97</v>
      </c>
      <c r="Y1493">
        <v>1</v>
      </c>
      <c r="Z1493" t="s">
        <v>410</v>
      </c>
      <c r="AA1493" t="s">
        <v>2359</v>
      </c>
      <c r="AF1493" s="4"/>
      <c r="AG1493" s="4"/>
      <c r="AH1493" t="s">
        <v>84</v>
      </c>
      <c r="AI1493" t="s">
        <v>246</v>
      </c>
      <c r="AJ1493" t="s">
        <v>687</v>
      </c>
      <c r="AK1493" t="s">
        <v>1104</v>
      </c>
      <c r="AL1493" t="s">
        <v>1750</v>
      </c>
      <c r="AM1493" t="s">
        <v>67</v>
      </c>
      <c r="AN1493" t="s">
        <v>1548</v>
      </c>
      <c r="AO1493" t="s">
        <v>410</v>
      </c>
      <c r="AP1493" t="s">
        <v>2359</v>
      </c>
    </row>
    <row r="1494" spans="1:42" x14ac:dyDescent="0.25">
      <c r="A1494">
        <v>1044</v>
      </c>
      <c r="B1494">
        <v>390</v>
      </c>
      <c r="C1494" s="4">
        <v>44337</v>
      </c>
      <c r="D1494">
        <v>11</v>
      </c>
      <c r="E1494" t="s">
        <v>37</v>
      </c>
      <c r="F1494" t="s">
        <v>48</v>
      </c>
      <c r="G1494" t="s">
        <v>55</v>
      </c>
      <c r="H1494" t="s">
        <v>58</v>
      </c>
      <c r="I1494" s="4">
        <v>43641</v>
      </c>
      <c r="J1494">
        <v>2</v>
      </c>
      <c r="K1494" t="s">
        <v>60</v>
      </c>
      <c r="L1494" s="4">
        <v>43615</v>
      </c>
      <c r="M1494" s="4">
        <v>43830</v>
      </c>
      <c r="N1494">
        <v>1</v>
      </c>
      <c r="O1494" t="s">
        <v>90</v>
      </c>
      <c r="P1494" t="s">
        <v>252</v>
      </c>
      <c r="Q1494">
        <v>1</v>
      </c>
      <c r="R1494" t="s">
        <v>69</v>
      </c>
      <c r="S1494" t="s">
        <v>1015</v>
      </c>
      <c r="T1494" t="s">
        <v>1545</v>
      </c>
      <c r="U1494" t="s">
        <v>80</v>
      </c>
      <c r="V1494" t="s">
        <v>1562</v>
      </c>
      <c r="W1494">
        <v>189.98</v>
      </c>
      <c r="X1494">
        <v>19.98</v>
      </c>
      <c r="Y1494">
        <v>1</v>
      </c>
      <c r="Z1494" t="s">
        <v>645</v>
      </c>
      <c r="AA1494" t="s">
        <v>2347</v>
      </c>
      <c r="AF1494" s="4"/>
      <c r="AG1494" s="4"/>
      <c r="AH1494" t="s">
        <v>90</v>
      </c>
      <c r="AI1494" t="s">
        <v>252</v>
      </c>
      <c r="AJ1494" t="s">
        <v>69</v>
      </c>
      <c r="AK1494" t="s">
        <v>1015</v>
      </c>
      <c r="AL1494" t="s">
        <v>1545</v>
      </c>
      <c r="AM1494" t="s">
        <v>80</v>
      </c>
      <c r="AN1494" t="s">
        <v>1562</v>
      </c>
      <c r="AO1494" t="s">
        <v>645</v>
      </c>
      <c r="AP1494" t="s">
        <v>2347</v>
      </c>
    </row>
    <row r="1495" spans="1:42" x14ac:dyDescent="0.25">
      <c r="A1495">
        <v>1045</v>
      </c>
      <c r="B1495">
        <v>337</v>
      </c>
      <c r="C1495" s="4">
        <v>44338</v>
      </c>
      <c r="D1495">
        <v>1</v>
      </c>
      <c r="E1495" t="s">
        <v>39</v>
      </c>
      <c r="F1495" t="s">
        <v>50</v>
      </c>
      <c r="G1495" t="s">
        <v>55</v>
      </c>
      <c r="H1495" t="s">
        <v>58</v>
      </c>
      <c r="I1495" s="4">
        <v>44122</v>
      </c>
      <c r="J1495">
        <v>10</v>
      </c>
      <c r="K1495" t="s">
        <v>61</v>
      </c>
      <c r="L1495" s="4">
        <v>44055</v>
      </c>
      <c r="M1495" s="4">
        <v>44196</v>
      </c>
      <c r="N1495">
        <v>3</v>
      </c>
      <c r="O1495" t="s">
        <v>210</v>
      </c>
      <c r="P1495" t="s">
        <v>372</v>
      </c>
      <c r="Q1495">
        <v>4</v>
      </c>
      <c r="R1495" t="s">
        <v>898</v>
      </c>
      <c r="S1495" t="s">
        <v>1435</v>
      </c>
      <c r="T1495" t="s">
        <v>1950</v>
      </c>
      <c r="U1495" t="s">
        <v>2024</v>
      </c>
      <c r="V1495" t="s">
        <v>2073</v>
      </c>
      <c r="W1495">
        <v>413.72</v>
      </c>
      <c r="X1495">
        <v>64.94</v>
      </c>
      <c r="Y1495">
        <v>4</v>
      </c>
      <c r="Z1495" t="s">
        <v>2300</v>
      </c>
      <c r="AA1495" t="s">
        <v>2606</v>
      </c>
      <c r="AF1495" s="4"/>
      <c r="AG1495" s="4"/>
      <c r="AH1495" t="s">
        <v>79</v>
      </c>
      <c r="AI1495" t="s">
        <v>241</v>
      </c>
      <c r="AJ1495" t="s">
        <v>629</v>
      </c>
      <c r="AK1495" t="s">
        <v>965</v>
      </c>
      <c r="AL1495" t="s">
        <v>1703</v>
      </c>
      <c r="AM1495" t="s">
        <v>67</v>
      </c>
      <c r="AN1495" t="s">
        <v>1562</v>
      </c>
      <c r="AO1495" t="s">
        <v>86</v>
      </c>
      <c r="AP1495" t="s">
        <v>2350</v>
      </c>
    </row>
    <row r="1496" spans="1:42" x14ac:dyDescent="0.25">
      <c r="A1496">
        <v>1045</v>
      </c>
      <c r="B1496">
        <v>337</v>
      </c>
      <c r="C1496" s="4">
        <v>44338</v>
      </c>
      <c r="D1496">
        <v>1</v>
      </c>
      <c r="E1496" t="s">
        <v>39</v>
      </c>
      <c r="F1496" t="s">
        <v>50</v>
      </c>
      <c r="G1496" t="s">
        <v>55</v>
      </c>
      <c r="H1496" t="s">
        <v>58</v>
      </c>
      <c r="I1496" s="4">
        <v>44122</v>
      </c>
      <c r="J1496">
        <v>10</v>
      </c>
      <c r="K1496" t="s">
        <v>61</v>
      </c>
      <c r="L1496" s="4">
        <v>44055</v>
      </c>
      <c r="M1496" s="4">
        <v>44196</v>
      </c>
      <c r="N1496">
        <v>3</v>
      </c>
      <c r="O1496" t="s">
        <v>210</v>
      </c>
      <c r="P1496" t="s">
        <v>372</v>
      </c>
      <c r="Q1496">
        <v>4</v>
      </c>
      <c r="R1496" t="s">
        <v>898</v>
      </c>
      <c r="S1496" t="s">
        <v>1435</v>
      </c>
      <c r="T1496" t="s">
        <v>1950</v>
      </c>
      <c r="U1496" t="s">
        <v>2024</v>
      </c>
      <c r="V1496" t="s">
        <v>2073</v>
      </c>
      <c r="W1496">
        <v>413.72</v>
      </c>
      <c r="X1496">
        <v>64.94</v>
      </c>
      <c r="Y1496">
        <v>4</v>
      </c>
      <c r="Z1496" t="s">
        <v>2300</v>
      </c>
      <c r="AA1496" t="s">
        <v>2606</v>
      </c>
      <c r="AF1496" s="4"/>
      <c r="AG1496" s="4"/>
      <c r="AH1496" t="s">
        <v>79</v>
      </c>
      <c r="AI1496" t="s">
        <v>241</v>
      </c>
      <c r="AJ1496" t="s">
        <v>570</v>
      </c>
      <c r="AK1496" t="s">
        <v>1087</v>
      </c>
      <c r="AL1496" t="s">
        <v>1653</v>
      </c>
      <c r="AM1496" t="s">
        <v>69</v>
      </c>
      <c r="AN1496" t="s">
        <v>1562</v>
      </c>
      <c r="AO1496" t="s">
        <v>65</v>
      </c>
      <c r="AP1496" t="s">
        <v>2343</v>
      </c>
    </row>
    <row r="1497" spans="1:42" x14ac:dyDescent="0.25">
      <c r="A1497">
        <v>1045</v>
      </c>
      <c r="B1497">
        <v>337</v>
      </c>
      <c r="C1497" s="4">
        <v>44338</v>
      </c>
      <c r="D1497">
        <v>1</v>
      </c>
      <c r="E1497" t="s">
        <v>39</v>
      </c>
      <c r="F1497" t="s">
        <v>50</v>
      </c>
      <c r="G1497" t="s">
        <v>55</v>
      </c>
      <c r="H1497" t="s">
        <v>58</v>
      </c>
      <c r="I1497" s="4">
        <v>44122</v>
      </c>
      <c r="J1497">
        <v>10</v>
      </c>
      <c r="K1497" t="s">
        <v>61</v>
      </c>
      <c r="L1497" s="4">
        <v>44055</v>
      </c>
      <c r="M1497" s="4">
        <v>44196</v>
      </c>
      <c r="N1497">
        <v>3</v>
      </c>
      <c r="O1497" t="s">
        <v>210</v>
      </c>
      <c r="P1497" t="s">
        <v>372</v>
      </c>
      <c r="Q1497">
        <v>4</v>
      </c>
      <c r="R1497" t="s">
        <v>898</v>
      </c>
      <c r="S1497" t="s">
        <v>1435</v>
      </c>
      <c r="T1497" t="s">
        <v>1950</v>
      </c>
      <c r="U1497" t="s">
        <v>2024</v>
      </c>
      <c r="V1497" t="s">
        <v>2073</v>
      </c>
      <c r="W1497">
        <v>413.72</v>
      </c>
      <c r="X1497">
        <v>64.94</v>
      </c>
      <c r="Y1497">
        <v>4</v>
      </c>
      <c r="Z1497" t="s">
        <v>2300</v>
      </c>
      <c r="AA1497" t="s">
        <v>2606</v>
      </c>
      <c r="AF1497" s="4"/>
      <c r="AG1497" s="4"/>
      <c r="AH1497" t="s">
        <v>84</v>
      </c>
      <c r="AI1497" t="s">
        <v>246</v>
      </c>
      <c r="AJ1497" t="s">
        <v>687</v>
      </c>
      <c r="AK1497" t="s">
        <v>1104</v>
      </c>
      <c r="AL1497" t="s">
        <v>1750</v>
      </c>
      <c r="AM1497" t="s">
        <v>69</v>
      </c>
      <c r="AN1497" t="s">
        <v>1562</v>
      </c>
      <c r="AO1497" t="s">
        <v>410</v>
      </c>
      <c r="AP1497" t="s">
        <v>2359</v>
      </c>
    </row>
    <row r="1498" spans="1:42" x14ac:dyDescent="0.25">
      <c r="A1498">
        <v>1045</v>
      </c>
      <c r="B1498">
        <v>337</v>
      </c>
      <c r="C1498" s="4">
        <v>44338</v>
      </c>
      <c r="D1498">
        <v>1</v>
      </c>
      <c r="E1498" t="s">
        <v>39</v>
      </c>
      <c r="F1498" t="s">
        <v>50</v>
      </c>
      <c r="G1498" t="s">
        <v>55</v>
      </c>
      <c r="H1498" t="s">
        <v>58</v>
      </c>
      <c r="I1498" s="4">
        <v>44122</v>
      </c>
      <c r="J1498">
        <v>10</v>
      </c>
      <c r="K1498" t="s">
        <v>61</v>
      </c>
      <c r="L1498" s="4">
        <v>44055</v>
      </c>
      <c r="M1498" s="4">
        <v>44196</v>
      </c>
      <c r="N1498">
        <v>3</v>
      </c>
      <c r="O1498" t="s">
        <v>210</v>
      </c>
      <c r="P1498" t="s">
        <v>372</v>
      </c>
      <c r="Q1498">
        <v>4</v>
      </c>
      <c r="R1498" t="s">
        <v>898</v>
      </c>
      <c r="S1498" t="s">
        <v>1435</v>
      </c>
      <c r="T1498" t="s">
        <v>1950</v>
      </c>
      <c r="U1498" t="s">
        <v>2024</v>
      </c>
      <c r="V1498" t="s">
        <v>2073</v>
      </c>
      <c r="W1498">
        <v>413.72</v>
      </c>
      <c r="X1498">
        <v>64.94</v>
      </c>
      <c r="Y1498">
        <v>4</v>
      </c>
      <c r="Z1498" t="s">
        <v>2300</v>
      </c>
      <c r="AA1498" t="s">
        <v>2606</v>
      </c>
      <c r="AF1498" s="4"/>
      <c r="AG1498" s="4"/>
      <c r="AH1498" t="s">
        <v>70</v>
      </c>
      <c r="AI1498" t="s">
        <v>232</v>
      </c>
      <c r="AJ1498" t="s">
        <v>591</v>
      </c>
      <c r="AK1498" t="s">
        <v>1147</v>
      </c>
      <c r="AL1498" t="s">
        <v>1610</v>
      </c>
      <c r="AM1498" t="s">
        <v>69</v>
      </c>
      <c r="AN1498" t="s">
        <v>1548</v>
      </c>
      <c r="AO1498" t="s">
        <v>640</v>
      </c>
      <c r="AP1498" t="s">
        <v>2393</v>
      </c>
    </row>
    <row r="1499" spans="1:42" x14ac:dyDescent="0.25">
      <c r="A1499">
        <v>1046</v>
      </c>
      <c r="B1499">
        <v>459</v>
      </c>
      <c r="C1499" s="4">
        <v>44340</v>
      </c>
      <c r="D1499">
        <v>3</v>
      </c>
      <c r="E1499" t="s">
        <v>34</v>
      </c>
      <c r="F1499" t="s">
        <v>45</v>
      </c>
      <c r="G1499" t="s">
        <v>55</v>
      </c>
      <c r="H1499" t="s">
        <v>58</v>
      </c>
      <c r="I1499" s="4">
        <v>43645</v>
      </c>
      <c r="J1499">
        <v>2</v>
      </c>
      <c r="K1499" t="s">
        <v>60</v>
      </c>
      <c r="L1499" s="4">
        <v>43615</v>
      </c>
      <c r="M1499" s="4">
        <v>43830</v>
      </c>
      <c r="N1499">
        <v>1</v>
      </c>
      <c r="O1499" t="s">
        <v>84</v>
      </c>
      <c r="P1499" t="s">
        <v>246</v>
      </c>
      <c r="Q1499">
        <v>1</v>
      </c>
      <c r="R1499" t="s">
        <v>438</v>
      </c>
      <c r="S1499" t="s">
        <v>1000</v>
      </c>
      <c r="T1499" t="s">
        <v>1532</v>
      </c>
      <c r="U1499" t="s">
        <v>67</v>
      </c>
      <c r="V1499" t="s">
        <v>1548</v>
      </c>
      <c r="W1499">
        <v>401.97</v>
      </c>
      <c r="X1499">
        <v>44.97</v>
      </c>
      <c r="Y1499">
        <v>1</v>
      </c>
      <c r="Z1499" t="s">
        <v>645</v>
      </c>
      <c r="AA1499" t="s">
        <v>2347</v>
      </c>
      <c r="AF1499" s="4"/>
      <c r="AG1499" s="4"/>
      <c r="AH1499" t="s">
        <v>84</v>
      </c>
      <c r="AI1499" t="s">
        <v>246</v>
      </c>
      <c r="AJ1499" t="s">
        <v>438</v>
      </c>
      <c r="AK1499" t="s">
        <v>1000</v>
      </c>
      <c r="AL1499" t="s">
        <v>1532</v>
      </c>
      <c r="AM1499" t="s">
        <v>67</v>
      </c>
      <c r="AN1499" t="s">
        <v>1548</v>
      </c>
      <c r="AO1499" t="s">
        <v>645</v>
      </c>
      <c r="AP1499" t="s">
        <v>2347</v>
      </c>
    </row>
    <row r="1500" spans="1:42" x14ac:dyDescent="0.25">
      <c r="A1500">
        <v>1047</v>
      </c>
      <c r="B1500">
        <v>88</v>
      </c>
      <c r="C1500" s="4">
        <v>44341</v>
      </c>
      <c r="D1500">
        <v>3</v>
      </c>
      <c r="E1500" t="s">
        <v>34</v>
      </c>
      <c r="F1500" t="s">
        <v>45</v>
      </c>
      <c r="G1500" t="s">
        <v>56</v>
      </c>
      <c r="H1500" t="s">
        <v>58</v>
      </c>
      <c r="I1500" s="4">
        <v>44046</v>
      </c>
      <c r="J1500">
        <v>8</v>
      </c>
      <c r="K1500" t="s">
        <v>60</v>
      </c>
      <c r="L1500" s="4">
        <v>44000</v>
      </c>
      <c r="M1500" s="4">
        <v>44073</v>
      </c>
      <c r="N1500">
        <v>1</v>
      </c>
      <c r="O1500" t="s">
        <v>79</v>
      </c>
      <c r="P1500" t="s">
        <v>241</v>
      </c>
      <c r="Q1500">
        <v>1</v>
      </c>
      <c r="R1500" t="s">
        <v>562</v>
      </c>
      <c r="S1500" t="s">
        <v>1078</v>
      </c>
      <c r="T1500" t="s">
        <v>1587</v>
      </c>
      <c r="U1500" t="s">
        <v>69</v>
      </c>
      <c r="V1500" t="s">
        <v>1548</v>
      </c>
      <c r="W1500">
        <v>54.99</v>
      </c>
      <c r="X1500">
        <v>14.99</v>
      </c>
      <c r="Y1500">
        <v>1</v>
      </c>
      <c r="Z1500" t="s">
        <v>86</v>
      </c>
      <c r="AA1500" t="s">
        <v>2350</v>
      </c>
      <c r="AF1500" s="4"/>
      <c r="AG1500" s="4"/>
      <c r="AH1500" t="s">
        <v>79</v>
      </c>
      <c r="AI1500" t="s">
        <v>241</v>
      </c>
      <c r="AJ1500" t="s">
        <v>562</v>
      </c>
      <c r="AK1500" t="s">
        <v>1078</v>
      </c>
      <c r="AL1500" t="s">
        <v>1587</v>
      </c>
      <c r="AM1500" t="s">
        <v>69</v>
      </c>
      <c r="AN1500" t="s">
        <v>1548</v>
      </c>
      <c r="AO1500" t="s">
        <v>86</v>
      </c>
      <c r="AP1500" t="s">
        <v>2350</v>
      </c>
    </row>
    <row r="1501" spans="1:42" x14ac:dyDescent="0.25">
      <c r="A1501">
        <v>1048</v>
      </c>
      <c r="B1501">
        <v>6</v>
      </c>
      <c r="C1501" s="4">
        <v>44342</v>
      </c>
      <c r="D1501">
        <v>9</v>
      </c>
      <c r="E1501" t="s">
        <v>41</v>
      </c>
      <c r="F1501" t="s">
        <v>52</v>
      </c>
      <c r="G1501" t="s">
        <v>55</v>
      </c>
      <c r="H1501" t="s">
        <v>57</v>
      </c>
      <c r="I1501" s="4">
        <v>43739</v>
      </c>
      <c r="J1501">
        <v>2</v>
      </c>
      <c r="K1501" t="s">
        <v>60</v>
      </c>
      <c r="L1501" s="4">
        <v>43615</v>
      </c>
      <c r="M1501" s="4">
        <v>43830</v>
      </c>
      <c r="N1501">
        <v>1</v>
      </c>
      <c r="O1501" t="s">
        <v>70</v>
      </c>
      <c r="P1501" t="s">
        <v>232</v>
      </c>
      <c r="Q1501">
        <v>1</v>
      </c>
      <c r="R1501" t="s">
        <v>514</v>
      </c>
      <c r="S1501" t="s">
        <v>1077</v>
      </c>
      <c r="T1501" t="s">
        <v>1604</v>
      </c>
      <c r="U1501" t="s">
        <v>80</v>
      </c>
      <c r="V1501" t="s">
        <v>1517</v>
      </c>
      <c r="W1501">
        <v>77.98</v>
      </c>
      <c r="X1501">
        <v>39.979999999999997</v>
      </c>
      <c r="Y1501">
        <v>1</v>
      </c>
      <c r="Z1501" t="s">
        <v>640</v>
      </c>
      <c r="AA1501" t="s">
        <v>2393</v>
      </c>
      <c r="AF1501" s="4"/>
      <c r="AG1501" s="4"/>
      <c r="AH1501" t="s">
        <v>70</v>
      </c>
      <c r="AI1501" t="s">
        <v>232</v>
      </c>
      <c r="AJ1501" t="s">
        <v>514</v>
      </c>
      <c r="AK1501" t="s">
        <v>1077</v>
      </c>
      <c r="AL1501" t="s">
        <v>1604</v>
      </c>
      <c r="AM1501" t="s">
        <v>80</v>
      </c>
      <c r="AN1501" t="s">
        <v>1517</v>
      </c>
      <c r="AO1501" t="s">
        <v>640</v>
      </c>
      <c r="AP1501" t="s">
        <v>2393</v>
      </c>
    </row>
    <row r="1502" spans="1:42" x14ac:dyDescent="0.25">
      <c r="A1502">
        <v>1049</v>
      </c>
      <c r="B1502">
        <v>479</v>
      </c>
      <c r="C1502" s="4">
        <v>44342</v>
      </c>
      <c r="D1502">
        <v>5</v>
      </c>
      <c r="E1502" t="s">
        <v>36</v>
      </c>
      <c r="F1502" t="s">
        <v>47</v>
      </c>
      <c r="G1502" t="s">
        <v>56</v>
      </c>
      <c r="H1502" t="s">
        <v>57</v>
      </c>
      <c r="I1502" s="4">
        <v>44267</v>
      </c>
      <c r="J1502">
        <v>14</v>
      </c>
      <c r="K1502" t="s">
        <v>59</v>
      </c>
      <c r="L1502" s="4">
        <v>44267</v>
      </c>
      <c r="M1502" s="4">
        <v>44413</v>
      </c>
      <c r="N1502">
        <v>1</v>
      </c>
      <c r="O1502" t="s">
        <v>65</v>
      </c>
      <c r="P1502" t="s">
        <v>227</v>
      </c>
      <c r="Q1502">
        <v>1</v>
      </c>
      <c r="R1502" t="s">
        <v>545</v>
      </c>
      <c r="S1502" t="s">
        <v>1106</v>
      </c>
      <c r="T1502" t="s">
        <v>1632</v>
      </c>
      <c r="U1502" t="s">
        <v>67</v>
      </c>
      <c r="V1502" t="s">
        <v>1517</v>
      </c>
      <c r="W1502">
        <v>960</v>
      </c>
      <c r="X1502">
        <v>59.97</v>
      </c>
      <c r="Y1502">
        <v>1</v>
      </c>
      <c r="Z1502" t="s">
        <v>431</v>
      </c>
      <c r="AA1502" t="s">
        <v>2326</v>
      </c>
      <c r="AF1502" s="4"/>
      <c r="AG1502" s="4"/>
      <c r="AH1502" t="s">
        <v>65</v>
      </c>
      <c r="AI1502" t="s">
        <v>227</v>
      </c>
      <c r="AJ1502" t="s">
        <v>545</v>
      </c>
      <c r="AK1502" t="s">
        <v>1106</v>
      </c>
      <c r="AL1502" t="s">
        <v>1632</v>
      </c>
      <c r="AM1502" t="s">
        <v>67</v>
      </c>
      <c r="AN1502" t="s">
        <v>1517</v>
      </c>
      <c r="AO1502" t="s">
        <v>431</v>
      </c>
      <c r="AP1502" t="s">
        <v>2326</v>
      </c>
    </row>
    <row r="1503" spans="1:42" x14ac:dyDescent="0.25">
      <c r="A1503">
        <v>1050</v>
      </c>
      <c r="B1503">
        <v>443</v>
      </c>
      <c r="C1503" s="4">
        <v>44343</v>
      </c>
      <c r="D1503">
        <v>11</v>
      </c>
      <c r="E1503" t="s">
        <v>37</v>
      </c>
      <c r="F1503" t="s">
        <v>48</v>
      </c>
      <c r="G1503" t="s">
        <v>55</v>
      </c>
      <c r="H1503" t="s">
        <v>58</v>
      </c>
      <c r="I1503" s="4">
        <v>44188</v>
      </c>
      <c r="J1503">
        <v>11</v>
      </c>
      <c r="K1503" t="s">
        <v>60</v>
      </c>
      <c r="L1503" s="4">
        <v>44148</v>
      </c>
      <c r="M1503" s="4">
        <v>44265</v>
      </c>
      <c r="N1503">
        <v>1</v>
      </c>
      <c r="O1503" t="s">
        <v>86</v>
      </c>
      <c r="P1503" t="s">
        <v>248</v>
      </c>
      <c r="Q1503">
        <v>1</v>
      </c>
      <c r="R1503" t="s">
        <v>513</v>
      </c>
      <c r="S1503" t="s">
        <v>1076</v>
      </c>
      <c r="T1503" t="s">
        <v>1603</v>
      </c>
      <c r="U1503" t="s">
        <v>67</v>
      </c>
      <c r="V1503" t="s">
        <v>1577</v>
      </c>
      <c r="W1503">
        <v>68.040000000000006</v>
      </c>
      <c r="X1503">
        <v>74.97</v>
      </c>
      <c r="Y1503">
        <v>1</v>
      </c>
      <c r="Z1503" t="s">
        <v>549</v>
      </c>
      <c r="AA1503" t="s">
        <v>2362</v>
      </c>
      <c r="AF1503" s="4"/>
      <c r="AG1503" s="4"/>
      <c r="AH1503" t="s">
        <v>86</v>
      </c>
      <c r="AI1503" t="s">
        <v>248</v>
      </c>
      <c r="AJ1503" t="s">
        <v>513</v>
      </c>
      <c r="AK1503" t="s">
        <v>1076</v>
      </c>
      <c r="AL1503" t="s">
        <v>1603</v>
      </c>
      <c r="AM1503" t="s">
        <v>67</v>
      </c>
      <c r="AN1503" t="s">
        <v>1577</v>
      </c>
      <c r="AO1503" t="s">
        <v>549</v>
      </c>
      <c r="AP1503" t="s">
        <v>2362</v>
      </c>
    </row>
    <row r="1504" spans="1:42" x14ac:dyDescent="0.25">
      <c r="A1504">
        <v>1051</v>
      </c>
      <c r="B1504">
        <v>54</v>
      </c>
      <c r="C1504" s="4">
        <v>44344</v>
      </c>
      <c r="D1504">
        <v>11</v>
      </c>
      <c r="E1504" t="s">
        <v>37</v>
      </c>
      <c r="F1504" t="s">
        <v>48</v>
      </c>
      <c r="G1504" t="s">
        <v>56</v>
      </c>
      <c r="H1504" t="s">
        <v>57</v>
      </c>
      <c r="I1504" s="4">
        <v>43891</v>
      </c>
      <c r="J1504">
        <v>5</v>
      </c>
      <c r="K1504" t="s">
        <v>60</v>
      </c>
      <c r="L1504" s="4">
        <v>43831</v>
      </c>
      <c r="M1504" s="4">
        <v>43921</v>
      </c>
      <c r="N1504">
        <v>1</v>
      </c>
      <c r="O1504" t="s">
        <v>70</v>
      </c>
      <c r="P1504" t="s">
        <v>232</v>
      </c>
      <c r="Q1504">
        <v>1</v>
      </c>
      <c r="R1504" t="s">
        <v>550</v>
      </c>
      <c r="S1504" t="s">
        <v>1111</v>
      </c>
      <c r="T1504" t="s">
        <v>1631</v>
      </c>
      <c r="U1504" t="s">
        <v>67</v>
      </c>
      <c r="V1504" t="s">
        <v>1517</v>
      </c>
      <c r="W1504">
        <v>86.97</v>
      </c>
      <c r="X1504">
        <v>59.97</v>
      </c>
      <c r="Y1504">
        <v>1</v>
      </c>
      <c r="Z1504" t="s">
        <v>673</v>
      </c>
      <c r="AA1504" t="s">
        <v>2348</v>
      </c>
      <c r="AF1504" s="4"/>
      <c r="AG1504" s="4"/>
      <c r="AH1504" t="s">
        <v>70</v>
      </c>
      <c r="AI1504" t="s">
        <v>232</v>
      </c>
      <c r="AJ1504" t="s">
        <v>550</v>
      </c>
      <c r="AK1504" t="s">
        <v>1111</v>
      </c>
      <c r="AL1504" t="s">
        <v>1631</v>
      </c>
      <c r="AM1504" t="s">
        <v>67</v>
      </c>
      <c r="AN1504" t="s">
        <v>1517</v>
      </c>
      <c r="AO1504" t="s">
        <v>673</v>
      </c>
      <c r="AP1504" t="s">
        <v>2348</v>
      </c>
    </row>
    <row r="1505" spans="1:42" x14ac:dyDescent="0.25">
      <c r="A1505">
        <v>1052</v>
      </c>
      <c r="B1505">
        <v>387</v>
      </c>
      <c r="C1505" s="4">
        <v>44344</v>
      </c>
      <c r="D1505">
        <v>3</v>
      </c>
      <c r="E1505" t="s">
        <v>34</v>
      </c>
      <c r="F1505" t="s">
        <v>45</v>
      </c>
      <c r="G1505" t="s">
        <v>56</v>
      </c>
      <c r="H1505" t="s">
        <v>58</v>
      </c>
      <c r="I1505" s="4">
        <v>43610</v>
      </c>
      <c r="J1505">
        <v>2</v>
      </c>
      <c r="L1505" s="4"/>
      <c r="M1505" s="4"/>
      <c r="N1505">
        <v>1</v>
      </c>
      <c r="O1505" t="s">
        <v>159</v>
      </c>
      <c r="P1505" t="s">
        <v>321</v>
      </c>
      <c r="Q1505">
        <v>2</v>
      </c>
      <c r="R1505" t="s">
        <v>899</v>
      </c>
      <c r="S1505" t="s">
        <v>1436</v>
      </c>
      <c r="T1505" t="s">
        <v>1951</v>
      </c>
      <c r="U1505" t="s">
        <v>180</v>
      </c>
      <c r="V1505" t="s">
        <v>1585</v>
      </c>
      <c r="W1505">
        <v>104.99</v>
      </c>
      <c r="X1505">
        <v>59.97</v>
      </c>
      <c r="Y1505">
        <v>2</v>
      </c>
      <c r="Z1505" t="s">
        <v>2301</v>
      </c>
      <c r="AA1505" t="s">
        <v>2607</v>
      </c>
      <c r="AF1505" s="4"/>
      <c r="AG1505" s="4"/>
      <c r="AH1505" t="s">
        <v>70</v>
      </c>
      <c r="AI1505" t="s">
        <v>232</v>
      </c>
      <c r="AJ1505" t="s">
        <v>594</v>
      </c>
      <c r="AK1505" t="s">
        <v>1077</v>
      </c>
      <c r="AL1505" t="s">
        <v>519</v>
      </c>
      <c r="AM1505" t="s">
        <v>80</v>
      </c>
      <c r="AN1505" t="s">
        <v>1517</v>
      </c>
      <c r="AO1505" t="s">
        <v>432</v>
      </c>
      <c r="AP1505" t="s">
        <v>2331</v>
      </c>
    </row>
    <row r="1506" spans="1:42" x14ac:dyDescent="0.25">
      <c r="A1506">
        <v>1052</v>
      </c>
      <c r="B1506">
        <v>387</v>
      </c>
      <c r="C1506" s="4">
        <v>44344</v>
      </c>
      <c r="D1506">
        <v>3</v>
      </c>
      <c r="E1506" t="s">
        <v>34</v>
      </c>
      <c r="F1506" t="s">
        <v>45</v>
      </c>
      <c r="G1506" t="s">
        <v>56</v>
      </c>
      <c r="H1506" t="s">
        <v>58</v>
      </c>
      <c r="I1506" s="4">
        <v>43610</v>
      </c>
      <c r="J1506">
        <v>2</v>
      </c>
      <c r="L1506" s="4"/>
      <c r="M1506" s="4"/>
      <c r="N1506">
        <v>1</v>
      </c>
      <c r="O1506" t="s">
        <v>159</v>
      </c>
      <c r="P1506" t="s">
        <v>321</v>
      </c>
      <c r="Q1506">
        <v>2</v>
      </c>
      <c r="R1506" t="s">
        <v>899</v>
      </c>
      <c r="S1506" t="s">
        <v>1436</v>
      </c>
      <c r="T1506" t="s">
        <v>1951</v>
      </c>
      <c r="U1506" t="s">
        <v>180</v>
      </c>
      <c r="V1506" t="s">
        <v>1585</v>
      </c>
      <c r="W1506">
        <v>104.99</v>
      </c>
      <c r="X1506">
        <v>59.97</v>
      </c>
      <c r="Y1506">
        <v>2</v>
      </c>
      <c r="Z1506" t="s">
        <v>2301</v>
      </c>
      <c r="AA1506" t="s">
        <v>2607</v>
      </c>
      <c r="AF1506" s="4"/>
      <c r="AG1506" s="4"/>
      <c r="AH1506" t="s">
        <v>70</v>
      </c>
      <c r="AI1506" t="s">
        <v>232</v>
      </c>
      <c r="AJ1506" t="s">
        <v>635</v>
      </c>
      <c r="AK1506" t="s">
        <v>1183</v>
      </c>
      <c r="AL1506" t="s">
        <v>1707</v>
      </c>
      <c r="AM1506" t="s">
        <v>69</v>
      </c>
      <c r="AN1506" t="s">
        <v>1517</v>
      </c>
      <c r="AO1506" t="s">
        <v>673</v>
      </c>
      <c r="AP1506" t="s">
        <v>2348</v>
      </c>
    </row>
    <row r="1507" spans="1:42" x14ac:dyDescent="0.25">
      <c r="A1507">
        <v>1053</v>
      </c>
      <c r="B1507">
        <v>83</v>
      </c>
      <c r="C1507" s="4">
        <v>44345</v>
      </c>
      <c r="D1507">
        <v>1</v>
      </c>
      <c r="E1507" t="s">
        <v>39</v>
      </c>
      <c r="F1507" t="s">
        <v>50</v>
      </c>
      <c r="G1507" t="s">
        <v>56</v>
      </c>
      <c r="H1507" t="s">
        <v>58</v>
      </c>
      <c r="I1507" s="4">
        <v>43883</v>
      </c>
      <c r="J1507">
        <v>6</v>
      </c>
      <c r="K1507" t="s">
        <v>59</v>
      </c>
      <c r="L1507" s="4">
        <v>43862</v>
      </c>
      <c r="M1507" s="4">
        <v>43889</v>
      </c>
      <c r="N1507">
        <v>1</v>
      </c>
      <c r="O1507" t="s">
        <v>67</v>
      </c>
      <c r="P1507" t="s">
        <v>229</v>
      </c>
      <c r="Q1507">
        <v>1</v>
      </c>
      <c r="R1507" t="s">
        <v>710</v>
      </c>
      <c r="S1507" t="s">
        <v>1251</v>
      </c>
      <c r="T1507" t="s">
        <v>1517</v>
      </c>
      <c r="U1507" t="s">
        <v>80</v>
      </c>
      <c r="V1507" t="s">
        <v>1562</v>
      </c>
      <c r="W1507">
        <v>39.979999999999997</v>
      </c>
      <c r="X1507">
        <v>19.98</v>
      </c>
      <c r="Y1507">
        <v>1</v>
      </c>
      <c r="Z1507" t="s">
        <v>90</v>
      </c>
      <c r="AA1507" t="s">
        <v>2328</v>
      </c>
      <c r="AF1507" s="4"/>
      <c r="AG1507" s="4"/>
      <c r="AH1507" t="s">
        <v>67</v>
      </c>
      <c r="AI1507" t="s">
        <v>229</v>
      </c>
      <c r="AJ1507" t="s">
        <v>710</v>
      </c>
      <c r="AK1507" t="s">
        <v>1251</v>
      </c>
      <c r="AL1507" t="s">
        <v>1517</v>
      </c>
      <c r="AM1507" t="s">
        <v>80</v>
      </c>
      <c r="AN1507" t="s">
        <v>1562</v>
      </c>
      <c r="AO1507" t="s">
        <v>90</v>
      </c>
      <c r="AP1507" t="s">
        <v>2328</v>
      </c>
    </row>
    <row r="1508" spans="1:42" x14ac:dyDescent="0.25">
      <c r="A1508">
        <v>1054</v>
      </c>
      <c r="B1508">
        <v>99</v>
      </c>
      <c r="C1508" s="4">
        <v>44345</v>
      </c>
      <c r="D1508">
        <v>3</v>
      </c>
      <c r="E1508" t="s">
        <v>34</v>
      </c>
      <c r="F1508" t="s">
        <v>45</v>
      </c>
      <c r="G1508" t="s">
        <v>56</v>
      </c>
      <c r="H1508" t="s">
        <v>58</v>
      </c>
      <c r="I1508" s="4">
        <v>43888</v>
      </c>
      <c r="J1508">
        <v>5</v>
      </c>
      <c r="K1508" t="s">
        <v>60</v>
      </c>
      <c r="L1508" s="4">
        <v>43831</v>
      </c>
      <c r="M1508" s="4">
        <v>43921</v>
      </c>
      <c r="N1508">
        <v>1</v>
      </c>
      <c r="O1508" t="s">
        <v>86</v>
      </c>
      <c r="P1508" t="s">
        <v>248</v>
      </c>
      <c r="Q1508">
        <v>1</v>
      </c>
      <c r="R1508" t="s">
        <v>872</v>
      </c>
      <c r="S1508" t="s">
        <v>1409</v>
      </c>
      <c r="T1508" t="s">
        <v>1924</v>
      </c>
      <c r="U1508" t="s">
        <v>67</v>
      </c>
      <c r="V1508" t="s">
        <v>1577</v>
      </c>
      <c r="W1508">
        <v>113.97</v>
      </c>
      <c r="X1508">
        <v>74.97</v>
      </c>
      <c r="Y1508">
        <v>1</v>
      </c>
      <c r="Z1508" t="s">
        <v>530</v>
      </c>
      <c r="AA1508" t="s">
        <v>2367</v>
      </c>
      <c r="AF1508" s="4"/>
      <c r="AG1508" s="4"/>
      <c r="AH1508" t="s">
        <v>86</v>
      </c>
      <c r="AI1508" t="s">
        <v>248</v>
      </c>
      <c r="AJ1508" t="s">
        <v>872</v>
      </c>
      <c r="AK1508" t="s">
        <v>1409</v>
      </c>
      <c r="AL1508" t="s">
        <v>1924</v>
      </c>
      <c r="AM1508" t="s">
        <v>67</v>
      </c>
      <c r="AN1508" t="s">
        <v>1577</v>
      </c>
      <c r="AO1508" t="s">
        <v>530</v>
      </c>
      <c r="AP1508" t="s">
        <v>2367</v>
      </c>
    </row>
    <row r="1509" spans="1:42" x14ac:dyDescent="0.25">
      <c r="A1509">
        <v>1055</v>
      </c>
      <c r="B1509">
        <v>115</v>
      </c>
      <c r="C1509" s="4">
        <v>44345</v>
      </c>
      <c r="D1509">
        <v>2</v>
      </c>
      <c r="E1509" t="s">
        <v>38</v>
      </c>
      <c r="F1509" t="s">
        <v>49</v>
      </c>
      <c r="G1509" t="s">
        <v>55</v>
      </c>
      <c r="H1509" t="s">
        <v>57</v>
      </c>
      <c r="I1509" s="4">
        <v>43732</v>
      </c>
      <c r="J1509">
        <v>2</v>
      </c>
      <c r="K1509" t="s">
        <v>60</v>
      </c>
      <c r="L1509" s="4">
        <v>43615</v>
      </c>
      <c r="M1509" s="4">
        <v>43830</v>
      </c>
      <c r="N1509">
        <v>1</v>
      </c>
      <c r="O1509" t="s">
        <v>159</v>
      </c>
      <c r="P1509" t="s">
        <v>321</v>
      </c>
      <c r="Q1509">
        <v>1</v>
      </c>
      <c r="R1509" t="s">
        <v>900</v>
      </c>
      <c r="S1509" t="s">
        <v>1437</v>
      </c>
      <c r="T1509" t="s">
        <v>1867</v>
      </c>
      <c r="U1509" t="s">
        <v>71</v>
      </c>
      <c r="V1509" t="s">
        <v>1585</v>
      </c>
      <c r="W1509">
        <v>27.98</v>
      </c>
      <c r="X1509">
        <v>39.979999999999997</v>
      </c>
      <c r="Y1509">
        <v>1</v>
      </c>
      <c r="Z1509" t="s">
        <v>2302</v>
      </c>
      <c r="AA1509" t="s">
        <v>2608</v>
      </c>
      <c r="AF1509" s="4"/>
      <c r="AG1509" s="4"/>
      <c r="AH1509" t="s">
        <v>70</v>
      </c>
      <c r="AI1509" t="s">
        <v>232</v>
      </c>
      <c r="AJ1509" t="s">
        <v>673</v>
      </c>
      <c r="AK1509" t="s">
        <v>1216</v>
      </c>
      <c r="AL1509" t="s">
        <v>1652</v>
      </c>
      <c r="AM1509" t="s">
        <v>69</v>
      </c>
      <c r="AN1509" t="s">
        <v>1517</v>
      </c>
      <c r="AO1509" t="s">
        <v>432</v>
      </c>
      <c r="AP1509" t="s">
        <v>2331</v>
      </c>
    </row>
    <row r="1510" spans="1:42" x14ac:dyDescent="0.25">
      <c r="A1510">
        <v>1055</v>
      </c>
      <c r="B1510">
        <v>115</v>
      </c>
      <c r="C1510" s="4">
        <v>44345</v>
      </c>
      <c r="D1510">
        <v>2</v>
      </c>
      <c r="E1510" t="s">
        <v>38</v>
      </c>
      <c r="F1510" t="s">
        <v>49</v>
      </c>
      <c r="G1510" t="s">
        <v>55</v>
      </c>
      <c r="H1510" t="s">
        <v>57</v>
      </c>
      <c r="I1510" s="4">
        <v>43732</v>
      </c>
      <c r="J1510">
        <v>2</v>
      </c>
      <c r="K1510" t="s">
        <v>60</v>
      </c>
      <c r="L1510" s="4">
        <v>43615</v>
      </c>
      <c r="M1510" s="4">
        <v>43830</v>
      </c>
      <c r="N1510">
        <v>1</v>
      </c>
      <c r="O1510" t="s">
        <v>159</v>
      </c>
      <c r="P1510" t="s">
        <v>321</v>
      </c>
      <c r="Q1510">
        <v>1</v>
      </c>
      <c r="R1510" t="s">
        <v>900</v>
      </c>
      <c r="S1510" t="s">
        <v>1437</v>
      </c>
      <c r="T1510" t="s">
        <v>1867</v>
      </c>
      <c r="U1510" t="s">
        <v>71</v>
      </c>
      <c r="V1510" t="s">
        <v>1585</v>
      </c>
      <c r="W1510">
        <v>27.98</v>
      </c>
      <c r="X1510">
        <v>39.979999999999997</v>
      </c>
      <c r="Y1510">
        <v>1</v>
      </c>
      <c r="Z1510" t="s">
        <v>2302</v>
      </c>
      <c r="AA1510" t="s">
        <v>2608</v>
      </c>
      <c r="AF1510" s="4"/>
      <c r="AG1510" s="4"/>
      <c r="AH1510" t="s">
        <v>70</v>
      </c>
      <c r="AI1510" t="s">
        <v>232</v>
      </c>
      <c r="AJ1510" t="s">
        <v>673</v>
      </c>
      <c r="AK1510" t="s">
        <v>1216</v>
      </c>
      <c r="AL1510" t="s">
        <v>1652</v>
      </c>
      <c r="AM1510" t="s">
        <v>69</v>
      </c>
      <c r="AN1510" t="s">
        <v>1517</v>
      </c>
      <c r="AO1510" t="s">
        <v>432</v>
      </c>
      <c r="AP1510" t="s">
        <v>2331</v>
      </c>
    </row>
    <row r="1511" spans="1:42" x14ac:dyDescent="0.25">
      <c r="A1511">
        <v>1056</v>
      </c>
      <c r="B1511">
        <v>420</v>
      </c>
      <c r="C1511" s="4">
        <v>44346</v>
      </c>
      <c r="D1511">
        <v>2</v>
      </c>
      <c r="E1511" t="s">
        <v>38</v>
      </c>
      <c r="F1511" t="s">
        <v>49</v>
      </c>
      <c r="G1511" t="s">
        <v>55</v>
      </c>
      <c r="H1511" t="s">
        <v>57</v>
      </c>
      <c r="I1511" s="4">
        <v>43632</v>
      </c>
      <c r="J1511">
        <v>3</v>
      </c>
      <c r="K1511" t="s">
        <v>59</v>
      </c>
      <c r="L1511" s="4">
        <v>43615</v>
      </c>
      <c r="M1511" s="4">
        <v>43830</v>
      </c>
      <c r="N1511">
        <v>2</v>
      </c>
      <c r="O1511" t="s">
        <v>112</v>
      </c>
      <c r="P1511" t="s">
        <v>274</v>
      </c>
      <c r="Q1511">
        <v>2</v>
      </c>
      <c r="R1511" t="s">
        <v>901</v>
      </c>
      <c r="S1511" t="s">
        <v>1438</v>
      </c>
      <c r="T1511" t="s">
        <v>1952</v>
      </c>
      <c r="U1511" t="s">
        <v>180</v>
      </c>
      <c r="V1511" t="s">
        <v>2031</v>
      </c>
      <c r="W1511">
        <v>149.97</v>
      </c>
      <c r="X1511">
        <v>54.97</v>
      </c>
      <c r="Y1511">
        <v>2</v>
      </c>
      <c r="Z1511" t="s">
        <v>2303</v>
      </c>
      <c r="AA1511" t="s">
        <v>2609</v>
      </c>
      <c r="AF1511" s="4"/>
      <c r="AG1511" s="4"/>
      <c r="AH1511" t="s">
        <v>67</v>
      </c>
      <c r="AI1511" t="s">
        <v>229</v>
      </c>
      <c r="AJ1511" t="s">
        <v>439</v>
      </c>
      <c r="AK1511" t="s">
        <v>1001</v>
      </c>
      <c r="AL1511" t="s">
        <v>1533</v>
      </c>
      <c r="AM1511" t="s">
        <v>80</v>
      </c>
      <c r="AN1511" t="s">
        <v>1548</v>
      </c>
      <c r="AO1511" t="s">
        <v>84</v>
      </c>
      <c r="AP1511" t="s">
        <v>2366</v>
      </c>
    </row>
    <row r="1512" spans="1:42" x14ac:dyDescent="0.25">
      <c r="A1512">
        <v>1056</v>
      </c>
      <c r="B1512">
        <v>420</v>
      </c>
      <c r="C1512" s="4">
        <v>44346</v>
      </c>
      <c r="D1512">
        <v>2</v>
      </c>
      <c r="E1512" t="s">
        <v>38</v>
      </c>
      <c r="F1512" t="s">
        <v>49</v>
      </c>
      <c r="G1512" t="s">
        <v>55</v>
      </c>
      <c r="H1512" t="s">
        <v>57</v>
      </c>
      <c r="I1512" s="4">
        <v>43632</v>
      </c>
      <c r="J1512">
        <v>3</v>
      </c>
      <c r="K1512" t="s">
        <v>59</v>
      </c>
      <c r="L1512" s="4">
        <v>43615</v>
      </c>
      <c r="M1512" s="4">
        <v>43830</v>
      </c>
      <c r="N1512">
        <v>2</v>
      </c>
      <c r="O1512" t="s">
        <v>112</v>
      </c>
      <c r="P1512" t="s">
        <v>274</v>
      </c>
      <c r="Q1512">
        <v>2</v>
      </c>
      <c r="R1512" t="s">
        <v>901</v>
      </c>
      <c r="S1512" t="s">
        <v>1438</v>
      </c>
      <c r="T1512" t="s">
        <v>1952</v>
      </c>
      <c r="U1512" t="s">
        <v>180</v>
      </c>
      <c r="V1512" t="s">
        <v>2031</v>
      </c>
      <c r="W1512">
        <v>149.97</v>
      </c>
      <c r="X1512">
        <v>54.97</v>
      </c>
      <c r="Y1512">
        <v>2</v>
      </c>
      <c r="Z1512" t="s">
        <v>2303</v>
      </c>
      <c r="AA1512" t="s">
        <v>2609</v>
      </c>
      <c r="AF1512" s="4"/>
      <c r="AG1512" s="4"/>
      <c r="AH1512" t="s">
        <v>86</v>
      </c>
      <c r="AI1512" t="s">
        <v>248</v>
      </c>
      <c r="AJ1512" t="s">
        <v>443</v>
      </c>
      <c r="AK1512" t="s">
        <v>1005</v>
      </c>
      <c r="AL1512" t="s">
        <v>1513</v>
      </c>
      <c r="AM1512" t="s">
        <v>69</v>
      </c>
      <c r="AN1512" t="s">
        <v>1577</v>
      </c>
      <c r="AO1512" t="s">
        <v>549</v>
      </c>
      <c r="AP1512" t="s">
        <v>2362</v>
      </c>
    </row>
    <row r="1513" spans="1:42" x14ac:dyDescent="0.25">
      <c r="A1513">
        <v>1057</v>
      </c>
      <c r="B1513">
        <v>85</v>
      </c>
      <c r="C1513" s="4">
        <v>44347</v>
      </c>
      <c r="D1513">
        <v>2</v>
      </c>
      <c r="E1513" t="s">
        <v>38</v>
      </c>
      <c r="F1513" t="s">
        <v>49</v>
      </c>
      <c r="G1513" t="s">
        <v>56</v>
      </c>
      <c r="H1513" t="s">
        <v>58</v>
      </c>
      <c r="I1513" s="4">
        <v>43906</v>
      </c>
      <c r="J1513">
        <v>5</v>
      </c>
      <c r="K1513" t="s">
        <v>60</v>
      </c>
      <c r="L1513" s="4">
        <v>43831</v>
      </c>
      <c r="M1513" s="4">
        <v>43921</v>
      </c>
      <c r="N1513">
        <v>1</v>
      </c>
      <c r="O1513" t="s">
        <v>67</v>
      </c>
      <c r="P1513" t="s">
        <v>229</v>
      </c>
      <c r="Q1513">
        <v>1</v>
      </c>
      <c r="R1513" t="s">
        <v>623</v>
      </c>
      <c r="S1513" t="s">
        <v>1173</v>
      </c>
      <c r="T1513" t="s">
        <v>1577</v>
      </c>
      <c r="U1513" t="s">
        <v>80</v>
      </c>
      <c r="V1513" t="s">
        <v>1548</v>
      </c>
      <c r="W1513">
        <v>49.98</v>
      </c>
      <c r="X1513">
        <v>29.98</v>
      </c>
      <c r="Y1513">
        <v>1</v>
      </c>
      <c r="Z1513" t="s">
        <v>79</v>
      </c>
      <c r="AA1513" t="s">
        <v>2349</v>
      </c>
      <c r="AF1513" s="4"/>
      <c r="AG1513" s="4"/>
      <c r="AH1513" t="s">
        <v>67</v>
      </c>
      <c r="AI1513" t="s">
        <v>229</v>
      </c>
      <c r="AJ1513" t="s">
        <v>623</v>
      </c>
      <c r="AK1513" t="s">
        <v>1173</v>
      </c>
      <c r="AL1513" t="s">
        <v>1577</v>
      </c>
      <c r="AM1513" t="s">
        <v>80</v>
      </c>
      <c r="AN1513" t="s">
        <v>1548</v>
      </c>
      <c r="AO1513" t="s">
        <v>79</v>
      </c>
      <c r="AP1513" t="s">
        <v>2349</v>
      </c>
    </row>
    <row r="1514" spans="1:42" x14ac:dyDescent="0.25">
      <c r="A1514">
        <v>1058</v>
      </c>
      <c r="B1514">
        <v>264</v>
      </c>
      <c r="C1514" s="4">
        <v>44347</v>
      </c>
      <c r="D1514">
        <v>3</v>
      </c>
      <c r="E1514" t="s">
        <v>34</v>
      </c>
      <c r="F1514" t="s">
        <v>45</v>
      </c>
      <c r="G1514" t="s">
        <v>55</v>
      </c>
      <c r="H1514" t="s">
        <v>58</v>
      </c>
      <c r="I1514" s="4">
        <v>43667</v>
      </c>
      <c r="J1514">
        <v>2</v>
      </c>
      <c r="K1514" t="s">
        <v>60</v>
      </c>
      <c r="L1514" s="4">
        <v>43615</v>
      </c>
      <c r="M1514" s="4">
        <v>43830</v>
      </c>
      <c r="N1514">
        <v>1</v>
      </c>
      <c r="O1514" t="s">
        <v>90</v>
      </c>
      <c r="P1514" t="s">
        <v>252</v>
      </c>
      <c r="Q1514">
        <v>1</v>
      </c>
      <c r="R1514" t="s">
        <v>652</v>
      </c>
      <c r="S1514" t="s">
        <v>1196</v>
      </c>
      <c r="T1514" t="s">
        <v>1720</v>
      </c>
      <c r="U1514" t="s">
        <v>69</v>
      </c>
      <c r="V1514" t="s">
        <v>1562</v>
      </c>
      <c r="W1514">
        <v>19.489999999999998</v>
      </c>
      <c r="X1514">
        <v>9.99</v>
      </c>
      <c r="Y1514">
        <v>1</v>
      </c>
      <c r="Z1514" t="s">
        <v>410</v>
      </c>
      <c r="AA1514" t="s">
        <v>2359</v>
      </c>
      <c r="AF1514" s="4"/>
      <c r="AG1514" s="4"/>
      <c r="AH1514" t="s">
        <v>90</v>
      </c>
      <c r="AI1514" t="s">
        <v>252</v>
      </c>
      <c r="AJ1514" t="s">
        <v>652</v>
      </c>
      <c r="AK1514" t="s">
        <v>1196</v>
      </c>
      <c r="AL1514" t="s">
        <v>1720</v>
      </c>
      <c r="AM1514" t="s">
        <v>69</v>
      </c>
      <c r="AN1514" t="s">
        <v>1562</v>
      </c>
      <c r="AO1514" t="s">
        <v>410</v>
      </c>
      <c r="AP1514" t="s">
        <v>2359</v>
      </c>
    </row>
    <row r="1515" spans="1:42" x14ac:dyDescent="0.25">
      <c r="A1515">
        <v>1059</v>
      </c>
      <c r="B1515">
        <v>131</v>
      </c>
      <c r="C1515" s="4">
        <v>44348</v>
      </c>
      <c r="D1515">
        <v>2</v>
      </c>
      <c r="E1515" t="s">
        <v>38</v>
      </c>
      <c r="F1515" t="s">
        <v>49</v>
      </c>
      <c r="G1515" t="s">
        <v>56</v>
      </c>
      <c r="H1515" t="s">
        <v>57</v>
      </c>
      <c r="I1515" s="4">
        <v>43813</v>
      </c>
      <c r="J1515">
        <v>1</v>
      </c>
      <c r="K1515" t="s">
        <v>61</v>
      </c>
      <c r="L1515" s="4">
        <v>43615</v>
      </c>
      <c r="M1515" s="4">
        <v>43830</v>
      </c>
      <c r="N1515">
        <v>1</v>
      </c>
      <c r="O1515" t="s">
        <v>90</v>
      </c>
      <c r="P1515" t="s">
        <v>252</v>
      </c>
      <c r="Q1515">
        <v>1</v>
      </c>
      <c r="R1515" t="s">
        <v>652</v>
      </c>
      <c r="S1515" t="s">
        <v>1196</v>
      </c>
      <c r="T1515" t="s">
        <v>1720</v>
      </c>
      <c r="U1515" t="s">
        <v>69</v>
      </c>
      <c r="V1515" t="s">
        <v>1562</v>
      </c>
      <c r="W1515">
        <v>19.489999999999998</v>
      </c>
      <c r="X1515">
        <v>9.99</v>
      </c>
      <c r="Y1515">
        <v>1</v>
      </c>
      <c r="Z1515" t="s">
        <v>410</v>
      </c>
      <c r="AA1515" t="s">
        <v>2359</v>
      </c>
      <c r="AF1515" s="4"/>
      <c r="AG1515" s="4"/>
      <c r="AH1515" t="s">
        <v>90</v>
      </c>
      <c r="AI1515" t="s">
        <v>252</v>
      </c>
      <c r="AJ1515" t="s">
        <v>652</v>
      </c>
      <c r="AK1515" t="s">
        <v>1196</v>
      </c>
      <c r="AL1515" t="s">
        <v>1720</v>
      </c>
      <c r="AM1515" t="s">
        <v>69</v>
      </c>
      <c r="AN1515" t="s">
        <v>1562</v>
      </c>
      <c r="AO1515" t="s">
        <v>410</v>
      </c>
      <c r="AP1515" t="s">
        <v>2359</v>
      </c>
    </row>
    <row r="1516" spans="1:42" x14ac:dyDescent="0.25">
      <c r="A1516">
        <v>1060</v>
      </c>
      <c r="B1516">
        <v>159</v>
      </c>
      <c r="C1516" s="4">
        <v>44348</v>
      </c>
      <c r="D1516">
        <v>8</v>
      </c>
      <c r="E1516" t="s">
        <v>43</v>
      </c>
      <c r="F1516" t="s">
        <v>54</v>
      </c>
      <c r="G1516" t="s">
        <v>55</v>
      </c>
      <c r="H1516" t="s">
        <v>57</v>
      </c>
      <c r="I1516" s="4">
        <v>43621</v>
      </c>
      <c r="J1516">
        <v>2</v>
      </c>
      <c r="K1516" t="s">
        <v>60</v>
      </c>
      <c r="L1516" s="4">
        <v>43615</v>
      </c>
      <c r="M1516" s="4">
        <v>43830</v>
      </c>
      <c r="N1516">
        <v>1</v>
      </c>
      <c r="O1516" t="s">
        <v>79</v>
      </c>
      <c r="P1516" t="s">
        <v>241</v>
      </c>
      <c r="Q1516">
        <v>1</v>
      </c>
      <c r="R1516" t="s">
        <v>504</v>
      </c>
      <c r="S1516" t="s">
        <v>1067</v>
      </c>
      <c r="T1516" t="s">
        <v>1527</v>
      </c>
      <c r="U1516" t="s">
        <v>67</v>
      </c>
      <c r="V1516" t="s">
        <v>1548</v>
      </c>
      <c r="W1516">
        <v>110.97</v>
      </c>
      <c r="X1516">
        <v>44.97</v>
      </c>
      <c r="Y1516">
        <v>1</v>
      </c>
      <c r="Z1516" t="s">
        <v>455</v>
      </c>
      <c r="AA1516" t="s">
        <v>2340</v>
      </c>
      <c r="AF1516" s="4"/>
      <c r="AG1516" s="4"/>
      <c r="AH1516" t="s">
        <v>79</v>
      </c>
      <c r="AI1516" t="s">
        <v>241</v>
      </c>
      <c r="AJ1516" t="s">
        <v>504</v>
      </c>
      <c r="AK1516" t="s">
        <v>1067</v>
      </c>
      <c r="AL1516" t="s">
        <v>1527</v>
      </c>
      <c r="AM1516" t="s">
        <v>67</v>
      </c>
      <c r="AN1516" t="s">
        <v>1548</v>
      </c>
      <c r="AO1516" t="s">
        <v>455</v>
      </c>
      <c r="AP1516" t="s">
        <v>2340</v>
      </c>
    </row>
    <row r="1517" spans="1:42" x14ac:dyDescent="0.25">
      <c r="A1517">
        <v>1061</v>
      </c>
      <c r="B1517">
        <v>37</v>
      </c>
      <c r="C1517" s="4">
        <v>44349</v>
      </c>
      <c r="D1517">
        <v>5</v>
      </c>
      <c r="E1517" t="s">
        <v>36</v>
      </c>
      <c r="F1517" t="s">
        <v>47</v>
      </c>
      <c r="G1517" t="s">
        <v>56</v>
      </c>
      <c r="H1517" t="s">
        <v>58</v>
      </c>
      <c r="I1517" s="4">
        <v>43863</v>
      </c>
      <c r="J1517">
        <v>6</v>
      </c>
      <c r="K1517" t="s">
        <v>59</v>
      </c>
      <c r="L1517" s="4">
        <v>43862</v>
      </c>
      <c r="M1517" s="4">
        <v>43889</v>
      </c>
      <c r="N1517">
        <v>2</v>
      </c>
      <c r="O1517" t="s">
        <v>167</v>
      </c>
      <c r="P1517" t="s">
        <v>329</v>
      </c>
      <c r="Q1517">
        <v>2</v>
      </c>
      <c r="R1517" t="s">
        <v>902</v>
      </c>
      <c r="S1517" t="s">
        <v>1439</v>
      </c>
      <c r="T1517" t="s">
        <v>1953</v>
      </c>
      <c r="U1517" t="s">
        <v>71</v>
      </c>
      <c r="V1517" t="s">
        <v>1869</v>
      </c>
      <c r="W1517">
        <v>23.94</v>
      </c>
      <c r="X1517">
        <v>29.98</v>
      </c>
      <c r="Y1517">
        <v>2</v>
      </c>
      <c r="Z1517" t="s">
        <v>2304</v>
      </c>
      <c r="AA1517" t="s">
        <v>2610</v>
      </c>
      <c r="AF1517" s="4"/>
      <c r="AG1517" s="4"/>
      <c r="AH1517" t="s">
        <v>80</v>
      </c>
      <c r="AI1517" t="s">
        <v>242</v>
      </c>
      <c r="AJ1517" t="s">
        <v>469</v>
      </c>
      <c r="AK1517" t="s">
        <v>1032</v>
      </c>
      <c r="AL1517" t="s">
        <v>1562</v>
      </c>
      <c r="AM1517" t="s">
        <v>69</v>
      </c>
      <c r="AN1517" t="s">
        <v>1548</v>
      </c>
      <c r="AO1517" t="s">
        <v>70</v>
      </c>
      <c r="AP1517" t="s">
        <v>2341</v>
      </c>
    </row>
    <row r="1518" spans="1:42" x14ac:dyDescent="0.25">
      <c r="A1518">
        <v>1061</v>
      </c>
      <c r="B1518">
        <v>37</v>
      </c>
      <c r="C1518" s="4">
        <v>44349</v>
      </c>
      <c r="D1518">
        <v>5</v>
      </c>
      <c r="E1518" t="s">
        <v>36</v>
      </c>
      <c r="F1518" t="s">
        <v>47</v>
      </c>
      <c r="G1518" t="s">
        <v>56</v>
      </c>
      <c r="H1518" t="s">
        <v>58</v>
      </c>
      <c r="I1518" s="4">
        <v>43863</v>
      </c>
      <c r="J1518">
        <v>6</v>
      </c>
      <c r="K1518" t="s">
        <v>59</v>
      </c>
      <c r="L1518" s="4">
        <v>43862</v>
      </c>
      <c r="M1518" s="4">
        <v>43889</v>
      </c>
      <c r="N1518">
        <v>2</v>
      </c>
      <c r="O1518" t="s">
        <v>167</v>
      </c>
      <c r="P1518" t="s">
        <v>329</v>
      </c>
      <c r="Q1518">
        <v>2</v>
      </c>
      <c r="R1518" t="s">
        <v>902</v>
      </c>
      <c r="S1518" t="s">
        <v>1439</v>
      </c>
      <c r="T1518" t="s">
        <v>1953</v>
      </c>
      <c r="U1518" t="s">
        <v>71</v>
      </c>
      <c r="V1518" t="s">
        <v>1869</v>
      </c>
      <c r="W1518">
        <v>23.94</v>
      </c>
      <c r="X1518">
        <v>29.98</v>
      </c>
      <c r="Y1518">
        <v>2</v>
      </c>
      <c r="Z1518" t="s">
        <v>2304</v>
      </c>
      <c r="AA1518" t="s">
        <v>2610</v>
      </c>
      <c r="AF1518" s="4"/>
      <c r="AG1518" s="4"/>
      <c r="AH1518" t="s">
        <v>79</v>
      </c>
      <c r="AI1518" t="s">
        <v>241</v>
      </c>
      <c r="AJ1518" t="s">
        <v>634</v>
      </c>
      <c r="AK1518" t="s">
        <v>1182</v>
      </c>
      <c r="AL1518" t="s">
        <v>1614</v>
      </c>
      <c r="AM1518" t="s">
        <v>69</v>
      </c>
      <c r="AN1518" t="s">
        <v>1548</v>
      </c>
      <c r="AO1518" t="s">
        <v>455</v>
      </c>
      <c r="AP1518" t="s">
        <v>2340</v>
      </c>
    </row>
    <row r="1519" spans="1:42" x14ac:dyDescent="0.25">
      <c r="A1519">
        <v>1062</v>
      </c>
      <c r="B1519">
        <v>272</v>
      </c>
      <c r="C1519" s="4">
        <v>44349</v>
      </c>
      <c r="D1519">
        <v>4</v>
      </c>
      <c r="E1519" t="s">
        <v>40</v>
      </c>
      <c r="F1519" t="s">
        <v>51</v>
      </c>
      <c r="G1519" t="s">
        <v>55</v>
      </c>
      <c r="H1519" t="s">
        <v>58</v>
      </c>
      <c r="I1519" s="4">
        <v>44149</v>
      </c>
      <c r="J1519">
        <v>11</v>
      </c>
      <c r="K1519" t="s">
        <v>60</v>
      </c>
      <c r="L1519" s="4">
        <v>44148</v>
      </c>
      <c r="M1519" s="4">
        <v>44265</v>
      </c>
      <c r="N1519">
        <v>1</v>
      </c>
      <c r="O1519" t="s">
        <v>78</v>
      </c>
      <c r="P1519" t="s">
        <v>240</v>
      </c>
      <c r="Q1519">
        <v>1</v>
      </c>
      <c r="R1519" t="s">
        <v>604</v>
      </c>
      <c r="S1519" t="s">
        <v>1136</v>
      </c>
      <c r="T1519" t="s">
        <v>1682</v>
      </c>
      <c r="U1519" t="s">
        <v>69</v>
      </c>
      <c r="V1519" t="s">
        <v>1548</v>
      </c>
      <c r="W1519">
        <v>4.75</v>
      </c>
      <c r="X1519">
        <v>14.99</v>
      </c>
      <c r="Y1519">
        <v>1</v>
      </c>
      <c r="Z1519" t="s">
        <v>469</v>
      </c>
      <c r="AA1519" t="s">
        <v>2339</v>
      </c>
      <c r="AF1519" s="4"/>
      <c r="AG1519" s="4"/>
      <c r="AH1519" t="s">
        <v>78</v>
      </c>
      <c r="AI1519" t="s">
        <v>240</v>
      </c>
      <c r="AJ1519" t="s">
        <v>604</v>
      </c>
      <c r="AK1519" t="s">
        <v>1136</v>
      </c>
      <c r="AL1519" t="s">
        <v>1682</v>
      </c>
      <c r="AM1519" t="s">
        <v>69</v>
      </c>
      <c r="AN1519" t="s">
        <v>1548</v>
      </c>
      <c r="AO1519" t="s">
        <v>469</v>
      </c>
      <c r="AP1519" t="s">
        <v>2339</v>
      </c>
    </row>
    <row r="1520" spans="1:42" x14ac:dyDescent="0.25">
      <c r="A1520">
        <v>1063</v>
      </c>
      <c r="B1520">
        <v>8</v>
      </c>
      <c r="C1520" s="4">
        <v>44351</v>
      </c>
      <c r="D1520">
        <v>2</v>
      </c>
      <c r="E1520" t="s">
        <v>38</v>
      </c>
      <c r="F1520" t="s">
        <v>49</v>
      </c>
      <c r="G1520" t="s">
        <v>55</v>
      </c>
      <c r="H1520" t="s">
        <v>57</v>
      </c>
      <c r="I1520" s="4">
        <v>43667</v>
      </c>
      <c r="J1520">
        <v>2</v>
      </c>
      <c r="K1520" t="s">
        <v>60</v>
      </c>
      <c r="L1520" s="4">
        <v>43615</v>
      </c>
      <c r="M1520" s="4">
        <v>43830</v>
      </c>
      <c r="N1520">
        <v>2</v>
      </c>
      <c r="O1520" t="s">
        <v>115</v>
      </c>
      <c r="P1520" t="s">
        <v>277</v>
      </c>
      <c r="Q1520">
        <v>2</v>
      </c>
      <c r="R1520" t="s">
        <v>903</v>
      </c>
      <c r="S1520" t="s">
        <v>1440</v>
      </c>
      <c r="T1520" t="s">
        <v>1954</v>
      </c>
      <c r="U1520" t="s">
        <v>88</v>
      </c>
      <c r="V1520" t="s">
        <v>2047</v>
      </c>
      <c r="W1520">
        <v>97.88</v>
      </c>
      <c r="X1520">
        <v>89.96</v>
      </c>
      <c r="Y1520">
        <v>2</v>
      </c>
      <c r="Z1520" t="s">
        <v>2226</v>
      </c>
      <c r="AA1520" t="s">
        <v>2518</v>
      </c>
      <c r="AF1520" s="4"/>
      <c r="AG1520" s="4"/>
      <c r="AH1520" t="s">
        <v>86</v>
      </c>
      <c r="AI1520" t="s">
        <v>248</v>
      </c>
      <c r="AJ1520" t="s">
        <v>432</v>
      </c>
      <c r="AK1520" t="s">
        <v>995</v>
      </c>
      <c r="AL1520" t="s">
        <v>1527</v>
      </c>
      <c r="AM1520" t="s">
        <v>80</v>
      </c>
      <c r="AN1520" t="s">
        <v>1577</v>
      </c>
      <c r="AO1520" t="s">
        <v>549</v>
      </c>
      <c r="AP1520" t="s">
        <v>2362</v>
      </c>
    </row>
    <row r="1521" spans="1:42" x14ac:dyDescent="0.25">
      <c r="A1521">
        <v>1063</v>
      </c>
      <c r="B1521">
        <v>8</v>
      </c>
      <c r="C1521" s="4">
        <v>44351</v>
      </c>
      <c r="D1521">
        <v>2</v>
      </c>
      <c r="E1521" t="s">
        <v>38</v>
      </c>
      <c r="F1521" t="s">
        <v>49</v>
      </c>
      <c r="G1521" t="s">
        <v>55</v>
      </c>
      <c r="H1521" t="s">
        <v>57</v>
      </c>
      <c r="I1521" s="4">
        <v>43667</v>
      </c>
      <c r="J1521">
        <v>2</v>
      </c>
      <c r="K1521" t="s">
        <v>60</v>
      </c>
      <c r="L1521" s="4">
        <v>43615</v>
      </c>
      <c r="M1521" s="4">
        <v>43830</v>
      </c>
      <c r="N1521">
        <v>2</v>
      </c>
      <c r="O1521" t="s">
        <v>115</v>
      </c>
      <c r="P1521" t="s">
        <v>277</v>
      </c>
      <c r="Q1521">
        <v>2</v>
      </c>
      <c r="R1521" t="s">
        <v>903</v>
      </c>
      <c r="S1521" t="s">
        <v>1440</v>
      </c>
      <c r="T1521" t="s">
        <v>1954</v>
      </c>
      <c r="U1521" t="s">
        <v>88</v>
      </c>
      <c r="V1521" t="s">
        <v>2047</v>
      </c>
      <c r="W1521">
        <v>97.88</v>
      </c>
      <c r="X1521">
        <v>89.96</v>
      </c>
      <c r="Y1521">
        <v>2</v>
      </c>
      <c r="Z1521" t="s">
        <v>2226</v>
      </c>
      <c r="AA1521" t="s">
        <v>2518</v>
      </c>
      <c r="AF1521" s="4"/>
      <c r="AG1521" s="4"/>
      <c r="AH1521" t="s">
        <v>70</v>
      </c>
      <c r="AI1521" t="s">
        <v>232</v>
      </c>
      <c r="AJ1521" t="s">
        <v>638</v>
      </c>
      <c r="AK1521" t="s">
        <v>1185</v>
      </c>
      <c r="AL1521" t="s">
        <v>1709</v>
      </c>
      <c r="AM1521" t="s">
        <v>80</v>
      </c>
      <c r="AN1521" t="s">
        <v>1517</v>
      </c>
      <c r="AO1521" t="s">
        <v>640</v>
      </c>
      <c r="AP1521" t="s">
        <v>2393</v>
      </c>
    </row>
    <row r="1522" spans="1:42" x14ac:dyDescent="0.25">
      <c r="A1522">
        <v>1064</v>
      </c>
      <c r="B1522">
        <v>344</v>
      </c>
      <c r="C1522" s="4">
        <v>44351</v>
      </c>
      <c r="D1522">
        <v>4</v>
      </c>
      <c r="E1522" t="s">
        <v>40</v>
      </c>
      <c r="F1522" t="s">
        <v>51</v>
      </c>
      <c r="G1522" t="s">
        <v>56</v>
      </c>
      <c r="H1522" t="s">
        <v>58</v>
      </c>
      <c r="I1522" s="4">
        <v>43722</v>
      </c>
      <c r="J1522">
        <v>2</v>
      </c>
      <c r="K1522" t="s">
        <v>60</v>
      </c>
      <c r="L1522" s="4">
        <v>43615</v>
      </c>
      <c r="M1522" s="4">
        <v>43830</v>
      </c>
      <c r="N1522">
        <v>1</v>
      </c>
      <c r="O1522" t="s">
        <v>70</v>
      </c>
      <c r="P1522" t="s">
        <v>232</v>
      </c>
      <c r="Q1522">
        <v>1</v>
      </c>
      <c r="R1522" t="s">
        <v>638</v>
      </c>
      <c r="S1522" t="s">
        <v>1185</v>
      </c>
      <c r="T1522" t="s">
        <v>1709</v>
      </c>
      <c r="U1522" t="s">
        <v>69</v>
      </c>
      <c r="V1522" t="s">
        <v>1517</v>
      </c>
      <c r="W1522">
        <v>11.95</v>
      </c>
      <c r="X1522">
        <v>19.989999999999998</v>
      </c>
      <c r="Y1522">
        <v>1</v>
      </c>
      <c r="Z1522" t="s">
        <v>640</v>
      </c>
      <c r="AA1522" t="s">
        <v>2393</v>
      </c>
      <c r="AF1522" s="4"/>
      <c r="AG1522" s="4"/>
      <c r="AH1522" t="s">
        <v>70</v>
      </c>
      <c r="AI1522" t="s">
        <v>232</v>
      </c>
      <c r="AJ1522" t="s">
        <v>638</v>
      </c>
      <c r="AK1522" t="s">
        <v>1185</v>
      </c>
      <c r="AL1522" t="s">
        <v>1709</v>
      </c>
      <c r="AM1522" t="s">
        <v>69</v>
      </c>
      <c r="AN1522" t="s">
        <v>1517</v>
      </c>
      <c r="AO1522" t="s">
        <v>640</v>
      </c>
      <c r="AP1522" t="s">
        <v>2393</v>
      </c>
    </row>
    <row r="1523" spans="1:42" x14ac:dyDescent="0.25">
      <c r="A1523">
        <v>1065</v>
      </c>
      <c r="B1523">
        <v>29</v>
      </c>
      <c r="C1523" s="4">
        <v>44352</v>
      </c>
      <c r="D1523">
        <v>1</v>
      </c>
      <c r="E1523" t="s">
        <v>39</v>
      </c>
      <c r="F1523" t="s">
        <v>50</v>
      </c>
      <c r="G1523" t="s">
        <v>55</v>
      </c>
      <c r="H1523" t="s">
        <v>58</v>
      </c>
      <c r="I1523" s="4">
        <v>43870</v>
      </c>
      <c r="J1523">
        <v>6</v>
      </c>
      <c r="K1523" t="s">
        <v>59</v>
      </c>
      <c r="L1523" s="4">
        <v>43862</v>
      </c>
      <c r="M1523" s="4">
        <v>43889</v>
      </c>
      <c r="N1523">
        <v>1</v>
      </c>
      <c r="O1523" t="s">
        <v>78</v>
      </c>
      <c r="P1523" t="s">
        <v>240</v>
      </c>
      <c r="Q1523">
        <v>1</v>
      </c>
      <c r="R1523" t="s">
        <v>904</v>
      </c>
      <c r="S1523" t="s">
        <v>1191</v>
      </c>
      <c r="T1523" t="s">
        <v>1490</v>
      </c>
      <c r="U1523" t="s">
        <v>67</v>
      </c>
      <c r="V1523" t="s">
        <v>1562</v>
      </c>
      <c r="W1523">
        <v>26.97</v>
      </c>
      <c r="X1523">
        <v>29.97</v>
      </c>
      <c r="Y1523">
        <v>1</v>
      </c>
      <c r="Z1523" t="s">
        <v>469</v>
      </c>
      <c r="AA1523" t="s">
        <v>2339</v>
      </c>
      <c r="AF1523" s="4"/>
      <c r="AG1523" s="4"/>
      <c r="AH1523" t="s">
        <v>78</v>
      </c>
      <c r="AI1523" t="s">
        <v>240</v>
      </c>
      <c r="AJ1523" t="s">
        <v>904</v>
      </c>
      <c r="AK1523" t="s">
        <v>1191</v>
      </c>
      <c r="AL1523" t="s">
        <v>1490</v>
      </c>
      <c r="AM1523" t="s">
        <v>67</v>
      </c>
      <c r="AN1523" t="s">
        <v>1562</v>
      </c>
      <c r="AO1523" t="s">
        <v>469</v>
      </c>
      <c r="AP1523" t="s">
        <v>2339</v>
      </c>
    </row>
    <row r="1524" spans="1:42" x14ac:dyDescent="0.25">
      <c r="A1524">
        <v>1066</v>
      </c>
      <c r="B1524">
        <v>327</v>
      </c>
      <c r="C1524" s="4">
        <v>44352</v>
      </c>
      <c r="D1524">
        <v>5</v>
      </c>
      <c r="E1524" t="s">
        <v>36</v>
      </c>
      <c r="F1524" t="s">
        <v>47</v>
      </c>
      <c r="G1524" t="s">
        <v>56</v>
      </c>
      <c r="H1524" t="s">
        <v>57</v>
      </c>
      <c r="I1524" s="4">
        <v>44095</v>
      </c>
      <c r="J1524">
        <v>10</v>
      </c>
      <c r="K1524" t="s">
        <v>61</v>
      </c>
      <c r="L1524" s="4">
        <v>44055</v>
      </c>
      <c r="M1524" s="4">
        <v>44196</v>
      </c>
      <c r="N1524">
        <v>1</v>
      </c>
      <c r="O1524" t="s">
        <v>84</v>
      </c>
      <c r="P1524" t="s">
        <v>246</v>
      </c>
      <c r="Q1524">
        <v>1</v>
      </c>
      <c r="R1524" t="s">
        <v>413</v>
      </c>
      <c r="S1524" t="s">
        <v>975</v>
      </c>
      <c r="T1524" t="s">
        <v>1508</v>
      </c>
      <c r="U1524" t="s">
        <v>80</v>
      </c>
      <c r="V1524" t="s">
        <v>1548</v>
      </c>
      <c r="W1524">
        <v>20.5</v>
      </c>
      <c r="X1524">
        <v>29.98</v>
      </c>
      <c r="Y1524">
        <v>1</v>
      </c>
      <c r="Z1524" t="s">
        <v>86</v>
      </c>
      <c r="AA1524" t="s">
        <v>2350</v>
      </c>
      <c r="AF1524" s="4"/>
      <c r="AG1524" s="4"/>
      <c r="AH1524" t="s">
        <v>84</v>
      </c>
      <c r="AI1524" t="s">
        <v>246</v>
      </c>
      <c r="AJ1524" t="s">
        <v>413</v>
      </c>
      <c r="AK1524" t="s">
        <v>975</v>
      </c>
      <c r="AL1524" t="s">
        <v>1508</v>
      </c>
      <c r="AM1524" t="s">
        <v>80</v>
      </c>
      <c r="AN1524" t="s">
        <v>1548</v>
      </c>
      <c r="AO1524" t="s">
        <v>86</v>
      </c>
      <c r="AP1524" t="s">
        <v>2350</v>
      </c>
    </row>
    <row r="1525" spans="1:42" x14ac:dyDescent="0.25">
      <c r="A1525">
        <v>1067</v>
      </c>
      <c r="B1525">
        <v>387</v>
      </c>
      <c r="C1525" s="4">
        <v>44352</v>
      </c>
      <c r="D1525">
        <v>3</v>
      </c>
      <c r="E1525" t="s">
        <v>34</v>
      </c>
      <c r="F1525" t="s">
        <v>45</v>
      </c>
      <c r="G1525" t="s">
        <v>56</v>
      </c>
      <c r="H1525" t="s">
        <v>58</v>
      </c>
      <c r="I1525" s="4">
        <v>43610</v>
      </c>
      <c r="J1525">
        <v>2</v>
      </c>
      <c r="L1525" s="4"/>
      <c r="M1525" s="4"/>
      <c r="N1525">
        <v>1</v>
      </c>
      <c r="O1525" t="s">
        <v>79</v>
      </c>
      <c r="P1525" t="s">
        <v>241</v>
      </c>
      <c r="Q1525">
        <v>1</v>
      </c>
      <c r="R1525" t="s">
        <v>504</v>
      </c>
      <c r="S1525" t="s">
        <v>1067</v>
      </c>
      <c r="T1525" t="s">
        <v>1527</v>
      </c>
      <c r="U1525" t="s">
        <v>69</v>
      </c>
      <c r="V1525" t="s">
        <v>1548</v>
      </c>
      <c r="W1525">
        <v>36.99</v>
      </c>
      <c r="X1525">
        <v>14.99</v>
      </c>
      <c r="Y1525">
        <v>1</v>
      </c>
      <c r="Z1525" t="s">
        <v>455</v>
      </c>
      <c r="AA1525" t="s">
        <v>2340</v>
      </c>
      <c r="AF1525" s="4"/>
      <c r="AG1525" s="4"/>
      <c r="AH1525" t="s">
        <v>79</v>
      </c>
      <c r="AI1525" t="s">
        <v>241</v>
      </c>
      <c r="AJ1525" t="s">
        <v>504</v>
      </c>
      <c r="AK1525" t="s">
        <v>1067</v>
      </c>
      <c r="AL1525" t="s">
        <v>1527</v>
      </c>
      <c r="AM1525" t="s">
        <v>69</v>
      </c>
      <c r="AN1525" t="s">
        <v>1548</v>
      </c>
      <c r="AO1525" t="s">
        <v>455</v>
      </c>
      <c r="AP1525" t="s">
        <v>2340</v>
      </c>
    </row>
    <row r="1526" spans="1:42" x14ac:dyDescent="0.25">
      <c r="A1526">
        <v>1068</v>
      </c>
      <c r="B1526">
        <v>407</v>
      </c>
      <c r="C1526" s="4">
        <v>44352</v>
      </c>
      <c r="D1526">
        <v>5</v>
      </c>
      <c r="E1526" t="s">
        <v>36</v>
      </c>
      <c r="F1526" t="s">
        <v>47</v>
      </c>
      <c r="G1526" t="s">
        <v>55</v>
      </c>
      <c r="H1526" t="s">
        <v>58</v>
      </c>
      <c r="I1526" s="4">
        <v>44193</v>
      </c>
      <c r="J1526">
        <v>10</v>
      </c>
      <c r="K1526" t="s">
        <v>61</v>
      </c>
      <c r="L1526" s="4">
        <v>44055</v>
      </c>
      <c r="M1526" s="4">
        <v>44196</v>
      </c>
      <c r="N1526">
        <v>1</v>
      </c>
      <c r="O1526" t="s">
        <v>79</v>
      </c>
      <c r="P1526" t="s">
        <v>241</v>
      </c>
      <c r="Q1526">
        <v>1</v>
      </c>
      <c r="R1526" t="s">
        <v>463</v>
      </c>
      <c r="S1526" t="s">
        <v>1026</v>
      </c>
      <c r="T1526" t="s">
        <v>1556</v>
      </c>
      <c r="U1526" t="s">
        <v>67</v>
      </c>
      <c r="V1526" t="s">
        <v>1548</v>
      </c>
      <c r="W1526">
        <v>64.47</v>
      </c>
      <c r="X1526">
        <v>44.97</v>
      </c>
      <c r="Y1526">
        <v>1</v>
      </c>
      <c r="Z1526" t="s">
        <v>455</v>
      </c>
      <c r="AA1526" t="s">
        <v>2340</v>
      </c>
      <c r="AF1526" s="4"/>
      <c r="AG1526" s="4"/>
      <c r="AH1526" t="s">
        <v>79</v>
      </c>
      <c r="AI1526" t="s">
        <v>241</v>
      </c>
      <c r="AJ1526" t="s">
        <v>463</v>
      </c>
      <c r="AK1526" t="s">
        <v>1026</v>
      </c>
      <c r="AL1526" t="s">
        <v>1556</v>
      </c>
      <c r="AM1526" t="s">
        <v>67</v>
      </c>
      <c r="AN1526" t="s">
        <v>1548</v>
      </c>
      <c r="AO1526" t="s">
        <v>455</v>
      </c>
      <c r="AP1526" t="s">
        <v>2340</v>
      </c>
    </row>
    <row r="1527" spans="1:42" x14ac:dyDescent="0.25">
      <c r="A1527">
        <v>1069</v>
      </c>
      <c r="B1527">
        <v>445</v>
      </c>
      <c r="C1527" s="4">
        <v>44353</v>
      </c>
      <c r="D1527">
        <v>5</v>
      </c>
      <c r="E1527" t="s">
        <v>36</v>
      </c>
      <c r="F1527" t="s">
        <v>47</v>
      </c>
      <c r="G1527" t="s">
        <v>56</v>
      </c>
      <c r="H1527" t="s">
        <v>57</v>
      </c>
      <c r="I1527" s="4">
        <v>43815</v>
      </c>
      <c r="J1527">
        <v>3</v>
      </c>
      <c r="K1527" t="s">
        <v>59</v>
      </c>
      <c r="L1527" s="4">
        <v>43615</v>
      </c>
      <c r="M1527" s="4">
        <v>43830</v>
      </c>
      <c r="N1527">
        <v>1</v>
      </c>
      <c r="O1527" t="s">
        <v>78</v>
      </c>
      <c r="P1527" t="s">
        <v>240</v>
      </c>
      <c r="Q1527">
        <v>1</v>
      </c>
      <c r="R1527" t="s">
        <v>871</v>
      </c>
      <c r="S1527" t="s">
        <v>1408</v>
      </c>
      <c r="T1527" t="s">
        <v>1923</v>
      </c>
      <c r="U1527" t="s">
        <v>69</v>
      </c>
      <c r="V1527" t="s">
        <v>1548</v>
      </c>
      <c r="W1527">
        <v>5.99</v>
      </c>
      <c r="X1527">
        <v>14.99</v>
      </c>
      <c r="Y1527">
        <v>1</v>
      </c>
      <c r="Z1527" t="s">
        <v>393</v>
      </c>
      <c r="AA1527" t="s">
        <v>2345</v>
      </c>
      <c r="AF1527" s="4"/>
      <c r="AG1527" s="4"/>
      <c r="AH1527" t="s">
        <v>78</v>
      </c>
      <c r="AI1527" t="s">
        <v>240</v>
      </c>
      <c r="AJ1527" t="s">
        <v>871</v>
      </c>
      <c r="AK1527" t="s">
        <v>1408</v>
      </c>
      <c r="AL1527" t="s">
        <v>1923</v>
      </c>
      <c r="AM1527" t="s">
        <v>69</v>
      </c>
      <c r="AN1527" t="s">
        <v>1548</v>
      </c>
      <c r="AO1527" t="s">
        <v>393</v>
      </c>
      <c r="AP1527" t="s">
        <v>2345</v>
      </c>
    </row>
    <row r="1528" spans="1:42" x14ac:dyDescent="0.25">
      <c r="A1528">
        <v>1070</v>
      </c>
      <c r="B1528">
        <v>201</v>
      </c>
      <c r="C1528" s="4">
        <v>44354</v>
      </c>
      <c r="D1528">
        <v>7</v>
      </c>
      <c r="E1528" t="s">
        <v>35</v>
      </c>
      <c r="F1528" t="s">
        <v>46</v>
      </c>
      <c r="G1528" t="s">
        <v>55</v>
      </c>
      <c r="H1528" t="s">
        <v>58</v>
      </c>
      <c r="I1528" s="4">
        <v>43728</v>
      </c>
      <c r="J1528">
        <v>1</v>
      </c>
      <c r="K1528" t="s">
        <v>61</v>
      </c>
      <c r="L1528" s="4">
        <v>43615</v>
      </c>
      <c r="M1528" s="4">
        <v>43830</v>
      </c>
      <c r="N1528">
        <v>1</v>
      </c>
      <c r="O1528" t="s">
        <v>88</v>
      </c>
      <c r="P1528" t="s">
        <v>250</v>
      </c>
      <c r="Q1528">
        <v>1</v>
      </c>
      <c r="R1528" t="s">
        <v>905</v>
      </c>
      <c r="S1528" t="s">
        <v>1441</v>
      </c>
      <c r="T1528" t="s">
        <v>1955</v>
      </c>
      <c r="U1528" t="s">
        <v>110</v>
      </c>
      <c r="V1528" t="s">
        <v>1869</v>
      </c>
      <c r="W1528">
        <v>1499.94</v>
      </c>
      <c r="X1528">
        <v>89.94</v>
      </c>
      <c r="Y1528">
        <v>1</v>
      </c>
      <c r="Z1528" t="s">
        <v>105</v>
      </c>
      <c r="AA1528" t="s">
        <v>2346</v>
      </c>
      <c r="AF1528" s="4"/>
      <c r="AG1528" s="4"/>
      <c r="AH1528" t="s">
        <v>80</v>
      </c>
      <c r="AI1528" t="s">
        <v>242</v>
      </c>
      <c r="AJ1528" t="s">
        <v>509</v>
      </c>
      <c r="AK1528" t="s">
        <v>1072</v>
      </c>
      <c r="AL1528" t="s">
        <v>1599</v>
      </c>
      <c r="AM1528" t="s">
        <v>67</v>
      </c>
      <c r="AN1528" t="s">
        <v>1548</v>
      </c>
      <c r="AO1528" t="s">
        <v>79</v>
      </c>
      <c r="AP1528" t="s">
        <v>2349</v>
      </c>
    </row>
    <row r="1529" spans="1:42" x14ac:dyDescent="0.25">
      <c r="A1529">
        <v>1070</v>
      </c>
      <c r="B1529">
        <v>201</v>
      </c>
      <c r="C1529" s="4">
        <v>44354</v>
      </c>
      <c r="D1529">
        <v>7</v>
      </c>
      <c r="E1529" t="s">
        <v>35</v>
      </c>
      <c r="F1529" t="s">
        <v>46</v>
      </c>
      <c r="G1529" t="s">
        <v>55</v>
      </c>
      <c r="H1529" t="s">
        <v>58</v>
      </c>
      <c r="I1529" s="4">
        <v>43728</v>
      </c>
      <c r="J1529">
        <v>1</v>
      </c>
      <c r="K1529" t="s">
        <v>61</v>
      </c>
      <c r="L1529" s="4">
        <v>43615</v>
      </c>
      <c r="M1529" s="4">
        <v>43830</v>
      </c>
      <c r="N1529">
        <v>1</v>
      </c>
      <c r="O1529" t="s">
        <v>88</v>
      </c>
      <c r="P1529" t="s">
        <v>250</v>
      </c>
      <c r="Q1529">
        <v>1</v>
      </c>
      <c r="R1529" t="s">
        <v>905</v>
      </c>
      <c r="S1529" t="s">
        <v>1441</v>
      </c>
      <c r="T1529" t="s">
        <v>1955</v>
      </c>
      <c r="U1529" t="s">
        <v>110</v>
      </c>
      <c r="V1529" t="s">
        <v>1869</v>
      </c>
      <c r="W1529">
        <v>1499.94</v>
      </c>
      <c r="X1529">
        <v>89.94</v>
      </c>
      <c r="Y1529">
        <v>1</v>
      </c>
      <c r="Z1529" t="s">
        <v>105</v>
      </c>
      <c r="AA1529" t="s">
        <v>2346</v>
      </c>
      <c r="AF1529" s="4"/>
      <c r="AG1529" s="4"/>
      <c r="AH1529" t="s">
        <v>80</v>
      </c>
      <c r="AI1529" t="s">
        <v>242</v>
      </c>
      <c r="AJ1529" t="s">
        <v>509</v>
      </c>
      <c r="AK1529" t="s">
        <v>1072</v>
      </c>
      <c r="AL1529" t="s">
        <v>1599</v>
      </c>
      <c r="AM1529" t="s">
        <v>67</v>
      </c>
      <c r="AN1529" t="s">
        <v>1548</v>
      </c>
      <c r="AO1529" t="s">
        <v>79</v>
      </c>
      <c r="AP1529" t="s">
        <v>2349</v>
      </c>
    </row>
    <row r="1530" spans="1:42" x14ac:dyDescent="0.25">
      <c r="A1530">
        <v>1071</v>
      </c>
      <c r="B1530">
        <v>214</v>
      </c>
      <c r="C1530" s="4">
        <v>44354</v>
      </c>
      <c r="D1530">
        <v>6</v>
      </c>
      <c r="E1530" t="s">
        <v>33</v>
      </c>
      <c r="F1530" t="s">
        <v>44</v>
      </c>
      <c r="G1530" t="s">
        <v>55</v>
      </c>
      <c r="H1530" t="s">
        <v>57</v>
      </c>
      <c r="I1530" s="4">
        <v>43631</v>
      </c>
      <c r="J1530">
        <v>3</v>
      </c>
      <c r="K1530" t="s">
        <v>59</v>
      </c>
      <c r="L1530" s="4">
        <v>43615</v>
      </c>
      <c r="M1530" s="4">
        <v>43830</v>
      </c>
      <c r="N1530">
        <v>1</v>
      </c>
      <c r="O1530" t="s">
        <v>79</v>
      </c>
      <c r="P1530" t="s">
        <v>241</v>
      </c>
      <c r="Q1530">
        <v>1</v>
      </c>
      <c r="R1530" t="s">
        <v>403</v>
      </c>
      <c r="S1530" t="s">
        <v>965</v>
      </c>
      <c r="T1530" t="s">
        <v>422</v>
      </c>
      <c r="U1530" t="s">
        <v>69</v>
      </c>
      <c r="V1530" t="s">
        <v>1548</v>
      </c>
      <c r="W1530">
        <v>120</v>
      </c>
      <c r="X1530">
        <v>14.99</v>
      </c>
      <c r="Y1530">
        <v>1</v>
      </c>
      <c r="Z1530" t="s">
        <v>455</v>
      </c>
      <c r="AA1530" t="s">
        <v>2340</v>
      </c>
      <c r="AF1530" s="4"/>
      <c r="AG1530" s="4"/>
      <c r="AH1530" t="s">
        <v>79</v>
      </c>
      <c r="AI1530" t="s">
        <v>241</v>
      </c>
      <c r="AJ1530" t="s">
        <v>403</v>
      </c>
      <c r="AK1530" t="s">
        <v>965</v>
      </c>
      <c r="AL1530" t="s">
        <v>422</v>
      </c>
      <c r="AM1530" t="s">
        <v>69</v>
      </c>
      <c r="AN1530" t="s">
        <v>1548</v>
      </c>
      <c r="AO1530" t="s">
        <v>455</v>
      </c>
      <c r="AP1530" t="s">
        <v>2340</v>
      </c>
    </row>
    <row r="1531" spans="1:42" x14ac:dyDescent="0.25">
      <c r="A1531">
        <v>1072</v>
      </c>
      <c r="B1531">
        <v>84</v>
      </c>
      <c r="C1531" s="4">
        <v>44355</v>
      </c>
      <c r="D1531">
        <v>1</v>
      </c>
      <c r="E1531" t="s">
        <v>39</v>
      </c>
      <c r="F1531" t="s">
        <v>50</v>
      </c>
      <c r="G1531" t="s">
        <v>56</v>
      </c>
      <c r="H1531" t="s">
        <v>58</v>
      </c>
      <c r="I1531" s="4">
        <v>43903</v>
      </c>
      <c r="J1531">
        <v>15</v>
      </c>
      <c r="K1531" t="s">
        <v>62</v>
      </c>
      <c r="L1531" s="4">
        <v>43615</v>
      </c>
      <c r="M1531" s="4">
        <v>44413</v>
      </c>
      <c r="N1531">
        <v>1</v>
      </c>
      <c r="O1531" t="s">
        <v>79</v>
      </c>
      <c r="P1531" t="s">
        <v>241</v>
      </c>
      <c r="Q1531">
        <v>1</v>
      </c>
      <c r="R1531" t="s">
        <v>566</v>
      </c>
      <c r="S1531" t="s">
        <v>1067</v>
      </c>
      <c r="T1531" t="s">
        <v>1649</v>
      </c>
      <c r="U1531" t="s">
        <v>67</v>
      </c>
      <c r="V1531" t="s">
        <v>1562</v>
      </c>
      <c r="W1531">
        <v>107.97</v>
      </c>
      <c r="X1531">
        <v>29.97</v>
      </c>
      <c r="Y1531">
        <v>1</v>
      </c>
      <c r="Z1531" t="s">
        <v>65</v>
      </c>
      <c r="AA1531" t="s">
        <v>2343</v>
      </c>
      <c r="AF1531" s="4"/>
      <c r="AG1531" s="4"/>
      <c r="AH1531" t="s">
        <v>79</v>
      </c>
      <c r="AI1531" t="s">
        <v>241</v>
      </c>
      <c r="AJ1531" t="s">
        <v>566</v>
      </c>
      <c r="AK1531" t="s">
        <v>1067</v>
      </c>
      <c r="AL1531" t="s">
        <v>1649</v>
      </c>
      <c r="AM1531" t="s">
        <v>67</v>
      </c>
      <c r="AN1531" t="s">
        <v>1562</v>
      </c>
      <c r="AO1531" t="s">
        <v>65</v>
      </c>
      <c r="AP1531" t="s">
        <v>2343</v>
      </c>
    </row>
    <row r="1532" spans="1:42" x14ac:dyDescent="0.25">
      <c r="A1532">
        <v>1073</v>
      </c>
      <c r="B1532">
        <v>112</v>
      </c>
      <c r="C1532" s="4">
        <v>44355</v>
      </c>
      <c r="D1532">
        <v>1</v>
      </c>
      <c r="E1532" t="s">
        <v>39</v>
      </c>
      <c r="F1532" t="s">
        <v>50</v>
      </c>
      <c r="G1532" t="s">
        <v>55</v>
      </c>
      <c r="H1532" t="s">
        <v>57</v>
      </c>
      <c r="I1532" s="4">
        <v>43909</v>
      </c>
      <c r="J1532">
        <v>15</v>
      </c>
      <c r="K1532" t="s">
        <v>62</v>
      </c>
      <c r="L1532" s="4">
        <v>43615</v>
      </c>
      <c r="M1532" s="4">
        <v>44413</v>
      </c>
      <c r="N1532">
        <v>1</v>
      </c>
      <c r="O1532" t="s">
        <v>108</v>
      </c>
      <c r="P1532" t="s">
        <v>270</v>
      </c>
      <c r="Q1532">
        <v>1</v>
      </c>
      <c r="R1532" t="s">
        <v>906</v>
      </c>
      <c r="S1532" t="s">
        <v>1442</v>
      </c>
      <c r="T1532" t="s">
        <v>1723</v>
      </c>
      <c r="U1532" t="s">
        <v>88</v>
      </c>
      <c r="V1532" t="s">
        <v>1550</v>
      </c>
      <c r="W1532">
        <v>39.96</v>
      </c>
      <c r="X1532">
        <v>19.96</v>
      </c>
      <c r="Y1532">
        <v>1</v>
      </c>
      <c r="Z1532" t="s">
        <v>2182</v>
      </c>
      <c r="AA1532" t="s">
        <v>2464</v>
      </c>
      <c r="AF1532" s="4"/>
      <c r="AG1532" s="4"/>
      <c r="AH1532" t="s">
        <v>90</v>
      </c>
      <c r="AI1532" t="s">
        <v>252</v>
      </c>
      <c r="AJ1532" t="s">
        <v>532</v>
      </c>
      <c r="AK1532" t="s">
        <v>1094</v>
      </c>
      <c r="AL1532" t="s">
        <v>1562</v>
      </c>
      <c r="AM1532" t="s">
        <v>80</v>
      </c>
      <c r="AN1532" t="s">
        <v>1659</v>
      </c>
      <c r="AO1532" t="s">
        <v>645</v>
      </c>
      <c r="AP1532" t="s">
        <v>2347</v>
      </c>
    </row>
    <row r="1533" spans="1:42" x14ac:dyDescent="0.25">
      <c r="A1533">
        <v>1073</v>
      </c>
      <c r="B1533">
        <v>112</v>
      </c>
      <c r="C1533" s="4">
        <v>44355</v>
      </c>
      <c r="D1533">
        <v>1</v>
      </c>
      <c r="E1533" t="s">
        <v>39</v>
      </c>
      <c r="F1533" t="s">
        <v>50</v>
      </c>
      <c r="G1533" t="s">
        <v>55</v>
      </c>
      <c r="H1533" t="s">
        <v>57</v>
      </c>
      <c r="I1533" s="4">
        <v>43909</v>
      </c>
      <c r="J1533">
        <v>15</v>
      </c>
      <c r="K1533" t="s">
        <v>62</v>
      </c>
      <c r="L1533" s="4">
        <v>43615</v>
      </c>
      <c r="M1533" s="4">
        <v>44413</v>
      </c>
      <c r="N1533">
        <v>1</v>
      </c>
      <c r="O1533" t="s">
        <v>108</v>
      </c>
      <c r="P1533" t="s">
        <v>270</v>
      </c>
      <c r="Q1533">
        <v>1</v>
      </c>
      <c r="R1533" t="s">
        <v>906</v>
      </c>
      <c r="S1533" t="s">
        <v>1442</v>
      </c>
      <c r="T1533" t="s">
        <v>1723</v>
      </c>
      <c r="U1533" t="s">
        <v>88</v>
      </c>
      <c r="V1533" t="s">
        <v>1550</v>
      </c>
      <c r="W1533">
        <v>39.96</v>
      </c>
      <c r="X1533">
        <v>19.96</v>
      </c>
      <c r="Y1533">
        <v>1</v>
      </c>
      <c r="Z1533" t="s">
        <v>2182</v>
      </c>
      <c r="AA1533" t="s">
        <v>2464</v>
      </c>
      <c r="AF1533" s="4"/>
      <c r="AG1533" s="4"/>
      <c r="AH1533" t="s">
        <v>90</v>
      </c>
      <c r="AI1533" t="s">
        <v>252</v>
      </c>
      <c r="AJ1533" t="s">
        <v>532</v>
      </c>
      <c r="AK1533" t="s">
        <v>1094</v>
      </c>
      <c r="AL1533" t="s">
        <v>1562</v>
      </c>
      <c r="AM1533" t="s">
        <v>80</v>
      </c>
      <c r="AN1533" t="s">
        <v>1659</v>
      </c>
      <c r="AO1533" t="s">
        <v>645</v>
      </c>
      <c r="AP1533" t="s">
        <v>2347</v>
      </c>
    </row>
    <row r="1534" spans="1:42" x14ac:dyDescent="0.25">
      <c r="A1534">
        <v>1074</v>
      </c>
      <c r="B1534">
        <v>121</v>
      </c>
      <c r="C1534" s="4">
        <v>44355</v>
      </c>
      <c r="D1534">
        <v>3</v>
      </c>
      <c r="E1534" t="s">
        <v>34</v>
      </c>
      <c r="F1534" t="s">
        <v>45</v>
      </c>
      <c r="G1534" t="s">
        <v>56</v>
      </c>
      <c r="H1534" t="s">
        <v>58</v>
      </c>
      <c r="I1534" s="4">
        <v>43690</v>
      </c>
      <c r="J1534">
        <v>2</v>
      </c>
      <c r="K1534" t="s">
        <v>60</v>
      </c>
      <c r="L1534" s="4">
        <v>43615</v>
      </c>
      <c r="M1534" s="4">
        <v>43830</v>
      </c>
      <c r="N1534">
        <v>1</v>
      </c>
      <c r="O1534" t="s">
        <v>70</v>
      </c>
      <c r="P1534" t="s">
        <v>232</v>
      </c>
      <c r="Q1534">
        <v>1</v>
      </c>
      <c r="R1534" t="s">
        <v>728</v>
      </c>
      <c r="S1534" t="s">
        <v>1178</v>
      </c>
      <c r="T1534" t="s">
        <v>1787</v>
      </c>
      <c r="U1534" t="s">
        <v>67</v>
      </c>
      <c r="V1534" t="s">
        <v>1517</v>
      </c>
      <c r="W1534">
        <v>244.77</v>
      </c>
      <c r="X1534">
        <v>59.97</v>
      </c>
      <c r="Y1534">
        <v>1</v>
      </c>
      <c r="Z1534" t="s">
        <v>673</v>
      </c>
      <c r="AA1534" t="s">
        <v>2348</v>
      </c>
      <c r="AF1534" s="4"/>
      <c r="AG1534" s="4"/>
      <c r="AH1534" t="s">
        <v>70</v>
      </c>
      <c r="AI1534" t="s">
        <v>232</v>
      </c>
      <c r="AJ1534" t="s">
        <v>728</v>
      </c>
      <c r="AK1534" t="s">
        <v>1178</v>
      </c>
      <c r="AL1534" t="s">
        <v>1787</v>
      </c>
      <c r="AM1534" t="s">
        <v>67</v>
      </c>
      <c r="AN1534" t="s">
        <v>1517</v>
      </c>
      <c r="AO1534" t="s">
        <v>673</v>
      </c>
      <c r="AP1534" t="s">
        <v>2348</v>
      </c>
    </row>
    <row r="1535" spans="1:42" x14ac:dyDescent="0.25">
      <c r="A1535">
        <v>1075</v>
      </c>
      <c r="B1535">
        <v>295</v>
      </c>
      <c r="C1535" s="4">
        <v>44355</v>
      </c>
      <c r="D1535">
        <v>9</v>
      </c>
      <c r="E1535" t="s">
        <v>41</v>
      </c>
      <c r="F1535" t="s">
        <v>52</v>
      </c>
      <c r="G1535" t="s">
        <v>55</v>
      </c>
      <c r="H1535" t="s">
        <v>57</v>
      </c>
      <c r="I1535" s="4">
        <v>44194</v>
      </c>
      <c r="J1535">
        <v>11</v>
      </c>
      <c r="K1535" t="s">
        <v>60</v>
      </c>
      <c r="L1535" s="4">
        <v>44148</v>
      </c>
      <c r="M1535" s="4">
        <v>44265</v>
      </c>
      <c r="N1535">
        <v>1</v>
      </c>
      <c r="O1535" t="s">
        <v>80</v>
      </c>
      <c r="P1535" t="s">
        <v>242</v>
      </c>
      <c r="Q1535">
        <v>1</v>
      </c>
      <c r="R1535" t="s">
        <v>84</v>
      </c>
      <c r="S1535" t="s">
        <v>990</v>
      </c>
      <c r="T1535" t="s">
        <v>1523</v>
      </c>
      <c r="U1535" t="s">
        <v>80</v>
      </c>
      <c r="V1535" t="s">
        <v>1548</v>
      </c>
      <c r="W1535">
        <v>20.98</v>
      </c>
      <c r="X1535">
        <v>29.98</v>
      </c>
      <c r="Y1535">
        <v>1</v>
      </c>
      <c r="Z1535" t="s">
        <v>79</v>
      </c>
      <c r="AA1535" t="s">
        <v>2349</v>
      </c>
      <c r="AF1535" s="4"/>
      <c r="AG1535" s="4"/>
      <c r="AH1535" t="s">
        <v>80</v>
      </c>
      <c r="AI1535" t="s">
        <v>242</v>
      </c>
      <c r="AJ1535" t="s">
        <v>84</v>
      </c>
      <c r="AK1535" t="s">
        <v>990</v>
      </c>
      <c r="AL1535" t="s">
        <v>1523</v>
      </c>
      <c r="AM1535" t="s">
        <v>80</v>
      </c>
      <c r="AN1535" t="s">
        <v>1548</v>
      </c>
      <c r="AO1535" t="s">
        <v>79</v>
      </c>
      <c r="AP1535" t="s">
        <v>2349</v>
      </c>
    </row>
    <row r="1536" spans="1:42" x14ac:dyDescent="0.25">
      <c r="A1536">
        <v>1076</v>
      </c>
      <c r="B1536">
        <v>436</v>
      </c>
      <c r="C1536" s="4">
        <v>44355</v>
      </c>
      <c r="D1536">
        <v>5</v>
      </c>
      <c r="E1536" t="s">
        <v>36</v>
      </c>
      <c r="F1536" t="s">
        <v>47</v>
      </c>
      <c r="G1536" t="s">
        <v>56</v>
      </c>
      <c r="H1536" t="s">
        <v>57</v>
      </c>
      <c r="I1536" s="4">
        <v>43568</v>
      </c>
      <c r="J1536">
        <v>1</v>
      </c>
      <c r="L1536" s="4"/>
      <c r="M1536" s="4"/>
      <c r="N1536">
        <v>1</v>
      </c>
      <c r="O1536" t="s">
        <v>67</v>
      </c>
      <c r="P1536" t="s">
        <v>229</v>
      </c>
      <c r="Q1536">
        <v>1</v>
      </c>
      <c r="R1536" t="s">
        <v>547</v>
      </c>
      <c r="S1536" t="s">
        <v>1108</v>
      </c>
      <c r="T1536" t="s">
        <v>1577</v>
      </c>
      <c r="U1536" t="s">
        <v>69</v>
      </c>
      <c r="V1536" t="s">
        <v>1548</v>
      </c>
      <c r="W1536">
        <v>24.99</v>
      </c>
      <c r="X1536">
        <v>14.99</v>
      </c>
      <c r="Y1536">
        <v>1</v>
      </c>
      <c r="Z1536" t="s">
        <v>455</v>
      </c>
      <c r="AA1536" t="s">
        <v>2340</v>
      </c>
      <c r="AF1536" s="4"/>
      <c r="AG1536" s="4"/>
      <c r="AH1536" t="s">
        <v>67</v>
      </c>
      <c r="AI1536" t="s">
        <v>229</v>
      </c>
      <c r="AJ1536" t="s">
        <v>547</v>
      </c>
      <c r="AK1536" t="s">
        <v>1108</v>
      </c>
      <c r="AL1536" t="s">
        <v>1577</v>
      </c>
      <c r="AM1536" t="s">
        <v>69</v>
      </c>
      <c r="AN1536" t="s">
        <v>1548</v>
      </c>
      <c r="AO1536" t="s">
        <v>455</v>
      </c>
      <c r="AP1536" t="s">
        <v>2340</v>
      </c>
    </row>
    <row r="1537" spans="1:42" x14ac:dyDescent="0.25">
      <c r="A1537">
        <v>1077</v>
      </c>
      <c r="B1537">
        <v>76</v>
      </c>
      <c r="C1537" s="4">
        <v>44356</v>
      </c>
      <c r="D1537">
        <v>5</v>
      </c>
      <c r="E1537" t="s">
        <v>36</v>
      </c>
      <c r="F1537" t="s">
        <v>47</v>
      </c>
      <c r="G1537" t="s">
        <v>55</v>
      </c>
      <c r="H1537" t="s">
        <v>57</v>
      </c>
      <c r="I1537" s="4">
        <v>43881</v>
      </c>
      <c r="J1537">
        <v>5</v>
      </c>
      <c r="K1537" t="s">
        <v>60</v>
      </c>
      <c r="L1537" s="4">
        <v>43831</v>
      </c>
      <c r="M1537" s="4">
        <v>43921</v>
      </c>
      <c r="N1537">
        <v>1</v>
      </c>
      <c r="O1537" t="s">
        <v>67</v>
      </c>
      <c r="P1537" t="s">
        <v>229</v>
      </c>
      <c r="Q1537">
        <v>1</v>
      </c>
      <c r="R1537" t="s">
        <v>391</v>
      </c>
      <c r="S1537" t="s">
        <v>953</v>
      </c>
      <c r="T1537" t="s">
        <v>1487</v>
      </c>
      <c r="U1537" t="s">
        <v>67</v>
      </c>
      <c r="V1537" t="s">
        <v>1548</v>
      </c>
      <c r="W1537">
        <v>89.85</v>
      </c>
      <c r="X1537">
        <v>44.97</v>
      </c>
      <c r="Y1537">
        <v>1</v>
      </c>
      <c r="Z1537" t="s">
        <v>90</v>
      </c>
      <c r="AA1537" t="s">
        <v>2328</v>
      </c>
      <c r="AF1537" s="4"/>
      <c r="AG1537" s="4"/>
      <c r="AH1537" t="s">
        <v>67</v>
      </c>
      <c r="AI1537" t="s">
        <v>229</v>
      </c>
      <c r="AJ1537" t="s">
        <v>391</v>
      </c>
      <c r="AK1537" t="s">
        <v>953</v>
      </c>
      <c r="AL1537" t="s">
        <v>1487</v>
      </c>
      <c r="AM1537" t="s">
        <v>67</v>
      </c>
      <c r="AN1537" t="s">
        <v>1548</v>
      </c>
      <c r="AO1537" t="s">
        <v>90</v>
      </c>
      <c r="AP1537" t="s">
        <v>2328</v>
      </c>
    </row>
    <row r="1538" spans="1:42" x14ac:dyDescent="0.25">
      <c r="A1538">
        <v>1078</v>
      </c>
      <c r="B1538">
        <v>338</v>
      </c>
      <c r="C1538" s="4">
        <v>44356</v>
      </c>
      <c r="D1538">
        <v>4</v>
      </c>
      <c r="E1538" t="s">
        <v>40</v>
      </c>
      <c r="F1538" t="s">
        <v>51</v>
      </c>
      <c r="G1538" t="s">
        <v>55</v>
      </c>
      <c r="H1538" t="s">
        <v>57</v>
      </c>
      <c r="I1538" s="4">
        <v>43685</v>
      </c>
      <c r="J1538">
        <v>2</v>
      </c>
      <c r="K1538" t="s">
        <v>60</v>
      </c>
      <c r="L1538" s="4">
        <v>43615</v>
      </c>
      <c r="M1538" s="4">
        <v>43830</v>
      </c>
      <c r="N1538">
        <v>1</v>
      </c>
      <c r="O1538" t="s">
        <v>69</v>
      </c>
      <c r="P1538" t="s">
        <v>231</v>
      </c>
      <c r="Q1538">
        <v>1</v>
      </c>
      <c r="R1538" t="s">
        <v>393</v>
      </c>
      <c r="S1538" t="s">
        <v>955</v>
      </c>
      <c r="T1538" t="s">
        <v>1489</v>
      </c>
      <c r="U1538" t="s">
        <v>69</v>
      </c>
      <c r="V1538" t="s">
        <v>1577</v>
      </c>
      <c r="W1538">
        <v>28.95</v>
      </c>
      <c r="X1538">
        <v>24.99</v>
      </c>
      <c r="Y1538">
        <v>1</v>
      </c>
      <c r="Z1538" t="s">
        <v>78</v>
      </c>
      <c r="AA1538" t="s">
        <v>2330</v>
      </c>
      <c r="AF1538" s="4"/>
      <c r="AG1538" s="4"/>
      <c r="AH1538" t="s">
        <v>69</v>
      </c>
      <c r="AI1538" t="s">
        <v>231</v>
      </c>
      <c r="AJ1538" t="s">
        <v>393</v>
      </c>
      <c r="AK1538" t="s">
        <v>955</v>
      </c>
      <c r="AL1538" t="s">
        <v>1489</v>
      </c>
      <c r="AM1538" t="s">
        <v>69</v>
      </c>
      <c r="AN1538" t="s">
        <v>1577</v>
      </c>
      <c r="AO1538" t="s">
        <v>78</v>
      </c>
      <c r="AP1538" t="s">
        <v>2330</v>
      </c>
    </row>
    <row r="1539" spans="1:42" x14ac:dyDescent="0.25">
      <c r="A1539">
        <v>1079</v>
      </c>
      <c r="B1539">
        <v>33</v>
      </c>
      <c r="C1539" s="4">
        <v>44357</v>
      </c>
      <c r="D1539">
        <v>3</v>
      </c>
      <c r="E1539" t="s">
        <v>34</v>
      </c>
      <c r="F1539" t="s">
        <v>45</v>
      </c>
      <c r="G1539" t="s">
        <v>55</v>
      </c>
      <c r="H1539" t="s">
        <v>57</v>
      </c>
      <c r="I1539" s="4">
        <v>43882</v>
      </c>
      <c r="J1539">
        <v>5</v>
      </c>
      <c r="K1539" t="s">
        <v>60</v>
      </c>
      <c r="L1539" s="4">
        <v>43831</v>
      </c>
      <c r="M1539" s="4">
        <v>43921</v>
      </c>
      <c r="N1539">
        <v>1</v>
      </c>
      <c r="O1539" t="s">
        <v>80</v>
      </c>
      <c r="P1539" t="s">
        <v>242</v>
      </c>
      <c r="Q1539">
        <v>1</v>
      </c>
      <c r="R1539" t="s">
        <v>691</v>
      </c>
      <c r="S1539" t="s">
        <v>1232</v>
      </c>
      <c r="T1539" t="s">
        <v>1754</v>
      </c>
      <c r="U1539" t="s">
        <v>80</v>
      </c>
      <c r="V1539" t="s">
        <v>1548</v>
      </c>
      <c r="W1539">
        <v>317.89999999999998</v>
      </c>
      <c r="X1539">
        <v>29.98</v>
      </c>
      <c r="Y1539">
        <v>1</v>
      </c>
      <c r="Z1539" t="s">
        <v>67</v>
      </c>
      <c r="AA1539" t="s">
        <v>2373</v>
      </c>
      <c r="AF1539" s="4"/>
      <c r="AG1539" s="4"/>
      <c r="AH1539" t="s">
        <v>80</v>
      </c>
      <c r="AI1539" t="s">
        <v>242</v>
      </c>
      <c r="AJ1539" t="s">
        <v>691</v>
      </c>
      <c r="AK1539" t="s">
        <v>1232</v>
      </c>
      <c r="AL1539" t="s">
        <v>1754</v>
      </c>
      <c r="AM1539" t="s">
        <v>80</v>
      </c>
      <c r="AN1539" t="s">
        <v>1548</v>
      </c>
      <c r="AO1539" t="s">
        <v>67</v>
      </c>
      <c r="AP1539" t="s">
        <v>2373</v>
      </c>
    </row>
    <row r="1540" spans="1:42" x14ac:dyDescent="0.25">
      <c r="A1540">
        <v>1080</v>
      </c>
      <c r="B1540">
        <v>124</v>
      </c>
      <c r="C1540" s="4">
        <v>44357</v>
      </c>
      <c r="D1540">
        <v>9</v>
      </c>
      <c r="E1540" t="s">
        <v>41</v>
      </c>
      <c r="F1540" t="s">
        <v>52</v>
      </c>
      <c r="G1540" t="s">
        <v>56</v>
      </c>
      <c r="H1540" t="s">
        <v>57</v>
      </c>
      <c r="I1540" s="4">
        <v>43721</v>
      </c>
      <c r="J1540">
        <v>3</v>
      </c>
      <c r="K1540" t="s">
        <v>59</v>
      </c>
      <c r="L1540" s="4">
        <v>43615</v>
      </c>
      <c r="M1540" s="4">
        <v>43830</v>
      </c>
      <c r="N1540">
        <v>1</v>
      </c>
      <c r="O1540" t="s">
        <v>79</v>
      </c>
      <c r="P1540" t="s">
        <v>241</v>
      </c>
      <c r="Q1540">
        <v>1</v>
      </c>
      <c r="R1540" t="s">
        <v>629</v>
      </c>
      <c r="S1540" t="s">
        <v>965</v>
      </c>
      <c r="T1540" t="s">
        <v>1703</v>
      </c>
      <c r="U1540" t="s">
        <v>69</v>
      </c>
      <c r="V1540" t="s">
        <v>1548</v>
      </c>
      <c r="W1540">
        <v>119.95</v>
      </c>
      <c r="X1540">
        <v>14.99</v>
      </c>
      <c r="Y1540">
        <v>1</v>
      </c>
      <c r="Z1540" t="s">
        <v>86</v>
      </c>
      <c r="AA1540" t="s">
        <v>2350</v>
      </c>
      <c r="AF1540" s="4"/>
      <c r="AG1540" s="4"/>
      <c r="AH1540" t="s">
        <v>79</v>
      </c>
      <c r="AI1540" t="s">
        <v>241</v>
      </c>
      <c r="AJ1540" t="s">
        <v>629</v>
      </c>
      <c r="AK1540" t="s">
        <v>965</v>
      </c>
      <c r="AL1540" t="s">
        <v>1703</v>
      </c>
      <c r="AM1540" t="s">
        <v>69</v>
      </c>
      <c r="AN1540" t="s">
        <v>1548</v>
      </c>
      <c r="AO1540" t="s">
        <v>86</v>
      </c>
      <c r="AP1540" t="s">
        <v>2350</v>
      </c>
    </row>
    <row r="1541" spans="1:42" x14ac:dyDescent="0.25">
      <c r="A1541">
        <v>1081</v>
      </c>
      <c r="B1541">
        <v>109</v>
      </c>
      <c r="C1541" s="4">
        <v>44358</v>
      </c>
      <c r="D1541">
        <v>6</v>
      </c>
      <c r="E1541" t="s">
        <v>33</v>
      </c>
      <c r="F1541" t="s">
        <v>44</v>
      </c>
      <c r="G1541" t="s">
        <v>56</v>
      </c>
      <c r="H1541" t="s">
        <v>57</v>
      </c>
      <c r="I1541" s="4">
        <v>43721</v>
      </c>
      <c r="J1541">
        <v>3</v>
      </c>
      <c r="K1541" t="s">
        <v>59</v>
      </c>
      <c r="L1541" s="4">
        <v>43615</v>
      </c>
      <c r="M1541" s="4">
        <v>43830</v>
      </c>
      <c r="N1541">
        <v>1</v>
      </c>
      <c r="O1541" t="s">
        <v>67</v>
      </c>
      <c r="P1541" t="s">
        <v>229</v>
      </c>
      <c r="Q1541">
        <v>1</v>
      </c>
      <c r="R1541" t="s">
        <v>468</v>
      </c>
      <c r="S1541" t="s">
        <v>1031</v>
      </c>
      <c r="T1541" t="s">
        <v>1561</v>
      </c>
      <c r="U1541" t="s">
        <v>80</v>
      </c>
      <c r="V1541" t="s">
        <v>1548</v>
      </c>
      <c r="W1541">
        <v>65.98</v>
      </c>
      <c r="X1541">
        <v>29.98</v>
      </c>
      <c r="Y1541">
        <v>1</v>
      </c>
      <c r="Z1541" t="s">
        <v>90</v>
      </c>
      <c r="AA1541" t="s">
        <v>2328</v>
      </c>
      <c r="AF1541" s="4"/>
      <c r="AG1541" s="4"/>
      <c r="AH1541" t="s">
        <v>67</v>
      </c>
      <c r="AI1541" t="s">
        <v>229</v>
      </c>
      <c r="AJ1541" t="s">
        <v>468</v>
      </c>
      <c r="AK1541" t="s">
        <v>1031</v>
      </c>
      <c r="AL1541" t="s">
        <v>1561</v>
      </c>
      <c r="AM1541" t="s">
        <v>80</v>
      </c>
      <c r="AN1541" t="s">
        <v>1548</v>
      </c>
      <c r="AO1541" t="s">
        <v>90</v>
      </c>
      <c r="AP1541" t="s">
        <v>2328</v>
      </c>
    </row>
    <row r="1542" spans="1:42" x14ac:dyDescent="0.25">
      <c r="A1542">
        <v>1082</v>
      </c>
      <c r="B1542">
        <v>154</v>
      </c>
      <c r="C1542" s="4">
        <v>44361</v>
      </c>
      <c r="D1542">
        <v>2</v>
      </c>
      <c r="E1542" t="s">
        <v>38</v>
      </c>
      <c r="F1542" t="s">
        <v>49</v>
      </c>
      <c r="G1542" t="s">
        <v>56</v>
      </c>
      <c r="H1542" t="s">
        <v>57</v>
      </c>
      <c r="I1542" s="4">
        <v>43710</v>
      </c>
      <c r="J1542">
        <v>2</v>
      </c>
      <c r="K1542" t="s">
        <v>60</v>
      </c>
      <c r="L1542" s="4">
        <v>43615</v>
      </c>
      <c r="M1542" s="4">
        <v>43830</v>
      </c>
      <c r="N1542">
        <v>1</v>
      </c>
      <c r="O1542" t="s">
        <v>90</v>
      </c>
      <c r="P1542" t="s">
        <v>252</v>
      </c>
      <c r="Q1542">
        <v>1</v>
      </c>
      <c r="R1542" t="s">
        <v>907</v>
      </c>
      <c r="S1542" t="s">
        <v>1443</v>
      </c>
      <c r="T1542" t="s">
        <v>1956</v>
      </c>
      <c r="U1542" t="s">
        <v>67</v>
      </c>
      <c r="V1542" t="s">
        <v>1562</v>
      </c>
      <c r="W1542">
        <v>232.5</v>
      </c>
      <c r="X1542">
        <v>29.97</v>
      </c>
      <c r="Y1542">
        <v>1</v>
      </c>
      <c r="Z1542" t="s">
        <v>645</v>
      </c>
      <c r="AA1542" t="s">
        <v>2347</v>
      </c>
      <c r="AF1542" s="4"/>
      <c r="AG1542" s="4"/>
      <c r="AH1542" t="s">
        <v>90</v>
      </c>
      <c r="AI1542" t="s">
        <v>252</v>
      </c>
      <c r="AJ1542" t="s">
        <v>907</v>
      </c>
      <c r="AK1542" t="s">
        <v>1443</v>
      </c>
      <c r="AL1542" t="s">
        <v>1956</v>
      </c>
      <c r="AM1542" t="s">
        <v>67</v>
      </c>
      <c r="AN1542" t="s">
        <v>1562</v>
      </c>
      <c r="AO1542" t="s">
        <v>645</v>
      </c>
      <c r="AP1542" t="s">
        <v>2347</v>
      </c>
    </row>
    <row r="1543" spans="1:42" x14ac:dyDescent="0.25">
      <c r="A1543">
        <v>1083</v>
      </c>
      <c r="B1543">
        <v>156</v>
      </c>
      <c r="C1543" s="4">
        <v>44361</v>
      </c>
      <c r="D1543">
        <v>8</v>
      </c>
      <c r="E1543" t="s">
        <v>43</v>
      </c>
      <c r="F1543" t="s">
        <v>54</v>
      </c>
      <c r="G1543" t="s">
        <v>55</v>
      </c>
      <c r="H1543" t="s">
        <v>58</v>
      </c>
      <c r="I1543" s="4">
        <v>43738</v>
      </c>
      <c r="J1543">
        <v>1</v>
      </c>
      <c r="K1543" t="s">
        <v>61</v>
      </c>
      <c r="L1543" s="4">
        <v>43615</v>
      </c>
      <c r="M1543" s="4">
        <v>43830</v>
      </c>
      <c r="N1543">
        <v>2</v>
      </c>
      <c r="O1543" t="s">
        <v>162</v>
      </c>
      <c r="P1543" t="s">
        <v>324</v>
      </c>
      <c r="Q1543">
        <v>2</v>
      </c>
      <c r="R1543" t="s">
        <v>908</v>
      </c>
      <c r="S1543" t="s">
        <v>1444</v>
      </c>
      <c r="T1543" t="s">
        <v>1957</v>
      </c>
      <c r="U1543" t="s">
        <v>83</v>
      </c>
      <c r="V1543" t="s">
        <v>2039</v>
      </c>
      <c r="W1543">
        <v>98.13</v>
      </c>
      <c r="X1543">
        <v>59.95</v>
      </c>
      <c r="Y1543">
        <v>2</v>
      </c>
      <c r="Z1543" t="s">
        <v>2193</v>
      </c>
      <c r="AA1543" t="s">
        <v>2476</v>
      </c>
      <c r="AF1543" s="4"/>
      <c r="AG1543" s="4"/>
      <c r="AH1543" t="s">
        <v>90</v>
      </c>
      <c r="AI1543" t="s">
        <v>252</v>
      </c>
      <c r="AJ1543" t="s">
        <v>497</v>
      </c>
      <c r="AK1543" t="s">
        <v>1060</v>
      </c>
      <c r="AL1543" t="s">
        <v>1589</v>
      </c>
      <c r="AM1543" t="s">
        <v>67</v>
      </c>
      <c r="AN1543" t="s">
        <v>1562</v>
      </c>
      <c r="AO1543" t="s">
        <v>410</v>
      </c>
      <c r="AP1543" t="s">
        <v>2359</v>
      </c>
    </row>
    <row r="1544" spans="1:42" x14ac:dyDescent="0.25">
      <c r="A1544">
        <v>1083</v>
      </c>
      <c r="B1544">
        <v>156</v>
      </c>
      <c r="C1544" s="4">
        <v>44361</v>
      </c>
      <c r="D1544">
        <v>8</v>
      </c>
      <c r="E1544" t="s">
        <v>43</v>
      </c>
      <c r="F1544" t="s">
        <v>54</v>
      </c>
      <c r="G1544" t="s">
        <v>55</v>
      </c>
      <c r="H1544" t="s">
        <v>58</v>
      </c>
      <c r="I1544" s="4">
        <v>43738</v>
      </c>
      <c r="J1544">
        <v>1</v>
      </c>
      <c r="K1544" t="s">
        <v>61</v>
      </c>
      <c r="L1544" s="4">
        <v>43615</v>
      </c>
      <c r="M1544" s="4">
        <v>43830</v>
      </c>
      <c r="N1544">
        <v>2</v>
      </c>
      <c r="O1544" t="s">
        <v>162</v>
      </c>
      <c r="P1544" t="s">
        <v>324</v>
      </c>
      <c r="Q1544">
        <v>2</v>
      </c>
      <c r="R1544" t="s">
        <v>908</v>
      </c>
      <c r="S1544" t="s">
        <v>1444</v>
      </c>
      <c r="T1544" t="s">
        <v>1957</v>
      </c>
      <c r="U1544" t="s">
        <v>83</v>
      </c>
      <c r="V1544" t="s">
        <v>2039</v>
      </c>
      <c r="W1544">
        <v>98.13</v>
      </c>
      <c r="X1544">
        <v>59.95</v>
      </c>
      <c r="Y1544">
        <v>2</v>
      </c>
      <c r="Z1544" t="s">
        <v>2193</v>
      </c>
      <c r="AA1544" t="s">
        <v>2476</v>
      </c>
      <c r="AF1544" s="4"/>
      <c r="AG1544" s="4"/>
      <c r="AH1544" t="s">
        <v>78</v>
      </c>
      <c r="AI1544" t="s">
        <v>240</v>
      </c>
      <c r="AJ1544" t="s">
        <v>408</v>
      </c>
      <c r="AK1544" t="s">
        <v>970</v>
      </c>
      <c r="AL1544" t="s">
        <v>1503</v>
      </c>
      <c r="AM1544" t="s">
        <v>80</v>
      </c>
      <c r="AN1544" t="s">
        <v>1548</v>
      </c>
      <c r="AO1544" t="s">
        <v>393</v>
      </c>
      <c r="AP1544" t="s">
        <v>2345</v>
      </c>
    </row>
    <row r="1545" spans="1:42" x14ac:dyDescent="0.25">
      <c r="A1545">
        <v>1084</v>
      </c>
      <c r="B1545">
        <v>448</v>
      </c>
      <c r="C1545" s="4">
        <v>44362</v>
      </c>
      <c r="D1545">
        <v>8</v>
      </c>
      <c r="E1545" t="s">
        <v>43</v>
      </c>
      <c r="F1545" t="s">
        <v>54</v>
      </c>
      <c r="G1545" t="s">
        <v>55</v>
      </c>
      <c r="H1545" t="s">
        <v>57</v>
      </c>
      <c r="I1545" s="4">
        <v>43823</v>
      </c>
      <c r="J1545">
        <v>2</v>
      </c>
      <c r="K1545" t="s">
        <v>60</v>
      </c>
      <c r="L1545" s="4">
        <v>43615</v>
      </c>
      <c r="M1545" s="4">
        <v>43830</v>
      </c>
      <c r="N1545">
        <v>1</v>
      </c>
      <c r="O1545" t="s">
        <v>67</v>
      </c>
      <c r="P1545" t="s">
        <v>229</v>
      </c>
      <c r="Q1545">
        <v>1</v>
      </c>
      <c r="R1545" t="s">
        <v>626</v>
      </c>
      <c r="S1545" t="s">
        <v>1176</v>
      </c>
      <c r="T1545" t="s">
        <v>1701</v>
      </c>
      <c r="U1545" t="s">
        <v>69</v>
      </c>
      <c r="V1545" t="s">
        <v>1548</v>
      </c>
      <c r="W1545">
        <v>10.99</v>
      </c>
      <c r="X1545">
        <v>14.99</v>
      </c>
      <c r="Y1545">
        <v>1</v>
      </c>
      <c r="Z1545" t="s">
        <v>90</v>
      </c>
      <c r="AA1545" t="s">
        <v>2328</v>
      </c>
      <c r="AF1545" s="4"/>
      <c r="AG1545" s="4"/>
      <c r="AH1545" t="s">
        <v>67</v>
      </c>
      <c r="AI1545" t="s">
        <v>229</v>
      </c>
      <c r="AJ1545" t="s">
        <v>626</v>
      </c>
      <c r="AK1545" t="s">
        <v>1176</v>
      </c>
      <c r="AL1545" t="s">
        <v>1701</v>
      </c>
      <c r="AM1545" t="s">
        <v>69</v>
      </c>
      <c r="AN1545" t="s">
        <v>1548</v>
      </c>
      <c r="AO1545" t="s">
        <v>90</v>
      </c>
      <c r="AP1545" t="s">
        <v>2328</v>
      </c>
    </row>
    <row r="1546" spans="1:42" x14ac:dyDescent="0.25">
      <c r="A1546">
        <v>1085</v>
      </c>
      <c r="B1546">
        <v>39</v>
      </c>
      <c r="C1546" s="4">
        <v>44363</v>
      </c>
      <c r="D1546">
        <v>3</v>
      </c>
      <c r="E1546" t="s">
        <v>34</v>
      </c>
      <c r="F1546" t="s">
        <v>45</v>
      </c>
      <c r="G1546" t="s">
        <v>55</v>
      </c>
      <c r="H1546" t="s">
        <v>57</v>
      </c>
      <c r="I1546" s="4">
        <v>43898</v>
      </c>
      <c r="J1546">
        <v>15</v>
      </c>
      <c r="K1546" t="s">
        <v>62</v>
      </c>
      <c r="L1546" s="4">
        <v>43615</v>
      </c>
      <c r="M1546" s="4">
        <v>44413</v>
      </c>
      <c r="N1546">
        <v>1</v>
      </c>
      <c r="O1546" t="s">
        <v>90</v>
      </c>
      <c r="P1546" t="s">
        <v>252</v>
      </c>
      <c r="Q1546">
        <v>1</v>
      </c>
      <c r="R1546" t="s">
        <v>503</v>
      </c>
      <c r="S1546" t="s">
        <v>1066</v>
      </c>
      <c r="T1546" t="s">
        <v>1594</v>
      </c>
      <c r="U1546" t="s">
        <v>67</v>
      </c>
      <c r="V1546" t="s">
        <v>1562</v>
      </c>
      <c r="W1546">
        <v>29.85</v>
      </c>
      <c r="X1546">
        <v>29.97</v>
      </c>
      <c r="Y1546">
        <v>1</v>
      </c>
      <c r="Z1546" t="s">
        <v>410</v>
      </c>
      <c r="AA1546" t="s">
        <v>2359</v>
      </c>
      <c r="AF1546" s="4"/>
      <c r="AG1546" s="4"/>
      <c r="AH1546" t="s">
        <v>90</v>
      </c>
      <c r="AI1546" t="s">
        <v>252</v>
      </c>
      <c r="AJ1546" t="s">
        <v>503</v>
      </c>
      <c r="AK1546" t="s">
        <v>1066</v>
      </c>
      <c r="AL1546" t="s">
        <v>1594</v>
      </c>
      <c r="AM1546" t="s">
        <v>67</v>
      </c>
      <c r="AN1546" t="s">
        <v>1562</v>
      </c>
      <c r="AO1546" t="s">
        <v>410</v>
      </c>
      <c r="AP1546" t="s">
        <v>2359</v>
      </c>
    </row>
    <row r="1547" spans="1:42" x14ac:dyDescent="0.25">
      <c r="A1547">
        <v>1086</v>
      </c>
      <c r="B1547">
        <v>142</v>
      </c>
      <c r="C1547" s="4">
        <v>44363</v>
      </c>
      <c r="D1547">
        <v>1</v>
      </c>
      <c r="E1547" t="s">
        <v>39</v>
      </c>
      <c r="F1547" t="s">
        <v>50</v>
      </c>
      <c r="G1547" t="s">
        <v>56</v>
      </c>
      <c r="H1547" t="s">
        <v>58</v>
      </c>
      <c r="I1547" s="4">
        <v>43739</v>
      </c>
      <c r="J1547">
        <v>3</v>
      </c>
      <c r="K1547" t="s">
        <v>59</v>
      </c>
      <c r="L1547" s="4">
        <v>43615</v>
      </c>
      <c r="M1547" s="4">
        <v>43830</v>
      </c>
      <c r="N1547">
        <v>2</v>
      </c>
      <c r="O1547" t="s">
        <v>87</v>
      </c>
      <c r="P1547" t="s">
        <v>249</v>
      </c>
      <c r="Q1547">
        <v>2</v>
      </c>
      <c r="R1547" t="s">
        <v>909</v>
      </c>
      <c r="S1547" t="s">
        <v>1213</v>
      </c>
      <c r="T1547" t="s">
        <v>1958</v>
      </c>
      <c r="U1547" t="s">
        <v>88</v>
      </c>
      <c r="V1547" t="s">
        <v>2039</v>
      </c>
      <c r="W1547">
        <v>403.08</v>
      </c>
      <c r="X1547">
        <v>49.96</v>
      </c>
      <c r="Y1547">
        <v>2</v>
      </c>
      <c r="Z1547" t="s">
        <v>2305</v>
      </c>
      <c r="AA1547" t="s">
        <v>2611</v>
      </c>
      <c r="AF1547" s="4"/>
      <c r="AG1547" s="4"/>
      <c r="AH1547" t="s">
        <v>79</v>
      </c>
      <c r="AI1547" t="s">
        <v>241</v>
      </c>
      <c r="AJ1547" t="s">
        <v>629</v>
      </c>
      <c r="AK1547" t="s">
        <v>965</v>
      </c>
      <c r="AL1547" t="s">
        <v>1703</v>
      </c>
      <c r="AM1547" t="s">
        <v>80</v>
      </c>
      <c r="AN1547" t="s">
        <v>1562</v>
      </c>
      <c r="AO1547" t="s">
        <v>86</v>
      </c>
      <c r="AP1547" t="s">
        <v>2350</v>
      </c>
    </row>
    <row r="1548" spans="1:42" x14ac:dyDescent="0.25">
      <c r="A1548">
        <v>1086</v>
      </c>
      <c r="B1548">
        <v>142</v>
      </c>
      <c r="C1548" s="4">
        <v>44363</v>
      </c>
      <c r="D1548">
        <v>1</v>
      </c>
      <c r="E1548" t="s">
        <v>39</v>
      </c>
      <c r="F1548" t="s">
        <v>50</v>
      </c>
      <c r="G1548" t="s">
        <v>56</v>
      </c>
      <c r="H1548" t="s">
        <v>58</v>
      </c>
      <c r="I1548" s="4">
        <v>43739</v>
      </c>
      <c r="J1548">
        <v>3</v>
      </c>
      <c r="K1548" t="s">
        <v>59</v>
      </c>
      <c r="L1548" s="4">
        <v>43615</v>
      </c>
      <c r="M1548" s="4">
        <v>43830</v>
      </c>
      <c r="N1548">
        <v>2</v>
      </c>
      <c r="O1548" t="s">
        <v>87</v>
      </c>
      <c r="P1548" t="s">
        <v>249</v>
      </c>
      <c r="Q1548">
        <v>2</v>
      </c>
      <c r="R1548" t="s">
        <v>909</v>
      </c>
      <c r="S1548" t="s">
        <v>1213</v>
      </c>
      <c r="T1548" t="s">
        <v>1958</v>
      </c>
      <c r="U1548" t="s">
        <v>88</v>
      </c>
      <c r="V1548" t="s">
        <v>2039</v>
      </c>
      <c r="W1548">
        <v>403.08</v>
      </c>
      <c r="X1548">
        <v>49.96</v>
      </c>
      <c r="Y1548">
        <v>2</v>
      </c>
      <c r="Z1548" t="s">
        <v>2305</v>
      </c>
      <c r="AA1548" t="s">
        <v>2611</v>
      </c>
      <c r="AF1548" s="4"/>
      <c r="AG1548" s="4"/>
      <c r="AH1548" t="s">
        <v>70</v>
      </c>
      <c r="AI1548" t="s">
        <v>232</v>
      </c>
      <c r="AJ1548" t="s">
        <v>728</v>
      </c>
      <c r="AK1548" t="s">
        <v>1178</v>
      </c>
      <c r="AL1548" t="s">
        <v>1787</v>
      </c>
      <c r="AM1548" t="s">
        <v>80</v>
      </c>
      <c r="AN1548" t="s">
        <v>1548</v>
      </c>
      <c r="AO1548" t="s">
        <v>673</v>
      </c>
      <c r="AP1548" t="s">
        <v>2348</v>
      </c>
    </row>
    <row r="1549" spans="1:42" x14ac:dyDescent="0.25">
      <c r="A1549">
        <v>1087</v>
      </c>
      <c r="B1549">
        <v>467</v>
      </c>
      <c r="C1549" s="4">
        <v>44364</v>
      </c>
      <c r="D1549">
        <v>1</v>
      </c>
      <c r="E1549" t="s">
        <v>39</v>
      </c>
      <c r="F1549" t="s">
        <v>50</v>
      </c>
      <c r="G1549" t="s">
        <v>55</v>
      </c>
      <c r="H1549" t="s">
        <v>58</v>
      </c>
      <c r="I1549" s="4">
        <v>43693</v>
      </c>
      <c r="J1549">
        <v>2</v>
      </c>
      <c r="K1549" t="s">
        <v>60</v>
      </c>
      <c r="L1549" s="4">
        <v>43615</v>
      </c>
      <c r="M1549" s="4">
        <v>43830</v>
      </c>
      <c r="N1549">
        <v>1</v>
      </c>
      <c r="O1549" t="s">
        <v>70</v>
      </c>
      <c r="P1549" t="s">
        <v>232</v>
      </c>
      <c r="Q1549">
        <v>1</v>
      </c>
      <c r="R1549" t="s">
        <v>635</v>
      </c>
      <c r="S1549" t="s">
        <v>1183</v>
      </c>
      <c r="T1549" t="s">
        <v>1707</v>
      </c>
      <c r="U1549" t="s">
        <v>69</v>
      </c>
      <c r="V1549" t="s">
        <v>1548</v>
      </c>
      <c r="W1549">
        <v>22.99</v>
      </c>
      <c r="X1549">
        <v>14.99</v>
      </c>
      <c r="Y1549">
        <v>1</v>
      </c>
      <c r="Z1549" t="s">
        <v>673</v>
      </c>
      <c r="AA1549" t="s">
        <v>2348</v>
      </c>
      <c r="AF1549" s="4"/>
      <c r="AG1549" s="4"/>
      <c r="AH1549" t="s">
        <v>70</v>
      </c>
      <c r="AI1549" t="s">
        <v>232</v>
      </c>
      <c r="AJ1549" t="s">
        <v>635</v>
      </c>
      <c r="AK1549" t="s">
        <v>1183</v>
      </c>
      <c r="AL1549" t="s">
        <v>1707</v>
      </c>
      <c r="AM1549" t="s">
        <v>69</v>
      </c>
      <c r="AN1549" t="s">
        <v>1548</v>
      </c>
      <c r="AO1549" t="s">
        <v>673</v>
      </c>
      <c r="AP1549" t="s">
        <v>2348</v>
      </c>
    </row>
    <row r="1550" spans="1:42" x14ac:dyDescent="0.25">
      <c r="A1550">
        <v>1088</v>
      </c>
      <c r="B1550">
        <v>474</v>
      </c>
      <c r="C1550" s="4">
        <v>44365</v>
      </c>
      <c r="D1550">
        <v>3</v>
      </c>
      <c r="E1550" t="s">
        <v>34</v>
      </c>
      <c r="F1550" t="s">
        <v>45</v>
      </c>
      <c r="G1550" t="s">
        <v>56</v>
      </c>
      <c r="H1550" t="s">
        <v>57</v>
      </c>
      <c r="I1550" s="4">
        <v>43700</v>
      </c>
      <c r="J1550">
        <v>1</v>
      </c>
      <c r="K1550" t="s">
        <v>61</v>
      </c>
      <c r="L1550" s="4">
        <v>43615</v>
      </c>
      <c r="M1550" s="4">
        <v>43830</v>
      </c>
      <c r="N1550">
        <v>1</v>
      </c>
      <c r="O1550" t="s">
        <v>86</v>
      </c>
      <c r="P1550" t="s">
        <v>248</v>
      </c>
      <c r="Q1550">
        <v>1</v>
      </c>
      <c r="R1550" t="s">
        <v>499</v>
      </c>
      <c r="S1550" t="s">
        <v>1062</v>
      </c>
      <c r="T1550" t="s">
        <v>1590</v>
      </c>
      <c r="U1550" t="s">
        <v>69</v>
      </c>
      <c r="V1550" t="s">
        <v>1577</v>
      </c>
      <c r="W1550">
        <v>61.89</v>
      </c>
      <c r="X1550">
        <v>24.99</v>
      </c>
      <c r="Y1550">
        <v>1</v>
      </c>
      <c r="Z1550" t="s">
        <v>549</v>
      </c>
      <c r="AA1550" t="s">
        <v>2362</v>
      </c>
      <c r="AF1550" s="4"/>
      <c r="AG1550" s="4"/>
      <c r="AH1550" t="s">
        <v>86</v>
      </c>
      <c r="AI1550" t="s">
        <v>248</v>
      </c>
      <c r="AJ1550" t="s">
        <v>499</v>
      </c>
      <c r="AK1550" t="s">
        <v>1062</v>
      </c>
      <c r="AL1550" t="s">
        <v>1590</v>
      </c>
      <c r="AM1550" t="s">
        <v>69</v>
      </c>
      <c r="AN1550" t="s">
        <v>1577</v>
      </c>
      <c r="AO1550" t="s">
        <v>549</v>
      </c>
      <c r="AP1550" t="s">
        <v>2362</v>
      </c>
    </row>
    <row r="1551" spans="1:42" x14ac:dyDescent="0.25">
      <c r="A1551">
        <v>1089</v>
      </c>
      <c r="B1551">
        <v>107</v>
      </c>
      <c r="C1551" s="4">
        <v>44366</v>
      </c>
      <c r="D1551">
        <v>1</v>
      </c>
      <c r="E1551" t="s">
        <v>39</v>
      </c>
      <c r="F1551" t="s">
        <v>50</v>
      </c>
      <c r="G1551" t="s">
        <v>55</v>
      </c>
      <c r="H1551" t="s">
        <v>58</v>
      </c>
      <c r="I1551" s="4">
        <v>44077</v>
      </c>
      <c r="J1551">
        <v>10</v>
      </c>
      <c r="K1551" t="s">
        <v>61</v>
      </c>
      <c r="L1551" s="4">
        <v>44055</v>
      </c>
      <c r="M1551" s="4">
        <v>44196</v>
      </c>
      <c r="N1551">
        <v>1</v>
      </c>
      <c r="O1551" t="s">
        <v>79</v>
      </c>
      <c r="P1551" t="s">
        <v>241</v>
      </c>
      <c r="Q1551">
        <v>1</v>
      </c>
      <c r="R1551" t="s">
        <v>423</v>
      </c>
      <c r="S1551" t="s">
        <v>985</v>
      </c>
      <c r="T1551" t="s">
        <v>1518</v>
      </c>
      <c r="U1551" t="s">
        <v>67</v>
      </c>
      <c r="V1551" t="s">
        <v>1562</v>
      </c>
      <c r="W1551">
        <v>128.63999999999999</v>
      </c>
      <c r="X1551">
        <v>29.97</v>
      </c>
      <c r="Y1551">
        <v>1</v>
      </c>
      <c r="Z1551" t="s">
        <v>455</v>
      </c>
      <c r="AA1551" t="s">
        <v>2340</v>
      </c>
      <c r="AF1551" s="4"/>
      <c r="AG1551" s="4"/>
      <c r="AH1551" t="s">
        <v>79</v>
      </c>
      <c r="AI1551" t="s">
        <v>241</v>
      </c>
      <c r="AJ1551" t="s">
        <v>423</v>
      </c>
      <c r="AK1551" t="s">
        <v>985</v>
      </c>
      <c r="AL1551" t="s">
        <v>1518</v>
      </c>
      <c r="AM1551" t="s">
        <v>67</v>
      </c>
      <c r="AN1551" t="s">
        <v>1562</v>
      </c>
      <c r="AO1551" t="s">
        <v>455</v>
      </c>
      <c r="AP1551" t="s">
        <v>2340</v>
      </c>
    </row>
    <row r="1552" spans="1:42" x14ac:dyDescent="0.25">
      <c r="A1552">
        <v>1090</v>
      </c>
      <c r="B1552">
        <v>197</v>
      </c>
      <c r="C1552" s="4">
        <v>44366</v>
      </c>
      <c r="D1552">
        <v>3</v>
      </c>
      <c r="E1552" t="s">
        <v>34</v>
      </c>
      <c r="F1552" t="s">
        <v>45</v>
      </c>
      <c r="G1552" t="s">
        <v>56</v>
      </c>
      <c r="H1552" t="s">
        <v>58</v>
      </c>
      <c r="I1552" s="4">
        <v>44356</v>
      </c>
      <c r="J1552">
        <v>13</v>
      </c>
      <c r="K1552" t="s">
        <v>60</v>
      </c>
      <c r="L1552" s="4">
        <v>44287</v>
      </c>
      <c r="M1552" s="4">
        <v>44389</v>
      </c>
      <c r="N1552">
        <v>1</v>
      </c>
      <c r="O1552" t="s">
        <v>79</v>
      </c>
      <c r="P1552" t="s">
        <v>241</v>
      </c>
      <c r="Q1552">
        <v>1</v>
      </c>
      <c r="R1552" t="s">
        <v>403</v>
      </c>
      <c r="S1552" t="s">
        <v>965</v>
      </c>
      <c r="T1552" t="s">
        <v>422</v>
      </c>
      <c r="U1552" t="s">
        <v>69</v>
      </c>
      <c r="V1552" t="s">
        <v>1548</v>
      </c>
      <c r="W1552">
        <v>120</v>
      </c>
      <c r="X1552">
        <v>14.99</v>
      </c>
      <c r="Y1552">
        <v>1</v>
      </c>
      <c r="Z1552" t="s">
        <v>455</v>
      </c>
      <c r="AA1552" t="s">
        <v>2340</v>
      </c>
      <c r="AF1552" s="4"/>
      <c r="AG1552" s="4"/>
      <c r="AH1552" t="s">
        <v>79</v>
      </c>
      <c r="AI1552" t="s">
        <v>241</v>
      </c>
      <c r="AJ1552" t="s">
        <v>403</v>
      </c>
      <c r="AK1552" t="s">
        <v>965</v>
      </c>
      <c r="AL1552" t="s">
        <v>422</v>
      </c>
      <c r="AM1552" t="s">
        <v>69</v>
      </c>
      <c r="AN1552" t="s">
        <v>1548</v>
      </c>
      <c r="AO1552" t="s">
        <v>455</v>
      </c>
      <c r="AP1552" t="s">
        <v>2340</v>
      </c>
    </row>
    <row r="1553" spans="1:42" x14ac:dyDescent="0.25">
      <c r="A1553">
        <v>1091</v>
      </c>
      <c r="B1553">
        <v>244</v>
      </c>
      <c r="C1553" s="4">
        <v>44366</v>
      </c>
      <c r="D1553">
        <v>2</v>
      </c>
      <c r="E1553" t="s">
        <v>38</v>
      </c>
      <c r="F1553" t="s">
        <v>49</v>
      </c>
      <c r="G1553" t="s">
        <v>55</v>
      </c>
      <c r="H1553" t="s">
        <v>57</v>
      </c>
      <c r="I1553" s="4">
        <v>43625</v>
      </c>
      <c r="J1553">
        <v>2</v>
      </c>
      <c r="K1553" t="s">
        <v>60</v>
      </c>
      <c r="L1553" s="4">
        <v>43615</v>
      </c>
      <c r="M1553" s="4">
        <v>43830</v>
      </c>
      <c r="N1553">
        <v>1</v>
      </c>
      <c r="O1553" t="s">
        <v>80</v>
      </c>
      <c r="P1553" t="s">
        <v>242</v>
      </c>
      <c r="Q1553">
        <v>1</v>
      </c>
      <c r="R1553" t="s">
        <v>691</v>
      </c>
      <c r="S1553" t="s">
        <v>1232</v>
      </c>
      <c r="T1553" t="s">
        <v>1754</v>
      </c>
      <c r="U1553" t="s">
        <v>67</v>
      </c>
      <c r="V1553" t="s">
        <v>1548</v>
      </c>
      <c r="W1553">
        <v>476.85</v>
      </c>
      <c r="X1553">
        <v>44.97</v>
      </c>
      <c r="Y1553">
        <v>1</v>
      </c>
      <c r="Z1553" t="s">
        <v>67</v>
      </c>
      <c r="AA1553" t="s">
        <v>2373</v>
      </c>
      <c r="AF1553" s="4"/>
      <c r="AG1553" s="4"/>
      <c r="AH1553" t="s">
        <v>80</v>
      </c>
      <c r="AI1553" t="s">
        <v>242</v>
      </c>
      <c r="AJ1553" t="s">
        <v>691</v>
      </c>
      <c r="AK1553" t="s">
        <v>1232</v>
      </c>
      <c r="AL1553" t="s">
        <v>1754</v>
      </c>
      <c r="AM1553" t="s">
        <v>67</v>
      </c>
      <c r="AN1553" t="s">
        <v>1548</v>
      </c>
      <c r="AO1553" t="s">
        <v>67</v>
      </c>
      <c r="AP1553" t="s">
        <v>2373</v>
      </c>
    </row>
    <row r="1554" spans="1:42" x14ac:dyDescent="0.25">
      <c r="A1554">
        <v>1092</v>
      </c>
      <c r="B1554">
        <v>311</v>
      </c>
      <c r="C1554" s="4">
        <v>44366</v>
      </c>
      <c r="D1554">
        <v>7</v>
      </c>
      <c r="E1554" t="s">
        <v>35</v>
      </c>
      <c r="F1554" t="s">
        <v>46</v>
      </c>
      <c r="G1554" t="s">
        <v>56</v>
      </c>
      <c r="H1554" t="s">
        <v>57</v>
      </c>
      <c r="I1554" s="4">
        <v>43961</v>
      </c>
      <c r="J1554">
        <v>9</v>
      </c>
      <c r="K1554" t="s">
        <v>59</v>
      </c>
      <c r="L1554" s="4">
        <v>43952</v>
      </c>
      <c r="M1554" s="4">
        <v>44075</v>
      </c>
      <c r="N1554">
        <v>1</v>
      </c>
      <c r="O1554" t="s">
        <v>79</v>
      </c>
      <c r="P1554" t="s">
        <v>241</v>
      </c>
      <c r="Q1554">
        <v>1</v>
      </c>
      <c r="R1554" t="s">
        <v>570</v>
      </c>
      <c r="S1554" t="s">
        <v>1087</v>
      </c>
      <c r="T1554" t="s">
        <v>1653</v>
      </c>
      <c r="U1554" t="s">
        <v>69</v>
      </c>
      <c r="V1554" t="s">
        <v>1548</v>
      </c>
      <c r="W1554">
        <v>13.89</v>
      </c>
      <c r="X1554">
        <v>14.99</v>
      </c>
      <c r="Y1554">
        <v>1</v>
      </c>
      <c r="Z1554" t="s">
        <v>65</v>
      </c>
      <c r="AA1554" t="s">
        <v>2343</v>
      </c>
      <c r="AF1554" s="4"/>
      <c r="AG1554" s="4"/>
      <c r="AH1554" t="s">
        <v>79</v>
      </c>
      <c r="AI1554" t="s">
        <v>241</v>
      </c>
      <c r="AJ1554" t="s">
        <v>570</v>
      </c>
      <c r="AK1554" t="s">
        <v>1087</v>
      </c>
      <c r="AL1554" t="s">
        <v>1653</v>
      </c>
      <c r="AM1554" t="s">
        <v>69</v>
      </c>
      <c r="AN1554" t="s">
        <v>1548</v>
      </c>
      <c r="AO1554" t="s">
        <v>65</v>
      </c>
      <c r="AP1554" t="s">
        <v>2343</v>
      </c>
    </row>
    <row r="1555" spans="1:42" x14ac:dyDescent="0.25">
      <c r="A1555">
        <v>1093</v>
      </c>
      <c r="B1555">
        <v>363</v>
      </c>
      <c r="C1555" s="4">
        <v>44366</v>
      </c>
      <c r="D1555">
        <v>2</v>
      </c>
      <c r="E1555" t="s">
        <v>38</v>
      </c>
      <c r="F1555" t="s">
        <v>49</v>
      </c>
      <c r="G1555" t="s">
        <v>55</v>
      </c>
      <c r="H1555" t="s">
        <v>57</v>
      </c>
      <c r="I1555" s="4">
        <v>43682</v>
      </c>
      <c r="J1555">
        <v>3</v>
      </c>
      <c r="K1555" t="s">
        <v>59</v>
      </c>
      <c r="L1555" s="4">
        <v>43615</v>
      </c>
      <c r="M1555" s="4">
        <v>43830</v>
      </c>
      <c r="N1555">
        <v>2</v>
      </c>
      <c r="O1555" t="s">
        <v>211</v>
      </c>
      <c r="P1555" t="s">
        <v>373</v>
      </c>
      <c r="Q1555">
        <v>2</v>
      </c>
      <c r="R1555" t="s">
        <v>910</v>
      </c>
      <c r="S1555" t="s">
        <v>1445</v>
      </c>
      <c r="T1555" t="s">
        <v>1959</v>
      </c>
      <c r="U1555" t="s">
        <v>71</v>
      </c>
      <c r="V1555" t="s">
        <v>2036</v>
      </c>
      <c r="W1555">
        <v>169.94</v>
      </c>
      <c r="X1555">
        <v>34.979999999999997</v>
      </c>
      <c r="Y1555">
        <v>2</v>
      </c>
      <c r="Z1555" t="s">
        <v>2126</v>
      </c>
      <c r="AA1555" t="s">
        <v>2401</v>
      </c>
      <c r="AF1555" s="4"/>
      <c r="AG1555" s="4"/>
      <c r="AH1555" t="s">
        <v>90</v>
      </c>
      <c r="AI1555" t="s">
        <v>252</v>
      </c>
      <c r="AJ1555" t="s">
        <v>503</v>
      </c>
      <c r="AK1555" t="s">
        <v>1066</v>
      </c>
      <c r="AL1555" t="s">
        <v>1594</v>
      </c>
      <c r="AM1555" t="s">
        <v>69</v>
      </c>
      <c r="AN1555" t="s">
        <v>1562</v>
      </c>
      <c r="AO1555" t="s">
        <v>410</v>
      </c>
      <c r="AP1555" t="s">
        <v>2359</v>
      </c>
    </row>
    <row r="1556" spans="1:42" x14ac:dyDescent="0.25">
      <c r="A1556">
        <v>1093</v>
      </c>
      <c r="B1556">
        <v>363</v>
      </c>
      <c r="C1556" s="4">
        <v>44366</v>
      </c>
      <c r="D1556">
        <v>2</v>
      </c>
      <c r="E1556" t="s">
        <v>38</v>
      </c>
      <c r="F1556" t="s">
        <v>49</v>
      </c>
      <c r="G1556" t="s">
        <v>55</v>
      </c>
      <c r="H1556" t="s">
        <v>57</v>
      </c>
      <c r="I1556" s="4">
        <v>43682</v>
      </c>
      <c r="J1556">
        <v>3</v>
      </c>
      <c r="K1556" t="s">
        <v>59</v>
      </c>
      <c r="L1556" s="4">
        <v>43615</v>
      </c>
      <c r="M1556" s="4">
        <v>43830</v>
      </c>
      <c r="N1556">
        <v>2</v>
      </c>
      <c r="O1556" t="s">
        <v>211</v>
      </c>
      <c r="P1556" t="s">
        <v>373</v>
      </c>
      <c r="Q1556">
        <v>2</v>
      </c>
      <c r="R1556" t="s">
        <v>910</v>
      </c>
      <c r="S1556" t="s">
        <v>1445</v>
      </c>
      <c r="T1556" t="s">
        <v>1959</v>
      </c>
      <c r="U1556" t="s">
        <v>71</v>
      </c>
      <c r="V1556" t="s">
        <v>2036</v>
      </c>
      <c r="W1556">
        <v>169.94</v>
      </c>
      <c r="X1556">
        <v>34.979999999999997</v>
      </c>
      <c r="Y1556">
        <v>2</v>
      </c>
      <c r="Z1556" t="s">
        <v>2126</v>
      </c>
      <c r="AA1556" t="s">
        <v>2401</v>
      </c>
      <c r="AF1556" s="4"/>
      <c r="AG1556" s="4"/>
      <c r="AH1556" t="s">
        <v>86</v>
      </c>
      <c r="AI1556" t="s">
        <v>248</v>
      </c>
      <c r="AJ1556" t="s">
        <v>454</v>
      </c>
      <c r="AK1556" t="s">
        <v>1017</v>
      </c>
      <c r="AL1556" t="s">
        <v>1547</v>
      </c>
      <c r="AM1556" t="s">
        <v>69</v>
      </c>
      <c r="AN1556" t="s">
        <v>1577</v>
      </c>
      <c r="AO1556" t="s">
        <v>547</v>
      </c>
      <c r="AP1556" t="s">
        <v>2354</v>
      </c>
    </row>
    <row r="1557" spans="1:42" x14ac:dyDescent="0.25">
      <c r="A1557">
        <v>1094</v>
      </c>
      <c r="B1557">
        <v>438</v>
      </c>
      <c r="C1557" s="4">
        <v>44366</v>
      </c>
      <c r="D1557">
        <v>3</v>
      </c>
      <c r="E1557" t="s">
        <v>34</v>
      </c>
      <c r="F1557" t="s">
        <v>45</v>
      </c>
      <c r="G1557" t="s">
        <v>56</v>
      </c>
      <c r="H1557" t="s">
        <v>58</v>
      </c>
      <c r="I1557" s="4">
        <v>43583</v>
      </c>
      <c r="J1557">
        <v>2</v>
      </c>
      <c r="L1557" s="4"/>
      <c r="M1557" s="4"/>
      <c r="N1557">
        <v>2</v>
      </c>
      <c r="O1557" t="s">
        <v>212</v>
      </c>
      <c r="P1557" t="s">
        <v>374</v>
      </c>
      <c r="Q1557">
        <v>2</v>
      </c>
      <c r="R1557" t="s">
        <v>911</v>
      </c>
      <c r="S1557" t="s">
        <v>1446</v>
      </c>
      <c r="T1557" t="s">
        <v>1960</v>
      </c>
      <c r="U1557" t="s">
        <v>180</v>
      </c>
      <c r="V1557" t="s">
        <v>2031</v>
      </c>
      <c r="W1557">
        <v>49.99</v>
      </c>
      <c r="X1557">
        <v>54.97</v>
      </c>
      <c r="Y1557">
        <v>2</v>
      </c>
      <c r="Z1557" t="s">
        <v>2306</v>
      </c>
      <c r="AA1557" t="s">
        <v>2612</v>
      </c>
      <c r="AF1557" s="4"/>
      <c r="AG1557" s="4"/>
      <c r="AH1557" t="s">
        <v>78</v>
      </c>
      <c r="AI1557" t="s">
        <v>240</v>
      </c>
      <c r="AJ1557" t="s">
        <v>610</v>
      </c>
      <c r="AK1557" t="s">
        <v>1162</v>
      </c>
      <c r="AL1557" t="s">
        <v>67</v>
      </c>
      <c r="AM1557" t="s">
        <v>80</v>
      </c>
      <c r="AN1557" t="s">
        <v>1548</v>
      </c>
      <c r="AO1557" t="s">
        <v>393</v>
      </c>
      <c r="AP1557" t="s">
        <v>2345</v>
      </c>
    </row>
    <row r="1558" spans="1:42" x14ac:dyDescent="0.25">
      <c r="A1558">
        <v>1094</v>
      </c>
      <c r="B1558">
        <v>438</v>
      </c>
      <c r="C1558" s="4">
        <v>44366</v>
      </c>
      <c r="D1558">
        <v>3</v>
      </c>
      <c r="E1558" t="s">
        <v>34</v>
      </c>
      <c r="F1558" t="s">
        <v>45</v>
      </c>
      <c r="G1558" t="s">
        <v>56</v>
      </c>
      <c r="H1558" t="s">
        <v>58</v>
      </c>
      <c r="I1558" s="4">
        <v>43583</v>
      </c>
      <c r="J1558">
        <v>2</v>
      </c>
      <c r="L1558" s="4"/>
      <c r="M1558" s="4"/>
      <c r="N1558">
        <v>2</v>
      </c>
      <c r="O1558" t="s">
        <v>212</v>
      </c>
      <c r="P1558" t="s">
        <v>374</v>
      </c>
      <c r="Q1558">
        <v>2</v>
      </c>
      <c r="R1558" t="s">
        <v>911</v>
      </c>
      <c r="S1558" t="s">
        <v>1446</v>
      </c>
      <c r="T1558" t="s">
        <v>1960</v>
      </c>
      <c r="U1558" t="s">
        <v>180</v>
      </c>
      <c r="V1558" t="s">
        <v>2031</v>
      </c>
      <c r="W1558">
        <v>49.99</v>
      </c>
      <c r="X1558">
        <v>54.97</v>
      </c>
      <c r="Y1558">
        <v>2</v>
      </c>
      <c r="Z1558" t="s">
        <v>2306</v>
      </c>
      <c r="AA1558" t="s">
        <v>2612</v>
      </c>
      <c r="AF1558" s="4"/>
      <c r="AG1558" s="4"/>
      <c r="AH1558" t="s">
        <v>86</v>
      </c>
      <c r="AI1558" t="s">
        <v>248</v>
      </c>
      <c r="AJ1558" t="s">
        <v>441</v>
      </c>
      <c r="AK1558" t="s">
        <v>2640</v>
      </c>
      <c r="AL1558" t="s">
        <v>1535</v>
      </c>
      <c r="AM1558" t="s">
        <v>69</v>
      </c>
      <c r="AN1558" t="s">
        <v>1577</v>
      </c>
      <c r="AO1558" t="s">
        <v>530</v>
      </c>
      <c r="AP1558" t="s">
        <v>2367</v>
      </c>
    </row>
    <row r="1559" spans="1:42" x14ac:dyDescent="0.25">
      <c r="A1559">
        <v>1094</v>
      </c>
      <c r="B1559">
        <v>438</v>
      </c>
      <c r="C1559" s="4">
        <v>44366</v>
      </c>
      <c r="D1559">
        <v>3</v>
      </c>
      <c r="E1559" t="s">
        <v>34</v>
      </c>
      <c r="F1559" t="s">
        <v>45</v>
      </c>
      <c r="G1559" t="s">
        <v>56</v>
      </c>
      <c r="H1559" t="s">
        <v>58</v>
      </c>
      <c r="I1559" s="4">
        <v>43583</v>
      </c>
      <c r="J1559">
        <v>2</v>
      </c>
      <c r="L1559" s="4"/>
      <c r="M1559" s="4"/>
      <c r="N1559">
        <v>2</v>
      </c>
      <c r="O1559" t="s">
        <v>212</v>
      </c>
      <c r="P1559" t="s">
        <v>374</v>
      </c>
      <c r="Q1559">
        <v>2</v>
      </c>
      <c r="R1559" t="s">
        <v>911</v>
      </c>
      <c r="S1559" t="s">
        <v>1446</v>
      </c>
      <c r="T1559" t="s">
        <v>1960</v>
      </c>
      <c r="U1559" t="s">
        <v>180</v>
      </c>
      <c r="V1559" t="s">
        <v>2031</v>
      </c>
      <c r="W1559">
        <v>49.99</v>
      </c>
      <c r="X1559">
        <v>54.97</v>
      </c>
      <c r="Y1559">
        <v>2</v>
      </c>
      <c r="Z1559" t="s">
        <v>2306</v>
      </c>
      <c r="AA1559" t="s">
        <v>2612</v>
      </c>
      <c r="AF1559" s="4"/>
      <c r="AG1559" s="4"/>
      <c r="AK1559" t="s">
        <v>2641</v>
      </c>
    </row>
    <row r="1560" spans="1:42" x14ac:dyDescent="0.25">
      <c r="A1560">
        <v>1095</v>
      </c>
      <c r="B1560">
        <v>443</v>
      </c>
      <c r="C1560" s="4">
        <v>44366</v>
      </c>
      <c r="D1560">
        <v>11</v>
      </c>
      <c r="E1560" t="s">
        <v>37</v>
      </c>
      <c r="F1560" t="s">
        <v>48</v>
      </c>
      <c r="G1560" t="s">
        <v>55</v>
      </c>
      <c r="H1560" t="s">
        <v>58</v>
      </c>
      <c r="I1560" s="4">
        <v>44188</v>
      </c>
      <c r="J1560">
        <v>11</v>
      </c>
      <c r="K1560" t="s">
        <v>60</v>
      </c>
      <c r="L1560" s="4">
        <v>44148</v>
      </c>
      <c r="M1560" s="4">
        <v>44265</v>
      </c>
      <c r="N1560">
        <v>1</v>
      </c>
      <c r="O1560" t="s">
        <v>80</v>
      </c>
      <c r="P1560" t="s">
        <v>242</v>
      </c>
      <c r="Q1560">
        <v>1</v>
      </c>
      <c r="R1560" t="s">
        <v>912</v>
      </c>
      <c r="S1560" t="s">
        <v>984</v>
      </c>
      <c r="T1560" t="s">
        <v>1961</v>
      </c>
      <c r="U1560" t="s">
        <v>69</v>
      </c>
      <c r="V1560" t="s">
        <v>1548</v>
      </c>
      <c r="W1560">
        <v>17.989999999999998</v>
      </c>
      <c r="X1560">
        <v>14.99</v>
      </c>
      <c r="Y1560">
        <v>1</v>
      </c>
      <c r="Z1560" t="s">
        <v>69</v>
      </c>
      <c r="AA1560" t="s">
        <v>2360</v>
      </c>
      <c r="AF1560" s="4"/>
      <c r="AG1560" s="4"/>
      <c r="AH1560" t="s">
        <v>80</v>
      </c>
      <c r="AI1560" t="s">
        <v>242</v>
      </c>
      <c r="AJ1560" t="s">
        <v>912</v>
      </c>
      <c r="AK1560" t="s">
        <v>984</v>
      </c>
      <c r="AL1560" t="s">
        <v>1961</v>
      </c>
      <c r="AM1560" t="s">
        <v>69</v>
      </c>
      <c r="AN1560" t="s">
        <v>1548</v>
      </c>
      <c r="AO1560" t="s">
        <v>69</v>
      </c>
      <c r="AP1560" t="s">
        <v>2360</v>
      </c>
    </row>
    <row r="1561" spans="1:42" x14ac:dyDescent="0.25">
      <c r="A1561">
        <v>1096</v>
      </c>
      <c r="B1561">
        <v>31</v>
      </c>
      <c r="C1561" s="4">
        <v>44367</v>
      </c>
      <c r="D1561">
        <v>11</v>
      </c>
      <c r="E1561" t="s">
        <v>37</v>
      </c>
      <c r="F1561" t="s">
        <v>48</v>
      </c>
      <c r="G1561" t="s">
        <v>56</v>
      </c>
      <c r="H1561" t="s">
        <v>57</v>
      </c>
      <c r="I1561" s="4">
        <v>44053</v>
      </c>
      <c r="J1561">
        <v>9</v>
      </c>
      <c r="K1561" t="s">
        <v>59</v>
      </c>
      <c r="L1561" s="4">
        <v>43952</v>
      </c>
      <c r="M1561" s="4">
        <v>44075</v>
      </c>
      <c r="N1561">
        <v>3</v>
      </c>
      <c r="O1561" t="s">
        <v>213</v>
      </c>
      <c r="P1561" t="s">
        <v>375</v>
      </c>
      <c r="Q1561">
        <v>3</v>
      </c>
      <c r="R1561" t="s">
        <v>913</v>
      </c>
      <c r="S1561" t="s">
        <v>1447</v>
      </c>
      <c r="T1561" t="s">
        <v>1962</v>
      </c>
      <c r="U1561" t="s">
        <v>2025</v>
      </c>
      <c r="V1561" t="s">
        <v>2041</v>
      </c>
      <c r="W1561">
        <v>1088.68</v>
      </c>
      <c r="X1561">
        <v>119.92</v>
      </c>
      <c r="Y1561">
        <v>3</v>
      </c>
      <c r="Z1561" t="s">
        <v>2307</v>
      </c>
      <c r="AA1561" t="s">
        <v>2613</v>
      </c>
      <c r="AF1561" s="4"/>
      <c r="AG1561" s="4"/>
      <c r="AH1561" t="s">
        <v>84</v>
      </c>
      <c r="AI1561" t="s">
        <v>246</v>
      </c>
      <c r="AJ1561" t="s">
        <v>410</v>
      </c>
      <c r="AK1561" t="s">
        <v>972</v>
      </c>
      <c r="AL1561" t="s">
        <v>1505</v>
      </c>
      <c r="AM1561" t="s">
        <v>67</v>
      </c>
      <c r="AN1561" t="s">
        <v>1548</v>
      </c>
      <c r="AO1561" t="s">
        <v>645</v>
      </c>
      <c r="AP1561" t="s">
        <v>2347</v>
      </c>
    </row>
    <row r="1562" spans="1:42" x14ac:dyDescent="0.25">
      <c r="A1562">
        <v>1096</v>
      </c>
      <c r="B1562">
        <v>31</v>
      </c>
      <c r="C1562" s="4">
        <v>44367</v>
      </c>
      <c r="D1562">
        <v>11</v>
      </c>
      <c r="E1562" t="s">
        <v>37</v>
      </c>
      <c r="F1562" t="s">
        <v>48</v>
      </c>
      <c r="G1562" t="s">
        <v>56</v>
      </c>
      <c r="H1562" t="s">
        <v>57</v>
      </c>
      <c r="I1562" s="4">
        <v>44053</v>
      </c>
      <c r="J1562">
        <v>9</v>
      </c>
      <c r="K1562" t="s">
        <v>59</v>
      </c>
      <c r="L1562" s="4">
        <v>43952</v>
      </c>
      <c r="M1562" s="4">
        <v>44075</v>
      </c>
      <c r="N1562">
        <v>3</v>
      </c>
      <c r="O1562" t="s">
        <v>213</v>
      </c>
      <c r="P1562" t="s">
        <v>375</v>
      </c>
      <c r="Q1562">
        <v>3</v>
      </c>
      <c r="R1562" t="s">
        <v>913</v>
      </c>
      <c r="S1562" t="s">
        <v>1447</v>
      </c>
      <c r="T1562" t="s">
        <v>1962</v>
      </c>
      <c r="U1562" t="s">
        <v>2025</v>
      </c>
      <c r="V1562" t="s">
        <v>2041</v>
      </c>
      <c r="W1562">
        <v>1088.68</v>
      </c>
      <c r="X1562">
        <v>119.92</v>
      </c>
      <c r="Y1562">
        <v>3</v>
      </c>
      <c r="Z1562" t="s">
        <v>2307</v>
      </c>
      <c r="AA1562" t="s">
        <v>2613</v>
      </c>
      <c r="AF1562" s="4"/>
      <c r="AG1562" s="4"/>
      <c r="AH1562" t="s">
        <v>80</v>
      </c>
      <c r="AI1562" t="s">
        <v>242</v>
      </c>
      <c r="AJ1562" t="s">
        <v>649</v>
      </c>
      <c r="AK1562" t="s">
        <v>1193</v>
      </c>
      <c r="AL1562" t="s">
        <v>1717</v>
      </c>
      <c r="AM1562" t="s">
        <v>67</v>
      </c>
      <c r="AN1562" t="s">
        <v>1548</v>
      </c>
      <c r="AO1562" t="s">
        <v>70</v>
      </c>
      <c r="AP1562" t="s">
        <v>2341</v>
      </c>
    </row>
    <row r="1563" spans="1:42" x14ac:dyDescent="0.25">
      <c r="A1563">
        <v>1096</v>
      </c>
      <c r="B1563">
        <v>31</v>
      </c>
      <c r="C1563" s="4">
        <v>44367</v>
      </c>
      <c r="D1563">
        <v>11</v>
      </c>
      <c r="E1563" t="s">
        <v>37</v>
      </c>
      <c r="F1563" t="s">
        <v>48</v>
      </c>
      <c r="G1563" t="s">
        <v>56</v>
      </c>
      <c r="H1563" t="s">
        <v>57</v>
      </c>
      <c r="I1563" s="4">
        <v>44053</v>
      </c>
      <c r="J1563">
        <v>9</v>
      </c>
      <c r="K1563" t="s">
        <v>59</v>
      </c>
      <c r="L1563" s="4">
        <v>43952</v>
      </c>
      <c r="M1563" s="4">
        <v>44075</v>
      </c>
      <c r="N1563">
        <v>3</v>
      </c>
      <c r="O1563" t="s">
        <v>213</v>
      </c>
      <c r="P1563" t="s">
        <v>375</v>
      </c>
      <c r="Q1563">
        <v>3</v>
      </c>
      <c r="R1563" t="s">
        <v>913</v>
      </c>
      <c r="S1563" t="s">
        <v>1447</v>
      </c>
      <c r="T1563" t="s">
        <v>1962</v>
      </c>
      <c r="U1563" t="s">
        <v>2025</v>
      </c>
      <c r="V1563" t="s">
        <v>2041</v>
      </c>
      <c r="W1563">
        <v>1088.68</v>
      </c>
      <c r="X1563">
        <v>119.92</v>
      </c>
      <c r="Y1563">
        <v>3</v>
      </c>
      <c r="Z1563" t="s">
        <v>2307</v>
      </c>
      <c r="AA1563" t="s">
        <v>2613</v>
      </c>
      <c r="AF1563" s="4"/>
      <c r="AG1563" s="4"/>
      <c r="AH1563" t="s">
        <v>67</v>
      </c>
      <c r="AI1563" t="s">
        <v>229</v>
      </c>
      <c r="AJ1563" t="s">
        <v>439</v>
      </c>
      <c r="AK1563" t="s">
        <v>1001</v>
      </c>
      <c r="AL1563" t="s">
        <v>1533</v>
      </c>
      <c r="AM1563" t="s">
        <v>80</v>
      </c>
      <c r="AN1563" t="s">
        <v>1548</v>
      </c>
      <c r="AO1563" t="s">
        <v>84</v>
      </c>
      <c r="AP1563" t="s">
        <v>2366</v>
      </c>
    </row>
    <row r="1564" spans="1:42" x14ac:dyDescent="0.25">
      <c r="A1564">
        <v>1097</v>
      </c>
      <c r="B1564">
        <v>167</v>
      </c>
      <c r="C1564" s="4">
        <v>44367</v>
      </c>
      <c r="D1564">
        <v>5</v>
      </c>
      <c r="E1564" t="s">
        <v>36</v>
      </c>
      <c r="F1564" t="s">
        <v>47</v>
      </c>
      <c r="G1564" t="s">
        <v>55</v>
      </c>
      <c r="H1564" t="s">
        <v>58</v>
      </c>
      <c r="I1564" s="4">
        <v>43899</v>
      </c>
      <c r="J1564">
        <v>5</v>
      </c>
      <c r="K1564" t="s">
        <v>60</v>
      </c>
      <c r="L1564" s="4">
        <v>43831</v>
      </c>
      <c r="M1564" s="4">
        <v>43921</v>
      </c>
      <c r="N1564">
        <v>2</v>
      </c>
      <c r="O1564" t="s">
        <v>214</v>
      </c>
      <c r="P1564" t="s">
        <v>376</v>
      </c>
      <c r="Q1564">
        <v>2</v>
      </c>
      <c r="R1564" t="s">
        <v>914</v>
      </c>
      <c r="S1564" t="s">
        <v>1448</v>
      </c>
      <c r="T1564" t="s">
        <v>1963</v>
      </c>
      <c r="U1564" t="s">
        <v>85</v>
      </c>
      <c r="V1564" t="s">
        <v>1869</v>
      </c>
      <c r="W1564">
        <v>111.98</v>
      </c>
      <c r="X1564">
        <v>44.97</v>
      </c>
      <c r="Y1564">
        <v>2</v>
      </c>
      <c r="Z1564" t="s">
        <v>2308</v>
      </c>
      <c r="AA1564" t="s">
        <v>2614</v>
      </c>
      <c r="AF1564" s="4"/>
      <c r="AG1564" s="4"/>
      <c r="AH1564" t="s">
        <v>79</v>
      </c>
      <c r="AI1564" t="s">
        <v>241</v>
      </c>
      <c r="AJ1564" t="s">
        <v>595</v>
      </c>
      <c r="AK1564" t="s">
        <v>1045</v>
      </c>
      <c r="AL1564" t="s">
        <v>578</v>
      </c>
      <c r="AM1564" t="s">
        <v>69</v>
      </c>
      <c r="AN1564" t="s">
        <v>1548</v>
      </c>
      <c r="AO1564" t="s">
        <v>455</v>
      </c>
      <c r="AP1564" t="s">
        <v>2340</v>
      </c>
    </row>
    <row r="1565" spans="1:42" x14ac:dyDescent="0.25">
      <c r="A1565">
        <v>1097</v>
      </c>
      <c r="B1565">
        <v>167</v>
      </c>
      <c r="C1565" s="4">
        <v>44367</v>
      </c>
      <c r="D1565">
        <v>5</v>
      </c>
      <c r="E1565" t="s">
        <v>36</v>
      </c>
      <c r="F1565" t="s">
        <v>47</v>
      </c>
      <c r="G1565" t="s">
        <v>55</v>
      </c>
      <c r="H1565" t="s">
        <v>58</v>
      </c>
      <c r="I1565" s="4">
        <v>43899</v>
      </c>
      <c r="J1565">
        <v>5</v>
      </c>
      <c r="K1565" t="s">
        <v>60</v>
      </c>
      <c r="L1565" s="4">
        <v>43831</v>
      </c>
      <c r="M1565" s="4">
        <v>43921</v>
      </c>
      <c r="N1565">
        <v>2</v>
      </c>
      <c r="O1565" t="s">
        <v>214</v>
      </c>
      <c r="P1565" t="s">
        <v>376</v>
      </c>
      <c r="Q1565">
        <v>2</v>
      </c>
      <c r="R1565" t="s">
        <v>914</v>
      </c>
      <c r="S1565" t="s">
        <v>1448</v>
      </c>
      <c r="T1565" t="s">
        <v>1963</v>
      </c>
      <c r="U1565" t="s">
        <v>85</v>
      </c>
      <c r="V1565" t="s">
        <v>1869</v>
      </c>
      <c r="W1565">
        <v>111.98</v>
      </c>
      <c r="X1565">
        <v>44.97</v>
      </c>
      <c r="Y1565">
        <v>2</v>
      </c>
      <c r="Z1565" t="s">
        <v>2308</v>
      </c>
      <c r="AA1565" t="s">
        <v>2614</v>
      </c>
      <c r="AF1565" s="4"/>
      <c r="AG1565" s="4"/>
      <c r="AH1565" t="s">
        <v>78</v>
      </c>
      <c r="AI1565" t="s">
        <v>240</v>
      </c>
      <c r="AJ1565" t="s">
        <v>871</v>
      </c>
      <c r="AK1565" t="s">
        <v>1408</v>
      </c>
      <c r="AL1565" t="s">
        <v>1923</v>
      </c>
      <c r="AM1565" t="s">
        <v>80</v>
      </c>
      <c r="AN1565" t="s">
        <v>1548</v>
      </c>
      <c r="AO1565" t="s">
        <v>393</v>
      </c>
      <c r="AP1565" t="s">
        <v>2345</v>
      </c>
    </row>
    <row r="1566" spans="1:42" x14ac:dyDescent="0.25">
      <c r="A1566">
        <v>1098</v>
      </c>
      <c r="B1566">
        <v>351</v>
      </c>
      <c r="C1566" s="4">
        <v>44367</v>
      </c>
      <c r="D1566">
        <v>9</v>
      </c>
      <c r="E1566" t="s">
        <v>41</v>
      </c>
      <c r="F1566" t="s">
        <v>52</v>
      </c>
      <c r="G1566" t="s">
        <v>56</v>
      </c>
      <c r="H1566" t="s">
        <v>57</v>
      </c>
      <c r="I1566" s="4">
        <v>43808</v>
      </c>
      <c r="J1566">
        <v>3</v>
      </c>
      <c r="K1566" t="s">
        <v>59</v>
      </c>
      <c r="L1566" s="4">
        <v>43615</v>
      </c>
      <c r="M1566" s="4">
        <v>43830</v>
      </c>
      <c r="N1566">
        <v>2</v>
      </c>
      <c r="O1566" t="s">
        <v>136</v>
      </c>
      <c r="P1566" t="s">
        <v>298</v>
      </c>
      <c r="Q1566">
        <v>2</v>
      </c>
      <c r="R1566" t="s">
        <v>915</v>
      </c>
      <c r="S1566" t="s">
        <v>1449</v>
      </c>
      <c r="T1566" t="s">
        <v>1964</v>
      </c>
      <c r="U1566" t="s">
        <v>85</v>
      </c>
      <c r="V1566" t="s">
        <v>1869</v>
      </c>
      <c r="W1566">
        <v>600.89</v>
      </c>
      <c r="X1566">
        <v>44.97</v>
      </c>
      <c r="Y1566">
        <v>2</v>
      </c>
      <c r="Z1566" t="s">
        <v>2309</v>
      </c>
      <c r="AA1566" t="s">
        <v>2615</v>
      </c>
      <c r="AF1566" s="4"/>
      <c r="AG1566" s="4"/>
      <c r="AH1566" t="s">
        <v>67</v>
      </c>
      <c r="AI1566" t="s">
        <v>229</v>
      </c>
      <c r="AJ1566" t="s">
        <v>847</v>
      </c>
      <c r="AK1566" t="s">
        <v>1384</v>
      </c>
      <c r="AL1566" t="s">
        <v>1900</v>
      </c>
      <c r="AM1566" t="s">
        <v>69</v>
      </c>
      <c r="AN1566" t="s">
        <v>1548</v>
      </c>
      <c r="AO1566" t="s">
        <v>872</v>
      </c>
      <c r="AP1566" t="s">
        <v>2388</v>
      </c>
    </row>
    <row r="1567" spans="1:42" x14ac:dyDescent="0.25">
      <c r="A1567">
        <v>1098</v>
      </c>
      <c r="B1567">
        <v>351</v>
      </c>
      <c r="C1567" s="4">
        <v>44367</v>
      </c>
      <c r="D1567">
        <v>9</v>
      </c>
      <c r="E1567" t="s">
        <v>41</v>
      </c>
      <c r="F1567" t="s">
        <v>52</v>
      </c>
      <c r="G1567" t="s">
        <v>56</v>
      </c>
      <c r="H1567" t="s">
        <v>57</v>
      </c>
      <c r="I1567" s="4">
        <v>43808</v>
      </c>
      <c r="J1567">
        <v>3</v>
      </c>
      <c r="K1567" t="s">
        <v>59</v>
      </c>
      <c r="L1567" s="4">
        <v>43615</v>
      </c>
      <c r="M1567" s="4">
        <v>43830</v>
      </c>
      <c r="N1567">
        <v>2</v>
      </c>
      <c r="O1567" t="s">
        <v>136</v>
      </c>
      <c r="P1567" t="s">
        <v>298</v>
      </c>
      <c r="Q1567">
        <v>2</v>
      </c>
      <c r="R1567" t="s">
        <v>915</v>
      </c>
      <c r="S1567" t="s">
        <v>1449</v>
      </c>
      <c r="T1567" t="s">
        <v>1964</v>
      </c>
      <c r="U1567" t="s">
        <v>85</v>
      </c>
      <c r="V1567" t="s">
        <v>1869</v>
      </c>
      <c r="W1567">
        <v>600.89</v>
      </c>
      <c r="X1567">
        <v>44.97</v>
      </c>
      <c r="Y1567">
        <v>2</v>
      </c>
      <c r="Z1567" t="s">
        <v>2309</v>
      </c>
      <c r="AA1567" t="s">
        <v>2615</v>
      </c>
      <c r="AF1567" s="4"/>
      <c r="AG1567" s="4"/>
      <c r="AH1567" t="s">
        <v>84</v>
      </c>
      <c r="AI1567" t="s">
        <v>246</v>
      </c>
      <c r="AJ1567" t="s">
        <v>410</v>
      </c>
      <c r="AK1567" t="s">
        <v>972</v>
      </c>
      <c r="AL1567" t="s">
        <v>1505</v>
      </c>
      <c r="AM1567" t="s">
        <v>80</v>
      </c>
      <c r="AN1567" t="s">
        <v>1548</v>
      </c>
      <c r="AO1567" t="s">
        <v>645</v>
      </c>
      <c r="AP1567" t="s">
        <v>2347</v>
      </c>
    </row>
    <row r="1568" spans="1:42" x14ac:dyDescent="0.25">
      <c r="A1568">
        <v>1099</v>
      </c>
      <c r="B1568">
        <v>457</v>
      </c>
      <c r="C1568" s="4">
        <v>44367</v>
      </c>
      <c r="D1568">
        <v>5</v>
      </c>
      <c r="E1568" t="s">
        <v>36</v>
      </c>
      <c r="F1568" t="s">
        <v>47</v>
      </c>
      <c r="G1568" t="s">
        <v>56</v>
      </c>
      <c r="H1568" t="s">
        <v>57</v>
      </c>
      <c r="I1568" s="4">
        <v>43945</v>
      </c>
      <c r="J1568">
        <v>7</v>
      </c>
      <c r="K1568" t="s">
        <v>61</v>
      </c>
      <c r="L1568" s="4">
        <v>43915</v>
      </c>
      <c r="M1568" s="4">
        <v>44012</v>
      </c>
      <c r="N1568">
        <v>2</v>
      </c>
      <c r="O1568" t="s">
        <v>215</v>
      </c>
      <c r="P1568" t="s">
        <v>377</v>
      </c>
      <c r="Q1568">
        <v>3</v>
      </c>
      <c r="R1568" t="s">
        <v>916</v>
      </c>
      <c r="S1568" t="s">
        <v>1450</v>
      </c>
      <c r="T1568" t="s">
        <v>1965</v>
      </c>
      <c r="U1568" t="s">
        <v>2026</v>
      </c>
      <c r="V1568" t="s">
        <v>2074</v>
      </c>
      <c r="W1568">
        <v>1071.83</v>
      </c>
      <c r="X1568">
        <v>114.93</v>
      </c>
      <c r="Y1568">
        <v>3</v>
      </c>
      <c r="Z1568" t="s">
        <v>2310</v>
      </c>
      <c r="AA1568" t="s">
        <v>2616</v>
      </c>
      <c r="AF1568" s="4"/>
      <c r="AG1568" s="4"/>
      <c r="AH1568" t="s">
        <v>65</v>
      </c>
      <c r="AI1568" t="s">
        <v>227</v>
      </c>
      <c r="AJ1568" t="s">
        <v>545</v>
      </c>
      <c r="AK1568" t="s">
        <v>1106</v>
      </c>
      <c r="AL1568" t="s">
        <v>1632</v>
      </c>
      <c r="AM1568" t="s">
        <v>80</v>
      </c>
      <c r="AN1568" t="s">
        <v>1517</v>
      </c>
      <c r="AO1568" t="s">
        <v>431</v>
      </c>
      <c r="AP1568" t="s">
        <v>2326</v>
      </c>
    </row>
    <row r="1569" spans="1:42" x14ac:dyDescent="0.25">
      <c r="A1569">
        <v>1099</v>
      </c>
      <c r="B1569">
        <v>457</v>
      </c>
      <c r="C1569" s="4">
        <v>44367</v>
      </c>
      <c r="D1569">
        <v>5</v>
      </c>
      <c r="E1569" t="s">
        <v>36</v>
      </c>
      <c r="F1569" t="s">
        <v>47</v>
      </c>
      <c r="G1569" t="s">
        <v>56</v>
      </c>
      <c r="H1569" t="s">
        <v>57</v>
      </c>
      <c r="I1569" s="4">
        <v>43945</v>
      </c>
      <c r="J1569">
        <v>7</v>
      </c>
      <c r="K1569" t="s">
        <v>61</v>
      </c>
      <c r="L1569" s="4">
        <v>43915</v>
      </c>
      <c r="M1569" s="4">
        <v>44012</v>
      </c>
      <c r="N1569">
        <v>2</v>
      </c>
      <c r="O1569" t="s">
        <v>215</v>
      </c>
      <c r="P1569" t="s">
        <v>377</v>
      </c>
      <c r="Q1569">
        <v>3</v>
      </c>
      <c r="R1569" t="s">
        <v>916</v>
      </c>
      <c r="S1569" t="s">
        <v>1450</v>
      </c>
      <c r="T1569" t="s">
        <v>1965</v>
      </c>
      <c r="U1569" t="s">
        <v>2026</v>
      </c>
      <c r="V1569" t="s">
        <v>2074</v>
      </c>
      <c r="W1569">
        <v>1071.83</v>
      </c>
      <c r="X1569">
        <v>114.93</v>
      </c>
      <c r="Y1569">
        <v>3</v>
      </c>
      <c r="Z1569" t="s">
        <v>2310</v>
      </c>
      <c r="AA1569" t="s">
        <v>2616</v>
      </c>
      <c r="AF1569" s="4"/>
      <c r="AG1569" s="4"/>
      <c r="AH1569" t="s">
        <v>79</v>
      </c>
      <c r="AI1569" t="s">
        <v>241</v>
      </c>
      <c r="AJ1569" t="s">
        <v>566</v>
      </c>
      <c r="AK1569" t="s">
        <v>1067</v>
      </c>
      <c r="AL1569" t="s">
        <v>1649</v>
      </c>
      <c r="AM1569" t="s">
        <v>80</v>
      </c>
      <c r="AN1569" t="s">
        <v>1548</v>
      </c>
      <c r="AO1569" t="s">
        <v>65</v>
      </c>
      <c r="AP1569" t="s">
        <v>2343</v>
      </c>
    </row>
    <row r="1570" spans="1:42" x14ac:dyDescent="0.25">
      <c r="A1570">
        <v>1099</v>
      </c>
      <c r="B1570">
        <v>457</v>
      </c>
      <c r="C1570" s="4">
        <v>44367</v>
      </c>
      <c r="D1570">
        <v>5</v>
      </c>
      <c r="E1570" t="s">
        <v>36</v>
      </c>
      <c r="F1570" t="s">
        <v>47</v>
      </c>
      <c r="G1570" t="s">
        <v>56</v>
      </c>
      <c r="H1570" t="s">
        <v>57</v>
      </c>
      <c r="I1570" s="4">
        <v>43945</v>
      </c>
      <c r="J1570">
        <v>7</v>
      </c>
      <c r="K1570" t="s">
        <v>61</v>
      </c>
      <c r="L1570" s="4">
        <v>43915</v>
      </c>
      <c r="M1570" s="4">
        <v>44012</v>
      </c>
      <c r="N1570">
        <v>2</v>
      </c>
      <c r="O1570" t="s">
        <v>215</v>
      </c>
      <c r="P1570" t="s">
        <v>377</v>
      </c>
      <c r="Q1570">
        <v>3</v>
      </c>
      <c r="R1570" t="s">
        <v>916</v>
      </c>
      <c r="S1570" t="s">
        <v>1450</v>
      </c>
      <c r="T1570" t="s">
        <v>1965</v>
      </c>
      <c r="U1570" t="s">
        <v>2026</v>
      </c>
      <c r="V1570" t="s">
        <v>2074</v>
      </c>
      <c r="W1570">
        <v>1071.83</v>
      </c>
      <c r="X1570">
        <v>114.93</v>
      </c>
      <c r="Y1570">
        <v>3</v>
      </c>
      <c r="Z1570" t="s">
        <v>2310</v>
      </c>
      <c r="AA1570" t="s">
        <v>2616</v>
      </c>
      <c r="AF1570" s="4"/>
      <c r="AG1570" s="4"/>
      <c r="AH1570" t="s">
        <v>79</v>
      </c>
      <c r="AI1570" t="s">
        <v>241</v>
      </c>
      <c r="AJ1570" t="s">
        <v>629</v>
      </c>
      <c r="AK1570" t="s">
        <v>965</v>
      </c>
      <c r="AL1570" t="s">
        <v>1703</v>
      </c>
      <c r="AM1570" t="s">
        <v>67</v>
      </c>
      <c r="AN1570" t="s">
        <v>1548</v>
      </c>
      <c r="AO1570" t="s">
        <v>86</v>
      </c>
      <c r="AP1570" t="s">
        <v>2350</v>
      </c>
    </row>
    <row r="1571" spans="1:42" x14ac:dyDescent="0.25">
      <c r="A1571">
        <v>1100</v>
      </c>
      <c r="B1571">
        <v>459</v>
      </c>
      <c r="C1571" s="4">
        <v>44367</v>
      </c>
      <c r="D1571">
        <v>3</v>
      </c>
      <c r="E1571" t="s">
        <v>34</v>
      </c>
      <c r="F1571" t="s">
        <v>45</v>
      </c>
      <c r="G1571" t="s">
        <v>55</v>
      </c>
      <c r="H1571" t="s">
        <v>58</v>
      </c>
      <c r="I1571" s="4">
        <v>43645</v>
      </c>
      <c r="J1571">
        <v>2</v>
      </c>
      <c r="K1571" t="s">
        <v>60</v>
      </c>
      <c r="L1571" s="4">
        <v>43615</v>
      </c>
      <c r="M1571" s="4">
        <v>43830</v>
      </c>
      <c r="N1571">
        <v>1</v>
      </c>
      <c r="O1571" t="s">
        <v>69</v>
      </c>
      <c r="P1571" t="s">
        <v>231</v>
      </c>
      <c r="Q1571">
        <v>1</v>
      </c>
      <c r="R1571" t="s">
        <v>520</v>
      </c>
      <c r="S1571" t="s">
        <v>1084</v>
      </c>
      <c r="T1571" t="s">
        <v>1610</v>
      </c>
      <c r="U1571" t="s">
        <v>69</v>
      </c>
      <c r="V1571" t="s">
        <v>1577</v>
      </c>
      <c r="W1571">
        <v>12.99</v>
      </c>
      <c r="X1571">
        <v>24.99</v>
      </c>
      <c r="Y1571">
        <v>1</v>
      </c>
      <c r="Z1571" t="s">
        <v>69</v>
      </c>
      <c r="AA1571" t="s">
        <v>2360</v>
      </c>
      <c r="AF1571" s="4"/>
      <c r="AG1571" s="4"/>
      <c r="AH1571" t="s">
        <v>69</v>
      </c>
      <c r="AI1571" t="s">
        <v>231</v>
      </c>
      <c r="AJ1571" t="s">
        <v>520</v>
      </c>
      <c r="AK1571" t="s">
        <v>1084</v>
      </c>
      <c r="AL1571" t="s">
        <v>1610</v>
      </c>
      <c r="AM1571" t="s">
        <v>69</v>
      </c>
      <c r="AN1571" t="s">
        <v>1577</v>
      </c>
      <c r="AO1571" t="s">
        <v>69</v>
      </c>
      <c r="AP1571" t="s">
        <v>2360</v>
      </c>
    </row>
    <row r="1572" spans="1:42" x14ac:dyDescent="0.25">
      <c r="A1572">
        <v>1101</v>
      </c>
      <c r="B1572">
        <v>145</v>
      </c>
      <c r="C1572" s="4">
        <v>44368</v>
      </c>
      <c r="D1572">
        <v>6</v>
      </c>
      <c r="E1572" t="s">
        <v>33</v>
      </c>
      <c r="F1572" t="s">
        <v>44</v>
      </c>
      <c r="G1572" t="s">
        <v>55</v>
      </c>
      <c r="H1572" t="s">
        <v>57</v>
      </c>
      <c r="I1572" s="4">
        <v>44111</v>
      </c>
      <c r="J1572">
        <v>10</v>
      </c>
      <c r="K1572" t="s">
        <v>61</v>
      </c>
      <c r="L1572" s="4">
        <v>44055</v>
      </c>
      <c r="M1572" s="4">
        <v>44196</v>
      </c>
      <c r="N1572">
        <v>2</v>
      </c>
      <c r="O1572" t="s">
        <v>216</v>
      </c>
      <c r="P1572" t="s">
        <v>378</v>
      </c>
      <c r="Q1572">
        <v>2</v>
      </c>
      <c r="R1572" t="s">
        <v>917</v>
      </c>
      <c r="S1572" t="s">
        <v>1451</v>
      </c>
      <c r="T1572" t="s">
        <v>1966</v>
      </c>
      <c r="U1572" t="s">
        <v>83</v>
      </c>
      <c r="V1572" t="s">
        <v>2037</v>
      </c>
      <c r="W1572">
        <v>195.95</v>
      </c>
      <c r="X1572">
        <v>104.95</v>
      </c>
      <c r="Y1572">
        <v>2</v>
      </c>
      <c r="Z1572" t="s">
        <v>2311</v>
      </c>
      <c r="AA1572" t="s">
        <v>2617</v>
      </c>
      <c r="AF1572" s="4"/>
      <c r="AG1572" s="4"/>
      <c r="AH1572" t="s">
        <v>69</v>
      </c>
      <c r="AI1572" t="s">
        <v>231</v>
      </c>
      <c r="AJ1572" t="s">
        <v>720</v>
      </c>
      <c r="AK1572" t="s">
        <v>1262</v>
      </c>
      <c r="AL1572" t="s">
        <v>1780</v>
      </c>
      <c r="AM1572" t="s">
        <v>67</v>
      </c>
      <c r="AN1572" t="s">
        <v>1577</v>
      </c>
      <c r="AO1572" t="s">
        <v>67</v>
      </c>
      <c r="AP1572" t="s">
        <v>2373</v>
      </c>
    </row>
    <row r="1573" spans="1:42" x14ac:dyDescent="0.25">
      <c r="A1573">
        <v>1101</v>
      </c>
      <c r="B1573">
        <v>145</v>
      </c>
      <c r="C1573" s="4">
        <v>44368</v>
      </c>
      <c r="D1573">
        <v>6</v>
      </c>
      <c r="E1573" t="s">
        <v>33</v>
      </c>
      <c r="F1573" t="s">
        <v>44</v>
      </c>
      <c r="G1573" t="s">
        <v>55</v>
      </c>
      <c r="H1573" t="s">
        <v>57</v>
      </c>
      <c r="I1573" s="4">
        <v>44111</v>
      </c>
      <c r="J1573">
        <v>10</v>
      </c>
      <c r="K1573" t="s">
        <v>61</v>
      </c>
      <c r="L1573" s="4">
        <v>44055</v>
      </c>
      <c r="M1573" s="4">
        <v>44196</v>
      </c>
      <c r="N1573">
        <v>2</v>
      </c>
      <c r="O1573" t="s">
        <v>216</v>
      </c>
      <c r="P1573" t="s">
        <v>378</v>
      </c>
      <c r="Q1573">
        <v>2</v>
      </c>
      <c r="R1573" t="s">
        <v>917</v>
      </c>
      <c r="S1573" t="s">
        <v>1451</v>
      </c>
      <c r="T1573" t="s">
        <v>1966</v>
      </c>
      <c r="U1573" t="s">
        <v>83</v>
      </c>
      <c r="V1573" t="s">
        <v>2037</v>
      </c>
      <c r="W1573">
        <v>195.95</v>
      </c>
      <c r="X1573">
        <v>104.95</v>
      </c>
      <c r="Y1573">
        <v>2</v>
      </c>
      <c r="Z1573" t="s">
        <v>2311</v>
      </c>
      <c r="AA1573" t="s">
        <v>2617</v>
      </c>
      <c r="AF1573" s="4"/>
      <c r="AG1573" s="4"/>
      <c r="AH1573" t="s">
        <v>78</v>
      </c>
      <c r="AI1573" t="s">
        <v>240</v>
      </c>
      <c r="AJ1573" t="s">
        <v>79</v>
      </c>
      <c r="AK1573" t="s">
        <v>1080</v>
      </c>
      <c r="AL1573" t="s">
        <v>1606</v>
      </c>
      <c r="AM1573" t="s">
        <v>80</v>
      </c>
      <c r="AN1573" t="s">
        <v>1548</v>
      </c>
      <c r="AO1573" t="s">
        <v>393</v>
      </c>
      <c r="AP1573" t="s">
        <v>2345</v>
      </c>
    </row>
    <row r="1574" spans="1:42" x14ac:dyDescent="0.25">
      <c r="A1574">
        <v>1102</v>
      </c>
      <c r="B1574">
        <v>391</v>
      </c>
      <c r="C1574" s="4">
        <v>44368</v>
      </c>
      <c r="D1574">
        <v>4</v>
      </c>
      <c r="E1574" t="s">
        <v>40</v>
      </c>
      <c r="F1574" t="s">
        <v>51</v>
      </c>
      <c r="G1574" t="s">
        <v>55</v>
      </c>
      <c r="H1574" t="s">
        <v>58</v>
      </c>
      <c r="I1574" s="4">
        <v>43689</v>
      </c>
      <c r="J1574">
        <v>2</v>
      </c>
      <c r="K1574" t="s">
        <v>60</v>
      </c>
      <c r="L1574" s="4">
        <v>43615</v>
      </c>
      <c r="M1574" s="4">
        <v>43830</v>
      </c>
      <c r="N1574">
        <v>1</v>
      </c>
      <c r="O1574" t="s">
        <v>67</v>
      </c>
      <c r="P1574" t="s">
        <v>229</v>
      </c>
      <c r="Q1574">
        <v>1</v>
      </c>
      <c r="R1574" t="s">
        <v>626</v>
      </c>
      <c r="S1574" t="s">
        <v>1176</v>
      </c>
      <c r="T1574" t="s">
        <v>1701</v>
      </c>
      <c r="U1574" t="s">
        <v>69</v>
      </c>
      <c r="V1574" t="s">
        <v>1548</v>
      </c>
      <c r="W1574">
        <v>10.99</v>
      </c>
      <c r="X1574">
        <v>14.99</v>
      </c>
      <c r="Y1574">
        <v>1</v>
      </c>
      <c r="Z1574" t="s">
        <v>90</v>
      </c>
      <c r="AA1574" t="s">
        <v>2328</v>
      </c>
      <c r="AF1574" s="4"/>
      <c r="AG1574" s="4"/>
      <c r="AH1574" t="s">
        <v>67</v>
      </c>
      <c r="AI1574" t="s">
        <v>229</v>
      </c>
      <c r="AJ1574" t="s">
        <v>626</v>
      </c>
      <c r="AK1574" t="s">
        <v>1176</v>
      </c>
      <c r="AL1574" t="s">
        <v>1701</v>
      </c>
      <c r="AM1574" t="s">
        <v>69</v>
      </c>
      <c r="AN1574" t="s">
        <v>1548</v>
      </c>
      <c r="AO1574" t="s">
        <v>90</v>
      </c>
      <c r="AP1574" t="s">
        <v>2328</v>
      </c>
    </row>
    <row r="1575" spans="1:42" x14ac:dyDescent="0.25">
      <c r="A1575">
        <v>1103</v>
      </c>
      <c r="B1575">
        <v>431</v>
      </c>
      <c r="C1575" s="4">
        <v>44368</v>
      </c>
      <c r="D1575">
        <v>4</v>
      </c>
      <c r="E1575" t="s">
        <v>40</v>
      </c>
      <c r="F1575" t="s">
        <v>51</v>
      </c>
      <c r="G1575" t="s">
        <v>55</v>
      </c>
      <c r="H1575" t="s">
        <v>58</v>
      </c>
      <c r="I1575" s="4">
        <v>44193</v>
      </c>
      <c r="J1575">
        <v>10</v>
      </c>
      <c r="K1575" t="s">
        <v>61</v>
      </c>
      <c r="L1575" s="4">
        <v>44055</v>
      </c>
      <c r="M1575" s="4">
        <v>44196</v>
      </c>
      <c r="N1575">
        <v>1</v>
      </c>
      <c r="O1575" t="s">
        <v>69</v>
      </c>
      <c r="P1575" t="s">
        <v>231</v>
      </c>
      <c r="Q1575">
        <v>1</v>
      </c>
      <c r="R1575" t="s">
        <v>78</v>
      </c>
      <c r="S1575" t="s">
        <v>1238</v>
      </c>
      <c r="T1575" t="s">
        <v>1533</v>
      </c>
      <c r="U1575" t="s">
        <v>80</v>
      </c>
      <c r="V1575" t="s">
        <v>1577</v>
      </c>
      <c r="W1575">
        <v>119.98</v>
      </c>
      <c r="X1575">
        <v>49.98</v>
      </c>
      <c r="Y1575">
        <v>1</v>
      </c>
      <c r="Z1575" t="s">
        <v>69</v>
      </c>
      <c r="AA1575" t="s">
        <v>2360</v>
      </c>
      <c r="AF1575" s="4"/>
      <c r="AG1575" s="4"/>
      <c r="AH1575" t="s">
        <v>69</v>
      </c>
      <c r="AI1575" t="s">
        <v>231</v>
      </c>
      <c r="AJ1575" t="s">
        <v>78</v>
      </c>
      <c r="AK1575" t="s">
        <v>1238</v>
      </c>
      <c r="AL1575" t="s">
        <v>1533</v>
      </c>
      <c r="AM1575" t="s">
        <v>80</v>
      </c>
      <c r="AN1575" t="s">
        <v>1577</v>
      </c>
      <c r="AO1575" t="s">
        <v>69</v>
      </c>
      <c r="AP1575" t="s">
        <v>2360</v>
      </c>
    </row>
    <row r="1576" spans="1:42" x14ac:dyDescent="0.25">
      <c r="A1576">
        <v>1104</v>
      </c>
      <c r="B1576">
        <v>487</v>
      </c>
      <c r="C1576" s="4">
        <v>44368</v>
      </c>
      <c r="D1576">
        <v>11</v>
      </c>
      <c r="E1576" t="s">
        <v>37</v>
      </c>
      <c r="F1576" t="s">
        <v>48</v>
      </c>
      <c r="G1576" t="s">
        <v>55</v>
      </c>
      <c r="H1576" t="s">
        <v>58</v>
      </c>
      <c r="I1576" s="4">
        <v>44140</v>
      </c>
      <c r="J1576">
        <v>10</v>
      </c>
      <c r="K1576" t="s">
        <v>61</v>
      </c>
      <c r="L1576" s="4">
        <v>44055</v>
      </c>
      <c r="M1576" s="4">
        <v>44196</v>
      </c>
      <c r="N1576">
        <v>1</v>
      </c>
      <c r="O1576" t="s">
        <v>67</v>
      </c>
      <c r="P1576" t="s">
        <v>229</v>
      </c>
      <c r="Q1576">
        <v>1</v>
      </c>
      <c r="R1576" t="s">
        <v>467</v>
      </c>
      <c r="S1576" t="s">
        <v>1030</v>
      </c>
      <c r="T1576" t="s">
        <v>1560</v>
      </c>
      <c r="U1576" t="s">
        <v>80</v>
      </c>
      <c r="V1576" t="s">
        <v>1548</v>
      </c>
      <c r="W1576">
        <v>59.74</v>
      </c>
      <c r="X1576">
        <v>29.98</v>
      </c>
      <c r="Y1576">
        <v>1</v>
      </c>
      <c r="Z1576" t="s">
        <v>84</v>
      </c>
      <c r="AA1576" t="s">
        <v>2366</v>
      </c>
      <c r="AF1576" s="4"/>
      <c r="AG1576" s="4"/>
      <c r="AH1576" t="s">
        <v>67</v>
      </c>
      <c r="AI1576" t="s">
        <v>229</v>
      </c>
      <c r="AJ1576" t="s">
        <v>467</v>
      </c>
      <c r="AK1576" t="s">
        <v>1030</v>
      </c>
      <c r="AL1576" t="s">
        <v>1560</v>
      </c>
      <c r="AM1576" t="s">
        <v>80</v>
      </c>
      <c r="AN1576" t="s">
        <v>1548</v>
      </c>
      <c r="AO1576" t="s">
        <v>84</v>
      </c>
      <c r="AP1576" t="s">
        <v>2366</v>
      </c>
    </row>
    <row r="1577" spans="1:42" x14ac:dyDescent="0.25">
      <c r="A1577">
        <v>1105</v>
      </c>
      <c r="B1577">
        <v>250</v>
      </c>
      <c r="C1577" s="4">
        <v>44369</v>
      </c>
      <c r="D1577">
        <v>7</v>
      </c>
      <c r="E1577" t="s">
        <v>35</v>
      </c>
      <c r="F1577" t="s">
        <v>46</v>
      </c>
      <c r="G1577" t="s">
        <v>56</v>
      </c>
      <c r="H1577" t="s">
        <v>57</v>
      </c>
      <c r="I1577" s="4">
        <v>43850</v>
      </c>
      <c r="J1577">
        <v>5</v>
      </c>
      <c r="K1577" t="s">
        <v>60</v>
      </c>
      <c r="L1577" s="4">
        <v>43831</v>
      </c>
      <c r="M1577" s="4">
        <v>43921</v>
      </c>
      <c r="N1577">
        <v>1</v>
      </c>
      <c r="O1577" t="s">
        <v>80</v>
      </c>
      <c r="P1577" t="s">
        <v>242</v>
      </c>
      <c r="Q1577">
        <v>1</v>
      </c>
      <c r="R1577" t="s">
        <v>620</v>
      </c>
      <c r="S1577" t="s">
        <v>1170</v>
      </c>
      <c r="T1577" t="s">
        <v>1696</v>
      </c>
      <c r="U1577" t="s">
        <v>69</v>
      </c>
      <c r="V1577" t="s">
        <v>1548</v>
      </c>
      <c r="W1577">
        <v>120.99</v>
      </c>
      <c r="X1577">
        <v>14.99</v>
      </c>
      <c r="Y1577">
        <v>1</v>
      </c>
      <c r="Z1577" t="s">
        <v>79</v>
      </c>
      <c r="AA1577" t="s">
        <v>2349</v>
      </c>
      <c r="AF1577" s="4"/>
      <c r="AG1577" s="4"/>
      <c r="AH1577" t="s">
        <v>80</v>
      </c>
      <c r="AI1577" t="s">
        <v>242</v>
      </c>
      <c r="AJ1577" t="s">
        <v>620</v>
      </c>
      <c r="AK1577" t="s">
        <v>1170</v>
      </c>
      <c r="AL1577" t="s">
        <v>1696</v>
      </c>
      <c r="AM1577" t="s">
        <v>69</v>
      </c>
      <c r="AN1577" t="s">
        <v>1548</v>
      </c>
      <c r="AO1577" t="s">
        <v>79</v>
      </c>
      <c r="AP1577" t="s">
        <v>2349</v>
      </c>
    </row>
    <row r="1578" spans="1:42" x14ac:dyDescent="0.25">
      <c r="A1578">
        <v>1106</v>
      </c>
      <c r="B1578">
        <v>358</v>
      </c>
      <c r="C1578" s="4">
        <v>44369</v>
      </c>
      <c r="D1578">
        <v>7</v>
      </c>
      <c r="E1578" t="s">
        <v>35</v>
      </c>
      <c r="F1578" t="s">
        <v>46</v>
      </c>
      <c r="G1578" t="s">
        <v>56</v>
      </c>
      <c r="H1578" t="s">
        <v>57</v>
      </c>
      <c r="I1578" s="4">
        <v>43654</v>
      </c>
      <c r="J1578">
        <v>3</v>
      </c>
      <c r="K1578" t="s">
        <v>59</v>
      </c>
      <c r="L1578" s="4">
        <v>43615</v>
      </c>
      <c r="M1578" s="4">
        <v>43830</v>
      </c>
      <c r="N1578">
        <v>1</v>
      </c>
      <c r="O1578" t="s">
        <v>69</v>
      </c>
      <c r="P1578" t="s">
        <v>231</v>
      </c>
      <c r="Q1578">
        <v>1</v>
      </c>
      <c r="R1578" t="s">
        <v>520</v>
      </c>
      <c r="S1578" t="s">
        <v>1084</v>
      </c>
      <c r="T1578" t="s">
        <v>1610</v>
      </c>
      <c r="U1578" t="s">
        <v>67</v>
      </c>
      <c r="V1578" t="s">
        <v>1577</v>
      </c>
      <c r="W1578">
        <v>38.97</v>
      </c>
      <c r="X1578">
        <v>74.97</v>
      </c>
      <c r="Y1578">
        <v>1</v>
      </c>
      <c r="Z1578" t="s">
        <v>69</v>
      </c>
      <c r="AA1578" t="s">
        <v>2360</v>
      </c>
      <c r="AF1578" s="4"/>
      <c r="AG1578" s="4"/>
      <c r="AH1578" t="s">
        <v>69</v>
      </c>
      <c r="AI1578" t="s">
        <v>231</v>
      </c>
      <c r="AJ1578" t="s">
        <v>520</v>
      </c>
      <c r="AK1578" t="s">
        <v>1084</v>
      </c>
      <c r="AL1578" t="s">
        <v>1610</v>
      </c>
      <c r="AM1578" t="s">
        <v>67</v>
      </c>
      <c r="AN1578" t="s">
        <v>1577</v>
      </c>
      <c r="AO1578" t="s">
        <v>69</v>
      </c>
      <c r="AP1578" t="s">
        <v>2360</v>
      </c>
    </row>
    <row r="1579" spans="1:42" x14ac:dyDescent="0.25">
      <c r="A1579">
        <v>1107</v>
      </c>
      <c r="B1579">
        <v>200</v>
      </c>
      <c r="C1579" s="4">
        <v>44371</v>
      </c>
      <c r="D1579">
        <v>10</v>
      </c>
      <c r="E1579" t="s">
        <v>42</v>
      </c>
      <c r="F1579" t="s">
        <v>53</v>
      </c>
      <c r="G1579" t="s">
        <v>55</v>
      </c>
      <c r="H1579" t="s">
        <v>58</v>
      </c>
      <c r="I1579" s="4">
        <v>44011</v>
      </c>
      <c r="J1579">
        <v>8</v>
      </c>
      <c r="K1579" t="s">
        <v>60</v>
      </c>
      <c r="L1579" s="4">
        <v>44000</v>
      </c>
      <c r="M1579" s="4">
        <v>44073</v>
      </c>
      <c r="N1579">
        <v>2</v>
      </c>
      <c r="O1579" t="s">
        <v>217</v>
      </c>
      <c r="P1579" t="s">
        <v>379</v>
      </c>
      <c r="Q1579">
        <v>2</v>
      </c>
      <c r="R1579" t="s">
        <v>918</v>
      </c>
      <c r="S1579" t="s">
        <v>1452</v>
      </c>
      <c r="T1579" t="s">
        <v>1967</v>
      </c>
      <c r="U1579" t="s">
        <v>207</v>
      </c>
      <c r="V1579" t="s">
        <v>2075</v>
      </c>
      <c r="W1579">
        <v>125.48</v>
      </c>
      <c r="X1579">
        <v>59.96</v>
      </c>
      <c r="Y1579">
        <v>2</v>
      </c>
      <c r="Z1579" t="s">
        <v>2312</v>
      </c>
      <c r="AA1579" t="s">
        <v>2618</v>
      </c>
      <c r="AF1579" s="4"/>
      <c r="AG1579" s="4"/>
      <c r="AH1579" t="s">
        <v>90</v>
      </c>
      <c r="AI1579" t="s">
        <v>252</v>
      </c>
      <c r="AJ1579" t="s">
        <v>497</v>
      </c>
      <c r="AK1579" t="s">
        <v>1060</v>
      </c>
      <c r="AL1579" t="s">
        <v>1589</v>
      </c>
      <c r="AM1579" t="s">
        <v>69</v>
      </c>
      <c r="AN1579" t="s">
        <v>1562</v>
      </c>
      <c r="AO1579" t="s">
        <v>410</v>
      </c>
      <c r="AP1579" t="s">
        <v>2359</v>
      </c>
    </row>
    <row r="1580" spans="1:42" x14ac:dyDescent="0.25">
      <c r="A1580">
        <v>1107</v>
      </c>
      <c r="B1580">
        <v>200</v>
      </c>
      <c r="C1580" s="4">
        <v>44371</v>
      </c>
      <c r="D1580">
        <v>10</v>
      </c>
      <c r="E1580" t="s">
        <v>42</v>
      </c>
      <c r="F1580" t="s">
        <v>53</v>
      </c>
      <c r="G1580" t="s">
        <v>55</v>
      </c>
      <c r="H1580" t="s">
        <v>58</v>
      </c>
      <c r="I1580" s="4">
        <v>44011</v>
      </c>
      <c r="J1580">
        <v>8</v>
      </c>
      <c r="K1580" t="s">
        <v>60</v>
      </c>
      <c r="L1580" s="4">
        <v>44000</v>
      </c>
      <c r="M1580" s="4">
        <v>44073</v>
      </c>
      <c r="N1580">
        <v>2</v>
      </c>
      <c r="O1580" t="s">
        <v>217</v>
      </c>
      <c r="P1580" t="s">
        <v>379</v>
      </c>
      <c r="Q1580">
        <v>2</v>
      </c>
      <c r="R1580" t="s">
        <v>918</v>
      </c>
      <c r="S1580" t="s">
        <v>1452</v>
      </c>
      <c r="T1580" t="s">
        <v>1967</v>
      </c>
      <c r="U1580" t="s">
        <v>207</v>
      </c>
      <c r="V1580" t="s">
        <v>2075</v>
      </c>
      <c r="W1580">
        <v>125.48</v>
      </c>
      <c r="X1580">
        <v>59.96</v>
      </c>
      <c r="Y1580">
        <v>2</v>
      </c>
      <c r="Z1580" t="s">
        <v>2312</v>
      </c>
      <c r="AA1580" t="s">
        <v>2618</v>
      </c>
      <c r="AF1580" s="4"/>
      <c r="AG1580" s="4"/>
      <c r="AH1580" t="s">
        <v>65</v>
      </c>
      <c r="AI1580" t="s">
        <v>227</v>
      </c>
      <c r="AJ1580" t="s">
        <v>435</v>
      </c>
      <c r="AK1580" t="s">
        <v>997</v>
      </c>
      <c r="AL1580" t="s">
        <v>1529</v>
      </c>
      <c r="AM1580" t="s">
        <v>69</v>
      </c>
      <c r="AN1580" t="s">
        <v>1517</v>
      </c>
      <c r="AO1580" t="s">
        <v>431</v>
      </c>
      <c r="AP1580" t="s">
        <v>2326</v>
      </c>
    </row>
    <row r="1581" spans="1:42" x14ac:dyDescent="0.25">
      <c r="A1581">
        <v>1107</v>
      </c>
      <c r="B1581">
        <v>200</v>
      </c>
      <c r="C1581" s="4">
        <v>44371</v>
      </c>
      <c r="D1581">
        <v>10</v>
      </c>
      <c r="E1581" t="s">
        <v>42</v>
      </c>
      <c r="F1581" t="s">
        <v>53</v>
      </c>
      <c r="G1581" t="s">
        <v>55</v>
      </c>
      <c r="H1581" t="s">
        <v>58</v>
      </c>
      <c r="I1581" s="4">
        <v>44011</v>
      </c>
      <c r="J1581">
        <v>8</v>
      </c>
      <c r="K1581" t="s">
        <v>60</v>
      </c>
      <c r="L1581" s="4">
        <v>44000</v>
      </c>
      <c r="M1581" s="4">
        <v>44073</v>
      </c>
      <c r="N1581">
        <v>2</v>
      </c>
      <c r="O1581" t="s">
        <v>217</v>
      </c>
      <c r="P1581" t="s">
        <v>379</v>
      </c>
      <c r="Q1581">
        <v>2</v>
      </c>
      <c r="R1581" t="s">
        <v>918</v>
      </c>
      <c r="S1581" t="s">
        <v>1452</v>
      </c>
      <c r="T1581" t="s">
        <v>1967</v>
      </c>
      <c r="U1581" t="s">
        <v>207</v>
      </c>
      <c r="V1581" t="s">
        <v>2075</v>
      </c>
      <c r="W1581">
        <v>125.48</v>
      </c>
      <c r="X1581">
        <v>59.96</v>
      </c>
      <c r="Y1581">
        <v>2</v>
      </c>
      <c r="Z1581" t="s">
        <v>2312</v>
      </c>
      <c r="AA1581" t="s">
        <v>2618</v>
      </c>
      <c r="AF1581" s="4"/>
      <c r="AG1581" s="4"/>
      <c r="AH1581" t="s">
        <v>65</v>
      </c>
      <c r="AI1581" t="s">
        <v>227</v>
      </c>
      <c r="AJ1581" t="s">
        <v>435</v>
      </c>
      <c r="AK1581" t="s">
        <v>997</v>
      </c>
      <c r="AL1581" t="s">
        <v>1529</v>
      </c>
      <c r="AM1581" t="s">
        <v>69</v>
      </c>
      <c r="AN1581" t="s">
        <v>1517</v>
      </c>
      <c r="AO1581" t="s">
        <v>431</v>
      </c>
      <c r="AP1581" t="s">
        <v>2326</v>
      </c>
    </row>
    <row r="1582" spans="1:42" x14ac:dyDescent="0.25">
      <c r="A1582">
        <v>1107</v>
      </c>
      <c r="B1582">
        <v>200</v>
      </c>
      <c r="C1582" s="4">
        <v>44371</v>
      </c>
      <c r="D1582">
        <v>10</v>
      </c>
      <c r="E1582" t="s">
        <v>42</v>
      </c>
      <c r="F1582" t="s">
        <v>53</v>
      </c>
      <c r="G1582" t="s">
        <v>55</v>
      </c>
      <c r="H1582" t="s">
        <v>58</v>
      </c>
      <c r="I1582" s="4">
        <v>44011</v>
      </c>
      <c r="J1582">
        <v>8</v>
      </c>
      <c r="K1582" t="s">
        <v>60</v>
      </c>
      <c r="L1582" s="4">
        <v>44000</v>
      </c>
      <c r="M1582" s="4">
        <v>44073</v>
      </c>
      <c r="N1582">
        <v>2</v>
      </c>
      <c r="O1582" t="s">
        <v>217</v>
      </c>
      <c r="P1582" t="s">
        <v>379</v>
      </c>
      <c r="Q1582">
        <v>2</v>
      </c>
      <c r="R1582" t="s">
        <v>918</v>
      </c>
      <c r="S1582" t="s">
        <v>1452</v>
      </c>
      <c r="T1582" t="s">
        <v>1967</v>
      </c>
      <c r="U1582" t="s">
        <v>207</v>
      </c>
      <c r="V1582" t="s">
        <v>2075</v>
      </c>
      <c r="W1582">
        <v>125.48</v>
      </c>
      <c r="X1582">
        <v>59.96</v>
      </c>
      <c r="Y1582">
        <v>2</v>
      </c>
      <c r="Z1582" t="s">
        <v>2312</v>
      </c>
      <c r="AA1582" t="s">
        <v>2618</v>
      </c>
      <c r="AF1582" s="4"/>
      <c r="AG1582" s="4"/>
      <c r="AH1582" t="s">
        <v>90</v>
      </c>
      <c r="AI1582" t="s">
        <v>252</v>
      </c>
      <c r="AJ1582" t="s">
        <v>497</v>
      </c>
      <c r="AK1582" t="s">
        <v>1060</v>
      </c>
      <c r="AL1582" t="s">
        <v>1589</v>
      </c>
      <c r="AM1582" t="s">
        <v>69</v>
      </c>
      <c r="AN1582" t="s">
        <v>1562</v>
      </c>
      <c r="AO1582" t="s">
        <v>410</v>
      </c>
      <c r="AP1582" t="s">
        <v>2359</v>
      </c>
    </row>
    <row r="1583" spans="1:42" x14ac:dyDescent="0.25">
      <c r="A1583">
        <v>1108</v>
      </c>
      <c r="B1583">
        <v>254</v>
      </c>
      <c r="C1583" s="4">
        <v>44371</v>
      </c>
      <c r="D1583">
        <v>1</v>
      </c>
      <c r="E1583" t="s">
        <v>39</v>
      </c>
      <c r="F1583" t="s">
        <v>50</v>
      </c>
      <c r="G1583" t="s">
        <v>56</v>
      </c>
      <c r="H1583" t="s">
        <v>58</v>
      </c>
      <c r="I1583" s="4">
        <v>43729</v>
      </c>
      <c r="J1583">
        <v>2</v>
      </c>
      <c r="K1583" t="s">
        <v>60</v>
      </c>
      <c r="L1583" s="4">
        <v>43615</v>
      </c>
      <c r="M1583" s="4">
        <v>43830</v>
      </c>
      <c r="N1583">
        <v>2</v>
      </c>
      <c r="O1583" t="s">
        <v>179</v>
      </c>
      <c r="P1583" t="s">
        <v>341</v>
      </c>
      <c r="Q1583">
        <v>2</v>
      </c>
      <c r="R1583" t="s">
        <v>919</v>
      </c>
      <c r="S1583" t="s">
        <v>1453</v>
      </c>
      <c r="T1583" t="s">
        <v>1968</v>
      </c>
      <c r="U1583" t="s">
        <v>71</v>
      </c>
      <c r="V1583" t="s">
        <v>1723</v>
      </c>
      <c r="W1583">
        <v>37.56</v>
      </c>
      <c r="X1583">
        <v>19.98</v>
      </c>
      <c r="Y1583">
        <v>2</v>
      </c>
      <c r="Z1583" t="s">
        <v>165</v>
      </c>
      <c r="AA1583" t="s">
        <v>2619</v>
      </c>
      <c r="AF1583" s="4"/>
      <c r="AG1583" s="4"/>
      <c r="AH1583" t="s">
        <v>79</v>
      </c>
      <c r="AI1583" t="s">
        <v>241</v>
      </c>
      <c r="AJ1583" t="s">
        <v>542</v>
      </c>
      <c r="AK1583" t="s">
        <v>1103</v>
      </c>
      <c r="AL1583" t="s">
        <v>1630</v>
      </c>
      <c r="AM1583" t="s">
        <v>69</v>
      </c>
      <c r="AN1583" t="s">
        <v>1562</v>
      </c>
      <c r="AO1583" t="s">
        <v>86</v>
      </c>
      <c r="AP1583" t="s">
        <v>2350</v>
      </c>
    </row>
    <row r="1584" spans="1:42" x14ac:dyDescent="0.25">
      <c r="A1584">
        <v>1108</v>
      </c>
      <c r="B1584">
        <v>254</v>
      </c>
      <c r="C1584" s="4">
        <v>44371</v>
      </c>
      <c r="D1584">
        <v>1</v>
      </c>
      <c r="E1584" t="s">
        <v>39</v>
      </c>
      <c r="F1584" t="s">
        <v>50</v>
      </c>
      <c r="G1584" t="s">
        <v>56</v>
      </c>
      <c r="H1584" t="s">
        <v>58</v>
      </c>
      <c r="I1584" s="4">
        <v>43729</v>
      </c>
      <c r="J1584">
        <v>2</v>
      </c>
      <c r="K1584" t="s">
        <v>60</v>
      </c>
      <c r="L1584" s="4">
        <v>43615</v>
      </c>
      <c r="M1584" s="4">
        <v>43830</v>
      </c>
      <c r="N1584">
        <v>2</v>
      </c>
      <c r="O1584" t="s">
        <v>179</v>
      </c>
      <c r="P1584" t="s">
        <v>341</v>
      </c>
      <c r="Q1584">
        <v>2</v>
      </c>
      <c r="R1584" t="s">
        <v>919</v>
      </c>
      <c r="S1584" t="s">
        <v>1453</v>
      </c>
      <c r="T1584" t="s">
        <v>1968</v>
      </c>
      <c r="U1584" t="s">
        <v>71</v>
      </c>
      <c r="V1584" t="s">
        <v>1723</v>
      </c>
      <c r="W1584">
        <v>37.56</v>
      </c>
      <c r="X1584">
        <v>19.98</v>
      </c>
      <c r="Y1584">
        <v>2</v>
      </c>
      <c r="Z1584" t="s">
        <v>165</v>
      </c>
      <c r="AA1584" t="s">
        <v>2619</v>
      </c>
      <c r="AF1584" s="4"/>
      <c r="AG1584" s="4"/>
      <c r="AH1584" t="s">
        <v>67</v>
      </c>
      <c r="AI1584" t="s">
        <v>229</v>
      </c>
      <c r="AJ1584" t="s">
        <v>468</v>
      </c>
      <c r="AK1584" t="s">
        <v>1031</v>
      </c>
      <c r="AL1584" t="s">
        <v>1561</v>
      </c>
      <c r="AM1584" t="s">
        <v>69</v>
      </c>
      <c r="AN1584" t="s">
        <v>1562</v>
      </c>
      <c r="AO1584" t="s">
        <v>90</v>
      </c>
      <c r="AP1584" t="s">
        <v>2328</v>
      </c>
    </row>
    <row r="1585" spans="1:42" x14ac:dyDescent="0.25">
      <c r="A1585">
        <v>1109</v>
      </c>
      <c r="B1585">
        <v>10</v>
      </c>
      <c r="C1585" s="4">
        <v>44372</v>
      </c>
      <c r="D1585">
        <v>4</v>
      </c>
      <c r="E1585" t="s">
        <v>40</v>
      </c>
      <c r="F1585" t="s">
        <v>51</v>
      </c>
      <c r="G1585" t="s">
        <v>55</v>
      </c>
      <c r="H1585" t="s">
        <v>58</v>
      </c>
      <c r="I1585" s="4">
        <v>44070</v>
      </c>
      <c r="J1585">
        <v>8</v>
      </c>
      <c r="K1585" t="s">
        <v>60</v>
      </c>
      <c r="L1585" s="4">
        <v>44000</v>
      </c>
      <c r="M1585" s="4">
        <v>44073</v>
      </c>
      <c r="N1585">
        <v>1</v>
      </c>
      <c r="O1585" t="s">
        <v>70</v>
      </c>
      <c r="P1585" t="s">
        <v>232</v>
      </c>
      <c r="Q1585">
        <v>1</v>
      </c>
      <c r="R1585" t="s">
        <v>673</v>
      </c>
      <c r="S1585" t="s">
        <v>1216</v>
      </c>
      <c r="T1585" t="s">
        <v>1652</v>
      </c>
      <c r="U1585" t="s">
        <v>67</v>
      </c>
      <c r="V1585" t="s">
        <v>1517</v>
      </c>
      <c r="W1585">
        <v>41.97</v>
      </c>
      <c r="X1585">
        <v>59.97</v>
      </c>
      <c r="Y1585">
        <v>1</v>
      </c>
      <c r="Z1585" t="s">
        <v>432</v>
      </c>
      <c r="AA1585" t="s">
        <v>2331</v>
      </c>
      <c r="AF1585" s="4"/>
      <c r="AG1585" s="4"/>
      <c r="AH1585" t="s">
        <v>70</v>
      </c>
      <c r="AI1585" t="s">
        <v>232</v>
      </c>
      <c r="AJ1585" t="s">
        <v>673</v>
      </c>
      <c r="AK1585" t="s">
        <v>1216</v>
      </c>
      <c r="AL1585" t="s">
        <v>1652</v>
      </c>
      <c r="AM1585" t="s">
        <v>67</v>
      </c>
      <c r="AN1585" t="s">
        <v>1517</v>
      </c>
      <c r="AO1585" t="s">
        <v>432</v>
      </c>
      <c r="AP1585" t="s">
        <v>2331</v>
      </c>
    </row>
    <row r="1586" spans="1:42" x14ac:dyDescent="0.25">
      <c r="A1586">
        <v>1110</v>
      </c>
      <c r="B1586">
        <v>56</v>
      </c>
      <c r="C1586" s="4">
        <v>44374</v>
      </c>
      <c r="D1586">
        <v>10</v>
      </c>
      <c r="E1586" t="s">
        <v>42</v>
      </c>
      <c r="F1586" t="s">
        <v>53</v>
      </c>
      <c r="G1586" t="s">
        <v>55</v>
      </c>
      <c r="H1586" t="s">
        <v>58</v>
      </c>
      <c r="I1586" s="4">
        <v>44243</v>
      </c>
      <c r="J1586">
        <v>11</v>
      </c>
      <c r="K1586" t="s">
        <v>60</v>
      </c>
      <c r="L1586" s="4">
        <v>44148</v>
      </c>
      <c r="M1586" s="4">
        <v>44265</v>
      </c>
      <c r="N1586">
        <v>1</v>
      </c>
      <c r="O1586" t="s">
        <v>69</v>
      </c>
      <c r="P1586" t="s">
        <v>231</v>
      </c>
      <c r="Q1586">
        <v>1</v>
      </c>
      <c r="R1586" t="s">
        <v>878</v>
      </c>
      <c r="S1586" t="s">
        <v>1415</v>
      </c>
      <c r="T1586" t="s">
        <v>1930</v>
      </c>
      <c r="U1586" t="s">
        <v>69</v>
      </c>
      <c r="V1586" t="s">
        <v>1577</v>
      </c>
      <c r="W1586">
        <v>45.99</v>
      </c>
      <c r="X1586">
        <v>24.99</v>
      </c>
      <c r="Y1586">
        <v>1</v>
      </c>
      <c r="Z1586" t="s">
        <v>69</v>
      </c>
      <c r="AA1586" t="s">
        <v>2360</v>
      </c>
      <c r="AF1586" s="4"/>
      <c r="AG1586" s="4"/>
      <c r="AH1586" t="s">
        <v>69</v>
      </c>
      <c r="AI1586" t="s">
        <v>231</v>
      </c>
      <c r="AJ1586" t="s">
        <v>878</v>
      </c>
      <c r="AK1586" t="s">
        <v>1415</v>
      </c>
      <c r="AL1586" t="s">
        <v>1930</v>
      </c>
      <c r="AM1586" t="s">
        <v>69</v>
      </c>
      <c r="AN1586" t="s">
        <v>1577</v>
      </c>
      <c r="AO1586" t="s">
        <v>69</v>
      </c>
      <c r="AP1586" t="s">
        <v>2360</v>
      </c>
    </row>
    <row r="1587" spans="1:42" x14ac:dyDescent="0.25">
      <c r="A1587">
        <v>1111</v>
      </c>
      <c r="B1587">
        <v>82</v>
      </c>
      <c r="C1587" s="4">
        <v>44374</v>
      </c>
      <c r="D1587">
        <v>9</v>
      </c>
      <c r="E1587" t="s">
        <v>41</v>
      </c>
      <c r="F1587" t="s">
        <v>52</v>
      </c>
      <c r="G1587" t="s">
        <v>55</v>
      </c>
      <c r="H1587" t="s">
        <v>57</v>
      </c>
      <c r="I1587" s="4">
        <v>43862</v>
      </c>
      <c r="J1587">
        <v>6</v>
      </c>
      <c r="K1587" t="s">
        <v>59</v>
      </c>
      <c r="L1587" s="4">
        <v>43862</v>
      </c>
      <c r="M1587" s="4">
        <v>43889</v>
      </c>
      <c r="N1587">
        <v>1</v>
      </c>
      <c r="O1587" t="s">
        <v>159</v>
      </c>
      <c r="P1587" t="s">
        <v>321</v>
      </c>
      <c r="Q1587">
        <v>1</v>
      </c>
      <c r="R1587" t="s">
        <v>920</v>
      </c>
      <c r="S1587" t="s">
        <v>1454</v>
      </c>
      <c r="T1587" t="s">
        <v>1969</v>
      </c>
      <c r="U1587" t="s">
        <v>110</v>
      </c>
      <c r="V1587" t="s">
        <v>1585</v>
      </c>
      <c r="W1587">
        <v>489.54</v>
      </c>
      <c r="X1587">
        <v>119.94</v>
      </c>
      <c r="Y1587">
        <v>1</v>
      </c>
      <c r="Z1587" t="s">
        <v>900</v>
      </c>
      <c r="AA1587" t="s">
        <v>2591</v>
      </c>
      <c r="AF1587" s="4"/>
      <c r="AG1587" s="4"/>
      <c r="AH1587" t="s">
        <v>70</v>
      </c>
      <c r="AI1587" t="s">
        <v>232</v>
      </c>
      <c r="AJ1587" t="s">
        <v>728</v>
      </c>
      <c r="AK1587" t="s">
        <v>1178</v>
      </c>
      <c r="AL1587" t="s">
        <v>1787</v>
      </c>
      <c r="AM1587" t="s">
        <v>67</v>
      </c>
      <c r="AN1587" t="s">
        <v>1517</v>
      </c>
      <c r="AO1587" t="s">
        <v>673</v>
      </c>
      <c r="AP1587" t="s">
        <v>2348</v>
      </c>
    </row>
    <row r="1588" spans="1:42" x14ac:dyDescent="0.25">
      <c r="A1588">
        <v>1111</v>
      </c>
      <c r="B1588">
        <v>82</v>
      </c>
      <c r="C1588" s="4">
        <v>44374</v>
      </c>
      <c r="D1588">
        <v>9</v>
      </c>
      <c r="E1588" t="s">
        <v>41</v>
      </c>
      <c r="F1588" t="s">
        <v>52</v>
      </c>
      <c r="G1588" t="s">
        <v>55</v>
      </c>
      <c r="H1588" t="s">
        <v>57</v>
      </c>
      <c r="I1588" s="4">
        <v>43862</v>
      </c>
      <c r="J1588">
        <v>6</v>
      </c>
      <c r="K1588" t="s">
        <v>59</v>
      </c>
      <c r="L1588" s="4">
        <v>43862</v>
      </c>
      <c r="M1588" s="4">
        <v>43889</v>
      </c>
      <c r="N1588">
        <v>1</v>
      </c>
      <c r="O1588" t="s">
        <v>159</v>
      </c>
      <c r="P1588" t="s">
        <v>321</v>
      </c>
      <c r="Q1588">
        <v>1</v>
      </c>
      <c r="R1588" t="s">
        <v>920</v>
      </c>
      <c r="S1588" t="s">
        <v>1454</v>
      </c>
      <c r="T1588" t="s">
        <v>1969</v>
      </c>
      <c r="U1588" t="s">
        <v>110</v>
      </c>
      <c r="V1588" t="s">
        <v>1585</v>
      </c>
      <c r="W1588">
        <v>489.54</v>
      </c>
      <c r="X1588">
        <v>119.94</v>
      </c>
      <c r="Y1588">
        <v>1</v>
      </c>
      <c r="Z1588" t="s">
        <v>900</v>
      </c>
      <c r="AA1588" t="s">
        <v>2591</v>
      </c>
      <c r="AF1588" s="4"/>
      <c r="AG1588" s="4"/>
      <c r="AH1588" t="s">
        <v>70</v>
      </c>
      <c r="AI1588" t="s">
        <v>232</v>
      </c>
      <c r="AJ1588" t="s">
        <v>728</v>
      </c>
      <c r="AK1588" t="s">
        <v>1178</v>
      </c>
      <c r="AL1588" t="s">
        <v>1787</v>
      </c>
      <c r="AM1588" t="s">
        <v>67</v>
      </c>
      <c r="AN1588" t="s">
        <v>1517</v>
      </c>
      <c r="AO1588" t="s">
        <v>673</v>
      </c>
      <c r="AP1588" t="s">
        <v>2348</v>
      </c>
    </row>
    <row r="1589" spans="1:42" x14ac:dyDescent="0.25">
      <c r="A1589">
        <v>1112</v>
      </c>
      <c r="B1589">
        <v>327</v>
      </c>
      <c r="C1589" s="4">
        <v>44375</v>
      </c>
      <c r="D1589">
        <v>5</v>
      </c>
      <c r="E1589" t="s">
        <v>36</v>
      </c>
      <c r="F1589" t="s">
        <v>47</v>
      </c>
      <c r="G1589" t="s">
        <v>56</v>
      </c>
      <c r="H1589" t="s">
        <v>57</v>
      </c>
      <c r="I1589" s="4">
        <v>44095</v>
      </c>
      <c r="J1589">
        <v>10</v>
      </c>
      <c r="K1589" t="s">
        <v>61</v>
      </c>
      <c r="L1589" s="4">
        <v>44055</v>
      </c>
      <c r="M1589" s="4">
        <v>44196</v>
      </c>
      <c r="N1589">
        <v>2</v>
      </c>
      <c r="O1589" t="s">
        <v>118</v>
      </c>
      <c r="P1589" t="s">
        <v>280</v>
      </c>
      <c r="Q1589">
        <v>2</v>
      </c>
      <c r="R1589" t="s">
        <v>921</v>
      </c>
      <c r="S1589" t="s">
        <v>1455</v>
      </c>
      <c r="T1589" t="s">
        <v>1970</v>
      </c>
      <c r="U1589" t="s">
        <v>71</v>
      </c>
      <c r="V1589" t="s">
        <v>2039</v>
      </c>
      <c r="W1589">
        <v>134.94</v>
      </c>
      <c r="X1589">
        <v>24.98</v>
      </c>
      <c r="Y1589">
        <v>2</v>
      </c>
      <c r="Z1589" t="s">
        <v>2168</v>
      </c>
      <c r="AA1589" t="s">
        <v>2449</v>
      </c>
      <c r="AF1589" s="4"/>
      <c r="AG1589" s="4"/>
      <c r="AH1589" t="s">
        <v>90</v>
      </c>
      <c r="AI1589" t="s">
        <v>252</v>
      </c>
      <c r="AJ1589" t="s">
        <v>431</v>
      </c>
      <c r="AK1589" t="s">
        <v>994</v>
      </c>
      <c r="AL1589" t="s">
        <v>1526</v>
      </c>
      <c r="AM1589" t="s">
        <v>69</v>
      </c>
      <c r="AN1589" t="s">
        <v>1562</v>
      </c>
      <c r="AO1589" t="s">
        <v>410</v>
      </c>
      <c r="AP1589" t="s">
        <v>2359</v>
      </c>
    </row>
    <row r="1590" spans="1:42" x14ac:dyDescent="0.25">
      <c r="A1590">
        <v>1112</v>
      </c>
      <c r="B1590">
        <v>327</v>
      </c>
      <c r="C1590" s="4">
        <v>44375</v>
      </c>
      <c r="D1590">
        <v>5</v>
      </c>
      <c r="E1590" t="s">
        <v>36</v>
      </c>
      <c r="F1590" t="s">
        <v>47</v>
      </c>
      <c r="G1590" t="s">
        <v>56</v>
      </c>
      <c r="H1590" t="s">
        <v>57</v>
      </c>
      <c r="I1590" s="4">
        <v>44095</v>
      </c>
      <c r="J1590">
        <v>10</v>
      </c>
      <c r="K1590" t="s">
        <v>61</v>
      </c>
      <c r="L1590" s="4">
        <v>44055</v>
      </c>
      <c r="M1590" s="4">
        <v>44196</v>
      </c>
      <c r="N1590">
        <v>2</v>
      </c>
      <c r="O1590" t="s">
        <v>118</v>
      </c>
      <c r="P1590" t="s">
        <v>280</v>
      </c>
      <c r="Q1590">
        <v>2</v>
      </c>
      <c r="R1590" t="s">
        <v>921</v>
      </c>
      <c r="S1590" t="s">
        <v>1455</v>
      </c>
      <c r="T1590" t="s">
        <v>1970</v>
      </c>
      <c r="U1590" t="s">
        <v>71</v>
      </c>
      <c r="V1590" t="s">
        <v>2039</v>
      </c>
      <c r="W1590">
        <v>134.94</v>
      </c>
      <c r="X1590">
        <v>24.98</v>
      </c>
      <c r="Y1590">
        <v>2</v>
      </c>
      <c r="Z1590" t="s">
        <v>2168</v>
      </c>
      <c r="AA1590" t="s">
        <v>2449</v>
      </c>
      <c r="AF1590" s="4"/>
      <c r="AG1590" s="4"/>
      <c r="AH1590" t="s">
        <v>79</v>
      </c>
      <c r="AI1590" t="s">
        <v>241</v>
      </c>
      <c r="AJ1590" t="s">
        <v>481</v>
      </c>
      <c r="AK1590" t="s">
        <v>1045</v>
      </c>
      <c r="AL1590" t="s">
        <v>1573</v>
      </c>
      <c r="AM1590" t="s">
        <v>69</v>
      </c>
      <c r="AN1590" t="s">
        <v>1548</v>
      </c>
      <c r="AO1590" t="s">
        <v>65</v>
      </c>
      <c r="AP1590" t="s">
        <v>2343</v>
      </c>
    </row>
    <row r="1591" spans="1:42" x14ac:dyDescent="0.25">
      <c r="A1591">
        <v>1113</v>
      </c>
      <c r="B1591">
        <v>38</v>
      </c>
      <c r="C1591" s="4">
        <v>44377</v>
      </c>
      <c r="D1591">
        <v>10</v>
      </c>
      <c r="E1591" t="s">
        <v>42</v>
      </c>
      <c r="F1591" t="s">
        <v>53</v>
      </c>
      <c r="G1591" t="s">
        <v>56</v>
      </c>
      <c r="H1591" t="s">
        <v>57</v>
      </c>
      <c r="I1591" s="4">
        <v>44185</v>
      </c>
      <c r="J1591">
        <v>11</v>
      </c>
      <c r="K1591" t="s">
        <v>60</v>
      </c>
      <c r="L1591" s="4">
        <v>44148</v>
      </c>
      <c r="M1591" s="4">
        <v>44265</v>
      </c>
      <c r="N1591">
        <v>1</v>
      </c>
      <c r="O1591" t="s">
        <v>67</v>
      </c>
      <c r="P1591" t="s">
        <v>229</v>
      </c>
      <c r="Q1591">
        <v>1</v>
      </c>
      <c r="R1591" t="s">
        <v>557</v>
      </c>
      <c r="S1591" t="s">
        <v>1030</v>
      </c>
      <c r="T1591" t="s">
        <v>1513</v>
      </c>
      <c r="U1591" t="s">
        <v>67</v>
      </c>
      <c r="V1591" t="s">
        <v>1548</v>
      </c>
      <c r="W1591">
        <v>89.97</v>
      </c>
      <c r="X1591">
        <v>44.97</v>
      </c>
      <c r="Y1591">
        <v>1</v>
      </c>
      <c r="Z1591" t="s">
        <v>652</v>
      </c>
      <c r="AA1591" t="s">
        <v>2352</v>
      </c>
      <c r="AF1591" s="4"/>
      <c r="AG1591" s="4"/>
      <c r="AH1591" t="s">
        <v>67</v>
      </c>
      <c r="AI1591" t="s">
        <v>229</v>
      </c>
      <c r="AJ1591" t="s">
        <v>557</v>
      </c>
      <c r="AK1591" t="s">
        <v>1030</v>
      </c>
      <c r="AL1591" t="s">
        <v>1513</v>
      </c>
      <c r="AM1591" t="s">
        <v>67</v>
      </c>
      <c r="AN1591" t="s">
        <v>1548</v>
      </c>
      <c r="AO1591" t="s">
        <v>652</v>
      </c>
      <c r="AP1591" t="s">
        <v>2352</v>
      </c>
    </row>
    <row r="1592" spans="1:42" x14ac:dyDescent="0.25">
      <c r="A1592">
        <v>1114</v>
      </c>
      <c r="B1592">
        <v>63</v>
      </c>
      <c r="C1592" s="4">
        <v>44377</v>
      </c>
      <c r="D1592">
        <v>9</v>
      </c>
      <c r="E1592" t="s">
        <v>41</v>
      </c>
      <c r="F1592" t="s">
        <v>52</v>
      </c>
      <c r="G1592" t="s">
        <v>56</v>
      </c>
      <c r="H1592" t="s">
        <v>57</v>
      </c>
      <c r="I1592" s="4">
        <v>43739</v>
      </c>
      <c r="J1592">
        <v>2</v>
      </c>
      <c r="K1592" t="s">
        <v>60</v>
      </c>
      <c r="L1592" s="4">
        <v>43615</v>
      </c>
      <c r="M1592" s="4">
        <v>43830</v>
      </c>
      <c r="N1592">
        <v>1</v>
      </c>
      <c r="O1592" t="s">
        <v>159</v>
      </c>
      <c r="P1592" t="s">
        <v>321</v>
      </c>
      <c r="Q1592">
        <v>2</v>
      </c>
      <c r="R1592" t="s">
        <v>922</v>
      </c>
      <c r="S1592" t="s">
        <v>1456</v>
      </c>
      <c r="T1592" t="s">
        <v>1971</v>
      </c>
      <c r="U1592" t="s">
        <v>75</v>
      </c>
      <c r="V1592" t="s">
        <v>1585</v>
      </c>
      <c r="W1592">
        <v>93.97</v>
      </c>
      <c r="X1592">
        <v>99.95</v>
      </c>
      <c r="Y1592">
        <v>2</v>
      </c>
      <c r="Z1592" t="s">
        <v>2313</v>
      </c>
      <c r="AA1592" t="s">
        <v>2620</v>
      </c>
      <c r="AF1592" s="4"/>
      <c r="AG1592" s="4"/>
      <c r="AH1592" t="s">
        <v>70</v>
      </c>
      <c r="AI1592" t="s">
        <v>232</v>
      </c>
      <c r="AJ1592" t="s">
        <v>645</v>
      </c>
      <c r="AK1592" t="s">
        <v>1111</v>
      </c>
      <c r="AL1592" t="s">
        <v>1715</v>
      </c>
      <c r="AM1592" t="s">
        <v>80</v>
      </c>
      <c r="AN1592" t="s">
        <v>1517</v>
      </c>
      <c r="AO1592" t="s">
        <v>432</v>
      </c>
      <c r="AP1592" t="s">
        <v>2331</v>
      </c>
    </row>
    <row r="1593" spans="1:42" x14ac:dyDescent="0.25">
      <c r="A1593">
        <v>1114</v>
      </c>
      <c r="B1593">
        <v>63</v>
      </c>
      <c r="C1593" s="4">
        <v>44377</v>
      </c>
      <c r="D1593">
        <v>9</v>
      </c>
      <c r="E1593" t="s">
        <v>41</v>
      </c>
      <c r="F1593" t="s">
        <v>52</v>
      </c>
      <c r="G1593" t="s">
        <v>56</v>
      </c>
      <c r="H1593" t="s">
        <v>57</v>
      </c>
      <c r="I1593" s="4">
        <v>43739</v>
      </c>
      <c r="J1593">
        <v>2</v>
      </c>
      <c r="K1593" t="s">
        <v>60</v>
      </c>
      <c r="L1593" s="4">
        <v>43615</v>
      </c>
      <c r="M1593" s="4">
        <v>43830</v>
      </c>
      <c r="N1593">
        <v>1</v>
      </c>
      <c r="O1593" t="s">
        <v>159</v>
      </c>
      <c r="P1593" t="s">
        <v>321</v>
      </c>
      <c r="Q1593">
        <v>2</v>
      </c>
      <c r="R1593" t="s">
        <v>922</v>
      </c>
      <c r="S1593" t="s">
        <v>1456</v>
      </c>
      <c r="T1593" t="s">
        <v>1971</v>
      </c>
      <c r="U1593" t="s">
        <v>75</v>
      </c>
      <c r="V1593" t="s">
        <v>1585</v>
      </c>
      <c r="W1593">
        <v>93.97</v>
      </c>
      <c r="X1593">
        <v>99.95</v>
      </c>
      <c r="Y1593">
        <v>2</v>
      </c>
      <c r="Z1593" t="s">
        <v>2313</v>
      </c>
      <c r="AA1593" t="s">
        <v>2620</v>
      </c>
      <c r="AF1593" s="4"/>
      <c r="AG1593" s="4"/>
      <c r="AH1593" t="s">
        <v>70</v>
      </c>
      <c r="AI1593" t="s">
        <v>232</v>
      </c>
      <c r="AJ1593" t="s">
        <v>591</v>
      </c>
      <c r="AK1593" t="s">
        <v>1147</v>
      </c>
      <c r="AL1593" t="s">
        <v>1610</v>
      </c>
      <c r="AM1593" t="s">
        <v>67</v>
      </c>
      <c r="AN1593" t="s">
        <v>1517</v>
      </c>
      <c r="AO1593" t="s">
        <v>640</v>
      </c>
      <c r="AP1593" t="s">
        <v>2393</v>
      </c>
    </row>
    <row r="1594" spans="1:42" x14ac:dyDescent="0.25">
      <c r="A1594">
        <v>1115</v>
      </c>
      <c r="B1594">
        <v>311</v>
      </c>
      <c r="C1594" s="4">
        <v>44377</v>
      </c>
      <c r="D1594">
        <v>7</v>
      </c>
      <c r="E1594" t="s">
        <v>35</v>
      </c>
      <c r="F1594" t="s">
        <v>46</v>
      </c>
      <c r="G1594" t="s">
        <v>56</v>
      </c>
      <c r="H1594" t="s">
        <v>57</v>
      </c>
      <c r="I1594" s="4">
        <v>43961</v>
      </c>
      <c r="J1594">
        <v>9</v>
      </c>
      <c r="K1594" t="s">
        <v>59</v>
      </c>
      <c r="L1594" s="4">
        <v>43952</v>
      </c>
      <c r="M1594" s="4">
        <v>44075</v>
      </c>
      <c r="N1594">
        <v>1</v>
      </c>
      <c r="O1594" t="s">
        <v>69</v>
      </c>
      <c r="P1594" t="s">
        <v>231</v>
      </c>
      <c r="Q1594">
        <v>1</v>
      </c>
      <c r="R1594" t="s">
        <v>565</v>
      </c>
      <c r="S1594" t="s">
        <v>1125</v>
      </c>
      <c r="T1594" t="s">
        <v>1648</v>
      </c>
      <c r="U1594" t="s">
        <v>69</v>
      </c>
      <c r="V1594" t="s">
        <v>1577</v>
      </c>
      <c r="W1594">
        <v>505</v>
      </c>
      <c r="X1594">
        <v>24.99</v>
      </c>
      <c r="Y1594">
        <v>1</v>
      </c>
      <c r="Z1594" t="s">
        <v>78</v>
      </c>
      <c r="AA1594" t="s">
        <v>2330</v>
      </c>
      <c r="AF1594" s="4"/>
      <c r="AG1594" s="4"/>
      <c r="AH1594" t="s">
        <v>69</v>
      </c>
      <c r="AI1594" t="s">
        <v>231</v>
      </c>
      <c r="AJ1594" t="s">
        <v>565</v>
      </c>
      <c r="AK1594" t="s">
        <v>1125</v>
      </c>
      <c r="AL1594" t="s">
        <v>1648</v>
      </c>
      <c r="AM1594" t="s">
        <v>69</v>
      </c>
      <c r="AN1594" t="s">
        <v>1577</v>
      </c>
      <c r="AO1594" t="s">
        <v>78</v>
      </c>
      <c r="AP1594" t="s">
        <v>2330</v>
      </c>
    </row>
    <row r="1595" spans="1:42" x14ac:dyDescent="0.25">
      <c r="A1595">
        <v>1116</v>
      </c>
      <c r="B1595">
        <v>105</v>
      </c>
      <c r="C1595" s="4">
        <v>44378</v>
      </c>
      <c r="D1595">
        <v>5</v>
      </c>
      <c r="E1595" t="s">
        <v>36</v>
      </c>
      <c r="F1595" t="s">
        <v>47</v>
      </c>
      <c r="G1595" t="s">
        <v>55</v>
      </c>
      <c r="H1595" t="s">
        <v>58</v>
      </c>
      <c r="I1595" s="4">
        <v>44040</v>
      </c>
      <c r="J1595">
        <v>8</v>
      </c>
      <c r="K1595" t="s">
        <v>60</v>
      </c>
      <c r="L1595" s="4">
        <v>44000</v>
      </c>
      <c r="M1595" s="4">
        <v>44073</v>
      </c>
      <c r="N1595">
        <v>1</v>
      </c>
      <c r="O1595" t="s">
        <v>67</v>
      </c>
      <c r="P1595" t="s">
        <v>229</v>
      </c>
      <c r="Q1595">
        <v>1</v>
      </c>
      <c r="R1595" t="s">
        <v>636</v>
      </c>
      <c r="S1595" t="s">
        <v>974</v>
      </c>
      <c r="T1595" t="s">
        <v>1513</v>
      </c>
      <c r="U1595" t="s">
        <v>80</v>
      </c>
      <c r="V1595" t="s">
        <v>1548</v>
      </c>
      <c r="W1595">
        <v>59.98</v>
      </c>
      <c r="X1595">
        <v>29.98</v>
      </c>
      <c r="Y1595">
        <v>1</v>
      </c>
      <c r="Z1595" t="s">
        <v>455</v>
      </c>
      <c r="AA1595" t="s">
        <v>2340</v>
      </c>
      <c r="AF1595" s="4"/>
      <c r="AG1595" s="4"/>
      <c r="AH1595" t="s">
        <v>67</v>
      </c>
      <c r="AI1595" t="s">
        <v>229</v>
      </c>
      <c r="AJ1595" t="s">
        <v>636</v>
      </c>
      <c r="AK1595" t="s">
        <v>974</v>
      </c>
      <c r="AL1595" t="s">
        <v>1513</v>
      </c>
      <c r="AM1595" t="s">
        <v>80</v>
      </c>
      <c r="AN1595" t="s">
        <v>1548</v>
      </c>
      <c r="AO1595" t="s">
        <v>455</v>
      </c>
      <c r="AP1595" t="s">
        <v>2340</v>
      </c>
    </row>
    <row r="1596" spans="1:42" x14ac:dyDescent="0.25">
      <c r="A1596">
        <v>1117</v>
      </c>
      <c r="B1596">
        <v>209</v>
      </c>
      <c r="C1596" s="4">
        <v>44378</v>
      </c>
      <c r="D1596">
        <v>1</v>
      </c>
      <c r="E1596" t="s">
        <v>39</v>
      </c>
      <c r="F1596" t="s">
        <v>50</v>
      </c>
      <c r="G1596" t="s">
        <v>55</v>
      </c>
      <c r="H1596" t="s">
        <v>58</v>
      </c>
      <c r="I1596" s="4">
        <v>44032</v>
      </c>
      <c r="J1596">
        <v>8</v>
      </c>
      <c r="K1596" t="s">
        <v>60</v>
      </c>
      <c r="L1596" s="4">
        <v>44000</v>
      </c>
      <c r="M1596" s="4">
        <v>44073</v>
      </c>
      <c r="N1596">
        <v>1</v>
      </c>
      <c r="O1596" t="s">
        <v>110</v>
      </c>
      <c r="P1596" t="s">
        <v>272</v>
      </c>
      <c r="Q1596">
        <v>2</v>
      </c>
      <c r="R1596" t="s">
        <v>923</v>
      </c>
      <c r="S1596" t="s">
        <v>1457</v>
      </c>
      <c r="T1596" t="s">
        <v>1972</v>
      </c>
      <c r="U1596" t="s">
        <v>83</v>
      </c>
      <c r="V1596" t="s">
        <v>1723</v>
      </c>
      <c r="W1596">
        <v>116.98</v>
      </c>
      <c r="X1596">
        <v>49.95</v>
      </c>
      <c r="Y1596">
        <v>2</v>
      </c>
      <c r="Z1596" t="s">
        <v>2314</v>
      </c>
      <c r="AA1596" t="s">
        <v>2621</v>
      </c>
      <c r="AF1596" s="4"/>
      <c r="AG1596" s="4"/>
      <c r="AH1596" t="s">
        <v>67</v>
      </c>
      <c r="AI1596" t="s">
        <v>229</v>
      </c>
      <c r="AJ1596" t="s">
        <v>544</v>
      </c>
      <c r="AK1596" t="s">
        <v>1105</v>
      </c>
      <c r="AL1596" t="s">
        <v>824</v>
      </c>
      <c r="AM1596" t="s">
        <v>67</v>
      </c>
      <c r="AN1596" t="s">
        <v>1562</v>
      </c>
      <c r="AO1596" t="s">
        <v>90</v>
      </c>
      <c r="AP1596" t="s">
        <v>2328</v>
      </c>
    </row>
    <row r="1597" spans="1:42" x14ac:dyDescent="0.25">
      <c r="A1597">
        <v>1117</v>
      </c>
      <c r="B1597">
        <v>209</v>
      </c>
      <c r="C1597" s="4">
        <v>44378</v>
      </c>
      <c r="D1597">
        <v>1</v>
      </c>
      <c r="E1597" t="s">
        <v>39</v>
      </c>
      <c r="F1597" t="s">
        <v>50</v>
      </c>
      <c r="G1597" t="s">
        <v>55</v>
      </c>
      <c r="H1597" t="s">
        <v>58</v>
      </c>
      <c r="I1597" s="4">
        <v>44032</v>
      </c>
      <c r="J1597">
        <v>8</v>
      </c>
      <c r="K1597" t="s">
        <v>60</v>
      </c>
      <c r="L1597" s="4">
        <v>44000</v>
      </c>
      <c r="M1597" s="4">
        <v>44073</v>
      </c>
      <c r="N1597">
        <v>1</v>
      </c>
      <c r="O1597" t="s">
        <v>110</v>
      </c>
      <c r="P1597" t="s">
        <v>272</v>
      </c>
      <c r="Q1597">
        <v>2</v>
      </c>
      <c r="R1597" t="s">
        <v>923</v>
      </c>
      <c r="S1597" t="s">
        <v>1457</v>
      </c>
      <c r="T1597" t="s">
        <v>1972</v>
      </c>
      <c r="U1597" t="s">
        <v>83</v>
      </c>
      <c r="V1597" t="s">
        <v>1723</v>
      </c>
      <c r="W1597">
        <v>116.98</v>
      </c>
      <c r="X1597">
        <v>49.95</v>
      </c>
      <c r="Y1597">
        <v>2</v>
      </c>
      <c r="Z1597" t="s">
        <v>2314</v>
      </c>
      <c r="AA1597" t="s">
        <v>2621</v>
      </c>
      <c r="AF1597" s="4"/>
      <c r="AG1597" s="4"/>
      <c r="AH1597" t="s">
        <v>67</v>
      </c>
      <c r="AI1597" t="s">
        <v>229</v>
      </c>
      <c r="AJ1597" t="s">
        <v>847</v>
      </c>
      <c r="AK1597" t="s">
        <v>1384</v>
      </c>
      <c r="AL1597" t="s">
        <v>1900</v>
      </c>
      <c r="AM1597" t="s">
        <v>80</v>
      </c>
      <c r="AN1597" t="s">
        <v>1562</v>
      </c>
      <c r="AO1597" t="s">
        <v>872</v>
      </c>
      <c r="AP1597" t="s">
        <v>2388</v>
      </c>
    </row>
    <row r="1598" spans="1:42" x14ac:dyDescent="0.25">
      <c r="A1598">
        <v>1118</v>
      </c>
      <c r="B1598">
        <v>424</v>
      </c>
      <c r="C1598" s="4">
        <v>44378</v>
      </c>
      <c r="D1598">
        <v>1</v>
      </c>
      <c r="E1598" t="s">
        <v>39</v>
      </c>
      <c r="F1598" t="s">
        <v>50</v>
      </c>
      <c r="G1598" t="s">
        <v>55</v>
      </c>
      <c r="H1598" t="s">
        <v>57</v>
      </c>
      <c r="I1598" s="4">
        <v>43872</v>
      </c>
      <c r="J1598">
        <v>6</v>
      </c>
      <c r="K1598" t="s">
        <v>59</v>
      </c>
      <c r="L1598" s="4">
        <v>43862</v>
      </c>
      <c r="M1598" s="4">
        <v>43889</v>
      </c>
      <c r="N1598">
        <v>2</v>
      </c>
      <c r="O1598" t="s">
        <v>117</v>
      </c>
      <c r="P1598" t="s">
        <v>279</v>
      </c>
      <c r="Q1598">
        <v>2</v>
      </c>
      <c r="R1598" t="s">
        <v>924</v>
      </c>
      <c r="S1598" t="s">
        <v>1458</v>
      </c>
      <c r="T1598" t="s">
        <v>1973</v>
      </c>
      <c r="U1598" t="s">
        <v>180</v>
      </c>
      <c r="V1598" t="s">
        <v>2076</v>
      </c>
      <c r="W1598">
        <v>169.17</v>
      </c>
      <c r="X1598">
        <v>24.97</v>
      </c>
      <c r="Y1598">
        <v>2</v>
      </c>
      <c r="Z1598" t="s">
        <v>2129</v>
      </c>
      <c r="AA1598" t="s">
        <v>2404</v>
      </c>
      <c r="AF1598" s="4"/>
      <c r="AG1598" s="4"/>
      <c r="AH1598" t="s">
        <v>79</v>
      </c>
      <c r="AI1598" t="s">
        <v>241</v>
      </c>
      <c r="AJ1598" t="s">
        <v>530</v>
      </c>
      <c r="AK1598" t="s">
        <v>1092</v>
      </c>
      <c r="AL1598" t="s">
        <v>1619</v>
      </c>
      <c r="AM1598" t="s">
        <v>80</v>
      </c>
      <c r="AN1598" t="s">
        <v>1562</v>
      </c>
      <c r="AO1598" t="s">
        <v>65</v>
      </c>
      <c r="AP1598" t="s">
        <v>2343</v>
      </c>
    </row>
    <row r="1599" spans="1:42" x14ac:dyDescent="0.25">
      <c r="A1599">
        <v>1118</v>
      </c>
      <c r="B1599">
        <v>424</v>
      </c>
      <c r="C1599" s="4">
        <v>44378</v>
      </c>
      <c r="D1599">
        <v>1</v>
      </c>
      <c r="E1599" t="s">
        <v>39</v>
      </c>
      <c r="F1599" t="s">
        <v>50</v>
      </c>
      <c r="G1599" t="s">
        <v>55</v>
      </c>
      <c r="H1599" t="s">
        <v>57</v>
      </c>
      <c r="I1599" s="4">
        <v>43872</v>
      </c>
      <c r="J1599">
        <v>6</v>
      </c>
      <c r="K1599" t="s">
        <v>59</v>
      </c>
      <c r="L1599" s="4">
        <v>43862</v>
      </c>
      <c r="M1599" s="4">
        <v>43889</v>
      </c>
      <c r="N1599">
        <v>2</v>
      </c>
      <c r="O1599" t="s">
        <v>117</v>
      </c>
      <c r="P1599" t="s">
        <v>279</v>
      </c>
      <c r="Q1599">
        <v>2</v>
      </c>
      <c r="R1599" t="s">
        <v>924</v>
      </c>
      <c r="S1599" t="s">
        <v>1458</v>
      </c>
      <c r="T1599" t="s">
        <v>1973</v>
      </c>
      <c r="U1599" t="s">
        <v>180</v>
      </c>
      <c r="V1599" t="s">
        <v>2076</v>
      </c>
      <c r="W1599">
        <v>169.17</v>
      </c>
      <c r="X1599">
        <v>24.97</v>
      </c>
      <c r="Y1599">
        <v>2</v>
      </c>
      <c r="Z1599" t="s">
        <v>2129</v>
      </c>
      <c r="AA1599" t="s">
        <v>2404</v>
      </c>
      <c r="AF1599" s="4"/>
      <c r="AG1599" s="4"/>
      <c r="AH1599" t="s">
        <v>90</v>
      </c>
      <c r="AI1599" t="s">
        <v>252</v>
      </c>
      <c r="AJ1599" t="s">
        <v>449</v>
      </c>
      <c r="AK1599" t="s">
        <v>1011</v>
      </c>
      <c r="AL1599" t="s">
        <v>1541</v>
      </c>
      <c r="AM1599" t="s">
        <v>69</v>
      </c>
      <c r="AN1599" t="s">
        <v>1659</v>
      </c>
      <c r="AO1599" t="s">
        <v>410</v>
      </c>
      <c r="AP1599" t="s">
        <v>2359</v>
      </c>
    </row>
    <row r="1600" spans="1:42" x14ac:dyDescent="0.25">
      <c r="A1600">
        <v>1119</v>
      </c>
      <c r="B1600">
        <v>433</v>
      </c>
      <c r="C1600" s="4">
        <v>44378</v>
      </c>
      <c r="D1600">
        <v>10</v>
      </c>
      <c r="E1600" t="s">
        <v>42</v>
      </c>
      <c r="F1600" t="s">
        <v>53</v>
      </c>
      <c r="G1600" t="s">
        <v>55</v>
      </c>
      <c r="H1600" t="s">
        <v>58</v>
      </c>
      <c r="I1600" s="4">
        <v>43680</v>
      </c>
      <c r="J1600">
        <v>1</v>
      </c>
      <c r="K1600" t="s">
        <v>61</v>
      </c>
      <c r="L1600" s="4">
        <v>43615</v>
      </c>
      <c r="M1600" s="4">
        <v>43830</v>
      </c>
      <c r="N1600">
        <v>2</v>
      </c>
      <c r="O1600" t="s">
        <v>113</v>
      </c>
      <c r="P1600" t="s">
        <v>275</v>
      </c>
      <c r="Q1600">
        <v>2</v>
      </c>
      <c r="R1600" t="s">
        <v>925</v>
      </c>
      <c r="S1600" t="s">
        <v>1459</v>
      </c>
      <c r="T1600" t="s">
        <v>1974</v>
      </c>
      <c r="U1600" t="s">
        <v>109</v>
      </c>
      <c r="V1600" t="s">
        <v>2030</v>
      </c>
      <c r="W1600">
        <v>326.87</v>
      </c>
      <c r="X1600">
        <v>74.959999999999994</v>
      </c>
      <c r="Y1600">
        <v>2</v>
      </c>
      <c r="Z1600" t="s">
        <v>2124</v>
      </c>
      <c r="AA1600" t="s">
        <v>2399</v>
      </c>
      <c r="AF1600" s="4"/>
      <c r="AG1600" s="4"/>
      <c r="AH1600" t="s">
        <v>65</v>
      </c>
      <c r="AI1600" t="s">
        <v>227</v>
      </c>
      <c r="AJ1600" t="s">
        <v>802</v>
      </c>
      <c r="AK1600" t="s">
        <v>1340</v>
      </c>
      <c r="AL1600" t="s">
        <v>1856</v>
      </c>
      <c r="AM1600" t="s">
        <v>67</v>
      </c>
      <c r="AN1600" t="s">
        <v>1517</v>
      </c>
      <c r="AO1600" t="s">
        <v>431</v>
      </c>
      <c r="AP1600" t="s">
        <v>2326</v>
      </c>
    </row>
    <row r="1601" spans="1:42" x14ac:dyDescent="0.25">
      <c r="A1601">
        <v>1119</v>
      </c>
      <c r="B1601">
        <v>433</v>
      </c>
      <c r="C1601" s="4">
        <v>44378</v>
      </c>
      <c r="D1601">
        <v>10</v>
      </c>
      <c r="E1601" t="s">
        <v>42</v>
      </c>
      <c r="F1601" t="s">
        <v>53</v>
      </c>
      <c r="G1601" t="s">
        <v>55</v>
      </c>
      <c r="H1601" t="s">
        <v>58</v>
      </c>
      <c r="I1601" s="4">
        <v>43680</v>
      </c>
      <c r="J1601">
        <v>1</v>
      </c>
      <c r="K1601" t="s">
        <v>61</v>
      </c>
      <c r="L1601" s="4">
        <v>43615</v>
      </c>
      <c r="M1601" s="4">
        <v>43830</v>
      </c>
      <c r="N1601">
        <v>2</v>
      </c>
      <c r="O1601" t="s">
        <v>113</v>
      </c>
      <c r="P1601" t="s">
        <v>275</v>
      </c>
      <c r="Q1601">
        <v>2</v>
      </c>
      <c r="R1601" t="s">
        <v>925</v>
      </c>
      <c r="S1601" t="s">
        <v>1459</v>
      </c>
      <c r="T1601" t="s">
        <v>1974</v>
      </c>
      <c r="U1601" t="s">
        <v>109</v>
      </c>
      <c r="V1601" t="s">
        <v>2030</v>
      </c>
      <c r="W1601">
        <v>326.87</v>
      </c>
      <c r="X1601">
        <v>74.959999999999994</v>
      </c>
      <c r="Y1601">
        <v>2</v>
      </c>
      <c r="Z1601" t="s">
        <v>2124</v>
      </c>
      <c r="AA1601" t="s">
        <v>2399</v>
      </c>
      <c r="AF1601" s="4"/>
      <c r="AG1601" s="4"/>
      <c r="AH1601" t="s">
        <v>79</v>
      </c>
      <c r="AI1601" t="s">
        <v>241</v>
      </c>
      <c r="AJ1601" t="s">
        <v>541</v>
      </c>
      <c r="AK1601" t="s">
        <v>968</v>
      </c>
      <c r="AL1601" t="s">
        <v>1629</v>
      </c>
      <c r="AM1601" t="s">
        <v>69</v>
      </c>
      <c r="AN1601" t="s">
        <v>1548</v>
      </c>
      <c r="AO1601" t="s">
        <v>86</v>
      </c>
      <c r="AP1601" t="s">
        <v>2350</v>
      </c>
    </row>
    <row r="1602" spans="1:42" x14ac:dyDescent="0.25">
      <c r="A1602">
        <v>1120</v>
      </c>
      <c r="B1602">
        <v>246</v>
      </c>
      <c r="C1602" s="4">
        <v>44379</v>
      </c>
      <c r="D1602">
        <v>2</v>
      </c>
      <c r="E1602" t="s">
        <v>38</v>
      </c>
      <c r="F1602" t="s">
        <v>49</v>
      </c>
      <c r="G1602" t="s">
        <v>55</v>
      </c>
      <c r="H1602" t="s">
        <v>58</v>
      </c>
      <c r="I1602" s="4">
        <v>43587</v>
      </c>
      <c r="J1602">
        <v>1</v>
      </c>
      <c r="L1602" s="4"/>
      <c r="M1602" s="4"/>
      <c r="N1602">
        <v>3</v>
      </c>
      <c r="O1602" t="s">
        <v>218</v>
      </c>
      <c r="P1602" t="s">
        <v>380</v>
      </c>
      <c r="Q1602">
        <v>3</v>
      </c>
      <c r="R1602" t="s">
        <v>926</v>
      </c>
      <c r="S1602" t="s">
        <v>1460</v>
      </c>
      <c r="T1602" t="s">
        <v>1975</v>
      </c>
      <c r="U1602" t="s">
        <v>2027</v>
      </c>
      <c r="V1602" t="s">
        <v>2074</v>
      </c>
      <c r="W1602">
        <v>281.55</v>
      </c>
      <c r="X1602">
        <v>84.95</v>
      </c>
      <c r="Y1602">
        <v>3</v>
      </c>
      <c r="Z1602" t="s">
        <v>2315</v>
      </c>
      <c r="AA1602" t="s">
        <v>2622</v>
      </c>
      <c r="AF1602" s="4"/>
      <c r="AG1602" s="4"/>
      <c r="AH1602" t="s">
        <v>65</v>
      </c>
      <c r="AI1602" t="s">
        <v>227</v>
      </c>
      <c r="AJ1602" t="s">
        <v>519</v>
      </c>
      <c r="AK1602" t="s">
        <v>1083</v>
      </c>
      <c r="AL1602" t="s">
        <v>1609</v>
      </c>
      <c r="AM1602" t="s">
        <v>80</v>
      </c>
      <c r="AN1602" t="s">
        <v>1517</v>
      </c>
      <c r="AO1602" t="s">
        <v>431</v>
      </c>
      <c r="AP1602" t="s">
        <v>2326</v>
      </c>
    </row>
    <row r="1603" spans="1:42" x14ac:dyDescent="0.25">
      <c r="A1603">
        <v>1120</v>
      </c>
      <c r="B1603">
        <v>246</v>
      </c>
      <c r="C1603" s="4">
        <v>44379</v>
      </c>
      <c r="D1603">
        <v>2</v>
      </c>
      <c r="E1603" t="s">
        <v>38</v>
      </c>
      <c r="F1603" t="s">
        <v>49</v>
      </c>
      <c r="G1603" t="s">
        <v>55</v>
      </c>
      <c r="H1603" t="s">
        <v>58</v>
      </c>
      <c r="I1603" s="4">
        <v>43587</v>
      </c>
      <c r="J1603">
        <v>1</v>
      </c>
      <c r="L1603" s="4"/>
      <c r="M1603" s="4"/>
      <c r="N1603">
        <v>3</v>
      </c>
      <c r="O1603" t="s">
        <v>218</v>
      </c>
      <c r="P1603" t="s">
        <v>380</v>
      </c>
      <c r="Q1603">
        <v>3</v>
      </c>
      <c r="R1603" t="s">
        <v>926</v>
      </c>
      <c r="S1603" t="s">
        <v>1460</v>
      </c>
      <c r="T1603" t="s">
        <v>1975</v>
      </c>
      <c r="U1603" t="s">
        <v>2027</v>
      </c>
      <c r="V1603" t="s">
        <v>2074</v>
      </c>
      <c r="W1603">
        <v>281.55</v>
      </c>
      <c r="X1603">
        <v>84.95</v>
      </c>
      <c r="Y1603">
        <v>3</v>
      </c>
      <c r="Z1603" t="s">
        <v>2315</v>
      </c>
      <c r="AA1603" t="s">
        <v>2622</v>
      </c>
      <c r="AF1603" s="4"/>
      <c r="AG1603" s="4"/>
      <c r="AH1603" t="s">
        <v>79</v>
      </c>
      <c r="AI1603" t="s">
        <v>241</v>
      </c>
      <c r="AJ1603" t="s">
        <v>542</v>
      </c>
      <c r="AK1603" t="s">
        <v>1103</v>
      </c>
      <c r="AL1603" t="s">
        <v>1630</v>
      </c>
      <c r="AM1603" t="s">
        <v>69</v>
      </c>
      <c r="AN1603" t="s">
        <v>1548</v>
      </c>
      <c r="AO1603" t="s">
        <v>86</v>
      </c>
      <c r="AP1603" t="s">
        <v>2350</v>
      </c>
    </row>
    <row r="1604" spans="1:42" x14ac:dyDescent="0.25">
      <c r="A1604">
        <v>1120</v>
      </c>
      <c r="B1604">
        <v>246</v>
      </c>
      <c r="C1604" s="4">
        <v>44379</v>
      </c>
      <c r="D1604">
        <v>2</v>
      </c>
      <c r="E1604" t="s">
        <v>38</v>
      </c>
      <c r="F1604" t="s">
        <v>49</v>
      </c>
      <c r="G1604" t="s">
        <v>55</v>
      </c>
      <c r="H1604" t="s">
        <v>58</v>
      </c>
      <c r="I1604" s="4">
        <v>43587</v>
      </c>
      <c r="J1604">
        <v>1</v>
      </c>
      <c r="L1604" s="4"/>
      <c r="M1604" s="4"/>
      <c r="N1604">
        <v>3</v>
      </c>
      <c r="O1604" t="s">
        <v>218</v>
      </c>
      <c r="P1604" t="s">
        <v>380</v>
      </c>
      <c r="Q1604">
        <v>3</v>
      </c>
      <c r="R1604" t="s">
        <v>926</v>
      </c>
      <c r="S1604" t="s">
        <v>1460</v>
      </c>
      <c r="T1604" t="s">
        <v>1975</v>
      </c>
      <c r="U1604" t="s">
        <v>2027</v>
      </c>
      <c r="V1604" t="s">
        <v>2074</v>
      </c>
      <c r="W1604">
        <v>281.55</v>
      </c>
      <c r="X1604">
        <v>84.95</v>
      </c>
      <c r="Y1604">
        <v>3</v>
      </c>
      <c r="Z1604" t="s">
        <v>2315</v>
      </c>
      <c r="AA1604" t="s">
        <v>2622</v>
      </c>
      <c r="AF1604" s="4"/>
      <c r="AG1604" s="4"/>
      <c r="AH1604" t="s">
        <v>80</v>
      </c>
      <c r="AI1604" t="s">
        <v>242</v>
      </c>
      <c r="AJ1604" t="s">
        <v>709</v>
      </c>
      <c r="AK1604" t="s">
        <v>1250</v>
      </c>
      <c r="AL1604" t="s">
        <v>425</v>
      </c>
      <c r="AM1604" t="s">
        <v>80</v>
      </c>
      <c r="AN1604" t="s">
        <v>1548</v>
      </c>
      <c r="AO1604" t="s">
        <v>79</v>
      </c>
      <c r="AP1604" t="s">
        <v>2349</v>
      </c>
    </row>
    <row r="1605" spans="1:42" x14ac:dyDescent="0.25">
      <c r="A1605">
        <v>1121</v>
      </c>
      <c r="B1605">
        <v>153</v>
      </c>
      <c r="C1605" s="4">
        <v>44380</v>
      </c>
      <c r="D1605">
        <v>10</v>
      </c>
      <c r="E1605" t="s">
        <v>42</v>
      </c>
      <c r="F1605" t="s">
        <v>53</v>
      </c>
      <c r="G1605" t="s">
        <v>56</v>
      </c>
      <c r="H1605" t="s">
        <v>57</v>
      </c>
      <c r="I1605" s="4">
        <v>43739</v>
      </c>
      <c r="J1605">
        <v>3</v>
      </c>
      <c r="K1605" t="s">
        <v>59</v>
      </c>
      <c r="L1605" s="4">
        <v>43615</v>
      </c>
      <c r="M1605" s="4">
        <v>43830</v>
      </c>
      <c r="N1605">
        <v>1</v>
      </c>
      <c r="O1605" t="s">
        <v>79</v>
      </c>
      <c r="P1605" t="s">
        <v>241</v>
      </c>
      <c r="Q1605">
        <v>1</v>
      </c>
      <c r="R1605" t="s">
        <v>541</v>
      </c>
      <c r="S1605" t="s">
        <v>968</v>
      </c>
      <c r="T1605" t="s">
        <v>1629</v>
      </c>
      <c r="U1605" t="s">
        <v>67</v>
      </c>
      <c r="V1605" t="s">
        <v>1548</v>
      </c>
      <c r="W1605">
        <v>260.7</v>
      </c>
      <c r="X1605">
        <v>44.97</v>
      </c>
      <c r="Y1605">
        <v>1</v>
      </c>
      <c r="Z1605" t="s">
        <v>86</v>
      </c>
      <c r="AA1605" t="s">
        <v>2350</v>
      </c>
      <c r="AF1605" s="4"/>
      <c r="AG1605" s="4"/>
      <c r="AH1605" t="s">
        <v>79</v>
      </c>
      <c r="AI1605" t="s">
        <v>241</v>
      </c>
      <c r="AJ1605" t="s">
        <v>541</v>
      </c>
      <c r="AK1605" t="s">
        <v>968</v>
      </c>
      <c r="AL1605" t="s">
        <v>1629</v>
      </c>
      <c r="AM1605" t="s">
        <v>67</v>
      </c>
      <c r="AN1605" t="s">
        <v>1548</v>
      </c>
      <c r="AO1605" t="s">
        <v>86</v>
      </c>
      <c r="AP1605" t="s">
        <v>2350</v>
      </c>
    </row>
    <row r="1606" spans="1:42" x14ac:dyDescent="0.25">
      <c r="A1606">
        <v>1122</v>
      </c>
      <c r="B1606">
        <v>219</v>
      </c>
      <c r="C1606" s="4">
        <v>44380</v>
      </c>
      <c r="D1606">
        <v>11</v>
      </c>
      <c r="E1606" t="s">
        <v>37</v>
      </c>
      <c r="F1606" t="s">
        <v>48</v>
      </c>
      <c r="G1606" t="s">
        <v>56</v>
      </c>
      <c r="H1606" t="s">
        <v>57</v>
      </c>
      <c r="I1606" s="4">
        <v>43814</v>
      </c>
      <c r="J1606">
        <v>3</v>
      </c>
      <c r="K1606" t="s">
        <v>59</v>
      </c>
      <c r="L1606" s="4">
        <v>43615</v>
      </c>
      <c r="M1606" s="4">
        <v>43830</v>
      </c>
      <c r="N1606">
        <v>1</v>
      </c>
      <c r="O1606" t="s">
        <v>79</v>
      </c>
      <c r="P1606" t="s">
        <v>241</v>
      </c>
      <c r="Q1606">
        <v>1</v>
      </c>
      <c r="R1606" t="s">
        <v>463</v>
      </c>
      <c r="S1606" t="s">
        <v>1026</v>
      </c>
      <c r="T1606" t="s">
        <v>1556</v>
      </c>
      <c r="U1606" t="s">
        <v>80</v>
      </c>
      <c r="V1606" t="s">
        <v>1548</v>
      </c>
      <c r="W1606">
        <v>42.98</v>
      </c>
      <c r="X1606">
        <v>29.98</v>
      </c>
      <c r="Y1606">
        <v>1</v>
      </c>
      <c r="Z1606" t="s">
        <v>455</v>
      </c>
      <c r="AA1606" t="s">
        <v>2340</v>
      </c>
      <c r="AF1606" s="4"/>
      <c r="AG1606" s="4"/>
      <c r="AH1606" t="s">
        <v>79</v>
      </c>
      <c r="AI1606" t="s">
        <v>241</v>
      </c>
      <c r="AJ1606" t="s">
        <v>463</v>
      </c>
      <c r="AK1606" t="s">
        <v>1026</v>
      </c>
      <c r="AL1606" t="s">
        <v>1556</v>
      </c>
      <c r="AM1606" t="s">
        <v>80</v>
      </c>
      <c r="AN1606" t="s">
        <v>1548</v>
      </c>
      <c r="AO1606" t="s">
        <v>455</v>
      </c>
      <c r="AP1606" t="s">
        <v>2340</v>
      </c>
    </row>
    <row r="1607" spans="1:42" x14ac:dyDescent="0.25">
      <c r="A1607">
        <v>1123</v>
      </c>
      <c r="B1607">
        <v>290</v>
      </c>
      <c r="C1607" s="4">
        <v>44380</v>
      </c>
      <c r="D1607">
        <v>7</v>
      </c>
      <c r="E1607" t="s">
        <v>35</v>
      </c>
      <c r="F1607" t="s">
        <v>46</v>
      </c>
      <c r="G1607" t="s">
        <v>55</v>
      </c>
      <c r="H1607" t="s">
        <v>58</v>
      </c>
      <c r="I1607" s="4">
        <v>44153</v>
      </c>
      <c r="J1607">
        <v>11</v>
      </c>
      <c r="K1607" t="s">
        <v>60</v>
      </c>
      <c r="L1607" s="4">
        <v>44148</v>
      </c>
      <c r="M1607" s="4">
        <v>44265</v>
      </c>
      <c r="N1607">
        <v>2</v>
      </c>
      <c r="O1607" t="s">
        <v>125</v>
      </c>
      <c r="P1607" t="s">
        <v>287</v>
      </c>
      <c r="Q1607">
        <v>2</v>
      </c>
      <c r="R1607" t="s">
        <v>927</v>
      </c>
      <c r="S1607" t="s">
        <v>1461</v>
      </c>
      <c r="T1607" t="s">
        <v>1976</v>
      </c>
      <c r="U1607" t="s">
        <v>88</v>
      </c>
      <c r="V1607" t="s">
        <v>2031</v>
      </c>
      <c r="W1607">
        <v>253.88</v>
      </c>
      <c r="X1607">
        <v>79.959999999999994</v>
      </c>
      <c r="Y1607">
        <v>2</v>
      </c>
      <c r="Z1607" t="s">
        <v>142</v>
      </c>
      <c r="AA1607" t="s">
        <v>2623</v>
      </c>
      <c r="AF1607" s="4"/>
      <c r="AG1607" s="4"/>
      <c r="AH1607" t="s">
        <v>79</v>
      </c>
      <c r="AI1607" t="s">
        <v>241</v>
      </c>
      <c r="AJ1607" t="s">
        <v>629</v>
      </c>
      <c r="AK1607" t="s">
        <v>965</v>
      </c>
      <c r="AL1607" t="s">
        <v>1703</v>
      </c>
      <c r="AM1607" t="s">
        <v>80</v>
      </c>
      <c r="AN1607" t="s">
        <v>1548</v>
      </c>
      <c r="AO1607" t="s">
        <v>86</v>
      </c>
      <c r="AP1607" t="s">
        <v>2350</v>
      </c>
    </row>
    <row r="1608" spans="1:42" x14ac:dyDescent="0.25">
      <c r="A1608">
        <v>1123</v>
      </c>
      <c r="B1608">
        <v>290</v>
      </c>
      <c r="C1608" s="4">
        <v>44380</v>
      </c>
      <c r="D1608">
        <v>7</v>
      </c>
      <c r="E1608" t="s">
        <v>35</v>
      </c>
      <c r="F1608" t="s">
        <v>46</v>
      </c>
      <c r="G1608" t="s">
        <v>55</v>
      </c>
      <c r="H1608" t="s">
        <v>58</v>
      </c>
      <c r="I1608" s="4">
        <v>44153</v>
      </c>
      <c r="J1608">
        <v>11</v>
      </c>
      <c r="K1608" t="s">
        <v>60</v>
      </c>
      <c r="L1608" s="4">
        <v>44148</v>
      </c>
      <c r="M1608" s="4">
        <v>44265</v>
      </c>
      <c r="N1608">
        <v>2</v>
      </c>
      <c r="O1608" t="s">
        <v>125</v>
      </c>
      <c r="P1608" t="s">
        <v>287</v>
      </c>
      <c r="Q1608">
        <v>2</v>
      </c>
      <c r="R1608" t="s">
        <v>927</v>
      </c>
      <c r="S1608" t="s">
        <v>1461</v>
      </c>
      <c r="T1608" t="s">
        <v>1976</v>
      </c>
      <c r="U1608" t="s">
        <v>88</v>
      </c>
      <c r="V1608" t="s">
        <v>2031</v>
      </c>
      <c r="W1608">
        <v>253.88</v>
      </c>
      <c r="X1608">
        <v>79.959999999999994</v>
      </c>
      <c r="Y1608">
        <v>2</v>
      </c>
      <c r="Z1608" t="s">
        <v>142</v>
      </c>
      <c r="AA1608" t="s">
        <v>2623</v>
      </c>
      <c r="AF1608" s="4"/>
      <c r="AG1608" s="4"/>
      <c r="AH1608" t="s">
        <v>69</v>
      </c>
      <c r="AI1608" t="s">
        <v>231</v>
      </c>
      <c r="AJ1608" t="s">
        <v>448</v>
      </c>
      <c r="AK1608" t="s">
        <v>1010</v>
      </c>
      <c r="AL1608" t="s">
        <v>1540</v>
      </c>
      <c r="AM1608" t="s">
        <v>80</v>
      </c>
      <c r="AN1608" t="s">
        <v>1577</v>
      </c>
      <c r="AO1608" t="s">
        <v>69</v>
      </c>
      <c r="AP1608" t="s">
        <v>2360</v>
      </c>
    </row>
    <row r="1609" spans="1:42" x14ac:dyDescent="0.25">
      <c r="A1609">
        <v>1124</v>
      </c>
      <c r="B1609">
        <v>55</v>
      </c>
      <c r="C1609" s="4">
        <v>44381</v>
      </c>
      <c r="D1609">
        <v>1</v>
      </c>
      <c r="E1609" t="s">
        <v>39</v>
      </c>
      <c r="F1609" t="s">
        <v>50</v>
      </c>
      <c r="G1609" t="s">
        <v>55</v>
      </c>
      <c r="H1609" t="s">
        <v>58</v>
      </c>
      <c r="I1609" s="4">
        <v>43665</v>
      </c>
      <c r="J1609">
        <v>3</v>
      </c>
      <c r="K1609" t="s">
        <v>59</v>
      </c>
      <c r="L1609" s="4">
        <v>43615</v>
      </c>
      <c r="M1609" s="4">
        <v>43830</v>
      </c>
      <c r="N1609">
        <v>2</v>
      </c>
      <c r="O1609" t="s">
        <v>135</v>
      </c>
      <c r="P1609" t="s">
        <v>297</v>
      </c>
      <c r="Q1609">
        <v>2</v>
      </c>
      <c r="R1609" t="s">
        <v>928</v>
      </c>
      <c r="S1609" t="s">
        <v>1462</v>
      </c>
      <c r="T1609" t="s">
        <v>1977</v>
      </c>
      <c r="U1609" t="s">
        <v>83</v>
      </c>
      <c r="V1609" t="s">
        <v>2077</v>
      </c>
      <c r="W1609">
        <v>103.83</v>
      </c>
      <c r="X1609">
        <v>44.95</v>
      </c>
      <c r="Y1609">
        <v>2</v>
      </c>
      <c r="Z1609" t="s">
        <v>2149</v>
      </c>
      <c r="AA1609" t="s">
        <v>2429</v>
      </c>
      <c r="AF1609" s="4"/>
      <c r="AG1609" s="4"/>
      <c r="AH1609" t="s">
        <v>90</v>
      </c>
      <c r="AI1609" t="s">
        <v>252</v>
      </c>
      <c r="AJ1609" t="s">
        <v>503</v>
      </c>
      <c r="AK1609" t="s">
        <v>1066</v>
      </c>
      <c r="AL1609" t="s">
        <v>1594</v>
      </c>
      <c r="AM1609" t="s">
        <v>67</v>
      </c>
      <c r="AN1609" t="s">
        <v>1659</v>
      </c>
      <c r="AO1609" t="s">
        <v>410</v>
      </c>
      <c r="AP1609" t="s">
        <v>2359</v>
      </c>
    </row>
    <row r="1610" spans="1:42" x14ac:dyDescent="0.25">
      <c r="A1610">
        <v>1124</v>
      </c>
      <c r="B1610">
        <v>55</v>
      </c>
      <c r="C1610" s="4">
        <v>44381</v>
      </c>
      <c r="D1610">
        <v>1</v>
      </c>
      <c r="E1610" t="s">
        <v>39</v>
      </c>
      <c r="F1610" t="s">
        <v>50</v>
      </c>
      <c r="G1610" t="s">
        <v>55</v>
      </c>
      <c r="H1610" t="s">
        <v>58</v>
      </c>
      <c r="I1610" s="4">
        <v>43665</v>
      </c>
      <c r="J1610">
        <v>3</v>
      </c>
      <c r="K1610" t="s">
        <v>59</v>
      </c>
      <c r="L1610" s="4">
        <v>43615</v>
      </c>
      <c r="M1610" s="4">
        <v>43830</v>
      </c>
      <c r="N1610">
        <v>2</v>
      </c>
      <c r="O1610" t="s">
        <v>135</v>
      </c>
      <c r="P1610" t="s">
        <v>297</v>
      </c>
      <c r="Q1610">
        <v>2</v>
      </c>
      <c r="R1610" t="s">
        <v>928</v>
      </c>
      <c r="S1610" t="s">
        <v>1462</v>
      </c>
      <c r="T1610" t="s">
        <v>1977</v>
      </c>
      <c r="U1610" t="s">
        <v>83</v>
      </c>
      <c r="V1610" t="s">
        <v>2077</v>
      </c>
      <c r="W1610">
        <v>103.83</v>
      </c>
      <c r="X1610">
        <v>44.95</v>
      </c>
      <c r="Y1610">
        <v>2</v>
      </c>
      <c r="Z1610" t="s">
        <v>2149</v>
      </c>
      <c r="AA1610" t="s">
        <v>2429</v>
      </c>
      <c r="AF1610" s="4"/>
      <c r="AG1610" s="4"/>
      <c r="AH1610" t="s">
        <v>70</v>
      </c>
      <c r="AI1610" t="s">
        <v>232</v>
      </c>
      <c r="AJ1610" t="s">
        <v>475</v>
      </c>
      <c r="AK1610" t="s">
        <v>1038</v>
      </c>
      <c r="AL1610" t="s">
        <v>1527</v>
      </c>
      <c r="AM1610" t="s">
        <v>80</v>
      </c>
      <c r="AN1610" t="s">
        <v>1548</v>
      </c>
      <c r="AO1610" t="s">
        <v>673</v>
      </c>
      <c r="AP1610" t="s">
        <v>2348</v>
      </c>
    </row>
    <row r="1611" spans="1:42" x14ac:dyDescent="0.25">
      <c r="A1611">
        <v>1125</v>
      </c>
      <c r="B1611">
        <v>351</v>
      </c>
      <c r="C1611" s="4">
        <v>44381</v>
      </c>
      <c r="D1611">
        <v>9</v>
      </c>
      <c r="E1611" t="s">
        <v>41</v>
      </c>
      <c r="F1611" t="s">
        <v>52</v>
      </c>
      <c r="G1611" t="s">
        <v>56</v>
      </c>
      <c r="H1611" t="s">
        <v>57</v>
      </c>
      <c r="I1611" s="4">
        <v>43808</v>
      </c>
      <c r="J1611">
        <v>3</v>
      </c>
      <c r="K1611" t="s">
        <v>59</v>
      </c>
      <c r="L1611" s="4">
        <v>43615</v>
      </c>
      <c r="M1611" s="4">
        <v>43830</v>
      </c>
      <c r="N1611">
        <v>1</v>
      </c>
      <c r="O1611" t="s">
        <v>70</v>
      </c>
      <c r="P1611" t="s">
        <v>232</v>
      </c>
      <c r="Q1611">
        <v>1</v>
      </c>
      <c r="R1611" t="s">
        <v>865</v>
      </c>
      <c r="S1611" t="s">
        <v>1402</v>
      </c>
      <c r="T1611" t="s">
        <v>1859</v>
      </c>
      <c r="U1611" t="s">
        <v>80</v>
      </c>
      <c r="V1611" t="s">
        <v>1517</v>
      </c>
      <c r="W1611">
        <v>279.98</v>
      </c>
      <c r="X1611">
        <v>39.979999999999997</v>
      </c>
      <c r="Y1611">
        <v>1</v>
      </c>
      <c r="Z1611" t="s">
        <v>640</v>
      </c>
      <c r="AA1611" t="s">
        <v>2393</v>
      </c>
      <c r="AF1611" s="4"/>
      <c r="AG1611" s="4"/>
      <c r="AH1611" t="s">
        <v>70</v>
      </c>
      <c r="AI1611" t="s">
        <v>232</v>
      </c>
      <c r="AJ1611" t="s">
        <v>865</v>
      </c>
      <c r="AK1611" t="s">
        <v>1402</v>
      </c>
      <c r="AL1611" t="s">
        <v>1859</v>
      </c>
      <c r="AM1611" t="s">
        <v>80</v>
      </c>
      <c r="AN1611" t="s">
        <v>1517</v>
      </c>
      <c r="AO1611" t="s">
        <v>640</v>
      </c>
      <c r="AP1611" t="s">
        <v>2393</v>
      </c>
    </row>
    <row r="1612" spans="1:42" x14ac:dyDescent="0.25">
      <c r="A1612">
        <v>1126</v>
      </c>
      <c r="B1612">
        <v>14</v>
      </c>
      <c r="C1612" s="4">
        <v>44382</v>
      </c>
      <c r="D1612">
        <v>2</v>
      </c>
      <c r="E1612" t="s">
        <v>38</v>
      </c>
      <c r="F1612" t="s">
        <v>49</v>
      </c>
      <c r="G1612" t="s">
        <v>56</v>
      </c>
      <c r="H1612" t="s">
        <v>57</v>
      </c>
      <c r="I1612" s="4">
        <v>43643</v>
      </c>
      <c r="J1612">
        <v>1</v>
      </c>
      <c r="K1612" t="s">
        <v>61</v>
      </c>
      <c r="L1612" s="4">
        <v>43615</v>
      </c>
      <c r="M1612" s="4">
        <v>43830</v>
      </c>
      <c r="N1612">
        <v>1</v>
      </c>
      <c r="O1612" t="s">
        <v>65</v>
      </c>
      <c r="P1612" t="s">
        <v>227</v>
      </c>
      <c r="Q1612">
        <v>1</v>
      </c>
      <c r="R1612" t="s">
        <v>545</v>
      </c>
      <c r="S1612" t="s">
        <v>1106</v>
      </c>
      <c r="T1612" t="s">
        <v>1632</v>
      </c>
      <c r="U1612" t="s">
        <v>69</v>
      </c>
      <c r="V1612" t="s">
        <v>1517</v>
      </c>
      <c r="W1612">
        <v>320</v>
      </c>
      <c r="X1612">
        <v>19.989999999999998</v>
      </c>
      <c r="Y1612">
        <v>1</v>
      </c>
      <c r="Z1612" t="s">
        <v>431</v>
      </c>
      <c r="AA1612" t="s">
        <v>2326</v>
      </c>
      <c r="AF1612" s="4"/>
      <c r="AG1612" s="4"/>
      <c r="AH1612" t="s">
        <v>65</v>
      </c>
      <c r="AI1612" t="s">
        <v>227</v>
      </c>
      <c r="AJ1612" t="s">
        <v>545</v>
      </c>
      <c r="AK1612" t="s">
        <v>1106</v>
      </c>
      <c r="AL1612" t="s">
        <v>1632</v>
      </c>
      <c r="AM1612" t="s">
        <v>69</v>
      </c>
      <c r="AN1612" t="s">
        <v>1517</v>
      </c>
      <c r="AO1612" t="s">
        <v>431</v>
      </c>
      <c r="AP1612" t="s">
        <v>2326</v>
      </c>
    </row>
    <row r="1613" spans="1:42" x14ac:dyDescent="0.25">
      <c r="A1613">
        <v>1127</v>
      </c>
      <c r="B1613">
        <v>380</v>
      </c>
      <c r="C1613" s="4">
        <v>44382</v>
      </c>
      <c r="D1613">
        <v>2</v>
      </c>
      <c r="E1613" t="s">
        <v>38</v>
      </c>
      <c r="F1613" t="s">
        <v>49</v>
      </c>
      <c r="G1613" t="s">
        <v>55</v>
      </c>
      <c r="H1613" t="s">
        <v>57</v>
      </c>
      <c r="I1613" s="4">
        <v>43599</v>
      </c>
      <c r="J1613">
        <v>1</v>
      </c>
      <c r="L1613" s="4"/>
      <c r="M1613" s="4"/>
      <c r="N1613">
        <v>1</v>
      </c>
      <c r="O1613" t="s">
        <v>80</v>
      </c>
      <c r="P1613" t="s">
        <v>242</v>
      </c>
      <c r="Q1613">
        <v>1</v>
      </c>
      <c r="R1613" t="s">
        <v>422</v>
      </c>
      <c r="S1613" t="s">
        <v>984</v>
      </c>
      <c r="T1613" t="s">
        <v>1517</v>
      </c>
      <c r="U1613" t="s">
        <v>67</v>
      </c>
      <c r="V1613" t="s">
        <v>1548</v>
      </c>
      <c r="W1613">
        <v>59.97</v>
      </c>
      <c r="X1613">
        <v>44.97</v>
      </c>
      <c r="Y1613">
        <v>1</v>
      </c>
      <c r="Z1613" t="s">
        <v>80</v>
      </c>
      <c r="AA1613" t="s">
        <v>2357</v>
      </c>
      <c r="AF1613" s="4"/>
      <c r="AG1613" s="4"/>
      <c r="AH1613" t="s">
        <v>80</v>
      </c>
      <c r="AI1613" t="s">
        <v>242</v>
      </c>
      <c r="AJ1613" t="s">
        <v>422</v>
      </c>
      <c r="AK1613" t="s">
        <v>984</v>
      </c>
      <c r="AL1613" t="s">
        <v>1517</v>
      </c>
      <c r="AM1613" t="s">
        <v>67</v>
      </c>
      <c r="AN1613" t="s">
        <v>1548</v>
      </c>
      <c r="AO1613" t="s">
        <v>80</v>
      </c>
      <c r="AP1613" t="s">
        <v>2357</v>
      </c>
    </row>
    <row r="1614" spans="1:42" x14ac:dyDescent="0.25">
      <c r="A1614">
        <v>1128</v>
      </c>
      <c r="B1614">
        <v>427</v>
      </c>
      <c r="C1614" s="4">
        <v>44382</v>
      </c>
      <c r="D1614">
        <v>11</v>
      </c>
      <c r="E1614" t="s">
        <v>37</v>
      </c>
      <c r="F1614" t="s">
        <v>48</v>
      </c>
      <c r="G1614" t="s">
        <v>56</v>
      </c>
      <c r="H1614" t="s">
        <v>58</v>
      </c>
      <c r="I1614" s="4">
        <v>43621</v>
      </c>
      <c r="J1614">
        <v>2</v>
      </c>
      <c r="K1614" t="s">
        <v>60</v>
      </c>
      <c r="L1614" s="4">
        <v>43615</v>
      </c>
      <c r="M1614" s="4">
        <v>43830</v>
      </c>
      <c r="N1614">
        <v>1</v>
      </c>
      <c r="O1614" t="s">
        <v>84</v>
      </c>
      <c r="P1614" t="s">
        <v>246</v>
      </c>
      <c r="Q1614">
        <v>1</v>
      </c>
      <c r="R1614" t="s">
        <v>824</v>
      </c>
      <c r="S1614" t="s">
        <v>1361</v>
      </c>
      <c r="T1614" t="s">
        <v>1877</v>
      </c>
      <c r="U1614" t="s">
        <v>80</v>
      </c>
      <c r="V1614" t="s">
        <v>1548</v>
      </c>
      <c r="W1614">
        <v>379.98</v>
      </c>
      <c r="X1614">
        <v>29.98</v>
      </c>
      <c r="Y1614">
        <v>1</v>
      </c>
      <c r="Z1614" t="s">
        <v>86</v>
      </c>
      <c r="AA1614" t="s">
        <v>2350</v>
      </c>
      <c r="AF1614" s="4"/>
      <c r="AG1614" s="4"/>
      <c r="AH1614" t="s">
        <v>84</v>
      </c>
      <c r="AI1614" t="s">
        <v>246</v>
      </c>
      <c r="AJ1614" t="s">
        <v>824</v>
      </c>
      <c r="AK1614" t="s">
        <v>1361</v>
      </c>
      <c r="AL1614" t="s">
        <v>1877</v>
      </c>
      <c r="AM1614" t="s">
        <v>80</v>
      </c>
      <c r="AN1614" t="s">
        <v>1548</v>
      </c>
      <c r="AO1614" t="s">
        <v>86</v>
      </c>
      <c r="AP1614" t="s">
        <v>2350</v>
      </c>
    </row>
    <row r="1615" spans="1:42" x14ac:dyDescent="0.25">
      <c r="A1615">
        <v>1129</v>
      </c>
      <c r="B1615">
        <v>200</v>
      </c>
      <c r="C1615" s="4">
        <v>44383</v>
      </c>
      <c r="D1615">
        <v>10</v>
      </c>
      <c r="E1615" t="s">
        <v>42</v>
      </c>
      <c r="F1615" t="s">
        <v>53</v>
      </c>
      <c r="G1615" t="s">
        <v>55</v>
      </c>
      <c r="H1615" t="s">
        <v>58</v>
      </c>
      <c r="I1615" s="4">
        <v>44011</v>
      </c>
      <c r="J1615">
        <v>8</v>
      </c>
      <c r="K1615" t="s">
        <v>60</v>
      </c>
      <c r="L1615" s="4">
        <v>44000</v>
      </c>
      <c r="M1615" s="4">
        <v>44073</v>
      </c>
      <c r="N1615">
        <v>2</v>
      </c>
      <c r="O1615" t="s">
        <v>219</v>
      </c>
      <c r="P1615" t="s">
        <v>381</v>
      </c>
      <c r="Q1615">
        <v>2</v>
      </c>
      <c r="R1615" t="s">
        <v>929</v>
      </c>
      <c r="S1615" t="s">
        <v>1463</v>
      </c>
      <c r="T1615" t="s">
        <v>1978</v>
      </c>
      <c r="U1615" t="s">
        <v>2028</v>
      </c>
      <c r="V1615" t="s">
        <v>2078</v>
      </c>
      <c r="W1615">
        <v>1509.66</v>
      </c>
      <c r="X1615">
        <v>189.9</v>
      </c>
      <c r="Y1615">
        <v>2</v>
      </c>
      <c r="Z1615" t="s">
        <v>2316</v>
      </c>
      <c r="AA1615" t="s">
        <v>2624</v>
      </c>
      <c r="AF1615" s="4"/>
      <c r="AG1615" s="4"/>
      <c r="AH1615" t="s">
        <v>86</v>
      </c>
      <c r="AI1615" t="s">
        <v>248</v>
      </c>
      <c r="AJ1615" t="s">
        <v>653</v>
      </c>
      <c r="AK1615" t="s">
        <v>1197</v>
      </c>
      <c r="AL1615" t="s">
        <v>1721</v>
      </c>
      <c r="AM1615" t="s">
        <v>80</v>
      </c>
      <c r="AN1615" t="s">
        <v>1577</v>
      </c>
      <c r="AO1615" t="s">
        <v>549</v>
      </c>
      <c r="AP1615" t="s">
        <v>2362</v>
      </c>
    </row>
    <row r="1616" spans="1:42" x14ac:dyDescent="0.25">
      <c r="A1616">
        <v>1129</v>
      </c>
      <c r="B1616">
        <v>200</v>
      </c>
      <c r="C1616" s="4">
        <v>44383</v>
      </c>
      <c r="D1616">
        <v>10</v>
      </c>
      <c r="E1616" t="s">
        <v>42</v>
      </c>
      <c r="F1616" t="s">
        <v>53</v>
      </c>
      <c r="G1616" t="s">
        <v>55</v>
      </c>
      <c r="H1616" t="s">
        <v>58</v>
      </c>
      <c r="I1616" s="4">
        <v>44011</v>
      </c>
      <c r="J1616">
        <v>8</v>
      </c>
      <c r="K1616" t="s">
        <v>60</v>
      </c>
      <c r="L1616" s="4">
        <v>44000</v>
      </c>
      <c r="M1616" s="4">
        <v>44073</v>
      </c>
      <c r="N1616">
        <v>2</v>
      </c>
      <c r="O1616" t="s">
        <v>219</v>
      </c>
      <c r="P1616" t="s">
        <v>381</v>
      </c>
      <c r="Q1616">
        <v>2</v>
      </c>
      <c r="R1616" t="s">
        <v>929</v>
      </c>
      <c r="S1616" t="s">
        <v>1463</v>
      </c>
      <c r="T1616" t="s">
        <v>1978</v>
      </c>
      <c r="U1616" t="s">
        <v>2028</v>
      </c>
      <c r="V1616" t="s">
        <v>2078</v>
      </c>
      <c r="W1616">
        <v>1509.66</v>
      </c>
      <c r="X1616">
        <v>189.9</v>
      </c>
      <c r="Y1616">
        <v>2</v>
      </c>
      <c r="Z1616" t="s">
        <v>2316</v>
      </c>
      <c r="AA1616" t="s">
        <v>2624</v>
      </c>
      <c r="AF1616" s="4"/>
      <c r="AG1616" s="4"/>
      <c r="AH1616" t="s">
        <v>67</v>
      </c>
      <c r="AI1616" t="s">
        <v>229</v>
      </c>
      <c r="AJ1616" t="s">
        <v>391</v>
      </c>
      <c r="AK1616" t="s">
        <v>953</v>
      </c>
      <c r="AL1616" t="s">
        <v>1487</v>
      </c>
      <c r="AM1616" t="s">
        <v>67</v>
      </c>
      <c r="AN1616" t="s">
        <v>1548</v>
      </c>
      <c r="AO1616" t="s">
        <v>90</v>
      </c>
      <c r="AP1616" t="s">
        <v>2328</v>
      </c>
    </row>
    <row r="1617" spans="1:42" x14ac:dyDescent="0.25">
      <c r="A1617">
        <v>1129</v>
      </c>
      <c r="B1617">
        <v>200</v>
      </c>
      <c r="C1617" s="4">
        <v>44383</v>
      </c>
      <c r="D1617">
        <v>10</v>
      </c>
      <c r="E1617" t="s">
        <v>42</v>
      </c>
      <c r="F1617" t="s">
        <v>53</v>
      </c>
      <c r="G1617" t="s">
        <v>55</v>
      </c>
      <c r="H1617" t="s">
        <v>58</v>
      </c>
      <c r="I1617" s="4">
        <v>44011</v>
      </c>
      <c r="J1617">
        <v>8</v>
      </c>
      <c r="K1617" t="s">
        <v>60</v>
      </c>
      <c r="L1617" s="4">
        <v>44000</v>
      </c>
      <c r="M1617" s="4">
        <v>44073</v>
      </c>
      <c r="N1617">
        <v>2</v>
      </c>
      <c r="O1617" t="s">
        <v>219</v>
      </c>
      <c r="P1617" t="s">
        <v>381</v>
      </c>
      <c r="Q1617">
        <v>2</v>
      </c>
      <c r="R1617" t="s">
        <v>929</v>
      </c>
      <c r="S1617" t="s">
        <v>1463</v>
      </c>
      <c r="T1617" t="s">
        <v>1978</v>
      </c>
      <c r="U1617" t="s">
        <v>2028</v>
      </c>
      <c r="V1617" t="s">
        <v>2078</v>
      </c>
      <c r="W1617">
        <v>1509.66</v>
      </c>
      <c r="X1617">
        <v>189.9</v>
      </c>
      <c r="Y1617">
        <v>2</v>
      </c>
      <c r="Z1617" t="s">
        <v>2316</v>
      </c>
      <c r="AA1617" t="s">
        <v>2624</v>
      </c>
      <c r="AF1617" s="4"/>
      <c r="AG1617" s="4"/>
      <c r="AH1617" t="s">
        <v>67</v>
      </c>
      <c r="AI1617" t="s">
        <v>229</v>
      </c>
      <c r="AJ1617" t="s">
        <v>391</v>
      </c>
      <c r="AK1617" t="s">
        <v>953</v>
      </c>
      <c r="AL1617" t="s">
        <v>1487</v>
      </c>
      <c r="AM1617" t="s">
        <v>67</v>
      </c>
      <c r="AN1617" t="s">
        <v>1548</v>
      </c>
      <c r="AO1617" t="s">
        <v>90</v>
      </c>
      <c r="AP1617" t="s">
        <v>2328</v>
      </c>
    </row>
    <row r="1618" spans="1:42" x14ac:dyDescent="0.25">
      <c r="A1618">
        <v>1129</v>
      </c>
      <c r="B1618">
        <v>200</v>
      </c>
      <c r="C1618" s="4">
        <v>44383</v>
      </c>
      <c r="D1618">
        <v>10</v>
      </c>
      <c r="E1618" t="s">
        <v>42</v>
      </c>
      <c r="F1618" t="s">
        <v>53</v>
      </c>
      <c r="G1618" t="s">
        <v>55</v>
      </c>
      <c r="H1618" t="s">
        <v>58</v>
      </c>
      <c r="I1618" s="4">
        <v>44011</v>
      </c>
      <c r="J1618">
        <v>8</v>
      </c>
      <c r="K1618" t="s">
        <v>60</v>
      </c>
      <c r="L1618" s="4">
        <v>44000</v>
      </c>
      <c r="M1618" s="4">
        <v>44073</v>
      </c>
      <c r="N1618">
        <v>2</v>
      </c>
      <c r="O1618" t="s">
        <v>219</v>
      </c>
      <c r="P1618" t="s">
        <v>381</v>
      </c>
      <c r="Q1618">
        <v>2</v>
      </c>
      <c r="R1618" t="s">
        <v>929</v>
      </c>
      <c r="S1618" t="s">
        <v>1463</v>
      </c>
      <c r="T1618" t="s">
        <v>1978</v>
      </c>
      <c r="U1618" t="s">
        <v>2028</v>
      </c>
      <c r="V1618" t="s">
        <v>2078</v>
      </c>
      <c r="W1618">
        <v>1509.66</v>
      </c>
      <c r="X1618">
        <v>189.9</v>
      </c>
      <c r="Y1618">
        <v>2</v>
      </c>
      <c r="Z1618" t="s">
        <v>2316</v>
      </c>
      <c r="AA1618" t="s">
        <v>2624</v>
      </c>
      <c r="AF1618" s="4"/>
      <c r="AG1618" s="4"/>
      <c r="AH1618" t="s">
        <v>86</v>
      </c>
      <c r="AI1618" t="s">
        <v>248</v>
      </c>
      <c r="AJ1618" t="s">
        <v>653</v>
      </c>
      <c r="AK1618" t="s">
        <v>1197</v>
      </c>
      <c r="AL1618" t="s">
        <v>1721</v>
      </c>
      <c r="AM1618" t="s">
        <v>80</v>
      </c>
      <c r="AN1618" t="s">
        <v>1577</v>
      </c>
      <c r="AO1618" t="s">
        <v>549</v>
      </c>
      <c r="AP1618" t="s">
        <v>2362</v>
      </c>
    </row>
    <row r="1619" spans="1:42" x14ac:dyDescent="0.25">
      <c r="A1619">
        <v>1130</v>
      </c>
      <c r="B1619">
        <v>313</v>
      </c>
      <c r="C1619" s="4">
        <v>44383</v>
      </c>
      <c r="D1619">
        <v>10</v>
      </c>
      <c r="E1619" t="s">
        <v>42</v>
      </c>
      <c r="F1619" t="s">
        <v>53</v>
      </c>
      <c r="G1619" t="s">
        <v>55</v>
      </c>
      <c r="H1619" t="s">
        <v>57</v>
      </c>
      <c r="I1619" s="4">
        <v>44073</v>
      </c>
      <c r="J1619">
        <v>8</v>
      </c>
      <c r="K1619" t="s">
        <v>60</v>
      </c>
      <c r="L1619" s="4">
        <v>44000</v>
      </c>
      <c r="M1619" s="4">
        <v>44073</v>
      </c>
      <c r="N1619">
        <v>2</v>
      </c>
      <c r="O1619" t="s">
        <v>118</v>
      </c>
      <c r="P1619" t="s">
        <v>280</v>
      </c>
      <c r="Q1619">
        <v>2</v>
      </c>
      <c r="R1619" t="s">
        <v>930</v>
      </c>
      <c r="S1619" t="s">
        <v>1464</v>
      </c>
      <c r="T1619" t="s">
        <v>1979</v>
      </c>
      <c r="U1619" t="s">
        <v>83</v>
      </c>
      <c r="V1619" t="s">
        <v>2039</v>
      </c>
      <c r="W1619">
        <v>66.150000000000006</v>
      </c>
      <c r="X1619">
        <v>59.95</v>
      </c>
      <c r="Y1619">
        <v>2</v>
      </c>
      <c r="Z1619" t="s">
        <v>2101</v>
      </c>
      <c r="AA1619" t="s">
        <v>2371</v>
      </c>
      <c r="AF1619" s="4"/>
      <c r="AG1619" s="4"/>
      <c r="AH1619" t="s">
        <v>90</v>
      </c>
      <c r="AI1619" t="s">
        <v>252</v>
      </c>
      <c r="AJ1619" t="s">
        <v>497</v>
      </c>
      <c r="AK1619" t="s">
        <v>1060</v>
      </c>
      <c r="AL1619" t="s">
        <v>1589</v>
      </c>
      <c r="AM1619" t="s">
        <v>67</v>
      </c>
      <c r="AN1619" t="s">
        <v>1562</v>
      </c>
      <c r="AO1619" t="s">
        <v>410</v>
      </c>
      <c r="AP1619" t="s">
        <v>2359</v>
      </c>
    </row>
    <row r="1620" spans="1:42" x14ac:dyDescent="0.25">
      <c r="A1620">
        <v>1130</v>
      </c>
      <c r="B1620">
        <v>313</v>
      </c>
      <c r="C1620" s="4">
        <v>44383</v>
      </c>
      <c r="D1620">
        <v>10</v>
      </c>
      <c r="E1620" t="s">
        <v>42</v>
      </c>
      <c r="F1620" t="s">
        <v>53</v>
      </c>
      <c r="G1620" t="s">
        <v>55</v>
      </c>
      <c r="H1620" t="s">
        <v>57</v>
      </c>
      <c r="I1620" s="4">
        <v>44073</v>
      </c>
      <c r="J1620">
        <v>8</v>
      </c>
      <c r="K1620" t="s">
        <v>60</v>
      </c>
      <c r="L1620" s="4">
        <v>44000</v>
      </c>
      <c r="M1620" s="4">
        <v>44073</v>
      </c>
      <c r="N1620">
        <v>2</v>
      </c>
      <c r="O1620" t="s">
        <v>118</v>
      </c>
      <c r="P1620" t="s">
        <v>280</v>
      </c>
      <c r="Q1620">
        <v>2</v>
      </c>
      <c r="R1620" t="s">
        <v>930</v>
      </c>
      <c r="S1620" t="s">
        <v>1464</v>
      </c>
      <c r="T1620" t="s">
        <v>1979</v>
      </c>
      <c r="U1620" t="s">
        <v>83</v>
      </c>
      <c r="V1620" t="s">
        <v>2039</v>
      </c>
      <c r="W1620">
        <v>66.150000000000006</v>
      </c>
      <c r="X1620">
        <v>59.95</v>
      </c>
      <c r="Y1620">
        <v>2</v>
      </c>
      <c r="Z1620" t="s">
        <v>2101</v>
      </c>
      <c r="AA1620" t="s">
        <v>2371</v>
      </c>
      <c r="AF1620" s="4"/>
      <c r="AG1620" s="4"/>
      <c r="AH1620" t="s">
        <v>79</v>
      </c>
      <c r="AI1620" t="s">
        <v>241</v>
      </c>
      <c r="AJ1620" t="s">
        <v>524</v>
      </c>
      <c r="AK1620" t="s">
        <v>1087</v>
      </c>
      <c r="AL1620" t="s">
        <v>1614</v>
      </c>
      <c r="AM1620" t="s">
        <v>80</v>
      </c>
      <c r="AN1620" t="s">
        <v>1548</v>
      </c>
      <c r="AO1620" t="s">
        <v>455</v>
      </c>
      <c r="AP1620" t="s">
        <v>2340</v>
      </c>
    </row>
    <row r="1621" spans="1:42" x14ac:dyDescent="0.25">
      <c r="A1621">
        <v>1131</v>
      </c>
      <c r="B1621">
        <v>289</v>
      </c>
      <c r="C1621" s="4">
        <v>44384</v>
      </c>
      <c r="D1621">
        <v>3</v>
      </c>
      <c r="E1621" t="s">
        <v>34</v>
      </c>
      <c r="F1621" t="s">
        <v>45</v>
      </c>
      <c r="G1621" t="s">
        <v>55</v>
      </c>
      <c r="H1621" t="s">
        <v>58</v>
      </c>
      <c r="I1621" s="4">
        <v>43728</v>
      </c>
      <c r="J1621">
        <v>3</v>
      </c>
      <c r="K1621" t="s">
        <v>59</v>
      </c>
      <c r="L1621" s="4">
        <v>43615</v>
      </c>
      <c r="M1621" s="4">
        <v>43830</v>
      </c>
      <c r="N1621">
        <v>1</v>
      </c>
      <c r="O1621" t="s">
        <v>84</v>
      </c>
      <c r="P1621" t="s">
        <v>246</v>
      </c>
      <c r="Q1621">
        <v>1</v>
      </c>
      <c r="R1621" t="s">
        <v>426</v>
      </c>
      <c r="S1621" t="s">
        <v>988</v>
      </c>
      <c r="T1621" t="s">
        <v>1521</v>
      </c>
      <c r="U1621" t="s">
        <v>67</v>
      </c>
      <c r="V1621" t="s">
        <v>1548</v>
      </c>
      <c r="W1621">
        <v>125.97</v>
      </c>
      <c r="X1621">
        <v>44.97</v>
      </c>
      <c r="Y1621">
        <v>1</v>
      </c>
      <c r="Z1621" t="s">
        <v>410</v>
      </c>
      <c r="AA1621" t="s">
        <v>2359</v>
      </c>
      <c r="AF1621" s="4"/>
      <c r="AG1621" s="4"/>
      <c r="AH1621" t="s">
        <v>84</v>
      </c>
      <c r="AI1621" t="s">
        <v>246</v>
      </c>
      <c r="AJ1621" t="s">
        <v>426</v>
      </c>
      <c r="AK1621" t="s">
        <v>988</v>
      </c>
      <c r="AL1621" t="s">
        <v>1521</v>
      </c>
      <c r="AM1621" t="s">
        <v>67</v>
      </c>
      <c r="AN1621" t="s">
        <v>1548</v>
      </c>
      <c r="AO1621" t="s">
        <v>410</v>
      </c>
      <c r="AP1621" t="s">
        <v>2359</v>
      </c>
    </row>
    <row r="1622" spans="1:42" x14ac:dyDescent="0.25">
      <c r="A1622">
        <v>1132</v>
      </c>
      <c r="B1622">
        <v>352</v>
      </c>
      <c r="C1622" s="4">
        <v>44384</v>
      </c>
      <c r="D1622">
        <v>2</v>
      </c>
      <c r="E1622" t="s">
        <v>38</v>
      </c>
      <c r="F1622" t="s">
        <v>49</v>
      </c>
      <c r="G1622" t="s">
        <v>55</v>
      </c>
      <c r="H1622" t="s">
        <v>58</v>
      </c>
      <c r="I1622" s="4">
        <v>43686</v>
      </c>
      <c r="J1622">
        <v>2</v>
      </c>
      <c r="K1622" t="s">
        <v>60</v>
      </c>
      <c r="L1622" s="4">
        <v>43615</v>
      </c>
      <c r="M1622" s="4">
        <v>43830</v>
      </c>
      <c r="N1622">
        <v>1</v>
      </c>
      <c r="O1622" t="s">
        <v>65</v>
      </c>
      <c r="P1622" t="s">
        <v>227</v>
      </c>
      <c r="Q1622">
        <v>1</v>
      </c>
      <c r="R1622" t="s">
        <v>802</v>
      </c>
      <c r="S1622" t="s">
        <v>1340</v>
      </c>
      <c r="T1622" t="s">
        <v>1856</v>
      </c>
      <c r="U1622" t="s">
        <v>80</v>
      </c>
      <c r="V1622" t="s">
        <v>1517</v>
      </c>
      <c r="W1622">
        <v>159.97999999999999</v>
      </c>
      <c r="X1622">
        <v>39.979999999999997</v>
      </c>
      <c r="Y1622">
        <v>1</v>
      </c>
      <c r="Z1622" t="s">
        <v>431</v>
      </c>
      <c r="AA1622" t="s">
        <v>2326</v>
      </c>
      <c r="AF1622" s="4"/>
      <c r="AG1622" s="4"/>
      <c r="AH1622" t="s">
        <v>65</v>
      </c>
      <c r="AI1622" t="s">
        <v>227</v>
      </c>
      <c r="AJ1622" t="s">
        <v>802</v>
      </c>
      <c r="AK1622" t="s">
        <v>1340</v>
      </c>
      <c r="AL1622" t="s">
        <v>1856</v>
      </c>
      <c r="AM1622" t="s">
        <v>80</v>
      </c>
      <c r="AN1622" t="s">
        <v>1517</v>
      </c>
      <c r="AO1622" t="s">
        <v>431</v>
      </c>
      <c r="AP1622" t="s">
        <v>2326</v>
      </c>
    </row>
    <row r="1623" spans="1:42" x14ac:dyDescent="0.25">
      <c r="A1623">
        <v>1133</v>
      </c>
      <c r="B1623">
        <v>352</v>
      </c>
      <c r="C1623" s="4">
        <v>44384</v>
      </c>
      <c r="D1623">
        <v>2</v>
      </c>
      <c r="E1623" t="s">
        <v>38</v>
      </c>
      <c r="F1623" t="s">
        <v>49</v>
      </c>
      <c r="G1623" t="s">
        <v>55</v>
      </c>
      <c r="H1623" t="s">
        <v>58</v>
      </c>
      <c r="I1623" s="4">
        <v>43686</v>
      </c>
      <c r="J1623">
        <v>2</v>
      </c>
      <c r="K1623" t="s">
        <v>60</v>
      </c>
      <c r="L1623" s="4">
        <v>43615</v>
      </c>
      <c r="M1623" s="4">
        <v>43830</v>
      </c>
      <c r="N1623">
        <v>2</v>
      </c>
      <c r="O1623" t="s">
        <v>126</v>
      </c>
      <c r="P1623" t="s">
        <v>288</v>
      </c>
      <c r="Q1623">
        <v>2</v>
      </c>
      <c r="R1623" t="s">
        <v>931</v>
      </c>
      <c r="S1623" t="s">
        <v>1465</v>
      </c>
      <c r="T1623" t="s">
        <v>1980</v>
      </c>
      <c r="U1623" t="s">
        <v>180</v>
      </c>
      <c r="V1623" t="s">
        <v>2042</v>
      </c>
      <c r="W1623">
        <v>166.94</v>
      </c>
      <c r="X1623">
        <v>39.97</v>
      </c>
      <c r="Y1623">
        <v>2</v>
      </c>
      <c r="Z1623" t="s">
        <v>2159</v>
      </c>
      <c r="AA1623" t="s">
        <v>2439</v>
      </c>
      <c r="AF1623" s="4"/>
      <c r="AG1623" s="4"/>
      <c r="AH1623" t="s">
        <v>78</v>
      </c>
      <c r="AI1623" t="s">
        <v>240</v>
      </c>
      <c r="AJ1623" t="s">
        <v>402</v>
      </c>
      <c r="AK1623" t="s">
        <v>964</v>
      </c>
      <c r="AL1623" t="s">
        <v>1498</v>
      </c>
      <c r="AM1623" t="s">
        <v>80</v>
      </c>
      <c r="AN1623" t="s">
        <v>1548</v>
      </c>
      <c r="AO1623" t="s">
        <v>469</v>
      </c>
      <c r="AP1623" t="s">
        <v>2339</v>
      </c>
    </row>
    <row r="1624" spans="1:42" x14ac:dyDescent="0.25">
      <c r="A1624">
        <v>1133</v>
      </c>
      <c r="B1624">
        <v>352</v>
      </c>
      <c r="C1624" s="4">
        <v>44384</v>
      </c>
      <c r="D1624">
        <v>2</v>
      </c>
      <c r="E1624" t="s">
        <v>38</v>
      </c>
      <c r="F1624" t="s">
        <v>49</v>
      </c>
      <c r="G1624" t="s">
        <v>55</v>
      </c>
      <c r="H1624" t="s">
        <v>58</v>
      </c>
      <c r="I1624" s="4">
        <v>43686</v>
      </c>
      <c r="J1624">
        <v>2</v>
      </c>
      <c r="K1624" t="s">
        <v>60</v>
      </c>
      <c r="L1624" s="4">
        <v>43615</v>
      </c>
      <c r="M1624" s="4">
        <v>43830</v>
      </c>
      <c r="N1624">
        <v>2</v>
      </c>
      <c r="O1624" t="s">
        <v>126</v>
      </c>
      <c r="P1624" t="s">
        <v>288</v>
      </c>
      <c r="Q1624">
        <v>2</v>
      </c>
      <c r="R1624" t="s">
        <v>931</v>
      </c>
      <c r="S1624" t="s">
        <v>1465</v>
      </c>
      <c r="T1624" t="s">
        <v>1980</v>
      </c>
      <c r="U1624" t="s">
        <v>180</v>
      </c>
      <c r="V1624" t="s">
        <v>2042</v>
      </c>
      <c r="W1624">
        <v>166.94</v>
      </c>
      <c r="X1624">
        <v>39.97</v>
      </c>
      <c r="Y1624">
        <v>2</v>
      </c>
      <c r="Z1624" t="s">
        <v>2159</v>
      </c>
      <c r="AA1624" t="s">
        <v>2439</v>
      </c>
      <c r="AF1624" s="4"/>
      <c r="AG1624" s="4"/>
      <c r="AH1624" t="s">
        <v>90</v>
      </c>
      <c r="AI1624" t="s">
        <v>252</v>
      </c>
      <c r="AJ1624" t="s">
        <v>501</v>
      </c>
      <c r="AK1624" t="s">
        <v>1064</v>
      </c>
      <c r="AL1624" t="s">
        <v>1592</v>
      </c>
      <c r="AM1624" t="s">
        <v>69</v>
      </c>
      <c r="AN1624" t="s">
        <v>1562</v>
      </c>
      <c r="AO1624" t="s">
        <v>410</v>
      </c>
      <c r="AP1624" t="s">
        <v>2359</v>
      </c>
    </row>
    <row r="1625" spans="1:42" x14ac:dyDescent="0.25">
      <c r="A1625">
        <v>1134</v>
      </c>
      <c r="B1625">
        <v>351</v>
      </c>
      <c r="C1625" s="4">
        <v>44385</v>
      </c>
      <c r="D1625">
        <v>9</v>
      </c>
      <c r="E1625" t="s">
        <v>41</v>
      </c>
      <c r="F1625" t="s">
        <v>52</v>
      </c>
      <c r="G1625" t="s">
        <v>56</v>
      </c>
      <c r="H1625" t="s">
        <v>57</v>
      </c>
      <c r="I1625" s="4">
        <v>43808</v>
      </c>
      <c r="J1625">
        <v>3</v>
      </c>
      <c r="K1625" t="s">
        <v>59</v>
      </c>
      <c r="L1625" s="4">
        <v>43615</v>
      </c>
      <c r="M1625" s="4">
        <v>43830</v>
      </c>
      <c r="N1625">
        <v>1</v>
      </c>
      <c r="O1625" t="s">
        <v>70</v>
      </c>
      <c r="P1625" t="s">
        <v>232</v>
      </c>
      <c r="Q1625">
        <v>1</v>
      </c>
      <c r="R1625" t="s">
        <v>440</v>
      </c>
      <c r="S1625" t="s">
        <v>1002</v>
      </c>
      <c r="T1625" t="s">
        <v>1534</v>
      </c>
      <c r="U1625" t="s">
        <v>80</v>
      </c>
      <c r="V1625" t="s">
        <v>1517</v>
      </c>
      <c r="W1625">
        <v>45.9</v>
      </c>
      <c r="X1625">
        <v>39.979999999999997</v>
      </c>
      <c r="Y1625">
        <v>1</v>
      </c>
      <c r="Z1625" t="s">
        <v>432</v>
      </c>
      <c r="AA1625" t="s">
        <v>2331</v>
      </c>
      <c r="AF1625" s="4"/>
      <c r="AG1625" s="4"/>
      <c r="AH1625" t="s">
        <v>70</v>
      </c>
      <c r="AI1625" t="s">
        <v>232</v>
      </c>
      <c r="AJ1625" t="s">
        <v>440</v>
      </c>
      <c r="AK1625" t="s">
        <v>1002</v>
      </c>
      <c r="AL1625" t="s">
        <v>1534</v>
      </c>
      <c r="AM1625" t="s">
        <v>80</v>
      </c>
      <c r="AN1625" t="s">
        <v>1517</v>
      </c>
      <c r="AO1625" t="s">
        <v>432</v>
      </c>
      <c r="AP1625" t="s">
        <v>2331</v>
      </c>
    </row>
    <row r="1626" spans="1:42" x14ac:dyDescent="0.25">
      <c r="A1626">
        <v>1135</v>
      </c>
      <c r="B1626">
        <v>366</v>
      </c>
      <c r="C1626" s="4">
        <v>44385</v>
      </c>
      <c r="D1626">
        <v>10</v>
      </c>
      <c r="E1626" t="s">
        <v>42</v>
      </c>
      <c r="F1626" t="s">
        <v>53</v>
      </c>
      <c r="G1626" t="s">
        <v>56</v>
      </c>
      <c r="H1626" t="s">
        <v>57</v>
      </c>
      <c r="I1626" s="4">
        <v>43890</v>
      </c>
      <c r="J1626">
        <v>5</v>
      </c>
      <c r="K1626" t="s">
        <v>60</v>
      </c>
      <c r="L1626" s="4">
        <v>43831</v>
      </c>
      <c r="M1626" s="4">
        <v>43921</v>
      </c>
      <c r="N1626">
        <v>1</v>
      </c>
      <c r="O1626" t="s">
        <v>78</v>
      </c>
      <c r="P1626" t="s">
        <v>240</v>
      </c>
      <c r="Q1626">
        <v>1</v>
      </c>
      <c r="R1626" t="s">
        <v>904</v>
      </c>
      <c r="S1626" t="s">
        <v>1191</v>
      </c>
      <c r="T1626" t="s">
        <v>1490</v>
      </c>
      <c r="U1626" t="s">
        <v>80</v>
      </c>
      <c r="V1626" t="s">
        <v>1548</v>
      </c>
      <c r="W1626">
        <v>17.98</v>
      </c>
      <c r="X1626">
        <v>29.98</v>
      </c>
      <c r="Y1626">
        <v>1</v>
      </c>
      <c r="Z1626" t="s">
        <v>469</v>
      </c>
      <c r="AA1626" t="s">
        <v>2339</v>
      </c>
      <c r="AF1626" s="4"/>
      <c r="AG1626" s="4"/>
      <c r="AH1626" t="s">
        <v>78</v>
      </c>
      <c r="AI1626" t="s">
        <v>240</v>
      </c>
      <c r="AJ1626" t="s">
        <v>904</v>
      </c>
      <c r="AK1626" t="s">
        <v>1191</v>
      </c>
      <c r="AL1626" t="s">
        <v>1490</v>
      </c>
      <c r="AM1626" t="s">
        <v>80</v>
      </c>
      <c r="AN1626" t="s">
        <v>1548</v>
      </c>
      <c r="AO1626" t="s">
        <v>469</v>
      </c>
      <c r="AP1626" t="s">
        <v>2339</v>
      </c>
    </row>
    <row r="1627" spans="1:42" x14ac:dyDescent="0.25">
      <c r="A1627">
        <v>1136</v>
      </c>
      <c r="B1627">
        <v>29</v>
      </c>
      <c r="C1627" s="4">
        <v>44386</v>
      </c>
      <c r="D1627">
        <v>1</v>
      </c>
      <c r="E1627" t="s">
        <v>39</v>
      </c>
      <c r="F1627" t="s">
        <v>50</v>
      </c>
      <c r="G1627" t="s">
        <v>55</v>
      </c>
      <c r="H1627" t="s">
        <v>58</v>
      </c>
      <c r="I1627" s="4">
        <v>43870</v>
      </c>
      <c r="J1627">
        <v>6</v>
      </c>
      <c r="K1627" t="s">
        <v>59</v>
      </c>
      <c r="L1627" s="4">
        <v>43862</v>
      </c>
      <c r="M1627" s="4">
        <v>43889</v>
      </c>
      <c r="N1627">
        <v>2</v>
      </c>
      <c r="O1627" t="s">
        <v>220</v>
      </c>
      <c r="P1627" t="s">
        <v>382</v>
      </c>
      <c r="Q1627">
        <v>2</v>
      </c>
      <c r="R1627" t="s">
        <v>932</v>
      </c>
      <c r="S1627" t="s">
        <v>1466</v>
      </c>
      <c r="T1627" t="s">
        <v>1981</v>
      </c>
      <c r="U1627" t="s">
        <v>180</v>
      </c>
      <c r="V1627" t="s">
        <v>1723</v>
      </c>
      <c r="W1627">
        <v>127.96</v>
      </c>
      <c r="X1627">
        <v>29.97</v>
      </c>
      <c r="Y1627">
        <v>2</v>
      </c>
      <c r="Z1627" t="s">
        <v>2142</v>
      </c>
      <c r="AA1627" t="s">
        <v>2422</v>
      </c>
      <c r="AF1627" s="4"/>
      <c r="AG1627" s="4"/>
      <c r="AH1627" t="s">
        <v>84</v>
      </c>
      <c r="AI1627" t="s">
        <v>246</v>
      </c>
      <c r="AJ1627" t="s">
        <v>640</v>
      </c>
      <c r="AK1627" t="s">
        <v>1187</v>
      </c>
      <c r="AL1627" t="s">
        <v>1529</v>
      </c>
      <c r="AM1627" t="s">
        <v>80</v>
      </c>
      <c r="AN1627" t="s">
        <v>1562</v>
      </c>
      <c r="AO1627" t="s">
        <v>410</v>
      </c>
      <c r="AP1627" t="s">
        <v>2359</v>
      </c>
    </row>
    <row r="1628" spans="1:42" x14ac:dyDescent="0.25">
      <c r="A1628">
        <v>1136</v>
      </c>
      <c r="B1628">
        <v>29</v>
      </c>
      <c r="C1628" s="4">
        <v>44386</v>
      </c>
      <c r="D1628">
        <v>1</v>
      </c>
      <c r="E1628" t="s">
        <v>39</v>
      </c>
      <c r="F1628" t="s">
        <v>50</v>
      </c>
      <c r="G1628" t="s">
        <v>55</v>
      </c>
      <c r="H1628" t="s">
        <v>58</v>
      </c>
      <c r="I1628" s="4">
        <v>43870</v>
      </c>
      <c r="J1628">
        <v>6</v>
      </c>
      <c r="K1628" t="s">
        <v>59</v>
      </c>
      <c r="L1628" s="4">
        <v>43862</v>
      </c>
      <c r="M1628" s="4">
        <v>43889</v>
      </c>
      <c r="N1628">
        <v>2</v>
      </c>
      <c r="O1628" t="s">
        <v>220</v>
      </c>
      <c r="P1628" t="s">
        <v>382</v>
      </c>
      <c r="Q1628">
        <v>2</v>
      </c>
      <c r="R1628" t="s">
        <v>932</v>
      </c>
      <c r="S1628" t="s">
        <v>1466</v>
      </c>
      <c r="T1628" t="s">
        <v>1981</v>
      </c>
      <c r="U1628" t="s">
        <v>180</v>
      </c>
      <c r="V1628" t="s">
        <v>1723</v>
      </c>
      <c r="W1628">
        <v>127.96</v>
      </c>
      <c r="X1628">
        <v>29.97</v>
      </c>
      <c r="Y1628">
        <v>2</v>
      </c>
      <c r="Z1628" t="s">
        <v>2142</v>
      </c>
      <c r="AA1628" t="s">
        <v>2422</v>
      </c>
      <c r="AF1628" s="4"/>
      <c r="AG1628" s="4"/>
      <c r="AH1628" t="s">
        <v>80</v>
      </c>
      <c r="AI1628" t="s">
        <v>242</v>
      </c>
      <c r="AJ1628" t="s">
        <v>548</v>
      </c>
      <c r="AK1628" t="s">
        <v>1109</v>
      </c>
      <c r="AL1628" t="s">
        <v>1634</v>
      </c>
      <c r="AM1628" t="s">
        <v>69</v>
      </c>
      <c r="AN1628" t="s">
        <v>1562</v>
      </c>
      <c r="AO1628" t="s">
        <v>67</v>
      </c>
      <c r="AP1628" t="s">
        <v>2373</v>
      </c>
    </row>
    <row r="1629" spans="1:42" x14ac:dyDescent="0.25">
      <c r="A1629">
        <v>1137</v>
      </c>
      <c r="B1629">
        <v>262</v>
      </c>
      <c r="C1629" s="4">
        <v>44386</v>
      </c>
      <c r="D1629">
        <v>11</v>
      </c>
      <c r="E1629" t="s">
        <v>37</v>
      </c>
      <c r="F1629" t="s">
        <v>48</v>
      </c>
      <c r="G1629" t="s">
        <v>56</v>
      </c>
      <c r="H1629" t="s">
        <v>58</v>
      </c>
      <c r="I1629" s="4">
        <v>43929</v>
      </c>
      <c r="J1629">
        <v>7</v>
      </c>
      <c r="K1629" t="s">
        <v>61</v>
      </c>
      <c r="L1629" s="4">
        <v>43915</v>
      </c>
      <c r="M1629" s="4">
        <v>44012</v>
      </c>
      <c r="N1629">
        <v>1</v>
      </c>
      <c r="O1629" t="s">
        <v>69</v>
      </c>
      <c r="P1629" t="s">
        <v>231</v>
      </c>
      <c r="Q1629">
        <v>1</v>
      </c>
      <c r="R1629" t="s">
        <v>425</v>
      </c>
      <c r="S1629" t="s">
        <v>987</v>
      </c>
      <c r="T1629" t="s">
        <v>1520</v>
      </c>
      <c r="U1629" t="s">
        <v>80</v>
      </c>
      <c r="V1629" t="s">
        <v>1577</v>
      </c>
      <c r="W1629">
        <v>265.98</v>
      </c>
      <c r="X1629">
        <v>49.98</v>
      </c>
      <c r="Y1629">
        <v>1</v>
      </c>
      <c r="Z1629" t="s">
        <v>78</v>
      </c>
      <c r="AA1629" t="s">
        <v>2330</v>
      </c>
      <c r="AF1629" s="4"/>
      <c r="AG1629" s="4"/>
      <c r="AH1629" t="s">
        <v>69</v>
      </c>
      <c r="AI1629" t="s">
        <v>231</v>
      </c>
      <c r="AJ1629" t="s">
        <v>425</v>
      </c>
      <c r="AK1629" t="s">
        <v>987</v>
      </c>
      <c r="AL1629" t="s">
        <v>1520</v>
      </c>
      <c r="AM1629" t="s">
        <v>80</v>
      </c>
      <c r="AN1629" t="s">
        <v>1577</v>
      </c>
      <c r="AO1629" t="s">
        <v>78</v>
      </c>
      <c r="AP1629" t="s">
        <v>2330</v>
      </c>
    </row>
    <row r="1630" spans="1:42" x14ac:dyDescent="0.25">
      <c r="A1630">
        <v>1138</v>
      </c>
      <c r="B1630">
        <v>101</v>
      </c>
      <c r="C1630" s="4">
        <v>44387</v>
      </c>
      <c r="D1630">
        <v>9</v>
      </c>
      <c r="E1630" t="s">
        <v>41</v>
      </c>
      <c r="F1630" t="s">
        <v>52</v>
      </c>
      <c r="G1630" t="s">
        <v>55</v>
      </c>
      <c r="H1630" t="s">
        <v>57</v>
      </c>
      <c r="I1630" s="4">
        <v>43677</v>
      </c>
      <c r="J1630">
        <v>3</v>
      </c>
      <c r="K1630" t="s">
        <v>59</v>
      </c>
      <c r="L1630" s="4">
        <v>43615</v>
      </c>
      <c r="M1630" s="4">
        <v>43830</v>
      </c>
      <c r="N1630">
        <v>1</v>
      </c>
      <c r="O1630" t="s">
        <v>110</v>
      </c>
      <c r="P1630" t="s">
        <v>272</v>
      </c>
      <c r="Q1630">
        <v>2</v>
      </c>
      <c r="R1630" t="s">
        <v>933</v>
      </c>
      <c r="S1630" t="s">
        <v>1467</v>
      </c>
      <c r="T1630" t="s">
        <v>1982</v>
      </c>
      <c r="U1630" t="s">
        <v>75</v>
      </c>
      <c r="V1630" t="s">
        <v>1869</v>
      </c>
      <c r="W1630">
        <v>209.83</v>
      </c>
      <c r="X1630">
        <v>74.95</v>
      </c>
      <c r="Y1630">
        <v>2</v>
      </c>
      <c r="Z1630" t="s">
        <v>2184</v>
      </c>
      <c r="AA1630" t="s">
        <v>2466</v>
      </c>
      <c r="AF1630" s="4"/>
      <c r="AG1630" s="4"/>
      <c r="AH1630" t="s">
        <v>67</v>
      </c>
      <c r="AI1630" t="s">
        <v>229</v>
      </c>
      <c r="AJ1630" t="s">
        <v>445</v>
      </c>
      <c r="AK1630" t="s">
        <v>1007</v>
      </c>
      <c r="AL1630" t="s">
        <v>1533</v>
      </c>
      <c r="AM1630" t="s">
        <v>80</v>
      </c>
      <c r="AN1630" t="s">
        <v>1548</v>
      </c>
      <c r="AO1630" t="s">
        <v>79</v>
      </c>
      <c r="AP1630" t="s">
        <v>2349</v>
      </c>
    </row>
    <row r="1631" spans="1:42" x14ac:dyDescent="0.25">
      <c r="A1631">
        <v>1138</v>
      </c>
      <c r="B1631">
        <v>101</v>
      </c>
      <c r="C1631" s="4">
        <v>44387</v>
      </c>
      <c r="D1631">
        <v>9</v>
      </c>
      <c r="E1631" t="s">
        <v>41</v>
      </c>
      <c r="F1631" t="s">
        <v>52</v>
      </c>
      <c r="G1631" t="s">
        <v>55</v>
      </c>
      <c r="H1631" t="s">
        <v>57</v>
      </c>
      <c r="I1631" s="4">
        <v>43677</v>
      </c>
      <c r="J1631">
        <v>3</v>
      </c>
      <c r="K1631" t="s">
        <v>59</v>
      </c>
      <c r="L1631" s="4">
        <v>43615</v>
      </c>
      <c r="M1631" s="4">
        <v>43830</v>
      </c>
      <c r="N1631">
        <v>1</v>
      </c>
      <c r="O1631" t="s">
        <v>110</v>
      </c>
      <c r="P1631" t="s">
        <v>272</v>
      </c>
      <c r="Q1631">
        <v>2</v>
      </c>
      <c r="R1631" t="s">
        <v>933</v>
      </c>
      <c r="S1631" t="s">
        <v>1467</v>
      </c>
      <c r="T1631" t="s">
        <v>1982</v>
      </c>
      <c r="U1631" t="s">
        <v>75</v>
      </c>
      <c r="V1631" t="s">
        <v>1869</v>
      </c>
      <c r="W1631">
        <v>209.83</v>
      </c>
      <c r="X1631">
        <v>74.95</v>
      </c>
      <c r="Y1631">
        <v>2</v>
      </c>
      <c r="Z1631" t="s">
        <v>2184</v>
      </c>
      <c r="AA1631" t="s">
        <v>2466</v>
      </c>
      <c r="AF1631" s="4"/>
      <c r="AG1631" s="4"/>
      <c r="AH1631" t="s">
        <v>67</v>
      </c>
      <c r="AI1631" t="s">
        <v>229</v>
      </c>
      <c r="AJ1631" t="s">
        <v>476</v>
      </c>
      <c r="AK1631" t="s">
        <v>1031</v>
      </c>
      <c r="AL1631" t="s">
        <v>1487</v>
      </c>
      <c r="AM1631" t="s">
        <v>67</v>
      </c>
      <c r="AN1631" t="s">
        <v>1548</v>
      </c>
      <c r="AO1631" t="s">
        <v>872</v>
      </c>
      <c r="AP1631" t="s">
        <v>2388</v>
      </c>
    </row>
    <row r="1632" spans="1:42" x14ac:dyDescent="0.25">
      <c r="A1632">
        <v>1139</v>
      </c>
      <c r="B1632">
        <v>210</v>
      </c>
      <c r="C1632" s="4">
        <v>44387</v>
      </c>
      <c r="D1632">
        <v>4</v>
      </c>
      <c r="E1632" t="s">
        <v>40</v>
      </c>
      <c r="F1632" t="s">
        <v>51</v>
      </c>
      <c r="G1632" t="s">
        <v>55</v>
      </c>
      <c r="H1632" t="s">
        <v>58</v>
      </c>
      <c r="I1632" s="4">
        <v>44344</v>
      </c>
      <c r="J1632">
        <v>14</v>
      </c>
      <c r="K1632" t="s">
        <v>59</v>
      </c>
      <c r="L1632" s="4">
        <v>44267</v>
      </c>
      <c r="M1632" s="4">
        <v>44413</v>
      </c>
      <c r="N1632">
        <v>1</v>
      </c>
      <c r="O1632" t="s">
        <v>78</v>
      </c>
      <c r="P1632" t="s">
        <v>240</v>
      </c>
      <c r="Q1632">
        <v>1</v>
      </c>
      <c r="R1632" t="s">
        <v>79</v>
      </c>
      <c r="S1632" t="s">
        <v>1080</v>
      </c>
      <c r="T1632" t="s">
        <v>1606</v>
      </c>
      <c r="U1632" t="s">
        <v>67</v>
      </c>
      <c r="V1632" t="s">
        <v>1548</v>
      </c>
      <c r="W1632">
        <v>77.97</v>
      </c>
      <c r="X1632">
        <v>44.97</v>
      </c>
      <c r="Y1632">
        <v>1</v>
      </c>
      <c r="Z1632" t="s">
        <v>393</v>
      </c>
      <c r="AA1632" t="s">
        <v>2345</v>
      </c>
      <c r="AF1632" s="4"/>
      <c r="AG1632" s="4"/>
      <c r="AH1632" t="s">
        <v>78</v>
      </c>
      <c r="AI1632" t="s">
        <v>240</v>
      </c>
      <c r="AJ1632" t="s">
        <v>79</v>
      </c>
      <c r="AK1632" t="s">
        <v>1080</v>
      </c>
      <c r="AL1632" t="s">
        <v>1606</v>
      </c>
      <c r="AM1632" t="s">
        <v>67</v>
      </c>
      <c r="AN1632" t="s">
        <v>1548</v>
      </c>
      <c r="AO1632" t="s">
        <v>393</v>
      </c>
      <c r="AP1632" t="s">
        <v>2345</v>
      </c>
    </row>
    <row r="1633" spans="1:42" x14ac:dyDescent="0.25">
      <c r="A1633">
        <v>1140</v>
      </c>
      <c r="B1633">
        <v>24</v>
      </c>
      <c r="C1633" s="4">
        <v>44388</v>
      </c>
      <c r="D1633">
        <v>7</v>
      </c>
      <c r="E1633" t="s">
        <v>35</v>
      </c>
      <c r="F1633" t="s">
        <v>46</v>
      </c>
      <c r="G1633" t="s">
        <v>55</v>
      </c>
      <c r="H1633" t="s">
        <v>58</v>
      </c>
      <c r="I1633" s="4">
        <v>44163</v>
      </c>
      <c r="J1633">
        <v>10</v>
      </c>
      <c r="K1633" t="s">
        <v>61</v>
      </c>
      <c r="L1633" s="4">
        <v>44055</v>
      </c>
      <c r="M1633" s="4">
        <v>44196</v>
      </c>
      <c r="N1633">
        <v>1</v>
      </c>
      <c r="O1633" t="s">
        <v>90</v>
      </c>
      <c r="P1633" t="s">
        <v>252</v>
      </c>
      <c r="Q1633">
        <v>1</v>
      </c>
      <c r="R1633" t="s">
        <v>907</v>
      </c>
      <c r="S1633" t="s">
        <v>1443</v>
      </c>
      <c r="T1633" t="s">
        <v>1956</v>
      </c>
      <c r="U1633" t="s">
        <v>69</v>
      </c>
      <c r="V1633" t="s">
        <v>1562</v>
      </c>
      <c r="W1633">
        <v>77.5</v>
      </c>
      <c r="X1633">
        <v>9.99</v>
      </c>
      <c r="Y1633">
        <v>1</v>
      </c>
      <c r="Z1633" t="s">
        <v>645</v>
      </c>
      <c r="AA1633" t="s">
        <v>2347</v>
      </c>
      <c r="AF1633" s="4"/>
      <c r="AG1633" s="4"/>
      <c r="AH1633" t="s">
        <v>90</v>
      </c>
      <c r="AI1633" t="s">
        <v>252</v>
      </c>
      <c r="AJ1633" t="s">
        <v>907</v>
      </c>
      <c r="AK1633" t="s">
        <v>1443</v>
      </c>
      <c r="AL1633" t="s">
        <v>1956</v>
      </c>
      <c r="AM1633" t="s">
        <v>69</v>
      </c>
      <c r="AN1633" t="s">
        <v>1562</v>
      </c>
      <c r="AO1633" t="s">
        <v>645</v>
      </c>
      <c r="AP1633" t="s">
        <v>2347</v>
      </c>
    </row>
    <row r="1634" spans="1:42" x14ac:dyDescent="0.25">
      <c r="A1634">
        <v>1141</v>
      </c>
      <c r="B1634">
        <v>429</v>
      </c>
      <c r="C1634" s="4">
        <v>44389</v>
      </c>
      <c r="D1634">
        <v>9</v>
      </c>
      <c r="E1634" t="s">
        <v>41</v>
      </c>
      <c r="F1634" t="s">
        <v>52</v>
      </c>
      <c r="G1634" t="s">
        <v>55</v>
      </c>
      <c r="H1634" t="s">
        <v>58</v>
      </c>
      <c r="I1634" s="4">
        <v>43808</v>
      </c>
      <c r="J1634">
        <v>3</v>
      </c>
      <c r="K1634" t="s">
        <v>59</v>
      </c>
      <c r="L1634" s="4">
        <v>43615</v>
      </c>
      <c r="M1634" s="4">
        <v>43830</v>
      </c>
      <c r="N1634">
        <v>1</v>
      </c>
      <c r="O1634" t="s">
        <v>79</v>
      </c>
      <c r="P1634" t="s">
        <v>241</v>
      </c>
      <c r="Q1634">
        <v>1</v>
      </c>
      <c r="R1634" t="s">
        <v>524</v>
      </c>
      <c r="S1634" t="s">
        <v>1087</v>
      </c>
      <c r="T1634" t="s">
        <v>1614</v>
      </c>
      <c r="U1634" t="s">
        <v>80</v>
      </c>
      <c r="V1634" t="s">
        <v>1548</v>
      </c>
      <c r="W1634">
        <v>27.9</v>
      </c>
      <c r="X1634">
        <v>29.98</v>
      </c>
      <c r="Y1634">
        <v>1</v>
      </c>
      <c r="Z1634" t="s">
        <v>455</v>
      </c>
      <c r="AA1634" t="s">
        <v>2340</v>
      </c>
      <c r="AF1634" s="4"/>
      <c r="AG1634" s="4"/>
      <c r="AH1634" t="s">
        <v>79</v>
      </c>
      <c r="AI1634" t="s">
        <v>241</v>
      </c>
      <c r="AJ1634" t="s">
        <v>524</v>
      </c>
      <c r="AK1634" t="s">
        <v>1087</v>
      </c>
      <c r="AL1634" t="s">
        <v>1614</v>
      </c>
      <c r="AM1634" t="s">
        <v>80</v>
      </c>
      <c r="AN1634" t="s">
        <v>1548</v>
      </c>
      <c r="AO1634" t="s">
        <v>455</v>
      </c>
      <c r="AP1634" t="s">
        <v>2340</v>
      </c>
    </row>
    <row r="1635" spans="1:42" x14ac:dyDescent="0.25">
      <c r="A1635">
        <v>1142</v>
      </c>
      <c r="B1635">
        <v>159</v>
      </c>
      <c r="C1635" s="4">
        <v>44392</v>
      </c>
      <c r="D1635">
        <v>8</v>
      </c>
      <c r="E1635" t="s">
        <v>43</v>
      </c>
      <c r="F1635" t="s">
        <v>54</v>
      </c>
      <c r="G1635" t="s">
        <v>55</v>
      </c>
      <c r="H1635" t="s">
        <v>57</v>
      </c>
      <c r="I1635" s="4">
        <v>43621</v>
      </c>
      <c r="J1635">
        <v>2</v>
      </c>
      <c r="K1635" t="s">
        <v>60</v>
      </c>
      <c r="L1635" s="4">
        <v>43615</v>
      </c>
      <c r="M1635" s="4">
        <v>43830</v>
      </c>
      <c r="N1635">
        <v>3</v>
      </c>
      <c r="O1635" t="s">
        <v>221</v>
      </c>
      <c r="P1635" t="s">
        <v>383</v>
      </c>
      <c r="Q1635">
        <v>3</v>
      </c>
      <c r="R1635" t="s">
        <v>934</v>
      </c>
      <c r="S1635" t="s">
        <v>1468</v>
      </c>
      <c r="T1635" t="s">
        <v>1983</v>
      </c>
      <c r="U1635" t="s">
        <v>2029</v>
      </c>
      <c r="V1635" t="s">
        <v>2074</v>
      </c>
      <c r="W1635">
        <v>83.97</v>
      </c>
      <c r="X1635">
        <v>49.97</v>
      </c>
      <c r="Y1635">
        <v>3</v>
      </c>
      <c r="Z1635" t="s">
        <v>2317</v>
      </c>
      <c r="AA1635" t="s">
        <v>2625</v>
      </c>
      <c r="AF1635" s="4"/>
      <c r="AG1635" s="4"/>
      <c r="AH1635" t="s">
        <v>65</v>
      </c>
      <c r="AI1635" t="s">
        <v>227</v>
      </c>
      <c r="AJ1635" t="s">
        <v>435</v>
      </c>
      <c r="AK1635" t="s">
        <v>997</v>
      </c>
      <c r="AL1635" t="s">
        <v>1529</v>
      </c>
      <c r="AM1635" t="s">
        <v>69</v>
      </c>
      <c r="AN1635" t="s">
        <v>1517</v>
      </c>
      <c r="AO1635" t="s">
        <v>431</v>
      </c>
      <c r="AP1635" t="s">
        <v>2326</v>
      </c>
    </row>
    <row r="1636" spans="1:42" x14ac:dyDescent="0.25">
      <c r="A1636">
        <v>1142</v>
      </c>
      <c r="B1636">
        <v>159</v>
      </c>
      <c r="C1636" s="4">
        <v>44392</v>
      </c>
      <c r="D1636">
        <v>8</v>
      </c>
      <c r="E1636" t="s">
        <v>43</v>
      </c>
      <c r="F1636" t="s">
        <v>54</v>
      </c>
      <c r="G1636" t="s">
        <v>55</v>
      </c>
      <c r="H1636" t="s">
        <v>57</v>
      </c>
      <c r="I1636" s="4">
        <v>43621</v>
      </c>
      <c r="J1636">
        <v>2</v>
      </c>
      <c r="K1636" t="s">
        <v>60</v>
      </c>
      <c r="L1636" s="4">
        <v>43615</v>
      </c>
      <c r="M1636" s="4">
        <v>43830</v>
      </c>
      <c r="N1636">
        <v>3</v>
      </c>
      <c r="O1636" t="s">
        <v>221</v>
      </c>
      <c r="P1636" t="s">
        <v>383</v>
      </c>
      <c r="Q1636">
        <v>3</v>
      </c>
      <c r="R1636" t="s">
        <v>934</v>
      </c>
      <c r="S1636" t="s">
        <v>1468</v>
      </c>
      <c r="T1636" t="s">
        <v>1983</v>
      </c>
      <c r="U1636" t="s">
        <v>2029</v>
      </c>
      <c r="V1636" t="s">
        <v>2074</v>
      </c>
      <c r="W1636">
        <v>83.97</v>
      </c>
      <c r="X1636">
        <v>49.97</v>
      </c>
      <c r="Y1636">
        <v>3</v>
      </c>
      <c r="Z1636" t="s">
        <v>2317</v>
      </c>
      <c r="AA1636" t="s">
        <v>2625</v>
      </c>
      <c r="AF1636" s="4"/>
      <c r="AG1636" s="4"/>
      <c r="AH1636" t="s">
        <v>67</v>
      </c>
      <c r="AI1636" t="s">
        <v>229</v>
      </c>
      <c r="AJ1636" t="s">
        <v>485</v>
      </c>
      <c r="AK1636" t="s">
        <v>1048</v>
      </c>
      <c r="AL1636" t="s">
        <v>1577</v>
      </c>
      <c r="AM1636" t="s">
        <v>69</v>
      </c>
      <c r="AN1636" t="s">
        <v>1548</v>
      </c>
      <c r="AO1636" t="s">
        <v>90</v>
      </c>
      <c r="AP1636" t="s">
        <v>2328</v>
      </c>
    </row>
    <row r="1637" spans="1:42" x14ac:dyDescent="0.25">
      <c r="A1637">
        <v>1142</v>
      </c>
      <c r="B1637">
        <v>159</v>
      </c>
      <c r="C1637" s="4">
        <v>44392</v>
      </c>
      <c r="D1637">
        <v>8</v>
      </c>
      <c r="E1637" t="s">
        <v>43</v>
      </c>
      <c r="F1637" t="s">
        <v>54</v>
      </c>
      <c r="G1637" t="s">
        <v>55</v>
      </c>
      <c r="H1637" t="s">
        <v>57</v>
      </c>
      <c r="I1637" s="4">
        <v>43621</v>
      </c>
      <c r="J1637">
        <v>2</v>
      </c>
      <c r="K1637" t="s">
        <v>60</v>
      </c>
      <c r="L1637" s="4">
        <v>43615</v>
      </c>
      <c r="M1637" s="4">
        <v>43830</v>
      </c>
      <c r="N1637">
        <v>3</v>
      </c>
      <c r="O1637" t="s">
        <v>221</v>
      </c>
      <c r="P1637" t="s">
        <v>383</v>
      </c>
      <c r="Q1637">
        <v>3</v>
      </c>
      <c r="R1637" t="s">
        <v>934</v>
      </c>
      <c r="S1637" t="s">
        <v>1468</v>
      </c>
      <c r="T1637" t="s">
        <v>1983</v>
      </c>
      <c r="U1637" t="s">
        <v>2029</v>
      </c>
      <c r="V1637" t="s">
        <v>2074</v>
      </c>
      <c r="W1637">
        <v>83.97</v>
      </c>
      <c r="X1637">
        <v>49.97</v>
      </c>
      <c r="Y1637">
        <v>3</v>
      </c>
      <c r="Z1637" t="s">
        <v>2317</v>
      </c>
      <c r="AA1637" t="s">
        <v>2625</v>
      </c>
      <c r="AF1637" s="4"/>
      <c r="AG1637" s="4"/>
      <c r="AH1637" t="s">
        <v>78</v>
      </c>
      <c r="AI1637" t="s">
        <v>240</v>
      </c>
      <c r="AJ1637" t="s">
        <v>904</v>
      </c>
      <c r="AK1637" t="s">
        <v>1191</v>
      </c>
      <c r="AL1637" t="s">
        <v>1490</v>
      </c>
      <c r="AM1637" t="s">
        <v>69</v>
      </c>
      <c r="AN1637" t="s">
        <v>1548</v>
      </c>
      <c r="AO1637" t="s">
        <v>469</v>
      </c>
      <c r="AP1637" t="s">
        <v>2339</v>
      </c>
    </row>
    <row r="1638" spans="1:42" x14ac:dyDescent="0.25">
      <c r="A1638">
        <v>1143</v>
      </c>
      <c r="B1638">
        <v>229</v>
      </c>
      <c r="C1638" s="4">
        <v>44392</v>
      </c>
      <c r="D1638">
        <v>1</v>
      </c>
      <c r="E1638" t="s">
        <v>39</v>
      </c>
      <c r="F1638" t="s">
        <v>50</v>
      </c>
      <c r="G1638" t="s">
        <v>56</v>
      </c>
      <c r="H1638" t="s">
        <v>57</v>
      </c>
      <c r="I1638" s="4">
        <v>44170</v>
      </c>
      <c r="J1638">
        <v>11</v>
      </c>
      <c r="K1638" t="s">
        <v>60</v>
      </c>
      <c r="L1638" s="4">
        <v>44148</v>
      </c>
      <c r="M1638" s="4">
        <v>44265</v>
      </c>
      <c r="N1638">
        <v>1</v>
      </c>
      <c r="O1638" t="s">
        <v>67</v>
      </c>
      <c r="P1638" t="s">
        <v>229</v>
      </c>
      <c r="Q1638">
        <v>1</v>
      </c>
      <c r="R1638" t="s">
        <v>391</v>
      </c>
      <c r="S1638" t="s">
        <v>953</v>
      </c>
      <c r="T1638" t="s">
        <v>1487</v>
      </c>
      <c r="U1638" t="s">
        <v>80</v>
      </c>
      <c r="V1638" t="s">
        <v>1562</v>
      </c>
      <c r="W1638">
        <v>59.9</v>
      </c>
      <c r="X1638">
        <v>19.98</v>
      </c>
      <c r="Y1638">
        <v>1</v>
      </c>
      <c r="Z1638" t="s">
        <v>90</v>
      </c>
      <c r="AA1638" t="s">
        <v>2328</v>
      </c>
      <c r="AF1638" s="4"/>
      <c r="AG1638" s="4"/>
      <c r="AH1638" t="s">
        <v>67</v>
      </c>
      <c r="AI1638" t="s">
        <v>229</v>
      </c>
      <c r="AJ1638" t="s">
        <v>391</v>
      </c>
      <c r="AK1638" t="s">
        <v>953</v>
      </c>
      <c r="AL1638" t="s">
        <v>1487</v>
      </c>
      <c r="AM1638" t="s">
        <v>80</v>
      </c>
      <c r="AN1638" t="s">
        <v>1562</v>
      </c>
      <c r="AO1638" t="s">
        <v>90</v>
      </c>
      <c r="AP1638" t="s">
        <v>2328</v>
      </c>
    </row>
    <row r="1639" spans="1:42" x14ac:dyDescent="0.25">
      <c r="A1639">
        <v>1144</v>
      </c>
      <c r="B1639">
        <v>404</v>
      </c>
      <c r="C1639" s="4">
        <v>44392</v>
      </c>
      <c r="D1639">
        <v>7</v>
      </c>
      <c r="E1639" t="s">
        <v>35</v>
      </c>
      <c r="F1639" t="s">
        <v>46</v>
      </c>
      <c r="G1639" t="s">
        <v>55</v>
      </c>
      <c r="H1639" t="s">
        <v>58</v>
      </c>
      <c r="I1639" s="4">
        <v>43699</v>
      </c>
      <c r="J1639">
        <v>2</v>
      </c>
      <c r="K1639" t="s">
        <v>60</v>
      </c>
      <c r="L1639" s="4">
        <v>43615</v>
      </c>
      <c r="M1639" s="4">
        <v>43830</v>
      </c>
      <c r="N1639">
        <v>1</v>
      </c>
      <c r="O1639" t="s">
        <v>80</v>
      </c>
      <c r="P1639" t="s">
        <v>242</v>
      </c>
      <c r="Q1639">
        <v>1</v>
      </c>
      <c r="R1639" t="s">
        <v>455</v>
      </c>
      <c r="S1639" t="s">
        <v>1018</v>
      </c>
      <c r="T1639" t="s">
        <v>1548</v>
      </c>
      <c r="U1639" t="s">
        <v>67</v>
      </c>
      <c r="V1639" t="s">
        <v>1548</v>
      </c>
      <c r="W1639">
        <v>44.97</v>
      </c>
      <c r="X1639">
        <v>44.97</v>
      </c>
      <c r="Y1639">
        <v>1</v>
      </c>
      <c r="Z1639" t="s">
        <v>70</v>
      </c>
      <c r="AA1639" t="s">
        <v>2341</v>
      </c>
      <c r="AF1639" s="4"/>
      <c r="AG1639" s="4"/>
      <c r="AH1639" t="s">
        <v>80</v>
      </c>
      <c r="AI1639" t="s">
        <v>242</v>
      </c>
      <c r="AJ1639" t="s">
        <v>455</v>
      </c>
      <c r="AK1639" t="s">
        <v>1018</v>
      </c>
      <c r="AL1639" t="s">
        <v>1548</v>
      </c>
      <c r="AM1639" t="s">
        <v>67</v>
      </c>
      <c r="AN1639" t="s">
        <v>1548</v>
      </c>
      <c r="AO1639" t="s">
        <v>70</v>
      </c>
      <c r="AP1639" t="s">
        <v>2341</v>
      </c>
    </row>
    <row r="1640" spans="1:42" x14ac:dyDescent="0.25">
      <c r="A1640">
        <v>1145</v>
      </c>
      <c r="B1640">
        <v>192</v>
      </c>
      <c r="C1640" s="4">
        <v>44393</v>
      </c>
      <c r="D1640">
        <v>11</v>
      </c>
      <c r="E1640" t="s">
        <v>37</v>
      </c>
      <c r="F1640" t="s">
        <v>48</v>
      </c>
      <c r="G1640" t="s">
        <v>55</v>
      </c>
      <c r="H1640" t="s">
        <v>58</v>
      </c>
      <c r="I1640" s="4">
        <v>43830</v>
      </c>
      <c r="J1640">
        <v>2</v>
      </c>
      <c r="K1640" t="s">
        <v>60</v>
      </c>
      <c r="L1640" s="4">
        <v>43615</v>
      </c>
      <c r="M1640" s="4">
        <v>43830</v>
      </c>
      <c r="N1640">
        <v>1</v>
      </c>
      <c r="O1640" t="s">
        <v>67</v>
      </c>
      <c r="P1640" t="s">
        <v>229</v>
      </c>
      <c r="Q1640">
        <v>1</v>
      </c>
      <c r="R1640" t="s">
        <v>547</v>
      </c>
      <c r="S1640" t="s">
        <v>1108</v>
      </c>
      <c r="T1640" t="s">
        <v>1577</v>
      </c>
      <c r="U1640" t="s">
        <v>80</v>
      </c>
      <c r="V1640" t="s">
        <v>1548</v>
      </c>
      <c r="W1640">
        <v>49.98</v>
      </c>
      <c r="X1640">
        <v>29.98</v>
      </c>
      <c r="Y1640">
        <v>1</v>
      </c>
      <c r="Z1640" t="s">
        <v>455</v>
      </c>
      <c r="AA1640" t="s">
        <v>2340</v>
      </c>
      <c r="AF1640" s="4"/>
      <c r="AG1640" s="4"/>
      <c r="AH1640" t="s">
        <v>67</v>
      </c>
      <c r="AI1640" t="s">
        <v>229</v>
      </c>
      <c r="AJ1640" t="s">
        <v>547</v>
      </c>
      <c r="AK1640" t="s">
        <v>1108</v>
      </c>
      <c r="AL1640" t="s">
        <v>1577</v>
      </c>
      <c r="AM1640" t="s">
        <v>80</v>
      </c>
      <c r="AN1640" t="s">
        <v>1548</v>
      </c>
      <c r="AO1640" t="s">
        <v>455</v>
      </c>
      <c r="AP1640" t="s">
        <v>2340</v>
      </c>
    </row>
    <row r="1641" spans="1:42" x14ac:dyDescent="0.25">
      <c r="A1641">
        <v>1146</v>
      </c>
      <c r="B1641">
        <v>55</v>
      </c>
      <c r="C1641" s="4">
        <v>44394</v>
      </c>
      <c r="D1641">
        <v>1</v>
      </c>
      <c r="E1641" t="s">
        <v>39</v>
      </c>
      <c r="F1641" t="s">
        <v>50</v>
      </c>
      <c r="G1641" t="s">
        <v>55</v>
      </c>
      <c r="H1641" t="s">
        <v>58</v>
      </c>
      <c r="I1641" s="4">
        <v>43665</v>
      </c>
      <c r="J1641">
        <v>3</v>
      </c>
      <c r="K1641" t="s">
        <v>59</v>
      </c>
      <c r="L1641" s="4">
        <v>43615</v>
      </c>
      <c r="M1641" s="4">
        <v>43830</v>
      </c>
      <c r="N1641">
        <v>1</v>
      </c>
      <c r="O1641" t="s">
        <v>80</v>
      </c>
      <c r="P1641" t="s">
        <v>242</v>
      </c>
      <c r="Q1641">
        <v>1</v>
      </c>
      <c r="R1641" t="s">
        <v>569</v>
      </c>
      <c r="S1641" t="s">
        <v>1128</v>
      </c>
      <c r="T1641" t="s">
        <v>1652</v>
      </c>
      <c r="U1641" t="s">
        <v>67</v>
      </c>
      <c r="V1641" t="s">
        <v>1562</v>
      </c>
      <c r="W1641">
        <v>41.97</v>
      </c>
      <c r="X1641">
        <v>29.97</v>
      </c>
      <c r="Y1641">
        <v>1</v>
      </c>
      <c r="Z1641" t="s">
        <v>79</v>
      </c>
      <c r="AA1641" t="s">
        <v>2349</v>
      </c>
      <c r="AF1641" s="4"/>
      <c r="AG1641" s="4"/>
      <c r="AH1641" t="s">
        <v>80</v>
      </c>
      <c r="AI1641" t="s">
        <v>242</v>
      </c>
      <c r="AJ1641" t="s">
        <v>569</v>
      </c>
      <c r="AK1641" t="s">
        <v>1128</v>
      </c>
      <c r="AL1641" t="s">
        <v>1652</v>
      </c>
      <c r="AM1641" t="s">
        <v>67</v>
      </c>
      <c r="AN1641" t="s">
        <v>1562</v>
      </c>
      <c r="AO1641" t="s">
        <v>79</v>
      </c>
      <c r="AP1641" t="s">
        <v>2349</v>
      </c>
    </row>
    <row r="1642" spans="1:42" x14ac:dyDescent="0.25">
      <c r="A1642">
        <v>1147</v>
      </c>
      <c r="B1642">
        <v>174</v>
      </c>
      <c r="C1642" s="4">
        <v>44394</v>
      </c>
      <c r="D1642">
        <v>11</v>
      </c>
      <c r="E1642" t="s">
        <v>37</v>
      </c>
      <c r="F1642" t="s">
        <v>48</v>
      </c>
      <c r="G1642" t="s">
        <v>56</v>
      </c>
      <c r="H1642" t="s">
        <v>57</v>
      </c>
      <c r="I1642" s="4">
        <v>43732</v>
      </c>
      <c r="J1642">
        <v>3</v>
      </c>
      <c r="K1642" t="s">
        <v>59</v>
      </c>
      <c r="L1642" s="4">
        <v>43615</v>
      </c>
      <c r="M1642" s="4">
        <v>43830</v>
      </c>
      <c r="N1642">
        <v>1</v>
      </c>
      <c r="O1642" t="s">
        <v>90</v>
      </c>
      <c r="P1642" t="s">
        <v>252</v>
      </c>
      <c r="Q1642">
        <v>1</v>
      </c>
      <c r="R1642" t="s">
        <v>532</v>
      </c>
      <c r="S1642" t="s">
        <v>1094</v>
      </c>
      <c r="T1642" t="s">
        <v>1562</v>
      </c>
      <c r="U1642" t="s">
        <v>80</v>
      </c>
      <c r="V1642" t="s">
        <v>1562</v>
      </c>
      <c r="W1642">
        <v>19.98</v>
      </c>
      <c r="X1642">
        <v>19.98</v>
      </c>
      <c r="Y1642">
        <v>1</v>
      </c>
      <c r="Z1642" t="s">
        <v>645</v>
      </c>
      <c r="AA1642" t="s">
        <v>2347</v>
      </c>
      <c r="AF1642" s="4"/>
      <c r="AG1642" s="4"/>
      <c r="AH1642" t="s">
        <v>90</v>
      </c>
      <c r="AI1642" t="s">
        <v>252</v>
      </c>
      <c r="AJ1642" t="s">
        <v>532</v>
      </c>
      <c r="AK1642" t="s">
        <v>1094</v>
      </c>
      <c r="AL1642" t="s">
        <v>1562</v>
      </c>
      <c r="AM1642" t="s">
        <v>80</v>
      </c>
      <c r="AN1642" t="s">
        <v>1562</v>
      </c>
      <c r="AO1642" t="s">
        <v>645</v>
      </c>
      <c r="AP1642" t="s">
        <v>2347</v>
      </c>
    </row>
    <row r="1643" spans="1:42" x14ac:dyDescent="0.25">
      <c r="A1643">
        <v>1148</v>
      </c>
      <c r="B1643">
        <v>10</v>
      </c>
      <c r="C1643" s="4">
        <v>44395</v>
      </c>
      <c r="D1643">
        <v>4</v>
      </c>
      <c r="E1643" t="s">
        <v>40</v>
      </c>
      <c r="F1643" t="s">
        <v>51</v>
      </c>
      <c r="G1643" t="s">
        <v>55</v>
      </c>
      <c r="H1643" t="s">
        <v>58</v>
      </c>
      <c r="I1643" s="4">
        <v>44070</v>
      </c>
      <c r="J1643">
        <v>8</v>
      </c>
      <c r="K1643" t="s">
        <v>60</v>
      </c>
      <c r="L1643" s="4">
        <v>44000</v>
      </c>
      <c r="M1643" s="4">
        <v>44073</v>
      </c>
      <c r="N1643">
        <v>1</v>
      </c>
      <c r="O1643" t="s">
        <v>79</v>
      </c>
      <c r="P1643" t="s">
        <v>241</v>
      </c>
      <c r="Q1643">
        <v>1</v>
      </c>
      <c r="R1643" t="s">
        <v>542</v>
      </c>
      <c r="S1643" t="s">
        <v>1103</v>
      </c>
      <c r="T1643" t="s">
        <v>1630</v>
      </c>
      <c r="U1643" t="s">
        <v>67</v>
      </c>
      <c r="V1643" t="s">
        <v>1548</v>
      </c>
      <c r="W1643">
        <v>13.71</v>
      </c>
      <c r="X1643">
        <v>44.97</v>
      </c>
      <c r="Y1643">
        <v>1</v>
      </c>
      <c r="Z1643" t="s">
        <v>86</v>
      </c>
      <c r="AA1643" t="s">
        <v>2350</v>
      </c>
      <c r="AF1643" s="4"/>
      <c r="AG1643" s="4"/>
      <c r="AH1643" t="s">
        <v>79</v>
      </c>
      <c r="AI1643" t="s">
        <v>241</v>
      </c>
      <c r="AJ1643" t="s">
        <v>542</v>
      </c>
      <c r="AK1643" t="s">
        <v>1103</v>
      </c>
      <c r="AL1643" t="s">
        <v>1630</v>
      </c>
      <c r="AM1643" t="s">
        <v>67</v>
      </c>
      <c r="AN1643" t="s">
        <v>1548</v>
      </c>
      <c r="AO1643" t="s">
        <v>86</v>
      </c>
      <c r="AP1643" t="s">
        <v>2350</v>
      </c>
    </row>
    <row r="1644" spans="1:42" x14ac:dyDescent="0.25">
      <c r="A1644">
        <v>1149</v>
      </c>
      <c r="B1644">
        <v>124</v>
      </c>
      <c r="C1644" s="4">
        <v>44395</v>
      </c>
      <c r="D1644">
        <v>9</v>
      </c>
      <c r="E1644" t="s">
        <v>41</v>
      </c>
      <c r="F1644" t="s">
        <v>52</v>
      </c>
      <c r="G1644" t="s">
        <v>56</v>
      </c>
      <c r="H1644" t="s">
        <v>57</v>
      </c>
      <c r="I1644" s="4">
        <v>43721</v>
      </c>
      <c r="J1644">
        <v>3</v>
      </c>
      <c r="K1644" t="s">
        <v>59</v>
      </c>
      <c r="L1644" s="4">
        <v>43615</v>
      </c>
      <c r="M1644" s="4">
        <v>43830</v>
      </c>
      <c r="N1644">
        <v>1</v>
      </c>
      <c r="O1644" t="s">
        <v>90</v>
      </c>
      <c r="P1644" t="s">
        <v>252</v>
      </c>
      <c r="Q1644">
        <v>1</v>
      </c>
      <c r="R1644" t="s">
        <v>70</v>
      </c>
      <c r="S1644" t="s">
        <v>1040</v>
      </c>
      <c r="T1644" t="s">
        <v>1568</v>
      </c>
      <c r="U1644" t="s">
        <v>67</v>
      </c>
      <c r="V1644" t="s">
        <v>1562</v>
      </c>
      <c r="W1644">
        <v>596.97</v>
      </c>
      <c r="X1644">
        <v>29.97</v>
      </c>
      <c r="Y1644">
        <v>1</v>
      </c>
      <c r="Z1644" t="s">
        <v>645</v>
      </c>
      <c r="AA1644" t="s">
        <v>2347</v>
      </c>
      <c r="AF1644" s="4"/>
      <c r="AG1644" s="4"/>
      <c r="AH1644" t="s">
        <v>90</v>
      </c>
      <c r="AI1644" t="s">
        <v>252</v>
      </c>
      <c r="AJ1644" t="s">
        <v>70</v>
      </c>
      <c r="AK1644" t="s">
        <v>1040</v>
      </c>
      <c r="AL1644" t="s">
        <v>1568</v>
      </c>
      <c r="AM1644" t="s">
        <v>67</v>
      </c>
      <c r="AN1644" t="s">
        <v>1562</v>
      </c>
      <c r="AO1644" t="s">
        <v>645</v>
      </c>
      <c r="AP1644" t="s">
        <v>2347</v>
      </c>
    </row>
    <row r="1645" spans="1:42" x14ac:dyDescent="0.25">
      <c r="A1645">
        <v>1150</v>
      </c>
      <c r="B1645">
        <v>287</v>
      </c>
      <c r="C1645" s="4">
        <v>44395</v>
      </c>
      <c r="D1645">
        <v>8</v>
      </c>
      <c r="E1645" t="s">
        <v>43</v>
      </c>
      <c r="F1645" t="s">
        <v>54</v>
      </c>
      <c r="G1645" t="s">
        <v>56</v>
      </c>
      <c r="H1645" t="s">
        <v>58</v>
      </c>
      <c r="I1645" s="4">
        <v>43632</v>
      </c>
      <c r="J1645">
        <v>2</v>
      </c>
      <c r="K1645" t="s">
        <v>60</v>
      </c>
      <c r="L1645" s="4">
        <v>43615</v>
      </c>
      <c r="M1645" s="4">
        <v>43830</v>
      </c>
      <c r="N1645">
        <v>1</v>
      </c>
      <c r="O1645" t="s">
        <v>91</v>
      </c>
      <c r="P1645" t="s">
        <v>253</v>
      </c>
      <c r="Q1645">
        <v>1</v>
      </c>
      <c r="R1645" t="s">
        <v>935</v>
      </c>
      <c r="S1645" t="s">
        <v>1469</v>
      </c>
      <c r="T1645" t="s">
        <v>1637</v>
      </c>
      <c r="U1645" t="s">
        <v>71</v>
      </c>
      <c r="V1645" t="s">
        <v>1585</v>
      </c>
      <c r="W1645">
        <v>99.98</v>
      </c>
      <c r="X1645">
        <v>39.979999999999997</v>
      </c>
      <c r="Y1645">
        <v>1</v>
      </c>
      <c r="Z1645" t="s">
        <v>2094</v>
      </c>
      <c r="AA1645" t="s">
        <v>2361</v>
      </c>
      <c r="AF1645" s="4"/>
      <c r="AG1645" s="4"/>
      <c r="AH1645" t="s">
        <v>65</v>
      </c>
      <c r="AI1645" t="s">
        <v>227</v>
      </c>
      <c r="AJ1645" t="s">
        <v>435</v>
      </c>
      <c r="AK1645" t="s">
        <v>997</v>
      </c>
      <c r="AL1645" t="s">
        <v>1529</v>
      </c>
      <c r="AM1645" t="s">
        <v>69</v>
      </c>
      <c r="AN1645" t="s">
        <v>1517</v>
      </c>
      <c r="AO1645" t="s">
        <v>431</v>
      </c>
      <c r="AP1645" t="s">
        <v>2326</v>
      </c>
    </row>
    <row r="1646" spans="1:42" x14ac:dyDescent="0.25">
      <c r="A1646">
        <v>1150</v>
      </c>
      <c r="B1646">
        <v>287</v>
      </c>
      <c r="C1646" s="4">
        <v>44395</v>
      </c>
      <c r="D1646">
        <v>8</v>
      </c>
      <c r="E1646" t="s">
        <v>43</v>
      </c>
      <c r="F1646" t="s">
        <v>54</v>
      </c>
      <c r="G1646" t="s">
        <v>56</v>
      </c>
      <c r="H1646" t="s">
        <v>58</v>
      </c>
      <c r="I1646" s="4">
        <v>43632</v>
      </c>
      <c r="J1646">
        <v>2</v>
      </c>
      <c r="K1646" t="s">
        <v>60</v>
      </c>
      <c r="L1646" s="4">
        <v>43615</v>
      </c>
      <c r="M1646" s="4">
        <v>43830</v>
      </c>
      <c r="N1646">
        <v>1</v>
      </c>
      <c r="O1646" t="s">
        <v>91</v>
      </c>
      <c r="P1646" t="s">
        <v>253</v>
      </c>
      <c r="Q1646">
        <v>1</v>
      </c>
      <c r="R1646" t="s">
        <v>935</v>
      </c>
      <c r="S1646" t="s">
        <v>1469</v>
      </c>
      <c r="T1646" t="s">
        <v>1637</v>
      </c>
      <c r="U1646" t="s">
        <v>71</v>
      </c>
      <c r="V1646" t="s">
        <v>1585</v>
      </c>
      <c r="W1646">
        <v>99.98</v>
      </c>
      <c r="X1646">
        <v>39.979999999999997</v>
      </c>
      <c r="Y1646">
        <v>1</v>
      </c>
      <c r="Z1646" t="s">
        <v>2094</v>
      </c>
      <c r="AA1646" t="s">
        <v>2361</v>
      </c>
      <c r="AF1646" s="4"/>
      <c r="AG1646" s="4"/>
      <c r="AH1646" t="s">
        <v>65</v>
      </c>
      <c r="AI1646" t="s">
        <v>227</v>
      </c>
      <c r="AJ1646" t="s">
        <v>435</v>
      </c>
      <c r="AK1646" t="s">
        <v>997</v>
      </c>
      <c r="AL1646" t="s">
        <v>1529</v>
      </c>
      <c r="AM1646" t="s">
        <v>69</v>
      </c>
      <c r="AN1646" t="s">
        <v>1517</v>
      </c>
      <c r="AO1646" t="s">
        <v>431</v>
      </c>
      <c r="AP1646" t="s">
        <v>2326</v>
      </c>
    </row>
    <row r="1647" spans="1:42" x14ac:dyDescent="0.25">
      <c r="A1647">
        <v>1151</v>
      </c>
      <c r="B1647">
        <v>107</v>
      </c>
      <c r="C1647" s="4">
        <v>44396</v>
      </c>
      <c r="D1647">
        <v>1</v>
      </c>
      <c r="E1647" t="s">
        <v>39</v>
      </c>
      <c r="F1647" t="s">
        <v>50</v>
      </c>
      <c r="G1647" t="s">
        <v>55</v>
      </c>
      <c r="H1647" t="s">
        <v>58</v>
      </c>
      <c r="I1647" s="4">
        <v>44077</v>
      </c>
      <c r="J1647">
        <v>10</v>
      </c>
      <c r="K1647" t="s">
        <v>61</v>
      </c>
      <c r="L1647" s="4">
        <v>44055</v>
      </c>
      <c r="M1647" s="4">
        <v>44196</v>
      </c>
      <c r="N1647">
        <v>1</v>
      </c>
      <c r="O1647" t="s">
        <v>70</v>
      </c>
      <c r="P1647" t="s">
        <v>232</v>
      </c>
      <c r="Q1647">
        <v>1</v>
      </c>
      <c r="R1647" t="s">
        <v>635</v>
      </c>
      <c r="S1647" t="s">
        <v>1183</v>
      </c>
      <c r="T1647" t="s">
        <v>1707</v>
      </c>
      <c r="U1647" t="s">
        <v>80</v>
      </c>
      <c r="V1647" t="s">
        <v>1548</v>
      </c>
      <c r="W1647">
        <v>45.98</v>
      </c>
      <c r="X1647">
        <v>29.98</v>
      </c>
      <c r="Y1647">
        <v>1</v>
      </c>
      <c r="Z1647" t="s">
        <v>673</v>
      </c>
      <c r="AA1647" t="s">
        <v>2348</v>
      </c>
      <c r="AF1647" s="4"/>
      <c r="AG1647" s="4"/>
      <c r="AH1647" t="s">
        <v>70</v>
      </c>
      <c r="AI1647" t="s">
        <v>232</v>
      </c>
      <c r="AJ1647" t="s">
        <v>635</v>
      </c>
      <c r="AK1647" t="s">
        <v>1183</v>
      </c>
      <c r="AL1647" t="s">
        <v>1707</v>
      </c>
      <c r="AM1647" t="s">
        <v>80</v>
      </c>
      <c r="AN1647" t="s">
        <v>1548</v>
      </c>
      <c r="AO1647" t="s">
        <v>673</v>
      </c>
      <c r="AP1647" t="s">
        <v>2348</v>
      </c>
    </row>
    <row r="1648" spans="1:42" x14ac:dyDescent="0.25">
      <c r="A1648">
        <v>1152</v>
      </c>
      <c r="B1648">
        <v>222</v>
      </c>
      <c r="C1648" s="4">
        <v>44397</v>
      </c>
      <c r="D1648">
        <v>9</v>
      </c>
      <c r="E1648" t="s">
        <v>41</v>
      </c>
      <c r="F1648" t="s">
        <v>52</v>
      </c>
      <c r="G1648" t="s">
        <v>55</v>
      </c>
      <c r="H1648" t="s">
        <v>57</v>
      </c>
      <c r="I1648" s="4">
        <v>43729</v>
      </c>
      <c r="J1648">
        <v>1</v>
      </c>
      <c r="K1648" t="s">
        <v>61</v>
      </c>
      <c r="L1648" s="4">
        <v>43615</v>
      </c>
      <c r="M1648" s="4">
        <v>43830</v>
      </c>
      <c r="N1648">
        <v>2</v>
      </c>
      <c r="O1648" t="s">
        <v>214</v>
      </c>
      <c r="P1648" t="s">
        <v>376</v>
      </c>
      <c r="Q1648">
        <v>2</v>
      </c>
      <c r="R1648" t="s">
        <v>936</v>
      </c>
      <c r="S1648" t="s">
        <v>1470</v>
      </c>
      <c r="T1648" t="s">
        <v>1984</v>
      </c>
      <c r="U1648" t="s">
        <v>83</v>
      </c>
      <c r="V1648" t="s">
        <v>1869</v>
      </c>
      <c r="W1648">
        <v>346.95</v>
      </c>
      <c r="X1648">
        <v>74.95</v>
      </c>
      <c r="Y1648">
        <v>2</v>
      </c>
      <c r="Z1648" t="s">
        <v>2318</v>
      </c>
      <c r="AA1648" t="s">
        <v>2626</v>
      </c>
      <c r="AF1648" s="4"/>
      <c r="AG1648" s="4"/>
      <c r="AH1648" t="s">
        <v>79</v>
      </c>
      <c r="AI1648" t="s">
        <v>241</v>
      </c>
      <c r="AJ1648" t="s">
        <v>530</v>
      </c>
      <c r="AK1648" t="s">
        <v>1092</v>
      </c>
      <c r="AL1648" t="s">
        <v>1619</v>
      </c>
      <c r="AM1648" t="s">
        <v>67</v>
      </c>
      <c r="AN1648" t="s">
        <v>1548</v>
      </c>
      <c r="AO1648" t="s">
        <v>65</v>
      </c>
      <c r="AP1648" t="s">
        <v>2343</v>
      </c>
    </row>
    <row r="1649" spans="1:42" x14ac:dyDescent="0.25">
      <c r="A1649">
        <v>1152</v>
      </c>
      <c r="B1649">
        <v>222</v>
      </c>
      <c r="C1649" s="4">
        <v>44397</v>
      </c>
      <c r="D1649">
        <v>9</v>
      </c>
      <c r="E1649" t="s">
        <v>41</v>
      </c>
      <c r="F1649" t="s">
        <v>52</v>
      </c>
      <c r="G1649" t="s">
        <v>55</v>
      </c>
      <c r="H1649" t="s">
        <v>57</v>
      </c>
      <c r="I1649" s="4">
        <v>43729</v>
      </c>
      <c r="J1649">
        <v>1</v>
      </c>
      <c r="K1649" t="s">
        <v>61</v>
      </c>
      <c r="L1649" s="4">
        <v>43615</v>
      </c>
      <c r="M1649" s="4">
        <v>43830</v>
      </c>
      <c r="N1649">
        <v>2</v>
      </c>
      <c r="O1649" t="s">
        <v>214</v>
      </c>
      <c r="P1649" t="s">
        <v>376</v>
      </c>
      <c r="Q1649">
        <v>2</v>
      </c>
      <c r="R1649" t="s">
        <v>936</v>
      </c>
      <c r="S1649" t="s">
        <v>1470</v>
      </c>
      <c r="T1649" t="s">
        <v>1984</v>
      </c>
      <c r="U1649" t="s">
        <v>83</v>
      </c>
      <c r="V1649" t="s">
        <v>1869</v>
      </c>
      <c r="W1649">
        <v>346.95</v>
      </c>
      <c r="X1649">
        <v>74.95</v>
      </c>
      <c r="Y1649">
        <v>2</v>
      </c>
      <c r="Z1649" t="s">
        <v>2318</v>
      </c>
      <c r="AA1649" t="s">
        <v>2626</v>
      </c>
      <c r="AF1649" s="4"/>
      <c r="AG1649" s="4"/>
      <c r="AH1649" t="s">
        <v>78</v>
      </c>
      <c r="AI1649" t="s">
        <v>240</v>
      </c>
      <c r="AJ1649" t="s">
        <v>402</v>
      </c>
      <c r="AK1649" t="s">
        <v>964</v>
      </c>
      <c r="AL1649" t="s">
        <v>1498</v>
      </c>
      <c r="AM1649" t="s">
        <v>80</v>
      </c>
      <c r="AN1649" t="s">
        <v>1548</v>
      </c>
      <c r="AO1649" t="s">
        <v>469</v>
      </c>
      <c r="AP1649" t="s">
        <v>2339</v>
      </c>
    </row>
    <row r="1650" spans="1:42" x14ac:dyDescent="0.25">
      <c r="A1650">
        <v>1153</v>
      </c>
      <c r="B1650">
        <v>299</v>
      </c>
      <c r="C1650" s="4">
        <v>44397</v>
      </c>
      <c r="D1650">
        <v>3</v>
      </c>
      <c r="E1650" t="s">
        <v>34</v>
      </c>
      <c r="F1650" t="s">
        <v>45</v>
      </c>
      <c r="G1650" t="s">
        <v>56</v>
      </c>
      <c r="H1650" t="s">
        <v>58</v>
      </c>
      <c r="I1650" s="4">
        <v>43567</v>
      </c>
      <c r="J1650">
        <v>2</v>
      </c>
      <c r="L1650" s="4"/>
      <c r="M1650" s="4"/>
      <c r="N1650">
        <v>1</v>
      </c>
      <c r="O1650" t="s">
        <v>79</v>
      </c>
      <c r="P1650" t="s">
        <v>241</v>
      </c>
      <c r="Q1650">
        <v>1</v>
      </c>
      <c r="R1650" t="s">
        <v>595</v>
      </c>
      <c r="S1650" t="s">
        <v>1045</v>
      </c>
      <c r="T1650" t="s">
        <v>578</v>
      </c>
      <c r="U1650" t="s">
        <v>69</v>
      </c>
      <c r="V1650" t="s">
        <v>1548</v>
      </c>
      <c r="W1650">
        <v>100</v>
      </c>
      <c r="X1650">
        <v>14.99</v>
      </c>
      <c r="Y1650">
        <v>1</v>
      </c>
      <c r="Z1650" t="s">
        <v>455</v>
      </c>
      <c r="AA1650" t="s">
        <v>2340</v>
      </c>
      <c r="AF1650" s="4"/>
      <c r="AG1650" s="4"/>
      <c r="AH1650" t="s">
        <v>79</v>
      </c>
      <c r="AI1650" t="s">
        <v>241</v>
      </c>
      <c r="AJ1650" t="s">
        <v>595</v>
      </c>
      <c r="AK1650" t="s">
        <v>1045</v>
      </c>
      <c r="AL1650" t="s">
        <v>578</v>
      </c>
      <c r="AM1650" t="s">
        <v>69</v>
      </c>
      <c r="AN1650" t="s">
        <v>1548</v>
      </c>
      <c r="AO1650" t="s">
        <v>455</v>
      </c>
      <c r="AP1650" t="s">
        <v>2340</v>
      </c>
    </row>
    <row r="1651" spans="1:42" x14ac:dyDescent="0.25">
      <c r="A1651">
        <v>1154</v>
      </c>
      <c r="B1651">
        <v>18</v>
      </c>
      <c r="C1651" s="4">
        <v>44399</v>
      </c>
      <c r="D1651">
        <v>4</v>
      </c>
      <c r="E1651" t="s">
        <v>40</v>
      </c>
      <c r="F1651" t="s">
        <v>51</v>
      </c>
      <c r="G1651" t="s">
        <v>56</v>
      </c>
      <c r="H1651" t="s">
        <v>57</v>
      </c>
      <c r="I1651" s="4">
        <v>43660</v>
      </c>
      <c r="J1651">
        <v>3</v>
      </c>
      <c r="K1651" t="s">
        <v>59</v>
      </c>
      <c r="L1651" s="4">
        <v>43615</v>
      </c>
      <c r="M1651" s="4">
        <v>43830</v>
      </c>
      <c r="N1651">
        <v>1</v>
      </c>
      <c r="O1651" t="s">
        <v>78</v>
      </c>
      <c r="P1651" t="s">
        <v>240</v>
      </c>
      <c r="Q1651">
        <v>1</v>
      </c>
      <c r="R1651" t="s">
        <v>871</v>
      </c>
      <c r="S1651" t="s">
        <v>1408</v>
      </c>
      <c r="T1651" t="s">
        <v>1923</v>
      </c>
      <c r="U1651" t="s">
        <v>69</v>
      </c>
      <c r="V1651" t="s">
        <v>1548</v>
      </c>
      <c r="W1651">
        <v>5.99</v>
      </c>
      <c r="X1651">
        <v>14.99</v>
      </c>
      <c r="Y1651">
        <v>1</v>
      </c>
      <c r="Z1651" t="s">
        <v>393</v>
      </c>
      <c r="AA1651" t="s">
        <v>2345</v>
      </c>
      <c r="AF1651" s="4"/>
      <c r="AG1651" s="4"/>
      <c r="AH1651" t="s">
        <v>78</v>
      </c>
      <c r="AI1651" t="s">
        <v>240</v>
      </c>
      <c r="AJ1651" t="s">
        <v>871</v>
      </c>
      <c r="AK1651" t="s">
        <v>1408</v>
      </c>
      <c r="AL1651" t="s">
        <v>1923</v>
      </c>
      <c r="AM1651" t="s">
        <v>69</v>
      </c>
      <c r="AN1651" t="s">
        <v>1548</v>
      </c>
      <c r="AO1651" t="s">
        <v>393</v>
      </c>
      <c r="AP1651" t="s">
        <v>2345</v>
      </c>
    </row>
    <row r="1652" spans="1:42" x14ac:dyDescent="0.25">
      <c r="A1652">
        <v>1155</v>
      </c>
      <c r="B1652">
        <v>133</v>
      </c>
      <c r="C1652" s="4">
        <v>44399</v>
      </c>
      <c r="D1652">
        <v>9</v>
      </c>
      <c r="E1652" t="s">
        <v>41</v>
      </c>
      <c r="F1652" t="s">
        <v>52</v>
      </c>
      <c r="G1652" t="s">
        <v>56</v>
      </c>
      <c r="H1652" t="s">
        <v>57</v>
      </c>
      <c r="I1652" s="4">
        <v>44154</v>
      </c>
      <c r="J1652">
        <v>11</v>
      </c>
      <c r="K1652" t="s">
        <v>60</v>
      </c>
      <c r="L1652" s="4">
        <v>44148</v>
      </c>
      <c r="M1652" s="4">
        <v>44265</v>
      </c>
      <c r="N1652">
        <v>1</v>
      </c>
      <c r="O1652" t="s">
        <v>70</v>
      </c>
      <c r="P1652" t="s">
        <v>232</v>
      </c>
      <c r="Q1652">
        <v>1</v>
      </c>
      <c r="R1652" t="s">
        <v>512</v>
      </c>
      <c r="S1652" t="s">
        <v>1075</v>
      </c>
      <c r="T1652" t="s">
        <v>1602</v>
      </c>
      <c r="U1652" t="s">
        <v>69</v>
      </c>
      <c r="V1652" t="s">
        <v>1517</v>
      </c>
      <c r="W1652">
        <v>32.96</v>
      </c>
      <c r="X1652">
        <v>19.989999999999998</v>
      </c>
      <c r="Y1652">
        <v>1</v>
      </c>
      <c r="Z1652" t="s">
        <v>673</v>
      </c>
      <c r="AA1652" t="s">
        <v>2348</v>
      </c>
      <c r="AF1652" s="4"/>
      <c r="AG1652" s="4"/>
      <c r="AH1652" t="s">
        <v>70</v>
      </c>
      <c r="AI1652" t="s">
        <v>232</v>
      </c>
      <c r="AJ1652" t="s">
        <v>512</v>
      </c>
      <c r="AK1652" t="s">
        <v>1075</v>
      </c>
      <c r="AL1652" t="s">
        <v>1602</v>
      </c>
      <c r="AM1652" t="s">
        <v>69</v>
      </c>
      <c r="AN1652" t="s">
        <v>1517</v>
      </c>
      <c r="AO1652" t="s">
        <v>673</v>
      </c>
      <c r="AP1652" t="s">
        <v>2348</v>
      </c>
    </row>
    <row r="1653" spans="1:42" x14ac:dyDescent="0.25">
      <c r="A1653">
        <v>1156</v>
      </c>
      <c r="B1653">
        <v>227</v>
      </c>
      <c r="C1653" s="4">
        <v>44399</v>
      </c>
      <c r="D1653">
        <v>10</v>
      </c>
      <c r="E1653" t="s">
        <v>42</v>
      </c>
      <c r="F1653" t="s">
        <v>53</v>
      </c>
      <c r="G1653" t="s">
        <v>56</v>
      </c>
      <c r="H1653" t="s">
        <v>57</v>
      </c>
      <c r="I1653" s="4">
        <v>43613</v>
      </c>
      <c r="J1653">
        <v>2</v>
      </c>
      <c r="L1653" s="4"/>
      <c r="M1653" s="4"/>
      <c r="N1653">
        <v>1</v>
      </c>
      <c r="O1653" t="s">
        <v>67</v>
      </c>
      <c r="P1653" t="s">
        <v>229</v>
      </c>
      <c r="Q1653">
        <v>1</v>
      </c>
      <c r="R1653" t="s">
        <v>391</v>
      </c>
      <c r="S1653" t="s">
        <v>953</v>
      </c>
      <c r="T1653" t="s">
        <v>1487</v>
      </c>
      <c r="U1653" t="s">
        <v>67</v>
      </c>
      <c r="V1653" t="s">
        <v>1548</v>
      </c>
      <c r="W1653">
        <v>89.85</v>
      </c>
      <c r="X1653">
        <v>44.97</v>
      </c>
      <c r="Y1653">
        <v>1</v>
      </c>
      <c r="Z1653" t="s">
        <v>90</v>
      </c>
      <c r="AA1653" t="s">
        <v>2328</v>
      </c>
      <c r="AF1653" s="4"/>
      <c r="AG1653" s="4"/>
      <c r="AH1653" t="s">
        <v>67</v>
      </c>
      <c r="AI1653" t="s">
        <v>229</v>
      </c>
      <c r="AJ1653" t="s">
        <v>391</v>
      </c>
      <c r="AK1653" t="s">
        <v>953</v>
      </c>
      <c r="AL1653" t="s">
        <v>1487</v>
      </c>
      <c r="AM1653" t="s">
        <v>67</v>
      </c>
      <c r="AN1653" t="s">
        <v>1548</v>
      </c>
      <c r="AO1653" t="s">
        <v>90</v>
      </c>
      <c r="AP1653" t="s">
        <v>2328</v>
      </c>
    </row>
    <row r="1654" spans="1:42" x14ac:dyDescent="0.25">
      <c r="A1654">
        <v>1157</v>
      </c>
      <c r="B1654">
        <v>31</v>
      </c>
      <c r="C1654" s="4">
        <v>44400</v>
      </c>
      <c r="D1654">
        <v>11</v>
      </c>
      <c r="E1654" t="s">
        <v>37</v>
      </c>
      <c r="F1654" t="s">
        <v>48</v>
      </c>
      <c r="G1654" t="s">
        <v>56</v>
      </c>
      <c r="H1654" t="s">
        <v>57</v>
      </c>
      <c r="I1654" s="4">
        <v>44053</v>
      </c>
      <c r="J1654">
        <v>9</v>
      </c>
      <c r="K1654" t="s">
        <v>59</v>
      </c>
      <c r="L1654" s="4">
        <v>43952</v>
      </c>
      <c r="M1654" s="4">
        <v>44075</v>
      </c>
      <c r="N1654">
        <v>1</v>
      </c>
      <c r="O1654" t="s">
        <v>84</v>
      </c>
      <c r="P1654" t="s">
        <v>246</v>
      </c>
      <c r="Q1654">
        <v>1</v>
      </c>
      <c r="R1654" t="s">
        <v>426</v>
      </c>
      <c r="S1654" t="s">
        <v>988</v>
      </c>
      <c r="T1654" t="s">
        <v>1521</v>
      </c>
      <c r="U1654" t="s">
        <v>80</v>
      </c>
      <c r="V1654" t="s">
        <v>1548</v>
      </c>
      <c r="W1654">
        <v>83.98</v>
      </c>
      <c r="X1654">
        <v>29.98</v>
      </c>
      <c r="Y1654">
        <v>1</v>
      </c>
      <c r="Z1654" t="s">
        <v>410</v>
      </c>
      <c r="AA1654" t="s">
        <v>2359</v>
      </c>
      <c r="AF1654" s="4"/>
      <c r="AG1654" s="4"/>
      <c r="AH1654" t="s">
        <v>84</v>
      </c>
      <c r="AI1654" t="s">
        <v>246</v>
      </c>
      <c r="AJ1654" t="s">
        <v>426</v>
      </c>
      <c r="AK1654" t="s">
        <v>988</v>
      </c>
      <c r="AL1654" t="s">
        <v>1521</v>
      </c>
      <c r="AM1654" t="s">
        <v>80</v>
      </c>
      <c r="AN1654" t="s">
        <v>1548</v>
      </c>
      <c r="AO1654" t="s">
        <v>410</v>
      </c>
      <c r="AP1654" t="s">
        <v>2359</v>
      </c>
    </row>
    <row r="1655" spans="1:42" x14ac:dyDescent="0.25">
      <c r="A1655">
        <v>1158</v>
      </c>
      <c r="B1655">
        <v>267</v>
      </c>
      <c r="C1655" s="4">
        <v>44400</v>
      </c>
      <c r="D1655">
        <v>9</v>
      </c>
      <c r="E1655" t="s">
        <v>41</v>
      </c>
      <c r="F1655" t="s">
        <v>52</v>
      </c>
      <c r="G1655" t="s">
        <v>56</v>
      </c>
      <c r="H1655" t="s">
        <v>58</v>
      </c>
      <c r="I1655" s="4">
        <v>44265</v>
      </c>
      <c r="J1655">
        <v>12</v>
      </c>
      <c r="K1655" t="s">
        <v>61</v>
      </c>
      <c r="L1655" s="4">
        <v>44250</v>
      </c>
      <c r="M1655" s="4">
        <v>44377</v>
      </c>
      <c r="N1655">
        <v>1</v>
      </c>
      <c r="O1655" t="s">
        <v>80</v>
      </c>
      <c r="P1655" t="s">
        <v>242</v>
      </c>
      <c r="Q1655">
        <v>1</v>
      </c>
      <c r="R1655" t="s">
        <v>696</v>
      </c>
      <c r="S1655" t="s">
        <v>1236</v>
      </c>
      <c r="T1655" t="s">
        <v>1758</v>
      </c>
      <c r="U1655" t="s">
        <v>80</v>
      </c>
      <c r="V1655" t="s">
        <v>1548</v>
      </c>
      <c r="W1655">
        <v>145.97999999999999</v>
      </c>
      <c r="X1655">
        <v>29.98</v>
      </c>
      <c r="Y1655">
        <v>1</v>
      </c>
      <c r="Z1655" t="s">
        <v>80</v>
      </c>
      <c r="AA1655" t="s">
        <v>2357</v>
      </c>
      <c r="AF1655" s="4"/>
      <c r="AG1655" s="4"/>
      <c r="AH1655" t="s">
        <v>80</v>
      </c>
      <c r="AI1655" t="s">
        <v>242</v>
      </c>
      <c r="AJ1655" t="s">
        <v>696</v>
      </c>
      <c r="AK1655" t="s">
        <v>1236</v>
      </c>
      <c r="AL1655" t="s">
        <v>1758</v>
      </c>
      <c r="AM1655" t="s">
        <v>80</v>
      </c>
      <c r="AN1655" t="s">
        <v>1548</v>
      </c>
      <c r="AO1655" t="s">
        <v>80</v>
      </c>
      <c r="AP1655" t="s">
        <v>2357</v>
      </c>
    </row>
    <row r="1656" spans="1:42" x14ac:dyDescent="0.25">
      <c r="A1656">
        <v>1159</v>
      </c>
      <c r="B1656">
        <v>26</v>
      </c>
      <c r="C1656" s="4">
        <v>44402</v>
      </c>
      <c r="D1656">
        <v>5</v>
      </c>
      <c r="E1656" t="s">
        <v>36</v>
      </c>
      <c r="F1656" t="s">
        <v>47</v>
      </c>
      <c r="G1656" t="s">
        <v>56</v>
      </c>
      <c r="H1656" t="s">
        <v>58</v>
      </c>
      <c r="I1656" s="4">
        <v>43843</v>
      </c>
      <c r="J1656">
        <v>5</v>
      </c>
      <c r="K1656" t="s">
        <v>60</v>
      </c>
      <c r="L1656" s="4">
        <v>43831</v>
      </c>
      <c r="M1656" s="4">
        <v>43921</v>
      </c>
      <c r="N1656">
        <v>1</v>
      </c>
      <c r="O1656" t="s">
        <v>78</v>
      </c>
      <c r="P1656" t="s">
        <v>240</v>
      </c>
      <c r="Q1656">
        <v>1</v>
      </c>
      <c r="R1656" t="s">
        <v>904</v>
      </c>
      <c r="S1656" t="s">
        <v>1191</v>
      </c>
      <c r="T1656" t="s">
        <v>1490</v>
      </c>
      <c r="U1656" t="s">
        <v>69</v>
      </c>
      <c r="V1656" t="s">
        <v>1548</v>
      </c>
      <c r="W1656">
        <v>8.99</v>
      </c>
      <c r="X1656">
        <v>14.99</v>
      </c>
      <c r="Y1656">
        <v>1</v>
      </c>
      <c r="Z1656" t="s">
        <v>469</v>
      </c>
      <c r="AA1656" t="s">
        <v>2339</v>
      </c>
      <c r="AF1656" s="4"/>
      <c r="AG1656" s="4"/>
      <c r="AH1656" t="s">
        <v>78</v>
      </c>
      <c r="AI1656" t="s">
        <v>240</v>
      </c>
      <c r="AJ1656" t="s">
        <v>904</v>
      </c>
      <c r="AK1656" t="s">
        <v>1191</v>
      </c>
      <c r="AL1656" t="s">
        <v>1490</v>
      </c>
      <c r="AM1656" t="s">
        <v>69</v>
      </c>
      <c r="AN1656" t="s">
        <v>1548</v>
      </c>
      <c r="AO1656" t="s">
        <v>469</v>
      </c>
      <c r="AP1656" t="s">
        <v>2339</v>
      </c>
    </row>
    <row r="1657" spans="1:42" x14ac:dyDescent="0.25">
      <c r="A1657">
        <v>1160</v>
      </c>
      <c r="B1657">
        <v>77</v>
      </c>
      <c r="C1657" s="4">
        <v>44402</v>
      </c>
      <c r="D1657">
        <v>4</v>
      </c>
      <c r="E1657" t="s">
        <v>40</v>
      </c>
      <c r="F1657" t="s">
        <v>51</v>
      </c>
      <c r="G1657" t="s">
        <v>55</v>
      </c>
      <c r="H1657" t="s">
        <v>57</v>
      </c>
      <c r="I1657" s="4">
        <v>44083</v>
      </c>
      <c r="J1657">
        <v>10</v>
      </c>
      <c r="K1657" t="s">
        <v>61</v>
      </c>
      <c r="L1657" s="4">
        <v>44055</v>
      </c>
      <c r="M1657" s="4">
        <v>44196</v>
      </c>
      <c r="N1657">
        <v>1</v>
      </c>
      <c r="O1657" t="s">
        <v>70</v>
      </c>
      <c r="P1657" t="s">
        <v>232</v>
      </c>
      <c r="Q1657">
        <v>1</v>
      </c>
      <c r="R1657" t="s">
        <v>635</v>
      </c>
      <c r="S1657" t="s">
        <v>1183</v>
      </c>
      <c r="T1657" t="s">
        <v>1707</v>
      </c>
      <c r="U1657" t="s">
        <v>67</v>
      </c>
      <c r="V1657" t="s">
        <v>1517</v>
      </c>
      <c r="W1657">
        <v>68.97</v>
      </c>
      <c r="X1657">
        <v>59.97</v>
      </c>
      <c r="Y1657">
        <v>1</v>
      </c>
      <c r="Z1657" t="s">
        <v>673</v>
      </c>
      <c r="AA1657" t="s">
        <v>2348</v>
      </c>
      <c r="AF1657" s="4"/>
      <c r="AG1657" s="4"/>
      <c r="AH1657" t="s">
        <v>70</v>
      </c>
      <c r="AI1657" t="s">
        <v>232</v>
      </c>
      <c r="AJ1657" t="s">
        <v>635</v>
      </c>
      <c r="AK1657" t="s">
        <v>1183</v>
      </c>
      <c r="AL1657" t="s">
        <v>1707</v>
      </c>
      <c r="AM1657" t="s">
        <v>67</v>
      </c>
      <c r="AN1657" t="s">
        <v>1517</v>
      </c>
      <c r="AO1657" t="s">
        <v>673</v>
      </c>
      <c r="AP1657" t="s">
        <v>2348</v>
      </c>
    </row>
    <row r="1658" spans="1:42" x14ac:dyDescent="0.25">
      <c r="A1658">
        <v>1161</v>
      </c>
      <c r="B1658">
        <v>238</v>
      </c>
      <c r="C1658" s="4">
        <v>44402</v>
      </c>
      <c r="D1658">
        <v>7</v>
      </c>
      <c r="E1658" t="s">
        <v>35</v>
      </c>
      <c r="F1658" t="s">
        <v>46</v>
      </c>
      <c r="G1658" t="s">
        <v>56</v>
      </c>
      <c r="H1658" t="s">
        <v>57</v>
      </c>
      <c r="I1658" s="4">
        <v>44122</v>
      </c>
      <c r="J1658">
        <v>15</v>
      </c>
      <c r="K1658" t="s">
        <v>62</v>
      </c>
      <c r="L1658" s="4">
        <v>43615</v>
      </c>
      <c r="M1658" s="4">
        <v>44413</v>
      </c>
      <c r="N1658">
        <v>2</v>
      </c>
      <c r="O1658" t="s">
        <v>220</v>
      </c>
      <c r="P1658" t="s">
        <v>382</v>
      </c>
      <c r="Q1658">
        <v>2</v>
      </c>
      <c r="R1658" t="s">
        <v>937</v>
      </c>
      <c r="S1658" t="s">
        <v>1471</v>
      </c>
      <c r="T1658" t="s">
        <v>1985</v>
      </c>
      <c r="U1658" t="s">
        <v>75</v>
      </c>
      <c r="V1658" t="s">
        <v>1869</v>
      </c>
      <c r="W1658">
        <v>805.95</v>
      </c>
      <c r="X1658">
        <v>74.95</v>
      </c>
      <c r="Y1658">
        <v>2</v>
      </c>
      <c r="Z1658" t="s">
        <v>2262</v>
      </c>
      <c r="AA1658" t="s">
        <v>2561</v>
      </c>
      <c r="AF1658" s="4"/>
      <c r="AG1658" s="4"/>
      <c r="AH1658" t="s">
        <v>84</v>
      </c>
      <c r="AI1658" t="s">
        <v>246</v>
      </c>
      <c r="AJ1658" t="s">
        <v>549</v>
      </c>
      <c r="AK1658" t="s">
        <v>1110</v>
      </c>
      <c r="AL1658" t="s">
        <v>1635</v>
      </c>
      <c r="AM1658" t="s">
        <v>80</v>
      </c>
      <c r="AN1658" t="s">
        <v>1548</v>
      </c>
      <c r="AO1658" t="s">
        <v>410</v>
      </c>
      <c r="AP1658" t="s">
        <v>2359</v>
      </c>
    </row>
    <row r="1659" spans="1:42" x14ac:dyDescent="0.25">
      <c r="A1659">
        <v>1161</v>
      </c>
      <c r="B1659">
        <v>238</v>
      </c>
      <c r="C1659" s="4">
        <v>44402</v>
      </c>
      <c r="D1659">
        <v>7</v>
      </c>
      <c r="E1659" t="s">
        <v>35</v>
      </c>
      <c r="F1659" t="s">
        <v>46</v>
      </c>
      <c r="G1659" t="s">
        <v>56</v>
      </c>
      <c r="H1659" t="s">
        <v>57</v>
      </c>
      <c r="I1659" s="4">
        <v>44122</v>
      </c>
      <c r="J1659">
        <v>15</v>
      </c>
      <c r="K1659" t="s">
        <v>62</v>
      </c>
      <c r="L1659" s="4">
        <v>43615</v>
      </c>
      <c r="M1659" s="4">
        <v>44413</v>
      </c>
      <c r="N1659">
        <v>2</v>
      </c>
      <c r="O1659" t="s">
        <v>220</v>
      </c>
      <c r="P1659" t="s">
        <v>382</v>
      </c>
      <c r="Q1659">
        <v>2</v>
      </c>
      <c r="R1659" t="s">
        <v>937</v>
      </c>
      <c r="S1659" t="s">
        <v>1471</v>
      </c>
      <c r="T1659" t="s">
        <v>1985</v>
      </c>
      <c r="U1659" t="s">
        <v>75</v>
      </c>
      <c r="V1659" t="s">
        <v>1869</v>
      </c>
      <c r="W1659">
        <v>805.95</v>
      </c>
      <c r="X1659">
        <v>74.95</v>
      </c>
      <c r="Y1659">
        <v>2</v>
      </c>
      <c r="Z1659" t="s">
        <v>2262</v>
      </c>
      <c r="AA1659" t="s">
        <v>2561</v>
      </c>
      <c r="AF1659" s="4"/>
      <c r="AG1659" s="4"/>
      <c r="AH1659" t="s">
        <v>80</v>
      </c>
      <c r="AI1659" t="s">
        <v>242</v>
      </c>
      <c r="AJ1659" t="s">
        <v>509</v>
      </c>
      <c r="AK1659" t="s">
        <v>1072</v>
      </c>
      <c r="AL1659" t="s">
        <v>1599</v>
      </c>
      <c r="AM1659" t="s">
        <v>67</v>
      </c>
      <c r="AN1659" t="s">
        <v>1548</v>
      </c>
      <c r="AO1659" t="s">
        <v>79</v>
      </c>
      <c r="AP1659" t="s">
        <v>2349</v>
      </c>
    </row>
    <row r="1660" spans="1:42" x14ac:dyDescent="0.25">
      <c r="A1660">
        <v>1162</v>
      </c>
      <c r="B1660">
        <v>292</v>
      </c>
      <c r="C1660" s="4">
        <v>44402</v>
      </c>
      <c r="D1660">
        <v>11</v>
      </c>
      <c r="E1660" t="s">
        <v>37</v>
      </c>
      <c r="F1660" t="s">
        <v>48</v>
      </c>
      <c r="G1660" t="s">
        <v>56</v>
      </c>
      <c r="H1660" t="s">
        <v>58</v>
      </c>
      <c r="I1660" s="4">
        <v>43637</v>
      </c>
      <c r="J1660">
        <v>3</v>
      </c>
      <c r="K1660" t="s">
        <v>59</v>
      </c>
      <c r="L1660" s="4">
        <v>43615</v>
      </c>
      <c r="M1660" s="4">
        <v>43830</v>
      </c>
      <c r="N1660">
        <v>2</v>
      </c>
      <c r="O1660" t="s">
        <v>109</v>
      </c>
      <c r="P1660" t="s">
        <v>271</v>
      </c>
      <c r="Q1660">
        <v>2</v>
      </c>
      <c r="R1660" t="s">
        <v>938</v>
      </c>
      <c r="S1660" t="s">
        <v>1472</v>
      </c>
      <c r="T1660" t="s">
        <v>1986</v>
      </c>
      <c r="U1660" t="s">
        <v>88</v>
      </c>
      <c r="V1660" t="s">
        <v>2031</v>
      </c>
      <c r="W1660">
        <v>181.96</v>
      </c>
      <c r="X1660">
        <v>79.959999999999994</v>
      </c>
      <c r="Y1660">
        <v>2</v>
      </c>
      <c r="Z1660" t="s">
        <v>172</v>
      </c>
      <c r="AA1660" t="s">
        <v>2414</v>
      </c>
      <c r="AF1660" s="4"/>
      <c r="AG1660" s="4"/>
      <c r="AH1660" t="s">
        <v>67</v>
      </c>
      <c r="AI1660" t="s">
        <v>229</v>
      </c>
      <c r="AJ1660" t="s">
        <v>527</v>
      </c>
      <c r="AK1660" t="s">
        <v>953</v>
      </c>
      <c r="AL1660" t="s">
        <v>1617</v>
      </c>
      <c r="AM1660" t="s">
        <v>80</v>
      </c>
      <c r="AN1660" t="s">
        <v>1548</v>
      </c>
      <c r="AO1660" t="s">
        <v>84</v>
      </c>
      <c r="AP1660" t="s">
        <v>2366</v>
      </c>
    </row>
    <row r="1661" spans="1:42" x14ac:dyDescent="0.25">
      <c r="A1661">
        <v>1162</v>
      </c>
      <c r="B1661">
        <v>292</v>
      </c>
      <c r="C1661" s="4">
        <v>44402</v>
      </c>
      <c r="D1661">
        <v>11</v>
      </c>
      <c r="E1661" t="s">
        <v>37</v>
      </c>
      <c r="F1661" t="s">
        <v>48</v>
      </c>
      <c r="G1661" t="s">
        <v>56</v>
      </c>
      <c r="H1661" t="s">
        <v>58</v>
      </c>
      <c r="I1661" s="4">
        <v>43637</v>
      </c>
      <c r="J1661">
        <v>3</v>
      </c>
      <c r="K1661" t="s">
        <v>59</v>
      </c>
      <c r="L1661" s="4">
        <v>43615</v>
      </c>
      <c r="M1661" s="4">
        <v>43830</v>
      </c>
      <c r="N1661">
        <v>2</v>
      </c>
      <c r="O1661" t="s">
        <v>109</v>
      </c>
      <c r="P1661" t="s">
        <v>271</v>
      </c>
      <c r="Q1661">
        <v>2</v>
      </c>
      <c r="R1661" t="s">
        <v>938</v>
      </c>
      <c r="S1661" t="s">
        <v>1472</v>
      </c>
      <c r="T1661" t="s">
        <v>1986</v>
      </c>
      <c r="U1661" t="s">
        <v>88</v>
      </c>
      <c r="V1661" t="s">
        <v>2031</v>
      </c>
      <c r="W1661">
        <v>181.96</v>
      </c>
      <c r="X1661">
        <v>79.959999999999994</v>
      </c>
      <c r="Y1661">
        <v>2</v>
      </c>
      <c r="Z1661" t="s">
        <v>172</v>
      </c>
      <c r="AA1661" t="s">
        <v>2414</v>
      </c>
      <c r="AF1661" s="4"/>
      <c r="AG1661" s="4"/>
      <c r="AH1661" t="s">
        <v>69</v>
      </c>
      <c r="AI1661" t="s">
        <v>231</v>
      </c>
      <c r="AJ1661" t="s">
        <v>78</v>
      </c>
      <c r="AK1661" t="s">
        <v>1238</v>
      </c>
      <c r="AL1661" t="s">
        <v>1533</v>
      </c>
      <c r="AM1661" t="s">
        <v>80</v>
      </c>
      <c r="AN1661" t="s">
        <v>1577</v>
      </c>
      <c r="AO1661" t="s">
        <v>69</v>
      </c>
      <c r="AP1661" t="s">
        <v>2360</v>
      </c>
    </row>
    <row r="1662" spans="1:42" x14ac:dyDescent="0.25">
      <c r="A1662">
        <v>1163</v>
      </c>
      <c r="B1662">
        <v>414</v>
      </c>
      <c r="C1662" s="4">
        <v>44402</v>
      </c>
      <c r="D1662">
        <v>10</v>
      </c>
      <c r="E1662" t="s">
        <v>42</v>
      </c>
      <c r="F1662" t="s">
        <v>53</v>
      </c>
      <c r="G1662" t="s">
        <v>56</v>
      </c>
      <c r="H1662" t="s">
        <v>57</v>
      </c>
      <c r="I1662" s="4">
        <v>44095</v>
      </c>
      <c r="J1662">
        <v>10</v>
      </c>
      <c r="K1662" t="s">
        <v>61</v>
      </c>
      <c r="L1662" s="4">
        <v>44055</v>
      </c>
      <c r="M1662" s="4">
        <v>44196</v>
      </c>
      <c r="N1662">
        <v>1</v>
      </c>
      <c r="O1662" t="s">
        <v>90</v>
      </c>
      <c r="P1662" t="s">
        <v>252</v>
      </c>
      <c r="Q1662">
        <v>1</v>
      </c>
      <c r="R1662" t="s">
        <v>593</v>
      </c>
      <c r="S1662" t="s">
        <v>1149</v>
      </c>
      <c r="T1662" t="s">
        <v>1529</v>
      </c>
      <c r="U1662" t="s">
        <v>69</v>
      </c>
      <c r="V1662" t="s">
        <v>1562</v>
      </c>
      <c r="W1662">
        <v>49.99</v>
      </c>
      <c r="X1662">
        <v>9.99</v>
      </c>
      <c r="Y1662">
        <v>1</v>
      </c>
      <c r="Z1662" t="s">
        <v>410</v>
      </c>
      <c r="AA1662" t="s">
        <v>2359</v>
      </c>
      <c r="AF1662" s="4"/>
      <c r="AG1662" s="4"/>
      <c r="AH1662" t="s">
        <v>90</v>
      </c>
      <c r="AI1662" t="s">
        <v>252</v>
      </c>
      <c r="AJ1662" t="s">
        <v>593</v>
      </c>
      <c r="AK1662" t="s">
        <v>1149</v>
      </c>
      <c r="AL1662" t="s">
        <v>1529</v>
      </c>
      <c r="AM1662" t="s">
        <v>69</v>
      </c>
      <c r="AN1662" t="s">
        <v>1562</v>
      </c>
      <c r="AO1662" t="s">
        <v>410</v>
      </c>
      <c r="AP1662" t="s">
        <v>2359</v>
      </c>
    </row>
    <row r="1663" spans="1:42" x14ac:dyDescent="0.25">
      <c r="A1663">
        <v>1164</v>
      </c>
      <c r="B1663">
        <v>418</v>
      </c>
      <c r="C1663" s="4">
        <v>44402</v>
      </c>
      <c r="D1663">
        <v>8</v>
      </c>
      <c r="E1663" t="s">
        <v>43</v>
      </c>
      <c r="F1663" t="s">
        <v>54</v>
      </c>
      <c r="G1663" t="s">
        <v>56</v>
      </c>
      <c r="H1663" t="s">
        <v>57</v>
      </c>
      <c r="I1663" s="4">
        <v>44128</v>
      </c>
      <c r="J1663">
        <v>10</v>
      </c>
      <c r="K1663" t="s">
        <v>61</v>
      </c>
      <c r="L1663" s="4">
        <v>44055</v>
      </c>
      <c r="M1663" s="4">
        <v>44196</v>
      </c>
      <c r="N1663">
        <v>3</v>
      </c>
      <c r="O1663" t="s">
        <v>222</v>
      </c>
      <c r="P1663" t="s">
        <v>384</v>
      </c>
      <c r="Q1663">
        <v>3</v>
      </c>
      <c r="R1663" t="s">
        <v>939</v>
      </c>
      <c r="S1663" t="s">
        <v>1473</v>
      </c>
      <c r="T1663" t="s">
        <v>1987</v>
      </c>
      <c r="U1663" t="s">
        <v>2012</v>
      </c>
      <c r="V1663" t="s">
        <v>2074</v>
      </c>
      <c r="W1663">
        <v>184.88</v>
      </c>
      <c r="X1663">
        <v>64.959999999999994</v>
      </c>
      <c r="Y1663">
        <v>3</v>
      </c>
      <c r="Z1663" t="s">
        <v>2319</v>
      </c>
      <c r="AA1663" t="s">
        <v>2627</v>
      </c>
      <c r="AF1663" s="4"/>
      <c r="AG1663" s="4"/>
      <c r="AH1663" t="s">
        <v>70</v>
      </c>
      <c r="AI1663" t="s">
        <v>232</v>
      </c>
      <c r="AJ1663" t="s">
        <v>635</v>
      </c>
      <c r="AK1663" t="s">
        <v>1183</v>
      </c>
      <c r="AL1663" t="s">
        <v>1707</v>
      </c>
      <c r="AM1663" t="s">
        <v>69</v>
      </c>
      <c r="AN1663" t="s">
        <v>1517</v>
      </c>
      <c r="AO1663" t="s">
        <v>673</v>
      </c>
      <c r="AP1663" t="s">
        <v>2348</v>
      </c>
    </row>
    <row r="1664" spans="1:42" x14ac:dyDescent="0.25">
      <c r="A1664">
        <v>1164</v>
      </c>
      <c r="B1664">
        <v>418</v>
      </c>
      <c r="C1664" s="4">
        <v>44402</v>
      </c>
      <c r="D1664">
        <v>8</v>
      </c>
      <c r="E1664" t="s">
        <v>43</v>
      </c>
      <c r="F1664" t="s">
        <v>54</v>
      </c>
      <c r="G1664" t="s">
        <v>56</v>
      </c>
      <c r="H1664" t="s">
        <v>57</v>
      </c>
      <c r="I1664" s="4">
        <v>44128</v>
      </c>
      <c r="J1664">
        <v>10</v>
      </c>
      <c r="K1664" t="s">
        <v>61</v>
      </c>
      <c r="L1664" s="4">
        <v>44055</v>
      </c>
      <c r="M1664" s="4">
        <v>44196</v>
      </c>
      <c r="N1664">
        <v>3</v>
      </c>
      <c r="O1664" t="s">
        <v>222</v>
      </c>
      <c r="P1664" t="s">
        <v>384</v>
      </c>
      <c r="Q1664">
        <v>3</v>
      </c>
      <c r="R1664" t="s">
        <v>939</v>
      </c>
      <c r="S1664" t="s">
        <v>1473</v>
      </c>
      <c r="T1664" t="s">
        <v>1987</v>
      </c>
      <c r="U1664" t="s">
        <v>2012</v>
      </c>
      <c r="V1664" t="s">
        <v>2074</v>
      </c>
      <c r="W1664">
        <v>184.88</v>
      </c>
      <c r="X1664">
        <v>64.959999999999994</v>
      </c>
      <c r="Y1664">
        <v>3</v>
      </c>
      <c r="Z1664" t="s">
        <v>2319</v>
      </c>
      <c r="AA1664" t="s">
        <v>2627</v>
      </c>
      <c r="AF1664" s="4"/>
      <c r="AG1664" s="4"/>
      <c r="AH1664" t="s">
        <v>84</v>
      </c>
      <c r="AI1664" t="s">
        <v>246</v>
      </c>
      <c r="AJ1664" t="s">
        <v>438</v>
      </c>
      <c r="AK1664" t="s">
        <v>1000</v>
      </c>
      <c r="AL1664" t="s">
        <v>1532</v>
      </c>
      <c r="AM1664" t="s">
        <v>69</v>
      </c>
      <c r="AN1664" t="s">
        <v>1548</v>
      </c>
      <c r="AO1664" t="s">
        <v>645</v>
      </c>
      <c r="AP1664" t="s">
        <v>2347</v>
      </c>
    </row>
    <row r="1665" spans="1:42" x14ac:dyDescent="0.25">
      <c r="A1665">
        <v>1164</v>
      </c>
      <c r="B1665">
        <v>418</v>
      </c>
      <c r="C1665" s="4">
        <v>44402</v>
      </c>
      <c r="D1665">
        <v>8</v>
      </c>
      <c r="E1665" t="s">
        <v>43</v>
      </c>
      <c r="F1665" t="s">
        <v>54</v>
      </c>
      <c r="G1665" t="s">
        <v>56</v>
      </c>
      <c r="H1665" t="s">
        <v>57</v>
      </c>
      <c r="I1665" s="4">
        <v>44128</v>
      </c>
      <c r="J1665">
        <v>10</v>
      </c>
      <c r="K1665" t="s">
        <v>61</v>
      </c>
      <c r="L1665" s="4">
        <v>44055</v>
      </c>
      <c r="M1665" s="4">
        <v>44196</v>
      </c>
      <c r="N1665">
        <v>3</v>
      </c>
      <c r="O1665" t="s">
        <v>222</v>
      </c>
      <c r="P1665" t="s">
        <v>384</v>
      </c>
      <c r="Q1665">
        <v>3</v>
      </c>
      <c r="R1665" t="s">
        <v>939</v>
      </c>
      <c r="S1665" t="s">
        <v>1473</v>
      </c>
      <c r="T1665" t="s">
        <v>1987</v>
      </c>
      <c r="U1665" t="s">
        <v>2012</v>
      </c>
      <c r="V1665" t="s">
        <v>2074</v>
      </c>
      <c r="W1665">
        <v>184.88</v>
      </c>
      <c r="X1665">
        <v>64.959999999999994</v>
      </c>
      <c r="Y1665">
        <v>3</v>
      </c>
      <c r="Z1665" t="s">
        <v>2319</v>
      </c>
      <c r="AA1665" t="s">
        <v>2627</v>
      </c>
      <c r="AF1665" s="4"/>
      <c r="AG1665" s="4"/>
      <c r="AH1665" t="s">
        <v>79</v>
      </c>
      <c r="AI1665" t="s">
        <v>241</v>
      </c>
      <c r="AJ1665" t="s">
        <v>524</v>
      </c>
      <c r="AK1665" t="s">
        <v>1087</v>
      </c>
      <c r="AL1665" t="s">
        <v>1614</v>
      </c>
      <c r="AM1665" t="s">
        <v>80</v>
      </c>
      <c r="AN1665" t="s">
        <v>1548</v>
      </c>
      <c r="AO1665" t="s">
        <v>455</v>
      </c>
      <c r="AP1665" t="s">
        <v>2340</v>
      </c>
    </row>
    <row r="1666" spans="1:42" x14ac:dyDescent="0.25">
      <c r="A1666">
        <v>1165</v>
      </c>
      <c r="B1666">
        <v>161</v>
      </c>
      <c r="C1666" s="4">
        <v>44403</v>
      </c>
      <c r="D1666">
        <v>7</v>
      </c>
      <c r="E1666" t="s">
        <v>35</v>
      </c>
      <c r="F1666" t="s">
        <v>46</v>
      </c>
      <c r="G1666" t="s">
        <v>55</v>
      </c>
      <c r="H1666" t="s">
        <v>57</v>
      </c>
      <c r="I1666" s="4">
        <v>43732</v>
      </c>
      <c r="J1666">
        <v>3</v>
      </c>
      <c r="K1666" t="s">
        <v>59</v>
      </c>
      <c r="L1666" s="4">
        <v>43615</v>
      </c>
      <c r="M1666" s="4">
        <v>43830</v>
      </c>
      <c r="N1666">
        <v>1</v>
      </c>
      <c r="O1666" t="s">
        <v>70</v>
      </c>
      <c r="P1666" t="s">
        <v>232</v>
      </c>
      <c r="Q1666">
        <v>1</v>
      </c>
      <c r="R1666" t="s">
        <v>512</v>
      </c>
      <c r="S1666" t="s">
        <v>1075</v>
      </c>
      <c r="T1666" t="s">
        <v>1602</v>
      </c>
      <c r="U1666" t="s">
        <v>80</v>
      </c>
      <c r="V1666" t="s">
        <v>1517</v>
      </c>
      <c r="W1666">
        <v>65.92</v>
      </c>
      <c r="X1666">
        <v>39.979999999999997</v>
      </c>
      <c r="Y1666">
        <v>1</v>
      </c>
      <c r="Z1666" t="s">
        <v>673</v>
      </c>
      <c r="AA1666" t="s">
        <v>2348</v>
      </c>
      <c r="AF1666" s="4"/>
      <c r="AG1666" s="4"/>
      <c r="AH1666" t="s">
        <v>70</v>
      </c>
      <c r="AI1666" t="s">
        <v>232</v>
      </c>
      <c r="AJ1666" t="s">
        <v>512</v>
      </c>
      <c r="AK1666" t="s">
        <v>1075</v>
      </c>
      <c r="AL1666" t="s">
        <v>1602</v>
      </c>
      <c r="AM1666" t="s">
        <v>80</v>
      </c>
      <c r="AN1666" t="s">
        <v>1517</v>
      </c>
      <c r="AO1666" t="s">
        <v>673</v>
      </c>
      <c r="AP1666" t="s">
        <v>2348</v>
      </c>
    </row>
    <row r="1667" spans="1:42" x14ac:dyDescent="0.25">
      <c r="A1667">
        <v>1166</v>
      </c>
      <c r="B1667">
        <v>6</v>
      </c>
      <c r="C1667" s="4">
        <v>44407</v>
      </c>
      <c r="D1667">
        <v>9</v>
      </c>
      <c r="E1667" t="s">
        <v>41</v>
      </c>
      <c r="F1667" t="s">
        <v>52</v>
      </c>
      <c r="G1667" t="s">
        <v>55</v>
      </c>
      <c r="H1667" t="s">
        <v>57</v>
      </c>
      <c r="I1667" s="4">
        <v>43739</v>
      </c>
      <c r="J1667">
        <v>2</v>
      </c>
      <c r="K1667" t="s">
        <v>60</v>
      </c>
      <c r="L1667" s="4">
        <v>43615</v>
      </c>
      <c r="M1667" s="4">
        <v>43830</v>
      </c>
      <c r="N1667">
        <v>1</v>
      </c>
      <c r="O1667" t="s">
        <v>80</v>
      </c>
      <c r="P1667" t="s">
        <v>242</v>
      </c>
      <c r="Q1667">
        <v>1</v>
      </c>
      <c r="R1667" t="s">
        <v>422</v>
      </c>
      <c r="S1667" t="s">
        <v>984</v>
      </c>
      <c r="T1667" t="s">
        <v>1517</v>
      </c>
      <c r="U1667" t="s">
        <v>69</v>
      </c>
      <c r="V1667" t="s">
        <v>1548</v>
      </c>
      <c r="W1667">
        <v>19.989999999999998</v>
      </c>
      <c r="X1667">
        <v>14.99</v>
      </c>
      <c r="Y1667">
        <v>1</v>
      </c>
      <c r="Z1667" t="s">
        <v>80</v>
      </c>
      <c r="AA1667" t="s">
        <v>2357</v>
      </c>
      <c r="AF1667" s="4"/>
      <c r="AG1667" s="4"/>
      <c r="AH1667" t="s">
        <v>80</v>
      </c>
      <c r="AI1667" t="s">
        <v>242</v>
      </c>
      <c r="AJ1667" t="s">
        <v>422</v>
      </c>
      <c r="AK1667" t="s">
        <v>984</v>
      </c>
      <c r="AL1667" t="s">
        <v>1517</v>
      </c>
      <c r="AM1667" t="s">
        <v>69</v>
      </c>
      <c r="AN1667" t="s">
        <v>1548</v>
      </c>
      <c r="AO1667" t="s">
        <v>80</v>
      </c>
      <c r="AP1667" t="s">
        <v>2357</v>
      </c>
    </row>
    <row r="1668" spans="1:42" x14ac:dyDescent="0.25">
      <c r="A1668">
        <v>1167</v>
      </c>
      <c r="B1668">
        <v>157</v>
      </c>
      <c r="C1668" s="4">
        <v>44407</v>
      </c>
      <c r="D1668">
        <v>11</v>
      </c>
      <c r="E1668" t="s">
        <v>37</v>
      </c>
      <c r="F1668" t="s">
        <v>48</v>
      </c>
      <c r="G1668" t="s">
        <v>56</v>
      </c>
      <c r="H1668" t="s">
        <v>58</v>
      </c>
      <c r="I1668" s="4">
        <v>43937</v>
      </c>
      <c r="J1668">
        <v>7</v>
      </c>
      <c r="K1668" t="s">
        <v>61</v>
      </c>
      <c r="L1668" s="4">
        <v>43915</v>
      </c>
      <c r="M1668" s="4">
        <v>44012</v>
      </c>
      <c r="N1668">
        <v>1</v>
      </c>
      <c r="O1668" t="s">
        <v>78</v>
      </c>
      <c r="P1668" t="s">
        <v>240</v>
      </c>
      <c r="Q1668">
        <v>1</v>
      </c>
      <c r="R1668" t="s">
        <v>578</v>
      </c>
      <c r="S1668" t="s">
        <v>1136</v>
      </c>
      <c r="T1668" t="s">
        <v>1659</v>
      </c>
      <c r="U1668" t="s">
        <v>80</v>
      </c>
      <c r="V1668" t="s">
        <v>1548</v>
      </c>
      <c r="W1668">
        <v>9.98</v>
      </c>
      <c r="X1668">
        <v>29.98</v>
      </c>
      <c r="Y1668">
        <v>1</v>
      </c>
      <c r="Z1668" t="s">
        <v>393</v>
      </c>
      <c r="AA1668" t="s">
        <v>2345</v>
      </c>
      <c r="AF1668" s="4"/>
      <c r="AG1668" s="4"/>
      <c r="AH1668" t="s">
        <v>78</v>
      </c>
      <c r="AI1668" t="s">
        <v>240</v>
      </c>
      <c r="AJ1668" t="s">
        <v>578</v>
      </c>
      <c r="AK1668" t="s">
        <v>1136</v>
      </c>
      <c r="AL1668" t="s">
        <v>1659</v>
      </c>
      <c r="AM1668" t="s">
        <v>80</v>
      </c>
      <c r="AN1668" t="s">
        <v>1548</v>
      </c>
      <c r="AO1668" t="s">
        <v>393</v>
      </c>
      <c r="AP1668" t="s">
        <v>2345</v>
      </c>
    </row>
    <row r="1669" spans="1:42" x14ac:dyDescent="0.25">
      <c r="A1669">
        <v>1168</v>
      </c>
      <c r="B1669">
        <v>463</v>
      </c>
      <c r="C1669" s="4">
        <v>44407</v>
      </c>
      <c r="D1669">
        <v>11</v>
      </c>
      <c r="E1669" t="s">
        <v>37</v>
      </c>
      <c r="F1669" t="s">
        <v>48</v>
      </c>
      <c r="G1669" t="s">
        <v>55</v>
      </c>
      <c r="H1669" t="s">
        <v>58</v>
      </c>
      <c r="I1669" s="4">
        <v>44117</v>
      </c>
      <c r="J1669">
        <v>15</v>
      </c>
      <c r="K1669" t="s">
        <v>62</v>
      </c>
      <c r="L1669" s="4">
        <v>43615</v>
      </c>
      <c r="M1669" s="4">
        <v>44413</v>
      </c>
      <c r="N1669">
        <v>1</v>
      </c>
      <c r="O1669" t="s">
        <v>79</v>
      </c>
      <c r="P1669" t="s">
        <v>241</v>
      </c>
      <c r="Q1669">
        <v>1</v>
      </c>
      <c r="R1669" t="s">
        <v>472</v>
      </c>
      <c r="S1669" t="s">
        <v>1035</v>
      </c>
      <c r="T1669" t="s">
        <v>1513</v>
      </c>
      <c r="U1669" t="s">
        <v>69</v>
      </c>
      <c r="V1669" t="s">
        <v>1548</v>
      </c>
      <c r="W1669">
        <v>29.99</v>
      </c>
      <c r="X1669">
        <v>14.99</v>
      </c>
      <c r="Y1669">
        <v>1</v>
      </c>
      <c r="Z1669" t="s">
        <v>65</v>
      </c>
      <c r="AA1669" t="s">
        <v>2343</v>
      </c>
      <c r="AF1669" s="4"/>
      <c r="AG1669" s="4"/>
      <c r="AH1669" t="s">
        <v>79</v>
      </c>
      <c r="AI1669" t="s">
        <v>241</v>
      </c>
      <c r="AJ1669" t="s">
        <v>472</v>
      </c>
      <c r="AK1669" t="s">
        <v>1035</v>
      </c>
      <c r="AL1669" t="s">
        <v>1513</v>
      </c>
      <c r="AM1669" t="s">
        <v>69</v>
      </c>
      <c r="AN1669" t="s">
        <v>1548</v>
      </c>
      <c r="AO1669" t="s">
        <v>65</v>
      </c>
      <c r="AP1669" t="s">
        <v>2343</v>
      </c>
    </row>
    <row r="1670" spans="1:42" x14ac:dyDescent="0.25">
      <c r="A1670">
        <v>1169</v>
      </c>
      <c r="B1670">
        <v>164</v>
      </c>
      <c r="C1670" s="4">
        <v>44408</v>
      </c>
      <c r="D1670">
        <v>1</v>
      </c>
      <c r="E1670" t="s">
        <v>39</v>
      </c>
      <c r="F1670" t="s">
        <v>50</v>
      </c>
      <c r="G1670" t="s">
        <v>55</v>
      </c>
      <c r="H1670" t="s">
        <v>57</v>
      </c>
      <c r="I1670" s="4">
        <v>44316</v>
      </c>
      <c r="J1670">
        <v>12</v>
      </c>
      <c r="K1670" t="s">
        <v>61</v>
      </c>
      <c r="L1670" s="4">
        <v>44250</v>
      </c>
      <c r="M1670" s="4">
        <v>44377</v>
      </c>
      <c r="N1670">
        <v>1</v>
      </c>
      <c r="O1670" t="s">
        <v>90</v>
      </c>
      <c r="P1670" t="s">
        <v>252</v>
      </c>
      <c r="Q1670">
        <v>1</v>
      </c>
      <c r="R1670" t="s">
        <v>652</v>
      </c>
      <c r="S1670" t="s">
        <v>1196</v>
      </c>
      <c r="T1670" t="s">
        <v>1720</v>
      </c>
      <c r="U1670" t="s">
        <v>67</v>
      </c>
      <c r="V1670" t="s">
        <v>1659</v>
      </c>
      <c r="W1670">
        <v>58.47</v>
      </c>
      <c r="X1670">
        <v>14.97</v>
      </c>
      <c r="Y1670">
        <v>1</v>
      </c>
      <c r="Z1670" t="s">
        <v>410</v>
      </c>
      <c r="AA1670" t="s">
        <v>2359</v>
      </c>
      <c r="AF1670" s="4"/>
      <c r="AG1670" s="4"/>
      <c r="AH1670" t="s">
        <v>90</v>
      </c>
      <c r="AI1670" t="s">
        <v>252</v>
      </c>
      <c r="AJ1670" t="s">
        <v>652</v>
      </c>
      <c r="AK1670" t="s">
        <v>1196</v>
      </c>
      <c r="AL1670" t="s">
        <v>1720</v>
      </c>
      <c r="AM1670" t="s">
        <v>67</v>
      </c>
      <c r="AN1670" t="s">
        <v>1659</v>
      </c>
      <c r="AO1670" t="s">
        <v>410</v>
      </c>
      <c r="AP1670" t="s">
        <v>2359</v>
      </c>
    </row>
    <row r="1671" spans="1:42" x14ac:dyDescent="0.25">
      <c r="A1671">
        <v>1170</v>
      </c>
      <c r="B1671">
        <v>273</v>
      </c>
      <c r="C1671" s="4">
        <v>44409</v>
      </c>
      <c r="D1671">
        <v>8</v>
      </c>
      <c r="E1671" t="s">
        <v>43</v>
      </c>
      <c r="F1671" t="s">
        <v>54</v>
      </c>
      <c r="G1671" t="s">
        <v>56</v>
      </c>
      <c r="H1671" t="s">
        <v>57</v>
      </c>
      <c r="I1671" s="4">
        <v>43933</v>
      </c>
      <c r="J1671">
        <v>7</v>
      </c>
      <c r="K1671" t="s">
        <v>61</v>
      </c>
      <c r="L1671" s="4">
        <v>43915</v>
      </c>
      <c r="M1671" s="4">
        <v>44012</v>
      </c>
      <c r="N1671">
        <v>1</v>
      </c>
      <c r="O1671" t="s">
        <v>78</v>
      </c>
      <c r="P1671" t="s">
        <v>240</v>
      </c>
      <c r="Q1671">
        <v>1</v>
      </c>
      <c r="R1671" t="s">
        <v>67</v>
      </c>
      <c r="S1671" t="s">
        <v>1120</v>
      </c>
      <c r="T1671" t="s">
        <v>1643</v>
      </c>
      <c r="U1671" t="s">
        <v>67</v>
      </c>
      <c r="V1671" t="s">
        <v>1548</v>
      </c>
      <c r="W1671">
        <v>11.97</v>
      </c>
      <c r="X1671">
        <v>44.97</v>
      </c>
      <c r="Y1671">
        <v>1</v>
      </c>
      <c r="Z1671" t="s">
        <v>469</v>
      </c>
      <c r="AA1671" t="s">
        <v>2339</v>
      </c>
      <c r="AF1671" s="4"/>
      <c r="AG1671" s="4"/>
      <c r="AH1671" t="s">
        <v>78</v>
      </c>
      <c r="AI1671" t="s">
        <v>240</v>
      </c>
      <c r="AJ1671" t="s">
        <v>67</v>
      </c>
      <c r="AK1671" t="s">
        <v>1120</v>
      </c>
      <c r="AL1671" t="s">
        <v>1643</v>
      </c>
      <c r="AM1671" t="s">
        <v>67</v>
      </c>
      <c r="AN1671" t="s">
        <v>1548</v>
      </c>
      <c r="AO1671" t="s">
        <v>469</v>
      </c>
      <c r="AP1671" t="s">
        <v>2339</v>
      </c>
    </row>
    <row r="1672" spans="1:42" x14ac:dyDescent="0.25">
      <c r="A1672">
        <v>1171</v>
      </c>
      <c r="B1672">
        <v>382</v>
      </c>
      <c r="C1672" s="4">
        <v>44409</v>
      </c>
      <c r="D1672">
        <v>5</v>
      </c>
      <c r="E1672" t="s">
        <v>36</v>
      </c>
      <c r="F1672" t="s">
        <v>47</v>
      </c>
      <c r="G1672" t="s">
        <v>55</v>
      </c>
      <c r="H1672" t="s">
        <v>57</v>
      </c>
      <c r="I1672" s="4">
        <v>43711</v>
      </c>
      <c r="J1672">
        <v>2</v>
      </c>
      <c r="K1672" t="s">
        <v>60</v>
      </c>
      <c r="L1672" s="4">
        <v>43615</v>
      </c>
      <c r="M1672" s="4">
        <v>43830</v>
      </c>
      <c r="N1672">
        <v>1</v>
      </c>
      <c r="O1672" t="s">
        <v>70</v>
      </c>
      <c r="P1672" t="s">
        <v>232</v>
      </c>
      <c r="Q1672">
        <v>1</v>
      </c>
      <c r="R1672" t="s">
        <v>728</v>
      </c>
      <c r="S1672" t="s">
        <v>1178</v>
      </c>
      <c r="T1672" t="s">
        <v>1787</v>
      </c>
      <c r="U1672" t="s">
        <v>80</v>
      </c>
      <c r="V1672" t="s">
        <v>1517</v>
      </c>
      <c r="W1672">
        <v>163.18</v>
      </c>
      <c r="X1672">
        <v>39.979999999999997</v>
      </c>
      <c r="Y1672">
        <v>1</v>
      </c>
      <c r="Z1672" t="s">
        <v>673</v>
      </c>
      <c r="AA1672" t="s">
        <v>2348</v>
      </c>
      <c r="AF1672" s="4"/>
      <c r="AG1672" s="4"/>
      <c r="AH1672" t="s">
        <v>70</v>
      </c>
      <c r="AI1672" t="s">
        <v>232</v>
      </c>
      <c r="AJ1672" t="s">
        <v>728</v>
      </c>
      <c r="AK1672" t="s">
        <v>1178</v>
      </c>
      <c r="AL1672" t="s">
        <v>1787</v>
      </c>
      <c r="AM1672" t="s">
        <v>80</v>
      </c>
      <c r="AN1672" t="s">
        <v>1517</v>
      </c>
      <c r="AO1672" t="s">
        <v>673</v>
      </c>
      <c r="AP1672" t="s">
        <v>2348</v>
      </c>
    </row>
    <row r="1673" spans="1:42" x14ac:dyDescent="0.25">
      <c r="A1673">
        <v>1172</v>
      </c>
      <c r="B1673">
        <v>15</v>
      </c>
      <c r="C1673" s="4">
        <v>44410</v>
      </c>
      <c r="D1673">
        <v>2</v>
      </c>
      <c r="E1673" t="s">
        <v>38</v>
      </c>
      <c r="F1673" t="s">
        <v>49</v>
      </c>
      <c r="G1673" t="s">
        <v>55</v>
      </c>
      <c r="H1673" t="s">
        <v>58</v>
      </c>
      <c r="I1673" s="4">
        <v>43739</v>
      </c>
      <c r="J1673">
        <v>1</v>
      </c>
      <c r="K1673" t="s">
        <v>61</v>
      </c>
      <c r="L1673" s="4">
        <v>43615</v>
      </c>
      <c r="M1673" s="4">
        <v>43830</v>
      </c>
      <c r="N1673">
        <v>2</v>
      </c>
      <c r="O1673" t="s">
        <v>223</v>
      </c>
      <c r="P1673" t="s">
        <v>385</v>
      </c>
      <c r="Q1673">
        <v>2</v>
      </c>
      <c r="R1673" t="s">
        <v>940</v>
      </c>
      <c r="S1673" t="s">
        <v>1474</v>
      </c>
      <c r="T1673" t="s">
        <v>1988</v>
      </c>
      <c r="U1673" t="s">
        <v>85</v>
      </c>
      <c r="V1673" t="s">
        <v>2032</v>
      </c>
      <c r="W1673">
        <v>220.97</v>
      </c>
      <c r="X1673">
        <v>74.97</v>
      </c>
      <c r="Y1673">
        <v>2</v>
      </c>
      <c r="Z1673" t="s">
        <v>2320</v>
      </c>
      <c r="AA1673" t="s">
        <v>2628</v>
      </c>
      <c r="AF1673" s="4"/>
      <c r="AG1673" s="4"/>
      <c r="AH1673" t="s">
        <v>69</v>
      </c>
      <c r="AI1673" t="s">
        <v>231</v>
      </c>
      <c r="AJ1673" t="s">
        <v>425</v>
      </c>
      <c r="AK1673" t="s">
        <v>987</v>
      </c>
      <c r="AL1673" t="s">
        <v>1520</v>
      </c>
      <c r="AM1673" t="s">
        <v>69</v>
      </c>
      <c r="AN1673" t="s">
        <v>1577</v>
      </c>
      <c r="AO1673" t="s">
        <v>78</v>
      </c>
      <c r="AP1673" t="s">
        <v>2330</v>
      </c>
    </row>
    <row r="1674" spans="1:42" x14ac:dyDescent="0.25">
      <c r="A1674">
        <v>1172</v>
      </c>
      <c r="B1674">
        <v>15</v>
      </c>
      <c r="C1674" s="4">
        <v>44410</v>
      </c>
      <c r="D1674">
        <v>2</v>
      </c>
      <c r="E1674" t="s">
        <v>38</v>
      </c>
      <c r="F1674" t="s">
        <v>49</v>
      </c>
      <c r="G1674" t="s">
        <v>55</v>
      </c>
      <c r="H1674" t="s">
        <v>58</v>
      </c>
      <c r="I1674" s="4">
        <v>43739</v>
      </c>
      <c r="J1674">
        <v>1</v>
      </c>
      <c r="K1674" t="s">
        <v>61</v>
      </c>
      <c r="L1674" s="4">
        <v>43615</v>
      </c>
      <c r="M1674" s="4">
        <v>43830</v>
      </c>
      <c r="N1674">
        <v>2</v>
      </c>
      <c r="O1674" t="s">
        <v>223</v>
      </c>
      <c r="P1674" t="s">
        <v>385</v>
      </c>
      <c r="Q1674">
        <v>2</v>
      </c>
      <c r="R1674" t="s">
        <v>940</v>
      </c>
      <c r="S1674" t="s">
        <v>1474</v>
      </c>
      <c r="T1674" t="s">
        <v>1988</v>
      </c>
      <c r="U1674" t="s">
        <v>85</v>
      </c>
      <c r="V1674" t="s">
        <v>2032</v>
      </c>
      <c r="W1674">
        <v>220.97</v>
      </c>
      <c r="X1674">
        <v>74.97</v>
      </c>
      <c r="Y1674">
        <v>2</v>
      </c>
      <c r="Z1674" t="s">
        <v>2320</v>
      </c>
      <c r="AA1674" t="s">
        <v>2628</v>
      </c>
      <c r="AF1674" s="4"/>
      <c r="AG1674" s="4"/>
      <c r="AH1674" t="s">
        <v>86</v>
      </c>
      <c r="AI1674" t="s">
        <v>248</v>
      </c>
      <c r="AJ1674" t="s">
        <v>441</v>
      </c>
      <c r="AK1674" t="s">
        <v>2640</v>
      </c>
      <c r="AL1674" t="s">
        <v>1535</v>
      </c>
      <c r="AM1674" t="s">
        <v>80</v>
      </c>
      <c r="AN1674" t="s">
        <v>1577</v>
      </c>
      <c r="AO1674" t="s">
        <v>530</v>
      </c>
      <c r="AP1674" t="s">
        <v>2367</v>
      </c>
    </row>
    <row r="1675" spans="1:42" x14ac:dyDescent="0.25">
      <c r="A1675">
        <v>1172</v>
      </c>
      <c r="B1675">
        <v>15</v>
      </c>
      <c r="C1675" s="4">
        <v>44410</v>
      </c>
      <c r="D1675">
        <v>2</v>
      </c>
      <c r="E1675" t="s">
        <v>38</v>
      </c>
      <c r="F1675" t="s">
        <v>49</v>
      </c>
      <c r="G1675" t="s">
        <v>55</v>
      </c>
      <c r="H1675" t="s">
        <v>58</v>
      </c>
      <c r="I1675" s="4">
        <v>43739</v>
      </c>
      <c r="J1675">
        <v>1</v>
      </c>
      <c r="K1675" t="s">
        <v>61</v>
      </c>
      <c r="L1675" s="4">
        <v>43615</v>
      </c>
      <c r="M1675" s="4">
        <v>43830</v>
      </c>
      <c r="N1675">
        <v>2</v>
      </c>
      <c r="O1675" t="s">
        <v>223</v>
      </c>
      <c r="P1675" t="s">
        <v>385</v>
      </c>
      <c r="Q1675">
        <v>2</v>
      </c>
      <c r="R1675" t="s">
        <v>940</v>
      </c>
      <c r="S1675" t="s">
        <v>1474</v>
      </c>
      <c r="T1675" t="s">
        <v>1988</v>
      </c>
      <c r="U1675" t="s">
        <v>85</v>
      </c>
      <c r="V1675" t="s">
        <v>2032</v>
      </c>
      <c r="W1675">
        <v>220.97</v>
      </c>
      <c r="X1675">
        <v>74.97</v>
      </c>
      <c r="Y1675">
        <v>2</v>
      </c>
      <c r="Z1675" t="s">
        <v>2320</v>
      </c>
      <c r="AA1675" t="s">
        <v>2628</v>
      </c>
      <c r="AF1675" s="4"/>
      <c r="AG1675" s="4"/>
      <c r="AK1675" t="s">
        <v>2641</v>
      </c>
    </row>
    <row r="1676" spans="1:42" x14ac:dyDescent="0.25">
      <c r="A1676">
        <v>1173</v>
      </c>
      <c r="B1676">
        <v>98</v>
      </c>
      <c r="C1676" s="4">
        <v>44410</v>
      </c>
      <c r="D1676">
        <v>3</v>
      </c>
      <c r="E1676" t="s">
        <v>34</v>
      </c>
      <c r="F1676" t="s">
        <v>45</v>
      </c>
      <c r="G1676" t="s">
        <v>55</v>
      </c>
      <c r="H1676" t="s">
        <v>58</v>
      </c>
      <c r="I1676" s="4">
        <v>43912</v>
      </c>
      <c r="J1676">
        <v>5</v>
      </c>
      <c r="K1676" t="s">
        <v>60</v>
      </c>
      <c r="L1676" s="4">
        <v>43831</v>
      </c>
      <c r="M1676" s="4">
        <v>43921</v>
      </c>
      <c r="N1676">
        <v>1</v>
      </c>
      <c r="O1676" t="s">
        <v>67</v>
      </c>
      <c r="P1676" t="s">
        <v>229</v>
      </c>
      <c r="Q1676">
        <v>1</v>
      </c>
      <c r="R1676" t="s">
        <v>626</v>
      </c>
      <c r="S1676" t="s">
        <v>1176</v>
      </c>
      <c r="T1676" t="s">
        <v>1701</v>
      </c>
      <c r="U1676" t="s">
        <v>69</v>
      </c>
      <c r="V1676" t="s">
        <v>1548</v>
      </c>
      <c r="W1676">
        <v>10.99</v>
      </c>
      <c r="X1676">
        <v>14.99</v>
      </c>
      <c r="Y1676">
        <v>1</v>
      </c>
      <c r="Z1676" t="s">
        <v>90</v>
      </c>
      <c r="AA1676" t="s">
        <v>2328</v>
      </c>
      <c r="AF1676" s="4"/>
      <c r="AG1676" s="4"/>
      <c r="AH1676" t="s">
        <v>67</v>
      </c>
      <c r="AI1676" t="s">
        <v>229</v>
      </c>
      <c r="AJ1676" t="s">
        <v>626</v>
      </c>
      <c r="AK1676" t="s">
        <v>1176</v>
      </c>
      <c r="AL1676" t="s">
        <v>1701</v>
      </c>
      <c r="AM1676" t="s">
        <v>69</v>
      </c>
      <c r="AN1676" t="s">
        <v>1548</v>
      </c>
      <c r="AO1676" t="s">
        <v>90</v>
      </c>
      <c r="AP1676" t="s">
        <v>2328</v>
      </c>
    </row>
    <row r="1677" spans="1:42" x14ac:dyDescent="0.25">
      <c r="A1677">
        <v>1174</v>
      </c>
      <c r="B1677">
        <v>100</v>
      </c>
      <c r="C1677" s="4">
        <v>44410</v>
      </c>
      <c r="D1677">
        <v>4</v>
      </c>
      <c r="E1677" t="s">
        <v>40</v>
      </c>
      <c r="F1677" t="s">
        <v>51</v>
      </c>
      <c r="G1677" t="s">
        <v>55</v>
      </c>
      <c r="H1677" t="s">
        <v>57</v>
      </c>
      <c r="I1677" s="4">
        <v>43692</v>
      </c>
      <c r="J1677">
        <v>3</v>
      </c>
      <c r="K1677" t="s">
        <v>59</v>
      </c>
      <c r="L1677" s="4">
        <v>43615</v>
      </c>
      <c r="M1677" s="4">
        <v>43830</v>
      </c>
      <c r="N1677">
        <v>1</v>
      </c>
      <c r="O1677" t="s">
        <v>84</v>
      </c>
      <c r="P1677" t="s">
        <v>246</v>
      </c>
      <c r="Q1677">
        <v>1</v>
      </c>
      <c r="R1677" t="s">
        <v>426</v>
      </c>
      <c r="S1677" t="s">
        <v>988</v>
      </c>
      <c r="T1677" t="s">
        <v>1521</v>
      </c>
      <c r="U1677" t="s">
        <v>80</v>
      </c>
      <c r="V1677" t="s">
        <v>1548</v>
      </c>
      <c r="W1677">
        <v>83.98</v>
      </c>
      <c r="X1677">
        <v>29.98</v>
      </c>
      <c r="Y1677">
        <v>1</v>
      </c>
      <c r="Z1677" t="s">
        <v>410</v>
      </c>
      <c r="AA1677" t="s">
        <v>2359</v>
      </c>
      <c r="AF1677" s="4"/>
      <c r="AG1677" s="4"/>
      <c r="AH1677" t="s">
        <v>84</v>
      </c>
      <c r="AI1677" t="s">
        <v>246</v>
      </c>
      <c r="AJ1677" t="s">
        <v>426</v>
      </c>
      <c r="AK1677" t="s">
        <v>988</v>
      </c>
      <c r="AL1677" t="s">
        <v>1521</v>
      </c>
      <c r="AM1677" t="s">
        <v>80</v>
      </c>
      <c r="AN1677" t="s">
        <v>1548</v>
      </c>
      <c r="AO1677" t="s">
        <v>410</v>
      </c>
      <c r="AP1677" t="s">
        <v>2359</v>
      </c>
    </row>
    <row r="1678" spans="1:42" x14ac:dyDescent="0.25">
      <c r="A1678">
        <v>1175</v>
      </c>
      <c r="B1678">
        <v>146</v>
      </c>
      <c r="C1678" s="4">
        <v>44410</v>
      </c>
      <c r="D1678">
        <v>8</v>
      </c>
      <c r="E1678" t="s">
        <v>43</v>
      </c>
      <c r="F1678" t="s">
        <v>54</v>
      </c>
      <c r="G1678" t="s">
        <v>55</v>
      </c>
      <c r="H1678" t="s">
        <v>58</v>
      </c>
      <c r="I1678" s="4">
        <v>44092</v>
      </c>
      <c r="J1678">
        <v>10</v>
      </c>
      <c r="K1678" t="s">
        <v>61</v>
      </c>
      <c r="L1678" s="4">
        <v>44055</v>
      </c>
      <c r="M1678" s="4">
        <v>44196</v>
      </c>
      <c r="N1678">
        <v>1</v>
      </c>
      <c r="O1678" t="s">
        <v>79</v>
      </c>
      <c r="P1678" t="s">
        <v>241</v>
      </c>
      <c r="Q1678">
        <v>1</v>
      </c>
      <c r="R1678" t="s">
        <v>406</v>
      </c>
      <c r="S1678" t="s">
        <v>968</v>
      </c>
      <c r="T1678" t="s">
        <v>1501</v>
      </c>
      <c r="U1678" t="s">
        <v>69</v>
      </c>
      <c r="V1678" t="s">
        <v>1548</v>
      </c>
      <c r="W1678">
        <v>86.95</v>
      </c>
      <c r="X1678">
        <v>14.99</v>
      </c>
      <c r="Y1678">
        <v>1</v>
      </c>
      <c r="Z1678" t="s">
        <v>65</v>
      </c>
      <c r="AA1678" t="s">
        <v>2343</v>
      </c>
      <c r="AF1678" s="4"/>
      <c r="AG1678" s="4"/>
      <c r="AH1678" t="s">
        <v>79</v>
      </c>
      <c r="AI1678" t="s">
        <v>241</v>
      </c>
      <c r="AJ1678" t="s">
        <v>406</v>
      </c>
      <c r="AK1678" t="s">
        <v>968</v>
      </c>
      <c r="AL1678" t="s">
        <v>1501</v>
      </c>
      <c r="AM1678" t="s">
        <v>69</v>
      </c>
      <c r="AN1678" t="s">
        <v>1548</v>
      </c>
      <c r="AO1678" t="s">
        <v>65</v>
      </c>
      <c r="AP1678" t="s">
        <v>2343</v>
      </c>
    </row>
    <row r="1679" spans="1:42" x14ac:dyDescent="0.25">
      <c r="A1679">
        <v>1176</v>
      </c>
      <c r="B1679">
        <v>180</v>
      </c>
      <c r="C1679" s="4">
        <v>44410</v>
      </c>
      <c r="D1679">
        <v>6</v>
      </c>
      <c r="E1679" t="s">
        <v>33</v>
      </c>
      <c r="F1679" t="s">
        <v>44</v>
      </c>
      <c r="G1679" t="s">
        <v>55</v>
      </c>
      <c r="H1679" t="s">
        <v>58</v>
      </c>
      <c r="I1679" s="4">
        <v>43656</v>
      </c>
      <c r="J1679">
        <v>2</v>
      </c>
      <c r="K1679" t="s">
        <v>60</v>
      </c>
      <c r="L1679" s="4">
        <v>43615</v>
      </c>
      <c r="M1679" s="4">
        <v>43830</v>
      </c>
      <c r="N1679">
        <v>1</v>
      </c>
      <c r="O1679" t="s">
        <v>67</v>
      </c>
      <c r="P1679" t="s">
        <v>229</v>
      </c>
      <c r="Q1679">
        <v>1</v>
      </c>
      <c r="R1679" t="s">
        <v>636</v>
      </c>
      <c r="S1679" t="s">
        <v>974</v>
      </c>
      <c r="T1679" t="s">
        <v>1513</v>
      </c>
      <c r="U1679" t="s">
        <v>80</v>
      </c>
      <c r="V1679" t="s">
        <v>1548</v>
      </c>
      <c r="W1679">
        <v>59.98</v>
      </c>
      <c r="X1679">
        <v>29.98</v>
      </c>
      <c r="Y1679">
        <v>1</v>
      </c>
      <c r="Z1679" t="s">
        <v>455</v>
      </c>
      <c r="AA1679" t="s">
        <v>2340</v>
      </c>
      <c r="AF1679" s="4"/>
      <c r="AG1679" s="4"/>
      <c r="AH1679" t="s">
        <v>67</v>
      </c>
      <c r="AI1679" t="s">
        <v>229</v>
      </c>
      <c r="AJ1679" t="s">
        <v>636</v>
      </c>
      <c r="AK1679" t="s">
        <v>974</v>
      </c>
      <c r="AL1679" t="s">
        <v>1513</v>
      </c>
      <c r="AM1679" t="s">
        <v>80</v>
      </c>
      <c r="AN1679" t="s">
        <v>1548</v>
      </c>
      <c r="AO1679" t="s">
        <v>455</v>
      </c>
      <c r="AP1679" t="s">
        <v>2340</v>
      </c>
    </row>
    <row r="1680" spans="1:42" x14ac:dyDescent="0.25">
      <c r="A1680">
        <v>1177</v>
      </c>
      <c r="B1680">
        <v>264</v>
      </c>
      <c r="C1680" s="4">
        <v>44410</v>
      </c>
      <c r="D1680">
        <v>3</v>
      </c>
      <c r="E1680" t="s">
        <v>34</v>
      </c>
      <c r="F1680" t="s">
        <v>45</v>
      </c>
      <c r="G1680" t="s">
        <v>55</v>
      </c>
      <c r="H1680" t="s">
        <v>58</v>
      </c>
      <c r="I1680" s="4">
        <v>43667</v>
      </c>
      <c r="J1680">
        <v>2</v>
      </c>
      <c r="K1680" t="s">
        <v>60</v>
      </c>
      <c r="L1680" s="4">
        <v>43615</v>
      </c>
      <c r="M1680" s="4">
        <v>43830</v>
      </c>
      <c r="N1680">
        <v>1</v>
      </c>
      <c r="O1680" t="s">
        <v>69</v>
      </c>
      <c r="P1680" t="s">
        <v>231</v>
      </c>
      <c r="Q1680">
        <v>1</v>
      </c>
      <c r="R1680" t="s">
        <v>428</v>
      </c>
      <c r="S1680" t="s">
        <v>991</v>
      </c>
      <c r="T1680" t="s">
        <v>1524</v>
      </c>
      <c r="U1680" t="s">
        <v>69</v>
      </c>
      <c r="V1680" t="s">
        <v>1577</v>
      </c>
      <c r="W1680">
        <v>929.99</v>
      </c>
      <c r="X1680">
        <v>24.99</v>
      </c>
      <c r="Y1680">
        <v>1</v>
      </c>
      <c r="Z1680" t="s">
        <v>69</v>
      </c>
      <c r="AA1680" t="s">
        <v>2360</v>
      </c>
      <c r="AF1680" s="4"/>
      <c r="AG1680" s="4"/>
      <c r="AH1680" t="s">
        <v>69</v>
      </c>
      <c r="AI1680" t="s">
        <v>231</v>
      </c>
      <c r="AJ1680" t="s">
        <v>428</v>
      </c>
      <c r="AK1680" t="s">
        <v>991</v>
      </c>
      <c r="AL1680" t="s">
        <v>1524</v>
      </c>
      <c r="AM1680" t="s">
        <v>69</v>
      </c>
      <c r="AN1680" t="s">
        <v>1577</v>
      </c>
      <c r="AO1680" t="s">
        <v>69</v>
      </c>
      <c r="AP1680" t="s">
        <v>2360</v>
      </c>
    </row>
    <row r="1681" spans="1:42" x14ac:dyDescent="0.25">
      <c r="A1681">
        <v>1178</v>
      </c>
      <c r="B1681">
        <v>292</v>
      </c>
      <c r="C1681" s="4">
        <v>44410</v>
      </c>
      <c r="D1681">
        <v>11</v>
      </c>
      <c r="E1681" t="s">
        <v>37</v>
      </c>
      <c r="F1681" t="s">
        <v>48</v>
      </c>
      <c r="G1681" t="s">
        <v>56</v>
      </c>
      <c r="H1681" t="s">
        <v>58</v>
      </c>
      <c r="I1681" s="4">
        <v>43637</v>
      </c>
      <c r="J1681">
        <v>3</v>
      </c>
      <c r="K1681" t="s">
        <v>59</v>
      </c>
      <c r="L1681" s="4">
        <v>43615</v>
      </c>
      <c r="M1681" s="4">
        <v>43830</v>
      </c>
      <c r="N1681">
        <v>2</v>
      </c>
      <c r="O1681" t="s">
        <v>74</v>
      </c>
      <c r="P1681" t="s">
        <v>236</v>
      </c>
      <c r="Q1681">
        <v>2</v>
      </c>
      <c r="R1681" t="s">
        <v>941</v>
      </c>
      <c r="S1681" t="s">
        <v>1475</v>
      </c>
      <c r="T1681" t="s">
        <v>1989</v>
      </c>
      <c r="U1681" t="s">
        <v>83</v>
      </c>
      <c r="V1681" t="s">
        <v>1902</v>
      </c>
      <c r="W1681">
        <v>719.95</v>
      </c>
      <c r="X1681">
        <v>109.95</v>
      </c>
      <c r="Y1681">
        <v>2</v>
      </c>
      <c r="Z1681" t="s">
        <v>2164</v>
      </c>
      <c r="AA1681" t="s">
        <v>2444</v>
      </c>
      <c r="AF1681" s="4"/>
      <c r="AG1681" s="4"/>
      <c r="AH1681" t="s">
        <v>65</v>
      </c>
      <c r="AI1681" t="s">
        <v>227</v>
      </c>
      <c r="AJ1681" t="s">
        <v>429</v>
      </c>
      <c r="AK1681" t="s">
        <v>992</v>
      </c>
      <c r="AL1681" t="s">
        <v>1510</v>
      </c>
      <c r="AM1681" t="s">
        <v>67</v>
      </c>
      <c r="AN1681" t="s">
        <v>1517</v>
      </c>
      <c r="AO1681" t="s">
        <v>431</v>
      </c>
      <c r="AP1681" t="s">
        <v>2326</v>
      </c>
    </row>
    <row r="1682" spans="1:42" x14ac:dyDescent="0.25">
      <c r="A1682">
        <v>1178</v>
      </c>
      <c r="B1682">
        <v>292</v>
      </c>
      <c r="C1682" s="4">
        <v>44410</v>
      </c>
      <c r="D1682">
        <v>11</v>
      </c>
      <c r="E1682" t="s">
        <v>37</v>
      </c>
      <c r="F1682" t="s">
        <v>48</v>
      </c>
      <c r="G1682" t="s">
        <v>56</v>
      </c>
      <c r="H1682" t="s">
        <v>58</v>
      </c>
      <c r="I1682" s="4">
        <v>43637</v>
      </c>
      <c r="J1682">
        <v>3</v>
      </c>
      <c r="K1682" t="s">
        <v>59</v>
      </c>
      <c r="L1682" s="4">
        <v>43615</v>
      </c>
      <c r="M1682" s="4">
        <v>43830</v>
      </c>
      <c r="N1682">
        <v>2</v>
      </c>
      <c r="O1682" t="s">
        <v>74</v>
      </c>
      <c r="P1682" t="s">
        <v>236</v>
      </c>
      <c r="Q1682">
        <v>2</v>
      </c>
      <c r="R1682" t="s">
        <v>941</v>
      </c>
      <c r="S1682" t="s">
        <v>1475</v>
      </c>
      <c r="T1682" t="s">
        <v>1989</v>
      </c>
      <c r="U1682" t="s">
        <v>83</v>
      </c>
      <c r="V1682" t="s">
        <v>1902</v>
      </c>
      <c r="W1682">
        <v>719.95</v>
      </c>
      <c r="X1682">
        <v>109.95</v>
      </c>
      <c r="Y1682">
        <v>2</v>
      </c>
      <c r="Z1682" t="s">
        <v>2164</v>
      </c>
      <c r="AA1682" t="s">
        <v>2444</v>
      </c>
      <c r="AF1682" s="4"/>
      <c r="AG1682" s="4"/>
      <c r="AH1682" t="s">
        <v>69</v>
      </c>
      <c r="AI1682" t="s">
        <v>231</v>
      </c>
      <c r="AJ1682" t="s">
        <v>78</v>
      </c>
      <c r="AK1682" t="s">
        <v>1238</v>
      </c>
      <c r="AL1682" t="s">
        <v>1533</v>
      </c>
      <c r="AM1682" t="s">
        <v>80</v>
      </c>
      <c r="AN1682" t="s">
        <v>1577</v>
      </c>
      <c r="AO1682" t="s">
        <v>69</v>
      </c>
      <c r="AP1682" t="s">
        <v>2360</v>
      </c>
    </row>
    <row r="1683" spans="1:42" x14ac:dyDescent="0.25">
      <c r="A1683">
        <v>1179</v>
      </c>
      <c r="B1683">
        <v>305</v>
      </c>
      <c r="C1683" s="4">
        <v>44410</v>
      </c>
      <c r="D1683">
        <v>5</v>
      </c>
      <c r="E1683" t="s">
        <v>36</v>
      </c>
      <c r="F1683" t="s">
        <v>47</v>
      </c>
      <c r="G1683" t="s">
        <v>55</v>
      </c>
      <c r="H1683" t="s">
        <v>58</v>
      </c>
      <c r="I1683" s="4">
        <v>44238</v>
      </c>
      <c r="J1683">
        <v>11</v>
      </c>
      <c r="K1683" t="s">
        <v>60</v>
      </c>
      <c r="L1683" s="4">
        <v>44148</v>
      </c>
      <c r="M1683" s="4">
        <v>44265</v>
      </c>
      <c r="N1683">
        <v>2</v>
      </c>
      <c r="O1683" t="s">
        <v>211</v>
      </c>
      <c r="P1683" t="s">
        <v>373</v>
      </c>
      <c r="Q1683">
        <v>2</v>
      </c>
      <c r="R1683" t="s">
        <v>942</v>
      </c>
      <c r="S1683" t="s">
        <v>1476</v>
      </c>
      <c r="T1683" t="s">
        <v>1990</v>
      </c>
      <c r="U1683" t="s">
        <v>71</v>
      </c>
      <c r="V1683" t="s">
        <v>2036</v>
      </c>
      <c r="W1683">
        <v>121.49</v>
      </c>
      <c r="X1683">
        <v>34.979999999999997</v>
      </c>
      <c r="Y1683">
        <v>2</v>
      </c>
      <c r="Z1683" t="s">
        <v>2321</v>
      </c>
      <c r="AA1683" t="s">
        <v>2629</v>
      </c>
      <c r="AF1683" s="4"/>
      <c r="AG1683" s="4"/>
      <c r="AH1683" t="s">
        <v>90</v>
      </c>
      <c r="AI1683" t="s">
        <v>252</v>
      </c>
      <c r="AJ1683" t="s">
        <v>907</v>
      </c>
      <c r="AK1683" t="s">
        <v>1443</v>
      </c>
      <c r="AL1683" t="s">
        <v>1956</v>
      </c>
      <c r="AM1683" t="s">
        <v>69</v>
      </c>
      <c r="AN1683" t="s">
        <v>1562</v>
      </c>
      <c r="AO1683" t="s">
        <v>645</v>
      </c>
      <c r="AP1683" t="s">
        <v>2347</v>
      </c>
    </row>
    <row r="1684" spans="1:42" x14ac:dyDescent="0.25">
      <c r="A1684">
        <v>1179</v>
      </c>
      <c r="B1684">
        <v>305</v>
      </c>
      <c r="C1684" s="4">
        <v>44410</v>
      </c>
      <c r="D1684">
        <v>5</v>
      </c>
      <c r="E1684" t="s">
        <v>36</v>
      </c>
      <c r="F1684" t="s">
        <v>47</v>
      </c>
      <c r="G1684" t="s">
        <v>55</v>
      </c>
      <c r="H1684" t="s">
        <v>58</v>
      </c>
      <c r="I1684" s="4">
        <v>44238</v>
      </c>
      <c r="J1684">
        <v>11</v>
      </c>
      <c r="K1684" t="s">
        <v>60</v>
      </c>
      <c r="L1684" s="4">
        <v>44148</v>
      </c>
      <c r="M1684" s="4">
        <v>44265</v>
      </c>
      <c r="N1684">
        <v>2</v>
      </c>
      <c r="O1684" t="s">
        <v>211</v>
      </c>
      <c r="P1684" t="s">
        <v>373</v>
      </c>
      <c r="Q1684">
        <v>2</v>
      </c>
      <c r="R1684" t="s">
        <v>942</v>
      </c>
      <c r="S1684" t="s">
        <v>1476</v>
      </c>
      <c r="T1684" t="s">
        <v>1990</v>
      </c>
      <c r="U1684" t="s">
        <v>71</v>
      </c>
      <c r="V1684" t="s">
        <v>2036</v>
      </c>
      <c r="W1684">
        <v>121.49</v>
      </c>
      <c r="X1684">
        <v>34.979999999999997</v>
      </c>
      <c r="Y1684">
        <v>2</v>
      </c>
      <c r="Z1684" t="s">
        <v>2321</v>
      </c>
      <c r="AA1684" t="s">
        <v>2629</v>
      </c>
      <c r="AF1684" s="4"/>
      <c r="AG1684" s="4"/>
      <c r="AH1684" t="s">
        <v>86</v>
      </c>
      <c r="AI1684" t="s">
        <v>248</v>
      </c>
      <c r="AJ1684" t="s">
        <v>441</v>
      </c>
      <c r="AK1684" t="s">
        <v>2640</v>
      </c>
      <c r="AL1684" t="s">
        <v>1535</v>
      </c>
      <c r="AM1684" t="s">
        <v>69</v>
      </c>
      <c r="AN1684" t="s">
        <v>1577</v>
      </c>
      <c r="AO1684" t="s">
        <v>530</v>
      </c>
      <c r="AP1684" t="s">
        <v>2367</v>
      </c>
    </row>
    <row r="1685" spans="1:42" x14ac:dyDescent="0.25">
      <c r="A1685">
        <v>1179</v>
      </c>
      <c r="B1685">
        <v>305</v>
      </c>
      <c r="C1685" s="4">
        <v>44410</v>
      </c>
      <c r="D1685">
        <v>5</v>
      </c>
      <c r="E1685" t="s">
        <v>36</v>
      </c>
      <c r="F1685" t="s">
        <v>47</v>
      </c>
      <c r="G1685" t="s">
        <v>55</v>
      </c>
      <c r="H1685" t="s">
        <v>58</v>
      </c>
      <c r="I1685" s="4">
        <v>44238</v>
      </c>
      <c r="J1685">
        <v>11</v>
      </c>
      <c r="K1685" t="s">
        <v>60</v>
      </c>
      <c r="L1685" s="4">
        <v>44148</v>
      </c>
      <c r="M1685" s="4">
        <v>44265</v>
      </c>
      <c r="N1685">
        <v>2</v>
      </c>
      <c r="O1685" t="s">
        <v>211</v>
      </c>
      <c r="P1685" t="s">
        <v>373</v>
      </c>
      <c r="Q1685">
        <v>2</v>
      </c>
      <c r="R1685" t="s">
        <v>942</v>
      </c>
      <c r="S1685" t="s">
        <v>1476</v>
      </c>
      <c r="T1685" t="s">
        <v>1990</v>
      </c>
      <c r="U1685" t="s">
        <v>71</v>
      </c>
      <c r="V1685" t="s">
        <v>2036</v>
      </c>
      <c r="W1685">
        <v>121.49</v>
      </c>
      <c r="X1685">
        <v>34.979999999999997</v>
      </c>
      <c r="Y1685">
        <v>2</v>
      </c>
      <c r="Z1685" t="s">
        <v>2321</v>
      </c>
      <c r="AA1685" t="s">
        <v>2629</v>
      </c>
      <c r="AF1685" s="4"/>
      <c r="AG1685" s="4"/>
      <c r="AK1685" t="s">
        <v>2641</v>
      </c>
    </row>
    <row r="1686" spans="1:42" x14ac:dyDescent="0.25">
      <c r="A1686">
        <v>1180</v>
      </c>
      <c r="B1686">
        <v>432</v>
      </c>
      <c r="C1686" s="4">
        <v>44410</v>
      </c>
      <c r="D1686">
        <v>10</v>
      </c>
      <c r="E1686" t="s">
        <v>42</v>
      </c>
      <c r="F1686" t="s">
        <v>53</v>
      </c>
      <c r="G1686" t="s">
        <v>55</v>
      </c>
      <c r="H1686" t="s">
        <v>58</v>
      </c>
      <c r="I1686" s="4">
        <v>44173</v>
      </c>
      <c r="J1686">
        <v>10</v>
      </c>
      <c r="K1686" t="s">
        <v>61</v>
      </c>
      <c r="L1686" s="4">
        <v>44055</v>
      </c>
      <c r="M1686" s="4">
        <v>44196</v>
      </c>
      <c r="N1686">
        <v>1</v>
      </c>
      <c r="O1686" t="s">
        <v>80</v>
      </c>
      <c r="P1686" t="s">
        <v>242</v>
      </c>
      <c r="Q1686">
        <v>1</v>
      </c>
      <c r="R1686" t="s">
        <v>486</v>
      </c>
      <c r="S1686" t="s">
        <v>1049</v>
      </c>
      <c r="T1686" t="s">
        <v>1533</v>
      </c>
      <c r="U1686" t="s">
        <v>69</v>
      </c>
      <c r="V1686" t="s">
        <v>1548</v>
      </c>
      <c r="W1686">
        <v>59.99</v>
      </c>
      <c r="X1686">
        <v>14.99</v>
      </c>
      <c r="Y1686">
        <v>1</v>
      </c>
      <c r="Z1686" t="s">
        <v>79</v>
      </c>
      <c r="AA1686" t="s">
        <v>2349</v>
      </c>
      <c r="AF1686" s="4"/>
      <c r="AG1686" s="4"/>
      <c r="AH1686" t="s">
        <v>80</v>
      </c>
      <c r="AI1686" t="s">
        <v>242</v>
      </c>
      <c r="AJ1686" t="s">
        <v>486</v>
      </c>
      <c r="AK1686" t="s">
        <v>1049</v>
      </c>
      <c r="AL1686" t="s">
        <v>1533</v>
      </c>
      <c r="AM1686" t="s">
        <v>69</v>
      </c>
      <c r="AN1686" t="s">
        <v>1548</v>
      </c>
      <c r="AO1686" t="s">
        <v>79</v>
      </c>
      <c r="AP1686" t="s">
        <v>2349</v>
      </c>
    </row>
    <row r="1687" spans="1:42" x14ac:dyDescent="0.25">
      <c r="A1687">
        <v>1181</v>
      </c>
      <c r="B1687">
        <v>48</v>
      </c>
      <c r="C1687" s="4">
        <v>44411</v>
      </c>
      <c r="D1687">
        <v>7</v>
      </c>
      <c r="E1687" t="s">
        <v>35</v>
      </c>
      <c r="F1687" t="s">
        <v>46</v>
      </c>
      <c r="G1687" t="s">
        <v>55</v>
      </c>
      <c r="H1687" t="s">
        <v>58</v>
      </c>
      <c r="I1687" s="4">
        <v>43728</v>
      </c>
      <c r="J1687">
        <v>1</v>
      </c>
      <c r="K1687" t="s">
        <v>61</v>
      </c>
      <c r="L1687" s="4">
        <v>43615</v>
      </c>
      <c r="M1687" s="4">
        <v>43830</v>
      </c>
      <c r="N1687">
        <v>1</v>
      </c>
      <c r="O1687" t="s">
        <v>70</v>
      </c>
      <c r="P1687" t="s">
        <v>232</v>
      </c>
      <c r="Q1687">
        <v>1</v>
      </c>
      <c r="R1687" t="s">
        <v>727</v>
      </c>
      <c r="S1687" t="s">
        <v>1270</v>
      </c>
      <c r="T1687" t="s">
        <v>1487</v>
      </c>
      <c r="U1687" t="s">
        <v>80</v>
      </c>
      <c r="V1687" t="s">
        <v>1517</v>
      </c>
      <c r="W1687">
        <v>59.9</v>
      </c>
      <c r="X1687">
        <v>39.979999999999997</v>
      </c>
      <c r="Y1687">
        <v>1</v>
      </c>
      <c r="Z1687" t="s">
        <v>432</v>
      </c>
      <c r="AA1687" t="s">
        <v>2331</v>
      </c>
      <c r="AF1687" s="4"/>
      <c r="AG1687" s="4"/>
      <c r="AH1687" t="s">
        <v>70</v>
      </c>
      <c r="AI1687" t="s">
        <v>232</v>
      </c>
      <c r="AJ1687" t="s">
        <v>727</v>
      </c>
      <c r="AK1687" t="s">
        <v>1270</v>
      </c>
      <c r="AL1687" t="s">
        <v>1487</v>
      </c>
      <c r="AM1687" t="s">
        <v>80</v>
      </c>
      <c r="AN1687" t="s">
        <v>1517</v>
      </c>
      <c r="AO1687" t="s">
        <v>432</v>
      </c>
      <c r="AP1687" t="s">
        <v>2331</v>
      </c>
    </row>
    <row r="1688" spans="1:42" x14ac:dyDescent="0.25">
      <c r="A1688">
        <v>1182</v>
      </c>
      <c r="B1688">
        <v>75</v>
      </c>
      <c r="C1688" s="4">
        <v>44411</v>
      </c>
      <c r="D1688">
        <v>4</v>
      </c>
      <c r="E1688" t="s">
        <v>40</v>
      </c>
      <c r="F1688" t="s">
        <v>51</v>
      </c>
      <c r="G1688" t="s">
        <v>55</v>
      </c>
      <c r="H1688" t="s">
        <v>58</v>
      </c>
      <c r="I1688" s="4">
        <v>44170</v>
      </c>
      <c r="J1688">
        <v>10</v>
      </c>
      <c r="K1688" t="s">
        <v>61</v>
      </c>
      <c r="L1688" s="4">
        <v>44055</v>
      </c>
      <c r="M1688" s="4">
        <v>44196</v>
      </c>
      <c r="N1688">
        <v>1</v>
      </c>
      <c r="O1688" t="s">
        <v>70</v>
      </c>
      <c r="P1688" t="s">
        <v>232</v>
      </c>
      <c r="Q1688">
        <v>1</v>
      </c>
      <c r="R1688" t="s">
        <v>495</v>
      </c>
      <c r="S1688" t="s">
        <v>1058</v>
      </c>
      <c r="T1688" t="s">
        <v>1587</v>
      </c>
      <c r="U1688" t="s">
        <v>80</v>
      </c>
      <c r="V1688" t="s">
        <v>1517</v>
      </c>
      <c r="W1688">
        <v>109.98</v>
      </c>
      <c r="X1688">
        <v>39.979999999999997</v>
      </c>
      <c r="Y1688">
        <v>1</v>
      </c>
      <c r="Z1688" t="s">
        <v>673</v>
      </c>
      <c r="AA1688" t="s">
        <v>2348</v>
      </c>
      <c r="AF1688" s="4"/>
      <c r="AG1688" s="4"/>
      <c r="AH1688" t="s">
        <v>70</v>
      </c>
      <c r="AI1688" t="s">
        <v>232</v>
      </c>
      <c r="AJ1688" t="s">
        <v>495</v>
      </c>
      <c r="AK1688" t="s">
        <v>1058</v>
      </c>
      <c r="AL1688" t="s">
        <v>1587</v>
      </c>
      <c r="AM1688" t="s">
        <v>80</v>
      </c>
      <c r="AN1688" t="s">
        <v>1517</v>
      </c>
      <c r="AO1688" t="s">
        <v>673</v>
      </c>
      <c r="AP1688" t="s">
        <v>2348</v>
      </c>
    </row>
    <row r="1689" spans="1:42" x14ac:dyDescent="0.25">
      <c r="A1689">
        <v>1183</v>
      </c>
      <c r="B1689">
        <v>81</v>
      </c>
      <c r="C1689" s="4">
        <v>44411</v>
      </c>
      <c r="D1689">
        <v>8</v>
      </c>
      <c r="E1689" t="s">
        <v>43</v>
      </c>
      <c r="F1689" t="s">
        <v>54</v>
      </c>
      <c r="G1689" t="s">
        <v>56</v>
      </c>
      <c r="H1689" t="s">
        <v>58</v>
      </c>
      <c r="I1689" s="4">
        <v>43875</v>
      </c>
      <c r="J1689">
        <v>5</v>
      </c>
      <c r="K1689" t="s">
        <v>60</v>
      </c>
      <c r="L1689" s="4">
        <v>43831</v>
      </c>
      <c r="M1689" s="4">
        <v>43921</v>
      </c>
      <c r="N1689">
        <v>1</v>
      </c>
      <c r="O1689" t="s">
        <v>78</v>
      </c>
      <c r="P1689" t="s">
        <v>240</v>
      </c>
      <c r="Q1689">
        <v>1</v>
      </c>
      <c r="R1689" t="s">
        <v>644</v>
      </c>
      <c r="S1689" t="s">
        <v>1191</v>
      </c>
      <c r="T1689" t="s">
        <v>1714</v>
      </c>
      <c r="U1689" t="s">
        <v>69</v>
      </c>
      <c r="V1689" t="s">
        <v>1548</v>
      </c>
      <c r="W1689">
        <v>9.19</v>
      </c>
      <c r="X1689">
        <v>14.99</v>
      </c>
      <c r="Y1689">
        <v>1</v>
      </c>
      <c r="Z1689" t="s">
        <v>393</v>
      </c>
      <c r="AA1689" t="s">
        <v>2345</v>
      </c>
      <c r="AF1689" s="4"/>
      <c r="AG1689" s="4"/>
      <c r="AH1689" t="s">
        <v>78</v>
      </c>
      <c r="AI1689" t="s">
        <v>240</v>
      </c>
      <c r="AJ1689" t="s">
        <v>644</v>
      </c>
      <c r="AK1689" t="s">
        <v>1191</v>
      </c>
      <c r="AL1689" t="s">
        <v>1714</v>
      </c>
      <c r="AM1689" t="s">
        <v>69</v>
      </c>
      <c r="AN1689" t="s">
        <v>1548</v>
      </c>
      <c r="AO1689" t="s">
        <v>393</v>
      </c>
      <c r="AP1689" t="s">
        <v>2345</v>
      </c>
    </row>
    <row r="1690" spans="1:42" x14ac:dyDescent="0.25">
      <c r="A1690">
        <v>1184</v>
      </c>
      <c r="B1690">
        <v>101</v>
      </c>
      <c r="C1690" s="4">
        <v>44411</v>
      </c>
      <c r="D1690">
        <v>9</v>
      </c>
      <c r="E1690" t="s">
        <v>41</v>
      </c>
      <c r="F1690" t="s">
        <v>52</v>
      </c>
      <c r="G1690" t="s">
        <v>55</v>
      </c>
      <c r="H1690" t="s">
        <v>57</v>
      </c>
      <c r="I1690" s="4">
        <v>43677</v>
      </c>
      <c r="J1690">
        <v>3</v>
      </c>
      <c r="K1690" t="s">
        <v>59</v>
      </c>
      <c r="L1690" s="4">
        <v>43615</v>
      </c>
      <c r="M1690" s="4">
        <v>43830</v>
      </c>
      <c r="N1690">
        <v>1</v>
      </c>
      <c r="O1690" t="s">
        <v>80</v>
      </c>
      <c r="P1690" t="s">
        <v>242</v>
      </c>
      <c r="Q1690">
        <v>1</v>
      </c>
      <c r="R1690" t="s">
        <v>469</v>
      </c>
      <c r="S1690" t="s">
        <v>1032</v>
      </c>
      <c r="T1690" t="s">
        <v>1562</v>
      </c>
      <c r="U1690" t="s">
        <v>80</v>
      </c>
      <c r="V1690" t="s">
        <v>1548</v>
      </c>
      <c r="W1690">
        <v>19.98</v>
      </c>
      <c r="X1690">
        <v>29.98</v>
      </c>
      <c r="Y1690">
        <v>1</v>
      </c>
      <c r="Z1690" t="s">
        <v>70</v>
      </c>
      <c r="AA1690" t="s">
        <v>2341</v>
      </c>
      <c r="AF1690" s="4"/>
      <c r="AG1690" s="4"/>
      <c r="AH1690" t="s">
        <v>80</v>
      </c>
      <c r="AI1690" t="s">
        <v>242</v>
      </c>
      <c r="AJ1690" t="s">
        <v>469</v>
      </c>
      <c r="AK1690" t="s">
        <v>1032</v>
      </c>
      <c r="AL1690" t="s">
        <v>1562</v>
      </c>
      <c r="AM1690" t="s">
        <v>80</v>
      </c>
      <c r="AN1690" t="s">
        <v>1548</v>
      </c>
      <c r="AO1690" t="s">
        <v>70</v>
      </c>
      <c r="AP1690" t="s">
        <v>2341</v>
      </c>
    </row>
    <row r="1691" spans="1:42" x14ac:dyDescent="0.25">
      <c r="A1691">
        <v>1185</v>
      </c>
      <c r="B1691">
        <v>173</v>
      </c>
      <c r="C1691" s="4">
        <v>44411</v>
      </c>
      <c r="D1691">
        <v>5</v>
      </c>
      <c r="E1691" t="s">
        <v>36</v>
      </c>
      <c r="F1691" t="s">
        <v>47</v>
      </c>
      <c r="G1691" t="s">
        <v>55</v>
      </c>
      <c r="H1691" t="s">
        <v>58</v>
      </c>
      <c r="I1691" s="4">
        <v>44028</v>
      </c>
      <c r="J1691">
        <v>9</v>
      </c>
      <c r="K1691" t="s">
        <v>59</v>
      </c>
      <c r="L1691" s="4">
        <v>43952</v>
      </c>
      <c r="M1691" s="4">
        <v>44075</v>
      </c>
      <c r="N1691">
        <v>1</v>
      </c>
      <c r="O1691" t="s">
        <v>80</v>
      </c>
      <c r="P1691" t="s">
        <v>242</v>
      </c>
      <c r="Q1691">
        <v>1</v>
      </c>
      <c r="R1691" t="s">
        <v>649</v>
      </c>
      <c r="S1691" t="s">
        <v>1193</v>
      </c>
      <c r="T1691" t="s">
        <v>1717</v>
      </c>
      <c r="U1691" t="s">
        <v>80</v>
      </c>
      <c r="V1691" t="s">
        <v>1548</v>
      </c>
      <c r="W1691">
        <v>65.900000000000006</v>
      </c>
      <c r="X1691">
        <v>29.98</v>
      </c>
      <c r="Y1691">
        <v>1</v>
      </c>
      <c r="Z1691" t="s">
        <v>70</v>
      </c>
      <c r="AA1691" t="s">
        <v>2341</v>
      </c>
      <c r="AF1691" s="4"/>
      <c r="AG1691" s="4"/>
      <c r="AH1691" t="s">
        <v>80</v>
      </c>
      <c r="AI1691" t="s">
        <v>242</v>
      </c>
      <c r="AJ1691" t="s">
        <v>649</v>
      </c>
      <c r="AK1691" t="s">
        <v>1193</v>
      </c>
      <c r="AL1691" t="s">
        <v>1717</v>
      </c>
      <c r="AM1691" t="s">
        <v>80</v>
      </c>
      <c r="AN1691" t="s">
        <v>1548</v>
      </c>
      <c r="AO1691" t="s">
        <v>70</v>
      </c>
      <c r="AP1691" t="s">
        <v>2341</v>
      </c>
    </row>
    <row r="1692" spans="1:42" x14ac:dyDescent="0.25">
      <c r="A1692">
        <v>1186</v>
      </c>
      <c r="B1692">
        <v>287</v>
      </c>
      <c r="C1692" s="4">
        <v>44411</v>
      </c>
      <c r="D1692">
        <v>8</v>
      </c>
      <c r="E1692" t="s">
        <v>43</v>
      </c>
      <c r="F1692" t="s">
        <v>54</v>
      </c>
      <c r="G1692" t="s">
        <v>56</v>
      </c>
      <c r="H1692" t="s">
        <v>58</v>
      </c>
      <c r="I1692" s="4">
        <v>43632</v>
      </c>
      <c r="J1692">
        <v>2</v>
      </c>
      <c r="K1692" t="s">
        <v>60</v>
      </c>
      <c r="L1692" s="4">
        <v>43615</v>
      </c>
      <c r="M1692" s="4">
        <v>43830</v>
      </c>
      <c r="N1692">
        <v>2</v>
      </c>
      <c r="O1692" t="s">
        <v>224</v>
      </c>
      <c r="P1692" t="s">
        <v>386</v>
      </c>
      <c r="Q1692">
        <v>2</v>
      </c>
      <c r="R1692" t="s">
        <v>943</v>
      </c>
      <c r="S1692" t="s">
        <v>1477</v>
      </c>
      <c r="T1692" t="s">
        <v>1991</v>
      </c>
      <c r="U1692" t="s">
        <v>2028</v>
      </c>
      <c r="V1692" t="s">
        <v>2079</v>
      </c>
      <c r="W1692">
        <v>487.9</v>
      </c>
      <c r="X1692">
        <v>189.9</v>
      </c>
      <c r="Y1692">
        <v>2</v>
      </c>
      <c r="Z1692" t="s">
        <v>2322</v>
      </c>
      <c r="AA1692" t="s">
        <v>2630</v>
      </c>
      <c r="AF1692" s="4"/>
      <c r="AG1692" s="4"/>
      <c r="AH1692" t="s">
        <v>90</v>
      </c>
      <c r="AI1692" t="s">
        <v>252</v>
      </c>
      <c r="AJ1692" t="s">
        <v>593</v>
      </c>
      <c r="AK1692" t="s">
        <v>1149</v>
      </c>
      <c r="AL1692" t="s">
        <v>1529</v>
      </c>
      <c r="AM1692" t="s">
        <v>80</v>
      </c>
      <c r="AN1692" t="s">
        <v>1562</v>
      </c>
      <c r="AO1692" t="s">
        <v>410</v>
      </c>
      <c r="AP1692" t="s">
        <v>2359</v>
      </c>
    </row>
    <row r="1693" spans="1:42" x14ac:dyDescent="0.25">
      <c r="A1693">
        <v>1186</v>
      </c>
      <c r="B1693">
        <v>287</v>
      </c>
      <c r="C1693" s="4">
        <v>44411</v>
      </c>
      <c r="D1693">
        <v>8</v>
      </c>
      <c r="E1693" t="s">
        <v>43</v>
      </c>
      <c r="F1693" t="s">
        <v>54</v>
      </c>
      <c r="G1693" t="s">
        <v>56</v>
      </c>
      <c r="H1693" t="s">
        <v>58</v>
      </c>
      <c r="I1693" s="4">
        <v>43632</v>
      </c>
      <c r="J1693">
        <v>2</v>
      </c>
      <c r="K1693" t="s">
        <v>60</v>
      </c>
      <c r="L1693" s="4">
        <v>43615</v>
      </c>
      <c r="M1693" s="4">
        <v>43830</v>
      </c>
      <c r="N1693">
        <v>2</v>
      </c>
      <c r="O1693" t="s">
        <v>224</v>
      </c>
      <c r="P1693" t="s">
        <v>386</v>
      </c>
      <c r="Q1693">
        <v>2</v>
      </c>
      <c r="R1693" t="s">
        <v>943</v>
      </c>
      <c r="S1693" t="s">
        <v>1477</v>
      </c>
      <c r="T1693" t="s">
        <v>1991</v>
      </c>
      <c r="U1693" t="s">
        <v>2028</v>
      </c>
      <c r="V1693" t="s">
        <v>2079</v>
      </c>
      <c r="W1693">
        <v>487.9</v>
      </c>
      <c r="X1693">
        <v>189.9</v>
      </c>
      <c r="Y1693">
        <v>2</v>
      </c>
      <c r="Z1693" t="s">
        <v>2322</v>
      </c>
      <c r="AA1693" t="s">
        <v>2630</v>
      </c>
      <c r="AF1693" s="4"/>
      <c r="AG1693" s="4"/>
      <c r="AH1693" t="s">
        <v>69</v>
      </c>
      <c r="AI1693" t="s">
        <v>231</v>
      </c>
      <c r="AJ1693" t="s">
        <v>720</v>
      </c>
      <c r="AK1693" t="s">
        <v>1262</v>
      </c>
      <c r="AL1693" t="s">
        <v>1780</v>
      </c>
      <c r="AM1693" t="s">
        <v>67</v>
      </c>
      <c r="AN1693" t="s">
        <v>1577</v>
      </c>
      <c r="AO1693" t="s">
        <v>67</v>
      </c>
      <c r="AP1693" t="s">
        <v>2373</v>
      </c>
    </row>
    <row r="1694" spans="1:42" x14ac:dyDescent="0.25">
      <c r="A1694">
        <v>1186</v>
      </c>
      <c r="B1694">
        <v>287</v>
      </c>
      <c r="C1694" s="4">
        <v>44411</v>
      </c>
      <c r="D1694">
        <v>8</v>
      </c>
      <c r="E1694" t="s">
        <v>43</v>
      </c>
      <c r="F1694" t="s">
        <v>54</v>
      </c>
      <c r="G1694" t="s">
        <v>56</v>
      </c>
      <c r="H1694" t="s">
        <v>58</v>
      </c>
      <c r="I1694" s="4">
        <v>43632</v>
      </c>
      <c r="J1694">
        <v>2</v>
      </c>
      <c r="K1694" t="s">
        <v>60</v>
      </c>
      <c r="L1694" s="4">
        <v>43615</v>
      </c>
      <c r="M1694" s="4">
        <v>43830</v>
      </c>
      <c r="N1694">
        <v>2</v>
      </c>
      <c r="O1694" t="s">
        <v>224</v>
      </c>
      <c r="P1694" t="s">
        <v>386</v>
      </c>
      <c r="Q1694">
        <v>2</v>
      </c>
      <c r="R1694" t="s">
        <v>943</v>
      </c>
      <c r="S1694" t="s">
        <v>1477</v>
      </c>
      <c r="T1694" t="s">
        <v>1991</v>
      </c>
      <c r="U1694" t="s">
        <v>2028</v>
      </c>
      <c r="V1694" t="s">
        <v>2079</v>
      </c>
      <c r="W1694">
        <v>487.9</v>
      </c>
      <c r="X1694">
        <v>189.9</v>
      </c>
      <c r="Y1694">
        <v>2</v>
      </c>
      <c r="Z1694" t="s">
        <v>2322</v>
      </c>
      <c r="AA1694" t="s">
        <v>2630</v>
      </c>
      <c r="AF1694" s="4"/>
      <c r="AG1694" s="4"/>
      <c r="AH1694" t="s">
        <v>69</v>
      </c>
      <c r="AI1694" t="s">
        <v>231</v>
      </c>
      <c r="AJ1694" t="s">
        <v>720</v>
      </c>
      <c r="AK1694" t="s">
        <v>1262</v>
      </c>
      <c r="AL1694" t="s">
        <v>1780</v>
      </c>
      <c r="AM1694" t="s">
        <v>67</v>
      </c>
      <c r="AN1694" t="s">
        <v>1577</v>
      </c>
      <c r="AO1694" t="s">
        <v>67</v>
      </c>
      <c r="AP1694" t="s">
        <v>2373</v>
      </c>
    </row>
    <row r="1695" spans="1:42" x14ac:dyDescent="0.25">
      <c r="A1695">
        <v>1186</v>
      </c>
      <c r="B1695">
        <v>287</v>
      </c>
      <c r="C1695" s="4">
        <v>44411</v>
      </c>
      <c r="D1695">
        <v>8</v>
      </c>
      <c r="E1695" t="s">
        <v>43</v>
      </c>
      <c r="F1695" t="s">
        <v>54</v>
      </c>
      <c r="G1695" t="s">
        <v>56</v>
      </c>
      <c r="H1695" t="s">
        <v>58</v>
      </c>
      <c r="I1695" s="4">
        <v>43632</v>
      </c>
      <c r="J1695">
        <v>2</v>
      </c>
      <c r="K1695" t="s">
        <v>60</v>
      </c>
      <c r="L1695" s="4">
        <v>43615</v>
      </c>
      <c r="M1695" s="4">
        <v>43830</v>
      </c>
      <c r="N1695">
        <v>2</v>
      </c>
      <c r="O1695" t="s">
        <v>224</v>
      </c>
      <c r="P1695" t="s">
        <v>386</v>
      </c>
      <c r="Q1695">
        <v>2</v>
      </c>
      <c r="R1695" t="s">
        <v>943</v>
      </c>
      <c r="S1695" t="s">
        <v>1477</v>
      </c>
      <c r="T1695" t="s">
        <v>1991</v>
      </c>
      <c r="U1695" t="s">
        <v>2028</v>
      </c>
      <c r="V1695" t="s">
        <v>2079</v>
      </c>
      <c r="W1695">
        <v>487.9</v>
      </c>
      <c r="X1695">
        <v>189.9</v>
      </c>
      <c r="Y1695">
        <v>2</v>
      </c>
      <c r="Z1695" t="s">
        <v>2322</v>
      </c>
      <c r="AA1695" t="s">
        <v>2630</v>
      </c>
      <c r="AF1695" s="4"/>
      <c r="AG1695" s="4"/>
      <c r="AH1695" t="s">
        <v>90</v>
      </c>
      <c r="AI1695" t="s">
        <v>252</v>
      </c>
      <c r="AJ1695" t="s">
        <v>593</v>
      </c>
      <c r="AK1695" t="s">
        <v>1149</v>
      </c>
      <c r="AL1695" t="s">
        <v>1529</v>
      </c>
      <c r="AM1695" t="s">
        <v>80</v>
      </c>
      <c r="AN1695" t="s">
        <v>1562</v>
      </c>
      <c r="AO1695" t="s">
        <v>410</v>
      </c>
      <c r="AP1695" t="s">
        <v>2359</v>
      </c>
    </row>
    <row r="1696" spans="1:42" x14ac:dyDescent="0.25">
      <c r="A1696">
        <v>1187</v>
      </c>
      <c r="B1696">
        <v>337</v>
      </c>
      <c r="C1696" s="4">
        <v>44411</v>
      </c>
      <c r="D1696">
        <v>1</v>
      </c>
      <c r="E1696" t="s">
        <v>39</v>
      </c>
      <c r="F1696" t="s">
        <v>50</v>
      </c>
      <c r="G1696" t="s">
        <v>55</v>
      </c>
      <c r="H1696" t="s">
        <v>58</v>
      </c>
      <c r="I1696" s="4">
        <v>44122</v>
      </c>
      <c r="J1696">
        <v>10</v>
      </c>
      <c r="K1696" t="s">
        <v>61</v>
      </c>
      <c r="L1696" s="4">
        <v>44055</v>
      </c>
      <c r="M1696" s="4">
        <v>44196</v>
      </c>
      <c r="N1696">
        <v>2</v>
      </c>
      <c r="O1696" t="s">
        <v>157</v>
      </c>
      <c r="P1696" t="s">
        <v>319</v>
      </c>
      <c r="Q1696">
        <v>2</v>
      </c>
      <c r="R1696" t="s">
        <v>944</v>
      </c>
      <c r="S1696" t="s">
        <v>1478</v>
      </c>
      <c r="T1696" t="s">
        <v>1992</v>
      </c>
      <c r="U1696" t="s">
        <v>103</v>
      </c>
      <c r="V1696" t="s">
        <v>2076</v>
      </c>
      <c r="W1696">
        <v>188.8</v>
      </c>
      <c r="X1696">
        <v>24.96</v>
      </c>
      <c r="Y1696">
        <v>2</v>
      </c>
      <c r="Z1696" t="s">
        <v>2237</v>
      </c>
      <c r="AA1696" t="s">
        <v>2530</v>
      </c>
      <c r="AF1696" s="4"/>
      <c r="AG1696" s="4"/>
      <c r="AH1696" t="s">
        <v>80</v>
      </c>
      <c r="AI1696" t="s">
        <v>242</v>
      </c>
      <c r="AJ1696" t="s">
        <v>691</v>
      </c>
      <c r="AK1696" t="s">
        <v>1232</v>
      </c>
      <c r="AL1696" t="s">
        <v>1754</v>
      </c>
      <c r="AM1696" t="s">
        <v>69</v>
      </c>
      <c r="AN1696" t="s">
        <v>1562</v>
      </c>
      <c r="AO1696" t="s">
        <v>67</v>
      </c>
      <c r="AP1696" t="s">
        <v>2373</v>
      </c>
    </row>
    <row r="1697" spans="1:42" x14ac:dyDescent="0.25">
      <c r="A1697">
        <v>1187</v>
      </c>
      <c r="B1697">
        <v>337</v>
      </c>
      <c r="C1697" s="4">
        <v>44411</v>
      </c>
      <c r="D1697">
        <v>1</v>
      </c>
      <c r="E1697" t="s">
        <v>39</v>
      </c>
      <c r="F1697" t="s">
        <v>50</v>
      </c>
      <c r="G1697" t="s">
        <v>55</v>
      </c>
      <c r="H1697" t="s">
        <v>58</v>
      </c>
      <c r="I1697" s="4">
        <v>44122</v>
      </c>
      <c r="J1697">
        <v>10</v>
      </c>
      <c r="K1697" t="s">
        <v>61</v>
      </c>
      <c r="L1697" s="4">
        <v>44055</v>
      </c>
      <c r="M1697" s="4">
        <v>44196</v>
      </c>
      <c r="N1697">
        <v>2</v>
      </c>
      <c r="O1697" t="s">
        <v>157</v>
      </c>
      <c r="P1697" t="s">
        <v>319</v>
      </c>
      <c r="Q1697">
        <v>2</v>
      </c>
      <c r="R1697" t="s">
        <v>944</v>
      </c>
      <c r="S1697" t="s">
        <v>1478</v>
      </c>
      <c r="T1697" t="s">
        <v>1992</v>
      </c>
      <c r="U1697" t="s">
        <v>103</v>
      </c>
      <c r="V1697" t="s">
        <v>2076</v>
      </c>
      <c r="W1697">
        <v>188.8</v>
      </c>
      <c r="X1697">
        <v>24.96</v>
      </c>
      <c r="Y1697">
        <v>2</v>
      </c>
      <c r="Z1697" t="s">
        <v>2237</v>
      </c>
      <c r="AA1697" t="s">
        <v>2530</v>
      </c>
      <c r="AF1697" s="4"/>
      <c r="AG1697" s="4"/>
      <c r="AH1697" t="s">
        <v>90</v>
      </c>
      <c r="AI1697" t="s">
        <v>252</v>
      </c>
      <c r="AJ1697" t="s">
        <v>503</v>
      </c>
      <c r="AK1697" t="s">
        <v>1066</v>
      </c>
      <c r="AL1697" t="s">
        <v>1594</v>
      </c>
      <c r="AM1697" t="s">
        <v>67</v>
      </c>
      <c r="AN1697" t="s">
        <v>1659</v>
      </c>
      <c r="AO1697" t="s">
        <v>410</v>
      </c>
      <c r="AP1697" t="s">
        <v>2359</v>
      </c>
    </row>
    <row r="1698" spans="1:42" x14ac:dyDescent="0.25">
      <c r="A1698">
        <v>1188</v>
      </c>
      <c r="B1698">
        <v>376</v>
      </c>
      <c r="C1698" s="4">
        <v>44411</v>
      </c>
      <c r="D1698">
        <v>2</v>
      </c>
      <c r="E1698" t="s">
        <v>38</v>
      </c>
      <c r="F1698" t="s">
        <v>49</v>
      </c>
      <c r="G1698" t="s">
        <v>56</v>
      </c>
      <c r="H1698" t="s">
        <v>58</v>
      </c>
      <c r="I1698" s="4">
        <v>43687</v>
      </c>
      <c r="J1698">
        <v>2</v>
      </c>
      <c r="K1698" t="s">
        <v>60</v>
      </c>
      <c r="L1698" s="4">
        <v>43615</v>
      </c>
      <c r="M1698" s="4">
        <v>43830</v>
      </c>
      <c r="N1698">
        <v>2</v>
      </c>
      <c r="O1698" t="s">
        <v>83</v>
      </c>
      <c r="P1698" t="s">
        <v>245</v>
      </c>
      <c r="Q1698">
        <v>2</v>
      </c>
      <c r="R1698" t="s">
        <v>945</v>
      </c>
      <c r="S1698" t="s">
        <v>1479</v>
      </c>
      <c r="T1698" t="s">
        <v>1993</v>
      </c>
      <c r="U1698" t="s">
        <v>85</v>
      </c>
      <c r="V1698" t="s">
        <v>1869</v>
      </c>
      <c r="W1698">
        <v>85.37</v>
      </c>
      <c r="X1698">
        <v>44.97</v>
      </c>
      <c r="Y1698">
        <v>2</v>
      </c>
      <c r="Z1698" t="s">
        <v>135</v>
      </c>
      <c r="AA1698" t="s">
        <v>2631</v>
      </c>
      <c r="AF1698" s="4"/>
      <c r="AG1698" s="4"/>
      <c r="AH1698" t="s">
        <v>67</v>
      </c>
      <c r="AI1698" t="s">
        <v>229</v>
      </c>
      <c r="AJ1698" t="s">
        <v>478</v>
      </c>
      <c r="AK1698" t="s">
        <v>1041</v>
      </c>
      <c r="AL1698" t="s">
        <v>1569</v>
      </c>
      <c r="AM1698" t="s">
        <v>69</v>
      </c>
      <c r="AN1698" t="s">
        <v>1548</v>
      </c>
      <c r="AO1698" t="s">
        <v>90</v>
      </c>
      <c r="AP1698" t="s">
        <v>2328</v>
      </c>
    </row>
    <row r="1699" spans="1:42" x14ac:dyDescent="0.25">
      <c r="A1699">
        <v>1188</v>
      </c>
      <c r="B1699">
        <v>376</v>
      </c>
      <c r="C1699" s="4">
        <v>44411</v>
      </c>
      <c r="D1699">
        <v>2</v>
      </c>
      <c r="E1699" t="s">
        <v>38</v>
      </c>
      <c r="F1699" t="s">
        <v>49</v>
      </c>
      <c r="G1699" t="s">
        <v>56</v>
      </c>
      <c r="H1699" t="s">
        <v>58</v>
      </c>
      <c r="I1699" s="4">
        <v>43687</v>
      </c>
      <c r="J1699">
        <v>2</v>
      </c>
      <c r="K1699" t="s">
        <v>60</v>
      </c>
      <c r="L1699" s="4">
        <v>43615</v>
      </c>
      <c r="M1699" s="4">
        <v>43830</v>
      </c>
      <c r="N1699">
        <v>2</v>
      </c>
      <c r="O1699" t="s">
        <v>83</v>
      </c>
      <c r="P1699" t="s">
        <v>245</v>
      </c>
      <c r="Q1699">
        <v>2</v>
      </c>
      <c r="R1699" t="s">
        <v>945</v>
      </c>
      <c r="S1699" t="s">
        <v>1479</v>
      </c>
      <c r="T1699" t="s">
        <v>1993</v>
      </c>
      <c r="U1699" t="s">
        <v>85</v>
      </c>
      <c r="V1699" t="s">
        <v>1869</v>
      </c>
      <c r="W1699">
        <v>85.37</v>
      </c>
      <c r="X1699">
        <v>44.97</v>
      </c>
      <c r="Y1699">
        <v>2</v>
      </c>
      <c r="Z1699" t="s">
        <v>135</v>
      </c>
      <c r="AA1699" t="s">
        <v>2631</v>
      </c>
      <c r="AF1699" s="4"/>
      <c r="AG1699" s="4"/>
      <c r="AH1699" t="s">
        <v>80</v>
      </c>
      <c r="AI1699" t="s">
        <v>242</v>
      </c>
      <c r="AJ1699" t="s">
        <v>404</v>
      </c>
      <c r="AK1699" t="s">
        <v>966</v>
      </c>
      <c r="AL1699" t="s">
        <v>1499</v>
      </c>
      <c r="AM1699" t="s">
        <v>80</v>
      </c>
      <c r="AN1699" t="s">
        <v>1548</v>
      </c>
      <c r="AO1699" t="s">
        <v>70</v>
      </c>
      <c r="AP1699" t="s">
        <v>2341</v>
      </c>
    </row>
    <row r="1700" spans="1:42" x14ac:dyDescent="0.25">
      <c r="A1700">
        <v>1189</v>
      </c>
      <c r="B1700">
        <v>446</v>
      </c>
      <c r="C1700" s="4">
        <v>44411</v>
      </c>
      <c r="D1700">
        <v>7</v>
      </c>
      <c r="E1700" t="s">
        <v>35</v>
      </c>
      <c r="F1700" t="s">
        <v>46</v>
      </c>
      <c r="G1700" t="s">
        <v>55</v>
      </c>
      <c r="H1700" t="s">
        <v>57</v>
      </c>
      <c r="I1700" s="4">
        <v>44051</v>
      </c>
      <c r="J1700">
        <v>9</v>
      </c>
      <c r="K1700" t="s">
        <v>59</v>
      </c>
      <c r="L1700" s="4">
        <v>43952</v>
      </c>
      <c r="M1700" s="4">
        <v>44075</v>
      </c>
      <c r="N1700">
        <v>1</v>
      </c>
      <c r="O1700" t="s">
        <v>79</v>
      </c>
      <c r="P1700" t="s">
        <v>241</v>
      </c>
      <c r="Q1700">
        <v>1</v>
      </c>
      <c r="R1700" t="s">
        <v>481</v>
      </c>
      <c r="S1700" t="s">
        <v>1045</v>
      </c>
      <c r="T1700" t="s">
        <v>1573</v>
      </c>
      <c r="U1700" t="s">
        <v>69</v>
      </c>
      <c r="V1700" t="s">
        <v>1548</v>
      </c>
      <c r="W1700">
        <v>99.95</v>
      </c>
      <c r="X1700">
        <v>14.99</v>
      </c>
      <c r="Y1700">
        <v>1</v>
      </c>
      <c r="Z1700" t="s">
        <v>65</v>
      </c>
      <c r="AA1700" t="s">
        <v>2343</v>
      </c>
      <c r="AF1700" s="4"/>
      <c r="AG1700" s="4"/>
      <c r="AH1700" t="s">
        <v>79</v>
      </c>
      <c r="AI1700" t="s">
        <v>241</v>
      </c>
      <c r="AJ1700" t="s">
        <v>481</v>
      </c>
      <c r="AK1700" t="s">
        <v>1045</v>
      </c>
      <c r="AL1700" t="s">
        <v>1573</v>
      </c>
      <c r="AM1700" t="s">
        <v>69</v>
      </c>
      <c r="AN1700" t="s">
        <v>1548</v>
      </c>
      <c r="AO1700" t="s">
        <v>65</v>
      </c>
      <c r="AP1700" t="s">
        <v>2343</v>
      </c>
    </row>
    <row r="1701" spans="1:42" x14ac:dyDescent="0.25">
      <c r="A1701">
        <v>1190</v>
      </c>
      <c r="B1701">
        <v>446</v>
      </c>
      <c r="C1701" s="4">
        <v>44411</v>
      </c>
      <c r="D1701">
        <v>7</v>
      </c>
      <c r="E1701" t="s">
        <v>35</v>
      </c>
      <c r="F1701" t="s">
        <v>46</v>
      </c>
      <c r="G1701" t="s">
        <v>55</v>
      </c>
      <c r="H1701" t="s">
        <v>57</v>
      </c>
      <c r="I1701" s="4">
        <v>44051</v>
      </c>
      <c r="J1701">
        <v>9</v>
      </c>
      <c r="K1701" t="s">
        <v>59</v>
      </c>
      <c r="L1701" s="4">
        <v>43952</v>
      </c>
      <c r="M1701" s="4">
        <v>44075</v>
      </c>
      <c r="N1701">
        <v>1</v>
      </c>
      <c r="O1701" t="s">
        <v>79</v>
      </c>
      <c r="P1701" t="s">
        <v>241</v>
      </c>
      <c r="Q1701">
        <v>1</v>
      </c>
      <c r="R1701" t="s">
        <v>571</v>
      </c>
      <c r="S1701" t="s">
        <v>1129</v>
      </c>
      <c r="T1701" t="s">
        <v>1654</v>
      </c>
      <c r="U1701" t="s">
        <v>67</v>
      </c>
      <c r="V1701" t="s">
        <v>1548</v>
      </c>
      <c r="W1701">
        <v>88.47</v>
      </c>
      <c r="X1701">
        <v>44.97</v>
      </c>
      <c r="Y1701">
        <v>1</v>
      </c>
      <c r="Z1701" t="s">
        <v>455</v>
      </c>
      <c r="AA1701" t="s">
        <v>2340</v>
      </c>
      <c r="AF1701" s="4"/>
      <c r="AG1701" s="4"/>
      <c r="AH1701" t="s">
        <v>79</v>
      </c>
      <c r="AI1701" t="s">
        <v>241</v>
      </c>
      <c r="AJ1701" t="s">
        <v>571</v>
      </c>
      <c r="AK1701" t="s">
        <v>1129</v>
      </c>
      <c r="AL1701" t="s">
        <v>1654</v>
      </c>
      <c r="AM1701" t="s">
        <v>67</v>
      </c>
      <c r="AN1701" t="s">
        <v>1548</v>
      </c>
      <c r="AO1701" t="s">
        <v>455</v>
      </c>
      <c r="AP1701" t="s">
        <v>2340</v>
      </c>
    </row>
    <row r="1702" spans="1:42" x14ac:dyDescent="0.25">
      <c r="A1702">
        <v>1191</v>
      </c>
      <c r="B1702">
        <v>2</v>
      </c>
      <c r="C1702" s="4">
        <v>44412</v>
      </c>
      <c r="D1702">
        <v>10</v>
      </c>
      <c r="E1702" t="s">
        <v>42</v>
      </c>
      <c r="F1702" t="s">
        <v>53</v>
      </c>
      <c r="G1702" t="s">
        <v>55</v>
      </c>
      <c r="H1702" t="s">
        <v>57</v>
      </c>
      <c r="I1702" s="4">
        <v>43739</v>
      </c>
      <c r="J1702">
        <v>2</v>
      </c>
      <c r="K1702" t="s">
        <v>60</v>
      </c>
      <c r="L1702" s="4">
        <v>43615</v>
      </c>
      <c r="M1702" s="4">
        <v>43830</v>
      </c>
      <c r="N1702">
        <v>1</v>
      </c>
      <c r="O1702" t="s">
        <v>67</v>
      </c>
      <c r="P1702" t="s">
        <v>229</v>
      </c>
      <c r="Q1702">
        <v>1</v>
      </c>
      <c r="R1702" t="s">
        <v>476</v>
      </c>
      <c r="S1702" t="s">
        <v>1031</v>
      </c>
      <c r="T1702" t="s">
        <v>1487</v>
      </c>
      <c r="U1702" t="s">
        <v>69</v>
      </c>
      <c r="V1702" t="s">
        <v>1548</v>
      </c>
      <c r="W1702">
        <v>29.95</v>
      </c>
      <c r="X1702">
        <v>14.99</v>
      </c>
      <c r="Y1702">
        <v>1</v>
      </c>
      <c r="Z1702" t="s">
        <v>872</v>
      </c>
      <c r="AA1702" t="s">
        <v>2388</v>
      </c>
      <c r="AF1702" s="4"/>
      <c r="AG1702" s="4"/>
      <c r="AH1702" t="s">
        <v>67</v>
      </c>
      <c r="AI1702" t="s">
        <v>229</v>
      </c>
      <c r="AJ1702" t="s">
        <v>476</v>
      </c>
      <c r="AK1702" t="s">
        <v>1031</v>
      </c>
      <c r="AL1702" t="s">
        <v>1487</v>
      </c>
      <c r="AM1702" t="s">
        <v>69</v>
      </c>
      <c r="AN1702" t="s">
        <v>1548</v>
      </c>
      <c r="AO1702" t="s">
        <v>872</v>
      </c>
      <c r="AP1702" t="s">
        <v>2388</v>
      </c>
    </row>
    <row r="1703" spans="1:42" x14ac:dyDescent="0.25">
      <c r="A1703">
        <v>1192</v>
      </c>
      <c r="B1703">
        <v>26</v>
      </c>
      <c r="C1703" s="4">
        <v>44412</v>
      </c>
      <c r="D1703">
        <v>5</v>
      </c>
      <c r="E1703" t="s">
        <v>36</v>
      </c>
      <c r="F1703" t="s">
        <v>47</v>
      </c>
      <c r="G1703" t="s">
        <v>56</v>
      </c>
      <c r="H1703" t="s">
        <v>58</v>
      </c>
      <c r="I1703" s="4">
        <v>43843</v>
      </c>
      <c r="J1703">
        <v>5</v>
      </c>
      <c r="K1703" t="s">
        <v>60</v>
      </c>
      <c r="L1703" s="4">
        <v>43831</v>
      </c>
      <c r="M1703" s="4">
        <v>43921</v>
      </c>
      <c r="N1703">
        <v>2</v>
      </c>
      <c r="O1703" t="s">
        <v>179</v>
      </c>
      <c r="P1703" t="s">
        <v>341</v>
      </c>
      <c r="Q1703">
        <v>2</v>
      </c>
      <c r="R1703" t="s">
        <v>946</v>
      </c>
      <c r="S1703" t="s">
        <v>1480</v>
      </c>
      <c r="T1703" t="s">
        <v>1994</v>
      </c>
      <c r="U1703" t="s">
        <v>88</v>
      </c>
      <c r="V1703" t="s">
        <v>1869</v>
      </c>
      <c r="W1703">
        <v>124.96</v>
      </c>
      <c r="X1703">
        <v>59.96</v>
      </c>
      <c r="Y1703">
        <v>2</v>
      </c>
      <c r="Z1703" t="s">
        <v>2223</v>
      </c>
      <c r="AA1703" t="s">
        <v>2515</v>
      </c>
      <c r="AF1703" s="4"/>
      <c r="AG1703" s="4"/>
      <c r="AH1703" t="s">
        <v>79</v>
      </c>
      <c r="AI1703" t="s">
        <v>241</v>
      </c>
      <c r="AJ1703" t="s">
        <v>571</v>
      </c>
      <c r="AK1703" t="s">
        <v>1129</v>
      </c>
      <c r="AL1703" t="s">
        <v>1654</v>
      </c>
      <c r="AM1703" t="s">
        <v>80</v>
      </c>
      <c r="AN1703" t="s">
        <v>1548</v>
      </c>
      <c r="AO1703" t="s">
        <v>455</v>
      </c>
      <c r="AP1703" t="s">
        <v>2340</v>
      </c>
    </row>
    <row r="1704" spans="1:42" x14ac:dyDescent="0.25">
      <c r="A1704">
        <v>1192</v>
      </c>
      <c r="B1704">
        <v>26</v>
      </c>
      <c r="C1704" s="4">
        <v>44412</v>
      </c>
      <c r="D1704">
        <v>5</v>
      </c>
      <c r="E1704" t="s">
        <v>36</v>
      </c>
      <c r="F1704" t="s">
        <v>47</v>
      </c>
      <c r="G1704" t="s">
        <v>56</v>
      </c>
      <c r="H1704" t="s">
        <v>58</v>
      </c>
      <c r="I1704" s="4">
        <v>43843</v>
      </c>
      <c r="J1704">
        <v>5</v>
      </c>
      <c r="K1704" t="s">
        <v>60</v>
      </c>
      <c r="L1704" s="4">
        <v>43831</v>
      </c>
      <c r="M1704" s="4">
        <v>43921</v>
      </c>
      <c r="N1704">
        <v>2</v>
      </c>
      <c r="O1704" t="s">
        <v>179</v>
      </c>
      <c r="P1704" t="s">
        <v>341</v>
      </c>
      <c r="Q1704">
        <v>2</v>
      </c>
      <c r="R1704" t="s">
        <v>946</v>
      </c>
      <c r="S1704" t="s">
        <v>1480</v>
      </c>
      <c r="T1704" t="s">
        <v>1994</v>
      </c>
      <c r="U1704" t="s">
        <v>88</v>
      </c>
      <c r="V1704" t="s">
        <v>1869</v>
      </c>
      <c r="W1704">
        <v>124.96</v>
      </c>
      <c r="X1704">
        <v>59.96</v>
      </c>
      <c r="Y1704">
        <v>2</v>
      </c>
      <c r="Z1704" t="s">
        <v>2223</v>
      </c>
      <c r="AA1704" t="s">
        <v>2515</v>
      </c>
      <c r="AF1704" s="4"/>
      <c r="AG1704" s="4"/>
      <c r="AH1704" t="s">
        <v>67</v>
      </c>
      <c r="AI1704" t="s">
        <v>229</v>
      </c>
      <c r="AJ1704" t="s">
        <v>468</v>
      </c>
      <c r="AK1704" t="s">
        <v>1031</v>
      </c>
      <c r="AL1704" t="s">
        <v>1561</v>
      </c>
      <c r="AM1704" t="s">
        <v>80</v>
      </c>
      <c r="AN1704" t="s">
        <v>1548</v>
      </c>
      <c r="AO1704" t="s">
        <v>90</v>
      </c>
      <c r="AP1704" t="s">
        <v>2328</v>
      </c>
    </row>
    <row r="1705" spans="1:42" x14ac:dyDescent="0.25">
      <c r="A1705">
        <v>1193</v>
      </c>
      <c r="B1705">
        <v>128</v>
      </c>
      <c r="C1705" s="4">
        <v>44412</v>
      </c>
      <c r="D1705">
        <v>8</v>
      </c>
      <c r="E1705" t="s">
        <v>43</v>
      </c>
      <c r="F1705" t="s">
        <v>54</v>
      </c>
      <c r="G1705" t="s">
        <v>56</v>
      </c>
      <c r="H1705" t="s">
        <v>58</v>
      </c>
      <c r="I1705" s="4">
        <v>44177</v>
      </c>
      <c r="J1705">
        <v>10</v>
      </c>
      <c r="K1705" t="s">
        <v>61</v>
      </c>
      <c r="L1705" s="4">
        <v>44055</v>
      </c>
      <c r="M1705" s="4">
        <v>44196</v>
      </c>
      <c r="N1705">
        <v>1</v>
      </c>
      <c r="O1705" t="s">
        <v>90</v>
      </c>
      <c r="P1705" t="s">
        <v>252</v>
      </c>
      <c r="Q1705">
        <v>1</v>
      </c>
      <c r="R1705" t="s">
        <v>652</v>
      </c>
      <c r="S1705" t="s">
        <v>1196</v>
      </c>
      <c r="T1705" t="s">
        <v>1720</v>
      </c>
      <c r="U1705" t="s">
        <v>67</v>
      </c>
      <c r="V1705" t="s">
        <v>1562</v>
      </c>
      <c r="W1705">
        <v>58.47</v>
      </c>
      <c r="X1705">
        <v>29.97</v>
      </c>
      <c r="Y1705">
        <v>1</v>
      </c>
      <c r="Z1705" t="s">
        <v>410</v>
      </c>
      <c r="AA1705" t="s">
        <v>2359</v>
      </c>
      <c r="AF1705" s="4"/>
      <c r="AG1705" s="4"/>
      <c r="AH1705" t="s">
        <v>90</v>
      </c>
      <c r="AI1705" t="s">
        <v>252</v>
      </c>
      <c r="AJ1705" t="s">
        <v>652</v>
      </c>
      <c r="AK1705" t="s">
        <v>1196</v>
      </c>
      <c r="AL1705" t="s">
        <v>1720</v>
      </c>
      <c r="AM1705" t="s">
        <v>67</v>
      </c>
      <c r="AN1705" t="s">
        <v>1562</v>
      </c>
      <c r="AO1705" t="s">
        <v>410</v>
      </c>
      <c r="AP1705" t="s">
        <v>2359</v>
      </c>
    </row>
    <row r="1706" spans="1:42" x14ac:dyDescent="0.25">
      <c r="A1706">
        <v>1194</v>
      </c>
      <c r="B1706">
        <v>262</v>
      </c>
      <c r="C1706" s="4">
        <v>44412</v>
      </c>
      <c r="D1706">
        <v>11</v>
      </c>
      <c r="E1706" t="s">
        <v>37</v>
      </c>
      <c r="F1706" t="s">
        <v>48</v>
      </c>
      <c r="G1706" t="s">
        <v>56</v>
      </c>
      <c r="H1706" t="s">
        <v>58</v>
      </c>
      <c r="I1706" s="4">
        <v>43929</v>
      </c>
      <c r="J1706">
        <v>7</v>
      </c>
      <c r="K1706" t="s">
        <v>61</v>
      </c>
      <c r="L1706" s="4">
        <v>43915</v>
      </c>
      <c r="M1706" s="4">
        <v>44012</v>
      </c>
      <c r="N1706">
        <v>1</v>
      </c>
      <c r="O1706" t="s">
        <v>67</v>
      </c>
      <c r="P1706" t="s">
        <v>229</v>
      </c>
      <c r="Q1706">
        <v>1</v>
      </c>
      <c r="R1706" t="s">
        <v>805</v>
      </c>
      <c r="S1706" t="s">
        <v>1342</v>
      </c>
      <c r="T1706" t="s">
        <v>1859</v>
      </c>
      <c r="U1706" t="s">
        <v>67</v>
      </c>
      <c r="V1706" t="s">
        <v>1548</v>
      </c>
      <c r="W1706">
        <v>419.97</v>
      </c>
      <c r="X1706">
        <v>44.97</v>
      </c>
      <c r="Y1706">
        <v>1</v>
      </c>
      <c r="Z1706" t="s">
        <v>872</v>
      </c>
      <c r="AA1706" t="s">
        <v>2388</v>
      </c>
      <c r="AF1706" s="4"/>
      <c r="AG1706" s="4"/>
      <c r="AH1706" t="s">
        <v>67</v>
      </c>
      <c r="AI1706" t="s">
        <v>229</v>
      </c>
      <c r="AJ1706" t="s">
        <v>805</v>
      </c>
      <c r="AK1706" t="s">
        <v>1342</v>
      </c>
      <c r="AL1706" t="s">
        <v>1859</v>
      </c>
      <c r="AM1706" t="s">
        <v>67</v>
      </c>
      <c r="AN1706" t="s">
        <v>1548</v>
      </c>
      <c r="AO1706" t="s">
        <v>872</v>
      </c>
      <c r="AP1706" t="s">
        <v>2388</v>
      </c>
    </row>
    <row r="1707" spans="1:42" x14ac:dyDescent="0.25">
      <c r="A1707">
        <v>1195</v>
      </c>
      <c r="B1707">
        <v>455</v>
      </c>
      <c r="C1707" s="4">
        <v>44412</v>
      </c>
      <c r="D1707">
        <v>10</v>
      </c>
      <c r="E1707" t="s">
        <v>42</v>
      </c>
      <c r="F1707" t="s">
        <v>53</v>
      </c>
      <c r="G1707" t="s">
        <v>55</v>
      </c>
      <c r="H1707" t="s">
        <v>57</v>
      </c>
      <c r="I1707" s="4">
        <v>43736</v>
      </c>
      <c r="J1707">
        <v>3</v>
      </c>
      <c r="K1707" t="s">
        <v>59</v>
      </c>
      <c r="L1707" s="4">
        <v>43615</v>
      </c>
      <c r="M1707" s="4">
        <v>43830</v>
      </c>
      <c r="N1707">
        <v>2</v>
      </c>
      <c r="O1707" t="s">
        <v>103</v>
      </c>
      <c r="P1707" t="s">
        <v>265</v>
      </c>
      <c r="Q1707">
        <v>2</v>
      </c>
      <c r="R1707" t="s">
        <v>947</v>
      </c>
      <c r="S1707" t="s">
        <v>1481</v>
      </c>
      <c r="T1707" t="s">
        <v>1995</v>
      </c>
      <c r="U1707" t="s">
        <v>110</v>
      </c>
      <c r="V1707" t="s">
        <v>2037</v>
      </c>
      <c r="W1707">
        <v>1763.91</v>
      </c>
      <c r="X1707">
        <v>119.94</v>
      </c>
      <c r="Y1707">
        <v>2</v>
      </c>
      <c r="Z1707" t="s">
        <v>2323</v>
      </c>
      <c r="AA1707" t="s">
        <v>2632</v>
      </c>
      <c r="AF1707" s="4"/>
      <c r="AG1707" s="4"/>
      <c r="AH1707" t="s">
        <v>69</v>
      </c>
      <c r="AI1707" t="s">
        <v>231</v>
      </c>
      <c r="AJ1707" t="s">
        <v>856</v>
      </c>
      <c r="AK1707" t="s">
        <v>1393</v>
      </c>
      <c r="AL1707" t="s">
        <v>1909</v>
      </c>
      <c r="AM1707" t="s">
        <v>67</v>
      </c>
      <c r="AN1707" t="s">
        <v>1577</v>
      </c>
      <c r="AO1707" t="s">
        <v>67</v>
      </c>
      <c r="AP1707" t="s">
        <v>2373</v>
      </c>
    </row>
    <row r="1708" spans="1:42" x14ac:dyDescent="0.25">
      <c r="A1708">
        <v>1195</v>
      </c>
      <c r="B1708">
        <v>455</v>
      </c>
      <c r="C1708" s="4">
        <v>44412</v>
      </c>
      <c r="D1708">
        <v>10</v>
      </c>
      <c r="E1708" t="s">
        <v>42</v>
      </c>
      <c r="F1708" t="s">
        <v>53</v>
      </c>
      <c r="G1708" t="s">
        <v>55</v>
      </c>
      <c r="H1708" t="s">
        <v>57</v>
      </c>
      <c r="I1708" s="4">
        <v>43736</v>
      </c>
      <c r="J1708">
        <v>3</v>
      </c>
      <c r="K1708" t="s">
        <v>59</v>
      </c>
      <c r="L1708" s="4">
        <v>43615</v>
      </c>
      <c r="M1708" s="4">
        <v>43830</v>
      </c>
      <c r="N1708">
        <v>2</v>
      </c>
      <c r="O1708" t="s">
        <v>103</v>
      </c>
      <c r="P1708" t="s">
        <v>265</v>
      </c>
      <c r="Q1708">
        <v>2</v>
      </c>
      <c r="R1708" t="s">
        <v>947</v>
      </c>
      <c r="S1708" t="s">
        <v>1481</v>
      </c>
      <c r="T1708" t="s">
        <v>1995</v>
      </c>
      <c r="U1708" t="s">
        <v>110</v>
      </c>
      <c r="V1708" t="s">
        <v>2037</v>
      </c>
      <c r="W1708">
        <v>1763.91</v>
      </c>
      <c r="X1708">
        <v>119.94</v>
      </c>
      <c r="Y1708">
        <v>2</v>
      </c>
      <c r="Z1708" t="s">
        <v>2323</v>
      </c>
      <c r="AA1708" t="s">
        <v>2632</v>
      </c>
      <c r="AF1708" s="4"/>
      <c r="AG1708" s="4"/>
      <c r="AH1708" t="s">
        <v>67</v>
      </c>
      <c r="AI1708" t="s">
        <v>229</v>
      </c>
      <c r="AJ1708" t="s">
        <v>744</v>
      </c>
      <c r="AK1708" t="s">
        <v>1001</v>
      </c>
      <c r="AL1708" t="s">
        <v>1801</v>
      </c>
      <c r="AM1708" t="s">
        <v>67</v>
      </c>
      <c r="AN1708" t="s">
        <v>1548</v>
      </c>
      <c r="AO1708" t="s">
        <v>652</v>
      </c>
      <c r="AP1708" t="s">
        <v>2352</v>
      </c>
    </row>
    <row r="1709" spans="1:42" x14ac:dyDescent="0.25">
      <c r="A1709">
        <v>1196</v>
      </c>
      <c r="B1709">
        <v>11</v>
      </c>
      <c r="C1709" s="4">
        <v>44413</v>
      </c>
      <c r="D1709">
        <v>1</v>
      </c>
      <c r="E1709" t="s">
        <v>39</v>
      </c>
      <c r="F1709" t="s">
        <v>50</v>
      </c>
      <c r="G1709" t="s">
        <v>56</v>
      </c>
      <c r="H1709" t="s">
        <v>57</v>
      </c>
      <c r="I1709" s="4">
        <v>43957</v>
      </c>
      <c r="J1709">
        <v>9</v>
      </c>
      <c r="K1709" t="s">
        <v>59</v>
      </c>
      <c r="L1709" s="4">
        <v>43952</v>
      </c>
      <c r="M1709" s="4">
        <v>44075</v>
      </c>
      <c r="N1709">
        <v>1</v>
      </c>
      <c r="O1709" t="s">
        <v>80</v>
      </c>
      <c r="P1709" t="s">
        <v>242</v>
      </c>
      <c r="Q1709">
        <v>1</v>
      </c>
      <c r="R1709" t="s">
        <v>586</v>
      </c>
      <c r="S1709" t="s">
        <v>966</v>
      </c>
      <c r="T1709" t="s">
        <v>1667</v>
      </c>
      <c r="U1709" t="s">
        <v>80</v>
      </c>
      <c r="V1709" t="s">
        <v>1562</v>
      </c>
      <c r="W1709">
        <v>43.98</v>
      </c>
      <c r="X1709">
        <v>19.98</v>
      </c>
      <c r="Y1709">
        <v>1</v>
      </c>
      <c r="Z1709" t="s">
        <v>67</v>
      </c>
      <c r="AA1709" t="s">
        <v>2373</v>
      </c>
      <c r="AF1709" s="4"/>
      <c r="AG1709" s="4"/>
      <c r="AH1709" t="s">
        <v>80</v>
      </c>
      <c r="AI1709" t="s">
        <v>242</v>
      </c>
      <c r="AJ1709" t="s">
        <v>586</v>
      </c>
      <c r="AK1709" t="s">
        <v>966</v>
      </c>
      <c r="AL1709" t="s">
        <v>1667</v>
      </c>
      <c r="AM1709" t="s">
        <v>80</v>
      </c>
      <c r="AN1709" t="s">
        <v>1562</v>
      </c>
      <c r="AO1709" t="s">
        <v>67</v>
      </c>
      <c r="AP1709" t="s">
        <v>2373</v>
      </c>
    </row>
    <row r="1710" spans="1:42" x14ac:dyDescent="0.25">
      <c r="A1710">
        <v>1197</v>
      </c>
      <c r="B1710">
        <v>68</v>
      </c>
      <c r="C1710" s="4">
        <v>44413</v>
      </c>
      <c r="D1710">
        <v>4</v>
      </c>
      <c r="E1710" t="s">
        <v>40</v>
      </c>
      <c r="F1710" t="s">
        <v>51</v>
      </c>
      <c r="G1710" t="s">
        <v>56</v>
      </c>
      <c r="H1710" t="s">
        <v>58</v>
      </c>
      <c r="I1710" s="4">
        <v>44413</v>
      </c>
      <c r="J1710">
        <v>14</v>
      </c>
      <c r="K1710" t="s">
        <v>59</v>
      </c>
      <c r="L1710" s="4">
        <v>44267</v>
      </c>
      <c r="M1710" s="4">
        <v>44413</v>
      </c>
      <c r="N1710">
        <v>1</v>
      </c>
      <c r="O1710" t="s">
        <v>90</v>
      </c>
      <c r="P1710" t="s">
        <v>252</v>
      </c>
      <c r="Q1710">
        <v>1</v>
      </c>
      <c r="R1710" t="s">
        <v>501</v>
      </c>
      <c r="S1710" t="s">
        <v>1064</v>
      </c>
      <c r="T1710" t="s">
        <v>1592</v>
      </c>
      <c r="U1710" t="s">
        <v>80</v>
      </c>
      <c r="V1710" t="s">
        <v>1562</v>
      </c>
      <c r="W1710">
        <v>17.920000000000002</v>
      </c>
      <c r="X1710">
        <v>19.98</v>
      </c>
      <c r="Y1710">
        <v>1</v>
      </c>
      <c r="Z1710" t="s">
        <v>410</v>
      </c>
      <c r="AA1710" t="s">
        <v>2359</v>
      </c>
      <c r="AF1710" s="4"/>
      <c r="AG1710" s="4"/>
      <c r="AH1710" t="s">
        <v>90</v>
      </c>
      <c r="AI1710" t="s">
        <v>252</v>
      </c>
      <c r="AJ1710" t="s">
        <v>501</v>
      </c>
      <c r="AK1710" t="s">
        <v>1064</v>
      </c>
      <c r="AL1710" t="s">
        <v>1592</v>
      </c>
      <c r="AM1710" t="s">
        <v>80</v>
      </c>
      <c r="AN1710" t="s">
        <v>1562</v>
      </c>
      <c r="AO1710" t="s">
        <v>410</v>
      </c>
      <c r="AP1710" t="s">
        <v>2359</v>
      </c>
    </row>
    <row r="1711" spans="1:42" x14ac:dyDescent="0.25">
      <c r="A1711">
        <v>1198</v>
      </c>
      <c r="B1711">
        <v>306</v>
      </c>
      <c r="C1711" s="4">
        <v>44413</v>
      </c>
      <c r="D1711">
        <v>9</v>
      </c>
      <c r="E1711" t="s">
        <v>41</v>
      </c>
      <c r="F1711" t="s">
        <v>52</v>
      </c>
      <c r="G1711" t="s">
        <v>56</v>
      </c>
      <c r="H1711" t="s">
        <v>57</v>
      </c>
      <c r="I1711" s="4">
        <v>44257</v>
      </c>
      <c r="J1711">
        <v>12</v>
      </c>
      <c r="K1711" t="s">
        <v>61</v>
      </c>
      <c r="L1711" s="4">
        <v>44250</v>
      </c>
      <c r="M1711" s="4">
        <v>44377</v>
      </c>
      <c r="N1711">
        <v>1</v>
      </c>
      <c r="O1711" t="s">
        <v>79</v>
      </c>
      <c r="P1711" t="s">
        <v>241</v>
      </c>
      <c r="Q1711">
        <v>1</v>
      </c>
      <c r="R1711" t="s">
        <v>600</v>
      </c>
      <c r="S1711" t="s">
        <v>980</v>
      </c>
      <c r="T1711" t="s">
        <v>1677</v>
      </c>
      <c r="U1711" t="s">
        <v>80</v>
      </c>
      <c r="V1711" t="s">
        <v>1548</v>
      </c>
      <c r="W1711">
        <v>57.58</v>
      </c>
      <c r="X1711">
        <v>29.98</v>
      </c>
      <c r="Y1711">
        <v>1</v>
      </c>
      <c r="Z1711" t="s">
        <v>86</v>
      </c>
      <c r="AA1711" t="s">
        <v>2350</v>
      </c>
      <c r="AF1711" s="4"/>
      <c r="AG1711" s="4"/>
      <c r="AH1711" t="s">
        <v>79</v>
      </c>
      <c r="AI1711" t="s">
        <v>241</v>
      </c>
      <c r="AJ1711" t="s">
        <v>600</v>
      </c>
      <c r="AK1711" t="s">
        <v>980</v>
      </c>
      <c r="AL1711" t="s">
        <v>1677</v>
      </c>
      <c r="AM1711" t="s">
        <v>80</v>
      </c>
      <c r="AN1711" t="s">
        <v>1548</v>
      </c>
      <c r="AO1711" t="s">
        <v>86</v>
      </c>
      <c r="AP1711" t="s">
        <v>2350</v>
      </c>
    </row>
    <row r="1712" spans="1:42" x14ac:dyDescent="0.25">
      <c r="A1712">
        <v>1199</v>
      </c>
      <c r="B1712">
        <v>422</v>
      </c>
      <c r="C1712" s="4">
        <v>44413</v>
      </c>
      <c r="D1712">
        <v>9</v>
      </c>
      <c r="E1712" t="s">
        <v>41</v>
      </c>
      <c r="F1712" t="s">
        <v>52</v>
      </c>
      <c r="G1712" t="s">
        <v>56</v>
      </c>
      <c r="H1712" t="s">
        <v>58</v>
      </c>
      <c r="I1712" s="4">
        <v>44150</v>
      </c>
      <c r="J1712">
        <v>10</v>
      </c>
      <c r="K1712" t="s">
        <v>61</v>
      </c>
      <c r="L1712" s="4">
        <v>44055</v>
      </c>
      <c r="M1712" s="4">
        <v>44196</v>
      </c>
      <c r="N1712">
        <v>2</v>
      </c>
      <c r="O1712" t="s">
        <v>144</v>
      </c>
      <c r="P1712" t="s">
        <v>306</v>
      </c>
      <c r="Q1712">
        <v>2</v>
      </c>
      <c r="R1712" t="s">
        <v>948</v>
      </c>
      <c r="S1712" t="s">
        <v>1482</v>
      </c>
      <c r="T1712" t="s">
        <v>1996</v>
      </c>
      <c r="U1712" t="s">
        <v>85</v>
      </c>
      <c r="V1712" t="s">
        <v>1869</v>
      </c>
      <c r="W1712">
        <v>469.97</v>
      </c>
      <c r="X1712">
        <v>44.97</v>
      </c>
      <c r="Y1712">
        <v>2</v>
      </c>
      <c r="Z1712" t="s">
        <v>2243</v>
      </c>
      <c r="AA1712" t="s">
        <v>2536</v>
      </c>
      <c r="AF1712" s="4"/>
      <c r="AG1712" s="4"/>
      <c r="AH1712" t="s">
        <v>84</v>
      </c>
      <c r="AI1712" t="s">
        <v>246</v>
      </c>
      <c r="AJ1712" t="s">
        <v>824</v>
      </c>
      <c r="AK1712" t="s">
        <v>1361</v>
      </c>
      <c r="AL1712" t="s">
        <v>1877</v>
      </c>
      <c r="AM1712" t="s">
        <v>69</v>
      </c>
      <c r="AN1712" t="s">
        <v>1548</v>
      </c>
      <c r="AO1712" t="s">
        <v>86</v>
      </c>
      <c r="AP1712" t="s">
        <v>2350</v>
      </c>
    </row>
    <row r="1713" spans="1:42" x14ac:dyDescent="0.25">
      <c r="A1713">
        <v>1199</v>
      </c>
      <c r="B1713">
        <v>422</v>
      </c>
      <c r="C1713" s="4">
        <v>44413</v>
      </c>
      <c r="D1713">
        <v>9</v>
      </c>
      <c r="E1713" t="s">
        <v>41</v>
      </c>
      <c r="F1713" t="s">
        <v>52</v>
      </c>
      <c r="G1713" t="s">
        <v>56</v>
      </c>
      <c r="H1713" t="s">
        <v>58</v>
      </c>
      <c r="I1713" s="4">
        <v>44150</v>
      </c>
      <c r="J1713">
        <v>10</v>
      </c>
      <c r="K1713" t="s">
        <v>61</v>
      </c>
      <c r="L1713" s="4">
        <v>44055</v>
      </c>
      <c r="M1713" s="4">
        <v>44196</v>
      </c>
      <c r="N1713">
        <v>2</v>
      </c>
      <c r="O1713" t="s">
        <v>144</v>
      </c>
      <c r="P1713" t="s">
        <v>306</v>
      </c>
      <c r="Q1713">
        <v>2</v>
      </c>
      <c r="R1713" t="s">
        <v>948</v>
      </c>
      <c r="S1713" t="s">
        <v>1482</v>
      </c>
      <c r="T1713" t="s">
        <v>1996</v>
      </c>
      <c r="U1713" t="s">
        <v>85</v>
      </c>
      <c r="V1713" t="s">
        <v>1869</v>
      </c>
      <c r="W1713">
        <v>469.97</v>
      </c>
      <c r="X1713">
        <v>44.97</v>
      </c>
      <c r="Y1713">
        <v>2</v>
      </c>
      <c r="Z1713" t="s">
        <v>2243</v>
      </c>
      <c r="AA1713" t="s">
        <v>2536</v>
      </c>
      <c r="AF1713" s="4"/>
      <c r="AG1713" s="4"/>
      <c r="AH1713" t="s">
        <v>67</v>
      </c>
      <c r="AI1713" t="s">
        <v>229</v>
      </c>
      <c r="AJ1713" t="s">
        <v>805</v>
      </c>
      <c r="AK1713" t="s">
        <v>1342</v>
      </c>
      <c r="AL1713" t="s">
        <v>1859</v>
      </c>
      <c r="AM1713" t="s">
        <v>80</v>
      </c>
      <c r="AN1713" t="s">
        <v>1548</v>
      </c>
      <c r="AO1713" t="s">
        <v>872</v>
      </c>
      <c r="AP1713" t="s">
        <v>2388</v>
      </c>
    </row>
    <row r="1714" spans="1:42" x14ac:dyDescent="0.25">
      <c r="A1714">
        <v>1200</v>
      </c>
      <c r="B1714">
        <v>485</v>
      </c>
      <c r="C1714" s="4">
        <v>44413</v>
      </c>
      <c r="D1714">
        <v>7</v>
      </c>
      <c r="E1714" t="s">
        <v>35</v>
      </c>
      <c r="F1714" t="s">
        <v>46</v>
      </c>
      <c r="G1714" t="s">
        <v>56</v>
      </c>
      <c r="H1714" t="s">
        <v>58</v>
      </c>
      <c r="I1714" s="4">
        <v>44066</v>
      </c>
      <c r="J1714">
        <v>9</v>
      </c>
      <c r="K1714" t="s">
        <v>59</v>
      </c>
      <c r="L1714" s="4">
        <v>43952</v>
      </c>
      <c r="M1714" s="4">
        <v>44075</v>
      </c>
      <c r="N1714">
        <v>1</v>
      </c>
      <c r="O1714" t="s">
        <v>80</v>
      </c>
      <c r="P1714" t="s">
        <v>242</v>
      </c>
      <c r="Q1714">
        <v>1</v>
      </c>
      <c r="R1714" t="s">
        <v>469</v>
      </c>
      <c r="S1714" t="s">
        <v>1032</v>
      </c>
      <c r="T1714" t="s">
        <v>1562</v>
      </c>
      <c r="U1714" t="s">
        <v>69</v>
      </c>
      <c r="V1714" t="s">
        <v>1548</v>
      </c>
      <c r="W1714">
        <v>9.99</v>
      </c>
      <c r="X1714">
        <v>14.99</v>
      </c>
      <c r="Y1714">
        <v>1</v>
      </c>
      <c r="Z1714" t="s">
        <v>70</v>
      </c>
      <c r="AA1714" t="s">
        <v>2341</v>
      </c>
      <c r="AF1714" s="4"/>
      <c r="AG1714" s="4"/>
      <c r="AH1714" t="s">
        <v>80</v>
      </c>
      <c r="AI1714" t="s">
        <v>242</v>
      </c>
      <c r="AJ1714" t="s">
        <v>469</v>
      </c>
      <c r="AK1714" t="s">
        <v>1032</v>
      </c>
      <c r="AL1714" t="s">
        <v>1562</v>
      </c>
      <c r="AM1714" t="s">
        <v>69</v>
      </c>
      <c r="AN1714" t="s">
        <v>1548</v>
      </c>
      <c r="AO1714" t="s">
        <v>70</v>
      </c>
      <c r="AP1714" t="s">
        <v>2341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1201"/>
  <sheetViews>
    <sheetView topLeftCell="K1" workbookViewId="0">
      <selection activeCell="U2" sqref="U2:U1201"/>
    </sheetView>
  </sheetViews>
  <sheetFormatPr defaultRowHeight="15" x14ac:dyDescent="0.25"/>
  <cols>
    <col min="1" max="1" width="10.7109375" customWidth="1"/>
    <col min="2" max="2" width="14.140625" customWidth="1"/>
    <col min="3" max="3" width="18.28515625" bestFit="1" customWidth="1"/>
    <col min="4" max="4" width="12.5703125" customWidth="1"/>
    <col min="5" max="5" width="9.85546875" customWidth="1"/>
    <col min="6" max="6" width="9.5703125" customWidth="1"/>
    <col min="7" max="7" width="14.42578125" customWidth="1"/>
    <col min="8" max="8" width="9.42578125" customWidth="1"/>
    <col min="9" max="9" width="18.28515625" bestFit="1" customWidth="1"/>
    <col min="10" max="10" width="14.28515625" customWidth="1"/>
    <col min="11" max="11" width="18.42578125" customWidth="1"/>
    <col min="12" max="13" width="18.28515625" bestFit="1" customWidth="1"/>
    <col min="14" max="14" width="14.42578125" customWidth="1"/>
    <col min="15" max="15" width="14.28515625" customWidth="1"/>
    <col min="16" max="16" width="12.28515625" customWidth="1"/>
    <col min="17" max="17" width="10.28515625" customWidth="1"/>
    <col min="18" max="18" width="10.85546875" customWidth="1"/>
    <col min="20" max="20" width="13" customWidth="1"/>
    <col min="21" max="21" width="12.140625" customWidth="1"/>
    <col min="22" max="22" width="17" customWidth="1"/>
    <col min="24" max="24" width="16.140625" customWidth="1"/>
    <col min="25" max="25" width="12.42578125" customWidth="1"/>
    <col min="26" max="26" width="13" customWidth="1"/>
    <col min="27" max="27" width="10.28515625" customWidth="1"/>
    <col min="28" max="28" width="12.42578125" customWidth="1"/>
    <col min="29" max="29" width="11.42578125" customWidth="1"/>
    <col min="30" max="30" width="13.140625" customWidth="1"/>
    <col min="31" max="31" width="16.28515625" customWidth="1"/>
    <col min="32" max="33" width="18.28515625" bestFit="1" customWidth="1"/>
  </cols>
  <sheetData>
    <row r="1" spans="1:33"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row>
    <row r="2" spans="1:33" x14ac:dyDescent="0.25">
      <c r="A2">
        <v>1</v>
      </c>
      <c r="B2">
        <v>214</v>
      </c>
      <c r="C2" s="1">
        <v>43740</v>
      </c>
      <c r="D2">
        <v>6</v>
      </c>
      <c r="E2" t="s">
        <v>33</v>
      </c>
      <c r="F2" t="s">
        <v>44</v>
      </c>
      <c r="G2" t="s">
        <v>55</v>
      </c>
      <c r="H2" t="s">
        <v>57</v>
      </c>
      <c r="I2" s="1">
        <v>43631</v>
      </c>
      <c r="J2">
        <v>3</v>
      </c>
      <c r="K2" t="s">
        <v>59</v>
      </c>
      <c r="L2" s="1">
        <v>43615</v>
      </c>
      <c r="M2" s="1">
        <v>43830</v>
      </c>
      <c r="N2">
        <v>2</v>
      </c>
      <c r="O2" t="s">
        <v>63</v>
      </c>
      <c r="P2" t="s">
        <v>225</v>
      </c>
      <c r="Q2">
        <v>2</v>
      </c>
      <c r="R2" t="s">
        <v>387</v>
      </c>
      <c r="S2" t="s">
        <v>949</v>
      </c>
      <c r="T2" t="s">
        <v>1483</v>
      </c>
      <c r="U2" t="s">
        <v>110</v>
      </c>
      <c r="V2" t="s">
        <v>2030</v>
      </c>
      <c r="W2">
        <v>401.82</v>
      </c>
      <c r="X2">
        <v>104.94</v>
      </c>
      <c r="Y2">
        <v>2</v>
      </c>
      <c r="Z2" t="s">
        <v>2080</v>
      </c>
      <c r="AA2" t="s">
        <v>2324</v>
      </c>
    </row>
    <row r="3" spans="1:33" x14ac:dyDescent="0.25">
      <c r="A3">
        <v>2</v>
      </c>
      <c r="B3">
        <v>459</v>
      </c>
      <c r="C3" s="1">
        <v>43740</v>
      </c>
      <c r="D3">
        <v>3</v>
      </c>
      <c r="E3" t="s">
        <v>34</v>
      </c>
      <c r="F3" t="s">
        <v>45</v>
      </c>
      <c r="G3" t="s">
        <v>55</v>
      </c>
      <c r="H3" t="s">
        <v>58</v>
      </c>
      <c r="I3" s="1">
        <v>43645</v>
      </c>
      <c r="J3">
        <v>2</v>
      </c>
      <c r="K3" t="s">
        <v>60</v>
      </c>
      <c r="L3" s="1">
        <v>43615</v>
      </c>
      <c r="M3" s="1">
        <v>43830</v>
      </c>
      <c r="N3">
        <v>2</v>
      </c>
      <c r="O3" t="s">
        <v>64</v>
      </c>
      <c r="P3" t="s">
        <v>226</v>
      </c>
      <c r="Q3">
        <v>2</v>
      </c>
      <c r="R3" t="s">
        <v>388</v>
      </c>
      <c r="S3" t="s">
        <v>950</v>
      </c>
      <c r="T3" t="s">
        <v>1484</v>
      </c>
      <c r="U3" t="s">
        <v>85</v>
      </c>
      <c r="V3" t="s">
        <v>2030</v>
      </c>
      <c r="W3">
        <v>183.97</v>
      </c>
      <c r="X3">
        <v>49.97</v>
      </c>
      <c r="Y3">
        <v>2</v>
      </c>
      <c r="Z3" t="s">
        <v>2081</v>
      </c>
      <c r="AA3" t="s">
        <v>2325</v>
      </c>
      <c r="AB3">
        <v>1</v>
      </c>
      <c r="AC3" t="s">
        <v>2633</v>
      </c>
      <c r="AD3">
        <v>228</v>
      </c>
      <c r="AE3" t="s">
        <v>2635</v>
      </c>
      <c r="AF3" s="1">
        <v>43740</v>
      </c>
      <c r="AG3" s="1">
        <v>43799</v>
      </c>
    </row>
    <row r="4" spans="1:33" x14ac:dyDescent="0.25">
      <c r="A4">
        <v>3</v>
      </c>
      <c r="B4">
        <v>489</v>
      </c>
      <c r="C4" s="1">
        <v>43740</v>
      </c>
      <c r="D4">
        <v>7</v>
      </c>
      <c r="E4" t="s">
        <v>35</v>
      </c>
      <c r="F4" t="s">
        <v>46</v>
      </c>
      <c r="G4" t="s">
        <v>56</v>
      </c>
      <c r="H4" t="s">
        <v>57</v>
      </c>
      <c r="I4" s="1">
        <v>43614</v>
      </c>
      <c r="J4">
        <v>1</v>
      </c>
      <c r="N4">
        <v>1</v>
      </c>
      <c r="O4" t="s">
        <v>65</v>
      </c>
      <c r="P4" t="s">
        <v>227</v>
      </c>
      <c r="Q4">
        <v>1</v>
      </c>
      <c r="R4" t="s">
        <v>389</v>
      </c>
      <c r="S4" t="s">
        <v>951</v>
      </c>
      <c r="T4" t="s">
        <v>1485</v>
      </c>
      <c r="U4" t="s">
        <v>69</v>
      </c>
      <c r="V4" t="s">
        <v>1517</v>
      </c>
      <c r="W4">
        <v>21.95</v>
      </c>
      <c r="X4">
        <v>19.989999999999998</v>
      </c>
      <c r="Y4">
        <v>1</v>
      </c>
      <c r="Z4" t="s">
        <v>431</v>
      </c>
      <c r="AA4" t="s">
        <v>2326</v>
      </c>
      <c r="AB4">
        <v>1</v>
      </c>
      <c r="AC4" t="s">
        <v>2634</v>
      </c>
      <c r="AD4">
        <v>234</v>
      </c>
      <c r="AE4" t="s">
        <v>2635</v>
      </c>
      <c r="AF4" s="1">
        <v>43740</v>
      </c>
      <c r="AG4" s="1">
        <v>43799</v>
      </c>
    </row>
    <row r="5" spans="1:33" x14ac:dyDescent="0.25">
      <c r="A5">
        <v>4</v>
      </c>
      <c r="B5">
        <v>127</v>
      </c>
      <c r="C5" s="1">
        <v>43741</v>
      </c>
      <c r="D5">
        <v>5</v>
      </c>
      <c r="E5" t="s">
        <v>36</v>
      </c>
      <c r="F5" t="s">
        <v>47</v>
      </c>
      <c r="G5" t="s">
        <v>55</v>
      </c>
      <c r="H5" t="s">
        <v>58</v>
      </c>
      <c r="I5" s="1">
        <v>43587</v>
      </c>
      <c r="J5">
        <v>2</v>
      </c>
      <c r="N5">
        <v>2</v>
      </c>
      <c r="O5" t="s">
        <v>66</v>
      </c>
      <c r="P5" t="s">
        <v>228</v>
      </c>
      <c r="Q5">
        <v>2</v>
      </c>
      <c r="R5" t="s">
        <v>390</v>
      </c>
      <c r="S5" t="s">
        <v>952</v>
      </c>
      <c r="T5" t="s">
        <v>1486</v>
      </c>
      <c r="U5" t="s">
        <v>109</v>
      </c>
      <c r="V5" t="s">
        <v>2030</v>
      </c>
      <c r="W5">
        <v>298.33999999999997</v>
      </c>
      <c r="X5">
        <v>74.959999999999994</v>
      </c>
      <c r="Y5">
        <v>2</v>
      </c>
      <c r="Z5" t="s">
        <v>2082</v>
      </c>
      <c r="AA5" t="s">
        <v>2327</v>
      </c>
      <c r="AB5">
        <v>1</v>
      </c>
      <c r="AC5" t="s">
        <v>2634</v>
      </c>
      <c r="AD5">
        <v>47</v>
      </c>
      <c r="AE5" t="s">
        <v>2635</v>
      </c>
      <c r="AF5" s="1">
        <v>43740</v>
      </c>
      <c r="AG5" s="1">
        <v>43799</v>
      </c>
    </row>
    <row r="6" spans="1:33" x14ac:dyDescent="0.25">
      <c r="A6">
        <v>5</v>
      </c>
      <c r="B6">
        <v>174</v>
      </c>
      <c r="C6" s="1">
        <v>43741</v>
      </c>
      <c r="D6">
        <v>11</v>
      </c>
      <c r="E6" t="s">
        <v>37</v>
      </c>
      <c r="F6" t="s">
        <v>48</v>
      </c>
      <c r="G6" t="s">
        <v>56</v>
      </c>
      <c r="H6" t="s">
        <v>57</v>
      </c>
      <c r="I6" s="1">
        <v>43732</v>
      </c>
      <c r="J6">
        <v>3</v>
      </c>
      <c r="K6" t="s">
        <v>59</v>
      </c>
      <c r="L6" s="1">
        <v>43615</v>
      </c>
      <c r="M6" s="1">
        <v>43830</v>
      </c>
      <c r="N6">
        <v>1</v>
      </c>
      <c r="O6" t="s">
        <v>67</v>
      </c>
      <c r="P6" t="s">
        <v>229</v>
      </c>
      <c r="Q6">
        <v>1</v>
      </c>
      <c r="R6" t="s">
        <v>391</v>
      </c>
      <c r="S6" t="s">
        <v>953</v>
      </c>
      <c r="T6" t="s">
        <v>1487</v>
      </c>
      <c r="U6" t="s">
        <v>67</v>
      </c>
      <c r="V6" t="s">
        <v>1548</v>
      </c>
      <c r="W6">
        <v>89.85</v>
      </c>
      <c r="X6">
        <v>44.97</v>
      </c>
      <c r="Y6">
        <v>1</v>
      </c>
      <c r="Z6" t="s">
        <v>90</v>
      </c>
      <c r="AA6" t="s">
        <v>2328</v>
      </c>
    </row>
    <row r="7" spans="1:33" x14ac:dyDescent="0.25">
      <c r="A7">
        <v>6</v>
      </c>
      <c r="B7">
        <v>237</v>
      </c>
      <c r="C7" s="1">
        <v>43742</v>
      </c>
      <c r="D7">
        <v>5</v>
      </c>
      <c r="E7" t="s">
        <v>36</v>
      </c>
      <c r="F7" t="s">
        <v>47</v>
      </c>
      <c r="G7" t="s">
        <v>55</v>
      </c>
      <c r="H7" t="s">
        <v>58</v>
      </c>
      <c r="I7" s="1">
        <v>43564</v>
      </c>
      <c r="J7">
        <v>3</v>
      </c>
      <c r="N7">
        <v>2</v>
      </c>
      <c r="O7" t="s">
        <v>68</v>
      </c>
      <c r="P7" t="s">
        <v>230</v>
      </c>
      <c r="Q7">
        <v>2</v>
      </c>
      <c r="R7" t="s">
        <v>392</v>
      </c>
      <c r="S7" t="s">
        <v>954</v>
      </c>
      <c r="T7" t="s">
        <v>1488</v>
      </c>
      <c r="U7" t="s">
        <v>85</v>
      </c>
      <c r="V7" t="s">
        <v>2031</v>
      </c>
      <c r="W7">
        <v>349.47</v>
      </c>
      <c r="X7">
        <v>64.97</v>
      </c>
      <c r="Y7">
        <v>2</v>
      </c>
      <c r="Z7" t="s">
        <v>2083</v>
      </c>
      <c r="AA7" t="s">
        <v>2329</v>
      </c>
      <c r="AB7">
        <v>1</v>
      </c>
      <c r="AC7" t="s">
        <v>2634</v>
      </c>
      <c r="AD7">
        <v>95</v>
      </c>
      <c r="AE7" t="s">
        <v>2635</v>
      </c>
      <c r="AF7" s="1">
        <v>43740</v>
      </c>
      <c r="AG7" s="1">
        <v>43799</v>
      </c>
    </row>
    <row r="8" spans="1:33" x14ac:dyDescent="0.25">
      <c r="A8">
        <v>7</v>
      </c>
      <c r="B8">
        <v>385</v>
      </c>
      <c r="C8" s="1">
        <v>43742</v>
      </c>
      <c r="D8">
        <v>6</v>
      </c>
      <c r="E8" t="s">
        <v>33</v>
      </c>
      <c r="F8" t="s">
        <v>44</v>
      </c>
      <c r="G8" t="s">
        <v>56</v>
      </c>
      <c r="H8" t="s">
        <v>57</v>
      </c>
      <c r="I8" s="1">
        <v>43553</v>
      </c>
      <c r="J8">
        <v>1</v>
      </c>
      <c r="N8">
        <v>1</v>
      </c>
      <c r="O8" t="s">
        <v>69</v>
      </c>
      <c r="P8" t="s">
        <v>231</v>
      </c>
      <c r="Q8">
        <v>1</v>
      </c>
      <c r="R8" t="s">
        <v>393</v>
      </c>
      <c r="S8" t="s">
        <v>955</v>
      </c>
      <c r="T8" t="s">
        <v>1489</v>
      </c>
      <c r="U8" t="s">
        <v>67</v>
      </c>
      <c r="V8" t="s">
        <v>1577</v>
      </c>
      <c r="W8">
        <v>86.85</v>
      </c>
      <c r="X8">
        <v>74.97</v>
      </c>
      <c r="Y8">
        <v>1</v>
      </c>
      <c r="Z8" t="s">
        <v>78</v>
      </c>
      <c r="AA8" t="s">
        <v>2330</v>
      </c>
      <c r="AB8">
        <v>1</v>
      </c>
      <c r="AC8" t="s">
        <v>2634</v>
      </c>
      <c r="AD8">
        <v>184</v>
      </c>
      <c r="AE8" t="s">
        <v>2635</v>
      </c>
      <c r="AF8" s="1">
        <v>43740</v>
      </c>
      <c r="AG8" s="1">
        <v>43799</v>
      </c>
    </row>
    <row r="9" spans="1:33" x14ac:dyDescent="0.25">
      <c r="A9">
        <v>8</v>
      </c>
      <c r="B9">
        <v>191</v>
      </c>
      <c r="C9" s="1">
        <v>43743</v>
      </c>
      <c r="D9">
        <v>11</v>
      </c>
      <c r="E9" t="s">
        <v>37</v>
      </c>
      <c r="F9" t="s">
        <v>48</v>
      </c>
      <c r="G9" t="s">
        <v>56</v>
      </c>
      <c r="H9" t="s">
        <v>58</v>
      </c>
      <c r="I9" s="1">
        <v>43712</v>
      </c>
      <c r="J9">
        <v>3</v>
      </c>
      <c r="K9" t="s">
        <v>59</v>
      </c>
      <c r="L9" s="1">
        <v>43615</v>
      </c>
      <c r="M9" s="1">
        <v>43830</v>
      </c>
      <c r="N9">
        <v>1</v>
      </c>
      <c r="O9" t="s">
        <v>70</v>
      </c>
      <c r="P9" t="s">
        <v>232</v>
      </c>
      <c r="Q9">
        <v>1</v>
      </c>
      <c r="R9" t="s">
        <v>394</v>
      </c>
      <c r="S9" t="s">
        <v>956</v>
      </c>
      <c r="T9" t="s">
        <v>1490</v>
      </c>
      <c r="U9" t="s">
        <v>69</v>
      </c>
      <c r="V9" t="s">
        <v>1517</v>
      </c>
      <c r="W9">
        <v>8.99</v>
      </c>
      <c r="X9">
        <v>19.989999999999998</v>
      </c>
      <c r="Y9">
        <v>1</v>
      </c>
      <c r="Z9" t="s">
        <v>432</v>
      </c>
      <c r="AA9" t="s">
        <v>2331</v>
      </c>
      <c r="AB9">
        <v>1</v>
      </c>
      <c r="AC9" t="s">
        <v>2633</v>
      </c>
      <c r="AD9">
        <v>73</v>
      </c>
      <c r="AE9" t="s">
        <v>2635</v>
      </c>
      <c r="AF9" s="1">
        <v>43740</v>
      </c>
      <c r="AG9" s="1">
        <v>43799</v>
      </c>
    </row>
    <row r="10" spans="1:33" x14ac:dyDescent="0.25">
      <c r="A10">
        <v>9</v>
      </c>
      <c r="B10">
        <v>8</v>
      </c>
      <c r="C10" s="1">
        <v>43744</v>
      </c>
      <c r="D10">
        <v>2</v>
      </c>
      <c r="E10" t="s">
        <v>38</v>
      </c>
      <c r="F10" t="s">
        <v>49</v>
      </c>
      <c r="G10" t="s">
        <v>55</v>
      </c>
      <c r="H10" t="s">
        <v>57</v>
      </c>
      <c r="I10" s="1">
        <v>43667</v>
      </c>
      <c r="J10">
        <v>2</v>
      </c>
      <c r="K10" t="s">
        <v>60</v>
      </c>
      <c r="L10" s="1">
        <v>43615</v>
      </c>
      <c r="M10" s="1">
        <v>43830</v>
      </c>
      <c r="N10">
        <v>1</v>
      </c>
      <c r="O10" t="s">
        <v>71</v>
      </c>
      <c r="P10" t="s">
        <v>233</v>
      </c>
      <c r="Q10">
        <v>2</v>
      </c>
      <c r="R10" t="s">
        <v>395</v>
      </c>
      <c r="S10" t="s">
        <v>957</v>
      </c>
      <c r="T10" t="s">
        <v>1491</v>
      </c>
      <c r="U10" t="s">
        <v>83</v>
      </c>
      <c r="V10" t="s">
        <v>2032</v>
      </c>
      <c r="W10">
        <v>275.95</v>
      </c>
      <c r="X10">
        <v>124.95</v>
      </c>
      <c r="Y10">
        <v>2</v>
      </c>
      <c r="Z10" t="s">
        <v>103</v>
      </c>
      <c r="AA10" t="s">
        <v>2332</v>
      </c>
      <c r="AB10">
        <v>1</v>
      </c>
      <c r="AC10" t="s">
        <v>2633</v>
      </c>
      <c r="AD10">
        <v>7</v>
      </c>
      <c r="AE10" t="s">
        <v>2635</v>
      </c>
      <c r="AF10" s="1">
        <v>43740</v>
      </c>
      <c r="AG10" s="1">
        <v>43799</v>
      </c>
    </row>
    <row r="11" spans="1:33" x14ac:dyDescent="0.25">
      <c r="A11">
        <v>10</v>
      </c>
      <c r="B11">
        <v>149</v>
      </c>
      <c r="C11" s="1">
        <v>43744</v>
      </c>
      <c r="D11">
        <v>7</v>
      </c>
      <c r="E11" t="s">
        <v>35</v>
      </c>
      <c r="F11" t="s">
        <v>46</v>
      </c>
      <c r="G11" t="s">
        <v>56</v>
      </c>
      <c r="H11" t="s">
        <v>58</v>
      </c>
      <c r="I11" s="1">
        <v>43673</v>
      </c>
      <c r="J11">
        <v>2</v>
      </c>
      <c r="K11" t="s">
        <v>60</v>
      </c>
      <c r="L11" s="1">
        <v>43615</v>
      </c>
      <c r="M11" s="1">
        <v>43830</v>
      </c>
      <c r="N11">
        <v>3</v>
      </c>
      <c r="O11" t="s">
        <v>72</v>
      </c>
      <c r="P11" t="s">
        <v>234</v>
      </c>
      <c r="Q11">
        <v>3</v>
      </c>
      <c r="R11" t="s">
        <v>396</v>
      </c>
      <c r="S11" t="s">
        <v>958</v>
      </c>
      <c r="T11" t="s">
        <v>1492</v>
      </c>
      <c r="U11" t="s">
        <v>1997</v>
      </c>
      <c r="V11" t="s">
        <v>2033</v>
      </c>
      <c r="W11">
        <v>261.95</v>
      </c>
      <c r="X11">
        <v>59.95</v>
      </c>
      <c r="Y11">
        <v>3</v>
      </c>
      <c r="Z11" t="s">
        <v>2084</v>
      </c>
      <c r="AA11" t="s">
        <v>2333</v>
      </c>
      <c r="AB11">
        <v>1</v>
      </c>
      <c r="AC11" t="s">
        <v>2633</v>
      </c>
      <c r="AD11">
        <v>55</v>
      </c>
      <c r="AE11" t="s">
        <v>2635</v>
      </c>
      <c r="AF11" s="1">
        <v>43740</v>
      </c>
      <c r="AG11" s="1">
        <v>43799</v>
      </c>
    </row>
    <row r="12" spans="1:33" x14ac:dyDescent="0.25">
      <c r="A12">
        <v>11</v>
      </c>
      <c r="B12">
        <v>237</v>
      </c>
      <c r="C12" s="1">
        <v>43744</v>
      </c>
      <c r="D12">
        <v>5</v>
      </c>
      <c r="E12" t="s">
        <v>36</v>
      </c>
      <c r="F12" t="s">
        <v>47</v>
      </c>
      <c r="G12" t="s">
        <v>55</v>
      </c>
      <c r="H12" t="s">
        <v>58</v>
      </c>
      <c r="I12" s="1">
        <v>43564</v>
      </c>
      <c r="J12">
        <v>3</v>
      </c>
      <c r="N12">
        <v>2</v>
      </c>
      <c r="O12" t="s">
        <v>73</v>
      </c>
      <c r="P12" t="s">
        <v>235</v>
      </c>
      <c r="Q12">
        <v>3</v>
      </c>
      <c r="R12" t="s">
        <v>397</v>
      </c>
      <c r="S12" t="s">
        <v>959</v>
      </c>
      <c r="T12" t="s">
        <v>1493</v>
      </c>
      <c r="U12" t="s">
        <v>1998</v>
      </c>
      <c r="V12" t="s">
        <v>2034</v>
      </c>
      <c r="W12">
        <v>184.97</v>
      </c>
      <c r="X12">
        <v>84.95</v>
      </c>
      <c r="Y12">
        <v>3</v>
      </c>
      <c r="Z12" t="s">
        <v>2085</v>
      </c>
      <c r="AA12" t="s">
        <v>2334</v>
      </c>
    </row>
    <row r="13" spans="1:33" x14ac:dyDescent="0.25">
      <c r="A13">
        <v>12</v>
      </c>
      <c r="B13">
        <v>55</v>
      </c>
      <c r="C13" s="1">
        <v>43745</v>
      </c>
      <c r="D13">
        <v>1</v>
      </c>
      <c r="E13" t="s">
        <v>39</v>
      </c>
      <c r="F13" t="s">
        <v>50</v>
      </c>
      <c r="G13" t="s">
        <v>55</v>
      </c>
      <c r="H13" t="s">
        <v>58</v>
      </c>
      <c r="I13" s="1">
        <v>43665</v>
      </c>
      <c r="J13">
        <v>3</v>
      </c>
      <c r="K13" t="s">
        <v>59</v>
      </c>
      <c r="L13" s="1">
        <v>43615</v>
      </c>
      <c r="M13" s="1">
        <v>43830</v>
      </c>
      <c r="N13">
        <v>2</v>
      </c>
      <c r="O13" t="s">
        <v>74</v>
      </c>
      <c r="P13" t="s">
        <v>236</v>
      </c>
      <c r="Q13">
        <v>2</v>
      </c>
      <c r="R13" t="s">
        <v>398</v>
      </c>
      <c r="S13" t="s">
        <v>960</v>
      </c>
      <c r="T13" t="s">
        <v>1494</v>
      </c>
      <c r="U13" t="s">
        <v>109</v>
      </c>
      <c r="V13" t="s">
        <v>2035</v>
      </c>
      <c r="W13">
        <v>723.99</v>
      </c>
      <c r="X13">
        <v>49.96</v>
      </c>
      <c r="Y13">
        <v>2</v>
      </c>
      <c r="Z13" t="s">
        <v>2086</v>
      </c>
      <c r="AA13" t="s">
        <v>2335</v>
      </c>
      <c r="AB13">
        <v>1</v>
      </c>
      <c r="AC13" t="s">
        <v>2634</v>
      </c>
      <c r="AD13">
        <v>26</v>
      </c>
      <c r="AE13" t="s">
        <v>2635</v>
      </c>
      <c r="AF13" s="1">
        <v>43740</v>
      </c>
      <c r="AG13" s="1">
        <v>43799</v>
      </c>
    </row>
    <row r="14" spans="1:33" x14ac:dyDescent="0.25">
      <c r="A14">
        <v>13</v>
      </c>
      <c r="B14">
        <v>122</v>
      </c>
      <c r="C14" s="1">
        <v>43746</v>
      </c>
      <c r="D14">
        <v>3</v>
      </c>
      <c r="E14" t="s">
        <v>34</v>
      </c>
      <c r="F14" t="s">
        <v>45</v>
      </c>
      <c r="G14" t="s">
        <v>55</v>
      </c>
      <c r="H14" t="s">
        <v>57</v>
      </c>
      <c r="I14" s="1">
        <v>43708</v>
      </c>
      <c r="J14">
        <v>1</v>
      </c>
      <c r="K14" t="s">
        <v>61</v>
      </c>
      <c r="L14" s="1">
        <v>43615</v>
      </c>
      <c r="M14" s="1">
        <v>43830</v>
      </c>
      <c r="N14">
        <v>2</v>
      </c>
      <c r="O14" t="s">
        <v>75</v>
      </c>
      <c r="P14" t="s">
        <v>237</v>
      </c>
      <c r="Q14">
        <v>2</v>
      </c>
      <c r="R14" t="s">
        <v>399</v>
      </c>
      <c r="S14" t="s">
        <v>961</v>
      </c>
      <c r="T14" t="s">
        <v>1495</v>
      </c>
      <c r="U14" t="s">
        <v>88</v>
      </c>
      <c r="V14" t="s">
        <v>1869</v>
      </c>
      <c r="W14">
        <v>149.96</v>
      </c>
      <c r="X14">
        <v>59.96</v>
      </c>
      <c r="Y14">
        <v>2</v>
      </c>
      <c r="Z14" t="s">
        <v>151</v>
      </c>
      <c r="AA14" t="s">
        <v>2336</v>
      </c>
      <c r="AB14">
        <v>1</v>
      </c>
      <c r="AC14" t="s">
        <v>2633</v>
      </c>
      <c r="AD14">
        <v>45</v>
      </c>
      <c r="AE14" t="s">
        <v>2635</v>
      </c>
      <c r="AF14" s="1">
        <v>43740</v>
      </c>
      <c r="AG14" s="1">
        <v>43799</v>
      </c>
    </row>
    <row r="15" spans="1:33" x14ac:dyDescent="0.25">
      <c r="A15">
        <v>14</v>
      </c>
      <c r="B15">
        <v>18</v>
      </c>
      <c r="C15" s="1">
        <v>43747</v>
      </c>
      <c r="D15">
        <v>4</v>
      </c>
      <c r="E15" t="s">
        <v>40</v>
      </c>
      <c r="F15" t="s">
        <v>51</v>
      </c>
      <c r="G15" t="s">
        <v>56</v>
      </c>
      <c r="H15" t="s">
        <v>57</v>
      </c>
      <c r="I15" s="1">
        <v>43660</v>
      </c>
      <c r="J15">
        <v>3</v>
      </c>
      <c r="K15" t="s">
        <v>59</v>
      </c>
      <c r="L15" s="1">
        <v>43615</v>
      </c>
      <c r="M15" s="1">
        <v>43830</v>
      </c>
      <c r="N15">
        <v>2</v>
      </c>
      <c r="O15" t="s">
        <v>76</v>
      </c>
      <c r="P15" t="s">
        <v>238</v>
      </c>
      <c r="Q15">
        <v>2</v>
      </c>
      <c r="R15" t="s">
        <v>400</v>
      </c>
      <c r="S15" t="s">
        <v>962</v>
      </c>
      <c r="T15" t="s">
        <v>1496</v>
      </c>
      <c r="U15" t="s">
        <v>75</v>
      </c>
      <c r="V15" t="s">
        <v>2036</v>
      </c>
      <c r="W15">
        <v>58.87</v>
      </c>
      <c r="X15">
        <v>94.95</v>
      </c>
      <c r="Y15">
        <v>2</v>
      </c>
      <c r="Z15" t="s">
        <v>2087</v>
      </c>
      <c r="AA15" t="s">
        <v>2337</v>
      </c>
    </row>
    <row r="16" spans="1:33" x14ac:dyDescent="0.25">
      <c r="A16">
        <v>15</v>
      </c>
      <c r="B16">
        <v>452</v>
      </c>
      <c r="C16" s="1">
        <v>43747</v>
      </c>
      <c r="D16">
        <v>9</v>
      </c>
      <c r="E16" t="s">
        <v>41</v>
      </c>
      <c r="F16" t="s">
        <v>52</v>
      </c>
      <c r="G16" t="s">
        <v>55</v>
      </c>
      <c r="H16" t="s">
        <v>58</v>
      </c>
      <c r="I16" s="1">
        <v>43598</v>
      </c>
      <c r="J16">
        <v>3</v>
      </c>
      <c r="N16">
        <v>2</v>
      </c>
      <c r="O16" t="s">
        <v>77</v>
      </c>
      <c r="P16" t="s">
        <v>239</v>
      </c>
      <c r="Q16">
        <v>2</v>
      </c>
      <c r="R16" t="s">
        <v>401</v>
      </c>
      <c r="S16" t="s">
        <v>963</v>
      </c>
      <c r="T16" t="s">
        <v>1497</v>
      </c>
      <c r="U16" t="s">
        <v>180</v>
      </c>
      <c r="V16" t="s">
        <v>2030</v>
      </c>
      <c r="W16">
        <v>56.87</v>
      </c>
      <c r="X16">
        <v>54.97</v>
      </c>
      <c r="Y16">
        <v>2</v>
      </c>
      <c r="Z16" t="s">
        <v>2088</v>
      </c>
      <c r="AA16" t="s">
        <v>2338</v>
      </c>
      <c r="AB16">
        <v>1</v>
      </c>
      <c r="AC16" t="s">
        <v>2634</v>
      </c>
      <c r="AD16">
        <v>226</v>
      </c>
      <c r="AE16" t="s">
        <v>2635</v>
      </c>
      <c r="AF16" s="1">
        <v>43740</v>
      </c>
      <c r="AG16" s="1">
        <v>43799</v>
      </c>
    </row>
    <row r="17" spans="1:33" x14ac:dyDescent="0.25">
      <c r="A17">
        <v>16</v>
      </c>
      <c r="B17">
        <v>9</v>
      </c>
      <c r="C17" s="1">
        <v>43748</v>
      </c>
      <c r="D17">
        <v>7</v>
      </c>
      <c r="E17" t="s">
        <v>35</v>
      </c>
      <c r="F17" t="s">
        <v>46</v>
      </c>
      <c r="G17" t="s">
        <v>55</v>
      </c>
      <c r="H17" t="s">
        <v>57</v>
      </c>
      <c r="I17" s="1">
        <v>43581</v>
      </c>
      <c r="J17">
        <v>2</v>
      </c>
      <c r="N17">
        <v>1</v>
      </c>
      <c r="O17" t="s">
        <v>78</v>
      </c>
      <c r="P17" t="s">
        <v>240</v>
      </c>
      <c r="Q17">
        <v>1</v>
      </c>
      <c r="R17" t="s">
        <v>402</v>
      </c>
      <c r="S17" t="s">
        <v>964</v>
      </c>
      <c r="T17" t="s">
        <v>1498</v>
      </c>
      <c r="U17" t="s">
        <v>80</v>
      </c>
      <c r="V17" t="s">
        <v>1548</v>
      </c>
      <c r="W17">
        <v>157.97999999999999</v>
      </c>
      <c r="X17">
        <v>29.98</v>
      </c>
      <c r="Y17">
        <v>1</v>
      </c>
      <c r="Z17" t="s">
        <v>469</v>
      </c>
      <c r="AA17" t="s">
        <v>2339</v>
      </c>
      <c r="AB17">
        <v>1</v>
      </c>
      <c r="AC17" t="s">
        <v>2634</v>
      </c>
      <c r="AD17">
        <v>8</v>
      </c>
      <c r="AE17" t="s">
        <v>2635</v>
      </c>
      <c r="AF17" s="1">
        <v>43740</v>
      </c>
      <c r="AG17" s="1">
        <v>43799</v>
      </c>
    </row>
    <row r="18" spans="1:33" x14ac:dyDescent="0.25">
      <c r="A18">
        <v>17</v>
      </c>
      <c r="B18">
        <v>100</v>
      </c>
      <c r="C18" s="1">
        <v>43748</v>
      </c>
      <c r="D18">
        <v>4</v>
      </c>
      <c r="E18" t="s">
        <v>40</v>
      </c>
      <c r="F18" t="s">
        <v>51</v>
      </c>
      <c r="G18" t="s">
        <v>55</v>
      </c>
      <c r="H18" t="s">
        <v>57</v>
      </c>
      <c r="I18" s="1">
        <v>43692</v>
      </c>
      <c r="J18">
        <v>3</v>
      </c>
      <c r="K18" t="s">
        <v>59</v>
      </c>
      <c r="L18" s="1">
        <v>43615</v>
      </c>
      <c r="M18" s="1">
        <v>43830</v>
      </c>
      <c r="N18">
        <v>1</v>
      </c>
      <c r="O18" t="s">
        <v>79</v>
      </c>
      <c r="P18" t="s">
        <v>241</v>
      </c>
      <c r="Q18">
        <v>1</v>
      </c>
      <c r="R18" t="s">
        <v>403</v>
      </c>
      <c r="S18" t="s">
        <v>965</v>
      </c>
      <c r="T18" t="s">
        <v>422</v>
      </c>
      <c r="U18" t="s">
        <v>67</v>
      </c>
      <c r="V18" t="s">
        <v>1548</v>
      </c>
      <c r="W18">
        <v>360</v>
      </c>
      <c r="X18">
        <v>44.97</v>
      </c>
      <c r="Y18">
        <v>1</v>
      </c>
      <c r="Z18" t="s">
        <v>455</v>
      </c>
      <c r="AA18" t="s">
        <v>2340</v>
      </c>
      <c r="AB18">
        <v>1</v>
      </c>
      <c r="AC18" t="s">
        <v>2633</v>
      </c>
      <c r="AD18">
        <v>35</v>
      </c>
      <c r="AE18" t="s">
        <v>2635</v>
      </c>
      <c r="AF18" s="1">
        <v>43740</v>
      </c>
      <c r="AG18" s="1">
        <v>43799</v>
      </c>
    </row>
    <row r="19" spans="1:33" x14ac:dyDescent="0.25">
      <c r="A19">
        <v>18</v>
      </c>
      <c r="B19">
        <v>121</v>
      </c>
      <c r="C19" s="1">
        <v>43748</v>
      </c>
      <c r="D19">
        <v>3</v>
      </c>
      <c r="E19" t="s">
        <v>34</v>
      </c>
      <c r="F19" t="s">
        <v>45</v>
      </c>
      <c r="G19" t="s">
        <v>56</v>
      </c>
      <c r="H19" t="s">
        <v>58</v>
      </c>
      <c r="I19" s="1">
        <v>43690</v>
      </c>
      <c r="J19">
        <v>2</v>
      </c>
      <c r="K19" t="s">
        <v>60</v>
      </c>
      <c r="L19" s="1">
        <v>43615</v>
      </c>
      <c r="M19" s="1">
        <v>43830</v>
      </c>
      <c r="N19">
        <v>1</v>
      </c>
      <c r="O19" t="s">
        <v>80</v>
      </c>
      <c r="P19" t="s">
        <v>242</v>
      </c>
      <c r="Q19">
        <v>1</v>
      </c>
      <c r="R19" t="s">
        <v>404</v>
      </c>
      <c r="S19" t="s">
        <v>966</v>
      </c>
      <c r="T19" t="s">
        <v>1499</v>
      </c>
      <c r="U19" t="s">
        <v>67</v>
      </c>
      <c r="V19" t="s">
        <v>1548</v>
      </c>
      <c r="W19">
        <v>63.57</v>
      </c>
      <c r="X19">
        <v>44.97</v>
      </c>
      <c r="Y19">
        <v>1</v>
      </c>
      <c r="Z19" t="s">
        <v>70</v>
      </c>
      <c r="AA19" t="s">
        <v>2341</v>
      </c>
      <c r="AB19">
        <v>1</v>
      </c>
      <c r="AC19" t="s">
        <v>2633</v>
      </c>
      <c r="AD19">
        <v>44</v>
      </c>
      <c r="AE19" t="s">
        <v>2635</v>
      </c>
      <c r="AF19" s="1">
        <v>43740</v>
      </c>
      <c r="AG19" s="1">
        <v>43799</v>
      </c>
    </row>
    <row r="20" spans="1:33" x14ac:dyDescent="0.25">
      <c r="A20">
        <v>19</v>
      </c>
      <c r="B20">
        <v>181</v>
      </c>
      <c r="C20" s="1">
        <v>43748</v>
      </c>
      <c r="D20">
        <v>2</v>
      </c>
      <c r="E20" t="s">
        <v>38</v>
      </c>
      <c r="F20" t="s">
        <v>49</v>
      </c>
      <c r="G20" t="s">
        <v>56</v>
      </c>
      <c r="H20" t="s">
        <v>57</v>
      </c>
      <c r="I20" s="1">
        <v>43629</v>
      </c>
      <c r="J20">
        <v>3</v>
      </c>
      <c r="K20" t="s">
        <v>59</v>
      </c>
      <c r="L20" s="1">
        <v>43615</v>
      </c>
      <c r="M20" s="1">
        <v>43830</v>
      </c>
      <c r="N20">
        <v>2</v>
      </c>
      <c r="O20" t="s">
        <v>81</v>
      </c>
      <c r="P20" t="s">
        <v>243</v>
      </c>
      <c r="Q20">
        <v>2</v>
      </c>
      <c r="R20" t="s">
        <v>405</v>
      </c>
      <c r="S20" t="s">
        <v>967</v>
      </c>
      <c r="T20" t="s">
        <v>1500</v>
      </c>
      <c r="U20" t="s">
        <v>71</v>
      </c>
      <c r="V20" t="s">
        <v>1869</v>
      </c>
      <c r="W20">
        <v>354.94</v>
      </c>
      <c r="X20">
        <v>29.98</v>
      </c>
      <c r="Y20">
        <v>2</v>
      </c>
      <c r="Z20" t="s">
        <v>2089</v>
      </c>
      <c r="AA20" t="s">
        <v>2342</v>
      </c>
      <c r="AB20">
        <v>1</v>
      </c>
      <c r="AC20" t="s">
        <v>2633</v>
      </c>
      <c r="AD20">
        <v>70</v>
      </c>
      <c r="AE20" t="s">
        <v>2635</v>
      </c>
      <c r="AF20" s="1">
        <v>43740</v>
      </c>
      <c r="AG20" s="1">
        <v>43799</v>
      </c>
    </row>
    <row r="21" spans="1:33" x14ac:dyDescent="0.25">
      <c r="A21">
        <v>20</v>
      </c>
      <c r="B21">
        <v>183</v>
      </c>
      <c r="C21" s="1">
        <v>43748</v>
      </c>
      <c r="D21">
        <v>1</v>
      </c>
      <c r="E21" t="s">
        <v>39</v>
      </c>
      <c r="F21" t="s">
        <v>50</v>
      </c>
      <c r="G21" t="s">
        <v>56</v>
      </c>
      <c r="H21" t="s">
        <v>58</v>
      </c>
      <c r="I21" s="1">
        <v>43597</v>
      </c>
      <c r="J21">
        <v>3</v>
      </c>
      <c r="N21">
        <v>1</v>
      </c>
      <c r="O21" t="s">
        <v>79</v>
      </c>
      <c r="P21" t="s">
        <v>241</v>
      </c>
      <c r="Q21">
        <v>1</v>
      </c>
      <c r="R21" t="s">
        <v>406</v>
      </c>
      <c r="S21" t="s">
        <v>968</v>
      </c>
      <c r="T21" t="s">
        <v>1501</v>
      </c>
      <c r="U21" t="s">
        <v>80</v>
      </c>
      <c r="V21" t="s">
        <v>1562</v>
      </c>
      <c r="W21">
        <v>173.9</v>
      </c>
      <c r="X21">
        <v>19.98</v>
      </c>
      <c r="Y21">
        <v>1</v>
      </c>
      <c r="Z21" t="s">
        <v>65</v>
      </c>
      <c r="AA21" t="s">
        <v>2343</v>
      </c>
      <c r="AB21">
        <v>1</v>
      </c>
      <c r="AC21" t="s">
        <v>2634</v>
      </c>
      <c r="AD21">
        <v>71</v>
      </c>
      <c r="AE21" t="s">
        <v>2635</v>
      </c>
      <c r="AF21" s="1">
        <v>43740</v>
      </c>
      <c r="AG21" s="1">
        <v>43799</v>
      </c>
    </row>
    <row r="22" spans="1:33" x14ac:dyDescent="0.25">
      <c r="A22">
        <v>21</v>
      </c>
      <c r="B22">
        <v>201</v>
      </c>
      <c r="C22" s="1">
        <v>43748</v>
      </c>
      <c r="D22">
        <v>7</v>
      </c>
      <c r="E22" t="s">
        <v>35</v>
      </c>
      <c r="F22" t="s">
        <v>46</v>
      </c>
      <c r="G22" t="s">
        <v>55</v>
      </c>
      <c r="H22" t="s">
        <v>58</v>
      </c>
      <c r="I22" s="1">
        <v>43728</v>
      </c>
      <c r="J22">
        <v>1</v>
      </c>
      <c r="K22" t="s">
        <v>61</v>
      </c>
      <c r="L22" s="1">
        <v>43615</v>
      </c>
      <c r="M22" s="1">
        <v>43830</v>
      </c>
      <c r="N22">
        <v>1</v>
      </c>
      <c r="O22" t="s">
        <v>82</v>
      </c>
      <c r="P22" t="s">
        <v>244</v>
      </c>
      <c r="Q22">
        <v>1</v>
      </c>
      <c r="R22" t="s">
        <v>407</v>
      </c>
      <c r="S22" t="s">
        <v>969</v>
      </c>
      <c r="T22" t="s">
        <v>1502</v>
      </c>
      <c r="U22" t="s">
        <v>110</v>
      </c>
      <c r="V22" t="s">
        <v>2032</v>
      </c>
      <c r="W22">
        <v>179.94</v>
      </c>
      <c r="X22">
        <v>149.94</v>
      </c>
      <c r="Y22">
        <v>1</v>
      </c>
      <c r="Z22" t="s">
        <v>2090</v>
      </c>
      <c r="AA22" t="s">
        <v>2344</v>
      </c>
      <c r="AB22">
        <v>1</v>
      </c>
      <c r="AC22" t="s">
        <v>2634</v>
      </c>
      <c r="AD22">
        <v>76</v>
      </c>
      <c r="AE22" t="s">
        <v>2635</v>
      </c>
      <c r="AF22" s="1">
        <v>43740</v>
      </c>
      <c r="AG22" s="1">
        <v>43799</v>
      </c>
    </row>
    <row r="23" spans="1:33" x14ac:dyDescent="0.25">
      <c r="A23">
        <v>22</v>
      </c>
      <c r="B23">
        <v>141</v>
      </c>
      <c r="C23" s="1">
        <v>43749</v>
      </c>
      <c r="D23">
        <v>4</v>
      </c>
      <c r="E23" t="s">
        <v>40</v>
      </c>
      <c r="F23" t="s">
        <v>51</v>
      </c>
      <c r="G23" t="s">
        <v>56</v>
      </c>
      <c r="H23" t="s">
        <v>58</v>
      </c>
      <c r="I23" s="1">
        <v>43634</v>
      </c>
      <c r="J23">
        <v>3</v>
      </c>
      <c r="K23" t="s">
        <v>59</v>
      </c>
      <c r="L23" s="1">
        <v>43615</v>
      </c>
      <c r="M23" s="1">
        <v>43830</v>
      </c>
      <c r="N23">
        <v>1</v>
      </c>
      <c r="O23" t="s">
        <v>78</v>
      </c>
      <c r="P23" t="s">
        <v>240</v>
      </c>
      <c r="Q23">
        <v>1</v>
      </c>
      <c r="R23" t="s">
        <v>408</v>
      </c>
      <c r="S23" t="s">
        <v>970</v>
      </c>
      <c r="T23" t="s">
        <v>1503</v>
      </c>
      <c r="U23" t="s">
        <v>80</v>
      </c>
      <c r="V23" t="s">
        <v>1548</v>
      </c>
      <c r="W23">
        <v>59.88</v>
      </c>
      <c r="X23">
        <v>29.98</v>
      </c>
      <c r="Y23">
        <v>1</v>
      </c>
      <c r="Z23" t="s">
        <v>393</v>
      </c>
      <c r="AA23" t="s">
        <v>2345</v>
      </c>
      <c r="AB23">
        <v>1</v>
      </c>
      <c r="AC23" t="s">
        <v>2634</v>
      </c>
      <c r="AD23">
        <v>50</v>
      </c>
      <c r="AE23" t="s">
        <v>2635</v>
      </c>
      <c r="AF23" s="1">
        <v>43740</v>
      </c>
      <c r="AG23" s="1">
        <v>43799</v>
      </c>
    </row>
    <row r="24" spans="1:33" x14ac:dyDescent="0.25">
      <c r="A24">
        <v>23</v>
      </c>
      <c r="B24">
        <v>375</v>
      </c>
      <c r="C24" s="1">
        <v>43749</v>
      </c>
      <c r="D24">
        <v>9</v>
      </c>
      <c r="E24" t="s">
        <v>41</v>
      </c>
      <c r="F24" t="s">
        <v>52</v>
      </c>
      <c r="G24" t="s">
        <v>56</v>
      </c>
      <c r="H24" t="s">
        <v>57</v>
      </c>
      <c r="I24" s="1">
        <v>43488</v>
      </c>
      <c r="J24">
        <v>3</v>
      </c>
      <c r="N24">
        <v>2</v>
      </c>
      <c r="O24" t="s">
        <v>83</v>
      </c>
      <c r="P24" t="s">
        <v>245</v>
      </c>
      <c r="Q24">
        <v>2</v>
      </c>
      <c r="R24" t="s">
        <v>409</v>
      </c>
      <c r="S24" t="s">
        <v>971</v>
      </c>
      <c r="T24" t="s">
        <v>1504</v>
      </c>
      <c r="U24" t="s">
        <v>71</v>
      </c>
      <c r="V24" t="s">
        <v>1869</v>
      </c>
      <c r="W24">
        <v>94.98</v>
      </c>
      <c r="X24">
        <v>29.98</v>
      </c>
      <c r="Y24">
        <v>1</v>
      </c>
      <c r="Z24" t="s">
        <v>105</v>
      </c>
      <c r="AA24" t="s">
        <v>2346</v>
      </c>
      <c r="AB24">
        <v>1</v>
      </c>
      <c r="AC24" t="s">
        <v>2634</v>
      </c>
      <c r="AD24">
        <v>176</v>
      </c>
      <c r="AE24" t="s">
        <v>2635</v>
      </c>
      <c r="AF24" s="1">
        <v>43740</v>
      </c>
      <c r="AG24" s="1">
        <v>43799</v>
      </c>
    </row>
    <row r="25" spans="1:33" x14ac:dyDescent="0.25">
      <c r="A25">
        <v>24</v>
      </c>
      <c r="B25">
        <v>472</v>
      </c>
      <c r="C25" s="1">
        <v>43749</v>
      </c>
      <c r="D25">
        <v>10</v>
      </c>
      <c r="E25" t="s">
        <v>42</v>
      </c>
      <c r="F25" t="s">
        <v>53</v>
      </c>
      <c r="G25" t="s">
        <v>56</v>
      </c>
      <c r="H25" t="s">
        <v>57</v>
      </c>
      <c r="I25" s="1">
        <v>43655</v>
      </c>
      <c r="J25">
        <v>2</v>
      </c>
      <c r="K25" t="s">
        <v>60</v>
      </c>
      <c r="L25" s="1">
        <v>43615</v>
      </c>
      <c r="M25" s="1">
        <v>43830</v>
      </c>
      <c r="N25">
        <v>1</v>
      </c>
      <c r="O25" t="s">
        <v>84</v>
      </c>
      <c r="P25" t="s">
        <v>246</v>
      </c>
      <c r="Q25">
        <v>1</v>
      </c>
      <c r="R25" t="s">
        <v>410</v>
      </c>
      <c r="S25" t="s">
        <v>972</v>
      </c>
      <c r="T25" t="s">
        <v>1505</v>
      </c>
      <c r="U25" t="s">
        <v>67</v>
      </c>
      <c r="V25" t="s">
        <v>1548</v>
      </c>
      <c r="W25">
        <v>869.85</v>
      </c>
      <c r="X25">
        <v>44.97</v>
      </c>
      <c r="Y25">
        <v>1</v>
      </c>
      <c r="Z25" t="s">
        <v>645</v>
      </c>
      <c r="AA25" t="s">
        <v>2347</v>
      </c>
      <c r="AB25">
        <v>1</v>
      </c>
      <c r="AC25" t="s">
        <v>2634</v>
      </c>
      <c r="AD25">
        <v>232</v>
      </c>
      <c r="AE25" t="s">
        <v>2635</v>
      </c>
      <c r="AF25" s="1">
        <v>43740</v>
      </c>
      <c r="AG25" s="1">
        <v>43799</v>
      </c>
    </row>
    <row r="26" spans="1:33" x14ac:dyDescent="0.25">
      <c r="A26">
        <v>25</v>
      </c>
      <c r="B26">
        <v>162</v>
      </c>
      <c r="C26" s="1">
        <v>43750</v>
      </c>
      <c r="D26">
        <v>11</v>
      </c>
      <c r="E26" t="s">
        <v>37</v>
      </c>
      <c r="F26" t="s">
        <v>48</v>
      </c>
      <c r="G26" t="s">
        <v>55</v>
      </c>
      <c r="H26" t="s">
        <v>58</v>
      </c>
      <c r="I26" s="1">
        <v>43672</v>
      </c>
      <c r="J26">
        <v>1</v>
      </c>
      <c r="K26" t="s">
        <v>61</v>
      </c>
      <c r="L26" s="1">
        <v>43615</v>
      </c>
      <c r="M26" s="1">
        <v>43830</v>
      </c>
      <c r="N26">
        <v>1</v>
      </c>
      <c r="O26" t="s">
        <v>70</v>
      </c>
      <c r="P26" t="s">
        <v>232</v>
      </c>
      <c r="Q26">
        <v>1</v>
      </c>
      <c r="R26" t="s">
        <v>411</v>
      </c>
      <c r="S26" t="s">
        <v>973</v>
      </c>
      <c r="T26" t="s">
        <v>1506</v>
      </c>
      <c r="U26" t="s">
        <v>67</v>
      </c>
      <c r="V26" t="s">
        <v>1517</v>
      </c>
      <c r="W26">
        <v>287.85000000000002</v>
      </c>
      <c r="X26">
        <v>59.97</v>
      </c>
      <c r="Y26">
        <v>1</v>
      </c>
      <c r="Z26" t="s">
        <v>673</v>
      </c>
      <c r="AA26" t="s">
        <v>2348</v>
      </c>
      <c r="AB26">
        <v>1</v>
      </c>
      <c r="AC26" t="s">
        <v>2633</v>
      </c>
      <c r="AD26">
        <v>61</v>
      </c>
      <c r="AE26" t="s">
        <v>2635</v>
      </c>
      <c r="AF26" s="1">
        <v>43740</v>
      </c>
      <c r="AG26" s="1">
        <v>43799</v>
      </c>
    </row>
    <row r="27" spans="1:33" x14ac:dyDescent="0.25">
      <c r="A27">
        <v>26</v>
      </c>
      <c r="B27">
        <v>178</v>
      </c>
      <c r="C27" s="1">
        <v>43751</v>
      </c>
      <c r="D27">
        <v>4</v>
      </c>
      <c r="E27" t="s">
        <v>40</v>
      </c>
      <c r="F27" t="s">
        <v>51</v>
      </c>
      <c r="G27" t="s">
        <v>55</v>
      </c>
      <c r="H27" t="s">
        <v>57</v>
      </c>
      <c r="I27" s="1">
        <v>43632</v>
      </c>
      <c r="J27">
        <v>2</v>
      </c>
      <c r="K27" t="s">
        <v>60</v>
      </c>
      <c r="L27" s="1">
        <v>43615</v>
      </c>
      <c r="M27" s="1">
        <v>43830</v>
      </c>
      <c r="N27">
        <v>1</v>
      </c>
      <c r="O27" t="s">
        <v>67</v>
      </c>
      <c r="P27" t="s">
        <v>229</v>
      </c>
      <c r="Q27">
        <v>1</v>
      </c>
      <c r="R27" t="s">
        <v>412</v>
      </c>
      <c r="S27" t="s">
        <v>974</v>
      </c>
      <c r="T27" t="s">
        <v>1507</v>
      </c>
      <c r="U27" t="s">
        <v>80</v>
      </c>
      <c r="V27" t="s">
        <v>1548</v>
      </c>
      <c r="W27">
        <v>57.78</v>
      </c>
      <c r="X27">
        <v>29.98</v>
      </c>
      <c r="Y27">
        <v>1</v>
      </c>
      <c r="Z27" t="s">
        <v>79</v>
      </c>
      <c r="AA27" t="s">
        <v>2349</v>
      </c>
      <c r="AB27">
        <v>1</v>
      </c>
      <c r="AC27" t="s">
        <v>2633</v>
      </c>
      <c r="AD27">
        <v>67</v>
      </c>
      <c r="AE27" t="s">
        <v>2635</v>
      </c>
      <c r="AF27" s="1">
        <v>43740</v>
      </c>
      <c r="AG27" s="1">
        <v>43799</v>
      </c>
    </row>
    <row r="28" spans="1:33" x14ac:dyDescent="0.25">
      <c r="A28">
        <v>27</v>
      </c>
      <c r="B28">
        <v>5</v>
      </c>
      <c r="C28" s="1">
        <v>43752</v>
      </c>
      <c r="D28">
        <v>7</v>
      </c>
      <c r="E28" t="s">
        <v>35</v>
      </c>
      <c r="F28" t="s">
        <v>46</v>
      </c>
      <c r="G28" t="s">
        <v>56</v>
      </c>
      <c r="H28" t="s">
        <v>57</v>
      </c>
      <c r="I28" s="1">
        <v>43724</v>
      </c>
      <c r="J28">
        <v>2</v>
      </c>
      <c r="K28" t="s">
        <v>60</v>
      </c>
      <c r="L28" s="1">
        <v>43615</v>
      </c>
      <c r="M28" s="1">
        <v>43830</v>
      </c>
      <c r="N28">
        <v>1</v>
      </c>
      <c r="O28" t="s">
        <v>84</v>
      </c>
      <c r="P28" t="s">
        <v>246</v>
      </c>
      <c r="Q28">
        <v>1</v>
      </c>
      <c r="R28" t="s">
        <v>413</v>
      </c>
      <c r="S28" t="s">
        <v>975</v>
      </c>
      <c r="T28" t="s">
        <v>1508</v>
      </c>
      <c r="U28" t="s">
        <v>69</v>
      </c>
      <c r="V28" t="s">
        <v>1548</v>
      </c>
      <c r="W28">
        <v>10.25</v>
      </c>
      <c r="X28">
        <v>14.99</v>
      </c>
      <c r="Y28">
        <v>1</v>
      </c>
      <c r="Z28" t="s">
        <v>86</v>
      </c>
      <c r="AA28" t="s">
        <v>2350</v>
      </c>
      <c r="AB28">
        <v>1</v>
      </c>
      <c r="AC28" t="s">
        <v>2634</v>
      </c>
      <c r="AD28">
        <v>5</v>
      </c>
      <c r="AE28" t="s">
        <v>2635</v>
      </c>
      <c r="AF28" s="1">
        <v>43740</v>
      </c>
      <c r="AG28" s="1">
        <v>43799</v>
      </c>
    </row>
    <row r="29" spans="1:33" x14ac:dyDescent="0.25">
      <c r="A29">
        <v>28</v>
      </c>
      <c r="B29">
        <v>79</v>
      </c>
      <c r="C29" s="1">
        <v>43752</v>
      </c>
      <c r="D29">
        <v>7</v>
      </c>
      <c r="E29" t="s">
        <v>35</v>
      </c>
      <c r="F29" t="s">
        <v>46</v>
      </c>
      <c r="G29" t="s">
        <v>56</v>
      </c>
      <c r="H29" t="s">
        <v>58</v>
      </c>
      <c r="I29" s="1">
        <v>43735</v>
      </c>
      <c r="J29">
        <v>3</v>
      </c>
      <c r="K29" t="s">
        <v>59</v>
      </c>
      <c r="L29" s="1">
        <v>43615</v>
      </c>
      <c r="M29" s="1">
        <v>43830</v>
      </c>
      <c r="N29">
        <v>1</v>
      </c>
      <c r="O29" t="s">
        <v>79</v>
      </c>
      <c r="P29" t="s">
        <v>241</v>
      </c>
      <c r="Q29">
        <v>1</v>
      </c>
      <c r="R29" t="s">
        <v>406</v>
      </c>
      <c r="S29" t="s">
        <v>968</v>
      </c>
      <c r="T29" t="s">
        <v>1501</v>
      </c>
      <c r="U29" t="s">
        <v>67</v>
      </c>
      <c r="V29" t="s">
        <v>1548</v>
      </c>
      <c r="W29">
        <v>260.85000000000002</v>
      </c>
      <c r="X29">
        <v>44.97</v>
      </c>
      <c r="Y29">
        <v>1</v>
      </c>
      <c r="Z29" t="s">
        <v>65</v>
      </c>
      <c r="AA29" t="s">
        <v>2343</v>
      </c>
      <c r="AB29">
        <v>1</v>
      </c>
      <c r="AC29" t="s">
        <v>2634</v>
      </c>
      <c r="AD29">
        <v>34</v>
      </c>
      <c r="AE29" t="s">
        <v>2635</v>
      </c>
      <c r="AF29" s="1">
        <v>43740</v>
      </c>
      <c r="AG29" s="1">
        <v>43799</v>
      </c>
    </row>
    <row r="30" spans="1:33" x14ac:dyDescent="0.25">
      <c r="A30">
        <v>29</v>
      </c>
      <c r="B30">
        <v>161</v>
      </c>
      <c r="C30" s="1">
        <v>43752</v>
      </c>
      <c r="D30">
        <v>7</v>
      </c>
      <c r="E30" t="s">
        <v>35</v>
      </c>
      <c r="F30" t="s">
        <v>46</v>
      </c>
      <c r="G30" t="s">
        <v>55</v>
      </c>
      <c r="H30" t="s">
        <v>57</v>
      </c>
      <c r="I30" s="1">
        <v>43732</v>
      </c>
      <c r="J30">
        <v>3</v>
      </c>
      <c r="K30" t="s">
        <v>59</v>
      </c>
      <c r="L30" s="1">
        <v>43615</v>
      </c>
      <c r="M30" s="1">
        <v>43830</v>
      </c>
      <c r="N30">
        <v>1</v>
      </c>
      <c r="O30" t="s">
        <v>82</v>
      </c>
      <c r="P30" t="s">
        <v>244</v>
      </c>
      <c r="Q30">
        <v>2</v>
      </c>
      <c r="R30" t="s">
        <v>414</v>
      </c>
      <c r="S30" t="s">
        <v>976</v>
      </c>
      <c r="T30" t="s">
        <v>1509</v>
      </c>
      <c r="U30" t="s">
        <v>88</v>
      </c>
      <c r="V30" t="s">
        <v>2032</v>
      </c>
      <c r="W30">
        <v>121.34</v>
      </c>
      <c r="X30">
        <v>99.96</v>
      </c>
      <c r="Y30">
        <v>2</v>
      </c>
      <c r="Z30" t="s">
        <v>2091</v>
      </c>
      <c r="AA30" t="s">
        <v>2351</v>
      </c>
      <c r="AB30">
        <v>1</v>
      </c>
      <c r="AC30" t="s">
        <v>2633</v>
      </c>
      <c r="AD30">
        <v>60</v>
      </c>
      <c r="AE30" t="s">
        <v>2635</v>
      </c>
      <c r="AF30" s="1">
        <v>43740</v>
      </c>
      <c r="AG30" s="1">
        <v>43799</v>
      </c>
    </row>
    <row r="31" spans="1:33" x14ac:dyDescent="0.25">
      <c r="A31">
        <v>30</v>
      </c>
      <c r="B31">
        <v>411</v>
      </c>
      <c r="C31" s="1">
        <v>43752</v>
      </c>
      <c r="D31">
        <v>5</v>
      </c>
      <c r="E31" t="s">
        <v>36</v>
      </c>
      <c r="F31" t="s">
        <v>47</v>
      </c>
      <c r="G31" t="s">
        <v>55</v>
      </c>
      <c r="H31" t="s">
        <v>58</v>
      </c>
      <c r="I31" s="1">
        <v>43586</v>
      </c>
      <c r="J31">
        <v>2</v>
      </c>
      <c r="N31">
        <v>1</v>
      </c>
      <c r="O31" t="s">
        <v>65</v>
      </c>
      <c r="P31" t="s">
        <v>227</v>
      </c>
      <c r="Q31">
        <v>1</v>
      </c>
      <c r="R31" t="s">
        <v>415</v>
      </c>
      <c r="S31" t="s">
        <v>977</v>
      </c>
      <c r="T31" t="s">
        <v>1510</v>
      </c>
      <c r="U31" t="s">
        <v>80</v>
      </c>
      <c r="V31" t="s">
        <v>1517</v>
      </c>
      <c r="W31">
        <v>399.98</v>
      </c>
      <c r="X31">
        <v>39.979999999999997</v>
      </c>
      <c r="Y31">
        <v>1</v>
      </c>
      <c r="Z31" t="s">
        <v>431</v>
      </c>
      <c r="AA31" t="s">
        <v>2326</v>
      </c>
      <c r="AB31">
        <v>1</v>
      </c>
      <c r="AC31" t="s">
        <v>2634</v>
      </c>
      <c r="AD31">
        <v>203</v>
      </c>
      <c r="AE31" t="s">
        <v>2635</v>
      </c>
      <c r="AF31" s="1">
        <v>43740</v>
      </c>
      <c r="AG31" s="1">
        <v>43799</v>
      </c>
    </row>
    <row r="32" spans="1:33" x14ac:dyDescent="0.25">
      <c r="A32">
        <v>31</v>
      </c>
      <c r="B32">
        <v>144</v>
      </c>
      <c r="C32" s="1">
        <v>43753</v>
      </c>
      <c r="D32">
        <v>6</v>
      </c>
      <c r="E32" t="s">
        <v>33</v>
      </c>
      <c r="F32" t="s">
        <v>44</v>
      </c>
      <c r="G32" t="s">
        <v>55</v>
      </c>
      <c r="H32" t="s">
        <v>58</v>
      </c>
      <c r="I32" s="1">
        <v>43585</v>
      </c>
      <c r="J32">
        <v>1</v>
      </c>
      <c r="N32">
        <v>1</v>
      </c>
      <c r="O32" t="s">
        <v>67</v>
      </c>
      <c r="P32" t="s">
        <v>229</v>
      </c>
      <c r="Q32">
        <v>1</v>
      </c>
      <c r="R32" t="s">
        <v>416</v>
      </c>
      <c r="S32" t="s">
        <v>978</v>
      </c>
      <c r="T32" t="s">
        <v>1511</v>
      </c>
      <c r="U32" t="s">
        <v>69</v>
      </c>
      <c r="V32" t="s">
        <v>1548</v>
      </c>
      <c r="W32">
        <v>23.95</v>
      </c>
      <c r="X32">
        <v>14.99</v>
      </c>
      <c r="Y32">
        <v>1</v>
      </c>
      <c r="Z32" t="s">
        <v>652</v>
      </c>
      <c r="AA32" t="s">
        <v>2352</v>
      </c>
    </row>
    <row r="33" spans="1:33" x14ac:dyDescent="0.25">
      <c r="A33">
        <v>32</v>
      </c>
      <c r="B33">
        <v>102</v>
      </c>
      <c r="C33" s="1">
        <v>43754</v>
      </c>
      <c r="D33">
        <v>10</v>
      </c>
      <c r="E33" t="s">
        <v>42</v>
      </c>
      <c r="F33" t="s">
        <v>53</v>
      </c>
      <c r="G33" t="s">
        <v>55</v>
      </c>
      <c r="H33" t="s">
        <v>57</v>
      </c>
      <c r="I33" s="1">
        <v>43709</v>
      </c>
      <c r="J33">
        <v>3</v>
      </c>
      <c r="K33" t="s">
        <v>59</v>
      </c>
      <c r="L33" s="1">
        <v>43615</v>
      </c>
      <c r="M33" s="1">
        <v>43830</v>
      </c>
      <c r="N33">
        <v>2</v>
      </c>
      <c r="O33" t="s">
        <v>85</v>
      </c>
      <c r="P33" t="s">
        <v>247</v>
      </c>
      <c r="Q33">
        <v>2</v>
      </c>
      <c r="R33" t="s">
        <v>417</v>
      </c>
      <c r="S33" t="s">
        <v>979</v>
      </c>
      <c r="T33" t="s">
        <v>1512</v>
      </c>
      <c r="U33" t="s">
        <v>180</v>
      </c>
      <c r="V33" t="s">
        <v>2037</v>
      </c>
      <c r="W33">
        <v>1024.99</v>
      </c>
      <c r="X33">
        <v>64.97</v>
      </c>
      <c r="Y33">
        <v>2</v>
      </c>
      <c r="Z33" t="s">
        <v>102</v>
      </c>
      <c r="AA33" t="s">
        <v>2353</v>
      </c>
      <c r="AB33">
        <v>1</v>
      </c>
      <c r="AC33" t="s">
        <v>2634</v>
      </c>
      <c r="AD33">
        <v>37</v>
      </c>
      <c r="AE33" t="s">
        <v>2635</v>
      </c>
      <c r="AF33" s="1">
        <v>43740</v>
      </c>
      <c r="AG33" s="1">
        <v>43799</v>
      </c>
    </row>
    <row r="34" spans="1:33" x14ac:dyDescent="0.25">
      <c r="A34">
        <v>33</v>
      </c>
      <c r="B34">
        <v>435</v>
      </c>
      <c r="C34" s="1">
        <v>43754</v>
      </c>
      <c r="D34">
        <v>4</v>
      </c>
      <c r="E34" t="s">
        <v>40</v>
      </c>
      <c r="F34" t="s">
        <v>51</v>
      </c>
      <c r="G34" t="s">
        <v>55</v>
      </c>
      <c r="H34" t="s">
        <v>58</v>
      </c>
      <c r="I34" s="1">
        <v>43537</v>
      </c>
      <c r="J34">
        <v>1</v>
      </c>
      <c r="N34">
        <v>1</v>
      </c>
      <c r="O34" t="s">
        <v>79</v>
      </c>
      <c r="P34" t="s">
        <v>241</v>
      </c>
      <c r="Q34">
        <v>1</v>
      </c>
      <c r="R34" t="s">
        <v>418</v>
      </c>
      <c r="S34" t="s">
        <v>980</v>
      </c>
      <c r="T34" t="s">
        <v>1513</v>
      </c>
      <c r="U34" t="s">
        <v>67</v>
      </c>
      <c r="V34" t="s">
        <v>1548</v>
      </c>
      <c r="W34">
        <v>89.97</v>
      </c>
      <c r="X34">
        <v>44.97</v>
      </c>
      <c r="Y34">
        <v>1</v>
      </c>
      <c r="Z34" t="s">
        <v>65</v>
      </c>
      <c r="AA34" t="s">
        <v>2343</v>
      </c>
      <c r="AB34">
        <v>1</v>
      </c>
      <c r="AC34" t="s">
        <v>2633</v>
      </c>
      <c r="AD34">
        <v>215</v>
      </c>
      <c r="AE34" t="s">
        <v>2635</v>
      </c>
      <c r="AF34" s="1">
        <v>43740</v>
      </c>
      <c r="AG34" s="1">
        <v>43799</v>
      </c>
    </row>
    <row r="35" spans="1:33" x14ac:dyDescent="0.25">
      <c r="A35">
        <v>34</v>
      </c>
      <c r="B35">
        <v>441</v>
      </c>
      <c r="C35" s="1">
        <v>43754</v>
      </c>
      <c r="D35">
        <v>5</v>
      </c>
      <c r="E35" t="s">
        <v>36</v>
      </c>
      <c r="F35" t="s">
        <v>47</v>
      </c>
      <c r="G35" t="s">
        <v>55</v>
      </c>
      <c r="H35" t="s">
        <v>57</v>
      </c>
      <c r="I35" s="1">
        <v>43541</v>
      </c>
      <c r="J35">
        <v>2</v>
      </c>
      <c r="N35">
        <v>1</v>
      </c>
      <c r="O35" t="s">
        <v>78</v>
      </c>
      <c r="P35" t="s">
        <v>240</v>
      </c>
      <c r="Q35">
        <v>1</v>
      </c>
      <c r="R35" t="s">
        <v>408</v>
      </c>
      <c r="S35" t="s">
        <v>970</v>
      </c>
      <c r="T35" t="s">
        <v>1503</v>
      </c>
      <c r="U35" t="s">
        <v>67</v>
      </c>
      <c r="V35" t="s">
        <v>1548</v>
      </c>
      <c r="W35">
        <v>89.82</v>
      </c>
      <c r="X35">
        <v>44.97</v>
      </c>
      <c r="Y35">
        <v>1</v>
      </c>
      <c r="Z35" t="s">
        <v>393</v>
      </c>
      <c r="AA35" t="s">
        <v>2345</v>
      </c>
      <c r="AB35">
        <v>1</v>
      </c>
      <c r="AC35" t="s">
        <v>2633</v>
      </c>
      <c r="AD35">
        <v>220</v>
      </c>
      <c r="AE35" t="s">
        <v>2635</v>
      </c>
      <c r="AF35" s="1">
        <v>43740</v>
      </c>
      <c r="AG35" s="1">
        <v>43799</v>
      </c>
    </row>
    <row r="36" spans="1:33" x14ac:dyDescent="0.25">
      <c r="A36">
        <v>35</v>
      </c>
      <c r="B36">
        <v>193</v>
      </c>
      <c r="C36" s="1">
        <v>43755</v>
      </c>
      <c r="D36">
        <v>1</v>
      </c>
      <c r="E36" t="s">
        <v>39</v>
      </c>
      <c r="F36" t="s">
        <v>50</v>
      </c>
      <c r="G36" t="s">
        <v>56</v>
      </c>
      <c r="H36" t="s">
        <v>57</v>
      </c>
      <c r="I36" s="1">
        <v>43645</v>
      </c>
      <c r="J36">
        <v>2</v>
      </c>
      <c r="K36" t="s">
        <v>60</v>
      </c>
      <c r="L36" s="1">
        <v>43615</v>
      </c>
      <c r="M36" s="1">
        <v>43830</v>
      </c>
      <c r="N36">
        <v>1</v>
      </c>
      <c r="O36" t="s">
        <v>86</v>
      </c>
      <c r="P36" t="s">
        <v>248</v>
      </c>
      <c r="Q36">
        <v>1</v>
      </c>
      <c r="R36" t="s">
        <v>419</v>
      </c>
      <c r="S36" t="s">
        <v>981</v>
      </c>
      <c r="T36" t="s">
        <v>1514</v>
      </c>
      <c r="U36" t="s">
        <v>69</v>
      </c>
      <c r="V36" t="s">
        <v>1548</v>
      </c>
      <c r="W36">
        <v>57.95</v>
      </c>
      <c r="X36">
        <v>14.99</v>
      </c>
      <c r="Y36">
        <v>1</v>
      </c>
      <c r="Z36" t="s">
        <v>547</v>
      </c>
      <c r="AA36" t="s">
        <v>2354</v>
      </c>
      <c r="AB36">
        <v>1</v>
      </c>
      <c r="AC36" t="s">
        <v>2633</v>
      </c>
      <c r="AD36">
        <v>74</v>
      </c>
      <c r="AE36" t="s">
        <v>2635</v>
      </c>
      <c r="AF36" s="1">
        <v>43740</v>
      </c>
      <c r="AG36" s="1">
        <v>43799</v>
      </c>
    </row>
    <row r="37" spans="1:33" x14ac:dyDescent="0.25">
      <c r="A37">
        <v>36</v>
      </c>
      <c r="B37">
        <v>350</v>
      </c>
      <c r="C37" s="1">
        <v>43756</v>
      </c>
      <c r="D37">
        <v>11</v>
      </c>
      <c r="E37" t="s">
        <v>37</v>
      </c>
      <c r="F37" t="s">
        <v>48</v>
      </c>
      <c r="G37" t="s">
        <v>56</v>
      </c>
      <c r="H37" t="s">
        <v>57</v>
      </c>
      <c r="I37" s="1">
        <v>43565</v>
      </c>
      <c r="J37">
        <v>2</v>
      </c>
      <c r="N37">
        <v>2</v>
      </c>
      <c r="O37" t="s">
        <v>87</v>
      </c>
      <c r="P37" t="s">
        <v>249</v>
      </c>
      <c r="Q37">
        <v>2</v>
      </c>
      <c r="R37" t="s">
        <v>420</v>
      </c>
      <c r="S37" t="s">
        <v>982</v>
      </c>
      <c r="T37" t="s">
        <v>1515</v>
      </c>
      <c r="U37" t="s">
        <v>110</v>
      </c>
      <c r="V37" t="s">
        <v>2038</v>
      </c>
      <c r="W37">
        <v>164.67</v>
      </c>
      <c r="X37">
        <v>104.94</v>
      </c>
      <c r="Y37">
        <v>2</v>
      </c>
      <c r="Z37" t="s">
        <v>2092</v>
      </c>
      <c r="AA37" t="s">
        <v>2355</v>
      </c>
      <c r="AB37">
        <v>1</v>
      </c>
      <c r="AC37" t="s">
        <v>2633</v>
      </c>
      <c r="AD37">
        <v>157</v>
      </c>
      <c r="AE37" t="s">
        <v>2635</v>
      </c>
      <c r="AF37" s="1">
        <v>43740</v>
      </c>
      <c r="AG37" s="1">
        <v>43799</v>
      </c>
    </row>
    <row r="38" spans="1:33" x14ac:dyDescent="0.25">
      <c r="A38">
        <v>37</v>
      </c>
      <c r="B38">
        <v>364</v>
      </c>
      <c r="C38" s="1">
        <v>43756</v>
      </c>
      <c r="D38">
        <v>9</v>
      </c>
      <c r="E38" t="s">
        <v>41</v>
      </c>
      <c r="F38" t="s">
        <v>52</v>
      </c>
      <c r="G38" t="s">
        <v>55</v>
      </c>
      <c r="H38" t="s">
        <v>58</v>
      </c>
      <c r="I38" s="1">
        <v>43577</v>
      </c>
      <c r="J38">
        <v>2</v>
      </c>
      <c r="N38">
        <v>1</v>
      </c>
      <c r="O38" t="s">
        <v>88</v>
      </c>
      <c r="P38" t="s">
        <v>250</v>
      </c>
      <c r="Q38">
        <v>2</v>
      </c>
      <c r="R38" t="s">
        <v>421</v>
      </c>
      <c r="S38" t="s">
        <v>983</v>
      </c>
      <c r="T38" t="s">
        <v>1516</v>
      </c>
      <c r="U38" t="s">
        <v>71</v>
      </c>
      <c r="V38" t="s">
        <v>1869</v>
      </c>
      <c r="W38">
        <v>139.99</v>
      </c>
      <c r="X38">
        <v>29.98</v>
      </c>
      <c r="Y38">
        <v>2</v>
      </c>
      <c r="Z38" t="s">
        <v>167</v>
      </c>
      <c r="AA38" t="s">
        <v>2356</v>
      </c>
      <c r="AB38">
        <v>1</v>
      </c>
      <c r="AC38" t="s">
        <v>2634</v>
      </c>
      <c r="AD38">
        <v>168</v>
      </c>
      <c r="AE38" t="s">
        <v>2635</v>
      </c>
      <c r="AF38" s="1">
        <v>43740</v>
      </c>
      <c r="AG38" s="1">
        <v>43799</v>
      </c>
    </row>
    <row r="39" spans="1:33" x14ac:dyDescent="0.25">
      <c r="A39">
        <v>38</v>
      </c>
      <c r="B39">
        <v>124</v>
      </c>
      <c r="C39" s="1">
        <v>43758</v>
      </c>
      <c r="D39">
        <v>9</v>
      </c>
      <c r="E39" t="s">
        <v>41</v>
      </c>
      <c r="F39" t="s">
        <v>52</v>
      </c>
      <c r="G39" t="s">
        <v>56</v>
      </c>
      <c r="H39" t="s">
        <v>57</v>
      </c>
      <c r="I39" s="1">
        <v>43721</v>
      </c>
      <c r="J39">
        <v>3</v>
      </c>
      <c r="K39" t="s">
        <v>59</v>
      </c>
      <c r="L39" s="1">
        <v>43615</v>
      </c>
      <c r="M39" s="1">
        <v>43830</v>
      </c>
      <c r="N39">
        <v>1</v>
      </c>
      <c r="O39" t="s">
        <v>80</v>
      </c>
      <c r="P39" t="s">
        <v>242</v>
      </c>
      <c r="Q39">
        <v>1</v>
      </c>
      <c r="R39" t="s">
        <v>422</v>
      </c>
      <c r="S39" t="s">
        <v>984</v>
      </c>
      <c r="T39" t="s">
        <v>1517</v>
      </c>
      <c r="U39" t="s">
        <v>80</v>
      </c>
      <c r="V39" t="s">
        <v>1548</v>
      </c>
      <c r="W39">
        <v>39.979999999999997</v>
      </c>
      <c r="X39">
        <v>29.98</v>
      </c>
      <c r="Y39">
        <v>1</v>
      </c>
      <c r="Z39" t="s">
        <v>80</v>
      </c>
      <c r="AA39" t="s">
        <v>2357</v>
      </c>
      <c r="AB39">
        <v>1</v>
      </c>
      <c r="AC39" t="s">
        <v>2634</v>
      </c>
      <c r="AD39">
        <v>46</v>
      </c>
      <c r="AE39" t="s">
        <v>2635</v>
      </c>
      <c r="AF39" s="1">
        <v>43740</v>
      </c>
      <c r="AG39" s="1">
        <v>43799</v>
      </c>
    </row>
    <row r="40" spans="1:33" x14ac:dyDescent="0.25">
      <c r="A40">
        <v>39</v>
      </c>
      <c r="B40">
        <v>109</v>
      </c>
      <c r="C40" s="1">
        <v>43759</v>
      </c>
      <c r="D40">
        <v>6</v>
      </c>
      <c r="E40" t="s">
        <v>33</v>
      </c>
      <c r="F40" t="s">
        <v>44</v>
      </c>
      <c r="G40" t="s">
        <v>56</v>
      </c>
      <c r="H40" t="s">
        <v>57</v>
      </c>
      <c r="I40" s="1">
        <v>43721</v>
      </c>
      <c r="J40">
        <v>3</v>
      </c>
      <c r="K40" t="s">
        <v>59</v>
      </c>
      <c r="L40" s="1">
        <v>43615</v>
      </c>
      <c r="M40" s="1">
        <v>43830</v>
      </c>
      <c r="N40">
        <v>1</v>
      </c>
      <c r="O40" t="s">
        <v>79</v>
      </c>
      <c r="P40" t="s">
        <v>241</v>
      </c>
      <c r="Q40">
        <v>1</v>
      </c>
      <c r="R40" t="s">
        <v>423</v>
      </c>
      <c r="S40" t="s">
        <v>985</v>
      </c>
      <c r="T40" t="s">
        <v>1518</v>
      </c>
      <c r="U40" t="s">
        <v>80</v>
      </c>
      <c r="V40" t="s">
        <v>1548</v>
      </c>
      <c r="W40">
        <v>85.76</v>
      </c>
      <c r="X40">
        <v>29.98</v>
      </c>
      <c r="Y40">
        <v>1</v>
      </c>
      <c r="Z40" t="s">
        <v>455</v>
      </c>
      <c r="AA40" t="s">
        <v>2340</v>
      </c>
      <c r="AB40">
        <v>1</v>
      </c>
      <c r="AC40" t="s">
        <v>2634</v>
      </c>
      <c r="AD40">
        <v>39</v>
      </c>
      <c r="AE40" t="s">
        <v>2635</v>
      </c>
      <c r="AF40" s="1">
        <v>43740</v>
      </c>
      <c r="AG40" s="1">
        <v>43799</v>
      </c>
    </row>
    <row r="41" spans="1:33" x14ac:dyDescent="0.25">
      <c r="A41">
        <v>40</v>
      </c>
      <c r="B41">
        <v>147</v>
      </c>
      <c r="C41" s="1">
        <v>43759</v>
      </c>
      <c r="D41">
        <v>10</v>
      </c>
      <c r="E41" t="s">
        <v>42</v>
      </c>
      <c r="F41" t="s">
        <v>53</v>
      </c>
      <c r="G41" t="s">
        <v>55</v>
      </c>
      <c r="H41" t="s">
        <v>57</v>
      </c>
      <c r="I41" s="1">
        <v>43632</v>
      </c>
      <c r="J41">
        <v>2</v>
      </c>
      <c r="K41" t="s">
        <v>60</v>
      </c>
      <c r="L41" s="1">
        <v>43615</v>
      </c>
      <c r="M41" s="1">
        <v>43830</v>
      </c>
      <c r="N41">
        <v>2</v>
      </c>
      <c r="O41" t="s">
        <v>89</v>
      </c>
      <c r="P41" t="s">
        <v>251</v>
      </c>
      <c r="Q41">
        <v>2</v>
      </c>
      <c r="R41" t="s">
        <v>424</v>
      </c>
      <c r="S41" t="s">
        <v>986</v>
      </c>
      <c r="T41" t="s">
        <v>1519</v>
      </c>
      <c r="U41" t="s">
        <v>71</v>
      </c>
      <c r="V41" t="s">
        <v>2039</v>
      </c>
      <c r="W41">
        <v>77.98</v>
      </c>
      <c r="X41">
        <v>24.98</v>
      </c>
      <c r="Y41">
        <v>2</v>
      </c>
      <c r="Z41" t="s">
        <v>2093</v>
      </c>
      <c r="AA41" t="s">
        <v>2358</v>
      </c>
      <c r="AB41">
        <v>1</v>
      </c>
      <c r="AC41" t="s">
        <v>2634</v>
      </c>
      <c r="AD41">
        <v>53</v>
      </c>
      <c r="AE41" t="s">
        <v>2635</v>
      </c>
      <c r="AF41" s="1">
        <v>43740</v>
      </c>
      <c r="AG41" s="1">
        <v>43799</v>
      </c>
    </row>
    <row r="42" spans="1:33" x14ac:dyDescent="0.25">
      <c r="A42">
        <v>41</v>
      </c>
      <c r="B42">
        <v>220</v>
      </c>
      <c r="C42" s="1">
        <v>43759</v>
      </c>
      <c r="D42">
        <v>6</v>
      </c>
      <c r="E42" t="s">
        <v>33</v>
      </c>
      <c r="F42" t="s">
        <v>44</v>
      </c>
      <c r="G42" t="s">
        <v>55</v>
      </c>
      <c r="H42" t="s">
        <v>57</v>
      </c>
      <c r="I42" s="1">
        <v>43692</v>
      </c>
      <c r="J42">
        <v>1</v>
      </c>
      <c r="K42" t="s">
        <v>61</v>
      </c>
      <c r="L42" s="1">
        <v>43615</v>
      </c>
      <c r="M42" s="1">
        <v>43830</v>
      </c>
      <c r="N42">
        <v>1</v>
      </c>
      <c r="O42" t="s">
        <v>86</v>
      </c>
      <c r="P42" t="s">
        <v>248</v>
      </c>
      <c r="Q42">
        <v>1</v>
      </c>
      <c r="R42" t="s">
        <v>419</v>
      </c>
      <c r="S42" t="s">
        <v>981</v>
      </c>
      <c r="T42" t="s">
        <v>1514</v>
      </c>
      <c r="U42" t="s">
        <v>67</v>
      </c>
      <c r="V42" t="s">
        <v>1577</v>
      </c>
      <c r="W42">
        <v>173.85</v>
      </c>
      <c r="X42">
        <v>74.97</v>
      </c>
      <c r="Y42">
        <v>1</v>
      </c>
      <c r="Z42" t="s">
        <v>547</v>
      </c>
      <c r="AA42" t="s">
        <v>2354</v>
      </c>
      <c r="AB42">
        <v>1</v>
      </c>
      <c r="AC42" t="s">
        <v>2633</v>
      </c>
      <c r="AD42">
        <v>86</v>
      </c>
      <c r="AE42" t="s">
        <v>2635</v>
      </c>
      <c r="AF42" s="1">
        <v>43740</v>
      </c>
      <c r="AG42" s="1">
        <v>43799</v>
      </c>
    </row>
    <row r="43" spans="1:33" x14ac:dyDescent="0.25">
      <c r="A43">
        <v>42</v>
      </c>
      <c r="B43">
        <v>27</v>
      </c>
      <c r="C43" s="1">
        <v>43760</v>
      </c>
      <c r="D43">
        <v>7</v>
      </c>
      <c r="E43" t="s">
        <v>35</v>
      </c>
      <c r="F43" t="s">
        <v>46</v>
      </c>
      <c r="G43" t="s">
        <v>56</v>
      </c>
      <c r="H43" t="s">
        <v>58</v>
      </c>
      <c r="I43" s="1">
        <v>43629</v>
      </c>
      <c r="J43">
        <v>1</v>
      </c>
      <c r="K43" t="s">
        <v>61</v>
      </c>
      <c r="L43" s="1">
        <v>43615</v>
      </c>
      <c r="M43" s="1">
        <v>43830</v>
      </c>
      <c r="N43">
        <v>1</v>
      </c>
      <c r="O43" t="s">
        <v>69</v>
      </c>
      <c r="P43" t="s">
        <v>231</v>
      </c>
      <c r="Q43">
        <v>1</v>
      </c>
      <c r="R43" t="s">
        <v>425</v>
      </c>
      <c r="S43" t="s">
        <v>987</v>
      </c>
      <c r="T43" t="s">
        <v>1520</v>
      </c>
      <c r="U43" t="s">
        <v>69</v>
      </c>
      <c r="V43" t="s">
        <v>1577</v>
      </c>
      <c r="W43">
        <v>132.99</v>
      </c>
      <c r="X43">
        <v>24.99</v>
      </c>
      <c r="Y43">
        <v>1</v>
      </c>
      <c r="Z43" t="s">
        <v>78</v>
      </c>
      <c r="AA43" t="s">
        <v>2330</v>
      </c>
      <c r="AB43">
        <v>1</v>
      </c>
      <c r="AC43" t="s">
        <v>2633</v>
      </c>
      <c r="AD43">
        <v>17</v>
      </c>
      <c r="AE43" t="s">
        <v>2635</v>
      </c>
      <c r="AF43" s="1">
        <v>43740</v>
      </c>
      <c r="AG43" s="1">
        <v>43799</v>
      </c>
    </row>
    <row r="44" spans="1:33" x14ac:dyDescent="0.25">
      <c r="A44">
        <v>43</v>
      </c>
      <c r="B44">
        <v>355</v>
      </c>
      <c r="C44" s="1">
        <v>43760</v>
      </c>
      <c r="D44">
        <v>10</v>
      </c>
      <c r="E44" t="s">
        <v>42</v>
      </c>
      <c r="F44" t="s">
        <v>53</v>
      </c>
      <c r="G44" t="s">
        <v>56</v>
      </c>
      <c r="H44" t="s">
        <v>57</v>
      </c>
      <c r="I44" s="1">
        <v>43552</v>
      </c>
      <c r="J44">
        <v>2</v>
      </c>
      <c r="N44">
        <v>1</v>
      </c>
      <c r="O44" t="s">
        <v>84</v>
      </c>
      <c r="P44" t="s">
        <v>246</v>
      </c>
      <c r="Q44">
        <v>1</v>
      </c>
      <c r="R44" t="s">
        <v>426</v>
      </c>
      <c r="S44" t="s">
        <v>988</v>
      </c>
      <c r="T44" t="s">
        <v>1521</v>
      </c>
      <c r="U44" t="s">
        <v>67</v>
      </c>
      <c r="V44" t="s">
        <v>1548</v>
      </c>
      <c r="W44">
        <v>125.97</v>
      </c>
      <c r="X44">
        <v>44.97</v>
      </c>
      <c r="Y44">
        <v>1</v>
      </c>
      <c r="Z44" t="s">
        <v>410</v>
      </c>
      <c r="AA44" t="s">
        <v>2359</v>
      </c>
      <c r="AB44">
        <v>1</v>
      </c>
      <c r="AC44" t="s">
        <v>2633</v>
      </c>
      <c r="AD44">
        <v>160</v>
      </c>
      <c r="AE44" t="s">
        <v>2635</v>
      </c>
      <c r="AF44" s="1">
        <v>43740</v>
      </c>
      <c r="AG44" s="1">
        <v>43799</v>
      </c>
    </row>
    <row r="45" spans="1:33" x14ac:dyDescent="0.25">
      <c r="A45">
        <v>44</v>
      </c>
      <c r="B45">
        <v>398</v>
      </c>
      <c r="C45" s="1">
        <v>43760</v>
      </c>
      <c r="D45">
        <v>8</v>
      </c>
      <c r="E45" t="s">
        <v>43</v>
      </c>
      <c r="F45" t="s">
        <v>54</v>
      </c>
      <c r="G45" t="s">
        <v>56</v>
      </c>
      <c r="H45" t="s">
        <v>57</v>
      </c>
      <c r="I45" s="1">
        <v>43579</v>
      </c>
      <c r="J45">
        <v>3</v>
      </c>
      <c r="N45">
        <v>1</v>
      </c>
      <c r="O45" t="s">
        <v>90</v>
      </c>
      <c r="P45" t="s">
        <v>252</v>
      </c>
      <c r="Q45">
        <v>1</v>
      </c>
      <c r="R45" t="s">
        <v>427</v>
      </c>
      <c r="S45" t="s">
        <v>989</v>
      </c>
      <c r="T45" t="s">
        <v>1522</v>
      </c>
      <c r="U45" t="s">
        <v>69</v>
      </c>
      <c r="V45" t="s">
        <v>1562</v>
      </c>
      <c r="W45">
        <v>81.99</v>
      </c>
      <c r="X45">
        <v>9.99</v>
      </c>
      <c r="Y45">
        <v>1</v>
      </c>
      <c r="Z45" t="s">
        <v>645</v>
      </c>
      <c r="AA45" t="s">
        <v>2347</v>
      </c>
      <c r="AB45">
        <v>1</v>
      </c>
      <c r="AC45" t="s">
        <v>2634</v>
      </c>
      <c r="AD45">
        <v>194</v>
      </c>
      <c r="AE45" t="s">
        <v>2635</v>
      </c>
      <c r="AF45" s="1">
        <v>43740</v>
      </c>
      <c r="AG45" s="1">
        <v>43799</v>
      </c>
    </row>
    <row r="46" spans="1:33" x14ac:dyDescent="0.25">
      <c r="A46">
        <v>45</v>
      </c>
      <c r="B46">
        <v>144</v>
      </c>
      <c r="C46" s="1">
        <v>43761</v>
      </c>
      <c r="D46">
        <v>6</v>
      </c>
      <c r="E46" t="s">
        <v>33</v>
      </c>
      <c r="F46" t="s">
        <v>44</v>
      </c>
      <c r="G46" t="s">
        <v>55</v>
      </c>
      <c r="H46" t="s">
        <v>58</v>
      </c>
      <c r="I46" s="1">
        <v>43585</v>
      </c>
      <c r="J46">
        <v>1</v>
      </c>
      <c r="N46">
        <v>1</v>
      </c>
      <c r="O46" t="s">
        <v>80</v>
      </c>
      <c r="P46" t="s">
        <v>242</v>
      </c>
      <c r="Q46">
        <v>1</v>
      </c>
      <c r="R46" t="s">
        <v>84</v>
      </c>
      <c r="S46" t="s">
        <v>990</v>
      </c>
      <c r="T46" t="s">
        <v>1523</v>
      </c>
      <c r="U46" t="s">
        <v>80</v>
      </c>
      <c r="V46" t="s">
        <v>1548</v>
      </c>
      <c r="W46">
        <v>20.98</v>
      </c>
      <c r="X46">
        <v>29.98</v>
      </c>
      <c r="Y46">
        <v>1</v>
      </c>
      <c r="Z46" t="s">
        <v>79</v>
      </c>
      <c r="AA46" t="s">
        <v>2349</v>
      </c>
      <c r="AB46">
        <v>1</v>
      </c>
      <c r="AC46" t="s">
        <v>2633</v>
      </c>
      <c r="AD46">
        <v>52</v>
      </c>
      <c r="AE46" t="s">
        <v>2635</v>
      </c>
      <c r="AF46" s="1">
        <v>43740</v>
      </c>
      <c r="AG46" s="1">
        <v>43799</v>
      </c>
    </row>
    <row r="47" spans="1:33" x14ac:dyDescent="0.25">
      <c r="A47">
        <v>46</v>
      </c>
      <c r="B47">
        <v>325</v>
      </c>
      <c r="C47" s="1">
        <v>43761</v>
      </c>
      <c r="D47">
        <v>3</v>
      </c>
      <c r="E47" t="s">
        <v>34</v>
      </c>
      <c r="F47" t="s">
        <v>45</v>
      </c>
      <c r="G47" t="s">
        <v>55</v>
      </c>
      <c r="H47" t="s">
        <v>58</v>
      </c>
      <c r="I47" s="1">
        <v>43491</v>
      </c>
      <c r="J47">
        <v>1</v>
      </c>
      <c r="N47">
        <v>1</v>
      </c>
      <c r="O47" t="s">
        <v>69</v>
      </c>
      <c r="P47" t="s">
        <v>231</v>
      </c>
      <c r="Q47">
        <v>1</v>
      </c>
      <c r="R47" t="s">
        <v>428</v>
      </c>
      <c r="S47" t="s">
        <v>991</v>
      </c>
      <c r="T47" t="s">
        <v>1524</v>
      </c>
      <c r="U47" t="s">
        <v>67</v>
      </c>
      <c r="V47" t="s">
        <v>1577</v>
      </c>
      <c r="W47">
        <v>2789.97</v>
      </c>
      <c r="X47">
        <v>74.97</v>
      </c>
      <c r="Y47">
        <v>1</v>
      </c>
      <c r="Z47" t="s">
        <v>69</v>
      </c>
      <c r="AA47" t="s">
        <v>2360</v>
      </c>
      <c r="AB47">
        <v>1</v>
      </c>
      <c r="AC47" t="s">
        <v>2634</v>
      </c>
      <c r="AD47">
        <v>142</v>
      </c>
      <c r="AE47" t="s">
        <v>2635</v>
      </c>
      <c r="AF47" s="1">
        <v>43740</v>
      </c>
      <c r="AG47" s="1">
        <v>43799</v>
      </c>
    </row>
    <row r="48" spans="1:33" x14ac:dyDescent="0.25">
      <c r="A48">
        <v>47</v>
      </c>
      <c r="B48">
        <v>428</v>
      </c>
      <c r="C48" s="1">
        <v>43763</v>
      </c>
      <c r="D48">
        <v>9</v>
      </c>
      <c r="E48" t="s">
        <v>41</v>
      </c>
      <c r="F48" t="s">
        <v>52</v>
      </c>
      <c r="G48" t="s">
        <v>56</v>
      </c>
      <c r="H48" t="s">
        <v>58</v>
      </c>
      <c r="I48" s="1">
        <v>43587</v>
      </c>
      <c r="J48">
        <v>2</v>
      </c>
      <c r="N48">
        <v>1</v>
      </c>
      <c r="O48" t="s">
        <v>80</v>
      </c>
      <c r="P48" t="s">
        <v>242</v>
      </c>
      <c r="Q48">
        <v>1</v>
      </c>
      <c r="R48" t="s">
        <v>404</v>
      </c>
      <c r="S48" t="s">
        <v>966</v>
      </c>
      <c r="T48" t="s">
        <v>1499</v>
      </c>
      <c r="U48" t="s">
        <v>80</v>
      </c>
      <c r="V48" t="s">
        <v>1548</v>
      </c>
      <c r="W48">
        <v>42.38</v>
      </c>
      <c r="X48">
        <v>29.98</v>
      </c>
      <c r="Y48">
        <v>1</v>
      </c>
      <c r="Z48" t="s">
        <v>70</v>
      </c>
      <c r="AA48" t="s">
        <v>2341</v>
      </c>
      <c r="AB48">
        <v>1</v>
      </c>
      <c r="AC48" t="s">
        <v>2634</v>
      </c>
      <c r="AD48">
        <v>212</v>
      </c>
      <c r="AE48" t="s">
        <v>2635</v>
      </c>
      <c r="AF48" s="1">
        <v>43740</v>
      </c>
      <c r="AG48" s="1">
        <v>43799</v>
      </c>
    </row>
    <row r="49" spans="1:33" x14ac:dyDescent="0.25">
      <c r="A49">
        <v>48</v>
      </c>
      <c r="B49">
        <v>64</v>
      </c>
      <c r="C49" s="1">
        <v>43764</v>
      </c>
      <c r="D49">
        <v>7</v>
      </c>
      <c r="E49" t="s">
        <v>35</v>
      </c>
      <c r="F49" t="s">
        <v>46</v>
      </c>
      <c r="G49" t="s">
        <v>55</v>
      </c>
      <c r="H49" t="s">
        <v>58</v>
      </c>
      <c r="I49" s="1">
        <v>43687</v>
      </c>
      <c r="J49">
        <v>1</v>
      </c>
      <c r="K49" t="s">
        <v>61</v>
      </c>
      <c r="L49" s="1">
        <v>43615</v>
      </c>
      <c r="M49" s="1">
        <v>43830</v>
      </c>
      <c r="N49">
        <v>1</v>
      </c>
      <c r="O49" t="s">
        <v>65</v>
      </c>
      <c r="P49" t="s">
        <v>227</v>
      </c>
      <c r="Q49">
        <v>1</v>
      </c>
      <c r="R49" t="s">
        <v>429</v>
      </c>
      <c r="S49" t="s">
        <v>992</v>
      </c>
      <c r="T49" t="s">
        <v>1510</v>
      </c>
      <c r="U49" t="s">
        <v>69</v>
      </c>
      <c r="V49" t="s">
        <v>1517</v>
      </c>
      <c r="W49">
        <v>199.99</v>
      </c>
      <c r="X49">
        <v>19.989999999999998</v>
      </c>
      <c r="Y49">
        <v>1</v>
      </c>
      <c r="Z49" t="s">
        <v>431</v>
      </c>
      <c r="AA49" t="s">
        <v>2326</v>
      </c>
      <c r="AB49">
        <v>1</v>
      </c>
      <c r="AC49" t="s">
        <v>2634</v>
      </c>
      <c r="AD49">
        <v>31</v>
      </c>
      <c r="AE49" t="s">
        <v>2635</v>
      </c>
      <c r="AF49" s="1">
        <v>43740</v>
      </c>
      <c r="AG49" s="1">
        <v>43799</v>
      </c>
    </row>
    <row r="50" spans="1:33" x14ac:dyDescent="0.25">
      <c r="A50">
        <v>49</v>
      </c>
      <c r="B50">
        <v>148</v>
      </c>
      <c r="C50" s="1">
        <v>43765</v>
      </c>
      <c r="D50">
        <v>10</v>
      </c>
      <c r="E50" t="s">
        <v>42</v>
      </c>
      <c r="F50" t="s">
        <v>53</v>
      </c>
      <c r="G50" t="s">
        <v>55</v>
      </c>
      <c r="H50" t="s">
        <v>58</v>
      </c>
      <c r="I50" s="1">
        <v>43653</v>
      </c>
      <c r="J50">
        <v>1</v>
      </c>
      <c r="K50" t="s">
        <v>61</v>
      </c>
      <c r="L50" s="1">
        <v>43615</v>
      </c>
      <c r="M50" s="1">
        <v>43830</v>
      </c>
      <c r="N50">
        <v>1</v>
      </c>
      <c r="O50" t="s">
        <v>91</v>
      </c>
      <c r="P50" t="s">
        <v>253</v>
      </c>
      <c r="Q50">
        <v>2</v>
      </c>
      <c r="R50" t="s">
        <v>430</v>
      </c>
      <c r="S50" t="s">
        <v>993</v>
      </c>
      <c r="T50" t="s">
        <v>1525</v>
      </c>
      <c r="U50" t="s">
        <v>85</v>
      </c>
      <c r="V50" t="s">
        <v>1585</v>
      </c>
      <c r="W50">
        <v>48.93</v>
      </c>
      <c r="X50">
        <v>59.97</v>
      </c>
      <c r="Y50">
        <v>1</v>
      </c>
      <c r="Z50" t="s">
        <v>2094</v>
      </c>
      <c r="AA50" t="s">
        <v>2361</v>
      </c>
      <c r="AB50">
        <v>1</v>
      </c>
      <c r="AC50" t="s">
        <v>2634</v>
      </c>
      <c r="AD50">
        <v>54</v>
      </c>
      <c r="AE50" t="s">
        <v>2635</v>
      </c>
      <c r="AF50" s="1">
        <v>43740</v>
      </c>
      <c r="AG50" s="1">
        <v>43799</v>
      </c>
    </row>
    <row r="51" spans="1:33" x14ac:dyDescent="0.25">
      <c r="A51">
        <v>50</v>
      </c>
      <c r="B51">
        <v>178</v>
      </c>
      <c r="C51" s="1">
        <v>43765</v>
      </c>
      <c r="D51">
        <v>4</v>
      </c>
      <c r="E51" t="s">
        <v>40</v>
      </c>
      <c r="F51" t="s">
        <v>51</v>
      </c>
      <c r="G51" t="s">
        <v>55</v>
      </c>
      <c r="H51" t="s">
        <v>57</v>
      </c>
      <c r="I51" s="1">
        <v>43632</v>
      </c>
      <c r="J51">
        <v>2</v>
      </c>
      <c r="K51" t="s">
        <v>60</v>
      </c>
      <c r="L51" s="1">
        <v>43615</v>
      </c>
      <c r="M51" s="1">
        <v>43830</v>
      </c>
      <c r="N51">
        <v>1</v>
      </c>
      <c r="O51" t="s">
        <v>90</v>
      </c>
      <c r="P51" t="s">
        <v>252</v>
      </c>
      <c r="Q51">
        <v>1</v>
      </c>
      <c r="R51" t="s">
        <v>431</v>
      </c>
      <c r="S51" t="s">
        <v>994</v>
      </c>
      <c r="T51" t="s">
        <v>1526</v>
      </c>
      <c r="U51" t="s">
        <v>69</v>
      </c>
      <c r="V51" t="s">
        <v>1562</v>
      </c>
      <c r="W51">
        <v>34.99</v>
      </c>
      <c r="X51">
        <v>9.99</v>
      </c>
      <c r="Y51">
        <v>1</v>
      </c>
      <c r="Z51" t="s">
        <v>410</v>
      </c>
      <c r="AA51" t="s">
        <v>2359</v>
      </c>
    </row>
    <row r="52" spans="1:33" x14ac:dyDescent="0.25">
      <c r="A52">
        <v>51</v>
      </c>
      <c r="B52">
        <v>203</v>
      </c>
      <c r="C52" s="1">
        <v>43765</v>
      </c>
      <c r="D52">
        <v>1</v>
      </c>
      <c r="E52" t="s">
        <v>39</v>
      </c>
      <c r="F52" t="s">
        <v>50</v>
      </c>
      <c r="G52" t="s">
        <v>55</v>
      </c>
      <c r="H52" t="s">
        <v>57</v>
      </c>
      <c r="I52" s="1">
        <v>43627</v>
      </c>
      <c r="J52">
        <v>1</v>
      </c>
      <c r="K52" t="s">
        <v>61</v>
      </c>
      <c r="L52" s="1">
        <v>43615</v>
      </c>
      <c r="M52" s="1">
        <v>43830</v>
      </c>
      <c r="N52">
        <v>1</v>
      </c>
      <c r="O52" t="s">
        <v>86</v>
      </c>
      <c r="P52" t="s">
        <v>248</v>
      </c>
      <c r="Q52">
        <v>1</v>
      </c>
      <c r="R52" t="s">
        <v>432</v>
      </c>
      <c r="S52" t="s">
        <v>995</v>
      </c>
      <c r="T52" t="s">
        <v>1527</v>
      </c>
      <c r="U52" t="s">
        <v>67</v>
      </c>
      <c r="V52" t="s">
        <v>1548</v>
      </c>
      <c r="W52">
        <v>110.97</v>
      </c>
      <c r="X52">
        <v>44.97</v>
      </c>
      <c r="Y52">
        <v>1</v>
      </c>
      <c r="Z52" t="s">
        <v>549</v>
      </c>
      <c r="AA52" t="s">
        <v>2362</v>
      </c>
      <c r="AB52">
        <v>1</v>
      </c>
      <c r="AC52" t="s">
        <v>2634</v>
      </c>
      <c r="AD52">
        <v>78</v>
      </c>
      <c r="AE52" t="s">
        <v>2635</v>
      </c>
      <c r="AF52" s="1">
        <v>43740</v>
      </c>
      <c r="AG52" s="1">
        <v>43799</v>
      </c>
    </row>
    <row r="53" spans="1:33" x14ac:dyDescent="0.25">
      <c r="A53">
        <v>52</v>
      </c>
      <c r="B53">
        <v>247</v>
      </c>
      <c r="C53" s="1">
        <v>43765</v>
      </c>
      <c r="D53">
        <v>7</v>
      </c>
      <c r="E53" t="s">
        <v>35</v>
      </c>
      <c r="F53" t="s">
        <v>46</v>
      </c>
      <c r="G53" t="s">
        <v>56</v>
      </c>
      <c r="H53" t="s">
        <v>57</v>
      </c>
      <c r="I53" s="1">
        <v>43476</v>
      </c>
      <c r="J53">
        <v>2</v>
      </c>
      <c r="N53">
        <v>1</v>
      </c>
      <c r="O53" t="s">
        <v>65</v>
      </c>
      <c r="P53" t="s">
        <v>227</v>
      </c>
      <c r="Q53">
        <v>1</v>
      </c>
      <c r="R53" t="s">
        <v>389</v>
      </c>
      <c r="S53" t="s">
        <v>951</v>
      </c>
      <c r="T53" t="s">
        <v>1485</v>
      </c>
      <c r="U53" t="s">
        <v>80</v>
      </c>
      <c r="V53" t="s">
        <v>1517</v>
      </c>
      <c r="W53">
        <v>43.9</v>
      </c>
      <c r="X53">
        <v>39.979999999999997</v>
      </c>
      <c r="Y53">
        <v>1</v>
      </c>
      <c r="Z53" t="s">
        <v>431</v>
      </c>
      <c r="AA53" t="s">
        <v>2326</v>
      </c>
      <c r="AB53">
        <v>1</v>
      </c>
      <c r="AC53" t="s">
        <v>2633</v>
      </c>
      <c r="AD53">
        <v>101</v>
      </c>
      <c r="AE53" t="s">
        <v>2635</v>
      </c>
      <c r="AF53" s="1">
        <v>43740</v>
      </c>
      <c r="AG53" s="1">
        <v>43799</v>
      </c>
    </row>
    <row r="54" spans="1:33" x14ac:dyDescent="0.25">
      <c r="A54">
        <v>53</v>
      </c>
      <c r="B54">
        <v>299</v>
      </c>
      <c r="C54" s="1">
        <v>43765</v>
      </c>
      <c r="D54">
        <v>3</v>
      </c>
      <c r="E54" t="s">
        <v>34</v>
      </c>
      <c r="F54" t="s">
        <v>45</v>
      </c>
      <c r="G54" t="s">
        <v>56</v>
      </c>
      <c r="H54" t="s">
        <v>58</v>
      </c>
      <c r="I54" s="1">
        <v>43567</v>
      </c>
      <c r="J54">
        <v>2</v>
      </c>
      <c r="N54">
        <v>2</v>
      </c>
      <c r="O54" t="s">
        <v>76</v>
      </c>
      <c r="P54" t="s">
        <v>238</v>
      </c>
      <c r="Q54">
        <v>2</v>
      </c>
      <c r="R54" t="s">
        <v>433</v>
      </c>
      <c r="S54" t="s">
        <v>996</v>
      </c>
      <c r="T54" t="s">
        <v>1528</v>
      </c>
      <c r="U54" t="s">
        <v>109</v>
      </c>
      <c r="V54" t="s">
        <v>2036</v>
      </c>
      <c r="W54">
        <v>164.97</v>
      </c>
      <c r="X54">
        <v>54.96</v>
      </c>
      <c r="Y54">
        <v>2</v>
      </c>
      <c r="Z54" t="s">
        <v>2095</v>
      </c>
      <c r="AA54" t="s">
        <v>2363</v>
      </c>
      <c r="AB54">
        <v>1</v>
      </c>
      <c r="AC54" t="s">
        <v>2634</v>
      </c>
      <c r="AD54">
        <v>128</v>
      </c>
      <c r="AE54" t="s">
        <v>2635</v>
      </c>
      <c r="AF54" s="1">
        <v>43740</v>
      </c>
      <c r="AG54" s="1">
        <v>43799</v>
      </c>
    </row>
    <row r="55" spans="1:33" x14ac:dyDescent="0.25">
      <c r="A55">
        <v>54</v>
      </c>
      <c r="B55">
        <v>49</v>
      </c>
      <c r="C55" s="1">
        <v>43766</v>
      </c>
      <c r="D55">
        <v>5</v>
      </c>
      <c r="E55" t="s">
        <v>36</v>
      </c>
      <c r="F55" t="s">
        <v>47</v>
      </c>
      <c r="G55" t="s">
        <v>55</v>
      </c>
      <c r="H55" t="s">
        <v>57</v>
      </c>
      <c r="I55" s="1">
        <v>43640</v>
      </c>
      <c r="J55">
        <v>3</v>
      </c>
      <c r="K55" t="s">
        <v>59</v>
      </c>
      <c r="L55" s="1">
        <v>43615</v>
      </c>
      <c r="M55" s="1">
        <v>43830</v>
      </c>
      <c r="N55">
        <v>1</v>
      </c>
      <c r="O55" t="s">
        <v>69</v>
      </c>
      <c r="P55" t="s">
        <v>231</v>
      </c>
      <c r="Q55">
        <v>1</v>
      </c>
      <c r="R55" t="s">
        <v>434</v>
      </c>
      <c r="S55" t="s">
        <v>991</v>
      </c>
      <c r="T55" t="s">
        <v>1524</v>
      </c>
      <c r="U55" t="s">
        <v>67</v>
      </c>
      <c r="V55" t="s">
        <v>1577</v>
      </c>
      <c r="W55">
        <v>2789.97</v>
      </c>
      <c r="X55">
        <v>74.97</v>
      </c>
      <c r="Y55">
        <v>1</v>
      </c>
      <c r="Z55" t="s">
        <v>69</v>
      </c>
      <c r="AA55" t="s">
        <v>2360</v>
      </c>
      <c r="AB55">
        <v>1</v>
      </c>
      <c r="AC55" t="s">
        <v>2633</v>
      </c>
      <c r="AD55">
        <v>25</v>
      </c>
      <c r="AE55" t="s">
        <v>2635</v>
      </c>
      <c r="AF55" s="1">
        <v>43740</v>
      </c>
      <c r="AG55" s="1">
        <v>43799</v>
      </c>
    </row>
    <row r="56" spans="1:33" x14ac:dyDescent="0.25">
      <c r="A56">
        <v>55</v>
      </c>
      <c r="B56">
        <v>159</v>
      </c>
      <c r="C56" s="1">
        <v>43766</v>
      </c>
      <c r="D56">
        <v>8</v>
      </c>
      <c r="E56" t="s">
        <v>43</v>
      </c>
      <c r="F56" t="s">
        <v>54</v>
      </c>
      <c r="G56" t="s">
        <v>55</v>
      </c>
      <c r="H56" t="s">
        <v>57</v>
      </c>
      <c r="I56" s="1">
        <v>43621</v>
      </c>
      <c r="J56">
        <v>2</v>
      </c>
      <c r="K56" t="s">
        <v>60</v>
      </c>
      <c r="L56" s="1">
        <v>43615</v>
      </c>
      <c r="M56" s="1">
        <v>43830</v>
      </c>
      <c r="N56">
        <v>1</v>
      </c>
      <c r="O56" t="s">
        <v>65</v>
      </c>
      <c r="P56" t="s">
        <v>227</v>
      </c>
      <c r="Q56">
        <v>1</v>
      </c>
      <c r="R56" t="s">
        <v>435</v>
      </c>
      <c r="S56" t="s">
        <v>997</v>
      </c>
      <c r="T56" t="s">
        <v>1529</v>
      </c>
      <c r="U56" t="s">
        <v>67</v>
      </c>
      <c r="V56" t="s">
        <v>1517</v>
      </c>
      <c r="W56">
        <v>149.97</v>
      </c>
      <c r="X56">
        <v>59.97</v>
      </c>
      <c r="Y56">
        <v>1</v>
      </c>
      <c r="Z56" t="s">
        <v>431</v>
      </c>
      <c r="AA56" t="s">
        <v>2326</v>
      </c>
      <c r="AB56">
        <v>1</v>
      </c>
      <c r="AC56" t="s">
        <v>2634</v>
      </c>
      <c r="AD56">
        <v>59</v>
      </c>
      <c r="AE56" t="s">
        <v>2635</v>
      </c>
      <c r="AF56" s="1">
        <v>43740</v>
      </c>
      <c r="AG56" s="1">
        <v>43799</v>
      </c>
    </row>
    <row r="57" spans="1:33" x14ac:dyDescent="0.25">
      <c r="A57">
        <v>56</v>
      </c>
      <c r="B57">
        <v>227</v>
      </c>
      <c r="C57" s="1">
        <v>43766</v>
      </c>
      <c r="D57">
        <v>10</v>
      </c>
      <c r="E57" t="s">
        <v>42</v>
      </c>
      <c r="F57" t="s">
        <v>53</v>
      </c>
      <c r="G57" t="s">
        <v>56</v>
      </c>
      <c r="H57" t="s">
        <v>57</v>
      </c>
      <c r="I57" s="1">
        <v>43613</v>
      </c>
      <c r="J57">
        <v>2</v>
      </c>
      <c r="N57">
        <v>1</v>
      </c>
      <c r="O57" t="s">
        <v>67</v>
      </c>
      <c r="P57" t="s">
        <v>229</v>
      </c>
      <c r="Q57">
        <v>1</v>
      </c>
      <c r="R57" t="s">
        <v>416</v>
      </c>
      <c r="S57" t="s">
        <v>978</v>
      </c>
      <c r="T57" t="s">
        <v>1511</v>
      </c>
      <c r="U57" t="s">
        <v>67</v>
      </c>
      <c r="V57" t="s">
        <v>1548</v>
      </c>
      <c r="W57">
        <v>71.849999999999994</v>
      </c>
      <c r="X57">
        <v>44.97</v>
      </c>
      <c r="Y57">
        <v>1</v>
      </c>
      <c r="Z57" t="s">
        <v>652</v>
      </c>
      <c r="AA57" t="s">
        <v>2352</v>
      </c>
      <c r="AB57">
        <v>1</v>
      </c>
      <c r="AC57" t="s">
        <v>2633</v>
      </c>
      <c r="AD57">
        <v>90</v>
      </c>
      <c r="AE57" t="s">
        <v>2635</v>
      </c>
      <c r="AF57" s="1">
        <v>43740</v>
      </c>
      <c r="AG57" s="1">
        <v>43799</v>
      </c>
    </row>
    <row r="58" spans="1:33" x14ac:dyDescent="0.25">
      <c r="A58">
        <v>57</v>
      </c>
      <c r="B58">
        <v>369</v>
      </c>
      <c r="C58" s="1">
        <v>43766</v>
      </c>
      <c r="D58">
        <v>2</v>
      </c>
      <c r="E58" t="s">
        <v>38</v>
      </c>
      <c r="F58" t="s">
        <v>49</v>
      </c>
      <c r="G58" t="s">
        <v>56</v>
      </c>
      <c r="H58" t="s">
        <v>57</v>
      </c>
      <c r="I58" s="1">
        <v>43590</v>
      </c>
      <c r="J58">
        <v>3</v>
      </c>
      <c r="N58">
        <v>2</v>
      </c>
      <c r="O58" t="s">
        <v>92</v>
      </c>
      <c r="P58" t="s">
        <v>254</v>
      </c>
      <c r="Q58">
        <v>2</v>
      </c>
      <c r="R58" t="s">
        <v>436</v>
      </c>
      <c r="S58" t="s">
        <v>998</v>
      </c>
      <c r="T58" t="s">
        <v>1530</v>
      </c>
      <c r="U58" t="s">
        <v>71</v>
      </c>
      <c r="V58" t="s">
        <v>2040</v>
      </c>
      <c r="W58">
        <v>37.909999999999997</v>
      </c>
      <c r="X58">
        <v>34.979999999999997</v>
      </c>
      <c r="Y58">
        <v>2</v>
      </c>
      <c r="Z58" t="s">
        <v>2096</v>
      </c>
      <c r="AA58" t="s">
        <v>2364</v>
      </c>
      <c r="AB58">
        <v>1</v>
      </c>
      <c r="AC58" t="s">
        <v>2634</v>
      </c>
      <c r="AD58">
        <v>171</v>
      </c>
      <c r="AE58" t="s">
        <v>2635</v>
      </c>
      <c r="AF58" s="1">
        <v>43740</v>
      </c>
      <c r="AG58" s="1">
        <v>43799</v>
      </c>
    </row>
    <row r="59" spans="1:33" x14ac:dyDescent="0.25">
      <c r="A59">
        <v>58</v>
      </c>
      <c r="B59">
        <v>64</v>
      </c>
      <c r="C59" s="1">
        <v>43767</v>
      </c>
      <c r="D59">
        <v>7</v>
      </c>
      <c r="E59" t="s">
        <v>35</v>
      </c>
      <c r="F59" t="s">
        <v>46</v>
      </c>
      <c r="G59" t="s">
        <v>55</v>
      </c>
      <c r="H59" t="s">
        <v>58</v>
      </c>
      <c r="I59" s="1">
        <v>43687</v>
      </c>
      <c r="J59">
        <v>1</v>
      </c>
      <c r="K59" t="s">
        <v>61</v>
      </c>
      <c r="L59" s="1">
        <v>43615</v>
      </c>
      <c r="M59" s="1">
        <v>43830</v>
      </c>
      <c r="N59">
        <v>1</v>
      </c>
      <c r="O59" t="s">
        <v>79</v>
      </c>
      <c r="P59" t="s">
        <v>241</v>
      </c>
      <c r="Q59">
        <v>1</v>
      </c>
      <c r="R59" t="s">
        <v>423</v>
      </c>
      <c r="S59" t="s">
        <v>985</v>
      </c>
      <c r="T59" t="s">
        <v>1518</v>
      </c>
      <c r="U59" t="s">
        <v>80</v>
      </c>
      <c r="V59" t="s">
        <v>1548</v>
      </c>
      <c r="W59">
        <v>85.76</v>
      </c>
      <c r="X59">
        <v>29.98</v>
      </c>
      <c r="Y59">
        <v>1</v>
      </c>
      <c r="Z59" t="s">
        <v>455</v>
      </c>
      <c r="AA59" t="s">
        <v>2340</v>
      </c>
    </row>
    <row r="60" spans="1:33" x14ac:dyDescent="0.25">
      <c r="A60">
        <v>59</v>
      </c>
      <c r="B60">
        <v>315</v>
      </c>
      <c r="C60" s="1">
        <v>43767</v>
      </c>
      <c r="D60">
        <v>7</v>
      </c>
      <c r="E60" t="s">
        <v>35</v>
      </c>
      <c r="F60" t="s">
        <v>46</v>
      </c>
      <c r="G60" t="s">
        <v>56</v>
      </c>
      <c r="H60" t="s">
        <v>57</v>
      </c>
      <c r="I60" s="1">
        <v>43626</v>
      </c>
      <c r="J60">
        <v>2</v>
      </c>
      <c r="K60" t="s">
        <v>60</v>
      </c>
      <c r="L60" s="1">
        <v>43615</v>
      </c>
      <c r="M60" s="1">
        <v>43830</v>
      </c>
      <c r="N60">
        <v>2</v>
      </c>
      <c r="O60" t="s">
        <v>93</v>
      </c>
      <c r="P60" t="s">
        <v>255</v>
      </c>
      <c r="Q60">
        <v>3</v>
      </c>
      <c r="R60" t="s">
        <v>437</v>
      </c>
      <c r="S60" t="s">
        <v>999</v>
      </c>
      <c r="T60" t="s">
        <v>1531</v>
      </c>
      <c r="U60" t="s">
        <v>1999</v>
      </c>
      <c r="V60" t="s">
        <v>2041</v>
      </c>
      <c r="W60">
        <v>268.89999999999998</v>
      </c>
      <c r="X60">
        <v>89.94</v>
      </c>
      <c r="Y60">
        <v>3</v>
      </c>
      <c r="Z60" t="s">
        <v>2097</v>
      </c>
      <c r="AA60" t="s">
        <v>2365</v>
      </c>
      <c r="AB60">
        <v>1</v>
      </c>
      <c r="AC60" t="s">
        <v>2634</v>
      </c>
      <c r="AD60">
        <v>135</v>
      </c>
      <c r="AE60" t="s">
        <v>2635</v>
      </c>
      <c r="AF60" s="1">
        <v>43740</v>
      </c>
      <c r="AG60" s="1">
        <v>43799</v>
      </c>
    </row>
    <row r="61" spans="1:33" x14ac:dyDescent="0.25">
      <c r="A61">
        <v>60</v>
      </c>
      <c r="B61">
        <v>135</v>
      </c>
      <c r="C61" s="1">
        <v>43768</v>
      </c>
      <c r="D61">
        <v>2</v>
      </c>
      <c r="E61" t="s">
        <v>38</v>
      </c>
      <c r="F61" t="s">
        <v>49</v>
      </c>
      <c r="G61" t="s">
        <v>56</v>
      </c>
      <c r="H61" t="s">
        <v>58</v>
      </c>
      <c r="I61" s="1">
        <v>43715</v>
      </c>
      <c r="J61">
        <v>2</v>
      </c>
      <c r="K61" t="s">
        <v>60</v>
      </c>
      <c r="L61" s="1">
        <v>43615</v>
      </c>
      <c r="M61" s="1">
        <v>43830</v>
      </c>
      <c r="N61">
        <v>1</v>
      </c>
      <c r="O61" t="s">
        <v>84</v>
      </c>
      <c r="P61" t="s">
        <v>246</v>
      </c>
      <c r="Q61">
        <v>1</v>
      </c>
      <c r="R61" t="s">
        <v>438</v>
      </c>
      <c r="S61" t="s">
        <v>1000</v>
      </c>
      <c r="T61" t="s">
        <v>1532</v>
      </c>
      <c r="U61" t="s">
        <v>80</v>
      </c>
      <c r="V61" t="s">
        <v>1548</v>
      </c>
      <c r="W61">
        <v>267.98</v>
      </c>
      <c r="X61">
        <v>29.98</v>
      </c>
      <c r="Y61">
        <v>1</v>
      </c>
      <c r="Z61" t="s">
        <v>645</v>
      </c>
      <c r="AA61" t="s">
        <v>2347</v>
      </c>
      <c r="AB61">
        <v>1</v>
      </c>
      <c r="AC61" t="s">
        <v>2633</v>
      </c>
      <c r="AD61">
        <v>49</v>
      </c>
      <c r="AE61" t="s">
        <v>2635</v>
      </c>
      <c r="AF61" s="1">
        <v>43740</v>
      </c>
      <c r="AG61" s="1">
        <v>43799</v>
      </c>
    </row>
    <row r="62" spans="1:33" x14ac:dyDescent="0.25">
      <c r="A62">
        <v>61</v>
      </c>
      <c r="B62">
        <v>316</v>
      </c>
      <c r="C62" s="1">
        <v>43768</v>
      </c>
      <c r="D62">
        <v>6</v>
      </c>
      <c r="E62" t="s">
        <v>33</v>
      </c>
      <c r="F62" t="s">
        <v>44</v>
      </c>
      <c r="G62" t="s">
        <v>55</v>
      </c>
      <c r="H62" t="s">
        <v>58</v>
      </c>
      <c r="I62" s="1">
        <v>43559</v>
      </c>
      <c r="J62">
        <v>2</v>
      </c>
      <c r="N62">
        <v>1</v>
      </c>
      <c r="O62" t="s">
        <v>67</v>
      </c>
      <c r="P62" t="s">
        <v>229</v>
      </c>
      <c r="Q62">
        <v>1</v>
      </c>
      <c r="R62" t="s">
        <v>439</v>
      </c>
      <c r="S62" t="s">
        <v>1001</v>
      </c>
      <c r="T62" t="s">
        <v>1533</v>
      </c>
      <c r="U62" t="s">
        <v>80</v>
      </c>
      <c r="V62" t="s">
        <v>1548</v>
      </c>
      <c r="W62">
        <v>119.98</v>
      </c>
      <c r="X62">
        <v>29.98</v>
      </c>
      <c r="Y62">
        <v>1</v>
      </c>
      <c r="Z62" t="s">
        <v>84</v>
      </c>
      <c r="AA62" t="s">
        <v>2366</v>
      </c>
      <c r="AB62">
        <v>1</v>
      </c>
      <c r="AC62" t="s">
        <v>2633</v>
      </c>
      <c r="AD62">
        <v>136</v>
      </c>
      <c r="AE62" t="s">
        <v>2635</v>
      </c>
      <c r="AF62" s="1">
        <v>43740</v>
      </c>
      <c r="AG62" s="1">
        <v>43799</v>
      </c>
    </row>
    <row r="63" spans="1:33" x14ac:dyDescent="0.25">
      <c r="A63">
        <v>62</v>
      </c>
      <c r="B63">
        <v>378</v>
      </c>
      <c r="C63" s="1">
        <v>43769</v>
      </c>
      <c r="D63">
        <v>4</v>
      </c>
      <c r="E63" t="s">
        <v>40</v>
      </c>
      <c r="F63" t="s">
        <v>51</v>
      </c>
      <c r="G63" t="s">
        <v>56</v>
      </c>
      <c r="H63" t="s">
        <v>57</v>
      </c>
      <c r="I63" s="1">
        <v>43537</v>
      </c>
      <c r="J63">
        <v>2</v>
      </c>
      <c r="N63">
        <v>1</v>
      </c>
      <c r="O63" t="s">
        <v>70</v>
      </c>
      <c r="P63" t="s">
        <v>232</v>
      </c>
      <c r="Q63">
        <v>1</v>
      </c>
      <c r="R63" t="s">
        <v>440</v>
      </c>
      <c r="S63" t="s">
        <v>1002</v>
      </c>
      <c r="T63" t="s">
        <v>1534</v>
      </c>
      <c r="U63" t="s">
        <v>67</v>
      </c>
      <c r="V63" t="s">
        <v>1517</v>
      </c>
      <c r="W63">
        <v>68.849999999999994</v>
      </c>
      <c r="X63">
        <v>59.97</v>
      </c>
      <c r="Y63">
        <v>1</v>
      </c>
      <c r="Z63" t="s">
        <v>432</v>
      </c>
      <c r="AA63" t="s">
        <v>2331</v>
      </c>
      <c r="AB63">
        <v>1</v>
      </c>
      <c r="AC63" t="s">
        <v>2633</v>
      </c>
      <c r="AD63">
        <v>178</v>
      </c>
      <c r="AE63" t="s">
        <v>2635</v>
      </c>
      <c r="AF63" s="1">
        <v>43740</v>
      </c>
      <c r="AG63" s="1">
        <v>43799</v>
      </c>
    </row>
    <row r="64" spans="1:33" x14ac:dyDescent="0.25">
      <c r="A64">
        <v>63</v>
      </c>
      <c r="B64">
        <v>129</v>
      </c>
      <c r="C64" s="1">
        <v>43770</v>
      </c>
      <c r="D64">
        <v>2</v>
      </c>
      <c r="E64" t="s">
        <v>38</v>
      </c>
      <c r="F64" t="s">
        <v>49</v>
      </c>
      <c r="G64" t="s">
        <v>56</v>
      </c>
      <c r="H64" t="s">
        <v>58</v>
      </c>
      <c r="I64" s="1">
        <v>43622</v>
      </c>
      <c r="J64">
        <v>3</v>
      </c>
      <c r="K64" t="s">
        <v>59</v>
      </c>
      <c r="L64" s="1">
        <v>43615</v>
      </c>
      <c r="M64" s="1">
        <v>43830</v>
      </c>
      <c r="N64">
        <v>1</v>
      </c>
      <c r="O64" t="s">
        <v>86</v>
      </c>
      <c r="P64" t="s">
        <v>248</v>
      </c>
      <c r="Q64">
        <v>1</v>
      </c>
      <c r="R64" t="s">
        <v>441</v>
      </c>
      <c r="S64" t="s">
        <v>1003</v>
      </c>
      <c r="T64" t="s">
        <v>1535</v>
      </c>
      <c r="U64" t="s">
        <v>69</v>
      </c>
      <c r="V64" t="s">
        <v>1577</v>
      </c>
      <c r="W64">
        <v>43.99</v>
      </c>
      <c r="X64">
        <v>24.99</v>
      </c>
      <c r="Y64">
        <v>1</v>
      </c>
      <c r="Z64" t="s">
        <v>530</v>
      </c>
      <c r="AA64" t="s">
        <v>2367</v>
      </c>
      <c r="AB64">
        <v>1</v>
      </c>
      <c r="AC64" t="s">
        <v>2634</v>
      </c>
      <c r="AD64">
        <v>48</v>
      </c>
      <c r="AE64" t="s">
        <v>2635</v>
      </c>
      <c r="AF64" s="1">
        <v>43740</v>
      </c>
      <c r="AG64" s="1">
        <v>43799</v>
      </c>
    </row>
    <row r="65" spans="1:33" x14ac:dyDescent="0.25">
      <c r="A65">
        <v>64</v>
      </c>
      <c r="B65">
        <v>438</v>
      </c>
      <c r="C65" s="1">
        <v>43770</v>
      </c>
      <c r="D65">
        <v>3</v>
      </c>
      <c r="E65" t="s">
        <v>34</v>
      </c>
      <c r="F65" t="s">
        <v>45</v>
      </c>
      <c r="G65" t="s">
        <v>56</v>
      </c>
      <c r="H65" t="s">
        <v>58</v>
      </c>
      <c r="I65" s="1">
        <v>43583</v>
      </c>
      <c r="J65">
        <v>2</v>
      </c>
      <c r="N65">
        <v>2</v>
      </c>
      <c r="O65" t="s">
        <v>94</v>
      </c>
      <c r="P65" t="s">
        <v>256</v>
      </c>
      <c r="Q65">
        <v>2</v>
      </c>
      <c r="R65" t="s">
        <v>442</v>
      </c>
      <c r="S65" t="s">
        <v>1004</v>
      </c>
      <c r="T65" t="s">
        <v>1536</v>
      </c>
      <c r="U65" t="s">
        <v>71</v>
      </c>
      <c r="V65" t="s">
        <v>1902</v>
      </c>
      <c r="W65">
        <v>132.94</v>
      </c>
      <c r="X65">
        <v>44.98</v>
      </c>
      <c r="Y65">
        <v>2</v>
      </c>
      <c r="Z65" t="s">
        <v>2098</v>
      </c>
      <c r="AA65" t="s">
        <v>2368</v>
      </c>
      <c r="AB65">
        <v>1</v>
      </c>
      <c r="AC65" t="s">
        <v>2633</v>
      </c>
      <c r="AD65">
        <v>218</v>
      </c>
      <c r="AE65" t="s">
        <v>2635</v>
      </c>
      <c r="AF65" s="1">
        <v>43740</v>
      </c>
      <c r="AG65" s="1">
        <v>43799</v>
      </c>
    </row>
    <row r="66" spans="1:33" x14ac:dyDescent="0.25">
      <c r="A66">
        <v>65</v>
      </c>
      <c r="B66">
        <v>15</v>
      </c>
      <c r="C66" s="1">
        <v>43771</v>
      </c>
      <c r="D66">
        <v>2</v>
      </c>
      <c r="E66" t="s">
        <v>38</v>
      </c>
      <c r="F66" t="s">
        <v>49</v>
      </c>
      <c r="G66" t="s">
        <v>55</v>
      </c>
      <c r="H66" t="s">
        <v>58</v>
      </c>
      <c r="I66" s="1">
        <v>43739</v>
      </c>
      <c r="J66">
        <v>1</v>
      </c>
      <c r="K66" t="s">
        <v>61</v>
      </c>
      <c r="L66" s="1">
        <v>43615</v>
      </c>
      <c r="M66" s="1">
        <v>43830</v>
      </c>
      <c r="N66">
        <v>1</v>
      </c>
      <c r="O66" t="s">
        <v>86</v>
      </c>
      <c r="P66" t="s">
        <v>248</v>
      </c>
      <c r="Q66">
        <v>1</v>
      </c>
      <c r="R66" t="s">
        <v>443</v>
      </c>
      <c r="S66" t="s">
        <v>1005</v>
      </c>
      <c r="T66" t="s">
        <v>1513</v>
      </c>
      <c r="U66" t="s">
        <v>80</v>
      </c>
      <c r="V66" t="s">
        <v>1577</v>
      </c>
      <c r="W66">
        <v>59.98</v>
      </c>
      <c r="X66">
        <v>49.98</v>
      </c>
      <c r="Y66">
        <v>1</v>
      </c>
      <c r="Z66" t="s">
        <v>549</v>
      </c>
      <c r="AA66" t="s">
        <v>2362</v>
      </c>
      <c r="AB66">
        <v>1</v>
      </c>
      <c r="AC66" t="s">
        <v>2633</v>
      </c>
      <c r="AD66">
        <v>12</v>
      </c>
      <c r="AE66" t="s">
        <v>2635</v>
      </c>
      <c r="AF66" s="1">
        <v>43740</v>
      </c>
      <c r="AG66" s="1">
        <v>43799</v>
      </c>
    </row>
    <row r="67" spans="1:33" x14ac:dyDescent="0.25">
      <c r="A67">
        <v>66</v>
      </c>
      <c r="B67">
        <v>363</v>
      </c>
      <c r="C67" s="1">
        <v>43771</v>
      </c>
      <c r="D67">
        <v>2</v>
      </c>
      <c r="E67" t="s">
        <v>38</v>
      </c>
      <c r="F67" t="s">
        <v>49</v>
      </c>
      <c r="G67" t="s">
        <v>55</v>
      </c>
      <c r="H67" t="s">
        <v>57</v>
      </c>
      <c r="I67" s="1">
        <v>43682</v>
      </c>
      <c r="J67">
        <v>3</v>
      </c>
      <c r="K67" t="s">
        <v>59</v>
      </c>
      <c r="L67" s="1">
        <v>43615</v>
      </c>
      <c r="M67" s="1">
        <v>43830</v>
      </c>
      <c r="N67">
        <v>1</v>
      </c>
      <c r="O67" t="s">
        <v>69</v>
      </c>
      <c r="P67" t="s">
        <v>231</v>
      </c>
      <c r="Q67">
        <v>1</v>
      </c>
      <c r="R67" t="s">
        <v>425</v>
      </c>
      <c r="S67" t="s">
        <v>987</v>
      </c>
      <c r="T67" t="s">
        <v>1520</v>
      </c>
      <c r="U67" t="s">
        <v>67</v>
      </c>
      <c r="V67" t="s">
        <v>1577</v>
      </c>
      <c r="W67">
        <v>398.97</v>
      </c>
      <c r="X67">
        <v>74.97</v>
      </c>
      <c r="Y67">
        <v>1</v>
      </c>
      <c r="Z67" t="s">
        <v>78</v>
      </c>
      <c r="AA67" t="s">
        <v>2330</v>
      </c>
      <c r="AB67">
        <v>1</v>
      </c>
      <c r="AC67" t="s">
        <v>2633</v>
      </c>
      <c r="AD67">
        <v>167</v>
      </c>
      <c r="AE67" t="s">
        <v>2635</v>
      </c>
      <c r="AF67" s="1">
        <v>43740</v>
      </c>
      <c r="AG67" s="1">
        <v>43799</v>
      </c>
    </row>
    <row r="68" spans="1:33" x14ac:dyDescent="0.25">
      <c r="A68">
        <v>67</v>
      </c>
      <c r="B68">
        <v>48</v>
      </c>
      <c r="C68" s="1">
        <v>43773</v>
      </c>
      <c r="D68">
        <v>7</v>
      </c>
      <c r="E68" t="s">
        <v>35</v>
      </c>
      <c r="F68" t="s">
        <v>46</v>
      </c>
      <c r="G68" t="s">
        <v>55</v>
      </c>
      <c r="H68" t="s">
        <v>58</v>
      </c>
      <c r="I68" s="1">
        <v>43728</v>
      </c>
      <c r="J68">
        <v>1</v>
      </c>
      <c r="K68" t="s">
        <v>61</v>
      </c>
      <c r="L68" s="1">
        <v>43615</v>
      </c>
      <c r="M68" s="1">
        <v>43830</v>
      </c>
      <c r="N68">
        <v>1</v>
      </c>
      <c r="O68" t="s">
        <v>90</v>
      </c>
      <c r="P68" t="s">
        <v>252</v>
      </c>
      <c r="Q68">
        <v>1</v>
      </c>
      <c r="R68" t="s">
        <v>444</v>
      </c>
      <c r="S68" t="s">
        <v>1006</v>
      </c>
      <c r="T68" t="s">
        <v>1537</v>
      </c>
      <c r="U68" t="s">
        <v>80</v>
      </c>
      <c r="V68" t="s">
        <v>1562</v>
      </c>
      <c r="W68">
        <v>31.94</v>
      </c>
      <c r="X68">
        <v>19.98</v>
      </c>
      <c r="Y68">
        <v>1</v>
      </c>
      <c r="Z68" t="s">
        <v>645</v>
      </c>
      <c r="AA68" t="s">
        <v>2347</v>
      </c>
      <c r="AB68">
        <v>1</v>
      </c>
      <c r="AC68" t="s">
        <v>2634</v>
      </c>
      <c r="AD68">
        <v>24</v>
      </c>
      <c r="AE68" t="s">
        <v>2635</v>
      </c>
      <c r="AF68" s="1">
        <v>43740</v>
      </c>
      <c r="AG68" s="1">
        <v>43799</v>
      </c>
    </row>
    <row r="69" spans="1:33" x14ac:dyDescent="0.25">
      <c r="A69">
        <v>68</v>
      </c>
      <c r="B69">
        <v>179</v>
      </c>
      <c r="C69" s="1">
        <v>43773</v>
      </c>
      <c r="D69">
        <v>11</v>
      </c>
      <c r="E69" t="s">
        <v>37</v>
      </c>
      <c r="F69" t="s">
        <v>48</v>
      </c>
      <c r="G69" t="s">
        <v>56</v>
      </c>
      <c r="H69" t="s">
        <v>57</v>
      </c>
      <c r="I69" s="1">
        <v>43706</v>
      </c>
      <c r="J69">
        <v>3</v>
      </c>
      <c r="K69" t="s">
        <v>59</v>
      </c>
      <c r="L69" s="1">
        <v>43615</v>
      </c>
      <c r="M69" s="1">
        <v>43830</v>
      </c>
      <c r="N69">
        <v>1</v>
      </c>
      <c r="O69" t="s">
        <v>67</v>
      </c>
      <c r="P69" t="s">
        <v>229</v>
      </c>
      <c r="Q69">
        <v>1</v>
      </c>
      <c r="R69" t="s">
        <v>445</v>
      </c>
      <c r="S69" t="s">
        <v>1007</v>
      </c>
      <c r="T69" t="s">
        <v>1533</v>
      </c>
      <c r="U69" t="s">
        <v>80</v>
      </c>
      <c r="V69" t="s">
        <v>1548</v>
      </c>
      <c r="W69">
        <v>119.98</v>
      </c>
      <c r="X69">
        <v>29.98</v>
      </c>
      <c r="Y69">
        <v>1</v>
      </c>
      <c r="Z69" t="s">
        <v>79</v>
      </c>
      <c r="AA69" t="s">
        <v>2349</v>
      </c>
      <c r="AB69">
        <v>1</v>
      </c>
      <c r="AC69" t="s">
        <v>2634</v>
      </c>
      <c r="AD69">
        <v>68</v>
      </c>
      <c r="AE69" t="s">
        <v>2635</v>
      </c>
      <c r="AF69" s="1">
        <v>43740</v>
      </c>
      <c r="AG69" s="1">
        <v>43799</v>
      </c>
    </row>
    <row r="70" spans="1:33" x14ac:dyDescent="0.25">
      <c r="A70">
        <v>69</v>
      </c>
      <c r="B70">
        <v>368</v>
      </c>
      <c r="C70" s="1">
        <v>43773</v>
      </c>
      <c r="D70">
        <v>5</v>
      </c>
      <c r="E70" t="s">
        <v>36</v>
      </c>
      <c r="F70" t="s">
        <v>47</v>
      </c>
      <c r="G70" t="s">
        <v>56</v>
      </c>
      <c r="H70" t="s">
        <v>57</v>
      </c>
      <c r="I70" s="1">
        <v>43583</v>
      </c>
      <c r="J70">
        <v>2</v>
      </c>
      <c r="N70">
        <v>2</v>
      </c>
      <c r="O70" t="s">
        <v>95</v>
      </c>
      <c r="P70" t="s">
        <v>257</v>
      </c>
      <c r="Q70">
        <v>3</v>
      </c>
      <c r="R70" t="s">
        <v>446</v>
      </c>
      <c r="S70" t="s">
        <v>1008</v>
      </c>
      <c r="T70" t="s">
        <v>1538</v>
      </c>
      <c r="U70" t="s">
        <v>2000</v>
      </c>
      <c r="V70" t="s">
        <v>2041</v>
      </c>
      <c r="W70">
        <v>276.74</v>
      </c>
      <c r="X70">
        <v>89.94</v>
      </c>
      <c r="Y70">
        <v>3</v>
      </c>
      <c r="Z70" t="s">
        <v>2099</v>
      </c>
      <c r="AA70" t="s">
        <v>2369</v>
      </c>
      <c r="AB70">
        <v>1</v>
      </c>
      <c r="AC70" t="s">
        <v>2633</v>
      </c>
      <c r="AD70">
        <v>170</v>
      </c>
      <c r="AE70" t="s">
        <v>2635</v>
      </c>
      <c r="AF70" s="1">
        <v>43740</v>
      </c>
      <c r="AG70" s="1">
        <v>43799</v>
      </c>
    </row>
    <row r="71" spans="1:33" x14ac:dyDescent="0.25">
      <c r="A71">
        <v>70</v>
      </c>
      <c r="B71">
        <v>2</v>
      </c>
      <c r="C71" s="1">
        <v>43775</v>
      </c>
      <c r="D71">
        <v>10</v>
      </c>
      <c r="E71" t="s">
        <v>42</v>
      </c>
      <c r="F71" t="s">
        <v>53</v>
      </c>
      <c r="G71" t="s">
        <v>55</v>
      </c>
      <c r="H71" t="s">
        <v>57</v>
      </c>
      <c r="I71" s="1">
        <v>43739</v>
      </c>
      <c r="J71">
        <v>2</v>
      </c>
      <c r="K71" t="s">
        <v>60</v>
      </c>
      <c r="L71" s="1">
        <v>43615</v>
      </c>
      <c r="M71" s="1">
        <v>43830</v>
      </c>
      <c r="N71">
        <v>2</v>
      </c>
      <c r="O71" t="s">
        <v>89</v>
      </c>
      <c r="P71" t="s">
        <v>251</v>
      </c>
      <c r="Q71">
        <v>2</v>
      </c>
      <c r="R71" t="s">
        <v>447</v>
      </c>
      <c r="S71" t="s">
        <v>1009</v>
      </c>
      <c r="T71" t="s">
        <v>1539</v>
      </c>
      <c r="U71" t="s">
        <v>88</v>
      </c>
      <c r="V71" t="s">
        <v>2039</v>
      </c>
      <c r="W71">
        <v>81.96</v>
      </c>
      <c r="X71">
        <v>49.96</v>
      </c>
      <c r="Y71">
        <v>2</v>
      </c>
      <c r="Z71" t="s">
        <v>2100</v>
      </c>
      <c r="AA71" t="s">
        <v>2370</v>
      </c>
      <c r="AB71">
        <v>1</v>
      </c>
      <c r="AC71" t="s">
        <v>2634</v>
      </c>
      <c r="AD71">
        <v>2</v>
      </c>
      <c r="AE71" t="s">
        <v>2635</v>
      </c>
      <c r="AF71" s="1">
        <v>43740</v>
      </c>
      <c r="AG71" s="1">
        <v>43799</v>
      </c>
    </row>
    <row r="72" spans="1:33" x14ac:dyDescent="0.25">
      <c r="A72">
        <v>71</v>
      </c>
      <c r="B72">
        <v>153</v>
      </c>
      <c r="C72" s="1">
        <v>43776</v>
      </c>
      <c r="D72">
        <v>10</v>
      </c>
      <c r="E72" t="s">
        <v>42</v>
      </c>
      <c r="F72" t="s">
        <v>53</v>
      </c>
      <c r="G72" t="s">
        <v>56</v>
      </c>
      <c r="H72" t="s">
        <v>57</v>
      </c>
      <c r="I72" s="1">
        <v>43739</v>
      </c>
      <c r="J72">
        <v>3</v>
      </c>
      <c r="K72" t="s">
        <v>59</v>
      </c>
      <c r="L72" s="1">
        <v>43615</v>
      </c>
      <c r="M72" s="1">
        <v>43830</v>
      </c>
      <c r="N72">
        <v>1</v>
      </c>
      <c r="O72" t="s">
        <v>69</v>
      </c>
      <c r="P72" t="s">
        <v>231</v>
      </c>
      <c r="Q72">
        <v>1</v>
      </c>
      <c r="R72" t="s">
        <v>448</v>
      </c>
      <c r="S72" t="s">
        <v>1010</v>
      </c>
      <c r="T72" t="s">
        <v>1540</v>
      </c>
      <c r="U72" t="s">
        <v>80</v>
      </c>
      <c r="V72" t="s">
        <v>1577</v>
      </c>
      <c r="W72">
        <v>13.98</v>
      </c>
      <c r="X72">
        <v>49.98</v>
      </c>
      <c r="Y72">
        <v>1</v>
      </c>
      <c r="Z72" t="s">
        <v>69</v>
      </c>
      <c r="AA72" t="s">
        <v>2360</v>
      </c>
      <c r="AB72">
        <v>1</v>
      </c>
      <c r="AC72" t="s">
        <v>2633</v>
      </c>
      <c r="AD72">
        <v>56</v>
      </c>
      <c r="AE72" t="s">
        <v>2635</v>
      </c>
      <c r="AF72" s="1">
        <v>43740</v>
      </c>
      <c r="AG72" s="1">
        <v>43799</v>
      </c>
    </row>
    <row r="73" spans="1:33" x14ac:dyDescent="0.25">
      <c r="A73">
        <v>72</v>
      </c>
      <c r="B73">
        <v>373</v>
      </c>
      <c r="C73" s="1">
        <v>43776</v>
      </c>
      <c r="D73">
        <v>2</v>
      </c>
      <c r="E73" t="s">
        <v>38</v>
      </c>
      <c r="F73" t="s">
        <v>49</v>
      </c>
      <c r="G73" t="s">
        <v>55</v>
      </c>
      <c r="H73" t="s">
        <v>58</v>
      </c>
      <c r="I73" s="1">
        <v>43668</v>
      </c>
      <c r="J73">
        <v>3</v>
      </c>
      <c r="K73" t="s">
        <v>59</v>
      </c>
      <c r="L73" s="1">
        <v>43615</v>
      </c>
      <c r="M73" s="1">
        <v>43830</v>
      </c>
      <c r="N73">
        <v>1</v>
      </c>
      <c r="O73" t="s">
        <v>90</v>
      </c>
      <c r="P73" t="s">
        <v>252</v>
      </c>
      <c r="Q73">
        <v>1</v>
      </c>
      <c r="R73" t="s">
        <v>449</v>
      </c>
      <c r="S73" t="s">
        <v>1011</v>
      </c>
      <c r="T73" t="s">
        <v>1541</v>
      </c>
      <c r="U73" t="s">
        <v>80</v>
      </c>
      <c r="V73" t="s">
        <v>1562</v>
      </c>
      <c r="W73">
        <v>86.38</v>
      </c>
      <c r="X73">
        <v>19.98</v>
      </c>
      <c r="Y73">
        <v>1</v>
      </c>
      <c r="Z73" t="s">
        <v>410</v>
      </c>
      <c r="AA73" t="s">
        <v>2359</v>
      </c>
      <c r="AB73">
        <v>1</v>
      </c>
      <c r="AC73" t="s">
        <v>2634</v>
      </c>
      <c r="AD73">
        <v>174</v>
      </c>
      <c r="AE73" t="s">
        <v>2635</v>
      </c>
      <c r="AF73" s="1">
        <v>43740</v>
      </c>
      <c r="AG73" s="1">
        <v>43799</v>
      </c>
    </row>
    <row r="74" spans="1:33" x14ac:dyDescent="0.25">
      <c r="A74">
        <v>73</v>
      </c>
      <c r="B74">
        <v>213</v>
      </c>
      <c r="C74" s="1">
        <v>43777</v>
      </c>
      <c r="D74">
        <v>2</v>
      </c>
      <c r="E74" t="s">
        <v>38</v>
      </c>
      <c r="F74" t="s">
        <v>49</v>
      </c>
      <c r="G74" t="s">
        <v>55</v>
      </c>
      <c r="H74" t="s">
        <v>57</v>
      </c>
      <c r="I74" s="1">
        <v>43672</v>
      </c>
      <c r="J74">
        <v>2</v>
      </c>
      <c r="K74" t="s">
        <v>60</v>
      </c>
      <c r="L74" s="1">
        <v>43615</v>
      </c>
      <c r="M74" s="1">
        <v>43830</v>
      </c>
      <c r="N74">
        <v>2</v>
      </c>
      <c r="O74" t="s">
        <v>96</v>
      </c>
      <c r="P74" t="s">
        <v>258</v>
      </c>
      <c r="Q74">
        <v>2</v>
      </c>
      <c r="R74" t="s">
        <v>450</v>
      </c>
      <c r="S74" t="s">
        <v>1012</v>
      </c>
      <c r="T74" t="s">
        <v>1542</v>
      </c>
      <c r="U74" t="s">
        <v>180</v>
      </c>
      <c r="V74" t="s">
        <v>1869</v>
      </c>
      <c r="W74">
        <v>98.86</v>
      </c>
      <c r="X74">
        <v>44.97</v>
      </c>
      <c r="Y74">
        <v>2</v>
      </c>
      <c r="Z74" t="s">
        <v>2101</v>
      </c>
      <c r="AA74" t="s">
        <v>2371</v>
      </c>
      <c r="AB74">
        <v>1</v>
      </c>
      <c r="AC74" t="s">
        <v>2633</v>
      </c>
      <c r="AD74">
        <v>81</v>
      </c>
      <c r="AE74" t="s">
        <v>2635</v>
      </c>
      <c r="AF74" s="1">
        <v>43740</v>
      </c>
      <c r="AG74" s="1">
        <v>43799</v>
      </c>
    </row>
    <row r="75" spans="1:33" x14ac:dyDescent="0.25">
      <c r="A75">
        <v>74</v>
      </c>
      <c r="B75">
        <v>430</v>
      </c>
      <c r="C75" s="1">
        <v>43777</v>
      </c>
      <c r="D75">
        <v>11</v>
      </c>
      <c r="E75" t="s">
        <v>37</v>
      </c>
      <c r="F75" t="s">
        <v>48</v>
      </c>
      <c r="G75" t="s">
        <v>55</v>
      </c>
      <c r="H75" t="s">
        <v>58</v>
      </c>
      <c r="I75" s="1">
        <v>43546</v>
      </c>
      <c r="J75">
        <v>3</v>
      </c>
      <c r="N75">
        <v>1</v>
      </c>
      <c r="O75" t="s">
        <v>67</v>
      </c>
      <c r="P75" t="s">
        <v>229</v>
      </c>
      <c r="Q75">
        <v>1</v>
      </c>
      <c r="R75" t="s">
        <v>391</v>
      </c>
      <c r="S75" t="s">
        <v>953</v>
      </c>
      <c r="T75" t="s">
        <v>1487</v>
      </c>
      <c r="U75" t="s">
        <v>69</v>
      </c>
      <c r="V75" t="s">
        <v>1548</v>
      </c>
      <c r="W75">
        <v>29.95</v>
      </c>
      <c r="X75">
        <v>14.99</v>
      </c>
      <c r="Y75">
        <v>1</v>
      </c>
      <c r="Z75" t="s">
        <v>90</v>
      </c>
      <c r="AA75" t="s">
        <v>2328</v>
      </c>
      <c r="AB75">
        <v>1</v>
      </c>
      <c r="AC75" t="s">
        <v>2634</v>
      </c>
      <c r="AD75">
        <v>213</v>
      </c>
      <c r="AE75" t="s">
        <v>2635</v>
      </c>
      <c r="AF75" s="1">
        <v>43740</v>
      </c>
      <c r="AG75" s="1">
        <v>43799</v>
      </c>
    </row>
    <row r="76" spans="1:33" x14ac:dyDescent="0.25">
      <c r="A76">
        <v>75</v>
      </c>
      <c r="B76">
        <v>194</v>
      </c>
      <c r="C76" s="1">
        <v>43778</v>
      </c>
      <c r="D76">
        <v>3</v>
      </c>
      <c r="E76" t="s">
        <v>34</v>
      </c>
      <c r="F76" t="s">
        <v>45</v>
      </c>
      <c r="G76" t="s">
        <v>55</v>
      </c>
      <c r="H76" t="s">
        <v>57</v>
      </c>
      <c r="I76" s="1">
        <v>43702</v>
      </c>
      <c r="J76">
        <v>3</v>
      </c>
      <c r="K76" t="s">
        <v>59</v>
      </c>
      <c r="L76" s="1">
        <v>43615</v>
      </c>
      <c r="M76" s="1">
        <v>43830</v>
      </c>
      <c r="N76">
        <v>1</v>
      </c>
      <c r="O76" t="s">
        <v>78</v>
      </c>
      <c r="P76" t="s">
        <v>240</v>
      </c>
      <c r="Q76">
        <v>1</v>
      </c>
      <c r="R76" t="s">
        <v>408</v>
      </c>
      <c r="S76" t="s">
        <v>970</v>
      </c>
      <c r="T76" t="s">
        <v>1503</v>
      </c>
      <c r="U76" t="s">
        <v>69</v>
      </c>
      <c r="V76" t="s">
        <v>1548</v>
      </c>
      <c r="W76">
        <v>29.94</v>
      </c>
      <c r="X76">
        <v>14.99</v>
      </c>
      <c r="Y76">
        <v>1</v>
      </c>
      <c r="Z76" t="s">
        <v>393</v>
      </c>
      <c r="AA76" t="s">
        <v>2345</v>
      </c>
      <c r="AB76">
        <v>1</v>
      </c>
      <c r="AC76" t="s">
        <v>2633</v>
      </c>
      <c r="AD76">
        <v>75</v>
      </c>
      <c r="AE76" t="s">
        <v>2635</v>
      </c>
      <c r="AF76" s="1">
        <v>43740</v>
      </c>
      <c r="AG76" s="1">
        <v>43799</v>
      </c>
    </row>
    <row r="77" spans="1:33" x14ac:dyDescent="0.25">
      <c r="A77">
        <v>76</v>
      </c>
      <c r="B77">
        <v>294</v>
      </c>
      <c r="C77" s="1">
        <v>43778</v>
      </c>
      <c r="D77">
        <v>2</v>
      </c>
      <c r="E77" t="s">
        <v>38</v>
      </c>
      <c r="F77" t="s">
        <v>49</v>
      </c>
      <c r="G77" t="s">
        <v>56</v>
      </c>
      <c r="H77" t="s">
        <v>58</v>
      </c>
      <c r="I77" s="1">
        <v>43635</v>
      </c>
      <c r="J77">
        <v>3</v>
      </c>
      <c r="K77" t="s">
        <v>59</v>
      </c>
      <c r="L77" s="1">
        <v>43615</v>
      </c>
      <c r="M77" s="1">
        <v>43830</v>
      </c>
      <c r="N77">
        <v>2</v>
      </c>
      <c r="O77" t="s">
        <v>97</v>
      </c>
      <c r="P77" t="s">
        <v>259</v>
      </c>
      <c r="Q77">
        <v>2</v>
      </c>
      <c r="R77" t="s">
        <v>451</v>
      </c>
      <c r="S77" t="s">
        <v>1013</v>
      </c>
      <c r="T77" t="s">
        <v>1543</v>
      </c>
      <c r="U77" t="s">
        <v>88</v>
      </c>
      <c r="V77" t="s">
        <v>2030</v>
      </c>
      <c r="W77">
        <v>411.96</v>
      </c>
      <c r="X77">
        <v>69.959999999999994</v>
      </c>
      <c r="Y77">
        <v>2</v>
      </c>
      <c r="Z77" t="s">
        <v>2102</v>
      </c>
      <c r="AA77" t="s">
        <v>2372</v>
      </c>
      <c r="AB77">
        <v>1</v>
      </c>
      <c r="AC77" t="s">
        <v>2634</v>
      </c>
      <c r="AD77">
        <v>125</v>
      </c>
      <c r="AE77" t="s">
        <v>2635</v>
      </c>
      <c r="AF77" s="1">
        <v>43740</v>
      </c>
      <c r="AG77" s="1">
        <v>43799</v>
      </c>
    </row>
    <row r="78" spans="1:33" x14ac:dyDescent="0.25">
      <c r="A78">
        <v>77</v>
      </c>
      <c r="B78">
        <v>349</v>
      </c>
      <c r="C78" s="1">
        <v>43780</v>
      </c>
      <c r="D78">
        <v>1</v>
      </c>
      <c r="E78" t="s">
        <v>39</v>
      </c>
      <c r="F78" t="s">
        <v>50</v>
      </c>
      <c r="G78" t="s">
        <v>55</v>
      </c>
      <c r="H78" t="s">
        <v>57</v>
      </c>
      <c r="I78" s="1">
        <v>43494</v>
      </c>
      <c r="J78">
        <v>1</v>
      </c>
      <c r="N78">
        <v>2</v>
      </c>
      <c r="O78" t="s">
        <v>66</v>
      </c>
      <c r="P78" t="s">
        <v>228</v>
      </c>
      <c r="Q78">
        <v>2</v>
      </c>
      <c r="R78" t="s">
        <v>452</v>
      </c>
      <c r="S78" t="s">
        <v>1014</v>
      </c>
      <c r="T78" t="s">
        <v>1544</v>
      </c>
      <c r="U78" t="s">
        <v>75</v>
      </c>
      <c r="V78" t="s">
        <v>2042</v>
      </c>
      <c r="W78">
        <v>285.85000000000002</v>
      </c>
      <c r="X78">
        <v>59.95</v>
      </c>
      <c r="Y78">
        <v>2</v>
      </c>
      <c r="Z78" t="s">
        <v>2088</v>
      </c>
      <c r="AA78" t="s">
        <v>2338</v>
      </c>
      <c r="AB78">
        <v>1</v>
      </c>
      <c r="AC78" t="s">
        <v>2634</v>
      </c>
      <c r="AD78">
        <v>156</v>
      </c>
      <c r="AE78" t="s">
        <v>2635</v>
      </c>
      <c r="AF78" s="1">
        <v>43740</v>
      </c>
      <c r="AG78" s="1">
        <v>43799</v>
      </c>
    </row>
    <row r="79" spans="1:33" x14ac:dyDescent="0.25">
      <c r="A79">
        <v>78</v>
      </c>
      <c r="B79">
        <v>40</v>
      </c>
      <c r="C79" s="1">
        <v>43781</v>
      </c>
      <c r="D79">
        <v>2</v>
      </c>
      <c r="E79" t="s">
        <v>38</v>
      </c>
      <c r="F79" t="s">
        <v>49</v>
      </c>
      <c r="G79" t="s">
        <v>55</v>
      </c>
      <c r="H79" t="s">
        <v>58</v>
      </c>
      <c r="I79" s="1">
        <v>43675</v>
      </c>
      <c r="J79">
        <v>2</v>
      </c>
      <c r="K79" t="s">
        <v>60</v>
      </c>
      <c r="L79" s="1">
        <v>43615</v>
      </c>
      <c r="M79" s="1">
        <v>43830</v>
      </c>
      <c r="N79">
        <v>1</v>
      </c>
      <c r="O79" t="s">
        <v>67</v>
      </c>
      <c r="P79" t="s">
        <v>229</v>
      </c>
      <c r="Q79">
        <v>1</v>
      </c>
      <c r="R79" t="s">
        <v>412</v>
      </c>
      <c r="S79" t="s">
        <v>974</v>
      </c>
      <c r="T79" t="s">
        <v>1507</v>
      </c>
      <c r="U79" t="s">
        <v>80</v>
      </c>
      <c r="V79" t="s">
        <v>1548</v>
      </c>
      <c r="W79">
        <v>57.78</v>
      </c>
      <c r="X79">
        <v>29.98</v>
      </c>
      <c r="Y79">
        <v>1</v>
      </c>
      <c r="Z79" t="s">
        <v>79</v>
      </c>
      <c r="AA79" t="s">
        <v>2349</v>
      </c>
      <c r="AB79">
        <v>1</v>
      </c>
      <c r="AC79" t="s">
        <v>2634</v>
      </c>
      <c r="AD79">
        <v>19</v>
      </c>
      <c r="AE79" t="s">
        <v>2635</v>
      </c>
      <c r="AF79" s="1">
        <v>43740</v>
      </c>
      <c r="AG79" s="1">
        <v>43799</v>
      </c>
    </row>
    <row r="80" spans="1:33" x14ac:dyDescent="0.25">
      <c r="A80">
        <v>79</v>
      </c>
      <c r="B80">
        <v>174</v>
      </c>
      <c r="C80" s="1">
        <v>43781</v>
      </c>
      <c r="D80">
        <v>11</v>
      </c>
      <c r="E80" t="s">
        <v>37</v>
      </c>
      <c r="F80" t="s">
        <v>48</v>
      </c>
      <c r="G80" t="s">
        <v>56</v>
      </c>
      <c r="H80" t="s">
        <v>57</v>
      </c>
      <c r="I80" s="1">
        <v>43732</v>
      </c>
      <c r="J80">
        <v>3</v>
      </c>
      <c r="K80" t="s">
        <v>59</v>
      </c>
      <c r="L80" s="1">
        <v>43615</v>
      </c>
      <c r="M80" s="1">
        <v>43830</v>
      </c>
      <c r="N80">
        <v>1</v>
      </c>
      <c r="O80" t="s">
        <v>90</v>
      </c>
      <c r="P80" t="s">
        <v>252</v>
      </c>
      <c r="Q80">
        <v>1</v>
      </c>
      <c r="R80" t="s">
        <v>69</v>
      </c>
      <c r="S80" t="s">
        <v>1015</v>
      </c>
      <c r="T80" t="s">
        <v>1545</v>
      </c>
      <c r="U80" t="s">
        <v>67</v>
      </c>
      <c r="V80" t="s">
        <v>1562</v>
      </c>
      <c r="W80">
        <v>284.97000000000003</v>
      </c>
      <c r="X80">
        <v>29.97</v>
      </c>
      <c r="Y80">
        <v>1</v>
      </c>
      <c r="Z80" t="s">
        <v>645</v>
      </c>
      <c r="AA80" t="s">
        <v>2347</v>
      </c>
      <c r="AB80">
        <v>1</v>
      </c>
      <c r="AC80" t="s">
        <v>2634</v>
      </c>
      <c r="AD80">
        <v>64</v>
      </c>
      <c r="AE80" t="s">
        <v>2635</v>
      </c>
      <c r="AF80" s="1">
        <v>43740</v>
      </c>
      <c r="AG80" s="1">
        <v>43799</v>
      </c>
    </row>
    <row r="81" spans="1:33" x14ac:dyDescent="0.25">
      <c r="A81">
        <v>80</v>
      </c>
      <c r="B81">
        <v>202</v>
      </c>
      <c r="C81" s="1">
        <v>43781</v>
      </c>
      <c r="D81">
        <v>11</v>
      </c>
      <c r="E81" t="s">
        <v>37</v>
      </c>
      <c r="F81" t="s">
        <v>48</v>
      </c>
      <c r="G81" t="s">
        <v>55</v>
      </c>
      <c r="H81" t="s">
        <v>57</v>
      </c>
      <c r="I81" s="1">
        <v>43615</v>
      </c>
      <c r="J81">
        <v>2</v>
      </c>
      <c r="K81" t="s">
        <v>60</v>
      </c>
      <c r="L81" s="1">
        <v>43615</v>
      </c>
      <c r="M81" s="1">
        <v>43830</v>
      </c>
      <c r="N81">
        <v>1</v>
      </c>
      <c r="O81" t="s">
        <v>80</v>
      </c>
      <c r="P81" t="s">
        <v>242</v>
      </c>
      <c r="Q81">
        <v>1</v>
      </c>
      <c r="R81" t="s">
        <v>453</v>
      </c>
      <c r="S81" t="s">
        <v>1016</v>
      </c>
      <c r="T81" t="s">
        <v>1546</v>
      </c>
      <c r="U81" t="s">
        <v>69</v>
      </c>
      <c r="V81" t="s">
        <v>1548</v>
      </c>
      <c r="W81">
        <v>58.75</v>
      </c>
      <c r="X81">
        <v>14.99</v>
      </c>
      <c r="Y81">
        <v>1</v>
      </c>
      <c r="Z81" t="s">
        <v>67</v>
      </c>
      <c r="AA81" t="s">
        <v>2373</v>
      </c>
      <c r="AB81">
        <v>1</v>
      </c>
      <c r="AC81" t="s">
        <v>2633</v>
      </c>
      <c r="AD81">
        <v>77</v>
      </c>
      <c r="AE81" t="s">
        <v>2635</v>
      </c>
      <c r="AF81" s="1">
        <v>43740</v>
      </c>
      <c r="AG81" s="1">
        <v>43799</v>
      </c>
    </row>
    <row r="82" spans="1:33" x14ac:dyDescent="0.25">
      <c r="A82">
        <v>81</v>
      </c>
      <c r="B82">
        <v>364</v>
      </c>
      <c r="C82" s="1">
        <v>43781</v>
      </c>
      <c r="D82">
        <v>9</v>
      </c>
      <c r="E82" t="s">
        <v>41</v>
      </c>
      <c r="F82" t="s">
        <v>52</v>
      </c>
      <c r="G82" t="s">
        <v>55</v>
      </c>
      <c r="H82" t="s">
        <v>58</v>
      </c>
      <c r="I82" s="1">
        <v>43577</v>
      </c>
      <c r="J82">
        <v>2</v>
      </c>
      <c r="N82">
        <v>1</v>
      </c>
      <c r="O82" t="s">
        <v>86</v>
      </c>
      <c r="P82" t="s">
        <v>248</v>
      </c>
      <c r="Q82">
        <v>1</v>
      </c>
      <c r="R82" t="s">
        <v>454</v>
      </c>
      <c r="S82" t="s">
        <v>1017</v>
      </c>
      <c r="T82" t="s">
        <v>1547</v>
      </c>
      <c r="U82" t="s">
        <v>67</v>
      </c>
      <c r="V82" t="s">
        <v>1577</v>
      </c>
      <c r="W82">
        <v>479.97</v>
      </c>
      <c r="X82">
        <v>74.97</v>
      </c>
      <c r="Y82">
        <v>1</v>
      </c>
      <c r="Z82" t="s">
        <v>547</v>
      </c>
      <c r="AA82" t="s">
        <v>2354</v>
      </c>
    </row>
    <row r="83" spans="1:33" x14ac:dyDescent="0.25">
      <c r="A83">
        <v>82</v>
      </c>
      <c r="B83">
        <v>70</v>
      </c>
      <c r="C83" s="1">
        <v>43782</v>
      </c>
      <c r="D83">
        <v>3</v>
      </c>
      <c r="E83" t="s">
        <v>34</v>
      </c>
      <c r="F83" t="s">
        <v>45</v>
      </c>
      <c r="G83" t="s">
        <v>55</v>
      </c>
      <c r="H83" t="s">
        <v>58</v>
      </c>
      <c r="I83" s="1">
        <v>43733</v>
      </c>
      <c r="J83">
        <v>3</v>
      </c>
      <c r="K83" t="s">
        <v>59</v>
      </c>
      <c r="L83" s="1">
        <v>43615</v>
      </c>
      <c r="M83" s="1">
        <v>43830</v>
      </c>
      <c r="N83">
        <v>1</v>
      </c>
      <c r="O83" t="s">
        <v>84</v>
      </c>
      <c r="P83" t="s">
        <v>246</v>
      </c>
      <c r="Q83">
        <v>1</v>
      </c>
      <c r="R83" t="s">
        <v>413</v>
      </c>
      <c r="S83" t="s">
        <v>975</v>
      </c>
      <c r="T83" t="s">
        <v>1508</v>
      </c>
      <c r="U83" t="s">
        <v>80</v>
      </c>
      <c r="V83" t="s">
        <v>1548</v>
      </c>
      <c r="W83">
        <v>20.5</v>
      </c>
      <c r="X83">
        <v>29.98</v>
      </c>
      <c r="Y83">
        <v>1</v>
      </c>
      <c r="Z83" t="s">
        <v>86</v>
      </c>
      <c r="AA83" t="s">
        <v>2350</v>
      </c>
      <c r="AB83">
        <v>1</v>
      </c>
      <c r="AC83" t="s">
        <v>2634</v>
      </c>
      <c r="AD83">
        <v>33</v>
      </c>
      <c r="AE83" t="s">
        <v>2635</v>
      </c>
      <c r="AF83" s="1">
        <v>43740</v>
      </c>
      <c r="AG83" s="1">
        <v>43799</v>
      </c>
    </row>
    <row r="84" spans="1:33" x14ac:dyDescent="0.25">
      <c r="A84">
        <v>83</v>
      </c>
      <c r="B84">
        <v>178</v>
      </c>
      <c r="C84" s="1">
        <v>43782</v>
      </c>
      <c r="D84">
        <v>4</v>
      </c>
      <c r="E84" t="s">
        <v>40</v>
      </c>
      <c r="F84" t="s">
        <v>51</v>
      </c>
      <c r="G84" t="s">
        <v>55</v>
      </c>
      <c r="H84" t="s">
        <v>57</v>
      </c>
      <c r="I84" s="1">
        <v>43632</v>
      </c>
      <c r="J84">
        <v>2</v>
      </c>
      <c r="K84" t="s">
        <v>60</v>
      </c>
      <c r="L84" s="1">
        <v>43615</v>
      </c>
      <c r="M84" s="1">
        <v>43830</v>
      </c>
      <c r="N84">
        <v>1</v>
      </c>
      <c r="O84" t="s">
        <v>80</v>
      </c>
      <c r="P84" t="s">
        <v>242</v>
      </c>
      <c r="Q84">
        <v>1</v>
      </c>
      <c r="R84" t="s">
        <v>455</v>
      </c>
      <c r="S84" t="s">
        <v>1018</v>
      </c>
      <c r="T84" t="s">
        <v>1548</v>
      </c>
      <c r="U84" t="s">
        <v>80</v>
      </c>
      <c r="V84" t="s">
        <v>1548</v>
      </c>
      <c r="W84">
        <v>29.98</v>
      </c>
      <c r="X84">
        <v>29.98</v>
      </c>
      <c r="Y84">
        <v>1</v>
      </c>
      <c r="Z84" t="s">
        <v>70</v>
      </c>
      <c r="AA84" t="s">
        <v>2341</v>
      </c>
    </row>
    <row r="85" spans="1:33" x14ac:dyDescent="0.25">
      <c r="A85">
        <v>84</v>
      </c>
      <c r="B85">
        <v>419</v>
      </c>
      <c r="C85" s="1">
        <v>43782</v>
      </c>
      <c r="D85">
        <v>2</v>
      </c>
      <c r="E85" t="s">
        <v>38</v>
      </c>
      <c r="F85" t="s">
        <v>49</v>
      </c>
      <c r="G85" t="s">
        <v>55</v>
      </c>
      <c r="H85" t="s">
        <v>58</v>
      </c>
      <c r="I85" s="1">
        <v>43583</v>
      </c>
      <c r="J85">
        <v>3</v>
      </c>
      <c r="N85">
        <v>3</v>
      </c>
      <c r="O85" t="s">
        <v>98</v>
      </c>
      <c r="P85" t="s">
        <v>260</v>
      </c>
      <c r="Q85">
        <v>3</v>
      </c>
      <c r="R85" t="s">
        <v>456</v>
      </c>
      <c r="S85" t="s">
        <v>1019</v>
      </c>
      <c r="T85" t="s">
        <v>1549</v>
      </c>
      <c r="U85" t="s">
        <v>2001</v>
      </c>
      <c r="V85" t="s">
        <v>2043</v>
      </c>
      <c r="W85">
        <v>324.95999999999998</v>
      </c>
      <c r="X85">
        <v>99.93</v>
      </c>
      <c r="Y85">
        <v>3</v>
      </c>
      <c r="Z85" t="s">
        <v>2103</v>
      </c>
      <c r="AA85" t="s">
        <v>2374</v>
      </c>
      <c r="AB85">
        <v>1</v>
      </c>
      <c r="AC85" t="s">
        <v>2633</v>
      </c>
      <c r="AD85">
        <v>206</v>
      </c>
      <c r="AE85" t="s">
        <v>2635</v>
      </c>
      <c r="AF85" s="1">
        <v>43740</v>
      </c>
      <c r="AG85" s="1">
        <v>43799</v>
      </c>
    </row>
    <row r="86" spans="1:33" x14ac:dyDescent="0.25">
      <c r="A86">
        <v>85</v>
      </c>
      <c r="B86">
        <v>4</v>
      </c>
      <c r="C86" s="1">
        <v>43784</v>
      </c>
      <c r="D86">
        <v>6</v>
      </c>
      <c r="E86" t="s">
        <v>33</v>
      </c>
      <c r="F86" t="s">
        <v>44</v>
      </c>
      <c r="G86" t="s">
        <v>56</v>
      </c>
      <c r="H86" t="s">
        <v>57</v>
      </c>
      <c r="I86" s="1">
        <v>43732</v>
      </c>
      <c r="J86">
        <v>2</v>
      </c>
      <c r="K86" t="s">
        <v>60</v>
      </c>
      <c r="L86" s="1">
        <v>43615</v>
      </c>
      <c r="M86" s="1">
        <v>43830</v>
      </c>
      <c r="N86">
        <v>1</v>
      </c>
      <c r="O86" t="s">
        <v>99</v>
      </c>
      <c r="P86" t="s">
        <v>261</v>
      </c>
      <c r="Q86">
        <v>1</v>
      </c>
      <c r="R86" t="s">
        <v>457</v>
      </c>
      <c r="S86" t="s">
        <v>1020</v>
      </c>
      <c r="T86" t="s">
        <v>1550</v>
      </c>
      <c r="U86" t="s">
        <v>71</v>
      </c>
      <c r="V86" t="s">
        <v>1869</v>
      </c>
      <c r="W86">
        <v>9.98</v>
      </c>
      <c r="X86">
        <v>29.98</v>
      </c>
      <c r="Y86">
        <v>1</v>
      </c>
      <c r="Z86" t="s">
        <v>2104</v>
      </c>
      <c r="AA86" t="s">
        <v>2375</v>
      </c>
      <c r="AB86">
        <v>1</v>
      </c>
      <c r="AC86" t="s">
        <v>2633</v>
      </c>
      <c r="AD86">
        <v>4</v>
      </c>
      <c r="AE86" t="s">
        <v>2635</v>
      </c>
      <c r="AF86" s="1">
        <v>43740</v>
      </c>
      <c r="AG86" s="1">
        <v>43799</v>
      </c>
    </row>
    <row r="87" spans="1:33" x14ac:dyDescent="0.25">
      <c r="A87">
        <v>86</v>
      </c>
      <c r="B87">
        <v>40</v>
      </c>
      <c r="C87" s="1">
        <v>43785</v>
      </c>
      <c r="D87">
        <v>2</v>
      </c>
      <c r="E87" t="s">
        <v>38</v>
      </c>
      <c r="F87" t="s">
        <v>49</v>
      </c>
      <c r="G87" t="s">
        <v>55</v>
      </c>
      <c r="H87" t="s">
        <v>58</v>
      </c>
      <c r="I87" s="1">
        <v>43675</v>
      </c>
      <c r="J87">
        <v>2</v>
      </c>
      <c r="K87" t="s">
        <v>60</v>
      </c>
      <c r="L87" s="1">
        <v>43615</v>
      </c>
      <c r="M87" s="1">
        <v>43830</v>
      </c>
      <c r="N87">
        <v>3</v>
      </c>
      <c r="O87" t="s">
        <v>100</v>
      </c>
      <c r="P87" t="s">
        <v>262</v>
      </c>
      <c r="Q87">
        <v>3</v>
      </c>
      <c r="R87" t="s">
        <v>458</v>
      </c>
      <c r="S87" t="s">
        <v>1021</v>
      </c>
      <c r="T87" t="s">
        <v>1551</v>
      </c>
      <c r="U87" t="s">
        <v>2002</v>
      </c>
      <c r="V87" t="s">
        <v>2044</v>
      </c>
      <c r="W87">
        <v>685.1</v>
      </c>
      <c r="X87">
        <v>74.94</v>
      </c>
      <c r="Y87">
        <v>3</v>
      </c>
      <c r="Z87" t="s">
        <v>2105</v>
      </c>
      <c r="AA87" t="s">
        <v>2376</v>
      </c>
    </row>
    <row r="88" spans="1:33" x14ac:dyDescent="0.25">
      <c r="A88">
        <v>87</v>
      </c>
      <c r="B88">
        <v>278</v>
      </c>
      <c r="C88" s="1">
        <v>43785</v>
      </c>
      <c r="D88">
        <v>9</v>
      </c>
      <c r="E88" t="s">
        <v>41</v>
      </c>
      <c r="F88" t="s">
        <v>52</v>
      </c>
      <c r="G88" t="s">
        <v>55</v>
      </c>
      <c r="H88" t="s">
        <v>57</v>
      </c>
      <c r="I88" s="1">
        <v>43541</v>
      </c>
      <c r="J88">
        <v>2</v>
      </c>
      <c r="N88">
        <v>3</v>
      </c>
      <c r="O88" t="s">
        <v>101</v>
      </c>
      <c r="P88" t="s">
        <v>263</v>
      </c>
      <c r="Q88">
        <v>3</v>
      </c>
      <c r="R88" t="s">
        <v>459</v>
      </c>
      <c r="S88" t="s">
        <v>1022</v>
      </c>
      <c r="T88" t="s">
        <v>1552</v>
      </c>
      <c r="U88" t="s">
        <v>2003</v>
      </c>
      <c r="V88" t="s">
        <v>2045</v>
      </c>
      <c r="W88">
        <v>227.94</v>
      </c>
      <c r="X88">
        <v>124.94</v>
      </c>
      <c r="Y88">
        <v>3</v>
      </c>
      <c r="Z88" t="s">
        <v>2106</v>
      </c>
      <c r="AA88" t="s">
        <v>2377</v>
      </c>
      <c r="AB88">
        <v>1</v>
      </c>
      <c r="AC88" t="s">
        <v>2634</v>
      </c>
      <c r="AD88">
        <v>115</v>
      </c>
      <c r="AE88" t="s">
        <v>2635</v>
      </c>
      <c r="AF88" s="1">
        <v>43740</v>
      </c>
      <c r="AG88" s="1">
        <v>43799</v>
      </c>
    </row>
    <row r="89" spans="1:33" x14ac:dyDescent="0.25">
      <c r="A89">
        <v>88</v>
      </c>
      <c r="B89">
        <v>322</v>
      </c>
      <c r="C89" s="1">
        <v>43785</v>
      </c>
      <c r="D89">
        <v>10</v>
      </c>
      <c r="E89" t="s">
        <v>42</v>
      </c>
      <c r="F89" t="s">
        <v>53</v>
      </c>
      <c r="G89" t="s">
        <v>56</v>
      </c>
      <c r="H89" t="s">
        <v>57</v>
      </c>
      <c r="I89" s="1">
        <v>43571</v>
      </c>
      <c r="J89">
        <v>1</v>
      </c>
      <c r="N89">
        <v>2</v>
      </c>
      <c r="O89" t="s">
        <v>102</v>
      </c>
      <c r="P89" t="s">
        <v>264</v>
      </c>
      <c r="Q89">
        <v>2</v>
      </c>
      <c r="R89" t="s">
        <v>460</v>
      </c>
      <c r="S89" t="s">
        <v>1023</v>
      </c>
      <c r="T89" t="s">
        <v>1553</v>
      </c>
      <c r="U89" t="s">
        <v>75</v>
      </c>
      <c r="V89" t="s">
        <v>1869</v>
      </c>
      <c r="W89">
        <v>104.85</v>
      </c>
      <c r="X89">
        <v>74.95</v>
      </c>
      <c r="Y89">
        <v>2</v>
      </c>
      <c r="Z89" t="s">
        <v>2107</v>
      </c>
      <c r="AA89" t="s">
        <v>2378</v>
      </c>
      <c r="AB89">
        <v>1</v>
      </c>
      <c r="AC89" t="s">
        <v>2634</v>
      </c>
      <c r="AD89">
        <v>140</v>
      </c>
      <c r="AE89" t="s">
        <v>2635</v>
      </c>
      <c r="AF89" s="1">
        <v>43740</v>
      </c>
      <c r="AG89" s="1">
        <v>43799</v>
      </c>
    </row>
    <row r="90" spans="1:33" x14ac:dyDescent="0.25">
      <c r="A90">
        <v>89</v>
      </c>
      <c r="B90">
        <v>217</v>
      </c>
      <c r="C90" s="1">
        <v>43786</v>
      </c>
      <c r="D90">
        <v>4</v>
      </c>
      <c r="E90" t="s">
        <v>40</v>
      </c>
      <c r="F90" t="s">
        <v>51</v>
      </c>
      <c r="G90" t="s">
        <v>55</v>
      </c>
      <c r="H90" t="s">
        <v>57</v>
      </c>
      <c r="I90" s="1">
        <v>43670</v>
      </c>
      <c r="J90">
        <v>3</v>
      </c>
      <c r="K90" t="s">
        <v>59</v>
      </c>
      <c r="L90" s="1">
        <v>43615</v>
      </c>
      <c r="M90" s="1">
        <v>43830</v>
      </c>
      <c r="N90">
        <v>2</v>
      </c>
      <c r="O90" t="s">
        <v>77</v>
      </c>
      <c r="P90" t="s">
        <v>239</v>
      </c>
      <c r="Q90">
        <v>2</v>
      </c>
      <c r="R90" t="s">
        <v>461</v>
      </c>
      <c r="S90" t="s">
        <v>1024</v>
      </c>
      <c r="T90" t="s">
        <v>1554</v>
      </c>
      <c r="U90" t="s">
        <v>85</v>
      </c>
      <c r="V90" t="s">
        <v>2030</v>
      </c>
      <c r="W90">
        <v>98.97</v>
      </c>
      <c r="X90">
        <v>49.97</v>
      </c>
      <c r="Y90">
        <v>2</v>
      </c>
      <c r="Z90" t="s">
        <v>2108</v>
      </c>
      <c r="AA90" t="s">
        <v>2379</v>
      </c>
      <c r="AB90">
        <v>1</v>
      </c>
      <c r="AC90" t="s">
        <v>2634</v>
      </c>
      <c r="AD90">
        <v>84</v>
      </c>
      <c r="AE90" t="s">
        <v>2635</v>
      </c>
      <c r="AF90" s="1">
        <v>43740</v>
      </c>
      <c r="AG90" s="1">
        <v>43799</v>
      </c>
    </row>
    <row r="91" spans="1:33" x14ac:dyDescent="0.25">
      <c r="A91">
        <v>90</v>
      </c>
      <c r="B91">
        <v>288</v>
      </c>
      <c r="C91" s="1">
        <v>43786</v>
      </c>
      <c r="D91">
        <v>8</v>
      </c>
      <c r="E91" t="s">
        <v>43</v>
      </c>
      <c r="F91" t="s">
        <v>54</v>
      </c>
      <c r="G91" t="s">
        <v>56</v>
      </c>
      <c r="H91" t="s">
        <v>58</v>
      </c>
      <c r="I91" s="1">
        <v>43610</v>
      </c>
      <c r="J91">
        <v>3</v>
      </c>
      <c r="N91">
        <v>1</v>
      </c>
      <c r="O91" t="s">
        <v>80</v>
      </c>
      <c r="P91" t="s">
        <v>242</v>
      </c>
      <c r="Q91">
        <v>1</v>
      </c>
      <c r="R91" t="s">
        <v>453</v>
      </c>
      <c r="S91" t="s">
        <v>1016</v>
      </c>
      <c r="T91" t="s">
        <v>1546</v>
      </c>
      <c r="U91" t="s">
        <v>69</v>
      </c>
      <c r="V91" t="s">
        <v>1548</v>
      </c>
      <c r="W91">
        <v>58.75</v>
      </c>
      <c r="X91">
        <v>14.99</v>
      </c>
      <c r="Y91">
        <v>1</v>
      </c>
      <c r="Z91" t="s">
        <v>67</v>
      </c>
      <c r="AA91" t="s">
        <v>2373</v>
      </c>
      <c r="AB91">
        <v>1</v>
      </c>
      <c r="AC91" t="s">
        <v>2634</v>
      </c>
      <c r="AD91">
        <v>121</v>
      </c>
      <c r="AE91" t="s">
        <v>2635</v>
      </c>
      <c r="AF91" s="1">
        <v>43740</v>
      </c>
      <c r="AG91" s="1">
        <v>43799</v>
      </c>
    </row>
    <row r="92" spans="1:33" x14ac:dyDescent="0.25">
      <c r="A92">
        <v>91</v>
      </c>
      <c r="B92">
        <v>302</v>
      </c>
      <c r="C92" s="1">
        <v>43786</v>
      </c>
      <c r="D92">
        <v>2</v>
      </c>
      <c r="E92" t="s">
        <v>38</v>
      </c>
      <c r="F92" t="s">
        <v>49</v>
      </c>
      <c r="G92" t="s">
        <v>55</v>
      </c>
      <c r="H92" t="s">
        <v>58</v>
      </c>
      <c r="I92" s="1">
        <v>43610</v>
      </c>
      <c r="J92">
        <v>2</v>
      </c>
      <c r="N92">
        <v>2</v>
      </c>
      <c r="O92" t="s">
        <v>103</v>
      </c>
      <c r="P92" t="s">
        <v>265</v>
      </c>
      <c r="Q92">
        <v>2</v>
      </c>
      <c r="R92" t="s">
        <v>462</v>
      </c>
      <c r="S92" t="s">
        <v>1025</v>
      </c>
      <c r="T92" t="s">
        <v>1555</v>
      </c>
      <c r="U92" t="s">
        <v>103</v>
      </c>
      <c r="V92" t="s">
        <v>2037</v>
      </c>
      <c r="W92">
        <v>1004.96</v>
      </c>
      <c r="X92">
        <v>69.959999999999994</v>
      </c>
      <c r="Y92">
        <v>2</v>
      </c>
      <c r="Z92" t="s">
        <v>2109</v>
      </c>
      <c r="AA92" t="s">
        <v>2380</v>
      </c>
      <c r="AB92">
        <v>1</v>
      </c>
      <c r="AC92" t="s">
        <v>2634</v>
      </c>
      <c r="AD92">
        <v>130</v>
      </c>
      <c r="AE92" t="s">
        <v>2635</v>
      </c>
      <c r="AF92" s="1">
        <v>43740</v>
      </c>
      <c r="AG92" s="1">
        <v>43799</v>
      </c>
    </row>
    <row r="93" spans="1:33" x14ac:dyDescent="0.25">
      <c r="A93">
        <v>92</v>
      </c>
      <c r="B93">
        <v>154</v>
      </c>
      <c r="C93" s="1">
        <v>43787</v>
      </c>
      <c r="D93">
        <v>2</v>
      </c>
      <c r="E93" t="s">
        <v>38</v>
      </c>
      <c r="F93" t="s">
        <v>49</v>
      </c>
      <c r="G93" t="s">
        <v>56</v>
      </c>
      <c r="H93" t="s">
        <v>57</v>
      </c>
      <c r="I93" s="1">
        <v>43710</v>
      </c>
      <c r="J93">
        <v>2</v>
      </c>
      <c r="K93" t="s">
        <v>60</v>
      </c>
      <c r="L93" s="1">
        <v>43615</v>
      </c>
      <c r="M93" s="1">
        <v>43830</v>
      </c>
      <c r="N93">
        <v>1</v>
      </c>
      <c r="O93" t="s">
        <v>79</v>
      </c>
      <c r="P93" t="s">
        <v>241</v>
      </c>
      <c r="Q93">
        <v>1</v>
      </c>
      <c r="R93" t="s">
        <v>463</v>
      </c>
      <c r="S93" t="s">
        <v>1026</v>
      </c>
      <c r="T93" t="s">
        <v>1556</v>
      </c>
      <c r="U93" t="s">
        <v>67</v>
      </c>
      <c r="V93" t="s">
        <v>1548</v>
      </c>
      <c r="W93">
        <v>64.47</v>
      </c>
      <c r="X93">
        <v>44.97</v>
      </c>
      <c r="Y93">
        <v>1</v>
      </c>
      <c r="Z93" t="s">
        <v>455</v>
      </c>
      <c r="AA93" t="s">
        <v>2340</v>
      </c>
      <c r="AB93">
        <v>1</v>
      </c>
      <c r="AC93" t="s">
        <v>2633</v>
      </c>
      <c r="AD93">
        <v>57</v>
      </c>
      <c r="AE93" t="s">
        <v>2635</v>
      </c>
      <c r="AF93" s="1">
        <v>43740</v>
      </c>
      <c r="AG93" s="1">
        <v>43799</v>
      </c>
    </row>
    <row r="94" spans="1:33" x14ac:dyDescent="0.25">
      <c r="A94">
        <v>93</v>
      </c>
      <c r="B94">
        <v>214</v>
      </c>
      <c r="C94" s="1">
        <v>43787</v>
      </c>
      <c r="D94">
        <v>6</v>
      </c>
      <c r="E94" t="s">
        <v>33</v>
      </c>
      <c r="F94" t="s">
        <v>44</v>
      </c>
      <c r="G94" t="s">
        <v>55</v>
      </c>
      <c r="H94" t="s">
        <v>57</v>
      </c>
      <c r="I94" s="1">
        <v>43631</v>
      </c>
      <c r="J94">
        <v>3</v>
      </c>
      <c r="K94" t="s">
        <v>59</v>
      </c>
      <c r="L94" s="1">
        <v>43615</v>
      </c>
      <c r="M94" s="1">
        <v>43830</v>
      </c>
      <c r="N94">
        <v>2</v>
      </c>
      <c r="O94" t="s">
        <v>104</v>
      </c>
      <c r="P94" t="s">
        <v>266</v>
      </c>
      <c r="Q94">
        <v>2</v>
      </c>
      <c r="R94" t="s">
        <v>464</v>
      </c>
      <c r="S94" t="s">
        <v>1027</v>
      </c>
      <c r="T94" t="s">
        <v>1557</v>
      </c>
      <c r="U94" t="s">
        <v>71</v>
      </c>
      <c r="V94" t="s">
        <v>2031</v>
      </c>
      <c r="W94">
        <v>84.67</v>
      </c>
      <c r="X94">
        <v>39.979999999999997</v>
      </c>
      <c r="Y94">
        <v>2</v>
      </c>
      <c r="Z94" t="s">
        <v>2110</v>
      </c>
      <c r="AA94" t="s">
        <v>2381</v>
      </c>
      <c r="AB94">
        <v>1</v>
      </c>
      <c r="AC94" t="s">
        <v>2634</v>
      </c>
      <c r="AD94">
        <v>82</v>
      </c>
      <c r="AE94" t="s">
        <v>2635</v>
      </c>
      <c r="AF94" s="1">
        <v>43740</v>
      </c>
      <c r="AG94" s="1">
        <v>43799</v>
      </c>
    </row>
    <row r="95" spans="1:33" x14ac:dyDescent="0.25">
      <c r="A95">
        <v>94</v>
      </c>
      <c r="B95">
        <v>18</v>
      </c>
      <c r="C95" s="1">
        <v>43788</v>
      </c>
      <c r="D95">
        <v>4</v>
      </c>
      <c r="E95" t="s">
        <v>40</v>
      </c>
      <c r="F95" t="s">
        <v>51</v>
      </c>
      <c r="G95" t="s">
        <v>56</v>
      </c>
      <c r="H95" t="s">
        <v>57</v>
      </c>
      <c r="I95" s="1">
        <v>43660</v>
      </c>
      <c r="J95">
        <v>3</v>
      </c>
      <c r="K95" t="s">
        <v>59</v>
      </c>
      <c r="L95" s="1">
        <v>43615</v>
      </c>
      <c r="M95" s="1">
        <v>43830</v>
      </c>
      <c r="N95">
        <v>2</v>
      </c>
      <c r="O95" t="s">
        <v>87</v>
      </c>
      <c r="P95" t="s">
        <v>249</v>
      </c>
      <c r="Q95">
        <v>2</v>
      </c>
      <c r="R95" t="s">
        <v>465</v>
      </c>
      <c r="S95" t="s">
        <v>1028</v>
      </c>
      <c r="T95" t="s">
        <v>1558</v>
      </c>
      <c r="U95" t="s">
        <v>180</v>
      </c>
      <c r="V95" t="s">
        <v>2038</v>
      </c>
      <c r="W95">
        <v>106.94</v>
      </c>
      <c r="X95">
        <v>49.97</v>
      </c>
      <c r="Y95">
        <v>2</v>
      </c>
      <c r="Z95" t="s">
        <v>2111</v>
      </c>
      <c r="AA95" t="s">
        <v>2382</v>
      </c>
      <c r="AB95">
        <v>1</v>
      </c>
      <c r="AC95" t="s">
        <v>2633</v>
      </c>
      <c r="AD95">
        <v>14</v>
      </c>
      <c r="AE95" t="s">
        <v>2635</v>
      </c>
      <c r="AF95" s="1">
        <v>43740</v>
      </c>
      <c r="AG95" s="1">
        <v>43799</v>
      </c>
    </row>
    <row r="96" spans="1:33" x14ac:dyDescent="0.25">
      <c r="A96">
        <v>95</v>
      </c>
      <c r="B96">
        <v>322</v>
      </c>
      <c r="C96" s="1">
        <v>43788</v>
      </c>
      <c r="D96">
        <v>10</v>
      </c>
      <c r="E96" t="s">
        <v>42</v>
      </c>
      <c r="F96" t="s">
        <v>53</v>
      </c>
      <c r="G96" t="s">
        <v>56</v>
      </c>
      <c r="H96" t="s">
        <v>57</v>
      </c>
      <c r="I96" s="1">
        <v>43571</v>
      </c>
      <c r="J96">
        <v>1</v>
      </c>
      <c r="N96">
        <v>1</v>
      </c>
      <c r="O96" t="s">
        <v>105</v>
      </c>
      <c r="P96" t="s">
        <v>267</v>
      </c>
      <c r="Q96">
        <v>2</v>
      </c>
      <c r="R96" t="s">
        <v>466</v>
      </c>
      <c r="S96" t="s">
        <v>1029</v>
      </c>
      <c r="T96" t="s">
        <v>1559</v>
      </c>
      <c r="U96" t="s">
        <v>71</v>
      </c>
      <c r="V96" t="s">
        <v>1869</v>
      </c>
      <c r="W96">
        <v>116.39</v>
      </c>
      <c r="X96">
        <v>29.98</v>
      </c>
      <c r="Y96">
        <v>2</v>
      </c>
      <c r="Z96" t="s">
        <v>2112</v>
      </c>
      <c r="AA96" t="s">
        <v>2383</v>
      </c>
    </row>
    <row r="97" spans="1:33" x14ac:dyDescent="0.25">
      <c r="A97">
        <v>96</v>
      </c>
      <c r="B97">
        <v>117</v>
      </c>
      <c r="C97" s="1">
        <v>43789</v>
      </c>
      <c r="D97">
        <v>1</v>
      </c>
      <c r="E97" t="s">
        <v>39</v>
      </c>
      <c r="F97" t="s">
        <v>50</v>
      </c>
      <c r="G97" t="s">
        <v>56</v>
      </c>
      <c r="H97" t="s">
        <v>57</v>
      </c>
      <c r="I97" s="1">
        <v>43689</v>
      </c>
      <c r="J97">
        <v>3</v>
      </c>
      <c r="K97" t="s">
        <v>59</v>
      </c>
      <c r="L97" s="1">
        <v>43615</v>
      </c>
      <c r="M97" s="1">
        <v>43830</v>
      </c>
      <c r="N97">
        <v>1</v>
      </c>
      <c r="O97" t="s">
        <v>65</v>
      </c>
      <c r="P97" t="s">
        <v>227</v>
      </c>
      <c r="Q97">
        <v>1</v>
      </c>
      <c r="R97" t="s">
        <v>429</v>
      </c>
      <c r="S97" t="s">
        <v>992</v>
      </c>
      <c r="T97" t="s">
        <v>1510</v>
      </c>
      <c r="U97" t="s">
        <v>69</v>
      </c>
      <c r="V97" t="s">
        <v>1562</v>
      </c>
      <c r="W97">
        <v>199.99</v>
      </c>
      <c r="X97">
        <v>9.99</v>
      </c>
      <c r="Y97">
        <v>1</v>
      </c>
      <c r="Z97" t="s">
        <v>431</v>
      </c>
      <c r="AA97" t="s">
        <v>2326</v>
      </c>
      <c r="AB97">
        <v>1</v>
      </c>
      <c r="AC97" t="s">
        <v>2633</v>
      </c>
      <c r="AD97">
        <v>43</v>
      </c>
      <c r="AE97" t="s">
        <v>2635</v>
      </c>
      <c r="AF97" s="1">
        <v>43740</v>
      </c>
      <c r="AG97" s="1">
        <v>43799</v>
      </c>
    </row>
    <row r="98" spans="1:33" x14ac:dyDescent="0.25">
      <c r="A98">
        <v>97</v>
      </c>
      <c r="B98">
        <v>184</v>
      </c>
      <c r="C98" s="1">
        <v>43790</v>
      </c>
      <c r="D98">
        <v>3</v>
      </c>
      <c r="E98" t="s">
        <v>34</v>
      </c>
      <c r="F98" t="s">
        <v>45</v>
      </c>
      <c r="G98" t="s">
        <v>55</v>
      </c>
      <c r="H98" t="s">
        <v>58</v>
      </c>
      <c r="I98" s="1">
        <v>43725</v>
      </c>
      <c r="J98">
        <v>3</v>
      </c>
      <c r="K98" t="s">
        <v>59</v>
      </c>
      <c r="L98" s="1">
        <v>43615</v>
      </c>
      <c r="M98" s="1">
        <v>43830</v>
      </c>
      <c r="N98">
        <v>1</v>
      </c>
      <c r="O98" t="s">
        <v>67</v>
      </c>
      <c r="P98" t="s">
        <v>229</v>
      </c>
      <c r="Q98">
        <v>1</v>
      </c>
      <c r="R98" t="s">
        <v>467</v>
      </c>
      <c r="S98" t="s">
        <v>1030</v>
      </c>
      <c r="T98" t="s">
        <v>1560</v>
      </c>
      <c r="U98" t="s">
        <v>80</v>
      </c>
      <c r="V98" t="s">
        <v>1548</v>
      </c>
      <c r="W98">
        <v>59.74</v>
      </c>
      <c r="X98">
        <v>29.98</v>
      </c>
      <c r="Y98">
        <v>1</v>
      </c>
      <c r="Z98" t="s">
        <v>84</v>
      </c>
      <c r="AA98" t="s">
        <v>2366</v>
      </c>
      <c r="AB98">
        <v>1</v>
      </c>
      <c r="AC98" t="s">
        <v>2634</v>
      </c>
      <c r="AD98">
        <v>72</v>
      </c>
      <c r="AE98" t="s">
        <v>2635</v>
      </c>
      <c r="AF98" s="1">
        <v>43740</v>
      </c>
      <c r="AG98" s="1">
        <v>43799</v>
      </c>
    </row>
    <row r="99" spans="1:33" x14ac:dyDescent="0.25">
      <c r="A99">
        <v>98</v>
      </c>
      <c r="B99">
        <v>221</v>
      </c>
      <c r="C99" s="1">
        <v>43790</v>
      </c>
      <c r="D99">
        <v>2</v>
      </c>
      <c r="E99" t="s">
        <v>38</v>
      </c>
      <c r="F99" t="s">
        <v>49</v>
      </c>
      <c r="G99" t="s">
        <v>55</v>
      </c>
      <c r="H99" t="s">
        <v>58</v>
      </c>
      <c r="I99" s="1">
        <v>43710</v>
      </c>
      <c r="J99">
        <v>1</v>
      </c>
      <c r="K99" t="s">
        <v>61</v>
      </c>
      <c r="L99" s="1">
        <v>43615</v>
      </c>
      <c r="M99" s="1">
        <v>43830</v>
      </c>
      <c r="N99">
        <v>1</v>
      </c>
      <c r="O99" t="s">
        <v>67</v>
      </c>
      <c r="P99" t="s">
        <v>229</v>
      </c>
      <c r="Q99">
        <v>1</v>
      </c>
      <c r="R99" t="s">
        <v>468</v>
      </c>
      <c r="S99" t="s">
        <v>1031</v>
      </c>
      <c r="T99" t="s">
        <v>1561</v>
      </c>
      <c r="U99" t="s">
        <v>80</v>
      </c>
      <c r="V99" t="s">
        <v>1548</v>
      </c>
      <c r="W99">
        <v>65.98</v>
      </c>
      <c r="X99">
        <v>29.98</v>
      </c>
      <c r="Y99">
        <v>1</v>
      </c>
      <c r="Z99" t="s">
        <v>90</v>
      </c>
      <c r="AA99" t="s">
        <v>2328</v>
      </c>
      <c r="AB99">
        <v>1</v>
      </c>
      <c r="AC99" t="s">
        <v>2634</v>
      </c>
      <c r="AD99">
        <v>87</v>
      </c>
      <c r="AE99" t="s">
        <v>2635</v>
      </c>
      <c r="AF99" s="1">
        <v>43740</v>
      </c>
      <c r="AG99" s="1">
        <v>43799</v>
      </c>
    </row>
    <row r="100" spans="1:33" x14ac:dyDescent="0.25">
      <c r="A100">
        <v>99</v>
      </c>
      <c r="B100">
        <v>455</v>
      </c>
      <c r="C100" s="1">
        <v>43791</v>
      </c>
      <c r="D100">
        <v>10</v>
      </c>
      <c r="E100" t="s">
        <v>42</v>
      </c>
      <c r="F100" t="s">
        <v>53</v>
      </c>
      <c r="G100" t="s">
        <v>55</v>
      </c>
      <c r="H100" t="s">
        <v>57</v>
      </c>
      <c r="I100" s="1">
        <v>43736</v>
      </c>
      <c r="J100">
        <v>3</v>
      </c>
      <c r="K100" t="s">
        <v>59</v>
      </c>
      <c r="L100" s="1">
        <v>43615</v>
      </c>
      <c r="M100" s="1">
        <v>43830</v>
      </c>
      <c r="N100">
        <v>1</v>
      </c>
      <c r="O100" t="s">
        <v>80</v>
      </c>
      <c r="P100" t="s">
        <v>242</v>
      </c>
      <c r="Q100">
        <v>1</v>
      </c>
      <c r="R100" t="s">
        <v>469</v>
      </c>
      <c r="S100" t="s">
        <v>1032</v>
      </c>
      <c r="T100" t="s">
        <v>1562</v>
      </c>
      <c r="U100" t="s">
        <v>69</v>
      </c>
      <c r="V100" t="s">
        <v>1548</v>
      </c>
      <c r="W100">
        <v>9.99</v>
      </c>
      <c r="X100">
        <v>14.99</v>
      </c>
      <c r="Y100">
        <v>1</v>
      </c>
      <c r="Z100" t="s">
        <v>70</v>
      </c>
      <c r="AA100" t="s">
        <v>2341</v>
      </c>
      <c r="AB100">
        <v>1</v>
      </c>
      <c r="AC100" t="s">
        <v>2633</v>
      </c>
      <c r="AD100">
        <v>227</v>
      </c>
      <c r="AE100" t="s">
        <v>2635</v>
      </c>
      <c r="AF100" s="1">
        <v>43740</v>
      </c>
      <c r="AG100" s="1">
        <v>43799</v>
      </c>
    </row>
    <row r="101" spans="1:33" x14ac:dyDescent="0.25">
      <c r="A101">
        <v>100</v>
      </c>
      <c r="B101">
        <v>326</v>
      </c>
      <c r="C101" s="1">
        <v>43792</v>
      </c>
      <c r="D101">
        <v>6</v>
      </c>
      <c r="E101" t="s">
        <v>33</v>
      </c>
      <c r="F101" t="s">
        <v>44</v>
      </c>
      <c r="G101" t="s">
        <v>55</v>
      </c>
      <c r="H101" t="s">
        <v>57</v>
      </c>
      <c r="I101" s="1">
        <v>43471</v>
      </c>
      <c r="J101">
        <v>1</v>
      </c>
      <c r="N101">
        <v>3</v>
      </c>
      <c r="O101" t="s">
        <v>106</v>
      </c>
      <c r="P101" t="s">
        <v>268</v>
      </c>
      <c r="Q101">
        <v>3</v>
      </c>
      <c r="R101" t="s">
        <v>470</v>
      </c>
      <c r="S101" t="s">
        <v>1033</v>
      </c>
      <c r="T101" t="s">
        <v>1563</v>
      </c>
      <c r="U101" t="s">
        <v>2004</v>
      </c>
      <c r="V101" t="s">
        <v>2046</v>
      </c>
      <c r="W101">
        <v>170.95</v>
      </c>
      <c r="X101">
        <v>79.95</v>
      </c>
      <c r="Y101">
        <v>3</v>
      </c>
      <c r="Z101" t="s">
        <v>2113</v>
      </c>
      <c r="AA101" t="s">
        <v>2384</v>
      </c>
    </row>
    <row r="102" spans="1:33" x14ac:dyDescent="0.25">
      <c r="A102">
        <v>101</v>
      </c>
      <c r="B102">
        <v>400</v>
      </c>
      <c r="C102" s="1">
        <v>43793</v>
      </c>
      <c r="D102">
        <v>8</v>
      </c>
      <c r="E102" t="s">
        <v>43</v>
      </c>
      <c r="F102" t="s">
        <v>54</v>
      </c>
      <c r="G102" t="s">
        <v>56</v>
      </c>
      <c r="H102" t="s">
        <v>58</v>
      </c>
      <c r="I102" s="1">
        <v>43622</v>
      </c>
      <c r="J102">
        <v>2</v>
      </c>
      <c r="K102" t="s">
        <v>60</v>
      </c>
      <c r="L102" s="1">
        <v>43615</v>
      </c>
      <c r="M102" s="1">
        <v>43830</v>
      </c>
      <c r="N102">
        <v>1</v>
      </c>
      <c r="O102" t="s">
        <v>70</v>
      </c>
      <c r="P102" t="s">
        <v>232</v>
      </c>
      <c r="Q102">
        <v>1</v>
      </c>
      <c r="R102" t="s">
        <v>440</v>
      </c>
      <c r="S102" t="s">
        <v>1002</v>
      </c>
      <c r="T102" t="s">
        <v>1534</v>
      </c>
      <c r="U102" t="s">
        <v>80</v>
      </c>
      <c r="V102" t="s">
        <v>1517</v>
      </c>
      <c r="W102">
        <v>45.9</v>
      </c>
      <c r="X102">
        <v>39.979999999999997</v>
      </c>
      <c r="Y102">
        <v>1</v>
      </c>
      <c r="Z102" t="s">
        <v>432</v>
      </c>
      <c r="AA102" t="s">
        <v>2331</v>
      </c>
      <c r="AB102">
        <v>1</v>
      </c>
      <c r="AC102" t="s">
        <v>2633</v>
      </c>
      <c r="AD102">
        <v>196</v>
      </c>
      <c r="AE102" t="s">
        <v>2635</v>
      </c>
      <c r="AF102" s="1">
        <v>43740</v>
      </c>
      <c r="AG102" s="1">
        <v>43799</v>
      </c>
    </row>
    <row r="103" spans="1:33" x14ac:dyDescent="0.25">
      <c r="A103">
        <v>102</v>
      </c>
      <c r="B103">
        <v>1</v>
      </c>
      <c r="C103" s="1">
        <v>43794</v>
      </c>
      <c r="D103">
        <v>5</v>
      </c>
      <c r="E103" t="s">
        <v>36</v>
      </c>
      <c r="F103" t="s">
        <v>47</v>
      </c>
      <c r="G103" t="s">
        <v>56</v>
      </c>
      <c r="H103" t="s">
        <v>58</v>
      </c>
      <c r="I103" s="1">
        <v>43682</v>
      </c>
      <c r="J103">
        <v>1</v>
      </c>
      <c r="K103" t="s">
        <v>61</v>
      </c>
      <c r="L103" s="1">
        <v>43615</v>
      </c>
      <c r="M103" s="1">
        <v>43830</v>
      </c>
      <c r="N103">
        <v>2</v>
      </c>
      <c r="O103" t="s">
        <v>94</v>
      </c>
      <c r="P103" t="s">
        <v>256</v>
      </c>
      <c r="Q103">
        <v>2</v>
      </c>
      <c r="R103" t="s">
        <v>471</v>
      </c>
      <c r="S103" t="s">
        <v>1034</v>
      </c>
      <c r="T103" t="s">
        <v>1564</v>
      </c>
      <c r="U103" t="s">
        <v>180</v>
      </c>
      <c r="V103" t="s">
        <v>1902</v>
      </c>
      <c r="W103">
        <v>187.97</v>
      </c>
      <c r="X103">
        <v>64.97</v>
      </c>
      <c r="Y103">
        <v>2</v>
      </c>
      <c r="Z103" t="s">
        <v>2114</v>
      </c>
      <c r="AA103" t="s">
        <v>2385</v>
      </c>
      <c r="AB103">
        <v>1</v>
      </c>
      <c r="AC103" t="s">
        <v>2633</v>
      </c>
      <c r="AD103">
        <v>1</v>
      </c>
      <c r="AE103" t="s">
        <v>2635</v>
      </c>
      <c r="AF103" s="1">
        <v>43740</v>
      </c>
      <c r="AG103" s="1">
        <v>43799</v>
      </c>
    </row>
    <row r="104" spans="1:33" x14ac:dyDescent="0.25">
      <c r="A104">
        <v>103</v>
      </c>
      <c r="B104">
        <v>122</v>
      </c>
      <c r="C104" s="1">
        <v>43794</v>
      </c>
      <c r="D104">
        <v>3</v>
      </c>
      <c r="E104" t="s">
        <v>34</v>
      </c>
      <c r="F104" t="s">
        <v>45</v>
      </c>
      <c r="G104" t="s">
        <v>55</v>
      </c>
      <c r="H104" t="s">
        <v>57</v>
      </c>
      <c r="I104" s="1">
        <v>43708</v>
      </c>
      <c r="J104">
        <v>1</v>
      </c>
      <c r="K104" t="s">
        <v>61</v>
      </c>
      <c r="L104" s="1">
        <v>43615</v>
      </c>
      <c r="M104" s="1">
        <v>43830</v>
      </c>
      <c r="N104">
        <v>1</v>
      </c>
      <c r="O104" t="s">
        <v>79</v>
      </c>
      <c r="P104" t="s">
        <v>241</v>
      </c>
      <c r="Q104">
        <v>1</v>
      </c>
      <c r="R104" t="s">
        <v>472</v>
      </c>
      <c r="S104" t="s">
        <v>1035</v>
      </c>
      <c r="T104" t="s">
        <v>1513</v>
      </c>
      <c r="U104" t="s">
        <v>69</v>
      </c>
      <c r="V104" t="s">
        <v>1548</v>
      </c>
      <c r="W104">
        <v>29.99</v>
      </c>
      <c r="X104">
        <v>14.99</v>
      </c>
      <c r="Y104">
        <v>1</v>
      </c>
      <c r="Z104" t="s">
        <v>65</v>
      </c>
      <c r="AA104" t="s">
        <v>2343</v>
      </c>
    </row>
    <row r="105" spans="1:33" x14ac:dyDescent="0.25">
      <c r="A105">
        <v>104</v>
      </c>
      <c r="B105">
        <v>233</v>
      </c>
      <c r="C105" s="1">
        <v>43794</v>
      </c>
      <c r="D105">
        <v>2</v>
      </c>
      <c r="E105" t="s">
        <v>38</v>
      </c>
      <c r="F105" t="s">
        <v>49</v>
      </c>
      <c r="G105" t="s">
        <v>55</v>
      </c>
      <c r="H105" t="s">
        <v>57</v>
      </c>
      <c r="I105" s="1">
        <v>43719</v>
      </c>
      <c r="J105">
        <v>3</v>
      </c>
      <c r="K105" t="s">
        <v>59</v>
      </c>
      <c r="L105" s="1">
        <v>43615</v>
      </c>
      <c r="M105" s="1">
        <v>43830</v>
      </c>
      <c r="N105">
        <v>2</v>
      </c>
      <c r="O105" t="s">
        <v>107</v>
      </c>
      <c r="P105" t="s">
        <v>269</v>
      </c>
      <c r="Q105">
        <v>2</v>
      </c>
      <c r="R105" t="s">
        <v>473</v>
      </c>
      <c r="S105" t="s">
        <v>1036</v>
      </c>
      <c r="T105" t="s">
        <v>1565</v>
      </c>
      <c r="U105" t="s">
        <v>180</v>
      </c>
      <c r="V105" t="s">
        <v>2030</v>
      </c>
      <c r="W105">
        <v>224.98</v>
      </c>
      <c r="X105">
        <v>54.97</v>
      </c>
      <c r="Y105">
        <v>2</v>
      </c>
      <c r="Z105" t="s">
        <v>2115</v>
      </c>
      <c r="AA105" t="s">
        <v>2386</v>
      </c>
      <c r="AB105">
        <v>1</v>
      </c>
      <c r="AC105" t="s">
        <v>2634</v>
      </c>
      <c r="AD105">
        <v>93</v>
      </c>
      <c r="AE105" t="s">
        <v>2635</v>
      </c>
      <c r="AF105" s="1">
        <v>43740</v>
      </c>
      <c r="AG105" s="1">
        <v>43799</v>
      </c>
    </row>
    <row r="106" spans="1:33" x14ac:dyDescent="0.25">
      <c r="A106">
        <v>105</v>
      </c>
      <c r="B106">
        <v>13</v>
      </c>
      <c r="C106" s="1">
        <v>43795</v>
      </c>
      <c r="D106">
        <v>3</v>
      </c>
      <c r="E106" t="s">
        <v>34</v>
      </c>
      <c r="F106" t="s">
        <v>45</v>
      </c>
      <c r="G106" t="s">
        <v>56</v>
      </c>
      <c r="H106" t="s">
        <v>58</v>
      </c>
      <c r="I106" s="1">
        <v>43733</v>
      </c>
      <c r="J106">
        <v>1</v>
      </c>
      <c r="K106" t="s">
        <v>61</v>
      </c>
      <c r="L106" s="1">
        <v>43615</v>
      </c>
      <c r="M106" s="1">
        <v>43830</v>
      </c>
      <c r="N106">
        <v>1</v>
      </c>
      <c r="O106" t="s">
        <v>67</v>
      </c>
      <c r="P106" t="s">
        <v>229</v>
      </c>
      <c r="Q106">
        <v>1</v>
      </c>
      <c r="R106" t="s">
        <v>439</v>
      </c>
      <c r="S106" t="s">
        <v>1001</v>
      </c>
      <c r="T106" t="s">
        <v>1533</v>
      </c>
      <c r="U106" t="s">
        <v>80</v>
      </c>
      <c r="V106" t="s">
        <v>1548</v>
      </c>
      <c r="W106">
        <v>119.98</v>
      </c>
      <c r="X106">
        <v>29.98</v>
      </c>
      <c r="Y106">
        <v>1</v>
      </c>
      <c r="Z106" t="s">
        <v>84</v>
      </c>
      <c r="AA106" t="s">
        <v>2366</v>
      </c>
      <c r="AB106">
        <v>1</v>
      </c>
      <c r="AC106" t="s">
        <v>2633</v>
      </c>
      <c r="AD106">
        <v>10</v>
      </c>
      <c r="AE106" t="s">
        <v>2635</v>
      </c>
      <c r="AF106" s="1">
        <v>43740</v>
      </c>
      <c r="AG106" s="1">
        <v>43799</v>
      </c>
    </row>
    <row r="107" spans="1:33" x14ac:dyDescent="0.25">
      <c r="A107">
        <v>106</v>
      </c>
      <c r="B107">
        <v>359</v>
      </c>
      <c r="C107" s="1">
        <v>43798</v>
      </c>
      <c r="D107">
        <v>4</v>
      </c>
      <c r="E107" t="s">
        <v>40</v>
      </c>
      <c r="F107" t="s">
        <v>51</v>
      </c>
      <c r="G107" t="s">
        <v>56</v>
      </c>
      <c r="H107" t="s">
        <v>58</v>
      </c>
      <c r="I107" s="1">
        <v>43619</v>
      </c>
      <c r="J107">
        <v>3</v>
      </c>
      <c r="K107" t="s">
        <v>59</v>
      </c>
      <c r="L107" s="1">
        <v>43615</v>
      </c>
      <c r="M107" s="1">
        <v>43830</v>
      </c>
      <c r="N107">
        <v>2</v>
      </c>
      <c r="O107" t="s">
        <v>83</v>
      </c>
      <c r="P107" t="s">
        <v>245</v>
      </c>
      <c r="Q107">
        <v>2</v>
      </c>
      <c r="R107" t="s">
        <v>474</v>
      </c>
      <c r="S107" t="s">
        <v>1037</v>
      </c>
      <c r="T107" t="s">
        <v>1566</v>
      </c>
      <c r="U107" t="s">
        <v>85</v>
      </c>
      <c r="V107" t="s">
        <v>1869</v>
      </c>
      <c r="W107">
        <v>52.97</v>
      </c>
      <c r="X107">
        <v>44.97</v>
      </c>
      <c r="Y107">
        <v>2</v>
      </c>
      <c r="Z107" t="s">
        <v>2116</v>
      </c>
      <c r="AA107" t="s">
        <v>2387</v>
      </c>
      <c r="AB107">
        <v>1</v>
      </c>
      <c r="AC107" t="s">
        <v>2633</v>
      </c>
      <c r="AD107">
        <v>163</v>
      </c>
      <c r="AE107" t="s">
        <v>2635</v>
      </c>
      <c r="AF107" s="1">
        <v>43740</v>
      </c>
      <c r="AG107" s="1">
        <v>43799</v>
      </c>
    </row>
    <row r="108" spans="1:33" x14ac:dyDescent="0.25">
      <c r="A108">
        <v>107</v>
      </c>
      <c r="B108">
        <v>383</v>
      </c>
      <c r="C108" s="1">
        <v>43798</v>
      </c>
      <c r="D108">
        <v>11</v>
      </c>
      <c r="E108" t="s">
        <v>37</v>
      </c>
      <c r="F108" t="s">
        <v>48</v>
      </c>
      <c r="G108" t="s">
        <v>56</v>
      </c>
      <c r="H108" t="s">
        <v>57</v>
      </c>
      <c r="I108" s="1">
        <v>43616</v>
      </c>
      <c r="J108">
        <v>2</v>
      </c>
      <c r="K108" t="s">
        <v>60</v>
      </c>
      <c r="L108" s="1">
        <v>43615</v>
      </c>
      <c r="M108" s="1">
        <v>43830</v>
      </c>
      <c r="N108">
        <v>1</v>
      </c>
      <c r="O108" t="s">
        <v>70</v>
      </c>
      <c r="P108" t="s">
        <v>232</v>
      </c>
      <c r="Q108">
        <v>1</v>
      </c>
      <c r="R108" t="s">
        <v>475</v>
      </c>
      <c r="S108" t="s">
        <v>1038</v>
      </c>
      <c r="T108" t="s">
        <v>1527</v>
      </c>
      <c r="U108" t="s">
        <v>67</v>
      </c>
      <c r="V108" t="s">
        <v>1517</v>
      </c>
      <c r="W108">
        <v>110.97</v>
      </c>
      <c r="X108">
        <v>59.97</v>
      </c>
      <c r="Y108">
        <v>1</v>
      </c>
      <c r="Z108" t="s">
        <v>673</v>
      </c>
      <c r="AA108" t="s">
        <v>2348</v>
      </c>
      <c r="AB108">
        <v>1</v>
      </c>
      <c r="AC108" t="s">
        <v>2633</v>
      </c>
      <c r="AD108">
        <v>182</v>
      </c>
      <c r="AE108" t="s">
        <v>2635</v>
      </c>
      <c r="AF108" s="1">
        <v>43740</v>
      </c>
      <c r="AG108" s="1">
        <v>43799</v>
      </c>
    </row>
    <row r="109" spans="1:33" x14ac:dyDescent="0.25">
      <c r="A109">
        <v>108</v>
      </c>
      <c r="B109">
        <v>243</v>
      </c>
      <c r="C109" s="1">
        <v>43799</v>
      </c>
      <c r="D109">
        <v>9</v>
      </c>
      <c r="E109" t="s">
        <v>41</v>
      </c>
      <c r="F109" t="s">
        <v>52</v>
      </c>
      <c r="G109" t="s">
        <v>55</v>
      </c>
      <c r="H109" t="s">
        <v>57</v>
      </c>
      <c r="I109" s="1">
        <v>43616</v>
      </c>
      <c r="J109">
        <v>3</v>
      </c>
      <c r="K109" t="s">
        <v>59</v>
      </c>
      <c r="L109" s="1">
        <v>43615</v>
      </c>
      <c r="M109" s="1">
        <v>43830</v>
      </c>
      <c r="N109">
        <v>1</v>
      </c>
      <c r="O109" t="s">
        <v>67</v>
      </c>
      <c r="P109" t="s">
        <v>229</v>
      </c>
      <c r="Q109">
        <v>1</v>
      </c>
      <c r="R109" t="s">
        <v>476</v>
      </c>
      <c r="S109" t="s">
        <v>1031</v>
      </c>
      <c r="T109" t="s">
        <v>1487</v>
      </c>
      <c r="U109" t="s">
        <v>67</v>
      </c>
      <c r="V109" t="s">
        <v>1548</v>
      </c>
      <c r="W109">
        <v>89.85</v>
      </c>
      <c r="X109">
        <v>44.97</v>
      </c>
      <c r="Y109">
        <v>1</v>
      </c>
      <c r="Z109" t="s">
        <v>872</v>
      </c>
      <c r="AA109" t="s">
        <v>2388</v>
      </c>
      <c r="AB109">
        <v>1</v>
      </c>
      <c r="AC109" t="s">
        <v>2634</v>
      </c>
      <c r="AD109">
        <v>97</v>
      </c>
      <c r="AE109" t="s">
        <v>2635</v>
      </c>
      <c r="AF109" s="1">
        <v>43740</v>
      </c>
      <c r="AG109" s="1">
        <v>43799</v>
      </c>
    </row>
    <row r="110" spans="1:33" x14ac:dyDescent="0.25">
      <c r="A110">
        <v>109</v>
      </c>
      <c r="B110">
        <v>292</v>
      </c>
      <c r="C110" s="1">
        <v>43799</v>
      </c>
      <c r="D110">
        <v>11</v>
      </c>
      <c r="E110" t="s">
        <v>37</v>
      </c>
      <c r="F110" t="s">
        <v>48</v>
      </c>
      <c r="G110" t="s">
        <v>56</v>
      </c>
      <c r="H110" t="s">
        <v>58</v>
      </c>
      <c r="I110" s="1">
        <v>43637</v>
      </c>
      <c r="J110">
        <v>3</v>
      </c>
      <c r="K110" t="s">
        <v>59</v>
      </c>
      <c r="L110" s="1">
        <v>43615</v>
      </c>
      <c r="M110" s="1">
        <v>43830</v>
      </c>
      <c r="N110">
        <v>1</v>
      </c>
      <c r="O110" t="s">
        <v>78</v>
      </c>
      <c r="P110" t="s">
        <v>240</v>
      </c>
      <c r="Q110">
        <v>1</v>
      </c>
      <c r="R110" t="s">
        <v>402</v>
      </c>
      <c r="S110" t="s">
        <v>964</v>
      </c>
      <c r="T110" t="s">
        <v>1498</v>
      </c>
      <c r="U110" t="s">
        <v>80</v>
      </c>
      <c r="V110" t="s">
        <v>1548</v>
      </c>
      <c r="W110">
        <v>157.97999999999999</v>
      </c>
      <c r="X110">
        <v>29.98</v>
      </c>
      <c r="Y110">
        <v>1</v>
      </c>
      <c r="Z110" t="s">
        <v>469</v>
      </c>
      <c r="AA110" t="s">
        <v>2339</v>
      </c>
      <c r="AB110">
        <v>1</v>
      </c>
      <c r="AC110" t="s">
        <v>2633</v>
      </c>
      <c r="AD110">
        <v>123</v>
      </c>
      <c r="AE110" t="s">
        <v>2635</v>
      </c>
      <c r="AF110" s="1">
        <v>43740</v>
      </c>
      <c r="AG110" s="1">
        <v>43799</v>
      </c>
    </row>
    <row r="111" spans="1:33" x14ac:dyDescent="0.25">
      <c r="A111">
        <v>110</v>
      </c>
      <c r="B111">
        <v>326</v>
      </c>
      <c r="C111" s="1">
        <v>43799</v>
      </c>
      <c r="D111">
        <v>6</v>
      </c>
      <c r="E111" t="s">
        <v>33</v>
      </c>
      <c r="F111" t="s">
        <v>44</v>
      </c>
      <c r="G111" t="s">
        <v>55</v>
      </c>
      <c r="H111" t="s">
        <v>57</v>
      </c>
      <c r="I111" s="1">
        <v>43471</v>
      </c>
      <c r="J111">
        <v>1</v>
      </c>
      <c r="N111">
        <v>1</v>
      </c>
      <c r="O111" t="s">
        <v>67</v>
      </c>
      <c r="P111" t="s">
        <v>229</v>
      </c>
      <c r="Q111">
        <v>1</v>
      </c>
      <c r="R111" t="s">
        <v>445</v>
      </c>
      <c r="S111" t="s">
        <v>1007</v>
      </c>
      <c r="T111" t="s">
        <v>1533</v>
      </c>
      <c r="U111" t="s">
        <v>69</v>
      </c>
      <c r="V111" t="s">
        <v>1548</v>
      </c>
      <c r="W111">
        <v>59.99</v>
      </c>
      <c r="X111">
        <v>14.99</v>
      </c>
      <c r="Y111">
        <v>1</v>
      </c>
      <c r="Z111" t="s">
        <v>79</v>
      </c>
      <c r="AA111" t="s">
        <v>2349</v>
      </c>
      <c r="AB111">
        <v>1</v>
      </c>
      <c r="AC111" t="s">
        <v>2634</v>
      </c>
      <c r="AD111">
        <v>143</v>
      </c>
      <c r="AE111" t="s">
        <v>2635</v>
      </c>
      <c r="AF111" s="1">
        <v>43740</v>
      </c>
      <c r="AG111" s="1">
        <v>43799</v>
      </c>
    </row>
    <row r="112" spans="1:33" x14ac:dyDescent="0.25">
      <c r="A112">
        <v>111</v>
      </c>
      <c r="B112">
        <v>461</v>
      </c>
      <c r="C112" s="1">
        <v>43799</v>
      </c>
      <c r="D112">
        <v>11</v>
      </c>
      <c r="E112" t="s">
        <v>37</v>
      </c>
      <c r="F112" t="s">
        <v>48</v>
      </c>
      <c r="G112" t="s">
        <v>56</v>
      </c>
      <c r="H112" t="s">
        <v>57</v>
      </c>
      <c r="I112" s="1">
        <v>43644</v>
      </c>
      <c r="J112">
        <v>2</v>
      </c>
      <c r="K112" t="s">
        <v>60</v>
      </c>
      <c r="L112" s="1">
        <v>43615</v>
      </c>
      <c r="M112" s="1">
        <v>43830</v>
      </c>
      <c r="N112">
        <v>1</v>
      </c>
      <c r="O112" t="s">
        <v>65</v>
      </c>
      <c r="P112" t="s">
        <v>227</v>
      </c>
      <c r="Q112">
        <v>1</v>
      </c>
      <c r="R112" t="s">
        <v>429</v>
      </c>
      <c r="S112" t="s">
        <v>992</v>
      </c>
      <c r="T112" t="s">
        <v>1510</v>
      </c>
      <c r="U112" t="s">
        <v>69</v>
      </c>
      <c r="V112" t="s">
        <v>1517</v>
      </c>
      <c r="W112">
        <v>199.99</v>
      </c>
      <c r="X112">
        <v>19.989999999999998</v>
      </c>
      <c r="Y112">
        <v>1</v>
      </c>
      <c r="Z112" t="s">
        <v>431</v>
      </c>
      <c r="AA112" t="s">
        <v>2326</v>
      </c>
      <c r="AB112">
        <v>1</v>
      </c>
      <c r="AC112" t="s">
        <v>2634</v>
      </c>
      <c r="AD112">
        <v>229</v>
      </c>
      <c r="AE112" t="s">
        <v>2635</v>
      </c>
      <c r="AF112" s="1">
        <v>43740</v>
      </c>
      <c r="AG112" s="1">
        <v>43799</v>
      </c>
    </row>
    <row r="113" spans="1:27" x14ac:dyDescent="0.25">
      <c r="A113">
        <v>112</v>
      </c>
      <c r="B113">
        <v>380</v>
      </c>
      <c r="C113" s="1">
        <v>43800</v>
      </c>
      <c r="D113">
        <v>2</v>
      </c>
      <c r="E113" t="s">
        <v>38</v>
      </c>
      <c r="F113" t="s">
        <v>49</v>
      </c>
      <c r="G113" t="s">
        <v>55</v>
      </c>
      <c r="H113" t="s">
        <v>57</v>
      </c>
      <c r="I113" s="1">
        <v>43599</v>
      </c>
      <c r="J113">
        <v>1</v>
      </c>
      <c r="N113">
        <v>1</v>
      </c>
      <c r="O113" t="s">
        <v>86</v>
      </c>
      <c r="P113" t="s">
        <v>248</v>
      </c>
      <c r="Q113">
        <v>1</v>
      </c>
      <c r="R113" t="s">
        <v>443</v>
      </c>
      <c r="S113" t="s">
        <v>1005</v>
      </c>
      <c r="T113" t="s">
        <v>1513</v>
      </c>
      <c r="U113" t="s">
        <v>80</v>
      </c>
      <c r="V113" t="s">
        <v>1577</v>
      </c>
      <c r="W113">
        <v>59.98</v>
      </c>
      <c r="X113">
        <v>49.98</v>
      </c>
      <c r="Y113">
        <v>1</v>
      </c>
      <c r="Z113" t="s">
        <v>549</v>
      </c>
      <c r="AA113" t="s">
        <v>2362</v>
      </c>
    </row>
    <row r="114" spans="1:27" x14ac:dyDescent="0.25">
      <c r="A114">
        <v>113</v>
      </c>
      <c r="B114">
        <v>6</v>
      </c>
      <c r="C114" s="1">
        <v>43801</v>
      </c>
      <c r="D114">
        <v>9</v>
      </c>
      <c r="E114" t="s">
        <v>41</v>
      </c>
      <c r="F114" t="s">
        <v>52</v>
      </c>
      <c r="G114" t="s">
        <v>55</v>
      </c>
      <c r="H114" t="s">
        <v>57</v>
      </c>
      <c r="I114" s="1">
        <v>43739</v>
      </c>
      <c r="J114">
        <v>2</v>
      </c>
      <c r="K114" t="s">
        <v>60</v>
      </c>
      <c r="L114" s="1">
        <v>43615</v>
      </c>
      <c r="M114" s="1">
        <v>43830</v>
      </c>
      <c r="N114">
        <v>2</v>
      </c>
      <c r="O114" t="s">
        <v>81</v>
      </c>
      <c r="P114" t="s">
        <v>243</v>
      </c>
      <c r="Q114">
        <v>2</v>
      </c>
      <c r="R114" t="s">
        <v>477</v>
      </c>
      <c r="S114" t="s">
        <v>1039</v>
      </c>
      <c r="T114" t="s">
        <v>1567</v>
      </c>
      <c r="U114" t="s">
        <v>103</v>
      </c>
      <c r="V114" t="s">
        <v>1869</v>
      </c>
      <c r="W114">
        <v>225.97</v>
      </c>
      <c r="X114">
        <v>59.96</v>
      </c>
      <c r="Y114">
        <v>2</v>
      </c>
      <c r="Z114" t="s">
        <v>2117</v>
      </c>
      <c r="AA114" t="s">
        <v>2389</v>
      </c>
    </row>
    <row r="115" spans="1:27" x14ac:dyDescent="0.25">
      <c r="A115">
        <v>114</v>
      </c>
      <c r="B115">
        <v>215</v>
      </c>
      <c r="C115" s="1">
        <v>43801</v>
      </c>
      <c r="D115">
        <v>3</v>
      </c>
      <c r="E115" t="s">
        <v>34</v>
      </c>
      <c r="F115" t="s">
        <v>45</v>
      </c>
      <c r="G115" t="s">
        <v>56</v>
      </c>
      <c r="H115" t="s">
        <v>57</v>
      </c>
      <c r="I115" s="1">
        <v>43639</v>
      </c>
      <c r="J115">
        <v>1</v>
      </c>
      <c r="K115" t="s">
        <v>61</v>
      </c>
      <c r="L115" s="1">
        <v>43615</v>
      </c>
      <c r="M115" s="1">
        <v>43830</v>
      </c>
      <c r="N115">
        <v>1</v>
      </c>
      <c r="O115" t="s">
        <v>79</v>
      </c>
      <c r="P115" t="s">
        <v>241</v>
      </c>
      <c r="Q115">
        <v>1</v>
      </c>
      <c r="R115" t="s">
        <v>403</v>
      </c>
      <c r="S115" t="s">
        <v>965</v>
      </c>
      <c r="T115" t="s">
        <v>422</v>
      </c>
      <c r="U115" t="s">
        <v>69</v>
      </c>
      <c r="V115" t="s">
        <v>1548</v>
      </c>
      <c r="W115">
        <v>120</v>
      </c>
      <c r="X115">
        <v>14.99</v>
      </c>
      <c r="Y115">
        <v>1</v>
      </c>
      <c r="Z115" t="s">
        <v>455</v>
      </c>
      <c r="AA115" t="s">
        <v>2340</v>
      </c>
    </row>
    <row r="116" spans="1:27" x14ac:dyDescent="0.25">
      <c r="A116">
        <v>115</v>
      </c>
      <c r="B116">
        <v>232</v>
      </c>
      <c r="C116" s="1">
        <v>43801</v>
      </c>
      <c r="D116">
        <v>1</v>
      </c>
      <c r="E116" t="s">
        <v>39</v>
      </c>
      <c r="F116" t="s">
        <v>50</v>
      </c>
      <c r="G116" t="s">
        <v>56</v>
      </c>
      <c r="H116" t="s">
        <v>58</v>
      </c>
      <c r="I116" s="1">
        <v>43574</v>
      </c>
      <c r="J116">
        <v>3</v>
      </c>
      <c r="N116">
        <v>1</v>
      </c>
      <c r="O116" t="s">
        <v>90</v>
      </c>
      <c r="P116" t="s">
        <v>252</v>
      </c>
      <c r="Q116">
        <v>1</v>
      </c>
      <c r="R116" t="s">
        <v>70</v>
      </c>
      <c r="S116" t="s">
        <v>1040</v>
      </c>
      <c r="T116" t="s">
        <v>1568</v>
      </c>
      <c r="U116" t="s">
        <v>69</v>
      </c>
      <c r="V116" t="s">
        <v>1659</v>
      </c>
      <c r="W116">
        <v>198.99</v>
      </c>
      <c r="X116">
        <v>4.99</v>
      </c>
      <c r="Y116">
        <v>1</v>
      </c>
      <c r="Z116" t="s">
        <v>645</v>
      </c>
      <c r="AA116" t="s">
        <v>2347</v>
      </c>
    </row>
    <row r="117" spans="1:27" x14ac:dyDescent="0.25">
      <c r="A117">
        <v>116</v>
      </c>
      <c r="B117">
        <v>317</v>
      </c>
      <c r="C117" s="1">
        <v>43801</v>
      </c>
      <c r="D117">
        <v>7</v>
      </c>
      <c r="E117" t="s">
        <v>35</v>
      </c>
      <c r="F117" t="s">
        <v>46</v>
      </c>
      <c r="G117" t="s">
        <v>55</v>
      </c>
      <c r="H117" t="s">
        <v>58</v>
      </c>
      <c r="I117" s="1">
        <v>43623</v>
      </c>
      <c r="J117">
        <v>3</v>
      </c>
      <c r="K117" t="s">
        <v>59</v>
      </c>
      <c r="L117" s="1">
        <v>43615</v>
      </c>
      <c r="M117" s="1">
        <v>43830</v>
      </c>
      <c r="N117">
        <v>1</v>
      </c>
      <c r="O117" t="s">
        <v>67</v>
      </c>
      <c r="P117" t="s">
        <v>229</v>
      </c>
      <c r="Q117">
        <v>1</v>
      </c>
      <c r="R117" t="s">
        <v>478</v>
      </c>
      <c r="S117" t="s">
        <v>1041</v>
      </c>
      <c r="T117" t="s">
        <v>1569</v>
      </c>
      <c r="U117" t="s">
        <v>69</v>
      </c>
      <c r="V117" t="s">
        <v>1548</v>
      </c>
      <c r="W117">
        <v>42.99</v>
      </c>
      <c r="X117">
        <v>14.99</v>
      </c>
      <c r="Y117">
        <v>1</v>
      </c>
      <c r="Z117" t="s">
        <v>90</v>
      </c>
      <c r="AA117" t="s">
        <v>2328</v>
      </c>
    </row>
    <row r="118" spans="1:27" x14ac:dyDescent="0.25">
      <c r="A118">
        <v>117</v>
      </c>
      <c r="B118">
        <v>166</v>
      </c>
      <c r="C118" s="1">
        <v>43802</v>
      </c>
      <c r="D118">
        <v>4</v>
      </c>
      <c r="E118" t="s">
        <v>40</v>
      </c>
      <c r="F118" t="s">
        <v>51</v>
      </c>
      <c r="G118" t="s">
        <v>56</v>
      </c>
      <c r="H118" t="s">
        <v>57</v>
      </c>
      <c r="I118" s="1">
        <v>43668</v>
      </c>
      <c r="J118">
        <v>1</v>
      </c>
      <c r="K118" t="s">
        <v>61</v>
      </c>
      <c r="L118" s="1">
        <v>43615</v>
      </c>
      <c r="M118" s="1">
        <v>43830</v>
      </c>
      <c r="N118">
        <v>1</v>
      </c>
      <c r="O118" t="s">
        <v>80</v>
      </c>
      <c r="P118" t="s">
        <v>242</v>
      </c>
      <c r="Q118">
        <v>1</v>
      </c>
      <c r="R118" t="s">
        <v>404</v>
      </c>
      <c r="S118" t="s">
        <v>966</v>
      </c>
      <c r="T118" t="s">
        <v>1499</v>
      </c>
      <c r="U118" t="s">
        <v>69</v>
      </c>
      <c r="V118" t="s">
        <v>1548</v>
      </c>
      <c r="W118">
        <v>21.19</v>
      </c>
      <c r="X118">
        <v>14.99</v>
      </c>
      <c r="Y118">
        <v>1</v>
      </c>
      <c r="Z118" t="s">
        <v>70</v>
      </c>
      <c r="AA118" t="s">
        <v>2341</v>
      </c>
    </row>
    <row r="119" spans="1:27" x14ac:dyDescent="0.25">
      <c r="A119">
        <v>118</v>
      </c>
      <c r="B119">
        <v>35</v>
      </c>
      <c r="C119" s="1">
        <v>43804</v>
      </c>
      <c r="D119">
        <v>4</v>
      </c>
      <c r="E119" t="s">
        <v>40</v>
      </c>
      <c r="F119" t="s">
        <v>51</v>
      </c>
      <c r="G119" t="s">
        <v>55</v>
      </c>
      <c r="H119" t="s">
        <v>58</v>
      </c>
      <c r="I119" s="1">
        <v>43733</v>
      </c>
      <c r="J119">
        <v>2</v>
      </c>
      <c r="K119" t="s">
        <v>60</v>
      </c>
      <c r="L119" s="1">
        <v>43615</v>
      </c>
      <c r="M119" s="1">
        <v>43830</v>
      </c>
      <c r="N119">
        <v>1</v>
      </c>
      <c r="O119" t="s">
        <v>108</v>
      </c>
      <c r="P119" t="s">
        <v>270</v>
      </c>
      <c r="Q119">
        <v>1</v>
      </c>
      <c r="R119" t="s">
        <v>479</v>
      </c>
      <c r="S119" t="s">
        <v>1042</v>
      </c>
      <c r="T119" t="s">
        <v>1570</v>
      </c>
      <c r="U119" t="s">
        <v>88</v>
      </c>
      <c r="V119" t="s">
        <v>1723</v>
      </c>
      <c r="W119">
        <v>75.8</v>
      </c>
      <c r="X119">
        <v>39.96</v>
      </c>
      <c r="Y119">
        <v>1</v>
      </c>
      <c r="Z119" t="s">
        <v>2118</v>
      </c>
      <c r="AA119" t="s">
        <v>2390</v>
      </c>
    </row>
    <row r="120" spans="1:27" x14ac:dyDescent="0.25">
      <c r="A120">
        <v>119</v>
      </c>
      <c r="B120">
        <v>115</v>
      </c>
      <c r="C120" s="1">
        <v>43804</v>
      </c>
      <c r="D120">
        <v>2</v>
      </c>
      <c r="E120" t="s">
        <v>38</v>
      </c>
      <c r="F120" t="s">
        <v>49</v>
      </c>
      <c r="G120" t="s">
        <v>55</v>
      </c>
      <c r="H120" t="s">
        <v>57</v>
      </c>
      <c r="I120" s="1">
        <v>43732</v>
      </c>
      <c r="J120">
        <v>2</v>
      </c>
      <c r="K120" t="s">
        <v>60</v>
      </c>
      <c r="L120" s="1">
        <v>43615</v>
      </c>
      <c r="M120" s="1">
        <v>43830</v>
      </c>
      <c r="N120">
        <v>1</v>
      </c>
      <c r="O120" t="s">
        <v>88</v>
      </c>
      <c r="P120" t="s">
        <v>250</v>
      </c>
      <c r="Q120">
        <v>1</v>
      </c>
      <c r="R120" t="s">
        <v>480</v>
      </c>
      <c r="S120" t="s">
        <v>1043</v>
      </c>
      <c r="T120" t="s">
        <v>1571</v>
      </c>
      <c r="U120" t="s">
        <v>110</v>
      </c>
      <c r="V120" t="s">
        <v>1869</v>
      </c>
      <c r="W120">
        <v>329.94</v>
      </c>
      <c r="X120">
        <v>89.94</v>
      </c>
      <c r="Y120">
        <v>1</v>
      </c>
      <c r="Z120" t="s">
        <v>105</v>
      </c>
      <c r="AA120" t="s">
        <v>2346</v>
      </c>
    </row>
    <row r="121" spans="1:27" x14ac:dyDescent="0.25">
      <c r="A121">
        <v>120</v>
      </c>
      <c r="B121">
        <v>397</v>
      </c>
      <c r="C121" s="1">
        <v>43805</v>
      </c>
      <c r="D121">
        <v>5</v>
      </c>
      <c r="E121" t="s">
        <v>36</v>
      </c>
      <c r="F121" t="s">
        <v>47</v>
      </c>
      <c r="G121" t="s">
        <v>56</v>
      </c>
      <c r="H121" t="s">
        <v>57</v>
      </c>
      <c r="I121" s="1">
        <v>43648</v>
      </c>
      <c r="J121">
        <v>1</v>
      </c>
      <c r="K121" t="s">
        <v>61</v>
      </c>
      <c r="L121" s="1">
        <v>43615</v>
      </c>
      <c r="M121" s="1">
        <v>43830</v>
      </c>
      <c r="N121">
        <v>1</v>
      </c>
      <c r="O121" t="s">
        <v>79</v>
      </c>
      <c r="P121" t="s">
        <v>241</v>
      </c>
      <c r="Q121">
        <v>1</v>
      </c>
      <c r="R121" t="s">
        <v>86</v>
      </c>
      <c r="S121" t="s">
        <v>1044</v>
      </c>
      <c r="T121" t="s">
        <v>1572</v>
      </c>
      <c r="U121" t="s">
        <v>80</v>
      </c>
      <c r="V121" t="s">
        <v>1548</v>
      </c>
      <c r="W121">
        <v>129.97999999999999</v>
      </c>
      <c r="X121">
        <v>29.98</v>
      </c>
      <c r="Y121">
        <v>1</v>
      </c>
      <c r="Z121" t="s">
        <v>86</v>
      </c>
      <c r="AA121" t="s">
        <v>2350</v>
      </c>
    </row>
    <row r="122" spans="1:27" x14ac:dyDescent="0.25">
      <c r="A122">
        <v>121</v>
      </c>
      <c r="B122">
        <v>14</v>
      </c>
      <c r="C122" s="1">
        <v>43806</v>
      </c>
      <c r="D122">
        <v>2</v>
      </c>
      <c r="E122" t="s">
        <v>38</v>
      </c>
      <c r="F122" t="s">
        <v>49</v>
      </c>
      <c r="G122" t="s">
        <v>56</v>
      </c>
      <c r="H122" t="s">
        <v>57</v>
      </c>
      <c r="I122" s="1">
        <v>43643</v>
      </c>
      <c r="J122">
        <v>1</v>
      </c>
      <c r="K122" t="s">
        <v>61</v>
      </c>
      <c r="L122" s="1">
        <v>43615</v>
      </c>
      <c r="M122" s="1">
        <v>43830</v>
      </c>
      <c r="N122">
        <v>1</v>
      </c>
      <c r="O122" t="s">
        <v>79</v>
      </c>
      <c r="P122" t="s">
        <v>241</v>
      </c>
      <c r="Q122">
        <v>1</v>
      </c>
      <c r="R122" t="s">
        <v>481</v>
      </c>
      <c r="S122" t="s">
        <v>1045</v>
      </c>
      <c r="T122" t="s">
        <v>1573</v>
      </c>
      <c r="U122" t="s">
        <v>67</v>
      </c>
      <c r="V122" t="s">
        <v>1548</v>
      </c>
      <c r="W122">
        <v>299.85000000000002</v>
      </c>
      <c r="X122">
        <v>44.97</v>
      </c>
      <c r="Y122">
        <v>1</v>
      </c>
      <c r="Z122" t="s">
        <v>65</v>
      </c>
      <c r="AA122" t="s">
        <v>2343</v>
      </c>
    </row>
    <row r="123" spans="1:27" x14ac:dyDescent="0.25">
      <c r="A123">
        <v>122</v>
      </c>
      <c r="B123">
        <v>297</v>
      </c>
      <c r="C123" s="1">
        <v>43807</v>
      </c>
      <c r="D123">
        <v>3</v>
      </c>
      <c r="E123" t="s">
        <v>34</v>
      </c>
      <c r="F123" t="s">
        <v>45</v>
      </c>
      <c r="G123" t="s">
        <v>55</v>
      </c>
      <c r="H123" t="s">
        <v>58</v>
      </c>
      <c r="I123" s="1">
        <v>43628</v>
      </c>
      <c r="J123">
        <v>3</v>
      </c>
      <c r="K123" t="s">
        <v>59</v>
      </c>
      <c r="L123" s="1">
        <v>43615</v>
      </c>
      <c r="M123" s="1">
        <v>43830</v>
      </c>
      <c r="N123">
        <v>2</v>
      </c>
      <c r="O123" t="s">
        <v>109</v>
      </c>
      <c r="P123" t="s">
        <v>271</v>
      </c>
      <c r="Q123">
        <v>2</v>
      </c>
      <c r="R123" t="s">
        <v>482</v>
      </c>
      <c r="S123" t="s">
        <v>1046</v>
      </c>
      <c r="T123" t="s">
        <v>1574</v>
      </c>
      <c r="U123" t="s">
        <v>109</v>
      </c>
      <c r="V123" t="s">
        <v>2031</v>
      </c>
      <c r="W123">
        <v>1004.96</v>
      </c>
      <c r="X123">
        <v>69.959999999999994</v>
      </c>
      <c r="Y123">
        <v>2</v>
      </c>
      <c r="Z123" t="s">
        <v>125</v>
      </c>
      <c r="AA123" t="s">
        <v>2391</v>
      </c>
    </row>
    <row r="124" spans="1:27" x14ac:dyDescent="0.25">
      <c r="A124">
        <v>123</v>
      </c>
      <c r="B124">
        <v>176</v>
      </c>
      <c r="C124" s="1">
        <v>43808</v>
      </c>
      <c r="D124">
        <v>3</v>
      </c>
      <c r="E124" t="s">
        <v>34</v>
      </c>
      <c r="F124" t="s">
        <v>45</v>
      </c>
      <c r="G124" t="s">
        <v>55</v>
      </c>
      <c r="H124" t="s">
        <v>58</v>
      </c>
      <c r="I124" s="1">
        <v>43639</v>
      </c>
      <c r="J124">
        <v>1</v>
      </c>
      <c r="K124" t="s">
        <v>61</v>
      </c>
      <c r="L124" s="1">
        <v>43615</v>
      </c>
      <c r="M124" s="1">
        <v>43830</v>
      </c>
      <c r="N124">
        <v>1</v>
      </c>
      <c r="O124" t="s">
        <v>110</v>
      </c>
      <c r="P124" t="s">
        <v>272</v>
      </c>
      <c r="Q124">
        <v>2</v>
      </c>
      <c r="R124" t="s">
        <v>483</v>
      </c>
      <c r="S124" t="s">
        <v>1047</v>
      </c>
      <c r="T124" t="s">
        <v>1575</v>
      </c>
      <c r="U124" t="s">
        <v>71</v>
      </c>
      <c r="V124" t="s">
        <v>1869</v>
      </c>
      <c r="W124">
        <v>83.97</v>
      </c>
      <c r="X124">
        <v>29.98</v>
      </c>
      <c r="Y124">
        <v>2</v>
      </c>
      <c r="Z124" t="s">
        <v>2119</v>
      </c>
      <c r="AA124" t="s">
        <v>2392</v>
      </c>
    </row>
    <row r="125" spans="1:27" x14ac:dyDescent="0.25">
      <c r="A125">
        <v>124</v>
      </c>
      <c r="B125">
        <v>183</v>
      </c>
      <c r="C125" s="1">
        <v>43808</v>
      </c>
      <c r="D125">
        <v>1</v>
      </c>
      <c r="E125" t="s">
        <v>39</v>
      </c>
      <c r="F125" t="s">
        <v>50</v>
      </c>
      <c r="G125" t="s">
        <v>56</v>
      </c>
      <c r="H125" t="s">
        <v>58</v>
      </c>
      <c r="I125" s="1">
        <v>43597</v>
      </c>
      <c r="J125">
        <v>3</v>
      </c>
      <c r="N125">
        <v>1</v>
      </c>
      <c r="O125" t="s">
        <v>70</v>
      </c>
      <c r="P125" t="s">
        <v>232</v>
      </c>
      <c r="Q125">
        <v>1</v>
      </c>
      <c r="R125" t="s">
        <v>484</v>
      </c>
      <c r="S125" t="s">
        <v>1038</v>
      </c>
      <c r="T125" t="s">
        <v>1576</v>
      </c>
      <c r="U125" t="s">
        <v>80</v>
      </c>
      <c r="V125" t="s">
        <v>1548</v>
      </c>
      <c r="W125">
        <v>71.94</v>
      </c>
      <c r="X125">
        <v>29.98</v>
      </c>
      <c r="Y125">
        <v>1</v>
      </c>
      <c r="Z125" t="s">
        <v>640</v>
      </c>
      <c r="AA125" t="s">
        <v>2393</v>
      </c>
    </row>
    <row r="126" spans="1:27" x14ac:dyDescent="0.25">
      <c r="A126">
        <v>125</v>
      </c>
      <c r="B126">
        <v>233</v>
      </c>
      <c r="C126" s="1">
        <v>43808</v>
      </c>
      <c r="D126">
        <v>2</v>
      </c>
      <c r="E126" t="s">
        <v>38</v>
      </c>
      <c r="F126" t="s">
        <v>49</v>
      </c>
      <c r="G126" t="s">
        <v>55</v>
      </c>
      <c r="H126" t="s">
        <v>57</v>
      </c>
      <c r="I126" s="1">
        <v>43719</v>
      </c>
      <c r="J126">
        <v>3</v>
      </c>
      <c r="K126" t="s">
        <v>59</v>
      </c>
      <c r="L126" s="1">
        <v>43615</v>
      </c>
      <c r="M126" s="1">
        <v>43830</v>
      </c>
      <c r="N126">
        <v>1</v>
      </c>
      <c r="O126" t="s">
        <v>67</v>
      </c>
      <c r="P126" t="s">
        <v>229</v>
      </c>
      <c r="Q126">
        <v>1</v>
      </c>
      <c r="R126" t="s">
        <v>485</v>
      </c>
      <c r="S126" t="s">
        <v>1048</v>
      </c>
      <c r="T126" t="s">
        <v>1577</v>
      </c>
      <c r="U126" t="s">
        <v>69</v>
      </c>
      <c r="V126" t="s">
        <v>1548</v>
      </c>
      <c r="W126">
        <v>24.99</v>
      </c>
      <c r="X126">
        <v>14.99</v>
      </c>
      <c r="Y126">
        <v>1</v>
      </c>
      <c r="Z126" t="s">
        <v>90</v>
      </c>
      <c r="AA126" t="s">
        <v>2328</v>
      </c>
    </row>
    <row r="127" spans="1:27" x14ac:dyDescent="0.25">
      <c r="A127">
        <v>126</v>
      </c>
      <c r="B127">
        <v>430</v>
      </c>
      <c r="C127" s="1">
        <v>43811</v>
      </c>
      <c r="D127">
        <v>11</v>
      </c>
      <c r="E127" t="s">
        <v>37</v>
      </c>
      <c r="F127" t="s">
        <v>48</v>
      </c>
      <c r="G127" t="s">
        <v>55</v>
      </c>
      <c r="H127" t="s">
        <v>58</v>
      </c>
      <c r="I127" s="1">
        <v>43546</v>
      </c>
      <c r="J127">
        <v>3</v>
      </c>
      <c r="N127">
        <v>1</v>
      </c>
      <c r="O127" t="s">
        <v>80</v>
      </c>
      <c r="P127" t="s">
        <v>242</v>
      </c>
      <c r="Q127">
        <v>1</v>
      </c>
      <c r="R127" t="s">
        <v>486</v>
      </c>
      <c r="S127" t="s">
        <v>1049</v>
      </c>
      <c r="T127" t="s">
        <v>1533</v>
      </c>
      <c r="U127" t="s">
        <v>67</v>
      </c>
      <c r="V127" t="s">
        <v>1548</v>
      </c>
      <c r="W127">
        <v>179.97</v>
      </c>
      <c r="X127">
        <v>44.97</v>
      </c>
      <c r="Y127">
        <v>1</v>
      </c>
      <c r="Z127" t="s">
        <v>79</v>
      </c>
      <c r="AA127" t="s">
        <v>2349</v>
      </c>
    </row>
    <row r="128" spans="1:27" x14ac:dyDescent="0.25">
      <c r="A128">
        <v>127</v>
      </c>
      <c r="B128">
        <v>106</v>
      </c>
      <c r="C128" s="1">
        <v>43813</v>
      </c>
      <c r="D128">
        <v>11</v>
      </c>
      <c r="E128" t="s">
        <v>37</v>
      </c>
      <c r="F128" t="s">
        <v>48</v>
      </c>
      <c r="G128" t="s">
        <v>56</v>
      </c>
      <c r="H128" t="s">
        <v>57</v>
      </c>
      <c r="I128" s="1">
        <v>43737</v>
      </c>
      <c r="J128">
        <v>3</v>
      </c>
      <c r="K128" t="s">
        <v>59</v>
      </c>
      <c r="L128" s="1">
        <v>43615</v>
      </c>
      <c r="M128" s="1">
        <v>43830</v>
      </c>
      <c r="N128">
        <v>1</v>
      </c>
      <c r="O128" t="s">
        <v>65</v>
      </c>
      <c r="P128" t="s">
        <v>227</v>
      </c>
      <c r="Q128">
        <v>1</v>
      </c>
      <c r="R128" t="s">
        <v>435</v>
      </c>
      <c r="S128" t="s">
        <v>997</v>
      </c>
      <c r="T128" t="s">
        <v>1529</v>
      </c>
      <c r="U128" t="s">
        <v>67</v>
      </c>
      <c r="V128" t="s">
        <v>1517</v>
      </c>
      <c r="W128">
        <v>149.97</v>
      </c>
      <c r="X128">
        <v>59.97</v>
      </c>
      <c r="Y128">
        <v>1</v>
      </c>
      <c r="Z128" t="s">
        <v>431</v>
      </c>
      <c r="AA128" t="s">
        <v>2326</v>
      </c>
    </row>
    <row r="129" spans="1:27" x14ac:dyDescent="0.25">
      <c r="A129">
        <v>128</v>
      </c>
      <c r="B129">
        <v>71</v>
      </c>
      <c r="C129" s="1">
        <v>43814</v>
      </c>
      <c r="D129">
        <v>2</v>
      </c>
      <c r="E129" t="s">
        <v>38</v>
      </c>
      <c r="F129" t="s">
        <v>49</v>
      </c>
      <c r="G129" t="s">
        <v>56</v>
      </c>
      <c r="H129" t="s">
        <v>58</v>
      </c>
      <c r="I129" s="1">
        <v>43802</v>
      </c>
      <c r="J129">
        <v>3</v>
      </c>
      <c r="K129" t="s">
        <v>59</v>
      </c>
      <c r="L129" s="1">
        <v>43615</v>
      </c>
      <c r="M129" s="1">
        <v>43830</v>
      </c>
      <c r="N129">
        <v>1</v>
      </c>
      <c r="O129" t="s">
        <v>90</v>
      </c>
      <c r="P129" t="s">
        <v>252</v>
      </c>
      <c r="Q129">
        <v>1</v>
      </c>
      <c r="R129" t="s">
        <v>80</v>
      </c>
      <c r="S129" t="s">
        <v>1015</v>
      </c>
      <c r="T129" t="s">
        <v>1578</v>
      </c>
      <c r="U129" t="s">
        <v>80</v>
      </c>
      <c r="V129" t="s">
        <v>1562</v>
      </c>
      <c r="W129">
        <v>199.98</v>
      </c>
      <c r="X129">
        <v>19.98</v>
      </c>
      <c r="Y129">
        <v>1</v>
      </c>
      <c r="Z129" t="s">
        <v>410</v>
      </c>
      <c r="AA129" t="s">
        <v>2359</v>
      </c>
    </row>
    <row r="130" spans="1:27" x14ac:dyDescent="0.25">
      <c r="A130">
        <v>129</v>
      </c>
      <c r="B130">
        <v>61</v>
      </c>
      <c r="C130" s="1">
        <v>43815</v>
      </c>
      <c r="D130">
        <v>7</v>
      </c>
      <c r="E130" t="s">
        <v>35</v>
      </c>
      <c r="F130" t="s">
        <v>46</v>
      </c>
      <c r="G130" t="s">
        <v>56</v>
      </c>
      <c r="H130" t="s">
        <v>57</v>
      </c>
      <c r="I130" s="1">
        <v>43703</v>
      </c>
      <c r="J130">
        <v>2</v>
      </c>
      <c r="K130" t="s">
        <v>60</v>
      </c>
      <c r="L130" s="1">
        <v>43615</v>
      </c>
      <c r="M130" s="1">
        <v>43830</v>
      </c>
      <c r="N130">
        <v>1</v>
      </c>
      <c r="O130" t="s">
        <v>105</v>
      </c>
      <c r="P130" t="s">
        <v>267</v>
      </c>
      <c r="Q130">
        <v>2</v>
      </c>
      <c r="R130" t="s">
        <v>487</v>
      </c>
      <c r="S130" t="s">
        <v>1050</v>
      </c>
      <c r="T130" t="s">
        <v>1579</v>
      </c>
      <c r="U130" t="s">
        <v>71</v>
      </c>
      <c r="V130" t="s">
        <v>1869</v>
      </c>
      <c r="W130">
        <v>56.83</v>
      </c>
      <c r="X130">
        <v>29.98</v>
      </c>
      <c r="Y130">
        <v>1</v>
      </c>
      <c r="Z130" t="s">
        <v>2120</v>
      </c>
      <c r="AA130" t="s">
        <v>2394</v>
      </c>
    </row>
    <row r="131" spans="1:27" x14ac:dyDescent="0.25">
      <c r="A131">
        <v>130</v>
      </c>
      <c r="B131">
        <v>408</v>
      </c>
      <c r="C131" s="1">
        <v>43815</v>
      </c>
      <c r="D131">
        <v>9</v>
      </c>
      <c r="E131" t="s">
        <v>41</v>
      </c>
      <c r="F131" t="s">
        <v>52</v>
      </c>
      <c r="G131" t="s">
        <v>55</v>
      </c>
      <c r="H131" t="s">
        <v>57</v>
      </c>
      <c r="I131" s="1">
        <v>43674</v>
      </c>
      <c r="J131">
        <v>3</v>
      </c>
      <c r="K131" t="s">
        <v>59</v>
      </c>
      <c r="L131" s="1">
        <v>43615</v>
      </c>
      <c r="M131" s="1">
        <v>43830</v>
      </c>
      <c r="N131">
        <v>2</v>
      </c>
      <c r="O131" t="s">
        <v>64</v>
      </c>
      <c r="P131" t="s">
        <v>226</v>
      </c>
      <c r="Q131">
        <v>2</v>
      </c>
      <c r="R131" t="s">
        <v>488</v>
      </c>
      <c r="S131" t="s">
        <v>1051</v>
      </c>
      <c r="T131" t="s">
        <v>1580</v>
      </c>
      <c r="U131" t="s">
        <v>103</v>
      </c>
      <c r="V131" t="s">
        <v>2030</v>
      </c>
      <c r="W131">
        <v>160.97</v>
      </c>
      <c r="X131">
        <v>64.959999999999994</v>
      </c>
      <c r="Y131">
        <v>2</v>
      </c>
      <c r="Z131" t="s">
        <v>2121</v>
      </c>
      <c r="AA131" t="s">
        <v>2395</v>
      </c>
    </row>
    <row r="132" spans="1:27" x14ac:dyDescent="0.25">
      <c r="A132">
        <v>131</v>
      </c>
      <c r="B132">
        <v>101</v>
      </c>
      <c r="C132" s="1">
        <v>43816</v>
      </c>
      <c r="D132">
        <v>9</v>
      </c>
      <c r="E132" t="s">
        <v>41</v>
      </c>
      <c r="F132" t="s">
        <v>52</v>
      </c>
      <c r="G132" t="s">
        <v>55</v>
      </c>
      <c r="H132" t="s">
        <v>57</v>
      </c>
      <c r="I132" s="1">
        <v>43677</v>
      </c>
      <c r="J132">
        <v>3</v>
      </c>
      <c r="K132" t="s">
        <v>59</v>
      </c>
      <c r="L132" s="1">
        <v>43615</v>
      </c>
      <c r="M132" s="1">
        <v>43830</v>
      </c>
      <c r="N132">
        <v>1</v>
      </c>
      <c r="O132" t="s">
        <v>90</v>
      </c>
      <c r="P132" t="s">
        <v>252</v>
      </c>
      <c r="Q132">
        <v>1</v>
      </c>
      <c r="R132" t="s">
        <v>489</v>
      </c>
      <c r="S132" t="s">
        <v>1052</v>
      </c>
      <c r="T132" t="s">
        <v>1581</v>
      </c>
      <c r="U132" t="s">
        <v>80</v>
      </c>
      <c r="V132" t="s">
        <v>1562</v>
      </c>
      <c r="W132">
        <v>37.9</v>
      </c>
      <c r="X132">
        <v>19.98</v>
      </c>
      <c r="Y132">
        <v>1</v>
      </c>
      <c r="Z132" t="s">
        <v>410</v>
      </c>
      <c r="AA132" t="s">
        <v>2359</v>
      </c>
    </row>
    <row r="133" spans="1:27" x14ac:dyDescent="0.25">
      <c r="A133">
        <v>132</v>
      </c>
      <c r="B133">
        <v>282</v>
      </c>
      <c r="C133" s="1">
        <v>43816</v>
      </c>
      <c r="D133">
        <v>9</v>
      </c>
      <c r="E133" t="s">
        <v>41</v>
      </c>
      <c r="F133" t="s">
        <v>52</v>
      </c>
      <c r="G133" t="s">
        <v>55</v>
      </c>
      <c r="H133" t="s">
        <v>58</v>
      </c>
      <c r="I133" s="1">
        <v>43550</v>
      </c>
      <c r="J133">
        <v>2</v>
      </c>
      <c r="N133">
        <v>2</v>
      </c>
      <c r="O133" t="s">
        <v>111</v>
      </c>
      <c r="P133" t="s">
        <v>273</v>
      </c>
      <c r="Q133">
        <v>2</v>
      </c>
      <c r="R133" t="s">
        <v>490</v>
      </c>
      <c r="S133" t="s">
        <v>1053</v>
      </c>
      <c r="T133" t="s">
        <v>1582</v>
      </c>
      <c r="U133" t="s">
        <v>88</v>
      </c>
      <c r="V133" t="s">
        <v>2030</v>
      </c>
      <c r="W133">
        <v>127.96</v>
      </c>
      <c r="X133">
        <v>69.959999999999994</v>
      </c>
      <c r="Y133">
        <v>2</v>
      </c>
      <c r="Z133" t="s">
        <v>2122</v>
      </c>
      <c r="AA133" t="s">
        <v>2396</v>
      </c>
    </row>
    <row r="134" spans="1:27" x14ac:dyDescent="0.25">
      <c r="A134">
        <v>133</v>
      </c>
      <c r="B134">
        <v>17</v>
      </c>
      <c r="C134" s="1">
        <v>43817</v>
      </c>
      <c r="D134">
        <v>11</v>
      </c>
      <c r="E134" t="s">
        <v>37</v>
      </c>
      <c r="F134" t="s">
        <v>48</v>
      </c>
      <c r="G134" t="s">
        <v>55</v>
      </c>
      <c r="H134" t="s">
        <v>58</v>
      </c>
      <c r="I134" s="1">
        <v>43739</v>
      </c>
      <c r="J134">
        <v>3</v>
      </c>
      <c r="K134" t="s">
        <v>59</v>
      </c>
      <c r="L134" s="1">
        <v>43615</v>
      </c>
      <c r="M134" s="1">
        <v>43830</v>
      </c>
      <c r="N134">
        <v>2</v>
      </c>
      <c r="O134" t="s">
        <v>112</v>
      </c>
      <c r="P134" t="s">
        <v>274</v>
      </c>
      <c r="Q134">
        <v>2</v>
      </c>
      <c r="R134" t="s">
        <v>491</v>
      </c>
      <c r="S134" t="s">
        <v>1054</v>
      </c>
      <c r="T134" t="s">
        <v>1583</v>
      </c>
      <c r="U134" t="s">
        <v>103</v>
      </c>
      <c r="V134" t="s">
        <v>2031</v>
      </c>
      <c r="W134">
        <v>1040.46</v>
      </c>
      <c r="X134">
        <v>89.96</v>
      </c>
      <c r="Y134">
        <v>2</v>
      </c>
      <c r="Z134" t="s">
        <v>2123</v>
      </c>
      <c r="AA134" t="s">
        <v>2397</v>
      </c>
    </row>
    <row r="135" spans="1:27" x14ac:dyDescent="0.25">
      <c r="A135">
        <v>134</v>
      </c>
      <c r="B135">
        <v>27</v>
      </c>
      <c r="C135" s="1">
        <v>43817</v>
      </c>
      <c r="D135">
        <v>7</v>
      </c>
      <c r="E135" t="s">
        <v>35</v>
      </c>
      <c r="F135" t="s">
        <v>46</v>
      </c>
      <c r="G135" t="s">
        <v>56</v>
      </c>
      <c r="H135" t="s">
        <v>58</v>
      </c>
      <c r="I135" s="1">
        <v>43629</v>
      </c>
      <c r="J135">
        <v>1</v>
      </c>
      <c r="K135" t="s">
        <v>61</v>
      </c>
      <c r="L135" s="1">
        <v>43615</v>
      </c>
      <c r="M135" s="1">
        <v>43830</v>
      </c>
      <c r="N135">
        <v>1</v>
      </c>
      <c r="O135" t="s">
        <v>80</v>
      </c>
      <c r="P135" t="s">
        <v>242</v>
      </c>
      <c r="Q135">
        <v>1</v>
      </c>
      <c r="R135" t="s">
        <v>453</v>
      </c>
      <c r="S135" t="s">
        <v>1016</v>
      </c>
      <c r="T135" t="s">
        <v>1546</v>
      </c>
      <c r="U135" t="s">
        <v>67</v>
      </c>
      <c r="V135" t="s">
        <v>1548</v>
      </c>
      <c r="W135">
        <v>176.25</v>
      </c>
      <c r="X135">
        <v>44.97</v>
      </c>
      <c r="Y135">
        <v>1</v>
      </c>
      <c r="Z135" t="s">
        <v>67</v>
      </c>
      <c r="AA135" t="s">
        <v>2373</v>
      </c>
    </row>
    <row r="136" spans="1:27" x14ac:dyDescent="0.25">
      <c r="A136">
        <v>135</v>
      </c>
      <c r="B136">
        <v>426</v>
      </c>
      <c r="C136" s="1">
        <v>43817</v>
      </c>
      <c r="D136">
        <v>9</v>
      </c>
      <c r="E136" t="s">
        <v>41</v>
      </c>
      <c r="F136" t="s">
        <v>52</v>
      </c>
      <c r="G136" t="s">
        <v>56</v>
      </c>
      <c r="H136" t="s">
        <v>58</v>
      </c>
      <c r="I136" s="1">
        <v>43605</v>
      </c>
      <c r="J136">
        <v>2</v>
      </c>
      <c r="N136">
        <v>1</v>
      </c>
      <c r="O136" t="s">
        <v>69</v>
      </c>
      <c r="P136" t="s">
        <v>231</v>
      </c>
      <c r="Q136">
        <v>1</v>
      </c>
      <c r="R136" t="s">
        <v>492</v>
      </c>
      <c r="S136" t="s">
        <v>1055</v>
      </c>
      <c r="T136" t="s">
        <v>1584</v>
      </c>
      <c r="U136" t="s">
        <v>69</v>
      </c>
      <c r="V136" t="s">
        <v>1577</v>
      </c>
      <c r="W136">
        <v>573.99</v>
      </c>
      <c r="X136">
        <v>24.99</v>
      </c>
      <c r="Y136">
        <v>1</v>
      </c>
      <c r="Z136" t="s">
        <v>78</v>
      </c>
      <c r="AA136" t="s">
        <v>2330</v>
      </c>
    </row>
    <row r="137" spans="1:27" x14ac:dyDescent="0.25">
      <c r="A137">
        <v>136</v>
      </c>
      <c r="B137">
        <v>35</v>
      </c>
      <c r="C137" s="1">
        <v>43818</v>
      </c>
      <c r="D137">
        <v>4</v>
      </c>
      <c r="E137" t="s">
        <v>40</v>
      </c>
      <c r="F137" t="s">
        <v>51</v>
      </c>
      <c r="G137" t="s">
        <v>55</v>
      </c>
      <c r="H137" t="s">
        <v>58</v>
      </c>
      <c r="I137" s="1">
        <v>43733</v>
      </c>
      <c r="J137">
        <v>2</v>
      </c>
      <c r="K137" t="s">
        <v>60</v>
      </c>
      <c r="L137" s="1">
        <v>43615</v>
      </c>
      <c r="M137" s="1">
        <v>43830</v>
      </c>
      <c r="N137">
        <v>1</v>
      </c>
      <c r="O137" t="s">
        <v>110</v>
      </c>
      <c r="P137" t="s">
        <v>272</v>
      </c>
      <c r="Q137">
        <v>1</v>
      </c>
      <c r="R137" t="s">
        <v>493</v>
      </c>
      <c r="S137" t="s">
        <v>1056</v>
      </c>
      <c r="T137" t="s">
        <v>1585</v>
      </c>
      <c r="U137" t="s">
        <v>71</v>
      </c>
      <c r="V137" t="s">
        <v>1869</v>
      </c>
      <c r="W137">
        <v>39.979999999999997</v>
      </c>
      <c r="X137">
        <v>29.98</v>
      </c>
      <c r="Y137">
        <v>1</v>
      </c>
      <c r="Z137" t="s">
        <v>108</v>
      </c>
      <c r="AA137" t="s">
        <v>2398</v>
      </c>
    </row>
    <row r="138" spans="1:27" x14ac:dyDescent="0.25">
      <c r="A138">
        <v>137</v>
      </c>
      <c r="B138">
        <v>449</v>
      </c>
      <c r="C138" s="1">
        <v>43818</v>
      </c>
      <c r="D138">
        <v>9</v>
      </c>
      <c r="E138" t="s">
        <v>41</v>
      </c>
      <c r="F138" t="s">
        <v>52</v>
      </c>
      <c r="G138" t="s">
        <v>56</v>
      </c>
      <c r="H138" t="s">
        <v>57</v>
      </c>
      <c r="I138" s="1">
        <v>43681</v>
      </c>
      <c r="J138">
        <v>3</v>
      </c>
      <c r="K138" t="s">
        <v>59</v>
      </c>
      <c r="L138" s="1">
        <v>43615</v>
      </c>
      <c r="M138" s="1">
        <v>43830</v>
      </c>
      <c r="N138">
        <v>2</v>
      </c>
      <c r="O138" t="s">
        <v>113</v>
      </c>
      <c r="P138" t="s">
        <v>275</v>
      </c>
      <c r="Q138">
        <v>2</v>
      </c>
      <c r="R138" t="s">
        <v>494</v>
      </c>
      <c r="S138" t="s">
        <v>1057</v>
      </c>
      <c r="T138" t="s">
        <v>1586</v>
      </c>
      <c r="U138" t="s">
        <v>109</v>
      </c>
      <c r="V138" t="s">
        <v>2030</v>
      </c>
      <c r="W138">
        <v>163.99</v>
      </c>
      <c r="X138">
        <v>74.959999999999994</v>
      </c>
      <c r="Y138">
        <v>2</v>
      </c>
      <c r="Z138" t="s">
        <v>2124</v>
      </c>
      <c r="AA138" t="s">
        <v>2399</v>
      </c>
    </row>
    <row r="139" spans="1:27" x14ac:dyDescent="0.25">
      <c r="A139">
        <v>138</v>
      </c>
      <c r="B139">
        <v>469</v>
      </c>
      <c r="C139" s="1">
        <v>43818</v>
      </c>
      <c r="D139">
        <v>5</v>
      </c>
      <c r="E139" t="s">
        <v>36</v>
      </c>
      <c r="F139" t="s">
        <v>47</v>
      </c>
      <c r="G139" t="s">
        <v>55</v>
      </c>
      <c r="H139" t="s">
        <v>57</v>
      </c>
      <c r="I139" s="1">
        <v>43711</v>
      </c>
      <c r="J139">
        <v>2</v>
      </c>
      <c r="K139" t="s">
        <v>60</v>
      </c>
      <c r="L139" s="1">
        <v>43615</v>
      </c>
      <c r="M139" s="1">
        <v>43830</v>
      </c>
      <c r="N139">
        <v>1</v>
      </c>
      <c r="O139" t="s">
        <v>70</v>
      </c>
      <c r="P139" t="s">
        <v>232</v>
      </c>
      <c r="Q139">
        <v>1</v>
      </c>
      <c r="R139" t="s">
        <v>495</v>
      </c>
      <c r="S139" t="s">
        <v>1058</v>
      </c>
      <c r="T139" t="s">
        <v>1587</v>
      </c>
      <c r="U139" t="s">
        <v>67</v>
      </c>
      <c r="V139" t="s">
        <v>1517</v>
      </c>
      <c r="W139">
        <v>164.97</v>
      </c>
      <c r="X139">
        <v>59.97</v>
      </c>
      <c r="Y139">
        <v>1</v>
      </c>
      <c r="Z139" t="s">
        <v>673</v>
      </c>
      <c r="AA139" t="s">
        <v>2348</v>
      </c>
    </row>
    <row r="140" spans="1:27" x14ac:dyDescent="0.25">
      <c r="A140">
        <v>139</v>
      </c>
      <c r="B140">
        <v>175</v>
      </c>
      <c r="C140" s="1">
        <v>43820</v>
      </c>
      <c r="D140">
        <v>1</v>
      </c>
      <c r="E140" t="s">
        <v>39</v>
      </c>
      <c r="F140" t="s">
        <v>50</v>
      </c>
      <c r="G140" t="s">
        <v>56</v>
      </c>
      <c r="H140" t="s">
        <v>58</v>
      </c>
      <c r="I140" s="1">
        <v>43604</v>
      </c>
      <c r="J140">
        <v>2</v>
      </c>
      <c r="N140">
        <v>2</v>
      </c>
      <c r="O140" t="s">
        <v>63</v>
      </c>
      <c r="P140" t="s">
        <v>225</v>
      </c>
      <c r="Q140">
        <v>2</v>
      </c>
      <c r="R140" t="s">
        <v>496</v>
      </c>
      <c r="S140" t="s">
        <v>1059</v>
      </c>
      <c r="T140" t="s">
        <v>1588</v>
      </c>
      <c r="U140" t="s">
        <v>88</v>
      </c>
      <c r="V140" t="s">
        <v>2042</v>
      </c>
      <c r="W140">
        <v>131.66</v>
      </c>
      <c r="X140">
        <v>49.96</v>
      </c>
      <c r="Y140">
        <v>2</v>
      </c>
      <c r="Z140" t="s">
        <v>2125</v>
      </c>
      <c r="AA140" t="s">
        <v>2400</v>
      </c>
    </row>
    <row r="141" spans="1:27" x14ac:dyDescent="0.25">
      <c r="A141">
        <v>140</v>
      </c>
      <c r="B141">
        <v>350</v>
      </c>
      <c r="C141" s="1">
        <v>43820</v>
      </c>
      <c r="D141">
        <v>11</v>
      </c>
      <c r="E141" t="s">
        <v>37</v>
      </c>
      <c r="F141" t="s">
        <v>48</v>
      </c>
      <c r="G141" t="s">
        <v>56</v>
      </c>
      <c r="H141" t="s">
        <v>57</v>
      </c>
      <c r="I141" s="1">
        <v>43565</v>
      </c>
      <c r="J141">
        <v>2</v>
      </c>
      <c r="N141">
        <v>1</v>
      </c>
      <c r="O141" t="s">
        <v>90</v>
      </c>
      <c r="P141" t="s">
        <v>252</v>
      </c>
      <c r="Q141">
        <v>1</v>
      </c>
      <c r="R141" t="s">
        <v>497</v>
      </c>
      <c r="S141" t="s">
        <v>1060</v>
      </c>
      <c r="T141" t="s">
        <v>1589</v>
      </c>
      <c r="U141" t="s">
        <v>69</v>
      </c>
      <c r="V141" t="s">
        <v>1562</v>
      </c>
      <c r="W141">
        <v>12.75</v>
      </c>
      <c r="X141">
        <v>9.99</v>
      </c>
      <c r="Y141">
        <v>1</v>
      </c>
      <c r="Z141" t="s">
        <v>410</v>
      </c>
      <c r="AA141" t="s">
        <v>2359</v>
      </c>
    </row>
    <row r="142" spans="1:27" x14ac:dyDescent="0.25">
      <c r="A142">
        <v>141</v>
      </c>
      <c r="B142">
        <v>400</v>
      </c>
      <c r="C142" s="1">
        <v>43820</v>
      </c>
      <c r="D142">
        <v>8</v>
      </c>
      <c r="E142" t="s">
        <v>43</v>
      </c>
      <c r="F142" t="s">
        <v>54</v>
      </c>
      <c r="G142" t="s">
        <v>56</v>
      </c>
      <c r="H142" t="s">
        <v>58</v>
      </c>
      <c r="I142" s="1">
        <v>43622</v>
      </c>
      <c r="J142">
        <v>2</v>
      </c>
      <c r="K142" t="s">
        <v>60</v>
      </c>
      <c r="L142" s="1">
        <v>43615</v>
      </c>
      <c r="M142" s="1">
        <v>43830</v>
      </c>
      <c r="N142">
        <v>1</v>
      </c>
      <c r="O142" t="s">
        <v>67</v>
      </c>
      <c r="P142" t="s">
        <v>229</v>
      </c>
      <c r="Q142">
        <v>1</v>
      </c>
      <c r="R142" t="s">
        <v>498</v>
      </c>
      <c r="S142" t="s">
        <v>1061</v>
      </c>
      <c r="T142" t="s">
        <v>1513</v>
      </c>
      <c r="U142" t="s">
        <v>69</v>
      </c>
      <c r="V142" t="s">
        <v>1548</v>
      </c>
      <c r="W142">
        <v>29.99</v>
      </c>
      <c r="X142">
        <v>14.99</v>
      </c>
      <c r="Y142">
        <v>1</v>
      </c>
      <c r="Z142" t="s">
        <v>652</v>
      </c>
      <c r="AA142" t="s">
        <v>2352</v>
      </c>
    </row>
    <row r="143" spans="1:27" x14ac:dyDescent="0.25">
      <c r="A143">
        <v>142</v>
      </c>
      <c r="B143">
        <v>427</v>
      </c>
      <c r="C143" s="1">
        <v>43820</v>
      </c>
      <c r="D143">
        <v>11</v>
      </c>
      <c r="E143" t="s">
        <v>37</v>
      </c>
      <c r="F143" t="s">
        <v>48</v>
      </c>
      <c r="G143" t="s">
        <v>56</v>
      </c>
      <c r="H143" t="s">
        <v>58</v>
      </c>
      <c r="I143" s="1">
        <v>43621</v>
      </c>
      <c r="J143">
        <v>2</v>
      </c>
      <c r="K143" t="s">
        <v>60</v>
      </c>
      <c r="L143" s="1">
        <v>43615</v>
      </c>
      <c r="M143" s="1">
        <v>43830</v>
      </c>
      <c r="N143">
        <v>1</v>
      </c>
      <c r="O143" t="s">
        <v>86</v>
      </c>
      <c r="P143" t="s">
        <v>248</v>
      </c>
      <c r="Q143">
        <v>1</v>
      </c>
      <c r="R143" t="s">
        <v>499</v>
      </c>
      <c r="S143" t="s">
        <v>1062</v>
      </c>
      <c r="T143" t="s">
        <v>1590</v>
      </c>
      <c r="U143" t="s">
        <v>80</v>
      </c>
      <c r="V143" t="s">
        <v>1577</v>
      </c>
      <c r="W143">
        <v>123.78</v>
      </c>
      <c r="X143">
        <v>49.98</v>
      </c>
      <c r="Y143">
        <v>1</v>
      </c>
      <c r="Z143" t="s">
        <v>549</v>
      </c>
      <c r="AA143" t="s">
        <v>2362</v>
      </c>
    </row>
    <row r="144" spans="1:27" x14ac:dyDescent="0.25">
      <c r="A144">
        <v>143</v>
      </c>
      <c r="B144">
        <v>467</v>
      </c>
      <c r="C144" s="1">
        <v>43820</v>
      </c>
      <c r="D144">
        <v>1</v>
      </c>
      <c r="E144" t="s">
        <v>39</v>
      </c>
      <c r="F144" t="s">
        <v>50</v>
      </c>
      <c r="G144" t="s">
        <v>55</v>
      </c>
      <c r="H144" t="s">
        <v>58</v>
      </c>
      <c r="I144" s="1">
        <v>43693</v>
      </c>
      <c r="J144">
        <v>2</v>
      </c>
      <c r="K144" t="s">
        <v>60</v>
      </c>
      <c r="L144" s="1">
        <v>43615</v>
      </c>
      <c r="M144" s="1">
        <v>43830</v>
      </c>
      <c r="N144">
        <v>1</v>
      </c>
      <c r="O144" t="s">
        <v>79</v>
      </c>
      <c r="P144" t="s">
        <v>241</v>
      </c>
      <c r="Q144">
        <v>1</v>
      </c>
      <c r="R144" t="s">
        <v>500</v>
      </c>
      <c r="S144" t="s">
        <v>1063</v>
      </c>
      <c r="T144" t="s">
        <v>1591</v>
      </c>
      <c r="U144" t="s">
        <v>67</v>
      </c>
      <c r="V144" t="s">
        <v>1562</v>
      </c>
      <c r="W144">
        <v>251.85</v>
      </c>
      <c r="X144">
        <v>29.97</v>
      </c>
      <c r="Y144">
        <v>1</v>
      </c>
      <c r="Z144" t="s">
        <v>455</v>
      </c>
      <c r="AA144" t="s">
        <v>2340</v>
      </c>
    </row>
    <row r="145" spans="1:27" x14ac:dyDescent="0.25">
      <c r="A145">
        <v>144</v>
      </c>
      <c r="B145">
        <v>180</v>
      </c>
      <c r="C145" s="1">
        <v>43821</v>
      </c>
      <c r="D145">
        <v>6</v>
      </c>
      <c r="E145" t="s">
        <v>33</v>
      </c>
      <c r="F145" t="s">
        <v>44</v>
      </c>
      <c r="G145" t="s">
        <v>55</v>
      </c>
      <c r="H145" t="s">
        <v>58</v>
      </c>
      <c r="I145" s="1">
        <v>43656</v>
      </c>
      <c r="J145">
        <v>2</v>
      </c>
      <c r="K145" t="s">
        <v>60</v>
      </c>
      <c r="L145" s="1">
        <v>43615</v>
      </c>
      <c r="M145" s="1">
        <v>43830</v>
      </c>
      <c r="N145">
        <v>1</v>
      </c>
      <c r="O145" t="s">
        <v>67</v>
      </c>
      <c r="P145" t="s">
        <v>229</v>
      </c>
      <c r="Q145">
        <v>1</v>
      </c>
      <c r="R145" t="s">
        <v>416</v>
      </c>
      <c r="S145" t="s">
        <v>978</v>
      </c>
      <c r="T145" t="s">
        <v>1511</v>
      </c>
      <c r="U145" t="s">
        <v>80</v>
      </c>
      <c r="V145" t="s">
        <v>1548</v>
      </c>
      <c r="W145">
        <v>47.9</v>
      </c>
      <c r="X145">
        <v>29.98</v>
      </c>
      <c r="Y145">
        <v>1</v>
      </c>
      <c r="Z145" t="s">
        <v>652</v>
      </c>
      <c r="AA145" t="s">
        <v>2352</v>
      </c>
    </row>
    <row r="146" spans="1:27" x14ac:dyDescent="0.25">
      <c r="A146">
        <v>145</v>
      </c>
      <c r="B146">
        <v>100</v>
      </c>
      <c r="C146" s="1">
        <v>43822</v>
      </c>
      <c r="D146">
        <v>4</v>
      </c>
      <c r="E146" t="s">
        <v>40</v>
      </c>
      <c r="F146" t="s">
        <v>51</v>
      </c>
      <c r="G146" t="s">
        <v>55</v>
      </c>
      <c r="H146" t="s">
        <v>57</v>
      </c>
      <c r="I146" s="1">
        <v>43692</v>
      </c>
      <c r="J146">
        <v>3</v>
      </c>
      <c r="K146" t="s">
        <v>59</v>
      </c>
      <c r="L146" s="1">
        <v>43615</v>
      </c>
      <c r="M146" s="1">
        <v>43830</v>
      </c>
      <c r="N146">
        <v>1</v>
      </c>
      <c r="O146" t="s">
        <v>90</v>
      </c>
      <c r="P146" t="s">
        <v>252</v>
      </c>
      <c r="Q146">
        <v>1</v>
      </c>
      <c r="R146" t="s">
        <v>501</v>
      </c>
      <c r="S146" t="s">
        <v>1064</v>
      </c>
      <c r="T146" t="s">
        <v>1592</v>
      </c>
      <c r="U146" t="s">
        <v>80</v>
      </c>
      <c r="V146" t="s">
        <v>1562</v>
      </c>
      <c r="W146">
        <v>17.920000000000002</v>
      </c>
      <c r="X146">
        <v>19.98</v>
      </c>
      <c r="Y146">
        <v>1</v>
      </c>
      <c r="Z146" t="s">
        <v>410</v>
      </c>
      <c r="AA146" t="s">
        <v>2359</v>
      </c>
    </row>
    <row r="147" spans="1:27" x14ac:dyDescent="0.25">
      <c r="A147">
        <v>146</v>
      </c>
      <c r="B147">
        <v>110</v>
      </c>
      <c r="C147" s="1">
        <v>43822</v>
      </c>
      <c r="D147">
        <v>1</v>
      </c>
      <c r="E147" t="s">
        <v>39</v>
      </c>
      <c r="F147" t="s">
        <v>50</v>
      </c>
      <c r="G147" t="s">
        <v>55</v>
      </c>
      <c r="H147" t="s">
        <v>58</v>
      </c>
      <c r="I147" s="1">
        <v>43648</v>
      </c>
      <c r="J147">
        <v>2</v>
      </c>
      <c r="K147" t="s">
        <v>60</v>
      </c>
      <c r="L147" s="1">
        <v>43615</v>
      </c>
      <c r="M147" s="1">
        <v>43830</v>
      </c>
      <c r="N147">
        <v>1</v>
      </c>
      <c r="O147" t="s">
        <v>79</v>
      </c>
      <c r="P147" t="s">
        <v>241</v>
      </c>
      <c r="Q147">
        <v>1</v>
      </c>
      <c r="R147" t="s">
        <v>472</v>
      </c>
      <c r="S147" t="s">
        <v>1035</v>
      </c>
      <c r="T147" t="s">
        <v>1513</v>
      </c>
      <c r="U147" t="s">
        <v>80</v>
      </c>
      <c r="V147" t="s">
        <v>1562</v>
      </c>
      <c r="W147">
        <v>59.98</v>
      </c>
      <c r="X147">
        <v>19.98</v>
      </c>
      <c r="Y147">
        <v>1</v>
      </c>
      <c r="Z147" t="s">
        <v>65</v>
      </c>
      <c r="AA147" t="s">
        <v>2343</v>
      </c>
    </row>
    <row r="148" spans="1:27" x14ac:dyDescent="0.25">
      <c r="A148">
        <v>147</v>
      </c>
      <c r="B148">
        <v>257</v>
      </c>
      <c r="C148" s="1">
        <v>43823</v>
      </c>
      <c r="D148">
        <v>2</v>
      </c>
      <c r="E148" t="s">
        <v>38</v>
      </c>
      <c r="F148" t="s">
        <v>49</v>
      </c>
      <c r="G148" t="s">
        <v>56</v>
      </c>
      <c r="H148" t="s">
        <v>57</v>
      </c>
      <c r="I148" s="1">
        <v>43662</v>
      </c>
      <c r="J148">
        <v>2</v>
      </c>
      <c r="K148" t="s">
        <v>60</v>
      </c>
      <c r="L148" s="1">
        <v>43615</v>
      </c>
      <c r="M148" s="1">
        <v>43830</v>
      </c>
      <c r="N148">
        <v>2</v>
      </c>
      <c r="O148" t="s">
        <v>114</v>
      </c>
      <c r="P148" t="s">
        <v>276</v>
      </c>
      <c r="Q148">
        <v>2</v>
      </c>
      <c r="R148" t="s">
        <v>502</v>
      </c>
      <c r="S148" t="s">
        <v>1065</v>
      </c>
      <c r="T148" t="s">
        <v>1593</v>
      </c>
      <c r="U148" t="s">
        <v>110</v>
      </c>
      <c r="V148" t="s">
        <v>2031</v>
      </c>
      <c r="W148">
        <v>257.82</v>
      </c>
      <c r="X148">
        <v>119.94</v>
      </c>
      <c r="Y148">
        <v>2</v>
      </c>
      <c r="Z148" t="s">
        <v>2126</v>
      </c>
      <c r="AA148" t="s">
        <v>2401</v>
      </c>
    </row>
    <row r="149" spans="1:27" x14ac:dyDescent="0.25">
      <c r="A149">
        <v>148</v>
      </c>
      <c r="B149">
        <v>232</v>
      </c>
      <c r="C149" s="1">
        <v>43826</v>
      </c>
      <c r="D149">
        <v>1</v>
      </c>
      <c r="E149" t="s">
        <v>39</v>
      </c>
      <c r="F149" t="s">
        <v>50</v>
      </c>
      <c r="G149" t="s">
        <v>56</v>
      </c>
      <c r="H149" t="s">
        <v>58</v>
      </c>
      <c r="I149" s="1">
        <v>43574</v>
      </c>
      <c r="J149">
        <v>3</v>
      </c>
      <c r="N149">
        <v>1</v>
      </c>
      <c r="O149" t="s">
        <v>90</v>
      </c>
      <c r="P149" t="s">
        <v>252</v>
      </c>
      <c r="Q149">
        <v>1</v>
      </c>
      <c r="R149" t="s">
        <v>503</v>
      </c>
      <c r="S149" t="s">
        <v>1066</v>
      </c>
      <c r="T149" t="s">
        <v>1594</v>
      </c>
      <c r="U149" t="s">
        <v>69</v>
      </c>
      <c r="V149" t="s">
        <v>1659</v>
      </c>
      <c r="W149">
        <v>9.9499999999999993</v>
      </c>
      <c r="X149">
        <v>4.99</v>
      </c>
      <c r="Y149">
        <v>1</v>
      </c>
      <c r="Z149" t="s">
        <v>410</v>
      </c>
      <c r="AA149" t="s">
        <v>2359</v>
      </c>
    </row>
    <row r="150" spans="1:27" x14ac:dyDescent="0.25">
      <c r="A150">
        <v>149</v>
      </c>
      <c r="B150">
        <v>425</v>
      </c>
      <c r="C150" s="1">
        <v>43826</v>
      </c>
      <c r="D150">
        <v>5</v>
      </c>
      <c r="E150" t="s">
        <v>36</v>
      </c>
      <c r="F150" t="s">
        <v>47</v>
      </c>
      <c r="G150" t="s">
        <v>56</v>
      </c>
      <c r="H150" t="s">
        <v>57</v>
      </c>
      <c r="I150" s="1">
        <v>43664</v>
      </c>
      <c r="J150">
        <v>2</v>
      </c>
      <c r="K150" t="s">
        <v>60</v>
      </c>
      <c r="L150" s="1">
        <v>43615</v>
      </c>
      <c r="M150" s="1">
        <v>43830</v>
      </c>
      <c r="N150">
        <v>1</v>
      </c>
      <c r="O150" t="s">
        <v>79</v>
      </c>
      <c r="P150" t="s">
        <v>241</v>
      </c>
      <c r="Q150">
        <v>1</v>
      </c>
      <c r="R150" t="s">
        <v>504</v>
      </c>
      <c r="S150" t="s">
        <v>1067</v>
      </c>
      <c r="T150" t="s">
        <v>1527</v>
      </c>
      <c r="U150" t="s">
        <v>67</v>
      </c>
      <c r="V150" t="s">
        <v>1548</v>
      </c>
      <c r="W150">
        <v>110.97</v>
      </c>
      <c r="X150">
        <v>44.97</v>
      </c>
      <c r="Y150">
        <v>1</v>
      </c>
      <c r="Z150" t="s">
        <v>455</v>
      </c>
      <c r="AA150" t="s">
        <v>2340</v>
      </c>
    </row>
    <row r="151" spans="1:27" x14ac:dyDescent="0.25">
      <c r="A151">
        <v>150</v>
      </c>
      <c r="B151">
        <v>6</v>
      </c>
      <c r="C151" s="1">
        <v>43827</v>
      </c>
      <c r="D151">
        <v>9</v>
      </c>
      <c r="E151" t="s">
        <v>41</v>
      </c>
      <c r="F151" t="s">
        <v>52</v>
      </c>
      <c r="G151" t="s">
        <v>55</v>
      </c>
      <c r="H151" t="s">
        <v>57</v>
      </c>
      <c r="I151" s="1">
        <v>43739</v>
      </c>
      <c r="J151">
        <v>2</v>
      </c>
      <c r="K151" t="s">
        <v>60</v>
      </c>
      <c r="L151" s="1">
        <v>43615</v>
      </c>
      <c r="M151" s="1">
        <v>43830</v>
      </c>
      <c r="N151">
        <v>2</v>
      </c>
      <c r="O151" t="s">
        <v>115</v>
      </c>
      <c r="P151" t="s">
        <v>277</v>
      </c>
      <c r="Q151">
        <v>2</v>
      </c>
      <c r="R151" t="s">
        <v>505</v>
      </c>
      <c r="S151" t="s">
        <v>1068</v>
      </c>
      <c r="T151" t="s">
        <v>1595</v>
      </c>
      <c r="U151" t="s">
        <v>88</v>
      </c>
      <c r="V151" t="s">
        <v>2047</v>
      </c>
      <c r="W151">
        <v>367.96</v>
      </c>
      <c r="X151">
        <v>89.96</v>
      </c>
      <c r="Y151">
        <v>2</v>
      </c>
      <c r="Z151" t="s">
        <v>2127</v>
      </c>
      <c r="AA151" t="s">
        <v>2402</v>
      </c>
    </row>
    <row r="152" spans="1:27" x14ac:dyDescent="0.25">
      <c r="A152">
        <v>151</v>
      </c>
      <c r="B152">
        <v>117</v>
      </c>
      <c r="C152" s="1">
        <v>43828</v>
      </c>
      <c r="D152">
        <v>1</v>
      </c>
      <c r="E152" t="s">
        <v>39</v>
      </c>
      <c r="F152" t="s">
        <v>50</v>
      </c>
      <c r="G152" t="s">
        <v>56</v>
      </c>
      <c r="H152" t="s">
        <v>57</v>
      </c>
      <c r="I152" s="1">
        <v>43689</v>
      </c>
      <c r="J152">
        <v>3</v>
      </c>
      <c r="K152" t="s">
        <v>59</v>
      </c>
      <c r="L152" s="1">
        <v>43615</v>
      </c>
      <c r="M152" s="1">
        <v>43830</v>
      </c>
      <c r="N152">
        <v>1</v>
      </c>
      <c r="O152" t="s">
        <v>69</v>
      </c>
      <c r="P152" t="s">
        <v>231</v>
      </c>
      <c r="Q152">
        <v>1</v>
      </c>
      <c r="R152" t="s">
        <v>434</v>
      </c>
      <c r="S152" t="s">
        <v>991</v>
      </c>
      <c r="T152" t="s">
        <v>1524</v>
      </c>
      <c r="U152" t="s">
        <v>69</v>
      </c>
      <c r="V152" t="s">
        <v>1517</v>
      </c>
      <c r="W152">
        <v>929.99</v>
      </c>
      <c r="X152">
        <v>19.989999999999998</v>
      </c>
      <c r="Y152">
        <v>1</v>
      </c>
      <c r="Z152" t="s">
        <v>69</v>
      </c>
      <c r="AA152" t="s">
        <v>2360</v>
      </c>
    </row>
    <row r="153" spans="1:27" x14ac:dyDescent="0.25">
      <c r="A153">
        <v>152</v>
      </c>
      <c r="B153">
        <v>450</v>
      </c>
      <c r="C153" s="1">
        <v>43829</v>
      </c>
      <c r="D153">
        <v>8</v>
      </c>
      <c r="E153" t="s">
        <v>43</v>
      </c>
      <c r="F153" t="s">
        <v>54</v>
      </c>
      <c r="G153" t="s">
        <v>55</v>
      </c>
      <c r="H153" t="s">
        <v>57</v>
      </c>
      <c r="I153" s="1">
        <v>43668</v>
      </c>
      <c r="J153">
        <v>3</v>
      </c>
      <c r="K153" t="s">
        <v>59</v>
      </c>
      <c r="L153" s="1">
        <v>43615</v>
      </c>
      <c r="M153" s="1">
        <v>43830</v>
      </c>
      <c r="N153">
        <v>2</v>
      </c>
      <c r="O153" t="s">
        <v>116</v>
      </c>
      <c r="P153" t="s">
        <v>278</v>
      </c>
      <c r="Q153">
        <v>2</v>
      </c>
      <c r="R153" t="s">
        <v>506</v>
      </c>
      <c r="S153" t="s">
        <v>1069</v>
      </c>
      <c r="T153" t="s">
        <v>1596</v>
      </c>
      <c r="U153" t="s">
        <v>180</v>
      </c>
      <c r="V153" t="s">
        <v>2042</v>
      </c>
      <c r="W153">
        <v>92.77</v>
      </c>
      <c r="X153">
        <v>39.97</v>
      </c>
      <c r="Y153">
        <v>2</v>
      </c>
      <c r="Z153" t="s">
        <v>2128</v>
      </c>
      <c r="AA153" t="s">
        <v>2403</v>
      </c>
    </row>
    <row r="154" spans="1:27" x14ac:dyDescent="0.25">
      <c r="A154">
        <v>153</v>
      </c>
      <c r="B154">
        <v>45</v>
      </c>
      <c r="C154" s="1">
        <v>43830</v>
      </c>
      <c r="D154">
        <v>1</v>
      </c>
      <c r="E154" t="s">
        <v>39</v>
      </c>
      <c r="F154" t="s">
        <v>50</v>
      </c>
      <c r="G154" t="s">
        <v>56</v>
      </c>
      <c r="H154" t="s">
        <v>58</v>
      </c>
      <c r="I154" s="1">
        <v>43720</v>
      </c>
      <c r="J154">
        <v>1</v>
      </c>
      <c r="K154" t="s">
        <v>61</v>
      </c>
      <c r="L154" s="1">
        <v>43615</v>
      </c>
      <c r="M154" s="1">
        <v>43830</v>
      </c>
      <c r="N154">
        <v>1</v>
      </c>
      <c r="O154" t="s">
        <v>80</v>
      </c>
      <c r="P154" t="s">
        <v>242</v>
      </c>
      <c r="Q154">
        <v>1</v>
      </c>
      <c r="R154" t="s">
        <v>507</v>
      </c>
      <c r="S154" t="s">
        <v>1070</v>
      </c>
      <c r="T154" t="s">
        <v>1597</v>
      </c>
      <c r="U154" t="s">
        <v>69</v>
      </c>
      <c r="V154" t="s">
        <v>1562</v>
      </c>
      <c r="W154">
        <v>23.99</v>
      </c>
      <c r="X154">
        <v>9.99</v>
      </c>
      <c r="Y154">
        <v>1</v>
      </c>
      <c r="Z154" t="s">
        <v>69</v>
      </c>
      <c r="AA154" t="s">
        <v>2360</v>
      </c>
    </row>
    <row r="155" spans="1:27" x14ac:dyDescent="0.25">
      <c r="A155">
        <v>154</v>
      </c>
      <c r="B155">
        <v>62</v>
      </c>
      <c r="C155" s="1">
        <v>43830</v>
      </c>
      <c r="D155">
        <v>3</v>
      </c>
      <c r="E155" t="s">
        <v>34</v>
      </c>
      <c r="F155" t="s">
        <v>45</v>
      </c>
      <c r="G155" t="s">
        <v>56</v>
      </c>
      <c r="H155" t="s">
        <v>58</v>
      </c>
      <c r="I155" s="1">
        <v>43693</v>
      </c>
      <c r="J155">
        <v>1</v>
      </c>
      <c r="K155" t="s">
        <v>61</v>
      </c>
      <c r="L155" s="1">
        <v>43615</v>
      </c>
      <c r="M155" s="1">
        <v>43830</v>
      </c>
      <c r="N155">
        <v>1</v>
      </c>
      <c r="O155" t="s">
        <v>90</v>
      </c>
      <c r="P155" t="s">
        <v>252</v>
      </c>
      <c r="Q155">
        <v>1</v>
      </c>
      <c r="R155" t="s">
        <v>90</v>
      </c>
      <c r="S155" t="s">
        <v>1040</v>
      </c>
      <c r="T155" t="s">
        <v>1598</v>
      </c>
      <c r="U155" t="s">
        <v>69</v>
      </c>
      <c r="V155" t="s">
        <v>1562</v>
      </c>
      <c r="W155">
        <v>219.99</v>
      </c>
      <c r="X155">
        <v>9.99</v>
      </c>
      <c r="Y155">
        <v>1</v>
      </c>
      <c r="Z155" t="s">
        <v>410</v>
      </c>
      <c r="AA155" t="s">
        <v>2359</v>
      </c>
    </row>
    <row r="156" spans="1:27" x14ac:dyDescent="0.25">
      <c r="A156">
        <v>155</v>
      </c>
      <c r="B156">
        <v>121</v>
      </c>
      <c r="C156" s="1">
        <v>43830</v>
      </c>
      <c r="D156">
        <v>3</v>
      </c>
      <c r="E156" t="s">
        <v>34</v>
      </c>
      <c r="F156" t="s">
        <v>45</v>
      </c>
      <c r="G156" t="s">
        <v>56</v>
      </c>
      <c r="H156" t="s">
        <v>58</v>
      </c>
      <c r="I156" s="1">
        <v>43690</v>
      </c>
      <c r="J156">
        <v>2</v>
      </c>
      <c r="K156" t="s">
        <v>60</v>
      </c>
      <c r="L156" s="1">
        <v>43615</v>
      </c>
      <c r="M156" s="1">
        <v>43830</v>
      </c>
      <c r="N156">
        <v>1</v>
      </c>
      <c r="O156" t="s">
        <v>80</v>
      </c>
      <c r="P156" t="s">
        <v>242</v>
      </c>
      <c r="Q156">
        <v>1</v>
      </c>
      <c r="R156" t="s">
        <v>508</v>
      </c>
      <c r="S156" t="s">
        <v>1071</v>
      </c>
      <c r="T156" t="s">
        <v>1587</v>
      </c>
      <c r="U156" t="s">
        <v>80</v>
      </c>
      <c r="V156" t="s">
        <v>1548</v>
      </c>
      <c r="W156">
        <v>109.98</v>
      </c>
      <c r="X156">
        <v>29.98</v>
      </c>
      <c r="Y156">
        <v>1</v>
      </c>
      <c r="Z156" t="s">
        <v>79</v>
      </c>
      <c r="AA156" t="s">
        <v>2349</v>
      </c>
    </row>
    <row r="157" spans="1:27" x14ac:dyDescent="0.25">
      <c r="A157">
        <v>156</v>
      </c>
      <c r="B157">
        <v>207</v>
      </c>
      <c r="C157" s="1">
        <v>43830</v>
      </c>
      <c r="D157">
        <v>11</v>
      </c>
      <c r="E157" t="s">
        <v>37</v>
      </c>
      <c r="F157" t="s">
        <v>48</v>
      </c>
      <c r="G157" t="s">
        <v>56</v>
      </c>
      <c r="H157" t="s">
        <v>57</v>
      </c>
      <c r="I157" s="1">
        <v>43682</v>
      </c>
      <c r="J157">
        <v>2</v>
      </c>
      <c r="K157" t="s">
        <v>60</v>
      </c>
      <c r="L157" s="1">
        <v>43615</v>
      </c>
      <c r="M157" s="1">
        <v>43830</v>
      </c>
      <c r="N157">
        <v>1</v>
      </c>
      <c r="O157" t="s">
        <v>70</v>
      </c>
      <c r="P157" t="s">
        <v>232</v>
      </c>
      <c r="Q157">
        <v>1</v>
      </c>
      <c r="R157" t="s">
        <v>484</v>
      </c>
      <c r="S157" t="s">
        <v>1038</v>
      </c>
      <c r="T157" t="s">
        <v>1576</v>
      </c>
      <c r="U157" t="s">
        <v>69</v>
      </c>
      <c r="V157" t="s">
        <v>1517</v>
      </c>
      <c r="W157">
        <v>35.97</v>
      </c>
      <c r="X157">
        <v>19.989999999999998</v>
      </c>
      <c r="Y157">
        <v>1</v>
      </c>
      <c r="Z157" t="s">
        <v>640</v>
      </c>
      <c r="AA157" t="s">
        <v>2393</v>
      </c>
    </row>
    <row r="158" spans="1:27" x14ac:dyDescent="0.25">
      <c r="A158">
        <v>157</v>
      </c>
      <c r="B158">
        <v>365</v>
      </c>
      <c r="C158" s="1">
        <v>43830</v>
      </c>
      <c r="D158">
        <v>11</v>
      </c>
      <c r="E158" t="s">
        <v>37</v>
      </c>
      <c r="F158" t="s">
        <v>48</v>
      </c>
      <c r="G158" t="s">
        <v>56</v>
      </c>
      <c r="H158" t="s">
        <v>57</v>
      </c>
      <c r="I158" s="1">
        <v>43567</v>
      </c>
      <c r="J158">
        <v>1</v>
      </c>
      <c r="N158">
        <v>1</v>
      </c>
      <c r="O158" t="s">
        <v>80</v>
      </c>
      <c r="P158" t="s">
        <v>242</v>
      </c>
      <c r="Q158">
        <v>1</v>
      </c>
      <c r="R158" t="s">
        <v>509</v>
      </c>
      <c r="S158" t="s">
        <v>1072</v>
      </c>
      <c r="T158" t="s">
        <v>1599</v>
      </c>
      <c r="U158" t="s">
        <v>69</v>
      </c>
      <c r="V158" t="s">
        <v>1548</v>
      </c>
      <c r="W158">
        <v>249.99</v>
      </c>
      <c r="X158">
        <v>14.99</v>
      </c>
      <c r="Y158">
        <v>1</v>
      </c>
      <c r="Z158" t="s">
        <v>79</v>
      </c>
      <c r="AA158" t="s">
        <v>2349</v>
      </c>
    </row>
    <row r="159" spans="1:27" x14ac:dyDescent="0.25">
      <c r="A159">
        <v>158</v>
      </c>
      <c r="B159">
        <v>445</v>
      </c>
      <c r="C159" s="1">
        <v>43830</v>
      </c>
      <c r="D159">
        <v>5</v>
      </c>
      <c r="E159" t="s">
        <v>36</v>
      </c>
      <c r="F159" t="s">
        <v>47</v>
      </c>
      <c r="G159" t="s">
        <v>56</v>
      </c>
      <c r="H159" t="s">
        <v>57</v>
      </c>
      <c r="I159" s="1">
        <v>43815</v>
      </c>
      <c r="J159">
        <v>3</v>
      </c>
      <c r="K159" t="s">
        <v>59</v>
      </c>
      <c r="L159" s="1">
        <v>43615</v>
      </c>
      <c r="M159" s="1">
        <v>43830</v>
      </c>
      <c r="N159">
        <v>2</v>
      </c>
      <c r="O159" t="s">
        <v>89</v>
      </c>
      <c r="P159" t="s">
        <v>251</v>
      </c>
      <c r="Q159">
        <v>2</v>
      </c>
      <c r="R159" t="s">
        <v>424</v>
      </c>
      <c r="S159" t="s">
        <v>986</v>
      </c>
      <c r="T159" t="s">
        <v>1519</v>
      </c>
      <c r="U159" t="s">
        <v>88</v>
      </c>
      <c r="V159" t="s">
        <v>2039</v>
      </c>
      <c r="W159">
        <v>155.96</v>
      </c>
      <c r="X159">
        <v>49.96</v>
      </c>
      <c r="Y159">
        <v>2</v>
      </c>
      <c r="Z159" t="s">
        <v>2093</v>
      </c>
      <c r="AA159" t="s">
        <v>2358</v>
      </c>
    </row>
    <row r="160" spans="1:27" x14ac:dyDescent="0.25">
      <c r="A160">
        <v>159</v>
      </c>
      <c r="B160">
        <v>253</v>
      </c>
      <c r="C160" s="1">
        <v>43832</v>
      </c>
      <c r="D160">
        <v>6</v>
      </c>
      <c r="E160" t="s">
        <v>33</v>
      </c>
      <c r="F160" t="s">
        <v>44</v>
      </c>
      <c r="G160" t="s">
        <v>55</v>
      </c>
      <c r="H160" t="s">
        <v>57</v>
      </c>
      <c r="I160" s="1">
        <v>43641</v>
      </c>
      <c r="J160">
        <v>3</v>
      </c>
      <c r="K160" t="s">
        <v>59</v>
      </c>
      <c r="L160" s="1">
        <v>43615</v>
      </c>
      <c r="M160" s="1">
        <v>43830</v>
      </c>
      <c r="N160">
        <v>2</v>
      </c>
      <c r="O160" t="s">
        <v>117</v>
      </c>
      <c r="P160" t="s">
        <v>279</v>
      </c>
      <c r="Q160">
        <v>2</v>
      </c>
      <c r="R160" t="s">
        <v>510</v>
      </c>
      <c r="S160" t="s">
        <v>1073</v>
      </c>
      <c r="T160" t="s">
        <v>1600</v>
      </c>
      <c r="U160" t="s">
        <v>85</v>
      </c>
      <c r="V160" t="s">
        <v>2042</v>
      </c>
      <c r="W160">
        <v>99.97</v>
      </c>
      <c r="X160">
        <v>34.97</v>
      </c>
      <c r="Y160">
        <v>2</v>
      </c>
      <c r="Z160" t="s">
        <v>2129</v>
      </c>
      <c r="AA160" t="s">
        <v>2404</v>
      </c>
    </row>
    <row r="161" spans="1:33" x14ac:dyDescent="0.25">
      <c r="A161">
        <v>160</v>
      </c>
      <c r="B161">
        <v>142</v>
      </c>
      <c r="C161" s="1">
        <v>43833</v>
      </c>
      <c r="D161">
        <v>1</v>
      </c>
      <c r="E161" t="s">
        <v>39</v>
      </c>
      <c r="F161" t="s">
        <v>50</v>
      </c>
      <c r="G161" t="s">
        <v>56</v>
      </c>
      <c r="H161" t="s">
        <v>58</v>
      </c>
      <c r="I161" s="1">
        <v>43739</v>
      </c>
      <c r="J161">
        <v>3</v>
      </c>
      <c r="K161" t="s">
        <v>59</v>
      </c>
      <c r="L161" s="1">
        <v>43615</v>
      </c>
      <c r="M161" s="1">
        <v>43830</v>
      </c>
      <c r="N161">
        <v>2</v>
      </c>
      <c r="O161" t="s">
        <v>118</v>
      </c>
      <c r="P161" t="s">
        <v>280</v>
      </c>
      <c r="Q161">
        <v>2</v>
      </c>
      <c r="R161" t="s">
        <v>511</v>
      </c>
      <c r="S161" t="s">
        <v>1074</v>
      </c>
      <c r="T161" t="s">
        <v>1601</v>
      </c>
      <c r="U161" t="s">
        <v>85</v>
      </c>
      <c r="V161" t="s">
        <v>2048</v>
      </c>
      <c r="W161">
        <v>28.09</v>
      </c>
      <c r="X161">
        <v>24.97</v>
      </c>
      <c r="Y161">
        <v>2</v>
      </c>
      <c r="Z161" t="s">
        <v>2130</v>
      </c>
      <c r="AA161" t="s">
        <v>2405</v>
      </c>
    </row>
    <row r="162" spans="1:33" x14ac:dyDescent="0.25">
      <c r="A162">
        <v>161</v>
      </c>
      <c r="B162">
        <v>281</v>
      </c>
      <c r="C162" s="1">
        <v>43833</v>
      </c>
      <c r="D162">
        <v>10</v>
      </c>
      <c r="E162" t="s">
        <v>42</v>
      </c>
      <c r="F162" t="s">
        <v>53</v>
      </c>
      <c r="G162" t="s">
        <v>55</v>
      </c>
      <c r="H162" t="s">
        <v>58</v>
      </c>
      <c r="I162" s="1">
        <v>43515</v>
      </c>
      <c r="J162">
        <v>2</v>
      </c>
      <c r="N162">
        <v>1</v>
      </c>
      <c r="O162" t="s">
        <v>70</v>
      </c>
      <c r="P162" t="s">
        <v>232</v>
      </c>
      <c r="Q162">
        <v>1</v>
      </c>
      <c r="R162" t="s">
        <v>512</v>
      </c>
      <c r="S162" t="s">
        <v>1075</v>
      </c>
      <c r="T162" t="s">
        <v>1602</v>
      </c>
      <c r="U162" t="s">
        <v>67</v>
      </c>
      <c r="V162" t="s">
        <v>1517</v>
      </c>
      <c r="W162">
        <v>98.88</v>
      </c>
      <c r="X162">
        <v>59.97</v>
      </c>
      <c r="Y162">
        <v>1</v>
      </c>
      <c r="Z162" t="s">
        <v>673</v>
      </c>
      <c r="AA162" t="s">
        <v>2348</v>
      </c>
    </row>
    <row r="163" spans="1:33" x14ac:dyDescent="0.25">
      <c r="A163">
        <v>162</v>
      </c>
      <c r="B163">
        <v>208</v>
      </c>
      <c r="C163" s="1">
        <v>43835</v>
      </c>
      <c r="D163">
        <v>4</v>
      </c>
      <c r="E163" t="s">
        <v>40</v>
      </c>
      <c r="F163" t="s">
        <v>51</v>
      </c>
      <c r="G163" t="s">
        <v>56</v>
      </c>
      <c r="H163" t="s">
        <v>57</v>
      </c>
      <c r="I163" s="1">
        <v>43702</v>
      </c>
      <c r="J163">
        <v>2</v>
      </c>
      <c r="K163" t="s">
        <v>60</v>
      </c>
      <c r="L163" s="1">
        <v>43615</v>
      </c>
      <c r="M163" s="1">
        <v>43830</v>
      </c>
      <c r="N163">
        <v>1</v>
      </c>
      <c r="O163" t="s">
        <v>86</v>
      </c>
      <c r="P163" t="s">
        <v>248</v>
      </c>
      <c r="Q163">
        <v>1</v>
      </c>
      <c r="R163" t="s">
        <v>513</v>
      </c>
      <c r="S163" t="s">
        <v>1076</v>
      </c>
      <c r="T163" t="s">
        <v>1603</v>
      </c>
      <c r="U163" t="s">
        <v>67</v>
      </c>
      <c r="V163" t="s">
        <v>1577</v>
      </c>
      <c r="W163">
        <v>68.040000000000006</v>
      </c>
      <c r="X163">
        <v>74.97</v>
      </c>
      <c r="Y163">
        <v>1</v>
      </c>
      <c r="Z163" t="s">
        <v>549</v>
      </c>
      <c r="AA163" t="s">
        <v>2362</v>
      </c>
    </row>
    <row r="164" spans="1:33" x14ac:dyDescent="0.25">
      <c r="A164">
        <v>163</v>
      </c>
      <c r="B164">
        <v>140</v>
      </c>
      <c r="C164" s="1">
        <v>43836</v>
      </c>
      <c r="D164">
        <v>3</v>
      </c>
      <c r="E164" t="s">
        <v>34</v>
      </c>
      <c r="F164" t="s">
        <v>45</v>
      </c>
      <c r="G164" t="s">
        <v>56</v>
      </c>
      <c r="H164" t="s">
        <v>57</v>
      </c>
      <c r="I164" s="1">
        <v>43800</v>
      </c>
      <c r="J164">
        <v>1</v>
      </c>
      <c r="K164" t="s">
        <v>61</v>
      </c>
      <c r="L164" s="1">
        <v>43615</v>
      </c>
      <c r="M164" s="1">
        <v>43830</v>
      </c>
      <c r="N164">
        <v>1</v>
      </c>
      <c r="O164" t="s">
        <v>70</v>
      </c>
      <c r="P164" t="s">
        <v>232</v>
      </c>
      <c r="Q164">
        <v>1</v>
      </c>
      <c r="R164" t="s">
        <v>514</v>
      </c>
      <c r="S164" t="s">
        <v>1077</v>
      </c>
      <c r="T164" t="s">
        <v>1604</v>
      </c>
      <c r="U164" t="s">
        <v>67</v>
      </c>
      <c r="V164" t="s">
        <v>1517</v>
      </c>
      <c r="W164">
        <v>116.97</v>
      </c>
      <c r="X164">
        <v>59.97</v>
      </c>
      <c r="Y164">
        <v>1</v>
      </c>
      <c r="Z164" t="s">
        <v>640</v>
      </c>
      <c r="AA164" t="s">
        <v>2393</v>
      </c>
      <c r="AB164">
        <v>2</v>
      </c>
      <c r="AC164" t="s">
        <v>2633</v>
      </c>
      <c r="AD164">
        <v>287</v>
      </c>
      <c r="AE164" t="s">
        <v>2636</v>
      </c>
      <c r="AF164" s="1">
        <v>43834</v>
      </c>
      <c r="AG164" s="1">
        <v>43875</v>
      </c>
    </row>
    <row r="165" spans="1:33" x14ac:dyDescent="0.25">
      <c r="A165">
        <v>164</v>
      </c>
      <c r="B165">
        <v>213</v>
      </c>
      <c r="C165" s="1">
        <v>43836</v>
      </c>
      <c r="D165">
        <v>2</v>
      </c>
      <c r="E165" t="s">
        <v>38</v>
      </c>
      <c r="F165" t="s">
        <v>49</v>
      </c>
      <c r="G165" t="s">
        <v>55</v>
      </c>
      <c r="H165" t="s">
        <v>57</v>
      </c>
      <c r="I165" s="1">
        <v>43672</v>
      </c>
      <c r="J165">
        <v>2</v>
      </c>
      <c r="K165" t="s">
        <v>60</v>
      </c>
      <c r="L165" s="1">
        <v>43615</v>
      </c>
      <c r="M165" s="1">
        <v>43830</v>
      </c>
      <c r="N165">
        <v>1</v>
      </c>
      <c r="O165" t="s">
        <v>79</v>
      </c>
      <c r="P165" t="s">
        <v>241</v>
      </c>
      <c r="Q165">
        <v>1</v>
      </c>
      <c r="R165" t="s">
        <v>481</v>
      </c>
      <c r="S165" t="s">
        <v>1045</v>
      </c>
      <c r="T165" t="s">
        <v>1573</v>
      </c>
      <c r="U165" t="s">
        <v>67</v>
      </c>
      <c r="V165" t="s">
        <v>1548</v>
      </c>
      <c r="W165">
        <v>299.85000000000002</v>
      </c>
      <c r="X165">
        <v>44.97</v>
      </c>
      <c r="Y165">
        <v>1</v>
      </c>
      <c r="Z165" t="s">
        <v>65</v>
      </c>
      <c r="AA165" t="s">
        <v>2343</v>
      </c>
    </row>
    <row r="166" spans="1:33" x14ac:dyDescent="0.25">
      <c r="A166">
        <v>165</v>
      </c>
      <c r="B166">
        <v>401</v>
      </c>
      <c r="C166" s="1">
        <v>43836</v>
      </c>
      <c r="D166">
        <v>7</v>
      </c>
      <c r="E166" t="s">
        <v>35</v>
      </c>
      <c r="F166" t="s">
        <v>46</v>
      </c>
      <c r="G166" t="s">
        <v>56</v>
      </c>
      <c r="H166" t="s">
        <v>58</v>
      </c>
      <c r="I166" s="1">
        <v>43609</v>
      </c>
      <c r="J166">
        <v>2</v>
      </c>
      <c r="N166">
        <v>1</v>
      </c>
      <c r="O166" t="s">
        <v>79</v>
      </c>
      <c r="P166" t="s">
        <v>241</v>
      </c>
      <c r="Q166">
        <v>1</v>
      </c>
      <c r="R166" t="s">
        <v>515</v>
      </c>
      <c r="S166" t="s">
        <v>1078</v>
      </c>
      <c r="T166" t="s">
        <v>1587</v>
      </c>
      <c r="U166" t="s">
        <v>67</v>
      </c>
      <c r="V166" t="s">
        <v>1548</v>
      </c>
      <c r="W166">
        <v>164.97</v>
      </c>
      <c r="X166">
        <v>44.97</v>
      </c>
      <c r="Y166">
        <v>1</v>
      </c>
      <c r="Z166" t="s">
        <v>86</v>
      </c>
      <c r="AA166" t="s">
        <v>2350</v>
      </c>
    </row>
    <row r="167" spans="1:33" x14ac:dyDescent="0.25">
      <c r="A167">
        <v>166</v>
      </c>
      <c r="B167">
        <v>427</v>
      </c>
      <c r="C167" s="1">
        <v>43836</v>
      </c>
      <c r="D167">
        <v>11</v>
      </c>
      <c r="E167" t="s">
        <v>37</v>
      </c>
      <c r="F167" t="s">
        <v>48</v>
      </c>
      <c r="G167" t="s">
        <v>56</v>
      </c>
      <c r="H167" t="s">
        <v>58</v>
      </c>
      <c r="I167" s="1">
        <v>43621</v>
      </c>
      <c r="J167">
        <v>2</v>
      </c>
      <c r="K167" t="s">
        <v>60</v>
      </c>
      <c r="L167" s="1">
        <v>43615</v>
      </c>
      <c r="M167" s="1">
        <v>43830</v>
      </c>
      <c r="N167">
        <v>3</v>
      </c>
      <c r="O167" t="s">
        <v>119</v>
      </c>
      <c r="P167" t="s">
        <v>281</v>
      </c>
      <c r="Q167">
        <v>3</v>
      </c>
      <c r="R167" t="s">
        <v>516</v>
      </c>
      <c r="S167" t="s">
        <v>1079</v>
      </c>
      <c r="T167" t="s">
        <v>1605</v>
      </c>
      <c r="U167" t="s">
        <v>2005</v>
      </c>
      <c r="V167" t="s">
        <v>2049</v>
      </c>
      <c r="W167">
        <v>276.25</v>
      </c>
      <c r="X167">
        <v>114.93</v>
      </c>
      <c r="Y167">
        <v>3</v>
      </c>
      <c r="Z167" t="s">
        <v>2131</v>
      </c>
      <c r="AA167" t="s">
        <v>2406</v>
      </c>
    </row>
    <row r="168" spans="1:33" x14ac:dyDescent="0.25">
      <c r="A168">
        <v>167</v>
      </c>
      <c r="B168">
        <v>192</v>
      </c>
      <c r="C168" s="1">
        <v>43838</v>
      </c>
      <c r="D168">
        <v>11</v>
      </c>
      <c r="E168" t="s">
        <v>37</v>
      </c>
      <c r="F168" t="s">
        <v>48</v>
      </c>
      <c r="G168" t="s">
        <v>55</v>
      </c>
      <c r="H168" t="s">
        <v>58</v>
      </c>
      <c r="I168" s="1">
        <v>43830</v>
      </c>
      <c r="J168">
        <v>2</v>
      </c>
      <c r="K168" t="s">
        <v>60</v>
      </c>
      <c r="L168" s="1">
        <v>43615</v>
      </c>
      <c r="M168" s="1">
        <v>43830</v>
      </c>
      <c r="N168">
        <v>1</v>
      </c>
      <c r="O168" t="s">
        <v>78</v>
      </c>
      <c r="P168" t="s">
        <v>240</v>
      </c>
      <c r="Q168">
        <v>1</v>
      </c>
      <c r="R168" t="s">
        <v>79</v>
      </c>
      <c r="S168" t="s">
        <v>1080</v>
      </c>
      <c r="T168" t="s">
        <v>1606</v>
      </c>
      <c r="U168" t="s">
        <v>67</v>
      </c>
      <c r="V168" t="s">
        <v>1548</v>
      </c>
      <c r="W168">
        <v>77.97</v>
      </c>
      <c r="X168">
        <v>44.97</v>
      </c>
      <c r="Y168">
        <v>1</v>
      </c>
      <c r="Z168" t="s">
        <v>393</v>
      </c>
      <c r="AA168" t="s">
        <v>2345</v>
      </c>
      <c r="AB168">
        <v>2</v>
      </c>
      <c r="AC168" t="s">
        <v>2634</v>
      </c>
      <c r="AD168">
        <v>315</v>
      </c>
      <c r="AE168" t="s">
        <v>2636</v>
      </c>
      <c r="AF168" s="1">
        <v>43834</v>
      </c>
      <c r="AG168" s="1">
        <v>43875</v>
      </c>
    </row>
    <row r="169" spans="1:33" x14ac:dyDescent="0.25">
      <c r="A169">
        <v>168</v>
      </c>
      <c r="B169">
        <v>215</v>
      </c>
      <c r="C169" s="1">
        <v>43838</v>
      </c>
      <c r="D169">
        <v>3</v>
      </c>
      <c r="E169" t="s">
        <v>34</v>
      </c>
      <c r="F169" t="s">
        <v>45</v>
      </c>
      <c r="G169" t="s">
        <v>56</v>
      </c>
      <c r="H169" t="s">
        <v>57</v>
      </c>
      <c r="I169" s="1">
        <v>43639</v>
      </c>
      <c r="J169">
        <v>1</v>
      </c>
      <c r="K169" t="s">
        <v>61</v>
      </c>
      <c r="L169" s="1">
        <v>43615</v>
      </c>
      <c r="M169" s="1">
        <v>43830</v>
      </c>
      <c r="N169">
        <v>2</v>
      </c>
      <c r="O169" t="s">
        <v>112</v>
      </c>
      <c r="P169" t="s">
        <v>274</v>
      </c>
      <c r="Q169">
        <v>2</v>
      </c>
      <c r="R169" t="s">
        <v>517</v>
      </c>
      <c r="S169" t="s">
        <v>1081</v>
      </c>
      <c r="T169" t="s">
        <v>1607</v>
      </c>
      <c r="U169" t="s">
        <v>85</v>
      </c>
      <c r="V169" t="s">
        <v>2031</v>
      </c>
      <c r="W169">
        <v>70.36</v>
      </c>
      <c r="X169">
        <v>64.97</v>
      </c>
      <c r="Y169">
        <v>2</v>
      </c>
      <c r="Z169" t="s">
        <v>2123</v>
      </c>
      <c r="AA169" t="s">
        <v>2397</v>
      </c>
    </row>
    <row r="170" spans="1:33" x14ac:dyDescent="0.25">
      <c r="A170">
        <v>169</v>
      </c>
      <c r="B170">
        <v>350</v>
      </c>
      <c r="C170" s="1">
        <v>43838</v>
      </c>
      <c r="D170">
        <v>11</v>
      </c>
      <c r="E170" t="s">
        <v>37</v>
      </c>
      <c r="F170" t="s">
        <v>48</v>
      </c>
      <c r="G170" t="s">
        <v>56</v>
      </c>
      <c r="H170" t="s">
        <v>57</v>
      </c>
      <c r="I170" s="1">
        <v>43565</v>
      </c>
      <c r="J170">
        <v>2</v>
      </c>
      <c r="N170">
        <v>2</v>
      </c>
      <c r="O170" t="s">
        <v>109</v>
      </c>
      <c r="P170" t="s">
        <v>271</v>
      </c>
      <c r="Q170">
        <v>2</v>
      </c>
      <c r="R170" t="s">
        <v>518</v>
      </c>
      <c r="S170" t="s">
        <v>1082</v>
      </c>
      <c r="T170" t="s">
        <v>1608</v>
      </c>
      <c r="U170" t="s">
        <v>103</v>
      </c>
      <c r="V170" t="s">
        <v>2031</v>
      </c>
      <c r="W170">
        <v>294.95999999999998</v>
      </c>
      <c r="X170">
        <v>89.96</v>
      </c>
      <c r="Y170">
        <v>2</v>
      </c>
      <c r="Z170" t="s">
        <v>2132</v>
      </c>
      <c r="AA170" t="s">
        <v>2407</v>
      </c>
    </row>
    <row r="171" spans="1:33" x14ac:dyDescent="0.25">
      <c r="A171">
        <v>170</v>
      </c>
      <c r="B171">
        <v>438</v>
      </c>
      <c r="C171" s="1">
        <v>43838</v>
      </c>
      <c r="D171">
        <v>3</v>
      </c>
      <c r="E171" t="s">
        <v>34</v>
      </c>
      <c r="F171" t="s">
        <v>45</v>
      </c>
      <c r="G171" t="s">
        <v>56</v>
      </c>
      <c r="H171" t="s">
        <v>58</v>
      </c>
      <c r="I171" s="1">
        <v>43583</v>
      </c>
      <c r="J171">
        <v>2</v>
      </c>
      <c r="N171">
        <v>1</v>
      </c>
      <c r="O171" t="s">
        <v>80</v>
      </c>
      <c r="P171" t="s">
        <v>242</v>
      </c>
      <c r="Q171">
        <v>1</v>
      </c>
      <c r="R171" t="s">
        <v>422</v>
      </c>
      <c r="S171" t="s">
        <v>984</v>
      </c>
      <c r="T171" t="s">
        <v>1517</v>
      </c>
      <c r="U171" t="s">
        <v>67</v>
      </c>
      <c r="V171" t="s">
        <v>1548</v>
      </c>
      <c r="W171">
        <v>59.97</v>
      </c>
      <c r="X171">
        <v>44.97</v>
      </c>
      <c r="Y171">
        <v>1</v>
      </c>
      <c r="Z171" t="s">
        <v>80</v>
      </c>
      <c r="AA171" t="s">
        <v>2357</v>
      </c>
    </row>
    <row r="172" spans="1:33" x14ac:dyDescent="0.25">
      <c r="A172">
        <v>171</v>
      </c>
      <c r="B172">
        <v>14</v>
      </c>
      <c r="C172" s="1">
        <v>43839</v>
      </c>
      <c r="D172">
        <v>2</v>
      </c>
      <c r="E172" t="s">
        <v>38</v>
      </c>
      <c r="F172" t="s">
        <v>49</v>
      </c>
      <c r="G172" t="s">
        <v>56</v>
      </c>
      <c r="H172" t="s">
        <v>57</v>
      </c>
      <c r="I172" s="1">
        <v>43643</v>
      </c>
      <c r="J172">
        <v>1</v>
      </c>
      <c r="K172" t="s">
        <v>61</v>
      </c>
      <c r="L172" s="1">
        <v>43615</v>
      </c>
      <c r="M172" s="1">
        <v>43830</v>
      </c>
      <c r="N172">
        <v>1</v>
      </c>
      <c r="O172" t="s">
        <v>69</v>
      </c>
      <c r="P172" t="s">
        <v>231</v>
      </c>
      <c r="Q172">
        <v>1</v>
      </c>
      <c r="R172" t="s">
        <v>425</v>
      </c>
      <c r="S172" t="s">
        <v>987</v>
      </c>
      <c r="T172" t="s">
        <v>1520</v>
      </c>
      <c r="U172" t="s">
        <v>80</v>
      </c>
      <c r="V172" t="s">
        <v>1577</v>
      </c>
      <c r="W172">
        <v>265.98</v>
      </c>
      <c r="X172">
        <v>49.98</v>
      </c>
      <c r="Y172">
        <v>1</v>
      </c>
      <c r="Z172" t="s">
        <v>78</v>
      </c>
      <c r="AA172" t="s">
        <v>2330</v>
      </c>
    </row>
    <row r="173" spans="1:33" x14ac:dyDescent="0.25">
      <c r="A173">
        <v>172</v>
      </c>
      <c r="B173">
        <v>221</v>
      </c>
      <c r="C173" s="1">
        <v>43839</v>
      </c>
      <c r="D173">
        <v>2</v>
      </c>
      <c r="E173" t="s">
        <v>38</v>
      </c>
      <c r="F173" t="s">
        <v>49</v>
      </c>
      <c r="G173" t="s">
        <v>55</v>
      </c>
      <c r="H173" t="s">
        <v>58</v>
      </c>
      <c r="I173" s="1">
        <v>43710</v>
      </c>
      <c r="J173">
        <v>1</v>
      </c>
      <c r="K173" t="s">
        <v>61</v>
      </c>
      <c r="L173" s="1">
        <v>43615</v>
      </c>
      <c r="M173" s="1">
        <v>43830</v>
      </c>
      <c r="N173">
        <v>1</v>
      </c>
      <c r="O173" t="s">
        <v>65</v>
      </c>
      <c r="P173" t="s">
        <v>227</v>
      </c>
      <c r="Q173">
        <v>1</v>
      </c>
      <c r="R173" t="s">
        <v>519</v>
      </c>
      <c r="S173" t="s">
        <v>1083</v>
      </c>
      <c r="T173" t="s">
        <v>1609</v>
      </c>
      <c r="U173" t="s">
        <v>67</v>
      </c>
      <c r="V173" t="s">
        <v>1517</v>
      </c>
      <c r="W173">
        <v>40.47</v>
      </c>
      <c r="X173">
        <v>59.97</v>
      </c>
      <c r="Y173">
        <v>1</v>
      </c>
      <c r="Z173" t="s">
        <v>431</v>
      </c>
      <c r="AA173" t="s">
        <v>2326</v>
      </c>
    </row>
    <row r="174" spans="1:33" x14ac:dyDescent="0.25">
      <c r="A174">
        <v>173</v>
      </c>
      <c r="B174">
        <v>124</v>
      </c>
      <c r="C174" s="1">
        <v>43840</v>
      </c>
      <c r="D174">
        <v>9</v>
      </c>
      <c r="E174" t="s">
        <v>41</v>
      </c>
      <c r="F174" t="s">
        <v>52</v>
      </c>
      <c r="G174" t="s">
        <v>56</v>
      </c>
      <c r="H174" t="s">
        <v>57</v>
      </c>
      <c r="I174" s="1">
        <v>43721</v>
      </c>
      <c r="J174">
        <v>3</v>
      </c>
      <c r="K174" t="s">
        <v>59</v>
      </c>
      <c r="L174" s="1">
        <v>43615</v>
      </c>
      <c r="M174" s="1">
        <v>43830</v>
      </c>
      <c r="N174">
        <v>1</v>
      </c>
      <c r="O174" t="s">
        <v>69</v>
      </c>
      <c r="P174" t="s">
        <v>231</v>
      </c>
      <c r="Q174">
        <v>1</v>
      </c>
      <c r="R174" t="s">
        <v>520</v>
      </c>
      <c r="S174" t="s">
        <v>1084</v>
      </c>
      <c r="T174" t="s">
        <v>1610</v>
      </c>
      <c r="U174" t="s">
        <v>69</v>
      </c>
      <c r="V174" t="s">
        <v>1577</v>
      </c>
      <c r="W174">
        <v>12.99</v>
      </c>
      <c r="X174">
        <v>24.99</v>
      </c>
      <c r="Y174">
        <v>1</v>
      </c>
      <c r="Z174" t="s">
        <v>69</v>
      </c>
      <c r="AA174" t="s">
        <v>2360</v>
      </c>
    </row>
    <row r="175" spans="1:33" x14ac:dyDescent="0.25">
      <c r="A175">
        <v>174</v>
      </c>
      <c r="B175">
        <v>176</v>
      </c>
      <c r="C175" s="1">
        <v>43840</v>
      </c>
      <c r="D175">
        <v>3</v>
      </c>
      <c r="E175" t="s">
        <v>34</v>
      </c>
      <c r="F175" t="s">
        <v>45</v>
      </c>
      <c r="G175" t="s">
        <v>55</v>
      </c>
      <c r="H175" t="s">
        <v>58</v>
      </c>
      <c r="I175" s="1">
        <v>43639</v>
      </c>
      <c r="J175">
        <v>1</v>
      </c>
      <c r="K175" t="s">
        <v>61</v>
      </c>
      <c r="L175" s="1">
        <v>43615</v>
      </c>
      <c r="M175" s="1">
        <v>43830</v>
      </c>
      <c r="N175">
        <v>1</v>
      </c>
      <c r="O175" t="s">
        <v>79</v>
      </c>
      <c r="P175" t="s">
        <v>241</v>
      </c>
      <c r="Q175">
        <v>1</v>
      </c>
      <c r="R175" t="s">
        <v>521</v>
      </c>
      <c r="S175" t="s">
        <v>1078</v>
      </c>
      <c r="T175" t="s">
        <v>1611</v>
      </c>
      <c r="U175" t="s">
        <v>67</v>
      </c>
      <c r="V175" t="s">
        <v>1548</v>
      </c>
      <c r="W175">
        <v>167.07</v>
      </c>
      <c r="X175">
        <v>44.97</v>
      </c>
      <c r="Y175">
        <v>1</v>
      </c>
      <c r="Z175" t="s">
        <v>455</v>
      </c>
      <c r="AA175" t="s">
        <v>2340</v>
      </c>
    </row>
    <row r="176" spans="1:33" x14ac:dyDescent="0.25">
      <c r="A176">
        <v>175</v>
      </c>
      <c r="B176">
        <v>390</v>
      </c>
      <c r="C176" s="1">
        <v>43840</v>
      </c>
      <c r="D176">
        <v>11</v>
      </c>
      <c r="E176" t="s">
        <v>37</v>
      </c>
      <c r="F176" t="s">
        <v>48</v>
      </c>
      <c r="G176" t="s">
        <v>55</v>
      </c>
      <c r="H176" t="s">
        <v>58</v>
      </c>
      <c r="I176" s="1">
        <v>43641</v>
      </c>
      <c r="J176">
        <v>2</v>
      </c>
      <c r="K176" t="s">
        <v>60</v>
      </c>
      <c r="L176" s="1">
        <v>43615</v>
      </c>
      <c r="M176" s="1">
        <v>43830</v>
      </c>
      <c r="N176">
        <v>1</v>
      </c>
      <c r="O176" t="s">
        <v>86</v>
      </c>
      <c r="P176" t="s">
        <v>248</v>
      </c>
      <c r="Q176">
        <v>1</v>
      </c>
      <c r="R176" t="s">
        <v>513</v>
      </c>
      <c r="S176" t="s">
        <v>1076</v>
      </c>
      <c r="T176" t="s">
        <v>1603</v>
      </c>
      <c r="U176" t="s">
        <v>69</v>
      </c>
      <c r="V176" t="s">
        <v>1577</v>
      </c>
      <c r="W176">
        <v>22.68</v>
      </c>
      <c r="X176">
        <v>24.99</v>
      </c>
      <c r="Y176">
        <v>1</v>
      </c>
      <c r="Z176" t="s">
        <v>549</v>
      </c>
      <c r="AA176" t="s">
        <v>2362</v>
      </c>
    </row>
    <row r="177" spans="1:33" x14ac:dyDescent="0.25">
      <c r="A177">
        <v>176</v>
      </c>
      <c r="B177">
        <v>27</v>
      </c>
      <c r="C177" s="1">
        <v>43841</v>
      </c>
      <c r="D177">
        <v>7</v>
      </c>
      <c r="E177" t="s">
        <v>35</v>
      </c>
      <c r="F177" t="s">
        <v>46</v>
      </c>
      <c r="G177" t="s">
        <v>56</v>
      </c>
      <c r="H177" t="s">
        <v>58</v>
      </c>
      <c r="I177" s="1">
        <v>43629</v>
      </c>
      <c r="J177">
        <v>1</v>
      </c>
      <c r="K177" t="s">
        <v>61</v>
      </c>
      <c r="L177" s="1">
        <v>43615</v>
      </c>
      <c r="M177" s="1">
        <v>43830</v>
      </c>
      <c r="N177">
        <v>1</v>
      </c>
      <c r="O177" t="s">
        <v>70</v>
      </c>
      <c r="P177" t="s">
        <v>232</v>
      </c>
      <c r="Q177">
        <v>1</v>
      </c>
      <c r="R177" t="s">
        <v>495</v>
      </c>
      <c r="S177" t="s">
        <v>1058</v>
      </c>
      <c r="T177" t="s">
        <v>1587</v>
      </c>
      <c r="U177" t="s">
        <v>67</v>
      </c>
      <c r="V177" t="s">
        <v>1517</v>
      </c>
      <c r="W177">
        <v>164.97</v>
      </c>
      <c r="X177">
        <v>59.97</v>
      </c>
      <c r="Y177">
        <v>1</v>
      </c>
      <c r="Z177" t="s">
        <v>673</v>
      </c>
      <c r="AA177" t="s">
        <v>2348</v>
      </c>
    </row>
    <row r="178" spans="1:33" x14ac:dyDescent="0.25">
      <c r="A178">
        <v>177</v>
      </c>
      <c r="B178">
        <v>411</v>
      </c>
      <c r="C178" s="1">
        <v>43843</v>
      </c>
      <c r="D178">
        <v>5</v>
      </c>
      <c r="E178" t="s">
        <v>36</v>
      </c>
      <c r="F178" t="s">
        <v>47</v>
      </c>
      <c r="G178" t="s">
        <v>55</v>
      </c>
      <c r="H178" t="s">
        <v>58</v>
      </c>
      <c r="I178" s="1">
        <v>43586</v>
      </c>
      <c r="J178">
        <v>2</v>
      </c>
      <c r="N178">
        <v>2</v>
      </c>
      <c r="O178" t="s">
        <v>64</v>
      </c>
      <c r="P178" t="s">
        <v>226</v>
      </c>
      <c r="Q178">
        <v>2</v>
      </c>
      <c r="R178" t="s">
        <v>522</v>
      </c>
      <c r="S178" t="s">
        <v>1085</v>
      </c>
      <c r="T178" t="s">
        <v>1612</v>
      </c>
      <c r="U178" t="s">
        <v>83</v>
      </c>
      <c r="V178" t="s">
        <v>2030</v>
      </c>
      <c r="W178">
        <v>224.98</v>
      </c>
      <c r="X178">
        <v>89.95</v>
      </c>
      <c r="Y178">
        <v>2</v>
      </c>
      <c r="Z178" t="s">
        <v>2133</v>
      </c>
      <c r="AA178" t="s">
        <v>2408</v>
      </c>
    </row>
    <row r="179" spans="1:33" x14ac:dyDescent="0.25">
      <c r="A179">
        <v>178</v>
      </c>
      <c r="B179">
        <v>201</v>
      </c>
      <c r="C179" s="1">
        <v>43844</v>
      </c>
      <c r="D179">
        <v>7</v>
      </c>
      <c r="E179" t="s">
        <v>35</v>
      </c>
      <c r="F179" t="s">
        <v>46</v>
      </c>
      <c r="G179" t="s">
        <v>55</v>
      </c>
      <c r="H179" t="s">
        <v>58</v>
      </c>
      <c r="I179" s="1">
        <v>43728</v>
      </c>
      <c r="J179">
        <v>1</v>
      </c>
      <c r="K179" t="s">
        <v>61</v>
      </c>
      <c r="L179" s="1">
        <v>43615</v>
      </c>
      <c r="M179" s="1">
        <v>43830</v>
      </c>
      <c r="N179">
        <v>1</v>
      </c>
      <c r="O179" t="s">
        <v>105</v>
      </c>
      <c r="P179" t="s">
        <v>267</v>
      </c>
      <c r="Q179">
        <v>1</v>
      </c>
      <c r="R179" t="s">
        <v>523</v>
      </c>
      <c r="S179" t="s">
        <v>1086</v>
      </c>
      <c r="T179" t="s">
        <v>1613</v>
      </c>
      <c r="U179" t="s">
        <v>71</v>
      </c>
      <c r="V179" t="s">
        <v>1869</v>
      </c>
      <c r="W179">
        <v>173.8</v>
      </c>
      <c r="X179">
        <v>29.98</v>
      </c>
      <c r="Y179">
        <v>1</v>
      </c>
      <c r="Z179" t="s">
        <v>82</v>
      </c>
      <c r="AA179" t="s">
        <v>2409</v>
      </c>
    </row>
    <row r="180" spans="1:33" x14ac:dyDescent="0.25">
      <c r="A180">
        <v>179</v>
      </c>
      <c r="B180">
        <v>156</v>
      </c>
      <c r="C180" s="1">
        <v>43845</v>
      </c>
      <c r="D180">
        <v>8</v>
      </c>
      <c r="E180" t="s">
        <v>43</v>
      </c>
      <c r="F180" t="s">
        <v>54</v>
      </c>
      <c r="G180" t="s">
        <v>55</v>
      </c>
      <c r="H180" t="s">
        <v>58</v>
      </c>
      <c r="I180" s="1">
        <v>43738</v>
      </c>
      <c r="J180">
        <v>1</v>
      </c>
      <c r="K180" t="s">
        <v>61</v>
      </c>
      <c r="L180" s="1">
        <v>43615</v>
      </c>
      <c r="M180" s="1">
        <v>43830</v>
      </c>
      <c r="N180">
        <v>1</v>
      </c>
      <c r="O180" t="s">
        <v>79</v>
      </c>
      <c r="P180" t="s">
        <v>241</v>
      </c>
      <c r="Q180">
        <v>1</v>
      </c>
      <c r="R180" t="s">
        <v>524</v>
      </c>
      <c r="S180" t="s">
        <v>1087</v>
      </c>
      <c r="T180" t="s">
        <v>1614</v>
      </c>
      <c r="U180" t="s">
        <v>69</v>
      </c>
      <c r="V180" t="s">
        <v>1548</v>
      </c>
      <c r="W180">
        <v>13.95</v>
      </c>
      <c r="X180">
        <v>14.99</v>
      </c>
      <c r="Y180">
        <v>1</v>
      </c>
      <c r="Z180" t="s">
        <v>455</v>
      </c>
      <c r="AA180" t="s">
        <v>2340</v>
      </c>
    </row>
    <row r="181" spans="1:33" x14ac:dyDescent="0.25">
      <c r="A181">
        <v>180</v>
      </c>
      <c r="B181">
        <v>353</v>
      </c>
      <c r="C181" s="1">
        <v>43845</v>
      </c>
      <c r="D181">
        <v>1</v>
      </c>
      <c r="E181" t="s">
        <v>39</v>
      </c>
      <c r="F181" t="s">
        <v>50</v>
      </c>
      <c r="G181" t="s">
        <v>55</v>
      </c>
      <c r="H181" t="s">
        <v>57</v>
      </c>
      <c r="I181" s="1">
        <v>43661</v>
      </c>
      <c r="J181">
        <v>2</v>
      </c>
      <c r="K181" t="s">
        <v>60</v>
      </c>
      <c r="L181" s="1">
        <v>43615</v>
      </c>
      <c r="M181" s="1">
        <v>43830</v>
      </c>
      <c r="N181">
        <v>1</v>
      </c>
      <c r="O181" t="s">
        <v>70</v>
      </c>
      <c r="P181" t="s">
        <v>232</v>
      </c>
      <c r="Q181">
        <v>1</v>
      </c>
      <c r="R181" t="s">
        <v>394</v>
      </c>
      <c r="S181" t="s">
        <v>956</v>
      </c>
      <c r="T181" t="s">
        <v>1490</v>
      </c>
      <c r="U181" t="s">
        <v>80</v>
      </c>
      <c r="V181" t="s">
        <v>1548</v>
      </c>
      <c r="W181">
        <v>17.98</v>
      </c>
      <c r="X181">
        <v>29.98</v>
      </c>
      <c r="Y181">
        <v>1</v>
      </c>
      <c r="Z181" t="s">
        <v>432</v>
      </c>
      <c r="AA181" t="s">
        <v>2331</v>
      </c>
    </row>
    <row r="182" spans="1:33" x14ac:dyDescent="0.25">
      <c r="A182">
        <v>181</v>
      </c>
      <c r="B182">
        <v>4</v>
      </c>
      <c r="C182" s="1">
        <v>43846</v>
      </c>
      <c r="D182">
        <v>6</v>
      </c>
      <c r="E182" t="s">
        <v>33</v>
      </c>
      <c r="F182" t="s">
        <v>44</v>
      </c>
      <c r="G182" t="s">
        <v>56</v>
      </c>
      <c r="H182" t="s">
        <v>57</v>
      </c>
      <c r="I182" s="1">
        <v>43732</v>
      </c>
      <c r="J182">
        <v>2</v>
      </c>
      <c r="K182" t="s">
        <v>60</v>
      </c>
      <c r="L182" s="1">
        <v>43615</v>
      </c>
      <c r="M182" s="1">
        <v>43830</v>
      </c>
      <c r="N182">
        <v>1</v>
      </c>
      <c r="O182" t="s">
        <v>71</v>
      </c>
      <c r="P182" t="s">
        <v>233</v>
      </c>
      <c r="Q182">
        <v>1</v>
      </c>
      <c r="R182" t="s">
        <v>525</v>
      </c>
      <c r="S182" t="s">
        <v>1088</v>
      </c>
      <c r="T182" t="s">
        <v>1615</v>
      </c>
      <c r="U182" t="s">
        <v>110</v>
      </c>
      <c r="V182" t="s">
        <v>2032</v>
      </c>
      <c r="W182">
        <v>3174</v>
      </c>
      <c r="X182">
        <v>149.94</v>
      </c>
      <c r="Y182">
        <v>1</v>
      </c>
      <c r="Z182" t="s">
        <v>110</v>
      </c>
      <c r="AA182" t="s">
        <v>2410</v>
      </c>
    </row>
    <row r="183" spans="1:33" x14ac:dyDescent="0.25">
      <c r="A183">
        <v>182</v>
      </c>
      <c r="B183">
        <v>249</v>
      </c>
      <c r="C183" s="1">
        <v>43846</v>
      </c>
      <c r="D183">
        <v>1</v>
      </c>
      <c r="E183" t="s">
        <v>39</v>
      </c>
      <c r="F183" t="s">
        <v>50</v>
      </c>
      <c r="G183" t="s">
        <v>55</v>
      </c>
      <c r="H183" t="s">
        <v>57</v>
      </c>
      <c r="I183" s="1">
        <v>43653</v>
      </c>
      <c r="J183">
        <v>1</v>
      </c>
      <c r="K183" t="s">
        <v>61</v>
      </c>
      <c r="L183" s="1">
        <v>43615</v>
      </c>
      <c r="M183" s="1">
        <v>43830</v>
      </c>
      <c r="N183">
        <v>2</v>
      </c>
      <c r="O183" t="s">
        <v>120</v>
      </c>
      <c r="P183" t="s">
        <v>282</v>
      </c>
      <c r="Q183">
        <v>2</v>
      </c>
      <c r="R183" t="s">
        <v>526</v>
      </c>
      <c r="S183" t="s">
        <v>1089</v>
      </c>
      <c r="T183" t="s">
        <v>1616</v>
      </c>
      <c r="U183" t="s">
        <v>2006</v>
      </c>
      <c r="V183" t="s">
        <v>2050</v>
      </c>
      <c r="W183">
        <v>1103.92</v>
      </c>
      <c r="X183">
        <v>79.92</v>
      </c>
      <c r="Y183">
        <v>2</v>
      </c>
      <c r="Z183" t="s">
        <v>2134</v>
      </c>
      <c r="AA183" t="s">
        <v>2411</v>
      </c>
    </row>
    <row r="184" spans="1:33" x14ac:dyDescent="0.25">
      <c r="A184">
        <v>183</v>
      </c>
      <c r="B184">
        <v>18</v>
      </c>
      <c r="C184" s="1">
        <v>43850</v>
      </c>
      <c r="D184">
        <v>4</v>
      </c>
      <c r="E184" t="s">
        <v>40</v>
      </c>
      <c r="F184" t="s">
        <v>51</v>
      </c>
      <c r="G184" t="s">
        <v>56</v>
      </c>
      <c r="H184" t="s">
        <v>57</v>
      </c>
      <c r="I184" s="1">
        <v>43660</v>
      </c>
      <c r="J184">
        <v>3</v>
      </c>
      <c r="K184" t="s">
        <v>59</v>
      </c>
      <c r="L184" s="1">
        <v>43615</v>
      </c>
      <c r="M184" s="1">
        <v>43830</v>
      </c>
      <c r="N184">
        <v>1</v>
      </c>
      <c r="O184" t="s">
        <v>80</v>
      </c>
      <c r="P184" t="s">
        <v>242</v>
      </c>
      <c r="Q184">
        <v>1</v>
      </c>
      <c r="R184" t="s">
        <v>486</v>
      </c>
      <c r="S184" t="s">
        <v>1049</v>
      </c>
      <c r="T184" t="s">
        <v>1533</v>
      </c>
      <c r="U184" t="s">
        <v>69</v>
      </c>
      <c r="V184" t="s">
        <v>1548</v>
      </c>
      <c r="W184">
        <v>59.99</v>
      </c>
      <c r="X184">
        <v>14.99</v>
      </c>
      <c r="Y184">
        <v>1</v>
      </c>
      <c r="Z184" t="s">
        <v>79</v>
      </c>
      <c r="AA184" t="s">
        <v>2349</v>
      </c>
    </row>
    <row r="185" spans="1:33" x14ac:dyDescent="0.25">
      <c r="A185">
        <v>184</v>
      </c>
      <c r="B185">
        <v>60</v>
      </c>
      <c r="C185" s="1">
        <v>43850</v>
      </c>
      <c r="D185">
        <v>4</v>
      </c>
      <c r="E185" t="s">
        <v>40</v>
      </c>
      <c r="F185" t="s">
        <v>51</v>
      </c>
      <c r="G185" t="s">
        <v>55</v>
      </c>
      <c r="H185" t="s">
        <v>57</v>
      </c>
      <c r="I185" s="1">
        <v>43713</v>
      </c>
      <c r="J185">
        <v>3</v>
      </c>
      <c r="K185" t="s">
        <v>59</v>
      </c>
      <c r="L185" s="1">
        <v>43615</v>
      </c>
      <c r="M185" s="1">
        <v>43830</v>
      </c>
      <c r="N185">
        <v>1</v>
      </c>
      <c r="O185" t="s">
        <v>67</v>
      </c>
      <c r="P185" t="s">
        <v>229</v>
      </c>
      <c r="Q185">
        <v>1</v>
      </c>
      <c r="R185" t="s">
        <v>527</v>
      </c>
      <c r="S185" t="s">
        <v>953</v>
      </c>
      <c r="T185" t="s">
        <v>1617</v>
      </c>
      <c r="U185" t="s">
        <v>80</v>
      </c>
      <c r="V185" t="s">
        <v>1548</v>
      </c>
      <c r="W185">
        <v>61.98</v>
      </c>
      <c r="X185">
        <v>29.98</v>
      </c>
      <c r="Y185">
        <v>1</v>
      </c>
      <c r="Z185" t="s">
        <v>84</v>
      </c>
      <c r="AA185" t="s">
        <v>2366</v>
      </c>
    </row>
    <row r="186" spans="1:33" x14ac:dyDescent="0.25">
      <c r="A186">
        <v>185</v>
      </c>
      <c r="B186">
        <v>90</v>
      </c>
      <c r="C186" s="1">
        <v>43851</v>
      </c>
      <c r="D186">
        <v>3</v>
      </c>
      <c r="E186" t="s">
        <v>34</v>
      </c>
      <c r="F186" t="s">
        <v>45</v>
      </c>
      <c r="G186" t="s">
        <v>55</v>
      </c>
      <c r="H186" t="s">
        <v>58</v>
      </c>
      <c r="I186" s="1">
        <v>43824</v>
      </c>
      <c r="J186">
        <v>3</v>
      </c>
      <c r="K186" t="s">
        <v>59</v>
      </c>
      <c r="L186" s="1">
        <v>43615</v>
      </c>
      <c r="M186" s="1">
        <v>43830</v>
      </c>
      <c r="N186">
        <v>1</v>
      </c>
      <c r="O186" t="s">
        <v>70</v>
      </c>
      <c r="P186" t="s">
        <v>232</v>
      </c>
      <c r="Q186">
        <v>1</v>
      </c>
      <c r="R186" t="s">
        <v>411</v>
      </c>
      <c r="S186" t="s">
        <v>973</v>
      </c>
      <c r="T186" t="s">
        <v>1506</v>
      </c>
      <c r="U186" t="s">
        <v>80</v>
      </c>
      <c r="V186" t="s">
        <v>1517</v>
      </c>
      <c r="W186">
        <v>191.9</v>
      </c>
      <c r="X186">
        <v>39.979999999999997</v>
      </c>
      <c r="Y186">
        <v>1</v>
      </c>
      <c r="Z186" t="s">
        <v>673</v>
      </c>
      <c r="AA186" t="s">
        <v>2348</v>
      </c>
      <c r="AB186">
        <v>2</v>
      </c>
      <c r="AC186" t="s">
        <v>2634</v>
      </c>
      <c r="AD186">
        <v>270</v>
      </c>
      <c r="AE186" t="s">
        <v>2636</v>
      </c>
      <c r="AF186" s="1">
        <v>43834</v>
      </c>
      <c r="AG186" s="1">
        <v>43875</v>
      </c>
    </row>
    <row r="187" spans="1:33" x14ac:dyDescent="0.25">
      <c r="A187">
        <v>186</v>
      </c>
      <c r="B187">
        <v>110</v>
      </c>
      <c r="C187" s="1">
        <v>43851</v>
      </c>
      <c r="D187">
        <v>1</v>
      </c>
      <c r="E187" t="s">
        <v>39</v>
      </c>
      <c r="F187" t="s">
        <v>50</v>
      </c>
      <c r="G187" t="s">
        <v>55</v>
      </c>
      <c r="H187" t="s">
        <v>58</v>
      </c>
      <c r="I187" s="1">
        <v>43648</v>
      </c>
      <c r="J187">
        <v>2</v>
      </c>
      <c r="K187" t="s">
        <v>60</v>
      </c>
      <c r="L187" s="1">
        <v>43615</v>
      </c>
      <c r="M187" s="1">
        <v>43830</v>
      </c>
      <c r="N187">
        <v>2</v>
      </c>
      <c r="O187" t="s">
        <v>66</v>
      </c>
      <c r="P187" t="s">
        <v>228</v>
      </c>
      <c r="Q187">
        <v>2</v>
      </c>
      <c r="R187" t="s">
        <v>528</v>
      </c>
      <c r="S187" t="s">
        <v>1090</v>
      </c>
      <c r="T187" t="s">
        <v>1571</v>
      </c>
      <c r="U187" t="s">
        <v>75</v>
      </c>
      <c r="V187" t="s">
        <v>2042</v>
      </c>
      <c r="W187">
        <v>274.95</v>
      </c>
      <c r="X187">
        <v>59.95</v>
      </c>
      <c r="Y187">
        <v>2</v>
      </c>
      <c r="Z187" t="s">
        <v>2082</v>
      </c>
      <c r="AA187" t="s">
        <v>2327</v>
      </c>
    </row>
    <row r="188" spans="1:33" x14ac:dyDescent="0.25">
      <c r="A188">
        <v>187</v>
      </c>
      <c r="B188">
        <v>243</v>
      </c>
      <c r="C188" s="1">
        <v>43852</v>
      </c>
      <c r="D188">
        <v>9</v>
      </c>
      <c r="E188" t="s">
        <v>41</v>
      </c>
      <c r="F188" t="s">
        <v>52</v>
      </c>
      <c r="G188" t="s">
        <v>55</v>
      </c>
      <c r="H188" t="s">
        <v>57</v>
      </c>
      <c r="I188" s="1">
        <v>43616</v>
      </c>
      <c r="J188">
        <v>3</v>
      </c>
      <c r="K188" t="s">
        <v>59</v>
      </c>
      <c r="L188" s="1">
        <v>43615</v>
      </c>
      <c r="M188" s="1">
        <v>43830</v>
      </c>
      <c r="N188">
        <v>2</v>
      </c>
      <c r="O188" t="s">
        <v>121</v>
      </c>
      <c r="P188" t="s">
        <v>283</v>
      </c>
      <c r="Q188">
        <v>2</v>
      </c>
      <c r="R188" t="s">
        <v>529</v>
      </c>
      <c r="S188" t="s">
        <v>1091</v>
      </c>
      <c r="T188" t="s">
        <v>1618</v>
      </c>
      <c r="U188" t="s">
        <v>75</v>
      </c>
      <c r="V188" t="s">
        <v>1869</v>
      </c>
      <c r="W188">
        <v>244.87</v>
      </c>
      <c r="X188">
        <v>74.95</v>
      </c>
      <c r="Y188">
        <v>2</v>
      </c>
      <c r="Z188" t="s">
        <v>107</v>
      </c>
      <c r="AA188" t="s">
        <v>2412</v>
      </c>
    </row>
    <row r="189" spans="1:33" x14ac:dyDescent="0.25">
      <c r="A189">
        <v>188</v>
      </c>
      <c r="B189">
        <v>396</v>
      </c>
      <c r="C189" s="1">
        <v>43852</v>
      </c>
      <c r="D189">
        <v>8</v>
      </c>
      <c r="E189" t="s">
        <v>43</v>
      </c>
      <c r="F189" t="s">
        <v>54</v>
      </c>
      <c r="G189" t="s">
        <v>55</v>
      </c>
      <c r="H189" t="s">
        <v>57</v>
      </c>
      <c r="I189" s="1">
        <v>43593</v>
      </c>
      <c r="J189">
        <v>2</v>
      </c>
      <c r="N189">
        <v>1</v>
      </c>
      <c r="O189" t="s">
        <v>79</v>
      </c>
      <c r="P189" t="s">
        <v>241</v>
      </c>
      <c r="Q189">
        <v>1</v>
      </c>
      <c r="R189" t="s">
        <v>530</v>
      </c>
      <c r="S189" t="s">
        <v>1092</v>
      </c>
      <c r="T189" t="s">
        <v>1619</v>
      </c>
      <c r="U189" t="s">
        <v>67</v>
      </c>
      <c r="V189" t="s">
        <v>1548</v>
      </c>
      <c r="W189">
        <v>188.97</v>
      </c>
      <c r="X189">
        <v>44.97</v>
      </c>
      <c r="Y189">
        <v>1</v>
      </c>
      <c r="Z189" t="s">
        <v>65</v>
      </c>
      <c r="AA189" t="s">
        <v>2343</v>
      </c>
    </row>
    <row r="190" spans="1:33" x14ac:dyDescent="0.25">
      <c r="A190">
        <v>189</v>
      </c>
      <c r="B190">
        <v>452</v>
      </c>
      <c r="C190" s="1">
        <v>43853</v>
      </c>
      <c r="D190">
        <v>9</v>
      </c>
      <c r="E190" t="s">
        <v>41</v>
      </c>
      <c r="F190" t="s">
        <v>52</v>
      </c>
      <c r="G190" t="s">
        <v>55</v>
      </c>
      <c r="H190" t="s">
        <v>58</v>
      </c>
      <c r="I190" s="1">
        <v>43598</v>
      </c>
      <c r="J190">
        <v>3</v>
      </c>
      <c r="N190">
        <v>1</v>
      </c>
      <c r="O190" t="s">
        <v>78</v>
      </c>
      <c r="P190" t="s">
        <v>240</v>
      </c>
      <c r="Q190">
        <v>1</v>
      </c>
      <c r="R190" t="s">
        <v>79</v>
      </c>
      <c r="S190" t="s">
        <v>1080</v>
      </c>
      <c r="T190" t="s">
        <v>1606</v>
      </c>
      <c r="U190" t="s">
        <v>80</v>
      </c>
      <c r="V190" t="s">
        <v>1548</v>
      </c>
      <c r="W190">
        <v>51.98</v>
      </c>
      <c r="X190">
        <v>29.98</v>
      </c>
      <c r="Y190">
        <v>1</v>
      </c>
      <c r="Z190" t="s">
        <v>393</v>
      </c>
      <c r="AA190" t="s">
        <v>2345</v>
      </c>
    </row>
    <row r="191" spans="1:33" x14ac:dyDescent="0.25">
      <c r="A191">
        <v>190</v>
      </c>
      <c r="B191">
        <v>102</v>
      </c>
      <c r="C191" s="1">
        <v>43854</v>
      </c>
      <c r="D191">
        <v>10</v>
      </c>
      <c r="E191" t="s">
        <v>42</v>
      </c>
      <c r="F191" t="s">
        <v>53</v>
      </c>
      <c r="G191" t="s">
        <v>55</v>
      </c>
      <c r="H191" t="s">
        <v>57</v>
      </c>
      <c r="I191" s="1">
        <v>43709</v>
      </c>
      <c r="J191">
        <v>3</v>
      </c>
      <c r="K191" t="s">
        <v>59</v>
      </c>
      <c r="L191" s="1">
        <v>43615</v>
      </c>
      <c r="M191" s="1">
        <v>43830</v>
      </c>
      <c r="N191">
        <v>1</v>
      </c>
      <c r="O191" t="s">
        <v>79</v>
      </c>
      <c r="P191" t="s">
        <v>241</v>
      </c>
      <c r="Q191">
        <v>1</v>
      </c>
      <c r="R191" t="s">
        <v>524</v>
      </c>
      <c r="S191" t="s">
        <v>1087</v>
      </c>
      <c r="T191" t="s">
        <v>1614</v>
      </c>
      <c r="U191" t="s">
        <v>67</v>
      </c>
      <c r="V191" t="s">
        <v>1548</v>
      </c>
      <c r="W191">
        <v>41.85</v>
      </c>
      <c r="X191">
        <v>44.97</v>
      </c>
      <c r="Y191">
        <v>1</v>
      </c>
      <c r="Z191" t="s">
        <v>455</v>
      </c>
      <c r="AA191" t="s">
        <v>2340</v>
      </c>
    </row>
    <row r="192" spans="1:33" x14ac:dyDescent="0.25">
      <c r="A192">
        <v>191</v>
      </c>
      <c r="B192">
        <v>360</v>
      </c>
      <c r="C192" s="1">
        <v>43854</v>
      </c>
      <c r="D192">
        <v>2</v>
      </c>
      <c r="E192" t="s">
        <v>38</v>
      </c>
      <c r="F192" t="s">
        <v>49</v>
      </c>
      <c r="G192" t="s">
        <v>55</v>
      </c>
      <c r="H192" t="s">
        <v>57</v>
      </c>
      <c r="I192" s="1">
        <v>43608</v>
      </c>
      <c r="J192">
        <v>1</v>
      </c>
      <c r="N192">
        <v>1</v>
      </c>
      <c r="O192" t="s">
        <v>67</v>
      </c>
      <c r="P192" t="s">
        <v>229</v>
      </c>
      <c r="Q192">
        <v>1</v>
      </c>
      <c r="R192" t="s">
        <v>527</v>
      </c>
      <c r="S192" t="s">
        <v>953</v>
      </c>
      <c r="T192" t="s">
        <v>1617</v>
      </c>
      <c r="U192" t="s">
        <v>80</v>
      </c>
      <c r="V192" t="s">
        <v>1548</v>
      </c>
      <c r="W192">
        <v>61.98</v>
      </c>
      <c r="X192">
        <v>29.98</v>
      </c>
      <c r="Y192">
        <v>1</v>
      </c>
      <c r="Z192" t="s">
        <v>84</v>
      </c>
      <c r="AA192" t="s">
        <v>2366</v>
      </c>
    </row>
    <row r="193" spans="1:27" x14ac:dyDescent="0.25">
      <c r="A193">
        <v>192</v>
      </c>
      <c r="B193">
        <v>113</v>
      </c>
      <c r="C193" s="1">
        <v>43855</v>
      </c>
      <c r="D193">
        <v>11</v>
      </c>
      <c r="E193" t="s">
        <v>37</v>
      </c>
      <c r="F193" t="s">
        <v>48</v>
      </c>
      <c r="G193" t="s">
        <v>55</v>
      </c>
      <c r="H193" t="s">
        <v>58</v>
      </c>
      <c r="I193" s="1">
        <v>43844</v>
      </c>
      <c r="J193">
        <v>4</v>
      </c>
      <c r="K193" t="s">
        <v>61</v>
      </c>
      <c r="L193" s="1">
        <v>43831</v>
      </c>
      <c r="M193" s="1">
        <v>43861</v>
      </c>
      <c r="N193">
        <v>1</v>
      </c>
      <c r="O193" t="s">
        <v>69</v>
      </c>
      <c r="P193" t="s">
        <v>231</v>
      </c>
      <c r="Q193">
        <v>1</v>
      </c>
      <c r="R193" t="s">
        <v>531</v>
      </c>
      <c r="S193" t="s">
        <v>1093</v>
      </c>
      <c r="T193" t="s">
        <v>1620</v>
      </c>
      <c r="U193" t="s">
        <v>67</v>
      </c>
      <c r="V193" t="s">
        <v>1577</v>
      </c>
      <c r="W193">
        <v>269.97000000000003</v>
      </c>
      <c r="X193">
        <v>74.97</v>
      </c>
      <c r="Y193">
        <v>1</v>
      </c>
      <c r="Z193" t="s">
        <v>67</v>
      </c>
      <c r="AA193" t="s">
        <v>2373</v>
      </c>
    </row>
    <row r="194" spans="1:27" x14ac:dyDescent="0.25">
      <c r="A194">
        <v>193</v>
      </c>
      <c r="B194">
        <v>342</v>
      </c>
      <c r="C194" s="1">
        <v>43855</v>
      </c>
      <c r="D194">
        <v>1</v>
      </c>
      <c r="E194" t="s">
        <v>39</v>
      </c>
      <c r="F194" t="s">
        <v>50</v>
      </c>
      <c r="G194" t="s">
        <v>56</v>
      </c>
      <c r="H194" t="s">
        <v>57</v>
      </c>
      <c r="I194" s="1">
        <v>43603</v>
      </c>
      <c r="J194">
        <v>1</v>
      </c>
      <c r="N194">
        <v>1</v>
      </c>
      <c r="O194" t="s">
        <v>90</v>
      </c>
      <c r="P194" t="s">
        <v>252</v>
      </c>
      <c r="Q194">
        <v>1</v>
      </c>
      <c r="R194" t="s">
        <v>532</v>
      </c>
      <c r="S194" t="s">
        <v>1094</v>
      </c>
      <c r="T194" t="s">
        <v>1562</v>
      </c>
      <c r="U194" t="s">
        <v>80</v>
      </c>
      <c r="V194" t="s">
        <v>1659</v>
      </c>
      <c r="W194">
        <v>19.98</v>
      </c>
      <c r="X194">
        <v>9.98</v>
      </c>
      <c r="Y194">
        <v>1</v>
      </c>
      <c r="Z194" t="s">
        <v>645</v>
      </c>
      <c r="AA194" t="s">
        <v>2347</v>
      </c>
    </row>
    <row r="195" spans="1:27" x14ac:dyDescent="0.25">
      <c r="A195">
        <v>194</v>
      </c>
      <c r="B195">
        <v>317</v>
      </c>
      <c r="C195" s="1">
        <v>43856</v>
      </c>
      <c r="D195">
        <v>7</v>
      </c>
      <c r="E195" t="s">
        <v>35</v>
      </c>
      <c r="F195" t="s">
        <v>46</v>
      </c>
      <c r="G195" t="s">
        <v>55</v>
      </c>
      <c r="H195" t="s">
        <v>58</v>
      </c>
      <c r="I195" s="1">
        <v>43623</v>
      </c>
      <c r="J195">
        <v>3</v>
      </c>
      <c r="K195" t="s">
        <v>59</v>
      </c>
      <c r="L195" s="1">
        <v>43615</v>
      </c>
      <c r="M195" s="1">
        <v>43830</v>
      </c>
      <c r="N195">
        <v>1</v>
      </c>
      <c r="O195" t="s">
        <v>122</v>
      </c>
      <c r="P195" t="s">
        <v>284</v>
      </c>
      <c r="Q195">
        <v>3</v>
      </c>
      <c r="R195" t="s">
        <v>533</v>
      </c>
      <c r="S195" t="s">
        <v>1095</v>
      </c>
      <c r="T195" t="s">
        <v>1621</v>
      </c>
      <c r="U195" t="s">
        <v>168</v>
      </c>
      <c r="V195" t="s">
        <v>2041</v>
      </c>
      <c r="W195">
        <v>194.81</v>
      </c>
      <c r="X195">
        <v>104.93</v>
      </c>
      <c r="Y195">
        <v>3</v>
      </c>
      <c r="Z195" t="s">
        <v>2135</v>
      </c>
      <c r="AA195" t="s">
        <v>2413</v>
      </c>
    </row>
    <row r="196" spans="1:27" x14ac:dyDescent="0.25">
      <c r="A196">
        <v>195</v>
      </c>
      <c r="B196">
        <v>444</v>
      </c>
      <c r="C196" s="1">
        <v>43857</v>
      </c>
      <c r="D196">
        <v>8</v>
      </c>
      <c r="E196" t="s">
        <v>43</v>
      </c>
      <c r="F196" t="s">
        <v>54</v>
      </c>
      <c r="G196" t="s">
        <v>56</v>
      </c>
      <c r="H196" t="s">
        <v>58</v>
      </c>
      <c r="I196" s="1">
        <v>43720</v>
      </c>
      <c r="J196">
        <v>2</v>
      </c>
      <c r="K196" t="s">
        <v>60</v>
      </c>
      <c r="L196" s="1">
        <v>43615</v>
      </c>
      <c r="M196" s="1">
        <v>43830</v>
      </c>
      <c r="N196">
        <v>2</v>
      </c>
      <c r="O196" t="s">
        <v>83</v>
      </c>
      <c r="P196" t="s">
        <v>245</v>
      </c>
      <c r="Q196">
        <v>2</v>
      </c>
      <c r="R196" t="s">
        <v>534</v>
      </c>
      <c r="S196" t="s">
        <v>1096</v>
      </c>
      <c r="T196" t="s">
        <v>1622</v>
      </c>
      <c r="U196" t="s">
        <v>103</v>
      </c>
      <c r="V196" t="s">
        <v>1869</v>
      </c>
      <c r="W196">
        <v>101.84</v>
      </c>
      <c r="X196">
        <v>59.96</v>
      </c>
      <c r="Y196">
        <v>2</v>
      </c>
      <c r="Z196" t="s">
        <v>172</v>
      </c>
      <c r="AA196" t="s">
        <v>2414</v>
      </c>
    </row>
    <row r="197" spans="1:27" x14ac:dyDescent="0.25">
      <c r="A197">
        <v>196</v>
      </c>
      <c r="B197">
        <v>5</v>
      </c>
      <c r="C197" s="1">
        <v>43858</v>
      </c>
      <c r="D197">
        <v>7</v>
      </c>
      <c r="E197" t="s">
        <v>35</v>
      </c>
      <c r="F197" t="s">
        <v>46</v>
      </c>
      <c r="G197" t="s">
        <v>56</v>
      </c>
      <c r="H197" t="s">
        <v>57</v>
      </c>
      <c r="I197" s="1">
        <v>43724</v>
      </c>
      <c r="J197">
        <v>2</v>
      </c>
      <c r="K197" t="s">
        <v>60</v>
      </c>
      <c r="L197" s="1">
        <v>43615</v>
      </c>
      <c r="M197" s="1">
        <v>43830</v>
      </c>
      <c r="N197">
        <v>1</v>
      </c>
      <c r="O197" t="s">
        <v>90</v>
      </c>
      <c r="P197" t="s">
        <v>252</v>
      </c>
      <c r="Q197">
        <v>1</v>
      </c>
      <c r="R197" t="s">
        <v>444</v>
      </c>
      <c r="S197" t="s">
        <v>1006</v>
      </c>
      <c r="T197" t="s">
        <v>1537</v>
      </c>
      <c r="U197" t="s">
        <v>80</v>
      </c>
      <c r="V197" t="s">
        <v>1562</v>
      </c>
      <c r="W197">
        <v>31.94</v>
      </c>
      <c r="X197">
        <v>19.98</v>
      </c>
      <c r="Y197">
        <v>1</v>
      </c>
      <c r="Z197" t="s">
        <v>645</v>
      </c>
      <c r="AA197" t="s">
        <v>2347</v>
      </c>
    </row>
    <row r="198" spans="1:27" x14ac:dyDescent="0.25">
      <c r="A198">
        <v>197</v>
      </c>
      <c r="B198">
        <v>394</v>
      </c>
      <c r="C198" s="1">
        <v>43858</v>
      </c>
      <c r="D198">
        <v>7</v>
      </c>
      <c r="E198" t="s">
        <v>35</v>
      </c>
      <c r="F198" t="s">
        <v>46</v>
      </c>
      <c r="G198" t="s">
        <v>56</v>
      </c>
      <c r="H198" t="s">
        <v>58</v>
      </c>
      <c r="I198" s="1">
        <v>43678</v>
      </c>
      <c r="J198">
        <v>2</v>
      </c>
      <c r="K198" t="s">
        <v>60</v>
      </c>
      <c r="L198" s="1">
        <v>43615</v>
      </c>
      <c r="M198" s="1">
        <v>43830</v>
      </c>
      <c r="N198">
        <v>2</v>
      </c>
      <c r="O198" t="s">
        <v>123</v>
      </c>
      <c r="P198" t="s">
        <v>285</v>
      </c>
      <c r="Q198">
        <v>2</v>
      </c>
      <c r="R198" t="s">
        <v>535</v>
      </c>
      <c r="S198" t="s">
        <v>1097</v>
      </c>
      <c r="T198" t="s">
        <v>1623</v>
      </c>
      <c r="U198" t="s">
        <v>109</v>
      </c>
      <c r="V198" t="s">
        <v>2038</v>
      </c>
      <c r="W198">
        <v>217.25</v>
      </c>
      <c r="X198">
        <v>64.959999999999994</v>
      </c>
      <c r="Y198">
        <v>2</v>
      </c>
      <c r="Z198" t="s">
        <v>2136</v>
      </c>
      <c r="AA198" t="s">
        <v>2415</v>
      </c>
    </row>
    <row r="199" spans="1:27" x14ac:dyDescent="0.25">
      <c r="A199">
        <v>198</v>
      </c>
      <c r="B199">
        <v>284</v>
      </c>
      <c r="C199" s="1">
        <v>43859</v>
      </c>
      <c r="D199">
        <v>1</v>
      </c>
      <c r="E199" t="s">
        <v>39</v>
      </c>
      <c r="F199" t="s">
        <v>50</v>
      </c>
      <c r="G199" t="s">
        <v>56</v>
      </c>
      <c r="H199" t="s">
        <v>57</v>
      </c>
      <c r="I199" s="1">
        <v>43588</v>
      </c>
      <c r="J199">
        <v>2</v>
      </c>
      <c r="N199">
        <v>2</v>
      </c>
      <c r="O199" t="s">
        <v>123</v>
      </c>
      <c r="P199" t="s">
        <v>285</v>
      </c>
      <c r="Q199">
        <v>2</v>
      </c>
      <c r="R199" t="s">
        <v>536</v>
      </c>
      <c r="S199" t="s">
        <v>1098</v>
      </c>
      <c r="T199" t="s">
        <v>1624</v>
      </c>
      <c r="U199" t="s">
        <v>180</v>
      </c>
      <c r="V199" t="s">
        <v>2039</v>
      </c>
      <c r="W199">
        <v>72.33</v>
      </c>
      <c r="X199">
        <v>34.97</v>
      </c>
      <c r="Y199">
        <v>2</v>
      </c>
      <c r="Z199" t="s">
        <v>2137</v>
      </c>
      <c r="AA199" t="s">
        <v>2416</v>
      </c>
    </row>
    <row r="200" spans="1:27" x14ac:dyDescent="0.25">
      <c r="A200">
        <v>199</v>
      </c>
      <c r="B200">
        <v>285</v>
      </c>
      <c r="C200" s="1">
        <v>43859</v>
      </c>
      <c r="D200">
        <v>4</v>
      </c>
      <c r="E200" t="s">
        <v>40</v>
      </c>
      <c r="F200" t="s">
        <v>51</v>
      </c>
      <c r="G200" t="s">
        <v>55</v>
      </c>
      <c r="H200" t="s">
        <v>58</v>
      </c>
      <c r="I200" s="1">
        <v>43619</v>
      </c>
      <c r="J200">
        <v>2</v>
      </c>
      <c r="K200" t="s">
        <v>60</v>
      </c>
      <c r="L200" s="1">
        <v>43615</v>
      </c>
      <c r="M200" s="1">
        <v>43830</v>
      </c>
      <c r="N200">
        <v>2</v>
      </c>
      <c r="O200" t="s">
        <v>124</v>
      </c>
      <c r="P200" t="s">
        <v>286</v>
      </c>
      <c r="Q200">
        <v>2</v>
      </c>
      <c r="R200" t="s">
        <v>537</v>
      </c>
      <c r="S200" t="s">
        <v>1099</v>
      </c>
      <c r="T200" t="s">
        <v>1625</v>
      </c>
      <c r="U200" t="s">
        <v>83</v>
      </c>
      <c r="V200" t="s">
        <v>1869</v>
      </c>
      <c r="W200">
        <v>94.65</v>
      </c>
      <c r="X200">
        <v>74.95</v>
      </c>
      <c r="Y200">
        <v>2</v>
      </c>
      <c r="Z200" t="s">
        <v>2138</v>
      </c>
      <c r="AA200" t="s">
        <v>2417</v>
      </c>
    </row>
    <row r="201" spans="1:27" x14ac:dyDescent="0.25">
      <c r="A201">
        <v>200</v>
      </c>
      <c r="B201">
        <v>372</v>
      </c>
      <c r="C201" s="1">
        <v>43859</v>
      </c>
      <c r="D201">
        <v>2</v>
      </c>
      <c r="E201" t="s">
        <v>38</v>
      </c>
      <c r="F201" t="s">
        <v>49</v>
      </c>
      <c r="G201" t="s">
        <v>56</v>
      </c>
      <c r="H201" t="s">
        <v>57</v>
      </c>
      <c r="I201" s="1">
        <v>43591</v>
      </c>
      <c r="J201">
        <v>2</v>
      </c>
      <c r="N201">
        <v>2</v>
      </c>
      <c r="O201" t="s">
        <v>125</v>
      </c>
      <c r="P201" t="s">
        <v>287</v>
      </c>
      <c r="Q201">
        <v>2</v>
      </c>
      <c r="R201" t="s">
        <v>538</v>
      </c>
      <c r="S201" t="s">
        <v>1100</v>
      </c>
      <c r="T201" t="s">
        <v>1626</v>
      </c>
      <c r="U201" t="s">
        <v>180</v>
      </c>
      <c r="V201" t="s">
        <v>2031</v>
      </c>
      <c r="W201">
        <v>372.89</v>
      </c>
      <c r="X201">
        <v>54.97</v>
      </c>
      <c r="Y201">
        <v>2</v>
      </c>
      <c r="Z201" t="s">
        <v>143</v>
      </c>
      <c r="AA201" t="s">
        <v>2418</v>
      </c>
    </row>
    <row r="202" spans="1:27" x14ac:dyDescent="0.25">
      <c r="A202">
        <v>201</v>
      </c>
      <c r="B202">
        <v>404</v>
      </c>
      <c r="C202" s="1">
        <v>43860</v>
      </c>
      <c r="D202">
        <v>7</v>
      </c>
      <c r="E202" t="s">
        <v>35</v>
      </c>
      <c r="F202" t="s">
        <v>46</v>
      </c>
      <c r="G202" t="s">
        <v>55</v>
      </c>
      <c r="H202" t="s">
        <v>58</v>
      </c>
      <c r="I202" s="1">
        <v>43699</v>
      </c>
      <c r="J202">
        <v>2</v>
      </c>
      <c r="K202" t="s">
        <v>60</v>
      </c>
      <c r="L202" s="1">
        <v>43615</v>
      </c>
      <c r="M202" s="1">
        <v>43830</v>
      </c>
      <c r="N202">
        <v>2</v>
      </c>
      <c r="O202" t="s">
        <v>94</v>
      </c>
      <c r="P202" t="s">
        <v>256</v>
      </c>
      <c r="Q202">
        <v>2</v>
      </c>
      <c r="R202" t="s">
        <v>539</v>
      </c>
      <c r="S202" t="s">
        <v>1101</v>
      </c>
      <c r="T202" t="s">
        <v>1627</v>
      </c>
      <c r="U202" t="s">
        <v>75</v>
      </c>
      <c r="V202" t="s">
        <v>1902</v>
      </c>
      <c r="W202">
        <v>505.95</v>
      </c>
      <c r="X202">
        <v>114.95</v>
      </c>
      <c r="Y202">
        <v>2</v>
      </c>
      <c r="Z202" t="s">
        <v>2139</v>
      </c>
      <c r="AA202" t="s">
        <v>2419</v>
      </c>
    </row>
    <row r="203" spans="1:27" x14ac:dyDescent="0.25">
      <c r="A203">
        <v>202</v>
      </c>
      <c r="B203">
        <v>436</v>
      </c>
      <c r="C203" s="1">
        <v>43860</v>
      </c>
      <c r="D203">
        <v>5</v>
      </c>
      <c r="E203" t="s">
        <v>36</v>
      </c>
      <c r="F203" t="s">
        <v>47</v>
      </c>
      <c r="G203" t="s">
        <v>56</v>
      </c>
      <c r="H203" t="s">
        <v>57</v>
      </c>
      <c r="I203" s="1">
        <v>43568</v>
      </c>
      <c r="J203">
        <v>1</v>
      </c>
      <c r="N203">
        <v>2</v>
      </c>
      <c r="O203" t="s">
        <v>126</v>
      </c>
      <c r="P203" t="s">
        <v>288</v>
      </c>
      <c r="Q203">
        <v>2</v>
      </c>
      <c r="R203" t="s">
        <v>540</v>
      </c>
      <c r="S203" t="s">
        <v>1102</v>
      </c>
      <c r="T203" t="s">
        <v>1628</v>
      </c>
      <c r="U203" t="s">
        <v>83</v>
      </c>
      <c r="V203" t="s">
        <v>2042</v>
      </c>
      <c r="W203">
        <v>55.87</v>
      </c>
      <c r="X203">
        <v>64.95</v>
      </c>
      <c r="Y203">
        <v>2</v>
      </c>
      <c r="Z203" t="s">
        <v>2140</v>
      </c>
      <c r="AA203" t="s">
        <v>2420</v>
      </c>
    </row>
    <row r="204" spans="1:27" x14ac:dyDescent="0.25">
      <c r="A204">
        <v>203</v>
      </c>
      <c r="B204">
        <v>246</v>
      </c>
      <c r="C204" s="1">
        <v>43861</v>
      </c>
      <c r="D204">
        <v>2</v>
      </c>
      <c r="E204" t="s">
        <v>38</v>
      </c>
      <c r="F204" t="s">
        <v>49</v>
      </c>
      <c r="G204" t="s">
        <v>55</v>
      </c>
      <c r="H204" t="s">
        <v>58</v>
      </c>
      <c r="I204" s="1">
        <v>43587</v>
      </c>
      <c r="J204">
        <v>1</v>
      </c>
      <c r="N204">
        <v>1</v>
      </c>
      <c r="O204" t="s">
        <v>79</v>
      </c>
      <c r="P204" t="s">
        <v>241</v>
      </c>
      <c r="Q204">
        <v>1</v>
      </c>
      <c r="R204" t="s">
        <v>541</v>
      </c>
      <c r="S204" t="s">
        <v>968</v>
      </c>
      <c r="T204" t="s">
        <v>1629</v>
      </c>
      <c r="U204" t="s">
        <v>80</v>
      </c>
      <c r="V204" t="s">
        <v>1548</v>
      </c>
      <c r="W204">
        <v>173.8</v>
      </c>
      <c r="X204">
        <v>29.98</v>
      </c>
      <c r="Y204">
        <v>1</v>
      </c>
      <c r="Z204" t="s">
        <v>86</v>
      </c>
      <c r="AA204" t="s">
        <v>2350</v>
      </c>
    </row>
    <row r="205" spans="1:27" x14ac:dyDescent="0.25">
      <c r="A205">
        <v>204</v>
      </c>
      <c r="B205">
        <v>264</v>
      </c>
      <c r="C205" s="1">
        <v>43862</v>
      </c>
      <c r="D205">
        <v>3</v>
      </c>
      <c r="E205" t="s">
        <v>34</v>
      </c>
      <c r="F205" t="s">
        <v>45</v>
      </c>
      <c r="G205" t="s">
        <v>55</v>
      </c>
      <c r="H205" t="s">
        <v>58</v>
      </c>
      <c r="I205" s="1">
        <v>43667</v>
      </c>
      <c r="J205">
        <v>2</v>
      </c>
      <c r="K205" t="s">
        <v>60</v>
      </c>
      <c r="L205" s="1">
        <v>43615</v>
      </c>
      <c r="M205" s="1">
        <v>43830</v>
      </c>
      <c r="N205">
        <v>1</v>
      </c>
      <c r="O205" t="s">
        <v>80</v>
      </c>
      <c r="P205" t="s">
        <v>242</v>
      </c>
      <c r="Q205">
        <v>1</v>
      </c>
      <c r="R205" t="s">
        <v>469</v>
      </c>
      <c r="S205" t="s">
        <v>1032</v>
      </c>
      <c r="T205" t="s">
        <v>1562</v>
      </c>
      <c r="U205" t="s">
        <v>67</v>
      </c>
      <c r="V205" t="s">
        <v>1548</v>
      </c>
      <c r="W205">
        <v>29.97</v>
      </c>
      <c r="X205">
        <v>44.97</v>
      </c>
      <c r="Y205">
        <v>1</v>
      </c>
      <c r="Z205" t="s">
        <v>70</v>
      </c>
      <c r="AA205" t="s">
        <v>2341</v>
      </c>
    </row>
    <row r="206" spans="1:27" x14ac:dyDescent="0.25">
      <c r="A206">
        <v>205</v>
      </c>
      <c r="B206">
        <v>42</v>
      </c>
      <c r="C206" s="1">
        <v>43864</v>
      </c>
      <c r="D206">
        <v>5</v>
      </c>
      <c r="E206" t="s">
        <v>36</v>
      </c>
      <c r="F206" t="s">
        <v>47</v>
      </c>
      <c r="G206" t="s">
        <v>56</v>
      </c>
      <c r="H206" t="s">
        <v>58</v>
      </c>
      <c r="I206" s="1">
        <v>43722</v>
      </c>
      <c r="J206">
        <v>2</v>
      </c>
      <c r="K206" t="s">
        <v>60</v>
      </c>
      <c r="L206" s="1">
        <v>43615</v>
      </c>
      <c r="M206" s="1">
        <v>43830</v>
      </c>
      <c r="N206">
        <v>1</v>
      </c>
      <c r="O206" t="s">
        <v>70</v>
      </c>
      <c r="P206" t="s">
        <v>232</v>
      </c>
      <c r="Q206">
        <v>1</v>
      </c>
      <c r="R206" t="s">
        <v>514</v>
      </c>
      <c r="S206" t="s">
        <v>1077</v>
      </c>
      <c r="T206" t="s">
        <v>1604</v>
      </c>
      <c r="U206" t="s">
        <v>69</v>
      </c>
      <c r="V206" t="s">
        <v>1517</v>
      </c>
      <c r="W206">
        <v>38.99</v>
      </c>
      <c r="X206">
        <v>19.989999999999998</v>
      </c>
      <c r="Y206">
        <v>1</v>
      </c>
      <c r="Z206" t="s">
        <v>640</v>
      </c>
      <c r="AA206" t="s">
        <v>2393</v>
      </c>
    </row>
    <row r="207" spans="1:27" x14ac:dyDescent="0.25">
      <c r="A207">
        <v>206</v>
      </c>
      <c r="B207">
        <v>294</v>
      </c>
      <c r="C207" s="1">
        <v>43864</v>
      </c>
      <c r="D207">
        <v>2</v>
      </c>
      <c r="E207" t="s">
        <v>38</v>
      </c>
      <c r="F207" t="s">
        <v>49</v>
      </c>
      <c r="G207" t="s">
        <v>56</v>
      </c>
      <c r="H207" t="s">
        <v>58</v>
      </c>
      <c r="I207" s="1">
        <v>43635</v>
      </c>
      <c r="J207">
        <v>3</v>
      </c>
      <c r="K207" t="s">
        <v>59</v>
      </c>
      <c r="L207" s="1">
        <v>43615</v>
      </c>
      <c r="M207" s="1">
        <v>43830</v>
      </c>
      <c r="N207">
        <v>1</v>
      </c>
      <c r="O207" t="s">
        <v>79</v>
      </c>
      <c r="P207" t="s">
        <v>241</v>
      </c>
      <c r="Q207">
        <v>1</v>
      </c>
      <c r="R207" t="s">
        <v>542</v>
      </c>
      <c r="S207" t="s">
        <v>1103</v>
      </c>
      <c r="T207" t="s">
        <v>1630</v>
      </c>
      <c r="U207" t="s">
        <v>69</v>
      </c>
      <c r="V207" t="s">
        <v>1548</v>
      </c>
      <c r="W207">
        <v>4.57</v>
      </c>
      <c r="X207">
        <v>14.99</v>
      </c>
      <c r="Y207">
        <v>1</v>
      </c>
      <c r="Z207" t="s">
        <v>86</v>
      </c>
      <c r="AA207" t="s">
        <v>2350</v>
      </c>
    </row>
    <row r="208" spans="1:27" x14ac:dyDescent="0.25">
      <c r="A208">
        <v>207</v>
      </c>
      <c r="B208">
        <v>472</v>
      </c>
      <c r="C208" s="1">
        <v>43864</v>
      </c>
      <c r="D208">
        <v>10</v>
      </c>
      <c r="E208" t="s">
        <v>42</v>
      </c>
      <c r="F208" t="s">
        <v>53</v>
      </c>
      <c r="G208" t="s">
        <v>56</v>
      </c>
      <c r="H208" t="s">
        <v>57</v>
      </c>
      <c r="I208" s="1">
        <v>43655</v>
      </c>
      <c r="J208">
        <v>2</v>
      </c>
      <c r="K208" t="s">
        <v>60</v>
      </c>
      <c r="L208" s="1">
        <v>43615</v>
      </c>
      <c r="M208" s="1">
        <v>43830</v>
      </c>
      <c r="N208">
        <v>1</v>
      </c>
      <c r="O208" t="s">
        <v>84</v>
      </c>
      <c r="P208" t="s">
        <v>246</v>
      </c>
      <c r="Q208">
        <v>1</v>
      </c>
      <c r="R208" t="s">
        <v>543</v>
      </c>
      <c r="S208" t="s">
        <v>1104</v>
      </c>
      <c r="T208" t="s">
        <v>1631</v>
      </c>
      <c r="U208" t="s">
        <v>80</v>
      </c>
      <c r="V208" t="s">
        <v>1548</v>
      </c>
      <c r="W208">
        <v>57.98</v>
      </c>
      <c r="X208">
        <v>29.98</v>
      </c>
      <c r="Y208">
        <v>1</v>
      </c>
      <c r="Z208" t="s">
        <v>86</v>
      </c>
      <c r="AA208" t="s">
        <v>2350</v>
      </c>
    </row>
    <row r="209" spans="1:33" x14ac:dyDescent="0.25">
      <c r="A209">
        <v>208</v>
      </c>
      <c r="B209">
        <v>218</v>
      </c>
      <c r="C209" s="1">
        <v>43865</v>
      </c>
      <c r="D209">
        <v>8</v>
      </c>
      <c r="E209" t="s">
        <v>43</v>
      </c>
      <c r="F209" t="s">
        <v>54</v>
      </c>
      <c r="G209" t="s">
        <v>55</v>
      </c>
      <c r="H209" t="s">
        <v>58</v>
      </c>
      <c r="I209" s="1">
        <v>43738</v>
      </c>
      <c r="J209">
        <v>3</v>
      </c>
      <c r="K209" t="s">
        <v>59</v>
      </c>
      <c r="L209" s="1">
        <v>43615</v>
      </c>
      <c r="M209" s="1">
        <v>43830</v>
      </c>
      <c r="N209">
        <v>1</v>
      </c>
      <c r="O209" t="s">
        <v>67</v>
      </c>
      <c r="P209" t="s">
        <v>229</v>
      </c>
      <c r="Q209">
        <v>1</v>
      </c>
      <c r="R209" t="s">
        <v>544</v>
      </c>
      <c r="S209" t="s">
        <v>1105</v>
      </c>
      <c r="T209" t="s">
        <v>824</v>
      </c>
      <c r="U209" t="s">
        <v>80</v>
      </c>
      <c r="V209" t="s">
        <v>1548</v>
      </c>
      <c r="W209">
        <v>50</v>
      </c>
      <c r="X209">
        <v>29.98</v>
      </c>
      <c r="Y209">
        <v>1</v>
      </c>
      <c r="Z209" t="s">
        <v>90</v>
      </c>
      <c r="AA209" t="s">
        <v>2328</v>
      </c>
    </row>
    <row r="210" spans="1:33" x14ac:dyDescent="0.25">
      <c r="A210">
        <v>209</v>
      </c>
      <c r="B210">
        <v>408</v>
      </c>
      <c r="C210" s="1">
        <v>43865</v>
      </c>
      <c r="D210">
        <v>9</v>
      </c>
      <c r="E210" t="s">
        <v>41</v>
      </c>
      <c r="F210" t="s">
        <v>52</v>
      </c>
      <c r="G210" t="s">
        <v>55</v>
      </c>
      <c r="H210" t="s">
        <v>57</v>
      </c>
      <c r="I210" s="1">
        <v>43674</v>
      </c>
      <c r="J210">
        <v>3</v>
      </c>
      <c r="K210" t="s">
        <v>59</v>
      </c>
      <c r="L210" s="1">
        <v>43615</v>
      </c>
      <c r="M210" s="1">
        <v>43830</v>
      </c>
      <c r="N210">
        <v>1</v>
      </c>
      <c r="O210" t="s">
        <v>70</v>
      </c>
      <c r="P210" t="s">
        <v>232</v>
      </c>
      <c r="Q210">
        <v>1</v>
      </c>
      <c r="R210" t="s">
        <v>495</v>
      </c>
      <c r="S210" t="s">
        <v>1058</v>
      </c>
      <c r="T210" t="s">
        <v>1587</v>
      </c>
      <c r="U210" t="s">
        <v>67</v>
      </c>
      <c r="V210" t="s">
        <v>1517</v>
      </c>
      <c r="W210">
        <v>164.97</v>
      </c>
      <c r="X210">
        <v>59.97</v>
      </c>
      <c r="Y210">
        <v>1</v>
      </c>
      <c r="Z210" t="s">
        <v>673</v>
      </c>
      <c r="AA210" t="s">
        <v>2348</v>
      </c>
    </row>
    <row r="211" spans="1:33" x14ac:dyDescent="0.25">
      <c r="A211">
        <v>210</v>
      </c>
      <c r="B211">
        <v>26</v>
      </c>
      <c r="C211" s="1">
        <v>43866</v>
      </c>
      <c r="D211">
        <v>5</v>
      </c>
      <c r="E211" t="s">
        <v>36</v>
      </c>
      <c r="F211" t="s">
        <v>47</v>
      </c>
      <c r="G211" t="s">
        <v>56</v>
      </c>
      <c r="H211" t="s">
        <v>58</v>
      </c>
      <c r="I211" s="1">
        <v>43843</v>
      </c>
      <c r="J211">
        <v>5</v>
      </c>
      <c r="K211" t="s">
        <v>60</v>
      </c>
      <c r="L211" s="1">
        <v>43831</v>
      </c>
      <c r="M211" s="1">
        <v>43921</v>
      </c>
      <c r="N211">
        <v>1</v>
      </c>
      <c r="O211" t="s">
        <v>80</v>
      </c>
      <c r="P211" t="s">
        <v>242</v>
      </c>
      <c r="Q211">
        <v>1</v>
      </c>
      <c r="R211" t="s">
        <v>422</v>
      </c>
      <c r="S211" t="s">
        <v>984</v>
      </c>
      <c r="T211" t="s">
        <v>1517</v>
      </c>
      <c r="U211" t="s">
        <v>67</v>
      </c>
      <c r="V211" t="s">
        <v>1548</v>
      </c>
      <c r="W211">
        <v>59.97</v>
      </c>
      <c r="X211">
        <v>44.97</v>
      </c>
      <c r="Y211">
        <v>1</v>
      </c>
      <c r="Z211" t="s">
        <v>80</v>
      </c>
      <c r="AA211" t="s">
        <v>2357</v>
      </c>
    </row>
    <row r="212" spans="1:33" x14ac:dyDescent="0.25">
      <c r="A212">
        <v>211</v>
      </c>
      <c r="B212">
        <v>409</v>
      </c>
      <c r="C212" s="1">
        <v>43866</v>
      </c>
      <c r="D212">
        <v>3</v>
      </c>
      <c r="E212" t="s">
        <v>34</v>
      </c>
      <c r="F212" t="s">
        <v>45</v>
      </c>
      <c r="G212" t="s">
        <v>56</v>
      </c>
      <c r="H212" t="s">
        <v>58</v>
      </c>
      <c r="I212" s="1">
        <v>43616</v>
      </c>
      <c r="J212">
        <v>3</v>
      </c>
      <c r="K212" t="s">
        <v>59</v>
      </c>
      <c r="L212" s="1">
        <v>43615</v>
      </c>
      <c r="M212" s="1">
        <v>43830</v>
      </c>
      <c r="N212">
        <v>1</v>
      </c>
      <c r="O212" t="s">
        <v>65</v>
      </c>
      <c r="P212" t="s">
        <v>227</v>
      </c>
      <c r="Q212">
        <v>1</v>
      </c>
      <c r="R212" t="s">
        <v>545</v>
      </c>
      <c r="S212" t="s">
        <v>1106</v>
      </c>
      <c r="T212" t="s">
        <v>1632</v>
      </c>
      <c r="U212" t="s">
        <v>69</v>
      </c>
      <c r="V212" t="s">
        <v>1517</v>
      </c>
      <c r="W212">
        <v>320</v>
      </c>
      <c r="X212">
        <v>19.989999999999998</v>
      </c>
      <c r="Y212">
        <v>1</v>
      </c>
      <c r="Z212" t="s">
        <v>431</v>
      </c>
      <c r="AA212" t="s">
        <v>2326</v>
      </c>
    </row>
    <row r="213" spans="1:33" x14ac:dyDescent="0.25">
      <c r="A213">
        <v>212</v>
      </c>
      <c r="B213">
        <v>490</v>
      </c>
      <c r="C213" s="1">
        <v>43867</v>
      </c>
      <c r="D213">
        <v>5</v>
      </c>
      <c r="E213" t="s">
        <v>36</v>
      </c>
      <c r="F213" t="s">
        <v>47</v>
      </c>
      <c r="G213" t="s">
        <v>55</v>
      </c>
      <c r="H213" t="s">
        <v>58</v>
      </c>
      <c r="I213" s="1">
        <v>43836</v>
      </c>
      <c r="J213">
        <v>15</v>
      </c>
      <c r="K213" t="s">
        <v>62</v>
      </c>
      <c r="L213" s="1">
        <v>43615</v>
      </c>
      <c r="M213" s="1">
        <v>44413</v>
      </c>
      <c r="N213">
        <v>1</v>
      </c>
      <c r="O213" t="s">
        <v>79</v>
      </c>
      <c r="P213" t="s">
        <v>241</v>
      </c>
      <c r="Q213">
        <v>1</v>
      </c>
      <c r="R213" t="s">
        <v>541</v>
      </c>
      <c r="S213" t="s">
        <v>968</v>
      </c>
      <c r="T213" t="s">
        <v>1629</v>
      </c>
      <c r="U213" t="s">
        <v>67</v>
      </c>
      <c r="V213" t="s">
        <v>1548</v>
      </c>
      <c r="W213">
        <v>260.7</v>
      </c>
      <c r="X213">
        <v>44.97</v>
      </c>
      <c r="Y213">
        <v>1</v>
      </c>
      <c r="Z213" t="s">
        <v>86</v>
      </c>
      <c r="AA213" t="s">
        <v>2350</v>
      </c>
    </row>
    <row r="214" spans="1:33" x14ac:dyDescent="0.25">
      <c r="A214">
        <v>213</v>
      </c>
      <c r="B214">
        <v>37</v>
      </c>
      <c r="C214" s="1">
        <v>43868</v>
      </c>
      <c r="D214">
        <v>5</v>
      </c>
      <c r="E214" t="s">
        <v>36</v>
      </c>
      <c r="F214" t="s">
        <v>47</v>
      </c>
      <c r="G214" t="s">
        <v>56</v>
      </c>
      <c r="H214" t="s">
        <v>58</v>
      </c>
      <c r="I214" s="1">
        <v>43863</v>
      </c>
      <c r="J214">
        <v>6</v>
      </c>
      <c r="K214" t="s">
        <v>59</v>
      </c>
      <c r="L214" s="1">
        <v>43862</v>
      </c>
      <c r="M214" s="1">
        <v>43889</v>
      </c>
      <c r="N214">
        <v>1</v>
      </c>
      <c r="O214" t="s">
        <v>86</v>
      </c>
      <c r="P214" t="s">
        <v>248</v>
      </c>
      <c r="Q214">
        <v>1</v>
      </c>
      <c r="R214" t="s">
        <v>499</v>
      </c>
      <c r="S214" t="s">
        <v>1062</v>
      </c>
      <c r="T214" t="s">
        <v>1590</v>
      </c>
      <c r="U214" t="s">
        <v>67</v>
      </c>
      <c r="V214" t="s">
        <v>1577</v>
      </c>
      <c r="W214">
        <v>185.67</v>
      </c>
      <c r="X214">
        <v>74.97</v>
      </c>
      <c r="Y214">
        <v>1</v>
      </c>
      <c r="Z214" t="s">
        <v>549</v>
      </c>
      <c r="AA214" t="s">
        <v>2362</v>
      </c>
    </row>
    <row r="215" spans="1:33" x14ac:dyDescent="0.25">
      <c r="A215">
        <v>214</v>
      </c>
      <c r="B215">
        <v>254</v>
      </c>
      <c r="C215" s="1">
        <v>43868</v>
      </c>
      <c r="D215">
        <v>1</v>
      </c>
      <c r="E215" t="s">
        <v>39</v>
      </c>
      <c r="F215" t="s">
        <v>50</v>
      </c>
      <c r="G215" t="s">
        <v>56</v>
      </c>
      <c r="H215" t="s">
        <v>58</v>
      </c>
      <c r="I215" s="1">
        <v>43729</v>
      </c>
      <c r="J215">
        <v>2</v>
      </c>
      <c r="K215" t="s">
        <v>60</v>
      </c>
      <c r="L215" s="1">
        <v>43615</v>
      </c>
      <c r="M215" s="1">
        <v>43830</v>
      </c>
      <c r="N215">
        <v>2</v>
      </c>
      <c r="O215" t="s">
        <v>127</v>
      </c>
      <c r="P215" t="s">
        <v>289</v>
      </c>
      <c r="Q215">
        <v>2</v>
      </c>
      <c r="R215" t="s">
        <v>546</v>
      </c>
      <c r="S215" t="s">
        <v>1107</v>
      </c>
      <c r="T215" t="s">
        <v>1633</v>
      </c>
      <c r="U215" t="s">
        <v>71</v>
      </c>
      <c r="V215" t="s">
        <v>2039</v>
      </c>
      <c r="W215">
        <v>108.9</v>
      </c>
      <c r="X215">
        <v>24.98</v>
      </c>
      <c r="Y215">
        <v>2</v>
      </c>
      <c r="Z215" t="s">
        <v>2141</v>
      </c>
      <c r="AA215" t="s">
        <v>2421</v>
      </c>
    </row>
    <row r="216" spans="1:33" x14ac:dyDescent="0.25">
      <c r="A216">
        <v>215</v>
      </c>
      <c r="B216">
        <v>396</v>
      </c>
      <c r="C216" s="1">
        <v>43868</v>
      </c>
      <c r="D216">
        <v>8</v>
      </c>
      <c r="E216" t="s">
        <v>43</v>
      </c>
      <c r="F216" t="s">
        <v>54</v>
      </c>
      <c r="G216" t="s">
        <v>55</v>
      </c>
      <c r="H216" t="s">
        <v>57</v>
      </c>
      <c r="I216" s="1">
        <v>43593</v>
      </c>
      <c r="J216">
        <v>2</v>
      </c>
      <c r="N216">
        <v>1</v>
      </c>
      <c r="O216" t="s">
        <v>80</v>
      </c>
      <c r="P216" t="s">
        <v>242</v>
      </c>
      <c r="Q216">
        <v>1</v>
      </c>
      <c r="R216" t="s">
        <v>509</v>
      </c>
      <c r="S216" t="s">
        <v>1072</v>
      </c>
      <c r="T216" t="s">
        <v>1599</v>
      </c>
      <c r="U216" t="s">
        <v>69</v>
      </c>
      <c r="V216" t="s">
        <v>1548</v>
      </c>
      <c r="W216">
        <v>249.99</v>
      </c>
      <c r="X216">
        <v>14.99</v>
      </c>
      <c r="Y216">
        <v>1</v>
      </c>
      <c r="Z216" t="s">
        <v>79</v>
      </c>
      <c r="AA216" t="s">
        <v>2349</v>
      </c>
    </row>
    <row r="217" spans="1:33" x14ac:dyDescent="0.25">
      <c r="A217">
        <v>216</v>
      </c>
      <c r="B217">
        <v>416</v>
      </c>
      <c r="C217" s="1">
        <v>43868</v>
      </c>
      <c r="D217">
        <v>10</v>
      </c>
      <c r="E217" t="s">
        <v>42</v>
      </c>
      <c r="F217" t="s">
        <v>53</v>
      </c>
      <c r="G217" t="s">
        <v>56</v>
      </c>
      <c r="H217" t="s">
        <v>58</v>
      </c>
      <c r="I217" s="1">
        <v>43652</v>
      </c>
      <c r="J217">
        <v>2</v>
      </c>
      <c r="K217" t="s">
        <v>60</v>
      </c>
      <c r="L217" s="1">
        <v>43615</v>
      </c>
      <c r="M217" s="1">
        <v>43830</v>
      </c>
      <c r="N217">
        <v>1</v>
      </c>
      <c r="O217" t="s">
        <v>67</v>
      </c>
      <c r="P217" t="s">
        <v>229</v>
      </c>
      <c r="Q217">
        <v>1</v>
      </c>
      <c r="R217" t="s">
        <v>547</v>
      </c>
      <c r="S217" t="s">
        <v>1108</v>
      </c>
      <c r="T217" t="s">
        <v>1577</v>
      </c>
      <c r="U217" t="s">
        <v>80</v>
      </c>
      <c r="V217" t="s">
        <v>1548</v>
      </c>
      <c r="W217">
        <v>49.98</v>
      </c>
      <c r="X217">
        <v>29.98</v>
      </c>
      <c r="Y217">
        <v>1</v>
      </c>
      <c r="Z217" t="s">
        <v>455</v>
      </c>
      <c r="AA217" t="s">
        <v>2340</v>
      </c>
    </row>
    <row r="218" spans="1:33" x14ac:dyDescent="0.25">
      <c r="A218">
        <v>217</v>
      </c>
      <c r="B218">
        <v>474</v>
      </c>
      <c r="C218" s="1">
        <v>43868</v>
      </c>
      <c r="D218">
        <v>3</v>
      </c>
      <c r="E218" t="s">
        <v>34</v>
      </c>
      <c r="F218" t="s">
        <v>45</v>
      </c>
      <c r="G218" t="s">
        <v>56</v>
      </c>
      <c r="H218" t="s">
        <v>57</v>
      </c>
      <c r="I218" s="1">
        <v>43700</v>
      </c>
      <c r="J218">
        <v>1</v>
      </c>
      <c r="K218" t="s">
        <v>61</v>
      </c>
      <c r="L218" s="1">
        <v>43615</v>
      </c>
      <c r="M218" s="1">
        <v>43830</v>
      </c>
      <c r="N218">
        <v>1</v>
      </c>
      <c r="O218" t="s">
        <v>80</v>
      </c>
      <c r="P218" t="s">
        <v>242</v>
      </c>
      <c r="Q218">
        <v>1</v>
      </c>
      <c r="R218" t="s">
        <v>548</v>
      </c>
      <c r="S218" t="s">
        <v>1109</v>
      </c>
      <c r="T218" t="s">
        <v>1634</v>
      </c>
      <c r="U218" t="s">
        <v>69</v>
      </c>
      <c r="V218" t="s">
        <v>1548</v>
      </c>
      <c r="W218">
        <v>27.98</v>
      </c>
      <c r="X218">
        <v>14.99</v>
      </c>
      <c r="Y218">
        <v>1</v>
      </c>
      <c r="Z218" t="s">
        <v>67</v>
      </c>
      <c r="AA218" t="s">
        <v>2373</v>
      </c>
    </row>
    <row r="219" spans="1:33" x14ac:dyDescent="0.25">
      <c r="A219">
        <v>218</v>
      </c>
      <c r="B219">
        <v>137</v>
      </c>
      <c r="C219" s="1">
        <v>43869</v>
      </c>
      <c r="D219">
        <v>2</v>
      </c>
      <c r="E219" t="s">
        <v>38</v>
      </c>
      <c r="F219" t="s">
        <v>49</v>
      </c>
      <c r="G219" t="s">
        <v>55</v>
      </c>
      <c r="H219" t="s">
        <v>57</v>
      </c>
      <c r="I219" s="1">
        <v>43849</v>
      </c>
      <c r="J219">
        <v>4</v>
      </c>
      <c r="K219" t="s">
        <v>61</v>
      </c>
      <c r="L219" s="1">
        <v>43831</v>
      </c>
      <c r="M219" s="1">
        <v>43861</v>
      </c>
      <c r="N219">
        <v>1</v>
      </c>
      <c r="O219" t="s">
        <v>84</v>
      </c>
      <c r="P219" t="s">
        <v>246</v>
      </c>
      <c r="Q219">
        <v>1</v>
      </c>
      <c r="R219" t="s">
        <v>549</v>
      </c>
      <c r="S219" t="s">
        <v>1110</v>
      </c>
      <c r="T219" t="s">
        <v>1635</v>
      </c>
      <c r="U219" t="s">
        <v>69</v>
      </c>
      <c r="V219" t="s">
        <v>1548</v>
      </c>
      <c r="W219">
        <v>27.99</v>
      </c>
      <c r="X219">
        <v>14.99</v>
      </c>
      <c r="Y219">
        <v>1</v>
      </c>
      <c r="Z219" t="s">
        <v>410</v>
      </c>
      <c r="AA219" t="s">
        <v>2359</v>
      </c>
    </row>
    <row r="220" spans="1:33" x14ac:dyDescent="0.25">
      <c r="A220">
        <v>219</v>
      </c>
      <c r="B220">
        <v>266</v>
      </c>
      <c r="C220" s="1">
        <v>43869</v>
      </c>
      <c r="D220">
        <v>10</v>
      </c>
      <c r="E220" t="s">
        <v>42</v>
      </c>
      <c r="F220" t="s">
        <v>53</v>
      </c>
      <c r="G220" t="s">
        <v>55</v>
      </c>
      <c r="H220" t="s">
        <v>57</v>
      </c>
      <c r="I220" s="1">
        <v>43673</v>
      </c>
      <c r="J220">
        <v>2</v>
      </c>
      <c r="K220" t="s">
        <v>60</v>
      </c>
      <c r="L220" s="1">
        <v>43615</v>
      </c>
      <c r="M220" s="1">
        <v>43830</v>
      </c>
      <c r="N220">
        <v>1</v>
      </c>
      <c r="O220" t="s">
        <v>70</v>
      </c>
      <c r="P220" t="s">
        <v>232</v>
      </c>
      <c r="Q220">
        <v>1</v>
      </c>
      <c r="R220" t="s">
        <v>550</v>
      </c>
      <c r="S220" t="s">
        <v>1111</v>
      </c>
      <c r="T220" t="s">
        <v>1631</v>
      </c>
      <c r="U220" t="s">
        <v>67</v>
      </c>
      <c r="V220" t="s">
        <v>1517</v>
      </c>
      <c r="W220">
        <v>86.97</v>
      </c>
      <c r="X220">
        <v>59.97</v>
      </c>
      <c r="Y220">
        <v>1</v>
      </c>
      <c r="Z220" t="s">
        <v>673</v>
      </c>
      <c r="AA220" t="s">
        <v>2348</v>
      </c>
    </row>
    <row r="221" spans="1:33" x14ac:dyDescent="0.25">
      <c r="A221">
        <v>220</v>
      </c>
      <c r="B221">
        <v>359</v>
      </c>
      <c r="C221" s="1">
        <v>43870</v>
      </c>
      <c r="D221">
        <v>4</v>
      </c>
      <c r="E221" t="s">
        <v>40</v>
      </c>
      <c r="F221" t="s">
        <v>51</v>
      </c>
      <c r="G221" t="s">
        <v>56</v>
      </c>
      <c r="H221" t="s">
        <v>58</v>
      </c>
      <c r="I221" s="1">
        <v>43619</v>
      </c>
      <c r="J221">
        <v>3</v>
      </c>
      <c r="K221" t="s">
        <v>59</v>
      </c>
      <c r="L221" s="1">
        <v>43615</v>
      </c>
      <c r="M221" s="1">
        <v>43830</v>
      </c>
      <c r="N221">
        <v>2</v>
      </c>
      <c r="O221" t="s">
        <v>128</v>
      </c>
      <c r="P221" t="s">
        <v>290</v>
      </c>
      <c r="Q221">
        <v>2</v>
      </c>
      <c r="R221" t="s">
        <v>551</v>
      </c>
      <c r="S221" t="s">
        <v>1112</v>
      </c>
      <c r="T221" t="s">
        <v>1636</v>
      </c>
      <c r="U221" t="s">
        <v>85</v>
      </c>
      <c r="V221" t="s">
        <v>2039</v>
      </c>
      <c r="W221">
        <v>52.94</v>
      </c>
      <c r="X221">
        <v>39.97</v>
      </c>
      <c r="Y221">
        <v>2</v>
      </c>
      <c r="Z221" t="s">
        <v>2142</v>
      </c>
      <c r="AA221" t="s">
        <v>2422</v>
      </c>
    </row>
    <row r="222" spans="1:33" x14ac:dyDescent="0.25">
      <c r="A222">
        <v>221</v>
      </c>
      <c r="B222">
        <v>447</v>
      </c>
      <c r="C222" s="1">
        <v>43870</v>
      </c>
      <c r="D222">
        <v>4</v>
      </c>
      <c r="E222" t="s">
        <v>40</v>
      </c>
      <c r="F222" t="s">
        <v>51</v>
      </c>
      <c r="G222" t="s">
        <v>56</v>
      </c>
      <c r="H222" t="s">
        <v>58</v>
      </c>
      <c r="I222" s="1">
        <v>43723</v>
      </c>
      <c r="J222">
        <v>2</v>
      </c>
      <c r="K222" t="s">
        <v>60</v>
      </c>
      <c r="L222" s="1">
        <v>43615</v>
      </c>
      <c r="M222" s="1">
        <v>43830</v>
      </c>
      <c r="N222">
        <v>1</v>
      </c>
      <c r="O222" t="s">
        <v>129</v>
      </c>
      <c r="P222" t="s">
        <v>291</v>
      </c>
      <c r="Q222">
        <v>1</v>
      </c>
      <c r="R222" t="s">
        <v>552</v>
      </c>
      <c r="S222" t="s">
        <v>1113</v>
      </c>
      <c r="T222" t="s">
        <v>1637</v>
      </c>
      <c r="U222" t="s">
        <v>110</v>
      </c>
      <c r="V222" t="s">
        <v>1869</v>
      </c>
      <c r="W222">
        <v>299.94</v>
      </c>
      <c r="X222">
        <v>89.94</v>
      </c>
      <c r="Y222">
        <v>1</v>
      </c>
      <c r="Z222" t="s">
        <v>2118</v>
      </c>
      <c r="AA222" t="s">
        <v>2390</v>
      </c>
    </row>
    <row r="223" spans="1:33" x14ac:dyDescent="0.25">
      <c r="A223">
        <v>222</v>
      </c>
      <c r="B223">
        <v>448</v>
      </c>
      <c r="C223" s="1">
        <v>43870</v>
      </c>
      <c r="D223">
        <v>8</v>
      </c>
      <c r="E223" t="s">
        <v>43</v>
      </c>
      <c r="F223" t="s">
        <v>54</v>
      </c>
      <c r="G223" t="s">
        <v>55</v>
      </c>
      <c r="H223" t="s">
        <v>57</v>
      </c>
      <c r="I223" s="1">
        <v>43823</v>
      </c>
      <c r="J223">
        <v>2</v>
      </c>
      <c r="K223" t="s">
        <v>60</v>
      </c>
      <c r="L223" s="1">
        <v>43615</v>
      </c>
      <c r="M223" s="1">
        <v>43830</v>
      </c>
      <c r="N223">
        <v>2</v>
      </c>
      <c r="O223" t="s">
        <v>83</v>
      </c>
      <c r="P223" t="s">
        <v>245</v>
      </c>
      <c r="Q223">
        <v>2</v>
      </c>
      <c r="R223" t="s">
        <v>553</v>
      </c>
      <c r="S223" t="s">
        <v>1114</v>
      </c>
      <c r="T223" t="s">
        <v>1638</v>
      </c>
      <c r="U223" t="s">
        <v>179</v>
      </c>
      <c r="V223" t="s">
        <v>1869</v>
      </c>
      <c r="W223">
        <v>284.93</v>
      </c>
      <c r="X223">
        <v>104.93</v>
      </c>
      <c r="Y223">
        <v>2</v>
      </c>
      <c r="Z223" t="s">
        <v>2116</v>
      </c>
      <c r="AA223" t="s">
        <v>2387</v>
      </c>
      <c r="AB223">
        <v>2</v>
      </c>
      <c r="AC223" t="s">
        <v>2634</v>
      </c>
      <c r="AD223">
        <v>473</v>
      </c>
      <c r="AE223" t="s">
        <v>2636</v>
      </c>
      <c r="AF223" s="1">
        <v>43834</v>
      </c>
      <c r="AG223" s="1">
        <v>43875</v>
      </c>
    </row>
    <row r="224" spans="1:33" x14ac:dyDescent="0.25">
      <c r="A224">
        <v>223</v>
      </c>
      <c r="B224">
        <v>87</v>
      </c>
      <c r="C224" s="1">
        <v>43871</v>
      </c>
      <c r="D224">
        <v>7</v>
      </c>
      <c r="E224" t="s">
        <v>35</v>
      </c>
      <c r="F224" t="s">
        <v>46</v>
      </c>
      <c r="G224" t="s">
        <v>55</v>
      </c>
      <c r="H224" t="s">
        <v>57</v>
      </c>
      <c r="I224" s="1">
        <v>43834</v>
      </c>
      <c r="J224">
        <v>15</v>
      </c>
      <c r="K224" t="s">
        <v>62</v>
      </c>
      <c r="L224" s="1">
        <v>43615</v>
      </c>
      <c r="M224" s="1">
        <v>44413</v>
      </c>
      <c r="N224">
        <v>2</v>
      </c>
      <c r="O224" t="s">
        <v>130</v>
      </c>
      <c r="P224" t="s">
        <v>292</v>
      </c>
      <c r="Q224">
        <v>2</v>
      </c>
      <c r="R224" t="s">
        <v>554</v>
      </c>
      <c r="S224" t="s">
        <v>1115</v>
      </c>
      <c r="T224" t="s">
        <v>1639</v>
      </c>
      <c r="U224" t="s">
        <v>110</v>
      </c>
      <c r="V224" t="s">
        <v>2038</v>
      </c>
      <c r="W224">
        <v>221.94</v>
      </c>
      <c r="X224">
        <v>104.94</v>
      </c>
      <c r="Y224">
        <v>2</v>
      </c>
      <c r="Z224" t="s">
        <v>2143</v>
      </c>
      <c r="AA224" t="s">
        <v>2423</v>
      </c>
    </row>
    <row r="225" spans="1:33" x14ac:dyDescent="0.25">
      <c r="A225">
        <v>224</v>
      </c>
      <c r="B225">
        <v>358</v>
      </c>
      <c r="C225" s="1">
        <v>43871</v>
      </c>
      <c r="D225">
        <v>7</v>
      </c>
      <c r="E225" t="s">
        <v>35</v>
      </c>
      <c r="F225" t="s">
        <v>46</v>
      </c>
      <c r="G225" t="s">
        <v>56</v>
      </c>
      <c r="H225" t="s">
        <v>57</v>
      </c>
      <c r="I225" s="1">
        <v>43654</v>
      </c>
      <c r="J225">
        <v>3</v>
      </c>
      <c r="K225" t="s">
        <v>59</v>
      </c>
      <c r="L225" s="1">
        <v>43615</v>
      </c>
      <c r="M225" s="1">
        <v>43830</v>
      </c>
      <c r="N225">
        <v>2</v>
      </c>
      <c r="O225" t="s">
        <v>131</v>
      </c>
      <c r="P225" t="s">
        <v>293</v>
      </c>
      <c r="Q225">
        <v>3</v>
      </c>
      <c r="R225" t="s">
        <v>555</v>
      </c>
      <c r="S225" t="s">
        <v>1116</v>
      </c>
      <c r="T225" t="s">
        <v>1640</v>
      </c>
      <c r="U225" t="s">
        <v>2007</v>
      </c>
      <c r="V225" t="s">
        <v>2051</v>
      </c>
      <c r="W225">
        <v>190.61</v>
      </c>
      <c r="X225">
        <v>79.959999999999994</v>
      </c>
      <c r="Y225">
        <v>3</v>
      </c>
      <c r="Z225" t="s">
        <v>2144</v>
      </c>
      <c r="AA225" t="s">
        <v>2424</v>
      </c>
    </row>
    <row r="226" spans="1:33" x14ac:dyDescent="0.25">
      <c r="A226">
        <v>225</v>
      </c>
      <c r="B226">
        <v>60</v>
      </c>
      <c r="C226" s="1">
        <v>43873</v>
      </c>
      <c r="D226">
        <v>4</v>
      </c>
      <c r="E226" t="s">
        <v>40</v>
      </c>
      <c r="F226" t="s">
        <v>51</v>
      </c>
      <c r="G226" t="s">
        <v>55</v>
      </c>
      <c r="H226" t="s">
        <v>57</v>
      </c>
      <c r="I226" s="1">
        <v>43713</v>
      </c>
      <c r="J226">
        <v>3</v>
      </c>
      <c r="K226" t="s">
        <v>59</v>
      </c>
      <c r="L226" s="1">
        <v>43615</v>
      </c>
      <c r="M226" s="1">
        <v>43830</v>
      </c>
      <c r="N226">
        <v>1</v>
      </c>
      <c r="O226" t="s">
        <v>79</v>
      </c>
      <c r="P226" t="s">
        <v>241</v>
      </c>
      <c r="Q226">
        <v>1</v>
      </c>
      <c r="R226" t="s">
        <v>515</v>
      </c>
      <c r="S226" t="s">
        <v>1078</v>
      </c>
      <c r="T226" t="s">
        <v>1587</v>
      </c>
      <c r="U226" t="s">
        <v>80</v>
      </c>
      <c r="V226" t="s">
        <v>1548</v>
      </c>
      <c r="W226">
        <v>109.98</v>
      </c>
      <c r="X226">
        <v>29.98</v>
      </c>
      <c r="Y226">
        <v>1</v>
      </c>
      <c r="Z226" t="s">
        <v>86</v>
      </c>
      <c r="AA226" t="s">
        <v>2350</v>
      </c>
    </row>
    <row r="227" spans="1:33" x14ac:dyDescent="0.25">
      <c r="A227">
        <v>226</v>
      </c>
      <c r="B227">
        <v>172</v>
      </c>
      <c r="C227" s="1">
        <v>43873</v>
      </c>
      <c r="D227">
        <v>2</v>
      </c>
      <c r="E227" t="s">
        <v>38</v>
      </c>
      <c r="F227" t="s">
        <v>49</v>
      </c>
      <c r="G227" t="s">
        <v>56</v>
      </c>
      <c r="H227" t="s">
        <v>57</v>
      </c>
      <c r="I227" s="1">
        <v>43802</v>
      </c>
      <c r="J227">
        <v>2</v>
      </c>
      <c r="K227" t="s">
        <v>60</v>
      </c>
      <c r="L227" s="1">
        <v>43615</v>
      </c>
      <c r="M227" s="1">
        <v>43830</v>
      </c>
      <c r="N227">
        <v>3</v>
      </c>
      <c r="O227" t="s">
        <v>132</v>
      </c>
      <c r="P227" t="s">
        <v>294</v>
      </c>
      <c r="Q227">
        <v>3</v>
      </c>
      <c r="R227" t="s">
        <v>556</v>
      </c>
      <c r="S227" t="s">
        <v>1117</v>
      </c>
      <c r="T227" t="s">
        <v>1641</v>
      </c>
      <c r="U227" t="s">
        <v>1997</v>
      </c>
      <c r="V227" t="s">
        <v>2052</v>
      </c>
      <c r="W227">
        <v>491.05</v>
      </c>
      <c r="X227">
        <v>74.95</v>
      </c>
      <c r="Y227">
        <v>3</v>
      </c>
      <c r="Z227" t="s">
        <v>2145</v>
      </c>
      <c r="AA227" t="s">
        <v>2425</v>
      </c>
      <c r="AB227">
        <v>2</v>
      </c>
      <c r="AC227" t="s">
        <v>2633</v>
      </c>
      <c r="AD227">
        <v>303</v>
      </c>
      <c r="AE227" t="s">
        <v>2636</v>
      </c>
      <c r="AF227" s="1">
        <v>43834</v>
      </c>
      <c r="AG227" s="1">
        <v>43875</v>
      </c>
    </row>
    <row r="228" spans="1:33" x14ac:dyDescent="0.25">
      <c r="A228">
        <v>227</v>
      </c>
      <c r="B228">
        <v>219</v>
      </c>
      <c r="C228" s="1">
        <v>43873</v>
      </c>
      <c r="D228">
        <v>11</v>
      </c>
      <c r="E228" t="s">
        <v>37</v>
      </c>
      <c r="F228" t="s">
        <v>48</v>
      </c>
      <c r="G228" t="s">
        <v>56</v>
      </c>
      <c r="H228" t="s">
        <v>57</v>
      </c>
      <c r="I228" s="1">
        <v>43814</v>
      </c>
      <c r="J228">
        <v>3</v>
      </c>
      <c r="K228" t="s">
        <v>59</v>
      </c>
      <c r="L228" s="1">
        <v>43615</v>
      </c>
      <c r="M228" s="1">
        <v>43830</v>
      </c>
      <c r="N228">
        <v>1</v>
      </c>
      <c r="O228" t="s">
        <v>67</v>
      </c>
      <c r="P228" t="s">
        <v>229</v>
      </c>
      <c r="Q228">
        <v>1</v>
      </c>
      <c r="R228" t="s">
        <v>485</v>
      </c>
      <c r="S228" t="s">
        <v>1048</v>
      </c>
      <c r="T228" t="s">
        <v>1577</v>
      </c>
      <c r="U228" t="s">
        <v>69</v>
      </c>
      <c r="V228" t="s">
        <v>1548</v>
      </c>
      <c r="W228">
        <v>24.99</v>
      </c>
      <c r="X228">
        <v>14.99</v>
      </c>
      <c r="Y228">
        <v>1</v>
      </c>
      <c r="Z228" t="s">
        <v>90</v>
      </c>
      <c r="AA228" t="s">
        <v>2328</v>
      </c>
      <c r="AB228">
        <v>2</v>
      </c>
      <c r="AC228" t="s">
        <v>2634</v>
      </c>
      <c r="AD228">
        <v>328</v>
      </c>
      <c r="AE228" t="s">
        <v>2636</v>
      </c>
      <c r="AF228" s="1">
        <v>43834</v>
      </c>
      <c r="AG228" s="1">
        <v>43875</v>
      </c>
    </row>
    <row r="229" spans="1:33" x14ac:dyDescent="0.25">
      <c r="A229">
        <v>228</v>
      </c>
      <c r="B229">
        <v>420</v>
      </c>
      <c r="C229" s="1">
        <v>43873</v>
      </c>
      <c r="D229">
        <v>2</v>
      </c>
      <c r="E229" t="s">
        <v>38</v>
      </c>
      <c r="F229" t="s">
        <v>49</v>
      </c>
      <c r="G229" t="s">
        <v>55</v>
      </c>
      <c r="H229" t="s">
        <v>57</v>
      </c>
      <c r="I229" s="1">
        <v>43632</v>
      </c>
      <c r="J229">
        <v>3</v>
      </c>
      <c r="K229" t="s">
        <v>59</v>
      </c>
      <c r="L229" s="1">
        <v>43615</v>
      </c>
      <c r="M229" s="1">
        <v>43830</v>
      </c>
      <c r="N229">
        <v>1</v>
      </c>
      <c r="O229" t="s">
        <v>67</v>
      </c>
      <c r="P229" t="s">
        <v>229</v>
      </c>
      <c r="Q229">
        <v>1</v>
      </c>
      <c r="R229" t="s">
        <v>557</v>
      </c>
      <c r="S229" t="s">
        <v>1030</v>
      </c>
      <c r="T229" t="s">
        <v>1513</v>
      </c>
      <c r="U229" t="s">
        <v>80</v>
      </c>
      <c r="V229" t="s">
        <v>1548</v>
      </c>
      <c r="W229">
        <v>59.98</v>
      </c>
      <c r="X229">
        <v>29.98</v>
      </c>
      <c r="Y229">
        <v>1</v>
      </c>
      <c r="Z229" t="s">
        <v>652</v>
      </c>
      <c r="AA229" t="s">
        <v>2352</v>
      </c>
    </row>
    <row r="230" spans="1:33" x14ac:dyDescent="0.25">
      <c r="A230">
        <v>229</v>
      </c>
      <c r="B230">
        <v>386</v>
      </c>
      <c r="C230" s="1">
        <v>43874</v>
      </c>
      <c r="D230">
        <v>4</v>
      </c>
      <c r="E230" t="s">
        <v>40</v>
      </c>
      <c r="F230" t="s">
        <v>51</v>
      </c>
      <c r="G230" t="s">
        <v>55</v>
      </c>
      <c r="H230" t="s">
        <v>58</v>
      </c>
      <c r="I230" s="1">
        <v>43645</v>
      </c>
      <c r="J230">
        <v>1</v>
      </c>
      <c r="K230" t="s">
        <v>61</v>
      </c>
      <c r="L230" s="1">
        <v>43615</v>
      </c>
      <c r="M230" s="1">
        <v>43830</v>
      </c>
      <c r="N230">
        <v>1</v>
      </c>
      <c r="O230" t="s">
        <v>80</v>
      </c>
      <c r="P230" t="s">
        <v>242</v>
      </c>
      <c r="Q230">
        <v>1</v>
      </c>
      <c r="R230" t="s">
        <v>548</v>
      </c>
      <c r="S230" t="s">
        <v>1109</v>
      </c>
      <c r="T230" t="s">
        <v>1634</v>
      </c>
      <c r="U230" t="s">
        <v>67</v>
      </c>
      <c r="V230" t="s">
        <v>1548</v>
      </c>
      <c r="W230">
        <v>83.94</v>
      </c>
      <c r="X230">
        <v>44.97</v>
      </c>
      <c r="Y230">
        <v>1</v>
      </c>
      <c r="Z230" t="s">
        <v>67</v>
      </c>
      <c r="AA230" t="s">
        <v>2373</v>
      </c>
    </row>
    <row r="231" spans="1:33" x14ac:dyDescent="0.25">
      <c r="A231">
        <v>230</v>
      </c>
      <c r="B231">
        <v>203</v>
      </c>
      <c r="C231" s="1">
        <v>43875</v>
      </c>
      <c r="D231">
        <v>1</v>
      </c>
      <c r="E231" t="s">
        <v>39</v>
      </c>
      <c r="F231" t="s">
        <v>50</v>
      </c>
      <c r="G231" t="s">
        <v>55</v>
      </c>
      <c r="H231" t="s">
        <v>57</v>
      </c>
      <c r="I231" s="1">
        <v>43627</v>
      </c>
      <c r="J231">
        <v>1</v>
      </c>
      <c r="K231" t="s">
        <v>61</v>
      </c>
      <c r="L231" s="1">
        <v>43615</v>
      </c>
      <c r="M231" s="1">
        <v>43830</v>
      </c>
      <c r="N231">
        <v>1</v>
      </c>
      <c r="O231" t="s">
        <v>70</v>
      </c>
      <c r="P231" t="s">
        <v>232</v>
      </c>
      <c r="Q231">
        <v>1</v>
      </c>
      <c r="R231" t="s">
        <v>440</v>
      </c>
      <c r="S231" t="s">
        <v>1002</v>
      </c>
      <c r="T231" t="s">
        <v>1534</v>
      </c>
      <c r="U231" t="s">
        <v>69</v>
      </c>
      <c r="V231" t="s">
        <v>1548</v>
      </c>
      <c r="W231">
        <v>22.95</v>
      </c>
      <c r="X231">
        <v>14.99</v>
      </c>
      <c r="Y231">
        <v>1</v>
      </c>
      <c r="Z231" t="s">
        <v>432</v>
      </c>
      <c r="AA231" t="s">
        <v>2331</v>
      </c>
    </row>
    <row r="232" spans="1:33" x14ac:dyDescent="0.25">
      <c r="A232">
        <v>231</v>
      </c>
      <c r="B232">
        <v>143</v>
      </c>
      <c r="C232" s="1">
        <v>43876</v>
      </c>
      <c r="D232">
        <v>9</v>
      </c>
      <c r="E232" t="s">
        <v>41</v>
      </c>
      <c r="F232" t="s">
        <v>52</v>
      </c>
      <c r="G232" t="s">
        <v>56</v>
      </c>
      <c r="H232" t="s">
        <v>58</v>
      </c>
      <c r="I232" s="1">
        <v>43825</v>
      </c>
      <c r="J232">
        <v>3</v>
      </c>
      <c r="K232" t="s">
        <v>59</v>
      </c>
      <c r="L232" s="1">
        <v>43615</v>
      </c>
      <c r="M232" s="1">
        <v>43830</v>
      </c>
      <c r="N232">
        <v>1</v>
      </c>
      <c r="O232" t="s">
        <v>80</v>
      </c>
      <c r="P232" t="s">
        <v>242</v>
      </c>
      <c r="Q232">
        <v>1</v>
      </c>
      <c r="R232" t="s">
        <v>558</v>
      </c>
      <c r="S232" t="s">
        <v>1118</v>
      </c>
      <c r="T232" t="s">
        <v>1548</v>
      </c>
      <c r="U232" t="s">
        <v>69</v>
      </c>
      <c r="V232" t="s">
        <v>1548</v>
      </c>
      <c r="W232">
        <v>14.99</v>
      </c>
      <c r="X232">
        <v>14.99</v>
      </c>
      <c r="Y232">
        <v>1</v>
      </c>
      <c r="Z232" t="s">
        <v>79</v>
      </c>
      <c r="AA232" t="s">
        <v>2349</v>
      </c>
    </row>
    <row r="233" spans="1:33" x14ac:dyDescent="0.25">
      <c r="A233">
        <v>232</v>
      </c>
      <c r="B233">
        <v>282</v>
      </c>
      <c r="C233" s="1">
        <v>43876</v>
      </c>
      <c r="D233">
        <v>9</v>
      </c>
      <c r="E233" t="s">
        <v>41</v>
      </c>
      <c r="F233" t="s">
        <v>52</v>
      </c>
      <c r="G233" t="s">
        <v>55</v>
      </c>
      <c r="H233" t="s">
        <v>58</v>
      </c>
      <c r="I233" s="1">
        <v>43550</v>
      </c>
      <c r="J233">
        <v>2</v>
      </c>
      <c r="N233">
        <v>1</v>
      </c>
      <c r="O233" t="s">
        <v>79</v>
      </c>
      <c r="P233" t="s">
        <v>241</v>
      </c>
      <c r="Q233">
        <v>1</v>
      </c>
      <c r="R233" t="s">
        <v>423</v>
      </c>
      <c r="S233" t="s">
        <v>985</v>
      </c>
      <c r="T233" t="s">
        <v>1518</v>
      </c>
      <c r="U233" t="s">
        <v>80</v>
      </c>
      <c r="V233" t="s">
        <v>1548</v>
      </c>
      <c r="W233">
        <v>85.76</v>
      </c>
      <c r="X233">
        <v>29.98</v>
      </c>
      <c r="Y233">
        <v>1</v>
      </c>
      <c r="Z233" t="s">
        <v>455</v>
      </c>
      <c r="AA233" t="s">
        <v>2340</v>
      </c>
    </row>
    <row r="234" spans="1:33" x14ac:dyDescent="0.25">
      <c r="A234">
        <v>233</v>
      </c>
      <c r="B234">
        <v>437</v>
      </c>
      <c r="C234" s="1">
        <v>43876</v>
      </c>
      <c r="D234">
        <v>11</v>
      </c>
      <c r="E234" t="s">
        <v>37</v>
      </c>
      <c r="F234" t="s">
        <v>48</v>
      </c>
      <c r="G234" t="s">
        <v>56</v>
      </c>
      <c r="H234" t="s">
        <v>58</v>
      </c>
      <c r="I234" s="1">
        <v>43652</v>
      </c>
      <c r="J234">
        <v>1</v>
      </c>
      <c r="K234" t="s">
        <v>61</v>
      </c>
      <c r="L234" s="1">
        <v>43615</v>
      </c>
      <c r="M234" s="1">
        <v>43830</v>
      </c>
      <c r="N234">
        <v>1</v>
      </c>
      <c r="O234" t="s">
        <v>84</v>
      </c>
      <c r="P234" t="s">
        <v>246</v>
      </c>
      <c r="Q234">
        <v>1</v>
      </c>
      <c r="R234" t="s">
        <v>410</v>
      </c>
      <c r="S234" t="s">
        <v>972</v>
      </c>
      <c r="T234" t="s">
        <v>1505</v>
      </c>
      <c r="U234" t="s">
        <v>80</v>
      </c>
      <c r="V234" t="s">
        <v>1548</v>
      </c>
      <c r="W234">
        <v>579.9</v>
      </c>
      <c r="X234">
        <v>29.98</v>
      </c>
      <c r="Y234">
        <v>1</v>
      </c>
      <c r="Z234" t="s">
        <v>645</v>
      </c>
      <c r="AA234" t="s">
        <v>2347</v>
      </c>
    </row>
    <row r="235" spans="1:33" x14ac:dyDescent="0.25">
      <c r="A235">
        <v>234</v>
      </c>
      <c r="B235">
        <v>174</v>
      </c>
      <c r="C235" s="1">
        <v>43877</v>
      </c>
      <c r="D235">
        <v>11</v>
      </c>
      <c r="E235" t="s">
        <v>37</v>
      </c>
      <c r="F235" t="s">
        <v>48</v>
      </c>
      <c r="G235" t="s">
        <v>56</v>
      </c>
      <c r="H235" t="s">
        <v>57</v>
      </c>
      <c r="I235" s="1">
        <v>43732</v>
      </c>
      <c r="J235">
        <v>3</v>
      </c>
      <c r="K235" t="s">
        <v>59</v>
      </c>
      <c r="L235" s="1">
        <v>43615</v>
      </c>
      <c r="M235" s="1">
        <v>43830</v>
      </c>
      <c r="N235">
        <v>1</v>
      </c>
      <c r="O235" t="s">
        <v>90</v>
      </c>
      <c r="P235" t="s">
        <v>252</v>
      </c>
      <c r="Q235">
        <v>1</v>
      </c>
      <c r="R235" t="s">
        <v>501</v>
      </c>
      <c r="S235" t="s">
        <v>1064</v>
      </c>
      <c r="T235" t="s">
        <v>1592</v>
      </c>
      <c r="U235" t="s">
        <v>67</v>
      </c>
      <c r="V235" t="s">
        <v>1562</v>
      </c>
      <c r="W235">
        <v>26.88</v>
      </c>
      <c r="X235">
        <v>29.97</v>
      </c>
      <c r="Y235">
        <v>1</v>
      </c>
      <c r="Z235" t="s">
        <v>410</v>
      </c>
      <c r="AA235" t="s">
        <v>2359</v>
      </c>
    </row>
    <row r="236" spans="1:33" x14ac:dyDescent="0.25">
      <c r="A236">
        <v>235</v>
      </c>
      <c r="B236">
        <v>481</v>
      </c>
      <c r="C236" s="1">
        <v>43877</v>
      </c>
      <c r="D236">
        <v>8</v>
      </c>
      <c r="E236" t="s">
        <v>43</v>
      </c>
      <c r="F236" t="s">
        <v>54</v>
      </c>
      <c r="G236" t="s">
        <v>55</v>
      </c>
      <c r="H236" t="s">
        <v>58</v>
      </c>
      <c r="I236" s="1">
        <v>43839</v>
      </c>
      <c r="J236">
        <v>5</v>
      </c>
      <c r="K236" t="s">
        <v>60</v>
      </c>
      <c r="L236" s="1">
        <v>43831</v>
      </c>
      <c r="M236" s="1">
        <v>43921</v>
      </c>
      <c r="N236">
        <v>1</v>
      </c>
      <c r="O236" t="s">
        <v>133</v>
      </c>
      <c r="P236" t="s">
        <v>295</v>
      </c>
      <c r="Q236">
        <v>2</v>
      </c>
      <c r="R236" t="s">
        <v>559</v>
      </c>
      <c r="S236" t="s">
        <v>1119</v>
      </c>
      <c r="T236" t="s">
        <v>1642</v>
      </c>
      <c r="U236" t="s">
        <v>2008</v>
      </c>
      <c r="V236" t="s">
        <v>2053</v>
      </c>
      <c r="W236">
        <v>453.94</v>
      </c>
      <c r="X236">
        <v>119.94</v>
      </c>
      <c r="Y236">
        <v>1</v>
      </c>
      <c r="Z236" t="s">
        <v>2146</v>
      </c>
      <c r="AA236" t="s">
        <v>2426</v>
      </c>
    </row>
    <row r="237" spans="1:33" x14ac:dyDescent="0.25">
      <c r="A237">
        <v>236</v>
      </c>
      <c r="B237">
        <v>165</v>
      </c>
      <c r="C237" s="1">
        <v>43879</v>
      </c>
      <c r="D237">
        <v>4</v>
      </c>
      <c r="E237" t="s">
        <v>40</v>
      </c>
      <c r="F237" t="s">
        <v>51</v>
      </c>
      <c r="G237" t="s">
        <v>56</v>
      </c>
      <c r="H237" t="s">
        <v>58</v>
      </c>
      <c r="I237" s="1">
        <v>43699</v>
      </c>
      <c r="J237">
        <v>2</v>
      </c>
      <c r="K237" t="s">
        <v>60</v>
      </c>
      <c r="L237" s="1">
        <v>43615</v>
      </c>
      <c r="M237" s="1">
        <v>43830</v>
      </c>
      <c r="N237">
        <v>1</v>
      </c>
      <c r="O237" t="s">
        <v>78</v>
      </c>
      <c r="P237" t="s">
        <v>240</v>
      </c>
      <c r="Q237">
        <v>1</v>
      </c>
      <c r="R237" t="s">
        <v>67</v>
      </c>
      <c r="S237" t="s">
        <v>1120</v>
      </c>
      <c r="T237" t="s">
        <v>1643</v>
      </c>
      <c r="U237" t="s">
        <v>69</v>
      </c>
      <c r="V237" t="s">
        <v>1548</v>
      </c>
      <c r="W237">
        <v>3.99</v>
      </c>
      <c r="X237">
        <v>14.99</v>
      </c>
      <c r="Y237">
        <v>1</v>
      </c>
      <c r="Z237" t="s">
        <v>469</v>
      </c>
      <c r="AA237" t="s">
        <v>2339</v>
      </c>
    </row>
    <row r="238" spans="1:33" x14ac:dyDescent="0.25">
      <c r="A238">
        <v>237</v>
      </c>
      <c r="B238">
        <v>256</v>
      </c>
      <c r="C238" s="1">
        <v>43879</v>
      </c>
      <c r="D238">
        <v>7</v>
      </c>
      <c r="E238" t="s">
        <v>35</v>
      </c>
      <c r="F238" t="s">
        <v>46</v>
      </c>
      <c r="G238" t="s">
        <v>56</v>
      </c>
      <c r="H238" t="s">
        <v>58</v>
      </c>
      <c r="I238" s="1">
        <v>43629</v>
      </c>
      <c r="J238">
        <v>2</v>
      </c>
      <c r="K238" t="s">
        <v>60</v>
      </c>
      <c r="L238" s="1">
        <v>43615</v>
      </c>
      <c r="M238" s="1">
        <v>43830</v>
      </c>
      <c r="N238">
        <v>2</v>
      </c>
      <c r="O238" t="s">
        <v>75</v>
      </c>
      <c r="P238" t="s">
        <v>237</v>
      </c>
      <c r="Q238">
        <v>2</v>
      </c>
      <c r="R238" t="s">
        <v>560</v>
      </c>
      <c r="S238" t="s">
        <v>1121</v>
      </c>
      <c r="T238" t="s">
        <v>1644</v>
      </c>
      <c r="U238" t="s">
        <v>109</v>
      </c>
      <c r="V238" t="s">
        <v>1869</v>
      </c>
      <c r="W238">
        <v>398.95</v>
      </c>
      <c r="X238">
        <v>59.96</v>
      </c>
      <c r="Y238">
        <v>2</v>
      </c>
      <c r="Z238" t="s">
        <v>2147</v>
      </c>
      <c r="AA238" t="s">
        <v>2427</v>
      </c>
    </row>
    <row r="239" spans="1:33" x14ac:dyDescent="0.25">
      <c r="A239">
        <v>238</v>
      </c>
      <c r="B239">
        <v>215</v>
      </c>
      <c r="C239" s="1">
        <v>43882</v>
      </c>
      <c r="D239">
        <v>3</v>
      </c>
      <c r="E239" t="s">
        <v>34</v>
      </c>
      <c r="F239" t="s">
        <v>45</v>
      </c>
      <c r="G239" t="s">
        <v>56</v>
      </c>
      <c r="H239" t="s">
        <v>57</v>
      </c>
      <c r="I239" s="1">
        <v>43639</v>
      </c>
      <c r="J239">
        <v>1</v>
      </c>
      <c r="K239" t="s">
        <v>61</v>
      </c>
      <c r="L239" s="1">
        <v>43615</v>
      </c>
      <c r="M239" s="1">
        <v>43830</v>
      </c>
      <c r="N239">
        <v>3</v>
      </c>
      <c r="O239" t="s">
        <v>134</v>
      </c>
      <c r="P239" t="s">
        <v>296</v>
      </c>
      <c r="Q239">
        <v>3</v>
      </c>
      <c r="R239" t="s">
        <v>561</v>
      </c>
      <c r="S239" t="s">
        <v>1122</v>
      </c>
      <c r="T239" t="s">
        <v>1645</v>
      </c>
      <c r="U239" t="s">
        <v>2009</v>
      </c>
      <c r="V239" t="s">
        <v>2034</v>
      </c>
      <c r="W239">
        <v>308.95999999999998</v>
      </c>
      <c r="X239">
        <v>69.959999999999994</v>
      </c>
      <c r="Y239">
        <v>3</v>
      </c>
      <c r="Z239" t="s">
        <v>2148</v>
      </c>
      <c r="AA239" t="s">
        <v>2428</v>
      </c>
    </row>
    <row r="240" spans="1:33" x14ac:dyDescent="0.25">
      <c r="A240">
        <v>239</v>
      </c>
      <c r="B240">
        <v>398</v>
      </c>
      <c r="C240" s="1">
        <v>43882</v>
      </c>
      <c r="D240">
        <v>8</v>
      </c>
      <c r="E240" t="s">
        <v>43</v>
      </c>
      <c r="F240" t="s">
        <v>54</v>
      </c>
      <c r="G240" t="s">
        <v>56</v>
      </c>
      <c r="H240" t="s">
        <v>57</v>
      </c>
      <c r="I240" s="1">
        <v>43579</v>
      </c>
      <c r="J240">
        <v>3</v>
      </c>
      <c r="N240">
        <v>1</v>
      </c>
      <c r="O240" t="s">
        <v>79</v>
      </c>
      <c r="P240" t="s">
        <v>241</v>
      </c>
      <c r="Q240">
        <v>1</v>
      </c>
      <c r="R240" t="s">
        <v>406</v>
      </c>
      <c r="S240" t="s">
        <v>968</v>
      </c>
      <c r="T240" t="s">
        <v>1501</v>
      </c>
      <c r="U240" t="s">
        <v>69</v>
      </c>
      <c r="V240" t="s">
        <v>1548</v>
      </c>
      <c r="W240">
        <v>86.95</v>
      </c>
      <c r="X240">
        <v>14.99</v>
      </c>
      <c r="Y240">
        <v>1</v>
      </c>
      <c r="Z240" t="s">
        <v>65</v>
      </c>
      <c r="AA240" t="s">
        <v>2343</v>
      </c>
    </row>
    <row r="241" spans="1:27" x14ac:dyDescent="0.25">
      <c r="A241">
        <v>240</v>
      </c>
      <c r="B241">
        <v>17</v>
      </c>
      <c r="C241" s="1">
        <v>43885</v>
      </c>
      <c r="D241">
        <v>11</v>
      </c>
      <c r="E241" t="s">
        <v>37</v>
      </c>
      <c r="F241" t="s">
        <v>48</v>
      </c>
      <c r="G241" t="s">
        <v>55</v>
      </c>
      <c r="H241" t="s">
        <v>58</v>
      </c>
      <c r="I241" s="1">
        <v>43739</v>
      </c>
      <c r="J241">
        <v>3</v>
      </c>
      <c r="K241" t="s">
        <v>59</v>
      </c>
      <c r="L241" s="1">
        <v>43615</v>
      </c>
      <c r="M241" s="1">
        <v>43830</v>
      </c>
      <c r="N241">
        <v>1</v>
      </c>
      <c r="O241" t="s">
        <v>79</v>
      </c>
      <c r="P241" t="s">
        <v>241</v>
      </c>
      <c r="Q241">
        <v>1</v>
      </c>
      <c r="R241" t="s">
        <v>562</v>
      </c>
      <c r="S241" t="s">
        <v>1078</v>
      </c>
      <c r="T241" t="s">
        <v>1587</v>
      </c>
      <c r="U241" t="s">
        <v>80</v>
      </c>
      <c r="V241" t="s">
        <v>1548</v>
      </c>
      <c r="W241">
        <v>109.98</v>
      </c>
      <c r="X241">
        <v>29.98</v>
      </c>
      <c r="Y241">
        <v>1</v>
      </c>
      <c r="Z241" t="s">
        <v>86</v>
      </c>
      <c r="AA241" t="s">
        <v>2350</v>
      </c>
    </row>
    <row r="242" spans="1:27" x14ac:dyDescent="0.25">
      <c r="A242">
        <v>241</v>
      </c>
      <c r="B242">
        <v>115</v>
      </c>
      <c r="C242" s="1">
        <v>43885</v>
      </c>
      <c r="D242">
        <v>2</v>
      </c>
      <c r="E242" t="s">
        <v>38</v>
      </c>
      <c r="F242" t="s">
        <v>49</v>
      </c>
      <c r="G242" t="s">
        <v>55</v>
      </c>
      <c r="H242" t="s">
        <v>57</v>
      </c>
      <c r="I242" s="1">
        <v>43732</v>
      </c>
      <c r="J242">
        <v>2</v>
      </c>
      <c r="K242" t="s">
        <v>60</v>
      </c>
      <c r="L242" s="1">
        <v>43615</v>
      </c>
      <c r="M242" s="1">
        <v>43830</v>
      </c>
      <c r="N242">
        <v>1</v>
      </c>
      <c r="O242" t="s">
        <v>91</v>
      </c>
      <c r="P242" t="s">
        <v>253</v>
      </c>
      <c r="Q242">
        <v>1</v>
      </c>
      <c r="R242" t="s">
        <v>563</v>
      </c>
      <c r="S242" t="s">
        <v>1123</v>
      </c>
      <c r="T242" t="s">
        <v>1646</v>
      </c>
      <c r="U242" t="s">
        <v>71</v>
      </c>
      <c r="V242" t="s">
        <v>1585</v>
      </c>
      <c r="W242">
        <v>43.9</v>
      </c>
      <c r="X242">
        <v>39.979999999999997</v>
      </c>
      <c r="Y242">
        <v>1</v>
      </c>
      <c r="Z242" t="s">
        <v>2094</v>
      </c>
      <c r="AA242" t="s">
        <v>2361</v>
      </c>
    </row>
    <row r="243" spans="1:27" x14ac:dyDescent="0.25">
      <c r="A243">
        <v>242</v>
      </c>
      <c r="B243">
        <v>3</v>
      </c>
      <c r="C243" s="1">
        <v>43886</v>
      </c>
      <c r="D243">
        <v>5</v>
      </c>
      <c r="E243" t="s">
        <v>36</v>
      </c>
      <c r="F243" t="s">
        <v>47</v>
      </c>
      <c r="G243" t="s">
        <v>55</v>
      </c>
      <c r="H243" t="s">
        <v>58</v>
      </c>
      <c r="I243" s="1">
        <v>43717</v>
      </c>
      <c r="J243">
        <v>3</v>
      </c>
      <c r="K243" t="s">
        <v>59</v>
      </c>
      <c r="L243" s="1">
        <v>43615</v>
      </c>
      <c r="M243" s="1">
        <v>43830</v>
      </c>
      <c r="N243">
        <v>1</v>
      </c>
      <c r="O243" t="s">
        <v>84</v>
      </c>
      <c r="P243" t="s">
        <v>246</v>
      </c>
      <c r="Q243">
        <v>1</v>
      </c>
      <c r="R243" t="s">
        <v>564</v>
      </c>
      <c r="S243" t="s">
        <v>1124</v>
      </c>
      <c r="T243" t="s">
        <v>1647</v>
      </c>
      <c r="U243" t="s">
        <v>67</v>
      </c>
      <c r="V243" t="s">
        <v>1548</v>
      </c>
      <c r="W243">
        <v>839.97</v>
      </c>
      <c r="X243">
        <v>44.97</v>
      </c>
      <c r="Y243">
        <v>1</v>
      </c>
      <c r="Z243" t="s">
        <v>645</v>
      </c>
      <c r="AA243" t="s">
        <v>2347</v>
      </c>
    </row>
    <row r="244" spans="1:27" x14ac:dyDescent="0.25">
      <c r="A244">
        <v>243</v>
      </c>
      <c r="B244">
        <v>314</v>
      </c>
      <c r="C244" s="1">
        <v>43886</v>
      </c>
      <c r="D244">
        <v>10</v>
      </c>
      <c r="E244" t="s">
        <v>42</v>
      </c>
      <c r="F244" t="s">
        <v>53</v>
      </c>
      <c r="G244" t="s">
        <v>55</v>
      </c>
      <c r="H244" t="s">
        <v>58</v>
      </c>
      <c r="I244" s="1">
        <v>43721</v>
      </c>
      <c r="J244">
        <v>2</v>
      </c>
      <c r="K244" t="s">
        <v>60</v>
      </c>
      <c r="L244" s="1">
        <v>43615</v>
      </c>
      <c r="M244" s="1">
        <v>43830</v>
      </c>
      <c r="N244">
        <v>1</v>
      </c>
      <c r="O244" t="s">
        <v>69</v>
      </c>
      <c r="P244" t="s">
        <v>231</v>
      </c>
      <c r="Q244">
        <v>1</v>
      </c>
      <c r="R244" t="s">
        <v>565</v>
      </c>
      <c r="S244" t="s">
        <v>1125</v>
      </c>
      <c r="T244" t="s">
        <v>1648</v>
      </c>
      <c r="U244" t="s">
        <v>67</v>
      </c>
      <c r="V244" t="s">
        <v>1577</v>
      </c>
      <c r="W244">
        <v>1515</v>
      </c>
      <c r="X244">
        <v>74.97</v>
      </c>
      <c r="Y244">
        <v>1</v>
      </c>
      <c r="Z244" t="s">
        <v>78</v>
      </c>
      <c r="AA244" t="s">
        <v>2330</v>
      </c>
    </row>
    <row r="245" spans="1:27" x14ac:dyDescent="0.25">
      <c r="A245">
        <v>244</v>
      </c>
      <c r="B245">
        <v>388</v>
      </c>
      <c r="C245" s="1">
        <v>43886</v>
      </c>
      <c r="D245">
        <v>8</v>
      </c>
      <c r="E245" t="s">
        <v>43</v>
      </c>
      <c r="F245" t="s">
        <v>54</v>
      </c>
      <c r="G245" t="s">
        <v>56</v>
      </c>
      <c r="H245" t="s">
        <v>57</v>
      </c>
      <c r="I245" s="1">
        <v>43630</v>
      </c>
      <c r="J245">
        <v>1</v>
      </c>
      <c r="K245" t="s">
        <v>61</v>
      </c>
      <c r="L245" s="1">
        <v>43615</v>
      </c>
      <c r="M245" s="1">
        <v>43830</v>
      </c>
      <c r="N245">
        <v>1</v>
      </c>
      <c r="O245" t="s">
        <v>79</v>
      </c>
      <c r="P245" t="s">
        <v>241</v>
      </c>
      <c r="Q245">
        <v>1</v>
      </c>
      <c r="R245" t="s">
        <v>566</v>
      </c>
      <c r="S245" t="s">
        <v>1067</v>
      </c>
      <c r="T245" t="s">
        <v>1649</v>
      </c>
      <c r="U245" t="s">
        <v>69</v>
      </c>
      <c r="V245" t="s">
        <v>1548</v>
      </c>
      <c r="W245">
        <v>35.99</v>
      </c>
      <c r="X245">
        <v>14.99</v>
      </c>
      <c r="Y245">
        <v>1</v>
      </c>
      <c r="Z245" t="s">
        <v>65</v>
      </c>
      <c r="AA245" t="s">
        <v>2343</v>
      </c>
    </row>
    <row r="246" spans="1:27" x14ac:dyDescent="0.25">
      <c r="A246">
        <v>245</v>
      </c>
      <c r="B246">
        <v>159</v>
      </c>
      <c r="C246" s="1">
        <v>43887</v>
      </c>
      <c r="D246">
        <v>8</v>
      </c>
      <c r="E246" t="s">
        <v>43</v>
      </c>
      <c r="F246" t="s">
        <v>54</v>
      </c>
      <c r="G246" t="s">
        <v>55</v>
      </c>
      <c r="H246" t="s">
        <v>57</v>
      </c>
      <c r="I246" s="1">
        <v>43621</v>
      </c>
      <c r="J246">
        <v>2</v>
      </c>
      <c r="K246" t="s">
        <v>60</v>
      </c>
      <c r="L246" s="1">
        <v>43615</v>
      </c>
      <c r="M246" s="1">
        <v>43830</v>
      </c>
      <c r="N246">
        <v>2</v>
      </c>
      <c r="O246" t="s">
        <v>103</v>
      </c>
      <c r="P246" t="s">
        <v>265</v>
      </c>
      <c r="Q246">
        <v>2</v>
      </c>
      <c r="R246" t="s">
        <v>567</v>
      </c>
      <c r="S246" t="s">
        <v>1126</v>
      </c>
      <c r="T246" t="s">
        <v>1650</v>
      </c>
      <c r="U246" t="s">
        <v>71</v>
      </c>
      <c r="V246" t="s">
        <v>2037</v>
      </c>
      <c r="W246">
        <v>42.98</v>
      </c>
      <c r="X246">
        <v>39.979999999999997</v>
      </c>
      <c r="Y246">
        <v>2</v>
      </c>
      <c r="Z246" t="s">
        <v>2109</v>
      </c>
      <c r="AA246" t="s">
        <v>2380</v>
      </c>
    </row>
    <row r="247" spans="1:27" x14ac:dyDescent="0.25">
      <c r="A247">
        <v>246</v>
      </c>
      <c r="B247">
        <v>244</v>
      </c>
      <c r="C247" s="1">
        <v>43887</v>
      </c>
      <c r="D247">
        <v>2</v>
      </c>
      <c r="E247" t="s">
        <v>38</v>
      </c>
      <c r="F247" t="s">
        <v>49</v>
      </c>
      <c r="G247" t="s">
        <v>55</v>
      </c>
      <c r="H247" t="s">
        <v>57</v>
      </c>
      <c r="I247" s="1">
        <v>43625</v>
      </c>
      <c r="J247">
        <v>2</v>
      </c>
      <c r="K247" t="s">
        <v>60</v>
      </c>
      <c r="L247" s="1">
        <v>43615</v>
      </c>
      <c r="M247" s="1">
        <v>43830</v>
      </c>
      <c r="N247">
        <v>1</v>
      </c>
      <c r="O247" t="s">
        <v>67</v>
      </c>
      <c r="P247" t="s">
        <v>229</v>
      </c>
      <c r="Q247">
        <v>1</v>
      </c>
      <c r="R247" t="s">
        <v>527</v>
      </c>
      <c r="S247" t="s">
        <v>953</v>
      </c>
      <c r="T247" t="s">
        <v>1617</v>
      </c>
      <c r="U247" t="s">
        <v>67</v>
      </c>
      <c r="V247" t="s">
        <v>1548</v>
      </c>
      <c r="W247">
        <v>92.97</v>
      </c>
      <c r="X247">
        <v>44.97</v>
      </c>
      <c r="Y247">
        <v>1</v>
      </c>
      <c r="Z247" t="s">
        <v>84</v>
      </c>
      <c r="AA247" t="s">
        <v>2366</v>
      </c>
    </row>
    <row r="248" spans="1:27" x14ac:dyDescent="0.25">
      <c r="A248">
        <v>247</v>
      </c>
      <c r="B248">
        <v>386</v>
      </c>
      <c r="C248" s="1">
        <v>43887</v>
      </c>
      <c r="D248">
        <v>4</v>
      </c>
      <c r="E248" t="s">
        <v>40</v>
      </c>
      <c r="F248" t="s">
        <v>51</v>
      </c>
      <c r="G248" t="s">
        <v>55</v>
      </c>
      <c r="H248" t="s">
        <v>58</v>
      </c>
      <c r="I248" s="1">
        <v>43645</v>
      </c>
      <c r="J248">
        <v>1</v>
      </c>
      <c r="K248" t="s">
        <v>61</v>
      </c>
      <c r="L248" s="1">
        <v>43615</v>
      </c>
      <c r="M248" s="1">
        <v>43830</v>
      </c>
      <c r="N248">
        <v>2</v>
      </c>
      <c r="O248" t="s">
        <v>135</v>
      </c>
      <c r="P248" t="s">
        <v>297</v>
      </c>
      <c r="Q248">
        <v>2</v>
      </c>
      <c r="R248" t="s">
        <v>568</v>
      </c>
      <c r="S248" t="s">
        <v>1127</v>
      </c>
      <c r="T248" t="s">
        <v>1651</v>
      </c>
      <c r="U248" t="s">
        <v>88</v>
      </c>
      <c r="V248" t="s">
        <v>2035</v>
      </c>
      <c r="W248">
        <v>230.88</v>
      </c>
      <c r="X248">
        <v>59.96</v>
      </c>
      <c r="Y248">
        <v>2</v>
      </c>
      <c r="Z248" t="s">
        <v>2149</v>
      </c>
      <c r="AA248" t="s">
        <v>2429</v>
      </c>
    </row>
    <row r="249" spans="1:27" x14ac:dyDescent="0.25">
      <c r="A249">
        <v>248</v>
      </c>
      <c r="B249">
        <v>19</v>
      </c>
      <c r="C249" s="1">
        <v>43888</v>
      </c>
      <c r="D249">
        <v>4</v>
      </c>
      <c r="E249" t="s">
        <v>40</v>
      </c>
      <c r="F249" t="s">
        <v>51</v>
      </c>
      <c r="G249" t="s">
        <v>55</v>
      </c>
      <c r="H249" t="s">
        <v>58</v>
      </c>
      <c r="I249" s="1">
        <v>43739</v>
      </c>
      <c r="J249">
        <v>3</v>
      </c>
      <c r="K249" t="s">
        <v>59</v>
      </c>
      <c r="L249" s="1">
        <v>43615</v>
      </c>
      <c r="M249" s="1">
        <v>43830</v>
      </c>
      <c r="N249">
        <v>1</v>
      </c>
      <c r="O249" t="s">
        <v>80</v>
      </c>
      <c r="P249" t="s">
        <v>242</v>
      </c>
      <c r="Q249">
        <v>1</v>
      </c>
      <c r="R249" t="s">
        <v>569</v>
      </c>
      <c r="S249" t="s">
        <v>1128</v>
      </c>
      <c r="T249" t="s">
        <v>1652</v>
      </c>
      <c r="U249" t="s">
        <v>69</v>
      </c>
      <c r="V249" t="s">
        <v>1548</v>
      </c>
      <c r="W249">
        <v>13.99</v>
      </c>
      <c r="X249">
        <v>14.99</v>
      </c>
      <c r="Y249">
        <v>1</v>
      </c>
      <c r="Z249" t="s">
        <v>79</v>
      </c>
      <c r="AA249" t="s">
        <v>2349</v>
      </c>
    </row>
    <row r="250" spans="1:27" x14ac:dyDescent="0.25">
      <c r="A250">
        <v>249</v>
      </c>
      <c r="B250">
        <v>299</v>
      </c>
      <c r="C250" s="1">
        <v>43888</v>
      </c>
      <c r="D250">
        <v>3</v>
      </c>
      <c r="E250" t="s">
        <v>34</v>
      </c>
      <c r="F250" t="s">
        <v>45</v>
      </c>
      <c r="G250" t="s">
        <v>56</v>
      </c>
      <c r="H250" t="s">
        <v>58</v>
      </c>
      <c r="I250" s="1">
        <v>43567</v>
      </c>
      <c r="J250">
        <v>2</v>
      </c>
      <c r="N250">
        <v>1</v>
      </c>
      <c r="O250" t="s">
        <v>79</v>
      </c>
      <c r="P250" t="s">
        <v>241</v>
      </c>
      <c r="Q250">
        <v>1</v>
      </c>
      <c r="R250" t="s">
        <v>500</v>
      </c>
      <c r="S250" t="s">
        <v>1063</v>
      </c>
      <c r="T250" t="s">
        <v>1591</v>
      </c>
      <c r="U250" t="s">
        <v>67</v>
      </c>
      <c r="V250" t="s">
        <v>1548</v>
      </c>
      <c r="W250">
        <v>251.85</v>
      </c>
      <c r="X250">
        <v>44.97</v>
      </c>
      <c r="Y250">
        <v>1</v>
      </c>
      <c r="Z250" t="s">
        <v>455</v>
      </c>
      <c r="AA250" t="s">
        <v>2340</v>
      </c>
    </row>
    <row r="251" spans="1:27" x14ac:dyDescent="0.25">
      <c r="A251">
        <v>250</v>
      </c>
      <c r="B251">
        <v>346</v>
      </c>
      <c r="C251" s="1">
        <v>43888</v>
      </c>
      <c r="D251">
        <v>2</v>
      </c>
      <c r="E251" t="s">
        <v>38</v>
      </c>
      <c r="F251" t="s">
        <v>49</v>
      </c>
      <c r="G251" t="s">
        <v>55</v>
      </c>
      <c r="H251" t="s">
        <v>58</v>
      </c>
      <c r="I251" s="1">
        <v>43682</v>
      </c>
      <c r="J251">
        <v>2</v>
      </c>
      <c r="K251" t="s">
        <v>60</v>
      </c>
      <c r="L251" s="1">
        <v>43615</v>
      </c>
      <c r="M251" s="1">
        <v>43830</v>
      </c>
      <c r="N251">
        <v>1</v>
      </c>
      <c r="O251" t="s">
        <v>79</v>
      </c>
      <c r="P251" t="s">
        <v>241</v>
      </c>
      <c r="Q251">
        <v>1</v>
      </c>
      <c r="R251" t="s">
        <v>570</v>
      </c>
      <c r="S251" t="s">
        <v>1087</v>
      </c>
      <c r="T251" t="s">
        <v>1653</v>
      </c>
      <c r="U251" t="s">
        <v>80</v>
      </c>
      <c r="V251" t="s">
        <v>1548</v>
      </c>
      <c r="W251">
        <v>27.78</v>
      </c>
      <c r="X251">
        <v>29.98</v>
      </c>
      <c r="Y251">
        <v>1</v>
      </c>
      <c r="Z251" t="s">
        <v>65</v>
      </c>
      <c r="AA251" t="s">
        <v>2343</v>
      </c>
    </row>
    <row r="252" spans="1:27" x14ac:dyDescent="0.25">
      <c r="A252">
        <v>251</v>
      </c>
      <c r="B252">
        <v>373</v>
      </c>
      <c r="C252" s="1">
        <v>43888</v>
      </c>
      <c r="D252">
        <v>2</v>
      </c>
      <c r="E252" t="s">
        <v>38</v>
      </c>
      <c r="F252" t="s">
        <v>49</v>
      </c>
      <c r="G252" t="s">
        <v>55</v>
      </c>
      <c r="H252" t="s">
        <v>58</v>
      </c>
      <c r="I252" s="1">
        <v>43668</v>
      </c>
      <c r="J252">
        <v>3</v>
      </c>
      <c r="K252" t="s">
        <v>59</v>
      </c>
      <c r="L252" s="1">
        <v>43615</v>
      </c>
      <c r="M252" s="1">
        <v>43830</v>
      </c>
      <c r="N252">
        <v>1</v>
      </c>
      <c r="O252" t="s">
        <v>80</v>
      </c>
      <c r="P252" t="s">
        <v>242</v>
      </c>
      <c r="Q252">
        <v>1</v>
      </c>
      <c r="R252" t="s">
        <v>404</v>
      </c>
      <c r="S252" t="s">
        <v>966</v>
      </c>
      <c r="T252" t="s">
        <v>1499</v>
      </c>
      <c r="U252" t="s">
        <v>69</v>
      </c>
      <c r="V252" t="s">
        <v>1548</v>
      </c>
      <c r="W252">
        <v>21.19</v>
      </c>
      <c r="X252">
        <v>14.99</v>
      </c>
      <c r="Y252">
        <v>1</v>
      </c>
      <c r="Z252" t="s">
        <v>70</v>
      </c>
      <c r="AA252" t="s">
        <v>2341</v>
      </c>
    </row>
    <row r="253" spans="1:27" x14ac:dyDescent="0.25">
      <c r="A253">
        <v>252</v>
      </c>
      <c r="B253">
        <v>2</v>
      </c>
      <c r="C253" s="1">
        <v>43893</v>
      </c>
      <c r="D253">
        <v>10</v>
      </c>
      <c r="E253" t="s">
        <v>42</v>
      </c>
      <c r="F253" t="s">
        <v>53</v>
      </c>
      <c r="G253" t="s">
        <v>55</v>
      </c>
      <c r="H253" t="s">
        <v>57</v>
      </c>
      <c r="I253" s="1">
        <v>43739</v>
      </c>
      <c r="J253">
        <v>2</v>
      </c>
      <c r="K253" t="s">
        <v>60</v>
      </c>
      <c r="L253" s="1">
        <v>43615</v>
      </c>
      <c r="M253" s="1">
        <v>43830</v>
      </c>
      <c r="N253">
        <v>1</v>
      </c>
      <c r="O253" t="s">
        <v>79</v>
      </c>
      <c r="P253" t="s">
        <v>241</v>
      </c>
      <c r="Q253">
        <v>1</v>
      </c>
      <c r="R253" t="s">
        <v>571</v>
      </c>
      <c r="S253" t="s">
        <v>1129</v>
      </c>
      <c r="T253" t="s">
        <v>1654</v>
      </c>
      <c r="U253" t="s">
        <v>80</v>
      </c>
      <c r="V253" t="s">
        <v>1548</v>
      </c>
      <c r="W253">
        <v>58.98</v>
      </c>
      <c r="X253">
        <v>29.98</v>
      </c>
      <c r="Y253">
        <v>1</v>
      </c>
      <c r="Z253" t="s">
        <v>455</v>
      </c>
      <c r="AA253" t="s">
        <v>2340</v>
      </c>
    </row>
    <row r="254" spans="1:27" x14ac:dyDescent="0.25">
      <c r="A254">
        <v>253</v>
      </c>
      <c r="B254">
        <v>83</v>
      </c>
      <c r="C254" s="1">
        <v>43893</v>
      </c>
      <c r="D254">
        <v>1</v>
      </c>
      <c r="E254" t="s">
        <v>39</v>
      </c>
      <c r="F254" t="s">
        <v>50</v>
      </c>
      <c r="G254" t="s">
        <v>56</v>
      </c>
      <c r="H254" t="s">
        <v>58</v>
      </c>
      <c r="I254" s="1">
        <v>43883</v>
      </c>
      <c r="J254">
        <v>6</v>
      </c>
      <c r="K254" t="s">
        <v>59</v>
      </c>
      <c r="L254" s="1">
        <v>43862</v>
      </c>
      <c r="M254" s="1">
        <v>43889</v>
      </c>
      <c r="N254">
        <v>2</v>
      </c>
      <c r="O254" t="s">
        <v>96</v>
      </c>
      <c r="P254" t="s">
        <v>258</v>
      </c>
      <c r="Q254">
        <v>2</v>
      </c>
      <c r="R254" t="s">
        <v>572</v>
      </c>
      <c r="S254" t="s">
        <v>1130</v>
      </c>
      <c r="T254" t="s">
        <v>1655</v>
      </c>
      <c r="U254" t="s">
        <v>103</v>
      </c>
      <c r="V254" t="s">
        <v>1723</v>
      </c>
      <c r="W254">
        <v>409.99</v>
      </c>
      <c r="X254">
        <v>39.96</v>
      </c>
      <c r="Y254">
        <v>2</v>
      </c>
      <c r="Z254" t="s">
        <v>2101</v>
      </c>
      <c r="AA254" t="s">
        <v>2371</v>
      </c>
    </row>
    <row r="255" spans="1:27" x14ac:dyDescent="0.25">
      <c r="A255">
        <v>254</v>
      </c>
      <c r="B255">
        <v>345</v>
      </c>
      <c r="C255" s="1">
        <v>43893</v>
      </c>
      <c r="D255">
        <v>1</v>
      </c>
      <c r="E255" t="s">
        <v>39</v>
      </c>
      <c r="F255" t="s">
        <v>50</v>
      </c>
      <c r="G255" t="s">
        <v>55</v>
      </c>
      <c r="H255" t="s">
        <v>57</v>
      </c>
      <c r="I255" s="1">
        <v>43668</v>
      </c>
      <c r="J255">
        <v>1</v>
      </c>
      <c r="K255" t="s">
        <v>61</v>
      </c>
      <c r="L255" s="1">
        <v>43615</v>
      </c>
      <c r="M255" s="1">
        <v>43830</v>
      </c>
      <c r="N255">
        <v>1</v>
      </c>
      <c r="O255" t="s">
        <v>86</v>
      </c>
      <c r="P255" t="s">
        <v>248</v>
      </c>
      <c r="Q255">
        <v>1</v>
      </c>
      <c r="R255" t="s">
        <v>454</v>
      </c>
      <c r="S255" t="s">
        <v>1017</v>
      </c>
      <c r="T255" t="s">
        <v>1547</v>
      </c>
      <c r="U255" t="s">
        <v>69</v>
      </c>
      <c r="V255" t="s">
        <v>1548</v>
      </c>
      <c r="W255">
        <v>159.99</v>
      </c>
      <c r="X255">
        <v>14.99</v>
      </c>
      <c r="Y255">
        <v>1</v>
      </c>
      <c r="Z255" t="s">
        <v>547</v>
      </c>
      <c r="AA255" t="s">
        <v>2354</v>
      </c>
    </row>
    <row r="256" spans="1:27" x14ac:dyDescent="0.25">
      <c r="A256">
        <v>255</v>
      </c>
      <c r="B256">
        <v>86</v>
      </c>
      <c r="C256" s="1">
        <v>43894</v>
      </c>
      <c r="D256">
        <v>2</v>
      </c>
      <c r="E256" t="s">
        <v>38</v>
      </c>
      <c r="F256" t="s">
        <v>49</v>
      </c>
      <c r="G256" t="s">
        <v>56</v>
      </c>
      <c r="H256" t="s">
        <v>57</v>
      </c>
      <c r="I256" s="1">
        <v>43878</v>
      </c>
      <c r="J256">
        <v>6</v>
      </c>
      <c r="K256" t="s">
        <v>59</v>
      </c>
      <c r="L256" s="1">
        <v>43862</v>
      </c>
      <c r="M256" s="1">
        <v>43889</v>
      </c>
      <c r="N256">
        <v>1</v>
      </c>
      <c r="O256" t="s">
        <v>67</v>
      </c>
      <c r="P256" t="s">
        <v>229</v>
      </c>
      <c r="Q256">
        <v>1</v>
      </c>
      <c r="R256" t="s">
        <v>412</v>
      </c>
      <c r="S256" t="s">
        <v>974</v>
      </c>
      <c r="T256" t="s">
        <v>1507</v>
      </c>
      <c r="U256" t="s">
        <v>69</v>
      </c>
      <c r="V256" t="s">
        <v>1548</v>
      </c>
      <c r="W256">
        <v>28.89</v>
      </c>
      <c r="X256">
        <v>14.99</v>
      </c>
      <c r="Y256">
        <v>1</v>
      </c>
      <c r="Z256" t="s">
        <v>79</v>
      </c>
      <c r="AA256" t="s">
        <v>2349</v>
      </c>
    </row>
    <row r="257" spans="1:27" x14ac:dyDescent="0.25">
      <c r="A257">
        <v>256</v>
      </c>
      <c r="B257">
        <v>452</v>
      </c>
      <c r="C257" s="1">
        <v>43894</v>
      </c>
      <c r="D257">
        <v>9</v>
      </c>
      <c r="E257" t="s">
        <v>41</v>
      </c>
      <c r="F257" t="s">
        <v>52</v>
      </c>
      <c r="G257" t="s">
        <v>55</v>
      </c>
      <c r="H257" t="s">
        <v>58</v>
      </c>
      <c r="I257" s="1">
        <v>43598</v>
      </c>
      <c r="J257">
        <v>3</v>
      </c>
      <c r="N257">
        <v>1</v>
      </c>
      <c r="O257" t="s">
        <v>67</v>
      </c>
      <c r="P257" t="s">
        <v>229</v>
      </c>
      <c r="Q257">
        <v>1</v>
      </c>
      <c r="R257" t="s">
        <v>573</v>
      </c>
      <c r="S257" t="s">
        <v>1131</v>
      </c>
      <c r="T257" t="s">
        <v>1517</v>
      </c>
      <c r="U257" t="s">
        <v>80</v>
      </c>
      <c r="V257" t="s">
        <v>1548</v>
      </c>
      <c r="W257">
        <v>39.979999999999997</v>
      </c>
      <c r="X257">
        <v>29.98</v>
      </c>
      <c r="Y257">
        <v>1</v>
      </c>
      <c r="Z257" t="s">
        <v>872</v>
      </c>
      <c r="AA257" t="s">
        <v>2388</v>
      </c>
    </row>
    <row r="258" spans="1:27" x14ac:dyDescent="0.25">
      <c r="A258">
        <v>257</v>
      </c>
      <c r="B258">
        <v>13</v>
      </c>
      <c r="C258" s="1">
        <v>43895</v>
      </c>
      <c r="D258">
        <v>3</v>
      </c>
      <c r="E258" t="s">
        <v>34</v>
      </c>
      <c r="F258" t="s">
        <v>45</v>
      </c>
      <c r="G258" t="s">
        <v>56</v>
      </c>
      <c r="H258" t="s">
        <v>58</v>
      </c>
      <c r="I258" s="1">
        <v>43733</v>
      </c>
      <c r="J258">
        <v>1</v>
      </c>
      <c r="K258" t="s">
        <v>61</v>
      </c>
      <c r="L258" s="1">
        <v>43615</v>
      </c>
      <c r="M258" s="1">
        <v>43830</v>
      </c>
      <c r="N258">
        <v>2</v>
      </c>
      <c r="O258" t="s">
        <v>136</v>
      </c>
      <c r="P258" t="s">
        <v>298</v>
      </c>
      <c r="Q258">
        <v>2</v>
      </c>
      <c r="R258" t="s">
        <v>574</v>
      </c>
      <c r="S258" t="s">
        <v>1132</v>
      </c>
      <c r="T258" t="s">
        <v>1656</v>
      </c>
      <c r="U258" t="s">
        <v>88</v>
      </c>
      <c r="V258" t="s">
        <v>1869</v>
      </c>
      <c r="W258">
        <v>629.88</v>
      </c>
      <c r="X258">
        <v>59.96</v>
      </c>
      <c r="Y258">
        <v>2</v>
      </c>
      <c r="Z258" t="s">
        <v>2150</v>
      </c>
      <c r="AA258" t="s">
        <v>2430</v>
      </c>
    </row>
    <row r="259" spans="1:27" x14ac:dyDescent="0.25">
      <c r="A259">
        <v>258</v>
      </c>
      <c r="B259">
        <v>55</v>
      </c>
      <c r="C259" s="1">
        <v>43895</v>
      </c>
      <c r="D259">
        <v>1</v>
      </c>
      <c r="E259" t="s">
        <v>39</v>
      </c>
      <c r="F259" t="s">
        <v>50</v>
      </c>
      <c r="G259" t="s">
        <v>55</v>
      </c>
      <c r="H259" t="s">
        <v>58</v>
      </c>
      <c r="I259" s="1">
        <v>43665</v>
      </c>
      <c r="J259">
        <v>3</v>
      </c>
      <c r="K259" t="s">
        <v>59</v>
      </c>
      <c r="L259" s="1">
        <v>43615</v>
      </c>
      <c r="M259" s="1">
        <v>43830</v>
      </c>
      <c r="N259">
        <v>1</v>
      </c>
      <c r="O259" t="s">
        <v>78</v>
      </c>
      <c r="P259" t="s">
        <v>240</v>
      </c>
      <c r="Q259">
        <v>1</v>
      </c>
      <c r="R259" t="s">
        <v>79</v>
      </c>
      <c r="S259" t="s">
        <v>1080</v>
      </c>
      <c r="T259" t="s">
        <v>1606</v>
      </c>
      <c r="U259" t="s">
        <v>69</v>
      </c>
      <c r="V259" t="s">
        <v>1562</v>
      </c>
      <c r="W259">
        <v>25.99</v>
      </c>
      <c r="X259">
        <v>9.99</v>
      </c>
      <c r="Y259">
        <v>1</v>
      </c>
      <c r="Z259" t="s">
        <v>393</v>
      </c>
      <c r="AA259" t="s">
        <v>2345</v>
      </c>
    </row>
    <row r="260" spans="1:27" x14ac:dyDescent="0.25">
      <c r="A260">
        <v>259</v>
      </c>
      <c r="B260">
        <v>83</v>
      </c>
      <c r="C260" s="1">
        <v>43895</v>
      </c>
      <c r="D260">
        <v>1</v>
      </c>
      <c r="E260" t="s">
        <v>39</v>
      </c>
      <c r="F260" t="s">
        <v>50</v>
      </c>
      <c r="G260" t="s">
        <v>56</v>
      </c>
      <c r="H260" t="s">
        <v>58</v>
      </c>
      <c r="I260" s="1">
        <v>43883</v>
      </c>
      <c r="J260">
        <v>6</v>
      </c>
      <c r="K260" t="s">
        <v>59</v>
      </c>
      <c r="L260" s="1">
        <v>43862</v>
      </c>
      <c r="M260" s="1">
        <v>43889</v>
      </c>
      <c r="N260">
        <v>1</v>
      </c>
      <c r="O260" t="s">
        <v>90</v>
      </c>
      <c r="P260" t="s">
        <v>252</v>
      </c>
      <c r="Q260">
        <v>1</v>
      </c>
      <c r="R260" t="s">
        <v>575</v>
      </c>
      <c r="S260" t="s">
        <v>1133</v>
      </c>
      <c r="T260" t="s">
        <v>1562</v>
      </c>
      <c r="U260" t="s">
        <v>80</v>
      </c>
      <c r="V260" t="s">
        <v>1659</v>
      </c>
      <c r="W260">
        <v>19.98</v>
      </c>
      <c r="X260">
        <v>9.98</v>
      </c>
      <c r="Y260">
        <v>1</v>
      </c>
      <c r="Z260" t="s">
        <v>645</v>
      </c>
      <c r="AA260" t="s">
        <v>2347</v>
      </c>
    </row>
    <row r="261" spans="1:27" x14ac:dyDescent="0.25">
      <c r="A261">
        <v>260</v>
      </c>
      <c r="B261">
        <v>360</v>
      </c>
      <c r="C261" s="1">
        <v>43895</v>
      </c>
      <c r="D261">
        <v>2</v>
      </c>
      <c r="E261" t="s">
        <v>38</v>
      </c>
      <c r="F261" t="s">
        <v>49</v>
      </c>
      <c r="G261" t="s">
        <v>55</v>
      </c>
      <c r="H261" t="s">
        <v>57</v>
      </c>
      <c r="I261" s="1">
        <v>43608</v>
      </c>
      <c r="J261">
        <v>1</v>
      </c>
      <c r="N261">
        <v>1</v>
      </c>
      <c r="O261" t="s">
        <v>80</v>
      </c>
      <c r="P261" t="s">
        <v>242</v>
      </c>
      <c r="Q261">
        <v>1</v>
      </c>
      <c r="R261" t="s">
        <v>569</v>
      </c>
      <c r="S261" t="s">
        <v>1128</v>
      </c>
      <c r="T261" t="s">
        <v>1652</v>
      </c>
      <c r="U261" t="s">
        <v>80</v>
      </c>
      <c r="V261" t="s">
        <v>1548</v>
      </c>
      <c r="W261">
        <v>27.98</v>
      </c>
      <c r="X261">
        <v>29.98</v>
      </c>
      <c r="Y261">
        <v>1</v>
      </c>
      <c r="Z261" t="s">
        <v>79</v>
      </c>
      <c r="AA261" t="s">
        <v>2349</v>
      </c>
    </row>
    <row r="262" spans="1:27" x14ac:dyDescent="0.25">
      <c r="A262">
        <v>261</v>
      </c>
      <c r="B262">
        <v>447</v>
      </c>
      <c r="C262" s="1">
        <v>43897</v>
      </c>
      <c r="D262">
        <v>4</v>
      </c>
      <c r="E262" t="s">
        <v>40</v>
      </c>
      <c r="F262" t="s">
        <v>51</v>
      </c>
      <c r="G262" t="s">
        <v>56</v>
      </c>
      <c r="H262" t="s">
        <v>58</v>
      </c>
      <c r="I262" s="1">
        <v>43723</v>
      </c>
      <c r="J262">
        <v>2</v>
      </c>
      <c r="K262" t="s">
        <v>60</v>
      </c>
      <c r="L262" s="1">
        <v>43615</v>
      </c>
      <c r="M262" s="1">
        <v>43830</v>
      </c>
      <c r="N262">
        <v>1</v>
      </c>
      <c r="O262" t="s">
        <v>88</v>
      </c>
      <c r="P262" t="s">
        <v>250</v>
      </c>
      <c r="Q262">
        <v>1</v>
      </c>
      <c r="R262" t="s">
        <v>576</v>
      </c>
      <c r="S262" t="s">
        <v>1134</v>
      </c>
      <c r="T262" t="s">
        <v>1657</v>
      </c>
      <c r="U262" t="s">
        <v>110</v>
      </c>
      <c r="V262" t="s">
        <v>1869</v>
      </c>
      <c r="W262">
        <v>187.74</v>
      </c>
      <c r="X262">
        <v>89.94</v>
      </c>
      <c r="Y262">
        <v>1</v>
      </c>
      <c r="Z262" t="s">
        <v>105</v>
      </c>
      <c r="AA262" t="s">
        <v>2346</v>
      </c>
    </row>
    <row r="263" spans="1:27" x14ac:dyDescent="0.25">
      <c r="A263">
        <v>262</v>
      </c>
      <c r="B263">
        <v>299</v>
      </c>
      <c r="C263" s="1">
        <v>43898</v>
      </c>
      <c r="D263">
        <v>3</v>
      </c>
      <c r="E263" t="s">
        <v>34</v>
      </c>
      <c r="F263" t="s">
        <v>45</v>
      </c>
      <c r="G263" t="s">
        <v>56</v>
      </c>
      <c r="H263" t="s">
        <v>58</v>
      </c>
      <c r="I263" s="1">
        <v>43567</v>
      </c>
      <c r="J263">
        <v>2</v>
      </c>
      <c r="N263">
        <v>1</v>
      </c>
      <c r="O263" t="s">
        <v>84</v>
      </c>
      <c r="P263" t="s">
        <v>246</v>
      </c>
      <c r="Q263">
        <v>1</v>
      </c>
      <c r="R263" t="s">
        <v>413</v>
      </c>
      <c r="S263" t="s">
        <v>975</v>
      </c>
      <c r="T263" t="s">
        <v>1508</v>
      </c>
      <c r="U263" t="s">
        <v>69</v>
      </c>
      <c r="V263" t="s">
        <v>1548</v>
      </c>
      <c r="W263">
        <v>10.25</v>
      </c>
      <c r="X263">
        <v>14.99</v>
      </c>
      <c r="Y263">
        <v>1</v>
      </c>
      <c r="Z263" t="s">
        <v>86</v>
      </c>
      <c r="AA263" t="s">
        <v>2350</v>
      </c>
    </row>
    <row r="264" spans="1:27" x14ac:dyDescent="0.25">
      <c r="A264">
        <v>263</v>
      </c>
      <c r="B264">
        <v>115</v>
      </c>
      <c r="C264" s="1">
        <v>43900</v>
      </c>
      <c r="D264">
        <v>2</v>
      </c>
      <c r="E264" t="s">
        <v>38</v>
      </c>
      <c r="F264" t="s">
        <v>49</v>
      </c>
      <c r="G264" t="s">
        <v>55</v>
      </c>
      <c r="H264" t="s">
        <v>57</v>
      </c>
      <c r="I264" s="1">
        <v>43732</v>
      </c>
      <c r="J264">
        <v>2</v>
      </c>
      <c r="K264" t="s">
        <v>60</v>
      </c>
      <c r="L264" s="1">
        <v>43615</v>
      </c>
      <c r="M264" s="1">
        <v>43830</v>
      </c>
      <c r="N264">
        <v>1</v>
      </c>
      <c r="O264" t="s">
        <v>82</v>
      </c>
      <c r="P264" t="s">
        <v>244</v>
      </c>
      <c r="Q264">
        <v>1</v>
      </c>
      <c r="R264" t="s">
        <v>577</v>
      </c>
      <c r="S264" t="s">
        <v>1135</v>
      </c>
      <c r="T264" t="s">
        <v>1658</v>
      </c>
      <c r="U264" t="s">
        <v>71</v>
      </c>
      <c r="V264" t="s">
        <v>2032</v>
      </c>
      <c r="W264">
        <v>75.98</v>
      </c>
      <c r="X264">
        <v>49.98</v>
      </c>
      <c r="Y264">
        <v>1</v>
      </c>
      <c r="Z264" t="s">
        <v>2151</v>
      </c>
      <c r="AA264" t="s">
        <v>2431</v>
      </c>
    </row>
    <row r="265" spans="1:27" x14ac:dyDescent="0.25">
      <c r="A265">
        <v>264</v>
      </c>
      <c r="B265">
        <v>176</v>
      </c>
      <c r="C265" s="1">
        <v>43900</v>
      </c>
      <c r="D265">
        <v>3</v>
      </c>
      <c r="E265" t="s">
        <v>34</v>
      </c>
      <c r="F265" t="s">
        <v>45</v>
      </c>
      <c r="G265" t="s">
        <v>55</v>
      </c>
      <c r="H265" t="s">
        <v>58</v>
      </c>
      <c r="I265" s="1">
        <v>43639</v>
      </c>
      <c r="J265">
        <v>1</v>
      </c>
      <c r="K265" t="s">
        <v>61</v>
      </c>
      <c r="L265" s="1">
        <v>43615</v>
      </c>
      <c r="M265" s="1">
        <v>43830</v>
      </c>
      <c r="N265">
        <v>1</v>
      </c>
      <c r="O265" t="s">
        <v>78</v>
      </c>
      <c r="P265" t="s">
        <v>240</v>
      </c>
      <c r="Q265">
        <v>1</v>
      </c>
      <c r="R265" t="s">
        <v>578</v>
      </c>
      <c r="S265" t="s">
        <v>1136</v>
      </c>
      <c r="T265" t="s">
        <v>1659</v>
      </c>
      <c r="U265" t="s">
        <v>67</v>
      </c>
      <c r="V265" t="s">
        <v>1548</v>
      </c>
      <c r="W265">
        <v>14.97</v>
      </c>
      <c r="X265">
        <v>44.97</v>
      </c>
      <c r="Y265">
        <v>1</v>
      </c>
      <c r="Z265" t="s">
        <v>393</v>
      </c>
      <c r="AA265" t="s">
        <v>2345</v>
      </c>
    </row>
    <row r="266" spans="1:27" x14ac:dyDescent="0.25">
      <c r="A266">
        <v>265</v>
      </c>
      <c r="B266">
        <v>63</v>
      </c>
      <c r="C266" s="1">
        <v>43901</v>
      </c>
      <c r="D266">
        <v>9</v>
      </c>
      <c r="E266" t="s">
        <v>41</v>
      </c>
      <c r="F266" t="s">
        <v>52</v>
      </c>
      <c r="G266" t="s">
        <v>56</v>
      </c>
      <c r="H266" t="s">
        <v>57</v>
      </c>
      <c r="I266" s="1">
        <v>43739</v>
      </c>
      <c r="J266">
        <v>2</v>
      </c>
      <c r="K266" t="s">
        <v>60</v>
      </c>
      <c r="L266" s="1">
        <v>43615</v>
      </c>
      <c r="M266" s="1">
        <v>43830</v>
      </c>
      <c r="N266">
        <v>1</v>
      </c>
      <c r="O266" t="s">
        <v>70</v>
      </c>
      <c r="P266" t="s">
        <v>232</v>
      </c>
      <c r="Q266">
        <v>1</v>
      </c>
      <c r="R266" t="s">
        <v>475</v>
      </c>
      <c r="S266" t="s">
        <v>1038</v>
      </c>
      <c r="T266" t="s">
        <v>1527</v>
      </c>
      <c r="U266" t="s">
        <v>80</v>
      </c>
      <c r="V266" t="s">
        <v>1517</v>
      </c>
      <c r="W266">
        <v>73.98</v>
      </c>
      <c r="X266">
        <v>39.979999999999997</v>
      </c>
      <c r="Y266">
        <v>1</v>
      </c>
      <c r="Z266" t="s">
        <v>673</v>
      </c>
      <c r="AA266" t="s">
        <v>2348</v>
      </c>
    </row>
    <row r="267" spans="1:27" x14ac:dyDescent="0.25">
      <c r="A267">
        <v>266</v>
      </c>
      <c r="B267">
        <v>230</v>
      </c>
      <c r="C267" s="1">
        <v>43901</v>
      </c>
      <c r="D267">
        <v>1</v>
      </c>
      <c r="E267" t="s">
        <v>39</v>
      </c>
      <c r="F267" t="s">
        <v>50</v>
      </c>
      <c r="G267" t="s">
        <v>56</v>
      </c>
      <c r="H267" t="s">
        <v>58</v>
      </c>
      <c r="I267" s="1">
        <v>43661</v>
      </c>
      <c r="J267">
        <v>3</v>
      </c>
      <c r="K267" t="s">
        <v>59</v>
      </c>
      <c r="L267" s="1">
        <v>43615</v>
      </c>
      <c r="M267" s="1">
        <v>43830</v>
      </c>
      <c r="N267">
        <v>2</v>
      </c>
      <c r="O267" t="s">
        <v>103</v>
      </c>
      <c r="P267" t="s">
        <v>265</v>
      </c>
      <c r="Q267">
        <v>2</v>
      </c>
      <c r="R267" t="s">
        <v>579</v>
      </c>
      <c r="S267" t="s">
        <v>1137</v>
      </c>
      <c r="T267" t="s">
        <v>1660</v>
      </c>
      <c r="U267" t="s">
        <v>85</v>
      </c>
      <c r="V267" t="s">
        <v>2054</v>
      </c>
      <c r="W267">
        <v>85.97</v>
      </c>
      <c r="X267">
        <v>39.97</v>
      </c>
      <c r="Y267">
        <v>2</v>
      </c>
      <c r="Z267" t="s">
        <v>2152</v>
      </c>
      <c r="AA267" t="s">
        <v>2432</v>
      </c>
    </row>
    <row r="268" spans="1:27" x14ac:dyDescent="0.25">
      <c r="A268">
        <v>267</v>
      </c>
      <c r="B268">
        <v>293</v>
      </c>
      <c r="C268" s="1">
        <v>43901</v>
      </c>
      <c r="D268">
        <v>5</v>
      </c>
      <c r="E268" t="s">
        <v>36</v>
      </c>
      <c r="F268" t="s">
        <v>47</v>
      </c>
      <c r="G268" t="s">
        <v>56</v>
      </c>
      <c r="H268" t="s">
        <v>58</v>
      </c>
      <c r="I268" s="1">
        <v>43621</v>
      </c>
      <c r="J268">
        <v>3</v>
      </c>
      <c r="K268" t="s">
        <v>59</v>
      </c>
      <c r="L268" s="1">
        <v>43615</v>
      </c>
      <c r="M268" s="1">
        <v>43830</v>
      </c>
      <c r="N268">
        <v>1</v>
      </c>
      <c r="O268" t="s">
        <v>129</v>
      </c>
      <c r="P268" t="s">
        <v>291</v>
      </c>
      <c r="Q268">
        <v>2</v>
      </c>
      <c r="R268" t="s">
        <v>580</v>
      </c>
      <c r="S268" t="s">
        <v>1138</v>
      </c>
      <c r="T268" t="s">
        <v>1661</v>
      </c>
      <c r="U268" t="s">
        <v>180</v>
      </c>
      <c r="V268" t="s">
        <v>1869</v>
      </c>
      <c r="W268">
        <v>296.97000000000003</v>
      </c>
      <c r="X268">
        <v>44.97</v>
      </c>
      <c r="Y268">
        <v>2</v>
      </c>
      <c r="Z268" t="s">
        <v>2153</v>
      </c>
      <c r="AA268" t="s">
        <v>2433</v>
      </c>
    </row>
    <row r="269" spans="1:27" x14ac:dyDescent="0.25">
      <c r="A269">
        <v>268</v>
      </c>
      <c r="B269">
        <v>370</v>
      </c>
      <c r="C269" s="1">
        <v>43902</v>
      </c>
      <c r="D269">
        <v>9</v>
      </c>
      <c r="E269" t="s">
        <v>41</v>
      </c>
      <c r="F269" t="s">
        <v>52</v>
      </c>
      <c r="G269" t="s">
        <v>55</v>
      </c>
      <c r="H269" t="s">
        <v>58</v>
      </c>
      <c r="I269" s="1">
        <v>43739</v>
      </c>
      <c r="J269">
        <v>2</v>
      </c>
      <c r="K269" t="s">
        <v>60</v>
      </c>
      <c r="L269" s="1">
        <v>43615</v>
      </c>
      <c r="M269" s="1">
        <v>43830</v>
      </c>
      <c r="N269">
        <v>2</v>
      </c>
      <c r="O269" t="s">
        <v>85</v>
      </c>
      <c r="P269" t="s">
        <v>247</v>
      </c>
      <c r="Q269">
        <v>2</v>
      </c>
      <c r="R269" t="s">
        <v>581</v>
      </c>
      <c r="S269" t="s">
        <v>1139</v>
      </c>
      <c r="T269" t="s">
        <v>1662</v>
      </c>
      <c r="U269" t="s">
        <v>180</v>
      </c>
      <c r="V269" t="s">
        <v>2037</v>
      </c>
      <c r="W269">
        <v>79.89</v>
      </c>
      <c r="X269">
        <v>64.97</v>
      </c>
      <c r="Y269">
        <v>2</v>
      </c>
      <c r="Z269" t="s">
        <v>2154</v>
      </c>
      <c r="AA269" t="s">
        <v>2434</v>
      </c>
    </row>
    <row r="270" spans="1:27" x14ac:dyDescent="0.25">
      <c r="A270">
        <v>269</v>
      </c>
      <c r="B270">
        <v>324</v>
      </c>
      <c r="C270" s="1">
        <v>43904</v>
      </c>
      <c r="D270">
        <v>1</v>
      </c>
      <c r="E270" t="s">
        <v>39</v>
      </c>
      <c r="F270" t="s">
        <v>50</v>
      </c>
      <c r="G270" t="s">
        <v>56</v>
      </c>
      <c r="H270" t="s">
        <v>58</v>
      </c>
      <c r="I270" s="1">
        <v>43669</v>
      </c>
      <c r="J270">
        <v>1</v>
      </c>
      <c r="K270" t="s">
        <v>61</v>
      </c>
      <c r="L270" s="1">
        <v>43615</v>
      </c>
      <c r="M270" s="1">
        <v>43830</v>
      </c>
      <c r="N270">
        <v>2</v>
      </c>
      <c r="O270" t="s">
        <v>137</v>
      </c>
      <c r="P270" t="s">
        <v>299</v>
      </c>
      <c r="Q270">
        <v>2</v>
      </c>
      <c r="R270" t="s">
        <v>582</v>
      </c>
      <c r="S270" t="s">
        <v>1140</v>
      </c>
      <c r="T270" t="s">
        <v>1663</v>
      </c>
      <c r="U270" t="s">
        <v>88</v>
      </c>
      <c r="V270" t="s">
        <v>1723</v>
      </c>
      <c r="W270">
        <v>343.88</v>
      </c>
      <c r="X270">
        <v>39.96</v>
      </c>
      <c r="Y270">
        <v>2</v>
      </c>
      <c r="Z270" t="s">
        <v>2155</v>
      </c>
      <c r="AA270" t="s">
        <v>2435</v>
      </c>
    </row>
    <row r="271" spans="1:27" x14ac:dyDescent="0.25">
      <c r="A271">
        <v>270</v>
      </c>
      <c r="B271">
        <v>440</v>
      </c>
      <c r="C271" s="1">
        <v>43904</v>
      </c>
      <c r="D271">
        <v>6</v>
      </c>
      <c r="E271" t="s">
        <v>33</v>
      </c>
      <c r="F271" t="s">
        <v>44</v>
      </c>
      <c r="G271" t="s">
        <v>55</v>
      </c>
      <c r="H271" t="s">
        <v>58</v>
      </c>
      <c r="I271" s="1">
        <v>43717</v>
      </c>
      <c r="J271">
        <v>1</v>
      </c>
      <c r="K271" t="s">
        <v>61</v>
      </c>
      <c r="L271" s="1">
        <v>43615</v>
      </c>
      <c r="M271" s="1">
        <v>43830</v>
      </c>
      <c r="N271">
        <v>1</v>
      </c>
      <c r="O271" t="s">
        <v>79</v>
      </c>
      <c r="P271" t="s">
        <v>241</v>
      </c>
      <c r="Q271">
        <v>1</v>
      </c>
      <c r="R271" t="s">
        <v>521</v>
      </c>
      <c r="S271" t="s">
        <v>1078</v>
      </c>
      <c r="T271" t="s">
        <v>1611</v>
      </c>
      <c r="U271" t="s">
        <v>67</v>
      </c>
      <c r="V271" t="s">
        <v>1548</v>
      </c>
      <c r="W271">
        <v>167.07</v>
      </c>
      <c r="X271">
        <v>44.97</v>
      </c>
      <c r="Y271">
        <v>1</v>
      </c>
      <c r="Z271" t="s">
        <v>455</v>
      </c>
      <c r="AA271" t="s">
        <v>2340</v>
      </c>
    </row>
    <row r="272" spans="1:27" x14ac:dyDescent="0.25">
      <c r="A272">
        <v>271</v>
      </c>
      <c r="B272">
        <v>6</v>
      </c>
      <c r="C272" s="1">
        <v>43905</v>
      </c>
      <c r="D272">
        <v>9</v>
      </c>
      <c r="E272" t="s">
        <v>41</v>
      </c>
      <c r="F272" t="s">
        <v>52</v>
      </c>
      <c r="G272" t="s">
        <v>55</v>
      </c>
      <c r="H272" t="s">
        <v>57</v>
      </c>
      <c r="I272" s="1">
        <v>43739</v>
      </c>
      <c r="J272">
        <v>2</v>
      </c>
      <c r="K272" t="s">
        <v>60</v>
      </c>
      <c r="L272" s="1">
        <v>43615</v>
      </c>
      <c r="M272" s="1">
        <v>43830</v>
      </c>
      <c r="N272">
        <v>2</v>
      </c>
      <c r="O272" t="s">
        <v>138</v>
      </c>
      <c r="P272" t="s">
        <v>300</v>
      </c>
      <c r="Q272">
        <v>2</v>
      </c>
      <c r="R272" t="s">
        <v>583</v>
      </c>
      <c r="S272" t="s">
        <v>1141</v>
      </c>
      <c r="T272" t="s">
        <v>1664</v>
      </c>
      <c r="U272" t="s">
        <v>2005</v>
      </c>
      <c r="V272" t="s">
        <v>2055</v>
      </c>
      <c r="W272">
        <v>554.97</v>
      </c>
      <c r="X272">
        <v>144.93</v>
      </c>
      <c r="Y272">
        <v>2</v>
      </c>
      <c r="Z272" t="s">
        <v>2156</v>
      </c>
      <c r="AA272" t="s">
        <v>2436</v>
      </c>
    </row>
    <row r="273" spans="1:33" x14ac:dyDescent="0.25">
      <c r="A273">
        <v>272</v>
      </c>
      <c r="B273">
        <v>331</v>
      </c>
      <c r="C273" s="1">
        <v>43905</v>
      </c>
      <c r="D273">
        <v>9</v>
      </c>
      <c r="E273" t="s">
        <v>41</v>
      </c>
      <c r="F273" t="s">
        <v>52</v>
      </c>
      <c r="G273" t="s">
        <v>56</v>
      </c>
      <c r="H273" t="s">
        <v>57</v>
      </c>
      <c r="I273" s="1">
        <v>43588</v>
      </c>
      <c r="J273">
        <v>1</v>
      </c>
      <c r="N273">
        <v>1</v>
      </c>
      <c r="O273" t="s">
        <v>86</v>
      </c>
      <c r="P273" t="s">
        <v>248</v>
      </c>
      <c r="Q273">
        <v>1</v>
      </c>
      <c r="R273" t="s">
        <v>584</v>
      </c>
      <c r="S273" t="s">
        <v>1062</v>
      </c>
      <c r="T273" t="s">
        <v>1665</v>
      </c>
      <c r="U273" t="s">
        <v>69</v>
      </c>
      <c r="V273" t="s">
        <v>1577</v>
      </c>
      <c r="W273">
        <v>61.97</v>
      </c>
      <c r="X273">
        <v>24.99</v>
      </c>
      <c r="Y273">
        <v>1</v>
      </c>
      <c r="Z273" t="s">
        <v>530</v>
      </c>
      <c r="AA273" t="s">
        <v>2367</v>
      </c>
    </row>
    <row r="274" spans="1:33" x14ac:dyDescent="0.25">
      <c r="A274">
        <v>273</v>
      </c>
      <c r="B274">
        <v>460</v>
      </c>
      <c r="C274" s="1">
        <v>43905</v>
      </c>
      <c r="D274">
        <v>11</v>
      </c>
      <c r="E274" t="s">
        <v>37</v>
      </c>
      <c r="F274" t="s">
        <v>48</v>
      </c>
      <c r="G274" t="s">
        <v>56</v>
      </c>
      <c r="H274" t="s">
        <v>57</v>
      </c>
      <c r="I274" s="1">
        <v>43836</v>
      </c>
      <c r="J274">
        <v>4</v>
      </c>
      <c r="K274" t="s">
        <v>61</v>
      </c>
      <c r="L274" s="1">
        <v>43831</v>
      </c>
      <c r="M274" s="1">
        <v>43861</v>
      </c>
      <c r="N274">
        <v>2</v>
      </c>
      <c r="O274" t="s">
        <v>128</v>
      </c>
      <c r="P274" t="s">
        <v>290</v>
      </c>
      <c r="Q274">
        <v>2</v>
      </c>
      <c r="R274" t="s">
        <v>585</v>
      </c>
      <c r="S274" t="s">
        <v>1142</v>
      </c>
      <c r="T274" t="s">
        <v>1666</v>
      </c>
      <c r="U274" t="s">
        <v>75</v>
      </c>
      <c r="V274" t="s">
        <v>2039</v>
      </c>
      <c r="W274">
        <v>235.95</v>
      </c>
      <c r="X274">
        <v>64.95</v>
      </c>
      <c r="Y274">
        <v>2</v>
      </c>
      <c r="Z274" t="s">
        <v>2095</v>
      </c>
      <c r="AA274" t="s">
        <v>2363</v>
      </c>
      <c r="AB274">
        <v>3</v>
      </c>
      <c r="AC274" t="s">
        <v>2633</v>
      </c>
      <c r="AD274">
        <v>775</v>
      </c>
      <c r="AE274" t="s">
        <v>2637</v>
      </c>
      <c r="AF274" s="1">
        <v>43901</v>
      </c>
      <c r="AG274" s="1">
        <v>43951</v>
      </c>
    </row>
    <row r="275" spans="1:33" x14ac:dyDescent="0.25">
      <c r="A275">
        <v>274</v>
      </c>
      <c r="B275">
        <v>43</v>
      </c>
      <c r="C275" s="1">
        <v>43906</v>
      </c>
      <c r="D275">
        <v>2</v>
      </c>
      <c r="E275" t="s">
        <v>38</v>
      </c>
      <c r="F275" t="s">
        <v>49</v>
      </c>
      <c r="G275" t="s">
        <v>56</v>
      </c>
      <c r="H275" t="s">
        <v>58</v>
      </c>
      <c r="I275" s="1">
        <v>43700</v>
      </c>
      <c r="J275">
        <v>1</v>
      </c>
      <c r="K275" t="s">
        <v>61</v>
      </c>
      <c r="L275" s="1">
        <v>43615</v>
      </c>
      <c r="M275" s="1">
        <v>43830</v>
      </c>
      <c r="N275">
        <v>1</v>
      </c>
      <c r="O275" t="s">
        <v>80</v>
      </c>
      <c r="P275" t="s">
        <v>242</v>
      </c>
      <c r="Q275">
        <v>1</v>
      </c>
      <c r="R275" t="s">
        <v>586</v>
      </c>
      <c r="S275" t="s">
        <v>966</v>
      </c>
      <c r="T275" t="s">
        <v>1667</v>
      </c>
      <c r="U275" t="s">
        <v>80</v>
      </c>
      <c r="V275" t="s">
        <v>1548</v>
      </c>
      <c r="W275">
        <v>43.98</v>
      </c>
      <c r="X275">
        <v>29.98</v>
      </c>
      <c r="Y275">
        <v>1</v>
      </c>
      <c r="Z275" t="s">
        <v>67</v>
      </c>
      <c r="AA275" t="s">
        <v>2373</v>
      </c>
    </row>
    <row r="276" spans="1:33" x14ac:dyDescent="0.25">
      <c r="A276">
        <v>275</v>
      </c>
      <c r="B276">
        <v>451</v>
      </c>
      <c r="C276" s="1">
        <v>43907</v>
      </c>
      <c r="D276">
        <v>5</v>
      </c>
      <c r="E276" t="s">
        <v>36</v>
      </c>
      <c r="F276" t="s">
        <v>47</v>
      </c>
      <c r="G276" t="s">
        <v>56</v>
      </c>
      <c r="H276" t="s">
        <v>58</v>
      </c>
      <c r="I276" s="1">
        <v>43890</v>
      </c>
      <c r="J276">
        <v>6</v>
      </c>
      <c r="N276">
        <v>1</v>
      </c>
      <c r="O276" t="s">
        <v>80</v>
      </c>
      <c r="P276" t="s">
        <v>242</v>
      </c>
      <c r="Q276">
        <v>1</v>
      </c>
      <c r="R276" t="s">
        <v>587</v>
      </c>
      <c r="S276" t="s">
        <v>1143</v>
      </c>
      <c r="T276" t="s">
        <v>1668</v>
      </c>
      <c r="U276" t="s">
        <v>69</v>
      </c>
      <c r="V276" t="s">
        <v>1548</v>
      </c>
      <c r="W276">
        <v>31.29</v>
      </c>
      <c r="X276">
        <v>14.99</v>
      </c>
      <c r="Y276">
        <v>1</v>
      </c>
      <c r="Z276" t="s">
        <v>79</v>
      </c>
      <c r="AA276" t="s">
        <v>2349</v>
      </c>
      <c r="AB276">
        <v>3</v>
      </c>
      <c r="AC276" t="s">
        <v>2633</v>
      </c>
      <c r="AD276">
        <v>771</v>
      </c>
      <c r="AE276" t="s">
        <v>2637</v>
      </c>
      <c r="AF276" s="1">
        <v>43901</v>
      </c>
      <c r="AG276" s="1">
        <v>43951</v>
      </c>
    </row>
    <row r="277" spans="1:33" x14ac:dyDescent="0.25">
      <c r="A277">
        <v>276</v>
      </c>
      <c r="B277">
        <v>488</v>
      </c>
      <c r="C277" s="1">
        <v>43907</v>
      </c>
      <c r="D277">
        <v>6</v>
      </c>
      <c r="E277" t="s">
        <v>33</v>
      </c>
      <c r="F277" t="s">
        <v>44</v>
      </c>
      <c r="G277" t="s">
        <v>56</v>
      </c>
      <c r="H277" t="s">
        <v>58</v>
      </c>
      <c r="I277" s="1">
        <v>43855</v>
      </c>
      <c r="J277">
        <v>4</v>
      </c>
      <c r="K277" t="s">
        <v>61</v>
      </c>
      <c r="L277" s="1">
        <v>43831</v>
      </c>
      <c r="M277" s="1">
        <v>43861</v>
      </c>
      <c r="N277">
        <v>2</v>
      </c>
      <c r="O277" t="s">
        <v>118</v>
      </c>
      <c r="P277" t="s">
        <v>280</v>
      </c>
      <c r="Q277">
        <v>2</v>
      </c>
      <c r="R277" t="s">
        <v>588</v>
      </c>
      <c r="S277" t="s">
        <v>1144</v>
      </c>
      <c r="T277" t="s">
        <v>1669</v>
      </c>
      <c r="U277" t="s">
        <v>85</v>
      </c>
      <c r="V277" t="s">
        <v>2039</v>
      </c>
      <c r="W277">
        <v>109.97</v>
      </c>
      <c r="X277">
        <v>39.97</v>
      </c>
      <c r="Y277">
        <v>2</v>
      </c>
      <c r="Z277" t="s">
        <v>2153</v>
      </c>
      <c r="AA277" t="s">
        <v>2433</v>
      </c>
    </row>
    <row r="278" spans="1:33" x14ac:dyDescent="0.25">
      <c r="A278">
        <v>277</v>
      </c>
      <c r="B278">
        <v>26</v>
      </c>
      <c r="C278" s="1">
        <v>43908</v>
      </c>
      <c r="D278">
        <v>5</v>
      </c>
      <c r="E278" t="s">
        <v>36</v>
      </c>
      <c r="F278" t="s">
        <v>47</v>
      </c>
      <c r="G278" t="s">
        <v>56</v>
      </c>
      <c r="H278" t="s">
        <v>58</v>
      </c>
      <c r="I278" s="1">
        <v>43843</v>
      </c>
      <c r="J278">
        <v>5</v>
      </c>
      <c r="K278" t="s">
        <v>60</v>
      </c>
      <c r="L278" s="1">
        <v>43831</v>
      </c>
      <c r="M278" s="1">
        <v>43921</v>
      </c>
      <c r="N278">
        <v>2</v>
      </c>
      <c r="O278" t="s">
        <v>139</v>
      </c>
      <c r="P278" t="s">
        <v>301</v>
      </c>
      <c r="Q278">
        <v>2</v>
      </c>
      <c r="R278" t="s">
        <v>589</v>
      </c>
      <c r="S278" t="s">
        <v>1145</v>
      </c>
      <c r="T278" t="s">
        <v>1670</v>
      </c>
      <c r="U278" t="s">
        <v>85</v>
      </c>
      <c r="V278" t="s">
        <v>1869</v>
      </c>
      <c r="W278">
        <v>70.89</v>
      </c>
      <c r="X278">
        <v>44.97</v>
      </c>
      <c r="Y278">
        <v>2</v>
      </c>
      <c r="Z278" t="s">
        <v>2157</v>
      </c>
      <c r="AA278" t="s">
        <v>2437</v>
      </c>
      <c r="AB278">
        <v>3</v>
      </c>
      <c r="AC278" t="s">
        <v>2633</v>
      </c>
      <c r="AD278">
        <v>504</v>
      </c>
      <c r="AE278" t="s">
        <v>2637</v>
      </c>
      <c r="AF278" s="1">
        <v>43901</v>
      </c>
      <c r="AG278" s="1">
        <v>43951</v>
      </c>
    </row>
    <row r="279" spans="1:33" x14ac:dyDescent="0.25">
      <c r="A279">
        <v>278</v>
      </c>
      <c r="B279">
        <v>338</v>
      </c>
      <c r="C279" s="1">
        <v>43908</v>
      </c>
      <c r="D279">
        <v>4</v>
      </c>
      <c r="E279" t="s">
        <v>40</v>
      </c>
      <c r="F279" t="s">
        <v>51</v>
      </c>
      <c r="G279" t="s">
        <v>55</v>
      </c>
      <c r="H279" t="s">
        <v>57</v>
      </c>
      <c r="I279" s="1">
        <v>43685</v>
      </c>
      <c r="J279">
        <v>2</v>
      </c>
      <c r="K279" t="s">
        <v>60</v>
      </c>
      <c r="L279" s="1">
        <v>43615</v>
      </c>
      <c r="M279" s="1">
        <v>43830</v>
      </c>
      <c r="N279">
        <v>2</v>
      </c>
      <c r="O279" t="s">
        <v>130</v>
      </c>
      <c r="P279" t="s">
        <v>292</v>
      </c>
      <c r="Q279">
        <v>2</v>
      </c>
      <c r="R279" t="s">
        <v>590</v>
      </c>
      <c r="S279" t="s">
        <v>1146</v>
      </c>
      <c r="T279" t="s">
        <v>1671</v>
      </c>
      <c r="U279" t="s">
        <v>83</v>
      </c>
      <c r="V279" t="s">
        <v>2038</v>
      </c>
      <c r="W279">
        <v>453.95</v>
      </c>
      <c r="X279">
        <v>84.95</v>
      </c>
      <c r="Y279">
        <v>2</v>
      </c>
      <c r="Z279" t="s">
        <v>2143</v>
      </c>
      <c r="AA279" t="s">
        <v>2423</v>
      </c>
    </row>
    <row r="280" spans="1:33" x14ac:dyDescent="0.25">
      <c r="A280">
        <v>279</v>
      </c>
      <c r="B280">
        <v>352</v>
      </c>
      <c r="C280" s="1">
        <v>43909</v>
      </c>
      <c r="D280">
        <v>2</v>
      </c>
      <c r="E280" t="s">
        <v>38</v>
      </c>
      <c r="F280" t="s">
        <v>49</v>
      </c>
      <c r="G280" t="s">
        <v>55</v>
      </c>
      <c r="H280" t="s">
        <v>58</v>
      </c>
      <c r="I280" s="1">
        <v>43686</v>
      </c>
      <c r="J280">
        <v>2</v>
      </c>
      <c r="K280" t="s">
        <v>60</v>
      </c>
      <c r="L280" s="1">
        <v>43615</v>
      </c>
      <c r="M280" s="1">
        <v>43830</v>
      </c>
      <c r="N280">
        <v>1</v>
      </c>
      <c r="O280" t="s">
        <v>70</v>
      </c>
      <c r="P280" t="s">
        <v>232</v>
      </c>
      <c r="Q280">
        <v>1</v>
      </c>
      <c r="R280" t="s">
        <v>591</v>
      </c>
      <c r="S280" t="s">
        <v>1147</v>
      </c>
      <c r="T280" t="s">
        <v>1610</v>
      </c>
      <c r="U280" t="s">
        <v>67</v>
      </c>
      <c r="V280" t="s">
        <v>1517</v>
      </c>
      <c r="W280">
        <v>38.97</v>
      </c>
      <c r="X280">
        <v>59.97</v>
      </c>
      <c r="Y280">
        <v>1</v>
      </c>
      <c r="Z280" t="s">
        <v>640</v>
      </c>
      <c r="AA280" t="s">
        <v>2393</v>
      </c>
    </row>
    <row r="281" spans="1:33" x14ac:dyDescent="0.25">
      <c r="A281">
        <v>280</v>
      </c>
      <c r="B281">
        <v>242</v>
      </c>
      <c r="C281" s="1">
        <v>43910</v>
      </c>
      <c r="D281">
        <v>6</v>
      </c>
      <c r="E281" t="s">
        <v>33</v>
      </c>
      <c r="F281" t="s">
        <v>44</v>
      </c>
      <c r="G281" t="s">
        <v>56</v>
      </c>
      <c r="H281" t="s">
        <v>57</v>
      </c>
      <c r="I281" s="1">
        <v>43708</v>
      </c>
      <c r="J281">
        <v>2</v>
      </c>
      <c r="K281" t="s">
        <v>60</v>
      </c>
      <c r="L281" s="1">
        <v>43615</v>
      </c>
      <c r="M281" s="1">
        <v>43830</v>
      </c>
      <c r="N281">
        <v>1</v>
      </c>
      <c r="O281" t="s">
        <v>70</v>
      </c>
      <c r="P281" t="s">
        <v>232</v>
      </c>
      <c r="Q281">
        <v>1</v>
      </c>
      <c r="R281" t="s">
        <v>394</v>
      </c>
      <c r="S281" t="s">
        <v>956</v>
      </c>
      <c r="T281" t="s">
        <v>1490</v>
      </c>
      <c r="U281" t="s">
        <v>80</v>
      </c>
      <c r="V281" t="s">
        <v>1517</v>
      </c>
      <c r="W281">
        <v>17.98</v>
      </c>
      <c r="X281">
        <v>39.979999999999997</v>
      </c>
      <c r="Y281">
        <v>1</v>
      </c>
      <c r="Z281" t="s">
        <v>432</v>
      </c>
      <c r="AA281" t="s">
        <v>2331</v>
      </c>
    </row>
    <row r="282" spans="1:33" x14ac:dyDescent="0.25">
      <c r="A282">
        <v>281</v>
      </c>
      <c r="B282">
        <v>380</v>
      </c>
      <c r="C282" s="1">
        <v>43911</v>
      </c>
      <c r="D282">
        <v>2</v>
      </c>
      <c r="E282" t="s">
        <v>38</v>
      </c>
      <c r="F282" t="s">
        <v>49</v>
      </c>
      <c r="G282" t="s">
        <v>55</v>
      </c>
      <c r="H282" t="s">
        <v>57</v>
      </c>
      <c r="I282" s="1">
        <v>43599</v>
      </c>
      <c r="J282">
        <v>1</v>
      </c>
      <c r="N282">
        <v>2</v>
      </c>
      <c r="O282" t="s">
        <v>111</v>
      </c>
      <c r="P282" t="s">
        <v>273</v>
      </c>
      <c r="Q282">
        <v>2</v>
      </c>
      <c r="R282" t="s">
        <v>592</v>
      </c>
      <c r="S282" t="s">
        <v>1148</v>
      </c>
      <c r="T282" t="s">
        <v>1672</v>
      </c>
      <c r="U282" t="s">
        <v>85</v>
      </c>
      <c r="V282" t="s">
        <v>2030</v>
      </c>
      <c r="W282">
        <v>46.98</v>
      </c>
      <c r="X282">
        <v>49.97</v>
      </c>
      <c r="Y282">
        <v>2</v>
      </c>
      <c r="Z282" t="s">
        <v>2158</v>
      </c>
      <c r="AA282" t="s">
        <v>2438</v>
      </c>
    </row>
    <row r="283" spans="1:33" x14ac:dyDescent="0.25">
      <c r="A283">
        <v>282</v>
      </c>
      <c r="B283">
        <v>406</v>
      </c>
      <c r="C283" s="1">
        <v>43911</v>
      </c>
      <c r="D283">
        <v>8</v>
      </c>
      <c r="E283" t="s">
        <v>43</v>
      </c>
      <c r="F283" t="s">
        <v>54</v>
      </c>
      <c r="G283" t="s">
        <v>56</v>
      </c>
      <c r="H283" t="s">
        <v>57</v>
      </c>
      <c r="I283" s="1">
        <v>43729</v>
      </c>
      <c r="J283">
        <v>3</v>
      </c>
      <c r="K283" t="s">
        <v>59</v>
      </c>
      <c r="L283" s="1">
        <v>43615</v>
      </c>
      <c r="M283" s="1">
        <v>43830</v>
      </c>
      <c r="N283">
        <v>1</v>
      </c>
      <c r="O283" t="s">
        <v>90</v>
      </c>
      <c r="P283" t="s">
        <v>252</v>
      </c>
      <c r="Q283">
        <v>1</v>
      </c>
      <c r="R283" t="s">
        <v>593</v>
      </c>
      <c r="S283" t="s">
        <v>1149</v>
      </c>
      <c r="T283" t="s">
        <v>1529</v>
      </c>
      <c r="U283" t="s">
        <v>69</v>
      </c>
      <c r="V283" t="s">
        <v>1562</v>
      </c>
      <c r="W283">
        <v>49.99</v>
      </c>
      <c r="X283">
        <v>9.99</v>
      </c>
      <c r="Y283">
        <v>1</v>
      </c>
      <c r="Z283" t="s">
        <v>410</v>
      </c>
      <c r="AA283" t="s">
        <v>2359</v>
      </c>
    </row>
    <row r="284" spans="1:33" x14ac:dyDescent="0.25">
      <c r="A284">
        <v>283</v>
      </c>
      <c r="B284">
        <v>199</v>
      </c>
      <c r="C284" s="1">
        <v>43914</v>
      </c>
      <c r="D284">
        <v>7</v>
      </c>
      <c r="E284" t="s">
        <v>35</v>
      </c>
      <c r="F284" t="s">
        <v>46</v>
      </c>
      <c r="G284" t="s">
        <v>55</v>
      </c>
      <c r="H284" t="s">
        <v>58</v>
      </c>
      <c r="I284" s="1">
        <v>43861</v>
      </c>
      <c r="J284">
        <v>4</v>
      </c>
      <c r="K284" t="s">
        <v>61</v>
      </c>
      <c r="L284" s="1">
        <v>43831</v>
      </c>
      <c r="M284" s="1">
        <v>43861</v>
      </c>
      <c r="N284">
        <v>1</v>
      </c>
      <c r="O284" t="s">
        <v>84</v>
      </c>
      <c r="P284" t="s">
        <v>246</v>
      </c>
      <c r="Q284">
        <v>1</v>
      </c>
      <c r="R284" t="s">
        <v>549</v>
      </c>
      <c r="S284" t="s">
        <v>1110</v>
      </c>
      <c r="T284" t="s">
        <v>1635</v>
      </c>
      <c r="U284" t="s">
        <v>69</v>
      </c>
      <c r="V284" t="s">
        <v>1548</v>
      </c>
      <c r="W284">
        <v>27.99</v>
      </c>
      <c r="X284">
        <v>14.99</v>
      </c>
      <c r="Y284">
        <v>1</v>
      </c>
      <c r="Z284" t="s">
        <v>410</v>
      </c>
      <c r="AA284" t="s">
        <v>2359</v>
      </c>
      <c r="AB284">
        <v>3</v>
      </c>
      <c r="AC284" t="s">
        <v>2634</v>
      </c>
      <c r="AD284">
        <v>596</v>
      </c>
      <c r="AE284" t="s">
        <v>2637</v>
      </c>
      <c r="AF284" s="1">
        <v>43901</v>
      </c>
      <c r="AG284" s="1">
        <v>43951</v>
      </c>
    </row>
    <row r="285" spans="1:33" x14ac:dyDescent="0.25">
      <c r="A285">
        <v>284</v>
      </c>
      <c r="B285">
        <v>218</v>
      </c>
      <c r="C285" s="1">
        <v>43914</v>
      </c>
      <c r="D285">
        <v>8</v>
      </c>
      <c r="E285" t="s">
        <v>43</v>
      </c>
      <c r="F285" t="s">
        <v>54</v>
      </c>
      <c r="G285" t="s">
        <v>55</v>
      </c>
      <c r="H285" t="s">
        <v>58</v>
      </c>
      <c r="I285" s="1">
        <v>43738</v>
      </c>
      <c r="J285">
        <v>3</v>
      </c>
      <c r="K285" t="s">
        <v>59</v>
      </c>
      <c r="L285" s="1">
        <v>43615</v>
      </c>
      <c r="M285" s="1">
        <v>43830</v>
      </c>
      <c r="N285">
        <v>1</v>
      </c>
      <c r="O285" t="s">
        <v>70</v>
      </c>
      <c r="P285" t="s">
        <v>232</v>
      </c>
      <c r="Q285">
        <v>1</v>
      </c>
      <c r="R285" t="s">
        <v>594</v>
      </c>
      <c r="S285" t="s">
        <v>1077</v>
      </c>
      <c r="T285" t="s">
        <v>519</v>
      </c>
      <c r="U285" t="s">
        <v>69</v>
      </c>
      <c r="V285" t="s">
        <v>1517</v>
      </c>
      <c r="W285">
        <v>41</v>
      </c>
      <c r="X285">
        <v>19.989999999999998</v>
      </c>
      <c r="Y285">
        <v>1</v>
      </c>
      <c r="Z285" t="s">
        <v>432</v>
      </c>
      <c r="AA285" t="s">
        <v>2331</v>
      </c>
    </row>
    <row r="286" spans="1:33" x14ac:dyDescent="0.25">
      <c r="A286">
        <v>285</v>
      </c>
      <c r="B286">
        <v>55</v>
      </c>
      <c r="C286" s="1">
        <v>43915</v>
      </c>
      <c r="D286">
        <v>1</v>
      </c>
      <c r="E286" t="s">
        <v>39</v>
      </c>
      <c r="F286" t="s">
        <v>50</v>
      </c>
      <c r="G286" t="s">
        <v>55</v>
      </c>
      <c r="H286" t="s">
        <v>58</v>
      </c>
      <c r="I286" s="1">
        <v>43665</v>
      </c>
      <c r="J286">
        <v>3</v>
      </c>
      <c r="K286" t="s">
        <v>59</v>
      </c>
      <c r="L286" s="1">
        <v>43615</v>
      </c>
      <c r="M286" s="1">
        <v>43830</v>
      </c>
      <c r="N286">
        <v>1</v>
      </c>
      <c r="O286" t="s">
        <v>67</v>
      </c>
      <c r="P286" t="s">
        <v>229</v>
      </c>
      <c r="Q286">
        <v>1</v>
      </c>
      <c r="R286" t="s">
        <v>391</v>
      </c>
      <c r="S286" t="s">
        <v>953</v>
      </c>
      <c r="T286" t="s">
        <v>1487</v>
      </c>
      <c r="U286" t="s">
        <v>80</v>
      </c>
      <c r="V286" t="s">
        <v>1562</v>
      </c>
      <c r="W286">
        <v>59.9</v>
      </c>
      <c r="X286">
        <v>19.98</v>
      </c>
      <c r="Y286">
        <v>1</v>
      </c>
      <c r="Z286" t="s">
        <v>90</v>
      </c>
      <c r="AA286" t="s">
        <v>2328</v>
      </c>
    </row>
    <row r="287" spans="1:33" x14ac:dyDescent="0.25">
      <c r="A287">
        <v>286</v>
      </c>
      <c r="B287">
        <v>65</v>
      </c>
      <c r="C287" s="1">
        <v>43915</v>
      </c>
      <c r="D287">
        <v>7</v>
      </c>
      <c r="E287" t="s">
        <v>35</v>
      </c>
      <c r="F287" t="s">
        <v>46</v>
      </c>
      <c r="G287" t="s">
        <v>56</v>
      </c>
      <c r="H287" t="s">
        <v>57</v>
      </c>
      <c r="I287" s="1">
        <v>43697</v>
      </c>
      <c r="J287">
        <v>3</v>
      </c>
      <c r="K287" t="s">
        <v>59</v>
      </c>
      <c r="L287" s="1">
        <v>43615</v>
      </c>
      <c r="M287" s="1">
        <v>43830</v>
      </c>
      <c r="N287">
        <v>1</v>
      </c>
      <c r="O287" t="s">
        <v>79</v>
      </c>
      <c r="P287" t="s">
        <v>241</v>
      </c>
      <c r="Q287">
        <v>1</v>
      </c>
      <c r="R287" t="s">
        <v>595</v>
      </c>
      <c r="S287" t="s">
        <v>1045</v>
      </c>
      <c r="T287" t="s">
        <v>578</v>
      </c>
      <c r="U287" t="s">
        <v>67</v>
      </c>
      <c r="V287" t="s">
        <v>1548</v>
      </c>
      <c r="W287">
        <v>300</v>
      </c>
      <c r="X287">
        <v>44.97</v>
      </c>
      <c r="Y287">
        <v>1</v>
      </c>
      <c r="Z287" t="s">
        <v>455</v>
      </c>
      <c r="AA287" t="s">
        <v>2340</v>
      </c>
    </row>
    <row r="288" spans="1:33" x14ac:dyDescent="0.25">
      <c r="A288">
        <v>287</v>
      </c>
      <c r="B288">
        <v>161</v>
      </c>
      <c r="C288" s="1">
        <v>43916</v>
      </c>
      <c r="D288">
        <v>7</v>
      </c>
      <c r="E288" t="s">
        <v>35</v>
      </c>
      <c r="F288" t="s">
        <v>46</v>
      </c>
      <c r="G288" t="s">
        <v>55</v>
      </c>
      <c r="H288" t="s">
        <v>57</v>
      </c>
      <c r="I288" s="1">
        <v>43732</v>
      </c>
      <c r="J288">
        <v>3</v>
      </c>
      <c r="K288" t="s">
        <v>59</v>
      </c>
      <c r="L288" s="1">
        <v>43615</v>
      </c>
      <c r="M288" s="1">
        <v>43830</v>
      </c>
      <c r="N288">
        <v>1</v>
      </c>
      <c r="O288" t="s">
        <v>90</v>
      </c>
      <c r="P288" t="s">
        <v>252</v>
      </c>
      <c r="Q288">
        <v>1</v>
      </c>
      <c r="R288" t="s">
        <v>427</v>
      </c>
      <c r="S288" t="s">
        <v>989</v>
      </c>
      <c r="T288" t="s">
        <v>1522</v>
      </c>
      <c r="U288" t="s">
        <v>69</v>
      </c>
      <c r="V288" t="s">
        <v>1562</v>
      </c>
      <c r="W288">
        <v>81.99</v>
      </c>
      <c r="X288">
        <v>9.99</v>
      </c>
      <c r="Y288">
        <v>1</v>
      </c>
      <c r="Z288" t="s">
        <v>645</v>
      </c>
      <c r="AA288" t="s">
        <v>2347</v>
      </c>
    </row>
    <row r="289" spans="1:33" x14ac:dyDescent="0.25">
      <c r="A289">
        <v>288</v>
      </c>
      <c r="B289">
        <v>172</v>
      </c>
      <c r="C289" s="1">
        <v>43917</v>
      </c>
      <c r="D289">
        <v>2</v>
      </c>
      <c r="E289" t="s">
        <v>38</v>
      </c>
      <c r="F289" t="s">
        <v>49</v>
      </c>
      <c r="G289" t="s">
        <v>56</v>
      </c>
      <c r="H289" t="s">
        <v>57</v>
      </c>
      <c r="I289" s="1">
        <v>43802</v>
      </c>
      <c r="J289">
        <v>2</v>
      </c>
      <c r="K289" t="s">
        <v>60</v>
      </c>
      <c r="L289" s="1">
        <v>43615</v>
      </c>
      <c r="M289" s="1">
        <v>43830</v>
      </c>
      <c r="N289">
        <v>2</v>
      </c>
      <c r="O289" t="s">
        <v>126</v>
      </c>
      <c r="P289" t="s">
        <v>288</v>
      </c>
      <c r="Q289">
        <v>2</v>
      </c>
      <c r="R289" t="s">
        <v>596</v>
      </c>
      <c r="S289" t="s">
        <v>1150</v>
      </c>
      <c r="T289" t="s">
        <v>1673</v>
      </c>
      <c r="U289" t="s">
        <v>180</v>
      </c>
      <c r="V289" t="s">
        <v>2042</v>
      </c>
      <c r="W289">
        <v>237.97</v>
      </c>
      <c r="X289">
        <v>39.97</v>
      </c>
      <c r="Y289">
        <v>2</v>
      </c>
      <c r="Z289" t="s">
        <v>2159</v>
      </c>
      <c r="AA289" t="s">
        <v>2439</v>
      </c>
    </row>
    <row r="290" spans="1:33" x14ac:dyDescent="0.25">
      <c r="A290">
        <v>289</v>
      </c>
      <c r="B290">
        <v>1</v>
      </c>
      <c r="C290" s="1">
        <v>43918</v>
      </c>
      <c r="D290">
        <v>5</v>
      </c>
      <c r="E290" t="s">
        <v>36</v>
      </c>
      <c r="F290" t="s">
        <v>47</v>
      </c>
      <c r="G290" t="s">
        <v>56</v>
      </c>
      <c r="H290" t="s">
        <v>58</v>
      </c>
      <c r="I290" s="1">
        <v>43682</v>
      </c>
      <c r="J290">
        <v>1</v>
      </c>
      <c r="K290" t="s">
        <v>61</v>
      </c>
      <c r="L290" s="1">
        <v>43615</v>
      </c>
      <c r="M290" s="1">
        <v>43830</v>
      </c>
      <c r="N290">
        <v>1</v>
      </c>
      <c r="O290" t="s">
        <v>80</v>
      </c>
      <c r="P290" t="s">
        <v>242</v>
      </c>
      <c r="Q290">
        <v>1</v>
      </c>
      <c r="R290" t="s">
        <v>586</v>
      </c>
      <c r="S290" t="s">
        <v>966</v>
      </c>
      <c r="T290" t="s">
        <v>1667</v>
      </c>
      <c r="U290" t="s">
        <v>80</v>
      </c>
      <c r="V290" t="s">
        <v>1548</v>
      </c>
      <c r="W290">
        <v>43.98</v>
      </c>
      <c r="X290">
        <v>29.98</v>
      </c>
      <c r="Y290">
        <v>1</v>
      </c>
      <c r="Z290" t="s">
        <v>67</v>
      </c>
      <c r="AA290" t="s">
        <v>2373</v>
      </c>
    </row>
    <row r="291" spans="1:33" x14ac:dyDescent="0.25">
      <c r="A291">
        <v>290</v>
      </c>
      <c r="B291">
        <v>70</v>
      </c>
      <c r="C291" s="1">
        <v>43918</v>
      </c>
      <c r="D291">
        <v>3</v>
      </c>
      <c r="E291" t="s">
        <v>34</v>
      </c>
      <c r="F291" t="s">
        <v>45</v>
      </c>
      <c r="G291" t="s">
        <v>55</v>
      </c>
      <c r="H291" t="s">
        <v>58</v>
      </c>
      <c r="I291" s="1">
        <v>43733</v>
      </c>
      <c r="J291">
        <v>3</v>
      </c>
      <c r="K291" t="s">
        <v>59</v>
      </c>
      <c r="L291" s="1">
        <v>43615</v>
      </c>
      <c r="M291" s="1">
        <v>43830</v>
      </c>
      <c r="N291">
        <v>1</v>
      </c>
      <c r="O291" t="s">
        <v>79</v>
      </c>
      <c r="P291" t="s">
        <v>241</v>
      </c>
      <c r="Q291">
        <v>1</v>
      </c>
      <c r="R291" t="s">
        <v>481</v>
      </c>
      <c r="S291" t="s">
        <v>1045</v>
      </c>
      <c r="T291" t="s">
        <v>1573</v>
      </c>
      <c r="U291" t="s">
        <v>69</v>
      </c>
      <c r="V291" t="s">
        <v>1548</v>
      </c>
      <c r="W291">
        <v>99.95</v>
      </c>
      <c r="X291">
        <v>14.99</v>
      </c>
      <c r="Y291">
        <v>1</v>
      </c>
      <c r="Z291" t="s">
        <v>65</v>
      </c>
      <c r="AA291" t="s">
        <v>2343</v>
      </c>
    </row>
    <row r="292" spans="1:33" x14ac:dyDescent="0.25">
      <c r="A292">
        <v>291</v>
      </c>
      <c r="B292">
        <v>322</v>
      </c>
      <c r="C292" s="1">
        <v>43919</v>
      </c>
      <c r="D292">
        <v>10</v>
      </c>
      <c r="E292" t="s">
        <v>42</v>
      </c>
      <c r="F292" t="s">
        <v>53</v>
      </c>
      <c r="G292" t="s">
        <v>56</v>
      </c>
      <c r="H292" t="s">
        <v>57</v>
      </c>
      <c r="I292" s="1">
        <v>43571</v>
      </c>
      <c r="J292">
        <v>1</v>
      </c>
      <c r="N292">
        <v>2</v>
      </c>
      <c r="O292" t="s">
        <v>96</v>
      </c>
      <c r="P292" t="s">
        <v>258</v>
      </c>
      <c r="Q292">
        <v>2</v>
      </c>
      <c r="R292" t="s">
        <v>597</v>
      </c>
      <c r="S292" t="s">
        <v>1151</v>
      </c>
      <c r="T292" t="s">
        <v>1674</v>
      </c>
      <c r="U292" t="s">
        <v>180</v>
      </c>
      <c r="V292" t="s">
        <v>1869</v>
      </c>
      <c r="W292">
        <v>596.97</v>
      </c>
      <c r="X292">
        <v>44.97</v>
      </c>
      <c r="Y292">
        <v>2</v>
      </c>
      <c r="Z292" t="s">
        <v>2160</v>
      </c>
      <c r="AA292" t="s">
        <v>2440</v>
      </c>
    </row>
    <row r="293" spans="1:33" x14ac:dyDescent="0.25">
      <c r="A293">
        <v>292</v>
      </c>
      <c r="B293">
        <v>415</v>
      </c>
      <c r="C293" s="1">
        <v>43919</v>
      </c>
      <c r="D293">
        <v>4</v>
      </c>
      <c r="E293" t="s">
        <v>40</v>
      </c>
      <c r="F293" t="s">
        <v>51</v>
      </c>
      <c r="G293" t="s">
        <v>55</v>
      </c>
      <c r="H293" t="s">
        <v>58</v>
      </c>
      <c r="I293" s="1">
        <v>43696</v>
      </c>
      <c r="J293">
        <v>1</v>
      </c>
      <c r="K293" t="s">
        <v>61</v>
      </c>
      <c r="L293" s="1">
        <v>43615</v>
      </c>
      <c r="M293" s="1">
        <v>43830</v>
      </c>
      <c r="N293">
        <v>1</v>
      </c>
      <c r="O293" t="s">
        <v>80</v>
      </c>
      <c r="P293" t="s">
        <v>242</v>
      </c>
      <c r="Q293">
        <v>1</v>
      </c>
      <c r="R293" t="s">
        <v>598</v>
      </c>
      <c r="S293" t="s">
        <v>1118</v>
      </c>
      <c r="T293" t="s">
        <v>1675</v>
      </c>
      <c r="U293" t="s">
        <v>69</v>
      </c>
      <c r="V293" t="s">
        <v>1548</v>
      </c>
      <c r="W293">
        <v>14.45</v>
      </c>
      <c r="X293">
        <v>14.99</v>
      </c>
      <c r="Y293">
        <v>1</v>
      </c>
      <c r="Z293" t="s">
        <v>70</v>
      </c>
      <c r="AA293" t="s">
        <v>2341</v>
      </c>
    </row>
    <row r="294" spans="1:33" x14ac:dyDescent="0.25">
      <c r="A294">
        <v>293</v>
      </c>
      <c r="B294">
        <v>81</v>
      </c>
      <c r="C294" s="1">
        <v>43920</v>
      </c>
      <c r="D294">
        <v>8</v>
      </c>
      <c r="E294" t="s">
        <v>43</v>
      </c>
      <c r="F294" t="s">
        <v>54</v>
      </c>
      <c r="G294" t="s">
        <v>56</v>
      </c>
      <c r="H294" t="s">
        <v>58</v>
      </c>
      <c r="I294" s="1">
        <v>43875</v>
      </c>
      <c r="J294">
        <v>5</v>
      </c>
      <c r="K294" t="s">
        <v>60</v>
      </c>
      <c r="L294" s="1">
        <v>43831</v>
      </c>
      <c r="M294" s="1">
        <v>43921</v>
      </c>
      <c r="N294">
        <v>2</v>
      </c>
      <c r="O294" t="s">
        <v>140</v>
      </c>
      <c r="P294" t="s">
        <v>302</v>
      </c>
      <c r="Q294">
        <v>2</v>
      </c>
      <c r="R294" t="s">
        <v>599</v>
      </c>
      <c r="S294" t="s">
        <v>1152</v>
      </c>
      <c r="T294" t="s">
        <v>1676</v>
      </c>
      <c r="U294" t="s">
        <v>71</v>
      </c>
      <c r="V294" t="s">
        <v>1869</v>
      </c>
      <c r="W294">
        <v>19.48</v>
      </c>
      <c r="X294">
        <v>29.98</v>
      </c>
      <c r="Y294">
        <v>2</v>
      </c>
      <c r="Z294" t="s">
        <v>2138</v>
      </c>
      <c r="AA294" t="s">
        <v>2417</v>
      </c>
      <c r="AB294">
        <v>3</v>
      </c>
      <c r="AC294" t="s">
        <v>2634</v>
      </c>
      <c r="AD294">
        <v>533</v>
      </c>
      <c r="AE294" t="s">
        <v>2637</v>
      </c>
      <c r="AF294" s="1">
        <v>43901</v>
      </c>
      <c r="AG294" s="1">
        <v>43951</v>
      </c>
    </row>
    <row r="295" spans="1:33" x14ac:dyDescent="0.25">
      <c r="A295">
        <v>294</v>
      </c>
      <c r="B295">
        <v>131</v>
      </c>
      <c r="C295" s="1">
        <v>43920</v>
      </c>
      <c r="D295">
        <v>2</v>
      </c>
      <c r="E295" t="s">
        <v>38</v>
      </c>
      <c r="F295" t="s">
        <v>49</v>
      </c>
      <c r="G295" t="s">
        <v>56</v>
      </c>
      <c r="H295" t="s">
        <v>57</v>
      </c>
      <c r="I295" s="1">
        <v>43813</v>
      </c>
      <c r="J295">
        <v>1</v>
      </c>
      <c r="K295" t="s">
        <v>61</v>
      </c>
      <c r="L295" s="1">
        <v>43615</v>
      </c>
      <c r="M295" s="1">
        <v>43830</v>
      </c>
      <c r="N295">
        <v>1</v>
      </c>
      <c r="O295" t="s">
        <v>79</v>
      </c>
      <c r="P295" t="s">
        <v>241</v>
      </c>
      <c r="Q295">
        <v>1</v>
      </c>
      <c r="R295" t="s">
        <v>600</v>
      </c>
      <c r="S295" t="s">
        <v>980</v>
      </c>
      <c r="T295" t="s">
        <v>1677</v>
      </c>
      <c r="U295" t="s">
        <v>67</v>
      </c>
      <c r="V295" t="s">
        <v>1548</v>
      </c>
      <c r="W295">
        <v>86.37</v>
      </c>
      <c r="X295">
        <v>44.97</v>
      </c>
      <c r="Y295">
        <v>1</v>
      </c>
      <c r="Z295" t="s">
        <v>86</v>
      </c>
      <c r="AA295" t="s">
        <v>2350</v>
      </c>
    </row>
    <row r="296" spans="1:33" x14ac:dyDescent="0.25">
      <c r="A296">
        <v>295</v>
      </c>
      <c r="B296">
        <v>287</v>
      </c>
      <c r="C296" s="1">
        <v>43920</v>
      </c>
      <c r="D296">
        <v>8</v>
      </c>
      <c r="E296" t="s">
        <v>43</v>
      </c>
      <c r="F296" t="s">
        <v>54</v>
      </c>
      <c r="G296" t="s">
        <v>56</v>
      </c>
      <c r="H296" t="s">
        <v>58</v>
      </c>
      <c r="I296" s="1">
        <v>43632</v>
      </c>
      <c r="J296">
        <v>2</v>
      </c>
      <c r="K296" t="s">
        <v>60</v>
      </c>
      <c r="L296" s="1">
        <v>43615</v>
      </c>
      <c r="M296" s="1">
        <v>43830</v>
      </c>
      <c r="N296">
        <v>1</v>
      </c>
      <c r="O296" t="s">
        <v>105</v>
      </c>
      <c r="P296" t="s">
        <v>267</v>
      </c>
      <c r="Q296">
        <v>1</v>
      </c>
      <c r="R296" t="s">
        <v>82</v>
      </c>
      <c r="S296" t="s">
        <v>1153</v>
      </c>
      <c r="T296" t="s">
        <v>1678</v>
      </c>
      <c r="U296" t="s">
        <v>110</v>
      </c>
      <c r="V296" t="s">
        <v>1869</v>
      </c>
      <c r="W296">
        <v>389.94</v>
      </c>
      <c r="X296">
        <v>89.94</v>
      </c>
      <c r="Y296">
        <v>1</v>
      </c>
      <c r="Z296" t="s">
        <v>82</v>
      </c>
      <c r="AA296" t="s">
        <v>2409</v>
      </c>
    </row>
    <row r="297" spans="1:33" x14ac:dyDescent="0.25">
      <c r="A297">
        <v>296</v>
      </c>
      <c r="B297">
        <v>47</v>
      </c>
      <c r="C297" s="1">
        <v>43921</v>
      </c>
      <c r="D297">
        <v>1</v>
      </c>
      <c r="E297" t="s">
        <v>39</v>
      </c>
      <c r="F297" t="s">
        <v>50</v>
      </c>
      <c r="G297" t="s">
        <v>55</v>
      </c>
      <c r="H297" t="s">
        <v>58</v>
      </c>
      <c r="I297" s="1">
        <v>43732</v>
      </c>
      <c r="J297">
        <v>1</v>
      </c>
      <c r="K297" t="s">
        <v>61</v>
      </c>
      <c r="L297" s="1">
        <v>43615</v>
      </c>
      <c r="M297" s="1">
        <v>43830</v>
      </c>
      <c r="N297">
        <v>1</v>
      </c>
      <c r="O297" t="s">
        <v>67</v>
      </c>
      <c r="P297" t="s">
        <v>229</v>
      </c>
      <c r="Q297">
        <v>1</v>
      </c>
      <c r="R297" t="s">
        <v>391</v>
      </c>
      <c r="S297" t="s">
        <v>953</v>
      </c>
      <c r="T297" t="s">
        <v>1487</v>
      </c>
      <c r="U297" t="s">
        <v>80</v>
      </c>
      <c r="V297" t="s">
        <v>1562</v>
      </c>
      <c r="W297">
        <v>59.9</v>
      </c>
      <c r="X297">
        <v>19.98</v>
      </c>
      <c r="Y297">
        <v>1</v>
      </c>
      <c r="Z297" t="s">
        <v>90</v>
      </c>
      <c r="AA297" t="s">
        <v>2328</v>
      </c>
    </row>
    <row r="298" spans="1:33" x14ac:dyDescent="0.25">
      <c r="A298">
        <v>297</v>
      </c>
      <c r="B298">
        <v>301</v>
      </c>
      <c r="C298" s="1">
        <v>43921</v>
      </c>
      <c r="D298">
        <v>4</v>
      </c>
      <c r="E298" t="s">
        <v>40</v>
      </c>
      <c r="F298" t="s">
        <v>51</v>
      </c>
      <c r="G298" t="s">
        <v>56</v>
      </c>
      <c r="H298" t="s">
        <v>58</v>
      </c>
      <c r="I298" s="1">
        <v>43720</v>
      </c>
      <c r="J298">
        <v>3</v>
      </c>
      <c r="K298" t="s">
        <v>59</v>
      </c>
      <c r="L298" s="1">
        <v>43615</v>
      </c>
      <c r="M298" s="1">
        <v>43830</v>
      </c>
      <c r="N298">
        <v>2</v>
      </c>
      <c r="O298" t="s">
        <v>141</v>
      </c>
      <c r="P298" t="s">
        <v>303</v>
      </c>
      <c r="Q298">
        <v>2</v>
      </c>
      <c r="R298" t="s">
        <v>601</v>
      </c>
      <c r="S298" t="s">
        <v>1154</v>
      </c>
      <c r="T298" t="s">
        <v>1679</v>
      </c>
      <c r="U298" t="s">
        <v>109</v>
      </c>
      <c r="V298" t="s">
        <v>2037</v>
      </c>
      <c r="W298">
        <v>504.96</v>
      </c>
      <c r="X298">
        <v>89.96</v>
      </c>
      <c r="Y298">
        <v>2</v>
      </c>
      <c r="Z298" t="s">
        <v>2161</v>
      </c>
      <c r="AA298" t="s">
        <v>2441</v>
      </c>
    </row>
    <row r="299" spans="1:33" x14ac:dyDescent="0.25">
      <c r="A299">
        <v>298</v>
      </c>
      <c r="B299">
        <v>406</v>
      </c>
      <c r="C299" s="1">
        <v>43921</v>
      </c>
      <c r="D299">
        <v>8</v>
      </c>
      <c r="E299" t="s">
        <v>43</v>
      </c>
      <c r="F299" t="s">
        <v>54</v>
      </c>
      <c r="G299" t="s">
        <v>56</v>
      </c>
      <c r="H299" t="s">
        <v>57</v>
      </c>
      <c r="I299" s="1">
        <v>43729</v>
      </c>
      <c r="J299">
        <v>3</v>
      </c>
      <c r="K299" t="s">
        <v>59</v>
      </c>
      <c r="L299" s="1">
        <v>43615</v>
      </c>
      <c r="M299" s="1">
        <v>43830</v>
      </c>
      <c r="N299">
        <v>2</v>
      </c>
      <c r="O299" t="s">
        <v>142</v>
      </c>
      <c r="P299" t="s">
        <v>304</v>
      </c>
      <c r="Q299">
        <v>2</v>
      </c>
      <c r="R299" t="s">
        <v>602</v>
      </c>
      <c r="S299" t="s">
        <v>1155</v>
      </c>
      <c r="T299" t="s">
        <v>1680</v>
      </c>
      <c r="U299" t="s">
        <v>170</v>
      </c>
      <c r="V299" t="s">
        <v>2032</v>
      </c>
      <c r="W299">
        <v>2706.97</v>
      </c>
      <c r="X299">
        <v>149.94</v>
      </c>
      <c r="Y299">
        <v>2</v>
      </c>
      <c r="Z299" t="s">
        <v>2162</v>
      </c>
      <c r="AA299" t="s">
        <v>2442</v>
      </c>
    </row>
    <row r="300" spans="1:33" x14ac:dyDescent="0.25">
      <c r="A300">
        <v>299</v>
      </c>
      <c r="B300">
        <v>433</v>
      </c>
      <c r="C300" s="1">
        <v>43922</v>
      </c>
      <c r="D300">
        <v>10</v>
      </c>
      <c r="E300" t="s">
        <v>42</v>
      </c>
      <c r="F300" t="s">
        <v>53</v>
      </c>
      <c r="G300" t="s">
        <v>55</v>
      </c>
      <c r="H300" t="s">
        <v>58</v>
      </c>
      <c r="I300" s="1">
        <v>43680</v>
      </c>
      <c r="J300">
        <v>1</v>
      </c>
      <c r="K300" t="s">
        <v>61</v>
      </c>
      <c r="L300" s="1">
        <v>43615</v>
      </c>
      <c r="M300" s="1">
        <v>43830</v>
      </c>
      <c r="N300">
        <v>2</v>
      </c>
      <c r="O300" t="s">
        <v>87</v>
      </c>
      <c r="P300" t="s">
        <v>249</v>
      </c>
      <c r="Q300">
        <v>2</v>
      </c>
      <c r="R300" t="s">
        <v>603</v>
      </c>
      <c r="S300" t="s">
        <v>1156</v>
      </c>
      <c r="T300" t="s">
        <v>1681</v>
      </c>
      <c r="U300" t="s">
        <v>103</v>
      </c>
      <c r="V300" t="s">
        <v>2038</v>
      </c>
      <c r="W300">
        <v>170.92</v>
      </c>
      <c r="X300">
        <v>74.959999999999994</v>
      </c>
      <c r="Y300">
        <v>2</v>
      </c>
      <c r="Z300" t="s">
        <v>2111</v>
      </c>
      <c r="AA300" t="s">
        <v>2382</v>
      </c>
    </row>
    <row r="301" spans="1:33" x14ac:dyDescent="0.25">
      <c r="A301">
        <v>300</v>
      </c>
      <c r="B301">
        <v>398</v>
      </c>
      <c r="C301" s="1">
        <v>43923</v>
      </c>
      <c r="D301">
        <v>8</v>
      </c>
      <c r="E301" t="s">
        <v>43</v>
      </c>
      <c r="F301" t="s">
        <v>54</v>
      </c>
      <c r="G301" t="s">
        <v>56</v>
      </c>
      <c r="H301" t="s">
        <v>57</v>
      </c>
      <c r="I301" s="1">
        <v>43579</v>
      </c>
      <c r="J301">
        <v>3</v>
      </c>
      <c r="N301">
        <v>1</v>
      </c>
      <c r="O301" t="s">
        <v>78</v>
      </c>
      <c r="P301" t="s">
        <v>240</v>
      </c>
      <c r="Q301">
        <v>1</v>
      </c>
      <c r="R301" t="s">
        <v>604</v>
      </c>
      <c r="S301" t="s">
        <v>1136</v>
      </c>
      <c r="T301" t="s">
        <v>1682</v>
      </c>
      <c r="U301" t="s">
        <v>69</v>
      </c>
      <c r="V301" t="s">
        <v>1548</v>
      </c>
      <c r="W301">
        <v>4.75</v>
      </c>
      <c r="X301">
        <v>14.99</v>
      </c>
      <c r="Y301">
        <v>1</v>
      </c>
      <c r="Z301" t="s">
        <v>469</v>
      </c>
      <c r="AA301" t="s">
        <v>2339</v>
      </c>
    </row>
    <row r="302" spans="1:33" x14ac:dyDescent="0.25">
      <c r="A302">
        <v>301</v>
      </c>
      <c r="B302">
        <v>67</v>
      </c>
      <c r="C302" s="1">
        <v>43924</v>
      </c>
      <c r="D302">
        <v>7</v>
      </c>
      <c r="E302" t="s">
        <v>35</v>
      </c>
      <c r="F302" t="s">
        <v>46</v>
      </c>
      <c r="G302" t="s">
        <v>56</v>
      </c>
      <c r="H302" t="s">
        <v>58</v>
      </c>
      <c r="I302" s="1">
        <v>43918</v>
      </c>
      <c r="J302">
        <v>7</v>
      </c>
      <c r="K302" t="s">
        <v>61</v>
      </c>
      <c r="L302" s="1">
        <v>43915</v>
      </c>
      <c r="M302" s="1">
        <v>44012</v>
      </c>
      <c r="N302">
        <v>1</v>
      </c>
      <c r="O302" t="s">
        <v>84</v>
      </c>
      <c r="P302" t="s">
        <v>246</v>
      </c>
      <c r="Q302">
        <v>1</v>
      </c>
      <c r="R302" t="s">
        <v>564</v>
      </c>
      <c r="S302" t="s">
        <v>1124</v>
      </c>
      <c r="T302" t="s">
        <v>1647</v>
      </c>
      <c r="U302" t="s">
        <v>69</v>
      </c>
      <c r="V302" t="s">
        <v>1548</v>
      </c>
      <c r="W302">
        <v>279.99</v>
      </c>
      <c r="X302">
        <v>14.99</v>
      </c>
      <c r="Y302">
        <v>1</v>
      </c>
      <c r="Z302" t="s">
        <v>645</v>
      </c>
      <c r="AA302" t="s">
        <v>2347</v>
      </c>
    </row>
    <row r="303" spans="1:33" x14ac:dyDescent="0.25">
      <c r="A303">
        <v>302</v>
      </c>
      <c r="B303">
        <v>348</v>
      </c>
      <c r="C303" s="1">
        <v>43924</v>
      </c>
      <c r="D303">
        <v>9</v>
      </c>
      <c r="E303" t="s">
        <v>41</v>
      </c>
      <c r="F303" t="s">
        <v>52</v>
      </c>
      <c r="G303" t="s">
        <v>56</v>
      </c>
      <c r="H303" t="s">
        <v>57</v>
      </c>
      <c r="I303" s="1">
        <v>43602</v>
      </c>
      <c r="J303">
        <v>1</v>
      </c>
      <c r="N303">
        <v>1</v>
      </c>
      <c r="O303" t="s">
        <v>69</v>
      </c>
      <c r="P303" t="s">
        <v>231</v>
      </c>
      <c r="Q303">
        <v>1</v>
      </c>
      <c r="R303" t="s">
        <v>434</v>
      </c>
      <c r="S303" t="s">
        <v>991</v>
      </c>
      <c r="T303" t="s">
        <v>1524</v>
      </c>
      <c r="U303" t="s">
        <v>67</v>
      </c>
      <c r="V303" t="s">
        <v>1577</v>
      </c>
      <c r="W303">
        <v>2789.97</v>
      </c>
      <c r="X303">
        <v>74.97</v>
      </c>
      <c r="Y303">
        <v>1</v>
      </c>
      <c r="Z303" t="s">
        <v>69</v>
      </c>
      <c r="AA303" t="s">
        <v>2360</v>
      </c>
    </row>
    <row r="304" spans="1:33" x14ac:dyDescent="0.25">
      <c r="A304">
        <v>303</v>
      </c>
      <c r="B304">
        <v>235</v>
      </c>
      <c r="C304" s="1">
        <v>43925</v>
      </c>
      <c r="D304">
        <v>4</v>
      </c>
      <c r="E304" t="s">
        <v>40</v>
      </c>
      <c r="F304" t="s">
        <v>51</v>
      </c>
      <c r="G304" t="s">
        <v>56</v>
      </c>
      <c r="H304" t="s">
        <v>58</v>
      </c>
      <c r="I304" s="1">
        <v>43737</v>
      </c>
      <c r="J304">
        <v>3</v>
      </c>
      <c r="K304" t="s">
        <v>59</v>
      </c>
      <c r="L304" s="1">
        <v>43615</v>
      </c>
      <c r="M304" s="1">
        <v>43830</v>
      </c>
      <c r="N304">
        <v>2</v>
      </c>
      <c r="O304" t="s">
        <v>113</v>
      </c>
      <c r="P304" t="s">
        <v>275</v>
      </c>
      <c r="Q304">
        <v>2</v>
      </c>
      <c r="R304" t="s">
        <v>605</v>
      </c>
      <c r="S304" t="s">
        <v>1157</v>
      </c>
      <c r="T304" t="s">
        <v>1683</v>
      </c>
      <c r="U304" t="s">
        <v>85</v>
      </c>
      <c r="V304" t="s">
        <v>2030</v>
      </c>
      <c r="W304">
        <v>449.98</v>
      </c>
      <c r="X304">
        <v>49.97</v>
      </c>
      <c r="Y304">
        <v>2</v>
      </c>
      <c r="Z304" t="s">
        <v>2124</v>
      </c>
      <c r="AA304" t="s">
        <v>2399</v>
      </c>
    </row>
    <row r="305" spans="1:33" x14ac:dyDescent="0.25">
      <c r="A305">
        <v>304</v>
      </c>
      <c r="B305">
        <v>288</v>
      </c>
      <c r="C305" s="1">
        <v>43926</v>
      </c>
      <c r="D305">
        <v>8</v>
      </c>
      <c r="E305" t="s">
        <v>43</v>
      </c>
      <c r="F305" t="s">
        <v>54</v>
      </c>
      <c r="G305" t="s">
        <v>56</v>
      </c>
      <c r="H305" t="s">
        <v>58</v>
      </c>
      <c r="I305" s="1">
        <v>43610</v>
      </c>
      <c r="J305">
        <v>3</v>
      </c>
      <c r="N305">
        <v>1</v>
      </c>
      <c r="O305" t="s">
        <v>70</v>
      </c>
      <c r="P305" t="s">
        <v>232</v>
      </c>
      <c r="Q305">
        <v>1</v>
      </c>
      <c r="R305" t="s">
        <v>512</v>
      </c>
      <c r="S305" t="s">
        <v>1075</v>
      </c>
      <c r="T305" t="s">
        <v>1602</v>
      </c>
      <c r="U305" t="s">
        <v>67</v>
      </c>
      <c r="V305" t="s">
        <v>1517</v>
      </c>
      <c r="W305">
        <v>98.88</v>
      </c>
      <c r="X305">
        <v>59.97</v>
      </c>
      <c r="Y305">
        <v>1</v>
      </c>
      <c r="Z305" t="s">
        <v>673</v>
      </c>
      <c r="AA305" t="s">
        <v>2348</v>
      </c>
    </row>
    <row r="306" spans="1:33" x14ac:dyDescent="0.25">
      <c r="A306">
        <v>305</v>
      </c>
      <c r="B306">
        <v>293</v>
      </c>
      <c r="C306" s="1">
        <v>43926</v>
      </c>
      <c r="D306">
        <v>5</v>
      </c>
      <c r="E306" t="s">
        <v>36</v>
      </c>
      <c r="F306" t="s">
        <v>47</v>
      </c>
      <c r="G306" t="s">
        <v>56</v>
      </c>
      <c r="H306" t="s">
        <v>58</v>
      </c>
      <c r="I306" s="1">
        <v>43621</v>
      </c>
      <c r="J306">
        <v>3</v>
      </c>
      <c r="K306" t="s">
        <v>59</v>
      </c>
      <c r="L306" s="1">
        <v>43615</v>
      </c>
      <c r="M306" s="1">
        <v>43830</v>
      </c>
      <c r="N306">
        <v>2</v>
      </c>
      <c r="O306" t="s">
        <v>75</v>
      </c>
      <c r="P306" t="s">
        <v>237</v>
      </c>
      <c r="Q306">
        <v>2</v>
      </c>
      <c r="R306" t="s">
        <v>606</v>
      </c>
      <c r="S306" t="s">
        <v>1158</v>
      </c>
      <c r="T306" t="s">
        <v>1684</v>
      </c>
      <c r="U306" t="s">
        <v>85</v>
      </c>
      <c r="V306" t="s">
        <v>1869</v>
      </c>
      <c r="W306">
        <v>130.77000000000001</v>
      </c>
      <c r="X306">
        <v>44.97</v>
      </c>
      <c r="Y306">
        <v>2</v>
      </c>
      <c r="Z306" t="s">
        <v>167</v>
      </c>
      <c r="AA306" t="s">
        <v>2356</v>
      </c>
    </row>
    <row r="307" spans="1:33" x14ac:dyDescent="0.25">
      <c r="A307">
        <v>306</v>
      </c>
      <c r="B307">
        <v>140</v>
      </c>
      <c r="C307" s="1">
        <v>43927</v>
      </c>
      <c r="D307">
        <v>3</v>
      </c>
      <c r="E307" t="s">
        <v>34</v>
      </c>
      <c r="F307" t="s">
        <v>45</v>
      </c>
      <c r="G307" t="s">
        <v>56</v>
      </c>
      <c r="H307" t="s">
        <v>57</v>
      </c>
      <c r="I307" s="1">
        <v>43800</v>
      </c>
      <c r="J307">
        <v>1</v>
      </c>
      <c r="K307" t="s">
        <v>61</v>
      </c>
      <c r="L307" s="1">
        <v>43615</v>
      </c>
      <c r="M307" s="1">
        <v>43830</v>
      </c>
      <c r="N307">
        <v>1</v>
      </c>
      <c r="O307" t="s">
        <v>84</v>
      </c>
      <c r="P307" t="s">
        <v>246</v>
      </c>
      <c r="Q307">
        <v>1</v>
      </c>
      <c r="R307" t="s">
        <v>413</v>
      </c>
      <c r="S307" t="s">
        <v>975</v>
      </c>
      <c r="T307" t="s">
        <v>1508</v>
      </c>
      <c r="U307" t="s">
        <v>80</v>
      </c>
      <c r="V307" t="s">
        <v>1548</v>
      </c>
      <c r="W307">
        <v>20.5</v>
      </c>
      <c r="X307">
        <v>29.98</v>
      </c>
      <c r="Y307">
        <v>1</v>
      </c>
      <c r="Z307" t="s">
        <v>86</v>
      </c>
      <c r="AA307" t="s">
        <v>2350</v>
      </c>
    </row>
    <row r="308" spans="1:33" x14ac:dyDescent="0.25">
      <c r="A308">
        <v>307</v>
      </c>
      <c r="B308">
        <v>90</v>
      </c>
      <c r="C308" s="1">
        <v>43928</v>
      </c>
      <c r="D308">
        <v>3</v>
      </c>
      <c r="E308" t="s">
        <v>34</v>
      </c>
      <c r="F308" t="s">
        <v>45</v>
      </c>
      <c r="G308" t="s">
        <v>55</v>
      </c>
      <c r="H308" t="s">
        <v>58</v>
      </c>
      <c r="I308" s="1">
        <v>43824</v>
      </c>
      <c r="J308">
        <v>3</v>
      </c>
      <c r="K308" t="s">
        <v>59</v>
      </c>
      <c r="L308" s="1">
        <v>43615</v>
      </c>
      <c r="M308" s="1">
        <v>43830</v>
      </c>
      <c r="N308">
        <v>1</v>
      </c>
      <c r="O308" t="s">
        <v>79</v>
      </c>
      <c r="P308" t="s">
        <v>241</v>
      </c>
      <c r="Q308">
        <v>1</v>
      </c>
      <c r="R308" t="s">
        <v>521</v>
      </c>
      <c r="S308" t="s">
        <v>1078</v>
      </c>
      <c r="T308" t="s">
        <v>1611</v>
      </c>
      <c r="U308" t="s">
        <v>69</v>
      </c>
      <c r="V308" t="s">
        <v>1548</v>
      </c>
      <c r="W308">
        <v>55.69</v>
      </c>
      <c r="X308">
        <v>14.99</v>
      </c>
      <c r="Y308">
        <v>1</v>
      </c>
      <c r="Z308" t="s">
        <v>455</v>
      </c>
      <c r="AA308" t="s">
        <v>2340</v>
      </c>
    </row>
    <row r="309" spans="1:33" x14ac:dyDescent="0.25">
      <c r="A309">
        <v>308</v>
      </c>
      <c r="B309">
        <v>289</v>
      </c>
      <c r="C309" s="1">
        <v>43928</v>
      </c>
      <c r="D309">
        <v>3</v>
      </c>
      <c r="E309" t="s">
        <v>34</v>
      </c>
      <c r="F309" t="s">
        <v>45</v>
      </c>
      <c r="G309" t="s">
        <v>55</v>
      </c>
      <c r="H309" t="s">
        <v>58</v>
      </c>
      <c r="I309" s="1">
        <v>43728</v>
      </c>
      <c r="J309">
        <v>3</v>
      </c>
      <c r="K309" t="s">
        <v>59</v>
      </c>
      <c r="L309" s="1">
        <v>43615</v>
      </c>
      <c r="M309" s="1">
        <v>43830</v>
      </c>
      <c r="N309">
        <v>2</v>
      </c>
      <c r="O309" t="s">
        <v>143</v>
      </c>
      <c r="P309" t="s">
        <v>305</v>
      </c>
      <c r="Q309">
        <v>2</v>
      </c>
      <c r="R309" t="s">
        <v>607</v>
      </c>
      <c r="S309" t="s">
        <v>1159</v>
      </c>
      <c r="T309" t="s">
        <v>1685</v>
      </c>
      <c r="U309" t="s">
        <v>83</v>
      </c>
      <c r="V309" t="s">
        <v>2037</v>
      </c>
      <c r="W309">
        <v>531.95000000000005</v>
      </c>
      <c r="X309">
        <v>104.95</v>
      </c>
      <c r="Y309">
        <v>2</v>
      </c>
      <c r="Z309" t="s">
        <v>2163</v>
      </c>
      <c r="AA309" t="s">
        <v>2443</v>
      </c>
    </row>
    <row r="310" spans="1:33" x14ac:dyDescent="0.25">
      <c r="A310">
        <v>309</v>
      </c>
      <c r="B310">
        <v>198</v>
      </c>
      <c r="C310" s="1">
        <v>43929</v>
      </c>
      <c r="D310">
        <v>9</v>
      </c>
      <c r="E310" t="s">
        <v>41</v>
      </c>
      <c r="F310" t="s">
        <v>52</v>
      </c>
      <c r="G310" t="s">
        <v>56</v>
      </c>
      <c r="H310" t="s">
        <v>58</v>
      </c>
      <c r="I310" s="1">
        <v>43861</v>
      </c>
      <c r="J310">
        <v>4</v>
      </c>
      <c r="K310" t="s">
        <v>61</v>
      </c>
      <c r="L310" s="1">
        <v>43831</v>
      </c>
      <c r="M310" s="1">
        <v>43861</v>
      </c>
      <c r="N310">
        <v>1</v>
      </c>
      <c r="O310" t="s">
        <v>79</v>
      </c>
      <c r="P310" t="s">
        <v>241</v>
      </c>
      <c r="Q310">
        <v>1</v>
      </c>
      <c r="R310" t="s">
        <v>86</v>
      </c>
      <c r="S310" t="s">
        <v>1044</v>
      </c>
      <c r="T310" t="s">
        <v>1572</v>
      </c>
      <c r="U310" t="s">
        <v>69</v>
      </c>
      <c r="V310" t="s">
        <v>1548</v>
      </c>
      <c r="W310">
        <v>64.989999999999995</v>
      </c>
      <c r="X310">
        <v>14.99</v>
      </c>
      <c r="Y310">
        <v>1</v>
      </c>
      <c r="Z310" t="s">
        <v>86</v>
      </c>
      <c r="AA310" t="s">
        <v>2350</v>
      </c>
      <c r="AB310">
        <v>3</v>
      </c>
      <c r="AC310" t="s">
        <v>2633</v>
      </c>
      <c r="AD310">
        <v>595</v>
      </c>
      <c r="AE310" t="s">
        <v>2637</v>
      </c>
      <c r="AF310" s="1">
        <v>43901</v>
      </c>
      <c r="AG310" s="1">
        <v>43951</v>
      </c>
    </row>
    <row r="311" spans="1:33" x14ac:dyDescent="0.25">
      <c r="A311">
        <v>310</v>
      </c>
      <c r="B311">
        <v>233</v>
      </c>
      <c r="C311" s="1">
        <v>43929</v>
      </c>
      <c r="D311">
        <v>2</v>
      </c>
      <c r="E311" t="s">
        <v>38</v>
      </c>
      <c r="F311" t="s">
        <v>49</v>
      </c>
      <c r="G311" t="s">
        <v>55</v>
      </c>
      <c r="H311" t="s">
        <v>57</v>
      </c>
      <c r="I311" s="1">
        <v>43719</v>
      </c>
      <c r="J311">
        <v>3</v>
      </c>
      <c r="K311" t="s">
        <v>59</v>
      </c>
      <c r="L311" s="1">
        <v>43615</v>
      </c>
      <c r="M311" s="1">
        <v>43830</v>
      </c>
      <c r="N311">
        <v>2</v>
      </c>
      <c r="O311" t="s">
        <v>74</v>
      </c>
      <c r="P311" t="s">
        <v>236</v>
      </c>
      <c r="Q311">
        <v>2</v>
      </c>
      <c r="R311" t="s">
        <v>608</v>
      </c>
      <c r="S311" t="s">
        <v>1160</v>
      </c>
      <c r="T311" t="s">
        <v>1686</v>
      </c>
      <c r="U311" t="s">
        <v>103</v>
      </c>
      <c r="V311" t="s">
        <v>1902</v>
      </c>
      <c r="W311">
        <v>151.46</v>
      </c>
      <c r="X311">
        <v>94.96</v>
      </c>
      <c r="Y311">
        <v>2</v>
      </c>
      <c r="Z311" t="s">
        <v>2164</v>
      </c>
      <c r="AA311" t="s">
        <v>2444</v>
      </c>
    </row>
    <row r="312" spans="1:33" x14ac:dyDescent="0.25">
      <c r="A312">
        <v>311</v>
      </c>
      <c r="B312">
        <v>86</v>
      </c>
      <c r="C312" s="1">
        <v>43930</v>
      </c>
      <c r="D312">
        <v>2</v>
      </c>
      <c r="E312" t="s">
        <v>38</v>
      </c>
      <c r="F312" t="s">
        <v>49</v>
      </c>
      <c r="G312" t="s">
        <v>56</v>
      </c>
      <c r="H312" t="s">
        <v>57</v>
      </c>
      <c r="I312" s="1">
        <v>43878</v>
      </c>
      <c r="J312">
        <v>6</v>
      </c>
      <c r="K312" t="s">
        <v>59</v>
      </c>
      <c r="L312" s="1">
        <v>43862</v>
      </c>
      <c r="M312" s="1">
        <v>43889</v>
      </c>
      <c r="N312">
        <v>1</v>
      </c>
      <c r="O312" t="s">
        <v>78</v>
      </c>
      <c r="P312" t="s">
        <v>240</v>
      </c>
      <c r="Q312">
        <v>1</v>
      </c>
      <c r="R312" t="s">
        <v>67</v>
      </c>
      <c r="S312" t="s">
        <v>1120</v>
      </c>
      <c r="T312" t="s">
        <v>1643</v>
      </c>
      <c r="U312" t="s">
        <v>80</v>
      </c>
      <c r="V312" t="s">
        <v>1548</v>
      </c>
      <c r="W312">
        <v>7.98</v>
      </c>
      <c r="X312">
        <v>29.98</v>
      </c>
      <c r="Y312">
        <v>1</v>
      </c>
      <c r="Z312" t="s">
        <v>469</v>
      </c>
      <c r="AA312" t="s">
        <v>2339</v>
      </c>
      <c r="AB312">
        <v>3</v>
      </c>
      <c r="AC312" t="s">
        <v>2634</v>
      </c>
      <c r="AD312">
        <v>536</v>
      </c>
      <c r="AE312" t="s">
        <v>2637</v>
      </c>
      <c r="AF312" s="1">
        <v>43901</v>
      </c>
      <c r="AG312" s="1">
        <v>43951</v>
      </c>
    </row>
    <row r="313" spans="1:33" x14ac:dyDescent="0.25">
      <c r="A313">
        <v>312</v>
      </c>
      <c r="B313">
        <v>387</v>
      </c>
      <c r="C313" s="1">
        <v>43930</v>
      </c>
      <c r="D313">
        <v>3</v>
      </c>
      <c r="E313" t="s">
        <v>34</v>
      </c>
      <c r="F313" t="s">
        <v>45</v>
      </c>
      <c r="G313" t="s">
        <v>56</v>
      </c>
      <c r="H313" t="s">
        <v>58</v>
      </c>
      <c r="I313" s="1">
        <v>43610</v>
      </c>
      <c r="J313">
        <v>2</v>
      </c>
      <c r="N313">
        <v>1</v>
      </c>
      <c r="O313" t="s">
        <v>80</v>
      </c>
      <c r="P313" t="s">
        <v>242</v>
      </c>
      <c r="Q313">
        <v>1</v>
      </c>
      <c r="R313" t="s">
        <v>508</v>
      </c>
      <c r="S313" t="s">
        <v>1071</v>
      </c>
      <c r="T313" t="s">
        <v>1587</v>
      </c>
      <c r="U313" t="s">
        <v>69</v>
      </c>
      <c r="V313" t="s">
        <v>1548</v>
      </c>
      <c r="W313">
        <v>54.99</v>
      </c>
      <c r="X313">
        <v>14.99</v>
      </c>
      <c r="Y313">
        <v>1</v>
      </c>
      <c r="Z313" t="s">
        <v>79</v>
      </c>
      <c r="AA313" t="s">
        <v>2349</v>
      </c>
    </row>
    <row r="314" spans="1:33" x14ac:dyDescent="0.25">
      <c r="A314">
        <v>313</v>
      </c>
      <c r="B314">
        <v>440</v>
      </c>
      <c r="C314" s="1">
        <v>43931</v>
      </c>
      <c r="D314">
        <v>6</v>
      </c>
      <c r="E314" t="s">
        <v>33</v>
      </c>
      <c r="F314" t="s">
        <v>44</v>
      </c>
      <c r="G314" t="s">
        <v>55</v>
      </c>
      <c r="H314" t="s">
        <v>58</v>
      </c>
      <c r="I314" s="1">
        <v>43717</v>
      </c>
      <c r="J314">
        <v>1</v>
      </c>
      <c r="K314" t="s">
        <v>61</v>
      </c>
      <c r="L314" s="1">
        <v>43615</v>
      </c>
      <c r="M314" s="1">
        <v>43830</v>
      </c>
      <c r="N314">
        <v>2</v>
      </c>
      <c r="O314" t="s">
        <v>140</v>
      </c>
      <c r="P314" t="s">
        <v>302</v>
      </c>
      <c r="Q314">
        <v>2</v>
      </c>
      <c r="R314" t="s">
        <v>609</v>
      </c>
      <c r="S314" t="s">
        <v>1161</v>
      </c>
      <c r="T314" t="s">
        <v>1687</v>
      </c>
      <c r="U314" t="s">
        <v>88</v>
      </c>
      <c r="V314" t="s">
        <v>1869</v>
      </c>
      <c r="W314">
        <v>319.95999999999998</v>
      </c>
      <c r="X314">
        <v>59.96</v>
      </c>
      <c r="Y314">
        <v>2</v>
      </c>
      <c r="Z314" t="s">
        <v>2165</v>
      </c>
      <c r="AA314" t="s">
        <v>2445</v>
      </c>
    </row>
    <row r="315" spans="1:33" x14ac:dyDescent="0.25">
      <c r="A315">
        <v>314</v>
      </c>
      <c r="B315">
        <v>318</v>
      </c>
      <c r="C315" s="1">
        <v>43932</v>
      </c>
      <c r="D315">
        <v>2</v>
      </c>
      <c r="E315" t="s">
        <v>38</v>
      </c>
      <c r="F315" t="s">
        <v>49</v>
      </c>
      <c r="G315" t="s">
        <v>56</v>
      </c>
      <c r="H315" t="s">
        <v>58</v>
      </c>
      <c r="I315" s="1">
        <v>43729</v>
      </c>
      <c r="J315">
        <v>3</v>
      </c>
      <c r="K315" t="s">
        <v>59</v>
      </c>
      <c r="L315" s="1">
        <v>43615</v>
      </c>
      <c r="M315" s="1">
        <v>43830</v>
      </c>
      <c r="N315">
        <v>1</v>
      </c>
      <c r="O315" t="s">
        <v>84</v>
      </c>
      <c r="P315" t="s">
        <v>246</v>
      </c>
      <c r="Q315">
        <v>1</v>
      </c>
      <c r="R315" t="s">
        <v>549</v>
      </c>
      <c r="S315" t="s">
        <v>1110</v>
      </c>
      <c r="T315" t="s">
        <v>1635</v>
      </c>
      <c r="U315" t="s">
        <v>67</v>
      </c>
      <c r="V315" t="s">
        <v>1548</v>
      </c>
      <c r="W315">
        <v>83.97</v>
      </c>
      <c r="X315">
        <v>44.97</v>
      </c>
      <c r="Y315">
        <v>1</v>
      </c>
      <c r="Z315" t="s">
        <v>410</v>
      </c>
      <c r="AA315" t="s">
        <v>2359</v>
      </c>
    </row>
    <row r="316" spans="1:33" x14ac:dyDescent="0.25">
      <c r="A316">
        <v>315</v>
      </c>
      <c r="B316">
        <v>488</v>
      </c>
      <c r="C316" s="1">
        <v>43932</v>
      </c>
      <c r="D316">
        <v>6</v>
      </c>
      <c r="E316" t="s">
        <v>33</v>
      </c>
      <c r="F316" t="s">
        <v>44</v>
      </c>
      <c r="G316" t="s">
        <v>56</v>
      </c>
      <c r="H316" t="s">
        <v>58</v>
      </c>
      <c r="I316" s="1">
        <v>43855</v>
      </c>
      <c r="J316">
        <v>4</v>
      </c>
      <c r="K316" t="s">
        <v>61</v>
      </c>
      <c r="L316" s="1">
        <v>43831</v>
      </c>
      <c r="M316" s="1">
        <v>43861</v>
      </c>
      <c r="N316">
        <v>1</v>
      </c>
      <c r="O316" t="s">
        <v>79</v>
      </c>
      <c r="P316" t="s">
        <v>241</v>
      </c>
      <c r="Q316">
        <v>1</v>
      </c>
      <c r="R316" t="s">
        <v>524</v>
      </c>
      <c r="S316" t="s">
        <v>1087</v>
      </c>
      <c r="T316" t="s">
        <v>1614</v>
      </c>
      <c r="U316" t="s">
        <v>80</v>
      </c>
      <c r="V316" t="s">
        <v>1548</v>
      </c>
      <c r="W316">
        <v>27.9</v>
      </c>
      <c r="X316">
        <v>29.98</v>
      </c>
      <c r="Y316">
        <v>1</v>
      </c>
      <c r="Z316" t="s">
        <v>455</v>
      </c>
      <c r="AA316" t="s">
        <v>2340</v>
      </c>
      <c r="AB316">
        <v>3</v>
      </c>
      <c r="AC316" t="s">
        <v>2634</v>
      </c>
      <c r="AD316">
        <v>786</v>
      </c>
      <c r="AE316" t="s">
        <v>2637</v>
      </c>
      <c r="AF316" s="1">
        <v>43901</v>
      </c>
      <c r="AG316" s="1">
        <v>43951</v>
      </c>
    </row>
    <row r="317" spans="1:33" x14ac:dyDescent="0.25">
      <c r="A317">
        <v>316</v>
      </c>
      <c r="B317">
        <v>245</v>
      </c>
      <c r="C317" s="1">
        <v>43933</v>
      </c>
      <c r="D317">
        <v>2</v>
      </c>
      <c r="E317" t="s">
        <v>38</v>
      </c>
      <c r="F317" t="s">
        <v>49</v>
      </c>
      <c r="G317" t="s">
        <v>56</v>
      </c>
      <c r="H317" t="s">
        <v>57</v>
      </c>
      <c r="I317" s="1">
        <v>43666</v>
      </c>
      <c r="J317">
        <v>3</v>
      </c>
      <c r="K317" t="s">
        <v>59</v>
      </c>
      <c r="L317" s="1">
        <v>43615</v>
      </c>
      <c r="M317" s="1">
        <v>43830</v>
      </c>
      <c r="N317">
        <v>1</v>
      </c>
      <c r="O317" t="s">
        <v>78</v>
      </c>
      <c r="P317" t="s">
        <v>240</v>
      </c>
      <c r="Q317">
        <v>1</v>
      </c>
      <c r="R317" t="s">
        <v>610</v>
      </c>
      <c r="S317" t="s">
        <v>1162</v>
      </c>
      <c r="T317" t="s">
        <v>67</v>
      </c>
      <c r="U317" t="s">
        <v>80</v>
      </c>
      <c r="V317" t="s">
        <v>1548</v>
      </c>
      <c r="W317">
        <v>6</v>
      </c>
      <c r="X317">
        <v>29.98</v>
      </c>
      <c r="Y317">
        <v>1</v>
      </c>
      <c r="Z317" t="s">
        <v>393</v>
      </c>
      <c r="AA317" t="s">
        <v>2345</v>
      </c>
    </row>
    <row r="318" spans="1:33" x14ac:dyDescent="0.25">
      <c r="A318">
        <v>317</v>
      </c>
      <c r="B318">
        <v>308</v>
      </c>
      <c r="C318" s="1">
        <v>43933</v>
      </c>
      <c r="D318">
        <v>11</v>
      </c>
      <c r="E318" t="s">
        <v>37</v>
      </c>
      <c r="F318" t="s">
        <v>48</v>
      </c>
      <c r="G318" t="s">
        <v>55</v>
      </c>
      <c r="H318" t="s">
        <v>57</v>
      </c>
      <c r="I318" s="1">
        <v>43689</v>
      </c>
      <c r="J318">
        <v>3</v>
      </c>
      <c r="K318" t="s">
        <v>59</v>
      </c>
      <c r="L318" s="1">
        <v>43615</v>
      </c>
      <c r="M318" s="1">
        <v>43830</v>
      </c>
      <c r="N318">
        <v>2</v>
      </c>
      <c r="O318" t="s">
        <v>118</v>
      </c>
      <c r="P318" t="s">
        <v>280</v>
      </c>
      <c r="Q318">
        <v>2</v>
      </c>
      <c r="R318" t="s">
        <v>611</v>
      </c>
      <c r="S318" t="s">
        <v>1144</v>
      </c>
      <c r="T318" t="s">
        <v>1688</v>
      </c>
      <c r="U318" t="s">
        <v>83</v>
      </c>
      <c r="V318" t="s">
        <v>2039</v>
      </c>
      <c r="W318">
        <v>264.89999999999998</v>
      </c>
      <c r="X318">
        <v>59.95</v>
      </c>
      <c r="Y318">
        <v>2</v>
      </c>
      <c r="Z318" t="s">
        <v>2101</v>
      </c>
      <c r="AA318" t="s">
        <v>2371</v>
      </c>
    </row>
    <row r="319" spans="1:33" x14ac:dyDescent="0.25">
      <c r="A319">
        <v>318</v>
      </c>
      <c r="B319">
        <v>97</v>
      </c>
      <c r="C319" s="1">
        <v>43935</v>
      </c>
      <c r="D319">
        <v>4</v>
      </c>
      <c r="E319" t="s">
        <v>40</v>
      </c>
      <c r="F319" t="s">
        <v>51</v>
      </c>
      <c r="G319" t="s">
        <v>56</v>
      </c>
      <c r="H319" t="s">
        <v>57</v>
      </c>
      <c r="I319" s="1">
        <v>43874</v>
      </c>
      <c r="J319">
        <v>6</v>
      </c>
      <c r="K319" t="s">
        <v>59</v>
      </c>
      <c r="L319" s="1">
        <v>43862</v>
      </c>
      <c r="M319" s="1">
        <v>43889</v>
      </c>
      <c r="N319">
        <v>1</v>
      </c>
      <c r="O319" t="s">
        <v>79</v>
      </c>
      <c r="P319" t="s">
        <v>241</v>
      </c>
      <c r="Q319">
        <v>1</v>
      </c>
      <c r="R319" t="s">
        <v>406</v>
      </c>
      <c r="S319" t="s">
        <v>968</v>
      </c>
      <c r="T319" t="s">
        <v>1501</v>
      </c>
      <c r="U319" t="s">
        <v>80</v>
      </c>
      <c r="V319" t="s">
        <v>1548</v>
      </c>
      <c r="W319">
        <v>173.9</v>
      </c>
      <c r="X319">
        <v>29.98</v>
      </c>
      <c r="Y319">
        <v>1</v>
      </c>
      <c r="Z319" t="s">
        <v>65</v>
      </c>
      <c r="AA319" t="s">
        <v>2343</v>
      </c>
      <c r="AB319">
        <v>3</v>
      </c>
      <c r="AC319" t="s">
        <v>2633</v>
      </c>
      <c r="AD319">
        <v>541</v>
      </c>
      <c r="AE319" t="s">
        <v>2637</v>
      </c>
      <c r="AF319" s="1">
        <v>43901</v>
      </c>
      <c r="AG319" s="1">
        <v>43951</v>
      </c>
    </row>
    <row r="320" spans="1:33" x14ac:dyDescent="0.25">
      <c r="A320">
        <v>319</v>
      </c>
      <c r="B320">
        <v>275</v>
      </c>
      <c r="C320" s="1">
        <v>43935</v>
      </c>
      <c r="D320">
        <v>5</v>
      </c>
      <c r="E320" t="s">
        <v>36</v>
      </c>
      <c r="F320" t="s">
        <v>47</v>
      </c>
      <c r="G320" t="s">
        <v>55</v>
      </c>
      <c r="H320" t="s">
        <v>58</v>
      </c>
      <c r="I320" s="1">
        <v>43820</v>
      </c>
      <c r="J320">
        <v>2</v>
      </c>
      <c r="K320" t="s">
        <v>60</v>
      </c>
      <c r="L320" s="1">
        <v>43615</v>
      </c>
      <c r="M320" s="1">
        <v>43830</v>
      </c>
      <c r="N320">
        <v>2</v>
      </c>
      <c r="O320" t="s">
        <v>77</v>
      </c>
      <c r="P320" t="s">
        <v>239</v>
      </c>
      <c r="Q320">
        <v>2</v>
      </c>
      <c r="R320" t="s">
        <v>612</v>
      </c>
      <c r="S320" t="s">
        <v>1163</v>
      </c>
      <c r="T320" t="s">
        <v>1689</v>
      </c>
      <c r="U320" t="s">
        <v>88</v>
      </c>
      <c r="V320" t="s">
        <v>2030</v>
      </c>
      <c r="W320">
        <v>83.8</v>
      </c>
      <c r="X320">
        <v>69.959999999999994</v>
      </c>
      <c r="Y320">
        <v>2</v>
      </c>
      <c r="Z320" t="s">
        <v>2166</v>
      </c>
      <c r="AA320" t="s">
        <v>2446</v>
      </c>
    </row>
    <row r="321" spans="1:33" x14ac:dyDescent="0.25">
      <c r="A321">
        <v>320</v>
      </c>
      <c r="B321">
        <v>297</v>
      </c>
      <c r="C321" s="1">
        <v>43936</v>
      </c>
      <c r="D321">
        <v>3</v>
      </c>
      <c r="E321" t="s">
        <v>34</v>
      </c>
      <c r="F321" t="s">
        <v>45</v>
      </c>
      <c r="G321" t="s">
        <v>55</v>
      </c>
      <c r="H321" t="s">
        <v>58</v>
      </c>
      <c r="I321" s="1">
        <v>43628</v>
      </c>
      <c r="J321">
        <v>3</v>
      </c>
      <c r="K321" t="s">
        <v>59</v>
      </c>
      <c r="L321" s="1">
        <v>43615</v>
      </c>
      <c r="M321" s="1">
        <v>43830</v>
      </c>
      <c r="N321">
        <v>2</v>
      </c>
      <c r="O321" t="s">
        <v>77</v>
      </c>
      <c r="P321" t="s">
        <v>239</v>
      </c>
      <c r="Q321">
        <v>2</v>
      </c>
      <c r="R321" t="s">
        <v>613</v>
      </c>
      <c r="S321" t="s">
        <v>1164</v>
      </c>
      <c r="T321" t="s">
        <v>1690</v>
      </c>
      <c r="U321" t="s">
        <v>103</v>
      </c>
      <c r="V321" t="s">
        <v>2030</v>
      </c>
      <c r="W321">
        <v>109.97</v>
      </c>
      <c r="X321">
        <v>64.959999999999994</v>
      </c>
      <c r="Y321">
        <v>2</v>
      </c>
      <c r="Z321" t="s">
        <v>2167</v>
      </c>
      <c r="AA321" t="s">
        <v>2447</v>
      </c>
    </row>
    <row r="322" spans="1:33" x14ac:dyDescent="0.25">
      <c r="A322">
        <v>321</v>
      </c>
      <c r="B322">
        <v>486</v>
      </c>
      <c r="C322" s="1">
        <v>43937</v>
      </c>
      <c r="D322">
        <v>11</v>
      </c>
      <c r="E322" t="s">
        <v>37</v>
      </c>
      <c r="F322" t="s">
        <v>48</v>
      </c>
      <c r="G322" t="s">
        <v>55</v>
      </c>
      <c r="H322" t="s">
        <v>58</v>
      </c>
      <c r="I322" s="1">
        <v>43893</v>
      </c>
      <c r="J322">
        <v>15</v>
      </c>
      <c r="K322" t="s">
        <v>62</v>
      </c>
      <c r="L322" s="1">
        <v>43615</v>
      </c>
      <c r="M322" s="1">
        <v>44413</v>
      </c>
      <c r="N322">
        <v>2</v>
      </c>
      <c r="O322" t="s">
        <v>144</v>
      </c>
      <c r="P322" t="s">
        <v>306</v>
      </c>
      <c r="Q322">
        <v>2</v>
      </c>
      <c r="R322" t="s">
        <v>614</v>
      </c>
      <c r="S322" t="s">
        <v>1165</v>
      </c>
      <c r="T322" t="s">
        <v>1691</v>
      </c>
      <c r="U322" t="s">
        <v>180</v>
      </c>
      <c r="V322" t="s">
        <v>1869</v>
      </c>
      <c r="W322">
        <v>408.87</v>
      </c>
      <c r="X322">
        <v>44.97</v>
      </c>
      <c r="Y322">
        <v>2</v>
      </c>
      <c r="Z322" t="s">
        <v>188</v>
      </c>
      <c r="AA322" t="s">
        <v>2448</v>
      </c>
      <c r="AB322">
        <v>3</v>
      </c>
      <c r="AC322" t="s">
        <v>2634</v>
      </c>
      <c r="AD322">
        <v>785</v>
      </c>
      <c r="AE322" t="s">
        <v>2637</v>
      </c>
      <c r="AF322" s="1">
        <v>43901</v>
      </c>
      <c r="AG322" s="1">
        <v>43951</v>
      </c>
    </row>
    <row r="323" spans="1:33" x14ac:dyDescent="0.25">
      <c r="A323">
        <v>322</v>
      </c>
      <c r="B323">
        <v>7</v>
      </c>
      <c r="C323" s="1">
        <v>43938</v>
      </c>
      <c r="D323">
        <v>3</v>
      </c>
      <c r="E323" t="s">
        <v>34</v>
      </c>
      <c r="F323" t="s">
        <v>45</v>
      </c>
      <c r="G323" t="s">
        <v>55</v>
      </c>
      <c r="H323" t="s">
        <v>57</v>
      </c>
      <c r="I323" s="1">
        <v>43876</v>
      </c>
      <c r="J323">
        <v>6</v>
      </c>
      <c r="K323" t="s">
        <v>59</v>
      </c>
      <c r="L323" s="1">
        <v>43862</v>
      </c>
      <c r="M323" s="1">
        <v>43889</v>
      </c>
      <c r="N323">
        <v>1</v>
      </c>
      <c r="O323" t="s">
        <v>65</v>
      </c>
      <c r="P323" t="s">
        <v>227</v>
      </c>
      <c r="Q323">
        <v>1</v>
      </c>
      <c r="R323" t="s">
        <v>519</v>
      </c>
      <c r="S323" t="s">
        <v>1083</v>
      </c>
      <c r="T323" t="s">
        <v>1609</v>
      </c>
      <c r="U323" t="s">
        <v>69</v>
      </c>
      <c r="V323" t="s">
        <v>1517</v>
      </c>
      <c r="W323">
        <v>13.49</v>
      </c>
      <c r="X323">
        <v>19.989999999999998</v>
      </c>
      <c r="Y323">
        <v>1</v>
      </c>
      <c r="Z323" t="s">
        <v>431</v>
      </c>
      <c r="AA323" t="s">
        <v>2326</v>
      </c>
      <c r="AB323">
        <v>3</v>
      </c>
      <c r="AC323" t="s">
        <v>2634</v>
      </c>
      <c r="AD323">
        <v>493</v>
      </c>
      <c r="AE323" t="s">
        <v>2637</v>
      </c>
      <c r="AF323" s="1">
        <v>43901</v>
      </c>
      <c r="AG323" s="1">
        <v>43951</v>
      </c>
    </row>
    <row r="324" spans="1:33" x14ac:dyDescent="0.25">
      <c r="A324">
        <v>323</v>
      </c>
      <c r="B324">
        <v>29</v>
      </c>
      <c r="C324" s="1">
        <v>43938</v>
      </c>
      <c r="D324">
        <v>1</v>
      </c>
      <c r="E324" t="s">
        <v>39</v>
      </c>
      <c r="F324" t="s">
        <v>50</v>
      </c>
      <c r="G324" t="s">
        <v>55</v>
      </c>
      <c r="H324" t="s">
        <v>58</v>
      </c>
      <c r="I324" s="1">
        <v>43870</v>
      </c>
      <c r="J324">
        <v>6</v>
      </c>
      <c r="K324" t="s">
        <v>59</v>
      </c>
      <c r="L324" s="1">
        <v>43862</v>
      </c>
      <c r="M324" s="1">
        <v>43889</v>
      </c>
      <c r="N324">
        <v>2</v>
      </c>
      <c r="O324" t="s">
        <v>118</v>
      </c>
      <c r="P324" t="s">
        <v>280</v>
      </c>
      <c r="Q324">
        <v>2</v>
      </c>
      <c r="R324" t="s">
        <v>615</v>
      </c>
      <c r="S324" t="s">
        <v>1166</v>
      </c>
      <c r="T324" t="s">
        <v>1692</v>
      </c>
      <c r="U324" t="s">
        <v>85</v>
      </c>
      <c r="V324" t="s">
        <v>2048</v>
      </c>
      <c r="W324">
        <v>62.77</v>
      </c>
      <c r="X324">
        <v>24.97</v>
      </c>
      <c r="Y324">
        <v>2</v>
      </c>
      <c r="Z324" t="s">
        <v>2168</v>
      </c>
      <c r="AA324" t="s">
        <v>2449</v>
      </c>
      <c r="AB324">
        <v>3</v>
      </c>
      <c r="AC324" t="s">
        <v>2633</v>
      </c>
      <c r="AD324">
        <v>506</v>
      </c>
      <c r="AE324" t="s">
        <v>2637</v>
      </c>
      <c r="AF324" s="1">
        <v>43901</v>
      </c>
      <c r="AG324" s="1">
        <v>43951</v>
      </c>
    </row>
    <row r="325" spans="1:33" x14ac:dyDescent="0.25">
      <c r="A325">
        <v>324</v>
      </c>
      <c r="B325">
        <v>344</v>
      </c>
      <c r="C325" s="1">
        <v>43938</v>
      </c>
      <c r="D325">
        <v>4</v>
      </c>
      <c r="E325" t="s">
        <v>40</v>
      </c>
      <c r="F325" t="s">
        <v>51</v>
      </c>
      <c r="G325" t="s">
        <v>56</v>
      </c>
      <c r="H325" t="s">
        <v>58</v>
      </c>
      <c r="I325" s="1">
        <v>43722</v>
      </c>
      <c r="J325">
        <v>2</v>
      </c>
      <c r="K325" t="s">
        <v>60</v>
      </c>
      <c r="L325" s="1">
        <v>43615</v>
      </c>
      <c r="M325" s="1">
        <v>43830</v>
      </c>
      <c r="N325">
        <v>2</v>
      </c>
      <c r="O325" t="s">
        <v>144</v>
      </c>
      <c r="P325" t="s">
        <v>306</v>
      </c>
      <c r="Q325">
        <v>2</v>
      </c>
      <c r="R325" t="s">
        <v>616</v>
      </c>
      <c r="S325" t="s">
        <v>1167</v>
      </c>
      <c r="T325" t="s">
        <v>1693</v>
      </c>
      <c r="U325" t="s">
        <v>110</v>
      </c>
      <c r="V325" t="s">
        <v>1869</v>
      </c>
      <c r="W325">
        <v>929.94</v>
      </c>
      <c r="X325">
        <v>89.94</v>
      </c>
      <c r="Y325">
        <v>2</v>
      </c>
      <c r="Z325" t="s">
        <v>2160</v>
      </c>
      <c r="AA325" t="s">
        <v>2440</v>
      </c>
    </row>
    <row r="326" spans="1:33" x14ac:dyDescent="0.25">
      <c r="A326">
        <v>325</v>
      </c>
      <c r="B326">
        <v>150</v>
      </c>
      <c r="C326" s="1">
        <v>43939</v>
      </c>
      <c r="D326">
        <v>2</v>
      </c>
      <c r="E326" t="s">
        <v>38</v>
      </c>
      <c r="F326" t="s">
        <v>49</v>
      </c>
      <c r="G326" t="s">
        <v>56</v>
      </c>
      <c r="H326" t="s">
        <v>58</v>
      </c>
      <c r="I326" s="1">
        <v>43939</v>
      </c>
      <c r="J326">
        <v>7</v>
      </c>
      <c r="K326" t="s">
        <v>61</v>
      </c>
      <c r="L326" s="1">
        <v>43915</v>
      </c>
      <c r="M326" s="1">
        <v>44012</v>
      </c>
      <c r="N326">
        <v>1</v>
      </c>
      <c r="O326" t="s">
        <v>79</v>
      </c>
      <c r="P326" t="s">
        <v>241</v>
      </c>
      <c r="Q326">
        <v>1</v>
      </c>
      <c r="R326" t="s">
        <v>617</v>
      </c>
      <c r="S326" t="s">
        <v>1168</v>
      </c>
      <c r="T326" t="s">
        <v>1614</v>
      </c>
      <c r="U326" t="s">
        <v>80</v>
      </c>
      <c r="V326" t="s">
        <v>1548</v>
      </c>
      <c r="W326">
        <v>27.9</v>
      </c>
      <c r="X326">
        <v>29.98</v>
      </c>
      <c r="Y326">
        <v>1</v>
      </c>
      <c r="Z326" t="s">
        <v>86</v>
      </c>
      <c r="AA326" t="s">
        <v>2350</v>
      </c>
    </row>
    <row r="327" spans="1:33" x14ac:dyDescent="0.25">
      <c r="A327">
        <v>326</v>
      </c>
      <c r="B327">
        <v>166</v>
      </c>
      <c r="C327" s="1">
        <v>43939</v>
      </c>
      <c r="D327">
        <v>4</v>
      </c>
      <c r="E327" t="s">
        <v>40</v>
      </c>
      <c r="F327" t="s">
        <v>51</v>
      </c>
      <c r="G327" t="s">
        <v>56</v>
      </c>
      <c r="H327" t="s">
        <v>57</v>
      </c>
      <c r="I327" s="1">
        <v>43668</v>
      </c>
      <c r="J327">
        <v>1</v>
      </c>
      <c r="K327" t="s">
        <v>61</v>
      </c>
      <c r="L327" s="1">
        <v>43615</v>
      </c>
      <c r="M327" s="1">
        <v>43830</v>
      </c>
      <c r="N327">
        <v>1</v>
      </c>
      <c r="O327" t="s">
        <v>67</v>
      </c>
      <c r="P327" t="s">
        <v>229</v>
      </c>
      <c r="Q327">
        <v>1</v>
      </c>
      <c r="R327" t="s">
        <v>547</v>
      </c>
      <c r="S327" t="s">
        <v>1108</v>
      </c>
      <c r="T327" t="s">
        <v>1577</v>
      </c>
      <c r="U327" t="s">
        <v>69</v>
      </c>
      <c r="V327" t="s">
        <v>1548</v>
      </c>
      <c r="W327">
        <v>24.99</v>
      </c>
      <c r="X327">
        <v>14.99</v>
      </c>
      <c r="Y327">
        <v>1</v>
      </c>
      <c r="Z327" t="s">
        <v>455</v>
      </c>
      <c r="AA327" t="s">
        <v>2340</v>
      </c>
    </row>
    <row r="328" spans="1:33" x14ac:dyDescent="0.25">
      <c r="A328">
        <v>327</v>
      </c>
      <c r="B328">
        <v>358</v>
      </c>
      <c r="C328" s="1">
        <v>43939</v>
      </c>
      <c r="D328">
        <v>7</v>
      </c>
      <c r="E328" t="s">
        <v>35</v>
      </c>
      <c r="F328" t="s">
        <v>46</v>
      </c>
      <c r="G328" t="s">
        <v>56</v>
      </c>
      <c r="H328" t="s">
        <v>57</v>
      </c>
      <c r="I328" s="1">
        <v>43654</v>
      </c>
      <c r="J328">
        <v>3</v>
      </c>
      <c r="K328" t="s">
        <v>59</v>
      </c>
      <c r="L328" s="1">
        <v>43615</v>
      </c>
      <c r="M328" s="1">
        <v>43830</v>
      </c>
      <c r="N328">
        <v>2</v>
      </c>
      <c r="O328" t="s">
        <v>145</v>
      </c>
      <c r="P328" t="s">
        <v>307</v>
      </c>
      <c r="Q328">
        <v>2</v>
      </c>
      <c r="R328" t="s">
        <v>618</v>
      </c>
      <c r="S328" t="s">
        <v>1169</v>
      </c>
      <c r="T328" t="s">
        <v>1694</v>
      </c>
      <c r="U328" t="s">
        <v>71</v>
      </c>
      <c r="V328" t="s">
        <v>1869</v>
      </c>
      <c r="W328">
        <v>96.14</v>
      </c>
      <c r="X328">
        <v>29.98</v>
      </c>
      <c r="Y328">
        <v>2</v>
      </c>
      <c r="Z328" t="s">
        <v>2169</v>
      </c>
      <c r="AA328" t="s">
        <v>2450</v>
      </c>
    </row>
    <row r="329" spans="1:33" x14ac:dyDescent="0.25">
      <c r="A329">
        <v>328</v>
      </c>
      <c r="B329">
        <v>186</v>
      </c>
      <c r="C329" s="1">
        <v>43941</v>
      </c>
      <c r="D329">
        <v>5</v>
      </c>
      <c r="E329" t="s">
        <v>36</v>
      </c>
      <c r="F329" t="s">
        <v>47</v>
      </c>
      <c r="G329" t="s">
        <v>56</v>
      </c>
      <c r="H329" t="s">
        <v>58</v>
      </c>
      <c r="I329" s="1">
        <v>43817</v>
      </c>
      <c r="J329">
        <v>2</v>
      </c>
      <c r="K329" t="s">
        <v>60</v>
      </c>
      <c r="L329" s="1">
        <v>43615</v>
      </c>
      <c r="M329" s="1">
        <v>43830</v>
      </c>
      <c r="N329">
        <v>1</v>
      </c>
      <c r="O329" t="s">
        <v>80</v>
      </c>
      <c r="P329" t="s">
        <v>242</v>
      </c>
      <c r="Q329">
        <v>1</v>
      </c>
      <c r="R329" t="s">
        <v>619</v>
      </c>
      <c r="S329" t="s">
        <v>1016</v>
      </c>
      <c r="T329" t="s">
        <v>1695</v>
      </c>
      <c r="U329" t="s">
        <v>67</v>
      </c>
      <c r="V329" t="s">
        <v>1548</v>
      </c>
      <c r="W329">
        <v>185.97</v>
      </c>
      <c r="X329">
        <v>44.97</v>
      </c>
      <c r="Y329">
        <v>1</v>
      </c>
      <c r="Z329" t="s">
        <v>70</v>
      </c>
      <c r="AA329" t="s">
        <v>2341</v>
      </c>
    </row>
    <row r="330" spans="1:33" x14ac:dyDescent="0.25">
      <c r="A330">
        <v>329</v>
      </c>
      <c r="B330">
        <v>204</v>
      </c>
      <c r="C330" s="1">
        <v>43941</v>
      </c>
      <c r="D330">
        <v>3</v>
      </c>
      <c r="E330" t="s">
        <v>34</v>
      </c>
      <c r="F330" t="s">
        <v>45</v>
      </c>
      <c r="G330" t="s">
        <v>55</v>
      </c>
      <c r="H330" t="s">
        <v>57</v>
      </c>
      <c r="I330" s="1">
        <v>43906</v>
      </c>
      <c r="J330">
        <v>15</v>
      </c>
      <c r="K330" t="s">
        <v>62</v>
      </c>
      <c r="L330" s="1">
        <v>43615</v>
      </c>
      <c r="M330" s="1">
        <v>44413</v>
      </c>
      <c r="N330">
        <v>1</v>
      </c>
      <c r="O330" t="s">
        <v>80</v>
      </c>
      <c r="P330" t="s">
        <v>242</v>
      </c>
      <c r="Q330">
        <v>1</v>
      </c>
      <c r="R330" t="s">
        <v>620</v>
      </c>
      <c r="S330" t="s">
        <v>1170</v>
      </c>
      <c r="T330" t="s">
        <v>1696</v>
      </c>
      <c r="U330" t="s">
        <v>67</v>
      </c>
      <c r="V330" t="s">
        <v>1548</v>
      </c>
      <c r="W330">
        <v>362.97</v>
      </c>
      <c r="X330">
        <v>44.97</v>
      </c>
      <c r="Y330">
        <v>1</v>
      </c>
      <c r="Z330" t="s">
        <v>79</v>
      </c>
      <c r="AA330" t="s">
        <v>2349</v>
      </c>
    </row>
    <row r="331" spans="1:33" x14ac:dyDescent="0.25">
      <c r="A331">
        <v>330</v>
      </c>
      <c r="B331">
        <v>218</v>
      </c>
      <c r="C331" s="1">
        <v>43941</v>
      </c>
      <c r="D331">
        <v>8</v>
      </c>
      <c r="E331" t="s">
        <v>43</v>
      </c>
      <c r="F331" t="s">
        <v>54</v>
      </c>
      <c r="G331" t="s">
        <v>55</v>
      </c>
      <c r="H331" t="s">
        <v>58</v>
      </c>
      <c r="I331" s="1">
        <v>43738</v>
      </c>
      <c r="J331">
        <v>3</v>
      </c>
      <c r="K331" t="s">
        <v>59</v>
      </c>
      <c r="L331" s="1">
        <v>43615</v>
      </c>
      <c r="M331" s="1">
        <v>43830</v>
      </c>
      <c r="N331">
        <v>1</v>
      </c>
      <c r="O331" t="s">
        <v>79</v>
      </c>
      <c r="P331" t="s">
        <v>241</v>
      </c>
      <c r="Q331">
        <v>1</v>
      </c>
      <c r="R331" t="s">
        <v>515</v>
      </c>
      <c r="S331" t="s">
        <v>1078</v>
      </c>
      <c r="T331" t="s">
        <v>1587</v>
      </c>
      <c r="U331" t="s">
        <v>67</v>
      </c>
      <c r="V331" t="s">
        <v>1548</v>
      </c>
      <c r="W331">
        <v>164.97</v>
      </c>
      <c r="X331">
        <v>44.97</v>
      </c>
      <c r="Y331">
        <v>1</v>
      </c>
      <c r="Z331" t="s">
        <v>86</v>
      </c>
      <c r="AA331" t="s">
        <v>2350</v>
      </c>
    </row>
    <row r="332" spans="1:33" x14ac:dyDescent="0.25">
      <c r="A332">
        <v>331</v>
      </c>
      <c r="B332">
        <v>263</v>
      </c>
      <c r="C332" s="1">
        <v>43941</v>
      </c>
      <c r="D332">
        <v>2</v>
      </c>
      <c r="E332" t="s">
        <v>38</v>
      </c>
      <c r="F332" t="s">
        <v>49</v>
      </c>
      <c r="G332" t="s">
        <v>56</v>
      </c>
      <c r="H332" t="s">
        <v>57</v>
      </c>
      <c r="I332" s="1">
        <v>43734</v>
      </c>
      <c r="J332">
        <v>2</v>
      </c>
      <c r="K332" t="s">
        <v>60</v>
      </c>
      <c r="L332" s="1">
        <v>43615</v>
      </c>
      <c r="M332" s="1">
        <v>43830</v>
      </c>
      <c r="N332">
        <v>1</v>
      </c>
      <c r="O332" t="s">
        <v>105</v>
      </c>
      <c r="P332" t="s">
        <v>267</v>
      </c>
      <c r="Q332">
        <v>1</v>
      </c>
      <c r="R332" t="s">
        <v>621</v>
      </c>
      <c r="S332" t="s">
        <v>1171</v>
      </c>
      <c r="T332" t="s">
        <v>1697</v>
      </c>
      <c r="U332" t="s">
        <v>71</v>
      </c>
      <c r="V332" t="s">
        <v>1869</v>
      </c>
      <c r="W332">
        <v>27.9</v>
      </c>
      <c r="X332">
        <v>29.98</v>
      </c>
      <c r="Y332">
        <v>1</v>
      </c>
      <c r="Z332" t="s">
        <v>2120</v>
      </c>
      <c r="AA332" t="s">
        <v>2394</v>
      </c>
    </row>
    <row r="333" spans="1:33" x14ac:dyDescent="0.25">
      <c r="A333">
        <v>332</v>
      </c>
      <c r="B333">
        <v>116</v>
      </c>
      <c r="C333" s="1">
        <v>43942</v>
      </c>
      <c r="D333">
        <v>7</v>
      </c>
      <c r="E333" t="s">
        <v>35</v>
      </c>
      <c r="F333" t="s">
        <v>46</v>
      </c>
      <c r="G333" t="s">
        <v>55</v>
      </c>
      <c r="H333" t="s">
        <v>57</v>
      </c>
      <c r="I333" s="1">
        <v>43662</v>
      </c>
      <c r="J333">
        <v>2</v>
      </c>
      <c r="K333" t="s">
        <v>60</v>
      </c>
      <c r="L333" s="1">
        <v>43615</v>
      </c>
      <c r="M333" s="1">
        <v>43830</v>
      </c>
      <c r="N333">
        <v>3</v>
      </c>
      <c r="O333" t="s">
        <v>146</v>
      </c>
      <c r="P333" t="s">
        <v>308</v>
      </c>
      <c r="Q333">
        <v>3</v>
      </c>
      <c r="R333" t="s">
        <v>622</v>
      </c>
      <c r="S333" t="s">
        <v>1172</v>
      </c>
      <c r="T333" t="s">
        <v>1698</v>
      </c>
      <c r="U333" t="s">
        <v>1998</v>
      </c>
      <c r="V333" t="s">
        <v>2056</v>
      </c>
      <c r="W333">
        <v>305.45</v>
      </c>
      <c r="X333">
        <v>64.95</v>
      </c>
      <c r="Y333">
        <v>3</v>
      </c>
      <c r="Z333" t="s">
        <v>2170</v>
      </c>
      <c r="AA333" t="s">
        <v>2451</v>
      </c>
    </row>
    <row r="334" spans="1:33" x14ac:dyDescent="0.25">
      <c r="A334">
        <v>333</v>
      </c>
      <c r="B334">
        <v>187</v>
      </c>
      <c r="C334" s="1">
        <v>43942</v>
      </c>
      <c r="D334">
        <v>7</v>
      </c>
      <c r="E334" t="s">
        <v>35</v>
      </c>
      <c r="F334" t="s">
        <v>46</v>
      </c>
      <c r="G334" t="s">
        <v>56</v>
      </c>
      <c r="H334" t="s">
        <v>58</v>
      </c>
      <c r="I334" s="1">
        <v>43926</v>
      </c>
      <c r="J334">
        <v>7</v>
      </c>
      <c r="K334" t="s">
        <v>61</v>
      </c>
      <c r="L334" s="1">
        <v>43915</v>
      </c>
      <c r="M334" s="1">
        <v>44012</v>
      </c>
      <c r="N334">
        <v>1</v>
      </c>
      <c r="O334" t="s">
        <v>70</v>
      </c>
      <c r="P334" t="s">
        <v>232</v>
      </c>
      <c r="Q334">
        <v>1</v>
      </c>
      <c r="R334" t="s">
        <v>484</v>
      </c>
      <c r="S334" t="s">
        <v>1038</v>
      </c>
      <c r="T334" t="s">
        <v>1576</v>
      </c>
      <c r="U334" t="s">
        <v>80</v>
      </c>
      <c r="V334" t="s">
        <v>1517</v>
      </c>
      <c r="W334">
        <v>71.94</v>
      </c>
      <c r="X334">
        <v>39.979999999999997</v>
      </c>
      <c r="Y334">
        <v>1</v>
      </c>
      <c r="Z334" t="s">
        <v>640</v>
      </c>
      <c r="AA334" t="s">
        <v>2393</v>
      </c>
    </row>
    <row r="335" spans="1:33" x14ac:dyDescent="0.25">
      <c r="A335">
        <v>334</v>
      </c>
      <c r="B335">
        <v>282</v>
      </c>
      <c r="C335" s="1">
        <v>43942</v>
      </c>
      <c r="D335">
        <v>9</v>
      </c>
      <c r="E335" t="s">
        <v>41</v>
      </c>
      <c r="F335" t="s">
        <v>52</v>
      </c>
      <c r="G335" t="s">
        <v>55</v>
      </c>
      <c r="H335" t="s">
        <v>58</v>
      </c>
      <c r="I335" s="1">
        <v>43550</v>
      </c>
      <c r="J335">
        <v>2</v>
      </c>
      <c r="N335">
        <v>1</v>
      </c>
      <c r="O335" t="s">
        <v>67</v>
      </c>
      <c r="P335" t="s">
        <v>229</v>
      </c>
      <c r="Q335">
        <v>1</v>
      </c>
      <c r="R335" t="s">
        <v>623</v>
      </c>
      <c r="S335" t="s">
        <v>1173</v>
      </c>
      <c r="T335" t="s">
        <v>1577</v>
      </c>
      <c r="U335" t="s">
        <v>80</v>
      </c>
      <c r="V335" t="s">
        <v>1548</v>
      </c>
      <c r="W335">
        <v>49.98</v>
      </c>
      <c r="X335">
        <v>29.98</v>
      </c>
      <c r="Y335">
        <v>1</v>
      </c>
      <c r="Z335" t="s">
        <v>79</v>
      </c>
      <c r="AA335" t="s">
        <v>2349</v>
      </c>
    </row>
    <row r="336" spans="1:33" x14ac:dyDescent="0.25">
      <c r="A336">
        <v>335</v>
      </c>
      <c r="B336">
        <v>382</v>
      </c>
      <c r="C336" s="1">
        <v>43942</v>
      </c>
      <c r="D336">
        <v>5</v>
      </c>
      <c r="E336" t="s">
        <v>36</v>
      </c>
      <c r="F336" t="s">
        <v>47</v>
      </c>
      <c r="G336" t="s">
        <v>55</v>
      </c>
      <c r="H336" t="s">
        <v>57</v>
      </c>
      <c r="I336" s="1">
        <v>43711</v>
      </c>
      <c r="J336">
        <v>2</v>
      </c>
      <c r="K336" t="s">
        <v>60</v>
      </c>
      <c r="L336" s="1">
        <v>43615</v>
      </c>
      <c r="M336" s="1">
        <v>43830</v>
      </c>
      <c r="N336">
        <v>2</v>
      </c>
      <c r="O336" t="s">
        <v>116</v>
      </c>
      <c r="P336" t="s">
        <v>278</v>
      </c>
      <c r="Q336">
        <v>2</v>
      </c>
      <c r="R336" t="s">
        <v>624</v>
      </c>
      <c r="S336" t="s">
        <v>1174</v>
      </c>
      <c r="T336" t="s">
        <v>1699</v>
      </c>
      <c r="U336" t="s">
        <v>88</v>
      </c>
      <c r="V336" t="s">
        <v>2042</v>
      </c>
      <c r="W336">
        <v>97.88</v>
      </c>
      <c r="X336">
        <v>49.96</v>
      </c>
      <c r="Y336">
        <v>2</v>
      </c>
      <c r="Z336" t="s">
        <v>2171</v>
      </c>
      <c r="AA336" t="s">
        <v>2452</v>
      </c>
    </row>
    <row r="337" spans="1:33" x14ac:dyDescent="0.25">
      <c r="A337">
        <v>336</v>
      </c>
      <c r="B337">
        <v>183</v>
      </c>
      <c r="C337" s="1">
        <v>43943</v>
      </c>
      <c r="D337">
        <v>1</v>
      </c>
      <c r="E337" t="s">
        <v>39</v>
      </c>
      <c r="F337" t="s">
        <v>50</v>
      </c>
      <c r="G337" t="s">
        <v>56</v>
      </c>
      <c r="H337" t="s">
        <v>58</v>
      </c>
      <c r="I337" s="1">
        <v>43597</v>
      </c>
      <c r="J337">
        <v>3</v>
      </c>
      <c r="N337">
        <v>1</v>
      </c>
      <c r="O337" t="s">
        <v>79</v>
      </c>
      <c r="P337" t="s">
        <v>241</v>
      </c>
      <c r="Q337">
        <v>1</v>
      </c>
      <c r="R337" t="s">
        <v>463</v>
      </c>
      <c r="S337" t="s">
        <v>1026</v>
      </c>
      <c r="T337" t="s">
        <v>1556</v>
      </c>
      <c r="U337" t="s">
        <v>67</v>
      </c>
      <c r="V337" t="s">
        <v>1562</v>
      </c>
      <c r="W337">
        <v>64.47</v>
      </c>
      <c r="X337">
        <v>29.97</v>
      </c>
      <c r="Y337">
        <v>1</v>
      </c>
      <c r="Z337" t="s">
        <v>455</v>
      </c>
      <c r="AA337" t="s">
        <v>2340</v>
      </c>
    </row>
    <row r="338" spans="1:33" x14ac:dyDescent="0.25">
      <c r="A338">
        <v>337</v>
      </c>
      <c r="B338">
        <v>199</v>
      </c>
      <c r="C338" s="1">
        <v>43945</v>
      </c>
      <c r="D338">
        <v>7</v>
      </c>
      <c r="E338" t="s">
        <v>35</v>
      </c>
      <c r="F338" t="s">
        <v>46</v>
      </c>
      <c r="G338" t="s">
        <v>55</v>
      </c>
      <c r="H338" t="s">
        <v>58</v>
      </c>
      <c r="I338" s="1">
        <v>43861</v>
      </c>
      <c r="J338">
        <v>4</v>
      </c>
      <c r="K338" t="s">
        <v>61</v>
      </c>
      <c r="L338" s="1">
        <v>43831</v>
      </c>
      <c r="M338" s="1">
        <v>43861</v>
      </c>
      <c r="N338">
        <v>1</v>
      </c>
      <c r="O338" t="s">
        <v>70</v>
      </c>
      <c r="P338" t="s">
        <v>232</v>
      </c>
      <c r="Q338">
        <v>1</v>
      </c>
      <c r="R338" t="s">
        <v>550</v>
      </c>
      <c r="S338" t="s">
        <v>1111</v>
      </c>
      <c r="T338" t="s">
        <v>1631</v>
      </c>
      <c r="U338" t="s">
        <v>69</v>
      </c>
      <c r="V338" t="s">
        <v>1517</v>
      </c>
      <c r="W338">
        <v>28.99</v>
      </c>
      <c r="X338">
        <v>19.989999999999998</v>
      </c>
      <c r="Y338">
        <v>1</v>
      </c>
      <c r="Z338" t="s">
        <v>673</v>
      </c>
      <c r="AA338" t="s">
        <v>2348</v>
      </c>
    </row>
    <row r="339" spans="1:33" x14ac:dyDescent="0.25">
      <c r="A339">
        <v>338</v>
      </c>
      <c r="B339">
        <v>276</v>
      </c>
      <c r="C339" s="1">
        <v>43945</v>
      </c>
      <c r="D339">
        <v>1</v>
      </c>
      <c r="E339" t="s">
        <v>39</v>
      </c>
      <c r="F339" t="s">
        <v>50</v>
      </c>
      <c r="G339" t="s">
        <v>55</v>
      </c>
      <c r="H339" t="s">
        <v>58</v>
      </c>
      <c r="I339" s="1">
        <v>43704</v>
      </c>
      <c r="J339">
        <v>2</v>
      </c>
      <c r="K339" t="s">
        <v>60</v>
      </c>
      <c r="L339" s="1">
        <v>43615</v>
      </c>
      <c r="M339" s="1">
        <v>43830</v>
      </c>
      <c r="N339">
        <v>1</v>
      </c>
      <c r="O339" t="s">
        <v>79</v>
      </c>
      <c r="P339" t="s">
        <v>241</v>
      </c>
      <c r="Q339">
        <v>1</v>
      </c>
      <c r="R339" t="s">
        <v>595</v>
      </c>
      <c r="S339" t="s">
        <v>1045</v>
      </c>
      <c r="T339" t="s">
        <v>578</v>
      </c>
      <c r="U339" t="s">
        <v>67</v>
      </c>
      <c r="V339" t="s">
        <v>1562</v>
      </c>
      <c r="W339">
        <v>300</v>
      </c>
      <c r="X339">
        <v>29.97</v>
      </c>
      <c r="Y339">
        <v>1</v>
      </c>
      <c r="Z339" t="s">
        <v>455</v>
      </c>
      <c r="AA339" t="s">
        <v>2340</v>
      </c>
    </row>
    <row r="340" spans="1:33" x14ac:dyDescent="0.25">
      <c r="A340">
        <v>339</v>
      </c>
      <c r="B340">
        <v>361</v>
      </c>
      <c r="C340" s="1">
        <v>43945</v>
      </c>
      <c r="D340">
        <v>7</v>
      </c>
      <c r="E340" t="s">
        <v>35</v>
      </c>
      <c r="F340" t="s">
        <v>46</v>
      </c>
      <c r="G340" t="s">
        <v>55</v>
      </c>
      <c r="H340" t="s">
        <v>58</v>
      </c>
      <c r="I340" s="1">
        <v>43632</v>
      </c>
      <c r="J340">
        <v>1</v>
      </c>
      <c r="K340" t="s">
        <v>61</v>
      </c>
      <c r="L340" s="1">
        <v>43615</v>
      </c>
      <c r="M340" s="1">
        <v>43830</v>
      </c>
      <c r="N340">
        <v>1</v>
      </c>
      <c r="O340" t="s">
        <v>67</v>
      </c>
      <c r="P340" t="s">
        <v>229</v>
      </c>
      <c r="Q340">
        <v>1</v>
      </c>
      <c r="R340" t="s">
        <v>547</v>
      </c>
      <c r="S340" t="s">
        <v>1108</v>
      </c>
      <c r="T340" t="s">
        <v>1577</v>
      </c>
      <c r="U340" t="s">
        <v>67</v>
      </c>
      <c r="V340" t="s">
        <v>1548</v>
      </c>
      <c r="W340">
        <v>74.97</v>
      </c>
      <c r="X340">
        <v>44.97</v>
      </c>
      <c r="Y340">
        <v>1</v>
      </c>
      <c r="Z340" t="s">
        <v>455</v>
      </c>
      <c r="AA340" t="s">
        <v>2340</v>
      </c>
    </row>
    <row r="341" spans="1:33" x14ac:dyDescent="0.25">
      <c r="A341">
        <v>340</v>
      </c>
      <c r="B341">
        <v>82</v>
      </c>
      <c r="C341" s="1">
        <v>43947</v>
      </c>
      <c r="D341">
        <v>9</v>
      </c>
      <c r="E341" t="s">
        <v>41</v>
      </c>
      <c r="F341" t="s">
        <v>52</v>
      </c>
      <c r="G341" t="s">
        <v>55</v>
      </c>
      <c r="H341" t="s">
        <v>57</v>
      </c>
      <c r="I341" s="1">
        <v>43862</v>
      </c>
      <c r="J341">
        <v>6</v>
      </c>
      <c r="K341" t="s">
        <v>59</v>
      </c>
      <c r="L341" s="1">
        <v>43862</v>
      </c>
      <c r="M341" s="1">
        <v>43889</v>
      </c>
      <c r="N341">
        <v>1</v>
      </c>
      <c r="O341" t="s">
        <v>147</v>
      </c>
      <c r="P341" t="s">
        <v>309</v>
      </c>
      <c r="Q341">
        <v>2</v>
      </c>
      <c r="R341" t="s">
        <v>625</v>
      </c>
      <c r="S341" t="s">
        <v>1175</v>
      </c>
      <c r="T341" t="s">
        <v>1700</v>
      </c>
      <c r="U341" t="s">
        <v>2008</v>
      </c>
      <c r="V341" t="s">
        <v>2050</v>
      </c>
      <c r="W341">
        <v>139.94</v>
      </c>
      <c r="X341">
        <v>59.94</v>
      </c>
      <c r="Y341">
        <v>2</v>
      </c>
      <c r="Z341" t="s">
        <v>2172</v>
      </c>
      <c r="AA341" t="s">
        <v>2453</v>
      </c>
      <c r="AB341">
        <v>3</v>
      </c>
      <c r="AC341" t="s">
        <v>2634</v>
      </c>
      <c r="AD341">
        <v>534</v>
      </c>
      <c r="AE341" t="s">
        <v>2637</v>
      </c>
      <c r="AF341" s="1">
        <v>43901</v>
      </c>
      <c r="AG341" s="1">
        <v>43951</v>
      </c>
    </row>
    <row r="342" spans="1:33" x14ac:dyDescent="0.25">
      <c r="A342">
        <v>341</v>
      </c>
      <c r="B342">
        <v>405</v>
      </c>
      <c r="C342" s="1">
        <v>43947</v>
      </c>
      <c r="D342">
        <v>8</v>
      </c>
      <c r="E342" t="s">
        <v>43</v>
      </c>
      <c r="F342" t="s">
        <v>54</v>
      </c>
      <c r="G342" t="s">
        <v>56</v>
      </c>
      <c r="H342" t="s">
        <v>57</v>
      </c>
      <c r="I342" s="1">
        <v>43687</v>
      </c>
      <c r="J342">
        <v>3</v>
      </c>
      <c r="K342" t="s">
        <v>59</v>
      </c>
      <c r="L342" s="1">
        <v>43615</v>
      </c>
      <c r="M342" s="1">
        <v>43830</v>
      </c>
      <c r="N342">
        <v>1</v>
      </c>
      <c r="O342" t="s">
        <v>67</v>
      </c>
      <c r="P342" t="s">
        <v>229</v>
      </c>
      <c r="Q342">
        <v>1</v>
      </c>
      <c r="R342" t="s">
        <v>626</v>
      </c>
      <c r="S342" t="s">
        <v>1176</v>
      </c>
      <c r="T342" t="s">
        <v>1701</v>
      </c>
      <c r="U342" t="s">
        <v>80</v>
      </c>
      <c r="V342" t="s">
        <v>1548</v>
      </c>
      <c r="W342">
        <v>21.98</v>
      </c>
      <c r="X342">
        <v>29.98</v>
      </c>
      <c r="Y342">
        <v>1</v>
      </c>
      <c r="Z342" t="s">
        <v>90</v>
      </c>
      <c r="AA342" t="s">
        <v>2328</v>
      </c>
    </row>
    <row r="343" spans="1:33" x14ac:dyDescent="0.25">
      <c r="A343">
        <v>342</v>
      </c>
      <c r="B343">
        <v>163</v>
      </c>
      <c r="C343" s="1">
        <v>43948</v>
      </c>
      <c r="D343">
        <v>7</v>
      </c>
      <c r="E343" t="s">
        <v>35</v>
      </c>
      <c r="F343" t="s">
        <v>46</v>
      </c>
      <c r="G343" t="s">
        <v>55</v>
      </c>
      <c r="H343" t="s">
        <v>58</v>
      </c>
      <c r="I343" s="1">
        <v>43848</v>
      </c>
      <c r="J343">
        <v>15</v>
      </c>
      <c r="K343" t="s">
        <v>62</v>
      </c>
      <c r="L343" s="1">
        <v>43615</v>
      </c>
      <c r="M343" s="1">
        <v>44413</v>
      </c>
      <c r="N343">
        <v>1</v>
      </c>
      <c r="O343" t="s">
        <v>79</v>
      </c>
      <c r="P343" t="s">
        <v>241</v>
      </c>
      <c r="Q343">
        <v>1</v>
      </c>
      <c r="R343" t="s">
        <v>617</v>
      </c>
      <c r="S343" t="s">
        <v>1168</v>
      </c>
      <c r="T343" t="s">
        <v>1614</v>
      </c>
      <c r="U343" t="s">
        <v>69</v>
      </c>
      <c r="V343" t="s">
        <v>1548</v>
      </c>
      <c r="W343">
        <v>13.95</v>
      </c>
      <c r="X343">
        <v>14.99</v>
      </c>
      <c r="Y343">
        <v>1</v>
      </c>
      <c r="Z343" t="s">
        <v>86</v>
      </c>
      <c r="AA343" t="s">
        <v>2350</v>
      </c>
      <c r="AB343">
        <v>3</v>
      </c>
      <c r="AC343" t="s">
        <v>2634</v>
      </c>
      <c r="AD343">
        <v>576</v>
      </c>
      <c r="AE343" t="s">
        <v>2637</v>
      </c>
      <c r="AF343" s="1">
        <v>43901</v>
      </c>
      <c r="AG343" s="1">
        <v>43951</v>
      </c>
    </row>
    <row r="344" spans="1:33" x14ac:dyDescent="0.25">
      <c r="A344">
        <v>343</v>
      </c>
      <c r="B344">
        <v>438</v>
      </c>
      <c r="C344" s="1">
        <v>43949</v>
      </c>
      <c r="D344">
        <v>3</v>
      </c>
      <c r="E344" t="s">
        <v>34</v>
      </c>
      <c r="F344" t="s">
        <v>45</v>
      </c>
      <c r="G344" t="s">
        <v>56</v>
      </c>
      <c r="H344" t="s">
        <v>58</v>
      </c>
      <c r="I344" s="1">
        <v>43583</v>
      </c>
      <c r="J344">
        <v>2</v>
      </c>
      <c r="N344">
        <v>1</v>
      </c>
      <c r="O344" t="s">
        <v>67</v>
      </c>
      <c r="P344" t="s">
        <v>229</v>
      </c>
      <c r="Q344">
        <v>1</v>
      </c>
      <c r="R344" t="s">
        <v>573</v>
      </c>
      <c r="S344" t="s">
        <v>1131</v>
      </c>
      <c r="T344" t="s">
        <v>1517</v>
      </c>
      <c r="U344" t="s">
        <v>67</v>
      </c>
      <c r="V344" t="s">
        <v>1548</v>
      </c>
      <c r="W344">
        <v>59.97</v>
      </c>
      <c r="X344">
        <v>44.97</v>
      </c>
      <c r="Y344">
        <v>1</v>
      </c>
      <c r="Z344" t="s">
        <v>872</v>
      </c>
      <c r="AA344" t="s">
        <v>2388</v>
      </c>
    </row>
    <row r="345" spans="1:33" x14ac:dyDescent="0.25">
      <c r="A345">
        <v>344</v>
      </c>
      <c r="B345">
        <v>112</v>
      </c>
      <c r="C345" s="1">
        <v>43950</v>
      </c>
      <c r="D345">
        <v>1</v>
      </c>
      <c r="E345" t="s">
        <v>39</v>
      </c>
      <c r="F345" t="s">
        <v>50</v>
      </c>
      <c r="G345" t="s">
        <v>55</v>
      </c>
      <c r="H345" t="s">
        <v>57</v>
      </c>
      <c r="I345" s="1">
        <v>43909</v>
      </c>
      <c r="J345">
        <v>15</v>
      </c>
      <c r="K345" t="s">
        <v>62</v>
      </c>
      <c r="L345" s="1">
        <v>43615</v>
      </c>
      <c r="M345" s="1">
        <v>44413</v>
      </c>
      <c r="N345">
        <v>2</v>
      </c>
      <c r="O345" t="s">
        <v>148</v>
      </c>
      <c r="P345" t="s">
        <v>310</v>
      </c>
      <c r="Q345">
        <v>2</v>
      </c>
      <c r="R345" t="s">
        <v>627</v>
      </c>
      <c r="S345" t="s">
        <v>1177</v>
      </c>
      <c r="T345" t="s">
        <v>1702</v>
      </c>
      <c r="U345" t="s">
        <v>2010</v>
      </c>
      <c r="V345" t="s">
        <v>2050</v>
      </c>
      <c r="W345">
        <v>113.94</v>
      </c>
      <c r="X345">
        <v>59.94</v>
      </c>
      <c r="Y345">
        <v>2</v>
      </c>
      <c r="Z345" t="s">
        <v>2173</v>
      </c>
      <c r="AA345" t="s">
        <v>2454</v>
      </c>
    </row>
    <row r="346" spans="1:33" x14ac:dyDescent="0.25">
      <c r="A346">
        <v>345</v>
      </c>
      <c r="B346">
        <v>222</v>
      </c>
      <c r="C346" s="1">
        <v>43950</v>
      </c>
      <c r="D346">
        <v>9</v>
      </c>
      <c r="E346" t="s">
        <v>41</v>
      </c>
      <c r="F346" t="s">
        <v>52</v>
      </c>
      <c r="G346" t="s">
        <v>55</v>
      </c>
      <c r="H346" t="s">
        <v>57</v>
      </c>
      <c r="I346" s="1">
        <v>43729</v>
      </c>
      <c r="J346">
        <v>1</v>
      </c>
      <c r="K346" t="s">
        <v>61</v>
      </c>
      <c r="L346" s="1">
        <v>43615</v>
      </c>
      <c r="M346" s="1">
        <v>43830</v>
      </c>
      <c r="N346">
        <v>1</v>
      </c>
      <c r="O346" t="s">
        <v>70</v>
      </c>
      <c r="P346" t="s">
        <v>232</v>
      </c>
      <c r="Q346">
        <v>1</v>
      </c>
      <c r="R346" t="s">
        <v>628</v>
      </c>
      <c r="S346" t="s">
        <v>1178</v>
      </c>
      <c r="T346" t="s">
        <v>1501</v>
      </c>
      <c r="U346" t="s">
        <v>80</v>
      </c>
      <c r="V346" t="s">
        <v>1517</v>
      </c>
      <c r="W346">
        <v>173.9</v>
      </c>
      <c r="X346">
        <v>39.979999999999997</v>
      </c>
      <c r="Y346">
        <v>1</v>
      </c>
      <c r="Z346" t="s">
        <v>640</v>
      </c>
      <c r="AA346" t="s">
        <v>2393</v>
      </c>
    </row>
    <row r="347" spans="1:33" x14ac:dyDescent="0.25">
      <c r="A347">
        <v>346</v>
      </c>
      <c r="B347">
        <v>299</v>
      </c>
      <c r="C347" s="1">
        <v>43950</v>
      </c>
      <c r="D347">
        <v>3</v>
      </c>
      <c r="E347" t="s">
        <v>34</v>
      </c>
      <c r="F347" t="s">
        <v>45</v>
      </c>
      <c r="G347" t="s">
        <v>56</v>
      </c>
      <c r="H347" t="s">
        <v>58</v>
      </c>
      <c r="I347" s="1">
        <v>43567</v>
      </c>
      <c r="J347">
        <v>2</v>
      </c>
      <c r="N347">
        <v>1</v>
      </c>
      <c r="O347" t="s">
        <v>69</v>
      </c>
      <c r="P347" t="s">
        <v>231</v>
      </c>
      <c r="Q347">
        <v>1</v>
      </c>
      <c r="R347" t="s">
        <v>393</v>
      </c>
      <c r="S347" t="s">
        <v>955</v>
      </c>
      <c r="T347" t="s">
        <v>1489</v>
      </c>
      <c r="U347" t="s">
        <v>67</v>
      </c>
      <c r="V347" t="s">
        <v>1577</v>
      </c>
      <c r="W347">
        <v>86.85</v>
      </c>
      <c r="X347">
        <v>74.97</v>
      </c>
      <c r="Y347">
        <v>1</v>
      </c>
      <c r="Z347" t="s">
        <v>78</v>
      </c>
      <c r="AA347" t="s">
        <v>2330</v>
      </c>
    </row>
    <row r="348" spans="1:33" x14ac:dyDescent="0.25">
      <c r="A348">
        <v>347</v>
      </c>
      <c r="B348">
        <v>332</v>
      </c>
      <c r="C348" s="1">
        <v>43950</v>
      </c>
      <c r="D348">
        <v>3</v>
      </c>
      <c r="E348" t="s">
        <v>34</v>
      </c>
      <c r="F348" t="s">
        <v>45</v>
      </c>
      <c r="G348" t="s">
        <v>55</v>
      </c>
      <c r="H348" t="s">
        <v>58</v>
      </c>
      <c r="I348" s="1">
        <v>43646</v>
      </c>
      <c r="J348">
        <v>2</v>
      </c>
      <c r="K348" t="s">
        <v>60</v>
      </c>
      <c r="L348" s="1">
        <v>43615</v>
      </c>
      <c r="M348" s="1">
        <v>43830</v>
      </c>
      <c r="N348">
        <v>1</v>
      </c>
      <c r="O348" t="s">
        <v>79</v>
      </c>
      <c r="P348" t="s">
        <v>241</v>
      </c>
      <c r="Q348">
        <v>1</v>
      </c>
      <c r="R348" t="s">
        <v>629</v>
      </c>
      <c r="S348" t="s">
        <v>965</v>
      </c>
      <c r="T348" t="s">
        <v>1703</v>
      </c>
      <c r="U348" t="s">
        <v>69</v>
      </c>
      <c r="V348" t="s">
        <v>1548</v>
      </c>
      <c r="W348">
        <v>119.95</v>
      </c>
      <c r="X348">
        <v>14.99</v>
      </c>
      <c r="Y348">
        <v>1</v>
      </c>
      <c r="Z348" t="s">
        <v>86</v>
      </c>
      <c r="AA348" t="s">
        <v>2350</v>
      </c>
    </row>
    <row r="349" spans="1:33" x14ac:dyDescent="0.25">
      <c r="A349">
        <v>348</v>
      </c>
      <c r="B349">
        <v>442</v>
      </c>
      <c r="C349" s="1">
        <v>43950</v>
      </c>
      <c r="D349">
        <v>2</v>
      </c>
      <c r="E349" t="s">
        <v>38</v>
      </c>
      <c r="F349" t="s">
        <v>49</v>
      </c>
      <c r="G349" t="s">
        <v>55</v>
      </c>
      <c r="H349" t="s">
        <v>58</v>
      </c>
      <c r="I349" s="1">
        <v>43739</v>
      </c>
      <c r="J349">
        <v>1</v>
      </c>
      <c r="K349" t="s">
        <v>61</v>
      </c>
      <c r="L349" s="1">
        <v>43615</v>
      </c>
      <c r="M349" s="1">
        <v>43830</v>
      </c>
      <c r="N349">
        <v>1</v>
      </c>
      <c r="O349" t="s">
        <v>79</v>
      </c>
      <c r="P349" t="s">
        <v>241</v>
      </c>
      <c r="Q349">
        <v>1</v>
      </c>
      <c r="R349" t="s">
        <v>423</v>
      </c>
      <c r="S349" t="s">
        <v>985</v>
      </c>
      <c r="T349" t="s">
        <v>1518</v>
      </c>
      <c r="U349" t="s">
        <v>67</v>
      </c>
      <c r="V349" t="s">
        <v>1548</v>
      </c>
      <c r="W349">
        <v>128.63999999999999</v>
      </c>
      <c r="X349">
        <v>44.97</v>
      </c>
      <c r="Y349">
        <v>1</v>
      </c>
      <c r="Z349" t="s">
        <v>455</v>
      </c>
      <c r="AA349" t="s">
        <v>2340</v>
      </c>
    </row>
    <row r="350" spans="1:33" x14ac:dyDescent="0.25">
      <c r="A350">
        <v>349</v>
      </c>
      <c r="B350">
        <v>168</v>
      </c>
      <c r="C350" s="1">
        <v>43951</v>
      </c>
      <c r="D350">
        <v>5</v>
      </c>
      <c r="E350" t="s">
        <v>36</v>
      </c>
      <c r="F350" t="s">
        <v>47</v>
      </c>
      <c r="G350" t="s">
        <v>56</v>
      </c>
      <c r="H350" t="s">
        <v>57</v>
      </c>
      <c r="I350" s="1">
        <v>43941</v>
      </c>
      <c r="J350">
        <v>7</v>
      </c>
      <c r="K350" t="s">
        <v>61</v>
      </c>
      <c r="L350" s="1">
        <v>43915</v>
      </c>
      <c r="M350" s="1">
        <v>44012</v>
      </c>
      <c r="N350">
        <v>2</v>
      </c>
      <c r="O350" t="s">
        <v>145</v>
      </c>
      <c r="P350" t="s">
        <v>307</v>
      </c>
      <c r="Q350">
        <v>2</v>
      </c>
      <c r="R350" t="s">
        <v>630</v>
      </c>
      <c r="S350" t="s">
        <v>1179</v>
      </c>
      <c r="T350" t="s">
        <v>1704</v>
      </c>
      <c r="U350" t="s">
        <v>75</v>
      </c>
      <c r="V350" t="s">
        <v>1869</v>
      </c>
      <c r="W350">
        <v>369.83</v>
      </c>
      <c r="X350">
        <v>74.95</v>
      </c>
      <c r="Y350">
        <v>2</v>
      </c>
      <c r="Z350" t="s">
        <v>2174</v>
      </c>
      <c r="AA350" t="s">
        <v>2455</v>
      </c>
    </row>
    <row r="351" spans="1:33" x14ac:dyDescent="0.25">
      <c r="A351">
        <v>350</v>
      </c>
      <c r="B351">
        <v>213</v>
      </c>
      <c r="C351" s="1">
        <v>43951</v>
      </c>
      <c r="D351">
        <v>2</v>
      </c>
      <c r="E351" t="s">
        <v>38</v>
      </c>
      <c r="F351" t="s">
        <v>49</v>
      </c>
      <c r="G351" t="s">
        <v>55</v>
      </c>
      <c r="H351" t="s">
        <v>57</v>
      </c>
      <c r="I351" s="1">
        <v>43672</v>
      </c>
      <c r="J351">
        <v>2</v>
      </c>
      <c r="K351" t="s">
        <v>60</v>
      </c>
      <c r="L351" s="1">
        <v>43615</v>
      </c>
      <c r="M351" s="1">
        <v>43830</v>
      </c>
      <c r="N351">
        <v>3</v>
      </c>
      <c r="O351" t="s">
        <v>149</v>
      </c>
      <c r="P351" t="s">
        <v>311</v>
      </c>
      <c r="Q351">
        <v>3</v>
      </c>
      <c r="R351" t="s">
        <v>631</v>
      </c>
      <c r="S351" t="s">
        <v>1180</v>
      </c>
      <c r="T351" t="s">
        <v>1705</v>
      </c>
      <c r="U351" t="s">
        <v>1997</v>
      </c>
      <c r="V351" t="s">
        <v>2033</v>
      </c>
      <c r="W351">
        <v>275.56</v>
      </c>
      <c r="X351">
        <v>59.95</v>
      </c>
      <c r="Y351">
        <v>3</v>
      </c>
      <c r="Z351" t="s">
        <v>2175</v>
      </c>
      <c r="AA351" t="s">
        <v>2456</v>
      </c>
    </row>
    <row r="352" spans="1:33" x14ac:dyDescent="0.25">
      <c r="A352">
        <v>351</v>
      </c>
      <c r="B352">
        <v>277</v>
      </c>
      <c r="C352" s="1">
        <v>43951</v>
      </c>
      <c r="D352">
        <v>8</v>
      </c>
      <c r="E352" t="s">
        <v>43</v>
      </c>
      <c r="F352" t="s">
        <v>54</v>
      </c>
      <c r="G352" t="s">
        <v>55</v>
      </c>
      <c r="H352" t="s">
        <v>58</v>
      </c>
      <c r="I352" s="1">
        <v>43856</v>
      </c>
      <c r="J352">
        <v>4</v>
      </c>
      <c r="K352" t="s">
        <v>61</v>
      </c>
      <c r="L352" s="1">
        <v>43831</v>
      </c>
      <c r="M352" s="1">
        <v>43861</v>
      </c>
      <c r="N352">
        <v>2</v>
      </c>
      <c r="O352" t="s">
        <v>150</v>
      </c>
      <c r="P352" t="s">
        <v>312</v>
      </c>
      <c r="Q352">
        <v>2</v>
      </c>
      <c r="R352" t="s">
        <v>632</v>
      </c>
      <c r="S352" t="s">
        <v>1181</v>
      </c>
      <c r="T352" t="s">
        <v>1706</v>
      </c>
      <c r="U352" t="s">
        <v>2011</v>
      </c>
      <c r="V352" t="s">
        <v>2057</v>
      </c>
      <c r="W352">
        <v>711.92</v>
      </c>
      <c r="X352">
        <v>119.92</v>
      </c>
      <c r="Y352">
        <v>2</v>
      </c>
      <c r="Z352" t="s">
        <v>2176</v>
      </c>
      <c r="AA352" t="s">
        <v>2457</v>
      </c>
      <c r="AB352">
        <v>3</v>
      </c>
      <c r="AC352" t="s">
        <v>2634</v>
      </c>
      <c r="AD352">
        <v>642</v>
      </c>
      <c r="AE352" t="s">
        <v>2637</v>
      </c>
      <c r="AF352" s="1">
        <v>43901</v>
      </c>
      <c r="AG352" s="1">
        <v>43951</v>
      </c>
    </row>
    <row r="353" spans="1:27" x14ac:dyDescent="0.25">
      <c r="A353">
        <v>352</v>
      </c>
      <c r="B353">
        <v>113</v>
      </c>
      <c r="C353" s="1">
        <v>43952</v>
      </c>
      <c r="D353">
        <v>11</v>
      </c>
      <c r="E353" t="s">
        <v>37</v>
      </c>
      <c r="F353" t="s">
        <v>48</v>
      </c>
      <c r="G353" t="s">
        <v>55</v>
      </c>
      <c r="H353" t="s">
        <v>58</v>
      </c>
      <c r="I353" s="1">
        <v>43844</v>
      </c>
      <c r="J353">
        <v>4</v>
      </c>
      <c r="K353" t="s">
        <v>61</v>
      </c>
      <c r="L353" s="1">
        <v>43831</v>
      </c>
      <c r="M353" s="1">
        <v>43861</v>
      </c>
      <c r="N353">
        <v>1</v>
      </c>
      <c r="O353" t="s">
        <v>80</v>
      </c>
      <c r="P353" t="s">
        <v>242</v>
      </c>
      <c r="Q353">
        <v>1</v>
      </c>
      <c r="R353" t="s">
        <v>587</v>
      </c>
      <c r="S353" t="s">
        <v>1143</v>
      </c>
      <c r="T353" t="s">
        <v>1668</v>
      </c>
      <c r="U353" t="s">
        <v>80</v>
      </c>
      <c r="V353" t="s">
        <v>1548</v>
      </c>
      <c r="W353">
        <v>62.58</v>
      </c>
      <c r="X353">
        <v>29.98</v>
      </c>
      <c r="Y353">
        <v>1</v>
      </c>
      <c r="Z353" t="s">
        <v>79</v>
      </c>
      <c r="AA353" t="s">
        <v>2349</v>
      </c>
    </row>
    <row r="354" spans="1:27" x14ac:dyDescent="0.25">
      <c r="A354">
        <v>353</v>
      </c>
      <c r="B354">
        <v>65</v>
      </c>
      <c r="C354" s="1">
        <v>43953</v>
      </c>
      <c r="D354">
        <v>7</v>
      </c>
      <c r="E354" t="s">
        <v>35</v>
      </c>
      <c r="F354" t="s">
        <v>46</v>
      </c>
      <c r="G354" t="s">
        <v>56</v>
      </c>
      <c r="H354" t="s">
        <v>57</v>
      </c>
      <c r="I354" s="1">
        <v>43697</v>
      </c>
      <c r="J354">
        <v>3</v>
      </c>
      <c r="K354" t="s">
        <v>59</v>
      </c>
      <c r="L354" s="1">
        <v>43615</v>
      </c>
      <c r="M354" s="1">
        <v>43830</v>
      </c>
      <c r="N354">
        <v>1</v>
      </c>
      <c r="O354" t="s">
        <v>86</v>
      </c>
      <c r="P354" t="s">
        <v>248</v>
      </c>
      <c r="Q354">
        <v>1</v>
      </c>
      <c r="R354" t="s">
        <v>633</v>
      </c>
      <c r="S354" t="s">
        <v>1017</v>
      </c>
      <c r="T354" t="s">
        <v>1547</v>
      </c>
      <c r="U354" t="s">
        <v>69</v>
      </c>
      <c r="V354" t="s">
        <v>1577</v>
      </c>
      <c r="W354">
        <v>159.99</v>
      </c>
      <c r="X354">
        <v>24.99</v>
      </c>
      <c r="Y354">
        <v>1</v>
      </c>
      <c r="Z354" t="s">
        <v>547</v>
      </c>
      <c r="AA354" t="s">
        <v>2354</v>
      </c>
    </row>
    <row r="355" spans="1:27" x14ac:dyDescent="0.25">
      <c r="A355">
        <v>354</v>
      </c>
      <c r="B355">
        <v>316</v>
      </c>
      <c r="C355" s="1">
        <v>43953</v>
      </c>
      <c r="D355">
        <v>6</v>
      </c>
      <c r="E355" t="s">
        <v>33</v>
      </c>
      <c r="F355" t="s">
        <v>44</v>
      </c>
      <c r="G355" t="s">
        <v>55</v>
      </c>
      <c r="H355" t="s">
        <v>58</v>
      </c>
      <c r="I355" s="1">
        <v>43559</v>
      </c>
      <c r="J355">
        <v>2</v>
      </c>
      <c r="N355">
        <v>1</v>
      </c>
      <c r="O355" t="s">
        <v>79</v>
      </c>
      <c r="P355" t="s">
        <v>241</v>
      </c>
      <c r="Q355">
        <v>1</v>
      </c>
      <c r="R355" t="s">
        <v>481</v>
      </c>
      <c r="S355" t="s">
        <v>1045</v>
      </c>
      <c r="T355" t="s">
        <v>1573</v>
      </c>
      <c r="U355" t="s">
        <v>67</v>
      </c>
      <c r="V355" t="s">
        <v>1548</v>
      </c>
      <c r="W355">
        <v>299.85000000000002</v>
      </c>
      <c r="X355">
        <v>44.97</v>
      </c>
      <c r="Y355">
        <v>1</v>
      </c>
      <c r="Z355" t="s">
        <v>65</v>
      </c>
      <c r="AA355" t="s">
        <v>2343</v>
      </c>
    </row>
    <row r="356" spans="1:27" x14ac:dyDescent="0.25">
      <c r="A356">
        <v>355</v>
      </c>
      <c r="B356">
        <v>12</v>
      </c>
      <c r="C356" s="1">
        <v>43954</v>
      </c>
      <c r="D356">
        <v>11</v>
      </c>
      <c r="E356" t="s">
        <v>37</v>
      </c>
      <c r="F356" t="s">
        <v>48</v>
      </c>
      <c r="G356" t="s">
        <v>55</v>
      </c>
      <c r="H356" t="s">
        <v>58</v>
      </c>
      <c r="I356" s="1">
        <v>43713</v>
      </c>
      <c r="J356">
        <v>1</v>
      </c>
      <c r="K356" t="s">
        <v>61</v>
      </c>
      <c r="L356" s="1">
        <v>43615</v>
      </c>
      <c r="M356" s="1">
        <v>43830</v>
      </c>
      <c r="N356">
        <v>1</v>
      </c>
      <c r="O356" t="s">
        <v>79</v>
      </c>
      <c r="P356" t="s">
        <v>241</v>
      </c>
      <c r="Q356">
        <v>1</v>
      </c>
      <c r="R356" t="s">
        <v>634</v>
      </c>
      <c r="S356" t="s">
        <v>1182</v>
      </c>
      <c r="T356" t="s">
        <v>1614</v>
      </c>
      <c r="U356" t="s">
        <v>67</v>
      </c>
      <c r="V356" t="s">
        <v>1548</v>
      </c>
      <c r="W356">
        <v>41.85</v>
      </c>
      <c r="X356">
        <v>44.97</v>
      </c>
      <c r="Y356">
        <v>1</v>
      </c>
      <c r="Z356" t="s">
        <v>455</v>
      </c>
      <c r="AA356" t="s">
        <v>2340</v>
      </c>
    </row>
    <row r="357" spans="1:27" x14ac:dyDescent="0.25">
      <c r="A357">
        <v>356</v>
      </c>
      <c r="B357">
        <v>331</v>
      </c>
      <c r="C357" s="1">
        <v>43954</v>
      </c>
      <c r="D357">
        <v>9</v>
      </c>
      <c r="E357" t="s">
        <v>41</v>
      </c>
      <c r="F357" t="s">
        <v>52</v>
      </c>
      <c r="G357" t="s">
        <v>56</v>
      </c>
      <c r="H357" t="s">
        <v>57</v>
      </c>
      <c r="I357" s="1">
        <v>43588</v>
      </c>
      <c r="J357">
        <v>1</v>
      </c>
      <c r="N357">
        <v>1</v>
      </c>
      <c r="O357" t="s">
        <v>70</v>
      </c>
      <c r="P357" t="s">
        <v>232</v>
      </c>
      <c r="Q357">
        <v>1</v>
      </c>
      <c r="R357" t="s">
        <v>635</v>
      </c>
      <c r="S357" t="s">
        <v>1183</v>
      </c>
      <c r="T357" t="s">
        <v>1707</v>
      </c>
      <c r="U357" t="s">
        <v>80</v>
      </c>
      <c r="V357" t="s">
        <v>1517</v>
      </c>
      <c r="W357">
        <v>45.98</v>
      </c>
      <c r="X357">
        <v>39.979999999999997</v>
      </c>
      <c r="Y357">
        <v>1</v>
      </c>
      <c r="Z357" t="s">
        <v>673</v>
      </c>
      <c r="AA357" t="s">
        <v>2348</v>
      </c>
    </row>
    <row r="358" spans="1:27" x14ac:dyDescent="0.25">
      <c r="A358">
        <v>357</v>
      </c>
      <c r="B358">
        <v>480</v>
      </c>
      <c r="C358" s="1">
        <v>43954</v>
      </c>
      <c r="D358">
        <v>11</v>
      </c>
      <c r="E358" t="s">
        <v>37</v>
      </c>
      <c r="F358" t="s">
        <v>48</v>
      </c>
      <c r="G358" t="s">
        <v>55</v>
      </c>
      <c r="H358" t="s">
        <v>57</v>
      </c>
      <c r="I358" s="1">
        <v>43838</v>
      </c>
      <c r="J358">
        <v>4</v>
      </c>
      <c r="K358" t="s">
        <v>61</v>
      </c>
      <c r="L358" s="1">
        <v>43831</v>
      </c>
      <c r="M358" s="1">
        <v>43861</v>
      </c>
      <c r="N358">
        <v>1</v>
      </c>
      <c r="O358" t="s">
        <v>67</v>
      </c>
      <c r="P358" t="s">
        <v>229</v>
      </c>
      <c r="Q358">
        <v>1</v>
      </c>
      <c r="R358" t="s">
        <v>636</v>
      </c>
      <c r="S358" t="s">
        <v>974</v>
      </c>
      <c r="T358" t="s">
        <v>1513</v>
      </c>
      <c r="U358" t="s">
        <v>69</v>
      </c>
      <c r="V358" t="s">
        <v>1548</v>
      </c>
      <c r="W358">
        <v>29.99</v>
      </c>
      <c r="X358">
        <v>14.99</v>
      </c>
      <c r="Y358">
        <v>1</v>
      </c>
      <c r="Z358" t="s">
        <v>455</v>
      </c>
      <c r="AA358" t="s">
        <v>2340</v>
      </c>
    </row>
    <row r="359" spans="1:27" x14ac:dyDescent="0.25">
      <c r="A359">
        <v>358</v>
      </c>
      <c r="B359">
        <v>129</v>
      </c>
      <c r="C359" s="1">
        <v>43957</v>
      </c>
      <c r="D359">
        <v>2</v>
      </c>
      <c r="E359" t="s">
        <v>38</v>
      </c>
      <c r="F359" t="s">
        <v>49</v>
      </c>
      <c r="G359" t="s">
        <v>56</v>
      </c>
      <c r="H359" t="s">
        <v>58</v>
      </c>
      <c r="I359" s="1">
        <v>43622</v>
      </c>
      <c r="J359">
        <v>3</v>
      </c>
      <c r="K359" t="s">
        <v>59</v>
      </c>
      <c r="L359" s="1">
        <v>43615</v>
      </c>
      <c r="M359" s="1">
        <v>43830</v>
      </c>
      <c r="N359">
        <v>1</v>
      </c>
      <c r="O359" t="s">
        <v>80</v>
      </c>
      <c r="P359" t="s">
        <v>242</v>
      </c>
      <c r="Q359">
        <v>1</v>
      </c>
      <c r="R359" t="s">
        <v>455</v>
      </c>
      <c r="S359" t="s">
        <v>1018</v>
      </c>
      <c r="T359" t="s">
        <v>1548</v>
      </c>
      <c r="U359" t="s">
        <v>69</v>
      </c>
      <c r="V359" t="s">
        <v>1548</v>
      </c>
      <c r="W359">
        <v>14.99</v>
      </c>
      <c r="X359">
        <v>14.99</v>
      </c>
      <c r="Y359">
        <v>1</v>
      </c>
      <c r="Z359" t="s">
        <v>70</v>
      </c>
      <c r="AA359" t="s">
        <v>2341</v>
      </c>
    </row>
    <row r="360" spans="1:27" x14ac:dyDescent="0.25">
      <c r="A360">
        <v>359</v>
      </c>
      <c r="B360">
        <v>338</v>
      </c>
      <c r="C360" s="1">
        <v>43957</v>
      </c>
      <c r="D360">
        <v>4</v>
      </c>
      <c r="E360" t="s">
        <v>40</v>
      </c>
      <c r="F360" t="s">
        <v>51</v>
      </c>
      <c r="G360" t="s">
        <v>55</v>
      </c>
      <c r="H360" t="s">
        <v>57</v>
      </c>
      <c r="I360" s="1">
        <v>43685</v>
      </c>
      <c r="J360">
        <v>2</v>
      </c>
      <c r="K360" t="s">
        <v>60</v>
      </c>
      <c r="L360" s="1">
        <v>43615</v>
      </c>
      <c r="M360" s="1">
        <v>43830</v>
      </c>
      <c r="N360">
        <v>1</v>
      </c>
      <c r="O360" t="s">
        <v>80</v>
      </c>
      <c r="P360" t="s">
        <v>242</v>
      </c>
      <c r="Q360">
        <v>1</v>
      </c>
      <c r="R360" t="s">
        <v>569</v>
      </c>
      <c r="S360" t="s">
        <v>1128</v>
      </c>
      <c r="T360" t="s">
        <v>1652</v>
      </c>
      <c r="U360" t="s">
        <v>67</v>
      </c>
      <c r="V360" t="s">
        <v>1548</v>
      </c>
      <c r="W360">
        <v>41.97</v>
      </c>
      <c r="X360">
        <v>44.97</v>
      </c>
      <c r="Y360">
        <v>1</v>
      </c>
      <c r="Z360" t="s">
        <v>79</v>
      </c>
      <c r="AA360" t="s">
        <v>2349</v>
      </c>
    </row>
    <row r="361" spans="1:27" x14ac:dyDescent="0.25">
      <c r="A361">
        <v>360</v>
      </c>
      <c r="B361">
        <v>108</v>
      </c>
      <c r="C361" s="1">
        <v>43958</v>
      </c>
      <c r="D361">
        <v>4</v>
      </c>
      <c r="E361" t="s">
        <v>40</v>
      </c>
      <c r="F361" t="s">
        <v>51</v>
      </c>
      <c r="G361" t="s">
        <v>56</v>
      </c>
      <c r="H361" t="s">
        <v>58</v>
      </c>
      <c r="I361" s="1">
        <v>43916</v>
      </c>
      <c r="J361">
        <v>7</v>
      </c>
      <c r="K361" t="s">
        <v>61</v>
      </c>
      <c r="L361" s="1">
        <v>43915</v>
      </c>
      <c r="M361" s="1">
        <v>44012</v>
      </c>
      <c r="N361">
        <v>1</v>
      </c>
      <c r="O361" t="s">
        <v>65</v>
      </c>
      <c r="P361" t="s">
        <v>227</v>
      </c>
      <c r="Q361">
        <v>1</v>
      </c>
      <c r="R361" t="s">
        <v>435</v>
      </c>
      <c r="S361" t="s">
        <v>997</v>
      </c>
      <c r="T361" t="s">
        <v>1529</v>
      </c>
      <c r="U361" t="s">
        <v>67</v>
      </c>
      <c r="V361" t="s">
        <v>1517</v>
      </c>
      <c r="W361">
        <v>149.97</v>
      </c>
      <c r="X361">
        <v>59.97</v>
      </c>
      <c r="Y361">
        <v>1</v>
      </c>
      <c r="Z361" t="s">
        <v>431</v>
      </c>
      <c r="AA361" t="s">
        <v>2326</v>
      </c>
    </row>
    <row r="362" spans="1:27" x14ac:dyDescent="0.25">
      <c r="A362">
        <v>361</v>
      </c>
      <c r="B362">
        <v>251</v>
      </c>
      <c r="C362" s="1">
        <v>43958</v>
      </c>
      <c r="D362">
        <v>10</v>
      </c>
      <c r="E362" t="s">
        <v>42</v>
      </c>
      <c r="F362" t="s">
        <v>53</v>
      </c>
      <c r="G362" t="s">
        <v>56</v>
      </c>
      <c r="H362" t="s">
        <v>58</v>
      </c>
      <c r="I362" s="1">
        <v>43704</v>
      </c>
      <c r="J362">
        <v>2</v>
      </c>
      <c r="K362" t="s">
        <v>60</v>
      </c>
      <c r="L362" s="1">
        <v>43615</v>
      </c>
      <c r="M362" s="1">
        <v>43830</v>
      </c>
      <c r="N362">
        <v>2</v>
      </c>
      <c r="O362" t="s">
        <v>139</v>
      </c>
      <c r="P362" t="s">
        <v>301</v>
      </c>
      <c r="Q362">
        <v>2</v>
      </c>
      <c r="R362" t="s">
        <v>637</v>
      </c>
      <c r="S362" t="s">
        <v>1184</v>
      </c>
      <c r="T362" t="s">
        <v>1708</v>
      </c>
      <c r="U362" t="s">
        <v>83</v>
      </c>
      <c r="V362" t="s">
        <v>1869</v>
      </c>
      <c r="W362">
        <v>201.35</v>
      </c>
      <c r="X362">
        <v>74.95</v>
      </c>
      <c r="Y362">
        <v>1</v>
      </c>
      <c r="Z362" t="s">
        <v>2120</v>
      </c>
      <c r="AA362" t="s">
        <v>2394</v>
      </c>
    </row>
    <row r="363" spans="1:27" x14ac:dyDescent="0.25">
      <c r="A363">
        <v>362</v>
      </c>
      <c r="B363">
        <v>288</v>
      </c>
      <c r="C363" s="1">
        <v>43959</v>
      </c>
      <c r="D363">
        <v>8</v>
      </c>
      <c r="E363" t="s">
        <v>43</v>
      </c>
      <c r="F363" t="s">
        <v>54</v>
      </c>
      <c r="G363" t="s">
        <v>56</v>
      </c>
      <c r="H363" t="s">
        <v>58</v>
      </c>
      <c r="I363" s="1">
        <v>43610</v>
      </c>
      <c r="J363">
        <v>3</v>
      </c>
      <c r="N363">
        <v>1</v>
      </c>
      <c r="O363" t="s">
        <v>70</v>
      </c>
      <c r="P363" t="s">
        <v>232</v>
      </c>
      <c r="Q363">
        <v>1</v>
      </c>
      <c r="R363" t="s">
        <v>638</v>
      </c>
      <c r="S363" t="s">
        <v>1185</v>
      </c>
      <c r="T363" t="s">
        <v>1709</v>
      </c>
      <c r="U363" t="s">
        <v>80</v>
      </c>
      <c r="V363" t="s">
        <v>1517</v>
      </c>
      <c r="W363">
        <v>23.9</v>
      </c>
      <c r="X363">
        <v>39.979999999999997</v>
      </c>
      <c r="Y363">
        <v>1</v>
      </c>
      <c r="Z363" t="s">
        <v>640</v>
      </c>
      <c r="AA363" t="s">
        <v>2393</v>
      </c>
    </row>
    <row r="364" spans="1:27" x14ac:dyDescent="0.25">
      <c r="A364">
        <v>363</v>
      </c>
      <c r="B364">
        <v>340</v>
      </c>
      <c r="C364" s="1">
        <v>43959</v>
      </c>
      <c r="D364">
        <v>7</v>
      </c>
      <c r="E364" t="s">
        <v>35</v>
      </c>
      <c r="F364" t="s">
        <v>46</v>
      </c>
      <c r="G364" t="s">
        <v>55</v>
      </c>
      <c r="H364" t="s">
        <v>58</v>
      </c>
      <c r="I364" s="1">
        <v>43671</v>
      </c>
      <c r="J364">
        <v>2</v>
      </c>
      <c r="K364" t="s">
        <v>60</v>
      </c>
      <c r="L364" s="1">
        <v>43615</v>
      </c>
      <c r="M364" s="1">
        <v>43830</v>
      </c>
      <c r="N364">
        <v>2</v>
      </c>
      <c r="O364" t="s">
        <v>144</v>
      </c>
      <c r="P364" t="s">
        <v>306</v>
      </c>
      <c r="Q364">
        <v>2</v>
      </c>
      <c r="R364" t="s">
        <v>639</v>
      </c>
      <c r="S364" t="s">
        <v>1186</v>
      </c>
      <c r="T364" t="s">
        <v>1710</v>
      </c>
      <c r="U364" t="s">
        <v>71</v>
      </c>
      <c r="V364" t="s">
        <v>1869</v>
      </c>
      <c r="W364">
        <v>127.98</v>
      </c>
      <c r="X364">
        <v>29.98</v>
      </c>
      <c r="Y364">
        <v>2</v>
      </c>
      <c r="Z364" t="s">
        <v>2093</v>
      </c>
      <c r="AA364" t="s">
        <v>2358</v>
      </c>
    </row>
    <row r="365" spans="1:27" x14ac:dyDescent="0.25">
      <c r="A365">
        <v>364</v>
      </c>
      <c r="B365">
        <v>341</v>
      </c>
      <c r="C365" s="1">
        <v>43959</v>
      </c>
      <c r="D365">
        <v>7</v>
      </c>
      <c r="E365" t="s">
        <v>35</v>
      </c>
      <c r="F365" t="s">
        <v>46</v>
      </c>
      <c r="G365" t="s">
        <v>55</v>
      </c>
      <c r="H365" t="s">
        <v>57</v>
      </c>
      <c r="I365" s="1">
        <v>43575</v>
      </c>
      <c r="J365">
        <v>3</v>
      </c>
      <c r="N365">
        <v>1</v>
      </c>
      <c r="O365" t="s">
        <v>84</v>
      </c>
      <c r="P365" t="s">
        <v>246</v>
      </c>
      <c r="Q365">
        <v>1</v>
      </c>
      <c r="R365" t="s">
        <v>640</v>
      </c>
      <c r="S365" t="s">
        <v>1187</v>
      </c>
      <c r="T365" t="s">
        <v>1529</v>
      </c>
      <c r="U365" t="s">
        <v>80</v>
      </c>
      <c r="V365" t="s">
        <v>1548</v>
      </c>
      <c r="W365">
        <v>99.98</v>
      </c>
      <c r="X365">
        <v>29.98</v>
      </c>
      <c r="Y365">
        <v>1</v>
      </c>
      <c r="Z365" t="s">
        <v>410</v>
      </c>
      <c r="AA365" t="s">
        <v>2359</v>
      </c>
    </row>
    <row r="366" spans="1:27" x14ac:dyDescent="0.25">
      <c r="A366">
        <v>365</v>
      </c>
      <c r="B366">
        <v>90</v>
      </c>
      <c r="C366" s="1">
        <v>43960</v>
      </c>
      <c r="D366">
        <v>3</v>
      </c>
      <c r="E366" t="s">
        <v>34</v>
      </c>
      <c r="F366" t="s">
        <v>45</v>
      </c>
      <c r="G366" t="s">
        <v>55</v>
      </c>
      <c r="H366" t="s">
        <v>58</v>
      </c>
      <c r="I366" s="1">
        <v>43824</v>
      </c>
      <c r="J366">
        <v>3</v>
      </c>
      <c r="K366" t="s">
        <v>59</v>
      </c>
      <c r="L366" s="1">
        <v>43615</v>
      </c>
      <c r="M366" s="1">
        <v>43830</v>
      </c>
      <c r="N366">
        <v>2</v>
      </c>
      <c r="O366" t="s">
        <v>151</v>
      </c>
      <c r="P366" t="s">
        <v>313</v>
      </c>
      <c r="Q366">
        <v>2</v>
      </c>
      <c r="R366" t="s">
        <v>641</v>
      </c>
      <c r="S366" t="s">
        <v>1188</v>
      </c>
      <c r="T366" t="s">
        <v>1711</v>
      </c>
      <c r="U366" t="s">
        <v>85</v>
      </c>
      <c r="V366" t="s">
        <v>1869</v>
      </c>
      <c r="W366">
        <v>231.97</v>
      </c>
      <c r="X366">
        <v>44.97</v>
      </c>
      <c r="Y366">
        <v>2</v>
      </c>
      <c r="Z366" t="s">
        <v>2177</v>
      </c>
      <c r="AA366" t="s">
        <v>2458</v>
      </c>
    </row>
    <row r="367" spans="1:27" x14ac:dyDescent="0.25">
      <c r="A367">
        <v>366</v>
      </c>
      <c r="B367">
        <v>50</v>
      </c>
      <c r="C367" s="1">
        <v>43961</v>
      </c>
      <c r="D367">
        <v>4</v>
      </c>
      <c r="E367" t="s">
        <v>40</v>
      </c>
      <c r="F367" t="s">
        <v>51</v>
      </c>
      <c r="G367" t="s">
        <v>56</v>
      </c>
      <c r="H367" t="s">
        <v>58</v>
      </c>
      <c r="I367" s="1">
        <v>43857</v>
      </c>
      <c r="J367">
        <v>6</v>
      </c>
      <c r="N367">
        <v>1</v>
      </c>
      <c r="O367" t="s">
        <v>78</v>
      </c>
      <c r="P367" t="s">
        <v>240</v>
      </c>
      <c r="Q367">
        <v>1</v>
      </c>
      <c r="R367" t="s">
        <v>67</v>
      </c>
      <c r="S367" t="s">
        <v>1120</v>
      </c>
      <c r="T367" t="s">
        <v>1643</v>
      </c>
      <c r="U367" t="s">
        <v>80</v>
      </c>
      <c r="V367" t="s">
        <v>1548</v>
      </c>
      <c r="W367">
        <v>7.98</v>
      </c>
      <c r="X367">
        <v>29.98</v>
      </c>
      <c r="Y367">
        <v>1</v>
      </c>
      <c r="Z367" t="s">
        <v>469</v>
      </c>
      <c r="AA367" t="s">
        <v>2339</v>
      </c>
    </row>
    <row r="368" spans="1:27" x14ac:dyDescent="0.25">
      <c r="A368">
        <v>367</v>
      </c>
      <c r="B368">
        <v>102</v>
      </c>
      <c r="C368" s="1">
        <v>43962</v>
      </c>
      <c r="D368">
        <v>10</v>
      </c>
      <c r="E368" t="s">
        <v>42</v>
      </c>
      <c r="F368" t="s">
        <v>53</v>
      </c>
      <c r="G368" t="s">
        <v>55</v>
      </c>
      <c r="H368" t="s">
        <v>57</v>
      </c>
      <c r="I368" s="1">
        <v>43709</v>
      </c>
      <c r="J368">
        <v>3</v>
      </c>
      <c r="K368" t="s">
        <v>59</v>
      </c>
      <c r="L368" s="1">
        <v>43615</v>
      </c>
      <c r="M368" s="1">
        <v>43830</v>
      </c>
      <c r="N368">
        <v>2</v>
      </c>
      <c r="O368" t="s">
        <v>152</v>
      </c>
      <c r="P368" t="s">
        <v>314</v>
      </c>
      <c r="Q368">
        <v>2</v>
      </c>
      <c r="R368" t="s">
        <v>642</v>
      </c>
      <c r="S368" t="s">
        <v>1189</v>
      </c>
      <c r="T368" t="s">
        <v>1712</v>
      </c>
      <c r="U368" t="s">
        <v>110</v>
      </c>
      <c r="V368" t="s">
        <v>2037</v>
      </c>
      <c r="W368">
        <v>1847.85</v>
      </c>
      <c r="X368">
        <v>119.94</v>
      </c>
      <c r="Y368">
        <v>2</v>
      </c>
      <c r="Z368" t="s">
        <v>193</v>
      </c>
      <c r="AA368" t="s">
        <v>2459</v>
      </c>
    </row>
    <row r="369" spans="1:27" x14ac:dyDescent="0.25">
      <c r="A369">
        <v>368</v>
      </c>
      <c r="B369">
        <v>480</v>
      </c>
      <c r="C369" s="1">
        <v>43962</v>
      </c>
      <c r="D369">
        <v>11</v>
      </c>
      <c r="E369" t="s">
        <v>37</v>
      </c>
      <c r="F369" t="s">
        <v>48</v>
      </c>
      <c r="G369" t="s">
        <v>55</v>
      </c>
      <c r="H369" t="s">
        <v>57</v>
      </c>
      <c r="I369" s="1">
        <v>43838</v>
      </c>
      <c r="J369">
        <v>4</v>
      </c>
      <c r="K369" t="s">
        <v>61</v>
      </c>
      <c r="L369" s="1">
        <v>43831</v>
      </c>
      <c r="M369" s="1">
        <v>43861</v>
      </c>
      <c r="N369">
        <v>2</v>
      </c>
      <c r="O369" t="s">
        <v>151</v>
      </c>
      <c r="P369" t="s">
        <v>313</v>
      </c>
      <c r="Q369">
        <v>2</v>
      </c>
      <c r="R369" t="s">
        <v>643</v>
      </c>
      <c r="S369" t="s">
        <v>1190</v>
      </c>
      <c r="T369" t="s">
        <v>1713</v>
      </c>
      <c r="U369" t="s">
        <v>88</v>
      </c>
      <c r="V369" t="s">
        <v>1869</v>
      </c>
      <c r="W369">
        <v>303.98</v>
      </c>
      <c r="X369">
        <v>59.96</v>
      </c>
      <c r="Y369">
        <v>2</v>
      </c>
      <c r="Z369" t="s">
        <v>2128</v>
      </c>
      <c r="AA369" t="s">
        <v>2403</v>
      </c>
    </row>
    <row r="370" spans="1:27" x14ac:dyDescent="0.25">
      <c r="A370">
        <v>369</v>
      </c>
      <c r="B370">
        <v>85</v>
      </c>
      <c r="C370" s="1">
        <v>43963</v>
      </c>
      <c r="D370">
        <v>2</v>
      </c>
      <c r="E370" t="s">
        <v>38</v>
      </c>
      <c r="F370" t="s">
        <v>49</v>
      </c>
      <c r="G370" t="s">
        <v>56</v>
      </c>
      <c r="H370" t="s">
        <v>58</v>
      </c>
      <c r="I370" s="1">
        <v>43906</v>
      </c>
      <c r="J370">
        <v>5</v>
      </c>
      <c r="K370" t="s">
        <v>60</v>
      </c>
      <c r="L370" s="1">
        <v>43831</v>
      </c>
      <c r="M370" s="1">
        <v>43921</v>
      </c>
      <c r="N370">
        <v>1</v>
      </c>
      <c r="O370" t="s">
        <v>78</v>
      </c>
      <c r="P370" t="s">
        <v>240</v>
      </c>
      <c r="Q370">
        <v>1</v>
      </c>
      <c r="R370" t="s">
        <v>644</v>
      </c>
      <c r="S370" t="s">
        <v>1191</v>
      </c>
      <c r="T370" t="s">
        <v>1714</v>
      </c>
      <c r="U370" t="s">
        <v>67</v>
      </c>
      <c r="V370" t="s">
        <v>1548</v>
      </c>
      <c r="W370">
        <v>27.57</v>
      </c>
      <c r="X370">
        <v>44.97</v>
      </c>
      <c r="Y370">
        <v>1</v>
      </c>
      <c r="Z370" t="s">
        <v>393</v>
      </c>
      <c r="AA370" t="s">
        <v>2345</v>
      </c>
    </row>
    <row r="371" spans="1:27" x14ac:dyDescent="0.25">
      <c r="A371">
        <v>370</v>
      </c>
      <c r="B371">
        <v>302</v>
      </c>
      <c r="C371" s="1">
        <v>43963</v>
      </c>
      <c r="D371">
        <v>2</v>
      </c>
      <c r="E371" t="s">
        <v>38</v>
      </c>
      <c r="F371" t="s">
        <v>49</v>
      </c>
      <c r="G371" t="s">
        <v>55</v>
      </c>
      <c r="H371" t="s">
        <v>58</v>
      </c>
      <c r="I371" s="1">
        <v>43610</v>
      </c>
      <c r="J371">
        <v>2</v>
      </c>
      <c r="N371">
        <v>1</v>
      </c>
      <c r="O371" t="s">
        <v>70</v>
      </c>
      <c r="P371" t="s">
        <v>232</v>
      </c>
      <c r="Q371">
        <v>1</v>
      </c>
      <c r="R371" t="s">
        <v>645</v>
      </c>
      <c r="S371" t="s">
        <v>1111</v>
      </c>
      <c r="T371" t="s">
        <v>1715</v>
      </c>
      <c r="U371" t="s">
        <v>80</v>
      </c>
      <c r="V371" t="s">
        <v>1517</v>
      </c>
      <c r="W371">
        <v>55</v>
      </c>
      <c r="X371">
        <v>39.979999999999997</v>
      </c>
      <c r="Y371">
        <v>1</v>
      </c>
      <c r="Z371" t="s">
        <v>432</v>
      </c>
      <c r="AA371" t="s">
        <v>2331</v>
      </c>
    </row>
    <row r="372" spans="1:27" x14ac:dyDescent="0.25">
      <c r="A372">
        <v>371</v>
      </c>
      <c r="B372">
        <v>168</v>
      </c>
      <c r="C372" s="1">
        <v>43964</v>
      </c>
      <c r="D372">
        <v>5</v>
      </c>
      <c r="E372" t="s">
        <v>36</v>
      </c>
      <c r="F372" t="s">
        <v>47</v>
      </c>
      <c r="G372" t="s">
        <v>56</v>
      </c>
      <c r="H372" t="s">
        <v>57</v>
      </c>
      <c r="I372" s="1">
        <v>43941</v>
      </c>
      <c r="J372">
        <v>7</v>
      </c>
      <c r="K372" t="s">
        <v>61</v>
      </c>
      <c r="L372" s="1">
        <v>43915</v>
      </c>
      <c r="M372" s="1">
        <v>44012</v>
      </c>
      <c r="N372">
        <v>1</v>
      </c>
      <c r="O372" t="s">
        <v>69</v>
      </c>
      <c r="P372" t="s">
        <v>231</v>
      </c>
      <c r="Q372">
        <v>1</v>
      </c>
      <c r="R372" t="s">
        <v>646</v>
      </c>
      <c r="S372" t="s">
        <v>987</v>
      </c>
      <c r="T372" t="s">
        <v>492</v>
      </c>
      <c r="U372" t="s">
        <v>69</v>
      </c>
      <c r="V372" t="s">
        <v>1577</v>
      </c>
      <c r="W372">
        <v>135</v>
      </c>
      <c r="X372">
        <v>24.99</v>
      </c>
      <c r="Y372">
        <v>1</v>
      </c>
      <c r="Z372" t="s">
        <v>69</v>
      </c>
      <c r="AA372" t="s">
        <v>2360</v>
      </c>
    </row>
    <row r="373" spans="1:27" x14ac:dyDescent="0.25">
      <c r="A373">
        <v>372</v>
      </c>
      <c r="B373">
        <v>20</v>
      </c>
      <c r="C373" s="1">
        <v>43965</v>
      </c>
      <c r="D373">
        <v>4</v>
      </c>
      <c r="E373" t="s">
        <v>40</v>
      </c>
      <c r="F373" t="s">
        <v>51</v>
      </c>
      <c r="G373" t="s">
        <v>55</v>
      </c>
      <c r="H373" t="s">
        <v>57</v>
      </c>
      <c r="I373" s="1">
        <v>43734</v>
      </c>
      <c r="J373">
        <v>2</v>
      </c>
      <c r="K373" t="s">
        <v>60</v>
      </c>
      <c r="L373" s="1">
        <v>43615</v>
      </c>
      <c r="M373" s="1">
        <v>43830</v>
      </c>
      <c r="N373">
        <v>1</v>
      </c>
      <c r="O373" t="s">
        <v>90</v>
      </c>
      <c r="P373" t="s">
        <v>252</v>
      </c>
      <c r="Q373">
        <v>1</v>
      </c>
      <c r="R373" t="s">
        <v>647</v>
      </c>
      <c r="S373" t="s">
        <v>1094</v>
      </c>
      <c r="T373" t="s">
        <v>1610</v>
      </c>
      <c r="U373" t="s">
        <v>69</v>
      </c>
      <c r="V373" t="s">
        <v>1562</v>
      </c>
      <c r="W373">
        <v>12.99</v>
      </c>
      <c r="X373">
        <v>9.99</v>
      </c>
      <c r="Y373">
        <v>1</v>
      </c>
      <c r="Z373" t="s">
        <v>410</v>
      </c>
      <c r="AA373" t="s">
        <v>2359</v>
      </c>
    </row>
    <row r="374" spans="1:27" x14ac:dyDescent="0.25">
      <c r="A374">
        <v>373</v>
      </c>
      <c r="B374">
        <v>384</v>
      </c>
      <c r="C374" s="1">
        <v>43965</v>
      </c>
      <c r="D374">
        <v>7</v>
      </c>
      <c r="E374" t="s">
        <v>35</v>
      </c>
      <c r="F374" t="s">
        <v>46</v>
      </c>
      <c r="G374" t="s">
        <v>56</v>
      </c>
      <c r="H374" t="s">
        <v>57</v>
      </c>
      <c r="I374" s="1">
        <v>43655</v>
      </c>
      <c r="J374">
        <v>1</v>
      </c>
      <c r="K374" t="s">
        <v>61</v>
      </c>
      <c r="L374" s="1">
        <v>43615</v>
      </c>
      <c r="M374" s="1">
        <v>43830</v>
      </c>
      <c r="N374">
        <v>3</v>
      </c>
      <c r="O374" t="s">
        <v>153</v>
      </c>
      <c r="P374" t="s">
        <v>315</v>
      </c>
      <c r="Q374">
        <v>3</v>
      </c>
      <c r="R374" t="s">
        <v>648</v>
      </c>
      <c r="S374" t="s">
        <v>1192</v>
      </c>
      <c r="T374" t="s">
        <v>1716</v>
      </c>
      <c r="U374" t="s">
        <v>2000</v>
      </c>
      <c r="V374" t="s">
        <v>2046</v>
      </c>
      <c r="W374">
        <v>573.86</v>
      </c>
      <c r="X374">
        <v>84.94</v>
      </c>
      <c r="Y374">
        <v>3</v>
      </c>
      <c r="Z374" t="s">
        <v>2178</v>
      </c>
      <c r="AA374" t="s">
        <v>2460</v>
      </c>
    </row>
    <row r="375" spans="1:27" x14ac:dyDescent="0.25">
      <c r="A375">
        <v>374</v>
      </c>
      <c r="B375">
        <v>225</v>
      </c>
      <c r="C375" s="1">
        <v>43966</v>
      </c>
      <c r="D375">
        <v>10</v>
      </c>
      <c r="E375" t="s">
        <v>42</v>
      </c>
      <c r="F375" t="s">
        <v>53</v>
      </c>
      <c r="G375" t="s">
        <v>56</v>
      </c>
      <c r="H375" t="s">
        <v>57</v>
      </c>
      <c r="I375" s="1">
        <v>43736</v>
      </c>
      <c r="J375">
        <v>2</v>
      </c>
      <c r="K375" t="s">
        <v>60</v>
      </c>
      <c r="L375" s="1">
        <v>43615</v>
      </c>
      <c r="M375" s="1">
        <v>43830</v>
      </c>
      <c r="N375">
        <v>1</v>
      </c>
      <c r="O375" t="s">
        <v>69</v>
      </c>
      <c r="P375" t="s">
        <v>231</v>
      </c>
      <c r="Q375">
        <v>1</v>
      </c>
      <c r="R375" t="s">
        <v>565</v>
      </c>
      <c r="S375" t="s">
        <v>1125</v>
      </c>
      <c r="T375" t="s">
        <v>1648</v>
      </c>
      <c r="U375" t="s">
        <v>80</v>
      </c>
      <c r="V375" t="s">
        <v>1577</v>
      </c>
      <c r="W375">
        <v>1010</v>
      </c>
      <c r="X375">
        <v>49.98</v>
      </c>
      <c r="Y375">
        <v>1</v>
      </c>
      <c r="Z375" t="s">
        <v>78</v>
      </c>
      <c r="AA375" t="s">
        <v>2330</v>
      </c>
    </row>
    <row r="376" spans="1:27" x14ac:dyDescent="0.25">
      <c r="A376">
        <v>375</v>
      </c>
      <c r="B376">
        <v>303</v>
      </c>
      <c r="C376" s="1">
        <v>43966</v>
      </c>
      <c r="D376">
        <v>1</v>
      </c>
      <c r="E376" t="s">
        <v>39</v>
      </c>
      <c r="F376" t="s">
        <v>50</v>
      </c>
      <c r="G376" t="s">
        <v>56</v>
      </c>
      <c r="H376" t="s">
        <v>58</v>
      </c>
      <c r="I376" s="1">
        <v>43714</v>
      </c>
      <c r="J376">
        <v>1</v>
      </c>
      <c r="K376" t="s">
        <v>61</v>
      </c>
      <c r="L376" s="1">
        <v>43615</v>
      </c>
      <c r="M376" s="1">
        <v>43830</v>
      </c>
      <c r="N376">
        <v>1</v>
      </c>
      <c r="O376" t="s">
        <v>80</v>
      </c>
      <c r="P376" t="s">
        <v>242</v>
      </c>
      <c r="Q376">
        <v>1</v>
      </c>
      <c r="R376" t="s">
        <v>649</v>
      </c>
      <c r="S376" t="s">
        <v>1193</v>
      </c>
      <c r="T376" t="s">
        <v>1717</v>
      </c>
      <c r="U376" t="s">
        <v>67</v>
      </c>
      <c r="V376" t="s">
        <v>1562</v>
      </c>
      <c r="W376">
        <v>98.85</v>
      </c>
      <c r="X376">
        <v>29.97</v>
      </c>
      <c r="Y376">
        <v>1</v>
      </c>
      <c r="Z376" t="s">
        <v>70</v>
      </c>
      <c r="AA376" t="s">
        <v>2341</v>
      </c>
    </row>
    <row r="377" spans="1:27" x14ac:dyDescent="0.25">
      <c r="A377">
        <v>376</v>
      </c>
      <c r="B377">
        <v>349</v>
      </c>
      <c r="C377" s="1">
        <v>43966</v>
      </c>
      <c r="D377">
        <v>1</v>
      </c>
      <c r="E377" t="s">
        <v>39</v>
      </c>
      <c r="F377" t="s">
        <v>50</v>
      </c>
      <c r="G377" t="s">
        <v>55</v>
      </c>
      <c r="H377" t="s">
        <v>57</v>
      </c>
      <c r="I377" s="1">
        <v>43494</v>
      </c>
      <c r="J377">
        <v>1</v>
      </c>
      <c r="N377">
        <v>1</v>
      </c>
      <c r="O377" t="s">
        <v>154</v>
      </c>
      <c r="P377" t="s">
        <v>316</v>
      </c>
      <c r="Q377">
        <v>3</v>
      </c>
      <c r="R377" t="s">
        <v>650</v>
      </c>
      <c r="S377" t="s">
        <v>1194</v>
      </c>
      <c r="T377" t="s">
        <v>1718</v>
      </c>
      <c r="U377" t="s">
        <v>2012</v>
      </c>
      <c r="V377" t="s">
        <v>2058</v>
      </c>
      <c r="W377">
        <v>239.52</v>
      </c>
      <c r="X377">
        <v>39.96</v>
      </c>
      <c r="Y377">
        <v>3</v>
      </c>
      <c r="Z377" t="s">
        <v>2179</v>
      </c>
      <c r="AA377" t="s">
        <v>2461</v>
      </c>
    </row>
    <row r="378" spans="1:27" x14ac:dyDescent="0.25">
      <c r="A378">
        <v>377</v>
      </c>
      <c r="B378">
        <v>361</v>
      </c>
      <c r="C378" s="1">
        <v>43966</v>
      </c>
      <c r="D378">
        <v>7</v>
      </c>
      <c r="E378" t="s">
        <v>35</v>
      </c>
      <c r="F378" t="s">
        <v>46</v>
      </c>
      <c r="G378" t="s">
        <v>55</v>
      </c>
      <c r="H378" t="s">
        <v>58</v>
      </c>
      <c r="I378" s="1">
        <v>43632</v>
      </c>
      <c r="J378">
        <v>1</v>
      </c>
      <c r="K378" t="s">
        <v>61</v>
      </c>
      <c r="L378" s="1">
        <v>43615</v>
      </c>
      <c r="M378" s="1">
        <v>43830</v>
      </c>
      <c r="N378">
        <v>1</v>
      </c>
      <c r="O378" t="s">
        <v>108</v>
      </c>
      <c r="P378" t="s">
        <v>270</v>
      </c>
      <c r="Q378">
        <v>2</v>
      </c>
      <c r="R378" t="s">
        <v>651</v>
      </c>
      <c r="S378" t="s">
        <v>1195</v>
      </c>
      <c r="T378" t="s">
        <v>1719</v>
      </c>
      <c r="U378" t="s">
        <v>83</v>
      </c>
      <c r="V378" t="s">
        <v>1723</v>
      </c>
      <c r="W378">
        <v>252.4</v>
      </c>
      <c r="X378">
        <v>49.95</v>
      </c>
      <c r="Y378">
        <v>2</v>
      </c>
      <c r="Z378" t="s">
        <v>2180</v>
      </c>
      <c r="AA378" t="s">
        <v>2462</v>
      </c>
    </row>
    <row r="379" spans="1:27" x14ac:dyDescent="0.25">
      <c r="A379">
        <v>378</v>
      </c>
      <c r="B379">
        <v>202</v>
      </c>
      <c r="C379" s="1">
        <v>43967</v>
      </c>
      <c r="D379">
        <v>11</v>
      </c>
      <c r="E379" t="s">
        <v>37</v>
      </c>
      <c r="F379" t="s">
        <v>48</v>
      </c>
      <c r="G379" t="s">
        <v>55</v>
      </c>
      <c r="H379" t="s">
        <v>57</v>
      </c>
      <c r="I379" s="1">
        <v>43615</v>
      </c>
      <c r="J379">
        <v>2</v>
      </c>
      <c r="K379" t="s">
        <v>60</v>
      </c>
      <c r="L379" s="1">
        <v>43615</v>
      </c>
      <c r="M379" s="1">
        <v>43830</v>
      </c>
      <c r="N379">
        <v>1</v>
      </c>
      <c r="O379" t="s">
        <v>67</v>
      </c>
      <c r="P379" t="s">
        <v>229</v>
      </c>
      <c r="Q379">
        <v>1</v>
      </c>
      <c r="R379" t="s">
        <v>467</v>
      </c>
      <c r="S379" t="s">
        <v>1030</v>
      </c>
      <c r="T379" t="s">
        <v>1560</v>
      </c>
      <c r="U379" t="s">
        <v>80</v>
      </c>
      <c r="V379" t="s">
        <v>1548</v>
      </c>
      <c r="W379">
        <v>59.74</v>
      </c>
      <c r="X379">
        <v>29.98</v>
      </c>
      <c r="Y379">
        <v>1</v>
      </c>
      <c r="Z379" t="s">
        <v>84</v>
      </c>
      <c r="AA379" t="s">
        <v>2366</v>
      </c>
    </row>
    <row r="380" spans="1:27" x14ac:dyDescent="0.25">
      <c r="A380">
        <v>379</v>
      </c>
      <c r="B380">
        <v>369</v>
      </c>
      <c r="C380" s="1">
        <v>43969</v>
      </c>
      <c r="D380">
        <v>2</v>
      </c>
      <c r="E380" t="s">
        <v>38</v>
      </c>
      <c r="F380" t="s">
        <v>49</v>
      </c>
      <c r="G380" t="s">
        <v>56</v>
      </c>
      <c r="H380" t="s">
        <v>57</v>
      </c>
      <c r="I380" s="1">
        <v>43590</v>
      </c>
      <c r="J380">
        <v>3</v>
      </c>
      <c r="N380">
        <v>1</v>
      </c>
      <c r="O380" t="s">
        <v>84</v>
      </c>
      <c r="P380" t="s">
        <v>246</v>
      </c>
      <c r="Q380">
        <v>1</v>
      </c>
      <c r="R380" t="s">
        <v>549</v>
      </c>
      <c r="S380" t="s">
        <v>1110</v>
      </c>
      <c r="T380" t="s">
        <v>1635</v>
      </c>
      <c r="U380" t="s">
        <v>69</v>
      </c>
      <c r="V380" t="s">
        <v>1548</v>
      </c>
      <c r="W380">
        <v>27.99</v>
      </c>
      <c r="X380">
        <v>14.99</v>
      </c>
      <c r="Y380">
        <v>1</v>
      </c>
      <c r="Z380" t="s">
        <v>410</v>
      </c>
      <c r="AA380" t="s">
        <v>2359</v>
      </c>
    </row>
    <row r="381" spans="1:27" x14ac:dyDescent="0.25">
      <c r="A381">
        <v>380</v>
      </c>
      <c r="B381">
        <v>213</v>
      </c>
      <c r="C381" s="1">
        <v>43970</v>
      </c>
      <c r="D381">
        <v>2</v>
      </c>
      <c r="E381" t="s">
        <v>38</v>
      </c>
      <c r="F381" t="s">
        <v>49</v>
      </c>
      <c r="G381" t="s">
        <v>55</v>
      </c>
      <c r="H381" t="s">
        <v>57</v>
      </c>
      <c r="I381" s="1">
        <v>43672</v>
      </c>
      <c r="J381">
        <v>2</v>
      </c>
      <c r="K381" t="s">
        <v>60</v>
      </c>
      <c r="L381" s="1">
        <v>43615</v>
      </c>
      <c r="M381" s="1">
        <v>43830</v>
      </c>
      <c r="N381">
        <v>1</v>
      </c>
      <c r="O381" t="s">
        <v>90</v>
      </c>
      <c r="P381" t="s">
        <v>252</v>
      </c>
      <c r="Q381">
        <v>1</v>
      </c>
      <c r="R381" t="s">
        <v>652</v>
      </c>
      <c r="S381" t="s">
        <v>1196</v>
      </c>
      <c r="T381" t="s">
        <v>1720</v>
      </c>
      <c r="U381" t="s">
        <v>67</v>
      </c>
      <c r="V381" t="s">
        <v>1562</v>
      </c>
      <c r="W381">
        <v>58.47</v>
      </c>
      <c r="X381">
        <v>29.97</v>
      </c>
      <c r="Y381">
        <v>1</v>
      </c>
      <c r="Z381" t="s">
        <v>410</v>
      </c>
      <c r="AA381" t="s">
        <v>2359</v>
      </c>
    </row>
    <row r="382" spans="1:27" x14ac:dyDescent="0.25">
      <c r="A382">
        <v>381</v>
      </c>
      <c r="B382">
        <v>391</v>
      </c>
      <c r="C382" s="1">
        <v>43970</v>
      </c>
      <c r="D382">
        <v>4</v>
      </c>
      <c r="E382" t="s">
        <v>40</v>
      </c>
      <c r="F382" t="s">
        <v>51</v>
      </c>
      <c r="G382" t="s">
        <v>55</v>
      </c>
      <c r="H382" t="s">
        <v>58</v>
      </c>
      <c r="I382" s="1">
        <v>43689</v>
      </c>
      <c r="J382">
        <v>2</v>
      </c>
      <c r="K382" t="s">
        <v>60</v>
      </c>
      <c r="L382" s="1">
        <v>43615</v>
      </c>
      <c r="M382" s="1">
        <v>43830</v>
      </c>
      <c r="N382">
        <v>1</v>
      </c>
      <c r="O382" t="s">
        <v>86</v>
      </c>
      <c r="P382" t="s">
        <v>248</v>
      </c>
      <c r="Q382">
        <v>1</v>
      </c>
      <c r="R382" t="s">
        <v>653</v>
      </c>
      <c r="S382" t="s">
        <v>1197</v>
      </c>
      <c r="T382" t="s">
        <v>1721</v>
      </c>
      <c r="U382" t="s">
        <v>67</v>
      </c>
      <c r="V382" t="s">
        <v>1577</v>
      </c>
      <c r="W382">
        <v>997.47</v>
      </c>
      <c r="X382">
        <v>74.97</v>
      </c>
      <c r="Y382">
        <v>1</v>
      </c>
      <c r="Z382" t="s">
        <v>549</v>
      </c>
      <c r="AA382" t="s">
        <v>2362</v>
      </c>
    </row>
    <row r="383" spans="1:27" x14ac:dyDescent="0.25">
      <c r="A383">
        <v>382</v>
      </c>
      <c r="B383">
        <v>423</v>
      </c>
      <c r="C383" s="1">
        <v>43970</v>
      </c>
      <c r="D383">
        <v>3</v>
      </c>
      <c r="E383" t="s">
        <v>34</v>
      </c>
      <c r="F383" t="s">
        <v>45</v>
      </c>
      <c r="G383" t="s">
        <v>56</v>
      </c>
      <c r="H383" t="s">
        <v>58</v>
      </c>
      <c r="I383" s="1">
        <v>43732</v>
      </c>
      <c r="J383">
        <v>2</v>
      </c>
      <c r="K383" t="s">
        <v>60</v>
      </c>
      <c r="L383" s="1">
        <v>43615</v>
      </c>
      <c r="M383" s="1">
        <v>43830</v>
      </c>
      <c r="N383">
        <v>3</v>
      </c>
      <c r="O383" t="s">
        <v>155</v>
      </c>
      <c r="P383" t="s">
        <v>317</v>
      </c>
      <c r="Q383">
        <v>3</v>
      </c>
      <c r="R383" t="s">
        <v>654</v>
      </c>
      <c r="S383" t="s">
        <v>1198</v>
      </c>
      <c r="T383" t="s">
        <v>1722</v>
      </c>
      <c r="U383" t="s">
        <v>2013</v>
      </c>
      <c r="V383" t="s">
        <v>2041</v>
      </c>
      <c r="W383">
        <v>219.44</v>
      </c>
      <c r="X383">
        <v>89.94</v>
      </c>
      <c r="Y383">
        <v>3</v>
      </c>
      <c r="Z383" t="s">
        <v>2181</v>
      </c>
      <c r="AA383" t="s">
        <v>2463</v>
      </c>
    </row>
    <row r="384" spans="1:27" x14ac:dyDescent="0.25">
      <c r="A384">
        <v>383</v>
      </c>
      <c r="B384">
        <v>13</v>
      </c>
      <c r="C384" s="1">
        <v>43972</v>
      </c>
      <c r="D384">
        <v>3</v>
      </c>
      <c r="E384" t="s">
        <v>34</v>
      </c>
      <c r="F384" t="s">
        <v>45</v>
      </c>
      <c r="G384" t="s">
        <v>56</v>
      </c>
      <c r="H384" t="s">
        <v>58</v>
      </c>
      <c r="I384" s="1">
        <v>43733</v>
      </c>
      <c r="J384">
        <v>1</v>
      </c>
      <c r="K384" t="s">
        <v>61</v>
      </c>
      <c r="L384" s="1">
        <v>43615</v>
      </c>
      <c r="M384" s="1">
        <v>43830</v>
      </c>
      <c r="N384">
        <v>1</v>
      </c>
      <c r="O384" t="s">
        <v>67</v>
      </c>
      <c r="P384" t="s">
        <v>229</v>
      </c>
      <c r="Q384">
        <v>1</v>
      </c>
      <c r="R384" t="s">
        <v>544</v>
      </c>
      <c r="S384" t="s">
        <v>1105</v>
      </c>
      <c r="T384" t="s">
        <v>824</v>
      </c>
      <c r="U384" t="s">
        <v>80</v>
      </c>
      <c r="V384" t="s">
        <v>1548</v>
      </c>
      <c r="W384">
        <v>50</v>
      </c>
      <c r="X384">
        <v>29.98</v>
      </c>
      <c r="Y384">
        <v>1</v>
      </c>
      <c r="Z384" t="s">
        <v>90</v>
      </c>
      <c r="AA384" t="s">
        <v>2328</v>
      </c>
    </row>
    <row r="385" spans="1:27" x14ac:dyDescent="0.25">
      <c r="A385">
        <v>384</v>
      </c>
      <c r="B385">
        <v>36</v>
      </c>
      <c r="C385" s="1">
        <v>43972</v>
      </c>
      <c r="D385">
        <v>3</v>
      </c>
      <c r="E385" t="s">
        <v>34</v>
      </c>
      <c r="F385" t="s">
        <v>45</v>
      </c>
      <c r="G385" t="s">
        <v>56</v>
      </c>
      <c r="H385" t="s">
        <v>57</v>
      </c>
      <c r="I385" s="1">
        <v>43960</v>
      </c>
      <c r="J385">
        <v>9</v>
      </c>
      <c r="K385" t="s">
        <v>59</v>
      </c>
      <c r="L385" s="1">
        <v>43952</v>
      </c>
      <c r="M385" s="1">
        <v>44075</v>
      </c>
      <c r="N385">
        <v>1</v>
      </c>
      <c r="O385" t="s">
        <v>108</v>
      </c>
      <c r="P385" t="s">
        <v>270</v>
      </c>
      <c r="Q385">
        <v>1</v>
      </c>
      <c r="R385" t="s">
        <v>655</v>
      </c>
      <c r="S385" t="s">
        <v>1199</v>
      </c>
      <c r="T385" t="s">
        <v>1723</v>
      </c>
      <c r="U385" t="s">
        <v>88</v>
      </c>
      <c r="V385" t="s">
        <v>1723</v>
      </c>
      <c r="W385">
        <v>39.96</v>
      </c>
      <c r="X385">
        <v>39.96</v>
      </c>
      <c r="Y385">
        <v>1</v>
      </c>
      <c r="Z385" t="s">
        <v>2182</v>
      </c>
      <c r="AA385" t="s">
        <v>2464</v>
      </c>
    </row>
    <row r="386" spans="1:27" x14ac:dyDescent="0.25">
      <c r="A386">
        <v>385</v>
      </c>
      <c r="B386">
        <v>297</v>
      </c>
      <c r="C386" s="1">
        <v>43973</v>
      </c>
      <c r="D386">
        <v>3</v>
      </c>
      <c r="E386" t="s">
        <v>34</v>
      </c>
      <c r="F386" t="s">
        <v>45</v>
      </c>
      <c r="G386" t="s">
        <v>55</v>
      </c>
      <c r="H386" t="s">
        <v>58</v>
      </c>
      <c r="I386" s="1">
        <v>43628</v>
      </c>
      <c r="J386">
        <v>3</v>
      </c>
      <c r="K386" t="s">
        <v>59</v>
      </c>
      <c r="L386" s="1">
        <v>43615</v>
      </c>
      <c r="M386" s="1">
        <v>43830</v>
      </c>
      <c r="N386">
        <v>1</v>
      </c>
      <c r="O386" t="s">
        <v>65</v>
      </c>
      <c r="P386" t="s">
        <v>227</v>
      </c>
      <c r="Q386">
        <v>1</v>
      </c>
      <c r="R386" t="s">
        <v>389</v>
      </c>
      <c r="S386" t="s">
        <v>951</v>
      </c>
      <c r="T386" t="s">
        <v>1485</v>
      </c>
      <c r="U386" t="s">
        <v>69</v>
      </c>
      <c r="V386" t="s">
        <v>1517</v>
      </c>
      <c r="W386">
        <v>21.95</v>
      </c>
      <c r="X386">
        <v>19.989999999999998</v>
      </c>
      <c r="Y386">
        <v>1</v>
      </c>
      <c r="Z386" t="s">
        <v>431</v>
      </c>
      <c r="AA386" t="s">
        <v>2326</v>
      </c>
    </row>
    <row r="387" spans="1:27" x14ac:dyDescent="0.25">
      <c r="A387">
        <v>386</v>
      </c>
      <c r="B387">
        <v>364</v>
      </c>
      <c r="C387" s="1">
        <v>43975</v>
      </c>
      <c r="D387">
        <v>9</v>
      </c>
      <c r="E387" t="s">
        <v>41</v>
      </c>
      <c r="F387" t="s">
        <v>52</v>
      </c>
      <c r="G387" t="s">
        <v>55</v>
      </c>
      <c r="H387" t="s">
        <v>58</v>
      </c>
      <c r="I387" s="1">
        <v>43577</v>
      </c>
      <c r="J387">
        <v>2</v>
      </c>
      <c r="N387">
        <v>2</v>
      </c>
      <c r="O387" t="s">
        <v>156</v>
      </c>
      <c r="P387" t="s">
        <v>318</v>
      </c>
      <c r="Q387">
        <v>2</v>
      </c>
      <c r="R387" t="s">
        <v>656</v>
      </c>
      <c r="S387" t="s">
        <v>1200</v>
      </c>
      <c r="T387" t="s">
        <v>1724</v>
      </c>
      <c r="U387" t="s">
        <v>110</v>
      </c>
      <c r="V387" t="s">
        <v>2037</v>
      </c>
      <c r="W387">
        <v>350.88</v>
      </c>
      <c r="X387">
        <v>119.94</v>
      </c>
      <c r="Y387">
        <v>2</v>
      </c>
      <c r="Z387" t="s">
        <v>2183</v>
      </c>
      <c r="AA387" t="s">
        <v>2465</v>
      </c>
    </row>
    <row r="388" spans="1:27" x14ac:dyDescent="0.25">
      <c r="A388">
        <v>387</v>
      </c>
      <c r="B388">
        <v>475</v>
      </c>
      <c r="C388" s="1">
        <v>43975</v>
      </c>
      <c r="D388">
        <v>4</v>
      </c>
      <c r="E388" t="s">
        <v>40</v>
      </c>
      <c r="F388" t="s">
        <v>51</v>
      </c>
      <c r="G388" t="s">
        <v>56</v>
      </c>
      <c r="H388" t="s">
        <v>57</v>
      </c>
      <c r="I388" s="1">
        <v>43970</v>
      </c>
      <c r="J388">
        <v>9</v>
      </c>
      <c r="K388" t="s">
        <v>59</v>
      </c>
      <c r="L388" s="1">
        <v>43952</v>
      </c>
      <c r="M388" s="1">
        <v>44075</v>
      </c>
      <c r="N388">
        <v>1</v>
      </c>
      <c r="O388" t="s">
        <v>69</v>
      </c>
      <c r="P388" t="s">
        <v>231</v>
      </c>
      <c r="Q388">
        <v>1</v>
      </c>
      <c r="R388" t="s">
        <v>531</v>
      </c>
      <c r="S388" t="s">
        <v>1093</v>
      </c>
      <c r="T388" t="s">
        <v>1620</v>
      </c>
      <c r="U388" t="s">
        <v>69</v>
      </c>
      <c r="V388" t="s">
        <v>1577</v>
      </c>
      <c r="W388">
        <v>89.99</v>
      </c>
      <c r="X388">
        <v>24.99</v>
      </c>
      <c r="Y388">
        <v>1</v>
      </c>
      <c r="Z388" t="s">
        <v>67</v>
      </c>
      <c r="AA388" t="s">
        <v>2373</v>
      </c>
    </row>
    <row r="389" spans="1:27" x14ac:dyDescent="0.25">
      <c r="A389">
        <v>388</v>
      </c>
      <c r="B389">
        <v>274</v>
      </c>
      <c r="C389" s="1">
        <v>43976</v>
      </c>
      <c r="D389">
        <v>10</v>
      </c>
      <c r="E389" t="s">
        <v>42</v>
      </c>
      <c r="F389" t="s">
        <v>53</v>
      </c>
      <c r="G389" t="s">
        <v>55</v>
      </c>
      <c r="H389" t="s">
        <v>57</v>
      </c>
      <c r="I389" s="1">
        <v>43679</v>
      </c>
      <c r="J389">
        <v>2</v>
      </c>
      <c r="K389" t="s">
        <v>60</v>
      </c>
      <c r="L389" s="1">
        <v>43615</v>
      </c>
      <c r="M389" s="1">
        <v>43830</v>
      </c>
      <c r="N389">
        <v>2</v>
      </c>
      <c r="O389" t="s">
        <v>157</v>
      </c>
      <c r="P389" t="s">
        <v>319</v>
      </c>
      <c r="Q389">
        <v>2</v>
      </c>
      <c r="R389" t="s">
        <v>657</v>
      </c>
      <c r="S389" t="s">
        <v>1201</v>
      </c>
      <c r="T389" t="s">
        <v>1725</v>
      </c>
      <c r="U389" t="s">
        <v>75</v>
      </c>
      <c r="V389" t="s">
        <v>2042</v>
      </c>
      <c r="W389">
        <v>371.55</v>
      </c>
      <c r="X389">
        <v>59.95</v>
      </c>
      <c r="Y389">
        <v>2</v>
      </c>
      <c r="Z389" t="s">
        <v>2128</v>
      </c>
      <c r="AA389" t="s">
        <v>2403</v>
      </c>
    </row>
    <row r="390" spans="1:27" x14ac:dyDescent="0.25">
      <c r="A390">
        <v>389</v>
      </c>
      <c r="B390">
        <v>340</v>
      </c>
      <c r="C390" s="1">
        <v>43976</v>
      </c>
      <c r="D390">
        <v>7</v>
      </c>
      <c r="E390" t="s">
        <v>35</v>
      </c>
      <c r="F390" t="s">
        <v>46</v>
      </c>
      <c r="G390" t="s">
        <v>55</v>
      </c>
      <c r="H390" t="s">
        <v>58</v>
      </c>
      <c r="I390" s="1">
        <v>43671</v>
      </c>
      <c r="J390">
        <v>2</v>
      </c>
      <c r="K390" t="s">
        <v>60</v>
      </c>
      <c r="L390" s="1">
        <v>43615</v>
      </c>
      <c r="M390" s="1">
        <v>43830</v>
      </c>
      <c r="N390">
        <v>1</v>
      </c>
      <c r="O390" t="s">
        <v>90</v>
      </c>
      <c r="P390" t="s">
        <v>252</v>
      </c>
      <c r="Q390">
        <v>1</v>
      </c>
      <c r="R390" t="s">
        <v>501</v>
      </c>
      <c r="S390" t="s">
        <v>1064</v>
      </c>
      <c r="T390" t="s">
        <v>1592</v>
      </c>
      <c r="U390" t="s">
        <v>80</v>
      </c>
      <c r="V390" t="s">
        <v>1562</v>
      </c>
      <c r="W390">
        <v>17.920000000000002</v>
      </c>
      <c r="X390">
        <v>19.98</v>
      </c>
      <c r="Y390">
        <v>1</v>
      </c>
      <c r="Z390" t="s">
        <v>410</v>
      </c>
      <c r="AA390" t="s">
        <v>2359</v>
      </c>
    </row>
    <row r="391" spans="1:27" x14ac:dyDescent="0.25">
      <c r="A391">
        <v>390</v>
      </c>
      <c r="B391">
        <v>52</v>
      </c>
      <c r="C391" s="1">
        <v>43977</v>
      </c>
      <c r="D391">
        <v>11</v>
      </c>
      <c r="E391" t="s">
        <v>37</v>
      </c>
      <c r="F391" t="s">
        <v>48</v>
      </c>
      <c r="G391" t="s">
        <v>55</v>
      </c>
      <c r="H391" t="s">
        <v>57</v>
      </c>
      <c r="I391" s="1">
        <v>43864</v>
      </c>
      <c r="J391">
        <v>5</v>
      </c>
      <c r="K391" t="s">
        <v>60</v>
      </c>
      <c r="L391" s="1">
        <v>43831</v>
      </c>
      <c r="M391" s="1">
        <v>43921</v>
      </c>
      <c r="N391">
        <v>2</v>
      </c>
      <c r="O391" t="s">
        <v>75</v>
      </c>
      <c r="P391" t="s">
        <v>237</v>
      </c>
      <c r="Q391">
        <v>2</v>
      </c>
      <c r="R391" t="s">
        <v>658</v>
      </c>
      <c r="S391" t="s">
        <v>1202</v>
      </c>
      <c r="T391" t="s">
        <v>1726</v>
      </c>
      <c r="U391" t="s">
        <v>85</v>
      </c>
      <c r="V391" t="s">
        <v>1869</v>
      </c>
      <c r="W391">
        <v>50.47</v>
      </c>
      <c r="X391">
        <v>44.97</v>
      </c>
      <c r="Y391">
        <v>2</v>
      </c>
      <c r="Z391" t="s">
        <v>2184</v>
      </c>
      <c r="AA391" t="s">
        <v>2466</v>
      </c>
    </row>
    <row r="392" spans="1:27" x14ac:dyDescent="0.25">
      <c r="A392">
        <v>391</v>
      </c>
      <c r="B392">
        <v>79</v>
      </c>
      <c r="C392" s="1">
        <v>43977</v>
      </c>
      <c r="D392">
        <v>7</v>
      </c>
      <c r="E392" t="s">
        <v>35</v>
      </c>
      <c r="F392" t="s">
        <v>46</v>
      </c>
      <c r="G392" t="s">
        <v>56</v>
      </c>
      <c r="H392" t="s">
        <v>58</v>
      </c>
      <c r="I392" s="1">
        <v>43735</v>
      </c>
      <c r="J392">
        <v>3</v>
      </c>
      <c r="K392" t="s">
        <v>59</v>
      </c>
      <c r="L392" s="1">
        <v>43615</v>
      </c>
      <c r="M392" s="1">
        <v>43830</v>
      </c>
      <c r="N392">
        <v>2</v>
      </c>
      <c r="O392" t="s">
        <v>66</v>
      </c>
      <c r="P392" t="s">
        <v>228</v>
      </c>
      <c r="Q392">
        <v>2</v>
      </c>
      <c r="R392" t="s">
        <v>659</v>
      </c>
      <c r="S392" t="s">
        <v>1203</v>
      </c>
      <c r="T392" t="s">
        <v>1727</v>
      </c>
      <c r="U392" t="s">
        <v>109</v>
      </c>
      <c r="V392" t="s">
        <v>2030</v>
      </c>
      <c r="W392">
        <v>137.44999999999999</v>
      </c>
      <c r="X392">
        <v>74.959999999999994</v>
      </c>
      <c r="Y392">
        <v>2</v>
      </c>
      <c r="Z392" t="s">
        <v>2185</v>
      </c>
      <c r="AA392" t="s">
        <v>2467</v>
      </c>
    </row>
    <row r="393" spans="1:27" x14ac:dyDescent="0.25">
      <c r="A393">
        <v>392</v>
      </c>
      <c r="B393">
        <v>429</v>
      </c>
      <c r="C393" s="1">
        <v>43977</v>
      </c>
      <c r="D393">
        <v>9</v>
      </c>
      <c r="E393" t="s">
        <v>41</v>
      </c>
      <c r="F393" t="s">
        <v>52</v>
      </c>
      <c r="G393" t="s">
        <v>55</v>
      </c>
      <c r="H393" t="s">
        <v>58</v>
      </c>
      <c r="I393" s="1">
        <v>43808</v>
      </c>
      <c r="J393">
        <v>3</v>
      </c>
      <c r="K393" t="s">
        <v>59</v>
      </c>
      <c r="L393" s="1">
        <v>43615</v>
      </c>
      <c r="M393" s="1">
        <v>43830</v>
      </c>
      <c r="N393">
        <v>1</v>
      </c>
      <c r="O393" t="s">
        <v>67</v>
      </c>
      <c r="P393" t="s">
        <v>229</v>
      </c>
      <c r="Q393">
        <v>1</v>
      </c>
      <c r="R393" t="s">
        <v>445</v>
      </c>
      <c r="S393" t="s">
        <v>1007</v>
      </c>
      <c r="T393" t="s">
        <v>1533</v>
      </c>
      <c r="U393" t="s">
        <v>80</v>
      </c>
      <c r="V393" t="s">
        <v>1548</v>
      </c>
      <c r="W393">
        <v>119.98</v>
      </c>
      <c r="X393">
        <v>29.98</v>
      </c>
      <c r="Y393">
        <v>1</v>
      </c>
      <c r="Z393" t="s">
        <v>79</v>
      </c>
      <c r="AA393" t="s">
        <v>2349</v>
      </c>
    </row>
    <row r="394" spans="1:27" x14ac:dyDescent="0.25">
      <c r="A394">
        <v>393</v>
      </c>
      <c r="B394">
        <v>94</v>
      </c>
      <c r="C394" s="1">
        <v>43978</v>
      </c>
      <c r="D394">
        <v>10</v>
      </c>
      <c r="E394" t="s">
        <v>42</v>
      </c>
      <c r="F394" t="s">
        <v>53</v>
      </c>
      <c r="G394" t="s">
        <v>56</v>
      </c>
      <c r="H394" t="s">
        <v>57</v>
      </c>
      <c r="I394" s="1">
        <v>43844</v>
      </c>
      <c r="J394">
        <v>15</v>
      </c>
      <c r="K394" t="s">
        <v>62</v>
      </c>
      <c r="L394" s="1">
        <v>43615</v>
      </c>
      <c r="M394" s="1">
        <v>44413</v>
      </c>
      <c r="N394">
        <v>1</v>
      </c>
      <c r="O394" t="s">
        <v>110</v>
      </c>
      <c r="P394" t="s">
        <v>272</v>
      </c>
      <c r="Q394">
        <v>1</v>
      </c>
      <c r="R394" t="s">
        <v>660</v>
      </c>
      <c r="S394" t="s">
        <v>1204</v>
      </c>
      <c r="T394" t="s">
        <v>1728</v>
      </c>
      <c r="U394" t="s">
        <v>88</v>
      </c>
      <c r="V394" t="s">
        <v>1869</v>
      </c>
      <c r="W394">
        <v>83.96</v>
      </c>
      <c r="X394">
        <v>59.96</v>
      </c>
      <c r="Y394">
        <v>1</v>
      </c>
      <c r="Z394" t="s">
        <v>577</v>
      </c>
      <c r="AA394" t="s">
        <v>2468</v>
      </c>
    </row>
    <row r="395" spans="1:27" x14ac:dyDescent="0.25">
      <c r="A395">
        <v>394</v>
      </c>
      <c r="B395">
        <v>61</v>
      </c>
      <c r="C395" s="1">
        <v>43979</v>
      </c>
      <c r="D395">
        <v>7</v>
      </c>
      <c r="E395" t="s">
        <v>35</v>
      </c>
      <c r="F395" t="s">
        <v>46</v>
      </c>
      <c r="G395" t="s">
        <v>56</v>
      </c>
      <c r="H395" t="s">
        <v>57</v>
      </c>
      <c r="I395" s="1">
        <v>43703</v>
      </c>
      <c r="J395">
        <v>2</v>
      </c>
      <c r="K395" t="s">
        <v>60</v>
      </c>
      <c r="L395" s="1">
        <v>43615</v>
      </c>
      <c r="M395" s="1">
        <v>43830</v>
      </c>
      <c r="N395">
        <v>1</v>
      </c>
      <c r="O395" t="s">
        <v>86</v>
      </c>
      <c r="P395" t="s">
        <v>248</v>
      </c>
      <c r="Q395">
        <v>1</v>
      </c>
      <c r="R395" t="s">
        <v>441</v>
      </c>
      <c r="S395" t="s">
        <v>1003</v>
      </c>
      <c r="T395" t="s">
        <v>1535</v>
      </c>
      <c r="U395" t="s">
        <v>69</v>
      </c>
      <c r="V395" t="s">
        <v>1577</v>
      </c>
      <c r="W395">
        <v>43.99</v>
      </c>
      <c r="X395">
        <v>24.99</v>
      </c>
      <c r="Y395">
        <v>1</v>
      </c>
      <c r="Z395" t="s">
        <v>530</v>
      </c>
      <c r="AA395" t="s">
        <v>2367</v>
      </c>
    </row>
    <row r="396" spans="1:27" x14ac:dyDescent="0.25">
      <c r="A396">
        <v>395</v>
      </c>
      <c r="B396">
        <v>127</v>
      </c>
      <c r="C396" s="1">
        <v>43979</v>
      </c>
      <c r="D396">
        <v>5</v>
      </c>
      <c r="E396" t="s">
        <v>36</v>
      </c>
      <c r="F396" t="s">
        <v>47</v>
      </c>
      <c r="G396" t="s">
        <v>55</v>
      </c>
      <c r="H396" t="s">
        <v>58</v>
      </c>
      <c r="I396" s="1">
        <v>43587</v>
      </c>
      <c r="J396">
        <v>2</v>
      </c>
      <c r="N396">
        <v>1</v>
      </c>
      <c r="O396" t="s">
        <v>86</v>
      </c>
      <c r="P396" t="s">
        <v>248</v>
      </c>
      <c r="Q396">
        <v>1</v>
      </c>
      <c r="R396" t="s">
        <v>441</v>
      </c>
      <c r="S396" t="s">
        <v>1003</v>
      </c>
      <c r="T396" t="s">
        <v>1535</v>
      </c>
      <c r="U396" t="s">
        <v>69</v>
      </c>
      <c r="V396" t="s">
        <v>1577</v>
      </c>
      <c r="W396">
        <v>43.99</v>
      </c>
      <c r="X396">
        <v>24.99</v>
      </c>
      <c r="Y396">
        <v>1</v>
      </c>
      <c r="Z396" t="s">
        <v>530</v>
      </c>
      <c r="AA396" t="s">
        <v>2367</v>
      </c>
    </row>
    <row r="397" spans="1:27" x14ac:dyDescent="0.25">
      <c r="A397">
        <v>396</v>
      </c>
      <c r="B397">
        <v>227</v>
      </c>
      <c r="C397" s="1">
        <v>43980</v>
      </c>
      <c r="D397">
        <v>10</v>
      </c>
      <c r="E397" t="s">
        <v>42</v>
      </c>
      <c r="F397" t="s">
        <v>53</v>
      </c>
      <c r="G397" t="s">
        <v>56</v>
      </c>
      <c r="H397" t="s">
        <v>57</v>
      </c>
      <c r="I397" s="1">
        <v>43613</v>
      </c>
      <c r="J397">
        <v>2</v>
      </c>
      <c r="N397">
        <v>1</v>
      </c>
      <c r="O397" t="s">
        <v>70</v>
      </c>
      <c r="P397" t="s">
        <v>232</v>
      </c>
      <c r="Q397">
        <v>1</v>
      </c>
      <c r="R397" t="s">
        <v>440</v>
      </c>
      <c r="S397" t="s">
        <v>1002</v>
      </c>
      <c r="T397" t="s">
        <v>1534</v>
      </c>
      <c r="U397" t="s">
        <v>80</v>
      </c>
      <c r="V397" t="s">
        <v>1517</v>
      </c>
      <c r="W397">
        <v>45.9</v>
      </c>
      <c r="X397">
        <v>39.979999999999997</v>
      </c>
      <c r="Y397">
        <v>1</v>
      </c>
      <c r="Z397" t="s">
        <v>432</v>
      </c>
      <c r="AA397" t="s">
        <v>2331</v>
      </c>
    </row>
    <row r="398" spans="1:27" x14ac:dyDescent="0.25">
      <c r="A398">
        <v>397</v>
      </c>
      <c r="B398">
        <v>233</v>
      </c>
      <c r="C398" s="1">
        <v>43980</v>
      </c>
      <c r="D398">
        <v>2</v>
      </c>
      <c r="E398" t="s">
        <v>38</v>
      </c>
      <c r="F398" t="s">
        <v>49</v>
      </c>
      <c r="G398" t="s">
        <v>55</v>
      </c>
      <c r="H398" t="s">
        <v>57</v>
      </c>
      <c r="I398" s="1">
        <v>43719</v>
      </c>
      <c r="J398">
        <v>3</v>
      </c>
      <c r="K398" t="s">
        <v>59</v>
      </c>
      <c r="L398" s="1">
        <v>43615</v>
      </c>
      <c r="M398" s="1">
        <v>43830</v>
      </c>
      <c r="N398">
        <v>1</v>
      </c>
      <c r="O398" t="s">
        <v>79</v>
      </c>
      <c r="P398" t="s">
        <v>241</v>
      </c>
      <c r="Q398">
        <v>1</v>
      </c>
      <c r="R398" t="s">
        <v>515</v>
      </c>
      <c r="S398" t="s">
        <v>1078</v>
      </c>
      <c r="T398" t="s">
        <v>1587</v>
      </c>
      <c r="U398" t="s">
        <v>67</v>
      </c>
      <c r="V398" t="s">
        <v>1548</v>
      </c>
      <c r="W398">
        <v>164.97</v>
      </c>
      <c r="X398">
        <v>44.97</v>
      </c>
      <c r="Y398">
        <v>1</v>
      </c>
      <c r="Z398" t="s">
        <v>86</v>
      </c>
      <c r="AA398" t="s">
        <v>2350</v>
      </c>
    </row>
    <row r="399" spans="1:27" x14ac:dyDescent="0.25">
      <c r="A399">
        <v>398</v>
      </c>
      <c r="B399">
        <v>195</v>
      </c>
      <c r="C399" s="1">
        <v>43981</v>
      </c>
      <c r="D399">
        <v>4</v>
      </c>
      <c r="E399" t="s">
        <v>40</v>
      </c>
      <c r="F399" t="s">
        <v>51</v>
      </c>
      <c r="G399" t="s">
        <v>56</v>
      </c>
      <c r="H399" t="s">
        <v>58</v>
      </c>
      <c r="I399" s="1">
        <v>43920</v>
      </c>
      <c r="J399">
        <v>7</v>
      </c>
      <c r="K399" t="s">
        <v>61</v>
      </c>
      <c r="L399" s="1">
        <v>43915</v>
      </c>
      <c r="M399" s="1">
        <v>44012</v>
      </c>
      <c r="N399">
        <v>1</v>
      </c>
      <c r="O399" t="s">
        <v>84</v>
      </c>
      <c r="P399" t="s">
        <v>246</v>
      </c>
      <c r="Q399">
        <v>1</v>
      </c>
      <c r="R399" t="s">
        <v>549</v>
      </c>
      <c r="S399" t="s">
        <v>1110</v>
      </c>
      <c r="T399" t="s">
        <v>1635</v>
      </c>
      <c r="U399" t="s">
        <v>67</v>
      </c>
      <c r="V399" t="s">
        <v>1548</v>
      </c>
      <c r="W399">
        <v>83.97</v>
      </c>
      <c r="X399">
        <v>44.97</v>
      </c>
      <c r="Y399">
        <v>1</v>
      </c>
      <c r="Z399" t="s">
        <v>410</v>
      </c>
      <c r="AA399" t="s">
        <v>2359</v>
      </c>
    </row>
    <row r="400" spans="1:27" x14ac:dyDescent="0.25">
      <c r="A400">
        <v>399</v>
      </c>
      <c r="B400">
        <v>374</v>
      </c>
      <c r="C400" s="1">
        <v>43981</v>
      </c>
      <c r="D400">
        <v>8</v>
      </c>
      <c r="E400" t="s">
        <v>43</v>
      </c>
      <c r="F400" t="s">
        <v>54</v>
      </c>
      <c r="G400" t="s">
        <v>55</v>
      </c>
      <c r="H400" t="s">
        <v>57</v>
      </c>
      <c r="I400" s="1">
        <v>43696</v>
      </c>
      <c r="J400">
        <v>3</v>
      </c>
      <c r="K400" t="s">
        <v>59</v>
      </c>
      <c r="L400" s="1">
        <v>43615</v>
      </c>
      <c r="M400" s="1">
        <v>43830</v>
      </c>
      <c r="N400">
        <v>2</v>
      </c>
      <c r="O400" t="s">
        <v>63</v>
      </c>
      <c r="P400" t="s">
        <v>225</v>
      </c>
      <c r="Q400">
        <v>2</v>
      </c>
      <c r="R400" t="s">
        <v>661</v>
      </c>
      <c r="S400" t="s">
        <v>1205</v>
      </c>
      <c r="T400" t="s">
        <v>1729</v>
      </c>
      <c r="U400" t="s">
        <v>88</v>
      </c>
      <c r="V400" t="s">
        <v>2030</v>
      </c>
      <c r="W400">
        <v>191.08</v>
      </c>
      <c r="X400">
        <v>69.959999999999994</v>
      </c>
      <c r="Y400">
        <v>2</v>
      </c>
      <c r="Z400" t="s">
        <v>2167</v>
      </c>
      <c r="AA400" t="s">
        <v>2447</v>
      </c>
    </row>
    <row r="401" spans="1:33" x14ac:dyDescent="0.25">
      <c r="A401">
        <v>400</v>
      </c>
      <c r="B401">
        <v>440</v>
      </c>
      <c r="C401" s="1">
        <v>43981</v>
      </c>
      <c r="D401">
        <v>6</v>
      </c>
      <c r="E401" t="s">
        <v>33</v>
      </c>
      <c r="F401" t="s">
        <v>44</v>
      </c>
      <c r="G401" t="s">
        <v>55</v>
      </c>
      <c r="H401" t="s">
        <v>58</v>
      </c>
      <c r="I401" s="1">
        <v>43717</v>
      </c>
      <c r="J401">
        <v>1</v>
      </c>
      <c r="K401" t="s">
        <v>61</v>
      </c>
      <c r="L401" s="1">
        <v>43615</v>
      </c>
      <c r="M401" s="1">
        <v>43830</v>
      </c>
      <c r="N401">
        <v>3</v>
      </c>
      <c r="O401" t="s">
        <v>158</v>
      </c>
      <c r="P401" t="s">
        <v>320</v>
      </c>
      <c r="Q401">
        <v>3</v>
      </c>
      <c r="R401" t="s">
        <v>662</v>
      </c>
      <c r="S401" t="s">
        <v>1206</v>
      </c>
      <c r="T401" t="s">
        <v>1730</v>
      </c>
      <c r="U401" t="s">
        <v>1997</v>
      </c>
      <c r="V401" t="s">
        <v>2041</v>
      </c>
      <c r="W401">
        <v>229.87</v>
      </c>
      <c r="X401">
        <v>74.95</v>
      </c>
      <c r="Y401">
        <v>3</v>
      </c>
      <c r="Z401" t="s">
        <v>2186</v>
      </c>
      <c r="AA401" t="s">
        <v>2469</v>
      </c>
    </row>
    <row r="402" spans="1:33" x14ac:dyDescent="0.25">
      <c r="A402">
        <v>401</v>
      </c>
      <c r="B402">
        <v>440</v>
      </c>
      <c r="C402" s="1">
        <v>43981</v>
      </c>
      <c r="D402">
        <v>6</v>
      </c>
      <c r="E402" t="s">
        <v>33</v>
      </c>
      <c r="F402" t="s">
        <v>44</v>
      </c>
      <c r="G402" t="s">
        <v>55</v>
      </c>
      <c r="H402" t="s">
        <v>58</v>
      </c>
      <c r="I402" s="1">
        <v>43717</v>
      </c>
      <c r="J402">
        <v>1</v>
      </c>
      <c r="K402" t="s">
        <v>61</v>
      </c>
      <c r="L402" s="1">
        <v>43615</v>
      </c>
      <c r="M402" s="1">
        <v>43830</v>
      </c>
      <c r="N402">
        <v>2</v>
      </c>
      <c r="O402" t="s">
        <v>139</v>
      </c>
      <c r="P402" t="s">
        <v>301</v>
      </c>
      <c r="Q402">
        <v>2</v>
      </c>
      <c r="R402" t="s">
        <v>663</v>
      </c>
      <c r="S402" t="s">
        <v>1207</v>
      </c>
      <c r="T402" t="s">
        <v>1731</v>
      </c>
      <c r="U402" t="s">
        <v>75</v>
      </c>
      <c r="V402" t="s">
        <v>1869</v>
      </c>
      <c r="W402">
        <v>214.95</v>
      </c>
      <c r="X402">
        <v>74.95</v>
      </c>
      <c r="Y402">
        <v>2</v>
      </c>
      <c r="Z402" t="s">
        <v>2187</v>
      </c>
      <c r="AA402" t="s">
        <v>2470</v>
      </c>
    </row>
    <row r="403" spans="1:33" x14ac:dyDescent="0.25">
      <c r="A403">
        <v>402</v>
      </c>
      <c r="B403">
        <v>376</v>
      </c>
      <c r="C403" s="1">
        <v>43982</v>
      </c>
      <c r="D403">
        <v>2</v>
      </c>
      <c r="E403" t="s">
        <v>38</v>
      </c>
      <c r="F403" t="s">
        <v>49</v>
      </c>
      <c r="G403" t="s">
        <v>56</v>
      </c>
      <c r="H403" t="s">
        <v>58</v>
      </c>
      <c r="I403" s="1">
        <v>43687</v>
      </c>
      <c r="J403">
        <v>2</v>
      </c>
      <c r="K403" t="s">
        <v>60</v>
      </c>
      <c r="L403" s="1">
        <v>43615</v>
      </c>
      <c r="M403" s="1">
        <v>43830</v>
      </c>
      <c r="N403">
        <v>1</v>
      </c>
      <c r="O403" t="s">
        <v>86</v>
      </c>
      <c r="P403" t="s">
        <v>248</v>
      </c>
      <c r="Q403">
        <v>1</v>
      </c>
      <c r="R403" t="s">
        <v>513</v>
      </c>
      <c r="S403" t="s">
        <v>1076</v>
      </c>
      <c r="T403" t="s">
        <v>1603</v>
      </c>
      <c r="U403" t="s">
        <v>80</v>
      </c>
      <c r="V403" t="s">
        <v>1577</v>
      </c>
      <c r="W403">
        <v>45.36</v>
      </c>
      <c r="X403">
        <v>49.98</v>
      </c>
      <c r="Y403">
        <v>1</v>
      </c>
      <c r="Z403" t="s">
        <v>549</v>
      </c>
      <c r="AA403" t="s">
        <v>2362</v>
      </c>
    </row>
    <row r="404" spans="1:33" x14ac:dyDescent="0.25">
      <c r="A404">
        <v>403</v>
      </c>
      <c r="B404">
        <v>470</v>
      </c>
      <c r="C404" s="1">
        <v>43982</v>
      </c>
      <c r="D404">
        <v>3</v>
      </c>
      <c r="E404" t="s">
        <v>34</v>
      </c>
      <c r="F404" t="s">
        <v>45</v>
      </c>
      <c r="G404" t="s">
        <v>55</v>
      </c>
      <c r="H404" t="s">
        <v>58</v>
      </c>
      <c r="I404" s="1">
        <v>43831</v>
      </c>
      <c r="J404">
        <v>5</v>
      </c>
      <c r="K404" t="s">
        <v>60</v>
      </c>
      <c r="L404" s="1">
        <v>43831</v>
      </c>
      <c r="M404" s="1">
        <v>43921</v>
      </c>
      <c r="N404">
        <v>1</v>
      </c>
      <c r="O404" t="s">
        <v>79</v>
      </c>
      <c r="P404" t="s">
        <v>241</v>
      </c>
      <c r="Q404">
        <v>1</v>
      </c>
      <c r="R404" t="s">
        <v>562</v>
      </c>
      <c r="S404" t="s">
        <v>1078</v>
      </c>
      <c r="T404" t="s">
        <v>1587</v>
      </c>
      <c r="U404" t="s">
        <v>69</v>
      </c>
      <c r="V404" t="s">
        <v>1548</v>
      </c>
      <c r="W404">
        <v>54.99</v>
      </c>
      <c r="X404">
        <v>14.99</v>
      </c>
      <c r="Y404">
        <v>1</v>
      </c>
      <c r="Z404" t="s">
        <v>86</v>
      </c>
      <c r="AA404" t="s">
        <v>2350</v>
      </c>
    </row>
    <row r="405" spans="1:33" x14ac:dyDescent="0.25">
      <c r="A405">
        <v>404</v>
      </c>
      <c r="B405">
        <v>34</v>
      </c>
      <c r="C405" s="1">
        <v>43984</v>
      </c>
      <c r="D405">
        <v>4</v>
      </c>
      <c r="E405" t="s">
        <v>40</v>
      </c>
      <c r="F405" t="s">
        <v>51</v>
      </c>
      <c r="G405" t="s">
        <v>56</v>
      </c>
      <c r="H405" t="s">
        <v>58</v>
      </c>
      <c r="I405" s="1">
        <v>43930</v>
      </c>
      <c r="J405">
        <v>7</v>
      </c>
      <c r="K405" t="s">
        <v>61</v>
      </c>
      <c r="L405" s="1">
        <v>43915</v>
      </c>
      <c r="M405" s="1">
        <v>44012</v>
      </c>
      <c r="N405">
        <v>1</v>
      </c>
      <c r="O405" t="s">
        <v>105</v>
      </c>
      <c r="P405" t="s">
        <v>267</v>
      </c>
      <c r="Q405">
        <v>2</v>
      </c>
      <c r="R405" t="s">
        <v>664</v>
      </c>
      <c r="S405" t="s">
        <v>1208</v>
      </c>
      <c r="T405" t="s">
        <v>1732</v>
      </c>
      <c r="U405" t="s">
        <v>110</v>
      </c>
      <c r="V405" t="s">
        <v>1869</v>
      </c>
      <c r="W405">
        <v>236.82</v>
      </c>
      <c r="X405">
        <v>89.94</v>
      </c>
      <c r="Y405">
        <v>1</v>
      </c>
      <c r="Z405" t="s">
        <v>82</v>
      </c>
      <c r="AA405" t="s">
        <v>2409</v>
      </c>
    </row>
    <row r="406" spans="1:33" x14ac:dyDescent="0.25">
      <c r="A406">
        <v>405</v>
      </c>
      <c r="B406">
        <v>45</v>
      </c>
      <c r="C406" s="1">
        <v>43984</v>
      </c>
      <c r="D406">
        <v>1</v>
      </c>
      <c r="E406" t="s">
        <v>39</v>
      </c>
      <c r="F406" t="s">
        <v>50</v>
      </c>
      <c r="G406" t="s">
        <v>56</v>
      </c>
      <c r="H406" t="s">
        <v>58</v>
      </c>
      <c r="I406" s="1">
        <v>43720</v>
      </c>
      <c r="J406">
        <v>1</v>
      </c>
      <c r="K406" t="s">
        <v>61</v>
      </c>
      <c r="L406" s="1">
        <v>43615</v>
      </c>
      <c r="M406" s="1">
        <v>43830</v>
      </c>
      <c r="N406">
        <v>1</v>
      </c>
      <c r="O406" t="s">
        <v>79</v>
      </c>
      <c r="P406" t="s">
        <v>241</v>
      </c>
      <c r="Q406">
        <v>1</v>
      </c>
      <c r="R406" t="s">
        <v>629</v>
      </c>
      <c r="S406" t="s">
        <v>965</v>
      </c>
      <c r="T406" t="s">
        <v>1703</v>
      </c>
      <c r="U406" t="s">
        <v>69</v>
      </c>
      <c r="V406" t="s">
        <v>1562</v>
      </c>
      <c r="W406">
        <v>119.95</v>
      </c>
      <c r="X406">
        <v>9.99</v>
      </c>
      <c r="Y406">
        <v>1</v>
      </c>
      <c r="Z406" t="s">
        <v>86</v>
      </c>
      <c r="AA406" t="s">
        <v>2350</v>
      </c>
    </row>
    <row r="407" spans="1:33" x14ac:dyDescent="0.25">
      <c r="A407">
        <v>406</v>
      </c>
      <c r="B407">
        <v>118</v>
      </c>
      <c r="C407" s="1">
        <v>43986</v>
      </c>
      <c r="D407">
        <v>6</v>
      </c>
      <c r="E407" t="s">
        <v>33</v>
      </c>
      <c r="F407" t="s">
        <v>44</v>
      </c>
      <c r="G407" t="s">
        <v>55</v>
      </c>
      <c r="H407" t="s">
        <v>58</v>
      </c>
      <c r="I407" s="1">
        <v>43959</v>
      </c>
      <c r="J407">
        <v>9</v>
      </c>
      <c r="K407" t="s">
        <v>59</v>
      </c>
      <c r="L407" s="1">
        <v>43952</v>
      </c>
      <c r="M407" s="1">
        <v>44075</v>
      </c>
      <c r="N407">
        <v>1</v>
      </c>
      <c r="O407" t="s">
        <v>80</v>
      </c>
      <c r="P407" t="s">
        <v>242</v>
      </c>
      <c r="Q407">
        <v>1</v>
      </c>
      <c r="R407" t="s">
        <v>665</v>
      </c>
      <c r="S407" t="s">
        <v>1209</v>
      </c>
      <c r="T407" t="s">
        <v>1652</v>
      </c>
      <c r="U407" t="s">
        <v>69</v>
      </c>
      <c r="V407" t="s">
        <v>1548</v>
      </c>
      <c r="W407">
        <v>13.99</v>
      </c>
      <c r="X407">
        <v>14.99</v>
      </c>
      <c r="Y407">
        <v>1</v>
      </c>
      <c r="Z407" t="s">
        <v>79</v>
      </c>
      <c r="AA407" t="s">
        <v>2349</v>
      </c>
      <c r="AB407">
        <v>4</v>
      </c>
      <c r="AC407" t="s">
        <v>2633</v>
      </c>
      <c r="AD407">
        <v>870</v>
      </c>
      <c r="AE407" t="s">
        <v>2638</v>
      </c>
      <c r="AF407" s="1">
        <v>43983</v>
      </c>
      <c r="AG407" s="1">
        <v>44027</v>
      </c>
    </row>
    <row r="408" spans="1:33" x14ac:dyDescent="0.25">
      <c r="A408">
        <v>407</v>
      </c>
      <c r="B408">
        <v>131</v>
      </c>
      <c r="C408" s="1">
        <v>43986</v>
      </c>
      <c r="D408">
        <v>2</v>
      </c>
      <c r="E408" t="s">
        <v>38</v>
      </c>
      <c r="F408" t="s">
        <v>49</v>
      </c>
      <c r="G408" t="s">
        <v>56</v>
      </c>
      <c r="H408" t="s">
        <v>57</v>
      </c>
      <c r="I408" s="1">
        <v>43813</v>
      </c>
      <c r="J408">
        <v>1</v>
      </c>
      <c r="K408" t="s">
        <v>61</v>
      </c>
      <c r="L408" s="1">
        <v>43615</v>
      </c>
      <c r="M408" s="1">
        <v>43830</v>
      </c>
      <c r="N408">
        <v>1</v>
      </c>
      <c r="O408" t="s">
        <v>67</v>
      </c>
      <c r="P408" t="s">
        <v>229</v>
      </c>
      <c r="Q408">
        <v>1</v>
      </c>
      <c r="R408" t="s">
        <v>476</v>
      </c>
      <c r="S408" t="s">
        <v>1031</v>
      </c>
      <c r="T408" t="s">
        <v>1487</v>
      </c>
      <c r="U408" t="s">
        <v>69</v>
      </c>
      <c r="V408" t="s">
        <v>1548</v>
      </c>
      <c r="W408">
        <v>29.95</v>
      </c>
      <c r="X408">
        <v>14.99</v>
      </c>
      <c r="Y408">
        <v>1</v>
      </c>
      <c r="Z408" t="s">
        <v>872</v>
      </c>
      <c r="AA408" t="s">
        <v>2388</v>
      </c>
    </row>
    <row r="409" spans="1:33" x14ac:dyDescent="0.25">
      <c r="A409">
        <v>408</v>
      </c>
      <c r="B409">
        <v>351</v>
      </c>
      <c r="C409" s="1">
        <v>43986</v>
      </c>
      <c r="D409">
        <v>9</v>
      </c>
      <c r="E409" t="s">
        <v>41</v>
      </c>
      <c r="F409" t="s">
        <v>52</v>
      </c>
      <c r="G409" t="s">
        <v>56</v>
      </c>
      <c r="H409" t="s">
        <v>57</v>
      </c>
      <c r="I409" s="1">
        <v>43808</v>
      </c>
      <c r="J409">
        <v>3</v>
      </c>
      <c r="K409" t="s">
        <v>59</v>
      </c>
      <c r="L409" s="1">
        <v>43615</v>
      </c>
      <c r="M409" s="1">
        <v>43830</v>
      </c>
      <c r="N409">
        <v>1</v>
      </c>
      <c r="O409" t="s">
        <v>80</v>
      </c>
      <c r="P409" t="s">
        <v>242</v>
      </c>
      <c r="Q409">
        <v>1</v>
      </c>
      <c r="R409" t="s">
        <v>455</v>
      </c>
      <c r="S409" t="s">
        <v>1018</v>
      </c>
      <c r="T409" t="s">
        <v>1548</v>
      </c>
      <c r="U409" t="s">
        <v>80</v>
      </c>
      <c r="V409" t="s">
        <v>1548</v>
      </c>
      <c r="W409">
        <v>29.98</v>
      </c>
      <c r="X409">
        <v>29.98</v>
      </c>
      <c r="Y409">
        <v>1</v>
      </c>
      <c r="Z409" t="s">
        <v>70</v>
      </c>
      <c r="AA409" t="s">
        <v>2341</v>
      </c>
    </row>
    <row r="410" spans="1:33" x14ac:dyDescent="0.25">
      <c r="A410">
        <v>409</v>
      </c>
      <c r="B410">
        <v>352</v>
      </c>
      <c r="C410" s="1">
        <v>43986</v>
      </c>
      <c r="D410">
        <v>2</v>
      </c>
      <c r="E410" t="s">
        <v>38</v>
      </c>
      <c r="F410" t="s">
        <v>49</v>
      </c>
      <c r="G410" t="s">
        <v>55</v>
      </c>
      <c r="H410" t="s">
        <v>58</v>
      </c>
      <c r="I410" s="1">
        <v>43686</v>
      </c>
      <c r="J410">
        <v>2</v>
      </c>
      <c r="K410" t="s">
        <v>60</v>
      </c>
      <c r="L410" s="1">
        <v>43615</v>
      </c>
      <c r="M410" s="1">
        <v>43830</v>
      </c>
      <c r="N410">
        <v>1</v>
      </c>
      <c r="O410" t="s">
        <v>70</v>
      </c>
      <c r="P410" t="s">
        <v>232</v>
      </c>
      <c r="Q410">
        <v>1</v>
      </c>
      <c r="R410" t="s">
        <v>635</v>
      </c>
      <c r="S410" t="s">
        <v>1183</v>
      </c>
      <c r="T410" t="s">
        <v>1707</v>
      </c>
      <c r="U410" t="s">
        <v>80</v>
      </c>
      <c r="V410" t="s">
        <v>1517</v>
      </c>
      <c r="W410">
        <v>45.98</v>
      </c>
      <c r="X410">
        <v>39.979999999999997</v>
      </c>
      <c r="Y410">
        <v>1</v>
      </c>
      <c r="Z410" t="s">
        <v>673</v>
      </c>
      <c r="AA410" t="s">
        <v>2348</v>
      </c>
    </row>
    <row r="411" spans="1:33" x14ac:dyDescent="0.25">
      <c r="A411">
        <v>410</v>
      </c>
      <c r="B411">
        <v>100</v>
      </c>
      <c r="C411" s="1">
        <v>43987</v>
      </c>
      <c r="D411">
        <v>4</v>
      </c>
      <c r="E411" t="s">
        <v>40</v>
      </c>
      <c r="F411" t="s">
        <v>51</v>
      </c>
      <c r="G411" t="s">
        <v>55</v>
      </c>
      <c r="H411" t="s">
        <v>57</v>
      </c>
      <c r="I411" s="1">
        <v>43692</v>
      </c>
      <c r="J411">
        <v>3</v>
      </c>
      <c r="K411" t="s">
        <v>59</v>
      </c>
      <c r="L411" s="1">
        <v>43615</v>
      </c>
      <c r="M411" s="1">
        <v>43830</v>
      </c>
      <c r="N411">
        <v>1</v>
      </c>
      <c r="O411" t="s">
        <v>159</v>
      </c>
      <c r="P411" t="s">
        <v>321</v>
      </c>
      <c r="Q411">
        <v>2</v>
      </c>
      <c r="R411" t="s">
        <v>666</v>
      </c>
      <c r="S411" t="s">
        <v>1210</v>
      </c>
      <c r="T411" t="s">
        <v>1733</v>
      </c>
      <c r="U411" t="s">
        <v>75</v>
      </c>
      <c r="V411" t="s">
        <v>1585</v>
      </c>
      <c r="W411">
        <v>338.87</v>
      </c>
      <c r="X411">
        <v>99.95</v>
      </c>
      <c r="Y411">
        <v>2</v>
      </c>
      <c r="Z411" t="s">
        <v>2188</v>
      </c>
      <c r="AA411" t="s">
        <v>2471</v>
      </c>
    </row>
    <row r="412" spans="1:33" x14ac:dyDescent="0.25">
      <c r="A412">
        <v>411</v>
      </c>
      <c r="B412">
        <v>160</v>
      </c>
      <c r="C412" s="1">
        <v>43987</v>
      </c>
      <c r="D412">
        <v>1</v>
      </c>
      <c r="E412" t="s">
        <v>39</v>
      </c>
      <c r="F412" t="s">
        <v>50</v>
      </c>
      <c r="G412" t="s">
        <v>56</v>
      </c>
      <c r="H412" t="s">
        <v>58</v>
      </c>
      <c r="I412" s="1">
        <v>43834</v>
      </c>
      <c r="J412">
        <v>15</v>
      </c>
      <c r="K412" t="s">
        <v>62</v>
      </c>
      <c r="L412" s="1">
        <v>43615</v>
      </c>
      <c r="M412" s="1">
        <v>44413</v>
      </c>
      <c r="N412">
        <v>2</v>
      </c>
      <c r="O412" t="s">
        <v>77</v>
      </c>
      <c r="P412" t="s">
        <v>239</v>
      </c>
      <c r="Q412">
        <v>2</v>
      </c>
      <c r="R412" t="s">
        <v>667</v>
      </c>
      <c r="S412" t="s">
        <v>1211</v>
      </c>
      <c r="T412" t="s">
        <v>1734</v>
      </c>
      <c r="U412" t="s">
        <v>88</v>
      </c>
      <c r="V412" t="s">
        <v>2042</v>
      </c>
      <c r="W412">
        <v>63.88</v>
      </c>
      <c r="X412">
        <v>49.96</v>
      </c>
      <c r="Y412">
        <v>2</v>
      </c>
      <c r="Z412" t="s">
        <v>2189</v>
      </c>
      <c r="AA412" t="s">
        <v>2472</v>
      </c>
    </row>
    <row r="413" spans="1:33" x14ac:dyDescent="0.25">
      <c r="A413">
        <v>412</v>
      </c>
      <c r="B413">
        <v>333</v>
      </c>
      <c r="C413" s="1">
        <v>43988</v>
      </c>
      <c r="D413">
        <v>3</v>
      </c>
      <c r="E413" t="s">
        <v>34</v>
      </c>
      <c r="F413" t="s">
        <v>45</v>
      </c>
      <c r="G413" t="s">
        <v>55</v>
      </c>
      <c r="H413" t="s">
        <v>57</v>
      </c>
      <c r="I413" s="1">
        <v>43652</v>
      </c>
      <c r="J413">
        <v>2</v>
      </c>
      <c r="K413" t="s">
        <v>60</v>
      </c>
      <c r="L413" s="1">
        <v>43615</v>
      </c>
      <c r="M413" s="1">
        <v>43830</v>
      </c>
      <c r="N413">
        <v>1</v>
      </c>
      <c r="O413" t="s">
        <v>78</v>
      </c>
      <c r="P413" t="s">
        <v>240</v>
      </c>
      <c r="Q413">
        <v>1</v>
      </c>
      <c r="R413" t="s">
        <v>668</v>
      </c>
      <c r="S413" t="s">
        <v>1212</v>
      </c>
      <c r="T413" t="s">
        <v>1735</v>
      </c>
      <c r="U413" t="s">
        <v>69</v>
      </c>
      <c r="V413" t="s">
        <v>1548</v>
      </c>
      <c r="W413">
        <v>149.99</v>
      </c>
      <c r="X413">
        <v>14.99</v>
      </c>
      <c r="Y413">
        <v>1</v>
      </c>
      <c r="Z413" t="s">
        <v>393</v>
      </c>
      <c r="AA413" t="s">
        <v>2345</v>
      </c>
    </row>
    <row r="414" spans="1:33" x14ac:dyDescent="0.25">
      <c r="A414">
        <v>413</v>
      </c>
      <c r="B414">
        <v>482</v>
      </c>
      <c r="C414" s="1">
        <v>43988</v>
      </c>
      <c r="D414">
        <v>1</v>
      </c>
      <c r="E414" t="s">
        <v>39</v>
      </c>
      <c r="F414" t="s">
        <v>50</v>
      </c>
      <c r="G414" t="s">
        <v>55</v>
      </c>
      <c r="H414" t="s">
        <v>58</v>
      </c>
      <c r="I414" s="1">
        <v>43928</v>
      </c>
      <c r="J414">
        <v>7</v>
      </c>
      <c r="K414" t="s">
        <v>61</v>
      </c>
      <c r="L414" s="1">
        <v>43915</v>
      </c>
      <c r="M414" s="1">
        <v>44012</v>
      </c>
      <c r="N414">
        <v>1</v>
      </c>
      <c r="O414" t="s">
        <v>90</v>
      </c>
      <c r="P414" t="s">
        <v>252</v>
      </c>
      <c r="Q414">
        <v>1</v>
      </c>
      <c r="R414" t="s">
        <v>669</v>
      </c>
      <c r="S414" t="s">
        <v>989</v>
      </c>
      <c r="T414" t="s">
        <v>626</v>
      </c>
      <c r="U414" t="s">
        <v>67</v>
      </c>
      <c r="V414" t="s">
        <v>1659</v>
      </c>
      <c r="W414">
        <v>237</v>
      </c>
      <c r="X414">
        <v>14.97</v>
      </c>
      <c r="Y414">
        <v>1</v>
      </c>
      <c r="Z414" t="s">
        <v>410</v>
      </c>
      <c r="AA414" t="s">
        <v>2359</v>
      </c>
      <c r="AB414">
        <v>4</v>
      </c>
      <c r="AC414" t="s">
        <v>2634</v>
      </c>
      <c r="AD414">
        <v>1132</v>
      </c>
      <c r="AE414" t="s">
        <v>2638</v>
      </c>
      <c r="AF414" s="1">
        <v>43983</v>
      </c>
      <c r="AG414" s="1">
        <v>44027</v>
      </c>
    </row>
    <row r="415" spans="1:33" x14ac:dyDescent="0.25">
      <c r="A415">
        <v>414</v>
      </c>
      <c r="B415">
        <v>87</v>
      </c>
      <c r="C415" s="1">
        <v>43989</v>
      </c>
      <c r="D415">
        <v>7</v>
      </c>
      <c r="E415" t="s">
        <v>35</v>
      </c>
      <c r="F415" t="s">
        <v>46</v>
      </c>
      <c r="G415" t="s">
        <v>55</v>
      </c>
      <c r="H415" t="s">
        <v>57</v>
      </c>
      <c r="I415" s="1">
        <v>43834</v>
      </c>
      <c r="J415">
        <v>15</v>
      </c>
      <c r="K415" t="s">
        <v>62</v>
      </c>
      <c r="L415" s="1">
        <v>43615</v>
      </c>
      <c r="M415" s="1">
        <v>44413</v>
      </c>
      <c r="N415">
        <v>2</v>
      </c>
      <c r="O415" t="s">
        <v>87</v>
      </c>
      <c r="P415" t="s">
        <v>249</v>
      </c>
      <c r="Q415">
        <v>2</v>
      </c>
      <c r="R415" t="s">
        <v>670</v>
      </c>
      <c r="S415" t="s">
        <v>1213</v>
      </c>
      <c r="T415" t="s">
        <v>1736</v>
      </c>
      <c r="U415" t="s">
        <v>83</v>
      </c>
      <c r="V415" t="s">
        <v>2038</v>
      </c>
      <c r="W415">
        <v>533.9</v>
      </c>
      <c r="X415">
        <v>84.95</v>
      </c>
      <c r="Y415">
        <v>2</v>
      </c>
      <c r="Z415" t="s">
        <v>2190</v>
      </c>
      <c r="AA415" t="s">
        <v>2473</v>
      </c>
    </row>
    <row r="416" spans="1:33" x14ac:dyDescent="0.25">
      <c r="A416">
        <v>415</v>
      </c>
      <c r="B416">
        <v>490</v>
      </c>
      <c r="C416" s="1">
        <v>43989</v>
      </c>
      <c r="D416">
        <v>5</v>
      </c>
      <c r="E416" t="s">
        <v>36</v>
      </c>
      <c r="F416" t="s">
        <v>47</v>
      </c>
      <c r="G416" t="s">
        <v>55</v>
      </c>
      <c r="H416" t="s">
        <v>58</v>
      </c>
      <c r="I416" s="1">
        <v>43836</v>
      </c>
      <c r="J416">
        <v>15</v>
      </c>
      <c r="K416" t="s">
        <v>62</v>
      </c>
      <c r="L416" s="1">
        <v>43615</v>
      </c>
      <c r="M416" s="1">
        <v>44413</v>
      </c>
      <c r="N416">
        <v>1</v>
      </c>
      <c r="O416" t="s">
        <v>90</v>
      </c>
      <c r="P416" t="s">
        <v>252</v>
      </c>
      <c r="Q416">
        <v>1</v>
      </c>
      <c r="R416" t="s">
        <v>489</v>
      </c>
      <c r="S416" t="s">
        <v>1052</v>
      </c>
      <c r="T416" t="s">
        <v>1581</v>
      </c>
      <c r="U416" t="s">
        <v>80</v>
      </c>
      <c r="V416" t="s">
        <v>1562</v>
      </c>
      <c r="W416">
        <v>37.9</v>
      </c>
      <c r="X416">
        <v>19.98</v>
      </c>
      <c r="Y416">
        <v>1</v>
      </c>
      <c r="Z416" t="s">
        <v>410</v>
      </c>
      <c r="AA416" t="s">
        <v>2359</v>
      </c>
    </row>
    <row r="417" spans="1:33" x14ac:dyDescent="0.25">
      <c r="A417">
        <v>416</v>
      </c>
      <c r="B417">
        <v>97</v>
      </c>
      <c r="C417" s="1">
        <v>43990</v>
      </c>
      <c r="D417">
        <v>4</v>
      </c>
      <c r="E417" t="s">
        <v>40</v>
      </c>
      <c r="F417" t="s">
        <v>51</v>
      </c>
      <c r="G417" t="s">
        <v>56</v>
      </c>
      <c r="H417" t="s">
        <v>57</v>
      </c>
      <c r="I417" s="1">
        <v>43874</v>
      </c>
      <c r="J417">
        <v>6</v>
      </c>
      <c r="K417" t="s">
        <v>59</v>
      </c>
      <c r="L417" s="1">
        <v>43862</v>
      </c>
      <c r="M417" s="1">
        <v>43889</v>
      </c>
      <c r="N417">
        <v>1</v>
      </c>
      <c r="O417" t="s">
        <v>78</v>
      </c>
      <c r="P417" t="s">
        <v>240</v>
      </c>
      <c r="Q417">
        <v>1</v>
      </c>
      <c r="R417" t="s">
        <v>67</v>
      </c>
      <c r="S417" t="s">
        <v>1120</v>
      </c>
      <c r="T417" t="s">
        <v>1643</v>
      </c>
      <c r="U417" t="s">
        <v>80</v>
      </c>
      <c r="V417" t="s">
        <v>1548</v>
      </c>
      <c r="W417">
        <v>7.98</v>
      </c>
      <c r="X417">
        <v>29.98</v>
      </c>
      <c r="Y417">
        <v>1</v>
      </c>
      <c r="Z417" t="s">
        <v>469</v>
      </c>
      <c r="AA417" t="s">
        <v>2339</v>
      </c>
    </row>
    <row r="418" spans="1:33" x14ac:dyDescent="0.25">
      <c r="A418">
        <v>417</v>
      </c>
      <c r="B418">
        <v>64</v>
      </c>
      <c r="C418" s="1">
        <v>43993</v>
      </c>
      <c r="D418">
        <v>7</v>
      </c>
      <c r="E418" t="s">
        <v>35</v>
      </c>
      <c r="F418" t="s">
        <v>46</v>
      </c>
      <c r="G418" t="s">
        <v>55</v>
      </c>
      <c r="H418" t="s">
        <v>58</v>
      </c>
      <c r="I418" s="1">
        <v>43687</v>
      </c>
      <c r="J418">
        <v>1</v>
      </c>
      <c r="K418" t="s">
        <v>61</v>
      </c>
      <c r="L418" s="1">
        <v>43615</v>
      </c>
      <c r="M418" s="1">
        <v>43830</v>
      </c>
      <c r="N418">
        <v>2</v>
      </c>
      <c r="O418" t="s">
        <v>160</v>
      </c>
      <c r="P418" t="s">
        <v>322</v>
      </c>
      <c r="Q418">
        <v>3</v>
      </c>
      <c r="R418" t="s">
        <v>671</v>
      </c>
      <c r="S418" t="s">
        <v>1214</v>
      </c>
      <c r="T418" t="s">
        <v>1737</v>
      </c>
      <c r="U418" t="s">
        <v>2014</v>
      </c>
      <c r="V418" t="s">
        <v>2051</v>
      </c>
      <c r="W418">
        <v>2234.92</v>
      </c>
      <c r="X418">
        <v>169.92</v>
      </c>
      <c r="Y418">
        <v>2</v>
      </c>
      <c r="Z418" t="s">
        <v>2191</v>
      </c>
      <c r="AA418" t="s">
        <v>2474</v>
      </c>
    </row>
    <row r="419" spans="1:33" x14ac:dyDescent="0.25">
      <c r="A419">
        <v>418</v>
      </c>
      <c r="B419">
        <v>470</v>
      </c>
      <c r="C419" s="1">
        <v>43993</v>
      </c>
      <c r="D419">
        <v>3</v>
      </c>
      <c r="E419" t="s">
        <v>34</v>
      </c>
      <c r="F419" t="s">
        <v>45</v>
      </c>
      <c r="G419" t="s">
        <v>55</v>
      </c>
      <c r="H419" t="s">
        <v>58</v>
      </c>
      <c r="I419" s="1">
        <v>43831</v>
      </c>
      <c r="J419">
        <v>5</v>
      </c>
      <c r="K419" t="s">
        <v>60</v>
      </c>
      <c r="L419" s="1">
        <v>43831</v>
      </c>
      <c r="M419" s="1">
        <v>43921</v>
      </c>
      <c r="N419">
        <v>2</v>
      </c>
      <c r="O419" t="s">
        <v>161</v>
      </c>
      <c r="P419" t="s">
        <v>323</v>
      </c>
      <c r="Q419">
        <v>2</v>
      </c>
      <c r="R419" t="s">
        <v>672</v>
      </c>
      <c r="S419" t="s">
        <v>1215</v>
      </c>
      <c r="T419" t="s">
        <v>1738</v>
      </c>
      <c r="U419" t="s">
        <v>85</v>
      </c>
      <c r="V419" t="s">
        <v>2038</v>
      </c>
      <c r="W419">
        <v>426.97</v>
      </c>
      <c r="X419">
        <v>54.97</v>
      </c>
      <c r="Y419">
        <v>2</v>
      </c>
      <c r="Z419" t="s">
        <v>2192</v>
      </c>
      <c r="AA419" t="s">
        <v>2475</v>
      </c>
    </row>
    <row r="420" spans="1:33" x14ac:dyDescent="0.25">
      <c r="A420">
        <v>419</v>
      </c>
      <c r="B420">
        <v>108</v>
      </c>
      <c r="C420" s="1">
        <v>43994</v>
      </c>
      <c r="D420">
        <v>4</v>
      </c>
      <c r="E420" t="s">
        <v>40</v>
      </c>
      <c r="F420" t="s">
        <v>51</v>
      </c>
      <c r="G420" t="s">
        <v>56</v>
      </c>
      <c r="H420" t="s">
        <v>58</v>
      </c>
      <c r="I420" s="1">
        <v>43916</v>
      </c>
      <c r="J420">
        <v>7</v>
      </c>
      <c r="K420" t="s">
        <v>61</v>
      </c>
      <c r="L420" s="1">
        <v>43915</v>
      </c>
      <c r="M420" s="1">
        <v>44012</v>
      </c>
      <c r="N420">
        <v>1</v>
      </c>
      <c r="O420" t="s">
        <v>90</v>
      </c>
      <c r="P420" t="s">
        <v>252</v>
      </c>
      <c r="Q420">
        <v>1</v>
      </c>
      <c r="R420" t="s">
        <v>427</v>
      </c>
      <c r="S420" t="s">
        <v>989</v>
      </c>
      <c r="T420" t="s">
        <v>1522</v>
      </c>
      <c r="U420" t="s">
        <v>80</v>
      </c>
      <c r="V420" t="s">
        <v>1562</v>
      </c>
      <c r="W420">
        <v>163.98</v>
      </c>
      <c r="X420">
        <v>19.98</v>
      </c>
      <c r="Y420">
        <v>1</v>
      </c>
      <c r="Z420" t="s">
        <v>645</v>
      </c>
      <c r="AA420" t="s">
        <v>2347</v>
      </c>
      <c r="AB420">
        <v>4</v>
      </c>
      <c r="AC420" t="s">
        <v>2634</v>
      </c>
      <c r="AD420">
        <v>862</v>
      </c>
      <c r="AE420" t="s">
        <v>2638</v>
      </c>
      <c r="AF420" s="1">
        <v>43983</v>
      </c>
      <c r="AG420" s="1">
        <v>44027</v>
      </c>
    </row>
    <row r="421" spans="1:33" x14ac:dyDescent="0.25">
      <c r="A421">
        <v>420</v>
      </c>
      <c r="B421">
        <v>154</v>
      </c>
      <c r="C421" s="1">
        <v>43994</v>
      </c>
      <c r="D421">
        <v>2</v>
      </c>
      <c r="E421" t="s">
        <v>38</v>
      </c>
      <c r="F421" t="s">
        <v>49</v>
      </c>
      <c r="G421" t="s">
        <v>56</v>
      </c>
      <c r="H421" t="s">
        <v>57</v>
      </c>
      <c r="I421" s="1">
        <v>43710</v>
      </c>
      <c r="J421">
        <v>2</v>
      </c>
      <c r="K421" t="s">
        <v>60</v>
      </c>
      <c r="L421" s="1">
        <v>43615</v>
      </c>
      <c r="M421" s="1">
        <v>43830</v>
      </c>
      <c r="N421">
        <v>1</v>
      </c>
      <c r="O421" t="s">
        <v>70</v>
      </c>
      <c r="P421" t="s">
        <v>232</v>
      </c>
      <c r="Q421">
        <v>1</v>
      </c>
      <c r="R421" t="s">
        <v>484</v>
      </c>
      <c r="S421" t="s">
        <v>1038</v>
      </c>
      <c r="T421" t="s">
        <v>1576</v>
      </c>
      <c r="U421" t="s">
        <v>67</v>
      </c>
      <c r="V421" t="s">
        <v>1517</v>
      </c>
      <c r="W421">
        <v>107.91</v>
      </c>
      <c r="X421">
        <v>59.97</v>
      </c>
      <c r="Y421">
        <v>1</v>
      </c>
      <c r="Z421" t="s">
        <v>640</v>
      </c>
      <c r="AA421" t="s">
        <v>2393</v>
      </c>
    </row>
    <row r="422" spans="1:33" x14ac:dyDescent="0.25">
      <c r="A422">
        <v>421</v>
      </c>
      <c r="B422">
        <v>356</v>
      </c>
      <c r="C422" s="1">
        <v>43994</v>
      </c>
      <c r="D422">
        <v>4</v>
      </c>
      <c r="E422" t="s">
        <v>40</v>
      </c>
      <c r="F422" t="s">
        <v>51</v>
      </c>
      <c r="G422" t="s">
        <v>56</v>
      </c>
      <c r="H422" t="s">
        <v>58</v>
      </c>
      <c r="I422" s="1">
        <v>43725</v>
      </c>
      <c r="J422">
        <v>3</v>
      </c>
      <c r="K422" t="s">
        <v>59</v>
      </c>
      <c r="L422" s="1">
        <v>43615</v>
      </c>
      <c r="M422" s="1">
        <v>43830</v>
      </c>
      <c r="N422">
        <v>1</v>
      </c>
      <c r="O422" t="s">
        <v>70</v>
      </c>
      <c r="P422" t="s">
        <v>232</v>
      </c>
      <c r="Q422">
        <v>1</v>
      </c>
      <c r="R422" t="s">
        <v>673</v>
      </c>
      <c r="S422" t="s">
        <v>1216</v>
      </c>
      <c r="T422" t="s">
        <v>1652</v>
      </c>
      <c r="U422" t="s">
        <v>69</v>
      </c>
      <c r="V422" t="s">
        <v>1517</v>
      </c>
      <c r="W422">
        <v>13.99</v>
      </c>
      <c r="X422">
        <v>19.989999999999998</v>
      </c>
      <c r="Y422">
        <v>1</v>
      </c>
      <c r="Z422" t="s">
        <v>432</v>
      </c>
      <c r="AA422" t="s">
        <v>2331</v>
      </c>
    </row>
    <row r="423" spans="1:33" x14ac:dyDescent="0.25">
      <c r="A423">
        <v>422</v>
      </c>
      <c r="B423">
        <v>118</v>
      </c>
      <c r="C423" s="1">
        <v>43995</v>
      </c>
      <c r="D423">
        <v>6</v>
      </c>
      <c r="E423" t="s">
        <v>33</v>
      </c>
      <c r="F423" t="s">
        <v>44</v>
      </c>
      <c r="G423" t="s">
        <v>55</v>
      </c>
      <c r="H423" t="s">
        <v>58</v>
      </c>
      <c r="I423" s="1">
        <v>43959</v>
      </c>
      <c r="J423">
        <v>9</v>
      </c>
      <c r="K423" t="s">
        <v>59</v>
      </c>
      <c r="L423" s="1">
        <v>43952</v>
      </c>
      <c r="M423" s="1">
        <v>44075</v>
      </c>
      <c r="N423">
        <v>2</v>
      </c>
      <c r="O423" t="s">
        <v>162</v>
      </c>
      <c r="P423" t="s">
        <v>324</v>
      </c>
      <c r="Q423">
        <v>2</v>
      </c>
      <c r="R423" t="s">
        <v>674</v>
      </c>
      <c r="S423" t="s">
        <v>1217</v>
      </c>
      <c r="T423" t="s">
        <v>1739</v>
      </c>
      <c r="U423" t="s">
        <v>103</v>
      </c>
      <c r="V423" t="s">
        <v>2039</v>
      </c>
      <c r="W423">
        <v>61.16</v>
      </c>
      <c r="X423">
        <v>54.96</v>
      </c>
      <c r="Y423">
        <v>2</v>
      </c>
      <c r="Z423" t="s">
        <v>2193</v>
      </c>
      <c r="AA423" t="s">
        <v>2476</v>
      </c>
    </row>
    <row r="424" spans="1:33" x14ac:dyDescent="0.25">
      <c r="A424">
        <v>423</v>
      </c>
      <c r="B424">
        <v>350</v>
      </c>
      <c r="C424" s="1">
        <v>43995</v>
      </c>
      <c r="D424">
        <v>11</v>
      </c>
      <c r="E424" t="s">
        <v>37</v>
      </c>
      <c r="F424" t="s">
        <v>48</v>
      </c>
      <c r="G424" t="s">
        <v>56</v>
      </c>
      <c r="H424" t="s">
        <v>57</v>
      </c>
      <c r="I424" s="1">
        <v>43565</v>
      </c>
      <c r="J424">
        <v>2</v>
      </c>
      <c r="N424">
        <v>1</v>
      </c>
      <c r="O424" t="s">
        <v>80</v>
      </c>
      <c r="P424" t="s">
        <v>242</v>
      </c>
      <c r="Q424">
        <v>1</v>
      </c>
      <c r="R424" t="s">
        <v>455</v>
      </c>
      <c r="S424" t="s">
        <v>1018</v>
      </c>
      <c r="T424" t="s">
        <v>1548</v>
      </c>
      <c r="U424" t="s">
        <v>69</v>
      </c>
      <c r="V424" t="s">
        <v>1548</v>
      </c>
      <c r="W424">
        <v>14.99</v>
      </c>
      <c r="X424">
        <v>14.99</v>
      </c>
      <c r="Y424">
        <v>1</v>
      </c>
      <c r="Z424" t="s">
        <v>70</v>
      </c>
      <c r="AA424" t="s">
        <v>2341</v>
      </c>
    </row>
    <row r="425" spans="1:33" x14ac:dyDescent="0.25">
      <c r="A425">
        <v>424</v>
      </c>
      <c r="B425">
        <v>447</v>
      </c>
      <c r="C425" s="1">
        <v>43995</v>
      </c>
      <c r="D425">
        <v>4</v>
      </c>
      <c r="E425" t="s">
        <v>40</v>
      </c>
      <c r="F425" t="s">
        <v>51</v>
      </c>
      <c r="G425" t="s">
        <v>56</v>
      </c>
      <c r="H425" t="s">
        <v>58</v>
      </c>
      <c r="I425" s="1">
        <v>43723</v>
      </c>
      <c r="J425">
        <v>2</v>
      </c>
      <c r="K425" t="s">
        <v>60</v>
      </c>
      <c r="L425" s="1">
        <v>43615</v>
      </c>
      <c r="M425" s="1">
        <v>43830</v>
      </c>
      <c r="N425">
        <v>1</v>
      </c>
      <c r="O425" t="s">
        <v>88</v>
      </c>
      <c r="P425" t="s">
        <v>250</v>
      </c>
      <c r="Q425">
        <v>1</v>
      </c>
      <c r="R425" t="s">
        <v>675</v>
      </c>
      <c r="S425" t="s">
        <v>1218</v>
      </c>
      <c r="T425" t="s">
        <v>1740</v>
      </c>
      <c r="U425" t="s">
        <v>110</v>
      </c>
      <c r="V425" t="s">
        <v>1869</v>
      </c>
      <c r="W425">
        <v>131.94</v>
      </c>
      <c r="X425">
        <v>89.94</v>
      </c>
      <c r="Y425">
        <v>1</v>
      </c>
      <c r="Z425" t="s">
        <v>110</v>
      </c>
      <c r="AA425" t="s">
        <v>2410</v>
      </c>
    </row>
    <row r="426" spans="1:33" x14ac:dyDescent="0.25">
      <c r="A426">
        <v>425</v>
      </c>
      <c r="B426">
        <v>473</v>
      </c>
      <c r="C426" s="1">
        <v>43995</v>
      </c>
      <c r="D426">
        <v>2</v>
      </c>
      <c r="E426" t="s">
        <v>38</v>
      </c>
      <c r="F426" t="s">
        <v>49</v>
      </c>
      <c r="G426" t="s">
        <v>56</v>
      </c>
      <c r="H426" t="s">
        <v>58</v>
      </c>
      <c r="I426" s="1">
        <v>43833</v>
      </c>
      <c r="J426">
        <v>15</v>
      </c>
      <c r="K426" t="s">
        <v>62</v>
      </c>
      <c r="L426" s="1">
        <v>43615</v>
      </c>
      <c r="M426" s="1">
        <v>44413</v>
      </c>
      <c r="N426">
        <v>1</v>
      </c>
      <c r="O426" t="s">
        <v>86</v>
      </c>
      <c r="P426" t="s">
        <v>248</v>
      </c>
      <c r="Q426">
        <v>1</v>
      </c>
      <c r="R426" t="s">
        <v>454</v>
      </c>
      <c r="S426" t="s">
        <v>1017</v>
      </c>
      <c r="T426" t="s">
        <v>1547</v>
      </c>
      <c r="U426" t="s">
        <v>69</v>
      </c>
      <c r="V426" t="s">
        <v>1577</v>
      </c>
      <c r="W426">
        <v>159.99</v>
      </c>
      <c r="X426">
        <v>24.99</v>
      </c>
      <c r="Y426">
        <v>1</v>
      </c>
      <c r="Z426" t="s">
        <v>547</v>
      </c>
      <c r="AA426" t="s">
        <v>2354</v>
      </c>
    </row>
    <row r="427" spans="1:33" x14ac:dyDescent="0.25">
      <c r="A427">
        <v>426</v>
      </c>
      <c r="B427">
        <v>76</v>
      </c>
      <c r="C427" s="1">
        <v>43996</v>
      </c>
      <c r="D427">
        <v>5</v>
      </c>
      <c r="E427" t="s">
        <v>36</v>
      </c>
      <c r="F427" t="s">
        <v>47</v>
      </c>
      <c r="G427" t="s">
        <v>55</v>
      </c>
      <c r="H427" t="s">
        <v>57</v>
      </c>
      <c r="I427" s="1">
        <v>43881</v>
      </c>
      <c r="J427">
        <v>5</v>
      </c>
      <c r="K427" t="s">
        <v>60</v>
      </c>
      <c r="L427" s="1">
        <v>43831</v>
      </c>
      <c r="M427" s="1">
        <v>43921</v>
      </c>
      <c r="N427">
        <v>1</v>
      </c>
      <c r="O427" t="s">
        <v>69</v>
      </c>
      <c r="P427" t="s">
        <v>231</v>
      </c>
      <c r="Q427">
        <v>1</v>
      </c>
      <c r="R427" t="s">
        <v>646</v>
      </c>
      <c r="S427" t="s">
        <v>987</v>
      </c>
      <c r="T427" t="s">
        <v>492</v>
      </c>
      <c r="U427" t="s">
        <v>80</v>
      </c>
      <c r="V427" t="s">
        <v>1577</v>
      </c>
      <c r="W427">
        <v>270</v>
      </c>
      <c r="X427">
        <v>49.98</v>
      </c>
      <c r="Y427">
        <v>1</v>
      </c>
      <c r="Z427" t="s">
        <v>69</v>
      </c>
      <c r="AA427" t="s">
        <v>2360</v>
      </c>
    </row>
    <row r="428" spans="1:33" x14ac:dyDescent="0.25">
      <c r="A428">
        <v>427</v>
      </c>
      <c r="B428">
        <v>356</v>
      </c>
      <c r="C428" s="1">
        <v>43997</v>
      </c>
      <c r="D428">
        <v>4</v>
      </c>
      <c r="E428" t="s">
        <v>40</v>
      </c>
      <c r="F428" t="s">
        <v>51</v>
      </c>
      <c r="G428" t="s">
        <v>56</v>
      </c>
      <c r="H428" t="s">
        <v>58</v>
      </c>
      <c r="I428" s="1">
        <v>43725</v>
      </c>
      <c r="J428">
        <v>3</v>
      </c>
      <c r="K428" t="s">
        <v>59</v>
      </c>
      <c r="L428" s="1">
        <v>43615</v>
      </c>
      <c r="M428" s="1">
        <v>43830</v>
      </c>
      <c r="N428">
        <v>1</v>
      </c>
      <c r="O428" t="s">
        <v>69</v>
      </c>
      <c r="P428" t="s">
        <v>231</v>
      </c>
      <c r="Q428">
        <v>1</v>
      </c>
      <c r="R428" t="s">
        <v>492</v>
      </c>
      <c r="S428" t="s">
        <v>1055</v>
      </c>
      <c r="T428" t="s">
        <v>1584</v>
      </c>
      <c r="U428" t="s">
        <v>67</v>
      </c>
      <c r="V428" t="s">
        <v>1577</v>
      </c>
      <c r="W428">
        <v>1721.97</v>
      </c>
      <c r="X428">
        <v>74.97</v>
      </c>
      <c r="Y428">
        <v>1</v>
      </c>
      <c r="Z428" t="s">
        <v>78</v>
      </c>
      <c r="AA428" t="s">
        <v>2330</v>
      </c>
    </row>
    <row r="429" spans="1:33" x14ac:dyDescent="0.25">
      <c r="A429">
        <v>428</v>
      </c>
      <c r="B429">
        <v>394</v>
      </c>
      <c r="C429" s="1">
        <v>43997</v>
      </c>
      <c r="D429">
        <v>7</v>
      </c>
      <c r="E429" t="s">
        <v>35</v>
      </c>
      <c r="F429" t="s">
        <v>46</v>
      </c>
      <c r="G429" t="s">
        <v>56</v>
      </c>
      <c r="H429" t="s">
        <v>58</v>
      </c>
      <c r="I429" s="1">
        <v>43678</v>
      </c>
      <c r="J429">
        <v>2</v>
      </c>
      <c r="K429" t="s">
        <v>60</v>
      </c>
      <c r="L429" s="1">
        <v>43615</v>
      </c>
      <c r="M429" s="1">
        <v>43830</v>
      </c>
      <c r="N429">
        <v>2</v>
      </c>
      <c r="O429" t="s">
        <v>121</v>
      </c>
      <c r="P429" t="s">
        <v>283</v>
      </c>
      <c r="Q429">
        <v>2</v>
      </c>
      <c r="R429" t="s">
        <v>676</v>
      </c>
      <c r="S429" t="s">
        <v>1219</v>
      </c>
      <c r="T429" t="s">
        <v>1741</v>
      </c>
      <c r="U429" t="s">
        <v>103</v>
      </c>
      <c r="V429" t="s">
        <v>1869</v>
      </c>
      <c r="W429">
        <v>218.8</v>
      </c>
      <c r="X429">
        <v>59.96</v>
      </c>
      <c r="Y429">
        <v>2</v>
      </c>
      <c r="Z429" t="s">
        <v>115</v>
      </c>
      <c r="AA429" t="s">
        <v>2477</v>
      </c>
    </row>
    <row r="430" spans="1:33" x14ac:dyDescent="0.25">
      <c r="A430">
        <v>429</v>
      </c>
      <c r="B430">
        <v>40</v>
      </c>
      <c r="C430" s="1">
        <v>44000</v>
      </c>
      <c r="D430">
        <v>2</v>
      </c>
      <c r="E430" t="s">
        <v>38</v>
      </c>
      <c r="F430" t="s">
        <v>49</v>
      </c>
      <c r="G430" t="s">
        <v>55</v>
      </c>
      <c r="H430" t="s">
        <v>58</v>
      </c>
      <c r="I430" s="1">
        <v>43675</v>
      </c>
      <c r="J430">
        <v>2</v>
      </c>
      <c r="K430" t="s">
        <v>60</v>
      </c>
      <c r="L430" s="1">
        <v>43615</v>
      </c>
      <c r="M430" s="1">
        <v>43830</v>
      </c>
      <c r="N430">
        <v>1</v>
      </c>
      <c r="O430" t="s">
        <v>86</v>
      </c>
      <c r="P430" t="s">
        <v>248</v>
      </c>
      <c r="Q430">
        <v>1</v>
      </c>
      <c r="R430" t="s">
        <v>499</v>
      </c>
      <c r="S430" t="s">
        <v>1062</v>
      </c>
      <c r="T430" t="s">
        <v>1590</v>
      </c>
      <c r="U430" t="s">
        <v>69</v>
      </c>
      <c r="V430" t="s">
        <v>1577</v>
      </c>
      <c r="W430">
        <v>61.89</v>
      </c>
      <c r="X430">
        <v>24.99</v>
      </c>
      <c r="Y430">
        <v>1</v>
      </c>
      <c r="Z430" t="s">
        <v>549</v>
      </c>
      <c r="AA430" t="s">
        <v>2362</v>
      </c>
    </row>
    <row r="431" spans="1:33" x14ac:dyDescent="0.25">
      <c r="A431">
        <v>430</v>
      </c>
      <c r="B431">
        <v>334</v>
      </c>
      <c r="C431" s="1">
        <v>44000</v>
      </c>
      <c r="D431">
        <v>5</v>
      </c>
      <c r="E431" t="s">
        <v>36</v>
      </c>
      <c r="F431" t="s">
        <v>47</v>
      </c>
      <c r="G431" t="s">
        <v>55</v>
      </c>
      <c r="H431" t="s">
        <v>57</v>
      </c>
      <c r="I431" s="1">
        <v>43851</v>
      </c>
      <c r="J431">
        <v>15</v>
      </c>
      <c r="K431" t="s">
        <v>62</v>
      </c>
      <c r="L431" s="1">
        <v>43615</v>
      </c>
      <c r="M431" s="1">
        <v>44413</v>
      </c>
      <c r="N431">
        <v>1</v>
      </c>
      <c r="O431" t="s">
        <v>90</v>
      </c>
      <c r="P431" t="s">
        <v>252</v>
      </c>
      <c r="Q431">
        <v>1</v>
      </c>
      <c r="R431" t="s">
        <v>501</v>
      </c>
      <c r="S431" t="s">
        <v>1064</v>
      </c>
      <c r="T431" t="s">
        <v>1592</v>
      </c>
      <c r="U431" t="s">
        <v>67</v>
      </c>
      <c r="V431" t="s">
        <v>1562</v>
      </c>
      <c r="W431">
        <v>26.88</v>
      </c>
      <c r="X431">
        <v>29.97</v>
      </c>
      <c r="Y431">
        <v>1</v>
      </c>
      <c r="Z431" t="s">
        <v>410</v>
      </c>
      <c r="AA431" t="s">
        <v>2359</v>
      </c>
    </row>
    <row r="432" spans="1:33" x14ac:dyDescent="0.25">
      <c r="A432">
        <v>431</v>
      </c>
      <c r="B432">
        <v>34</v>
      </c>
      <c r="C432" s="1">
        <v>44001</v>
      </c>
      <c r="D432">
        <v>4</v>
      </c>
      <c r="E432" t="s">
        <v>40</v>
      </c>
      <c r="F432" t="s">
        <v>51</v>
      </c>
      <c r="G432" t="s">
        <v>56</v>
      </c>
      <c r="H432" t="s">
        <v>58</v>
      </c>
      <c r="I432" s="1">
        <v>43930</v>
      </c>
      <c r="J432">
        <v>7</v>
      </c>
      <c r="K432" t="s">
        <v>61</v>
      </c>
      <c r="L432" s="1">
        <v>43915</v>
      </c>
      <c r="M432" s="1">
        <v>44012</v>
      </c>
      <c r="N432">
        <v>1</v>
      </c>
      <c r="O432" t="s">
        <v>67</v>
      </c>
      <c r="P432" t="s">
        <v>229</v>
      </c>
      <c r="Q432">
        <v>1</v>
      </c>
      <c r="R432" t="s">
        <v>677</v>
      </c>
      <c r="S432" t="s">
        <v>978</v>
      </c>
      <c r="T432" t="s">
        <v>1577</v>
      </c>
      <c r="U432" t="s">
        <v>67</v>
      </c>
      <c r="V432" t="s">
        <v>1548</v>
      </c>
      <c r="W432">
        <v>74.97</v>
      </c>
      <c r="X432">
        <v>44.97</v>
      </c>
      <c r="Y432">
        <v>1</v>
      </c>
      <c r="Z432" t="s">
        <v>455</v>
      </c>
      <c r="AA432" t="s">
        <v>2340</v>
      </c>
      <c r="AB432">
        <v>4</v>
      </c>
      <c r="AC432" t="s">
        <v>2634</v>
      </c>
      <c r="AD432">
        <v>812</v>
      </c>
      <c r="AE432" t="s">
        <v>2638</v>
      </c>
      <c r="AF432" s="1">
        <v>43983</v>
      </c>
      <c r="AG432" s="1">
        <v>44027</v>
      </c>
    </row>
    <row r="433" spans="1:33" x14ac:dyDescent="0.25">
      <c r="A433">
        <v>432</v>
      </c>
      <c r="B433">
        <v>55</v>
      </c>
      <c r="C433" s="1">
        <v>44001</v>
      </c>
      <c r="D433">
        <v>1</v>
      </c>
      <c r="E433" t="s">
        <v>39</v>
      </c>
      <c r="F433" t="s">
        <v>50</v>
      </c>
      <c r="G433" t="s">
        <v>55</v>
      </c>
      <c r="H433" t="s">
        <v>58</v>
      </c>
      <c r="I433" s="1">
        <v>43665</v>
      </c>
      <c r="J433">
        <v>3</v>
      </c>
      <c r="K433" t="s">
        <v>59</v>
      </c>
      <c r="L433" s="1">
        <v>43615</v>
      </c>
      <c r="M433" s="1">
        <v>43830</v>
      </c>
      <c r="N433">
        <v>1</v>
      </c>
      <c r="O433" t="s">
        <v>78</v>
      </c>
      <c r="P433" t="s">
        <v>240</v>
      </c>
      <c r="Q433">
        <v>1</v>
      </c>
      <c r="R433" t="s">
        <v>604</v>
      </c>
      <c r="S433" t="s">
        <v>1136</v>
      </c>
      <c r="T433" t="s">
        <v>1682</v>
      </c>
      <c r="U433" t="s">
        <v>80</v>
      </c>
      <c r="V433" t="s">
        <v>1562</v>
      </c>
      <c r="W433">
        <v>9.5</v>
      </c>
      <c r="X433">
        <v>19.98</v>
      </c>
      <c r="Y433">
        <v>1</v>
      </c>
      <c r="Z433" t="s">
        <v>469</v>
      </c>
      <c r="AA433" t="s">
        <v>2339</v>
      </c>
    </row>
    <row r="434" spans="1:33" x14ac:dyDescent="0.25">
      <c r="A434">
        <v>433</v>
      </c>
      <c r="B434">
        <v>87</v>
      </c>
      <c r="C434" s="1">
        <v>44001</v>
      </c>
      <c r="D434">
        <v>7</v>
      </c>
      <c r="E434" t="s">
        <v>35</v>
      </c>
      <c r="F434" t="s">
        <v>46</v>
      </c>
      <c r="G434" t="s">
        <v>55</v>
      </c>
      <c r="H434" t="s">
        <v>57</v>
      </c>
      <c r="I434" s="1">
        <v>43834</v>
      </c>
      <c r="J434">
        <v>15</v>
      </c>
      <c r="K434" t="s">
        <v>62</v>
      </c>
      <c r="L434" s="1">
        <v>43615</v>
      </c>
      <c r="M434" s="1">
        <v>44413</v>
      </c>
      <c r="N434">
        <v>1</v>
      </c>
      <c r="O434" t="s">
        <v>80</v>
      </c>
      <c r="P434" t="s">
        <v>242</v>
      </c>
      <c r="Q434">
        <v>1</v>
      </c>
      <c r="R434" t="s">
        <v>453</v>
      </c>
      <c r="S434" t="s">
        <v>1016</v>
      </c>
      <c r="T434" t="s">
        <v>1546</v>
      </c>
      <c r="U434" t="s">
        <v>69</v>
      </c>
      <c r="V434" t="s">
        <v>1548</v>
      </c>
      <c r="W434">
        <v>58.75</v>
      </c>
      <c r="X434">
        <v>14.99</v>
      </c>
      <c r="Y434">
        <v>1</v>
      </c>
      <c r="Z434" t="s">
        <v>67</v>
      </c>
      <c r="AA434" t="s">
        <v>2373</v>
      </c>
    </row>
    <row r="435" spans="1:33" x14ac:dyDescent="0.25">
      <c r="A435">
        <v>434</v>
      </c>
      <c r="B435">
        <v>99</v>
      </c>
      <c r="C435" s="1">
        <v>44001</v>
      </c>
      <c r="D435">
        <v>3</v>
      </c>
      <c r="E435" t="s">
        <v>34</v>
      </c>
      <c r="F435" t="s">
        <v>45</v>
      </c>
      <c r="G435" t="s">
        <v>56</v>
      </c>
      <c r="H435" t="s">
        <v>58</v>
      </c>
      <c r="I435" s="1">
        <v>43888</v>
      </c>
      <c r="J435">
        <v>5</v>
      </c>
      <c r="K435" t="s">
        <v>60</v>
      </c>
      <c r="L435" s="1">
        <v>43831</v>
      </c>
      <c r="M435" s="1">
        <v>43921</v>
      </c>
      <c r="N435">
        <v>2</v>
      </c>
      <c r="O435" t="s">
        <v>87</v>
      </c>
      <c r="P435" t="s">
        <v>249</v>
      </c>
      <c r="Q435">
        <v>2</v>
      </c>
      <c r="R435" t="s">
        <v>678</v>
      </c>
      <c r="S435" t="s">
        <v>1220</v>
      </c>
      <c r="T435" t="s">
        <v>1742</v>
      </c>
      <c r="U435" t="s">
        <v>85</v>
      </c>
      <c r="V435" t="s">
        <v>2038</v>
      </c>
      <c r="W435">
        <v>117.93</v>
      </c>
      <c r="X435">
        <v>54.97</v>
      </c>
      <c r="Y435">
        <v>2</v>
      </c>
      <c r="Z435" t="s">
        <v>2092</v>
      </c>
      <c r="AA435" t="s">
        <v>2355</v>
      </c>
    </row>
    <row r="436" spans="1:33" x14ac:dyDescent="0.25">
      <c r="A436">
        <v>435</v>
      </c>
      <c r="B436">
        <v>361</v>
      </c>
      <c r="C436" s="1">
        <v>44002</v>
      </c>
      <c r="D436">
        <v>7</v>
      </c>
      <c r="E436" t="s">
        <v>35</v>
      </c>
      <c r="F436" t="s">
        <v>46</v>
      </c>
      <c r="G436" t="s">
        <v>55</v>
      </c>
      <c r="H436" t="s">
        <v>58</v>
      </c>
      <c r="I436" s="1">
        <v>43632</v>
      </c>
      <c r="J436">
        <v>1</v>
      </c>
      <c r="K436" t="s">
        <v>61</v>
      </c>
      <c r="L436" s="1">
        <v>43615</v>
      </c>
      <c r="M436" s="1">
        <v>43830</v>
      </c>
      <c r="N436">
        <v>2</v>
      </c>
      <c r="O436" t="s">
        <v>81</v>
      </c>
      <c r="P436" t="s">
        <v>243</v>
      </c>
      <c r="Q436">
        <v>2</v>
      </c>
      <c r="R436" t="s">
        <v>679</v>
      </c>
      <c r="S436" t="s">
        <v>1221</v>
      </c>
      <c r="T436" t="s">
        <v>1743</v>
      </c>
      <c r="U436" t="s">
        <v>85</v>
      </c>
      <c r="V436" t="s">
        <v>1869</v>
      </c>
      <c r="W436">
        <v>56.49</v>
      </c>
      <c r="X436">
        <v>44.97</v>
      </c>
      <c r="Y436">
        <v>2</v>
      </c>
      <c r="Z436" t="s">
        <v>204</v>
      </c>
      <c r="AA436" t="s">
        <v>2478</v>
      </c>
    </row>
    <row r="437" spans="1:33" x14ac:dyDescent="0.25">
      <c r="A437">
        <v>436</v>
      </c>
      <c r="B437">
        <v>250</v>
      </c>
      <c r="C437" s="1">
        <v>44003</v>
      </c>
      <c r="D437">
        <v>7</v>
      </c>
      <c r="E437" t="s">
        <v>35</v>
      </c>
      <c r="F437" t="s">
        <v>46</v>
      </c>
      <c r="G437" t="s">
        <v>56</v>
      </c>
      <c r="H437" t="s">
        <v>57</v>
      </c>
      <c r="I437" s="1">
        <v>43850</v>
      </c>
      <c r="J437">
        <v>5</v>
      </c>
      <c r="K437" t="s">
        <v>60</v>
      </c>
      <c r="L437" s="1">
        <v>43831</v>
      </c>
      <c r="M437" s="1">
        <v>43921</v>
      </c>
      <c r="N437">
        <v>1</v>
      </c>
      <c r="O437" t="s">
        <v>67</v>
      </c>
      <c r="P437" t="s">
        <v>229</v>
      </c>
      <c r="Q437">
        <v>1</v>
      </c>
      <c r="R437" t="s">
        <v>527</v>
      </c>
      <c r="S437" t="s">
        <v>953</v>
      </c>
      <c r="T437" t="s">
        <v>1617</v>
      </c>
      <c r="U437" t="s">
        <v>80</v>
      </c>
      <c r="V437" t="s">
        <v>1548</v>
      </c>
      <c r="W437">
        <v>61.98</v>
      </c>
      <c r="X437">
        <v>29.98</v>
      </c>
      <c r="Y437">
        <v>1</v>
      </c>
      <c r="Z437" t="s">
        <v>84</v>
      </c>
      <c r="AA437" t="s">
        <v>2366</v>
      </c>
    </row>
    <row r="438" spans="1:33" x14ac:dyDescent="0.25">
      <c r="A438">
        <v>437</v>
      </c>
      <c r="B438">
        <v>84</v>
      </c>
      <c r="C438" s="1">
        <v>44004</v>
      </c>
      <c r="D438">
        <v>1</v>
      </c>
      <c r="E438" t="s">
        <v>39</v>
      </c>
      <c r="F438" t="s">
        <v>50</v>
      </c>
      <c r="G438" t="s">
        <v>56</v>
      </c>
      <c r="H438" t="s">
        <v>58</v>
      </c>
      <c r="I438" s="1">
        <v>43903</v>
      </c>
      <c r="J438">
        <v>15</v>
      </c>
      <c r="K438" t="s">
        <v>62</v>
      </c>
      <c r="L438" s="1">
        <v>43615</v>
      </c>
      <c r="M438" s="1">
        <v>44413</v>
      </c>
      <c r="N438">
        <v>2</v>
      </c>
      <c r="O438" t="s">
        <v>125</v>
      </c>
      <c r="P438" t="s">
        <v>287</v>
      </c>
      <c r="Q438">
        <v>2</v>
      </c>
      <c r="R438" t="s">
        <v>680</v>
      </c>
      <c r="S438" t="s">
        <v>1222</v>
      </c>
      <c r="T438" t="s">
        <v>1744</v>
      </c>
      <c r="U438" t="s">
        <v>103</v>
      </c>
      <c r="V438" t="s">
        <v>2035</v>
      </c>
      <c r="W438">
        <v>2825.96</v>
      </c>
      <c r="X438">
        <v>69.959999999999994</v>
      </c>
      <c r="Y438">
        <v>2</v>
      </c>
      <c r="Z438" t="s">
        <v>74</v>
      </c>
      <c r="AA438" t="s">
        <v>2479</v>
      </c>
      <c r="AB438">
        <v>4</v>
      </c>
      <c r="AC438" t="s">
        <v>2633</v>
      </c>
      <c r="AD438">
        <v>846</v>
      </c>
      <c r="AE438" t="s">
        <v>2638</v>
      </c>
      <c r="AF438" s="1">
        <v>43983</v>
      </c>
      <c r="AG438" s="1">
        <v>44027</v>
      </c>
    </row>
    <row r="439" spans="1:33" x14ac:dyDescent="0.25">
      <c r="A439">
        <v>438</v>
      </c>
      <c r="B439">
        <v>423</v>
      </c>
      <c r="C439" s="1">
        <v>44005</v>
      </c>
      <c r="D439">
        <v>3</v>
      </c>
      <c r="E439" t="s">
        <v>34</v>
      </c>
      <c r="F439" t="s">
        <v>45</v>
      </c>
      <c r="G439" t="s">
        <v>56</v>
      </c>
      <c r="H439" t="s">
        <v>58</v>
      </c>
      <c r="I439" s="1">
        <v>43732</v>
      </c>
      <c r="J439">
        <v>2</v>
      </c>
      <c r="K439" t="s">
        <v>60</v>
      </c>
      <c r="L439" s="1">
        <v>43615</v>
      </c>
      <c r="M439" s="1">
        <v>43830</v>
      </c>
      <c r="N439">
        <v>1</v>
      </c>
      <c r="O439" t="s">
        <v>90</v>
      </c>
      <c r="P439" t="s">
        <v>252</v>
      </c>
      <c r="Q439">
        <v>1</v>
      </c>
      <c r="R439" t="s">
        <v>444</v>
      </c>
      <c r="S439" t="s">
        <v>1006</v>
      </c>
      <c r="T439" t="s">
        <v>1537</v>
      </c>
      <c r="U439" t="s">
        <v>80</v>
      </c>
      <c r="V439" t="s">
        <v>1562</v>
      </c>
      <c r="W439">
        <v>31.94</v>
      </c>
      <c r="X439">
        <v>19.98</v>
      </c>
      <c r="Y439">
        <v>1</v>
      </c>
      <c r="Z439" t="s">
        <v>645</v>
      </c>
      <c r="AA439" t="s">
        <v>2347</v>
      </c>
    </row>
    <row r="440" spans="1:33" x14ac:dyDescent="0.25">
      <c r="A440">
        <v>439</v>
      </c>
      <c r="B440">
        <v>82</v>
      </c>
      <c r="C440" s="1">
        <v>44006</v>
      </c>
      <c r="D440">
        <v>9</v>
      </c>
      <c r="E440" t="s">
        <v>41</v>
      </c>
      <c r="F440" t="s">
        <v>52</v>
      </c>
      <c r="G440" t="s">
        <v>55</v>
      </c>
      <c r="H440" t="s">
        <v>57</v>
      </c>
      <c r="I440" s="1">
        <v>43862</v>
      </c>
      <c r="J440">
        <v>6</v>
      </c>
      <c r="K440" t="s">
        <v>59</v>
      </c>
      <c r="L440" s="1">
        <v>43862</v>
      </c>
      <c r="M440" s="1">
        <v>43889</v>
      </c>
      <c r="N440">
        <v>2</v>
      </c>
      <c r="O440" t="s">
        <v>163</v>
      </c>
      <c r="P440" t="s">
        <v>325</v>
      </c>
      <c r="Q440">
        <v>2</v>
      </c>
      <c r="R440" t="s">
        <v>681</v>
      </c>
      <c r="S440" t="s">
        <v>1223</v>
      </c>
      <c r="T440" t="s">
        <v>1745</v>
      </c>
      <c r="U440" t="s">
        <v>2015</v>
      </c>
      <c r="V440" t="s">
        <v>2057</v>
      </c>
      <c r="W440">
        <v>83.9</v>
      </c>
      <c r="X440">
        <v>149.9</v>
      </c>
      <c r="Y440">
        <v>2</v>
      </c>
      <c r="Z440" t="s">
        <v>2194</v>
      </c>
      <c r="AA440" t="s">
        <v>2480</v>
      </c>
    </row>
    <row r="441" spans="1:33" x14ac:dyDescent="0.25">
      <c r="A441">
        <v>440</v>
      </c>
      <c r="B441">
        <v>387</v>
      </c>
      <c r="C441" s="1">
        <v>44006</v>
      </c>
      <c r="D441">
        <v>3</v>
      </c>
      <c r="E441" t="s">
        <v>34</v>
      </c>
      <c r="F441" t="s">
        <v>45</v>
      </c>
      <c r="G441" t="s">
        <v>56</v>
      </c>
      <c r="H441" t="s">
        <v>58</v>
      </c>
      <c r="I441" s="1">
        <v>43610</v>
      </c>
      <c r="J441">
        <v>2</v>
      </c>
      <c r="N441">
        <v>1</v>
      </c>
      <c r="O441" t="s">
        <v>79</v>
      </c>
      <c r="P441" t="s">
        <v>241</v>
      </c>
      <c r="Q441">
        <v>1</v>
      </c>
      <c r="R441" t="s">
        <v>403</v>
      </c>
      <c r="S441" t="s">
        <v>965</v>
      </c>
      <c r="T441" t="s">
        <v>422</v>
      </c>
      <c r="U441" t="s">
        <v>80</v>
      </c>
      <c r="V441" t="s">
        <v>1548</v>
      </c>
      <c r="W441">
        <v>240</v>
      </c>
      <c r="X441">
        <v>29.98</v>
      </c>
      <c r="Y441">
        <v>1</v>
      </c>
      <c r="Z441" t="s">
        <v>455</v>
      </c>
      <c r="AA441" t="s">
        <v>2340</v>
      </c>
    </row>
    <row r="442" spans="1:33" x14ac:dyDescent="0.25">
      <c r="A442">
        <v>441</v>
      </c>
      <c r="B442">
        <v>154</v>
      </c>
      <c r="C442" s="1">
        <v>44008</v>
      </c>
      <c r="D442">
        <v>2</v>
      </c>
      <c r="E442" t="s">
        <v>38</v>
      </c>
      <c r="F442" t="s">
        <v>49</v>
      </c>
      <c r="G442" t="s">
        <v>56</v>
      </c>
      <c r="H442" t="s">
        <v>57</v>
      </c>
      <c r="I442" s="1">
        <v>43710</v>
      </c>
      <c r="J442">
        <v>2</v>
      </c>
      <c r="K442" t="s">
        <v>60</v>
      </c>
      <c r="L442" s="1">
        <v>43615</v>
      </c>
      <c r="M442" s="1">
        <v>43830</v>
      </c>
      <c r="N442">
        <v>1</v>
      </c>
      <c r="O442" t="s">
        <v>78</v>
      </c>
      <c r="P442" t="s">
        <v>240</v>
      </c>
      <c r="Q442">
        <v>1</v>
      </c>
      <c r="R442" t="s">
        <v>79</v>
      </c>
      <c r="S442" t="s">
        <v>1080</v>
      </c>
      <c r="T442" t="s">
        <v>1606</v>
      </c>
      <c r="U442" t="s">
        <v>80</v>
      </c>
      <c r="V442" t="s">
        <v>1548</v>
      </c>
      <c r="W442">
        <v>51.98</v>
      </c>
      <c r="X442">
        <v>29.98</v>
      </c>
      <c r="Y442">
        <v>1</v>
      </c>
      <c r="Z442" t="s">
        <v>393</v>
      </c>
      <c r="AA442" t="s">
        <v>2345</v>
      </c>
    </row>
    <row r="443" spans="1:33" x14ac:dyDescent="0.25">
      <c r="A443">
        <v>442</v>
      </c>
      <c r="B443">
        <v>172</v>
      </c>
      <c r="C443" s="1">
        <v>44008</v>
      </c>
      <c r="D443">
        <v>2</v>
      </c>
      <c r="E443" t="s">
        <v>38</v>
      </c>
      <c r="F443" t="s">
        <v>49</v>
      </c>
      <c r="G443" t="s">
        <v>56</v>
      </c>
      <c r="H443" t="s">
        <v>57</v>
      </c>
      <c r="I443" s="1">
        <v>43802</v>
      </c>
      <c r="J443">
        <v>2</v>
      </c>
      <c r="K443" t="s">
        <v>60</v>
      </c>
      <c r="L443" s="1">
        <v>43615</v>
      </c>
      <c r="M443" s="1">
        <v>43830</v>
      </c>
      <c r="N443">
        <v>1</v>
      </c>
      <c r="O443" t="s">
        <v>70</v>
      </c>
      <c r="P443" t="s">
        <v>232</v>
      </c>
      <c r="Q443">
        <v>1</v>
      </c>
      <c r="R443" t="s">
        <v>475</v>
      </c>
      <c r="S443" t="s">
        <v>1038</v>
      </c>
      <c r="T443" t="s">
        <v>1527</v>
      </c>
      <c r="U443" t="s">
        <v>80</v>
      </c>
      <c r="V443" t="s">
        <v>1517</v>
      </c>
      <c r="W443">
        <v>73.98</v>
      </c>
      <c r="X443">
        <v>39.979999999999997</v>
      </c>
      <c r="Y443">
        <v>1</v>
      </c>
      <c r="Z443" t="s">
        <v>673</v>
      </c>
      <c r="AA443" t="s">
        <v>2348</v>
      </c>
    </row>
    <row r="444" spans="1:33" x14ac:dyDescent="0.25">
      <c r="A444">
        <v>443</v>
      </c>
      <c r="B444">
        <v>228</v>
      </c>
      <c r="C444" s="1">
        <v>44008</v>
      </c>
      <c r="D444">
        <v>6</v>
      </c>
      <c r="E444" t="s">
        <v>33</v>
      </c>
      <c r="F444" t="s">
        <v>44</v>
      </c>
      <c r="G444" t="s">
        <v>56</v>
      </c>
      <c r="H444" t="s">
        <v>58</v>
      </c>
      <c r="I444" s="1">
        <v>43938</v>
      </c>
      <c r="J444">
        <v>7</v>
      </c>
      <c r="K444" t="s">
        <v>61</v>
      </c>
      <c r="L444" s="1">
        <v>43915</v>
      </c>
      <c r="M444" s="1">
        <v>44012</v>
      </c>
      <c r="N444">
        <v>1</v>
      </c>
      <c r="O444" t="s">
        <v>159</v>
      </c>
      <c r="P444" t="s">
        <v>321</v>
      </c>
      <c r="Q444">
        <v>2</v>
      </c>
      <c r="R444" t="s">
        <v>682</v>
      </c>
      <c r="S444" t="s">
        <v>1224</v>
      </c>
      <c r="T444" t="s">
        <v>1746</v>
      </c>
      <c r="U444" t="s">
        <v>83</v>
      </c>
      <c r="V444" t="s">
        <v>1585</v>
      </c>
      <c r="W444">
        <v>164.9</v>
      </c>
      <c r="X444">
        <v>99.95</v>
      </c>
      <c r="Y444">
        <v>2</v>
      </c>
      <c r="Z444" t="s">
        <v>2195</v>
      </c>
      <c r="AA444" t="s">
        <v>2481</v>
      </c>
      <c r="AB444">
        <v>4</v>
      </c>
      <c r="AC444" t="s">
        <v>2633</v>
      </c>
      <c r="AD444">
        <v>943</v>
      </c>
      <c r="AE444" t="s">
        <v>2638</v>
      </c>
      <c r="AF444" s="1">
        <v>43983</v>
      </c>
      <c r="AG444" s="1">
        <v>44027</v>
      </c>
    </row>
    <row r="445" spans="1:33" x14ac:dyDescent="0.25">
      <c r="A445">
        <v>444</v>
      </c>
      <c r="B445">
        <v>168</v>
      </c>
      <c r="C445" s="1">
        <v>44009</v>
      </c>
      <c r="D445">
        <v>5</v>
      </c>
      <c r="E445" t="s">
        <v>36</v>
      </c>
      <c r="F445" t="s">
        <v>47</v>
      </c>
      <c r="G445" t="s">
        <v>56</v>
      </c>
      <c r="H445" t="s">
        <v>57</v>
      </c>
      <c r="I445" s="1">
        <v>43941</v>
      </c>
      <c r="J445">
        <v>7</v>
      </c>
      <c r="K445" t="s">
        <v>61</v>
      </c>
      <c r="L445" s="1">
        <v>43915</v>
      </c>
      <c r="M445" s="1">
        <v>44012</v>
      </c>
      <c r="N445">
        <v>2</v>
      </c>
      <c r="O445" t="s">
        <v>77</v>
      </c>
      <c r="P445" t="s">
        <v>239</v>
      </c>
      <c r="Q445">
        <v>2</v>
      </c>
      <c r="R445" t="s">
        <v>683</v>
      </c>
      <c r="S445" t="s">
        <v>1225</v>
      </c>
      <c r="T445" t="s">
        <v>1747</v>
      </c>
      <c r="U445" t="s">
        <v>110</v>
      </c>
      <c r="V445" t="s">
        <v>2030</v>
      </c>
      <c r="W445">
        <v>155.97</v>
      </c>
      <c r="X445">
        <v>104.94</v>
      </c>
      <c r="Y445">
        <v>2</v>
      </c>
      <c r="Z445" t="s">
        <v>2196</v>
      </c>
      <c r="AA445" t="s">
        <v>2482</v>
      </c>
      <c r="AB445">
        <v>4</v>
      </c>
      <c r="AC445" t="s">
        <v>2633</v>
      </c>
      <c r="AD445">
        <v>904</v>
      </c>
      <c r="AE445" t="s">
        <v>2638</v>
      </c>
      <c r="AF445" s="1">
        <v>43983</v>
      </c>
      <c r="AG445" s="1">
        <v>44027</v>
      </c>
    </row>
    <row r="446" spans="1:33" x14ac:dyDescent="0.25">
      <c r="A446">
        <v>445</v>
      </c>
      <c r="B446">
        <v>153</v>
      </c>
      <c r="C446" s="1">
        <v>44010</v>
      </c>
      <c r="D446">
        <v>10</v>
      </c>
      <c r="E446" t="s">
        <v>42</v>
      </c>
      <c r="F446" t="s">
        <v>53</v>
      </c>
      <c r="G446" t="s">
        <v>56</v>
      </c>
      <c r="H446" t="s">
        <v>57</v>
      </c>
      <c r="I446" s="1">
        <v>43739</v>
      </c>
      <c r="J446">
        <v>3</v>
      </c>
      <c r="K446" t="s">
        <v>59</v>
      </c>
      <c r="L446" s="1">
        <v>43615</v>
      </c>
      <c r="M446" s="1">
        <v>43830</v>
      </c>
      <c r="N446">
        <v>2</v>
      </c>
      <c r="O446" t="s">
        <v>164</v>
      </c>
      <c r="P446" t="s">
        <v>326</v>
      </c>
      <c r="Q446">
        <v>2</v>
      </c>
      <c r="R446" t="s">
        <v>684</v>
      </c>
      <c r="S446" t="s">
        <v>1226</v>
      </c>
      <c r="T446" t="s">
        <v>1748</v>
      </c>
      <c r="U446" t="s">
        <v>85</v>
      </c>
      <c r="V446" t="s">
        <v>2042</v>
      </c>
      <c r="W446">
        <v>276.37</v>
      </c>
      <c r="X446">
        <v>34.97</v>
      </c>
      <c r="Y446">
        <v>2</v>
      </c>
      <c r="Z446" t="s">
        <v>405</v>
      </c>
      <c r="AA446" t="s">
        <v>2483</v>
      </c>
    </row>
    <row r="447" spans="1:33" x14ac:dyDescent="0.25">
      <c r="A447">
        <v>446</v>
      </c>
      <c r="B447">
        <v>456</v>
      </c>
      <c r="C447" s="1">
        <v>44010</v>
      </c>
      <c r="D447">
        <v>1</v>
      </c>
      <c r="E447" t="s">
        <v>39</v>
      </c>
      <c r="F447" t="s">
        <v>50</v>
      </c>
      <c r="G447" t="s">
        <v>56</v>
      </c>
      <c r="H447" t="s">
        <v>57</v>
      </c>
      <c r="I447" s="1">
        <v>43933</v>
      </c>
      <c r="J447">
        <v>7</v>
      </c>
      <c r="K447" t="s">
        <v>61</v>
      </c>
      <c r="L447" s="1">
        <v>43915</v>
      </c>
      <c r="M447" s="1">
        <v>44012</v>
      </c>
      <c r="N447">
        <v>1</v>
      </c>
      <c r="O447" t="s">
        <v>65</v>
      </c>
      <c r="P447" t="s">
        <v>227</v>
      </c>
      <c r="Q447">
        <v>1</v>
      </c>
      <c r="R447" t="s">
        <v>685</v>
      </c>
      <c r="S447" t="s">
        <v>1227</v>
      </c>
      <c r="T447" t="s">
        <v>418</v>
      </c>
      <c r="U447" t="s">
        <v>80</v>
      </c>
      <c r="V447" t="s">
        <v>1562</v>
      </c>
      <c r="W447">
        <v>100</v>
      </c>
      <c r="X447">
        <v>19.98</v>
      </c>
      <c r="Y447">
        <v>1</v>
      </c>
      <c r="Z447" t="s">
        <v>431</v>
      </c>
      <c r="AA447" t="s">
        <v>2326</v>
      </c>
      <c r="AB447">
        <v>4</v>
      </c>
      <c r="AC447" t="s">
        <v>2633</v>
      </c>
      <c r="AD447">
        <v>1117</v>
      </c>
      <c r="AE447" t="s">
        <v>2638</v>
      </c>
      <c r="AF447" s="1">
        <v>43983</v>
      </c>
      <c r="AG447" s="1">
        <v>44027</v>
      </c>
    </row>
    <row r="448" spans="1:33" x14ac:dyDescent="0.25">
      <c r="A448">
        <v>447</v>
      </c>
      <c r="B448">
        <v>158</v>
      </c>
      <c r="C448" s="1">
        <v>44011</v>
      </c>
      <c r="D448">
        <v>8</v>
      </c>
      <c r="E448" t="s">
        <v>43</v>
      </c>
      <c r="F448" t="s">
        <v>54</v>
      </c>
      <c r="G448" t="s">
        <v>55</v>
      </c>
      <c r="H448" t="s">
        <v>57</v>
      </c>
      <c r="I448" s="1">
        <v>43947</v>
      </c>
      <c r="J448">
        <v>7</v>
      </c>
      <c r="K448" t="s">
        <v>61</v>
      </c>
      <c r="L448" s="1">
        <v>43915</v>
      </c>
      <c r="M448" s="1">
        <v>44012</v>
      </c>
      <c r="N448">
        <v>1</v>
      </c>
      <c r="O448" t="s">
        <v>86</v>
      </c>
      <c r="P448" t="s">
        <v>248</v>
      </c>
      <c r="Q448">
        <v>1</v>
      </c>
      <c r="R448" t="s">
        <v>419</v>
      </c>
      <c r="S448" t="s">
        <v>981</v>
      </c>
      <c r="T448" t="s">
        <v>1514</v>
      </c>
      <c r="U448" t="s">
        <v>69</v>
      </c>
      <c r="V448" t="s">
        <v>1577</v>
      </c>
      <c r="W448">
        <v>57.95</v>
      </c>
      <c r="X448">
        <v>24.99</v>
      </c>
      <c r="Y448">
        <v>1</v>
      </c>
      <c r="Z448" t="s">
        <v>547</v>
      </c>
      <c r="AA448" t="s">
        <v>2354</v>
      </c>
      <c r="AB448">
        <v>4</v>
      </c>
      <c r="AC448" t="s">
        <v>2634</v>
      </c>
      <c r="AD448">
        <v>895</v>
      </c>
      <c r="AE448" t="s">
        <v>2638</v>
      </c>
      <c r="AF448" s="1">
        <v>43983</v>
      </c>
      <c r="AG448" s="1">
        <v>44027</v>
      </c>
    </row>
    <row r="449" spans="1:33" x14ac:dyDescent="0.25">
      <c r="A449">
        <v>448</v>
      </c>
      <c r="B449">
        <v>167</v>
      </c>
      <c r="C449" s="1">
        <v>44011</v>
      </c>
      <c r="D449">
        <v>5</v>
      </c>
      <c r="E449" t="s">
        <v>36</v>
      </c>
      <c r="F449" t="s">
        <v>47</v>
      </c>
      <c r="G449" t="s">
        <v>55</v>
      </c>
      <c r="H449" t="s">
        <v>58</v>
      </c>
      <c r="I449" s="1">
        <v>43899</v>
      </c>
      <c r="J449">
        <v>5</v>
      </c>
      <c r="K449" t="s">
        <v>60</v>
      </c>
      <c r="L449" s="1">
        <v>43831</v>
      </c>
      <c r="M449" s="1">
        <v>43921</v>
      </c>
      <c r="N449">
        <v>2</v>
      </c>
      <c r="O449" t="s">
        <v>94</v>
      </c>
      <c r="P449" t="s">
        <v>256</v>
      </c>
      <c r="Q449">
        <v>2</v>
      </c>
      <c r="R449" t="s">
        <v>686</v>
      </c>
      <c r="S449" t="s">
        <v>1228</v>
      </c>
      <c r="T449" t="s">
        <v>1749</v>
      </c>
      <c r="U449" t="s">
        <v>109</v>
      </c>
      <c r="V449" t="s">
        <v>1902</v>
      </c>
      <c r="W449">
        <v>270.95999999999998</v>
      </c>
      <c r="X449">
        <v>84.96</v>
      </c>
      <c r="Y449">
        <v>2</v>
      </c>
      <c r="Z449" t="s">
        <v>2197</v>
      </c>
      <c r="AA449" t="s">
        <v>2484</v>
      </c>
    </row>
    <row r="450" spans="1:33" x14ac:dyDescent="0.25">
      <c r="A450">
        <v>449</v>
      </c>
      <c r="B450">
        <v>268</v>
      </c>
      <c r="C450" s="1">
        <v>44011</v>
      </c>
      <c r="D450">
        <v>3</v>
      </c>
      <c r="E450" t="s">
        <v>34</v>
      </c>
      <c r="F450" t="s">
        <v>45</v>
      </c>
      <c r="G450" t="s">
        <v>56</v>
      </c>
      <c r="H450" t="s">
        <v>58</v>
      </c>
      <c r="I450" s="1">
        <v>43694</v>
      </c>
      <c r="J450">
        <v>2</v>
      </c>
      <c r="K450" t="s">
        <v>60</v>
      </c>
      <c r="L450" s="1">
        <v>43615</v>
      </c>
      <c r="M450" s="1">
        <v>43830</v>
      </c>
      <c r="N450">
        <v>1</v>
      </c>
      <c r="O450" t="s">
        <v>84</v>
      </c>
      <c r="P450" t="s">
        <v>246</v>
      </c>
      <c r="Q450">
        <v>1</v>
      </c>
      <c r="R450" t="s">
        <v>687</v>
      </c>
      <c r="S450" t="s">
        <v>1104</v>
      </c>
      <c r="T450" t="s">
        <v>1750</v>
      </c>
      <c r="U450" t="s">
        <v>80</v>
      </c>
      <c r="V450" t="s">
        <v>1548</v>
      </c>
      <c r="W450">
        <v>53.98</v>
      </c>
      <c r="X450">
        <v>29.98</v>
      </c>
      <c r="Y450">
        <v>1</v>
      </c>
      <c r="Z450" t="s">
        <v>410</v>
      </c>
      <c r="AA450" t="s">
        <v>2359</v>
      </c>
    </row>
    <row r="451" spans="1:33" x14ac:dyDescent="0.25">
      <c r="A451">
        <v>450</v>
      </c>
      <c r="B451">
        <v>200</v>
      </c>
      <c r="C451" s="1">
        <v>44012</v>
      </c>
      <c r="D451">
        <v>10</v>
      </c>
      <c r="E451" t="s">
        <v>42</v>
      </c>
      <c r="F451" t="s">
        <v>53</v>
      </c>
      <c r="G451" t="s">
        <v>55</v>
      </c>
      <c r="H451" t="s">
        <v>58</v>
      </c>
      <c r="I451" s="1">
        <v>44011</v>
      </c>
      <c r="J451">
        <v>8</v>
      </c>
      <c r="K451" t="s">
        <v>60</v>
      </c>
      <c r="L451" s="1">
        <v>44000</v>
      </c>
      <c r="M451" s="1">
        <v>44073</v>
      </c>
      <c r="N451">
        <v>1</v>
      </c>
      <c r="O451" t="s">
        <v>82</v>
      </c>
      <c r="P451" t="s">
        <v>244</v>
      </c>
      <c r="Q451">
        <v>1</v>
      </c>
      <c r="R451" t="s">
        <v>688</v>
      </c>
      <c r="S451" t="s">
        <v>1229</v>
      </c>
      <c r="T451" t="s">
        <v>1751</v>
      </c>
      <c r="U451" t="s">
        <v>110</v>
      </c>
      <c r="V451" t="s">
        <v>2032</v>
      </c>
      <c r="W451">
        <v>263.94</v>
      </c>
      <c r="X451">
        <v>149.94</v>
      </c>
      <c r="Y451">
        <v>1</v>
      </c>
      <c r="Z451" t="s">
        <v>2151</v>
      </c>
      <c r="AA451" t="s">
        <v>2431</v>
      </c>
    </row>
    <row r="452" spans="1:33" x14ac:dyDescent="0.25">
      <c r="A452">
        <v>451</v>
      </c>
      <c r="B452">
        <v>381</v>
      </c>
      <c r="C452" s="1">
        <v>44012</v>
      </c>
      <c r="D452">
        <v>4</v>
      </c>
      <c r="E452" t="s">
        <v>40</v>
      </c>
      <c r="F452" t="s">
        <v>51</v>
      </c>
      <c r="G452" t="s">
        <v>55</v>
      </c>
      <c r="H452" t="s">
        <v>58</v>
      </c>
      <c r="I452" s="1">
        <v>43653</v>
      </c>
      <c r="J452">
        <v>2</v>
      </c>
      <c r="K452" t="s">
        <v>60</v>
      </c>
      <c r="L452" s="1">
        <v>43615</v>
      </c>
      <c r="M452" s="1">
        <v>43830</v>
      </c>
      <c r="N452">
        <v>2</v>
      </c>
      <c r="O452" t="s">
        <v>104</v>
      </c>
      <c r="P452" t="s">
        <v>266</v>
      </c>
      <c r="Q452">
        <v>2</v>
      </c>
      <c r="R452" t="s">
        <v>689</v>
      </c>
      <c r="S452" t="s">
        <v>1230</v>
      </c>
      <c r="T452" t="s">
        <v>1752</v>
      </c>
      <c r="U452" t="s">
        <v>71</v>
      </c>
      <c r="V452" t="s">
        <v>2031</v>
      </c>
      <c r="W452">
        <v>134.96</v>
      </c>
      <c r="X452">
        <v>39.979999999999997</v>
      </c>
      <c r="Y452">
        <v>2</v>
      </c>
      <c r="Z452" t="s">
        <v>2198</v>
      </c>
      <c r="AA452" t="s">
        <v>2485</v>
      </c>
    </row>
    <row r="453" spans="1:33" x14ac:dyDescent="0.25">
      <c r="A453">
        <v>452</v>
      </c>
      <c r="B453">
        <v>399</v>
      </c>
      <c r="C453" s="1">
        <v>44012</v>
      </c>
      <c r="D453">
        <v>10</v>
      </c>
      <c r="E453" t="s">
        <v>42</v>
      </c>
      <c r="F453" t="s">
        <v>53</v>
      </c>
      <c r="G453" t="s">
        <v>56</v>
      </c>
      <c r="H453" t="s">
        <v>58</v>
      </c>
      <c r="I453" s="1">
        <v>43735</v>
      </c>
      <c r="J453">
        <v>1</v>
      </c>
      <c r="K453" t="s">
        <v>61</v>
      </c>
      <c r="L453" s="1">
        <v>43615</v>
      </c>
      <c r="M453" s="1">
        <v>43830</v>
      </c>
      <c r="N453">
        <v>1</v>
      </c>
      <c r="O453" t="s">
        <v>84</v>
      </c>
      <c r="P453" t="s">
        <v>246</v>
      </c>
      <c r="Q453">
        <v>1</v>
      </c>
      <c r="R453" t="s">
        <v>410</v>
      </c>
      <c r="S453" t="s">
        <v>972</v>
      </c>
      <c r="T453" t="s">
        <v>1505</v>
      </c>
      <c r="U453" t="s">
        <v>67</v>
      </c>
      <c r="V453" t="s">
        <v>1548</v>
      </c>
      <c r="W453">
        <v>869.85</v>
      </c>
      <c r="X453">
        <v>44.97</v>
      </c>
      <c r="Y453">
        <v>1</v>
      </c>
      <c r="Z453" t="s">
        <v>645</v>
      </c>
      <c r="AA453" t="s">
        <v>2347</v>
      </c>
    </row>
    <row r="454" spans="1:33" x14ac:dyDescent="0.25">
      <c r="A454">
        <v>453</v>
      </c>
      <c r="B454">
        <v>453</v>
      </c>
      <c r="C454" s="1">
        <v>44012</v>
      </c>
      <c r="D454">
        <v>9</v>
      </c>
      <c r="E454" t="s">
        <v>41</v>
      </c>
      <c r="F454" t="s">
        <v>52</v>
      </c>
      <c r="G454" t="s">
        <v>55</v>
      </c>
      <c r="H454" t="s">
        <v>58</v>
      </c>
      <c r="I454" s="1">
        <v>43937</v>
      </c>
      <c r="J454">
        <v>7</v>
      </c>
      <c r="K454" t="s">
        <v>61</v>
      </c>
      <c r="L454" s="1">
        <v>43915</v>
      </c>
      <c r="M454" s="1">
        <v>44012</v>
      </c>
      <c r="N454">
        <v>2</v>
      </c>
      <c r="O454" t="s">
        <v>165</v>
      </c>
      <c r="P454" t="s">
        <v>327</v>
      </c>
      <c r="Q454">
        <v>2</v>
      </c>
      <c r="R454" t="s">
        <v>690</v>
      </c>
      <c r="S454" t="s">
        <v>1231</v>
      </c>
      <c r="T454" t="s">
        <v>1753</v>
      </c>
      <c r="U454" t="s">
        <v>71</v>
      </c>
      <c r="V454" t="s">
        <v>2040</v>
      </c>
      <c r="W454">
        <v>71.92</v>
      </c>
      <c r="X454">
        <v>34.979999999999997</v>
      </c>
      <c r="Y454">
        <v>2</v>
      </c>
      <c r="Z454" t="s">
        <v>2199</v>
      </c>
      <c r="AA454" t="s">
        <v>2486</v>
      </c>
      <c r="AB454">
        <v>4</v>
      </c>
      <c r="AC454" t="s">
        <v>2633</v>
      </c>
      <c r="AD454">
        <v>1115</v>
      </c>
      <c r="AE454" t="s">
        <v>2638</v>
      </c>
      <c r="AF454" s="1">
        <v>43983</v>
      </c>
      <c r="AG454" s="1">
        <v>44027</v>
      </c>
    </row>
    <row r="455" spans="1:33" x14ac:dyDescent="0.25">
      <c r="A455">
        <v>454</v>
      </c>
      <c r="B455">
        <v>8</v>
      </c>
      <c r="C455" s="1">
        <v>44013</v>
      </c>
      <c r="D455">
        <v>2</v>
      </c>
      <c r="E455" t="s">
        <v>38</v>
      </c>
      <c r="F455" t="s">
        <v>49</v>
      </c>
      <c r="G455" t="s">
        <v>55</v>
      </c>
      <c r="H455" t="s">
        <v>57</v>
      </c>
      <c r="I455" s="1">
        <v>43667</v>
      </c>
      <c r="J455">
        <v>2</v>
      </c>
      <c r="K455" t="s">
        <v>60</v>
      </c>
      <c r="L455" s="1">
        <v>43615</v>
      </c>
      <c r="M455" s="1">
        <v>43830</v>
      </c>
      <c r="N455">
        <v>1</v>
      </c>
      <c r="O455" t="s">
        <v>67</v>
      </c>
      <c r="P455" t="s">
        <v>229</v>
      </c>
      <c r="Q455">
        <v>1</v>
      </c>
      <c r="R455" t="s">
        <v>636</v>
      </c>
      <c r="S455" t="s">
        <v>974</v>
      </c>
      <c r="T455" t="s">
        <v>1513</v>
      </c>
      <c r="U455" t="s">
        <v>67</v>
      </c>
      <c r="V455" t="s">
        <v>1548</v>
      </c>
      <c r="W455">
        <v>89.97</v>
      </c>
      <c r="X455">
        <v>44.97</v>
      </c>
      <c r="Y455">
        <v>1</v>
      </c>
      <c r="Z455" t="s">
        <v>455</v>
      </c>
      <c r="AA455" t="s">
        <v>2340</v>
      </c>
    </row>
    <row r="456" spans="1:33" x14ac:dyDescent="0.25">
      <c r="A456">
        <v>455</v>
      </c>
      <c r="B456">
        <v>450</v>
      </c>
      <c r="C456" s="1">
        <v>44013</v>
      </c>
      <c r="D456">
        <v>8</v>
      </c>
      <c r="E456" t="s">
        <v>43</v>
      </c>
      <c r="F456" t="s">
        <v>54</v>
      </c>
      <c r="G456" t="s">
        <v>55</v>
      </c>
      <c r="H456" t="s">
        <v>57</v>
      </c>
      <c r="I456" s="1">
        <v>43668</v>
      </c>
      <c r="J456">
        <v>3</v>
      </c>
      <c r="K456" t="s">
        <v>59</v>
      </c>
      <c r="L456" s="1">
        <v>43615</v>
      </c>
      <c r="M456" s="1">
        <v>43830</v>
      </c>
      <c r="N456">
        <v>1</v>
      </c>
      <c r="O456" t="s">
        <v>69</v>
      </c>
      <c r="P456" t="s">
        <v>231</v>
      </c>
      <c r="Q456">
        <v>1</v>
      </c>
      <c r="R456" t="s">
        <v>531</v>
      </c>
      <c r="S456" t="s">
        <v>1093</v>
      </c>
      <c r="T456" t="s">
        <v>1620</v>
      </c>
      <c r="U456" t="s">
        <v>69</v>
      </c>
      <c r="V456" t="s">
        <v>1577</v>
      </c>
      <c r="W456">
        <v>89.99</v>
      </c>
      <c r="X456">
        <v>24.99</v>
      </c>
      <c r="Y456">
        <v>1</v>
      </c>
      <c r="Z456" t="s">
        <v>67</v>
      </c>
      <c r="AA456" t="s">
        <v>2373</v>
      </c>
    </row>
    <row r="457" spans="1:33" x14ac:dyDescent="0.25">
      <c r="A457">
        <v>456</v>
      </c>
      <c r="B457">
        <v>158</v>
      </c>
      <c r="C457" s="1">
        <v>44014</v>
      </c>
      <c r="D457">
        <v>8</v>
      </c>
      <c r="E457" t="s">
        <v>43</v>
      </c>
      <c r="F457" t="s">
        <v>54</v>
      </c>
      <c r="G457" t="s">
        <v>55</v>
      </c>
      <c r="H457" t="s">
        <v>57</v>
      </c>
      <c r="I457" s="1">
        <v>43947</v>
      </c>
      <c r="J457">
        <v>7</v>
      </c>
      <c r="K457" t="s">
        <v>61</v>
      </c>
      <c r="L457" s="1">
        <v>43915</v>
      </c>
      <c r="M457" s="1">
        <v>44012</v>
      </c>
      <c r="N457">
        <v>1</v>
      </c>
      <c r="O457" t="s">
        <v>80</v>
      </c>
      <c r="P457" t="s">
        <v>242</v>
      </c>
      <c r="Q457">
        <v>1</v>
      </c>
      <c r="R457" t="s">
        <v>691</v>
      </c>
      <c r="S457" t="s">
        <v>1232</v>
      </c>
      <c r="T457" t="s">
        <v>1754</v>
      </c>
      <c r="U457" t="s">
        <v>67</v>
      </c>
      <c r="V457" t="s">
        <v>1548</v>
      </c>
      <c r="W457">
        <v>476.85</v>
      </c>
      <c r="X457">
        <v>44.97</v>
      </c>
      <c r="Y457">
        <v>1</v>
      </c>
      <c r="Z457" t="s">
        <v>67</v>
      </c>
      <c r="AA457" t="s">
        <v>2373</v>
      </c>
    </row>
    <row r="458" spans="1:33" x14ac:dyDescent="0.25">
      <c r="A458">
        <v>457</v>
      </c>
      <c r="B458">
        <v>214</v>
      </c>
      <c r="C458" s="1">
        <v>44014</v>
      </c>
      <c r="D458">
        <v>6</v>
      </c>
      <c r="E458" t="s">
        <v>33</v>
      </c>
      <c r="F458" t="s">
        <v>44</v>
      </c>
      <c r="G458" t="s">
        <v>55</v>
      </c>
      <c r="H458" t="s">
        <v>57</v>
      </c>
      <c r="I458" s="1">
        <v>43631</v>
      </c>
      <c r="J458">
        <v>3</v>
      </c>
      <c r="K458" t="s">
        <v>59</v>
      </c>
      <c r="L458" s="1">
        <v>43615</v>
      </c>
      <c r="M458" s="1">
        <v>43830</v>
      </c>
      <c r="N458">
        <v>2</v>
      </c>
      <c r="O458" t="s">
        <v>81</v>
      </c>
      <c r="P458" t="s">
        <v>243</v>
      </c>
      <c r="Q458">
        <v>2</v>
      </c>
      <c r="R458" t="s">
        <v>692</v>
      </c>
      <c r="S458" t="s">
        <v>1233</v>
      </c>
      <c r="T458" t="s">
        <v>1755</v>
      </c>
      <c r="U458" t="s">
        <v>110</v>
      </c>
      <c r="V458" t="s">
        <v>1869</v>
      </c>
      <c r="W458">
        <v>821.82</v>
      </c>
      <c r="X458">
        <v>89.94</v>
      </c>
      <c r="Y458">
        <v>2</v>
      </c>
      <c r="Z458" t="s">
        <v>2187</v>
      </c>
      <c r="AA458" t="s">
        <v>2470</v>
      </c>
    </row>
    <row r="459" spans="1:33" x14ac:dyDescent="0.25">
      <c r="A459">
        <v>458</v>
      </c>
      <c r="B459">
        <v>370</v>
      </c>
      <c r="C459" s="1">
        <v>44014</v>
      </c>
      <c r="D459">
        <v>9</v>
      </c>
      <c r="E459" t="s">
        <v>41</v>
      </c>
      <c r="F459" t="s">
        <v>52</v>
      </c>
      <c r="G459" t="s">
        <v>55</v>
      </c>
      <c r="H459" t="s">
        <v>58</v>
      </c>
      <c r="I459" s="1">
        <v>43739</v>
      </c>
      <c r="J459">
        <v>2</v>
      </c>
      <c r="K459" t="s">
        <v>60</v>
      </c>
      <c r="L459" s="1">
        <v>43615</v>
      </c>
      <c r="M459" s="1">
        <v>43830</v>
      </c>
      <c r="N459">
        <v>1</v>
      </c>
      <c r="O459" t="s">
        <v>79</v>
      </c>
      <c r="P459" t="s">
        <v>241</v>
      </c>
      <c r="Q459">
        <v>1</v>
      </c>
      <c r="R459" t="s">
        <v>403</v>
      </c>
      <c r="S459" t="s">
        <v>965</v>
      </c>
      <c r="T459" t="s">
        <v>422</v>
      </c>
      <c r="U459" t="s">
        <v>80</v>
      </c>
      <c r="V459" t="s">
        <v>1548</v>
      </c>
      <c r="W459">
        <v>240</v>
      </c>
      <c r="X459">
        <v>29.98</v>
      </c>
      <c r="Y459">
        <v>1</v>
      </c>
      <c r="Z459" t="s">
        <v>455</v>
      </c>
      <c r="AA459" t="s">
        <v>2340</v>
      </c>
    </row>
    <row r="460" spans="1:33" x14ac:dyDescent="0.25">
      <c r="A460">
        <v>459</v>
      </c>
      <c r="B460">
        <v>119</v>
      </c>
      <c r="C460" s="1">
        <v>44015</v>
      </c>
      <c r="D460">
        <v>6</v>
      </c>
      <c r="E460" t="s">
        <v>33</v>
      </c>
      <c r="F460" t="s">
        <v>44</v>
      </c>
      <c r="G460" t="s">
        <v>56</v>
      </c>
      <c r="H460" t="s">
        <v>57</v>
      </c>
      <c r="I460" s="1">
        <v>43957</v>
      </c>
      <c r="J460">
        <v>7</v>
      </c>
      <c r="K460" t="s">
        <v>61</v>
      </c>
      <c r="L460" s="1">
        <v>43915</v>
      </c>
      <c r="M460" s="1">
        <v>44012</v>
      </c>
      <c r="N460">
        <v>1</v>
      </c>
      <c r="O460" t="s">
        <v>86</v>
      </c>
      <c r="P460" t="s">
        <v>248</v>
      </c>
      <c r="Q460">
        <v>1</v>
      </c>
      <c r="R460" t="s">
        <v>513</v>
      </c>
      <c r="S460" t="s">
        <v>1076</v>
      </c>
      <c r="T460" t="s">
        <v>1603</v>
      </c>
      <c r="U460" t="s">
        <v>80</v>
      </c>
      <c r="V460" t="s">
        <v>1577</v>
      </c>
      <c r="W460">
        <v>45.36</v>
      </c>
      <c r="X460">
        <v>49.98</v>
      </c>
      <c r="Y460">
        <v>1</v>
      </c>
      <c r="Z460" t="s">
        <v>549</v>
      </c>
      <c r="AA460" t="s">
        <v>2362</v>
      </c>
      <c r="AB460">
        <v>4</v>
      </c>
      <c r="AC460" t="s">
        <v>2634</v>
      </c>
      <c r="AD460">
        <v>871</v>
      </c>
      <c r="AE460" t="s">
        <v>2638</v>
      </c>
      <c r="AF460" s="1">
        <v>43983</v>
      </c>
      <c r="AG460" s="1">
        <v>44027</v>
      </c>
    </row>
    <row r="461" spans="1:33" x14ac:dyDescent="0.25">
      <c r="A461">
        <v>460</v>
      </c>
      <c r="B461">
        <v>447</v>
      </c>
      <c r="C461" s="1">
        <v>44015</v>
      </c>
      <c r="D461">
        <v>4</v>
      </c>
      <c r="E461" t="s">
        <v>40</v>
      </c>
      <c r="F461" t="s">
        <v>51</v>
      </c>
      <c r="G461" t="s">
        <v>56</v>
      </c>
      <c r="H461" t="s">
        <v>58</v>
      </c>
      <c r="I461" s="1">
        <v>43723</v>
      </c>
      <c r="J461">
        <v>2</v>
      </c>
      <c r="K461" t="s">
        <v>60</v>
      </c>
      <c r="L461" s="1">
        <v>43615</v>
      </c>
      <c r="M461" s="1">
        <v>43830</v>
      </c>
      <c r="N461">
        <v>3</v>
      </c>
      <c r="O461" t="s">
        <v>166</v>
      </c>
      <c r="P461" t="s">
        <v>328</v>
      </c>
      <c r="Q461">
        <v>3</v>
      </c>
      <c r="R461" t="s">
        <v>693</v>
      </c>
      <c r="S461" t="s">
        <v>1234</v>
      </c>
      <c r="T461" t="s">
        <v>1756</v>
      </c>
      <c r="U461" t="s">
        <v>2016</v>
      </c>
      <c r="V461" t="s">
        <v>2059</v>
      </c>
      <c r="W461">
        <v>643.91999999999996</v>
      </c>
      <c r="X461">
        <v>149.88</v>
      </c>
      <c r="Y461">
        <v>3</v>
      </c>
      <c r="Z461" t="s">
        <v>2200</v>
      </c>
      <c r="AA461" t="s">
        <v>2487</v>
      </c>
    </row>
    <row r="462" spans="1:33" x14ac:dyDescent="0.25">
      <c r="A462">
        <v>461</v>
      </c>
      <c r="B462">
        <v>47</v>
      </c>
      <c r="C462" s="1">
        <v>44016</v>
      </c>
      <c r="D462">
        <v>1</v>
      </c>
      <c r="E462" t="s">
        <v>39</v>
      </c>
      <c r="F462" t="s">
        <v>50</v>
      </c>
      <c r="G462" t="s">
        <v>55</v>
      </c>
      <c r="H462" t="s">
        <v>58</v>
      </c>
      <c r="I462" s="1">
        <v>43732</v>
      </c>
      <c r="J462">
        <v>1</v>
      </c>
      <c r="K462" t="s">
        <v>61</v>
      </c>
      <c r="L462" s="1">
        <v>43615</v>
      </c>
      <c r="M462" s="1">
        <v>43830</v>
      </c>
      <c r="N462">
        <v>1</v>
      </c>
      <c r="O462" t="s">
        <v>84</v>
      </c>
      <c r="P462" t="s">
        <v>246</v>
      </c>
      <c r="Q462">
        <v>1</v>
      </c>
      <c r="R462" t="s">
        <v>640</v>
      </c>
      <c r="S462" t="s">
        <v>1187</v>
      </c>
      <c r="T462" t="s">
        <v>1529</v>
      </c>
      <c r="U462" t="s">
        <v>69</v>
      </c>
      <c r="V462" t="s">
        <v>1562</v>
      </c>
      <c r="W462">
        <v>49.99</v>
      </c>
      <c r="X462">
        <v>9.99</v>
      </c>
      <c r="Y462">
        <v>1</v>
      </c>
      <c r="Z462" t="s">
        <v>410</v>
      </c>
      <c r="AA462" t="s">
        <v>2359</v>
      </c>
    </row>
    <row r="463" spans="1:33" x14ac:dyDescent="0.25">
      <c r="A463">
        <v>462</v>
      </c>
      <c r="B463">
        <v>134</v>
      </c>
      <c r="C463" s="1">
        <v>44016</v>
      </c>
      <c r="D463">
        <v>1</v>
      </c>
      <c r="E463" t="s">
        <v>39</v>
      </c>
      <c r="F463" t="s">
        <v>50</v>
      </c>
      <c r="G463" t="s">
        <v>56</v>
      </c>
      <c r="H463" t="s">
        <v>57</v>
      </c>
      <c r="I463" s="1">
        <v>43940</v>
      </c>
      <c r="J463">
        <v>7</v>
      </c>
      <c r="K463" t="s">
        <v>61</v>
      </c>
      <c r="L463" s="1">
        <v>43915</v>
      </c>
      <c r="M463" s="1">
        <v>44012</v>
      </c>
      <c r="N463">
        <v>1</v>
      </c>
      <c r="O463" t="s">
        <v>79</v>
      </c>
      <c r="P463" t="s">
        <v>241</v>
      </c>
      <c r="Q463">
        <v>1</v>
      </c>
      <c r="R463" t="s">
        <v>694</v>
      </c>
      <c r="S463" t="s">
        <v>1087</v>
      </c>
      <c r="T463" t="s">
        <v>1652</v>
      </c>
      <c r="U463" t="s">
        <v>80</v>
      </c>
      <c r="V463" t="s">
        <v>1562</v>
      </c>
      <c r="W463">
        <v>27.98</v>
      </c>
      <c r="X463">
        <v>19.98</v>
      </c>
      <c r="Y463">
        <v>1</v>
      </c>
      <c r="Z463" t="s">
        <v>86</v>
      </c>
      <c r="AA463" t="s">
        <v>2350</v>
      </c>
      <c r="AB463">
        <v>4</v>
      </c>
      <c r="AC463" t="s">
        <v>2633</v>
      </c>
      <c r="AD463">
        <v>879</v>
      </c>
      <c r="AE463" t="s">
        <v>2638</v>
      </c>
      <c r="AF463" s="1">
        <v>43983</v>
      </c>
      <c r="AG463" s="1">
        <v>44027</v>
      </c>
    </row>
    <row r="464" spans="1:33" x14ac:dyDescent="0.25">
      <c r="A464">
        <v>463</v>
      </c>
      <c r="B464">
        <v>233</v>
      </c>
      <c r="C464" s="1">
        <v>44016</v>
      </c>
      <c r="D464">
        <v>2</v>
      </c>
      <c r="E464" t="s">
        <v>38</v>
      </c>
      <c r="F464" t="s">
        <v>49</v>
      </c>
      <c r="G464" t="s">
        <v>55</v>
      </c>
      <c r="H464" t="s">
        <v>57</v>
      </c>
      <c r="I464" s="1">
        <v>43719</v>
      </c>
      <c r="J464">
        <v>3</v>
      </c>
      <c r="K464" t="s">
        <v>59</v>
      </c>
      <c r="L464" s="1">
        <v>43615</v>
      </c>
      <c r="M464" s="1">
        <v>43830</v>
      </c>
      <c r="N464">
        <v>1</v>
      </c>
      <c r="O464" t="s">
        <v>79</v>
      </c>
      <c r="P464" t="s">
        <v>241</v>
      </c>
      <c r="Q464">
        <v>1</v>
      </c>
      <c r="R464" t="s">
        <v>500</v>
      </c>
      <c r="S464" t="s">
        <v>1063</v>
      </c>
      <c r="T464" t="s">
        <v>1591</v>
      </c>
      <c r="U464" t="s">
        <v>67</v>
      </c>
      <c r="V464" t="s">
        <v>1548</v>
      </c>
      <c r="W464">
        <v>251.85</v>
      </c>
      <c r="X464">
        <v>44.97</v>
      </c>
      <c r="Y464">
        <v>1</v>
      </c>
      <c r="Z464" t="s">
        <v>455</v>
      </c>
      <c r="AA464" t="s">
        <v>2340</v>
      </c>
    </row>
    <row r="465" spans="1:33" x14ac:dyDescent="0.25">
      <c r="A465">
        <v>464</v>
      </c>
      <c r="B465">
        <v>388</v>
      </c>
      <c r="C465" s="1">
        <v>44016</v>
      </c>
      <c r="D465">
        <v>8</v>
      </c>
      <c r="E465" t="s">
        <v>43</v>
      </c>
      <c r="F465" t="s">
        <v>54</v>
      </c>
      <c r="G465" t="s">
        <v>56</v>
      </c>
      <c r="H465" t="s">
        <v>57</v>
      </c>
      <c r="I465" s="1">
        <v>43630</v>
      </c>
      <c r="J465">
        <v>1</v>
      </c>
      <c r="K465" t="s">
        <v>61</v>
      </c>
      <c r="L465" s="1">
        <v>43615</v>
      </c>
      <c r="M465" s="1">
        <v>43830</v>
      </c>
      <c r="N465">
        <v>1</v>
      </c>
      <c r="O465" t="s">
        <v>65</v>
      </c>
      <c r="P465" t="s">
        <v>227</v>
      </c>
      <c r="Q465">
        <v>1</v>
      </c>
      <c r="R465" t="s">
        <v>545</v>
      </c>
      <c r="S465" t="s">
        <v>1106</v>
      </c>
      <c r="T465" t="s">
        <v>1632</v>
      </c>
      <c r="U465" t="s">
        <v>67</v>
      </c>
      <c r="V465" t="s">
        <v>1517</v>
      </c>
      <c r="W465">
        <v>960</v>
      </c>
      <c r="X465">
        <v>59.97</v>
      </c>
      <c r="Y465">
        <v>1</v>
      </c>
      <c r="Z465" t="s">
        <v>431</v>
      </c>
      <c r="AA465" t="s">
        <v>2326</v>
      </c>
    </row>
    <row r="466" spans="1:33" x14ac:dyDescent="0.25">
      <c r="A466">
        <v>465</v>
      </c>
      <c r="B466">
        <v>117</v>
      </c>
      <c r="C466" s="1">
        <v>44018</v>
      </c>
      <c r="D466">
        <v>1</v>
      </c>
      <c r="E466" t="s">
        <v>39</v>
      </c>
      <c r="F466" t="s">
        <v>50</v>
      </c>
      <c r="G466" t="s">
        <v>56</v>
      </c>
      <c r="H466" t="s">
        <v>57</v>
      </c>
      <c r="I466" s="1">
        <v>43689</v>
      </c>
      <c r="J466">
        <v>3</v>
      </c>
      <c r="K466" t="s">
        <v>59</v>
      </c>
      <c r="L466" s="1">
        <v>43615</v>
      </c>
      <c r="M466" s="1">
        <v>43830</v>
      </c>
      <c r="N466">
        <v>2</v>
      </c>
      <c r="O466" t="s">
        <v>145</v>
      </c>
      <c r="P466" t="s">
        <v>307</v>
      </c>
      <c r="Q466">
        <v>2</v>
      </c>
      <c r="R466" t="s">
        <v>695</v>
      </c>
      <c r="S466" t="s">
        <v>1235</v>
      </c>
      <c r="T466" t="s">
        <v>1757</v>
      </c>
      <c r="U466" t="s">
        <v>71</v>
      </c>
      <c r="V466" t="s">
        <v>1723</v>
      </c>
      <c r="W466">
        <v>43.89</v>
      </c>
      <c r="X466">
        <v>19.98</v>
      </c>
      <c r="Y466">
        <v>2</v>
      </c>
      <c r="Z466" t="s">
        <v>2201</v>
      </c>
      <c r="AA466" t="s">
        <v>2488</v>
      </c>
    </row>
    <row r="467" spans="1:33" x14ac:dyDescent="0.25">
      <c r="A467">
        <v>466</v>
      </c>
      <c r="B467">
        <v>147</v>
      </c>
      <c r="C467" s="1">
        <v>44019</v>
      </c>
      <c r="D467">
        <v>10</v>
      </c>
      <c r="E467" t="s">
        <v>42</v>
      </c>
      <c r="F467" t="s">
        <v>53</v>
      </c>
      <c r="G467" t="s">
        <v>55</v>
      </c>
      <c r="H467" t="s">
        <v>57</v>
      </c>
      <c r="I467" s="1">
        <v>43632</v>
      </c>
      <c r="J467">
        <v>2</v>
      </c>
      <c r="K467" t="s">
        <v>60</v>
      </c>
      <c r="L467" s="1">
        <v>43615</v>
      </c>
      <c r="M467" s="1">
        <v>43830</v>
      </c>
      <c r="N467">
        <v>1</v>
      </c>
      <c r="O467" t="s">
        <v>86</v>
      </c>
      <c r="P467" t="s">
        <v>248</v>
      </c>
      <c r="Q467">
        <v>1</v>
      </c>
      <c r="R467" t="s">
        <v>633</v>
      </c>
      <c r="S467" t="s">
        <v>1017</v>
      </c>
      <c r="T467" t="s">
        <v>1547</v>
      </c>
      <c r="U467" t="s">
        <v>80</v>
      </c>
      <c r="V467" t="s">
        <v>1577</v>
      </c>
      <c r="W467">
        <v>319.98</v>
      </c>
      <c r="X467">
        <v>49.98</v>
      </c>
      <c r="Y467">
        <v>1</v>
      </c>
      <c r="Z467" t="s">
        <v>547</v>
      </c>
      <c r="AA467" t="s">
        <v>2354</v>
      </c>
    </row>
    <row r="468" spans="1:33" x14ac:dyDescent="0.25">
      <c r="A468">
        <v>467</v>
      </c>
      <c r="B468">
        <v>191</v>
      </c>
      <c r="C468" s="1">
        <v>44020</v>
      </c>
      <c r="D468">
        <v>11</v>
      </c>
      <c r="E468" t="s">
        <v>37</v>
      </c>
      <c r="F468" t="s">
        <v>48</v>
      </c>
      <c r="G468" t="s">
        <v>56</v>
      </c>
      <c r="H468" t="s">
        <v>58</v>
      </c>
      <c r="I468" s="1">
        <v>43712</v>
      </c>
      <c r="J468">
        <v>3</v>
      </c>
      <c r="K468" t="s">
        <v>59</v>
      </c>
      <c r="L468" s="1">
        <v>43615</v>
      </c>
      <c r="M468" s="1">
        <v>43830</v>
      </c>
      <c r="N468">
        <v>1</v>
      </c>
      <c r="O468" t="s">
        <v>80</v>
      </c>
      <c r="P468" t="s">
        <v>242</v>
      </c>
      <c r="Q468">
        <v>1</v>
      </c>
      <c r="R468" t="s">
        <v>404</v>
      </c>
      <c r="S468" t="s">
        <v>966</v>
      </c>
      <c r="T468" t="s">
        <v>1499</v>
      </c>
      <c r="U468" t="s">
        <v>69</v>
      </c>
      <c r="V468" t="s">
        <v>1548</v>
      </c>
      <c r="W468">
        <v>21.19</v>
      </c>
      <c r="X468">
        <v>14.99</v>
      </c>
      <c r="Y468">
        <v>1</v>
      </c>
      <c r="Z468" t="s">
        <v>70</v>
      </c>
      <c r="AA468" t="s">
        <v>2341</v>
      </c>
    </row>
    <row r="469" spans="1:33" x14ac:dyDescent="0.25">
      <c r="A469">
        <v>468</v>
      </c>
      <c r="B469">
        <v>384</v>
      </c>
      <c r="C469" s="1">
        <v>44020</v>
      </c>
      <c r="D469">
        <v>7</v>
      </c>
      <c r="E469" t="s">
        <v>35</v>
      </c>
      <c r="F469" t="s">
        <v>46</v>
      </c>
      <c r="G469" t="s">
        <v>56</v>
      </c>
      <c r="H469" t="s">
        <v>57</v>
      </c>
      <c r="I469" s="1">
        <v>43655</v>
      </c>
      <c r="J469">
        <v>1</v>
      </c>
      <c r="K469" t="s">
        <v>61</v>
      </c>
      <c r="L469" s="1">
        <v>43615</v>
      </c>
      <c r="M469" s="1">
        <v>43830</v>
      </c>
      <c r="N469">
        <v>1</v>
      </c>
      <c r="O469" t="s">
        <v>80</v>
      </c>
      <c r="P469" t="s">
        <v>242</v>
      </c>
      <c r="Q469">
        <v>1</v>
      </c>
      <c r="R469" t="s">
        <v>696</v>
      </c>
      <c r="S469" t="s">
        <v>1236</v>
      </c>
      <c r="T469" t="s">
        <v>1758</v>
      </c>
      <c r="U469" t="s">
        <v>67</v>
      </c>
      <c r="V469" t="s">
        <v>1548</v>
      </c>
      <c r="W469">
        <v>218.97</v>
      </c>
      <c r="X469">
        <v>44.97</v>
      </c>
      <c r="Y469">
        <v>1</v>
      </c>
      <c r="Z469" t="s">
        <v>80</v>
      </c>
      <c r="AA469" t="s">
        <v>2357</v>
      </c>
    </row>
    <row r="470" spans="1:33" x14ac:dyDescent="0.25">
      <c r="A470">
        <v>469</v>
      </c>
      <c r="B470">
        <v>424</v>
      </c>
      <c r="C470" s="1">
        <v>44020</v>
      </c>
      <c r="D470">
        <v>1</v>
      </c>
      <c r="E470" t="s">
        <v>39</v>
      </c>
      <c r="F470" t="s">
        <v>50</v>
      </c>
      <c r="G470" t="s">
        <v>55</v>
      </c>
      <c r="H470" t="s">
        <v>57</v>
      </c>
      <c r="I470" s="1">
        <v>43872</v>
      </c>
      <c r="J470">
        <v>6</v>
      </c>
      <c r="K470" t="s">
        <v>59</v>
      </c>
      <c r="L470" s="1">
        <v>43862</v>
      </c>
      <c r="M470" s="1">
        <v>43889</v>
      </c>
      <c r="N470">
        <v>1</v>
      </c>
      <c r="O470" t="s">
        <v>67</v>
      </c>
      <c r="P470" t="s">
        <v>229</v>
      </c>
      <c r="Q470">
        <v>1</v>
      </c>
      <c r="R470" t="s">
        <v>416</v>
      </c>
      <c r="S470" t="s">
        <v>978</v>
      </c>
      <c r="T470" t="s">
        <v>1511</v>
      </c>
      <c r="U470" t="s">
        <v>80</v>
      </c>
      <c r="V470" t="s">
        <v>1562</v>
      </c>
      <c r="W470">
        <v>47.9</v>
      </c>
      <c r="X470">
        <v>19.98</v>
      </c>
      <c r="Y470">
        <v>1</v>
      </c>
      <c r="Z470" t="s">
        <v>652</v>
      </c>
      <c r="AA470" t="s">
        <v>2352</v>
      </c>
    </row>
    <row r="471" spans="1:33" x14ac:dyDescent="0.25">
      <c r="A471">
        <v>470</v>
      </c>
      <c r="B471">
        <v>466</v>
      </c>
      <c r="C471" s="1">
        <v>44020</v>
      </c>
      <c r="D471">
        <v>3</v>
      </c>
      <c r="E471" t="s">
        <v>34</v>
      </c>
      <c r="F471" t="s">
        <v>45</v>
      </c>
      <c r="G471" t="s">
        <v>56</v>
      </c>
      <c r="H471" t="s">
        <v>57</v>
      </c>
      <c r="I471" s="1">
        <v>43970</v>
      </c>
      <c r="J471">
        <v>7</v>
      </c>
      <c r="K471" t="s">
        <v>61</v>
      </c>
      <c r="L471" s="1">
        <v>43915</v>
      </c>
      <c r="M471" s="1">
        <v>44012</v>
      </c>
      <c r="N471">
        <v>1</v>
      </c>
      <c r="O471" t="s">
        <v>80</v>
      </c>
      <c r="P471" t="s">
        <v>242</v>
      </c>
      <c r="Q471">
        <v>1</v>
      </c>
      <c r="R471" t="s">
        <v>569</v>
      </c>
      <c r="S471" t="s">
        <v>1128</v>
      </c>
      <c r="T471" t="s">
        <v>1652</v>
      </c>
      <c r="U471" t="s">
        <v>80</v>
      </c>
      <c r="V471" t="s">
        <v>1548</v>
      </c>
      <c r="W471">
        <v>27.98</v>
      </c>
      <c r="X471">
        <v>29.98</v>
      </c>
      <c r="Y471">
        <v>1</v>
      </c>
      <c r="Z471" t="s">
        <v>79</v>
      </c>
      <c r="AA471" t="s">
        <v>2349</v>
      </c>
      <c r="AB471">
        <v>4</v>
      </c>
      <c r="AC471" t="s">
        <v>2634</v>
      </c>
      <c r="AD471">
        <v>1122</v>
      </c>
      <c r="AE471" t="s">
        <v>2638</v>
      </c>
      <c r="AF471" s="1">
        <v>43983</v>
      </c>
      <c r="AG471" s="1">
        <v>44027</v>
      </c>
    </row>
    <row r="472" spans="1:33" x14ac:dyDescent="0.25">
      <c r="A472">
        <v>471</v>
      </c>
      <c r="B472">
        <v>57</v>
      </c>
      <c r="C472" s="1">
        <v>44022</v>
      </c>
      <c r="D472">
        <v>8</v>
      </c>
      <c r="E472" t="s">
        <v>43</v>
      </c>
      <c r="F472" t="s">
        <v>54</v>
      </c>
      <c r="G472" t="s">
        <v>55</v>
      </c>
      <c r="H472" t="s">
        <v>57</v>
      </c>
      <c r="I472" s="1">
        <v>43995</v>
      </c>
      <c r="J472">
        <v>9</v>
      </c>
      <c r="K472" t="s">
        <v>59</v>
      </c>
      <c r="L472" s="1">
        <v>43952</v>
      </c>
      <c r="M472" s="1">
        <v>44075</v>
      </c>
      <c r="N472">
        <v>1</v>
      </c>
      <c r="O472" t="s">
        <v>79</v>
      </c>
      <c r="P472" t="s">
        <v>241</v>
      </c>
      <c r="Q472">
        <v>1</v>
      </c>
      <c r="R472" t="s">
        <v>463</v>
      </c>
      <c r="S472" t="s">
        <v>1026</v>
      </c>
      <c r="T472" t="s">
        <v>1556</v>
      </c>
      <c r="U472" t="s">
        <v>67</v>
      </c>
      <c r="V472" t="s">
        <v>1548</v>
      </c>
      <c r="W472">
        <v>64.47</v>
      </c>
      <c r="X472">
        <v>44.97</v>
      </c>
      <c r="Y472">
        <v>1</v>
      </c>
      <c r="Z472" t="s">
        <v>455</v>
      </c>
      <c r="AA472" t="s">
        <v>2340</v>
      </c>
    </row>
    <row r="473" spans="1:33" x14ac:dyDescent="0.25">
      <c r="A473">
        <v>472</v>
      </c>
      <c r="B473">
        <v>206</v>
      </c>
      <c r="C473" s="1">
        <v>44022</v>
      </c>
      <c r="D473">
        <v>1</v>
      </c>
      <c r="E473" t="s">
        <v>39</v>
      </c>
      <c r="F473" t="s">
        <v>50</v>
      </c>
      <c r="G473" t="s">
        <v>56</v>
      </c>
      <c r="H473" t="s">
        <v>58</v>
      </c>
      <c r="I473" s="1">
        <v>43957</v>
      </c>
      <c r="J473">
        <v>7</v>
      </c>
      <c r="K473" t="s">
        <v>61</v>
      </c>
      <c r="L473" s="1">
        <v>43915</v>
      </c>
      <c r="M473" s="1">
        <v>44012</v>
      </c>
      <c r="N473">
        <v>1</v>
      </c>
      <c r="O473" t="s">
        <v>67</v>
      </c>
      <c r="P473" t="s">
        <v>229</v>
      </c>
      <c r="Q473">
        <v>1</v>
      </c>
      <c r="R473" t="s">
        <v>498</v>
      </c>
      <c r="S473" t="s">
        <v>1061</v>
      </c>
      <c r="T473" t="s">
        <v>1513</v>
      </c>
      <c r="U473" t="s">
        <v>67</v>
      </c>
      <c r="V473" t="s">
        <v>1562</v>
      </c>
      <c r="W473">
        <v>89.97</v>
      </c>
      <c r="X473">
        <v>29.97</v>
      </c>
      <c r="Y473">
        <v>1</v>
      </c>
      <c r="Z473" t="s">
        <v>652</v>
      </c>
      <c r="AA473" t="s">
        <v>2352</v>
      </c>
      <c r="AB473">
        <v>4</v>
      </c>
      <c r="AC473" t="s">
        <v>2633</v>
      </c>
      <c r="AD473">
        <v>929</v>
      </c>
      <c r="AE473" t="s">
        <v>2638</v>
      </c>
      <c r="AF473" s="1">
        <v>43983</v>
      </c>
      <c r="AG473" s="1">
        <v>44027</v>
      </c>
    </row>
    <row r="474" spans="1:33" x14ac:dyDescent="0.25">
      <c r="A474">
        <v>473</v>
      </c>
      <c r="B474">
        <v>307</v>
      </c>
      <c r="C474" s="1">
        <v>44022</v>
      </c>
      <c r="D474">
        <v>11</v>
      </c>
      <c r="E474" t="s">
        <v>37</v>
      </c>
      <c r="F474" t="s">
        <v>48</v>
      </c>
      <c r="G474" t="s">
        <v>56</v>
      </c>
      <c r="H474" t="s">
        <v>57</v>
      </c>
      <c r="I474" s="1">
        <v>43701</v>
      </c>
      <c r="J474">
        <v>2</v>
      </c>
      <c r="K474" t="s">
        <v>60</v>
      </c>
      <c r="L474" s="1">
        <v>43615</v>
      </c>
      <c r="M474" s="1">
        <v>43830</v>
      </c>
      <c r="N474">
        <v>1</v>
      </c>
      <c r="O474" t="s">
        <v>78</v>
      </c>
      <c r="P474" t="s">
        <v>240</v>
      </c>
      <c r="Q474">
        <v>1</v>
      </c>
      <c r="R474" t="s">
        <v>668</v>
      </c>
      <c r="S474" t="s">
        <v>1212</v>
      </c>
      <c r="T474" t="s">
        <v>1735</v>
      </c>
      <c r="U474" t="s">
        <v>69</v>
      </c>
      <c r="V474" t="s">
        <v>1548</v>
      </c>
      <c r="W474">
        <v>149.99</v>
      </c>
      <c r="X474">
        <v>14.99</v>
      </c>
      <c r="Y474">
        <v>1</v>
      </c>
      <c r="Z474" t="s">
        <v>393</v>
      </c>
      <c r="AA474" t="s">
        <v>2345</v>
      </c>
    </row>
    <row r="475" spans="1:33" x14ac:dyDescent="0.25">
      <c r="A475">
        <v>474</v>
      </c>
      <c r="B475">
        <v>17</v>
      </c>
      <c r="C475" s="1">
        <v>44023</v>
      </c>
      <c r="D475">
        <v>11</v>
      </c>
      <c r="E475" t="s">
        <v>37</v>
      </c>
      <c r="F475" t="s">
        <v>48</v>
      </c>
      <c r="G475" t="s">
        <v>55</v>
      </c>
      <c r="H475" t="s">
        <v>58</v>
      </c>
      <c r="I475" s="1">
        <v>43739</v>
      </c>
      <c r="J475">
        <v>3</v>
      </c>
      <c r="K475" t="s">
        <v>59</v>
      </c>
      <c r="L475" s="1">
        <v>43615</v>
      </c>
      <c r="M475" s="1">
        <v>43830</v>
      </c>
      <c r="N475">
        <v>1</v>
      </c>
      <c r="O475" t="s">
        <v>84</v>
      </c>
      <c r="P475" t="s">
        <v>246</v>
      </c>
      <c r="Q475">
        <v>1</v>
      </c>
      <c r="R475" t="s">
        <v>413</v>
      </c>
      <c r="S475" t="s">
        <v>975</v>
      </c>
      <c r="T475" t="s">
        <v>1508</v>
      </c>
      <c r="U475" t="s">
        <v>69</v>
      </c>
      <c r="V475" t="s">
        <v>1548</v>
      </c>
      <c r="W475">
        <v>10.25</v>
      </c>
      <c r="X475">
        <v>14.99</v>
      </c>
      <c r="Y475">
        <v>1</v>
      </c>
      <c r="Z475" t="s">
        <v>86</v>
      </c>
      <c r="AA475" t="s">
        <v>2350</v>
      </c>
    </row>
    <row r="476" spans="1:33" x14ac:dyDescent="0.25">
      <c r="A476">
        <v>475</v>
      </c>
      <c r="B476">
        <v>182</v>
      </c>
      <c r="C476" s="1">
        <v>44023</v>
      </c>
      <c r="D476">
        <v>7</v>
      </c>
      <c r="E476" t="s">
        <v>35</v>
      </c>
      <c r="F476" t="s">
        <v>46</v>
      </c>
      <c r="G476" t="s">
        <v>55</v>
      </c>
      <c r="H476" t="s">
        <v>58</v>
      </c>
      <c r="I476" s="1">
        <v>43991</v>
      </c>
      <c r="J476">
        <v>7</v>
      </c>
      <c r="K476" t="s">
        <v>61</v>
      </c>
      <c r="L476" s="1">
        <v>43915</v>
      </c>
      <c r="M476" s="1">
        <v>44012</v>
      </c>
      <c r="N476">
        <v>2</v>
      </c>
      <c r="O476" t="s">
        <v>167</v>
      </c>
      <c r="P476" t="s">
        <v>329</v>
      </c>
      <c r="Q476">
        <v>2</v>
      </c>
      <c r="R476" t="s">
        <v>697</v>
      </c>
      <c r="S476" t="s">
        <v>1237</v>
      </c>
      <c r="T476" t="s">
        <v>1759</v>
      </c>
      <c r="U476" t="s">
        <v>109</v>
      </c>
      <c r="V476" t="s">
        <v>1869</v>
      </c>
      <c r="W476">
        <v>234.96</v>
      </c>
      <c r="X476">
        <v>59.96</v>
      </c>
      <c r="Y476">
        <v>2</v>
      </c>
      <c r="Z476" t="s">
        <v>68</v>
      </c>
      <c r="AA476" t="s">
        <v>2489</v>
      </c>
    </row>
    <row r="477" spans="1:33" x14ac:dyDescent="0.25">
      <c r="A477">
        <v>476</v>
      </c>
      <c r="B477">
        <v>372</v>
      </c>
      <c r="C477" s="1">
        <v>44023</v>
      </c>
      <c r="D477">
        <v>2</v>
      </c>
      <c r="E477" t="s">
        <v>38</v>
      </c>
      <c r="F477" t="s">
        <v>49</v>
      </c>
      <c r="G477" t="s">
        <v>56</v>
      </c>
      <c r="H477" t="s">
        <v>57</v>
      </c>
      <c r="I477" s="1">
        <v>43591</v>
      </c>
      <c r="J477">
        <v>2</v>
      </c>
      <c r="N477">
        <v>1</v>
      </c>
      <c r="O477" t="s">
        <v>69</v>
      </c>
      <c r="P477" t="s">
        <v>231</v>
      </c>
      <c r="Q477">
        <v>1</v>
      </c>
      <c r="R477" t="s">
        <v>78</v>
      </c>
      <c r="S477" t="s">
        <v>1238</v>
      </c>
      <c r="T477" t="s">
        <v>1533</v>
      </c>
      <c r="U477" t="s">
        <v>69</v>
      </c>
      <c r="V477" t="s">
        <v>1577</v>
      </c>
      <c r="W477">
        <v>59.99</v>
      </c>
      <c r="X477">
        <v>24.99</v>
      </c>
      <c r="Y477">
        <v>1</v>
      </c>
      <c r="Z477" t="s">
        <v>69</v>
      </c>
      <c r="AA477" t="s">
        <v>2360</v>
      </c>
    </row>
    <row r="478" spans="1:33" x14ac:dyDescent="0.25">
      <c r="A478">
        <v>477</v>
      </c>
      <c r="B478">
        <v>140</v>
      </c>
      <c r="C478" s="1">
        <v>44024</v>
      </c>
      <c r="D478">
        <v>3</v>
      </c>
      <c r="E478" t="s">
        <v>34</v>
      </c>
      <c r="F478" t="s">
        <v>45</v>
      </c>
      <c r="G478" t="s">
        <v>56</v>
      </c>
      <c r="H478" t="s">
        <v>57</v>
      </c>
      <c r="I478" s="1">
        <v>43800</v>
      </c>
      <c r="J478">
        <v>1</v>
      </c>
      <c r="K478" t="s">
        <v>61</v>
      </c>
      <c r="L478" s="1">
        <v>43615</v>
      </c>
      <c r="M478" s="1">
        <v>43830</v>
      </c>
      <c r="N478">
        <v>1</v>
      </c>
      <c r="O478" t="s">
        <v>67</v>
      </c>
      <c r="P478" t="s">
        <v>229</v>
      </c>
      <c r="Q478">
        <v>1</v>
      </c>
      <c r="R478" t="s">
        <v>677</v>
      </c>
      <c r="S478" t="s">
        <v>978</v>
      </c>
      <c r="T478" t="s">
        <v>1577</v>
      </c>
      <c r="U478" t="s">
        <v>69</v>
      </c>
      <c r="V478" t="s">
        <v>1548</v>
      </c>
      <c r="W478">
        <v>24.99</v>
      </c>
      <c r="X478">
        <v>14.99</v>
      </c>
      <c r="Y478">
        <v>1</v>
      </c>
      <c r="Z478" t="s">
        <v>455</v>
      </c>
      <c r="AA478" t="s">
        <v>2340</v>
      </c>
    </row>
    <row r="479" spans="1:33" x14ac:dyDescent="0.25">
      <c r="A479">
        <v>478</v>
      </c>
      <c r="B479">
        <v>98</v>
      </c>
      <c r="C479" s="1">
        <v>44025</v>
      </c>
      <c r="D479">
        <v>3</v>
      </c>
      <c r="E479" t="s">
        <v>34</v>
      </c>
      <c r="F479" t="s">
        <v>45</v>
      </c>
      <c r="G479" t="s">
        <v>55</v>
      </c>
      <c r="H479" t="s">
        <v>58</v>
      </c>
      <c r="I479" s="1">
        <v>43912</v>
      </c>
      <c r="J479">
        <v>5</v>
      </c>
      <c r="K479" t="s">
        <v>60</v>
      </c>
      <c r="L479" s="1">
        <v>43831</v>
      </c>
      <c r="M479" s="1">
        <v>43921</v>
      </c>
      <c r="N479">
        <v>2</v>
      </c>
      <c r="O479" t="s">
        <v>168</v>
      </c>
      <c r="P479" t="s">
        <v>330</v>
      </c>
      <c r="Q479">
        <v>3</v>
      </c>
      <c r="R479" t="s">
        <v>698</v>
      </c>
      <c r="S479" t="s">
        <v>1239</v>
      </c>
      <c r="T479" t="s">
        <v>1760</v>
      </c>
      <c r="U479" t="s">
        <v>2013</v>
      </c>
      <c r="V479" t="s">
        <v>2060</v>
      </c>
      <c r="W479">
        <v>592.96</v>
      </c>
      <c r="X479">
        <v>109.94</v>
      </c>
      <c r="Y479">
        <v>3</v>
      </c>
      <c r="Z479" t="s">
        <v>2202</v>
      </c>
      <c r="AA479" t="s">
        <v>2490</v>
      </c>
      <c r="AB479">
        <v>4</v>
      </c>
      <c r="AC479" t="s">
        <v>2633</v>
      </c>
      <c r="AD479">
        <v>856</v>
      </c>
      <c r="AE479" t="s">
        <v>2638</v>
      </c>
      <c r="AF479" s="1">
        <v>43983</v>
      </c>
      <c r="AG479" s="1">
        <v>44027</v>
      </c>
    </row>
    <row r="480" spans="1:33" x14ac:dyDescent="0.25">
      <c r="A480">
        <v>479</v>
      </c>
      <c r="B480">
        <v>278</v>
      </c>
      <c r="C480" s="1">
        <v>44025</v>
      </c>
      <c r="D480">
        <v>9</v>
      </c>
      <c r="E480" t="s">
        <v>41</v>
      </c>
      <c r="F480" t="s">
        <v>52</v>
      </c>
      <c r="G480" t="s">
        <v>55</v>
      </c>
      <c r="H480" t="s">
        <v>57</v>
      </c>
      <c r="I480" s="1">
        <v>43541</v>
      </c>
      <c r="J480">
        <v>2</v>
      </c>
      <c r="N480">
        <v>1</v>
      </c>
      <c r="O480" t="s">
        <v>67</v>
      </c>
      <c r="P480" t="s">
        <v>229</v>
      </c>
      <c r="Q480">
        <v>1</v>
      </c>
      <c r="R480" t="s">
        <v>626</v>
      </c>
      <c r="S480" t="s">
        <v>1176</v>
      </c>
      <c r="T480" t="s">
        <v>1701</v>
      </c>
      <c r="U480" t="s">
        <v>67</v>
      </c>
      <c r="V480" t="s">
        <v>1548</v>
      </c>
      <c r="W480">
        <v>32.97</v>
      </c>
      <c r="X480">
        <v>44.97</v>
      </c>
      <c r="Y480">
        <v>1</v>
      </c>
      <c r="Z480" t="s">
        <v>90</v>
      </c>
      <c r="AA480" t="s">
        <v>2328</v>
      </c>
    </row>
    <row r="481" spans="1:33" x14ac:dyDescent="0.25">
      <c r="A481">
        <v>480</v>
      </c>
      <c r="B481">
        <v>71</v>
      </c>
      <c r="C481" s="1">
        <v>44027</v>
      </c>
      <c r="D481">
        <v>2</v>
      </c>
      <c r="E481" t="s">
        <v>38</v>
      </c>
      <c r="F481" t="s">
        <v>49</v>
      </c>
      <c r="G481" t="s">
        <v>56</v>
      </c>
      <c r="H481" t="s">
        <v>58</v>
      </c>
      <c r="I481" s="1">
        <v>43802</v>
      </c>
      <c r="J481">
        <v>3</v>
      </c>
      <c r="K481" t="s">
        <v>59</v>
      </c>
      <c r="L481" s="1">
        <v>43615</v>
      </c>
      <c r="M481" s="1">
        <v>43830</v>
      </c>
      <c r="N481">
        <v>2</v>
      </c>
      <c r="O481" t="s">
        <v>87</v>
      </c>
      <c r="P481" t="s">
        <v>249</v>
      </c>
      <c r="Q481">
        <v>2</v>
      </c>
      <c r="R481" t="s">
        <v>699</v>
      </c>
      <c r="S481" t="s">
        <v>1240</v>
      </c>
      <c r="T481" t="s">
        <v>1761</v>
      </c>
      <c r="U481" t="s">
        <v>75</v>
      </c>
      <c r="V481" t="s">
        <v>2038</v>
      </c>
      <c r="W481">
        <v>290.95</v>
      </c>
      <c r="X481">
        <v>89.95</v>
      </c>
      <c r="Y481">
        <v>2</v>
      </c>
      <c r="Z481" t="s">
        <v>2203</v>
      </c>
      <c r="AA481" t="s">
        <v>2491</v>
      </c>
    </row>
    <row r="482" spans="1:33" x14ac:dyDescent="0.25">
      <c r="A482">
        <v>481</v>
      </c>
      <c r="B482">
        <v>196</v>
      </c>
      <c r="C482" s="1">
        <v>44027</v>
      </c>
      <c r="D482">
        <v>10</v>
      </c>
      <c r="E482" t="s">
        <v>42</v>
      </c>
      <c r="F482" t="s">
        <v>53</v>
      </c>
      <c r="G482" t="s">
        <v>55</v>
      </c>
      <c r="H482" t="s">
        <v>57</v>
      </c>
      <c r="I482" s="1">
        <v>43935</v>
      </c>
      <c r="J482">
        <v>7</v>
      </c>
      <c r="K482" t="s">
        <v>61</v>
      </c>
      <c r="L482" s="1">
        <v>43915</v>
      </c>
      <c r="M482" s="1">
        <v>44012</v>
      </c>
      <c r="N482">
        <v>2</v>
      </c>
      <c r="O482" t="s">
        <v>136</v>
      </c>
      <c r="P482" t="s">
        <v>298</v>
      </c>
      <c r="Q482">
        <v>2</v>
      </c>
      <c r="R482" t="s">
        <v>700</v>
      </c>
      <c r="S482" t="s">
        <v>1241</v>
      </c>
      <c r="T482" t="s">
        <v>1762</v>
      </c>
      <c r="U482" t="s">
        <v>88</v>
      </c>
      <c r="V482" t="s">
        <v>1869</v>
      </c>
      <c r="W482">
        <v>121.96</v>
      </c>
      <c r="X482">
        <v>59.96</v>
      </c>
      <c r="Y482">
        <v>2</v>
      </c>
      <c r="Z482" t="s">
        <v>2204</v>
      </c>
      <c r="AA482" t="s">
        <v>2492</v>
      </c>
      <c r="AB482">
        <v>4</v>
      </c>
      <c r="AC482" t="s">
        <v>2634</v>
      </c>
      <c r="AD482">
        <v>922</v>
      </c>
      <c r="AE482" t="s">
        <v>2638</v>
      </c>
      <c r="AF482" s="1">
        <v>43983</v>
      </c>
      <c r="AG482" s="1">
        <v>44027</v>
      </c>
    </row>
    <row r="483" spans="1:33" x14ac:dyDescent="0.25">
      <c r="A483">
        <v>482</v>
      </c>
      <c r="B483">
        <v>341</v>
      </c>
      <c r="C483" s="1">
        <v>44027</v>
      </c>
      <c r="D483">
        <v>7</v>
      </c>
      <c r="E483" t="s">
        <v>35</v>
      </c>
      <c r="F483" t="s">
        <v>46</v>
      </c>
      <c r="G483" t="s">
        <v>55</v>
      </c>
      <c r="H483" t="s">
        <v>57</v>
      </c>
      <c r="I483" s="1">
        <v>43575</v>
      </c>
      <c r="J483">
        <v>3</v>
      </c>
      <c r="N483">
        <v>1</v>
      </c>
      <c r="O483" t="s">
        <v>70</v>
      </c>
      <c r="P483" t="s">
        <v>232</v>
      </c>
      <c r="Q483">
        <v>1</v>
      </c>
      <c r="R483" t="s">
        <v>440</v>
      </c>
      <c r="S483" t="s">
        <v>1002</v>
      </c>
      <c r="T483" t="s">
        <v>1534</v>
      </c>
      <c r="U483" t="s">
        <v>69</v>
      </c>
      <c r="V483" t="s">
        <v>1517</v>
      </c>
      <c r="W483">
        <v>22.95</v>
      </c>
      <c r="X483">
        <v>19.989999999999998</v>
      </c>
      <c r="Y483">
        <v>1</v>
      </c>
      <c r="Z483" t="s">
        <v>432</v>
      </c>
      <c r="AA483" t="s">
        <v>2331</v>
      </c>
    </row>
    <row r="484" spans="1:33" x14ac:dyDescent="0.25">
      <c r="A484">
        <v>483</v>
      </c>
      <c r="B484">
        <v>379</v>
      </c>
      <c r="C484" s="1">
        <v>44028</v>
      </c>
      <c r="D484">
        <v>11</v>
      </c>
      <c r="E484" t="s">
        <v>37</v>
      </c>
      <c r="F484" t="s">
        <v>48</v>
      </c>
      <c r="G484" t="s">
        <v>56</v>
      </c>
      <c r="H484" t="s">
        <v>58</v>
      </c>
      <c r="I484" s="1">
        <v>43849</v>
      </c>
      <c r="J484">
        <v>5</v>
      </c>
      <c r="K484" t="s">
        <v>60</v>
      </c>
      <c r="L484" s="1">
        <v>43831</v>
      </c>
      <c r="M484" s="1">
        <v>43921</v>
      </c>
      <c r="N484">
        <v>1</v>
      </c>
      <c r="O484" t="s">
        <v>69</v>
      </c>
      <c r="P484" t="s">
        <v>231</v>
      </c>
      <c r="Q484">
        <v>1</v>
      </c>
      <c r="R484" t="s">
        <v>425</v>
      </c>
      <c r="S484" t="s">
        <v>987</v>
      </c>
      <c r="T484" t="s">
        <v>1520</v>
      </c>
      <c r="U484" t="s">
        <v>67</v>
      </c>
      <c r="V484" t="s">
        <v>1577</v>
      </c>
      <c r="W484">
        <v>398.97</v>
      </c>
      <c r="X484">
        <v>74.97</v>
      </c>
      <c r="Y484">
        <v>1</v>
      </c>
      <c r="Z484" t="s">
        <v>78</v>
      </c>
      <c r="AA484" t="s">
        <v>2330</v>
      </c>
    </row>
    <row r="485" spans="1:33" x14ac:dyDescent="0.25">
      <c r="A485">
        <v>484</v>
      </c>
      <c r="B485">
        <v>228</v>
      </c>
      <c r="C485" s="1">
        <v>44029</v>
      </c>
      <c r="D485">
        <v>6</v>
      </c>
      <c r="E485" t="s">
        <v>33</v>
      </c>
      <c r="F485" t="s">
        <v>44</v>
      </c>
      <c r="G485" t="s">
        <v>56</v>
      </c>
      <c r="H485" t="s">
        <v>58</v>
      </c>
      <c r="I485" s="1">
        <v>43938</v>
      </c>
      <c r="J485">
        <v>7</v>
      </c>
      <c r="K485" t="s">
        <v>61</v>
      </c>
      <c r="L485" s="1">
        <v>43915</v>
      </c>
      <c r="M485" s="1">
        <v>44012</v>
      </c>
      <c r="N485">
        <v>2</v>
      </c>
      <c r="O485" t="s">
        <v>83</v>
      </c>
      <c r="P485" t="s">
        <v>245</v>
      </c>
      <c r="Q485">
        <v>2</v>
      </c>
      <c r="R485" t="s">
        <v>701</v>
      </c>
      <c r="S485" t="s">
        <v>1242</v>
      </c>
      <c r="T485" t="s">
        <v>1763</v>
      </c>
      <c r="U485" t="s">
        <v>103</v>
      </c>
      <c r="V485" t="s">
        <v>1869</v>
      </c>
      <c r="W485">
        <v>205.96</v>
      </c>
      <c r="X485">
        <v>59.96</v>
      </c>
      <c r="Y485">
        <v>2</v>
      </c>
      <c r="Z485" t="s">
        <v>2205</v>
      </c>
      <c r="AA485" t="s">
        <v>2493</v>
      </c>
    </row>
    <row r="486" spans="1:33" x14ac:dyDescent="0.25">
      <c r="A486">
        <v>485</v>
      </c>
      <c r="B486">
        <v>350</v>
      </c>
      <c r="C486" s="1">
        <v>44029</v>
      </c>
      <c r="D486">
        <v>11</v>
      </c>
      <c r="E486" t="s">
        <v>37</v>
      </c>
      <c r="F486" t="s">
        <v>48</v>
      </c>
      <c r="G486" t="s">
        <v>56</v>
      </c>
      <c r="H486" t="s">
        <v>57</v>
      </c>
      <c r="I486" s="1">
        <v>43565</v>
      </c>
      <c r="J486">
        <v>2</v>
      </c>
      <c r="N486">
        <v>1</v>
      </c>
      <c r="O486" t="s">
        <v>90</v>
      </c>
      <c r="P486" t="s">
        <v>252</v>
      </c>
      <c r="Q486">
        <v>1</v>
      </c>
      <c r="R486" t="s">
        <v>70</v>
      </c>
      <c r="S486" t="s">
        <v>1040</v>
      </c>
      <c r="T486" t="s">
        <v>1568</v>
      </c>
      <c r="U486" t="s">
        <v>69</v>
      </c>
      <c r="V486" t="s">
        <v>1562</v>
      </c>
      <c r="W486">
        <v>198.99</v>
      </c>
      <c r="X486">
        <v>9.99</v>
      </c>
      <c r="Y486">
        <v>1</v>
      </c>
      <c r="Z486" t="s">
        <v>645</v>
      </c>
      <c r="AA486" t="s">
        <v>2347</v>
      </c>
    </row>
    <row r="487" spans="1:33" x14ac:dyDescent="0.25">
      <c r="A487">
        <v>486</v>
      </c>
      <c r="B487">
        <v>467</v>
      </c>
      <c r="C487" s="1">
        <v>44029</v>
      </c>
      <c r="D487">
        <v>1</v>
      </c>
      <c r="E487" t="s">
        <v>39</v>
      </c>
      <c r="F487" t="s">
        <v>50</v>
      </c>
      <c r="G487" t="s">
        <v>55</v>
      </c>
      <c r="H487" t="s">
        <v>58</v>
      </c>
      <c r="I487" s="1">
        <v>43693</v>
      </c>
      <c r="J487">
        <v>2</v>
      </c>
      <c r="K487" t="s">
        <v>60</v>
      </c>
      <c r="L487" s="1">
        <v>43615</v>
      </c>
      <c r="M487" s="1">
        <v>43830</v>
      </c>
      <c r="N487">
        <v>2</v>
      </c>
      <c r="O487" t="s">
        <v>125</v>
      </c>
      <c r="P487" t="s">
        <v>287</v>
      </c>
      <c r="Q487">
        <v>2</v>
      </c>
      <c r="R487" t="s">
        <v>702</v>
      </c>
      <c r="S487" t="s">
        <v>1243</v>
      </c>
      <c r="T487" t="s">
        <v>1764</v>
      </c>
      <c r="U487" t="s">
        <v>109</v>
      </c>
      <c r="V487" t="s">
        <v>2035</v>
      </c>
      <c r="W487">
        <v>276.97000000000003</v>
      </c>
      <c r="X487">
        <v>49.96</v>
      </c>
      <c r="Y487">
        <v>2</v>
      </c>
      <c r="Z487" t="s">
        <v>143</v>
      </c>
      <c r="AA487" t="s">
        <v>2418</v>
      </c>
    </row>
    <row r="488" spans="1:33" x14ac:dyDescent="0.25">
      <c r="A488">
        <v>487</v>
      </c>
      <c r="B488">
        <v>235</v>
      </c>
      <c r="C488" s="1">
        <v>44030</v>
      </c>
      <c r="D488">
        <v>4</v>
      </c>
      <c r="E488" t="s">
        <v>40</v>
      </c>
      <c r="F488" t="s">
        <v>51</v>
      </c>
      <c r="G488" t="s">
        <v>56</v>
      </c>
      <c r="H488" t="s">
        <v>58</v>
      </c>
      <c r="I488" s="1">
        <v>43737</v>
      </c>
      <c r="J488">
        <v>3</v>
      </c>
      <c r="K488" t="s">
        <v>59</v>
      </c>
      <c r="L488" s="1">
        <v>43615</v>
      </c>
      <c r="M488" s="1">
        <v>43830</v>
      </c>
      <c r="N488">
        <v>1</v>
      </c>
      <c r="O488" t="s">
        <v>67</v>
      </c>
      <c r="P488" t="s">
        <v>229</v>
      </c>
      <c r="Q488">
        <v>1</v>
      </c>
      <c r="R488" t="s">
        <v>636</v>
      </c>
      <c r="S488" t="s">
        <v>974</v>
      </c>
      <c r="T488" t="s">
        <v>1513</v>
      </c>
      <c r="U488" t="s">
        <v>80</v>
      </c>
      <c r="V488" t="s">
        <v>1548</v>
      </c>
      <c r="W488">
        <v>59.98</v>
      </c>
      <c r="X488">
        <v>29.98</v>
      </c>
      <c r="Y488">
        <v>1</v>
      </c>
      <c r="Z488" t="s">
        <v>455</v>
      </c>
      <c r="AA488" t="s">
        <v>2340</v>
      </c>
    </row>
    <row r="489" spans="1:33" x14ac:dyDescent="0.25">
      <c r="A489">
        <v>488</v>
      </c>
      <c r="B489">
        <v>156</v>
      </c>
      <c r="C489" s="1">
        <v>44031</v>
      </c>
      <c r="D489">
        <v>8</v>
      </c>
      <c r="E489" t="s">
        <v>43</v>
      </c>
      <c r="F489" t="s">
        <v>54</v>
      </c>
      <c r="G489" t="s">
        <v>55</v>
      </c>
      <c r="H489" t="s">
        <v>58</v>
      </c>
      <c r="I489" s="1">
        <v>43738</v>
      </c>
      <c r="J489">
        <v>1</v>
      </c>
      <c r="K489" t="s">
        <v>61</v>
      </c>
      <c r="L489" s="1">
        <v>43615</v>
      </c>
      <c r="M489" s="1">
        <v>43830</v>
      </c>
      <c r="N489">
        <v>2</v>
      </c>
      <c r="O489" t="s">
        <v>83</v>
      </c>
      <c r="P489" t="s">
        <v>245</v>
      </c>
      <c r="Q489">
        <v>2</v>
      </c>
      <c r="R489" t="s">
        <v>703</v>
      </c>
      <c r="S489" t="s">
        <v>1244</v>
      </c>
      <c r="T489" t="s">
        <v>1765</v>
      </c>
      <c r="U489" t="s">
        <v>71</v>
      </c>
      <c r="V489" t="s">
        <v>1869</v>
      </c>
      <c r="W489">
        <v>149.99</v>
      </c>
      <c r="X489">
        <v>29.98</v>
      </c>
      <c r="Y489">
        <v>2</v>
      </c>
      <c r="Z489" t="s">
        <v>118</v>
      </c>
      <c r="AA489" t="s">
        <v>2494</v>
      </c>
    </row>
    <row r="490" spans="1:33" x14ac:dyDescent="0.25">
      <c r="A490">
        <v>489</v>
      </c>
      <c r="B490">
        <v>263</v>
      </c>
      <c r="C490" s="1">
        <v>44031</v>
      </c>
      <c r="D490">
        <v>2</v>
      </c>
      <c r="E490" t="s">
        <v>38</v>
      </c>
      <c r="F490" t="s">
        <v>49</v>
      </c>
      <c r="G490" t="s">
        <v>56</v>
      </c>
      <c r="H490" t="s">
        <v>57</v>
      </c>
      <c r="I490" s="1">
        <v>43734</v>
      </c>
      <c r="J490">
        <v>2</v>
      </c>
      <c r="K490" t="s">
        <v>60</v>
      </c>
      <c r="L490" s="1">
        <v>43615</v>
      </c>
      <c r="M490" s="1">
        <v>43830</v>
      </c>
      <c r="N490">
        <v>1</v>
      </c>
      <c r="O490" t="s">
        <v>110</v>
      </c>
      <c r="P490" t="s">
        <v>272</v>
      </c>
      <c r="Q490">
        <v>1</v>
      </c>
      <c r="R490" t="s">
        <v>704</v>
      </c>
      <c r="S490" t="s">
        <v>1245</v>
      </c>
      <c r="T490" t="s">
        <v>1585</v>
      </c>
      <c r="U490" t="s">
        <v>71</v>
      </c>
      <c r="V490" t="s">
        <v>1869</v>
      </c>
      <c r="W490">
        <v>39.979999999999997</v>
      </c>
      <c r="X490">
        <v>29.98</v>
      </c>
      <c r="Y490">
        <v>1</v>
      </c>
      <c r="Z490" t="s">
        <v>577</v>
      </c>
      <c r="AA490" t="s">
        <v>2468</v>
      </c>
    </row>
    <row r="491" spans="1:33" x14ac:dyDescent="0.25">
      <c r="A491">
        <v>490</v>
      </c>
      <c r="B491">
        <v>450</v>
      </c>
      <c r="C491" s="1">
        <v>44031</v>
      </c>
      <c r="D491">
        <v>8</v>
      </c>
      <c r="E491" t="s">
        <v>43</v>
      </c>
      <c r="F491" t="s">
        <v>54</v>
      </c>
      <c r="G491" t="s">
        <v>55</v>
      </c>
      <c r="H491" t="s">
        <v>57</v>
      </c>
      <c r="I491" s="1">
        <v>43668</v>
      </c>
      <c r="J491">
        <v>3</v>
      </c>
      <c r="K491" t="s">
        <v>59</v>
      </c>
      <c r="L491" s="1">
        <v>43615</v>
      </c>
      <c r="M491" s="1">
        <v>43830</v>
      </c>
      <c r="N491">
        <v>1</v>
      </c>
      <c r="O491" t="s">
        <v>80</v>
      </c>
      <c r="P491" t="s">
        <v>242</v>
      </c>
      <c r="Q491">
        <v>1</v>
      </c>
      <c r="R491" t="s">
        <v>586</v>
      </c>
      <c r="S491" t="s">
        <v>966</v>
      </c>
      <c r="T491" t="s">
        <v>1667</v>
      </c>
      <c r="U491" t="s">
        <v>80</v>
      </c>
      <c r="V491" t="s">
        <v>1548</v>
      </c>
      <c r="W491">
        <v>43.98</v>
      </c>
      <c r="X491">
        <v>29.98</v>
      </c>
      <c r="Y491">
        <v>1</v>
      </c>
      <c r="Z491" t="s">
        <v>67</v>
      </c>
      <c r="AA491" t="s">
        <v>2373</v>
      </c>
    </row>
    <row r="492" spans="1:33" x14ac:dyDescent="0.25">
      <c r="A492">
        <v>491</v>
      </c>
      <c r="B492">
        <v>153</v>
      </c>
      <c r="C492" s="1">
        <v>44032</v>
      </c>
      <c r="D492">
        <v>10</v>
      </c>
      <c r="E492" t="s">
        <v>42</v>
      </c>
      <c r="F492" t="s">
        <v>53</v>
      </c>
      <c r="G492" t="s">
        <v>56</v>
      </c>
      <c r="H492" t="s">
        <v>57</v>
      </c>
      <c r="I492" s="1">
        <v>43739</v>
      </c>
      <c r="J492">
        <v>3</v>
      </c>
      <c r="K492" t="s">
        <v>59</v>
      </c>
      <c r="L492" s="1">
        <v>43615</v>
      </c>
      <c r="M492" s="1">
        <v>43830</v>
      </c>
      <c r="N492">
        <v>1</v>
      </c>
      <c r="O492" t="s">
        <v>69</v>
      </c>
      <c r="P492" t="s">
        <v>231</v>
      </c>
      <c r="Q492">
        <v>1</v>
      </c>
      <c r="R492" t="s">
        <v>393</v>
      </c>
      <c r="S492" t="s">
        <v>955</v>
      </c>
      <c r="T492" t="s">
        <v>1489</v>
      </c>
      <c r="U492" t="s">
        <v>69</v>
      </c>
      <c r="V492" t="s">
        <v>1577</v>
      </c>
      <c r="W492">
        <v>28.95</v>
      </c>
      <c r="X492">
        <v>24.99</v>
      </c>
      <c r="Y492">
        <v>1</v>
      </c>
      <c r="Z492" t="s">
        <v>78</v>
      </c>
      <c r="AA492" t="s">
        <v>2330</v>
      </c>
    </row>
    <row r="493" spans="1:33" x14ac:dyDescent="0.25">
      <c r="A493">
        <v>492</v>
      </c>
      <c r="B493">
        <v>430</v>
      </c>
      <c r="C493" s="1">
        <v>44032</v>
      </c>
      <c r="D493">
        <v>11</v>
      </c>
      <c r="E493" t="s">
        <v>37</v>
      </c>
      <c r="F493" t="s">
        <v>48</v>
      </c>
      <c r="G493" t="s">
        <v>55</v>
      </c>
      <c r="H493" t="s">
        <v>58</v>
      </c>
      <c r="I493" s="1">
        <v>43546</v>
      </c>
      <c r="J493">
        <v>3</v>
      </c>
      <c r="N493">
        <v>1</v>
      </c>
      <c r="O493" t="s">
        <v>90</v>
      </c>
      <c r="P493" t="s">
        <v>252</v>
      </c>
      <c r="Q493">
        <v>1</v>
      </c>
      <c r="R493" t="s">
        <v>532</v>
      </c>
      <c r="S493" t="s">
        <v>1094</v>
      </c>
      <c r="T493" t="s">
        <v>1562</v>
      </c>
      <c r="U493" t="s">
        <v>67</v>
      </c>
      <c r="V493" t="s">
        <v>1562</v>
      </c>
      <c r="W493">
        <v>29.97</v>
      </c>
      <c r="X493">
        <v>29.97</v>
      </c>
      <c r="Y493">
        <v>1</v>
      </c>
      <c r="Z493" t="s">
        <v>645</v>
      </c>
      <c r="AA493" t="s">
        <v>2347</v>
      </c>
    </row>
    <row r="494" spans="1:33" x14ac:dyDescent="0.25">
      <c r="A494">
        <v>493</v>
      </c>
      <c r="B494">
        <v>96</v>
      </c>
      <c r="C494" s="1">
        <v>44034</v>
      </c>
      <c r="D494">
        <v>5</v>
      </c>
      <c r="E494" t="s">
        <v>36</v>
      </c>
      <c r="F494" t="s">
        <v>47</v>
      </c>
      <c r="G494" t="s">
        <v>55</v>
      </c>
      <c r="H494" t="s">
        <v>57</v>
      </c>
      <c r="I494" s="1">
        <v>43907</v>
      </c>
      <c r="J494">
        <v>5</v>
      </c>
      <c r="K494" t="s">
        <v>60</v>
      </c>
      <c r="L494" s="1">
        <v>43831</v>
      </c>
      <c r="M494" s="1">
        <v>43921</v>
      </c>
      <c r="N494">
        <v>1</v>
      </c>
      <c r="O494" t="s">
        <v>99</v>
      </c>
      <c r="P494" t="s">
        <v>261</v>
      </c>
      <c r="Q494">
        <v>1</v>
      </c>
      <c r="R494" t="s">
        <v>457</v>
      </c>
      <c r="S494" t="s">
        <v>1020</v>
      </c>
      <c r="T494" t="s">
        <v>1550</v>
      </c>
      <c r="U494" t="s">
        <v>71</v>
      </c>
      <c r="V494" t="s">
        <v>1869</v>
      </c>
      <c r="W494">
        <v>9.98</v>
      </c>
      <c r="X494">
        <v>29.98</v>
      </c>
      <c r="Y494">
        <v>1</v>
      </c>
      <c r="Z494" t="s">
        <v>2104</v>
      </c>
      <c r="AA494" t="s">
        <v>2375</v>
      </c>
    </row>
    <row r="495" spans="1:33" x14ac:dyDescent="0.25">
      <c r="A495">
        <v>494</v>
      </c>
      <c r="B495">
        <v>350</v>
      </c>
      <c r="C495" s="1">
        <v>44034</v>
      </c>
      <c r="D495">
        <v>11</v>
      </c>
      <c r="E495" t="s">
        <v>37</v>
      </c>
      <c r="F495" t="s">
        <v>48</v>
      </c>
      <c r="G495" t="s">
        <v>56</v>
      </c>
      <c r="H495" t="s">
        <v>57</v>
      </c>
      <c r="I495" s="1">
        <v>43565</v>
      </c>
      <c r="J495">
        <v>2</v>
      </c>
      <c r="N495">
        <v>1</v>
      </c>
      <c r="O495" t="s">
        <v>65</v>
      </c>
      <c r="P495" t="s">
        <v>227</v>
      </c>
      <c r="Q495">
        <v>1</v>
      </c>
      <c r="R495" t="s">
        <v>685</v>
      </c>
      <c r="S495" t="s">
        <v>1227</v>
      </c>
      <c r="T495" t="s">
        <v>418</v>
      </c>
      <c r="U495" t="s">
        <v>69</v>
      </c>
      <c r="V495" t="s">
        <v>1517</v>
      </c>
      <c r="W495">
        <v>50</v>
      </c>
      <c r="X495">
        <v>19.989999999999998</v>
      </c>
      <c r="Y495">
        <v>1</v>
      </c>
      <c r="Z495" t="s">
        <v>431</v>
      </c>
      <c r="AA495" t="s">
        <v>2326</v>
      </c>
    </row>
    <row r="496" spans="1:33" x14ac:dyDescent="0.25">
      <c r="A496">
        <v>495</v>
      </c>
      <c r="B496">
        <v>92</v>
      </c>
      <c r="C496" s="1">
        <v>44035</v>
      </c>
      <c r="D496">
        <v>4</v>
      </c>
      <c r="E496" t="s">
        <v>40</v>
      </c>
      <c r="F496" t="s">
        <v>51</v>
      </c>
      <c r="G496" t="s">
        <v>55</v>
      </c>
      <c r="H496" t="s">
        <v>58</v>
      </c>
      <c r="I496" s="1">
        <v>43922</v>
      </c>
      <c r="J496">
        <v>7</v>
      </c>
      <c r="K496" t="s">
        <v>61</v>
      </c>
      <c r="L496" s="1">
        <v>43915</v>
      </c>
      <c r="M496" s="1">
        <v>44012</v>
      </c>
      <c r="N496">
        <v>4</v>
      </c>
      <c r="O496" t="s">
        <v>169</v>
      </c>
      <c r="P496" t="s">
        <v>331</v>
      </c>
      <c r="Q496">
        <v>4</v>
      </c>
      <c r="R496" t="s">
        <v>705</v>
      </c>
      <c r="S496" t="s">
        <v>1246</v>
      </c>
      <c r="T496" t="s">
        <v>1766</v>
      </c>
      <c r="U496" t="s">
        <v>2017</v>
      </c>
      <c r="V496" t="s">
        <v>2057</v>
      </c>
      <c r="W496">
        <v>1010.88</v>
      </c>
      <c r="X496">
        <v>119.92</v>
      </c>
      <c r="Y496">
        <v>4</v>
      </c>
      <c r="Z496" t="s">
        <v>2206</v>
      </c>
      <c r="AA496" t="s">
        <v>2495</v>
      </c>
    </row>
    <row r="497" spans="1:27" x14ac:dyDescent="0.25">
      <c r="A497">
        <v>496</v>
      </c>
      <c r="B497">
        <v>165</v>
      </c>
      <c r="C497" s="1">
        <v>44035</v>
      </c>
      <c r="D497">
        <v>4</v>
      </c>
      <c r="E497" t="s">
        <v>40</v>
      </c>
      <c r="F497" t="s">
        <v>51</v>
      </c>
      <c r="G497" t="s">
        <v>56</v>
      </c>
      <c r="H497" t="s">
        <v>58</v>
      </c>
      <c r="I497" s="1">
        <v>43699</v>
      </c>
      <c r="J497">
        <v>2</v>
      </c>
      <c r="K497" t="s">
        <v>60</v>
      </c>
      <c r="L497" s="1">
        <v>43615</v>
      </c>
      <c r="M497" s="1">
        <v>43830</v>
      </c>
      <c r="N497">
        <v>1</v>
      </c>
      <c r="O497" t="s">
        <v>79</v>
      </c>
      <c r="P497" t="s">
        <v>241</v>
      </c>
      <c r="Q497">
        <v>1</v>
      </c>
      <c r="R497" t="s">
        <v>541</v>
      </c>
      <c r="S497" t="s">
        <v>968</v>
      </c>
      <c r="T497" t="s">
        <v>1629</v>
      </c>
      <c r="U497" t="s">
        <v>69</v>
      </c>
      <c r="V497" t="s">
        <v>1548</v>
      </c>
      <c r="W497">
        <v>86.9</v>
      </c>
      <c r="X497">
        <v>14.99</v>
      </c>
      <c r="Y497">
        <v>1</v>
      </c>
      <c r="Z497" t="s">
        <v>86</v>
      </c>
      <c r="AA497" t="s">
        <v>2350</v>
      </c>
    </row>
    <row r="498" spans="1:27" x14ac:dyDescent="0.25">
      <c r="A498">
        <v>497</v>
      </c>
      <c r="B498">
        <v>271</v>
      </c>
      <c r="C498" s="1">
        <v>44035</v>
      </c>
      <c r="D498">
        <v>10</v>
      </c>
      <c r="E498" t="s">
        <v>42</v>
      </c>
      <c r="F498" t="s">
        <v>53</v>
      </c>
      <c r="G498" t="s">
        <v>56</v>
      </c>
      <c r="H498" t="s">
        <v>57</v>
      </c>
      <c r="I498" s="1">
        <v>43712</v>
      </c>
      <c r="J498">
        <v>2</v>
      </c>
      <c r="K498" t="s">
        <v>60</v>
      </c>
      <c r="L498" s="1">
        <v>43615</v>
      </c>
      <c r="M498" s="1">
        <v>43830</v>
      </c>
      <c r="N498">
        <v>2</v>
      </c>
      <c r="O498" t="s">
        <v>170</v>
      </c>
      <c r="P498" t="s">
        <v>332</v>
      </c>
      <c r="Q498">
        <v>2</v>
      </c>
      <c r="R498" t="s">
        <v>706</v>
      </c>
      <c r="S498" t="s">
        <v>1247</v>
      </c>
      <c r="T498" t="s">
        <v>1767</v>
      </c>
      <c r="U498" t="s">
        <v>180</v>
      </c>
      <c r="V498" t="s">
        <v>2047</v>
      </c>
      <c r="W498">
        <v>1070.99</v>
      </c>
      <c r="X498">
        <v>69.97</v>
      </c>
      <c r="Y498">
        <v>2</v>
      </c>
      <c r="Z498" t="s">
        <v>2207</v>
      </c>
      <c r="AA498" t="s">
        <v>2496</v>
      </c>
    </row>
    <row r="499" spans="1:27" x14ac:dyDescent="0.25">
      <c r="A499">
        <v>498</v>
      </c>
      <c r="B499">
        <v>427</v>
      </c>
      <c r="C499" s="1">
        <v>44035</v>
      </c>
      <c r="D499">
        <v>11</v>
      </c>
      <c r="E499" t="s">
        <v>37</v>
      </c>
      <c r="F499" t="s">
        <v>48</v>
      </c>
      <c r="G499" t="s">
        <v>56</v>
      </c>
      <c r="H499" t="s">
        <v>58</v>
      </c>
      <c r="I499" s="1">
        <v>43621</v>
      </c>
      <c r="J499">
        <v>2</v>
      </c>
      <c r="K499" t="s">
        <v>60</v>
      </c>
      <c r="L499" s="1">
        <v>43615</v>
      </c>
      <c r="M499" s="1">
        <v>43830</v>
      </c>
      <c r="N499">
        <v>2</v>
      </c>
      <c r="O499" t="s">
        <v>107</v>
      </c>
      <c r="P499" t="s">
        <v>269</v>
      </c>
      <c r="Q499">
        <v>2</v>
      </c>
      <c r="R499" t="s">
        <v>707</v>
      </c>
      <c r="S499" t="s">
        <v>1248</v>
      </c>
      <c r="T499" t="s">
        <v>1768</v>
      </c>
      <c r="U499" t="s">
        <v>109</v>
      </c>
      <c r="V499" t="s">
        <v>2030</v>
      </c>
      <c r="W499">
        <v>171.96</v>
      </c>
      <c r="X499">
        <v>74.959999999999994</v>
      </c>
      <c r="Y499">
        <v>2</v>
      </c>
      <c r="Z499" t="s">
        <v>2208</v>
      </c>
      <c r="AA499" t="s">
        <v>2497</v>
      </c>
    </row>
    <row r="500" spans="1:27" x14ac:dyDescent="0.25">
      <c r="A500">
        <v>499</v>
      </c>
      <c r="B500">
        <v>16</v>
      </c>
      <c r="C500" s="1">
        <v>44036</v>
      </c>
      <c r="D500">
        <v>2</v>
      </c>
      <c r="E500" t="s">
        <v>38</v>
      </c>
      <c r="F500" t="s">
        <v>49</v>
      </c>
      <c r="G500" t="s">
        <v>55</v>
      </c>
      <c r="H500" t="s">
        <v>57</v>
      </c>
      <c r="I500" s="1">
        <v>44009</v>
      </c>
      <c r="J500">
        <v>8</v>
      </c>
      <c r="K500" t="s">
        <v>60</v>
      </c>
      <c r="L500" s="1">
        <v>44000</v>
      </c>
      <c r="M500" s="1">
        <v>44073</v>
      </c>
      <c r="N500">
        <v>1</v>
      </c>
      <c r="O500" t="s">
        <v>70</v>
      </c>
      <c r="P500" t="s">
        <v>232</v>
      </c>
      <c r="Q500">
        <v>1</v>
      </c>
      <c r="R500" t="s">
        <v>550</v>
      </c>
      <c r="S500" t="s">
        <v>1111</v>
      </c>
      <c r="T500" t="s">
        <v>1631</v>
      </c>
      <c r="U500" t="s">
        <v>80</v>
      </c>
      <c r="V500" t="s">
        <v>1517</v>
      </c>
      <c r="W500">
        <v>57.98</v>
      </c>
      <c r="X500">
        <v>39.979999999999997</v>
      </c>
      <c r="Y500">
        <v>1</v>
      </c>
      <c r="Z500" t="s">
        <v>673</v>
      </c>
      <c r="AA500" t="s">
        <v>2348</v>
      </c>
    </row>
    <row r="501" spans="1:27" x14ac:dyDescent="0.25">
      <c r="A501">
        <v>500</v>
      </c>
      <c r="B501">
        <v>139</v>
      </c>
      <c r="C501" s="1">
        <v>44036</v>
      </c>
      <c r="D501">
        <v>11</v>
      </c>
      <c r="E501" t="s">
        <v>37</v>
      </c>
      <c r="F501" t="s">
        <v>48</v>
      </c>
      <c r="G501" t="s">
        <v>56</v>
      </c>
      <c r="H501" t="s">
        <v>58</v>
      </c>
      <c r="I501" s="1">
        <v>43982</v>
      </c>
      <c r="J501">
        <v>9</v>
      </c>
      <c r="K501" t="s">
        <v>59</v>
      </c>
      <c r="L501" s="1">
        <v>43952</v>
      </c>
      <c r="M501" s="1">
        <v>44075</v>
      </c>
      <c r="N501">
        <v>2</v>
      </c>
      <c r="O501" t="s">
        <v>171</v>
      </c>
      <c r="P501" t="s">
        <v>333</v>
      </c>
      <c r="Q501">
        <v>2</v>
      </c>
      <c r="R501" t="s">
        <v>708</v>
      </c>
      <c r="S501" t="s">
        <v>1249</v>
      </c>
      <c r="T501" t="s">
        <v>1769</v>
      </c>
      <c r="U501" t="s">
        <v>88</v>
      </c>
      <c r="V501" t="s">
        <v>2039</v>
      </c>
      <c r="W501">
        <v>567.96</v>
      </c>
      <c r="X501">
        <v>49.96</v>
      </c>
      <c r="Y501">
        <v>2</v>
      </c>
      <c r="Z501" t="s">
        <v>2180</v>
      </c>
      <c r="AA501" t="s">
        <v>2462</v>
      </c>
    </row>
    <row r="502" spans="1:27" x14ac:dyDescent="0.25">
      <c r="A502">
        <v>501</v>
      </c>
      <c r="B502">
        <v>262</v>
      </c>
      <c r="C502" s="1">
        <v>44036</v>
      </c>
      <c r="D502">
        <v>11</v>
      </c>
      <c r="E502" t="s">
        <v>37</v>
      </c>
      <c r="F502" t="s">
        <v>48</v>
      </c>
      <c r="G502" t="s">
        <v>56</v>
      </c>
      <c r="H502" t="s">
        <v>58</v>
      </c>
      <c r="I502" s="1">
        <v>43929</v>
      </c>
      <c r="J502">
        <v>7</v>
      </c>
      <c r="K502" t="s">
        <v>61</v>
      </c>
      <c r="L502" s="1">
        <v>43915</v>
      </c>
      <c r="M502" s="1">
        <v>44012</v>
      </c>
      <c r="N502">
        <v>1</v>
      </c>
      <c r="O502" t="s">
        <v>80</v>
      </c>
      <c r="P502" t="s">
        <v>242</v>
      </c>
      <c r="Q502">
        <v>1</v>
      </c>
      <c r="R502" t="s">
        <v>548</v>
      </c>
      <c r="S502" t="s">
        <v>1109</v>
      </c>
      <c r="T502" t="s">
        <v>1634</v>
      </c>
      <c r="U502" t="s">
        <v>80</v>
      </c>
      <c r="V502" t="s">
        <v>1548</v>
      </c>
      <c r="W502">
        <v>55.96</v>
      </c>
      <c r="X502">
        <v>29.98</v>
      </c>
      <c r="Y502">
        <v>1</v>
      </c>
      <c r="Z502" t="s">
        <v>67</v>
      </c>
      <c r="AA502" t="s">
        <v>2373</v>
      </c>
    </row>
    <row r="503" spans="1:27" x14ac:dyDescent="0.25">
      <c r="A503">
        <v>502</v>
      </c>
      <c r="B503">
        <v>364</v>
      </c>
      <c r="C503" s="1">
        <v>44036</v>
      </c>
      <c r="D503">
        <v>9</v>
      </c>
      <c r="E503" t="s">
        <v>41</v>
      </c>
      <c r="F503" t="s">
        <v>52</v>
      </c>
      <c r="G503" t="s">
        <v>55</v>
      </c>
      <c r="H503" t="s">
        <v>58</v>
      </c>
      <c r="I503" s="1">
        <v>43577</v>
      </c>
      <c r="J503">
        <v>2</v>
      </c>
      <c r="N503">
        <v>1</v>
      </c>
      <c r="O503" t="s">
        <v>80</v>
      </c>
      <c r="P503" t="s">
        <v>242</v>
      </c>
      <c r="Q503">
        <v>1</v>
      </c>
      <c r="R503" t="s">
        <v>709</v>
      </c>
      <c r="S503" t="s">
        <v>1250</v>
      </c>
      <c r="T503" t="s">
        <v>425</v>
      </c>
      <c r="U503" t="s">
        <v>69</v>
      </c>
      <c r="V503" t="s">
        <v>1548</v>
      </c>
      <c r="W503">
        <v>125</v>
      </c>
      <c r="X503">
        <v>14.99</v>
      </c>
      <c r="Y503">
        <v>1</v>
      </c>
      <c r="Z503" t="s">
        <v>79</v>
      </c>
      <c r="AA503" t="s">
        <v>2349</v>
      </c>
    </row>
    <row r="504" spans="1:27" x14ac:dyDescent="0.25">
      <c r="A504">
        <v>503</v>
      </c>
      <c r="B504">
        <v>113</v>
      </c>
      <c r="C504" s="1">
        <v>44037</v>
      </c>
      <c r="D504">
        <v>11</v>
      </c>
      <c r="E504" t="s">
        <v>37</v>
      </c>
      <c r="F504" t="s">
        <v>48</v>
      </c>
      <c r="G504" t="s">
        <v>55</v>
      </c>
      <c r="H504" t="s">
        <v>58</v>
      </c>
      <c r="I504" s="1">
        <v>43844</v>
      </c>
      <c r="J504">
        <v>4</v>
      </c>
      <c r="K504" t="s">
        <v>61</v>
      </c>
      <c r="L504" s="1">
        <v>43831</v>
      </c>
      <c r="M504" s="1">
        <v>43861</v>
      </c>
      <c r="N504">
        <v>1</v>
      </c>
      <c r="O504" t="s">
        <v>80</v>
      </c>
      <c r="P504" t="s">
        <v>242</v>
      </c>
      <c r="Q504">
        <v>1</v>
      </c>
      <c r="R504" t="s">
        <v>649</v>
      </c>
      <c r="S504" t="s">
        <v>1193</v>
      </c>
      <c r="T504" t="s">
        <v>1717</v>
      </c>
      <c r="U504" t="s">
        <v>80</v>
      </c>
      <c r="V504" t="s">
        <v>1548</v>
      </c>
      <c r="W504">
        <v>65.900000000000006</v>
      </c>
      <c r="X504">
        <v>29.98</v>
      </c>
      <c r="Y504">
        <v>1</v>
      </c>
      <c r="Z504" t="s">
        <v>70</v>
      </c>
      <c r="AA504" t="s">
        <v>2341</v>
      </c>
    </row>
    <row r="505" spans="1:27" x14ac:dyDescent="0.25">
      <c r="A505">
        <v>504</v>
      </c>
      <c r="B505">
        <v>233</v>
      </c>
      <c r="C505" s="1">
        <v>44037</v>
      </c>
      <c r="D505">
        <v>2</v>
      </c>
      <c r="E505" t="s">
        <v>38</v>
      </c>
      <c r="F505" t="s">
        <v>49</v>
      </c>
      <c r="G505" t="s">
        <v>55</v>
      </c>
      <c r="H505" t="s">
        <v>57</v>
      </c>
      <c r="I505" s="1">
        <v>43719</v>
      </c>
      <c r="J505">
        <v>3</v>
      </c>
      <c r="K505" t="s">
        <v>59</v>
      </c>
      <c r="L505" s="1">
        <v>43615</v>
      </c>
      <c r="M505" s="1">
        <v>43830</v>
      </c>
      <c r="N505">
        <v>1</v>
      </c>
      <c r="O505" t="s">
        <v>67</v>
      </c>
      <c r="P505" t="s">
        <v>229</v>
      </c>
      <c r="Q505">
        <v>1</v>
      </c>
      <c r="R505" t="s">
        <v>468</v>
      </c>
      <c r="S505" t="s">
        <v>1031</v>
      </c>
      <c r="T505" t="s">
        <v>1561</v>
      </c>
      <c r="U505" t="s">
        <v>67</v>
      </c>
      <c r="V505" t="s">
        <v>1548</v>
      </c>
      <c r="W505">
        <v>98.97</v>
      </c>
      <c r="X505">
        <v>44.97</v>
      </c>
      <c r="Y505">
        <v>1</v>
      </c>
      <c r="Z505" t="s">
        <v>90</v>
      </c>
      <c r="AA505" t="s">
        <v>2328</v>
      </c>
    </row>
    <row r="506" spans="1:27" x14ac:dyDescent="0.25">
      <c r="A506">
        <v>505</v>
      </c>
      <c r="B506">
        <v>321</v>
      </c>
      <c r="C506" s="1">
        <v>44037</v>
      </c>
      <c r="D506">
        <v>9</v>
      </c>
      <c r="E506" t="s">
        <v>41</v>
      </c>
      <c r="F506" t="s">
        <v>52</v>
      </c>
      <c r="G506" t="s">
        <v>55</v>
      </c>
      <c r="H506" t="s">
        <v>57</v>
      </c>
      <c r="I506" s="1">
        <v>43737</v>
      </c>
      <c r="J506">
        <v>3</v>
      </c>
      <c r="K506" t="s">
        <v>59</v>
      </c>
      <c r="L506" s="1">
        <v>43615</v>
      </c>
      <c r="M506" s="1">
        <v>43830</v>
      </c>
      <c r="N506">
        <v>1</v>
      </c>
      <c r="O506" t="s">
        <v>79</v>
      </c>
      <c r="P506" t="s">
        <v>241</v>
      </c>
      <c r="Q506">
        <v>1</v>
      </c>
      <c r="R506" t="s">
        <v>541</v>
      </c>
      <c r="S506" t="s">
        <v>968</v>
      </c>
      <c r="T506" t="s">
        <v>1629</v>
      </c>
      <c r="U506" t="s">
        <v>69</v>
      </c>
      <c r="V506" t="s">
        <v>1548</v>
      </c>
      <c r="W506">
        <v>86.9</v>
      </c>
      <c r="X506">
        <v>14.99</v>
      </c>
      <c r="Y506">
        <v>1</v>
      </c>
      <c r="Z506" t="s">
        <v>86</v>
      </c>
      <c r="AA506" t="s">
        <v>2350</v>
      </c>
    </row>
    <row r="507" spans="1:27" x14ac:dyDescent="0.25">
      <c r="A507">
        <v>506</v>
      </c>
      <c r="B507">
        <v>408</v>
      </c>
      <c r="C507" s="1">
        <v>44037</v>
      </c>
      <c r="D507">
        <v>9</v>
      </c>
      <c r="E507" t="s">
        <v>41</v>
      </c>
      <c r="F507" t="s">
        <v>52</v>
      </c>
      <c r="G507" t="s">
        <v>55</v>
      </c>
      <c r="H507" t="s">
        <v>57</v>
      </c>
      <c r="I507" s="1">
        <v>43674</v>
      </c>
      <c r="J507">
        <v>3</v>
      </c>
      <c r="K507" t="s">
        <v>59</v>
      </c>
      <c r="L507" s="1">
        <v>43615</v>
      </c>
      <c r="M507" s="1">
        <v>43830</v>
      </c>
      <c r="N507">
        <v>1</v>
      </c>
      <c r="O507" t="s">
        <v>67</v>
      </c>
      <c r="P507" t="s">
        <v>229</v>
      </c>
      <c r="Q507">
        <v>1</v>
      </c>
      <c r="R507" t="s">
        <v>710</v>
      </c>
      <c r="S507" t="s">
        <v>1251</v>
      </c>
      <c r="T507" t="s">
        <v>1517</v>
      </c>
      <c r="U507" t="s">
        <v>67</v>
      </c>
      <c r="V507" t="s">
        <v>1548</v>
      </c>
      <c r="W507">
        <v>59.97</v>
      </c>
      <c r="X507">
        <v>44.97</v>
      </c>
      <c r="Y507">
        <v>1</v>
      </c>
      <c r="Z507" t="s">
        <v>90</v>
      </c>
      <c r="AA507" t="s">
        <v>2328</v>
      </c>
    </row>
    <row r="508" spans="1:27" x14ac:dyDescent="0.25">
      <c r="A508">
        <v>507</v>
      </c>
      <c r="B508">
        <v>452</v>
      </c>
      <c r="C508" s="1">
        <v>44038</v>
      </c>
      <c r="D508">
        <v>9</v>
      </c>
      <c r="E508" t="s">
        <v>41</v>
      </c>
      <c r="F508" t="s">
        <v>52</v>
      </c>
      <c r="G508" t="s">
        <v>55</v>
      </c>
      <c r="H508" t="s">
        <v>58</v>
      </c>
      <c r="I508" s="1">
        <v>43598</v>
      </c>
      <c r="J508">
        <v>3</v>
      </c>
      <c r="N508">
        <v>1</v>
      </c>
      <c r="O508" t="s">
        <v>67</v>
      </c>
      <c r="P508" t="s">
        <v>229</v>
      </c>
      <c r="Q508">
        <v>1</v>
      </c>
      <c r="R508" t="s">
        <v>557</v>
      </c>
      <c r="S508" t="s">
        <v>1030</v>
      </c>
      <c r="T508" t="s">
        <v>1513</v>
      </c>
      <c r="U508" t="s">
        <v>69</v>
      </c>
      <c r="V508" t="s">
        <v>1548</v>
      </c>
      <c r="W508">
        <v>29.99</v>
      </c>
      <c r="X508">
        <v>14.99</v>
      </c>
      <c r="Y508">
        <v>1</v>
      </c>
      <c r="Z508" t="s">
        <v>652</v>
      </c>
      <c r="AA508" t="s">
        <v>2352</v>
      </c>
    </row>
    <row r="509" spans="1:27" x14ac:dyDescent="0.25">
      <c r="A509">
        <v>508</v>
      </c>
      <c r="B509">
        <v>54</v>
      </c>
      <c r="C509" s="1">
        <v>44040</v>
      </c>
      <c r="D509">
        <v>11</v>
      </c>
      <c r="E509" t="s">
        <v>37</v>
      </c>
      <c r="F509" t="s">
        <v>48</v>
      </c>
      <c r="G509" t="s">
        <v>56</v>
      </c>
      <c r="H509" t="s">
        <v>57</v>
      </c>
      <c r="I509" s="1">
        <v>43891</v>
      </c>
      <c r="J509">
        <v>5</v>
      </c>
      <c r="K509" t="s">
        <v>60</v>
      </c>
      <c r="L509" s="1">
        <v>43831</v>
      </c>
      <c r="M509" s="1">
        <v>43921</v>
      </c>
      <c r="N509">
        <v>1</v>
      </c>
      <c r="O509" t="s">
        <v>80</v>
      </c>
      <c r="P509" t="s">
        <v>242</v>
      </c>
      <c r="Q509">
        <v>1</v>
      </c>
      <c r="R509" t="s">
        <v>709</v>
      </c>
      <c r="S509" t="s">
        <v>1250</v>
      </c>
      <c r="T509" t="s">
        <v>425</v>
      </c>
      <c r="U509" t="s">
        <v>69</v>
      </c>
      <c r="V509" t="s">
        <v>1548</v>
      </c>
      <c r="W509">
        <v>125</v>
      </c>
      <c r="X509">
        <v>14.99</v>
      </c>
      <c r="Y509">
        <v>1</v>
      </c>
      <c r="Z509" t="s">
        <v>79</v>
      </c>
      <c r="AA509" t="s">
        <v>2349</v>
      </c>
    </row>
    <row r="510" spans="1:27" x14ac:dyDescent="0.25">
      <c r="A510">
        <v>509</v>
      </c>
      <c r="B510">
        <v>127</v>
      </c>
      <c r="C510" s="1">
        <v>44040</v>
      </c>
      <c r="D510">
        <v>5</v>
      </c>
      <c r="E510" t="s">
        <v>36</v>
      </c>
      <c r="F510" t="s">
        <v>47</v>
      </c>
      <c r="G510" t="s">
        <v>55</v>
      </c>
      <c r="H510" t="s">
        <v>58</v>
      </c>
      <c r="I510" s="1">
        <v>43587</v>
      </c>
      <c r="J510">
        <v>2</v>
      </c>
      <c r="N510">
        <v>1</v>
      </c>
      <c r="O510" t="s">
        <v>80</v>
      </c>
      <c r="P510" t="s">
        <v>242</v>
      </c>
      <c r="Q510">
        <v>1</v>
      </c>
      <c r="R510" t="s">
        <v>569</v>
      </c>
      <c r="S510" t="s">
        <v>1128</v>
      </c>
      <c r="T510" t="s">
        <v>1652</v>
      </c>
      <c r="U510" t="s">
        <v>69</v>
      </c>
      <c r="V510" t="s">
        <v>1548</v>
      </c>
      <c r="W510">
        <v>13.99</v>
      </c>
      <c r="X510">
        <v>14.99</v>
      </c>
      <c r="Y510">
        <v>1</v>
      </c>
      <c r="Z510" t="s">
        <v>79</v>
      </c>
      <c r="AA510" t="s">
        <v>2349</v>
      </c>
    </row>
    <row r="511" spans="1:27" x14ac:dyDescent="0.25">
      <c r="A511">
        <v>510</v>
      </c>
      <c r="B511">
        <v>309</v>
      </c>
      <c r="C511" s="1">
        <v>44041</v>
      </c>
      <c r="D511">
        <v>10</v>
      </c>
      <c r="E511" t="s">
        <v>42</v>
      </c>
      <c r="F511" t="s">
        <v>53</v>
      </c>
      <c r="G511" t="s">
        <v>55</v>
      </c>
      <c r="H511" t="s">
        <v>58</v>
      </c>
      <c r="I511" s="1">
        <v>43830</v>
      </c>
      <c r="J511">
        <v>15</v>
      </c>
      <c r="K511" t="s">
        <v>62</v>
      </c>
      <c r="L511" s="1">
        <v>43615</v>
      </c>
      <c r="M511" s="1">
        <v>44413</v>
      </c>
      <c r="N511">
        <v>2</v>
      </c>
      <c r="O511" t="s">
        <v>172</v>
      </c>
      <c r="P511" t="s">
        <v>334</v>
      </c>
      <c r="Q511">
        <v>2</v>
      </c>
      <c r="R511" t="s">
        <v>711</v>
      </c>
      <c r="S511" t="s">
        <v>1252</v>
      </c>
      <c r="T511" t="s">
        <v>1770</v>
      </c>
      <c r="U511" t="s">
        <v>180</v>
      </c>
      <c r="V511" t="s">
        <v>2031</v>
      </c>
      <c r="W511">
        <v>274.97000000000003</v>
      </c>
      <c r="X511">
        <v>54.97</v>
      </c>
      <c r="Y511">
        <v>2</v>
      </c>
      <c r="Z511" t="s">
        <v>2095</v>
      </c>
      <c r="AA511" t="s">
        <v>2363</v>
      </c>
    </row>
    <row r="512" spans="1:27" x14ac:dyDescent="0.25">
      <c r="A512">
        <v>511</v>
      </c>
      <c r="B512">
        <v>317</v>
      </c>
      <c r="C512" s="1">
        <v>44041</v>
      </c>
      <c r="D512">
        <v>7</v>
      </c>
      <c r="E512" t="s">
        <v>35</v>
      </c>
      <c r="F512" t="s">
        <v>46</v>
      </c>
      <c r="G512" t="s">
        <v>55</v>
      </c>
      <c r="H512" t="s">
        <v>58</v>
      </c>
      <c r="I512" s="1">
        <v>43623</v>
      </c>
      <c r="J512">
        <v>3</v>
      </c>
      <c r="K512" t="s">
        <v>59</v>
      </c>
      <c r="L512" s="1">
        <v>43615</v>
      </c>
      <c r="M512" s="1">
        <v>43830</v>
      </c>
      <c r="N512">
        <v>1</v>
      </c>
      <c r="O512" t="s">
        <v>86</v>
      </c>
      <c r="P512" t="s">
        <v>248</v>
      </c>
      <c r="Q512">
        <v>1</v>
      </c>
      <c r="R512" t="s">
        <v>432</v>
      </c>
      <c r="S512" t="s">
        <v>995</v>
      </c>
      <c r="T512" t="s">
        <v>1527</v>
      </c>
      <c r="U512" t="s">
        <v>80</v>
      </c>
      <c r="V512" t="s">
        <v>1577</v>
      </c>
      <c r="W512">
        <v>73.98</v>
      </c>
      <c r="X512">
        <v>49.98</v>
      </c>
      <c r="Y512">
        <v>1</v>
      </c>
      <c r="Z512" t="s">
        <v>549</v>
      </c>
      <c r="AA512" t="s">
        <v>2362</v>
      </c>
    </row>
    <row r="513" spans="1:27" x14ac:dyDescent="0.25">
      <c r="A513">
        <v>512</v>
      </c>
      <c r="B513">
        <v>381</v>
      </c>
      <c r="C513" s="1">
        <v>44041</v>
      </c>
      <c r="D513">
        <v>4</v>
      </c>
      <c r="E513" t="s">
        <v>40</v>
      </c>
      <c r="F513" t="s">
        <v>51</v>
      </c>
      <c r="G513" t="s">
        <v>55</v>
      </c>
      <c r="H513" t="s">
        <v>58</v>
      </c>
      <c r="I513" s="1">
        <v>43653</v>
      </c>
      <c r="J513">
        <v>2</v>
      </c>
      <c r="K513" t="s">
        <v>60</v>
      </c>
      <c r="L513" s="1">
        <v>43615</v>
      </c>
      <c r="M513" s="1">
        <v>43830</v>
      </c>
      <c r="N513">
        <v>1</v>
      </c>
      <c r="O513" t="s">
        <v>78</v>
      </c>
      <c r="P513" t="s">
        <v>240</v>
      </c>
      <c r="Q513">
        <v>1</v>
      </c>
      <c r="R513" t="s">
        <v>67</v>
      </c>
      <c r="S513" t="s">
        <v>1120</v>
      </c>
      <c r="T513" t="s">
        <v>1643</v>
      </c>
      <c r="U513" t="s">
        <v>69</v>
      </c>
      <c r="V513" t="s">
        <v>1548</v>
      </c>
      <c r="W513">
        <v>3.99</v>
      </c>
      <c r="X513">
        <v>14.99</v>
      </c>
      <c r="Y513">
        <v>1</v>
      </c>
      <c r="Z513" t="s">
        <v>469</v>
      </c>
      <c r="AA513" t="s">
        <v>2339</v>
      </c>
    </row>
    <row r="514" spans="1:27" x14ac:dyDescent="0.25">
      <c r="A514">
        <v>513</v>
      </c>
      <c r="B514">
        <v>275</v>
      </c>
      <c r="C514" s="1">
        <v>44042</v>
      </c>
      <c r="D514">
        <v>5</v>
      </c>
      <c r="E514" t="s">
        <v>36</v>
      </c>
      <c r="F514" t="s">
        <v>47</v>
      </c>
      <c r="G514" t="s">
        <v>55</v>
      </c>
      <c r="H514" t="s">
        <v>58</v>
      </c>
      <c r="I514" s="1">
        <v>43820</v>
      </c>
      <c r="J514">
        <v>2</v>
      </c>
      <c r="K514" t="s">
        <v>60</v>
      </c>
      <c r="L514" s="1">
        <v>43615</v>
      </c>
      <c r="M514" s="1">
        <v>43830</v>
      </c>
      <c r="N514">
        <v>1</v>
      </c>
      <c r="O514" t="s">
        <v>65</v>
      </c>
      <c r="P514" t="s">
        <v>227</v>
      </c>
      <c r="Q514">
        <v>1</v>
      </c>
      <c r="R514" t="s">
        <v>545</v>
      </c>
      <c r="S514" t="s">
        <v>1106</v>
      </c>
      <c r="T514" t="s">
        <v>1632</v>
      </c>
      <c r="U514" t="s">
        <v>80</v>
      </c>
      <c r="V514" t="s">
        <v>1517</v>
      </c>
      <c r="W514">
        <v>640</v>
      </c>
      <c r="X514">
        <v>39.979999999999997</v>
      </c>
      <c r="Y514">
        <v>1</v>
      </c>
      <c r="Z514" t="s">
        <v>431</v>
      </c>
      <c r="AA514" t="s">
        <v>2326</v>
      </c>
    </row>
    <row r="515" spans="1:27" x14ac:dyDescent="0.25">
      <c r="A515">
        <v>514</v>
      </c>
      <c r="B515">
        <v>371</v>
      </c>
      <c r="C515" s="1">
        <v>44042</v>
      </c>
      <c r="D515">
        <v>1</v>
      </c>
      <c r="E515" t="s">
        <v>39</v>
      </c>
      <c r="F515" t="s">
        <v>50</v>
      </c>
      <c r="G515" t="s">
        <v>56</v>
      </c>
      <c r="H515" t="s">
        <v>57</v>
      </c>
      <c r="I515" s="1">
        <v>43827</v>
      </c>
      <c r="J515">
        <v>1</v>
      </c>
      <c r="K515" t="s">
        <v>61</v>
      </c>
      <c r="L515" s="1">
        <v>43615</v>
      </c>
      <c r="M515" s="1">
        <v>43830</v>
      </c>
      <c r="N515">
        <v>1</v>
      </c>
      <c r="O515" t="s">
        <v>69</v>
      </c>
      <c r="P515" t="s">
        <v>231</v>
      </c>
      <c r="Q515">
        <v>1</v>
      </c>
      <c r="R515" t="s">
        <v>393</v>
      </c>
      <c r="S515" t="s">
        <v>955</v>
      </c>
      <c r="T515" t="s">
        <v>1489</v>
      </c>
      <c r="U515" t="s">
        <v>67</v>
      </c>
      <c r="V515" t="s">
        <v>1517</v>
      </c>
      <c r="W515">
        <v>86.85</v>
      </c>
      <c r="X515">
        <v>59.97</v>
      </c>
      <c r="Y515">
        <v>1</v>
      </c>
      <c r="Z515" t="s">
        <v>78</v>
      </c>
      <c r="AA515" t="s">
        <v>2330</v>
      </c>
    </row>
    <row r="516" spans="1:27" x14ac:dyDescent="0.25">
      <c r="A516">
        <v>515</v>
      </c>
      <c r="B516">
        <v>362</v>
      </c>
      <c r="C516" s="1">
        <v>44043</v>
      </c>
      <c r="D516">
        <v>9</v>
      </c>
      <c r="E516" t="s">
        <v>41</v>
      </c>
      <c r="F516" t="s">
        <v>52</v>
      </c>
      <c r="G516" t="s">
        <v>56</v>
      </c>
      <c r="H516" t="s">
        <v>57</v>
      </c>
      <c r="I516" s="1">
        <v>43718</v>
      </c>
      <c r="J516">
        <v>2</v>
      </c>
      <c r="K516" t="s">
        <v>60</v>
      </c>
      <c r="L516" s="1">
        <v>43615</v>
      </c>
      <c r="M516" s="1">
        <v>43830</v>
      </c>
      <c r="N516">
        <v>1</v>
      </c>
      <c r="O516" t="s">
        <v>79</v>
      </c>
      <c r="P516" t="s">
        <v>241</v>
      </c>
      <c r="Q516">
        <v>1</v>
      </c>
      <c r="R516" t="s">
        <v>403</v>
      </c>
      <c r="S516" t="s">
        <v>965</v>
      </c>
      <c r="T516" t="s">
        <v>422</v>
      </c>
      <c r="U516" t="s">
        <v>67</v>
      </c>
      <c r="V516" t="s">
        <v>1548</v>
      </c>
      <c r="W516">
        <v>360</v>
      </c>
      <c r="X516">
        <v>44.97</v>
      </c>
      <c r="Y516">
        <v>1</v>
      </c>
      <c r="Z516" t="s">
        <v>455</v>
      </c>
      <c r="AA516" t="s">
        <v>2340</v>
      </c>
    </row>
    <row r="517" spans="1:27" x14ac:dyDescent="0.25">
      <c r="A517">
        <v>516</v>
      </c>
      <c r="B517">
        <v>404</v>
      </c>
      <c r="C517" s="1">
        <v>44044</v>
      </c>
      <c r="D517">
        <v>7</v>
      </c>
      <c r="E517" t="s">
        <v>35</v>
      </c>
      <c r="F517" t="s">
        <v>46</v>
      </c>
      <c r="G517" t="s">
        <v>55</v>
      </c>
      <c r="H517" t="s">
        <v>58</v>
      </c>
      <c r="I517" s="1">
        <v>43699</v>
      </c>
      <c r="J517">
        <v>2</v>
      </c>
      <c r="K517" t="s">
        <v>60</v>
      </c>
      <c r="L517" s="1">
        <v>43615</v>
      </c>
      <c r="M517" s="1">
        <v>43830</v>
      </c>
      <c r="N517">
        <v>1</v>
      </c>
      <c r="O517" t="s">
        <v>86</v>
      </c>
      <c r="P517" t="s">
        <v>248</v>
      </c>
      <c r="Q517">
        <v>1</v>
      </c>
      <c r="R517" t="s">
        <v>584</v>
      </c>
      <c r="S517" t="s">
        <v>1062</v>
      </c>
      <c r="T517" t="s">
        <v>1665</v>
      </c>
      <c r="U517" t="s">
        <v>80</v>
      </c>
      <c r="V517" t="s">
        <v>1577</v>
      </c>
      <c r="W517">
        <v>123.94</v>
      </c>
      <c r="X517">
        <v>49.98</v>
      </c>
      <c r="Y517">
        <v>1</v>
      </c>
      <c r="Z517" t="s">
        <v>530</v>
      </c>
      <c r="AA517" t="s">
        <v>2367</v>
      </c>
    </row>
    <row r="518" spans="1:27" x14ac:dyDescent="0.25">
      <c r="A518">
        <v>517</v>
      </c>
      <c r="B518">
        <v>466</v>
      </c>
      <c r="C518" s="1">
        <v>44044</v>
      </c>
      <c r="D518">
        <v>3</v>
      </c>
      <c r="E518" t="s">
        <v>34</v>
      </c>
      <c r="F518" t="s">
        <v>45</v>
      </c>
      <c r="G518" t="s">
        <v>56</v>
      </c>
      <c r="H518" t="s">
        <v>57</v>
      </c>
      <c r="I518" s="1">
        <v>43970</v>
      </c>
      <c r="J518">
        <v>7</v>
      </c>
      <c r="K518" t="s">
        <v>61</v>
      </c>
      <c r="L518" s="1">
        <v>43915</v>
      </c>
      <c r="M518" s="1">
        <v>44012</v>
      </c>
      <c r="N518">
        <v>2</v>
      </c>
      <c r="O518" t="s">
        <v>173</v>
      </c>
      <c r="P518" t="s">
        <v>335</v>
      </c>
      <c r="Q518">
        <v>2</v>
      </c>
      <c r="R518" t="s">
        <v>712</v>
      </c>
      <c r="S518" t="s">
        <v>1253</v>
      </c>
      <c r="T518" t="s">
        <v>1771</v>
      </c>
      <c r="U518" t="s">
        <v>75</v>
      </c>
      <c r="V518" t="s">
        <v>2031</v>
      </c>
      <c r="W518">
        <v>161.94999999999999</v>
      </c>
      <c r="X518">
        <v>104.95</v>
      </c>
      <c r="Y518">
        <v>2</v>
      </c>
      <c r="Z518" t="s">
        <v>2209</v>
      </c>
      <c r="AA518" t="s">
        <v>2498</v>
      </c>
    </row>
    <row r="519" spans="1:27" x14ac:dyDescent="0.25">
      <c r="A519">
        <v>518</v>
      </c>
      <c r="B519">
        <v>330</v>
      </c>
      <c r="C519" s="1">
        <v>44045</v>
      </c>
      <c r="D519">
        <v>10</v>
      </c>
      <c r="E519" t="s">
        <v>42</v>
      </c>
      <c r="F519" t="s">
        <v>53</v>
      </c>
      <c r="G519" t="s">
        <v>55</v>
      </c>
      <c r="H519" t="s">
        <v>57</v>
      </c>
      <c r="I519" s="1">
        <v>43890</v>
      </c>
      <c r="J519">
        <v>5</v>
      </c>
      <c r="K519" t="s">
        <v>60</v>
      </c>
      <c r="L519" s="1">
        <v>43831</v>
      </c>
      <c r="M519" s="1">
        <v>43921</v>
      </c>
      <c r="N519">
        <v>1</v>
      </c>
      <c r="O519" t="s">
        <v>80</v>
      </c>
      <c r="P519" t="s">
        <v>242</v>
      </c>
      <c r="Q519">
        <v>1</v>
      </c>
      <c r="R519" t="s">
        <v>84</v>
      </c>
      <c r="S519" t="s">
        <v>990</v>
      </c>
      <c r="T519" t="s">
        <v>1523</v>
      </c>
      <c r="U519" t="s">
        <v>80</v>
      </c>
      <c r="V519" t="s">
        <v>1548</v>
      </c>
      <c r="W519">
        <v>20.98</v>
      </c>
      <c r="X519">
        <v>29.98</v>
      </c>
      <c r="Y519">
        <v>1</v>
      </c>
      <c r="Z519" t="s">
        <v>79</v>
      </c>
      <c r="AA519" t="s">
        <v>2349</v>
      </c>
    </row>
    <row r="520" spans="1:27" x14ac:dyDescent="0.25">
      <c r="A520">
        <v>519</v>
      </c>
      <c r="B520">
        <v>33</v>
      </c>
      <c r="C520" s="1">
        <v>44046</v>
      </c>
      <c r="D520">
        <v>3</v>
      </c>
      <c r="E520" t="s">
        <v>34</v>
      </c>
      <c r="F520" t="s">
        <v>45</v>
      </c>
      <c r="G520" t="s">
        <v>55</v>
      </c>
      <c r="H520" t="s">
        <v>57</v>
      </c>
      <c r="I520" s="1">
        <v>43882</v>
      </c>
      <c r="J520">
        <v>5</v>
      </c>
      <c r="K520" t="s">
        <v>60</v>
      </c>
      <c r="L520" s="1">
        <v>43831</v>
      </c>
      <c r="M520" s="1">
        <v>43921</v>
      </c>
      <c r="N520">
        <v>1</v>
      </c>
      <c r="O520" t="s">
        <v>69</v>
      </c>
      <c r="P520" t="s">
        <v>231</v>
      </c>
      <c r="Q520">
        <v>1</v>
      </c>
      <c r="R520" t="s">
        <v>428</v>
      </c>
      <c r="S520" t="s">
        <v>991</v>
      </c>
      <c r="T520" t="s">
        <v>1524</v>
      </c>
      <c r="U520" t="s">
        <v>69</v>
      </c>
      <c r="V520" t="s">
        <v>1577</v>
      </c>
      <c r="W520">
        <v>929.99</v>
      </c>
      <c r="X520">
        <v>24.99</v>
      </c>
      <c r="Y520">
        <v>1</v>
      </c>
      <c r="Z520" t="s">
        <v>69</v>
      </c>
      <c r="AA520" t="s">
        <v>2360</v>
      </c>
    </row>
    <row r="521" spans="1:27" x14ac:dyDescent="0.25">
      <c r="A521">
        <v>520</v>
      </c>
      <c r="B521">
        <v>122</v>
      </c>
      <c r="C521" s="1">
        <v>44046</v>
      </c>
      <c r="D521">
        <v>3</v>
      </c>
      <c r="E521" t="s">
        <v>34</v>
      </c>
      <c r="F521" t="s">
        <v>45</v>
      </c>
      <c r="G521" t="s">
        <v>55</v>
      </c>
      <c r="H521" t="s">
        <v>57</v>
      </c>
      <c r="I521" s="1">
        <v>43708</v>
      </c>
      <c r="J521">
        <v>1</v>
      </c>
      <c r="K521" t="s">
        <v>61</v>
      </c>
      <c r="L521" s="1">
        <v>43615</v>
      </c>
      <c r="M521" s="1">
        <v>43830</v>
      </c>
      <c r="N521">
        <v>1</v>
      </c>
      <c r="O521" t="s">
        <v>65</v>
      </c>
      <c r="P521" t="s">
        <v>227</v>
      </c>
      <c r="Q521">
        <v>1</v>
      </c>
      <c r="R521" t="s">
        <v>435</v>
      </c>
      <c r="S521" t="s">
        <v>997</v>
      </c>
      <c r="T521" t="s">
        <v>1529</v>
      </c>
      <c r="U521" t="s">
        <v>80</v>
      </c>
      <c r="V521" t="s">
        <v>1517</v>
      </c>
      <c r="W521">
        <v>99.98</v>
      </c>
      <c r="X521">
        <v>39.979999999999997</v>
      </c>
      <c r="Y521">
        <v>1</v>
      </c>
      <c r="Z521" t="s">
        <v>431</v>
      </c>
      <c r="AA521" t="s">
        <v>2326</v>
      </c>
    </row>
    <row r="522" spans="1:27" x14ac:dyDescent="0.25">
      <c r="A522">
        <v>521</v>
      </c>
      <c r="B522">
        <v>436</v>
      </c>
      <c r="C522" s="1">
        <v>44046</v>
      </c>
      <c r="D522">
        <v>5</v>
      </c>
      <c r="E522" t="s">
        <v>36</v>
      </c>
      <c r="F522" t="s">
        <v>47</v>
      </c>
      <c r="G522" t="s">
        <v>56</v>
      </c>
      <c r="H522" t="s">
        <v>57</v>
      </c>
      <c r="I522" s="1">
        <v>43568</v>
      </c>
      <c r="J522">
        <v>1</v>
      </c>
      <c r="N522">
        <v>2</v>
      </c>
      <c r="O522" t="s">
        <v>157</v>
      </c>
      <c r="P522" t="s">
        <v>319</v>
      </c>
      <c r="Q522">
        <v>2</v>
      </c>
      <c r="R522" t="s">
        <v>713</v>
      </c>
      <c r="S522" t="s">
        <v>1254</v>
      </c>
      <c r="T522" t="s">
        <v>1772</v>
      </c>
      <c r="U522" t="s">
        <v>85</v>
      </c>
      <c r="V522" t="s">
        <v>2042</v>
      </c>
      <c r="W522">
        <v>275.49</v>
      </c>
      <c r="X522">
        <v>34.97</v>
      </c>
      <c r="Y522">
        <v>2</v>
      </c>
      <c r="Z522" t="s">
        <v>2128</v>
      </c>
      <c r="AA522" t="s">
        <v>2403</v>
      </c>
    </row>
    <row r="523" spans="1:27" x14ac:dyDescent="0.25">
      <c r="A523">
        <v>522</v>
      </c>
      <c r="B523">
        <v>6</v>
      </c>
      <c r="C523" s="1">
        <v>44047</v>
      </c>
      <c r="D523">
        <v>9</v>
      </c>
      <c r="E523" t="s">
        <v>41</v>
      </c>
      <c r="F523" t="s">
        <v>52</v>
      </c>
      <c r="G523" t="s">
        <v>55</v>
      </c>
      <c r="H523" t="s">
        <v>57</v>
      </c>
      <c r="I523" s="1">
        <v>43739</v>
      </c>
      <c r="J523">
        <v>2</v>
      </c>
      <c r="K523" t="s">
        <v>60</v>
      </c>
      <c r="L523" s="1">
        <v>43615</v>
      </c>
      <c r="M523" s="1">
        <v>43830</v>
      </c>
      <c r="N523">
        <v>1</v>
      </c>
      <c r="O523" t="s">
        <v>90</v>
      </c>
      <c r="P523" t="s">
        <v>252</v>
      </c>
      <c r="Q523">
        <v>1</v>
      </c>
      <c r="R523" t="s">
        <v>647</v>
      </c>
      <c r="S523" t="s">
        <v>1094</v>
      </c>
      <c r="T523" t="s">
        <v>1610</v>
      </c>
      <c r="U523" t="s">
        <v>67</v>
      </c>
      <c r="V523" t="s">
        <v>1562</v>
      </c>
      <c r="W523">
        <v>38.97</v>
      </c>
      <c r="X523">
        <v>29.97</v>
      </c>
      <c r="Y523">
        <v>1</v>
      </c>
      <c r="Z523" t="s">
        <v>410</v>
      </c>
      <c r="AA523" t="s">
        <v>2359</v>
      </c>
    </row>
    <row r="524" spans="1:27" x14ac:dyDescent="0.25">
      <c r="A524">
        <v>523</v>
      </c>
      <c r="B524">
        <v>257</v>
      </c>
      <c r="C524" s="1">
        <v>44047</v>
      </c>
      <c r="D524">
        <v>2</v>
      </c>
      <c r="E524" t="s">
        <v>38</v>
      </c>
      <c r="F524" t="s">
        <v>49</v>
      </c>
      <c r="G524" t="s">
        <v>56</v>
      </c>
      <c r="H524" t="s">
        <v>57</v>
      </c>
      <c r="I524" s="1">
        <v>43662</v>
      </c>
      <c r="J524">
        <v>2</v>
      </c>
      <c r="K524" t="s">
        <v>60</v>
      </c>
      <c r="L524" s="1">
        <v>43615</v>
      </c>
      <c r="M524" s="1">
        <v>43830</v>
      </c>
      <c r="N524">
        <v>1</v>
      </c>
      <c r="O524" t="s">
        <v>90</v>
      </c>
      <c r="P524" t="s">
        <v>252</v>
      </c>
      <c r="Q524">
        <v>1</v>
      </c>
      <c r="R524" t="s">
        <v>90</v>
      </c>
      <c r="S524" t="s">
        <v>1040</v>
      </c>
      <c r="T524" t="s">
        <v>1598</v>
      </c>
      <c r="U524" t="s">
        <v>69</v>
      </c>
      <c r="V524" t="s">
        <v>1562</v>
      </c>
      <c r="W524">
        <v>219.99</v>
      </c>
      <c r="X524">
        <v>9.99</v>
      </c>
      <c r="Y524">
        <v>1</v>
      </c>
      <c r="Z524" t="s">
        <v>410</v>
      </c>
      <c r="AA524" t="s">
        <v>2359</v>
      </c>
    </row>
    <row r="525" spans="1:27" x14ac:dyDescent="0.25">
      <c r="A525">
        <v>524</v>
      </c>
      <c r="B525">
        <v>257</v>
      </c>
      <c r="C525" s="1">
        <v>44048</v>
      </c>
      <c r="D525">
        <v>2</v>
      </c>
      <c r="E525" t="s">
        <v>38</v>
      </c>
      <c r="F525" t="s">
        <v>49</v>
      </c>
      <c r="G525" t="s">
        <v>56</v>
      </c>
      <c r="H525" t="s">
        <v>57</v>
      </c>
      <c r="I525" s="1">
        <v>43662</v>
      </c>
      <c r="J525">
        <v>2</v>
      </c>
      <c r="K525" t="s">
        <v>60</v>
      </c>
      <c r="L525" s="1">
        <v>43615</v>
      </c>
      <c r="M525" s="1">
        <v>43830</v>
      </c>
      <c r="N525">
        <v>1</v>
      </c>
      <c r="O525" t="s">
        <v>67</v>
      </c>
      <c r="P525" t="s">
        <v>229</v>
      </c>
      <c r="Q525">
        <v>1</v>
      </c>
      <c r="R525" t="s">
        <v>478</v>
      </c>
      <c r="S525" t="s">
        <v>1041</v>
      </c>
      <c r="T525" t="s">
        <v>1569</v>
      </c>
      <c r="U525" t="s">
        <v>80</v>
      </c>
      <c r="V525" t="s">
        <v>1548</v>
      </c>
      <c r="W525">
        <v>85.98</v>
      </c>
      <c r="X525">
        <v>29.98</v>
      </c>
      <c r="Y525">
        <v>1</v>
      </c>
      <c r="Z525" t="s">
        <v>90</v>
      </c>
      <c r="AA525" t="s">
        <v>2328</v>
      </c>
    </row>
    <row r="526" spans="1:27" x14ac:dyDescent="0.25">
      <c r="A526">
        <v>525</v>
      </c>
      <c r="B526">
        <v>402</v>
      </c>
      <c r="C526" s="1">
        <v>44048</v>
      </c>
      <c r="D526">
        <v>10</v>
      </c>
      <c r="E526" t="s">
        <v>42</v>
      </c>
      <c r="F526" t="s">
        <v>53</v>
      </c>
      <c r="G526" t="s">
        <v>56</v>
      </c>
      <c r="H526" t="s">
        <v>57</v>
      </c>
      <c r="I526" s="1">
        <v>43883</v>
      </c>
      <c r="J526">
        <v>5</v>
      </c>
      <c r="K526" t="s">
        <v>60</v>
      </c>
      <c r="L526" s="1">
        <v>43831</v>
      </c>
      <c r="M526" s="1">
        <v>43921</v>
      </c>
      <c r="N526">
        <v>1</v>
      </c>
      <c r="O526" t="s">
        <v>79</v>
      </c>
      <c r="P526" t="s">
        <v>241</v>
      </c>
      <c r="Q526">
        <v>1</v>
      </c>
      <c r="R526" t="s">
        <v>86</v>
      </c>
      <c r="S526" t="s">
        <v>1044</v>
      </c>
      <c r="T526" t="s">
        <v>1572</v>
      </c>
      <c r="U526" t="s">
        <v>67</v>
      </c>
      <c r="V526" t="s">
        <v>1548</v>
      </c>
      <c r="W526">
        <v>194.97</v>
      </c>
      <c r="X526">
        <v>44.97</v>
      </c>
      <c r="Y526">
        <v>1</v>
      </c>
      <c r="Z526" t="s">
        <v>86</v>
      </c>
      <c r="AA526" t="s">
        <v>2350</v>
      </c>
    </row>
    <row r="527" spans="1:27" x14ac:dyDescent="0.25">
      <c r="A527">
        <v>526</v>
      </c>
      <c r="B527">
        <v>73</v>
      </c>
      <c r="C527" s="1">
        <v>44049</v>
      </c>
      <c r="D527">
        <v>11</v>
      </c>
      <c r="E527" t="s">
        <v>37</v>
      </c>
      <c r="F527" t="s">
        <v>48</v>
      </c>
      <c r="G527" t="s">
        <v>56</v>
      </c>
      <c r="H527" t="s">
        <v>58</v>
      </c>
      <c r="I527" s="1">
        <v>43916</v>
      </c>
      <c r="J527">
        <v>7</v>
      </c>
      <c r="K527" t="s">
        <v>61</v>
      </c>
      <c r="L527" s="1">
        <v>43915</v>
      </c>
      <c r="M527" s="1">
        <v>44012</v>
      </c>
      <c r="N527">
        <v>1</v>
      </c>
      <c r="O527" t="s">
        <v>84</v>
      </c>
      <c r="P527" t="s">
        <v>246</v>
      </c>
      <c r="Q527">
        <v>1</v>
      </c>
      <c r="R527" t="s">
        <v>714</v>
      </c>
      <c r="S527" t="s">
        <v>1255</v>
      </c>
      <c r="T527" t="s">
        <v>1773</v>
      </c>
      <c r="U527" t="s">
        <v>80</v>
      </c>
      <c r="V527" t="s">
        <v>1548</v>
      </c>
      <c r="W527">
        <v>169.98</v>
      </c>
      <c r="X527">
        <v>29.98</v>
      </c>
      <c r="Y527">
        <v>1</v>
      </c>
      <c r="Z527" t="s">
        <v>410</v>
      </c>
      <c r="AA527" t="s">
        <v>2359</v>
      </c>
    </row>
    <row r="528" spans="1:27" x14ac:dyDescent="0.25">
      <c r="A528">
        <v>527</v>
      </c>
      <c r="B528">
        <v>264</v>
      </c>
      <c r="C528" s="1">
        <v>44049</v>
      </c>
      <c r="D528">
        <v>3</v>
      </c>
      <c r="E528" t="s">
        <v>34</v>
      </c>
      <c r="F528" t="s">
        <v>45</v>
      </c>
      <c r="G528" t="s">
        <v>55</v>
      </c>
      <c r="H528" t="s">
        <v>58</v>
      </c>
      <c r="I528" s="1">
        <v>43667</v>
      </c>
      <c r="J528">
        <v>2</v>
      </c>
      <c r="K528" t="s">
        <v>60</v>
      </c>
      <c r="L528" s="1">
        <v>43615</v>
      </c>
      <c r="M528" s="1">
        <v>43830</v>
      </c>
      <c r="N528">
        <v>2</v>
      </c>
      <c r="O528" t="s">
        <v>152</v>
      </c>
      <c r="P528" t="s">
        <v>314</v>
      </c>
      <c r="Q528">
        <v>2</v>
      </c>
      <c r="R528" t="s">
        <v>715</v>
      </c>
      <c r="S528" t="s">
        <v>1256</v>
      </c>
      <c r="T528" t="s">
        <v>1774</v>
      </c>
      <c r="U528" t="s">
        <v>88</v>
      </c>
      <c r="V528" t="s">
        <v>2037</v>
      </c>
      <c r="W528">
        <v>670</v>
      </c>
      <c r="X528">
        <v>79.959999999999994</v>
      </c>
      <c r="Y528">
        <v>2</v>
      </c>
      <c r="Z528" t="s">
        <v>2210</v>
      </c>
      <c r="AA528" t="s">
        <v>2499</v>
      </c>
    </row>
    <row r="529" spans="1:27" x14ac:dyDescent="0.25">
      <c r="A529">
        <v>528</v>
      </c>
      <c r="B529">
        <v>298</v>
      </c>
      <c r="C529" s="1">
        <v>44049</v>
      </c>
      <c r="D529">
        <v>4</v>
      </c>
      <c r="E529" t="s">
        <v>40</v>
      </c>
      <c r="F529" t="s">
        <v>51</v>
      </c>
      <c r="G529" t="s">
        <v>55</v>
      </c>
      <c r="H529" t="s">
        <v>57</v>
      </c>
      <c r="I529" s="1">
        <v>43734</v>
      </c>
      <c r="J529">
        <v>1</v>
      </c>
      <c r="K529" t="s">
        <v>61</v>
      </c>
      <c r="L529" s="1">
        <v>43615</v>
      </c>
      <c r="M529" s="1">
        <v>43830</v>
      </c>
      <c r="N529">
        <v>2</v>
      </c>
      <c r="O529" t="s">
        <v>142</v>
      </c>
      <c r="P529" t="s">
        <v>304</v>
      </c>
      <c r="Q529">
        <v>2</v>
      </c>
      <c r="R529" t="s">
        <v>716</v>
      </c>
      <c r="S529" t="s">
        <v>1257</v>
      </c>
      <c r="T529" t="s">
        <v>1775</v>
      </c>
      <c r="U529" t="s">
        <v>110</v>
      </c>
      <c r="V529" t="s">
        <v>2032</v>
      </c>
      <c r="W529">
        <v>317.82</v>
      </c>
      <c r="X529">
        <v>149.94</v>
      </c>
      <c r="Y529">
        <v>2</v>
      </c>
      <c r="Z529" t="s">
        <v>2211</v>
      </c>
      <c r="AA529" t="s">
        <v>2500</v>
      </c>
    </row>
    <row r="530" spans="1:27" x14ac:dyDescent="0.25">
      <c r="A530">
        <v>529</v>
      </c>
      <c r="B530">
        <v>366</v>
      </c>
      <c r="C530" s="1">
        <v>44049</v>
      </c>
      <c r="D530">
        <v>10</v>
      </c>
      <c r="E530" t="s">
        <v>42</v>
      </c>
      <c r="F530" t="s">
        <v>53</v>
      </c>
      <c r="G530" t="s">
        <v>56</v>
      </c>
      <c r="H530" t="s">
        <v>57</v>
      </c>
      <c r="I530" s="1">
        <v>43890</v>
      </c>
      <c r="J530">
        <v>5</v>
      </c>
      <c r="K530" t="s">
        <v>60</v>
      </c>
      <c r="L530" s="1">
        <v>43831</v>
      </c>
      <c r="M530" s="1">
        <v>43921</v>
      </c>
      <c r="N530">
        <v>1</v>
      </c>
      <c r="O530" t="s">
        <v>80</v>
      </c>
      <c r="P530" t="s">
        <v>242</v>
      </c>
      <c r="Q530">
        <v>1</v>
      </c>
      <c r="R530" t="s">
        <v>709</v>
      </c>
      <c r="S530" t="s">
        <v>1250</v>
      </c>
      <c r="T530" t="s">
        <v>425</v>
      </c>
      <c r="U530" t="s">
        <v>80</v>
      </c>
      <c r="V530" t="s">
        <v>1548</v>
      </c>
      <c r="W530">
        <v>250</v>
      </c>
      <c r="X530">
        <v>29.98</v>
      </c>
      <c r="Y530">
        <v>1</v>
      </c>
      <c r="Z530" t="s">
        <v>79</v>
      </c>
      <c r="AA530" t="s">
        <v>2349</v>
      </c>
    </row>
    <row r="531" spans="1:27" x14ac:dyDescent="0.25">
      <c r="A531">
        <v>530</v>
      </c>
      <c r="B531">
        <v>257</v>
      </c>
      <c r="C531" s="1">
        <v>44050</v>
      </c>
      <c r="D531">
        <v>2</v>
      </c>
      <c r="E531" t="s">
        <v>38</v>
      </c>
      <c r="F531" t="s">
        <v>49</v>
      </c>
      <c r="G531" t="s">
        <v>56</v>
      </c>
      <c r="H531" t="s">
        <v>57</v>
      </c>
      <c r="I531" s="1">
        <v>43662</v>
      </c>
      <c r="J531">
        <v>2</v>
      </c>
      <c r="K531" t="s">
        <v>60</v>
      </c>
      <c r="L531" s="1">
        <v>43615</v>
      </c>
      <c r="M531" s="1">
        <v>43830</v>
      </c>
      <c r="N531">
        <v>1</v>
      </c>
      <c r="O531" t="s">
        <v>105</v>
      </c>
      <c r="P531" t="s">
        <v>267</v>
      </c>
      <c r="Q531">
        <v>2</v>
      </c>
      <c r="R531" t="s">
        <v>717</v>
      </c>
      <c r="S531" t="s">
        <v>1258</v>
      </c>
      <c r="T531" t="s">
        <v>1776</v>
      </c>
      <c r="U531" t="s">
        <v>75</v>
      </c>
      <c r="V531" t="s">
        <v>1869</v>
      </c>
      <c r="W531">
        <v>254.95</v>
      </c>
      <c r="X531">
        <v>74.95</v>
      </c>
      <c r="Y531">
        <v>2</v>
      </c>
      <c r="Z531" t="s">
        <v>204</v>
      </c>
      <c r="AA531" t="s">
        <v>2478</v>
      </c>
    </row>
    <row r="532" spans="1:27" x14ac:dyDescent="0.25">
      <c r="A532">
        <v>531</v>
      </c>
      <c r="B532">
        <v>359</v>
      </c>
      <c r="C532" s="1">
        <v>44050</v>
      </c>
      <c r="D532">
        <v>4</v>
      </c>
      <c r="E532" t="s">
        <v>40</v>
      </c>
      <c r="F532" t="s">
        <v>51</v>
      </c>
      <c r="G532" t="s">
        <v>56</v>
      </c>
      <c r="H532" t="s">
        <v>58</v>
      </c>
      <c r="I532" s="1">
        <v>43619</v>
      </c>
      <c r="J532">
        <v>3</v>
      </c>
      <c r="K532" t="s">
        <v>59</v>
      </c>
      <c r="L532" s="1">
        <v>43615</v>
      </c>
      <c r="M532" s="1">
        <v>43830</v>
      </c>
      <c r="N532">
        <v>1</v>
      </c>
      <c r="O532" t="s">
        <v>80</v>
      </c>
      <c r="P532" t="s">
        <v>242</v>
      </c>
      <c r="Q532">
        <v>1</v>
      </c>
      <c r="R532" t="s">
        <v>696</v>
      </c>
      <c r="S532" t="s">
        <v>1236</v>
      </c>
      <c r="T532" t="s">
        <v>1758</v>
      </c>
      <c r="U532" t="s">
        <v>69</v>
      </c>
      <c r="V532" t="s">
        <v>1548</v>
      </c>
      <c r="W532">
        <v>72.989999999999995</v>
      </c>
      <c r="X532">
        <v>14.99</v>
      </c>
      <c r="Y532">
        <v>1</v>
      </c>
      <c r="Z532" t="s">
        <v>80</v>
      </c>
      <c r="AA532" t="s">
        <v>2357</v>
      </c>
    </row>
    <row r="533" spans="1:27" x14ac:dyDescent="0.25">
      <c r="A533">
        <v>532</v>
      </c>
      <c r="B533">
        <v>46</v>
      </c>
      <c r="C533" s="1">
        <v>44051</v>
      </c>
      <c r="D533">
        <v>3</v>
      </c>
      <c r="E533" t="s">
        <v>34</v>
      </c>
      <c r="F533" t="s">
        <v>45</v>
      </c>
      <c r="G533" t="s">
        <v>55</v>
      </c>
      <c r="H533" t="s">
        <v>58</v>
      </c>
      <c r="I533" s="1">
        <v>43892</v>
      </c>
      <c r="J533">
        <v>15</v>
      </c>
      <c r="K533" t="s">
        <v>62</v>
      </c>
      <c r="L533" s="1">
        <v>43615</v>
      </c>
      <c r="M533" s="1">
        <v>44413</v>
      </c>
      <c r="N533">
        <v>1</v>
      </c>
      <c r="O533" t="s">
        <v>88</v>
      </c>
      <c r="P533" t="s">
        <v>250</v>
      </c>
      <c r="Q533">
        <v>1</v>
      </c>
      <c r="R533" t="s">
        <v>129</v>
      </c>
      <c r="S533" t="s">
        <v>1259</v>
      </c>
      <c r="T533" t="s">
        <v>1777</v>
      </c>
      <c r="U533" t="s">
        <v>88</v>
      </c>
      <c r="V533" t="s">
        <v>1869</v>
      </c>
      <c r="W533">
        <v>41.96</v>
      </c>
      <c r="X533">
        <v>59.96</v>
      </c>
      <c r="Y533">
        <v>1</v>
      </c>
      <c r="Z533" t="s">
        <v>105</v>
      </c>
      <c r="AA533" t="s">
        <v>2346</v>
      </c>
    </row>
    <row r="534" spans="1:27" x14ac:dyDescent="0.25">
      <c r="A534">
        <v>533</v>
      </c>
      <c r="B534">
        <v>54</v>
      </c>
      <c r="C534" s="1">
        <v>44051</v>
      </c>
      <c r="D534">
        <v>11</v>
      </c>
      <c r="E534" t="s">
        <v>37</v>
      </c>
      <c r="F534" t="s">
        <v>48</v>
      </c>
      <c r="G534" t="s">
        <v>56</v>
      </c>
      <c r="H534" t="s">
        <v>57</v>
      </c>
      <c r="I534" s="1">
        <v>43891</v>
      </c>
      <c r="J534">
        <v>5</v>
      </c>
      <c r="K534" t="s">
        <v>60</v>
      </c>
      <c r="L534" s="1">
        <v>43831</v>
      </c>
      <c r="M534" s="1">
        <v>43921</v>
      </c>
      <c r="N534">
        <v>3</v>
      </c>
      <c r="O534" t="s">
        <v>174</v>
      </c>
      <c r="P534" t="s">
        <v>336</v>
      </c>
      <c r="Q534">
        <v>3</v>
      </c>
      <c r="R534" t="s">
        <v>718</v>
      </c>
      <c r="S534" t="s">
        <v>1260</v>
      </c>
      <c r="T534" t="s">
        <v>1778</v>
      </c>
      <c r="U534" t="s">
        <v>2013</v>
      </c>
      <c r="V534" t="s">
        <v>2061</v>
      </c>
      <c r="W534">
        <v>473.08</v>
      </c>
      <c r="X534">
        <v>99.94</v>
      </c>
      <c r="Y534">
        <v>3</v>
      </c>
      <c r="Z534" t="s">
        <v>2212</v>
      </c>
      <c r="AA534" t="s">
        <v>2501</v>
      </c>
    </row>
    <row r="535" spans="1:27" x14ac:dyDescent="0.25">
      <c r="A535">
        <v>534</v>
      </c>
      <c r="B535">
        <v>378</v>
      </c>
      <c r="C535" s="1">
        <v>44051</v>
      </c>
      <c r="D535">
        <v>4</v>
      </c>
      <c r="E535" t="s">
        <v>40</v>
      </c>
      <c r="F535" t="s">
        <v>51</v>
      </c>
      <c r="G535" t="s">
        <v>56</v>
      </c>
      <c r="H535" t="s">
        <v>57</v>
      </c>
      <c r="I535" s="1">
        <v>43537</v>
      </c>
      <c r="J535">
        <v>2</v>
      </c>
      <c r="N535">
        <v>1</v>
      </c>
      <c r="O535" t="s">
        <v>80</v>
      </c>
      <c r="P535" t="s">
        <v>242</v>
      </c>
      <c r="Q535">
        <v>1</v>
      </c>
      <c r="R535" t="s">
        <v>709</v>
      </c>
      <c r="S535" t="s">
        <v>1250</v>
      </c>
      <c r="T535" t="s">
        <v>425</v>
      </c>
      <c r="U535" t="s">
        <v>80</v>
      </c>
      <c r="V535" t="s">
        <v>1548</v>
      </c>
      <c r="W535">
        <v>250</v>
      </c>
      <c r="X535">
        <v>29.98</v>
      </c>
      <c r="Y535">
        <v>1</v>
      </c>
      <c r="Z535" t="s">
        <v>79</v>
      </c>
      <c r="AA535" t="s">
        <v>2349</v>
      </c>
    </row>
    <row r="536" spans="1:27" x14ac:dyDescent="0.25">
      <c r="A536">
        <v>535</v>
      </c>
      <c r="B536">
        <v>157</v>
      </c>
      <c r="C536" s="1">
        <v>44052</v>
      </c>
      <c r="D536">
        <v>11</v>
      </c>
      <c r="E536" t="s">
        <v>37</v>
      </c>
      <c r="F536" t="s">
        <v>48</v>
      </c>
      <c r="G536" t="s">
        <v>56</v>
      </c>
      <c r="H536" t="s">
        <v>58</v>
      </c>
      <c r="I536" s="1">
        <v>43937</v>
      </c>
      <c r="J536">
        <v>7</v>
      </c>
      <c r="K536" t="s">
        <v>61</v>
      </c>
      <c r="L536" s="1">
        <v>43915</v>
      </c>
      <c r="M536" s="1">
        <v>44012</v>
      </c>
      <c r="N536">
        <v>1</v>
      </c>
      <c r="O536" t="s">
        <v>80</v>
      </c>
      <c r="P536" t="s">
        <v>242</v>
      </c>
      <c r="Q536">
        <v>1</v>
      </c>
      <c r="R536" t="s">
        <v>558</v>
      </c>
      <c r="S536" t="s">
        <v>1118</v>
      </c>
      <c r="T536" t="s">
        <v>1548</v>
      </c>
      <c r="U536" t="s">
        <v>80</v>
      </c>
      <c r="V536" t="s">
        <v>1548</v>
      </c>
      <c r="W536">
        <v>29.98</v>
      </c>
      <c r="X536">
        <v>29.98</v>
      </c>
      <c r="Y536">
        <v>1</v>
      </c>
      <c r="Z536" t="s">
        <v>79</v>
      </c>
      <c r="AA536" t="s">
        <v>2349</v>
      </c>
    </row>
    <row r="537" spans="1:27" x14ac:dyDescent="0.25">
      <c r="A537">
        <v>536</v>
      </c>
      <c r="B537">
        <v>448</v>
      </c>
      <c r="C537" s="1">
        <v>44052</v>
      </c>
      <c r="D537">
        <v>8</v>
      </c>
      <c r="E537" t="s">
        <v>43</v>
      </c>
      <c r="F537" t="s">
        <v>54</v>
      </c>
      <c r="G537" t="s">
        <v>55</v>
      </c>
      <c r="H537" t="s">
        <v>57</v>
      </c>
      <c r="I537" s="1">
        <v>43823</v>
      </c>
      <c r="J537">
        <v>2</v>
      </c>
      <c r="K537" t="s">
        <v>60</v>
      </c>
      <c r="L537" s="1">
        <v>43615</v>
      </c>
      <c r="M537" s="1">
        <v>43830</v>
      </c>
      <c r="N537">
        <v>1</v>
      </c>
      <c r="O537" t="s">
        <v>70</v>
      </c>
      <c r="P537" t="s">
        <v>232</v>
      </c>
      <c r="Q537">
        <v>1</v>
      </c>
      <c r="R537" t="s">
        <v>719</v>
      </c>
      <c r="S537" t="s">
        <v>1261</v>
      </c>
      <c r="T537" t="s">
        <v>1779</v>
      </c>
      <c r="U537" t="s">
        <v>80</v>
      </c>
      <c r="V537" t="s">
        <v>1517</v>
      </c>
      <c r="W537">
        <v>191.98</v>
      </c>
      <c r="X537">
        <v>39.979999999999997</v>
      </c>
      <c r="Y537">
        <v>1</v>
      </c>
      <c r="Z537" t="s">
        <v>432</v>
      </c>
      <c r="AA537" t="s">
        <v>2331</v>
      </c>
    </row>
    <row r="538" spans="1:27" x14ac:dyDescent="0.25">
      <c r="A538">
        <v>537</v>
      </c>
      <c r="B538">
        <v>42</v>
      </c>
      <c r="C538" s="1">
        <v>44053</v>
      </c>
      <c r="D538">
        <v>5</v>
      </c>
      <c r="E538" t="s">
        <v>36</v>
      </c>
      <c r="F538" t="s">
        <v>47</v>
      </c>
      <c r="G538" t="s">
        <v>56</v>
      </c>
      <c r="H538" t="s">
        <v>58</v>
      </c>
      <c r="I538" s="1">
        <v>43722</v>
      </c>
      <c r="J538">
        <v>2</v>
      </c>
      <c r="K538" t="s">
        <v>60</v>
      </c>
      <c r="L538" s="1">
        <v>43615</v>
      </c>
      <c r="M538" s="1">
        <v>43830</v>
      </c>
      <c r="N538">
        <v>1</v>
      </c>
      <c r="O538" t="s">
        <v>69</v>
      </c>
      <c r="P538" t="s">
        <v>231</v>
      </c>
      <c r="Q538">
        <v>1</v>
      </c>
      <c r="R538" t="s">
        <v>720</v>
      </c>
      <c r="S538" t="s">
        <v>1262</v>
      </c>
      <c r="T538" t="s">
        <v>1780</v>
      </c>
      <c r="U538" t="s">
        <v>67</v>
      </c>
      <c r="V538" t="s">
        <v>1577</v>
      </c>
      <c r="W538">
        <v>143.97</v>
      </c>
      <c r="X538">
        <v>74.97</v>
      </c>
      <c r="Y538">
        <v>1</v>
      </c>
      <c r="Z538" t="s">
        <v>67</v>
      </c>
      <c r="AA538" t="s">
        <v>2373</v>
      </c>
    </row>
    <row r="539" spans="1:27" x14ac:dyDescent="0.25">
      <c r="A539">
        <v>538</v>
      </c>
      <c r="B539">
        <v>36</v>
      </c>
      <c r="C539" s="1">
        <v>44054</v>
      </c>
      <c r="D539">
        <v>3</v>
      </c>
      <c r="E539" t="s">
        <v>34</v>
      </c>
      <c r="F539" t="s">
        <v>45</v>
      </c>
      <c r="G539" t="s">
        <v>56</v>
      </c>
      <c r="H539" t="s">
        <v>57</v>
      </c>
      <c r="I539" s="1">
        <v>43960</v>
      </c>
      <c r="J539">
        <v>9</v>
      </c>
      <c r="K539" t="s">
        <v>59</v>
      </c>
      <c r="L539" s="1">
        <v>43952</v>
      </c>
      <c r="M539" s="1">
        <v>44075</v>
      </c>
      <c r="N539">
        <v>2</v>
      </c>
      <c r="O539" t="s">
        <v>175</v>
      </c>
      <c r="P539" t="s">
        <v>337</v>
      </c>
      <c r="Q539">
        <v>3</v>
      </c>
      <c r="R539" t="s">
        <v>721</v>
      </c>
      <c r="S539" t="s">
        <v>1263</v>
      </c>
      <c r="T539" t="s">
        <v>1781</v>
      </c>
      <c r="U539" t="s">
        <v>2018</v>
      </c>
      <c r="V539" t="s">
        <v>2062</v>
      </c>
      <c r="W539">
        <v>3125.66</v>
      </c>
      <c r="X539">
        <v>219.88</v>
      </c>
      <c r="Y539">
        <v>1</v>
      </c>
      <c r="Z539" t="s">
        <v>2213</v>
      </c>
      <c r="AA539" t="s">
        <v>2502</v>
      </c>
    </row>
    <row r="540" spans="1:27" x14ac:dyDescent="0.25">
      <c r="A540">
        <v>539</v>
      </c>
      <c r="B540">
        <v>95</v>
      </c>
      <c r="C540" s="1">
        <v>44054</v>
      </c>
      <c r="D540">
        <v>4</v>
      </c>
      <c r="E540" t="s">
        <v>40</v>
      </c>
      <c r="F540" t="s">
        <v>51</v>
      </c>
      <c r="G540" t="s">
        <v>56</v>
      </c>
      <c r="H540" t="s">
        <v>58</v>
      </c>
      <c r="I540" s="1">
        <v>43876</v>
      </c>
      <c r="J540">
        <v>6</v>
      </c>
      <c r="K540" t="s">
        <v>59</v>
      </c>
      <c r="L540" s="1">
        <v>43862</v>
      </c>
      <c r="M540" s="1">
        <v>43889</v>
      </c>
      <c r="N540">
        <v>2</v>
      </c>
      <c r="O540" t="s">
        <v>124</v>
      </c>
      <c r="P540" t="s">
        <v>286</v>
      </c>
      <c r="Q540">
        <v>2</v>
      </c>
      <c r="R540" t="s">
        <v>722</v>
      </c>
      <c r="S540" t="s">
        <v>1264</v>
      </c>
      <c r="T540" t="s">
        <v>1782</v>
      </c>
      <c r="U540" t="s">
        <v>103</v>
      </c>
      <c r="V540" t="s">
        <v>1869</v>
      </c>
      <c r="W540">
        <v>22.96</v>
      </c>
      <c r="X540">
        <v>59.96</v>
      </c>
      <c r="Y540">
        <v>2</v>
      </c>
      <c r="Z540" t="s">
        <v>2214</v>
      </c>
      <c r="AA540" t="s">
        <v>2503</v>
      </c>
    </row>
    <row r="541" spans="1:27" x14ac:dyDescent="0.25">
      <c r="A541">
        <v>540</v>
      </c>
      <c r="B541">
        <v>2</v>
      </c>
      <c r="C541" s="1">
        <v>44055</v>
      </c>
      <c r="D541">
        <v>10</v>
      </c>
      <c r="E541" t="s">
        <v>42</v>
      </c>
      <c r="F541" t="s">
        <v>53</v>
      </c>
      <c r="G541" t="s">
        <v>55</v>
      </c>
      <c r="H541" t="s">
        <v>57</v>
      </c>
      <c r="I541" s="1">
        <v>43739</v>
      </c>
      <c r="J541">
        <v>2</v>
      </c>
      <c r="K541" t="s">
        <v>60</v>
      </c>
      <c r="L541" s="1">
        <v>43615</v>
      </c>
      <c r="M541" s="1">
        <v>43830</v>
      </c>
      <c r="N541">
        <v>2</v>
      </c>
      <c r="O541" t="s">
        <v>176</v>
      </c>
      <c r="P541" t="s">
        <v>338</v>
      </c>
      <c r="Q541">
        <v>2</v>
      </c>
      <c r="R541" t="s">
        <v>723</v>
      </c>
      <c r="S541" t="s">
        <v>1265</v>
      </c>
      <c r="T541" t="s">
        <v>1783</v>
      </c>
      <c r="U541" t="s">
        <v>103</v>
      </c>
      <c r="V541" t="s">
        <v>2037</v>
      </c>
      <c r="W541">
        <v>1769.96</v>
      </c>
      <c r="X541">
        <v>69.959999999999994</v>
      </c>
      <c r="Y541">
        <v>2</v>
      </c>
      <c r="Z541" t="s">
        <v>2215</v>
      </c>
      <c r="AA541" t="s">
        <v>2504</v>
      </c>
    </row>
    <row r="542" spans="1:27" x14ac:dyDescent="0.25">
      <c r="A542">
        <v>541</v>
      </c>
      <c r="B542">
        <v>307</v>
      </c>
      <c r="C542" s="1">
        <v>44055</v>
      </c>
      <c r="D542">
        <v>11</v>
      </c>
      <c r="E542" t="s">
        <v>37</v>
      </c>
      <c r="F542" t="s">
        <v>48</v>
      </c>
      <c r="G542" t="s">
        <v>56</v>
      </c>
      <c r="H542" t="s">
        <v>57</v>
      </c>
      <c r="I542" s="1">
        <v>43701</v>
      </c>
      <c r="J542">
        <v>2</v>
      </c>
      <c r="K542" t="s">
        <v>60</v>
      </c>
      <c r="L542" s="1">
        <v>43615</v>
      </c>
      <c r="M542" s="1">
        <v>43830</v>
      </c>
      <c r="N542">
        <v>1</v>
      </c>
      <c r="O542" t="s">
        <v>79</v>
      </c>
      <c r="P542" t="s">
        <v>241</v>
      </c>
      <c r="Q542">
        <v>1</v>
      </c>
      <c r="R542" t="s">
        <v>541</v>
      </c>
      <c r="S542" t="s">
        <v>968</v>
      </c>
      <c r="T542" t="s">
        <v>1629</v>
      </c>
      <c r="U542" t="s">
        <v>80</v>
      </c>
      <c r="V542" t="s">
        <v>1548</v>
      </c>
      <c r="W542">
        <v>173.8</v>
      </c>
      <c r="X542">
        <v>29.98</v>
      </c>
      <c r="Y542">
        <v>1</v>
      </c>
      <c r="Z542" t="s">
        <v>86</v>
      </c>
      <c r="AA542" t="s">
        <v>2350</v>
      </c>
    </row>
    <row r="543" spans="1:27" x14ac:dyDescent="0.25">
      <c r="A543">
        <v>542</v>
      </c>
      <c r="B543">
        <v>119</v>
      </c>
      <c r="C543" s="1">
        <v>44056</v>
      </c>
      <c r="D543">
        <v>6</v>
      </c>
      <c r="E543" t="s">
        <v>33</v>
      </c>
      <c r="F543" t="s">
        <v>44</v>
      </c>
      <c r="G543" t="s">
        <v>56</v>
      </c>
      <c r="H543" t="s">
        <v>57</v>
      </c>
      <c r="I543" s="1">
        <v>43957</v>
      </c>
      <c r="J543">
        <v>7</v>
      </c>
      <c r="K543" t="s">
        <v>61</v>
      </c>
      <c r="L543" s="1">
        <v>43915</v>
      </c>
      <c r="M543" s="1">
        <v>44012</v>
      </c>
      <c r="N543">
        <v>2</v>
      </c>
      <c r="O543" t="s">
        <v>157</v>
      </c>
      <c r="P543" t="s">
        <v>319</v>
      </c>
      <c r="Q543">
        <v>2</v>
      </c>
      <c r="R543" t="s">
        <v>724</v>
      </c>
      <c r="S543" t="s">
        <v>1266</v>
      </c>
      <c r="T543" t="s">
        <v>1784</v>
      </c>
      <c r="U543" t="s">
        <v>109</v>
      </c>
      <c r="V543" t="s">
        <v>2042</v>
      </c>
      <c r="W543">
        <v>292.86</v>
      </c>
      <c r="X543">
        <v>54.96</v>
      </c>
      <c r="Y543">
        <v>2</v>
      </c>
      <c r="Z543" t="s">
        <v>2216</v>
      </c>
      <c r="AA543" t="s">
        <v>2505</v>
      </c>
    </row>
    <row r="544" spans="1:27" x14ac:dyDescent="0.25">
      <c r="A544">
        <v>543</v>
      </c>
      <c r="B544">
        <v>176</v>
      </c>
      <c r="C544" s="1">
        <v>44056</v>
      </c>
      <c r="D544">
        <v>3</v>
      </c>
      <c r="E544" t="s">
        <v>34</v>
      </c>
      <c r="F544" t="s">
        <v>45</v>
      </c>
      <c r="G544" t="s">
        <v>55</v>
      </c>
      <c r="H544" t="s">
        <v>58</v>
      </c>
      <c r="I544" s="1">
        <v>43639</v>
      </c>
      <c r="J544">
        <v>1</v>
      </c>
      <c r="K544" t="s">
        <v>61</v>
      </c>
      <c r="L544" s="1">
        <v>43615</v>
      </c>
      <c r="M544" s="1">
        <v>43830</v>
      </c>
      <c r="N544">
        <v>1</v>
      </c>
      <c r="O544" t="s">
        <v>67</v>
      </c>
      <c r="P544" t="s">
        <v>229</v>
      </c>
      <c r="Q544">
        <v>1</v>
      </c>
      <c r="R544" t="s">
        <v>498</v>
      </c>
      <c r="S544" t="s">
        <v>1061</v>
      </c>
      <c r="T544" t="s">
        <v>1513</v>
      </c>
      <c r="U544" t="s">
        <v>80</v>
      </c>
      <c r="V544" t="s">
        <v>1548</v>
      </c>
      <c r="W544">
        <v>59.98</v>
      </c>
      <c r="X544">
        <v>29.98</v>
      </c>
      <c r="Y544">
        <v>1</v>
      </c>
      <c r="Z544" t="s">
        <v>652</v>
      </c>
      <c r="AA544" t="s">
        <v>2352</v>
      </c>
    </row>
    <row r="545" spans="1:27" x14ac:dyDescent="0.25">
      <c r="A545">
        <v>544</v>
      </c>
      <c r="B545">
        <v>247</v>
      </c>
      <c r="C545" s="1">
        <v>44056</v>
      </c>
      <c r="D545">
        <v>7</v>
      </c>
      <c r="E545" t="s">
        <v>35</v>
      </c>
      <c r="F545" t="s">
        <v>46</v>
      </c>
      <c r="G545" t="s">
        <v>56</v>
      </c>
      <c r="H545" t="s">
        <v>57</v>
      </c>
      <c r="I545" s="1">
        <v>43476</v>
      </c>
      <c r="J545">
        <v>2</v>
      </c>
      <c r="N545">
        <v>1</v>
      </c>
      <c r="O545" t="s">
        <v>70</v>
      </c>
      <c r="P545" t="s">
        <v>232</v>
      </c>
      <c r="Q545">
        <v>1</v>
      </c>
      <c r="R545" t="s">
        <v>550</v>
      </c>
      <c r="S545" t="s">
        <v>1111</v>
      </c>
      <c r="T545" t="s">
        <v>1631</v>
      </c>
      <c r="U545" t="s">
        <v>67</v>
      </c>
      <c r="V545" t="s">
        <v>1517</v>
      </c>
      <c r="W545">
        <v>86.97</v>
      </c>
      <c r="X545">
        <v>59.97</v>
      </c>
      <c r="Y545">
        <v>1</v>
      </c>
      <c r="Z545" t="s">
        <v>673</v>
      </c>
      <c r="AA545" t="s">
        <v>2348</v>
      </c>
    </row>
    <row r="546" spans="1:27" x14ac:dyDescent="0.25">
      <c r="A546">
        <v>545</v>
      </c>
      <c r="B546">
        <v>250</v>
      </c>
      <c r="C546" s="1">
        <v>44056</v>
      </c>
      <c r="D546">
        <v>7</v>
      </c>
      <c r="E546" t="s">
        <v>35</v>
      </c>
      <c r="F546" t="s">
        <v>46</v>
      </c>
      <c r="G546" t="s">
        <v>56</v>
      </c>
      <c r="H546" t="s">
        <v>57</v>
      </c>
      <c r="I546" s="1">
        <v>43850</v>
      </c>
      <c r="J546">
        <v>5</v>
      </c>
      <c r="K546" t="s">
        <v>60</v>
      </c>
      <c r="L546" s="1">
        <v>43831</v>
      </c>
      <c r="M546" s="1">
        <v>43921</v>
      </c>
      <c r="N546">
        <v>1</v>
      </c>
      <c r="O546" t="s">
        <v>67</v>
      </c>
      <c r="P546" t="s">
        <v>229</v>
      </c>
      <c r="Q546">
        <v>1</v>
      </c>
      <c r="R546" t="s">
        <v>439</v>
      </c>
      <c r="S546" t="s">
        <v>1001</v>
      </c>
      <c r="T546" t="s">
        <v>1533</v>
      </c>
      <c r="U546" t="s">
        <v>80</v>
      </c>
      <c r="V546" t="s">
        <v>1548</v>
      </c>
      <c r="W546">
        <v>119.98</v>
      </c>
      <c r="X546">
        <v>29.98</v>
      </c>
      <c r="Y546">
        <v>1</v>
      </c>
      <c r="Z546" t="s">
        <v>84</v>
      </c>
      <c r="AA546" t="s">
        <v>2366</v>
      </c>
    </row>
    <row r="547" spans="1:27" x14ac:dyDescent="0.25">
      <c r="A547">
        <v>546</v>
      </c>
      <c r="B547">
        <v>100</v>
      </c>
      <c r="C547" s="1">
        <v>44057</v>
      </c>
      <c r="D547">
        <v>4</v>
      </c>
      <c r="E547" t="s">
        <v>40</v>
      </c>
      <c r="F547" t="s">
        <v>51</v>
      </c>
      <c r="G547" t="s">
        <v>55</v>
      </c>
      <c r="H547" t="s">
        <v>57</v>
      </c>
      <c r="I547" s="1">
        <v>43692</v>
      </c>
      <c r="J547">
        <v>3</v>
      </c>
      <c r="K547" t="s">
        <v>59</v>
      </c>
      <c r="L547" s="1">
        <v>43615</v>
      </c>
      <c r="M547" s="1">
        <v>43830</v>
      </c>
      <c r="N547">
        <v>2</v>
      </c>
      <c r="O547" t="s">
        <v>121</v>
      </c>
      <c r="P547" t="s">
        <v>283</v>
      </c>
      <c r="Q547">
        <v>2</v>
      </c>
      <c r="R547" t="s">
        <v>529</v>
      </c>
      <c r="S547" t="s">
        <v>1091</v>
      </c>
      <c r="T547" t="s">
        <v>1618</v>
      </c>
      <c r="U547" t="s">
        <v>88</v>
      </c>
      <c r="V547" t="s">
        <v>1869</v>
      </c>
      <c r="W547">
        <v>229.88</v>
      </c>
      <c r="X547">
        <v>59.96</v>
      </c>
      <c r="Y547">
        <v>2</v>
      </c>
      <c r="Z547" t="s">
        <v>107</v>
      </c>
      <c r="AA547" t="s">
        <v>2412</v>
      </c>
    </row>
    <row r="548" spans="1:27" x14ac:dyDescent="0.25">
      <c r="A548">
        <v>547</v>
      </c>
      <c r="B548">
        <v>359</v>
      </c>
      <c r="C548" s="1">
        <v>44057</v>
      </c>
      <c r="D548">
        <v>4</v>
      </c>
      <c r="E548" t="s">
        <v>40</v>
      </c>
      <c r="F548" t="s">
        <v>51</v>
      </c>
      <c r="G548" t="s">
        <v>56</v>
      </c>
      <c r="H548" t="s">
        <v>58</v>
      </c>
      <c r="I548" s="1">
        <v>43619</v>
      </c>
      <c r="J548">
        <v>3</v>
      </c>
      <c r="K548" t="s">
        <v>59</v>
      </c>
      <c r="L548" s="1">
        <v>43615</v>
      </c>
      <c r="M548" s="1">
        <v>43830</v>
      </c>
      <c r="N548">
        <v>1</v>
      </c>
      <c r="O548" t="s">
        <v>65</v>
      </c>
      <c r="P548" t="s">
        <v>227</v>
      </c>
      <c r="Q548">
        <v>1</v>
      </c>
      <c r="R548" t="s">
        <v>389</v>
      </c>
      <c r="S548" t="s">
        <v>951</v>
      </c>
      <c r="T548" t="s">
        <v>1485</v>
      </c>
      <c r="U548" t="s">
        <v>67</v>
      </c>
      <c r="V548" t="s">
        <v>1517</v>
      </c>
      <c r="W548">
        <v>65.849999999999994</v>
      </c>
      <c r="X548">
        <v>59.97</v>
      </c>
      <c r="Y548">
        <v>1</v>
      </c>
      <c r="Z548" t="s">
        <v>431</v>
      </c>
      <c r="AA548" t="s">
        <v>2326</v>
      </c>
    </row>
    <row r="549" spans="1:27" x14ac:dyDescent="0.25">
      <c r="A549">
        <v>548</v>
      </c>
      <c r="B549">
        <v>22</v>
      </c>
      <c r="C549" s="1">
        <v>44058</v>
      </c>
      <c r="D549">
        <v>2</v>
      </c>
      <c r="E549" t="s">
        <v>38</v>
      </c>
      <c r="F549" t="s">
        <v>49</v>
      </c>
      <c r="G549" t="s">
        <v>56</v>
      </c>
      <c r="H549" t="s">
        <v>57</v>
      </c>
      <c r="I549" s="1">
        <v>43967</v>
      </c>
      <c r="J549">
        <v>9</v>
      </c>
      <c r="K549" t="s">
        <v>59</v>
      </c>
      <c r="L549" s="1">
        <v>43952</v>
      </c>
      <c r="M549" s="1">
        <v>44075</v>
      </c>
      <c r="N549">
        <v>1</v>
      </c>
      <c r="O549" t="s">
        <v>90</v>
      </c>
      <c r="P549" t="s">
        <v>252</v>
      </c>
      <c r="Q549">
        <v>1</v>
      </c>
      <c r="R549" t="s">
        <v>69</v>
      </c>
      <c r="S549" t="s">
        <v>1015</v>
      </c>
      <c r="T549" t="s">
        <v>1545</v>
      </c>
      <c r="U549" t="s">
        <v>67</v>
      </c>
      <c r="V549" t="s">
        <v>1562</v>
      </c>
      <c r="W549">
        <v>284.97000000000003</v>
      </c>
      <c r="X549">
        <v>29.97</v>
      </c>
      <c r="Y549">
        <v>1</v>
      </c>
      <c r="Z549" t="s">
        <v>645</v>
      </c>
      <c r="AA549" t="s">
        <v>2347</v>
      </c>
    </row>
    <row r="550" spans="1:27" x14ac:dyDescent="0.25">
      <c r="A550">
        <v>549</v>
      </c>
      <c r="B550">
        <v>25</v>
      </c>
      <c r="C550" s="1">
        <v>44058</v>
      </c>
      <c r="D550">
        <v>5</v>
      </c>
      <c r="E550" t="s">
        <v>36</v>
      </c>
      <c r="F550" t="s">
        <v>47</v>
      </c>
      <c r="G550" t="s">
        <v>55</v>
      </c>
      <c r="H550" t="s">
        <v>58</v>
      </c>
      <c r="I550" s="1">
        <v>44021</v>
      </c>
      <c r="J550">
        <v>9</v>
      </c>
      <c r="K550" t="s">
        <v>59</v>
      </c>
      <c r="L550" s="1">
        <v>43952</v>
      </c>
      <c r="M550" s="1">
        <v>44075</v>
      </c>
      <c r="N550">
        <v>1</v>
      </c>
      <c r="O550" t="s">
        <v>69</v>
      </c>
      <c r="P550" t="s">
        <v>231</v>
      </c>
      <c r="Q550">
        <v>1</v>
      </c>
      <c r="R550" t="s">
        <v>78</v>
      </c>
      <c r="S550" t="s">
        <v>1238</v>
      </c>
      <c r="T550" t="s">
        <v>1533</v>
      </c>
      <c r="U550" t="s">
        <v>69</v>
      </c>
      <c r="V550" t="s">
        <v>1577</v>
      </c>
      <c r="W550">
        <v>59.99</v>
      </c>
      <c r="X550">
        <v>24.99</v>
      </c>
      <c r="Y550">
        <v>1</v>
      </c>
      <c r="Z550" t="s">
        <v>69</v>
      </c>
      <c r="AA550" t="s">
        <v>2360</v>
      </c>
    </row>
    <row r="551" spans="1:27" x14ac:dyDescent="0.25">
      <c r="A551">
        <v>550</v>
      </c>
      <c r="B551">
        <v>120</v>
      </c>
      <c r="C551" s="1">
        <v>44058</v>
      </c>
      <c r="D551">
        <v>10</v>
      </c>
      <c r="E551" t="s">
        <v>42</v>
      </c>
      <c r="F551" t="s">
        <v>53</v>
      </c>
      <c r="G551" t="s">
        <v>56</v>
      </c>
      <c r="H551" t="s">
        <v>57</v>
      </c>
      <c r="I551" s="1">
        <v>43932</v>
      </c>
      <c r="J551">
        <v>7</v>
      </c>
      <c r="K551" t="s">
        <v>61</v>
      </c>
      <c r="L551" s="1">
        <v>43915</v>
      </c>
      <c r="M551" s="1">
        <v>44012</v>
      </c>
      <c r="N551">
        <v>1</v>
      </c>
      <c r="O551" t="s">
        <v>90</v>
      </c>
      <c r="P551" t="s">
        <v>252</v>
      </c>
      <c r="Q551">
        <v>1</v>
      </c>
      <c r="R551" t="s">
        <v>80</v>
      </c>
      <c r="S551" t="s">
        <v>1015</v>
      </c>
      <c r="T551" t="s">
        <v>1578</v>
      </c>
      <c r="U551" t="s">
        <v>69</v>
      </c>
      <c r="V551" t="s">
        <v>1562</v>
      </c>
      <c r="W551">
        <v>99.99</v>
      </c>
      <c r="X551">
        <v>9.99</v>
      </c>
      <c r="Y551">
        <v>1</v>
      </c>
      <c r="Z551" t="s">
        <v>410</v>
      </c>
      <c r="AA551" t="s">
        <v>2359</v>
      </c>
    </row>
    <row r="552" spans="1:27" x14ac:dyDescent="0.25">
      <c r="A552">
        <v>551</v>
      </c>
      <c r="B552">
        <v>143</v>
      </c>
      <c r="C552" s="1">
        <v>44058</v>
      </c>
      <c r="D552">
        <v>9</v>
      </c>
      <c r="E552" t="s">
        <v>41</v>
      </c>
      <c r="F552" t="s">
        <v>52</v>
      </c>
      <c r="G552" t="s">
        <v>56</v>
      </c>
      <c r="H552" t="s">
        <v>58</v>
      </c>
      <c r="I552" s="1">
        <v>43825</v>
      </c>
      <c r="J552">
        <v>3</v>
      </c>
      <c r="K552" t="s">
        <v>59</v>
      </c>
      <c r="L552" s="1">
        <v>43615</v>
      </c>
      <c r="M552" s="1">
        <v>43830</v>
      </c>
      <c r="N552">
        <v>1</v>
      </c>
      <c r="O552" t="s">
        <v>80</v>
      </c>
      <c r="P552" t="s">
        <v>242</v>
      </c>
      <c r="Q552">
        <v>1</v>
      </c>
      <c r="R552" t="s">
        <v>65</v>
      </c>
      <c r="S552" t="s">
        <v>1267</v>
      </c>
      <c r="T552" t="s">
        <v>1548</v>
      </c>
      <c r="U552" t="s">
        <v>67</v>
      </c>
      <c r="V552" t="s">
        <v>1548</v>
      </c>
      <c r="W552">
        <v>44.97</v>
      </c>
      <c r="X552">
        <v>44.97</v>
      </c>
      <c r="Y552">
        <v>1</v>
      </c>
      <c r="Z552" t="s">
        <v>80</v>
      </c>
      <c r="AA552" t="s">
        <v>2357</v>
      </c>
    </row>
    <row r="553" spans="1:27" x14ac:dyDescent="0.25">
      <c r="A553">
        <v>552</v>
      </c>
      <c r="B553">
        <v>227</v>
      </c>
      <c r="C553" s="1">
        <v>44059</v>
      </c>
      <c r="D553">
        <v>10</v>
      </c>
      <c r="E553" t="s">
        <v>42</v>
      </c>
      <c r="F553" t="s">
        <v>53</v>
      </c>
      <c r="G553" t="s">
        <v>56</v>
      </c>
      <c r="H553" t="s">
        <v>57</v>
      </c>
      <c r="I553" s="1">
        <v>43613</v>
      </c>
      <c r="J553">
        <v>2</v>
      </c>
      <c r="N553">
        <v>2</v>
      </c>
      <c r="O553" t="s">
        <v>177</v>
      </c>
      <c r="P553" t="s">
        <v>339</v>
      </c>
      <c r="Q553">
        <v>2</v>
      </c>
      <c r="R553" t="s">
        <v>725</v>
      </c>
      <c r="S553" t="s">
        <v>1268</v>
      </c>
      <c r="T553" t="s">
        <v>1785</v>
      </c>
      <c r="U553" t="s">
        <v>180</v>
      </c>
      <c r="V553" t="s">
        <v>2030</v>
      </c>
      <c r="W553">
        <v>189.93</v>
      </c>
      <c r="X553">
        <v>54.97</v>
      </c>
      <c r="Y553">
        <v>2</v>
      </c>
      <c r="Z553" t="s">
        <v>2217</v>
      </c>
      <c r="AA553" t="s">
        <v>2506</v>
      </c>
    </row>
    <row r="554" spans="1:27" x14ac:dyDescent="0.25">
      <c r="A554">
        <v>553</v>
      </c>
      <c r="B554">
        <v>453</v>
      </c>
      <c r="C554" s="1">
        <v>44059</v>
      </c>
      <c r="D554">
        <v>9</v>
      </c>
      <c r="E554" t="s">
        <v>41</v>
      </c>
      <c r="F554" t="s">
        <v>52</v>
      </c>
      <c r="G554" t="s">
        <v>55</v>
      </c>
      <c r="H554" t="s">
        <v>58</v>
      </c>
      <c r="I554" s="1">
        <v>43937</v>
      </c>
      <c r="J554">
        <v>7</v>
      </c>
      <c r="K554" t="s">
        <v>61</v>
      </c>
      <c r="L554" s="1">
        <v>43915</v>
      </c>
      <c r="M554" s="1">
        <v>44012</v>
      </c>
      <c r="N554">
        <v>1</v>
      </c>
      <c r="O554" t="s">
        <v>80</v>
      </c>
      <c r="P554" t="s">
        <v>242</v>
      </c>
      <c r="Q554">
        <v>1</v>
      </c>
      <c r="R554" t="s">
        <v>509</v>
      </c>
      <c r="S554" t="s">
        <v>1072</v>
      </c>
      <c r="T554" t="s">
        <v>1599</v>
      </c>
      <c r="U554" t="s">
        <v>69</v>
      </c>
      <c r="V554" t="s">
        <v>1548</v>
      </c>
      <c r="W554">
        <v>249.99</v>
      </c>
      <c r="X554">
        <v>14.99</v>
      </c>
      <c r="Y554">
        <v>1</v>
      </c>
      <c r="Z554" t="s">
        <v>79</v>
      </c>
      <c r="AA554" t="s">
        <v>2349</v>
      </c>
    </row>
    <row r="555" spans="1:27" x14ac:dyDescent="0.25">
      <c r="A555">
        <v>554</v>
      </c>
      <c r="B555">
        <v>490</v>
      </c>
      <c r="C555" s="1">
        <v>44059</v>
      </c>
      <c r="D555">
        <v>5</v>
      </c>
      <c r="E555" t="s">
        <v>36</v>
      </c>
      <c r="F555" t="s">
        <v>47</v>
      </c>
      <c r="G555" t="s">
        <v>55</v>
      </c>
      <c r="H555" t="s">
        <v>58</v>
      </c>
      <c r="I555" s="1">
        <v>43836</v>
      </c>
      <c r="J555">
        <v>15</v>
      </c>
      <c r="K555" t="s">
        <v>62</v>
      </c>
      <c r="L555" s="1">
        <v>43615</v>
      </c>
      <c r="M555" s="1">
        <v>44413</v>
      </c>
      <c r="N555">
        <v>1</v>
      </c>
      <c r="O555" t="s">
        <v>90</v>
      </c>
      <c r="P555" t="s">
        <v>252</v>
      </c>
      <c r="Q555">
        <v>1</v>
      </c>
      <c r="R555" t="s">
        <v>497</v>
      </c>
      <c r="S555" t="s">
        <v>1060</v>
      </c>
      <c r="T555" t="s">
        <v>1589</v>
      </c>
      <c r="U555" t="s">
        <v>80</v>
      </c>
      <c r="V555" t="s">
        <v>1562</v>
      </c>
      <c r="W555">
        <v>25.5</v>
      </c>
      <c r="X555">
        <v>19.98</v>
      </c>
      <c r="Y555">
        <v>1</v>
      </c>
      <c r="Z555" t="s">
        <v>410</v>
      </c>
      <c r="AA555" t="s">
        <v>2359</v>
      </c>
    </row>
    <row r="556" spans="1:27" x14ac:dyDescent="0.25">
      <c r="A556">
        <v>555</v>
      </c>
      <c r="B556">
        <v>39</v>
      </c>
      <c r="C556" s="1">
        <v>44060</v>
      </c>
      <c r="D556">
        <v>3</v>
      </c>
      <c r="E556" t="s">
        <v>34</v>
      </c>
      <c r="F556" t="s">
        <v>45</v>
      </c>
      <c r="G556" t="s">
        <v>55</v>
      </c>
      <c r="H556" t="s">
        <v>57</v>
      </c>
      <c r="I556" s="1">
        <v>43898</v>
      </c>
      <c r="J556">
        <v>15</v>
      </c>
      <c r="K556" t="s">
        <v>62</v>
      </c>
      <c r="L556" s="1">
        <v>43615</v>
      </c>
      <c r="M556" s="1">
        <v>44413</v>
      </c>
      <c r="N556">
        <v>2</v>
      </c>
      <c r="O556" t="s">
        <v>164</v>
      </c>
      <c r="P556" t="s">
        <v>326</v>
      </c>
      <c r="Q556">
        <v>2</v>
      </c>
      <c r="R556" t="s">
        <v>726</v>
      </c>
      <c r="S556" t="s">
        <v>1269</v>
      </c>
      <c r="T556" t="s">
        <v>1786</v>
      </c>
      <c r="U556" t="s">
        <v>121</v>
      </c>
      <c r="V556" t="s">
        <v>2042</v>
      </c>
      <c r="W556">
        <v>127.94</v>
      </c>
      <c r="X556">
        <v>79.94</v>
      </c>
      <c r="Y556">
        <v>2</v>
      </c>
      <c r="Z556" t="s">
        <v>2218</v>
      </c>
      <c r="AA556" t="s">
        <v>2507</v>
      </c>
    </row>
    <row r="557" spans="1:27" x14ac:dyDescent="0.25">
      <c r="A557">
        <v>556</v>
      </c>
      <c r="B557">
        <v>230</v>
      </c>
      <c r="C557" s="1">
        <v>44060</v>
      </c>
      <c r="D557">
        <v>1</v>
      </c>
      <c r="E557" t="s">
        <v>39</v>
      </c>
      <c r="F557" t="s">
        <v>50</v>
      </c>
      <c r="G557" t="s">
        <v>56</v>
      </c>
      <c r="H557" t="s">
        <v>58</v>
      </c>
      <c r="I557" s="1">
        <v>43661</v>
      </c>
      <c r="J557">
        <v>3</v>
      </c>
      <c r="K557" t="s">
        <v>59</v>
      </c>
      <c r="L557" s="1">
        <v>43615</v>
      </c>
      <c r="M557" s="1">
        <v>43830</v>
      </c>
      <c r="N557">
        <v>1</v>
      </c>
      <c r="O557" t="s">
        <v>70</v>
      </c>
      <c r="P557" t="s">
        <v>232</v>
      </c>
      <c r="Q557">
        <v>1</v>
      </c>
      <c r="R557" t="s">
        <v>727</v>
      </c>
      <c r="S557" t="s">
        <v>1270</v>
      </c>
      <c r="T557" t="s">
        <v>1487</v>
      </c>
      <c r="U557" t="s">
        <v>80</v>
      </c>
      <c r="V557" t="s">
        <v>1548</v>
      </c>
      <c r="W557">
        <v>59.9</v>
      </c>
      <c r="X557">
        <v>29.98</v>
      </c>
      <c r="Y557">
        <v>1</v>
      </c>
      <c r="Z557" t="s">
        <v>432</v>
      </c>
      <c r="AA557" t="s">
        <v>2331</v>
      </c>
    </row>
    <row r="558" spans="1:27" x14ac:dyDescent="0.25">
      <c r="A558">
        <v>557</v>
      </c>
      <c r="B558">
        <v>264</v>
      </c>
      <c r="C558" s="1">
        <v>44060</v>
      </c>
      <c r="D558">
        <v>3</v>
      </c>
      <c r="E558" t="s">
        <v>34</v>
      </c>
      <c r="F558" t="s">
        <v>45</v>
      </c>
      <c r="G558" t="s">
        <v>55</v>
      </c>
      <c r="H558" t="s">
        <v>58</v>
      </c>
      <c r="I558" s="1">
        <v>43667</v>
      </c>
      <c r="J558">
        <v>2</v>
      </c>
      <c r="K558" t="s">
        <v>60</v>
      </c>
      <c r="L558" s="1">
        <v>43615</v>
      </c>
      <c r="M558" s="1">
        <v>43830</v>
      </c>
      <c r="N558">
        <v>1</v>
      </c>
      <c r="O558" t="s">
        <v>70</v>
      </c>
      <c r="P558" t="s">
        <v>232</v>
      </c>
      <c r="Q558">
        <v>1</v>
      </c>
      <c r="R558" t="s">
        <v>728</v>
      </c>
      <c r="S558" t="s">
        <v>1178</v>
      </c>
      <c r="T558" t="s">
        <v>1787</v>
      </c>
      <c r="U558" t="s">
        <v>69</v>
      </c>
      <c r="V558" t="s">
        <v>1517</v>
      </c>
      <c r="W558">
        <v>81.59</v>
      </c>
      <c r="X558">
        <v>19.989999999999998</v>
      </c>
      <c r="Y558">
        <v>1</v>
      </c>
      <c r="Z558" t="s">
        <v>673</v>
      </c>
      <c r="AA558" t="s">
        <v>2348</v>
      </c>
    </row>
    <row r="559" spans="1:27" x14ac:dyDescent="0.25">
      <c r="A559">
        <v>558</v>
      </c>
      <c r="B559">
        <v>339</v>
      </c>
      <c r="C559" s="1">
        <v>44060</v>
      </c>
      <c r="D559">
        <v>7</v>
      </c>
      <c r="E559" t="s">
        <v>35</v>
      </c>
      <c r="F559" t="s">
        <v>46</v>
      </c>
      <c r="G559" t="s">
        <v>55</v>
      </c>
      <c r="H559" t="s">
        <v>57</v>
      </c>
      <c r="I559" s="1">
        <v>43677</v>
      </c>
      <c r="J559">
        <v>3</v>
      </c>
      <c r="K559" t="s">
        <v>59</v>
      </c>
      <c r="L559" s="1">
        <v>43615</v>
      </c>
      <c r="M559" s="1">
        <v>43830</v>
      </c>
      <c r="N559">
        <v>2</v>
      </c>
      <c r="O559" t="s">
        <v>178</v>
      </c>
      <c r="P559" t="s">
        <v>340</v>
      </c>
      <c r="Q559">
        <v>2</v>
      </c>
      <c r="R559" t="s">
        <v>729</v>
      </c>
      <c r="S559" t="s">
        <v>1271</v>
      </c>
      <c r="T559" t="s">
        <v>1788</v>
      </c>
      <c r="U559" t="s">
        <v>207</v>
      </c>
      <c r="V559" t="s">
        <v>2063</v>
      </c>
      <c r="W559">
        <v>1055.3599999999999</v>
      </c>
      <c r="X559">
        <v>99.96</v>
      </c>
      <c r="Y559">
        <v>2</v>
      </c>
      <c r="Z559" t="s">
        <v>2219</v>
      </c>
      <c r="AA559" t="s">
        <v>2508</v>
      </c>
    </row>
    <row r="560" spans="1:27" x14ac:dyDescent="0.25">
      <c r="A560">
        <v>559</v>
      </c>
      <c r="B560">
        <v>452</v>
      </c>
      <c r="C560" s="1">
        <v>44060</v>
      </c>
      <c r="D560">
        <v>9</v>
      </c>
      <c r="E560" t="s">
        <v>41</v>
      </c>
      <c r="F560" t="s">
        <v>52</v>
      </c>
      <c r="G560" t="s">
        <v>55</v>
      </c>
      <c r="H560" t="s">
        <v>58</v>
      </c>
      <c r="I560" s="1">
        <v>43598</v>
      </c>
      <c r="J560">
        <v>3</v>
      </c>
      <c r="N560">
        <v>1</v>
      </c>
      <c r="O560" t="s">
        <v>78</v>
      </c>
      <c r="P560" t="s">
        <v>240</v>
      </c>
      <c r="Q560">
        <v>1</v>
      </c>
      <c r="R560" t="s">
        <v>578</v>
      </c>
      <c r="S560" t="s">
        <v>1136</v>
      </c>
      <c r="T560" t="s">
        <v>1659</v>
      </c>
      <c r="U560" t="s">
        <v>67</v>
      </c>
      <c r="V560" t="s">
        <v>1548</v>
      </c>
      <c r="W560">
        <v>14.97</v>
      </c>
      <c r="X560">
        <v>44.97</v>
      </c>
      <c r="Y560">
        <v>1</v>
      </c>
      <c r="Z560" t="s">
        <v>393</v>
      </c>
      <c r="AA560" t="s">
        <v>2345</v>
      </c>
    </row>
    <row r="561" spans="1:27" x14ac:dyDescent="0.25">
      <c r="A561">
        <v>560</v>
      </c>
      <c r="B561">
        <v>416</v>
      </c>
      <c r="C561" s="1">
        <v>44061</v>
      </c>
      <c r="D561">
        <v>10</v>
      </c>
      <c r="E561" t="s">
        <v>42</v>
      </c>
      <c r="F561" t="s">
        <v>53</v>
      </c>
      <c r="G561" t="s">
        <v>56</v>
      </c>
      <c r="H561" t="s">
        <v>58</v>
      </c>
      <c r="I561" s="1">
        <v>43652</v>
      </c>
      <c r="J561">
        <v>2</v>
      </c>
      <c r="K561" t="s">
        <v>60</v>
      </c>
      <c r="L561" s="1">
        <v>43615</v>
      </c>
      <c r="M561" s="1">
        <v>43830</v>
      </c>
      <c r="N561">
        <v>2</v>
      </c>
      <c r="O561" t="s">
        <v>124</v>
      </c>
      <c r="P561" t="s">
        <v>286</v>
      </c>
      <c r="Q561">
        <v>2</v>
      </c>
      <c r="R561" t="s">
        <v>730</v>
      </c>
      <c r="S561" t="s">
        <v>1272</v>
      </c>
      <c r="T561" t="s">
        <v>1789</v>
      </c>
      <c r="U561" t="s">
        <v>180</v>
      </c>
      <c r="V561" t="s">
        <v>1869</v>
      </c>
      <c r="W561">
        <v>144.97</v>
      </c>
      <c r="X561">
        <v>44.97</v>
      </c>
      <c r="Y561">
        <v>2</v>
      </c>
      <c r="Z561" t="s">
        <v>2214</v>
      </c>
      <c r="AA561" t="s">
        <v>2503</v>
      </c>
    </row>
    <row r="562" spans="1:27" x14ac:dyDescent="0.25">
      <c r="A562">
        <v>561</v>
      </c>
      <c r="B562">
        <v>271</v>
      </c>
      <c r="C562" s="1">
        <v>44062</v>
      </c>
      <c r="D562">
        <v>10</v>
      </c>
      <c r="E562" t="s">
        <v>42</v>
      </c>
      <c r="F562" t="s">
        <v>53</v>
      </c>
      <c r="G562" t="s">
        <v>56</v>
      </c>
      <c r="H562" t="s">
        <v>57</v>
      </c>
      <c r="I562" s="1">
        <v>43712</v>
      </c>
      <c r="J562">
        <v>2</v>
      </c>
      <c r="K562" t="s">
        <v>60</v>
      </c>
      <c r="L562" s="1">
        <v>43615</v>
      </c>
      <c r="M562" s="1">
        <v>43830</v>
      </c>
      <c r="N562">
        <v>2</v>
      </c>
      <c r="O562" t="s">
        <v>111</v>
      </c>
      <c r="P562" t="s">
        <v>273</v>
      </c>
      <c r="Q562">
        <v>2</v>
      </c>
      <c r="R562" t="s">
        <v>731</v>
      </c>
      <c r="S562" t="s">
        <v>1273</v>
      </c>
      <c r="T562" t="s">
        <v>1790</v>
      </c>
      <c r="U562" t="s">
        <v>103</v>
      </c>
      <c r="V562" t="s">
        <v>2030</v>
      </c>
      <c r="W562">
        <v>124.82</v>
      </c>
      <c r="X562">
        <v>64.959999999999994</v>
      </c>
      <c r="Y562">
        <v>2</v>
      </c>
      <c r="Z562" t="s">
        <v>2158</v>
      </c>
      <c r="AA562" t="s">
        <v>2438</v>
      </c>
    </row>
    <row r="563" spans="1:27" x14ac:dyDescent="0.25">
      <c r="A563">
        <v>562</v>
      </c>
      <c r="B563">
        <v>194</v>
      </c>
      <c r="C563" s="1">
        <v>44063</v>
      </c>
      <c r="D563">
        <v>3</v>
      </c>
      <c r="E563" t="s">
        <v>34</v>
      </c>
      <c r="F563" t="s">
        <v>45</v>
      </c>
      <c r="G563" t="s">
        <v>55</v>
      </c>
      <c r="H563" t="s">
        <v>57</v>
      </c>
      <c r="I563" s="1">
        <v>43702</v>
      </c>
      <c r="J563">
        <v>3</v>
      </c>
      <c r="K563" t="s">
        <v>59</v>
      </c>
      <c r="L563" s="1">
        <v>43615</v>
      </c>
      <c r="M563" s="1">
        <v>43830</v>
      </c>
      <c r="N563">
        <v>1</v>
      </c>
      <c r="O563" t="s">
        <v>90</v>
      </c>
      <c r="P563" t="s">
        <v>252</v>
      </c>
      <c r="Q563">
        <v>1</v>
      </c>
      <c r="R563" t="s">
        <v>449</v>
      </c>
      <c r="S563" t="s">
        <v>1011</v>
      </c>
      <c r="T563" t="s">
        <v>1541</v>
      </c>
      <c r="U563" t="s">
        <v>69</v>
      </c>
      <c r="V563" t="s">
        <v>1562</v>
      </c>
      <c r="W563">
        <v>43.19</v>
      </c>
      <c r="X563">
        <v>9.99</v>
      </c>
      <c r="Y563">
        <v>1</v>
      </c>
      <c r="Z563" t="s">
        <v>410</v>
      </c>
      <c r="AA563" t="s">
        <v>2359</v>
      </c>
    </row>
    <row r="564" spans="1:27" x14ac:dyDescent="0.25">
      <c r="A564">
        <v>563</v>
      </c>
      <c r="B564">
        <v>402</v>
      </c>
      <c r="C564" s="1">
        <v>44064</v>
      </c>
      <c r="D564">
        <v>10</v>
      </c>
      <c r="E564" t="s">
        <v>42</v>
      </c>
      <c r="F564" t="s">
        <v>53</v>
      </c>
      <c r="G564" t="s">
        <v>56</v>
      </c>
      <c r="H564" t="s">
        <v>57</v>
      </c>
      <c r="I564" s="1">
        <v>43883</v>
      </c>
      <c r="J564">
        <v>5</v>
      </c>
      <c r="K564" t="s">
        <v>60</v>
      </c>
      <c r="L564" s="1">
        <v>43831</v>
      </c>
      <c r="M564" s="1">
        <v>43921</v>
      </c>
      <c r="N564">
        <v>2</v>
      </c>
      <c r="O564" t="s">
        <v>114</v>
      </c>
      <c r="P564" t="s">
        <v>276</v>
      </c>
      <c r="Q564">
        <v>2</v>
      </c>
      <c r="R564" t="s">
        <v>732</v>
      </c>
      <c r="S564" t="s">
        <v>1274</v>
      </c>
      <c r="T564" t="s">
        <v>1791</v>
      </c>
      <c r="U564" t="s">
        <v>83</v>
      </c>
      <c r="V564" t="s">
        <v>2031</v>
      </c>
      <c r="W564">
        <v>328.95</v>
      </c>
      <c r="X564">
        <v>94.95</v>
      </c>
      <c r="Y564">
        <v>2</v>
      </c>
      <c r="Z564" t="s">
        <v>2220</v>
      </c>
      <c r="AA564" t="s">
        <v>2509</v>
      </c>
    </row>
    <row r="565" spans="1:27" x14ac:dyDescent="0.25">
      <c r="A565">
        <v>564</v>
      </c>
      <c r="B565">
        <v>168</v>
      </c>
      <c r="C565" s="1">
        <v>44066</v>
      </c>
      <c r="D565">
        <v>5</v>
      </c>
      <c r="E565" t="s">
        <v>36</v>
      </c>
      <c r="F565" t="s">
        <v>47</v>
      </c>
      <c r="G565" t="s">
        <v>56</v>
      </c>
      <c r="H565" t="s">
        <v>57</v>
      </c>
      <c r="I565" s="1">
        <v>43941</v>
      </c>
      <c r="J565">
        <v>7</v>
      </c>
      <c r="K565" t="s">
        <v>61</v>
      </c>
      <c r="L565" s="1">
        <v>43915</v>
      </c>
      <c r="M565" s="1">
        <v>44012</v>
      </c>
      <c r="N565">
        <v>1</v>
      </c>
      <c r="O565" t="s">
        <v>86</v>
      </c>
      <c r="P565" t="s">
        <v>248</v>
      </c>
      <c r="Q565">
        <v>1</v>
      </c>
      <c r="R565" t="s">
        <v>653</v>
      </c>
      <c r="S565" t="s">
        <v>1197</v>
      </c>
      <c r="T565" t="s">
        <v>1721</v>
      </c>
      <c r="U565" t="s">
        <v>69</v>
      </c>
      <c r="V565" t="s">
        <v>1577</v>
      </c>
      <c r="W565">
        <v>332.49</v>
      </c>
      <c r="X565">
        <v>24.99</v>
      </c>
      <c r="Y565">
        <v>1</v>
      </c>
      <c r="Z565" t="s">
        <v>549</v>
      </c>
      <c r="AA565" t="s">
        <v>2362</v>
      </c>
    </row>
    <row r="566" spans="1:27" x14ac:dyDescent="0.25">
      <c r="A566">
        <v>565</v>
      </c>
      <c r="B566">
        <v>69</v>
      </c>
      <c r="C566" s="1">
        <v>44067</v>
      </c>
      <c r="D566">
        <v>1</v>
      </c>
      <c r="E566" t="s">
        <v>39</v>
      </c>
      <c r="F566" t="s">
        <v>50</v>
      </c>
      <c r="G566" t="s">
        <v>55</v>
      </c>
      <c r="H566" t="s">
        <v>57</v>
      </c>
      <c r="I566" s="1">
        <v>43918</v>
      </c>
      <c r="J566">
        <v>7</v>
      </c>
      <c r="K566" t="s">
        <v>61</v>
      </c>
      <c r="L566" s="1">
        <v>43915</v>
      </c>
      <c r="M566" s="1">
        <v>44012</v>
      </c>
      <c r="N566">
        <v>2</v>
      </c>
      <c r="O566" t="s">
        <v>124</v>
      </c>
      <c r="P566" t="s">
        <v>286</v>
      </c>
      <c r="Q566">
        <v>2</v>
      </c>
      <c r="R566" t="s">
        <v>733</v>
      </c>
      <c r="S566" t="s">
        <v>1275</v>
      </c>
      <c r="T566" t="s">
        <v>1792</v>
      </c>
      <c r="U566" t="s">
        <v>88</v>
      </c>
      <c r="V566" t="s">
        <v>1723</v>
      </c>
      <c r="W566">
        <v>179.86</v>
      </c>
      <c r="X566">
        <v>39.96</v>
      </c>
      <c r="Y566">
        <v>2</v>
      </c>
      <c r="Z566" t="s">
        <v>2221</v>
      </c>
      <c r="AA566" t="s">
        <v>2510</v>
      </c>
    </row>
    <row r="567" spans="1:27" x14ac:dyDescent="0.25">
      <c r="A567">
        <v>566</v>
      </c>
      <c r="B567">
        <v>383</v>
      </c>
      <c r="C567" s="1">
        <v>44067</v>
      </c>
      <c r="D567">
        <v>11</v>
      </c>
      <c r="E567" t="s">
        <v>37</v>
      </c>
      <c r="F567" t="s">
        <v>48</v>
      </c>
      <c r="G567" t="s">
        <v>56</v>
      </c>
      <c r="H567" t="s">
        <v>57</v>
      </c>
      <c r="I567" s="1">
        <v>43616</v>
      </c>
      <c r="J567">
        <v>2</v>
      </c>
      <c r="K567" t="s">
        <v>60</v>
      </c>
      <c r="L567" s="1">
        <v>43615</v>
      </c>
      <c r="M567" s="1">
        <v>43830</v>
      </c>
      <c r="N567">
        <v>2</v>
      </c>
      <c r="O567" t="s">
        <v>179</v>
      </c>
      <c r="P567" t="s">
        <v>341</v>
      </c>
      <c r="Q567">
        <v>2</v>
      </c>
      <c r="R567" t="s">
        <v>734</v>
      </c>
      <c r="S567" t="s">
        <v>1276</v>
      </c>
      <c r="T567" t="s">
        <v>1793</v>
      </c>
      <c r="U567" t="s">
        <v>110</v>
      </c>
      <c r="V567" t="s">
        <v>1869</v>
      </c>
      <c r="W567">
        <v>287.94</v>
      </c>
      <c r="X567">
        <v>89.94</v>
      </c>
      <c r="Y567">
        <v>2</v>
      </c>
      <c r="Z567" t="s">
        <v>113</v>
      </c>
      <c r="AA567" t="s">
        <v>2511</v>
      </c>
    </row>
    <row r="568" spans="1:27" x14ac:dyDescent="0.25">
      <c r="A568">
        <v>567</v>
      </c>
      <c r="B568">
        <v>446</v>
      </c>
      <c r="C568" s="1">
        <v>44067</v>
      </c>
      <c r="D568">
        <v>7</v>
      </c>
      <c r="E568" t="s">
        <v>35</v>
      </c>
      <c r="F568" t="s">
        <v>46</v>
      </c>
      <c r="G568" t="s">
        <v>55</v>
      </c>
      <c r="H568" t="s">
        <v>57</v>
      </c>
      <c r="I568" s="1">
        <v>44051</v>
      </c>
      <c r="J568">
        <v>9</v>
      </c>
      <c r="K568" t="s">
        <v>59</v>
      </c>
      <c r="L568" s="1">
        <v>43952</v>
      </c>
      <c r="M568" s="1">
        <v>44075</v>
      </c>
      <c r="N568">
        <v>2</v>
      </c>
      <c r="O568" t="s">
        <v>180</v>
      </c>
      <c r="P568" t="s">
        <v>342</v>
      </c>
      <c r="Q568">
        <v>2</v>
      </c>
      <c r="R568" t="s">
        <v>735</v>
      </c>
      <c r="S568" t="s">
        <v>1277</v>
      </c>
      <c r="T568" t="s">
        <v>1794</v>
      </c>
      <c r="U568" t="s">
        <v>88</v>
      </c>
      <c r="V568" t="s">
        <v>2031</v>
      </c>
      <c r="W568">
        <v>305.98</v>
      </c>
      <c r="X568">
        <v>79.959999999999994</v>
      </c>
      <c r="Y568">
        <v>1</v>
      </c>
      <c r="Z568" t="s">
        <v>71</v>
      </c>
      <c r="AA568" t="s">
        <v>2512</v>
      </c>
    </row>
    <row r="569" spans="1:27" x14ac:dyDescent="0.25">
      <c r="A569">
        <v>568</v>
      </c>
      <c r="B569">
        <v>459</v>
      </c>
      <c r="C569" s="1">
        <v>44068</v>
      </c>
      <c r="D569">
        <v>3</v>
      </c>
      <c r="E569" t="s">
        <v>34</v>
      </c>
      <c r="F569" t="s">
        <v>45</v>
      </c>
      <c r="G569" t="s">
        <v>55</v>
      </c>
      <c r="H569" t="s">
        <v>58</v>
      </c>
      <c r="I569" s="1">
        <v>43645</v>
      </c>
      <c r="J569">
        <v>2</v>
      </c>
      <c r="K569" t="s">
        <v>60</v>
      </c>
      <c r="L569" s="1">
        <v>43615</v>
      </c>
      <c r="M569" s="1">
        <v>43830</v>
      </c>
      <c r="N569">
        <v>1</v>
      </c>
      <c r="O569" t="s">
        <v>79</v>
      </c>
      <c r="P569" t="s">
        <v>241</v>
      </c>
      <c r="Q569">
        <v>1</v>
      </c>
      <c r="R569" t="s">
        <v>504</v>
      </c>
      <c r="S569" t="s">
        <v>1067</v>
      </c>
      <c r="T569" t="s">
        <v>1527</v>
      </c>
      <c r="U569" t="s">
        <v>69</v>
      </c>
      <c r="V569" t="s">
        <v>1548</v>
      </c>
      <c r="W569">
        <v>36.99</v>
      </c>
      <c r="X569">
        <v>14.99</v>
      </c>
      <c r="Y569">
        <v>1</v>
      </c>
      <c r="Z569" t="s">
        <v>455</v>
      </c>
      <c r="AA569" t="s">
        <v>2340</v>
      </c>
    </row>
    <row r="570" spans="1:27" x14ac:dyDescent="0.25">
      <c r="A570">
        <v>569</v>
      </c>
      <c r="B570">
        <v>29</v>
      </c>
      <c r="C570" s="1">
        <v>44069</v>
      </c>
      <c r="D570">
        <v>1</v>
      </c>
      <c r="E570" t="s">
        <v>39</v>
      </c>
      <c r="F570" t="s">
        <v>50</v>
      </c>
      <c r="G570" t="s">
        <v>55</v>
      </c>
      <c r="H570" t="s">
        <v>58</v>
      </c>
      <c r="I570" s="1">
        <v>43870</v>
      </c>
      <c r="J570">
        <v>6</v>
      </c>
      <c r="K570" t="s">
        <v>59</v>
      </c>
      <c r="L570" s="1">
        <v>43862</v>
      </c>
      <c r="M570" s="1">
        <v>43889</v>
      </c>
      <c r="N570">
        <v>2</v>
      </c>
      <c r="O570" t="s">
        <v>109</v>
      </c>
      <c r="P570" t="s">
        <v>271</v>
      </c>
      <c r="Q570">
        <v>2</v>
      </c>
      <c r="R570" t="s">
        <v>736</v>
      </c>
      <c r="S570" t="s">
        <v>1278</v>
      </c>
      <c r="T570" t="s">
        <v>1795</v>
      </c>
      <c r="U570" t="s">
        <v>75</v>
      </c>
      <c r="V570" t="s">
        <v>2035</v>
      </c>
      <c r="W570">
        <v>1761.95</v>
      </c>
      <c r="X570">
        <v>79.95</v>
      </c>
      <c r="Y570">
        <v>2</v>
      </c>
      <c r="Z570" t="s">
        <v>162</v>
      </c>
      <c r="AA570" t="s">
        <v>2513</v>
      </c>
    </row>
    <row r="571" spans="1:27" x14ac:dyDescent="0.25">
      <c r="A571">
        <v>570</v>
      </c>
      <c r="B571">
        <v>141</v>
      </c>
      <c r="C571" s="1">
        <v>44069</v>
      </c>
      <c r="D571">
        <v>4</v>
      </c>
      <c r="E571" t="s">
        <v>40</v>
      </c>
      <c r="F571" t="s">
        <v>51</v>
      </c>
      <c r="G571" t="s">
        <v>56</v>
      </c>
      <c r="H571" t="s">
        <v>58</v>
      </c>
      <c r="I571" s="1">
        <v>43634</v>
      </c>
      <c r="J571">
        <v>3</v>
      </c>
      <c r="K571" t="s">
        <v>59</v>
      </c>
      <c r="L571" s="1">
        <v>43615</v>
      </c>
      <c r="M571" s="1">
        <v>43830</v>
      </c>
      <c r="N571">
        <v>1</v>
      </c>
      <c r="O571" t="s">
        <v>70</v>
      </c>
      <c r="P571" t="s">
        <v>232</v>
      </c>
      <c r="Q571">
        <v>1</v>
      </c>
      <c r="R571" t="s">
        <v>737</v>
      </c>
      <c r="S571" t="s">
        <v>1185</v>
      </c>
      <c r="T571" t="s">
        <v>1652</v>
      </c>
      <c r="U571" t="s">
        <v>67</v>
      </c>
      <c r="V571" t="s">
        <v>1517</v>
      </c>
      <c r="W571">
        <v>41.97</v>
      </c>
      <c r="X571">
        <v>59.97</v>
      </c>
      <c r="Y571">
        <v>1</v>
      </c>
      <c r="Z571" t="s">
        <v>432</v>
      </c>
      <c r="AA571" t="s">
        <v>2331</v>
      </c>
    </row>
    <row r="572" spans="1:27" x14ac:dyDescent="0.25">
      <c r="A572">
        <v>571</v>
      </c>
      <c r="B572">
        <v>346</v>
      </c>
      <c r="C572" s="1">
        <v>44069</v>
      </c>
      <c r="D572">
        <v>2</v>
      </c>
      <c r="E572" t="s">
        <v>38</v>
      </c>
      <c r="F572" t="s">
        <v>49</v>
      </c>
      <c r="G572" t="s">
        <v>55</v>
      </c>
      <c r="H572" t="s">
        <v>58</v>
      </c>
      <c r="I572" s="1">
        <v>43682</v>
      </c>
      <c r="J572">
        <v>2</v>
      </c>
      <c r="K572" t="s">
        <v>60</v>
      </c>
      <c r="L572" s="1">
        <v>43615</v>
      </c>
      <c r="M572" s="1">
        <v>43830</v>
      </c>
      <c r="N572">
        <v>1</v>
      </c>
      <c r="O572" t="s">
        <v>80</v>
      </c>
      <c r="P572" t="s">
        <v>242</v>
      </c>
      <c r="Q572">
        <v>1</v>
      </c>
      <c r="R572" t="s">
        <v>558</v>
      </c>
      <c r="S572" t="s">
        <v>1118</v>
      </c>
      <c r="T572" t="s">
        <v>1548</v>
      </c>
      <c r="U572" t="s">
        <v>69</v>
      </c>
      <c r="V572" t="s">
        <v>1548</v>
      </c>
      <c r="W572">
        <v>14.99</v>
      </c>
      <c r="X572">
        <v>14.99</v>
      </c>
      <c r="Y572">
        <v>1</v>
      </c>
      <c r="Z572" t="s">
        <v>79</v>
      </c>
      <c r="AA572" t="s">
        <v>2349</v>
      </c>
    </row>
    <row r="573" spans="1:27" x14ac:dyDescent="0.25">
      <c r="A573">
        <v>572</v>
      </c>
      <c r="B573">
        <v>393</v>
      </c>
      <c r="C573" s="1">
        <v>44069</v>
      </c>
      <c r="D573">
        <v>4</v>
      </c>
      <c r="E573" t="s">
        <v>40</v>
      </c>
      <c r="F573" t="s">
        <v>51</v>
      </c>
      <c r="G573" t="s">
        <v>55</v>
      </c>
      <c r="H573" t="s">
        <v>58</v>
      </c>
      <c r="I573" s="1">
        <v>43599</v>
      </c>
      <c r="J573">
        <v>3</v>
      </c>
      <c r="N573">
        <v>2</v>
      </c>
      <c r="O573" t="s">
        <v>77</v>
      </c>
      <c r="P573" t="s">
        <v>239</v>
      </c>
      <c r="Q573">
        <v>2</v>
      </c>
      <c r="R573" t="s">
        <v>738</v>
      </c>
      <c r="S573" t="s">
        <v>1279</v>
      </c>
      <c r="T573" t="s">
        <v>1796</v>
      </c>
      <c r="U573" t="s">
        <v>180</v>
      </c>
      <c r="V573" t="s">
        <v>2030</v>
      </c>
      <c r="W573">
        <v>81.93</v>
      </c>
      <c r="X573">
        <v>54.97</v>
      </c>
      <c r="Y573">
        <v>2</v>
      </c>
      <c r="Z573" t="s">
        <v>2222</v>
      </c>
      <c r="AA573" t="s">
        <v>2514</v>
      </c>
    </row>
    <row r="574" spans="1:27" x14ac:dyDescent="0.25">
      <c r="A574">
        <v>573</v>
      </c>
      <c r="B574">
        <v>40</v>
      </c>
      <c r="C574" s="1">
        <v>44070</v>
      </c>
      <c r="D574">
        <v>2</v>
      </c>
      <c r="E574" t="s">
        <v>38</v>
      </c>
      <c r="F574" t="s">
        <v>49</v>
      </c>
      <c r="G574" t="s">
        <v>55</v>
      </c>
      <c r="H574" t="s">
        <v>58</v>
      </c>
      <c r="I574" s="1">
        <v>43675</v>
      </c>
      <c r="J574">
        <v>2</v>
      </c>
      <c r="K574" t="s">
        <v>60</v>
      </c>
      <c r="L574" s="1">
        <v>43615</v>
      </c>
      <c r="M574" s="1">
        <v>43830</v>
      </c>
      <c r="N574">
        <v>2</v>
      </c>
      <c r="O574" t="s">
        <v>87</v>
      </c>
      <c r="P574" t="s">
        <v>249</v>
      </c>
      <c r="Q574">
        <v>2</v>
      </c>
      <c r="R574" t="s">
        <v>739</v>
      </c>
      <c r="S574" t="s">
        <v>1280</v>
      </c>
      <c r="T574" t="s">
        <v>1797</v>
      </c>
      <c r="U574" t="s">
        <v>109</v>
      </c>
      <c r="V574" t="s">
        <v>2038</v>
      </c>
      <c r="W574">
        <v>112.92</v>
      </c>
      <c r="X574">
        <v>64.959999999999994</v>
      </c>
      <c r="Y574">
        <v>2</v>
      </c>
      <c r="Z574" t="s">
        <v>2092</v>
      </c>
      <c r="AA574" t="s">
        <v>2355</v>
      </c>
    </row>
    <row r="575" spans="1:27" x14ac:dyDescent="0.25">
      <c r="A575">
        <v>574</v>
      </c>
      <c r="B575">
        <v>291</v>
      </c>
      <c r="C575" s="1">
        <v>44071</v>
      </c>
      <c r="D575">
        <v>9</v>
      </c>
      <c r="E575" t="s">
        <v>41</v>
      </c>
      <c r="F575" t="s">
        <v>52</v>
      </c>
      <c r="G575" t="s">
        <v>56</v>
      </c>
      <c r="H575" t="s">
        <v>58</v>
      </c>
      <c r="I575" s="1">
        <v>43943</v>
      </c>
      <c r="J575">
        <v>7</v>
      </c>
      <c r="K575" t="s">
        <v>61</v>
      </c>
      <c r="L575" s="1">
        <v>43915</v>
      </c>
      <c r="M575" s="1">
        <v>44012</v>
      </c>
      <c r="N575">
        <v>1</v>
      </c>
      <c r="O575" t="s">
        <v>69</v>
      </c>
      <c r="P575" t="s">
        <v>231</v>
      </c>
      <c r="Q575">
        <v>1</v>
      </c>
      <c r="R575" t="s">
        <v>78</v>
      </c>
      <c r="S575" t="s">
        <v>1238</v>
      </c>
      <c r="T575" t="s">
        <v>1533</v>
      </c>
      <c r="U575" t="s">
        <v>69</v>
      </c>
      <c r="V575" t="s">
        <v>1577</v>
      </c>
      <c r="W575">
        <v>59.99</v>
      </c>
      <c r="X575">
        <v>24.99</v>
      </c>
      <c r="Y575">
        <v>1</v>
      </c>
      <c r="Z575" t="s">
        <v>69</v>
      </c>
      <c r="AA575" t="s">
        <v>2360</v>
      </c>
    </row>
    <row r="576" spans="1:27" x14ac:dyDescent="0.25">
      <c r="A576">
        <v>575</v>
      </c>
      <c r="B576">
        <v>5</v>
      </c>
      <c r="C576" s="1">
        <v>44072</v>
      </c>
      <c r="D576">
        <v>7</v>
      </c>
      <c r="E576" t="s">
        <v>35</v>
      </c>
      <c r="F576" t="s">
        <v>46</v>
      </c>
      <c r="G576" t="s">
        <v>56</v>
      </c>
      <c r="H576" t="s">
        <v>57</v>
      </c>
      <c r="I576" s="1">
        <v>43724</v>
      </c>
      <c r="J576">
        <v>2</v>
      </c>
      <c r="K576" t="s">
        <v>60</v>
      </c>
      <c r="L576" s="1">
        <v>43615</v>
      </c>
      <c r="M576" s="1">
        <v>43830</v>
      </c>
      <c r="N576">
        <v>2</v>
      </c>
      <c r="O576" t="s">
        <v>179</v>
      </c>
      <c r="P576" t="s">
        <v>341</v>
      </c>
      <c r="Q576">
        <v>2</v>
      </c>
      <c r="R576" t="s">
        <v>740</v>
      </c>
      <c r="S576" t="s">
        <v>1281</v>
      </c>
      <c r="T576" t="s">
        <v>1798</v>
      </c>
      <c r="U576" t="s">
        <v>103</v>
      </c>
      <c r="V576" t="s">
        <v>1869</v>
      </c>
      <c r="W576">
        <v>96.46</v>
      </c>
      <c r="X576">
        <v>59.96</v>
      </c>
      <c r="Y576">
        <v>2</v>
      </c>
      <c r="Z576" t="s">
        <v>2223</v>
      </c>
      <c r="AA576" t="s">
        <v>2515</v>
      </c>
    </row>
    <row r="577" spans="1:27" x14ac:dyDescent="0.25">
      <c r="A577">
        <v>576</v>
      </c>
      <c r="B577">
        <v>449</v>
      </c>
      <c r="C577" s="1">
        <v>44072</v>
      </c>
      <c r="D577">
        <v>9</v>
      </c>
      <c r="E577" t="s">
        <v>41</v>
      </c>
      <c r="F577" t="s">
        <v>52</v>
      </c>
      <c r="G577" t="s">
        <v>56</v>
      </c>
      <c r="H577" t="s">
        <v>57</v>
      </c>
      <c r="I577" s="1">
        <v>43681</v>
      </c>
      <c r="J577">
        <v>3</v>
      </c>
      <c r="K577" t="s">
        <v>59</v>
      </c>
      <c r="L577" s="1">
        <v>43615</v>
      </c>
      <c r="M577" s="1">
        <v>43830</v>
      </c>
      <c r="N577">
        <v>1</v>
      </c>
      <c r="O577" t="s">
        <v>90</v>
      </c>
      <c r="P577" t="s">
        <v>252</v>
      </c>
      <c r="Q577">
        <v>1</v>
      </c>
      <c r="R577" t="s">
        <v>427</v>
      </c>
      <c r="S577" t="s">
        <v>989</v>
      </c>
      <c r="T577" t="s">
        <v>1522</v>
      </c>
      <c r="U577" t="s">
        <v>80</v>
      </c>
      <c r="V577" t="s">
        <v>1562</v>
      </c>
      <c r="W577">
        <v>163.98</v>
      </c>
      <c r="X577">
        <v>19.98</v>
      </c>
      <c r="Y577">
        <v>1</v>
      </c>
      <c r="Z577" t="s">
        <v>645</v>
      </c>
      <c r="AA577" t="s">
        <v>2347</v>
      </c>
    </row>
    <row r="578" spans="1:27" x14ac:dyDescent="0.25">
      <c r="A578">
        <v>577</v>
      </c>
      <c r="B578">
        <v>31</v>
      </c>
      <c r="C578" s="1">
        <v>44073</v>
      </c>
      <c r="D578">
        <v>11</v>
      </c>
      <c r="E578" t="s">
        <v>37</v>
      </c>
      <c r="F578" t="s">
        <v>48</v>
      </c>
      <c r="G578" t="s">
        <v>56</v>
      </c>
      <c r="H578" t="s">
        <v>57</v>
      </c>
      <c r="I578" s="1">
        <v>44053</v>
      </c>
      <c r="J578">
        <v>9</v>
      </c>
      <c r="K578" t="s">
        <v>59</v>
      </c>
      <c r="L578" s="1">
        <v>43952</v>
      </c>
      <c r="M578" s="1">
        <v>44075</v>
      </c>
      <c r="N578">
        <v>2</v>
      </c>
      <c r="O578" t="s">
        <v>63</v>
      </c>
      <c r="P578" t="s">
        <v>225</v>
      </c>
      <c r="Q578">
        <v>2</v>
      </c>
      <c r="R578" t="s">
        <v>741</v>
      </c>
      <c r="S578" t="s">
        <v>1282</v>
      </c>
      <c r="T578" t="s">
        <v>1799</v>
      </c>
      <c r="U578" t="s">
        <v>75</v>
      </c>
      <c r="V578" t="s">
        <v>2030</v>
      </c>
      <c r="W578">
        <v>73.61</v>
      </c>
      <c r="X578">
        <v>84.95</v>
      </c>
      <c r="Y578">
        <v>2</v>
      </c>
      <c r="Z578" t="s">
        <v>2080</v>
      </c>
      <c r="AA578" t="s">
        <v>2324</v>
      </c>
    </row>
    <row r="579" spans="1:27" x14ac:dyDescent="0.25">
      <c r="A579">
        <v>578</v>
      </c>
      <c r="B579">
        <v>42</v>
      </c>
      <c r="C579" s="1">
        <v>44074</v>
      </c>
      <c r="D579">
        <v>5</v>
      </c>
      <c r="E579" t="s">
        <v>36</v>
      </c>
      <c r="F579" t="s">
        <v>47</v>
      </c>
      <c r="G579" t="s">
        <v>56</v>
      </c>
      <c r="H579" t="s">
        <v>58</v>
      </c>
      <c r="I579" s="1">
        <v>43722</v>
      </c>
      <c r="J579">
        <v>2</v>
      </c>
      <c r="K579" t="s">
        <v>60</v>
      </c>
      <c r="L579" s="1">
        <v>43615</v>
      </c>
      <c r="M579" s="1">
        <v>43830</v>
      </c>
      <c r="N579">
        <v>1</v>
      </c>
      <c r="O579" t="s">
        <v>65</v>
      </c>
      <c r="P579" t="s">
        <v>227</v>
      </c>
      <c r="Q579">
        <v>1</v>
      </c>
      <c r="R579" t="s">
        <v>429</v>
      </c>
      <c r="S579" t="s">
        <v>992</v>
      </c>
      <c r="T579" t="s">
        <v>1510</v>
      </c>
      <c r="U579" t="s">
        <v>67</v>
      </c>
      <c r="V579" t="s">
        <v>1517</v>
      </c>
      <c r="W579">
        <v>599.97</v>
      </c>
      <c r="X579">
        <v>59.97</v>
      </c>
      <c r="Y579">
        <v>1</v>
      </c>
      <c r="Z579" t="s">
        <v>431</v>
      </c>
      <c r="AA579" t="s">
        <v>2326</v>
      </c>
    </row>
    <row r="580" spans="1:27" x14ac:dyDescent="0.25">
      <c r="A580">
        <v>579</v>
      </c>
      <c r="B580">
        <v>47</v>
      </c>
      <c r="C580" s="1">
        <v>44074</v>
      </c>
      <c r="D580">
        <v>1</v>
      </c>
      <c r="E580" t="s">
        <v>39</v>
      </c>
      <c r="F580" t="s">
        <v>50</v>
      </c>
      <c r="G580" t="s">
        <v>55</v>
      </c>
      <c r="H580" t="s">
        <v>58</v>
      </c>
      <c r="I580" s="1">
        <v>43732</v>
      </c>
      <c r="J580">
        <v>1</v>
      </c>
      <c r="K580" t="s">
        <v>61</v>
      </c>
      <c r="L580" s="1">
        <v>43615</v>
      </c>
      <c r="M580" s="1">
        <v>43830</v>
      </c>
      <c r="N580">
        <v>1</v>
      </c>
      <c r="O580" t="s">
        <v>79</v>
      </c>
      <c r="P580" t="s">
        <v>241</v>
      </c>
      <c r="Q580">
        <v>1</v>
      </c>
      <c r="R580" t="s">
        <v>634</v>
      </c>
      <c r="S580" t="s">
        <v>1182</v>
      </c>
      <c r="T580" t="s">
        <v>1614</v>
      </c>
      <c r="U580" t="s">
        <v>80</v>
      </c>
      <c r="V580" t="s">
        <v>1562</v>
      </c>
      <c r="W580">
        <v>27.9</v>
      </c>
      <c r="X580">
        <v>19.98</v>
      </c>
      <c r="Y580">
        <v>1</v>
      </c>
      <c r="Z580" t="s">
        <v>455</v>
      </c>
      <c r="AA580" t="s">
        <v>2340</v>
      </c>
    </row>
    <row r="581" spans="1:27" x14ac:dyDescent="0.25">
      <c r="A581">
        <v>580</v>
      </c>
      <c r="B581">
        <v>60</v>
      </c>
      <c r="C581" s="1">
        <v>44074</v>
      </c>
      <c r="D581">
        <v>4</v>
      </c>
      <c r="E581" t="s">
        <v>40</v>
      </c>
      <c r="F581" t="s">
        <v>51</v>
      </c>
      <c r="G581" t="s">
        <v>55</v>
      </c>
      <c r="H581" t="s">
        <v>57</v>
      </c>
      <c r="I581" s="1">
        <v>43713</v>
      </c>
      <c r="J581">
        <v>3</v>
      </c>
      <c r="K581" t="s">
        <v>59</v>
      </c>
      <c r="L581" s="1">
        <v>43615</v>
      </c>
      <c r="M581" s="1">
        <v>43830</v>
      </c>
      <c r="N581">
        <v>1</v>
      </c>
      <c r="O581" t="s">
        <v>90</v>
      </c>
      <c r="P581" t="s">
        <v>252</v>
      </c>
      <c r="Q581">
        <v>1</v>
      </c>
      <c r="R581" t="s">
        <v>532</v>
      </c>
      <c r="S581" t="s">
        <v>1094</v>
      </c>
      <c r="T581" t="s">
        <v>1562</v>
      </c>
      <c r="U581" t="s">
        <v>80</v>
      </c>
      <c r="V581" t="s">
        <v>1562</v>
      </c>
      <c r="W581">
        <v>19.98</v>
      </c>
      <c r="X581">
        <v>19.98</v>
      </c>
      <c r="Y581">
        <v>1</v>
      </c>
      <c r="Z581" t="s">
        <v>645</v>
      </c>
      <c r="AA581" t="s">
        <v>2347</v>
      </c>
    </row>
    <row r="582" spans="1:27" x14ac:dyDescent="0.25">
      <c r="A582">
        <v>581</v>
      </c>
      <c r="B582">
        <v>420</v>
      </c>
      <c r="C582" s="1">
        <v>44074</v>
      </c>
      <c r="D582">
        <v>2</v>
      </c>
      <c r="E582" t="s">
        <v>38</v>
      </c>
      <c r="F582" t="s">
        <v>49</v>
      </c>
      <c r="G582" t="s">
        <v>55</v>
      </c>
      <c r="H582" t="s">
        <v>57</v>
      </c>
      <c r="I582" s="1">
        <v>43632</v>
      </c>
      <c r="J582">
        <v>3</v>
      </c>
      <c r="K582" t="s">
        <v>59</v>
      </c>
      <c r="L582" s="1">
        <v>43615</v>
      </c>
      <c r="M582" s="1">
        <v>43830</v>
      </c>
      <c r="N582">
        <v>2</v>
      </c>
      <c r="O582" t="s">
        <v>117</v>
      </c>
      <c r="P582" t="s">
        <v>279</v>
      </c>
      <c r="Q582">
        <v>2</v>
      </c>
      <c r="R582" t="s">
        <v>742</v>
      </c>
      <c r="S582" t="s">
        <v>1283</v>
      </c>
      <c r="T582" t="s">
        <v>1800</v>
      </c>
      <c r="U582" t="s">
        <v>110</v>
      </c>
      <c r="V582" t="s">
        <v>2042</v>
      </c>
      <c r="W582">
        <v>236.88</v>
      </c>
      <c r="X582">
        <v>74.94</v>
      </c>
      <c r="Y582">
        <v>2</v>
      </c>
      <c r="Z582" t="s">
        <v>2224</v>
      </c>
      <c r="AA582" t="s">
        <v>2516</v>
      </c>
    </row>
    <row r="583" spans="1:27" x14ac:dyDescent="0.25">
      <c r="A583">
        <v>582</v>
      </c>
      <c r="B583">
        <v>109</v>
      </c>
      <c r="C583" s="1">
        <v>44075</v>
      </c>
      <c r="D583">
        <v>6</v>
      </c>
      <c r="E583" t="s">
        <v>33</v>
      </c>
      <c r="F583" t="s">
        <v>44</v>
      </c>
      <c r="G583" t="s">
        <v>56</v>
      </c>
      <c r="H583" t="s">
        <v>57</v>
      </c>
      <c r="I583" s="1">
        <v>43721</v>
      </c>
      <c r="J583">
        <v>3</v>
      </c>
      <c r="K583" t="s">
        <v>59</v>
      </c>
      <c r="L583" s="1">
        <v>43615</v>
      </c>
      <c r="M583" s="1">
        <v>43830</v>
      </c>
      <c r="N583">
        <v>1</v>
      </c>
      <c r="O583" t="s">
        <v>67</v>
      </c>
      <c r="P583" t="s">
        <v>229</v>
      </c>
      <c r="Q583">
        <v>1</v>
      </c>
      <c r="R583" t="s">
        <v>445</v>
      </c>
      <c r="S583" t="s">
        <v>1007</v>
      </c>
      <c r="T583" t="s">
        <v>1533</v>
      </c>
      <c r="U583" t="s">
        <v>67</v>
      </c>
      <c r="V583" t="s">
        <v>1548</v>
      </c>
      <c r="W583">
        <v>179.97</v>
      </c>
      <c r="X583">
        <v>44.97</v>
      </c>
      <c r="Y583">
        <v>1</v>
      </c>
      <c r="Z583" t="s">
        <v>79</v>
      </c>
      <c r="AA583" t="s">
        <v>2349</v>
      </c>
    </row>
    <row r="584" spans="1:27" x14ac:dyDescent="0.25">
      <c r="A584">
        <v>583</v>
      </c>
      <c r="B584">
        <v>289</v>
      </c>
      <c r="C584" s="1">
        <v>44075</v>
      </c>
      <c r="D584">
        <v>3</v>
      </c>
      <c r="E584" t="s">
        <v>34</v>
      </c>
      <c r="F584" t="s">
        <v>45</v>
      </c>
      <c r="G584" t="s">
        <v>55</v>
      </c>
      <c r="H584" t="s">
        <v>58</v>
      </c>
      <c r="I584" s="1">
        <v>43728</v>
      </c>
      <c r="J584">
        <v>3</v>
      </c>
      <c r="K584" t="s">
        <v>59</v>
      </c>
      <c r="L584" s="1">
        <v>43615</v>
      </c>
      <c r="M584" s="1">
        <v>43830</v>
      </c>
      <c r="N584">
        <v>1</v>
      </c>
      <c r="O584" t="s">
        <v>80</v>
      </c>
      <c r="P584" t="s">
        <v>242</v>
      </c>
      <c r="Q584">
        <v>1</v>
      </c>
      <c r="R584" t="s">
        <v>455</v>
      </c>
      <c r="S584" t="s">
        <v>1018</v>
      </c>
      <c r="T584" t="s">
        <v>1548</v>
      </c>
      <c r="U584" t="s">
        <v>80</v>
      </c>
      <c r="V584" t="s">
        <v>1548</v>
      </c>
      <c r="W584">
        <v>29.98</v>
      </c>
      <c r="X584">
        <v>29.98</v>
      </c>
      <c r="Y584">
        <v>1</v>
      </c>
      <c r="Z584" t="s">
        <v>70</v>
      </c>
      <c r="AA584" t="s">
        <v>2341</v>
      </c>
    </row>
    <row r="585" spans="1:27" x14ac:dyDescent="0.25">
      <c r="A585">
        <v>584</v>
      </c>
      <c r="B585">
        <v>209</v>
      </c>
      <c r="C585" s="1">
        <v>44076</v>
      </c>
      <c r="D585">
        <v>1</v>
      </c>
      <c r="E585" t="s">
        <v>39</v>
      </c>
      <c r="F585" t="s">
        <v>50</v>
      </c>
      <c r="G585" t="s">
        <v>55</v>
      </c>
      <c r="H585" t="s">
        <v>58</v>
      </c>
      <c r="I585" s="1">
        <v>44032</v>
      </c>
      <c r="J585">
        <v>8</v>
      </c>
      <c r="K585" t="s">
        <v>60</v>
      </c>
      <c r="L585" s="1">
        <v>44000</v>
      </c>
      <c r="M585" s="1">
        <v>44073</v>
      </c>
      <c r="N585">
        <v>1</v>
      </c>
      <c r="O585" t="s">
        <v>67</v>
      </c>
      <c r="P585" t="s">
        <v>229</v>
      </c>
      <c r="Q585">
        <v>1</v>
      </c>
      <c r="R585" t="s">
        <v>439</v>
      </c>
      <c r="S585" t="s">
        <v>1001</v>
      </c>
      <c r="T585" t="s">
        <v>1533</v>
      </c>
      <c r="U585" t="s">
        <v>67</v>
      </c>
      <c r="V585" t="s">
        <v>1562</v>
      </c>
      <c r="W585">
        <v>179.97</v>
      </c>
      <c r="X585">
        <v>29.97</v>
      </c>
      <c r="Y585">
        <v>1</v>
      </c>
      <c r="Z585" t="s">
        <v>84</v>
      </c>
      <c r="AA585" t="s">
        <v>2366</v>
      </c>
    </row>
    <row r="586" spans="1:27" x14ac:dyDescent="0.25">
      <c r="A586">
        <v>585</v>
      </c>
      <c r="B586">
        <v>242</v>
      </c>
      <c r="C586" s="1">
        <v>44076</v>
      </c>
      <c r="D586">
        <v>6</v>
      </c>
      <c r="E586" t="s">
        <v>33</v>
      </c>
      <c r="F586" t="s">
        <v>44</v>
      </c>
      <c r="G586" t="s">
        <v>56</v>
      </c>
      <c r="H586" t="s">
        <v>57</v>
      </c>
      <c r="I586" s="1">
        <v>43708</v>
      </c>
      <c r="J586">
        <v>2</v>
      </c>
      <c r="K586" t="s">
        <v>60</v>
      </c>
      <c r="L586" s="1">
        <v>43615</v>
      </c>
      <c r="M586" s="1">
        <v>43830</v>
      </c>
      <c r="N586">
        <v>1</v>
      </c>
      <c r="O586" t="s">
        <v>84</v>
      </c>
      <c r="P586" t="s">
        <v>246</v>
      </c>
      <c r="Q586">
        <v>1</v>
      </c>
      <c r="R586" t="s">
        <v>743</v>
      </c>
      <c r="S586" t="s">
        <v>1284</v>
      </c>
      <c r="T586" t="s">
        <v>1533</v>
      </c>
      <c r="U586" t="s">
        <v>67</v>
      </c>
      <c r="V586" t="s">
        <v>1548</v>
      </c>
      <c r="W586">
        <v>179.97</v>
      </c>
      <c r="X586">
        <v>44.97</v>
      </c>
      <c r="Y586">
        <v>1</v>
      </c>
      <c r="Z586" t="s">
        <v>645</v>
      </c>
      <c r="AA586" t="s">
        <v>2347</v>
      </c>
    </row>
    <row r="587" spans="1:27" x14ac:dyDescent="0.25">
      <c r="A587">
        <v>586</v>
      </c>
      <c r="B587">
        <v>385</v>
      </c>
      <c r="C587" s="1">
        <v>44077</v>
      </c>
      <c r="D587">
        <v>6</v>
      </c>
      <c r="E587" t="s">
        <v>33</v>
      </c>
      <c r="F587" t="s">
        <v>44</v>
      </c>
      <c r="G587" t="s">
        <v>56</v>
      </c>
      <c r="H587" t="s">
        <v>57</v>
      </c>
      <c r="I587" s="1">
        <v>43553</v>
      </c>
      <c r="J587">
        <v>1</v>
      </c>
      <c r="N587">
        <v>1</v>
      </c>
      <c r="O587" t="s">
        <v>67</v>
      </c>
      <c r="P587" t="s">
        <v>229</v>
      </c>
      <c r="Q587">
        <v>1</v>
      </c>
      <c r="R587" t="s">
        <v>744</v>
      </c>
      <c r="S587" t="s">
        <v>1001</v>
      </c>
      <c r="T587" t="s">
        <v>1801</v>
      </c>
      <c r="U587" t="s">
        <v>67</v>
      </c>
      <c r="V587" t="s">
        <v>1548</v>
      </c>
      <c r="W587">
        <v>176.91</v>
      </c>
      <c r="X587">
        <v>44.97</v>
      </c>
      <c r="Y587">
        <v>1</v>
      </c>
      <c r="Z587" t="s">
        <v>652</v>
      </c>
      <c r="AA587" t="s">
        <v>2352</v>
      </c>
    </row>
    <row r="588" spans="1:27" x14ac:dyDescent="0.25">
      <c r="A588">
        <v>587</v>
      </c>
      <c r="B588">
        <v>390</v>
      </c>
      <c r="C588" s="1">
        <v>44077</v>
      </c>
      <c r="D588">
        <v>11</v>
      </c>
      <c r="E588" t="s">
        <v>37</v>
      </c>
      <c r="F588" t="s">
        <v>48</v>
      </c>
      <c r="G588" t="s">
        <v>55</v>
      </c>
      <c r="H588" t="s">
        <v>58</v>
      </c>
      <c r="I588" s="1">
        <v>43641</v>
      </c>
      <c r="J588">
        <v>2</v>
      </c>
      <c r="K588" t="s">
        <v>60</v>
      </c>
      <c r="L588" s="1">
        <v>43615</v>
      </c>
      <c r="M588" s="1">
        <v>43830</v>
      </c>
      <c r="N588">
        <v>1</v>
      </c>
      <c r="O588" t="s">
        <v>80</v>
      </c>
      <c r="P588" t="s">
        <v>242</v>
      </c>
      <c r="Q588">
        <v>1</v>
      </c>
      <c r="R588" t="s">
        <v>598</v>
      </c>
      <c r="S588" t="s">
        <v>1118</v>
      </c>
      <c r="T588" t="s">
        <v>1675</v>
      </c>
      <c r="U588" t="s">
        <v>67</v>
      </c>
      <c r="V588" t="s">
        <v>1548</v>
      </c>
      <c r="W588">
        <v>43.35</v>
      </c>
      <c r="X588">
        <v>44.97</v>
      </c>
      <c r="Y588">
        <v>1</v>
      </c>
      <c r="Z588" t="s">
        <v>70</v>
      </c>
      <c r="AA588" t="s">
        <v>2341</v>
      </c>
    </row>
    <row r="589" spans="1:27" x14ac:dyDescent="0.25">
      <c r="A589">
        <v>588</v>
      </c>
      <c r="B589">
        <v>90</v>
      </c>
      <c r="C589" s="1">
        <v>44078</v>
      </c>
      <c r="D589">
        <v>3</v>
      </c>
      <c r="E589" t="s">
        <v>34</v>
      </c>
      <c r="F589" t="s">
        <v>45</v>
      </c>
      <c r="G589" t="s">
        <v>55</v>
      </c>
      <c r="H589" t="s">
        <v>58</v>
      </c>
      <c r="I589" s="1">
        <v>43824</v>
      </c>
      <c r="J589">
        <v>3</v>
      </c>
      <c r="K589" t="s">
        <v>59</v>
      </c>
      <c r="L589" s="1">
        <v>43615</v>
      </c>
      <c r="M589" s="1">
        <v>43830</v>
      </c>
      <c r="N589">
        <v>2</v>
      </c>
      <c r="O589" t="s">
        <v>181</v>
      </c>
      <c r="P589" t="s">
        <v>343</v>
      </c>
      <c r="Q589">
        <v>2</v>
      </c>
      <c r="R589" t="s">
        <v>745</v>
      </c>
      <c r="S589" t="s">
        <v>1285</v>
      </c>
      <c r="T589" t="s">
        <v>1802</v>
      </c>
      <c r="U589" t="s">
        <v>109</v>
      </c>
      <c r="V589" t="s">
        <v>1902</v>
      </c>
      <c r="W589">
        <v>197.9</v>
      </c>
      <c r="X589">
        <v>84.96</v>
      </c>
      <c r="Y589">
        <v>2</v>
      </c>
      <c r="Z589" t="s">
        <v>2225</v>
      </c>
      <c r="AA589" t="s">
        <v>2517</v>
      </c>
    </row>
    <row r="590" spans="1:27" x14ac:dyDescent="0.25">
      <c r="A590">
        <v>589</v>
      </c>
      <c r="B590">
        <v>118</v>
      </c>
      <c r="C590" s="1">
        <v>44078</v>
      </c>
      <c r="D590">
        <v>6</v>
      </c>
      <c r="E590" t="s">
        <v>33</v>
      </c>
      <c r="F590" t="s">
        <v>44</v>
      </c>
      <c r="G590" t="s">
        <v>55</v>
      </c>
      <c r="H590" t="s">
        <v>58</v>
      </c>
      <c r="I590" s="1">
        <v>43959</v>
      </c>
      <c r="J590">
        <v>9</v>
      </c>
      <c r="K590" t="s">
        <v>59</v>
      </c>
      <c r="L590" s="1">
        <v>43952</v>
      </c>
      <c r="M590" s="1">
        <v>44075</v>
      </c>
      <c r="N590">
        <v>1</v>
      </c>
      <c r="O590" t="s">
        <v>78</v>
      </c>
      <c r="P590" t="s">
        <v>240</v>
      </c>
      <c r="Q590">
        <v>1</v>
      </c>
      <c r="R590" t="s">
        <v>578</v>
      </c>
      <c r="S590" t="s">
        <v>1136</v>
      </c>
      <c r="T590" t="s">
        <v>1659</v>
      </c>
      <c r="U590" t="s">
        <v>80</v>
      </c>
      <c r="V590" t="s">
        <v>1548</v>
      </c>
      <c r="W590">
        <v>9.98</v>
      </c>
      <c r="X590">
        <v>29.98</v>
      </c>
      <c r="Y590">
        <v>1</v>
      </c>
      <c r="Z590" t="s">
        <v>393</v>
      </c>
      <c r="AA590" t="s">
        <v>2345</v>
      </c>
    </row>
    <row r="591" spans="1:27" x14ac:dyDescent="0.25">
      <c r="A591">
        <v>590</v>
      </c>
      <c r="B591">
        <v>279</v>
      </c>
      <c r="C591" s="1">
        <v>44078</v>
      </c>
      <c r="D591">
        <v>7</v>
      </c>
      <c r="E591" t="s">
        <v>35</v>
      </c>
      <c r="F591" t="s">
        <v>46</v>
      </c>
      <c r="G591" t="s">
        <v>55</v>
      </c>
      <c r="H591" t="s">
        <v>57</v>
      </c>
      <c r="I591" s="1">
        <v>43900</v>
      </c>
      <c r="J591">
        <v>5</v>
      </c>
      <c r="K591" t="s">
        <v>60</v>
      </c>
      <c r="L591" s="1">
        <v>43831</v>
      </c>
      <c r="M591" s="1">
        <v>43921</v>
      </c>
      <c r="N591">
        <v>1</v>
      </c>
      <c r="O591" t="s">
        <v>79</v>
      </c>
      <c r="P591" t="s">
        <v>241</v>
      </c>
      <c r="Q591">
        <v>1</v>
      </c>
      <c r="R591" t="s">
        <v>500</v>
      </c>
      <c r="S591" t="s">
        <v>1063</v>
      </c>
      <c r="T591" t="s">
        <v>1591</v>
      </c>
      <c r="U591" t="s">
        <v>80</v>
      </c>
      <c r="V591" t="s">
        <v>1548</v>
      </c>
      <c r="W591">
        <v>167.9</v>
      </c>
      <c r="X591">
        <v>29.98</v>
      </c>
      <c r="Y591">
        <v>1</v>
      </c>
      <c r="Z591" t="s">
        <v>455</v>
      </c>
      <c r="AA591" t="s">
        <v>2340</v>
      </c>
    </row>
    <row r="592" spans="1:27" x14ac:dyDescent="0.25">
      <c r="A592">
        <v>591</v>
      </c>
      <c r="B592">
        <v>376</v>
      </c>
      <c r="C592" s="1">
        <v>44078</v>
      </c>
      <c r="D592">
        <v>2</v>
      </c>
      <c r="E592" t="s">
        <v>38</v>
      </c>
      <c r="F592" t="s">
        <v>49</v>
      </c>
      <c r="G592" t="s">
        <v>56</v>
      </c>
      <c r="H592" t="s">
        <v>58</v>
      </c>
      <c r="I592" s="1">
        <v>43687</v>
      </c>
      <c r="J592">
        <v>2</v>
      </c>
      <c r="K592" t="s">
        <v>60</v>
      </c>
      <c r="L592" s="1">
        <v>43615</v>
      </c>
      <c r="M592" s="1">
        <v>43830</v>
      </c>
      <c r="N592">
        <v>1</v>
      </c>
      <c r="O592" t="s">
        <v>90</v>
      </c>
      <c r="P592" t="s">
        <v>252</v>
      </c>
      <c r="Q592">
        <v>1</v>
      </c>
      <c r="R592" t="s">
        <v>593</v>
      </c>
      <c r="S592" t="s">
        <v>1149</v>
      </c>
      <c r="T592" t="s">
        <v>1529</v>
      </c>
      <c r="U592" t="s">
        <v>69</v>
      </c>
      <c r="V592" t="s">
        <v>1562</v>
      </c>
      <c r="W592">
        <v>49.99</v>
      </c>
      <c r="X592">
        <v>9.99</v>
      </c>
      <c r="Y592">
        <v>1</v>
      </c>
      <c r="Z592" t="s">
        <v>410</v>
      </c>
      <c r="AA592" t="s">
        <v>2359</v>
      </c>
    </row>
    <row r="593" spans="1:27" x14ac:dyDescent="0.25">
      <c r="A593">
        <v>592</v>
      </c>
      <c r="B593">
        <v>388</v>
      </c>
      <c r="C593" s="1">
        <v>44078</v>
      </c>
      <c r="D593">
        <v>8</v>
      </c>
      <c r="E593" t="s">
        <v>43</v>
      </c>
      <c r="F593" t="s">
        <v>54</v>
      </c>
      <c r="G593" t="s">
        <v>56</v>
      </c>
      <c r="H593" t="s">
        <v>57</v>
      </c>
      <c r="I593" s="1">
        <v>43630</v>
      </c>
      <c r="J593">
        <v>1</v>
      </c>
      <c r="K593" t="s">
        <v>61</v>
      </c>
      <c r="L593" s="1">
        <v>43615</v>
      </c>
      <c r="M593" s="1">
        <v>43830</v>
      </c>
      <c r="N593">
        <v>1</v>
      </c>
      <c r="O593" t="s">
        <v>67</v>
      </c>
      <c r="P593" t="s">
        <v>229</v>
      </c>
      <c r="Q593">
        <v>1</v>
      </c>
      <c r="R593" t="s">
        <v>468</v>
      </c>
      <c r="S593" t="s">
        <v>1031</v>
      </c>
      <c r="T593" t="s">
        <v>1561</v>
      </c>
      <c r="U593" t="s">
        <v>67</v>
      </c>
      <c r="V593" t="s">
        <v>1548</v>
      </c>
      <c r="W593">
        <v>98.97</v>
      </c>
      <c r="X593">
        <v>44.97</v>
      </c>
      <c r="Y593">
        <v>1</v>
      </c>
      <c r="Z593" t="s">
        <v>90</v>
      </c>
      <c r="AA593" t="s">
        <v>2328</v>
      </c>
    </row>
    <row r="594" spans="1:27" x14ac:dyDescent="0.25">
      <c r="A594">
        <v>593</v>
      </c>
      <c r="B594">
        <v>119</v>
      </c>
      <c r="C594" s="1">
        <v>44079</v>
      </c>
      <c r="D594">
        <v>6</v>
      </c>
      <c r="E594" t="s">
        <v>33</v>
      </c>
      <c r="F594" t="s">
        <v>44</v>
      </c>
      <c r="G594" t="s">
        <v>56</v>
      </c>
      <c r="H594" t="s">
        <v>57</v>
      </c>
      <c r="I594" s="1">
        <v>43957</v>
      </c>
      <c r="J594">
        <v>7</v>
      </c>
      <c r="K594" t="s">
        <v>61</v>
      </c>
      <c r="L594" s="1">
        <v>43915</v>
      </c>
      <c r="M594" s="1">
        <v>44012</v>
      </c>
      <c r="N594">
        <v>1</v>
      </c>
      <c r="O594" t="s">
        <v>80</v>
      </c>
      <c r="P594" t="s">
        <v>242</v>
      </c>
      <c r="Q594">
        <v>1</v>
      </c>
      <c r="R594" t="s">
        <v>696</v>
      </c>
      <c r="S594" t="s">
        <v>1236</v>
      </c>
      <c r="T594" t="s">
        <v>1758</v>
      </c>
      <c r="U594" t="s">
        <v>69</v>
      </c>
      <c r="V594" t="s">
        <v>1548</v>
      </c>
      <c r="W594">
        <v>72.989999999999995</v>
      </c>
      <c r="X594">
        <v>14.99</v>
      </c>
      <c r="Y594">
        <v>1</v>
      </c>
      <c r="Z594" t="s">
        <v>80</v>
      </c>
      <c r="AA594" t="s">
        <v>2357</v>
      </c>
    </row>
    <row r="595" spans="1:27" x14ac:dyDescent="0.25">
      <c r="A595">
        <v>594</v>
      </c>
      <c r="B595">
        <v>159</v>
      </c>
      <c r="C595" s="1">
        <v>44079</v>
      </c>
      <c r="D595">
        <v>8</v>
      </c>
      <c r="E595" t="s">
        <v>43</v>
      </c>
      <c r="F595" t="s">
        <v>54</v>
      </c>
      <c r="G595" t="s">
        <v>55</v>
      </c>
      <c r="H595" t="s">
        <v>57</v>
      </c>
      <c r="I595" s="1">
        <v>43621</v>
      </c>
      <c r="J595">
        <v>2</v>
      </c>
      <c r="K595" t="s">
        <v>60</v>
      </c>
      <c r="L595" s="1">
        <v>43615</v>
      </c>
      <c r="M595" s="1">
        <v>43830</v>
      </c>
      <c r="N595">
        <v>1</v>
      </c>
      <c r="O595" t="s">
        <v>79</v>
      </c>
      <c r="P595" t="s">
        <v>241</v>
      </c>
      <c r="Q595">
        <v>1</v>
      </c>
      <c r="R595" t="s">
        <v>562</v>
      </c>
      <c r="S595" t="s">
        <v>1078</v>
      </c>
      <c r="T595" t="s">
        <v>1587</v>
      </c>
      <c r="U595" t="s">
        <v>67</v>
      </c>
      <c r="V595" t="s">
        <v>1548</v>
      </c>
      <c r="W595">
        <v>164.97</v>
      </c>
      <c r="X595">
        <v>44.97</v>
      </c>
      <c r="Y595">
        <v>1</v>
      </c>
      <c r="Z595" t="s">
        <v>86</v>
      </c>
      <c r="AA595" t="s">
        <v>2350</v>
      </c>
    </row>
    <row r="596" spans="1:27" x14ac:dyDescent="0.25">
      <c r="A596">
        <v>595</v>
      </c>
      <c r="B596">
        <v>347</v>
      </c>
      <c r="C596" s="1">
        <v>44080</v>
      </c>
      <c r="D596">
        <v>1</v>
      </c>
      <c r="E596" t="s">
        <v>39</v>
      </c>
      <c r="F596" t="s">
        <v>50</v>
      </c>
      <c r="G596" t="s">
        <v>56</v>
      </c>
      <c r="H596" t="s">
        <v>58</v>
      </c>
      <c r="I596" s="1">
        <v>43835</v>
      </c>
      <c r="J596">
        <v>4</v>
      </c>
      <c r="K596" t="s">
        <v>61</v>
      </c>
      <c r="L596" s="1">
        <v>43831</v>
      </c>
      <c r="M596" s="1">
        <v>43861</v>
      </c>
      <c r="N596">
        <v>2</v>
      </c>
      <c r="O596" t="s">
        <v>115</v>
      </c>
      <c r="P596" t="s">
        <v>277</v>
      </c>
      <c r="Q596">
        <v>2</v>
      </c>
      <c r="R596" t="s">
        <v>746</v>
      </c>
      <c r="S596" t="s">
        <v>1286</v>
      </c>
      <c r="T596" t="s">
        <v>1803</v>
      </c>
      <c r="U596" t="s">
        <v>83</v>
      </c>
      <c r="V596" t="s">
        <v>1869</v>
      </c>
      <c r="W596">
        <v>1171.3699999999999</v>
      </c>
      <c r="X596">
        <v>74.95</v>
      </c>
      <c r="Y596">
        <v>2</v>
      </c>
      <c r="Z596" t="s">
        <v>2226</v>
      </c>
      <c r="AA596" t="s">
        <v>2518</v>
      </c>
    </row>
    <row r="597" spans="1:27" x14ac:dyDescent="0.25">
      <c r="A597">
        <v>596</v>
      </c>
      <c r="B597">
        <v>173</v>
      </c>
      <c r="C597" s="1">
        <v>44081</v>
      </c>
      <c r="D597">
        <v>5</v>
      </c>
      <c r="E597" t="s">
        <v>36</v>
      </c>
      <c r="F597" t="s">
        <v>47</v>
      </c>
      <c r="G597" t="s">
        <v>55</v>
      </c>
      <c r="H597" t="s">
        <v>58</v>
      </c>
      <c r="I597" s="1">
        <v>44028</v>
      </c>
      <c r="J597">
        <v>9</v>
      </c>
      <c r="K597" t="s">
        <v>59</v>
      </c>
      <c r="L597" s="1">
        <v>43952</v>
      </c>
      <c r="M597" s="1">
        <v>44075</v>
      </c>
      <c r="N597">
        <v>1</v>
      </c>
      <c r="O597" t="s">
        <v>80</v>
      </c>
      <c r="P597" t="s">
        <v>242</v>
      </c>
      <c r="Q597">
        <v>1</v>
      </c>
      <c r="R597" t="s">
        <v>84</v>
      </c>
      <c r="S597" t="s">
        <v>990</v>
      </c>
      <c r="T597" t="s">
        <v>1523</v>
      </c>
      <c r="U597" t="s">
        <v>67</v>
      </c>
      <c r="V597" t="s">
        <v>1548</v>
      </c>
      <c r="W597">
        <v>31.47</v>
      </c>
      <c r="X597">
        <v>44.97</v>
      </c>
      <c r="Y597">
        <v>1</v>
      </c>
      <c r="Z597" t="s">
        <v>79</v>
      </c>
      <c r="AA597" t="s">
        <v>2349</v>
      </c>
    </row>
    <row r="598" spans="1:27" x14ac:dyDescent="0.25">
      <c r="A598">
        <v>597</v>
      </c>
      <c r="B598">
        <v>181</v>
      </c>
      <c r="C598" s="1">
        <v>44081</v>
      </c>
      <c r="D598">
        <v>2</v>
      </c>
      <c r="E598" t="s">
        <v>38</v>
      </c>
      <c r="F598" t="s">
        <v>49</v>
      </c>
      <c r="G598" t="s">
        <v>56</v>
      </c>
      <c r="H598" t="s">
        <v>57</v>
      </c>
      <c r="I598" s="1">
        <v>43629</v>
      </c>
      <c r="J598">
        <v>3</v>
      </c>
      <c r="K598" t="s">
        <v>59</v>
      </c>
      <c r="L598" s="1">
        <v>43615</v>
      </c>
      <c r="M598" s="1">
        <v>43830</v>
      </c>
      <c r="N598">
        <v>1</v>
      </c>
      <c r="O598" t="s">
        <v>84</v>
      </c>
      <c r="P598" t="s">
        <v>246</v>
      </c>
      <c r="Q598">
        <v>1</v>
      </c>
      <c r="R598" t="s">
        <v>743</v>
      </c>
      <c r="S598" t="s">
        <v>1284</v>
      </c>
      <c r="T598" t="s">
        <v>1533</v>
      </c>
      <c r="U598" t="s">
        <v>67</v>
      </c>
      <c r="V598" t="s">
        <v>1548</v>
      </c>
      <c r="W598">
        <v>179.97</v>
      </c>
      <c r="X598">
        <v>44.97</v>
      </c>
      <c r="Y598">
        <v>1</v>
      </c>
      <c r="Z598" t="s">
        <v>645</v>
      </c>
      <c r="AA598" t="s">
        <v>2347</v>
      </c>
    </row>
    <row r="599" spans="1:27" x14ac:dyDescent="0.25">
      <c r="A599">
        <v>598</v>
      </c>
      <c r="B599">
        <v>126</v>
      </c>
      <c r="C599" s="1">
        <v>44082</v>
      </c>
      <c r="D599">
        <v>10</v>
      </c>
      <c r="E599" t="s">
        <v>42</v>
      </c>
      <c r="F599" t="s">
        <v>53</v>
      </c>
      <c r="G599" t="s">
        <v>56</v>
      </c>
      <c r="H599" t="s">
        <v>57</v>
      </c>
      <c r="I599" s="1">
        <v>43975</v>
      </c>
      <c r="J599">
        <v>9</v>
      </c>
      <c r="K599" t="s">
        <v>59</v>
      </c>
      <c r="L599" s="1">
        <v>43952</v>
      </c>
      <c r="M599" s="1">
        <v>44075</v>
      </c>
      <c r="N599">
        <v>1</v>
      </c>
      <c r="O599" t="s">
        <v>86</v>
      </c>
      <c r="P599" t="s">
        <v>248</v>
      </c>
      <c r="Q599">
        <v>1</v>
      </c>
      <c r="R599" t="s">
        <v>441</v>
      </c>
      <c r="S599" t="s">
        <v>1003</v>
      </c>
      <c r="T599" t="s">
        <v>1535</v>
      </c>
      <c r="U599" t="s">
        <v>80</v>
      </c>
      <c r="V599" t="s">
        <v>1577</v>
      </c>
      <c r="W599">
        <v>87.98</v>
      </c>
      <c r="X599">
        <v>49.98</v>
      </c>
      <c r="Y599">
        <v>1</v>
      </c>
      <c r="Z599" t="s">
        <v>530</v>
      </c>
      <c r="AA599" t="s">
        <v>2367</v>
      </c>
    </row>
    <row r="600" spans="1:27" x14ac:dyDescent="0.25">
      <c r="A600">
        <v>599</v>
      </c>
      <c r="B600">
        <v>457</v>
      </c>
      <c r="C600" s="1">
        <v>44082</v>
      </c>
      <c r="D600">
        <v>5</v>
      </c>
      <c r="E600" t="s">
        <v>36</v>
      </c>
      <c r="F600" t="s">
        <v>47</v>
      </c>
      <c r="G600" t="s">
        <v>56</v>
      </c>
      <c r="H600" t="s">
        <v>57</v>
      </c>
      <c r="I600" s="1">
        <v>43945</v>
      </c>
      <c r="J600">
        <v>7</v>
      </c>
      <c r="K600" t="s">
        <v>61</v>
      </c>
      <c r="L600" s="1">
        <v>43915</v>
      </c>
      <c r="M600" s="1">
        <v>44012</v>
      </c>
      <c r="N600">
        <v>2</v>
      </c>
      <c r="O600" t="s">
        <v>167</v>
      </c>
      <c r="P600" t="s">
        <v>329</v>
      </c>
      <c r="Q600">
        <v>2</v>
      </c>
      <c r="R600" t="s">
        <v>747</v>
      </c>
      <c r="S600" t="s">
        <v>1287</v>
      </c>
      <c r="T600" t="s">
        <v>1804</v>
      </c>
      <c r="U600" t="s">
        <v>103</v>
      </c>
      <c r="V600" t="s">
        <v>1869</v>
      </c>
      <c r="W600">
        <v>262.33999999999997</v>
      </c>
      <c r="X600">
        <v>59.96</v>
      </c>
      <c r="Y600">
        <v>2</v>
      </c>
      <c r="Z600" t="s">
        <v>2227</v>
      </c>
      <c r="AA600" t="s">
        <v>2519</v>
      </c>
    </row>
    <row r="601" spans="1:27" x14ac:dyDescent="0.25">
      <c r="A601">
        <v>600</v>
      </c>
      <c r="B601">
        <v>55</v>
      </c>
      <c r="C601" s="1">
        <v>44083</v>
      </c>
      <c r="D601">
        <v>1</v>
      </c>
      <c r="E601" t="s">
        <v>39</v>
      </c>
      <c r="F601" t="s">
        <v>50</v>
      </c>
      <c r="G601" t="s">
        <v>55</v>
      </c>
      <c r="H601" t="s">
        <v>58</v>
      </c>
      <c r="I601" s="1">
        <v>43665</v>
      </c>
      <c r="J601">
        <v>3</v>
      </c>
      <c r="K601" t="s">
        <v>59</v>
      </c>
      <c r="L601" s="1">
        <v>43615</v>
      </c>
      <c r="M601" s="1">
        <v>43830</v>
      </c>
      <c r="N601">
        <v>2</v>
      </c>
      <c r="O601" t="s">
        <v>83</v>
      </c>
      <c r="P601" t="s">
        <v>245</v>
      </c>
      <c r="Q601">
        <v>2</v>
      </c>
      <c r="R601" t="s">
        <v>748</v>
      </c>
      <c r="S601" t="s">
        <v>1288</v>
      </c>
      <c r="T601" t="s">
        <v>1805</v>
      </c>
      <c r="U601" t="s">
        <v>88</v>
      </c>
      <c r="V601" t="s">
        <v>1723</v>
      </c>
      <c r="W601">
        <v>369.98</v>
      </c>
      <c r="X601">
        <v>39.96</v>
      </c>
      <c r="Y601">
        <v>1</v>
      </c>
      <c r="Z601" t="s">
        <v>105</v>
      </c>
      <c r="AA601" t="s">
        <v>2346</v>
      </c>
    </row>
    <row r="602" spans="1:27" x14ac:dyDescent="0.25">
      <c r="A602">
        <v>601</v>
      </c>
      <c r="B602">
        <v>115</v>
      </c>
      <c r="C602" s="1">
        <v>44083</v>
      </c>
      <c r="D602">
        <v>2</v>
      </c>
      <c r="E602" t="s">
        <v>38</v>
      </c>
      <c r="F602" t="s">
        <v>49</v>
      </c>
      <c r="G602" t="s">
        <v>55</v>
      </c>
      <c r="H602" t="s">
        <v>57</v>
      </c>
      <c r="I602" s="1">
        <v>43732</v>
      </c>
      <c r="J602">
        <v>2</v>
      </c>
      <c r="K602" t="s">
        <v>60</v>
      </c>
      <c r="L602" s="1">
        <v>43615</v>
      </c>
      <c r="M602" s="1">
        <v>43830</v>
      </c>
      <c r="N602">
        <v>1</v>
      </c>
      <c r="O602" t="s">
        <v>88</v>
      </c>
      <c r="P602" t="s">
        <v>250</v>
      </c>
      <c r="Q602">
        <v>1</v>
      </c>
      <c r="R602" t="s">
        <v>749</v>
      </c>
      <c r="S602" t="s">
        <v>1289</v>
      </c>
      <c r="T602" t="s">
        <v>1806</v>
      </c>
      <c r="U602" t="s">
        <v>71</v>
      </c>
      <c r="V602" t="s">
        <v>1869</v>
      </c>
      <c r="W602">
        <v>117.5</v>
      </c>
      <c r="X602">
        <v>29.98</v>
      </c>
      <c r="Y602">
        <v>1</v>
      </c>
      <c r="Z602" t="s">
        <v>110</v>
      </c>
      <c r="AA602" t="s">
        <v>2410</v>
      </c>
    </row>
    <row r="603" spans="1:27" x14ac:dyDescent="0.25">
      <c r="A603">
        <v>602</v>
      </c>
      <c r="B603">
        <v>200</v>
      </c>
      <c r="C603" s="1">
        <v>44083</v>
      </c>
      <c r="D603">
        <v>10</v>
      </c>
      <c r="E603" t="s">
        <v>42</v>
      </c>
      <c r="F603" t="s">
        <v>53</v>
      </c>
      <c r="G603" t="s">
        <v>55</v>
      </c>
      <c r="H603" t="s">
        <v>58</v>
      </c>
      <c r="I603" s="1">
        <v>44011</v>
      </c>
      <c r="J603">
        <v>8</v>
      </c>
      <c r="K603" t="s">
        <v>60</v>
      </c>
      <c r="L603" s="1">
        <v>44000</v>
      </c>
      <c r="M603" s="1">
        <v>44073</v>
      </c>
      <c r="N603">
        <v>1</v>
      </c>
      <c r="O603" t="s">
        <v>71</v>
      </c>
      <c r="P603" t="s">
        <v>233</v>
      </c>
      <c r="Q603">
        <v>1</v>
      </c>
      <c r="R603" t="s">
        <v>750</v>
      </c>
      <c r="S603" t="s">
        <v>1290</v>
      </c>
      <c r="T603" t="s">
        <v>1807</v>
      </c>
      <c r="U603" t="s">
        <v>71</v>
      </c>
      <c r="V603" t="s">
        <v>2032</v>
      </c>
      <c r="W603">
        <v>270</v>
      </c>
      <c r="X603">
        <v>49.98</v>
      </c>
      <c r="Y603">
        <v>1</v>
      </c>
      <c r="Z603" t="s">
        <v>71</v>
      </c>
      <c r="AA603" t="s">
        <v>2512</v>
      </c>
    </row>
    <row r="604" spans="1:27" x14ac:dyDescent="0.25">
      <c r="A604">
        <v>603</v>
      </c>
      <c r="B604">
        <v>211</v>
      </c>
      <c r="C604" s="1">
        <v>44084</v>
      </c>
      <c r="D604">
        <v>8</v>
      </c>
      <c r="E604" t="s">
        <v>43</v>
      </c>
      <c r="F604" t="s">
        <v>54</v>
      </c>
      <c r="G604" t="s">
        <v>55</v>
      </c>
      <c r="H604" t="s">
        <v>57</v>
      </c>
      <c r="I604" s="1">
        <v>44058</v>
      </c>
      <c r="J604">
        <v>8</v>
      </c>
      <c r="K604" t="s">
        <v>60</v>
      </c>
      <c r="L604" s="1">
        <v>44000</v>
      </c>
      <c r="M604" s="1">
        <v>44073</v>
      </c>
      <c r="N604">
        <v>1</v>
      </c>
      <c r="O604" t="s">
        <v>65</v>
      </c>
      <c r="P604" t="s">
        <v>227</v>
      </c>
      <c r="Q604">
        <v>1</v>
      </c>
      <c r="R604" t="s">
        <v>519</v>
      </c>
      <c r="S604" t="s">
        <v>1083</v>
      </c>
      <c r="T604" t="s">
        <v>1609</v>
      </c>
      <c r="U604" t="s">
        <v>69</v>
      </c>
      <c r="V604" t="s">
        <v>1517</v>
      </c>
      <c r="W604">
        <v>13.49</v>
      </c>
      <c r="X604">
        <v>19.989999999999998</v>
      </c>
      <c r="Y604">
        <v>1</v>
      </c>
      <c r="Z604" t="s">
        <v>431</v>
      </c>
      <c r="AA604" t="s">
        <v>2326</v>
      </c>
    </row>
    <row r="605" spans="1:27" x14ac:dyDescent="0.25">
      <c r="A605">
        <v>604</v>
      </c>
      <c r="B605">
        <v>43</v>
      </c>
      <c r="C605" s="1">
        <v>44085</v>
      </c>
      <c r="D605">
        <v>2</v>
      </c>
      <c r="E605" t="s">
        <v>38</v>
      </c>
      <c r="F605" t="s">
        <v>49</v>
      </c>
      <c r="G605" t="s">
        <v>56</v>
      </c>
      <c r="H605" t="s">
        <v>58</v>
      </c>
      <c r="I605" s="1">
        <v>43700</v>
      </c>
      <c r="J605">
        <v>1</v>
      </c>
      <c r="K605" t="s">
        <v>61</v>
      </c>
      <c r="L605" s="1">
        <v>43615</v>
      </c>
      <c r="M605" s="1">
        <v>43830</v>
      </c>
      <c r="N605">
        <v>1</v>
      </c>
      <c r="O605" t="s">
        <v>70</v>
      </c>
      <c r="P605" t="s">
        <v>232</v>
      </c>
      <c r="Q605">
        <v>1</v>
      </c>
      <c r="R605" t="s">
        <v>719</v>
      </c>
      <c r="S605" t="s">
        <v>1261</v>
      </c>
      <c r="T605" t="s">
        <v>1779</v>
      </c>
      <c r="U605" t="s">
        <v>69</v>
      </c>
      <c r="V605" t="s">
        <v>1517</v>
      </c>
      <c r="W605">
        <v>95.99</v>
      </c>
      <c r="X605">
        <v>19.989999999999998</v>
      </c>
      <c r="Y605">
        <v>1</v>
      </c>
      <c r="Z605" t="s">
        <v>432</v>
      </c>
      <c r="AA605" t="s">
        <v>2331</v>
      </c>
    </row>
    <row r="606" spans="1:27" x14ac:dyDescent="0.25">
      <c r="A606">
        <v>605</v>
      </c>
      <c r="B606">
        <v>99</v>
      </c>
      <c r="C606" s="1">
        <v>44085</v>
      </c>
      <c r="D606">
        <v>3</v>
      </c>
      <c r="E606" t="s">
        <v>34</v>
      </c>
      <c r="F606" t="s">
        <v>45</v>
      </c>
      <c r="G606" t="s">
        <v>56</v>
      </c>
      <c r="H606" t="s">
        <v>58</v>
      </c>
      <c r="I606" s="1">
        <v>43888</v>
      </c>
      <c r="J606">
        <v>5</v>
      </c>
      <c r="K606" t="s">
        <v>60</v>
      </c>
      <c r="L606" s="1">
        <v>43831</v>
      </c>
      <c r="M606" s="1">
        <v>43921</v>
      </c>
      <c r="N606">
        <v>1</v>
      </c>
      <c r="O606" t="s">
        <v>70</v>
      </c>
      <c r="P606" t="s">
        <v>232</v>
      </c>
      <c r="Q606">
        <v>1</v>
      </c>
      <c r="R606" t="s">
        <v>411</v>
      </c>
      <c r="S606" t="s">
        <v>973</v>
      </c>
      <c r="T606" t="s">
        <v>1506</v>
      </c>
      <c r="U606" t="s">
        <v>67</v>
      </c>
      <c r="V606" t="s">
        <v>1517</v>
      </c>
      <c r="W606">
        <v>287.85000000000002</v>
      </c>
      <c r="X606">
        <v>59.97</v>
      </c>
      <c r="Y606">
        <v>1</v>
      </c>
      <c r="Z606" t="s">
        <v>673</v>
      </c>
      <c r="AA606" t="s">
        <v>2348</v>
      </c>
    </row>
    <row r="607" spans="1:27" x14ac:dyDescent="0.25">
      <c r="A607">
        <v>606</v>
      </c>
      <c r="B607">
        <v>321</v>
      </c>
      <c r="C607" s="1">
        <v>44085</v>
      </c>
      <c r="D607">
        <v>9</v>
      </c>
      <c r="E607" t="s">
        <v>41</v>
      </c>
      <c r="F607" t="s">
        <v>52</v>
      </c>
      <c r="G607" t="s">
        <v>55</v>
      </c>
      <c r="H607" t="s">
        <v>57</v>
      </c>
      <c r="I607" s="1">
        <v>43737</v>
      </c>
      <c r="J607">
        <v>3</v>
      </c>
      <c r="K607" t="s">
        <v>59</v>
      </c>
      <c r="L607" s="1">
        <v>43615</v>
      </c>
      <c r="M607" s="1">
        <v>43830</v>
      </c>
      <c r="N607">
        <v>1</v>
      </c>
      <c r="O607" t="s">
        <v>65</v>
      </c>
      <c r="P607" t="s">
        <v>227</v>
      </c>
      <c r="Q607">
        <v>1</v>
      </c>
      <c r="R607" t="s">
        <v>685</v>
      </c>
      <c r="S607" t="s">
        <v>1227</v>
      </c>
      <c r="T607" t="s">
        <v>418</v>
      </c>
      <c r="U607" t="s">
        <v>80</v>
      </c>
      <c r="V607" t="s">
        <v>1517</v>
      </c>
      <c r="W607">
        <v>100</v>
      </c>
      <c r="X607">
        <v>39.979999999999997</v>
      </c>
      <c r="Y607">
        <v>1</v>
      </c>
      <c r="Z607" t="s">
        <v>431</v>
      </c>
      <c r="AA607" t="s">
        <v>2326</v>
      </c>
    </row>
    <row r="608" spans="1:27" x14ac:dyDescent="0.25">
      <c r="A608">
        <v>607</v>
      </c>
      <c r="B608">
        <v>400</v>
      </c>
      <c r="C608" s="1">
        <v>44085</v>
      </c>
      <c r="D608">
        <v>8</v>
      </c>
      <c r="E608" t="s">
        <v>43</v>
      </c>
      <c r="F608" t="s">
        <v>54</v>
      </c>
      <c r="G608" t="s">
        <v>56</v>
      </c>
      <c r="H608" t="s">
        <v>58</v>
      </c>
      <c r="I608" s="1">
        <v>43622</v>
      </c>
      <c r="J608">
        <v>2</v>
      </c>
      <c r="K608" t="s">
        <v>60</v>
      </c>
      <c r="L608" s="1">
        <v>43615</v>
      </c>
      <c r="M608" s="1">
        <v>43830</v>
      </c>
      <c r="N608">
        <v>1</v>
      </c>
      <c r="O608" t="s">
        <v>67</v>
      </c>
      <c r="P608" t="s">
        <v>229</v>
      </c>
      <c r="Q608">
        <v>1</v>
      </c>
      <c r="R608" t="s">
        <v>412</v>
      </c>
      <c r="S608" t="s">
        <v>974</v>
      </c>
      <c r="T608" t="s">
        <v>1507</v>
      </c>
      <c r="U608" t="s">
        <v>80</v>
      </c>
      <c r="V608" t="s">
        <v>1548</v>
      </c>
      <c r="W608">
        <v>57.78</v>
      </c>
      <c r="X608">
        <v>29.98</v>
      </c>
      <c r="Y608">
        <v>1</v>
      </c>
      <c r="Z608" t="s">
        <v>79</v>
      </c>
      <c r="AA608" t="s">
        <v>2349</v>
      </c>
    </row>
    <row r="609" spans="1:27" x14ac:dyDescent="0.25">
      <c r="A609">
        <v>608</v>
      </c>
      <c r="B609">
        <v>222</v>
      </c>
      <c r="C609" s="1">
        <v>44086</v>
      </c>
      <c r="D609">
        <v>9</v>
      </c>
      <c r="E609" t="s">
        <v>41</v>
      </c>
      <c r="F609" t="s">
        <v>52</v>
      </c>
      <c r="G609" t="s">
        <v>55</v>
      </c>
      <c r="H609" t="s">
        <v>57</v>
      </c>
      <c r="I609" s="1">
        <v>43729</v>
      </c>
      <c r="J609">
        <v>1</v>
      </c>
      <c r="K609" t="s">
        <v>61</v>
      </c>
      <c r="L609" s="1">
        <v>43615</v>
      </c>
      <c r="M609" s="1">
        <v>43830</v>
      </c>
      <c r="N609">
        <v>1</v>
      </c>
      <c r="O609" t="s">
        <v>69</v>
      </c>
      <c r="P609" t="s">
        <v>231</v>
      </c>
      <c r="Q609">
        <v>1</v>
      </c>
      <c r="R609" t="s">
        <v>393</v>
      </c>
      <c r="S609" t="s">
        <v>955</v>
      </c>
      <c r="T609" t="s">
        <v>1489</v>
      </c>
      <c r="U609" t="s">
        <v>80</v>
      </c>
      <c r="V609" t="s">
        <v>1577</v>
      </c>
      <c r="W609">
        <v>57.9</v>
      </c>
      <c r="X609">
        <v>49.98</v>
      </c>
      <c r="Y609">
        <v>1</v>
      </c>
      <c r="Z609" t="s">
        <v>78</v>
      </c>
      <c r="AA609" t="s">
        <v>2330</v>
      </c>
    </row>
    <row r="610" spans="1:27" x14ac:dyDescent="0.25">
      <c r="A610">
        <v>609</v>
      </c>
      <c r="B610">
        <v>384</v>
      </c>
      <c r="C610" s="1">
        <v>44086</v>
      </c>
      <c r="D610">
        <v>7</v>
      </c>
      <c r="E610" t="s">
        <v>35</v>
      </c>
      <c r="F610" t="s">
        <v>46</v>
      </c>
      <c r="G610" t="s">
        <v>56</v>
      </c>
      <c r="H610" t="s">
        <v>57</v>
      </c>
      <c r="I610" s="1">
        <v>43655</v>
      </c>
      <c r="J610">
        <v>1</v>
      </c>
      <c r="K610" t="s">
        <v>61</v>
      </c>
      <c r="L610" s="1">
        <v>43615</v>
      </c>
      <c r="M610" s="1">
        <v>43830</v>
      </c>
      <c r="N610">
        <v>1</v>
      </c>
      <c r="O610" t="s">
        <v>80</v>
      </c>
      <c r="P610" t="s">
        <v>242</v>
      </c>
      <c r="Q610">
        <v>1</v>
      </c>
      <c r="R610" t="s">
        <v>587</v>
      </c>
      <c r="S610" t="s">
        <v>1143</v>
      </c>
      <c r="T610" t="s">
        <v>1668</v>
      </c>
      <c r="U610" t="s">
        <v>80</v>
      </c>
      <c r="V610" t="s">
        <v>1548</v>
      </c>
      <c r="W610">
        <v>62.58</v>
      </c>
      <c r="X610">
        <v>29.98</v>
      </c>
      <c r="Y610">
        <v>1</v>
      </c>
      <c r="Z610" t="s">
        <v>79</v>
      </c>
      <c r="AA610" t="s">
        <v>2349</v>
      </c>
    </row>
    <row r="611" spans="1:27" x14ac:dyDescent="0.25">
      <c r="A611">
        <v>610</v>
      </c>
      <c r="B611">
        <v>402</v>
      </c>
      <c r="C611" s="1">
        <v>44086</v>
      </c>
      <c r="D611">
        <v>10</v>
      </c>
      <c r="E611" t="s">
        <v>42</v>
      </c>
      <c r="F611" t="s">
        <v>53</v>
      </c>
      <c r="G611" t="s">
        <v>56</v>
      </c>
      <c r="H611" t="s">
        <v>57</v>
      </c>
      <c r="I611" s="1">
        <v>43883</v>
      </c>
      <c r="J611">
        <v>5</v>
      </c>
      <c r="K611" t="s">
        <v>60</v>
      </c>
      <c r="L611" s="1">
        <v>43831</v>
      </c>
      <c r="M611" s="1">
        <v>43921</v>
      </c>
      <c r="N611">
        <v>1</v>
      </c>
      <c r="O611" t="s">
        <v>90</v>
      </c>
      <c r="P611" t="s">
        <v>252</v>
      </c>
      <c r="Q611">
        <v>1</v>
      </c>
      <c r="R611" t="s">
        <v>90</v>
      </c>
      <c r="S611" t="s">
        <v>1040</v>
      </c>
      <c r="T611" t="s">
        <v>1598</v>
      </c>
      <c r="U611" t="s">
        <v>69</v>
      </c>
      <c r="V611" t="s">
        <v>1562</v>
      </c>
      <c r="W611">
        <v>219.99</v>
      </c>
      <c r="X611">
        <v>9.99</v>
      </c>
      <c r="Y611">
        <v>1</v>
      </c>
      <c r="Z611" t="s">
        <v>410</v>
      </c>
      <c r="AA611" t="s">
        <v>2359</v>
      </c>
    </row>
    <row r="612" spans="1:27" x14ac:dyDescent="0.25">
      <c r="A612">
        <v>611</v>
      </c>
      <c r="B612">
        <v>97</v>
      </c>
      <c r="C612" s="1">
        <v>44087</v>
      </c>
      <c r="D612">
        <v>4</v>
      </c>
      <c r="E612" t="s">
        <v>40</v>
      </c>
      <c r="F612" t="s">
        <v>51</v>
      </c>
      <c r="G612" t="s">
        <v>56</v>
      </c>
      <c r="H612" t="s">
        <v>57</v>
      </c>
      <c r="I612" s="1">
        <v>43874</v>
      </c>
      <c r="J612">
        <v>6</v>
      </c>
      <c r="K612" t="s">
        <v>59</v>
      </c>
      <c r="L612" s="1">
        <v>43862</v>
      </c>
      <c r="M612" s="1">
        <v>43889</v>
      </c>
      <c r="N612">
        <v>1</v>
      </c>
      <c r="O612" t="s">
        <v>79</v>
      </c>
      <c r="P612" t="s">
        <v>241</v>
      </c>
      <c r="Q612">
        <v>1</v>
      </c>
      <c r="R612" t="s">
        <v>515</v>
      </c>
      <c r="S612" t="s">
        <v>1078</v>
      </c>
      <c r="T612" t="s">
        <v>1587</v>
      </c>
      <c r="U612" t="s">
        <v>67</v>
      </c>
      <c r="V612" t="s">
        <v>1548</v>
      </c>
      <c r="W612">
        <v>164.97</v>
      </c>
      <c r="X612">
        <v>44.97</v>
      </c>
      <c r="Y612">
        <v>1</v>
      </c>
      <c r="Z612" t="s">
        <v>86</v>
      </c>
      <c r="AA612" t="s">
        <v>2350</v>
      </c>
    </row>
    <row r="613" spans="1:27" x14ac:dyDescent="0.25">
      <c r="A613">
        <v>612</v>
      </c>
      <c r="B613">
        <v>176</v>
      </c>
      <c r="C613" s="1">
        <v>44088</v>
      </c>
      <c r="D613">
        <v>3</v>
      </c>
      <c r="E613" t="s">
        <v>34</v>
      </c>
      <c r="F613" t="s">
        <v>45</v>
      </c>
      <c r="G613" t="s">
        <v>55</v>
      </c>
      <c r="H613" t="s">
        <v>58</v>
      </c>
      <c r="I613" s="1">
        <v>43639</v>
      </c>
      <c r="J613">
        <v>1</v>
      </c>
      <c r="K613" t="s">
        <v>61</v>
      </c>
      <c r="L613" s="1">
        <v>43615</v>
      </c>
      <c r="M613" s="1">
        <v>43830</v>
      </c>
      <c r="N613">
        <v>2</v>
      </c>
      <c r="O613" t="s">
        <v>118</v>
      </c>
      <c r="P613" t="s">
        <v>280</v>
      </c>
      <c r="Q613">
        <v>2</v>
      </c>
      <c r="R613" t="s">
        <v>751</v>
      </c>
      <c r="S613" t="s">
        <v>1291</v>
      </c>
      <c r="T613" t="s">
        <v>1808</v>
      </c>
      <c r="U613" t="s">
        <v>71</v>
      </c>
      <c r="V613" t="s">
        <v>2039</v>
      </c>
      <c r="W613">
        <v>63.94</v>
      </c>
      <c r="X613">
        <v>24.98</v>
      </c>
      <c r="Y613">
        <v>2</v>
      </c>
      <c r="Z613" t="s">
        <v>2101</v>
      </c>
      <c r="AA613" t="s">
        <v>2371</v>
      </c>
    </row>
    <row r="614" spans="1:27" x14ac:dyDescent="0.25">
      <c r="A614">
        <v>613</v>
      </c>
      <c r="B614">
        <v>242</v>
      </c>
      <c r="C614" s="1">
        <v>44088</v>
      </c>
      <c r="D614">
        <v>6</v>
      </c>
      <c r="E614" t="s">
        <v>33</v>
      </c>
      <c r="F614" t="s">
        <v>44</v>
      </c>
      <c r="G614" t="s">
        <v>56</v>
      </c>
      <c r="H614" t="s">
        <v>57</v>
      </c>
      <c r="I614" s="1">
        <v>43708</v>
      </c>
      <c r="J614">
        <v>2</v>
      </c>
      <c r="K614" t="s">
        <v>60</v>
      </c>
      <c r="L614" s="1">
        <v>43615</v>
      </c>
      <c r="M614" s="1">
        <v>43830</v>
      </c>
      <c r="N614">
        <v>3</v>
      </c>
      <c r="O614" t="s">
        <v>182</v>
      </c>
      <c r="P614" t="s">
        <v>344</v>
      </c>
      <c r="Q614">
        <v>3</v>
      </c>
      <c r="R614" t="s">
        <v>752</v>
      </c>
      <c r="S614" t="s">
        <v>1292</v>
      </c>
      <c r="T614" t="s">
        <v>1809</v>
      </c>
      <c r="U614" t="s">
        <v>2007</v>
      </c>
      <c r="V614" t="s">
        <v>2033</v>
      </c>
      <c r="W614">
        <v>136.91999999999999</v>
      </c>
      <c r="X614">
        <v>54.96</v>
      </c>
      <c r="Y614">
        <v>3</v>
      </c>
      <c r="Z614" t="s">
        <v>2228</v>
      </c>
      <c r="AA614" t="s">
        <v>2520</v>
      </c>
    </row>
    <row r="615" spans="1:27" x14ac:dyDescent="0.25">
      <c r="A615">
        <v>614</v>
      </c>
      <c r="B615">
        <v>352</v>
      </c>
      <c r="C615" s="1">
        <v>44088</v>
      </c>
      <c r="D615">
        <v>2</v>
      </c>
      <c r="E615" t="s">
        <v>38</v>
      </c>
      <c r="F615" t="s">
        <v>49</v>
      </c>
      <c r="G615" t="s">
        <v>55</v>
      </c>
      <c r="H615" t="s">
        <v>58</v>
      </c>
      <c r="I615" s="1">
        <v>43686</v>
      </c>
      <c r="J615">
        <v>2</v>
      </c>
      <c r="K615" t="s">
        <v>60</v>
      </c>
      <c r="L615" s="1">
        <v>43615</v>
      </c>
      <c r="M615" s="1">
        <v>43830</v>
      </c>
      <c r="N615">
        <v>1</v>
      </c>
      <c r="O615" t="s">
        <v>65</v>
      </c>
      <c r="P615" t="s">
        <v>227</v>
      </c>
      <c r="Q615">
        <v>1</v>
      </c>
      <c r="R615" t="s">
        <v>519</v>
      </c>
      <c r="S615" t="s">
        <v>1083</v>
      </c>
      <c r="T615" t="s">
        <v>1609</v>
      </c>
      <c r="U615" t="s">
        <v>69</v>
      </c>
      <c r="V615" t="s">
        <v>1517</v>
      </c>
      <c r="W615">
        <v>13.49</v>
      </c>
      <c r="X615">
        <v>19.989999999999998</v>
      </c>
      <c r="Y615">
        <v>1</v>
      </c>
      <c r="Z615" t="s">
        <v>431</v>
      </c>
      <c r="AA615" t="s">
        <v>2326</v>
      </c>
    </row>
    <row r="616" spans="1:27" x14ac:dyDescent="0.25">
      <c r="A616">
        <v>615</v>
      </c>
      <c r="B616">
        <v>266</v>
      </c>
      <c r="C616" s="1">
        <v>44089</v>
      </c>
      <c r="D616">
        <v>10</v>
      </c>
      <c r="E616" t="s">
        <v>42</v>
      </c>
      <c r="F616" t="s">
        <v>53</v>
      </c>
      <c r="G616" t="s">
        <v>55</v>
      </c>
      <c r="H616" t="s">
        <v>57</v>
      </c>
      <c r="I616" s="1">
        <v>43673</v>
      </c>
      <c r="J616">
        <v>2</v>
      </c>
      <c r="K616" t="s">
        <v>60</v>
      </c>
      <c r="L616" s="1">
        <v>43615</v>
      </c>
      <c r="M616" s="1">
        <v>43830</v>
      </c>
      <c r="N616">
        <v>1</v>
      </c>
      <c r="O616" t="s">
        <v>70</v>
      </c>
      <c r="P616" t="s">
        <v>232</v>
      </c>
      <c r="Q616">
        <v>1</v>
      </c>
      <c r="R616" t="s">
        <v>753</v>
      </c>
      <c r="S616" t="s">
        <v>1077</v>
      </c>
      <c r="T616" t="s">
        <v>598</v>
      </c>
      <c r="U616" t="s">
        <v>80</v>
      </c>
      <c r="V616" t="s">
        <v>1517</v>
      </c>
      <c r="W616">
        <v>70</v>
      </c>
      <c r="X616">
        <v>39.979999999999997</v>
      </c>
      <c r="Y616">
        <v>1</v>
      </c>
      <c r="Z616" t="s">
        <v>673</v>
      </c>
      <c r="AA616" t="s">
        <v>2348</v>
      </c>
    </row>
    <row r="617" spans="1:27" x14ac:dyDescent="0.25">
      <c r="A617">
        <v>616</v>
      </c>
      <c r="B617">
        <v>227</v>
      </c>
      <c r="C617" s="1">
        <v>44094</v>
      </c>
      <c r="D617">
        <v>10</v>
      </c>
      <c r="E617" t="s">
        <v>42</v>
      </c>
      <c r="F617" t="s">
        <v>53</v>
      </c>
      <c r="G617" t="s">
        <v>56</v>
      </c>
      <c r="H617" t="s">
        <v>57</v>
      </c>
      <c r="I617" s="1">
        <v>43613</v>
      </c>
      <c r="J617">
        <v>2</v>
      </c>
      <c r="N617">
        <v>1</v>
      </c>
      <c r="O617" t="s">
        <v>86</v>
      </c>
      <c r="P617" t="s">
        <v>248</v>
      </c>
      <c r="Q617">
        <v>1</v>
      </c>
      <c r="R617" t="s">
        <v>419</v>
      </c>
      <c r="S617" t="s">
        <v>981</v>
      </c>
      <c r="T617" t="s">
        <v>1514</v>
      </c>
      <c r="U617" t="s">
        <v>67</v>
      </c>
      <c r="V617" t="s">
        <v>1577</v>
      </c>
      <c r="W617">
        <v>173.85</v>
      </c>
      <c r="X617">
        <v>74.97</v>
      </c>
      <c r="Y617">
        <v>1</v>
      </c>
      <c r="Z617" t="s">
        <v>547</v>
      </c>
      <c r="AA617" t="s">
        <v>2354</v>
      </c>
    </row>
    <row r="618" spans="1:27" x14ac:dyDescent="0.25">
      <c r="A618">
        <v>617</v>
      </c>
      <c r="B618">
        <v>441</v>
      </c>
      <c r="C618" s="1">
        <v>44094</v>
      </c>
      <c r="D618">
        <v>5</v>
      </c>
      <c r="E618" t="s">
        <v>36</v>
      </c>
      <c r="F618" t="s">
        <v>47</v>
      </c>
      <c r="G618" t="s">
        <v>55</v>
      </c>
      <c r="H618" t="s">
        <v>57</v>
      </c>
      <c r="I618" s="1">
        <v>43541</v>
      </c>
      <c r="J618">
        <v>2</v>
      </c>
      <c r="N618">
        <v>1</v>
      </c>
      <c r="O618" t="s">
        <v>80</v>
      </c>
      <c r="P618" t="s">
        <v>242</v>
      </c>
      <c r="Q618">
        <v>1</v>
      </c>
      <c r="R618" t="s">
        <v>486</v>
      </c>
      <c r="S618" t="s">
        <v>1049</v>
      </c>
      <c r="T618" t="s">
        <v>1533</v>
      </c>
      <c r="U618" t="s">
        <v>67</v>
      </c>
      <c r="V618" t="s">
        <v>1548</v>
      </c>
      <c r="W618">
        <v>179.97</v>
      </c>
      <c r="X618">
        <v>44.97</v>
      </c>
      <c r="Y618">
        <v>1</v>
      </c>
      <c r="Z618" t="s">
        <v>79</v>
      </c>
      <c r="AA618" t="s">
        <v>2349</v>
      </c>
    </row>
    <row r="619" spans="1:27" x14ac:dyDescent="0.25">
      <c r="A619">
        <v>618</v>
      </c>
      <c r="B619">
        <v>125</v>
      </c>
      <c r="C619" s="1">
        <v>44096</v>
      </c>
      <c r="D619">
        <v>2</v>
      </c>
      <c r="E619" t="s">
        <v>38</v>
      </c>
      <c r="F619" t="s">
        <v>49</v>
      </c>
      <c r="G619" t="s">
        <v>55</v>
      </c>
      <c r="H619" t="s">
        <v>58</v>
      </c>
      <c r="I619" s="1">
        <v>44031</v>
      </c>
      <c r="J619">
        <v>8</v>
      </c>
      <c r="K619" t="s">
        <v>60</v>
      </c>
      <c r="L619" s="1">
        <v>44000</v>
      </c>
      <c r="M619" s="1">
        <v>44073</v>
      </c>
      <c r="N619">
        <v>1</v>
      </c>
      <c r="O619" t="s">
        <v>86</v>
      </c>
      <c r="P619" t="s">
        <v>248</v>
      </c>
      <c r="Q619">
        <v>1</v>
      </c>
      <c r="R619" t="s">
        <v>419</v>
      </c>
      <c r="S619" t="s">
        <v>981</v>
      </c>
      <c r="T619" t="s">
        <v>1514</v>
      </c>
      <c r="U619" t="s">
        <v>69</v>
      </c>
      <c r="V619" t="s">
        <v>1577</v>
      </c>
      <c r="W619">
        <v>57.95</v>
      </c>
      <c r="X619">
        <v>24.99</v>
      </c>
      <c r="Y619">
        <v>1</v>
      </c>
      <c r="Z619" t="s">
        <v>547</v>
      </c>
      <c r="AA619" t="s">
        <v>2354</v>
      </c>
    </row>
    <row r="620" spans="1:27" x14ac:dyDescent="0.25">
      <c r="A620">
        <v>619</v>
      </c>
      <c r="B620">
        <v>329</v>
      </c>
      <c r="C620" s="1">
        <v>44096</v>
      </c>
      <c r="D620">
        <v>7</v>
      </c>
      <c r="E620" t="s">
        <v>35</v>
      </c>
      <c r="F620" t="s">
        <v>46</v>
      </c>
      <c r="G620" t="s">
        <v>56</v>
      </c>
      <c r="H620" t="s">
        <v>58</v>
      </c>
      <c r="I620" s="1">
        <v>43863</v>
      </c>
      <c r="J620">
        <v>6</v>
      </c>
      <c r="K620" t="s">
        <v>59</v>
      </c>
      <c r="L620" s="1">
        <v>43862</v>
      </c>
      <c r="M620" s="1">
        <v>43889</v>
      </c>
      <c r="N620">
        <v>2</v>
      </c>
      <c r="O620" t="s">
        <v>124</v>
      </c>
      <c r="P620" t="s">
        <v>286</v>
      </c>
      <c r="Q620">
        <v>2</v>
      </c>
      <c r="R620" t="s">
        <v>754</v>
      </c>
      <c r="S620" t="s">
        <v>1293</v>
      </c>
      <c r="T620" t="s">
        <v>1810</v>
      </c>
      <c r="U620" t="s">
        <v>110</v>
      </c>
      <c r="V620" t="s">
        <v>1869</v>
      </c>
      <c r="W620">
        <v>629.94000000000005</v>
      </c>
      <c r="X620">
        <v>89.94</v>
      </c>
      <c r="Y620">
        <v>2</v>
      </c>
      <c r="Z620" t="s">
        <v>2221</v>
      </c>
      <c r="AA620" t="s">
        <v>2510</v>
      </c>
    </row>
    <row r="621" spans="1:27" x14ac:dyDescent="0.25">
      <c r="A621">
        <v>620</v>
      </c>
      <c r="B621">
        <v>439</v>
      </c>
      <c r="C621" s="1">
        <v>44096</v>
      </c>
      <c r="D621">
        <v>6</v>
      </c>
      <c r="E621" t="s">
        <v>33</v>
      </c>
      <c r="F621" t="s">
        <v>44</v>
      </c>
      <c r="G621" t="s">
        <v>55</v>
      </c>
      <c r="H621" t="s">
        <v>58</v>
      </c>
      <c r="I621" s="1">
        <v>43931</v>
      </c>
      <c r="J621">
        <v>7</v>
      </c>
      <c r="K621" t="s">
        <v>61</v>
      </c>
      <c r="L621" s="1">
        <v>43915</v>
      </c>
      <c r="M621" s="1">
        <v>44012</v>
      </c>
      <c r="N621">
        <v>1</v>
      </c>
      <c r="O621" t="s">
        <v>80</v>
      </c>
      <c r="P621" t="s">
        <v>242</v>
      </c>
      <c r="Q621">
        <v>1</v>
      </c>
      <c r="R621" t="s">
        <v>587</v>
      </c>
      <c r="S621" t="s">
        <v>1143</v>
      </c>
      <c r="T621" t="s">
        <v>1668</v>
      </c>
      <c r="U621" t="s">
        <v>67</v>
      </c>
      <c r="V621" t="s">
        <v>1548</v>
      </c>
      <c r="W621">
        <v>93.87</v>
      </c>
      <c r="X621">
        <v>44.97</v>
      </c>
      <c r="Y621">
        <v>1</v>
      </c>
      <c r="Z621" t="s">
        <v>79</v>
      </c>
      <c r="AA621" t="s">
        <v>2349</v>
      </c>
    </row>
    <row r="622" spans="1:27" x14ac:dyDescent="0.25">
      <c r="A622">
        <v>621</v>
      </c>
      <c r="B622">
        <v>316</v>
      </c>
      <c r="C622" s="1">
        <v>44097</v>
      </c>
      <c r="D622">
        <v>6</v>
      </c>
      <c r="E622" t="s">
        <v>33</v>
      </c>
      <c r="F622" t="s">
        <v>44</v>
      </c>
      <c r="G622" t="s">
        <v>55</v>
      </c>
      <c r="H622" t="s">
        <v>58</v>
      </c>
      <c r="I622" s="1">
        <v>43559</v>
      </c>
      <c r="J622">
        <v>2</v>
      </c>
      <c r="N622">
        <v>2</v>
      </c>
      <c r="O622" t="s">
        <v>181</v>
      </c>
      <c r="P622" t="s">
        <v>343</v>
      </c>
      <c r="Q622">
        <v>2</v>
      </c>
      <c r="R622" t="s">
        <v>755</v>
      </c>
      <c r="S622" t="s">
        <v>1294</v>
      </c>
      <c r="T622" t="s">
        <v>1811</v>
      </c>
      <c r="U622" t="s">
        <v>75</v>
      </c>
      <c r="V622" t="s">
        <v>1902</v>
      </c>
      <c r="W622">
        <v>596.9</v>
      </c>
      <c r="X622">
        <v>114.95</v>
      </c>
      <c r="Y622">
        <v>2</v>
      </c>
      <c r="Z622" t="s">
        <v>2229</v>
      </c>
      <c r="AA622" t="s">
        <v>2521</v>
      </c>
    </row>
    <row r="623" spans="1:27" x14ac:dyDescent="0.25">
      <c r="A623">
        <v>622</v>
      </c>
      <c r="B623">
        <v>456</v>
      </c>
      <c r="C623" s="1">
        <v>44097</v>
      </c>
      <c r="D623">
        <v>1</v>
      </c>
      <c r="E623" t="s">
        <v>39</v>
      </c>
      <c r="F623" t="s">
        <v>50</v>
      </c>
      <c r="G623" t="s">
        <v>56</v>
      </c>
      <c r="H623" t="s">
        <v>57</v>
      </c>
      <c r="I623" s="1">
        <v>43933</v>
      </c>
      <c r="J623">
        <v>7</v>
      </c>
      <c r="K623" t="s">
        <v>61</v>
      </c>
      <c r="L623" s="1">
        <v>43915</v>
      </c>
      <c r="M623" s="1">
        <v>44012</v>
      </c>
      <c r="N623">
        <v>1</v>
      </c>
      <c r="O623" t="s">
        <v>108</v>
      </c>
      <c r="P623" t="s">
        <v>270</v>
      </c>
      <c r="Q623">
        <v>2</v>
      </c>
      <c r="R623" t="s">
        <v>756</v>
      </c>
      <c r="S623" t="s">
        <v>1295</v>
      </c>
      <c r="T623" t="s">
        <v>1812</v>
      </c>
      <c r="U623" t="s">
        <v>85</v>
      </c>
      <c r="V623" t="s">
        <v>1550</v>
      </c>
      <c r="W623">
        <v>35.869999999999997</v>
      </c>
      <c r="X623">
        <v>14.97</v>
      </c>
      <c r="Y623">
        <v>2</v>
      </c>
      <c r="Z623" t="s">
        <v>2180</v>
      </c>
      <c r="AA623" t="s">
        <v>2462</v>
      </c>
    </row>
    <row r="624" spans="1:27" x14ac:dyDescent="0.25">
      <c r="A624">
        <v>623</v>
      </c>
      <c r="B624">
        <v>179</v>
      </c>
      <c r="C624" s="1">
        <v>44098</v>
      </c>
      <c r="D624">
        <v>11</v>
      </c>
      <c r="E624" t="s">
        <v>37</v>
      </c>
      <c r="F624" t="s">
        <v>48</v>
      </c>
      <c r="G624" t="s">
        <v>56</v>
      </c>
      <c r="H624" t="s">
        <v>57</v>
      </c>
      <c r="I624" s="1">
        <v>43706</v>
      </c>
      <c r="J624">
        <v>3</v>
      </c>
      <c r="K624" t="s">
        <v>59</v>
      </c>
      <c r="L624" s="1">
        <v>43615</v>
      </c>
      <c r="M624" s="1">
        <v>43830</v>
      </c>
      <c r="N624">
        <v>1</v>
      </c>
      <c r="O624" t="s">
        <v>79</v>
      </c>
      <c r="P624" t="s">
        <v>241</v>
      </c>
      <c r="Q624">
        <v>1</v>
      </c>
      <c r="R624" t="s">
        <v>566</v>
      </c>
      <c r="S624" t="s">
        <v>1067</v>
      </c>
      <c r="T624" t="s">
        <v>1649</v>
      </c>
      <c r="U624" t="s">
        <v>80</v>
      </c>
      <c r="V624" t="s">
        <v>1548</v>
      </c>
      <c r="W624">
        <v>71.98</v>
      </c>
      <c r="X624">
        <v>29.98</v>
      </c>
      <c r="Y624">
        <v>1</v>
      </c>
      <c r="Z624" t="s">
        <v>65</v>
      </c>
      <c r="AA624" t="s">
        <v>2343</v>
      </c>
    </row>
    <row r="625" spans="1:27" x14ac:dyDescent="0.25">
      <c r="A625">
        <v>624</v>
      </c>
      <c r="B625">
        <v>411</v>
      </c>
      <c r="C625" s="1">
        <v>44099</v>
      </c>
      <c r="D625">
        <v>5</v>
      </c>
      <c r="E625" t="s">
        <v>36</v>
      </c>
      <c r="F625" t="s">
        <v>47</v>
      </c>
      <c r="G625" t="s">
        <v>55</v>
      </c>
      <c r="H625" t="s">
        <v>58</v>
      </c>
      <c r="I625" s="1">
        <v>43586</v>
      </c>
      <c r="J625">
        <v>2</v>
      </c>
      <c r="N625">
        <v>1</v>
      </c>
      <c r="O625" t="s">
        <v>84</v>
      </c>
      <c r="P625" t="s">
        <v>246</v>
      </c>
      <c r="Q625">
        <v>1</v>
      </c>
      <c r="R625" t="s">
        <v>687</v>
      </c>
      <c r="S625" t="s">
        <v>1104</v>
      </c>
      <c r="T625" t="s">
        <v>1750</v>
      </c>
      <c r="U625" t="s">
        <v>67</v>
      </c>
      <c r="V625" t="s">
        <v>1548</v>
      </c>
      <c r="W625">
        <v>80.97</v>
      </c>
      <c r="X625">
        <v>44.97</v>
      </c>
      <c r="Y625">
        <v>1</v>
      </c>
      <c r="Z625" t="s">
        <v>410</v>
      </c>
      <c r="AA625" t="s">
        <v>2359</v>
      </c>
    </row>
    <row r="626" spans="1:27" x14ac:dyDescent="0.25">
      <c r="A626">
        <v>625</v>
      </c>
      <c r="B626">
        <v>385</v>
      </c>
      <c r="C626" s="1">
        <v>44100</v>
      </c>
      <c r="D626">
        <v>6</v>
      </c>
      <c r="E626" t="s">
        <v>33</v>
      </c>
      <c r="F626" t="s">
        <v>44</v>
      </c>
      <c r="G626" t="s">
        <v>56</v>
      </c>
      <c r="H626" t="s">
        <v>57</v>
      </c>
      <c r="I626" s="1">
        <v>43553</v>
      </c>
      <c r="J626">
        <v>1</v>
      </c>
      <c r="N626">
        <v>1</v>
      </c>
      <c r="O626" t="s">
        <v>86</v>
      </c>
      <c r="P626" t="s">
        <v>248</v>
      </c>
      <c r="Q626">
        <v>1</v>
      </c>
      <c r="R626" t="s">
        <v>432</v>
      </c>
      <c r="S626" t="s">
        <v>995</v>
      </c>
      <c r="T626" t="s">
        <v>1527</v>
      </c>
      <c r="U626" t="s">
        <v>69</v>
      </c>
      <c r="V626" t="s">
        <v>1577</v>
      </c>
      <c r="W626">
        <v>36.99</v>
      </c>
      <c r="X626">
        <v>24.99</v>
      </c>
      <c r="Y626">
        <v>1</v>
      </c>
      <c r="Z626" t="s">
        <v>549</v>
      </c>
      <c r="AA626" t="s">
        <v>2362</v>
      </c>
    </row>
    <row r="627" spans="1:27" x14ac:dyDescent="0.25">
      <c r="A627">
        <v>626</v>
      </c>
      <c r="B627">
        <v>455</v>
      </c>
      <c r="C627" s="1">
        <v>44100</v>
      </c>
      <c r="D627">
        <v>10</v>
      </c>
      <c r="E627" t="s">
        <v>42</v>
      </c>
      <c r="F627" t="s">
        <v>53</v>
      </c>
      <c r="G627" t="s">
        <v>55</v>
      </c>
      <c r="H627" t="s">
        <v>57</v>
      </c>
      <c r="I627" s="1">
        <v>43736</v>
      </c>
      <c r="J627">
        <v>3</v>
      </c>
      <c r="K627" t="s">
        <v>59</v>
      </c>
      <c r="L627" s="1">
        <v>43615</v>
      </c>
      <c r="M627" s="1">
        <v>43830</v>
      </c>
      <c r="N627">
        <v>2</v>
      </c>
      <c r="O627" t="s">
        <v>183</v>
      </c>
      <c r="P627" t="s">
        <v>345</v>
      </c>
      <c r="Q627">
        <v>2</v>
      </c>
      <c r="R627" t="s">
        <v>757</v>
      </c>
      <c r="S627" t="s">
        <v>1296</v>
      </c>
      <c r="T627" t="s">
        <v>1813</v>
      </c>
      <c r="U627" t="s">
        <v>85</v>
      </c>
      <c r="V627" t="s">
        <v>2038</v>
      </c>
      <c r="W627">
        <v>188.18</v>
      </c>
      <c r="X627">
        <v>54.97</v>
      </c>
      <c r="Y627">
        <v>2</v>
      </c>
      <c r="Z627" t="s">
        <v>2230</v>
      </c>
      <c r="AA627" t="s">
        <v>2522</v>
      </c>
    </row>
    <row r="628" spans="1:27" x14ac:dyDescent="0.25">
      <c r="A628">
        <v>627</v>
      </c>
      <c r="B628">
        <v>485</v>
      </c>
      <c r="C628" s="1">
        <v>44100</v>
      </c>
      <c r="D628">
        <v>7</v>
      </c>
      <c r="E628" t="s">
        <v>35</v>
      </c>
      <c r="F628" t="s">
        <v>46</v>
      </c>
      <c r="G628" t="s">
        <v>56</v>
      </c>
      <c r="H628" t="s">
        <v>58</v>
      </c>
      <c r="I628" s="1">
        <v>44066</v>
      </c>
      <c r="J628">
        <v>9</v>
      </c>
      <c r="K628" t="s">
        <v>59</v>
      </c>
      <c r="L628" s="1">
        <v>43952</v>
      </c>
      <c r="M628" s="1">
        <v>44075</v>
      </c>
      <c r="N628">
        <v>1</v>
      </c>
      <c r="O628" t="s">
        <v>79</v>
      </c>
      <c r="P628" t="s">
        <v>241</v>
      </c>
      <c r="Q628">
        <v>1</v>
      </c>
      <c r="R628" t="s">
        <v>86</v>
      </c>
      <c r="S628" t="s">
        <v>1044</v>
      </c>
      <c r="T628" t="s">
        <v>1572</v>
      </c>
      <c r="U628" t="s">
        <v>69</v>
      </c>
      <c r="V628" t="s">
        <v>1548</v>
      </c>
      <c r="W628">
        <v>64.989999999999995</v>
      </c>
      <c r="X628">
        <v>14.99</v>
      </c>
      <c r="Y628">
        <v>1</v>
      </c>
      <c r="Z628" t="s">
        <v>86</v>
      </c>
      <c r="AA628" t="s">
        <v>2350</v>
      </c>
    </row>
    <row r="629" spans="1:27" x14ac:dyDescent="0.25">
      <c r="A629">
        <v>628</v>
      </c>
      <c r="B629">
        <v>45</v>
      </c>
      <c r="C629" s="1">
        <v>44101</v>
      </c>
      <c r="D629">
        <v>1</v>
      </c>
      <c r="E629" t="s">
        <v>39</v>
      </c>
      <c r="F629" t="s">
        <v>50</v>
      </c>
      <c r="G629" t="s">
        <v>56</v>
      </c>
      <c r="H629" t="s">
        <v>58</v>
      </c>
      <c r="I629" s="1">
        <v>43720</v>
      </c>
      <c r="J629">
        <v>1</v>
      </c>
      <c r="K629" t="s">
        <v>61</v>
      </c>
      <c r="L629" s="1">
        <v>43615</v>
      </c>
      <c r="M629" s="1">
        <v>43830</v>
      </c>
      <c r="N629">
        <v>2</v>
      </c>
      <c r="O629" t="s">
        <v>63</v>
      </c>
      <c r="P629" t="s">
        <v>225</v>
      </c>
      <c r="Q629">
        <v>2</v>
      </c>
      <c r="R629" t="s">
        <v>758</v>
      </c>
      <c r="S629" t="s">
        <v>1297</v>
      </c>
      <c r="T629" t="s">
        <v>1814</v>
      </c>
      <c r="U629" t="s">
        <v>85</v>
      </c>
      <c r="V629" t="s">
        <v>2042</v>
      </c>
      <c r="W629">
        <v>50.89</v>
      </c>
      <c r="X629">
        <v>34.97</v>
      </c>
      <c r="Y629">
        <v>2</v>
      </c>
      <c r="Z629" t="s">
        <v>2167</v>
      </c>
      <c r="AA629" t="s">
        <v>2447</v>
      </c>
    </row>
    <row r="630" spans="1:27" x14ac:dyDescent="0.25">
      <c r="A630">
        <v>629</v>
      </c>
      <c r="B630">
        <v>460</v>
      </c>
      <c r="C630" s="1">
        <v>44101</v>
      </c>
      <c r="D630">
        <v>11</v>
      </c>
      <c r="E630" t="s">
        <v>37</v>
      </c>
      <c r="F630" t="s">
        <v>48</v>
      </c>
      <c r="G630" t="s">
        <v>56</v>
      </c>
      <c r="H630" t="s">
        <v>57</v>
      </c>
      <c r="I630" s="1">
        <v>43836</v>
      </c>
      <c r="J630">
        <v>4</v>
      </c>
      <c r="K630" t="s">
        <v>61</v>
      </c>
      <c r="L630" s="1">
        <v>43831</v>
      </c>
      <c r="M630" s="1">
        <v>43861</v>
      </c>
      <c r="N630">
        <v>2</v>
      </c>
      <c r="O630" t="s">
        <v>64</v>
      </c>
      <c r="P630" t="s">
        <v>226</v>
      </c>
      <c r="Q630">
        <v>2</v>
      </c>
      <c r="R630" t="s">
        <v>759</v>
      </c>
      <c r="S630" t="s">
        <v>1298</v>
      </c>
      <c r="T630" t="s">
        <v>1815</v>
      </c>
      <c r="U630" t="s">
        <v>103</v>
      </c>
      <c r="V630" t="s">
        <v>2030</v>
      </c>
      <c r="W630">
        <v>265.95999999999998</v>
      </c>
      <c r="X630">
        <v>64.959999999999994</v>
      </c>
      <c r="Y630">
        <v>2</v>
      </c>
      <c r="Z630" t="s">
        <v>2231</v>
      </c>
      <c r="AA630" t="s">
        <v>2523</v>
      </c>
    </row>
    <row r="631" spans="1:27" x14ac:dyDescent="0.25">
      <c r="A631">
        <v>630</v>
      </c>
      <c r="B631">
        <v>483</v>
      </c>
      <c r="C631" s="1">
        <v>44101</v>
      </c>
      <c r="D631">
        <v>11</v>
      </c>
      <c r="E631" t="s">
        <v>37</v>
      </c>
      <c r="F631" t="s">
        <v>48</v>
      </c>
      <c r="G631" t="s">
        <v>56</v>
      </c>
      <c r="H631" t="s">
        <v>57</v>
      </c>
      <c r="I631" s="1">
        <v>44084</v>
      </c>
      <c r="J631">
        <v>10</v>
      </c>
      <c r="K631" t="s">
        <v>61</v>
      </c>
      <c r="L631" s="1">
        <v>44055</v>
      </c>
      <c r="M631" s="1">
        <v>44196</v>
      </c>
      <c r="N631">
        <v>1</v>
      </c>
      <c r="O631" t="s">
        <v>65</v>
      </c>
      <c r="P631" t="s">
        <v>227</v>
      </c>
      <c r="Q631">
        <v>1</v>
      </c>
      <c r="R631" t="s">
        <v>545</v>
      </c>
      <c r="S631" t="s">
        <v>1106</v>
      </c>
      <c r="T631" t="s">
        <v>1632</v>
      </c>
      <c r="U631" t="s">
        <v>67</v>
      </c>
      <c r="V631" t="s">
        <v>1517</v>
      </c>
      <c r="W631">
        <v>960</v>
      </c>
      <c r="X631">
        <v>59.97</v>
      </c>
      <c r="Y631">
        <v>1</v>
      </c>
      <c r="Z631" t="s">
        <v>431</v>
      </c>
      <c r="AA631" t="s">
        <v>2326</v>
      </c>
    </row>
    <row r="632" spans="1:27" x14ac:dyDescent="0.25">
      <c r="A632">
        <v>631</v>
      </c>
      <c r="B632">
        <v>251</v>
      </c>
      <c r="C632" s="1">
        <v>44102</v>
      </c>
      <c r="D632">
        <v>10</v>
      </c>
      <c r="E632" t="s">
        <v>42</v>
      </c>
      <c r="F632" t="s">
        <v>53</v>
      </c>
      <c r="G632" t="s">
        <v>56</v>
      </c>
      <c r="H632" t="s">
        <v>58</v>
      </c>
      <c r="I632" s="1">
        <v>43704</v>
      </c>
      <c r="J632">
        <v>2</v>
      </c>
      <c r="K632" t="s">
        <v>60</v>
      </c>
      <c r="L632" s="1">
        <v>43615</v>
      </c>
      <c r="M632" s="1">
        <v>43830</v>
      </c>
      <c r="N632">
        <v>1</v>
      </c>
      <c r="O632" t="s">
        <v>70</v>
      </c>
      <c r="P632" t="s">
        <v>232</v>
      </c>
      <c r="Q632">
        <v>1</v>
      </c>
      <c r="R632" t="s">
        <v>719</v>
      </c>
      <c r="S632" t="s">
        <v>1261</v>
      </c>
      <c r="T632" t="s">
        <v>1779</v>
      </c>
      <c r="U632" t="s">
        <v>69</v>
      </c>
      <c r="V632" t="s">
        <v>1517</v>
      </c>
      <c r="W632">
        <v>95.99</v>
      </c>
      <c r="X632">
        <v>19.989999999999998</v>
      </c>
      <c r="Y632">
        <v>1</v>
      </c>
      <c r="Z632" t="s">
        <v>432</v>
      </c>
      <c r="AA632" t="s">
        <v>2331</v>
      </c>
    </row>
    <row r="633" spans="1:27" x14ac:dyDescent="0.25">
      <c r="A633">
        <v>632</v>
      </c>
      <c r="B633">
        <v>421</v>
      </c>
      <c r="C633" s="1">
        <v>44103</v>
      </c>
      <c r="D633">
        <v>10</v>
      </c>
      <c r="E633" t="s">
        <v>42</v>
      </c>
      <c r="F633" t="s">
        <v>53</v>
      </c>
      <c r="G633" t="s">
        <v>56</v>
      </c>
      <c r="H633" t="s">
        <v>58</v>
      </c>
      <c r="I633" s="1">
        <v>43926</v>
      </c>
      <c r="J633">
        <v>7</v>
      </c>
      <c r="K633" t="s">
        <v>61</v>
      </c>
      <c r="L633" s="1">
        <v>43915</v>
      </c>
      <c r="M633" s="1">
        <v>44012</v>
      </c>
      <c r="N633">
        <v>1</v>
      </c>
      <c r="O633" t="s">
        <v>67</v>
      </c>
      <c r="P633" t="s">
        <v>229</v>
      </c>
      <c r="Q633">
        <v>1</v>
      </c>
      <c r="R633" t="s">
        <v>626</v>
      </c>
      <c r="S633" t="s">
        <v>1176</v>
      </c>
      <c r="T633" t="s">
        <v>1701</v>
      </c>
      <c r="U633" t="s">
        <v>80</v>
      </c>
      <c r="V633" t="s">
        <v>1548</v>
      </c>
      <c r="W633">
        <v>21.98</v>
      </c>
      <c r="X633">
        <v>29.98</v>
      </c>
      <c r="Y633">
        <v>1</v>
      </c>
      <c r="Z633" t="s">
        <v>90</v>
      </c>
      <c r="AA633" t="s">
        <v>2328</v>
      </c>
    </row>
    <row r="634" spans="1:27" x14ac:dyDescent="0.25">
      <c r="A634">
        <v>633</v>
      </c>
      <c r="B634">
        <v>11</v>
      </c>
      <c r="C634" s="1">
        <v>44104</v>
      </c>
      <c r="D634">
        <v>1</v>
      </c>
      <c r="E634" t="s">
        <v>39</v>
      </c>
      <c r="F634" t="s">
        <v>50</v>
      </c>
      <c r="G634" t="s">
        <v>56</v>
      </c>
      <c r="H634" t="s">
        <v>57</v>
      </c>
      <c r="I634" s="1">
        <v>43957</v>
      </c>
      <c r="J634">
        <v>9</v>
      </c>
      <c r="K634" t="s">
        <v>59</v>
      </c>
      <c r="L634" s="1">
        <v>43952</v>
      </c>
      <c r="M634" s="1">
        <v>44075</v>
      </c>
      <c r="N634">
        <v>1</v>
      </c>
      <c r="O634" t="s">
        <v>79</v>
      </c>
      <c r="P634" t="s">
        <v>241</v>
      </c>
      <c r="Q634">
        <v>1</v>
      </c>
      <c r="R634" t="s">
        <v>629</v>
      </c>
      <c r="S634" t="s">
        <v>965</v>
      </c>
      <c r="T634" t="s">
        <v>1703</v>
      </c>
      <c r="U634" t="s">
        <v>69</v>
      </c>
      <c r="V634" t="s">
        <v>1562</v>
      </c>
      <c r="W634">
        <v>119.95</v>
      </c>
      <c r="X634">
        <v>9.99</v>
      </c>
      <c r="Y634">
        <v>1</v>
      </c>
      <c r="Z634" t="s">
        <v>86</v>
      </c>
      <c r="AA634" t="s">
        <v>2350</v>
      </c>
    </row>
    <row r="635" spans="1:27" x14ac:dyDescent="0.25">
      <c r="A635">
        <v>634</v>
      </c>
      <c r="B635">
        <v>125</v>
      </c>
      <c r="C635" s="1">
        <v>44104</v>
      </c>
      <c r="D635">
        <v>2</v>
      </c>
      <c r="E635" t="s">
        <v>38</v>
      </c>
      <c r="F635" t="s">
        <v>49</v>
      </c>
      <c r="G635" t="s">
        <v>55</v>
      </c>
      <c r="H635" t="s">
        <v>58</v>
      </c>
      <c r="I635" s="1">
        <v>44031</v>
      </c>
      <c r="J635">
        <v>8</v>
      </c>
      <c r="K635" t="s">
        <v>60</v>
      </c>
      <c r="L635" s="1">
        <v>44000</v>
      </c>
      <c r="M635" s="1">
        <v>44073</v>
      </c>
      <c r="N635">
        <v>1</v>
      </c>
      <c r="O635" t="s">
        <v>80</v>
      </c>
      <c r="P635" t="s">
        <v>242</v>
      </c>
      <c r="Q635">
        <v>1</v>
      </c>
      <c r="R635" t="s">
        <v>558</v>
      </c>
      <c r="S635" t="s">
        <v>1118</v>
      </c>
      <c r="T635" t="s">
        <v>1548</v>
      </c>
      <c r="U635" t="s">
        <v>67</v>
      </c>
      <c r="V635" t="s">
        <v>1548</v>
      </c>
      <c r="W635">
        <v>44.97</v>
      </c>
      <c r="X635">
        <v>44.97</v>
      </c>
      <c r="Y635">
        <v>1</v>
      </c>
      <c r="Z635" t="s">
        <v>79</v>
      </c>
      <c r="AA635" t="s">
        <v>2349</v>
      </c>
    </row>
    <row r="636" spans="1:27" x14ac:dyDescent="0.25">
      <c r="A636">
        <v>635</v>
      </c>
      <c r="B636">
        <v>118</v>
      </c>
      <c r="C636" s="1">
        <v>44105</v>
      </c>
      <c r="D636">
        <v>6</v>
      </c>
      <c r="E636" t="s">
        <v>33</v>
      </c>
      <c r="F636" t="s">
        <v>44</v>
      </c>
      <c r="G636" t="s">
        <v>55</v>
      </c>
      <c r="H636" t="s">
        <v>58</v>
      </c>
      <c r="I636" s="1">
        <v>43959</v>
      </c>
      <c r="J636">
        <v>9</v>
      </c>
      <c r="K636" t="s">
        <v>59</v>
      </c>
      <c r="L636" s="1">
        <v>43952</v>
      </c>
      <c r="M636" s="1">
        <v>44075</v>
      </c>
      <c r="N636">
        <v>3</v>
      </c>
      <c r="O636" t="s">
        <v>184</v>
      </c>
      <c r="P636" t="s">
        <v>346</v>
      </c>
      <c r="Q636">
        <v>3</v>
      </c>
      <c r="R636" t="s">
        <v>760</v>
      </c>
      <c r="S636" t="s">
        <v>1299</v>
      </c>
      <c r="T636" t="s">
        <v>1816</v>
      </c>
      <c r="U636" t="s">
        <v>2019</v>
      </c>
      <c r="V636" t="s">
        <v>2044</v>
      </c>
      <c r="W636">
        <v>626.34</v>
      </c>
      <c r="X636">
        <v>84.94</v>
      </c>
      <c r="Y636">
        <v>3</v>
      </c>
      <c r="Z636" t="s">
        <v>2232</v>
      </c>
      <c r="AA636" t="s">
        <v>2524</v>
      </c>
    </row>
    <row r="637" spans="1:27" x14ac:dyDescent="0.25">
      <c r="A637">
        <v>636</v>
      </c>
      <c r="B637">
        <v>180</v>
      </c>
      <c r="C637" s="1">
        <v>44105</v>
      </c>
      <c r="D637">
        <v>6</v>
      </c>
      <c r="E637" t="s">
        <v>33</v>
      </c>
      <c r="F637" t="s">
        <v>44</v>
      </c>
      <c r="G637" t="s">
        <v>55</v>
      </c>
      <c r="H637" t="s">
        <v>58</v>
      </c>
      <c r="I637" s="1">
        <v>43656</v>
      </c>
      <c r="J637">
        <v>2</v>
      </c>
      <c r="K637" t="s">
        <v>60</v>
      </c>
      <c r="L637" s="1">
        <v>43615</v>
      </c>
      <c r="M637" s="1">
        <v>43830</v>
      </c>
      <c r="N637">
        <v>2</v>
      </c>
      <c r="O637" t="s">
        <v>104</v>
      </c>
      <c r="P637" t="s">
        <v>266</v>
      </c>
      <c r="Q637">
        <v>2</v>
      </c>
      <c r="R637" t="s">
        <v>761</v>
      </c>
      <c r="S637" t="s">
        <v>1300</v>
      </c>
      <c r="T637" t="s">
        <v>1817</v>
      </c>
      <c r="U637" t="s">
        <v>109</v>
      </c>
      <c r="V637" t="s">
        <v>2031</v>
      </c>
      <c r="W637">
        <v>243.92</v>
      </c>
      <c r="X637">
        <v>69.959999999999994</v>
      </c>
      <c r="Y637">
        <v>2</v>
      </c>
      <c r="Z637" t="s">
        <v>2233</v>
      </c>
      <c r="AA637" t="s">
        <v>2525</v>
      </c>
    </row>
    <row r="638" spans="1:27" x14ac:dyDescent="0.25">
      <c r="A638">
        <v>637</v>
      </c>
      <c r="B638">
        <v>311</v>
      </c>
      <c r="C638" s="1">
        <v>44105</v>
      </c>
      <c r="D638">
        <v>7</v>
      </c>
      <c r="E638" t="s">
        <v>35</v>
      </c>
      <c r="F638" t="s">
        <v>46</v>
      </c>
      <c r="G638" t="s">
        <v>56</v>
      </c>
      <c r="H638" t="s">
        <v>57</v>
      </c>
      <c r="I638" s="1">
        <v>43961</v>
      </c>
      <c r="J638">
        <v>9</v>
      </c>
      <c r="K638" t="s">
        <v>59</v>
      </c>
      <c r="L638" s="1">
        <v>43952</v>
      </c>
      <c r="M638" s="1">
        <v>44075</v>
      </c>
      <c r="N638">
        <v>2</v>
      </c>
      <c r="O638" t="s">
        <v>66</v>
      </c>
      <c r="P638" t="s">
        <v>228</v>
      </c>
      <c r="Q638">
        <v>2</v>
      </c>
      <c r="R638" t="s">
        <v>762</v>
      </c>
      <c r="S638" t="s">
        <v>1301</v>
      </c>
      <c r="T638" t="s">
        <v>1818</v>
      </c>
      <c r="U638" t="s">
        <v>88</v>
      </c>
      <c r="V638" t="s">
        <v>2030</v>
      </c>
      <c r="W638">
        <v>311.98</v>
      </c>
      <c r="X638">
        <v>69.959999999999994</v>
      </c>
      <c r="Y638">
        <v>2</v>
      </c>
      <c r="Z638" t="s">
        <v>2082</v>
      </c>
      <c r="AA638" t="s">
        <v>2327</v>
      </c>
    </row>
    <row r="639" spans="1:27" x14ac:dyDescent="0.25">
      <c r="A639">
        <v>638</v>
      </c>
      <c r="B639">
        <v>60</v>
      </c>
      <c r="C639" s="1">
        <v>44106</v>
      </c>
      <c r="D639">
        <v>4</v>
      </c>
      <c r="E639" t="s">
        <v>40</v>
      </c>
      <c r="F639" t="s">
        <v>51</v>
      </c>
      <c r="G639" t="s">
        <v>55</v>
      </c>
      <c r="H639" t="s">
        <v>57</v>
      </c>
      <c r="I639" s="1">
        <v>43713</v>
      </c>
      <c r="J639">
        <v>3</v>
      </c>
      <c r="K639" t="s">
        <v>59</v>
      </c>
      <c r="L639" s="1">
        <v>43615</v>
      </c>
      <c r="M639" s="1">
        <v>43830</v>
      </c>
      <c r="N639">
        <v>2</v>
      </c>
      <c r="O639" t="s">
        <v>66</v>
      </c>
      <c r="P639" t="s">
        <v>228</v>
      </c>
      <c r="Q639">
        <v>2</v>
      </c>
      <c r="R639" t="s">
        <v>763</v>
      </c>
      <c r="S639" t="s">
        <v>1302</v>
      </c>
      <c r="T639" t="s">
        <v>1819</v>
      </c>
      <c r="U639" t="s">
        <v>88</v>
      </c>
      <c r="V639" t="s">
        <v>2030</v>
      </c>
      <c r="W639">
        <v>37.96</v>
      </c>
      <c r="X639">
        <v>69.959999999999994</v>
      </c>
      <c r="Y639">
        <v>2</v>
      </c>
      <c r="Z639" t="s">
        <v>2185</v>
      </c>
      <c r="AA639" t="s">
        <v>2467</v>
      </c>
    </row>
    <row r="640" spans="1:27" x14ac:dyDescent="0.25">
      <c r="A640">
        <v>639</v>
      </c>
      <c r="B640">
        <v>96</v>
      </c>
      <c r="C640" s="1">
        <v>44106</v>
      </c>
      <c r="D640">
        <v>5</v>
      </c>
      <c r="E640" t="s">
        <v>36</v>
      </c>
      <c r="F640" t="s">
        <v>47</v>
      </c>
      <c r="G640" t="s">
        <v>55</v>
      </c>
      <c r="H640" t="s">
        <v>57</v>
      </c>
      <c r="I640" s="1">
        <v>43907</v>
      </c>
      <c r="J640">
        <v>5</v>
      </c>
      <c r="K640" t="s">
        <v>60</v>
      </c>
      <c r="L640" s="1">
        <v>43831</v>
      </c>
      <c r="M640" s="1">
        <v>43921</v>
      </c>
      <c r="N640">
        <v>1</v>
      </c>
      <c r="O640" t="s">
        <v>159</v>
      </c>
      <c r="P640" t="s">
        <v>321</v>
      </c>
      <c r="Q640">
        <v>1</v>
      </c>
      <c r="R640" t="s">
        <v>764</v>
      </c>
      <c r="S640" t="s">
        <v>1303</v>
      </c>
      <c r="T640" t="s">
        <v>1820</v>
      </c>
      <c r="U640" t="s">
        <v>88</v>
      </c>
      <c r="V640" t="s">
        <v>1585</v>
      </c>
      <c r="W640">
        <v>51.96</v>
      </c>
      <c r="X640">
        <v>79.959999999999994</v>
      </c>
      <c r="Y640">
        <v>1</v>
      </c>
      <c r="Z640" t="s">
        <v>552</v>
      </c>
      <c r="AA640" t="s">
        <v>2526</v>
      </c>
    </row>
    <row r="641" spans="1:27" x14ac:dyDescent="0.25">
      <c r="A641">
        <v>640</v>
      </c>
      <c r="B641">
        <v>184</v>
      </c>
      <c r="C641" s="1">
        <v>44107</v>
      </c>
      <c r="D641">
        <v>3</v>
      </c>
      <c r="E641" t="s">
        <v>34</v>
      </c>
      <c r="F641" t="s">
        <v>45</v>
      </c>
      <c r="G641" t="s">
        <v>55</v>
      </c>
      <c r="H641" t="s">
        <v>58</v>
      </c>
      <c r="I641" s="1">
        <v>43725</v>
      </c>
      <c r="J641">
        <v>3</v>
      </c>
      <c r="K641" t="s">
        <v>59</v>
      </c>
      <c r="L641" s="1">
        <v>43615</v>
      </c>
      <c r="M641" s="1">
        <v>43830</v>
      </c>
      <c r="N641">
        <v>2</v>
      </c>
      <c r="O641" t="s">
        <v>87</v>
      </c>
      <c r="P641" t="s">
        <v>249</v>
      </c>
      <c r="Q641">
        <v>2</v>
      </c>
      <c r="R641" t="s">
        <v>765</v>
      </c>
      <c r="S641" t="s">
        <v>1304</v>
      </c>
      <c r="T641" t="s">
        <v>1821</v>
      </c>
      <c r="U641" t="s">
        <v>110</v>
      </c>
      <c r="V641" t="s">
        <v>2038</v>
      </c>
      <c r="W641">
        <v>496.62</v>
      </c>
      <c r="X641">
        <v>104.94</v>
      </c>
      <c r="Y641">
        <v>2</v>
      </c>
      <c r="Z641" t="s">
        <v>2111</v>
      </c>
      <c r="AA641" t="s">
        <v>2382</v>
      </c>
    </row>
    <row r="642" spans="1:27" x14ac:dyDescent="0.25">
      <c r="A642">
        <v>641</v>
      </c>
      <c r="B642">
        <v>446</v>
      </c>
      <c r="C642" s="1">
        <v>44108</v>
      </c>
      <c r="D642">
        <v>7</v>
      </c>
      <c r="E642" t="s">
        <v>35</v>
      </c>
      <c r="F642" t="s">
        <v>46</v>
      </c>
      <c r="G642" t="s">
        <v>55</v>
      </c>
      <c r="H642" t="s">
        <v>57</v>
      </c>
      <c r="I642" s="1">
        <v>44051</v>
      </c>
      <c r="J642">
        <v>9</v>
      </c>
      <c r="K642" t="s">
        <v>59</v>
      </c>
      <c r="L642" s="1">
        <v>43952</v>
      </c>
      <c r="M642" s="1">
        <v>44075</v>
      </c>
      <c r="N642">
        <v>2</v>
      </c>
      <c r="O642" t="s">
        <v>183</v>
      </c>
      <c r="P642" t="s">
        <v>345</v>
      </c>
      <c r="Q642">
        <v>2</v>
      </c>
      <c r="R642" t="s">
        <v>766</v>
      </c>
      <c r="S642" t="s">
        <v>1305</v>
      </c>
      <c r="T642" t="s">
        <v>1822</v>
      </c>
      <c r="U642" t="s">
        <v>88</v>
      </c>
      <c r="V642" t="s">
        <v>2038</v>
      </c>
      <c r="W642">
        <v>193.96</v>
      </c>
      <c r="X642">
        <v>69.959999999999994</v>
      </c>
      <c r="Y642">
        <v>2</v>
      </c>
      <c r="Z642" t="s">
        <v>2234</v>
      </c>
      <c r="AA642" t="s">
        <v>2527</v>
      </c>
    </row>
    <row r="643" spans="1:27" x14ac:dyDescent="0.25">
      <c r="A643">
        <v>642</v>
      </c>
      <c r="B643">
        <v>184</v>
      </c>
      <c r="C643" s="1">
        <v>44109</v>
      </c>
      <c r="D643">
        <v>3</v>
      </c>
      <c r="E643" t="s">
        <v>34</v>
      </c>
      <c r="F643" t="s">
        <v>45</v>
      </c>
      <c r="G643" t="s">
        <v>55</v>
      </c>
      <c r="H643" t="s">
        <v>58</v>
      </c>
      <c r="I643" s="1">
        <v>43725</v>
      </c>
      <c r="J643">
        <v>3</v>
      </c>
      <c r="K643" t="s">
        <v>59</v>
      </c>
      <c r="L643" s="1">
        <v>43615</v>
      </c>
      <c r="M643" s="1">
        <v>43830</v>
      </c>
      <c r="N643">
        <v>1</v>
      </c>
      <c r="O643" t="s">
        <v>80</v>
      </c>
      <c r="P643" t="s">
        <v>242</v>
      </c>
      <c r="Q643">
        <v>1</v>
      </c>
      <c r="R643" t="s">
        <v>548</v>
      </c>
      <c r="S643" t="s">
        <v>1109</v>
      </c>
      <c r="T643" t="s">
        <v>1634</v>
      </c>
      <c r="U643" t="s">
        <v>67</v>
      </c>
      <c r="V643" t="s">
        <v>1548</v>
      </c>
      <c r="W643">
        <v>83.94</v>
      </c>
      <c r="X643">
        <v>44.97</v>
      </c>
      <c r="Y643">
        <v>1</v>
      </c>
      <c r="Z643" t="s">
        <v>67</v>
      </c>
      <c r="AA643" t="s">
        <v>2373</v>
      </c>
    </row>
    <row r="644" spans="1:27" x14ac:dyDescent="0.25">
      <c r="A644">
        <v>643</v>
      </c>
      <c r="B644">
        <v>221</v>
      </c>
      <c r="C644" s="1">
        <v>44109</v>
      </c>
      <c r="D644">
        <v>2</v>
      </c>
      <c r="E644" t="s">
        <v>38</v>
      </c>
      <c r="F644" t="s">
        <v>49</v>
      </c>
      <c r="G644" t="s">
        <v>55</v>
      </c>
      <c r="H644" t="s">
        <v>58</v>
      </c>
      <c r="I644" s="1">
        <v>43710</v>
      </c>
      <c r="J644">
        <v>1</v>
      </c>
      <c r="K644" t="s">
        <v>61</v>
      </c>
      <c r="L644" s="1">
        <v>43615</v>
      </c>
      <c r="M644" s="1">
        <v>43830</v>
      </c>
      <c r="N644">
        <v>1</v>
      </c>
      <c r="O644" t="s">
        <v>78</v>
      </c>
      <c r="P644" t="s">
        <v>240</v>
      </c>
      <c r="Q644">
        <v>1</v>
      </c>
      <c r="R644" t="s">
        <v>610</v>
      </c>
      <c r="S644" t="s">
        <v>1162</v>
      </c>
      <c r="T644" t="s">
        <v>67</v>
      </c>
      <c r="U644" t="s">
        <v>80</v>
      </c>
      <c r="V644" t="s">
        <v>1548</v>
      </c>
      <c r="W644">
        <v>6</v>
      </c>
      <c r="X644">
        <v>29.98</v>
      </c>
      <c r="Y644">
        <v>1</v>
      </c>
      <c r="Z644" t="s">
        <v>393</v>
      </c>
      <c r="AA644" t="s">
        <v>2345</v>
      </c>
    </row>
    <row r="645" spans="1:27" x14ac:dyDescent="0.25">
      <c r="A645">
        <v>644</v>
      </c>
      <c r="B645">
        <v>412</v>
      </c>
      <c r="C645" s="1">
        <v>44111</v>
      </c>
      <c r="D645">
        <v>8</v>
      </c>
      <c r="E645" t="s">
        <v>43</v>
      </c>
      <c r="F645" t="s">
        <v>54</v>
      </c>
      <c r="G645" t="s">
        <v>56</v>
      </c>
      <c r="H645" t="s">
        <v>57</v>
      </c>
      <c r="I645" s="1">
        <v>43867</v>
      </c>
      <c r="J645">
        <v>6</v>
      </c>
      <c r="K645" t="s">
        <v>59</v>
      </c>
      <c r="L645" s="1">
        <v>43862</v>
      </c>
      <c r="M645" s="1">
        <v>43889</v>
      </c>
      <c r="N645">
        <v>1</v>
      </c>
      <c r="O645" t="s">
        <v>90</v>
      </c>
      <c r="P645" t="s">
        <v>252</v>
      </c>
      <c r="Q645">
        <v>1</v>
      </c>
      <c r="R645" t="s">
        <v>647</v>
      </c>
      <c r="S645" t="s">
        <v>1094</v>
      </c>
      <c r="T645" t="s">
        <v>1610</v>
      </c>
      <c r="U645" t="s">
        <v>80</v>
      </c>
      <c r="V645" t="s">
        <v>1562</v>
      </c>
      <c r="W645">
        <v>25.98</v>
      </c>
      <c r="X645">
        <v>19.98</v>
      </c>
      <c r="Y645">
        <v>1</v>
      </c>
      <c r="Z645" t="s">
        <v>410</v>
      </c>
      <c r="AA645" t="s">
        <v>2359</v>
      </c>
    </row>
    <row r="646" spans="1:27" x14ac:dyDescent="0.25">
      <c r="A646">
        <v>645</v>
      </c>
      <c r="B646">
        <v>481</v>
      </c>
      <c r="C646" s="1">
        <v>44111</v>
      </c>
      <c r="D646">
        <v>8</v>
      </c>
      <c r="E646" t="s">
        <v>43</v>
      </c>
      <c r="F646" t="s">
        <v>54</v>
      </c>
      <c r="G646" t="s">
        <v>55</v>
      </c>
      <c r="H646" t="s">
        <v>58</v>
      </c>
      <c r="I646" s="1">
        <v>43839</v>
      </c>
      <c r="J646">
        <v>5</v>
      </c>
      <c r="K646" t="s">
        <v>60</v>
      </c>
      <c r="L646" s="1">
        <v>43831</v>
      </c>
      <c r="M646" s="1">
        <v>43921</v>
      </c>
      <c r="N646">
        <v>1</v>
      </c>
      <c r="O646" t="s">
        <v>185</v>
      </c>
      <c r="P646" t="s">
        <v>347</v>
      </c>
      <c r="Q646">
        <v>2</v>
      </c>
      <c r="R646" t="s">
        <v>767</v>
      </c>
      <c r="S646" t="s">
        <v>1306</v>
      </c>
      <c r="T646" t="s">
        <v>1823</v>
      </c>
      <c r="U646" t="s">
        <v>2006</v>
      </c>
      <c r="V646" t="s">
        <v>2057</v>
      </c>
      <c r="W646">
        <v>173.92</v>
      </c>
      <c r="X646">
        <v>119.92</v>
      </c>
      <c r="Y646">
        <v>2</v>
      </c>
      <c r="Z646" t="s">
        <v>2235</v>
      </c>
      <c r="AA646" t="s">
        <v>2528</v>
      </c>
    </row>
    <row r="647" spans="1:27" x14ac:dyDescent="0.25">
      <c r="A647">
        <v>646</v>
      </c>
      <c r="B647">
        <v>321</v>
      </c>
      <c r="C647" s="1">
        <v>44112</v>
      </c>
      <c r="D647">
        <v>9</v>
      </c>
      <c r="E647" t="s">
        <v>41</v>
      </c>
      <c r="F647" t="s">
        <v>52</v>
      </c>
      <c r="G647" t="s">
        <v>55</v>
      </c>
      <c r="H647" t="s">
        <v>57</v>
      </c>
      <c r="I647" s="1">
        <v>43737</v>
      </c>
      <c r="J647">
        <v>3</v>
      </c>
      <c r="K647" t="s">
        <v>59</v>
      </c>
      <c r="L647" s="1">
        <v>43615</v>
      </c>
      <c r="M647" s="1">
        <v>43830</v>
      </c>
      <c r="N647">
        <v>2</v>
      </c>
      <c r="O647" t="s">
        <v>167</v>
      </c>
      <c r="P647" t="s">
        <v>329</v>
      </c>
      <c r="Q647">
        <v>2</v>
      </c>
      <c r="R647" t="s">
        <v>768</v>
      </c>
      <c r="S647" t="s">
        <v>1307</v>
      </c>
      <c r="T647" t="s">
        <v>1824</v>
      </c>
      <c r="U647" t="s">
        <v>75</v>
      </c>
      <c r="V647" t="s">
        <v>1869</v>
      </c>
      <c r="W647">
        <v>107.57</v>
      </c>
      <c r="X647">
        <v>74.95</v>
      </c>
      <c r="Y647">
        <v>2</v>
      </c>
      <c r="Z647" t="s">
        <v>2236</v>
      </c>
      <c r="AA647" t="s">
        <v>2529</v>
      </c>
    </row>
    <row r="648" spans="1:27" x14ac:dyDescent="0.25">
      <c r="A648">
        <v>647</v>
      </c>
      <c r="B648">
        <v>183</v>
      </c>
      <c r="C648" s="1">
        <v>44113</v>
      </c>
      <c r="D648">
        <v>1</v>
      </c>
      <c r="E648" t="s">
        <v>39</v>
      </c>
      <c r="F648" t="s">
        <v>50</v>
      </c>
      <c r="G648" t="s">
        <v>56</v>
      </c>
      <c r="H648" t="s">
        <v>58</v>
      </c>
      <c r="I648" s="1">
        <v>43597</v>
      </c>
      <c r="J648">
        <v>3</v>
      </c>
      <c r="N648">
        <v>1</v>
      </c>
      <c r="O648" t="s">
        <v>79</v>
      </c>
      <c r="P648" t="s">
        <v>241</v>
      </c>
      <c r="Q648">
        <v>1</v>
      </c>
      <c r="R648" t="s">
        <v>418</v>
      </c>
      <c r="S648" t="s">
        <v>980</v>
      </c>
      <c r="T648" t="s">
        <v>1513</v>
      </c>
      <c r="U648" t="s">
        <v>69</v>
      </c>
      <c r="V648" t="s">
        <v>1562</v>
      </c>
      <c r="W648">
        <v>29.99</v>
      </c>
      <c r="X648">
        <v>9.99</v>
      </c>
      <c r="Y648">
        <v>1</v>
      </c>
      <c r="Z648" t="s">
        <v>65</v>
      </c>
      <c r="AA648" t="s">
        <v>2343</v>
      </c>
    </row>
    <row r="649" spans="1:27" x14ac:dyDescent="0.25">
      <c r="A649">
        <v>648</v>
      </c>
      <c r="B649">
        <v>384</v>
      </c>
      <c r="C649" s="1">
        <v>44113</v>
      </c>
      <c r="D649">
        <v>7</v>
      </c>
      <c r="E649" t="s">
        <v>35</v>
      </c>
      <c r="F649" t="s">
        <v>46</v>
      </c>
      <c r="G649" t="s">
        <v>56</v>
      </c>
      <c r="H649" t="s">
        <v>57</v>
      </c>
      <c r="I649" s="1">
        <v>43655</v>
      </c>
      <c r="J649">
        <v>1</v>
      </c>
      <c r="K649" t="s">
        <v>61</v>
      </c>
      <c r="L649" s="1">
        <v>43615</v>
      </c>
      <c r="M649" s="1">
        <v>43830</v>
      </c>
      <c r="N649">
        <v>2</v>
      </c>
      <c r="O649" t="s">
        <v>157</v>
      </c>
      <c r="P649" t="s">
        <v>319</v>
      </c>
      <c r="Q649">
        <v>2</v>
      </c>
      <c r="R649" t="s">
        <v>769</v>
      </c>
      <c r="S649" t="s">
        <v>1308</v>
      </c>
      <c r="T649" t="s">
        <v>1825</v>
      </c>
      <c r="U649" t="s">
        <v>88</v>
      </c>
      <c r="V649" t="s">
        <v>2042</v>
      </c>
      <c r="W649">
        <v>335.82</v>
      </c>
      <c r="X649">
        <v>49.96</v>
      </c>
      <c r="Y649">
        <v>2</v>
      </c>
      <c r="Z649" t="s">
        <v>2237</v>
      </c>
      <c r="AA649" t="s">
        <v>2530</v>
      </c>
    </row>
    <row r="650" spans="1:27" x14ac:dyDescent="0.25">
      <c r="A650">
        <v>649</v>
      </c>
      <c r="B650">
        <v>403</v>
      </c>
      <c r="C650" s="1">
        <v>44113</v>
      </c>
      <c r="D650">
        <v>6</v>
      </c>
      <c r="E650" t="s">
        <v>33</v>
      </c>
      <c r="F650" t="s">
        <v>44</v>
      </c>
      <c r="G650" t="s">
        <v>56</v>
      </c>
      <c r="H650" t="s">
        <v>57</v>
      </c>
      <c r="I650" s="1">
        <v>43873</v>
      </c>
      <c r="J650">
        <v>6</v>
      </c>
      <c r="K650" t="s">
        <v>59</v>
      </c>
      <c r="L650" s="1">
        <v>43862</v>
      </c>
      <c r="M650" s="1">
        <v>43889</v>
      </c>
      <c r="N650">
        <v>1</v>
      </c>
      <c r="O650" t="s">
        <v>80</v>
      </c>
      <c r="P650" t="s">
        <v>242</v>
      </c>
      <c r="Q650">
        <v>1</v>
      </c>
      <c r="R650" t="s">
        <v>422</v>
      </c>
      <c r="S650" t="s">
        <v>984</v>
      </c>
      <c r="T650" t="s">
        <v>1517</v>
      </c>
      <c r="U650" t="s">
        <v>80</v>
      </c>
      <c r="V650" t="s">
        <v>1548</v>
      </c>
      <c r="W650">
        <v>39.979999999999997</v>
      </c>
      <c r="X650">
        <v>29.98</v>
      </c>
      <c r="Y650">
        <v>1</v>
      </c>
      <c r="Z650" t="s">
        <v>80</v>
      </c>
      <c r="AA650" t="s">
        <v>2357</v>
      </c>
    </row>
    <row r="651" spans="1:27" x14ac:dyDescent="0.25">
      <c r="A651">
        <v>650</v>
      </c>
      <c r="B651">
        <v>105</v>
      </c>
      <c r="C651" s="1">
        <v>44114</v>
      </c>
      <c r="D651">
        <v>5</v>
      </c>
      <c r="E651" t="s">
        <v>36</v>
      </c>
      <c r="F651" t="s">
        <v>47</v>
      </c>
      <c r="G651" t="s">
        <v>55</v>
      </c>
      <c r="H651" t="s">
        <v>58</v>
      </c>
      <c r="I651" s="1">
        <v>44040</v>
      </c>
      <c r="J651">
        <v>8</v>
      </c>
      <c r="K651" t="s">
        <v>60</v>
      </c>
      <c r="L651" s="1">
        <v>44000</v>
      </c>
      <c r="M651" s="1">
        <v>44073</v>
      </c>
      <c r="N651">
        <v>1</v>
      </c>
      <c r="O651" t="s">
        <v>79</v>
      </c>
      <c r="P651" t="s">
        <v>241</v>
      </c>
      <c r="Q651">
        <v>1</v>
      </c>
      <c r="R651" t="s">
        <v>770</v>
      </c>
      <c r="S651" t="s">
        <v>1182</v>
      </c>
      <c r="T651" t="s">
        <v>1614</v>
      </c>
      <c r="U651" t="s">
        <v>80</v>
      </c>
      <c r="V651" t="s">
        <v>1548</v>
      </c>
      <c r="W651">
        <v>27.9</v>
      </c>
      <c r="X651">
        <v>29.98</v>
      </c>
      <c r="Y651">
        <v>1</v>
      </c>
      <c r="Z651" t="s">
        <v>455</v>
      </c>
      <c r="AA651" t="s">
        <v>2340</v>
      </c>
    </row>
    <row r="652" spans="1:27" x14ac:dyDescent="0.25">
      <c r="A652">
        <v>651</v>
      </c>
      <c r="B652">
        <v>10</v>
      </c>
      <c r="C652" s="1">
        <v>44115</v>
      </c>
      <c r="D652">
        <v>4</v>
      </c>
      <c r="E652" t="s">
        <v>40</v>
      </c>
      <c r="F652" t="s">
        <v>51</v>
      </c>
      <c r="G652" t="s">
        <v>55</v>
      </c>
      <c r="H652" t="s">
        <v>58</v>
      </c>
      <c r="I652" s="1">
        <v>44070</v>
      </c>
      <c r="J652">
        <v>8</v>
      </c>
      <c r="K652" t="s">
        <v>60</v>
      </c>
      <c r="L652" s="1">
        <v>44000</v>
      </c>
      <c r="M652" s="1">
        <v>44073</v>
      </c>
      <c r="N652">
        <v>1</v>
      </c>
      <c r="O652" t="s">
        <v>79</v>
      </c>
      <c r="P652" t="s">
        <v>241</v>
      </c>
      <c r="Q652">
        <v>1</v>
      </c>
      <c r="R652" t="s">
        <v>566</v>
      </c>
      <c r="S652" t="s">
        <v>1067</v>
      </c>
      <c r="T652" t="s">
        <v>1649</v>
      </c>
      <c r="U652" t="s">
        <v>69</v>
      </c>
      <c r="V652" t="s">
        <v>1548</v>
      </c>
      <c r="W652">
        <v>35.99</v>
      </c>
      <c r="X652">
        <v>14.99</v>
      </c>
      <c r="Y652">
        <v>1</v>
      </c>
      <c r="Z652" t="s">
        <v>65</v>
      </c>
      <c r="AA652" t="s">
        <v>2343</v>
      </c>
    </row>
    <row r="653" spans="1:27" x14ac:dyDescent="0.25">
      <c r="A653">
        <v>652</v>
      </c>
      <c r="B653">
        <v>93</v>
      </c>
      <c r="C653" s="1">
        <v>44115</v>
      </c>
      <c r="D653">
        <v>5</v>
      </c>
      <c r="E653" t="s">
        <v>36</v>
      </c>
      <c r="F653" t="s">
        <v>47</v>
      </c>
      <c r="G653" t="s">
        <v>56</v>
      </c>
      <c r="H653" t="s">
        <v>58</v>
      </c>
      <c r="I653" s="1">
        <v>44115</v>
      </c>
      <c r="J653">
        <v>10</v>
      </c>
      <c r="K653" t="s">
        <v>61</v>
      </c>
      <c r="L653" s="1">
        <v>44055</v>
      </c>
      <c r="M653" s="1">
        <v>44196</v>
      </c>
      <c r="N653">
        <v>1</v>
      </c>
      <c r="O653" t="s">
        <v>79</v>
      </c>
      <c r="P653" t="s">
        <v>241</v>
      </c>
      <c r="Q653">
        <v>1</v>
      </c>
      <c r="R653" t="s">
        <v>530</v>
      </c>
      <c r="S653" t="s">
        <v>1092</v>
      </c>
      <c r="T653" t="s">
        <v>1619</v>
      </c>
      <c r="U653" t="s">
        <v>69</v>
      </c>
      <c r="V653" t="s">
        <v>1548</v>
      </c>
      <c r="W653">
        <v>62.99</v>
      </c>
      <c r="X653">
        <v>14.99</v>
      </c>
      <c r="Y653">
        <v>1</v>
      </c>
      <c r="Z653" t="s">
        <v>65</v>
      </c>
      <c r="AA653" t="s">
        <v>2343</v>
      </c>
    </row>
    <row r="654" spans="1:27" x14ac:dyDescent="0.25">
      <c r="A654">
        <v>653</v>
      </c>
      <c r="B654">
        <v>162</v>
      </c>
      <c r="C654" s="1">
        <v>44115</v>
      </c>
      <c r="D654">
        <v>11</v>
      </c>
      <c r="E654" t="s">
        <v>37</v>
      </c>
      <c r="F654" t="s">
        <v>48</v>
      </c>
      <c r="G654" t="s">
        <v>55</v>
      </c>
      <c r="H654" t="s">
        <v>58</v>
      </c>
      <c r="I654" s="1">
        <v>43672</v>
      </c>
      <c r="J654">
        <v>1</v>
      </c>
      <c r="K654" t="s">
        <v>61</v>
      </c>
      <c r="L654" s="1">
        <v>43615</v>
      </c>
      <c r="M654" s="1">
        <v>43830</v>
      </c>
      <c r="N654">
        <v>1</v>
      </c>
      <c r="O654" t="s">
        <v>71</v>
      </c>
      <c r="P654" t="s">
        <v>233</v>
      </c>
      <c r="Q654">
        <v>1</v>
      </c>
      <c r="R654" t="s">
        <v>771</v>
      </c>
      <c r="S654" t="s">
        <v>1309</v>
      </c>
      <c r="T654" t="s">
        <v>1826</v>
      </c>
      <c r="U654" t="s">
        <v>180</v>
      </c>
      <c r="V654" t="s">
        <v>2032</v>
      </c>
      <c r="W654">
        <v>20.97</v>
      </c>
      <c r="X654">
        <v>74.97</v>
      </c>
      <c r="Y654">
        <v>1</v>
      </c>
      <c r="Z654" t="s">
        <v>71</v>
      </c>
      <c r="AA654" t="s">
        <v>2512</v>
      </c>
    </row>
    <row r="655" spans="1:27" x14ac:dyDescent="0.25">
      <c r="A655">
        <v>654</v>
      </c>
      <c r="B655">
        <v>249</v>
      </c>
      <c r="C655" s="1">
        <v>44115</v>
      </c>
      <c r="D655">
        <v>1</v>
      </c>
      <c r="E655" t="s">
        <v>39</v>
      </c>
      <c r="F655" t="s">
        <v>50</v>
      </c>
      <c r="G655" t="s">
        <v>55</v>
      </c>
      <c r="H655" t="s">
        <v>57</v>
      </c>
      <c r="I655" s="1">
        <v>43653</v>
      </c>
      <c r="J655">
        <v>1</v>
      </c>
      <c r="K655" t="s">
        <v>61</v>
      </c>
      <c r="L655" s="1">
        <v>43615</v>
      </c>
      <c r="M655" s="1">
        <v>43830</v>
      </c>
      <c r="N655">
        <v>1</v>
      </c>
      <c r="O655" t="s">
        <v>99</v>
      </c>
      <c r="P655" t="s">
        <v>261</v>
      </c>
      <c r="Q655">
        <v>1</v>
      </c>
      <c r="R655" t="s">
        <v>772</v>
      </c>
      <c r="S655" t="s">
        <v>1310</v>
      </c>
      <c r="T655" t="s">
        <v>1827</v>
      </c>
      <c r="U655" t="s">
        <v>88</v>
      </c>
      <c r="V655" t="s">
        <v>1723</v>
      </c>
      <c r="W655">
        <v>119.76</v>
      </c>
      <c r="X655">
        <v>39.96</v>
      </c>
      <c r="Y655">
        <v>1</v>
      </c>
      <c r="Z655" t="s">
        <v>2104</v>
      </c>
      <c r="AA655" t="s">
        <v>2375</v>
      </c>
    </row>
    <row r="656" spans="1:27" x14ac:dyDescent="0.25">
      <c r="A656">
        <v>655</v>
      </c>
      <c r="B656">
        <v>446</v>
      </c>
      <c r="C656" s="1">
        <v>44115</v>
      </c>
      <c r="D656">
        <v>7</v>
      </c>
      <c r="E656" t="s">
        <v>35</v>
      </c>
      <c r="F656" t="s">
        <v>46</v>
      </c>
      <c r="G656" t="s">
        <v>55</v>
      </c>
      <c r="H656" t="s">
        <v>57</v>
      </c>
      <c r="I656" s="1">
        <v>44051</v>
      </c>
      <c r="J656">
        <v>9</v>
      </c>
      <c r="K656" t="s">
        <v>59</v>
      </c>
      <c r="L656" s="1">
        <v>43952</v>
      </c>
      <c r="M656" s="1">
        <v>44075</v>
      </c>
      <c r="N656">
        <v>1</v>
      </c>
      <c r="O656" t="s">
        <v>105</v>
      </c>
      <c r="P656" t="s">
        <v>267</v>
      </c>
      <c r="Q656">
        <v>2</v>
      </c>
      <c r="R656" t="s">
        <v>773</v>
      </c>
      <c r="S656" t="s">
        <v>1311</v>
      </c>
      <c r="T656" t="s">
        <v>1828</v>
      </c>
      <c r="U656" t="s">
        <v>109</v>
      </c>
      <c r="V656" t="s">
        <v>1869</v>
      </c>
      <c r="W656">
        <v>97.54</v>
      </c>
      <c r="X656">
        <v>59.96</v>
      </c>
      <c r="Y656">
        <v>1</v>
      </c>
      <c r="Z656" t="s">
        <v>2120</v>
      </c>
      <c r="AA656" t="s">
        <v>2394</v>
      </c>
    </row>
    <row r="657" spans="1:27" x14ac:dyDescent="0.25">
      <c r="A657">
        <v>656</v>
      </c>
      <c r="B657">
        <v>60</v>
      </c>
      <c r="C657" s="1">
        <v>44116</v>
      </c>
      <c r="D657">
        <v>4</v>
      </c>
      <c r="E657" t="s">
        <v>40</v>
      </c>
      <c r="F657" t="s">
        <v>51</v>
      </c>
      <c r="G657" t="s">
        <v>55</v>
      </c>
      <c r="H657" t="s">
        <v>57</v>
      </c>
      <c r="I657" s="1">
        <v>43713</v>
      </c>
      <c r="J657">
        <v>3</v>
      </c>
      <c r="K657" t="s">
        <v>59</v>
      </c>
      <c r="L657" s="1">
        <v>43615</v>
      </c>
      <c r="M657" s="1">
        <v>43830</v>
      </c>
      <c r="N657">
        <v>2</v>
      </c>
      <c r="O657" t="s">
        <v>87</v>
      </c>
      <c r="P657" t="s">
        <v>249</v>
      </c>
      <c r="Q657">
        <v>2</v>
      </c>
      <c r="R657" t="s">
        <v>774</v>
      </c>
      <c r="S657" t="s">
        <v>1312</v>
      </c>
      <c r="T657" t="s">
        <v>1829</v>
      </c>
      <c r="U657" t="s">
        <v>103</v>
      </c>
      <c r="V657" t="s">
        <v>2038</v>
      </c>
      <c r="W657">
        <v>70.760000000000005</v>
      </c>
      <c r="X657">
        <v>74.959999999999994</v>
      </c>
      <c r="Y657">
        <v>2</v>
      </c>
      <c r="Z657" t="s">
        <v>2238</v>
      </c>
      <c r="AA657" t="s">
        <v>2531</v>
      </c>
    </row>
    <row r="658" spans="1:27" x14ac:dyDescent="0.25">
      <c r="A658">
        <v>657</v>
      </c>
      <c r="B658">
        <v>309</v>
      </c>
      <c r="C658" s="1">
        <v>44116</v>
      </c>
      <c r="D658">
        <v>10</v>
      </c>
      <c r="E658" t="s">
        <v>42</v>
      </c>
      <c r="F658" t="s">
        <v>53</v>
      </c>
      <c r="G658" t="s">
        <v>55</v>
      </c>
      <c r="H658" t="s">
        <v>58</v>
      </c>
      <c r="I658" s="1">
        <v>43830</v>
      </c>
      <c r="J658">
        <v>15</v>
      </c>
      <c r="K658" t="s">
        <v>62</v>
      </c>
      <c r="L658" s="1">
        <v>43615</v>
      </c>
      <c r="M658" s="1">
        <v>44413</v>
      </c>
      <c r="N658">
        <v>1</v>
      </c>
      <c r="O658" t="s">
        <v>70</v>
      </c>
      <c r="P658" t="s">
        <v>232</v>
      </c>
      <c r="Q658">
        <v>1</v>
      </c>
      <c r="R658" t="s">
        <v>495</v>
      </c>
      <c r="S658" t="s">
        <v>1058</v>
      </c>
      <c r="T658" t="s">
        <v>1587</v>
      </c>
      <c r="U658" t="s">
        <v>67</v>
      </c>
      <c r="V658" t="s">
        <v>1517</v>
      </c>
      <c r="W658">
        <v>164.97</v>
      </c>
      <c r="X658">
        <v>59.97</v>
      </c>
      <c r="Y658">
        <v>1</v>
      </c>
      <c r="Z658" t="s">
        <v>673</v>
      </c>
      <c r="AA658" t="s">
        <v>2348</v>
      </c>
    </row>
    <row r="659" spans="1:27" x14ac:dyDescent="0.25">
      <c r="A659">
        <v>658</v>
      </c>
      <c r="B659">
        <v>273</v>
      </c>
      <c r="C659" s="1">
        <v>44118</v>
      </c>
      <c r="D659">
        <v>8</v>
      </c>
      <c r="E659" t="s">
        <v>43</v>
      </c>
      <c r="F659" t="s">
        <v>54</v>
      </c>
      <c r="G659" t="s">
        <v>56</v>
      </c>
      <c r="H659" t="s">
        <v>57</v>
      </c>
      <c r="I659" s="1">
        <v>43933</v>
      </c>
      <c r="J659">
        <v>7</v>
      </c>
      <c r="K659" t="s">
        <v>61</v>
      </c>
      <c r="L659" s="1">
        <v>43915</v>
      </c>
      <c r="M659" s="1">
        <v>44012</v>
      </c>
      <c r="N659">
        <v>1</v>
      </c>
      <c r="O659" t="s">
        <v>78</v>
      </c>
      <c r="P659" t="s">
        <v>240</v>
      </c>
      <c r="Q659">
        <v>1</v>
      </c>
      <c r="R659" t="s">
        <v>610</v>
      </c>
      <c r="S659" t="s">
        <v>1162</v>
      </c>
      <c r="T659" t="s">
        <v>67</v>
      </c>
      <c r="U659" t="s">
        <v>80</v>
      </c>
      <c r="V659" t="s">
        <v>1548</v>
      </c>
      <c r="W659">
        <v>6</v>
      </c>
      <c r="X659">
        <v>29.98</v>
      </c>
      <c r="Y659">
        <v>1</v>
      </c>
      <c r="Z659" t="s">
        <v>393</v>
      </c>
      <c r="AA659" t="s">
        <v>2345</v>
      </c>
    </row>
    <row r="660" spans="1:27" x14ac:dyDescent="0.25">
      <c r="A660">
        <v>659</v>
      </c>
      <c r="B660">
        <v>477</v>
      </c>
      <c r="C660" s="1">
        <v>44118</v>
      </c>
      <c r="D660">
        <v>1</v>
      </c>
      <c r="E660" t="s">
        <v>39</v>
      </c>
      <c r="F660" t="s">
        <v>50</v>
      </c>
      <c r="G660" t="s">
        <v>55</v>
      </c>
      <c r="H660" t="s">
        <v>57</v>
      </c>
      <c r="I660" s="1">
        <v>44012</v>
      </c>
      <c r="J660">
        <v>9</v>
      </c>
      <c r="K660" t="s">
        <v>59</v>
      </c>
      <c r="L660" s="1">
        <v>43952</v>
      </c>
      <c r="M660" s="1">
        <v>44075</v>
      </c>
      <c r="N660">
        <v>1</v>
      </c>
      <c r="O660" t="s">
        <v>80</v>
      </c>
      <c r="P660" t="s">
        <v>242</v>
      </c>
      <c r="Q660">
        <v>1</v>
      </c>
      <c r="R660" t="s">
        <v>709</v>
      </c>
      <c r="S660" t="s">
        <v>1250</v>
      </c>
      <c r="T660" t="s">
        <v>425</v>
      </c>
      <c r="U660" t="s">
        <v>69</v>
      </c>
      <c r="V660" t="s">
        <v>1562</v>
      </c>
      <c r="W660">
        <v>125</v>
      </c>
      <c r="X660">
        <v>9.99</v>
      </c>
      <c r="Y660">
        <v>1</v>
      </c>
      <c r="Z660" t="s">
        <v>79</v>
      </c>
      <c r="AA660" t="s">
        <v>2349</v>
      </c>
    </row>
    <row r="661" spans="1:27" x14ac:dyDescent="0.25">
      <c r="A661">
        <v>660</v>
      </c>
      <c r="B661">
        <v>37</v>
      </c>
      <c r="C661" s="1">
        <v>44119</v>
      </c>
      <c r="D661">
        <v>5</v>
      </c>
      <c r="E661" t="s">
        <v>36</v>
      </c>
      <c r="F661" t="s">
        <v>47</v>
      </c>
      <c r="G661" t="s">
        <v>56</v>
      </c>
      <c r="H661" t="s">
        <v>58</v>
      </c>
      <c r="I661" s="1">
        <v>43863</v>
      </c>
      <c r="J661">
        <v>6</v>
      </c>
      <c r="K661" t="s">
        <v>59</v>
      </c>
      <c r="L661" s="1">
        <v>43862</v>
      </c>
      <c r="M661" s="1">
        <v>43889</v>
      </c>
      <c r="N661">
        <v>2</v>
      </c>
      <c r="O661" t="s">
        <v>179</v>
      </c>
      <c r="P661" t="s">
        <v>341</v>
      </c>
      <c r="Q661">
        <v>2</v>
      </c>
      <c r="R661" t="s">
        <v>775</v>
      </c>
      <c r="S661" t="s">
        <v>1313</v>
      </c>
      <c r="T661" t="s">
        <v>1830</v>
      </c>
      <c r="U661" t="s">
        <v>71</v>
      </c>
      <c r="V661" t="s">
        <v>1869</v>
      </c>
      <c r="W661">
        <v>60.98</v>
      </c>
      <c r="X661">
        <v>29.98</v>
      </c>
      <c r="Y661">
        <v>2</v>
      </c>
      <c r="Z661" t="s">
        <v>2239</v>
      </c>
      <c r="AA661" t="s">
        <v>2532</v>
      </c>
    </row>
    <row r="662" spans="1:27" x14ac:dyDescent="0.25">
      <c r="A662">
        <v>661</v>
      </c>
      <c r="B662">
        <v>172</v>
      </c>
      <c r="C662" s="1">
        <v>44119</v>
      </c>
      <c r="D662">
        <v>2</v>
      </c>
      <c r="E662" t="s">
        <v>38</v>
      </c>
      <c r="F662" t="s">
        <v>49</v>
      </c>
      <c r="G662" t="s">
        <v>56</v>
      </c>
      <c r="H662" t="s">
        <v>57</v>
      </c>
      <c r="I662" s="1">
        <v>43802</v>
      </c>
      <c r="J662">
        <v>2</v>
      </c>
      <c r="K662" t="s">
        <v>60</v>
      </c>
      <c r="L662" s="1">
        <v>43615</v>
      </c>
      <c r="M662" s="1">
        <v>43830</v>
      </c>
      <c r="N662">
        <v>1</v>
      </c>
      <c r="O662" t="s">
        <v>69</v>
      </c>
      <c r="P662" t="s">
        <v>231</v>
      </c>
      <c r="Q662">
        <v>1</v>
      </c>
      <c r="R662" t="s">
        <v>776</v>
      </c>
      <c r="S662" t="s">
        <v>1314</v>
      </c>
      <c r="T662" t="s">
        <v>1831</v>
      </c>
      <c r="U662" t="s">
        <v>67</v>
      </c>
      <c r="V662" t="s">
        <v>1577</v>
      </c>
      <c r="W662">
        <v>705</v>
      </c>
      <c r="X662">
        <v>74.97</v>
      </c>
      <c r="Y662">
        <v>1</v>
      </c>
      <c r="Z662" t="s">
        <v>78</v>
      </c>
      <c r="AA662" t="s">
        <v>2330</v>
      </c>
    </row>
    <row r="663" spans="1:27" x14ac:dyDescent="0.25">
      <c r="A663">
        <v>662</v>
      </c>
      <c r="B663">
        <v>113</v>
      </c>
      <c r="C663" s="1">
        <v>44120</v>
      </c>
      <c r="D663">
        <v>11</v>
      </c>
      <c r="E663" t="s">
        <v>37</v>
      </c>
      <c r="F663" t="s">
        <v>48</v>
      </c>
      <c r="G663" t="s">
        <v>55</v>
      </c>
      <c r="H663" t="s">
        <v>58</v>
      </c>
      <c r="I663" s="1">
        <v>43844</v>
      </c>
      <c r="J663">
        <v>4</v>
      </c>
      <c r="K663" t="s">
        <v>61</v>
      </c>
      <c r="L663" s="1">
        <v>43831</v>
      </c>
      <c r="M663" s="1">
        <v>43861</v>
      </c>
      <c r="N663">
        <v>1</v>
      </c>
      <c r="O663" t="s">
        <v>80</v>
      </c>
      <c r="P663" t="s">
        <v>242</v>
      </c>
      <c r="Q663">
        <v>1</v>
      </c>
      <c r="R663" t="s">
        <v>65</v>
      </c>
      <c r="S663" t="s">
        <v>1267</v>
      </c>
      <c r="T663" t="s">
        <v>1548</v>
      </c>
      <c r="U663" t="s">
        <v>69</v>
      </c>
      <c r="V663" t="s">
        <v>1548</v>
      </c>
      <c r="W663">
        <v>14.99</v>
      </c>
      <c r="X663">
        <v>14.99</v>
      </c>
      <c r="Y663">
        <v>1</v>
      </c>
      <c r="Z663" t="s">
        <v>80</v>
      </c>
      <c r="AA663" t="s">
        <v>2357</v>
      </c>
    </row>
    <row r="664" spans="1:27" x14ac:dyDescent="0.25">
      <c r="A664">
        <v>663</v>
      </c>
      <c r="B664">
        <v>467</v>
      </c>
      <c r="C664" s="1">
        <v>44121</v>
      </c>
      <c r="D664">
        <v>1</v>
      </c>
      <c r="E664" t="s">
        <v>39</v>
      </c>
      <c r="F664" t="s">
        <v>50</v>
      </c>
      <c r="G664" t="s">
        <v>55</v>
      </c>
      <c r="H664" t="s">
        <v>58</v>
      </c>
      <c r="I664" s="1">
        <v>43693</v>
      </c>
      <c r="J664">
        <v>2</v>
      </c>
      <c r="K664" t="s">
        <v>60</v>
      </c>
      <c r="L664" s="1">
        <v>43615</v>
      </c>
      <c r="M664" s="1">
        <v>43830</v>
      </c>
      <c r="N664">
        <v>1</v>
      </c>
      <c r="O664" t="s">
        <v>67</v>
      </c>
      <c r="P664" t="s">
        <v>229</v>
      </c>
      <c r="Q664">
        <v>1</v>
      </c>
      <c r="R664" t="s">
        <v>547</v>
      </c>
      <c r="S664" t="s">
        <v>1108</v>
      </c>
      <c r="T664" t="s">
        <v>1577</v>
      </c>
      <c r="U664" t="s">
        <v>80</v>
      </c>
      <c r="V664" t="s">
        <v>1562</v>
      </c>
      <c r="W664">
        <v>49.98</v>
      </c>
      <c r="X664">
        <v>19.98</v>
      </c>
      <c r="Y664">
        <v>1</v>
      </c>
      <c r="Z664" t="s">
        <v>455</v>
      </c>
      <c r="AA664" t="s">
        <v>2340</v>
      </c>
    </row>
    <row r="665" spans="1:27" x14ac:dyDescent="0.25">
      <c r="A665">
        <v>664</v>
      </c>
      <c r="B665">
        <v>189</v>
      </c>
      <c r="C665" s="1">
        <v>44122</v>
      </c>
      <c r="D665">
        <v>2</v>
      </c>
      <c r="E665" t="s">
        <v>38</v>
      </c>
      <c r="F665" t="s">
        <v>49</v>
      </c>
      <c r="G665" t="s">
        <v>55</v>
      </c>
      <c r="H665" t="s">
        <v>57</v>
      </c>
      <c r="I665" s="1">
        <v>44050</v>
      </c>
      <c r="J665">
        <v>8</v>
      </c>
      <c r="K665" t="s">
        <v>60</v>
      </c>
      <c r="L665" s="1">
        <v>44000</v>
      </c>
      <c r="M665" s="1">
        <v>44073</v>
      </c>
      <c r="N665">
        <v>1</v>
      </c>
      <c r="O665" t="s">
        <v>84</v>
      </c>
      <c r="P665" t="s">
        <v>246</v>
      </c>
      <c r="Q665">
        <v>1</v>
      </c>
      <c r="R665" t="s">
        <v>426</v>
      </c>
      <c r="S665" t="s">
        <v>988</v>
      </c>
      <c r="T665" t="s">
        <v>1521</v>
      </c>
      <c r="U665" t="s">
        <v>67</v>
      </c>
      <c r="V665" t="s">
        <v>1548</v>
      </c>
      <c r="W665">
        <v>125.97</v>
      </c>
      <c r="X665">
        <v>44.97</v>
      </c>
      <c r="Y665">
        <v>1</v>
      </c>
      <c r="Z665" t="s">
        <v>410</v>
      </c>
      <c r="AA665" t="s">
        <v>2359</v>
      </c>
    </row>
    <row r="666" spans="1:27" x14ac:dyDescent="0.25">
      <c r="A666">
        <v>665</v>
      </c>
      <c r="B666">
        <v>292</v>
      </c>
      <c r="C666" s="1">
        <v>44122</v>
      </c>
      <c r="D666">
        <v>11</v>
      </c>
      <c r="E666" t="s">
        <v>37</v>
      </c>
      <c r="F666" t="s">
        <v>48</v>
      </c>
      <c r="G666" t="s">
        <v>56</v>
      </c>
      <c r="H666" t="s">
        <v>58</v>
      </c>
      <c r="I666" s="1">
        <v>43637</v>
      </c>
      <c r="J666">
        <v>3</v>
      </c>
      <c r="K666" t="s">
        <v>59</v>
      </c>
      <c r="L666" s="1">
        <v>43615</v>
      </c>
      <c r="M666" s="1">
        <v>43830</v>
      </c>
      <c r="N666">
        <v>1</v>
      </c>
      <c r="O666" t="s">
        <v>78</v>
      </c>
      <c r="P666" t="s">
        <v>240</v>
      </c>
      <c r="Q666">
        <v>1</v>
      </c>
      <c r="R666" t="s">
        <v>67</v>
      </c>
      <c r="S666" t="s">
        <v>1120</v>
      </c>
      <c r="T666" t="s">
        <v>1643</v>
      </c>
      <c r="U666" t="s">
        <v>69</v>
      </c>
      <c r="V666" t="s">
        <v>1548</v>
      </c>
      <c r="W666">
        <v>3.99</v>
      </c>
      <c r="X666">
        <v>14.99</v>
      </c>
      <c r="Y666">
        <v>1</v>
      </c>
      <c r="Z666" t="s">
        <v>469</v>
      </c>
      <c r="AA666" t="s">
        <v>2339</v>
      </c>
    </row>
    <row r="667" spans="1:27" x14ac:dyDescent="0.25">
      <c r="A667">
        <v>666</v>
      </c>
      <c r="B667">
        <v>420</v>
      </c>
      <c r="C667" s="1">
        <v>44122</v>
      </c>
      <c r="D667">
        <v>2</v>
      </c>
      <c r="E667" t="s">
        <v>38</v>
      </c>
      <c r="F667" t="s">
        <v>49</v>
      </c>
      <c r="G667" t="s">
        <v>55</v>
      </c>
      <c r="H667" t="s">
        <v>57</v>
      </c>
      <c r="I667" s="1">
        <v>43632</v>
      </c>
      <c r="J667">
        <v>3</v>
      </c>
      <c r="K667" t="s">
        <v>59</v>
      </c>
      <c r="L667" s="1">
        <v>43615</v>
      </c>
      <c r="M667" s="1">
        <v>43830</v>
      </c>
      <c r="N667">
        <v>1</v>
      </c>
      <c r="O667" t="s">
        <v>65</v>
      </c>
      <c r="P667" t="s">
        <v>227</v>
      </c>
      <c r="Q667">
        <v>1</v>
      </c>
      <c r="R667" t="s">
        <v>435</v>
      </c>
      <c r="S667" t="s">
        <v>997</v>
      </c>
      <c r="T667" t="s">
        <v>1529</v>
      </c>
      <c r="U667" t="s">
        <v>67</v>
      </c>
      <c r="V667" t="s">
        <v>1517</v>
      </c>
      <c r="W667">
        <v>149.97</v>
      </c>
      <c r="X667">
        <v>59.97</v>
      </c>
      <c r="Y667">
        <v>1</v>
      </c>
      <c r="Z667" t="s">
        <v>431</v>
      </c>
      <c r="AA667" t="s">
        <v>2326</v>
      </c>
    </row>
    <row r="668" spans="1:27" x14ac:dyDescent="0.25">
      <c r="A668">
        <v>667</v>
      </c>
      <c r="B668">
        <v>428</v>
      </c>
      <c r="C668" s="1">
        <v>44122</v>
      </c>
      <c r="D668">
        <v>9</v>
      </c>
      <c r="E668" t="s">
        <v>41</v>
      </c>
      <c r="F668" t="s">
        <v>52</v>
      </c>
      <c r="G668" t="s">
        <v>56</v>
      </c>
      <c r="H668" t="s">
        <v>58</v>
      </c>
      <c r="I668" s="1">
        <v>43587</v>
      </c>
      <c r="J668">
        <v>2</v>
      </c>
      <c r="N668">
        <v>1</v>
      </c>
      <c r="O668" t="s">
        <v>70</v>
      </c>
      <c r="P668" t="s">
        <v>232</v>
      </c>
      <c r="Q668">
        <v>1</v>
      </c>
      <c r="R668" t="s">
        <v>727</v>
      </c>
      <c r="S668" t="s">
        <v>1270</v>
      </c>
      <c r="T668" t="s">
        <v>1487</v>
      </c>
      <c r="U668" t="s">
        <v>67</v>
      </c>
      <c r="V668" t="s">
        <v>1517</v>
      </c>
      <c r="W668">
        <v>89.85</v>
      </c>
      <c r="X668">
        <v>59.97</v>
      </c>
      <c r="Y668">
        <v>1</v>
      </c>
      <c r="Z668" t="s">
        <v>432</v>
      </c>
      <c r="AA668" t="s">
        <v>2331</v>
      </c>
    </row>
    <row r="669" spans="1:27" x14ac:dyDescent="0.25">
      <c r="A669">
        <v>668</v>
      </c>
      <c r="B669">
        <v>453</v>
      </c>
      <c r="C669" s="1">
        <v>44123</v>
      </c>
      <c r="D669">
        <v>9</v>
      </c>
      <c r="E669" t="s">
        <v>41</v>
      </c>
      <c r="F669" t="s">
        <v>52</v>
      </c>
      <c r="G669" t="s">
        <v>55</v>
      </c>
      <c r="H669" t="s">
        <v>58</v>
      </c>
      <c r="I669" s="1">
        <v>43937</v>
      </c>
      <c r="J669">
        <v>7</v>
      </c>
      <c r="K669" t="s">
        <v>61</v>
      </c>
      <c r="L669" s="1">
        <v>43915</v>
      </c>
      <c r="M669" s="1">
        <v>44012</v>
      </c>
      <c r="N669">
        <v>2</v>
      </c>
      <c r="O669" t="s">
        <v>114</v>
      </c>
      <c r="P669" t="s">
        <v>276</v>
      </c>
      <c r="Q669">
        <v>2</v>
      </c>
      <c r="R669" t="s">
        <v>777</v>
      </c>
      <c r="S669" t="s">
        <v>1315</v>
      </c>
      <c r="T669" t="s">
        <v>1832</v>
      </c>
      <c r="U669" t="s">
        <v>85</v>
      </c>
      <c r="V669" t="s">
        <v>2031</v>
      </c>
      <c r="W669">
        <v>152.93</v>
      </c>
      <c r="X669">
        <v>64.97</v>
      </c>
      <c r="Y669">
        <v>2</v>
      </c>
      <c r="Z669" t="s">
        <v>2240</v>
      </c>
      <c r="AA669" t="s">
        <v>2533</v>
      </c>
    </row>
    <row r="670" spans="1:27" x14ac:dyDescent="0.25">
      <c r="A670">
        <v>669</v>
      </c>
      <c r="B670">
        <v>2</v>
      </c>
      <c r="C670" s="1">
        <v>44124</v>
      </c>
      <c r="D670">
        <v>10</v>
      </c>
      <c r="E670" t="s">
        <v>42</v>
      </c>
      <c r="F670" t="s">
        <v>53</v>
      </c>
      <c r="G670" t="s">
        <v>55</v>
      </c>
      <c r="H670" t="s">
        <v>57</v>
      </c>
      <c r="I670" s="1">
        <v>43739</v>
      </c>
      <c r="J670">
        <v>2</v>
      </c>
      <c r="K670" t="s">
        <v>60</v>
      </c>
      <c r="L670" s="1">
        <v>43615</v>
      </c>
      <c r="M670" s="1">
        <v>43830</v>
      </c>
      <c r="N670">
        <v>1</v>
      </c>
      <c r="O670" t="s">
        <v>79</v>
      </c>
      <c r="P670" t="s">
        <v>241</v>
      </c>
      <c r="Q670">
        <v>1</v>
      </c>
      <c r="R670" t="s">
        <v>500</v>
      </c>
      <c r="S670" t="s">
        <v>1063</v>
      </c>
      <c r="T670" t="s">
        <v>1591</v>
      </c>
      <c r="U670" t="s">
        <v>80</v>
      </c>
      <c r="V670" t="s">
        <v>1548</v>
      </c>
      <c r="W670">
        <v>167.9</v>
      </c>
      <c r="X670">
        <v>29.98</v>
      </c>
      <c r="Y670">
        <v>1</v>
      </c>
      <c r="Z670" t="s">
        <v>455</v>
      </c>
      <c r="AA670" t="s">
        <v>2340</v>
      </c>
    </row>
    <row r="671" spans="1:27" x14ac:dyDescent="0.25">
      <c r="A671">
        <v>670</v>
      </c>
      <c r="B671">
        <v>182</v>
      </c>
      <c r="C671" s="1">
        <v>44125</v>
      </c>
      <c r="D671">
        <v>7</v>
      </c>
      <c r="E671" t="s">
        <v>35</v>
      </c>
      <c r="F671" t="s">
        <v>46</v>
      </c>
      <c r="G671" t="s">
        <v>55</v>
      </c>
      <c r="H671" t="s">
        <v>58</v>
      </c>
      <c r="I671" s="1">
        <v>43991</v>
      </c>
      <c r="J671">
        <v>7</v>
      </c>
      <c r="K671" t="s">
        <v>61</v>
      </c>
      <c r="L671" s="1">
        <v>43915</v>
      </c>
      <c r="M671" s="1">
        <v>44012</v>
      </c>
      <c r="N671">
        <v>2</v>
      </c>
      <c r="O671" t="s">
        <v>102</v>
      </c>
      <c r="P671" t="s">
        <v>264</v>
      </c>
      <c r="Q671">
        <v>2</v>
      </c>
      <c r="R671" t="s">
        <v>778</v>
      </c>
      <c r="S671" t="s">
        <v>1316</v>
      </c>
      <c r="T671" t="s">
        <v>1833</v>
      </c>
      <c r="U671" t="s">
        <v>83</v>
      </c>
      <c r="V671" t="s">
        <v>1869</v>
      </c>
      <c r="W671">
        <v>56.95</v>
      </c>
      <c r="X671">
        <v>74.95</v>
      </c>
      <c r="Y671">
        <v>2</v>
      </c>
      <c r="Z671" t="s">
        <v>2241</v>
      </c>
      <c r="AA671" t="s">
        <v>2534</v>
      </c>
    </row>
    <row r="672" spans="1:27" x14ac:dyDescent="0.25">
      <c r="A672">
        <v>671</v>
      </c>
      <c r="B672">
        <v>231</v>
      </c>
      <c r="C672" s="1">
        <v>44126</v>
      </c>
      <c r="D672">
        <v>6</v>
      </c>
      <c r="E672" t="s">
        <v>33</v>
      </c>
      <c r="F672" t="s">
        <v>44</v>
      </c>
      <c r="G672" t="s">
        <v>55</v>
      </c>
      <c r="H672" t="s">
        <v>57</v>
      </c>
      <c r="I672" s="1">
        <v>44025</v>
      </c>
      <c r="J672">
        <v>9</v>
      </c>
      <c r="K672" t="s">
        <v>59</v>
      </c>
      <c r="L672" s="1">
        <v>43952</v>
      </c>
      <c r="M672" s="1">
        <v>44075</v>
      </c>
      <c r="N672">
        <v>1</v>
      </c>
      <c r="O672" t="s">
        <v>67</v>
      </c>
      <c r="P672" t="s">
        <v>229</v>
      </c>
      <c r="Q672">
        <v>1</v>
      </c>
      <c r="R672" t="s">
        <v>467</v>
      </c>
      <c r="S672" t="s">
        <v>1030</v>
      </c>
      <c r="T672" t="s">
        <v>1560</v>
      </c>
      <c r="U672" t="s">
        <v>80</v>
      </c>
      <c r="V672" t="s">
        <v>1548</v>
      </c>
      <c r="W672">
        <v>59.74</v>
      </c>
      <c r="X672">
        <v>29.98</v>
      </c>
      <c r="Y672">
        <v>1</v>
      </c>
      <c r="Z672" t="s">
        <v>84</v>
      </c>
      <c r="AA672" t="s">
        <v>2366</v>
      </c>
    </row>
    <row r="673" spans="1:27" x14ac:dyDescent="0.25">
      <c r="A673">
        <v>672</v>
      </c>
      <c r="B673">
        <v>21</v>
      </c>
      <c r="C673" s="1">
        <v>44127</v>
      </c>
      <c r="D673">
        <v>2</v>
      </c>
      <c r="E673" t="s">
        <v>38</v>
      </c>
      <c r="F673" t="s">
        <v>49</v>
      </c>
      <c r="G673" t="s">
        <v>55</v>
      </c>
      <c r="H673" t="s">
        <v>57</v>
      </c>
      <c r="I673" s="1">
        <v>43986</v>
      </c>
      <c r="J673">
        <v>7</v>
      </c>
      <c r="K673" t="s">
        <v>61</v>
      </c>
      <c r="L673" s="1">
        <v>43915</v>
      </c>
      <c r="M673" s="1">
        <v>44012</v>
      </c>
      <c r="N673">
        <v>2</v>
      </c>
      <c r="O673" t="s">
        <v>186</v>
      </c>
      <c r="P673" t="s">
        <v>348</v>
      </c>
      <c r="Q673">
        <v>2</v>
      </c>
      <c r="R673" t="s">
        <v>779</v>
      </c>
      <c r="S673" t="s">
        <v>1317</v>
      </c>
      <c r="T673" t="s">
        <v>1834</v>
      </c>
      <c r="U673" t="s">
        <v>88</v>
      </c>
      <c r="V673" t="s">
        <v>2047</v>
      </c>
      <c r="W673">
        <v>1064.96</v>
      </c>
      <c r="X673">
        <v>89.96</v>
      </c>
      <c r="Y673">
        <v>2</v>
      </c>
      <c r="Z673" t="s">
        <v>2242</v>
      </c>
      <c r="AA673" t="s">
        <v>2535</v>
      </c>
    </row>
    <row r="674" spans="1:27" x14ac:dyDescent="0.25">
      <c r="A674">
        <v>673</v>
      </c>
      <c r="B674">
        <v>65</v>
      </c>
      <c r="C674" s="1">
        <v>44127</v>
      </c>
      <c r="D674">
        <v>7</v>
      </c>
      <c r="E674" t="s">
        <v>35</v>
      </c>
      <c r="F674" t="s">
        <v>46</v>
      </c>
      <c r="G674" t="s">
        <v>56</v>
      </c>
      <c r="H674" t="s">
        <v>57</v>
      </c>
      <c r="I674" s="1">
        <v>43697</v>
      </c>
      <c r="J674">
        <v>3</v>
      </c>
      <c r="K674" t="s">
        <v>59</v>
      </c>
      <c r="L674" s="1">
        <v>43615</v>
      </c>
      <c r="M674" s="1">
        <v>43830</v>
      </c>
      <c r="N674">
        <v>1</v>
      </c>
      <c r="O674" t="s">
        <v>90</v>
      </c>
      <c r="P674" t="s">
        <v>252</v>
      </c>
      <c r="Q674">
        <v>1</v>
      </c>
      <c r="R674" t="s">
        <v>497</v>
      </c>
      <c r="S674" t="s">
        <v>1060</v>
      </c>
      <c r="T674" t="s">
        <v>1589</v>
      </c>
      <c r="U674" t="s">
        <v>67</v>
      </c>
      <c r="V674" t="s">
        <v>1562</v>
      </c>
      <c r="W674">
        <v>38.25</v>
      </c>
      <c r="X674">
        <v>29.97</v>
      </c>
      <c r="Y674">
        <v>1</v>
      </c>
      <c r="Z674" t="s">
        <v>410</v>
      </c>
      <c r="AA674" t="s">
        <v>2359</v>
      </c>
    </row>
    <row r="675" spans="1:27" x14ac:dyDescent="0.25">
      <c r="A675">
        <v>674</v>
      </c>
      <c r="B675">
        <v>248</v>
      </c>
      <c r="C675" s="1">
        <v>44127</v>
      </c>
      <c r="D675">
        <v>3</v>
      </c>
      <c r="E675" t="s">
        <v>34</v>
      </c>
      <c r="F675" t="s">
        <v>45</v>
      </c>
      <c r="G675" t="s">
        <v>55</v>
      </c>
      <c r="H675" t="s">
        <v>57</v>
      </c>
      <c r="I675" s="1">
        <v>43897</v>
      </c>
      <c r="J675">
        <v>5</v>
      </c>
      <c r="K675" t="s">
        <v>60</v>
      </c>
      <c r="L675" s="1">
        <v>43831</v>
      </c>
      <c r="M675" s="1">
        <v>43921</v>
      </c>
      <c r="N675">
        <v>1</v>
      </c>
      <c r="O675" t="s">
        <v>90</v>
      </c>
      <c r="P675" t="s">
        <v>252</v>
      </c>
      <c r="Q675">
        <v>1</v>
      </c>
      <c r="R675" t="s">
        <v>501</v>
      </c>
      <c r="S675" t="s">
        <v>1064</v>
      </c>
      <c r="T675" t="s">
        <v>1592</v>
      </c>
      <c r="U675" t="s">
        <v>69</v>
      </c>
      <c r="V675" t="s">
        <v>1562</v>
      </c>
      <c r="W675">
        <v>8.9600000000000009</v>
      </c>
      <c r="X675">
        <v>9.99</v>
      </c>
      <c r="Y675">
        <v>1</v>
      </c>
      <c r="Z675" t="s">
        <v>410</v>
      </c>
      <c r="AA675" t="s">
        <v>2359</v>
      </c>
    </row>
    <row r="676" spans="1:27" x14ac:dyDescent="0.25">
      <c r="A676">
        <v>675</v>
      </c>
      <c r="B676">
        <v>12</v>
      </c>
      <c r="C676" s="1">
        <v>44128</v>
      </c>
      <c r="D676">
        <v>11</v>
      </c>
      <c r="E676" t="s">
        <v>37</v>
      </c>
      <c r="F676" t="s">
        <v>48</v>
      </c>
      <c r="G676" t="s">
        <v>55</v>
      </c>
      <c r="H676" t="s">
        <v>58</v>
      </c>
      <c r="I676" s="1">
        <v>43713</v>
      </c>
      <c r="J676">
        <v>1</v>
      </c>
      <c r="K676" t="s">
        <v>61</v>
      </c>
      <c r="L676" s="1">
        <v>43615</v>
      </c>
      <c r="M676" s="1">
        <v>43830</v>
      </c>
      <c r="N676">
        <v>2</v>
      </c>
      <c r="O676" t="s">
        <v>179</v>
      </c>
      <c r="P676" t="s">
        <v>341</v>
      </c>
      <c r="Q676">
        <v>2</v>
      </c>
      <c r="R676" t="s">
        <v>780</v>
      </c>
      <c r="S676" t="s">
        <v>1318</v>
      </c>
      <c r="T676" t="s">
        <v>1835</v>
      </c>
      <c r="U676" t="s">
        <v>75</v>
      </c>
      <c r="V676" t="s">
        <v>1869</v>
      </c>
      <c r="W676">
        <v>72.11</v>
      </c>
      <c r="X676">
        <v>74.95</v>
      </c>
      <c r="Y676">
        <v>2</v>
      </c>
      <c r="Z676" t="s">
        <v>2243</v>
      </c>
      <c r="AA676" t="s">
        <v>2536</v>
      </c>
    </row>
    <row r="677" spans="1:27" x14ac:dyDescent="0.25">
      <c r="A677">
        <v>676</v>
      </c>
      <c r="B677">
        <v>148</v>
      </c>
      <c r="C677" s="1">
        <v>44128</v>
      </c>
      <c r="D677">
        <v>10</v>
      </c>
      <c r="E677" t="s">
        <v>42</v>
      </c>
      <c r="F677" t="s">
        <v>53</v>
      </c>
      <c r="G677" t="s">
        <v>55</v>
      </c>
      <c r="H677" t="s">
        <v>58</v>
      </c>
      <c r="I677" s="1">
        <v>43653</v>
      </c>
      <c r="J677">
        <v>1</v>
      </c>
      <c r="K677" t="s">
        <v>61</v>
      </c>
      <c r="L677" s="1">
        <v>43615</v>
      </c>
      <c r="M677" s="1">
        <v>43830</v>
      </c>
      <c r="N677">
        <v>1</v>
      </c>
      <c r="O677" t="s">
        <v>67</v>
      </c>
      <c r="P677" t="s">
        <v>229</v>
      </c>
      <c r="Q677">
        <v>1</v>
      </c>
      <c r="R677" t="s">
        <v>636</v>
      </c>
      <c r="S677" t="s">
        <v>974</v>
      </c>
      <c r="T677" t="s">
        <v>1513</v>
      </c>
      <c r="U677" t="s">
        <v>69</v>
      </c>
      <c r="V677" t="s">
        <v>1548</v>
      </c>
      <c r="W677">
        <v>29.99</v>
      </c>
      <c r="X677">
        <v>14.99</v>
      </c>
      <c r="Y677">
        <v>1</v>
      </c>
      <c r="Z677" t="s">
        <v>455</v>
      </c>
      <c r="AA677" t="s">
        <v>2340</v>
      </c>
    </row>
    <row r="678" spans="1:27" x14ac:dyDescent="0.25">
      <c r="A678">
        <v>677</v>
      </c>
      <c r="B678">
        <v>352</v>
      </c>
      <c r="C678" s="1">
        <v>44128</v>
      </c>
      <c r="D678">
        <v>2</v>
      </c>
      <c r="E678" t="s">
        <v>38</v>
      </c>
      <c r="F678" t="s">
        <v>49</v>
      </c>
      <c r="G678" t="s">
        <v>55</v>
      </c>
      <c r="H678" t="s">
        <v>58</v>
      </c>
      <c r="I678" s="1">
        <v>43686</v>
      </c>
      <c r="J678">
        <v>2</v>
      </c>
      <c r="K678" t="s">
        <v>60</v>
      </c>
      <c r="L678" s="1">
        <v>43615</v>
      </c>
      <c r="M678" s="1">
        <v>43830</v>
      </c>
      <c r="N678">
        <v>2</v>
      </c>
      <c r="O678" t="s">
        <v>187</v>
      </c>
      <c r="P678" t="s">
        <v>349</v>
      </c>
      <c r="Q678">
        <v>3</v>
      </c>
      <c r="R678" t="s">
        <v>781</v>
      </c>
      <c r="S678" t="s">
        <v>1319</v>
      </c>
      <c r="T678" t="s">
        <v>1836</v>
      </c>
      <c r="U678" t="s">
        <v>2005</v>
      </c>
      <c r="V678" t="s">
        <v>2064</v>
      </c>
      <c r="W678">
        <v>443.81</v>
      </c>
      <c r="X678">
        <v>124.93</v>
      </c>
      <c r="Y678">
        <v>3</v>
      </c>
      <c r="Z678" t="s">
        <v>2244</v>
      </c>
      <c r="AA678" t="s">
        <v>2537</v>
      </c>
    </row>
    <row r="679" spans="1:27" x14ac:dyDescent="0.25">
      <c r="A679">
        <v>678</v>
      </c>
      <c r="B679">
        <v>54</v>
      </c>
      <c r="C679" s="1">
        <v>44129</v>
      </c>
      <c r="D679">
        <v>11</v>
      </c>
      <c r="E679" t="s">
        <v>37</v>
      </c>
      <c r="F679" t="s">
        <v>48</v>
      </c>
      <c r="G679" t="s">
        <v>56</v>
      </c>
      <c r="H679" t="s">
        <v>57</v>
      </c>
      <c r="I679" s="1">
        <v>43891</v>
      </c>
      <c r="J679">
        <v>5</v>
      </c>
      <c r="K679" t="s">
        <v>60</v>
      </c>
      <c r="L679" s="1">
        <v>43831</v>
      </c>
      <c r="M679" s="1">
        <v>43921</v>
      </c>
      <c r="N679">
        <v>1</v>
      </c>
      <c r="O679" t="s">
        <v>84</v>
      </c>
      <c r="P679" t="s">
        <v>246</v>
      </c>
      <c r="Q679">
        <v>1</v>
      </c>
      <c r="R679" t="s">
        <v>687</v>
      </c>
      <c r="S679" t="s">
        <v>1104</v>
      </c>
      <c r="T679" t="s">
        <v>1750</v>
      </c>
      <c r="U679" t="s">
        <v>69</v>
      </c>
      <c r="V679" t="s">
        <v>1548</v>
      </c>
      <c r="W679">
        <v>26.99</v>
      </c>
      <c r="X679">
        <v>14.99</v>
      </c>
      <c r="Y679">
        <v>1</v>
      </c>
      <c r="Z679" t="s">
        <v>410</v>
      </c>
      <c r="AA679" t="s">
        <v>2359</v>
      </c>
    </row>
    <row r="680" spans="1:27" x14ac:dyDescent="0.25">
      <c r="A680">
        <v>679</v>
      </c>
      <c r="B680">
        <v>103</v>
      </c>
      <c r="C680" s="1">
        <v>44129</v>
      </c>
      <c r="D680">
        <v>11</v>
      </c>
      <c r="E680" t="s">
        <v>37</v>
      </c>
      <c r="F680" t="s">
        <v>48</v>
      </c>
      <c r="G680" t="s">
        <v>56</v>
      </c>
      <c r="H680" t="s">
        <v>57</v>
      </c>
      <c r="I680" s="1">
        <v>44000</v>
      </c>
      <c r="J680">
        <v>8</v>
      </c>
      <c r="K680" t="s">
        <v>60</v>
      </c>
      <c r="L680" s="1">
        <v>44000</v>
      </c>
      <c r="M680" s="1">
        <v>44073</v>
      </c>
      <c r="N680">
        <v>1</v>
      </c>
      <c r="O680" t="s">
        <v>90</v>
      </c>
      <c r="P680" t="s">
        <v>252</v>
      </c>
      <c r="Q680">
        <v>1</v>
      </c>
      <c r="R680" t="s">
        <v>69</v>
      </c>
      <c r="S680" t="s">
        <v>1015</v>
      </c>
      <c r="T680" t="s">
        <v>1545</v>
      </c>
      <c r="U680" t="s">
        <v>80</v>
      </c>
      <c r="V680" t="s">
        <v>1562</v>
      </c>
      <c r="W680">
        <v>189.98</v>
      </c>
      <c r="X680">
        <v>19.98</v>
      </c>
      <c r="Y680">
        <v>1</v>
      </c>
      <c r="Z680" t="s">
        <v>645</v>
      </c>
      <c r="AA680" t="s">
        <v>2347</v>
      </c>
    </row>
    <row r="681" spans="1:27" x14ac:dyDescent="0.25">
      <c r="A681">
        <v>680</v>
      </c>
      <c r="B681">
        <v>425</v>
      </c>
      <c r="C681" s="1">
        <v>44129</v>
      </c>
      <c r="D681">
        <v>5</v>
      </c>
      <c r="E681" t="s">
        <v>36</v>
      </c>
      <c r="F681" t="s">
        <v>47</v>
      </c>
      <c r="G681" t="s">
        <v>56</v>
      </c>
      <c r="H681" t="s">
        <v>57</v>
      </c>
      <c r="I681" s="1">
        <v>43664</v>
      </c>
      <c r="J681">
        <v>2</v>
      </c>
      <c r="K681" t="s">
        <v>60</v>
      </c>
      <c r="L681" s="1">
        <v>43615</v>
      </c>
      <c r="M681" s="1">
        <v>43830</v>
      </c>
      <c r="N681">
        <v>2</v>
      </c>
      <c r="O681" t="s">
        <v>183</v>
      </c>
      <c r="P681" t="s">
        <v>345</v>
      </c>
      <c r="Q681">
        <v>2</v>
      </c>
      <c r="R681" t="s">
        <v>766</v>
      </c>
      <c r="S681" t="s">
        <v>1305</v>
      </c>
      <c r="T681" t="s">
        <v>1822</v>
      </c>
      <c r="U681" t="s">
        <v>110</v>
      </c>
      <c r="V681" t="s">
        <v>2038</v>
      </c>
      <c r="W681">
        <v>290.94</v>
      </c>
      <c r="X681">
        <v>104.94</v>
      </c>
      <c r="Y681">
        <v>2</v>
      </c>
      <c r="Z681" t="s">
        <v>2234</v>
      </c>
      <c r="AA681" t="s">
        <v>2527</v>
      </c>
    </row>
    <row r="682" spans="1:27" x14ac:dyDescent="0.25">
      <c r="A682">
        <v>681</v>
      </c>
      <c r="B682">
        <v>121</v>
      </c>
      <c r="C682" s="1">
        <v>44130</v>
      </c>
      <c r="D682">
        <v>3</v>
      </c>
      <c r="E682" t="s">
        <v>34</v>
      </c>
      <c r="F682" t="s">
        <v>45</v>
      </c>
      <c r="G682" t="s">
        <v>56</v>
      </c>
      <c r="H682" t="s">
        <v>58</v>
      </c>
      <c r="I682" s="1">
        <v>43690</v>
      </c>
      <c r="J682">
        <v>2</v>
      </c>
      <c r="K682" t="s">
        <v>60</v>
      </c>
      <c r="L682" s="1">
        <v>43615</v>
      </c>
      <c r="M682" s="1">
        <v>43830</v>
      </c>
      <c r="N682">
        <v>1</v>
      </c>
      <c r="O682" t="s">
        <v>79</v>
      </c>
      <c r="P682" t="s">
        <v>241</v>
      </c>
      <c r="Q682">
        <v>1</v>
      </c>
      <c r="R682" t="s">
        <v>542</v>
      </c>
      <c r="S682" t="s">
        <v>1103</v>
      </c>
      <c r="T682" t="s">
        <v>1630</v>
      </c>
      <c r="U682" t="s">
        <v>69</v>
      </c>
      <c r="V682" t="s">
        <v>1548</v>
      </c>
      <c r="W682">
        <v>4.57</v>
      </c>
      <c r="X682">
        <v>14.99</v>
      </c>
      <c r="Y682">
        <v>1</v>
      </c>
      <c r="Z682" t="s">
        <v>86</v>
      </c>
      <c r="AA682" t="s">
        <v>2350</v>
      </c>
    </row>
    <row r="683" spans="1:27" x14ac:dyDescent="0.25">
      <c r="A683">
        <v>682</v>
      </c>
      <c r="B683">
        <v>217</v>
      </c>
      <c r="C683" s="1">
        <v>44130</v>
      </c>
      <c r="D683">
        <v>4</v>
      </c>
      <c r="E683" t="s">
        <v>40</v>
      </c>
      <c r="F683" t="s">
        <v>51</v>
      </c>
      <c r="G683" t="s">
        <v>55</v>
      </c>
      <c r="H683" t="s">
        <v>57</v>
      </c>
      <c r="I683" s="1">
        <v>43670</v>
      </c>
      <c r="J683">
        <v>3</v>
      </c>
      <c r="K683" t="s">
        <v>59</v>
      </c>
      <c r="L683" s="1">
        <v>43615</v>
      </c>
      <c r="M683" s="1">
        <v>43830</v>
      </c>
      <c r="N683">
        <v>1</v>
      </c>
      <c r="O683" t="s">
        <v>79</v>
      </c>
      <c r="P683" t="s">
        <v>241</v>
      </c>
      <c r="Q683">
        <v>1</v>
      </c>
      <c r="R683" t="s">
        <v>463</v>
      </c>
      <c r="S683" t="s">
        <v>1026</v>
      </c>
      <c r="T683" t="s">
        <v>1556</v>
      </c>
      <c r="U683" t="s">
        <v>69</v>
      </c>
      <c r="V683" t="s">
        <v>1548</v>
      </c>
      <c r="W683">
        <v>21.49</v>
      </c>
      <c r="X683">
        <v>14.99</v>
      </c>
      <c r="Y683">
        <v>1</v>
      </c>
      <c r="Z683" t="s">
        <v>455</v>
      </c>
      <c r="AA683" t="s">
        <v>2340</v>
      </c>
    </row>
    <row r="684" spans="1:27" x14ac:dyDescent="0.25">
      <c r="A684">
        <v>683</v>
      </c>
      <c r="B684">
        <v>391</v>
      </c>
      <c r="C684" s="1">
        <v>44130</v>
      </c>
      <c r="D684">
        <v>4</v>
      </c>
      <c r="E684" t="s">
        <v>40</v>
      </c>
      <c r="F684" t="s">
        <v>51</v>
      </c>
      <c r="G684" t="s">
        <v>55</v>
      </c>
      <c r="H684" t="s">
        <v>58</v>
      </c>
      <c r="I684" s="1">
        <v>43689</v>
      </c>
      <c r="J684">
        <v>2</v>
      </c>
      <c r="K684" t="s">
        <v>60</v>
      </c>
      <c r="L684" s="1">
        <v>43615</v>
      </c>
      <c r="M684" s="1">
        <v>43830</v>
      </c>
      <c r="N684">
        <v>1</v>
      </c>
      <c r="O684" t="s">
        <v>69</v>
      </c>
      <c r="P684" t="s">
        <v>231</v>
      </c>
      <c r="Q684">
        <v>1</v>
      </c>
      <c r="R684" t="s">
        <v>78</v>
      </c>
      <c r="S684" t="s">
        <v>1238</v>
      </c>
      <c r="T684" t="s">
        <v>1533</v>
      </c>
      <c r="U684" t="s">
        <v>69</v>
      </c>
      <c r="V684" t="s">
        <v>1577</v>
      </c>
      <c r="W684">
        <v>59.99</v>
      </c>
      <c r="X684">
        <v>24.99</v>
      </c>
      <c r="Y684">
        <v>1</v>
      </c>
      <c r="Z684" t="s">
        <v>69</v>
      </c>
      <c r="AA684" t="s">
        <v>2360</v>
      </c>
    </row>
    <row r="685" spans="1:27" x14ac:dyDescent="0.25">
      <c r="A685">
        <v>684</v>
      </c>
      <c r="B685">
        <v>123</v>
      </c>
      <c r="C685" s="1">
        <v>44131</v>
      </c>
      <c r="D685">
        <v>8</v>
      </c>
      <c r="E685" t="s">
        <v>43</v>
      </c>
      <c r="F685" t="s">
        <v>54</v>
      </c>
      <c r="G685" t="s">
        <v>55</v>
      </c>
      <c r="H685" t="s">
        <v>58</v>
      </c>
      <c r="I685" s="1">
        <v>44064</v>
      </c>
      <c r="J685">
        <v>9</v>
      </c>
      <c r="K685" t="s">
        <v>59</v>
      </c>
      <c r="L685" s="1">
        <v>43952</v>
      </c>
      <c r="M685" s="1">
        <v>44075</v>
      </c>
      <c r="N685">
        <v>1</v>
      </c>
      <c r="O685" t="s">
        <v>67</v>
      </c>
      <c r="P685" t="s">
        <v>229</v>
      </c>
      <c r="Q685">
        <v>1</v>
      </c>
      <c r="R685" t="s">
        <v>573</v>
      </c>
      <c r="S685" t="s">
        <v>1131</v>
      </c>
      <c r="T685" t="s">
        <v>1517</v>
      </c>
      <c r="U685" t="s">
        <v>67</v>
      </c>
      <c r="V685" t="s">
        <v>1548</v>
      </c>
      <c r="W685">
        <v>59.97</v>
      </c>
      <c r="X685">
        <v>44.97</v>
      </c>
      <c r="Y685">
        <v>1</v>
      </c>
      <c r="Z685" t="s">
        <v>872</v>
      </c>
      <c r="AA685" t="s">
        <v>2388</v>
      </c>
    </row>
    <row r="686" spans="1:27" x14ac:dyDescent="0.25">
      <c r="A686">
        <v>685</v>
      </c>
      <c r="B686">
        <v>429</v>
      </c>
      <c r="C686" s="1">
        <v>44131</v>
      </c>
      <c r="D686">
        <v>9</v>
      </c>
      <c r="E686" t="s">
        <v>41</v>
      </c>
      <c r="F686" t="s">
        <v>52</v>
      </c>
      <c r="G686" t="s">
        <v>55</v>
      </c>
      <c r="H686" t="s">
        <v>58</v>
      </c>
      <c r="I686" s="1">
        <v>43808</v>
      </c>
      <c r="J686">
        <v>3</v>
      </c>
      <c r="K686" t="s">
        <v>59</v>
      </c>
      <c r="L686" s="1">
        <v>43615</v>
      </c>
      <c r="M686" s="1">
        <v>43830</v>
      </c>
      <c r="N686">
        <v>2</v>
      </c>
      <c r="O686" t="s">
        <v>188</v>
      </c>
      <c r="P686" t="s">
        <v>350</v>
      </c>
      <c r="Q686">
        <v>2</v>
      </c>
      <c r="R686" t="s">
        <v>782</v>
      </c>
      <c r="S686" t="s">
        <v>1320</v>
      </c>
      <c r="T686" t="s">
        <v>1837</v>
      </c>
      <c r="U686" t="s">
        <v>180</v>
      </c>
      <c r="V686" t="s">
        <v>2037</v>
      </c>
      <c r="W686">
        <v>784.98</v>
      </c>
      <c r="X686">
        <v>64.97</v>
      </c>
      <c r="Y686">
        <v>2</v>
      </c>
      <c r="Z686" t="s">
        <v>2245</v>
      </c>
      <c r="AA686" t="s">
        <v>2538</v>
      </c>
    </row>
    <row r="687" spans="1:27" x14ac:dyDescent="0.25">
      <c r="A687">
        <v>686</v>
      </c>
      <c r="B687">
        <v>26</v>
      </c>
      <c r="C687" s="1">
        <v>44132</v>
      </c>
      <c r="D687">
        <v>5</v>
      </c>
      <c r="E687" t="s">
        <v>36</v>
      </c>
      <c r="F687" t="s">
        <v>47</v>
      </c>
      <c r="G687" t="s">
        <v>56</v>
      </c>
      <c r="H687" t="s">
        <v>58</v>
      </c>
      <c r="I687" s="1">
        <v>43843</v>
      </c>
      <c r="J687">
        <v>5</v>
      </c>
      <c r="K687" t="s">
        <v>60</v>
      </c>
      <c r="L687" s="1">
        <v>43831</v>
      </c>
      <c r="M687" s="1">
        <v>43921</v>
      </c>
      <c r="N687">
        <v>1</v>
      </c>
      <c r="O687" t="s">
        <v>79</v>
      </c>
      <c r="P687" t="s">
        <v>241</v>
      </c>
      <c r="Q687">
        <v>1</v>
      </c>
      <c r="R687" t="s">
        <v>629</v>
      </c>
      <c r="S687" t="s">
        <v>965</v>
      </c>
      <c r="T687" t="s">
        <v>1703</v>
      </c>
      <c r="U687" t="s">
        <v>67</v>
      </c>
      <c r="V687" t="s">
        <v>1548</v>
      </c>
      <c r="W687">
        <v>359.85</v>
      </c>
      <c r="X687">
        <v>44.97</v>
      </c>
      <c r="Y687">
        <v>1</v>
      </c>
      <c r="Z687" t="s">
        <v>86</v>
      </c>
      <c r="AA687" t="s">
        <v>2350</v>
      </c>
    </row>
    <row r="688" spans="1:27" x14ac:dyDescent="0.25">
      <c r="A688">
        <v>687</v>
      </c>
      <c r="B688">
        <v>225</v>
      </c>
      <c r="C688" s="1">
        <v>44132</v>
      </c>
      <c r="D688">
        <v>10</v>
      </c>
      <c r="E688" t="s">
        <v>42</v>
      </c>
      <c r="F688" t="s">
        <v>53</v>
      </c>
      <c r="G688" t="s">
        <v>56</v>
      </c>
      <c r="H688" t="s">
        <v>57</v>
      </c>
      <c r="I688" s="1">
        <v>43736</v>
      </c>
      <c r="J688">
        <v>2</v>
      </c>
      <c r="K688" t="s">
        <v>60</v>
      </c>
      <c r="L688" s="1">
        <v>43615</v>
      </c>
      <c r="M688" s="1">
        <v>43830</v>
      </c>
      <c r="N688">
        <v>1</v>
      </c>
      <c r="O688" t="s">
        <v>80</v>
      </c>
      <c r="P688" t="s">
        <v>242</v>
      </c>
      <c r="Q688">
        <v>1</v>
      </c>
      <c r="R688" t="s">
        <v>548</v>
      </c>
      <c r="S688" t="s">
        <v>1109</v>
      </c>
      <c r="T688" t="s">
        <v>1634</v>
      </c>
      <c r="U688" t="s">
        <v>67</v>
      </c>
      <c r="V688" t="s">
        <v>1548</v>
      </c>
      <c r="W688">
        <v>83.94</v>
      </c>
      <c r="X688">
        <v>44.97</v>
      </c>
      <c r="Y688">
        <v>1</v>
      </c>
      <c r="Z688" t="s">
        <v>67</v>
      </c>
      <c r="AA688" t="s">
        <v>2373</v>
      </c>
    </row>
    <row r="689" spans="1:27" x14ac:dyDescent="0.25">
      <c r="A689">
        <v>688</v>
      </c>
      <c r="B689">
        <v>261</v>
      </c>
      <c r="C689" s="1">
        <v>44132</v>
      </c>
      <c r="D689">
        <v>11</v>
      </c>
      <c r="E689" t="s">
        <v>37</v>
      </c>
      <c r="F689" t="s">
        <v>48</v>
      </c>
      <c r="G689" t="s">
        <v>56</v>
      </c>
      <c r="H689" t="s">
        <v>58</v>
      </c>
      <c r="I689" s="1">
        <v>43957</v>
      </c>
      <c r="J689">
        <v>9</v>
      </c>
      <c r="K689" t="s">
        <v>59</v>
      </c>
      <c r="L689" s="1">
        <v>43952</v>
      </c>
      <c r="M689" s="1">
        <v>44075</v>
      </c>
      <c r="N689">
        <v>2</v>
      </c>
      <c r="O689" t="s">
        <v>177</v>
      </c>
      <c r="P689" t="s">
        <v>339</v>
      </c>
      <c r="Q689">
        <v>2</v>
      </c>
      <c r="R689" t="s">
        <v>783</v>
      </c>
      <c r="S689" t="s">
        <v>1321</v>
      </c>
      <c r="T689" t="s">
        <v>1785</v>
      </c>
      <c r="U689" t="s">
        <v>71</v>
      </c>
      <c r="V689" t="s">
        <v>2030</v>
      </c>
      <c r="W689">
        <v>109.94</v>
      </c>
      <c r="X689">
        <v>34.979999999999997</v>
      </c>
      <c r="Y689">
        <v>2</v>
      </c>
      <c r="Z689" t="s">
        <v>2246</v>
      </c>
      <c r="AA689" t="s">
        <v>2539</v>
      </c>
    </row>
    <row r="690" spans="1:27" x14ac:dyDescent="0.25">
      <c r="A690">
        <v>689</v>
      </c>
      <c r="B690">
        <v>13</v>
      </c>
      <c r="C690" s="1">
        <v>44134</v>
      </c>
      <c r="D690">
        <v>3</v>
      </c>
      <c r="E690" t="s">
        <v>34</v>
      </c>
      <c r="F690" t="s">
        <v>45</v>
      </c>
      <c r="G690" t="s">
        <v>56</v>
      </c>
      <c r="H690" t="s">
        <v>58</v>
      </c>
      <c r="I690" s="1">
        <v>43733</v>
      </c>
      <c r="J690">
        <v>1</v>
      </c>
      <c r="K690" t="s">
        <v>61</v>
      </c>
      <c r="L690" s="1">
        <v>43615</v>
      </c>
      <c r="M690" s="1">
        <v>43830</v>
      </c>
      <c r="N690">
        <v>1</v>
      </c>
      <c r="O690" t="s">
        <v>90</v>
      </c>
      <c r="P690" t="s">
        <v>252</v>
      </c>
      <c r="Q690">
        <v>1</v>
      </c>
      <c r="R690" t="s">
        <v>593</v>
      </c>
      <c r="S690" t="s">
        <v>1149</v>
      </c>
      <c r="T690" t="s">
        <v>1529</v>
      </c>
      <c r="U690" t="s">
        <v>69</v>
      </c>
      <c r="V690" t="s">
        <v>1562</v>
      </c>
      <c r="W690">
        <v>49.99</v>
      </c>
      <c r="X690">
        <v>9.99</v>
      </c>
      <c r="Y690">
        <v>1</v>
      </c>
      <c r="Z690" t="s">
        <v>410</v>
      </c>
      <c r="AA690" t="s">
        <v>2359</v>
      </c>
    </row>
    <row r="691" spans="1:27" x14ac:dyDescent="0.25">
      <c r="A691">
        <v>690</v>
      </c>
      <c r="B691">
        <v>349</v>
      </c>
      <c r="C691" s="1">
        <v>44134</v>
      </c>
      <c r="D691">
        <v>1</v>
      </c>
      <c r="E691" t="s">
        <v>39</v>
      </c>
      <c r="F691" t="s">
        <v>50</v>
      </c>
      <c r="G691" t="s">
        <v>55</v>
      </c>
      <c r="H691" t="s">
        <v>57</v>
      </c>
      <c r="I691" s="1">
        <v>43494</v>
      </c>
      <c r="J691">
        <v>1</v>
      </c>
      <c r="N691">
        <v>1</v>
      </c>
      <c r="O691" t="s">
        <v>67</v>
      </c>
      <c r="P691" t="s">
        <v>229</v>
      </c>
      <c r="Q691">
        <v>1</v>
      </c>
      <c r="R691" t="s">
        <v>527</v>
      </c>
      <c r="S691" t="s">
        <v>953</v>
      </c>
      <c r="T691" t="s">
        <v>1617</v>
      </c>
      <c r="U691" t="s">
        <v>80</v>
      </c>
      <c r="V691" t="s">
        <v>1562</v>
      </c>
      <c r="W691">
        <v>61.98</v>
      </c>
      <c r="X691">
        <v>19.98</v>
      </c>
      <c r="Y691">
        <v>1</v>
      </c>
      <c r="Z691" t="s">
        <v>84</v>
      </c>
      <c r="AA691" t="s">
        <v>2366</v>
      </c>
    </row>
    <row r="692" spans="1:27" x14ac:dyDescent="0.25">
      <c r="A692">
        <v>691</v>
      </c>
      <c r="B692">
        <v>354</v>
      </c>
      <c r="C692" s="1">
        <v>44134</v>
      </c>
      <c r="D692">
        <v>2</v>
      </c>
      <c r="E692" t="s">
        <v>38</v>
      </c>
      <c r="F692" t="s">
        <v>49</v>
      </c>
      <c r="G692" t="s">
        <v>56</v>
      </c>
      <c r="H692" t="s">
        <v>58</v>
      </c>
      <c r="I692" s="1">
        <v>43964</v>
      </c>
      <c r="J692">
        <v>9</v>
      </c>
      <c r="K692" t="s">
        <v>59</v>
      </c>
      <c r="L692" s="1">
        <v>43952</v>
      </c>
      <c r="M692" s="1">
        <v>44075</v>
      </c>
      <c r="N692">
        <v>1</v>
      </c>
      <c r="O692" t="s">
        <v>110</v>
      </c>
      <c r="P692" t="s">
        <v>272</v>
      </c>
      <c r="Q692">
        <v>1</v>
      </c>
      <c r="R692" t="s">
        <v>784</v>
      </c>
      <c r="S692" t="s">
        <v>1322</v>
      </c>
      <c r="T692" t="s">
        <v>1838</v>
      </c>
      <c r="U692" t="s">
        <v>110</v>
      </c>
      <c r="V692" t="s">
        <v>1869</v>
      </c>
      <c r="W692">
        <v>179.22</v>
      </c>
      <c r="X692">
        <v>89.94</v>
      </c>
      <c r="Y692">
        <v>1</v>
      </c>
      <c r="Z692" t="s">
        <v>129</v>
      </c>
      <c r="AA692" t="s">
        <v>2540</v>
      </c>
    </row>
    <row r="693" spans="1:27" x14ac:dyDescent="0.25">
      <c r="A693">
        <v>692</v>
      </c>
      <c r="B693">
        <v>65</v>
      </c>
      <c r="C693" s="1">
        <v>44135</v>
      </c>
      <c r="D693">
        <v>7</v>
      </c>
      <c r="E693" t="s">
        <v>35</v>
      </c>
      <c r="F693" t="s">
        <v>46</v>
      </c>
      <c r="G693" t="s">
        <v>56</v>
      </c>
      <c r="H693" t="s">
        <v>57</v>
      </c>
      <c r="I693" s="1">
        <v>43697</v>
      </c>
      <c r="J693">
        <v>3</v>
      </c>
      <c r="K693" t="s">
        <v>59</v>
      </c>
      <c r="L693" s="1">
        <v>43615</v>
      </c>
      <c r="M693" s="1">
        <v>43830</v>
      </c>
      <c r="N693">
        <v>2</v>
      </c>
      <c r="O693" t="s">
        <v>121</v>
      </c>
      <c r="P693" t="s">
        <v>283</v>
      </c>
      <c r="Q693">
        <v>2</v>
      </c>
      <c r="R693" t="s">
        <v>785</v>
      </c>
      <c r="S693" t="s">
        <v>1323</v>
      </c>
      <c r="T693" t="s">
        <v>1839</v>
      </c>
      <c r="U693" t="s">
        <v>83</v>
      </c>
      <c r="V693" t="s">
        <v>1869</v>
      </c>
      <c r="W693">
        <v>291.85000000000002</v>
      </c>
      <c r="X693">
        <v>74.95</v>
      </c>
      <c r="Y693">
        <v>2</v>
      </c>
      <c r="Z693" t="s">
        <v>188</v>
      </c>
      <c r="AA693" t="s">
        <v>2448</v>
      </c>
    </row>
    <row r="694" spans="1:27" x14ac:dyDescent="0.25">
      <c r="A694">
        <v>693</v>
      </c>
      <c r="B694">
        <v>441</v>
      </c>
      <c r="C694" s="1">
        <v>44135</v>
      </c>
      <c r="D694">
        <v>5</v>
      </c>
      <c r="E694" t="s">
        <v>36</v>
      </c>
      <c r="F694" t="s">
        <v>47</v>
      </c>
      <c r="G694" t="s">
        <v>55</v>
      </c>
      <c r="H694" t="s">
        <v>57</v>
      </c>
      <c r="I694" s="1">
        <v>43541</v>
      </c>
      <c r="J694">
        <v>2</v>
      </c>
      <c r="N694">
        <v>2</v>
      </c>
      <c r="O694" t="s">
        <v>89</v>
      </c>
      <c r="P694" t="s">
        <v>251</v>
      </c>
      <c r="Q694">
        <v>2</v>
      </c>
      <c r="R694" t="s">
        <v>786</v>
      </c>
      <c r="S694" t="s">
        <v>1324</v>
      </c>
      <c r="T694" t="s">
        <v>1840</v>
      </c>
      <c r="U694" t="s">
        <v>109</v>
      </c>
      <c r="V694" t="s">
        <v>2039</v>
      </c>
      <c r="W694">
        <v>78.900000000000006</v>
      </c>
      <c r="X694">
        <v>44.96</v>
      </c>
      <c r="Y694">
        <v>2</v>
      </c>
      <c r="Z694" t="s">
        <v>2100</v>
      </c>
      <c r="AA694" t="s">
        <v>2370</v>
      </c>
    </row>
    <row r="695" spans="1:27" x14ac:dyDescent="0.25">
      <c r="A695">
        <v>694</v>
      </c>
      <c r="B695">
        <v>469</v>
      </c>
      <c r="C695" s="1">
        <v>44135</v>
      </c>
      <c r="D695">
        <v>5</v>
      </c>
      <c r="E695" t="s">
        <v>36</v>
      </c>
      <c r="F695" t="s">
        <v>47</v>
      </c>
      <c r="G695" t="s">
        <v>55</v>
      </c>
      <c r="H695" t="s">
        <v>57</v>
      </c>
      <c r="I695" s="1">
        <v>43711</v>
      </c>
      <c r="J695">
        <v>2</v>
      </c>
      <c r="K695" t="s">
        <v>60</v>
      </c>
      <c r="L695" s="1">
        <v>43615</v>
      </c>
      <c r="M695" s="1">
        <v>43830</v>
      </c>
      <c r="N695">
        <v>2</v>
      </c>
      <c r="O695" t="s">
        <v>117</v>
      </c>
      <c r="P695" t="s">
        <v>279</v>
      </c>
      <c r="Q695">
        <v>2</v>
      </c>
      <c r="R695" t="s">
        <v>787</v>
      </c>
      <c r="S695" t="s">
        <v>1325</v>
      </c>
      <c r="T695" t="s">
        <v>1841</v>
      </c>
      <c r="U695" t="s">
        <v>180</v>
      </c>
      <c r="V695" t="s">
        <v>2042</v>
      </c>
      <c r="W695">
        <v>190.38</v>
      </c>
      <c r="X695">
        <v>39.97</v>
      </c>
      <c r="Y695">
        <v>2</v>
      </c>
      <c r="Z695" t="s">
        <v>2117</v>
      </c>
      <c r="AA695" t="s">
        <v>2389</v>
      </c>
    </row>
    <row r="696" spans="1:27" x14ac:dyDescent="0.25">
      <c r="A696">
        <v>695</v>
      </c>
      <c r="B696">
        <v>43</v>
      </c>
      <c r="C696" s="1">
        <v>44136</v>
      </c>
      <c r="D696">
        <v>2</v>
      </c>
      <c r="E696" t="s">
        <v>38</v>
      </c>
      <c r="F696" t="s">
        <v>49</v>
      </c>
      <c r="G696" t="s">
        <v>56</v>
      </c>
      <c r="H696" t="s">
        <v>58</v>
      </c>
      <c r="I696" s="1">
        <v>43700</v>
      </c>
      <c r="J696">
        <v>1</v>
      </c>
      <c r="K696" t="s">
        <v>61</v>
      </c>
      <c r="L696" s="1">
        <v>43615</v>
      </c>
      <c r="M696" s="1">
        <v>43830</v>
      </c>
      <c r="N696">
        <v>1</v>
      </c>
      <c r="O696" t="s">
        <v>86</v>
      </c>
      <c r="P696" t="s">
        <v>248</v>
      </c>
      <c r="Q696">
        <v>1</v>
      </c>
      <c r="R696" t="s">
        <v>432</v>
      </c>
      <c r="S696" t="s">
        <v>995</v>
      </c>
      <c r="T696" t="s">
        <v>1527</v>
      </c>
      <c r="U696" t="s">
        <v>80</v>
      </c>
      <c r="V696" t="s">
        <v>1577</v>
      </c>
      <c r="W696">
        <v>73.98</v>
      </c>
      <c r="X696">
        <v>49.98</v>
      </c>
      <c r="Y696">
        <v>1</v>
      </c>
      <c r="Z696" t="s">
        <v>549</v>
      </c>
      <c r="AA696" t="s">
        <v>2362</v>
      </c>
    </row>
    <row r="697" spans="1:27" x14ac:dyDescent="0.25">
      <c r="A697">
        <v>696</v>
      </c>
      <c r="B697">
        <v>411</v>
      </c>
      <c r="C697" s="1">
        <v>44137</v>
      </c>
      <c r="D697">
        <v>5</v>
      </c>
      <c r="E697" t="s">
        <v>36</v>
      </c>
      <c r="F697" t="s">
        <v>47</v>
      </c>
      <c r="G697" t="s">
        <v>55</v>
      </c>
      <c r="H697" t="s">
        <v>58</v>
      </c>
      <c r="I697" s="1">
        <v>43586</v>
      </c>
      <c r="J697">
        <v>2</v>
      </c>
      <c r="N697">
        <v>1</v>
      </c>
      <c r="O697" t="s">
        <v>79</v>
      </c>
      <c r="P697" t="s">
        <v>241</v>
      </c>
      <c r="Q697">
        <v>1</v>
      </c>
      <c r="R697" t="s">
        <v>86</v>
      </c>
      <c r="S697" t="s">
        <v>1044</v>
      </c>
      <c r="T697" t="s">
        <v>1572</v>
      </c>
      <c r="U697" t="s">
        <v>67</v>
      </c>
      <c r="V697" t="s">
        <v>1548</v>
      </c>
      <c r="W697">
        <v>194.97</v>
      </c>
      <c r="X697">
        <v>44.97</v>
      </c>
      <c r="Y697">
        <v>1</v>
      </c>
      <c r="Z697" t="s">
        <v>86</v>
      </c>
      <c r="AA697" t="s">
        <v>2350</v>
      </c>
    </row>
    <row r="698" spans="1:27" x14ac:dyDescent="0.25">
      <c r="A698">
        <v>697</v>
      </c>
      <c r="B698">
        <v>64</v>
      </c>
      <c r="C698" s="1">
        <v>44138</v>
      </c>
      <c r="D698">
        <v>7</v>
      </c>
      <c r="E698" t="s">
        <v>35</v>
      </c>
      <c r="F698" t="s">
        <v>46</v>
      </c>
      <c r="G698" t="s">
        <v>55</v>
      </c>
      <c r="H698" t="s">
        <v>58</v>
      </c>
      <c r="I698" s="1">
        <v>43687</v>
      </c>
      <c r="J698">
        <v>1</v>
      </c>
      <c r="K698" t="s">
        <v>61</v>
      </c>
      <c r="L698" s="1">
        <v>43615</v>
      </c>
      <c r="M698" s="1">
        <v>43830</v>
      </c>
      <c r="N698">
        <v>1</v>
      </c>
      <c r="O698" t="s">
        <v>67</v>
      </c>
      <c r="P698" t="s">
        <v>229</v>
      </c>
      <c r="Q698">
        <v>1</v>
      </c>
      <c r="R698" t="s">
        <v>485</v>
      </c>
      <c r="S698" t="s">
        <v>1048</v>
      </c>
      <c r="T698" t="s">
        <v>1577</v>
      </c>
      <c r="U698" t="s">
        <v>80</v>
      </c>
      <c r="V698" t="s">
        <v>1548</v>
      </c>
      <c r="W698">
        <v>49.98</v>
      </c>
      <c r="X698">
        <v>29.98</v>
      </c>
      <c r="Y698">
        <v>1</v>
      </c>
      <c r="Z698" t="s">
        <v>90</v>
      </c>
      <c r="AA698" t="s">
        <v>2328</v>
      </c>
    </row>
    <row r="699" spans="1:27" x14ac:dyDescent="0.25">
      <c r="A699">
        <v>698</v>
      </c>
      <c r="B699">
        <v>93</v>
      </c>
      <c r="C699" s="1">
        <v>44138</v>
      </c>
      <c r="D699">
        <v>5</v>
      </c>
      <c r="E699" t="s">
        <v>36</v>
      </c>
      <c r="F699" t="s">
        <v>47</v>
      </c>
      <c r="G699" t="s">
        <v>56</v>
      </c>
      <c r="H699" t="s">
        <v>58</v>
      </c>
      <c r="I699" s="1">
        <v>44115</v>
      </c>
      <c r="J699">
        <v>10</v>
      </c>
      <c r="K699" t="s">
        <v>61</v>
      </c>
      <c r="L699" s="1">
        <v>44055</v>
      </c>
      <c r="M699" s="1">
        <v>44196</v>
      </c>
      <c r="N699">
        <v>3</v>
      </c>
      <c r="O699" t="s">
        <v>189</v>
      </c>
      <c r="P699" t="s">
        <v>351</v>
      </c>
      <c r="Q699">
        <v>3</v>
      </c>
      <c r="R699" t="s">
        <v>788</v>
      </c>
      <c r="S699" t="s">
        <v>1326</v>
      </c>
      <c r="T699" t="s">
        <v>1842</v>
      </c>
      <c r="U699" t="s">
        <v>2007</v>
      </c>
      <c r="V699" t="s">
        <v>2033</v>
      </c>
      <c r="W699">
        <v>276.92</v>
      </c>
      <c r="X699">
        <v>54.96</v>
      </c>
      <c r="Y699">
        <v>3</v>
      </c>
      <c r="Z699" t="s">
        <v>2247</v>
      </c>
      <c r="AA699" t="s">
        <v>2541</v>
      </c>
    </row>
    <row r="700" spans="1:27" x14ac:dyDescent="0.25">
      <c r="A700">
        <v>699</v>
      </c>
      <c r="B700">
        <v>419</v>
      </c>
      <c r="C700" s="1">
        <v>44138</v>
      </c>
      <c r="D700">
        <v>2</v>
      </c>
      <c r="E700" t="s">
        <v>38</v>
      </c>
      <c r="F700" t="s">
        <v>49</v>
      </c>
      <c r="G700" t="s">
        <v>55</v>
      </c>
      <c r="H700" t="s">
        <v>58</v>
      </c>
      <c r="I700" s="1">
        <v>43583</v>
      </c>
      <c r="J700">
        <v>3</v>
      </c>
      <c r="N700">
        <v>1</v>
      </c>
      <c r="O700" t="s">
        <v>84</v>
      </c>
      <c r="P700" t="s">
        <v>246</v>
      </c>
      <c r="Q700">
        <v>1</v>
      </c>
      <c r="R700" t="s">
        <v>413</v>
      </c>
      <c r="S700" t="s">
        <v>975</v>
      </c>
      <c r="T700" t="s">
        <v>1508</v>
      </c>
      <c r="U700" t="s">
        <v>80</v>
      </c>
      <c r="V700" t="s">
        <v>1548</v>
      </c>
      <c r="W700">
        <v>20.5</v>
      </c>
      <c r="X700">
        <v>29.98</v>
      </c>
      <c r="Y700">
        <v>1</v>
      </c>
      <c r="Z700" t="s">
        <v>86</v>
      </c>
      <c r="AA700" t="s">
        <v>2350</v>
      </c>
    </row>
    <row r="701" spans="1:27" x14ac:dyDescent="0.25">
      <c r="A701">
        <v>700</v>
      </c>
      <c r="B701">
        <v>326</v>
      </c>
      <c r="C701" s="1">
        <v>44139</v>
      </c>
      <c r="D701">
        <v>6</v>
      </c>
      <c r="E701" t="s">
        <v>33</v>
      </c>
      <c r="F701" t="s">
        <v>44</v>
      </c>
      <c r="G701" t="s">
        <v>55</v>
      </c>
      <c r="H701" t="s">
        <v>57</v>
      </c>
      <c r="I701" s="1">
        <v>43471</v>
      </c>
      <c r="J701">
        <v>1</v>
      </c>
      <c r="N701">
        <v>1</v>
      </c>
      <c r="O701" t="s">
        <v>70</v>
      </c>
      <c r="P701" t="s">
        <v>232</v>
      </c>
      <c r="Q701">
        <v>1</v>
      </c>
      <c r="R701" t="s">
        <v>512</v>
      </c>
      <c r="S701" t="s">
        <v>1075</v>
      </c>
      <c r="T701" t="s">
        <v>1602</v>
      </c>
      <c r="U701" t="s">
        <v>69</v>
      </c>
      <c r="V701" t="s">
        <v>1517</v>
      </c>
      <c r="W701">
        <v>32.96</v>
      </c>
      <c r="X701">
        <v>19.989999999999998</v>
      </c>
      <c r="Y701">
        <v>1</v>
      </c>
      <c r="Z701" t="s">
        <v>673</v>
      </c>
      <c r="AA701" t="s">
        <v>2348</v>
      </c>
    </row>
    <row r="702" spans="1:27" x14ac:dyDescent="0.25">
      <c r="A702">
        <v>701</v>
      </c>
      <c r="B702">
        <v>258</v>
      </c>
      <c r="C702" s="1">
        <v>44140</v>
      </c>
      <c r="D702">
        <v>2</v>
      </c>
      <c r="E702" t="s">
        <v>38</v>
      </c>
      <c r="F702" t="s">
        <v>49</v>
      </c>
      <c r="G702" t="s">
        <v>55</v>
      </c>
      <c r="H702" t="s">
        <v>58</v>
      </c>
      <c r="I702" s="1">
        <v>43945</v>
      </c>
      <c r="J702">
        <v>7</v>
      </c>
      <c r="K702" t="s">
        <v>61</v>
      </c>
      <c r="L702" s="1">
        <v>43915</v>
      </c>
      <c r="M702" s="1">
        <v>44012</v>
      </c>
      <c r="N702">
        <v>2</v>
      </c>
      <c r="O702" t="s">
        <v>157</v>
      </c>
      <c r="P702" t="s">
        <v>319</v>
      </c>
      <c r="Q702">
        <v>2</v>
      </c>
      <c r="R702" t="s">
        <v>789</v>
      </c>
      <c r="S702" t="s">
        <v>1327</v>
      </c>
      <c r="T702" t="s">
        <v>1843</v>
      </c>
      <c r="U702" t="s">
        <v>109</v>
      </c>
      <c r="V702" t="s">
        <v>2042</v>
      </c>
      <c r="W702">
        <v>387.99</v>
      </c>
      <c r="X702">
        <v>54.96</v>
      </c>
      <c r="Y702">
        <v>2</v>
      </c>
      <c r="Z702" t="s">
        <v>2128</v>
      </c>
      <c r="AA702" t="s">
        <v>2403</v>
      </c>
    </row>
    <row r="703" spans="1:27" x14ac:dyDescent="0.25">
      <c r="A703">
        <v>702</v>
      </c>
      <c r="B703">
        <v>71</v>
      </c>
      <c r="C703" s="1">
        <v>44141</v>
      </c>
      <c r="D703">
        <v>2</v>
      </c>
      <c r="E703" t="s">
        <v>38</v>
      </c>
      <c r="F703" t="s">
        <v>49</v>
      </c>
      <c r="G703" t="s">
        <v>56</v>
      </c>
      <c r="H703" t="s">
        <v>58</v>
      </c>
      <c r="I703" s="1">
        <v>43802</v>
      </c>
      <c r="J703">
        <v>3</v>
      </c>
      <c r="K703" t="s">
        <v>59</v>
      </c>
      <c r="L703" s="1">
        <v>43615</v>
      </c>
      <c r="M703" s="1">
        <v>43830</v>
      </c>
      <c r="N703">
        <v>2</v>
      </c>
      <c r="O703" t="s">
        <v>113</v>
      </c>
      <c r="P703" t="s">
        <v>275</v>
      </c>
      <c r="Q703">
        <v>2</v>
      </c>
      <c r="R703" t="s">
        <v>790</v>
      </c>
      <c r="S703" t="s">
        <v>1328</v>
      </c>
      <c r="T703" t="s">
        <v>1844</v>
      </c>
      <c r="U703" t="s">
        <v>85</v>
      </c>
      <c r="V703" t="s">
        <v>2030</v>
      </c>
      <c r="W703">
        <v>319.99</v>
      </c>
      <c r="X703">
        <v>49.97</v>
      </c>
      <c r="Y703">
        <v>2</v>
      </c>
      <c r="Z703" t="s">
        <v>2248</v>
      </c>
      <c r="AA703" t="s">
        <v>2542</v>
      </c>
    </row>
    <row r="704" spans="1:27" x14ac:dyDescent="0.25">
      <c r="A704">
        <v>703</v>
      </c>
      <c r="B704">
        <v>102</v>
      </c>
      <c r="C704" s="1">
        <v>44141</v>
      </c>
      <c r="D704">
        <v>10</v>
      </c>
      <c r="E704" t="s">
        <v>42</v>
      </c>
      <c r="F704" t="s">
        <v>53</v>
      </c>
      <c r="G704" t="s">
        <v>55</v>
      </c>
      <c r="H704" t="s">
        <v>57</v>
      </c>
      <c r="I704" s="1">
        <v>43709</v>
      </c>
      <c r="J704">
        <v>3</v>
      </c>
      <c r="K704" t="s">
        <v>59</v>
      </c>
      <c r="L704" s="1">
        <v>43615</v>
      </c>
      <c r="M704" s="1">
        <v>43830</v>
      </c>
      <c r="N704">
        <v>1</v>
      </c>
      <c r="O704" t="s">
        <v>67</v>
      </c>
      <c r="P704" t="s">
        <v>229</v>
      </c>
      <c r="Q704">
        <v>1</v>
      </c>
      <c r="R704" t="s">
        <v>744</v>
      </c>
      <c r="S704" t="s">
        <v>1001</v>
      </c>
      <c r="T704" t="s">
        <v>1801</v>
      </c>
      <c r="U704" t="s">
        <v>80</v>
      </c>
      <c r="V704" t="s">
        <v>1548</v>
      </c>
      <c r="W704">
        <v>117.94</v>
      </c>
      <c r="X704">
        <v>29.98</v>
      </c>
      <c r="Y704">
        <v>1</v>
      </c>
      <c r="Z704" t="s">
        <v>652</v>
      </c>
      <c r="AA704" t="s">
        <v>2352</v>
      </c>
    </row>
    <row r="705" spans="1:27" x14ac:dyDescent="0.25">
      <c r="A705">
        <v>704</v>
      </c>
      <c r="B705">
        <v>173</v>
      </c>
      <c r="C705" s="1">
        <v>44141</v>
      </c>
      <c r="D705">
        <v>5</v>
      </c>
      <c r="E705" t="s">
        <v>36</v>
      </c>
      <c r="F705" t="s">
        <v>47</v>
      </c>
      <c r="G705" t="s">
        <v>55</v>
      </c>
      <c r="H705" t="s">
        <v>58</v>
      </c>
      <c r="I705" s="1">
        <v>44028</v>
      </c>
      <c r="J705">
        <v>9</v>
      </c>
      <c r="K705" t="s">
        <v>59</v>
      </c>
      <c r="L705" s="1">
        <v>43952</v>
      </c>
      <c r="M705" s="1">
        <v>44075</v>
      </c>
      <c r="N705">
        <v>2</v>
      </c>
      <c r="O705" t="s">
        <v>183</v>
      </c>
      <c r="P705" t="s">
        <v>345</v>
      </c>
      <c r="Q705">
        <v>2</v>
      </c>
      <c r="R705" t="s">
        <v>791</v>
      </c>
      <c r="S705" t="s">
        <v>1329</v>
      </c>
      <c r="T705" t="s">
        <v>1845</v>
      </c>
      <c r="U705" t="s">
        <v>83</v>
      </c>
      <c r="V705" t="s">
        <v>2038</v>
      </c>
      <c r="W705">
        <v>266.98</v>
      </c>
      <c r="X705">
        <v>84.95</v>
      </c>
      <c r="Y705">
        <v>2</v>
      </c>
      <c r="Z705" t="s">
        <v>2249</v>
      </c>
      <c r="AA705" t="s">
        <v>2543</v>
      </c>
    </row>
    <row r="706" spans="1:27" x14ac:dyDescent="0.25">
      <c r="A706">
        <v>705</v>
      </c>
      <c r="B706">
        <v>325</v>
      </c>
      <c r="C706" s="1">
        <v>44142</v>
      </c>
      <c r="D706">
        <v>3</v>
      </c>
      <c r="E706" t="s">
        <v>34</v>
      </c>
      <c r="F706" t="s">
        <v>45</v>
      </c>
      <c r="G706" t="s">
        <v>55</v>
      </c>
      <c r="H706" t="s">
        <v>58</v>
      </c>
      <c r="I706" s="1">
        <v>43491</v>
      </c>
      <c r="J706">
        <v>1</v>
      </c>
      <c r="N706">
        <v>2</v>
      </c>
      <c r="O706" t="s">
        <v>102</v>
      </c>
      <c r="P706" t="s">
        <v>264</v>
      </c>
      <c r="Q706">
        <v>2</v>
      </c>
      <c r="R706" t="s">
        <v>792</v>
      </c>
      <c r="S706" t="s">
        <v>1330</v>
      </c>
      <c r="T706" t="s">
        <v>1846</v>
      </c>
      <c r="U706" t="s">
        <v>75</v>
      </c>
      <c r="V706" t="s">
        <v>1869</v>
      </c>
      <c r="W706">
        <v>809.85</v>
      </c>
      <c r="X706">
        <v>74.95</v>
      </c>
      <c r="Y706">
        <v>2</v>
      </c>
      <c r="Z706" t="s">
        <v>2250</v>
      </c>
      <c r="AA706" t="s">
        <v>2544</v>
      </c>
    </row>
    <row r="707" spans="1:27" x14ac:dyDescent="0.25">
      <c r="A707">
        <v>706</v>
      </c>
      <c r="B707">
        <v>329</v>
      </c>
      <c r="C707" s="1">
        <v>44142</v>
      </c>
      <c r="D707">
        <v>7</v>
      </c>
      <c r="E707" t="s">
        <v>35</v>
      </c>
      <c r="F707" t="s">
        <v>46</v>
      </c>
      <c r="G707" t="s">
        <v>56</v>
      </c>
      <c r="H707" t="s">
        <v>58</v>
      </c>
      <c r="I707" s="1">
        <v>43863</v>
      </c>
      <c r="J707">
        <v>6</v>
      </c>
      <c r="K707" t="s">
        <v>59</v>
      </c>
      <c r="L707" s="1">
        <v>43862</v>
      </c>
      <c r="M707" s="1">
        <v>43889</v>
      </c>
      <c r="N707">
        <v>1</v>
      </c>
      <c r="O707" t="s">
        <v>69</v>
      </c>
      <c r="P707" t="s">
        <v>231</v>
      </c>
      <c r="Q707">
        <v>1</v>
      </c>
      <c r="R707" t="s">
        <v>776</v>
      </c>
      <c r="S707" t="s">
        <v>1314</v>
      </c>
      <c r="T707" t="s">
        <v>1831</v>
      </c>
      <c r="U707" t="s">
        <v>80</v>
      </c>
      <c r="V707" t="s">
        <v>1577</v>
      </c>
      <c r="W707">
        <v>470</v>
      </c>
      <c r="X707">
        <v>49.98</v>
      </c>
      <c r="Y707">
        <v>1</v>
      </c>
      <c r="Z707" t="s">
        <v>78</v>
      </c>
      <c r="AA707" t="s">
        <v>2330</v>
      </c>
    </row>
    <row r="708" spans="1:27" x14ac:dyDescent="0.25">
      <c r="A708">
        <v>707</v>
      </c>
      <c r="B708">
        <v>113</v>
      </c>
      <c r="C708" s="1">
        <v>44143</v>
      </c>
      <c r="D708">
        <v>11</v>
      </c>
      <c r="E708" t="s">
        <v>37</v>
      </c>
      <c r="F708" t="s">
        <v>48</v>
      </c>
      <c r="G708" t="s">
        <v>55</v>
      </c>
      <c r="H708" t="s">
        <v>58</v>
      </c>
      <c r="I708" s="1">
        <v>43844</v>
      </c>
      <c r="J708">
        <v>4</v>
      </c>
      <c r="K708" t="s">
        <v>61</v>
      </c>
      <c r="L708" s="1">
        <v>43831</v>
      </c>
      <c r="M708" s="1">
        <v>43861</v>
      </c>
      <c r="N708">
        <v>2</v>
      </c>
      <c r="O708" t="s">
        <v>190</v>
      </c>
      <c r="P708" t="s">
        <v>352</v>
      </c>
      <c r="Q708">
        <v>3</v>
      </c>
      <c r="R708" t="s">
        <v>793</v>
      </c>
      <c r="S708" t="s">
        <v>1331</v>
      </c>
      <c r="T708" t="s">
        <v>1847</v>
      </c>
      <c r="U708" t="s">
        <v>122</v>
      </c>
      <c r="V708" t="s">
        <v>2041</v>
      </c>
      <c r="W708">
        <v>886.41</v>
      </c>
      <c r="X708">
        <v>134.91</v>
      </c>
      <c r="Y708">
        <v>3</v>
      </c>
      <c r="Z708" t="s">
        <v>2251</v>
      </c>
      <c r="AA708" t="s">
        <v>2545</v>
      </c>
    </row>
    <row r="709" spans="1:27" x14ac:dyDescent="0.25">
      <c r="A709">
        <v>708</v>
      </c>
      <c r="B709">
        <v>198</v>
      </c>
      <c r="C709" s="1">
        <v>44143</v>
      </c>
      <c r="D709">
        <v>9</v>
      </c>
      <c r="E709" t="s">
        <v>41</v>
      </c>
      <c r="F709" t="s">
        <v>52</v>
      </c>
      <c r="G709" t="s">
        <v>56</v>
      </c>
      <c r="H709" t="s">
        <v>58</v>
      </c>
      <c r="I709" s="1">
        <v>43861</v>
      </c>
      <c r="J709">
        <v>4</v>
      </c>
      <c r="K709" t="s">
        <v>61</v>
      </c>
      <c r="L709" s="1">
        <v>43831</v>
      </c>
      <c r="M709" s="1">
        <v>43861</v>
      </c>
      <c r="N709">
        <v>1</v>
      </c>
      <c r="O709" t="s">
        <v>86</v>
      </c>
      <c r="P709" t="s">
        <v>248</v>
      </c>
      <c r="Q709">
        <v>1</v>
      </c>
      <c r="R709" t="s">
        <v>454</v>
      </c>
      <c r="S709" t="s">
        <v>1017</v>
      </c>
      <c r="T709" t="s">
        <v>1547</v>
      </c>
      <c r="U709" t="s">
        <v>67</v>
      </c>
      <c r="V709" t="s">
        <v>1577</v>
      </c>
      <c r="W709">
        <v>479.97</v>
      </c>
      <c r="X709">
        <v>74.97</v>
      </c>
      <c r="Y709">
        <v>1</v>
      </c>
      <c r="Z709" t="s">
        <v>547</v>
      </c>
      <c r="AA709" t="s">
        <v>2354</v>
      </c>
    </row>
    <row r="710" spans="1:27" x14ac:dyDescent="0.25">
      <c r="A710">
        <v>709</v>
      </c>
      <c r="B710">
        <v>351</v>
      </c>
      <c r="C710" s="1">
        <v>44143</v>
      </c>
      <c r="D710">
        <v>9</v>
      </c>
      <c r="E710" t="s">
        <v>41</v>
      </c>
      <c r="F710" t="s">
        <v>52</v>
      </c>
      <c r="G710" t="s">
        <v>56</v>
      </c>
      <c r="H710" t="s">
        <v>57</v>
      </c>
      <c r="I710" s="1">
        <v>43808</v>
      </c>
      <c r="J710">
        <v>3</v>
      </c>
      <c r="K710" t="s">
        <v>59</v>
      </c>
      <c r="L710" s="1">
        <v>43615</v>
      </c>
      <c r="M710" s="1">
        <v>43830</v>
      </c>
      <c r="N710">
        <v>1</v>
      </c>
      <c r="O710" t="s">
        <v>67</v>
      </c>
      <c r="P710" t="s">
        <v>229</v>
      </c>
      <c r="Q710">
        <v>1</v>
      </c>
      <c r="R710" t="s">
        <v>478</v>
      </c>
      <c r="S710" t="s">
        <v>1041</v>
      </c>
      <c r="T710" t="s">
        <v>1569</v>
      </c>
      <c r="U710" t="s">
        <v>69</v>
      </c>
      <c r="V710" t="s">
        <v>1548</v>
      </c>
      <c r="W710">
        <v>42.99</v>
      </c>
      <c r="X710">
        <v>14.99</v>
      </c>
      <c r="Y710">
        <v>1</v>
      </c>
      <c r="Z710" t="s">
        <v>90</v>
      </c>
      <c r="AA710" t="s">
        <v>2328</v>
      </c>
    </row>
    <row r="711" spans="1:27" x14ac:dyDescent="0.25">
      <c r="A711">
        <v>710</v>
      </c>
      <c r="B711">
        <v>151</v>
      </c>
      <c r="C711" s="1">
        <v>44144</v>
      </c>
      <c r="D711">
        <v>5</v>
      </c>
      <c r="E711" t="s">
        <v>36</v>
      </c>
      <c r="F711" t="s">
        <v>47</v>
      </c>
      <c r="G711" t="s">
        <v>55</v>
      </c>
      <c r="H711" t="s">
        <v>57</v>
      </c>
      <c r="I711" s="1">
        <v>44084</v>
      </c>
      <c r="J711">
        <v>10</v>
      </c>
      <c r="K711" t="s">
        <v>61</v>
      </c>
      <c r="L711" s="1">
        <v>44055</v>
      </c>
      <c r="M711" s="1">
        <v>44196</v>
      </c>
      <c r="N711">
        <v>1</v>
      </c>
      <c r="O711" t="s">
        <v>110</v>
      </c>
      <c r="P711" t="s">
        <v>272</v>
      </c>
      <c r="Q711">
        <v>2</v>
      </c>
      <c r="R711" t="s">
        <v>794</v>
      </c>
      <c r="S711" t="s">
        <v>1332</v>
      </c>
      <c r="T711" t="s">
        <v>1848</v>
      </c>
      <c r="U711" t="s">
        <v>103</v>
      </c>
      <c r="V711" t="s">
        <v>1869</v>
      </c>
      <c r="W711">
        <v>90.96</v>
      </c>
      <c r="X711">
        <v>59.96</v>
      </c>
      <c r="Y711">
        <v>2</v>
      </c>
      <c r="Z711" t="s">
        <v>164</v>
      </c>
      <c r="AA711" t="s">
        <v>2546</v>
      </c>
    </row>
    <row r="712" spans="1:27" x14ac:dyDescent="0.25">
      <c r="A712">
        <v>711</v>
      </c>
      <c r="B712">
        <v>338</v>
      </c>
      <c r="C712" s="1">
        <v>44145</v>
      </c>
      <c r="D712">
        <v>4</v>
      </c>
      <c r="E712" t="s">
        <v>40</v>
      </c>
      <c r="F712" t="s">
        <v>51</v>
      </c>
      <c r="G712" t="s">
        <v>55</v>
      </c>
      <c r="H712" t="s">
        <v>57</v>
      </c>
      <c r="I712" s="1">
        <v>43685</v>
      </c>
      <c r="J712">
        <v>2</v>
      </c>
      <c r="K712" t="s">
        <v>60</v>
      </c>
      <c r="L712" s="1">
        <v>43615</v>
      </c>
      <c r="M712" s="1">
        <v>43830</v>
      </c>
      <c r="N712">
        <v>3</v>
      </c>
      <c r="O712" t="s">
        <v>191</v>
      </c>
      <c r="P712" t="s">
        <v>353</v>
      </c>
      <c r="Q712">
        <v>3</v>
      </c>
      <c r="R712" t="s">
        <v>795</v>
      </c>
      <c r="S712" t="s">
        <v>1333</v>
      </c>
      <c r="T712" t="s">
        <v>1849</v>
      </c>
      <c r="U712" t="s">
        <v>2014</v>
      </c>
      <c r="V712" t="s">
        <v>2065</v>
      </c>
      <c r="W712">
        <v>142.91999999999999</v>
      </c>
      <c r="X712">
        <v>119.92</v>
      </c>
      <c r="Y712">
        <v>3</v>
      </c>
      <c r="Z712" t="s">
        <v>2252</v>
      </c>
      <c r="AA712" t="s">
        <v>2547</v>
      </c>
    </row>
    <row r="713" spans="1:27" x14ac:dyDescent="0.25">
      <c r="A713">
        <v>712</v>
      </c>
      <c r="B713">
        <v>343</v>
      </c>
      <c r="C713" s="1">
        <v>44146</v>
      </c>
      <c r="D713">
        <v>2</v>
      </c>
      <c r="E713" t="s">
        <v>38</v>
      </c>
      <c r="F713" t="s">
        <v>49</v>
      </c>
      <c r="G713" t="s">
        <v>56</v>
      </c>
      <c r="H713" t="s">
        <v>58</v>
      </c>
      <c r="I713" s="1">
        <v>44008</v>
      </c>
      <c r="J713">
        <v>7</v>
      </c>
      <c r="K713" t="s">
        <v>61</v>
      </c>
      <c r="L713" s="1">
        <v>43915</v>
      </c>
      <c r="M713" s="1">
        <v>44012</v>
      </c>
      <c r="N713">
        <v>2</v>
      </c>
      <c r="O713" t="s">
        <v>89</v>
      </c>
      <c r="P713" t="s">
        <v>251</v>
      </c>
      <c r="Q713">
        <v>2</v>
      </c>
      <c r="R713" t="s">
        <v>796</v>
      </c>
      <c r="S713" t="s">
        <v>1334</v>
      </c>
      <c r="T713" t="s">
        <v>1850</v>
      </c>
      <c r="U713" t="s">
        <v>110</v>
      </c>
      <c r="V713" t="s">
        <v>2039</v>
      </c>
      <c r="W713">
        <v>326.97000000000003</v>
      </c>
      <c r="X713">
        <v>74.94</v>
      </c>
      <c r="Y713">
        <v>2</v>
      </c>
      <c r="Z713" t="s">
        <v>2253</v>
      </c>
      <c r="AA713" t="s">
        <v>2548</v>
      </c>
    </row>
    <row r="714" spans="1:27" x14ac:dyDescent="0.25">
      <c r="A714">
        <v>713</v>
      </c>
      <c r="B714">
        <v>217</v>
      </c>
      <c r="C714" s="1">
        <v>44147</v>
      </c>
      <c r="D714">
        <v>4</v>
      </c>
      <c r="E714" t="s">
        <v>40</v>
      </c>
      <c r="F714" t="s">
        <v>51</v>
      </c>
      <c r="G714" t="s">
        <v>55</v>
      </c>
      <c r="H714" t="s">
        <v>57</v>
      </c>
      <c r="I714" s="1">
        <v>43670</v>
      </c>
      <c r="J714">
        <v>3</v>
      </c>
      <c r="K714" t="s">
        <v>59</v>
      </c>
      <c r="L714" s="1">
        <v>43615</v>
      </c>
      <c r="M714" s="1">
        <v>43830</v>
      </c>
      <c r="N714">
        <v>1</v>
      </c>
      <c r="O714" t="s">
        <v>78</v>
      </c>
      <c r="P714" t="s">
        <v>240</v>
      </c>
      <c r="Q714">
        <v>1</v>
      </c>
      <c r="R714" t="s">
        <v>402</v>
      </c>
      <c r="S714" t="s">
        <v>964</v>
      </c>
      <c r="T714" t="s">
        <v>1498</v>
      </c>
      <c r="U714" t="s">
        <v>69</v>
      </c>
      <c r="V714" t="s">
        <v>1548</v>
      </c>
      <c r="W714">
        <v>78.989999999999995</v>
      </c>
      <c r="X714">
        <v>14.99</v>
      </c>
      <c r="Y714">
        <v>1</v>
      </c>
      <c r="Z714" t="s">
        <v>469</v>
      </c>
      <c r="AA714" t="s">
        <v>2339</v>
      </c>
    </row>
    <row r="715" spans="1:27" x14ac:dyDescent="0.25">
      <c r="A715">
        <v>714</v>
      </c>
      <c r="B715">
        <v>279</v>
      </c>
      <c r="C715" s="1">
        <v>44149</v>
      </c>
      <c r="D715">
        <v>7</v>
      </c>
      <c r="E715" t="s">
        <v>35</v>
      </c>
      <c r="F715" t="s">
        <v>46</v>
      </c>
      <c r="G715" t="s">
        <v>55</v>
      </c>
      <c r="H715" t="s">
        <v>57</v>
      </c>
      <c r="I715" s="1">
        <v>43900</v>
      </c>
      <c r="J715">
        <v>5</v>
      </c>
      <c r="K715" t="s">
        <v>60</v>
      </c>
      <c r="L715" s="1">
        <v>43831</v>
      </c>
      <c r="M715" s="1">
        <v>43921</v>
      </c>
      <c r="N715">
        <v>1</v>
      </c>
      <c r="O715" t="s">
        <v>79</v>
      </c>
      <c r="P715" t="s">
        <v>241</v>
      </c>
      <c r="Q715">
        <v>1</v>
      </c>
      <c r="R715" t="s">
        <v>770</v>
      </c>
      <c r="S715" t="s">
        <v>1182</v>
      </c>
      <c r="T715" t="s">
        <v>1614</v>
      </c>
      <c r="U715" t="s">
        <v>69</v>
      </c>
      <c r="V715" t="s">
        <v>1548</v>
      </c>
      <c r="W715">
        <v>13.95</v>
      </c>
      <c r="X715">
        <v>14.99</v>
      </c>
      <c r="Y715">
        <v>1</v>
      </c>
      <c r="Z715" t="s">
        <v>455</v>
      </c>
      <c r="AA715" t="s">
        <v>2340</v>
      </c>
    </row>
    <row r="716" spans="1:27" x14ac:dyDescent="0.25">
      <c r="A716">
        <v>715</v>
      </c>
      <c r="B716">
        <v>330</v>
      </c>
      <c r="C716" s="1">
        <v>44149</v>
      </c>
      <c r="D716">
        <v>10</v>
      </c>
      <c r="E716" t="s">
        <v>42</v>
      </c>
      <c r="F716" t="s">
        <v>53</v>
      </c>
      <c r="G716" t="s">
        <v>55</v>
      </c>
      <c r="H716" t="s">
        <v>57</v>
      </c>
      <c r="I716" s="1">
        <v>43890</v>
      </c>
      <c r="J716">
        <v>5</v>
      </c>
      <c r="K716" t="s">
        <v>60</v>
      </c>
      <c r="L716" s="1">
        <v>43831</v>
      </c>
      <c r="M716" s="1">
        <v>43921</v>
      </c>
      <c r="N716">
        <v>2</v>
      </c>
      <c r="O716" t="s">
        <v>162</v>
      </c>
      <c r="P716" t="s">
        <v>324</v>
      </c>
      <c r="Q716">
        <v>2</v>
      </c>
      <c r="R716" t="s">
        <v>797</v>
      </c>
      <c r="S716" t="s">
        <v>1335</v>
      </c>
      <c r="T716" t="s">
        <v>1851</v>
      </c>
      <c r="U716" t="s">
        <v>75</v>
      </c>
      <c r="V716" t="s">
        <v>2039</v>
      </c>
      <c r="W716">
        <v>113.95</v>
      </c>
      <c r="X716">
        <v>64.95</v>
      </c>
      <c r="Y716">
        <v>2</v>
      </c>
      <c r="Z716" t="s">
        <v>2193</v>
      </c>
      <c r="AA716" t="s">
        <v>2476</v>
      </c>
    </row>
    <row r="717" spans="1:27" x14ac:dyDescent="0.25">
      <c r="A717">
        <v>716</v>
      </c>
      <c r="B717">
        <v>410</v>
      </c>
      <c r="C717" s="1">
        <v>44150</v>
      </c>
      <c r="D717">
        <v>2</v>
      </c>
      <c r="E717" t="s">
        <v>38</v>
      </c>
      <c r="F717" t="s">
        <v>49</v>
      </c>
      <c r="G717" t="s">
        <v>56</v>
      </c>
      <c r="H717" t="s">
        <v>58</v>
      </c>
      <c r="I717" s="1">
        <v>43904</v>
      </c>
      <c r="J717">
        <v>15</v>
      </c>
      <c r="K717" t="s">
        <v>62</v>
      </c>
      <c r="L717" s="1">
        <v>43615</v>
      </c>
      <c r="M717" s="1">
        <v>44413</v>
      </c>
      <c r="N717">
        <v>1</v>
      </c>
      <c r="O717" t="s">
        <v>90</v>
      </c>
      <c r="P717" t="s">
        <v>252</v>
      </c>
      <c r="Q717">
        <v>1</v>
      </c>
      <c r="R717" t="s">
        <v>652</v>
      </c>
      <c r="S717" t="s">
        <v>1196</v>
      </c>
      <c r="T717" t="s">
        <v>1720</v>
      </c>
      <c r="U717" t="s">
        <v>80</v>
      </c>
      <c r="V717" t="s">
        <v>1562</v>
      </c>
      <c r="W717">
        <v>38.979999999999997</v>
      </c>
      <c r="X717">
        <v>19.98</v>
      </c>
      <c r="Y717">
        <v>1</v>
      </c>
      <c r="Z717" t="s">
        <v>410</v>
      </c>
      <c r="AA717" t="s">
        <v>2359</v>
      </c>
    </row>
    <row r="718" spans="1:27" x14ac:dyDescent="0.25">
      <c r="A718">
        <v>717</v>
      </c>
      <c r="B718">
        <v>130</v>
      </c>
      <c r="C718" s="1">
        <v>44151</v>
      </c>
      <c r="D718">
        <v>9</v>
      </c>
      <c r="E718" t="s">
        <v>41</v>
      </c>
      <c r="F718" t="s">
        <v>52</v>
      </c>
      <c r="G718" t="s">
        <v>56</v>
      </c>
      <c r="H718" t="s">
        <v>57</v>
      </c>
      <c r="I718" s="1">
        <v>43994</v>
      </c>
      <c r="J718">
        <v>7</v>
      </c>
      <c r="K718" t="s">
        <v>61</v>
      </c>
      <c r="L718" s="1">
        <v>43915</v>
      </c>
      <c r="M718" s="1">
        <v>44012</v>
      </c>
      <c r="N718">
        <v>1</v>
      </c>
      <c r="O718" t="s">
        <v>79</v>
      </c>
      <c r="P718" t="s">
        <v>241</v>
      </c>
      <c r="Q718">
        <v>1</v>
      </c>
      <c r="R718" t="s">
        <v>86</v>
      </c>
      <c r="S718" t="s">
        <v>1044</v>
      </c>
      <c r="T718" t="s">
        <v>1572</v>
      </c>
      <c r="U718" t="s">
        <v>67</v>
      </c>
      <c r="V718" t="s">
        <v>1548</v>
      </c>
      <c r="W718">
        <v>194.97</v>
      </c>
      <c r="X718">
        <v>44.97</v>
      </c>
      <c r="Y718">
        <v>1</v>
      </c>
      <c r="Z718" t="s">
        <v>86</v>
      </c>
      <c r="AA718" t="s">
        <v>2350</v>
      </c>
    </row>
    <row r="719" spans="1:27" x14ac:dyDescent="0.25">
      <c r="A719">
        <v>718</v>
      </c>
      <c r="B719">
        <v>207</v>
      </c>
      <c r="C719" s="1">
        <v>44152</v>
      </c>
      <c r="D719">
        <v>11</v>
      </c>
      <c r="E719" t="s">
        <v>37</v>
      </c>
      <c r="F719" t="s">
        <v>48</v>
      </c>
      <c r="G719" t="s">
        <v>56</v>
      </c>
      <c r="H719" t="s">
        <v>57</v>
      </c>
      <c r="I719" s="1">
        <v>43682</v>
      </c>
      <c r="J719">
        <v>2</v>
      </c>
      <c r="K719" t="s">
        <v>60</v>
      </c>
      <c r="L719" s="1">
        <v>43615</v>
      </c>
      <c r="M719" s="1">
        <v>43830</v>
      </c>
      <c r="N719">
        <v>1</v>
      </c>
      <c r="O719" t="s">
        <v>70</v>
      </c>
      <c r="P719" t="s">
        <v>232</v>
      </c>
      <c r="Q719">
        <v>1</v>
      </c>
      <c r="R719" t="s">
        <v>628</v>
      </c>
      <c r="S719" t="s">
        <v>1178</v>
      </c>
      <c r="T719" t="s">
        <v>1501</v>
      </c>
      <c r="U719" t="s">
        <v>67</v>
      </c>
      <c r="V719" t="s">
        <v>1517</v>
      </c>
      <c r="W719">
        <v>260.85000000000002</v>
      </c>
      <c r="X719">
        <v>59.97</v>
      </c>
      <c r="Y719">
        <v>1</v>
      </c>
      <c r="Z719" t="s">
        <v>640</v>
      </c>
      <c r="AA719" t="s">
        <v>2393</v>
      </c>
    </row>
    <row r="720" spans="1:27" x14ac:dyDescent="0.25">
      <c r="A720">
        <v>719</v>
      </c>
      <c r="B720">
        <v>259</v>
      </c>
      <c r="C720" s="1">
        <v>44152</v>
      </c>
      <c r="D720">
        <v>2</v>
      </c>
      <c r="E720" t="s">
        <v>38</v>
      </c>
      <c r="F720" t="s">
        <v>49</v>
      </c>
      <c r="G720" t="s">
        <v>56</v>
      </c>
      <c r="H720" t="s">
        <v>58</v>
      </c>
      <c r="I720" s="1">
        <v>43900</v>
      </c>
      <c r="J720">
        <v>15</v>
      </c>
      <c r="K720" t="s">
        <v>62</v>
      </c>
      <c r="L720" s="1">
        <v>43615</v>
      </c>
      <c r="M720" s="1">
        <v>44413</v>
      </c>
      <c r="N720">
        <v>1</v>
      </c>
      <c r="O720" t="s">
        <v>80</v>
      </c>
      <c r="P720" t="s">
        <v>242</v>
      </c>
      <c r="Q720">
        <v>1</v>
      </c>
      <c r="R720" t="s">
        <v>598</v>
      </c>
      <c r="S720" t="s">
        <v>1118</v>
      </c>
      <c r="T720" t="s">
        <v>1675</v>
      </c>
      <c r="U720" t="s">
        <v>80</v>
      </c>
      <c r="V720" t="s">
        <v>1548</v>
      </c>
      <c r="W720">
        <v>28.9</v>
      </c>
      <c r="X720">
        <v>29.98</v>
      </c>
      <c r="Y720">
        <v>1</v>
      </c>
      <c r="Z720" t="s">
        <v>70</v>
      </c>
      <c r="AA720" t="s">
        <v>2341</v>
      </c>
    </row>
    <row r="721" spans="1:27" x14ac:dyDescent="0.25">
      <c r="A721">
        <v>720</v>
      </c>
      <c r="B721">
        <v>36</v>
      </c>
      <c r="C721" s="1">
        <v>44153</v>
      </c>
      <c r="D721">
        <v>3</v>
      </c>
      <c r="E721" t="s">
        <v>34</v>
      </c>
      <c r="F721" t="s">
        <v>45</v>
      </c>
      <c r="G721" t="s">
        <v>56</v>
      </c>
      <c r="H721" t="s">
        <v>57</v>
      </c>
      <c r="I721" s="1">
        <v>43960</v>
      </c>
      <c r="J721">
        <v>9</v>
      </c>
      <c r="K721" t="s">
        <v>59</v>
      </c>
      <c r="L721" s="1">
        <v>43952</v>
      </c>
      <c r="M721" s="1">
        <v>44075</v>
      </c>
      <c r="N721">
        <v>1</v>
      </c>
      <c r="O721" t="s">
        <v>71</v>
      </c>
      <c r="P721" t="s">
        <v>233</v>
      </c>
      <c r="Q721">
        <v>1</v>
      </c>
      <c r="R721" t="s">
        <v>798</v>
      </c>
      <c r="S721" t="s">
        <v>1336</v>
      </c>
      <c r="T721" t="s">
        <v>1852</v>
      </c>
      <c r="U721" t="s">
        <v>110</v>
      </c>
      <c r="V721" t="s">
        <v>2032</v>
      </c>
      <c r="W721">
        <v>1410</v>
      </c>
      <c r="X721">
        <v>149.94</v>
      </c>
      <c r="Y721">
        <v>1</v>
      </c>
      <c r="Z721" t="s">
        <v>99</v>
      </c>
      <c r="AA721" t="s">
        <v>2549</v>
      </c>
    </row>
    <row r="722" spans="1:27" x14ac:dyDescent="0.25">
      <c r="A722">
        <v>721</v>
      </c>
      <c r="B722">
        <v>58</v>
      </c>
      <c r="C722" s="1">
        <v>44153</v>
      </c>
      <c r="D722">
        <v>6</v>
      </c>
      <c r="E722" t="s">
        <v>33</v>
      </c>
      <c r="F722" t="s">
        <v>44</v>
      </c>
      <c r="G722" t="s">
        <v>55</v>
      </c>
      <c r="H722" t="s">
        <v>57</v>
      </c>
      <c r="I722" s="1">
        <v>44129</v>
      </c>
      <c r="J722">
        <v>10</v>
      </c>
      <c r="K722" t="s">
        <v>61</v>
      </c>
      <c r="L722" s="1">
        <v>44055</v>
      </c>
      <c r="M722" s="1">
        <v>44196</v>
      </c>
      <c r="N722">
        <v>1</v>
      </c>
      <c r="O722" t="s">
        <v>78</v>
      </c>
      <c r="P722" t="s">
        <v>240</v>
      </c>
      <c r="Q722">
        <v>1</v>
      </c>
      <c r="R722" t="s">
        <v>408</v>
      </c>
      <c r="S722" t="s">
        <v>970</v>
      </c>
      <c r="T722" t="s">
        <v>1503</v>
      </c>
      <c r="U722" t="s">
        <v>80</v>
      </c>
      <c r="V722" t="s">
        <v>1548</v>
      </c>
      <c r="W722">
        <v>59.88</v>
      </c>
      <c r="X722">
        <v>29.98</v>
      </c>
      <c r="Y722">
        <v>1</v>
      </c>
      <c r="Z722" t="s">
        <v>393</v>
      </c>
      <c r="AA722" t="s">
        <v>2345</v>
      </c>
    </row>
    <row r="723" spans="1:27" x14ac:dyDescent="0.25">
      <c r="A723">
        <v>722</v>
      </c>
      <c r="B723">
        <v>430</v>
      </c>
      <c r="C723" s="1">
        <v>44153</v>
      </c>
      <c r="D723">
        <v>11</v>
      </c>
      <c r="E723" t="s">
        <v>37</v>
      </c>
      <c r="F723" t="s">
        <v>48</v>
      </c>
      <c r="G723" t="s">
        <v>55</v>
      </c>
      <c r="H723" t="s">
        <v>58</v>
      </c>
      <c r="I723" s="1">
        <v>43546</v>
      </c>
      <c r="J723">
        <v>3</v>
      </c>
      <c r="N723">
        <v>2</v>
      </c>
      <c r="O723" t="s">
        <v>131</v>
      </c>
      <c r="P723" t="s">
        <v>293</v>
      </c>
      <c r="Q723">
        <v>3</v>
      </c>
      <c r="R723" t="s">
        <v>799</v>
      </c>
      <c r="S723" t="s">
        <v>1337</v>
      </c>
      <c r="T723" t="s">
        <v>1853</v>
      </c>
      <c r="U723" t="s">
        <v>160</v>
      </c>
      <c r="V723" t="s">
        <v>2051</v>
      </c>
      <c r="W723">
        <v>423.94</v>
      </c>
      <c r="X723">
        <v>109.94</v>
      </c>
      <c r="Y723">
        <v>3</v>
      </c>
      <c r="Z723" t="s">
        <v>2254</v>
      </c>
      <c r="AA723" t="s">
        <v>2550</v>
      </c>
    </row>
    <row r="724" spans="1:27" x14ac:dyDescent="0.25">
      <c r="A724">
        <v>723</v>
      </c>
      <c r="B724">
        <v>435</v>
      </c>
      <c r="C724" s="1">
        <v>44153</v>
      </c>
      <c r="D724">
        <v>4</v>
      </c>
      <c r="E724" t="s">
        <v>40</v>
      </c>
      <c r="F724" t="s">
        <v>51</v>
      </c>
      <c r="G724" t="s">
        <v>55</v>
      </c>
      <c r="H724" t="s">
        <v>58</v>
      </c>
      <c r="I724" s="1">
        <v>43537</v>
      </c>
      <c r="J724">
        <v>1</v>
      </c>
      <c r="N724">
        <v>1</v>
      </c>
      <c r="O724" t="s">
        <v>84</v>
      </c>
      <c r="P724" t="s">
        <v>246</v>
      </c>
      <c r="Q724">
        <v>1</v>
      </c>
      <c r="R724" t="s">
        <v>743</v>
      </c>
      <c r="S724" t="s">
        <v>1284</v>
      </c>
      <c r="T724" t="s">
        <v>1533</v>
      </c>
      <c r="U724" t="s">
        <v>67</v>
      </c>
      <c r="V724" t="s">
        <v>1548</v>
      </c>
      <c r="W724">
        <v>179.97</v>
      </c>
      <c r="X724">
        <v>44.97</v>
      </c>
      <c r="Y724">
        <v>1</v>
      </c>
      <c r="Z724" t="s">
        <v>645</v>
      </c>
      <c r="AA724" t="s">
        <v>2347</v>
      </c>
    </row>
    <row r="725" spans="1:27" x14ac:dyDescent="0.25">
      <c r="A725">
        <v>724</v>
      </c>
      <c r="B725">
        <v>426</v>
      </c>
      <c r="C725" s="1">
        <v>44154</v>
      </c>
      <c r="D725">
        <v>9</v>
      </c>
      <c r="E725" t="s">
        <v>41</v>
      </c>
      <c r="F725" t="s">
        <v>52</v>
      </c>
      <c r="G725" t="s">
        <v>56</v>
      </c>
      <c r="H725" t="s">
        <v>58</v>
      </c>
      <c r="I725" s="1">
        <v>43605</v>
      </c>
      <c r="J725">
        <v>2</v>
      </c>
      <c r="N725">
        <v>2</v>
      </c>
      <c r="O725" t="s">
        <v>89</v>
      </c>
      <c r="P725" t="s">
        <v>251</v>
      </c>
      <c r="Q725">
        <v>2</v>
      </c>
      <c r="R725" t="s">
        <v>800</v>
      </c>
      <c r="S725" t="s">
        <v>1338</v>
      </c>
      <c r="T725" t="s">
        <v>1854</v>
      </c>
      <c r="U725" t="s">
        <v>85</v>
      </c>
      <c r="V725" t="s">
        <v>2039</v>
      </c>
      <c r="W725">
        <v>238.97</v>
      </c>
      <c r="X725">
        <v>39.97</v>
      </c>
      <c r="Y725">
        <v>2</v>
      </c>
      <c r="Z725" t="s">
        <v>2255</v>
      </c>
      <c r="AA725" t="s">
        <v>2551</v>
      </c>
    </row>
    <row r="726" spans="1:27" x14ac:dyDescent="0.25">
      <c r="A726">
        <v>725</v>
      </c>
      <c r="B726">
        <v>324</v>
      </c>
      <c r="C726" s="1">
        <v>44155</v>
      </c>
      <c r="D726">
        <v>1</v>
      </c>
      <c r="E726" t="s">
        <v>39</v>
      </c>
      <c r="F726" t="s">
        <v>50</v>
      </c>
      <c r="G726" t="s">
        <v>56</v>
      </c>
      <c r="H726" t="s">
        <v>58</v>
      </c>
      <c r="I726" s="1">
        <v>43669</v>
      </c>
      <c r="J726">
        <v>1</v>
      </c>
      <c r="K726" t="s">
        <v>61</v>
      </c>
      <c r="L726" s="1">
        <v>43615</v>
      </c>
      <c r="M726" s="1">
        <v>43830</v>
      </c>
      <c r="N726">
        <v>1</v>
      </c>
      <c r="O726" t="s">
        <v>78</v>
      </c>
      <c r="P726" t="s">
        <v>240</v>
      </c>
      <c r="Q726">
        <v>1</v>
      </c>
      <c r="R726" t="s">
        <v>604</v>
      </c>
      <c r="S726" t="s">
        <v>1136</v>
      </c>
      <c r="T726" t="s">
        <v>1682</v>
      </c>
      <c r="U726" t="s">
        <v>67</v>
      </c>
      <c r="V726" t="s">
        <v>1562</v>
      </c>
      <c r="W726">
        <v>14.25</v>
      </c>
      <c r="X726">
        <v>29.97</v>
      </c>
      <c r="Y726">
        <v>1</v>
      </c>
      <c r="Z726" t="s">
        <v>469</v>
      </c>
      <c r="AA726" t="s">
        <v>2339</v>
      </c>
    </row>
    <row r="727" spans="1:27" x14ac:dyDescent="0.25">
      <c r="A727">
        <v>726</v>
      </c>
      <c r="B727">
        <v>15</v>
      </c>
      <c r="C727" s="1">
        <v>44156</v>
      </c>
      <c r="D727">
        <v>2</v>
      </c>
      <c r="E727" t="s">
        <v>38</v>
      </c>
      <c r="F727" t="s">
        <v>49</v>
      </c>
      <c r="G727" t="s">
        <v>55</v>
      </c>
      <c r="H727" t="s">
        <v>58</v>
      </c>
      <c r="I727" s="1">
        <v>43739</v>
      </c>
      <c r="J727">
        <v>1</v>
      </c>
      <c r="K727" t="s">
        <v>61</v>
      </c>
      <c r="L727" s="1">
        <v>43615</v>
      </c>
      <c r="M727" s="1">
        <v>43830</v>
      </c>
      <c r="N727">
        <v>1</v>
      </c>
      <c r="O727" t="s">
        <v>80</v>
      </c>
      <c r="P727" t="s">
        <v>242</v>
      </c>
      <c r="Q727">
        <v>1</v>
      </c>
      <c r="R727" t="s">
        <v>696</v>
      </c>
      <c r="S727" t="s">
        <v>1236</v>
      </c>
      <c r="T727" t="s">
        <v>1758</v>
      </c>
      <c r="U727" t="s">
        <v>69</v>
      </c>
      <c r="V727" t="s">
        <v>1548</v>
      </c>
      <c r="W727">
        <v>72.989999999999995</v>
      </c>
      <c r="X727">
        <v>14.99</v>
      </c>
      <c r="Y727">
        <v>1</v>
      </c>
      <c r="Z727" t="s">
        <v>80</v>
      </c>
      <c r="AA727" t="s">
        <v>2357</v>
      </c>
    </row>
    <row r="728" spans="1:27" x14ac:dyDescent="0.25">
      <c r="A728">
        <v>727</v>
      </c>
      <c r="B728">
        <v>476</v>
      </c>
      <c r="C728" s="1">
        <v>44156</v>
      </c>
      <c r="D728">
        <v>8</v>
      </c>
      <c r="E728" t="s">
        <v>43</v>
      </c>
      <c r="F728" t="s">
        <v>54</v>
      </c>
      <c r="G728" t="s">
        <v>56</v>
      </c>
      <c r="H728" t="s">
        <v>58</v>
      </c>
      <c r="I728" s="1">
        <v>44027</v>
      </c>
      <c r="J728">
        <v>9</v>
      </c>
      <c r="K728" t="s">
        <v>59</v>
      </c>
      <c r="L728" s="1">
        <v>43952</v>
      </c>
      <c r="M728" s="1">
        <v>44075</v>
      </c>
      <c r="N728">
        <v>2</v>
      </c>
      <c r="O728" t="s">
        <v>123</v>
      </c>
      <c r="P728" t="s">
        <v>285</v>
      </c>
      <c r="Q728">
        <v>2</v>
      </c>
      <c r="R728" t="s">
        <v>801</v>
      </c>
      <c r="S728" t="s">
        <v>1339</v>
      </c>
      <c r="T728" t="s">
        <v>1855</v>
      </c>
      <c r="U728" t="s">
        <v>88</v>
      </c>
      <c r="V728" t="s">
        <v>2038</v>
      </c>
      <c r="W728">
        <v>109.9</v>
      </c>
      <c r="X728">
        <v>69.959999999999994</v>
      </c>
      <c r="Y728">
        <v>2</v>
      </c>
      <c r="Z728" t="s">
        <v>2256</v>
      </c>
      <c r="AA728" t="s">
        <v>2552</v>
      </c>
    </row>
    <row r="729" spans="1:27" x14ac:dyDescent="0.25">
      <c r="A729">
        <v>728</v>
      </c>
      <c r="B729">
        <v>43</v>
      </c>
      <c r="C729" s="1">
        <v>44157</v>
      </c>
      <c r="D729">
        <v>2</v>
      </c>
      <c r="E729" t="s">
        <v>38</v>
      </c>
      <c r="F729" t="s">
        <v>49</v>
      </c>
      <c r="G729" t="s">
        <v>56</v>
      </c>
      <c r="H729" t="s">
        <v>58</v>
      </c>
      <c r="I729" s="1">
        <v>43700</v>
      </c>
      <c r="J729">
        <v>1</v>
      </c>
      <c r="K729" t="s">
        <v>61</v>
      </c>
      <c r="L729" s="1">
        <v>43615</v>
      </c>
      <c r="M729" s="1">
        <v>43830</v>
      </c>
      <c r="N729">
        <v>1</v>
      </c>
      <c r="O729" t="s">
        <v>65</v>
      </c>
      <c r="P729" t="s">
        <v>227</v>
      </c>
      <c r="Q729">
        <v>1</v>
      </c>
      <c r="R729" t="s">
        <v>802</v>
      </c>
      <c r="S729" t="s">
        <v>1340</v>
      </c>
      <c r="T729" t="s">
        <v>1856</v>
      </c>
      <c r="U729" t="s">
        <v>67</v>
      </c>
      <c r="V729" t="s">
        <v>1517</v>
      </c>
      <c r="W729">
        <v>239.97</v>
      </c>
      <c r="X729">
        <v>59.97</v>
      </c>
      <c r="Y729">
        <v>1</v>
      </c>
      <c r="Z729" t="s">
        <v>431</v>
      </c>
      <c r="AA729" t="s">
        <v>2326</v>
      </c>
    </row>
    <row r="730" spans="1:27" x14ac:dyDescent="0.25">
      <c r="A730">
        <v>729</v>
      </c>
      <c r="B730">
        <v>144</v>
      </c>
      <c r="C730" s="1">
        <v>44158</v>
      </c>
      <c r="D730">
        <v>6</v>
      </c>
      <c r="E730" t="s">
        <v>33</v>
      </c>
      <c r="F730" t="s">
        <v>44</v>
      </c>
      <c r="G730" t="s">
        <v>55</v>
      </c>
      <c r="H730" t="s">
        <v>58</v>
      </c>
      <c r="I730" s="1">
        <v>43585</v>
      </c>
      <c r="J730">
        <v>1</v>
      </c>
      <c r="N730">
        <v>1</v>
      </c>
      <c r="O730" t="s">
        <v>86</v>
      </c>
      <c r="P730" t="s">
        <v>248</v>
      </c>
      <c r="Q730">
        <v>1</v>
      </c>
      <c r="R730" t="s">
        <v>584</v>
      </c>
      <c r="S730" t="s">
        <v>1062</v>
      </c>
      <c r="T730" t="s">
        <v>1665</v>
      </c>
      <c r="U730" t="s">
        <v>69</v>
      </c>
      <c r="V730" t="s">
        <v>1577</v>
      </c>
      <c r="W730">
        <v>61.97</v>
      </c>
      <c r="X730">
        <v>24.99</v>
      </c>
      <c r="Y730">
        <v>1</v>
      </c>
      <c r="Z730" t="s">
        <v>530</v>
      </c>
      <c r="AA730" t="s">
        <v>2367</v>
      </c>
    </row>
    <row r="731" spans="1:27" x14ac:dyDescent="0.25">
      <c r="A731">
        <v>730</v>
      </c>
      <c r="B731">
        <v>35</v>
      </c>
      <c r="C731" s="1">
        <v>44159</v>
      </c>
      <c r="D731">
        <v>4</v>
      </c>
      <c r="E731" t="s">
        <v>40</v>
      </c>
      <c r="F731" t="s">
        <v>51</v>
      </c>
      <c r="G731" t="s">
        <v>55</v>
      </c>
      <c r="H731" t="s">
        <v>58</v>
      </c>
      <c r="I731" s="1">
        <v>43733</v>
      </c>
      <c r="J731">
        <v>2</v>
      </c>
      <c r="K731" t="s">
        <v>60</v>
      </c>
      <c r="L731" s="1">
        <v>43615</v>
      </c>
      <c r="M731" s="1">
        <v>43830</v>
      </c>
      <c r="N731">
        <v>1</v>
      </c>
      <c r="O731" t="s">
        <v>71</v>
      </c>
      <c r="P731" t="s">
        <v>233</v>
      </c>
      <c r="Q731">
        <v>1</v>
      </c>
      <c r="R731" t="s">
        <v>803</v>
      </c>
      <c r="S731" t="s">
        <v>1341</v>
      </c>
      <c r="T731" t="s">
        <v>1857</v>
      </c>
      <c r="U731" t="s">
        <v>71</v>
      </c>
      <c r="V731" t="s">
        <v>2032</v>
      </c>
      <c r="W731">
        <v>1010</v>
      </c>
      <c r="X731">
        <v>49.98</v>
      </c>
      <c r="Y731">
        <v>1</v>
      </c>
      <c r="Z731" t="s">
        <v>99</v>
      </c>
      <c r="AA731" t="s">
        <v>2549</v>
      </c>
    </row>
    <row r="732" spans="1:27" x14ac:dyDescent="0.25">
      <c r="A732">
        <v>731</v>
      </c>
      <c r="B732">
        <v>455</v>
      </c>
      <c r="C732" s="1">
        <v>44159</v>
      </c>
      <c r="D732">
        <v>10</v>
      </c>
      <c r="E732" t="s">
        <v>42</v>
      </c>
      <c r="F732" t="s">
        <v>53</v>
      </c>
      <c r="G732" t="s">
        <v>55</v>
      </c>
      <c r="H732" t="s">
        <v>57</v>
      </c>
      <c r="I732" s="1">
        <v>43736</v>
      </c>
      <c r="J732">
        <v>3</v>
      </c>
      <c r="K732" t="s">
        <v>59</v>
      </c>
      <c r="L732" s="1">
        <v>43615</v>
      </c>
      <c r="M732" s="1">
        <v>43830</v>
      </c>
      <c r="N732">
        <v>1</v>
      </c>
      <c r="O732" t="s">
        <v>78</v>
      </c>
      <c r="P732" t="s">
        <v>240</v>
      </c>
      <c r="Q732">
        <v>1</v>
      </c>
      <c r="R732" t="s">
        <v>610</v>
      </c>
      <c r="S732" t="s">
        <v>1162</v>
      </c>
      <c r="T732" t="s">
        <v>67</v>
      </c>
      <c r="U732" t="s">
        <v>67</v>
      </c>
      <c r="V732" t="s">
        <v>1548</v>
      </c>
      <c r="W732">
        <v>9</v>
      </c>
      <c r="X732">
        <v>44.97</v>
      </c>
      <c r="Y732">
        <v>1</v>
      </c>
      <c r="Z732" t="s">
        <v>393</v>
      </c>
      <c r="AA732" t="s">
        <v>2345</v>
      </c>
    </row>
    <row r="733" spans="1:27" x14ac:dyDescent="0.25">
      <c r="A733">
        <v>732</v>
      </c>
      <c r="B733">
        <v>16</v>
      </c>
      <c r="C733" s="1">
        <v>44160</v>
      </c>
      <c r="D733">
        <v>2</v>
      </c>
      <c r="E733" t="s">
        <v>38</v>
      </c>
      <c r="F733" t="s">
        <v>49</v>
      </c>
      <c r="G733" t="s">
        <v>55</v>
      </c>
      <c r="H733" t="s">
        <v>57</v>
      </c>
      <c r="I733" s="1">
        <v>44009</v>
      </c>
      <c r="J733">
        <v>8</v>
      </c>
      <c r="K733" t="s">
        <v>60</v>
      </c>
      <c r="L733" s="1">
        <v>44000</v>
      </c>
      <c r="M733" s="1">
        <v>44073</v>
      </c>
      <c r="N733">
        <v>1</v>
      </c>
      <c r="O733" t="s">
        <v>105</v>
      </c>
      <c r="P733" t="s">
        <v>267</v>
      </c>
      <c r="Q733">
        <v>2</v>
      </c>
      <c r="R733" t="s">
        <v>804</v>
      </c>
      <c r="S733" t="s">
        <v>1311</v>
      </c>
      <c r="T733" t="s">
        <v>1858</v>
      </c>
      <c r="U733" t="s">
        <v>180</v>
      </c>
      <c r="V733" t="s">
        <v>1869</v>
      </c>
      <c r="W733">
        <v>83.67</v>
      </c>
      <c r="X733">
        <v>44.97</v>
      </c>
      <c r="Y733">
        <v>2</v>
      </c>
      <c r="Z733" t="s">
        <v>2112</v>
      </c>
      <c r="AA733" t="s">
        <v>2383</v>
      </c>
    </row>
    <row r="734" spans="1:27" x14ac:dyDescent="0.25">
      <c r="A734">
        <v>733</v>
      </c>
      <c r="B734">
        <v>162</v>
      </c>
      <c r="C734" s="1">
        <v>44162</v>
      </c>
      <c r="D734">
        <v>11</v>
      </c>
      <c r="E734" t="s">
        <v>37</v>
      </c>
      <c r="F734" t="s">
        <v>48</v>
      </c>
      <c r="G734" t="s">
        <v>55</v>
      </c>
      <c r="H734" t="s">
        <v>58</v>
      </c>
      <c r="I734" s="1">
        <v>43672</v>
      </c>
      <c r="J734">
        <v>1</v>
      </c>
      <c r="K734" t="s">
        <v>61</v>
      </c>
      <c r="L734" s="1">
        <v>43615</v>
      </c>
      <c r="M734" s="1">
        <v>43830</v>
      </c>
      <c r="N734">
        <v>1</v>
      </c>
      <c r="O734" t="s">
        <v>80</v>
      </c>
      <c r="P734" t="s">
        <v>242</v>
      </c>
      <c r="Q734">
        <v>1</v>
      </c>
      <c r="R734" t="s">
        <v>619</v>
      </c>
      <c r="S734" t="s">
        <v>1016</v>
      </c>
      <c r="T734" t="s">
        <v>1695</v>
      </c>
      <c r="U734" t="s">
        <v>80</v>
      </c>
      <c r="V734" t="s">
        <v>1548</v>
      </c>
      <c r="W734">
        <v>123.98</v>
      </c>
      <c r="X734">
        <v>29.98</v>
      </c>
      <c r="Y734">
        <v>1</v>
      </c>
      <c r="Z734" t="s">
        <v>70</v>
      </c>
      <c r="AA734" t="s">
        <v>2341</v>
      </c>
    </row>
    <row r="735" spans="1:27" x14ac:dyDescent="0.25">
      <c r="A735">
        <v>734</v>
      </c>
      <c r="B735">
        <v>171</v>
      </c>
      <c r="C735" s="1">
        <v>44162</v>
      </c>
      <c r="D735">
        <v>11</v>
      </c>
      <c r="E735" t="s">
        <v>37</v>
      </c>
      <c r="F735" t="s">
        <v>48</v>
      </c>
      <c r="G735" t="s">
        <v>55</v>
      </c>
      <c r="H735" t="s">
        <v>58</v>
      </c>
      <c r="I735" s="1">
        <v>44132</v>
      </c>
      <c r="J735">
        <v>10</v>
      </c>
      <c r="K735" t="s">
        <v>61</v>
      </c>
      <c r="L735" s="1">
        <v>44055</v>
      </c>
      <c r="M735" s="1">
        <v>44196</v>
      </c>
      <c r="N735">
        <v>1</v>
      </c>
      <c r="O735" t="s">
        <v>90</v>
      </c>
      <c r="P735" t="s">
        <v>252</v>
      </c>
      <c r="Q735">
        <v>1</v>
      </c>
      <c r="R735" t="s">
        <v>427</v>
      </c>
      <c r="S735" t="s">
        <v>989</v>
      </c>
      <c r="T735" t="s">
        <v>1522</v>
      </c>
      <c r="U735" t="s">
        <v>69</v>
      </c>
      <c r="V735" t="s">
        <v>1562</v>
      </c>
      <c r="W735">
        <v>81.99</v>
      </c>
      <c r="X735">
        <v>9.99</v>
      </c>
      <c r="Y735">
        <v>1</v>
      </c>
      <c r="Z735" t="s">
        <v>645</v>
      </c>
      <c r="AA735" t="s">
        <v>2347</v>
      </c>
    </row>
    <row r="736" spans="1:27" x14ac:dyDescent="0.25">
      <c r="A736">
        <v>735</v>
      </c>
      <c r="B736">
        <v>266</v>
      </c>
      <c r="C736" s="1">
        <v>44162</v>
      </c>
      <c r="D736">
        <v>10</v>
      </c>
      <c r="E736" t="s">
        <v>42</v>
      </c>
      <c r="F736" t="s">
        <v>53</v>
      </c>
      <c r="G736" t="s">
        <v>55</v>
      </c>
      <c r="H736" t="s">
        <v>57</v>
      </c>
      <c r="I736" s="1">
        <v>43673</v>
      </c>
      <c r="J736">
        <v>2</v>
      </c>
      <c r="K736" t="s">
        <v>60</v>
      </c>
      <c r="L736" s="1">
        <v>43615</v>
      </c>
      <c r="M736" s="1">
        <v>43830</v>
      </c>
      <c r="N736">
        <v>1</v>
      </c>
      <c r="O736" t="s">
        <v>80</v>
      </c>
      <c r="P736" t="s">
        <v>242</v>
      </c>
      <c r="Q736">
        <v>1</v>
      </c>
      <c r="R736" t="s">
        <v>558</v>
      </c>
      <c r="S736" t="s">
        <v>1118</v>
      </c>
      <c r="T736" t="s">
        <v>1548</v>
      </c>
      <c r="U736" t="s">
        <v>80</v>
      </c>
      <c r="V736" t="s">
        <v>1548</v>
      </c>
      <c r="W736">
        <v>29.98</v>
      </c>
      <c r="X736">
        <v>29.98</v>
      </c>
      <c r="Y736">
        <v>1</v>
      </c>
      <c r="Z736" t="s">
        <v>79</v>
      </c>
      <c r="AA736" t="s">
        <v>2349</v>
      </c>
    </row>
    <row r="737" spans="1:27" x14ac:dyDescent="0.25">
      <c r="A737">
        <v>736</v>
      </c>
      <c r="B737">
        <v>349</v>
      </c>
      <c r="C737" s="1">
        <v>44162</v>
      </c>
      <c r="D737">
        <v>1</v>
      </c>
      <c r="E737" t="s">
        <v>39</v>
      </c>
      <c r="F737" t="s">
        <v>50</v>
      </c>
      <c r="G737" t="s">
        <v>55</v>
      </c>
      <c r="H737" t="s">
        <v>57</v>
      </c>
      <c r="I737" s="1">
        <v>43494</v>
      </c>
      <c r="J737">
        <v>1</v>
      </c>
      <c r="N737">
        <v>1</v>
      </c>
      <c r="O737" t="s">
        <v>67</v>
      </c>
      <c r="P737" t="s">
        <v>229</v>
      </c>
      <c r="Q737">
        <v>1</v>
      </c>
      <c r="R737" t="s">
        <v>391</v>
      </c>
      <c r="S737" t="s">
        <v>953</v>
      </c>
      <c r="T737" t="s">
        <v>1487</v>
      </c>
      <c r="U737" t="s">
        <v>69</v>
      </c>
      <c r="V737" t="s">
        <v>1562</v>
      </c>
      <c r="W737">
        <v>29.95</v>
      </c>
      <c r="X737">
        <v>9.99</v>
      </c>
      <c r="Y737">
        <v>1</v>
      </c>
      <c r="Z737" t="s">
        <v>90</v>
      </c>
      <c r="AA737" t="s">
        <v>2328</v>
      </c>
    </row>
    <row r="738" spans="1:27" x14ac:dyDescent="0.25">
      <c r="A738">
        <v>737</v>
      </c>
      <c r="B738">
        <v>24</v>
      </c>
      <c r="C738" s="1">
        <v>44163</v>
      </c>
      <c r="D738">
        <v>7</v>
      </c>
      <c r="E738" t="s">
        <v>35</v>
      </c>
      <c r="F738" t="s">
        <v>46</v>
      </c>
      <c r="G738" t="s">
        <v>55</v>
      </c>
      <c r="H738" t="s">
        <v>58</v>
      </c>
      <c r="I738" s="1">
        <v>44163</v>
      </c>
      <c r="J738">
        <v>10</v>
      </c>
      <c r="K738" t="s">
        <v>61</v>
      </c>
      <c r="L738" s="1">
        <v>44055</v>
      </c>
      <c r="M738" s="1">
        <v>44196</v>
      </c>
      <c r="N738">
        <v>1</v>
      </c>
      <c r="O738" t="s">
        <v>69</v>
      </c>
      <c r="P738" t="s">
        <v>231</v>
      </c>
      <c r="Q738">
        <v>1</v>
      </c>
      <c r="R738" t="s">
        <v>425</v>
      </c>
      <c r="S738" t="s">
        <v>987</v>
      </c>
      <c r="T738" t="s">
        <v>1520</v>
      </c>
      <c r="U738" t="s">
        <v>67</v>
      </c>
      <c r="V738" t="s">
        <v>1577</v>
      </c>
      <c r="W738">
        <v>398.97</v>
      </c>
      <c r="X738">
        <v>74.97</v>
      </c>
      <c r="Y738">
        <v>1</v>
      </c>
      <c r="Z738" t="s">
        <v>78</v>
      </c>
      <c r="AA738" t="s">
        <v>2330</v>
      </c>
    </row>
    <row r="739" spans="1:27" x14ac:dyDescent="0.25">
      <c r="A739">
        <v>738</v>
      </c>
      <c r="B739">
        <v>143</v>
      </c>
      <c r="C739" s="1">
        <v>44163</v>
      </c>
      <c r="D739">
        <v>9</v>
      </c>
      <c r="E739" t="s">
        <v>41</v>
      </c>
      <c r="F739" t="s">
        <v>52</v>
      </c>
      <c r="G739" t="s">
        <v>56</v>
      </c>
      <c r="H739" t="s">
        <v>58</v>
      </c>
      <c r="I739" s="1">
        <v>43825</v>
      </c>
      <c r="J739">
        <v>3</v>
      </c>
      <c r="K739" t="s">
        <v>59</v>
      </c>
      <c r="L739" s="1">
        <v>43615</v>
      </c>
      <c r="M739" s="1">
        <v>43830</v>
      </c>
      <c r="N739">
        <v>1</v>
      </c>
      <c r="O739" t="s">
        <v>67</v>
      </c>
      <c r="P739" t="s">
        <v>229</v>
      </c>
      <c r="Q739">
        <v>1</v>
      </c>
      <c r="R739" t="s">
        <v>557</v>
      </c>
      <c r="S739" t="s">
        <v>1030</v>
      </c>
      <c r="T739" t="s">
        <v>1513</v>
      </c>
      <c r="U739" t="s">
        <v>80</v>
      </c>
      <c r="V739" t="s">
        <v>1548</v>
      </c>
      <c r="W739">
        <v>59.98</v>
      </c>
      <c r="X739">
        <v>29.98</v>
      </c>
      <c r="Y739">
        <v>1</v>
      </c>
      <c r="Z739" t="s">
        <v>652</v>
      </c>
      <c r="AA739" t="s">
        <v>2352</v>
      </c>
    </row>
    <row r="740" spans="1:27" x14ac:dyDescent="0.25">
      <c r="A740">
        <v>739</v>
      </c>
      <c r="B740">
        <v>269</v>
      </c>
      <c r="C740" s="1">
        <v>44163</v>
      </c>
      <c r="D740">
        <v>10</v>
      </c>
      <c r="E740" t="s">
        <v>42</v>
      </c>
      <c r="F740" t="s">
        <v>53</v>
      </c>
      <c r="G740" t="s">
        <v>55</v>
      </c>
      <c r="H740" t="s">
        <v>58</v>
      </c>
      <c r="I740" s="1">
        <v>43899</v>
      </c>
      <c r="J740">
        <v>5</v>
      </c>
      <c r="K740" t="s">
        <v>60</v>
      </c>
      <c r="L740" s="1">
        <v>43831</v>
      </c>
      <c r="M740" s="1">
        <v>43921</v>
      </c>
      <c r="N740">
        <v>1</v>
      </c>
      <c r="O740" t="s">
        <v>86</v>
      </c>
      <c r="P740" t="s">
        <v>248</v>
      </c>
      <c r="Q740">
        <v>1</v>
      </c>
      <c r="R740" t="s">
        <v>441</v>
      </c>
      <c r="S740" t="s">
        <v>1003</v>
      </c>
      <c r="T740" t="s">
        <v>1535</v>
      </c>
      <c r="U740" t="s">
        <v>67</v>
      </c>
      <c r="V740" t="s">
        <v>1577</v>
      </c>
      <c r="W740">
        <v>131.97</v>
      </c>
      <c r="X740">
        <v>74.97</v>
      </c>
      <c r="Y740">
        <v>1</v>
      </c>
      <c r="Z740" t="s">
        <v>530</v>
      </c>
      <c r="AA740" t="s">
        <v>2367</v>
      </c>
    </row>
    <row r="741" spans="1:27" x14ac:dyDescent="0.25">
      <c r="A741">
        <v>740</v>
      </c>
      <c r="B741">
        <v>184</v>
      </c>
      <c r="C741" s="1">
        <v>44164</v>
      </c>
      <c r="D741">
        <v>3</v>
      </c>
      <c r="E741" t="s">
        <v>34</v>
      </c>
      <c r="F741" t="s">
        <v>45</v>
      </c>
      <c r="G741" t="s">
        <v>55</v>
      </c>
      <c r="H741" t="s">
        <v>58</v>
      </c>
      <c r="I741" s="1">
        <v>43725</v>
      </c>
      <c r="J741">
        <v>3</v>
      </c>
      <c r="K741" t="s">
        <v>59</v>
      </c>
      <c r="L741" s="1">
        <v>43615</v>
      </c>
      <c r="M741" s="1">
        <v>43830</v>
      </c>
      <c r="N741">
        <v>1</v>
      </c>
      <c r="O741" t="s">
        <v>67</v>
      </c>
      <c r="P741" t="s">
        <v>229</v>
      </c>
      <c r="Q741">
        <v>1</v>
      </c>
      <c r="R741" t="s">
        <v>710</v>
      </c>
      <c r="S741" t="s">
        <v>1251</v>
      </c>
      <c r="T741" t="s">
        <v>1517</v>
      </c>
      <c r="U741" t="s">
        <v>69</v>
      </c>
      <c r="V741" t="s">
        <v>1548</v>
      </c>
      <c r="W741">
        <v>19.989999999999998</v>
      </c>
      <c r="X741">
        <v>14.99</v>
      </c>
      <c r="Y741">
        <v>1</v>
      </c>
      <c r="Z741" t="s">
        <v>90</v>
      </c>
      <c r="AA741" t="s">
        <v>2328</v>
      </c>
    </row>
    <row r="742" spans="1:27" x14ac:dyDescent="0.25">
      <c r="A742">
        <v>741</v>
      </c>
      <c r="B742">
        <v>119</v>
      </c>
      <c r="C742" s="1">
        <v>44165</v>
      </c>
      <c r="D742">
        <v>6</v>
      </c>
      <c r="E742" t="s">
        <v>33</v>
      </c>
      <c r="F742" t="s">
        <v>44</v>
      </c>
      <c r="G742" t="s">
        <v>56</v>
      </c>
      <c r="H742" t="s">
        <v>57</v>
      </c>
      <c r="I742" s="1">
        <v>43957</v>
      </c>
      <c r="J742">
        <v>7</v>
      </c>
      <c r="K742" t="s">
        <v>61</v>
      </c>
      <c r="L742" s="1">
        <v>43915</v>
      </c>
      <c r="M742" s="1">
        <v>44012</v>
      </c>
      <c r="N742">
        <v>1</v>
      </c>
      <c r="O742" t="s">
        <v>67</v>
      </c>
      <c r="P742" t="s">
        <v>229</v>
      </c>
      <c r="Q742">
        <v>1</v>
      </c>
      <c r="R742" t="s">
        <v>805</v>
      </c>
      <c r="S742" t="s">
        <v>1342</v>
      </c>
      <c r="T742" t="s">
        <v>1859</v>
      </c>
      <c r="U742" t="s">
        <v>69</v>
      </c>
      <c r="V742" t="s">
        <v>1548</v>
      </c>
      <c r="W742">
        <v>139.99</v>
      </c>
      <c r="X742">
        <v>14.99</v>
      </c>
      <c r="Y742">
        <v>1</v>
      </c>
      <c r="Z742" t="s">
        <v>872</v>
      </c>
      <c r="AA742" t="s">
        <v>2388</v>
      </c>
    </row>
    <row r="743" spans="1:27" x14ac:dyDescent="0.25">
      <c r="A743">
        <v>742</v>
      </c>
      <c r="B743">
        <v>417</v>
      </c>
      <c r="C743" s="1">
        <v>44166</v>
      </c>
      <c r="D743">
        <v>3</v>
      </c>
      <c r="E743" t="s">
        <v>34</v>
      </c>
      <c r="F743" t="s">
        <v>45</v>
      </c>
      <c r="G743" t="s">
        <v>56</v>
      </c>
      <c r="H743" t="s">
        <v>57</v>
      </c>
      <c r="I743" s="1">
        <v>43917</v>
      </c>
      <c r="J743">
        <v>7</v>
      </c>
      <c r="K743" t="s">
        <v>61</v>
      </c>
      <c r="L743" s="1">
        <v>43915</v>
      </c>
      <c r="M743" s="1">
        <v>44012</v>
      </c>
      <c r="N743">
        <v>1</v>
      </c>
      <c r="O743" t="s">
        <v>90</v>
      </c>
      <c r="P743" t="s">
        <v>252</v>
      </c>
      <c r="Q743">
        <v>1</v>
      </c>
      <c r="R743" t="s">
        <v>90</v>
      </c>
      <c r="S743" t="s">
        <v>1040</v>
      </c>
      <c r="T743" t="s">
        <v>1598</v>
      </c>
      <c r="U743" t="s">
        <v>69</v>
      </c>
      <c r="V743" t="s">
        <v>1562</v>
      </c>
      <c r="W743">
        <v>219.99</v>
      </c>
      <c r="X743">
        <v>9.99</v>
      </c>
      <c r="Y743">
        <v>1</v>
      </c>
      <c r="Z743" t="s">
        <v>410</v>
      </c>
      <c r="AA743" t="s">
        <v>2359</v>
      </c>
    </row>
    <row r="744" spans="1:27" x14ac:dyDescent="0.25">
      <c r="A744">
        <v>743</v>
      </c>
      <c r="B744">
        <v>257</v>
      </c>
      <c r="C744" s="1">
        <v>44167</v>
      </c>
      <c r="D744">
        <v>2</v>
      </c>
      <c r="E744" t="s">
        <v>38</v>
      </c>
      <c r="F744" t="s">
        <v>49</v>
      </c>
      <c r="G744" t="s">
        <v>56</v>
      </c>
      <c r="H744" t="s">
        <v>57</v>
      </c>
      <c r="I744" s="1">
        <v>43662</v>
      </c>
      <c r="J744">
        <v>2</v>
      </c>
      <c r="K744" t="s">
        <v>60</v>
      </c>
      <c r="L744" s="1">
        <v>43615</v>
      </c>
      <c r="M744" s="1">
        <v>43830</v>
      </c>
      <c r="N744">
        <v>2</v>
      </c>
      <c r="O744" t="s">
        <v>118</v>
      </c>
      <c r="P744" t="s">
        <v>280</v>
      </c>
      <c r="Q744">
        <v>2</v>
      </c>
      <c r="R744" t="s">
        <v>806</v>
      </c>
      <c r="S744" t="s">
        <v>1343</v>
      </c>
      <c r="T744" t="s">
        <v>1655</v>
      </c>
      <c r="U744" t="s">
        <v>71</v>
      </c>
      <c r="V744" t="s">
        <v>2039</v>
      </c>
      <c r="W744">
        <v>169.99</v>
      </c>
      <c r="X744">
        <v>24.98</v>
      </c>
      <c r="Y744">
        <v>2</v>
      </c>
      <c r="Z744" t="s">
        <v>2101</v>
      </c>
      <c r="AA744" t="s">
        <v>2371</v>
      </c>
    </row>
    <row r="745" spans="1:27" x14ac:dyDescent="0.25">
      <c r="A745">
        <v>744</v>
      </c>
      <c r="B745">
        <v>63</v>
      </c>
      <c r="C745" s="1">
        <v>44168</v>
      </c>
      <c r="D745">
        <v>9</v>
      </c>
      <c r="E745" t="s">
        <v>41</v>
      </c>
      <c r="F745" t="s">
        <v>52</v>
      </c>
      <c r="G745" t="s">
        <v>56</v>
      </c>
      <c r="H745" t="s">
        <v>57</v>
      </c>
      <c r="I745" s="1">
        <v>43739</v>
      </c>
      <c r="J745">
        <v>2</v>
      </c>
      <c r="K745" t="s">
        <v>60</v>
      </c>
      <c r="L745" s="1">
        <v>43615</v>
      </c>
      <c r="M745" s="1">
        <v>43830</v>
      </c>
      <c r="N745">
        <v>1</v>
      </c>
      <c r="O745" t="s">
        <v>90</v>
      </c>
      <c r="P745" t="s">
        <v>252</v>
      </c>
      <c r="Q745">
        <v>1</v>
      </c>
      <c r="R745" t="s">
        <v>575</v>
      </c>
      <c r="S745" t="s">
        <v>1133</v>
      </c>
      <c r="T745" t="s">
        <v>1562</v>
      </c>
      <c r="U745" t="s">
        <v>69</v>
      </c>
      <c r="V745" t="s">
        <v>1562</v>
      </c>
      <c r="W745">
        <v>9.99</v>
      </c>
      <c r="X745">
        <v>9.99</v>
      </c>
      <c r="Y745">
        <v>1</v>
      </c>
      <c r="Z745" t="s">
        <v>645</v>
      </c>
      <c r="AA745" t="s">
        <v>2347</v>
      </c>
    </row>
    <row r="746" spans="1:27" x14ac:dyDescent="0.25">
      <c r="A746">
        <v>745</v>
      </c>
      <c r="B746">
        <v>72</v>
      </c>
      <c r="C746" s="1">
        <v>44169</v>
      </c>
      <c r="D746">
        <v>4</v>
      </c>
      <c r="E746" t="s">
        <v>40</v>
      </c>
      <c r="F746" t="s">
        <v>51</v>
      </c>
      <c r="G746" t="s">
        <v>55</v>
      </c>
      <c r="H746" t="s">
        <v>57</v>
      </c>
      <c r="I746" s="1">
        <v>44100</v>
      </c>
      <c r="J746">
        <v>10</v>
      </c>
      <c r="K746" t="s">
        <v>61</v>
      </c>
      <c r="L746" s="1">
        <v>44055</v>
      </c>
      <c r="M746" s="1">
        <v>44196</v>
      </c>
      <c r="N746">
        <v>1</v>
      </c>
      <c r="O746" t="s">
        <v>78</v>
      </c>
      <c r="P746" t="s">
        <v>240</v>
      </c>
      <c r="Q746">
        <v>1</v>
      </c>
      <c r="R746" t="s">
        <v>668</v>
      </c>
      <c r="S746" t="s">
        <v>1212</v>
      </c>
      <c r="T746" t="s">
        <v>1735</v>
      </c>
      <c r="U746" t="s">
        <v>69</v>
      </c>
      <c r="V746" t="s">
        <v>1548</v>
      </c>
      <c r="W746">
        <v>149.99</v>
      </c>
      <c r="X746">
        <v>14.99</v>
      </c>
      <c r="Y746">
        <v>1</v>
      </c>
      <c r="Z746" t="s">
        <v>393</v>
      </c>
      <c r="AA746" t="s">
        <v>2345</v>
      </c>
    </row>
    <row r="747" spans="1:27" x14ac:dyDescent="0.25">
      <c r="A747">
        <v>746</v>
      </c>
      <c r="B747">
        <v>186</v>
      </c>
      <c r="C747" s="1">
        <v>44169</v>
      </c>
      <c r="D747">
        <v>5</v>
      </c>
      <c r="E747" t="s">
        <v>36</v>
      </c>
      <c r="F747" t="s">
        <v>47</v>
      </c>
      <c r="G747" t="s">
        <v>56</v>
      </c>
      <c r="H747" t="s">
        <v>58</v>
      </c>
      <c r="I747" s="1">
        <v>43817</v>
      </c>
      <c r="J747">
        <v>2</v>
      </c>
      <c r="K747" t="s">
        <v>60</v>
      </c>
      <c r="L747" s="1">
        <v>43615</v>
      </c>
      <c r="M747" s="1">
        <v>43830</v>
      </c>
      <c r="N747">
        <v>3</v>
      </c>
      <c r="O747" t="s">
        <v>192</v>
      </c>
      <c r="P747" t="s">
        <v>354</v>
      </c>
      <c r="Q747">
        <v>3</v>
      </c>
      <c r="R747" t="s">
        <v>807</v>
      </c>
      <c r="S747" t="s">
        <v>1344</v>
      </c>
      <c r="T747" t="s">
        <v>1860</v>
      </c>
      <c r="U747" t="s">
        <v>2002</v>
      </c>
      <c r="V747" t="s">
        <v>2066</v>
      </c>
      <c r="W747">
        <v>1559.93</v>
      </c>
      <c r="X747">
        <v>124.94</v>
      </c>
      <c r="Y747">
        <v>3</v>
      </c>
      <c r="Z747" t="s">
        <v>2257</v>
      </c>
      <c r="AA747" t="s">
        <v>2553</v>
      </c>
    </row>
    <row r="748" spans="1:27" x14ac:dyDescent="0.25">
      <c r="A748">
        <v>747</v>
      </c>
      <c r="B748">
        <v>477</v>
      </c>
      <c r="C748" s="1">
        <v>44169</v>
      </c>
      <c r="D748">
        <v>1</v>
      </c>
      <c r="E748" t="s">
        <v>39</v>
      </c>
      <c r="F748" t="s">
        <v>50</v>
      </c>
      <c r="G748" t="s">
        <v>55</v>
      </c>
      <c r="H748" t="s">
        <v>57</v>
      </c>
      <c r="I748" s="1">
        <v>44012</v>
      </c>
      <c r="J748">
        <v>9</v>
      </c>
      <c r="K748" t="s">
        <v>59</v>
      </c>
      <c r="L748" s="1">
        <v>43952</v>
      </c>
      <c r="M748" s="1">
        <v>44075</v>
      </c>
      <c r="N748">
        <v>1</v>
      </c>
      <c r="O748" t="s">
        <v>70</v>
      </c>
      <c r="P748" t="s">
        <v>232</v>
      </c>
      <c r="Q748">
        <v>1</v>
      </c>
      <c r="R748" t="s">
        <v>475</v>
      </c>
      <c r="S748" t="s">
        <v>1038</v>
      </c>
      <c r="T748" t="s">
        <v>1527</v>
      </c>
      <c r="U748" t="s">
        <v>69</v>
      </c>
      <c r="V748" t="s">
        <v>1548</v>
      </c>
      <c r="W748">
        <v>36.99</v>
      </c>
      <c r="X748">
        <v>14.99</v>
      </c>
      <c r="Y748">
        <v>1</v>
      </c>
      <c r="Z748" t="s">
        <v>673</v>
      </c>
      <c r="AA748" t="s">
        <v>2348</v>
      </c>
    </row>
    <row r="749" spans="1:27" x14ac:dyDescent="0.25">
      <c r="A749">
        <v>748</v>
      </c>
      <c r="B749">
        <v>91</v>
      </c>
      <c r="C749" s="1">
        <v>44170</v>
      </c>
      <c r="D749">
        <v>2</v>
      </c>
      <c r="E749" t="s">
        <v>38</v>
      </c>
      <c r="F749" t="s">
        <v>49</v>
      </c>
      <c r="G749" t="s">
        <v>55</v>
      </c>
      <c r="H749" t="s">
        <v>58</v>
      </c>
      <c r="I749" s="1">
        <v>44076</v>
      </c>
      <c r="J749">
        <v>10</v>
      </c>
      <c r="K749" t="s">
        <v>61</v>
      </c>
      <c r="L749" s="1">
        <v>44055</v>
      </c>
      <c r="M749" s="1">
        <v>44196</v>
      </c>
      <c r="N749">
        <v>1</v>
      </c>
      <c r="O749" t="s">
        <v>69</v>
      </c>
      <c r="P749" t="s">
        <v>231</v>
      </c>
      <c r="Q749">
        <v>1</v>
      </c>
      <c r="R749" t="s">
        <v>646</v>
      </c>
      <c r="S749" t="s">
        <v>987</v>
      </c>
      <c r="T749" t="s">
        <v>492</v>
      </c>
      <c r="U749" t="s">
        <v>69</v>
      </c>
      <c r="V749" t="s">
        <v>1577</v>
      </c>
      <c r="W749">
        <v>135</v>
      </c>
      <c r="X749">
        <v>24.99</v>
      </c>
      <c r="Y749">
        <v>1</v>
      </c>
      <c r="Z749" t="s">
        <v>69</v>
      </c>
      <c r="AA749" t="s">
        <v>2360</v>
      </c>
    </row>
    <row r="750" spans="1:27" x14ac:dyDescent="0.25">
      <c r="A750">
        <v>749</v>
      </c>
      <c r="B750">
        <v>192</v>
      </c>
      <c r="C750" s="1">
        <v>44170</v>
      </c>
      <c r="D750">
        <v>11</v>
      </c>
      <c r="E750" t="s">
        <v>37</v>
      </c>
      <c r="F750" t="s">
        <v>48</v>
      </c>
      <c r="G750" t="s">
        <v>55</v>
      </c>
      <c r="H750" t="s">
        <v>58</v>
      </c>
      <c r="I750" s="1">
        <v>43830</v>
      </c>
      <c r="J750">
        <v>2</v>
      </c>
      <c r="K750" t="s">
        <v>60</v>
      </c>
      <c r="L750" s="1">
        <v>43615</v>
      </c>
      <c r="M750" s="1">
        <v>43830</v>
      </c>
      <c r="N750">
        <v>1</v>
      </c>
      <c r="O750" t="s">
        <v>79</v>
      </c>
      <c r="P750" t="s">
        <v>241</v>
      </c>
      <c r="Q750">
        <v>1</v>
      </c>
      <c r="R750" t="s">
        <v>86</v>
      </c>
      <c r="S750" t="s">
        <v>1044</v>
      </c>
      <c r="T750" t="s">
        <v>1572</v>
      </c>
      <c r="U750" t="s">
        <v>67</v>
      </c>
      <c r="V750" t="s">
        <v>1548</v>
      </c>
      <c r="W750">
        <v>194.97</v>
      </c>
      <c r="X750">
        <v>44.97</v>
      </c>
      <c r="Y750">
        <v>1</v>
      </c>
      <c r="Z750" t="s">
        <v>86</v>
      </c>
      <c r="AA750" t="s">
        <v>2350</v>
      </c>
    </row>
    <row r="751" spans="1:27" x14ac:dyDescent="0.25">
      <c r="A751">
        <v>750</v>
      </c>
      <c r="B751">
        <v>9</v>
      </c>
      <c r="C751" s="1">
        <v>44171</v>
      </c>
      <c r="D751">
        <v>7</v>
      </c>
      <c r="E751" t="s">
        <v>35</v>
      </c>
      <c r="F751" t="s">
        <v>46</v>
      </c>
      <c r="G751" t="s">
        <v>55</v>
      </c>
      <c r="H751" t="s">
        <v>57</v>
      </c>
      <c r="I751" s="1">
        <v>43581</v>
      </c>
      <c r="J751">
        <v>2</v>
      </c>
      <c r="N751">
        <v>1</v>
      </c>
      <c r="O751" t="s">
        <v>70</v>
      </c>
      <c r="P751" t="s">
        <v>232</v>
      </c>
      <c r="Q751">
        <v>1</v>
      </c>
      <c r="R751" t="s">
        <v>512</v>
      </c>
      <c r="S751" t="s">
        <v>1075</v>
      </c>
      <c r="T751" t="s">
        <v>1602</v>
      </c>
      <c r="U751" t="s">
        <v>80</v>
      </c>
      <c r="V751" t="s">
        <v>1517</v>
      </c>
      <c r="W751">
        <v>65.92</v>
      </c>
      <c r="X751">
        <v>39.979999999999997</v>
      </c>
      <c r="Y751">
        <v>1</v>
      </c>
      <c r="Z751" t="s">
        <v>673</v>
      </c>
      <c r="AA751" t="s">
        <v>2348</v>
      </c>
    </row>
    <row r="752" spans="1:27" x14ac:dyDescent="0.25">
      <c r="A752">
        <v>751</v>
      </c>
      <c r="B752">
        <v>130</v>
      </c>
      <c r="C752" s="1">
        <v>44171</v>
      </c>
      <c r="D752">
        <v>9</v>
      </c>
      <c r="E752" t="s">
        <v>41</v>
      </c>
      <c r="F752" t="s">
        <v>52</v>
      </c>
      <c r="G752" t="s">
        <v>56</v>
      </c>
      <c r="H752" t="s">
        <v>57</v>
      </c>
      <c r="I752" s="1">
        <v>43994</v>
      </c>
      <c r="J752">
        <v>7</v>
      </c>
      <c r="K752" t="s">
        <v>61</v>
      </c>
      <c r="L752" s="1">
        <v>43915</v>
      </c>
      <c r="M752" s="1">
        <v>44012</v>
      </c>
      <c r="N752">
        <v>1</v>
      </c>
      <c r="O752" t="s">
        <v>90</v>
      </c>
      <c r="P752" t="s">
        <v>252</v>
      </c>
      <c r="Q752">
        <v>1</v>
      </c>
      <c r="R752" t="s">
        <v>431</v>
      </c>
      <c r="S752" t="s">
        <v>994</v>
      </c>
      <c r="T752" t="s">
        <v>1526</v>
      </c>
      <c r="U752" t="s">
        <v>67</v>
      </c>
      <c r="V752" t="s">
        <v>1562</v>
      </c>
      <c r="W752">
        <v>104.97</v>
      </c>
      <c r="X752">
        <v>29.97</v>
      </c>
      <c r="Y752">
        <v>1</v>
      </c>
      <c r="Z752" t="s">
        <v>410</v>
      </c>
      <c r="AA752" t="s">
        <v>2359</v>
      </c>
    </row>
    <row r="753" spans="1:27" x14ac:dyDescent="0.25">
      <c r="A753">
        <v>752</v>
      </c>
      <c r="B753">
        <v>175</v>
      </c>
      <c r="C753" s="1">
        <v>44171</v>
      </c>
      <c r="D753">
        <v>1</v>
      </c>
      <c r="E753" t="s">
        <v>39</v>
      </c>
      <c r="F753" t="s">
        <v>50</v>
      </c>
      <c r="G753" t="s">
        <v>56</v>
      </c>
      <c r="H753" t="s">
        <v>58</v>
      </c>
      <c r="I753" s="1">
        <v>43604</v>
      </c>
      <c r="J753">
        <v>2</v>
      </c>
      <c r="N753">
        <v>1</v>
      </c>
      <c r="O753" t="s">
        <v>80</v>
      </c>
      <c r="P753" t="s">
        <v>242</v>
      </c>
      <c r="Q753">
        <v>1</v>
      </c>
      <c r="R753" t="s">
        <v>84</v>
      </c>
      <c r="S753" t="s">
        <v>990</v>
      </c>
      <c r="T753" t="s">
        <v>1523</v>
      </c>
      <c r="U753" t="s">
        <v>80</v>
      </c>
      <c r="V753" t="s">
        <v>1562</v>
      </c>
      <c r="W753">
        <v>20.98</v>
      </c>
      <c r="X753">
        <v>19.98</v>
      </c>
      <c r="Y753">
        <v>1</v>
      </c>
      <c r="Z753" t="s">
        <v>79</v>
      </c>
      <c r="AA753" t="s">
        <v>2349</v>
      </c>
    </row>
    <row r="754" spans="1:27" x14ac:dyDescent="0.25">
      <c r="A754">
        <v>753</v>
      </c>
      <c r="B754">
        <v>231</v>
      </c>
      <c r="C754" s="1">
        <v>44171</v>
      </c>
      <c r="D754">
        <v>6</v>
      </c>
      <c r="E754" t="s">
        <v>33</v>
      </c>
      <c r="F754" t="s">
        <v>44</v>
      </c>
      <c r="G754" t="s">
        <v>55</v>
      </c>
      <c r="H754" t="s">
        <v>57</v>
      </c>
      <c r="I754" s="1">
        <v>44025</v>
      </c>
      <c r="J754">
        <v>9</v>
      </c>
      <c r="K754" t="s">
        <v>59</v>
      </c>
      <c r="L754" s="1">
        <v>43952</v>
      </c>
      <c r="M754" s="1">
        <v>44075</v>
      </c>
      <c r="N754">
        <v>2</v>
      </c>
      <c r="O754" t="s">
        <v>103</v>
      </c>
      <c r="P754" t="s">
        <v>265</v>
      </c>
      <c r="Q754">
        <v>2</v>
      </c>
      <c r="R754" t="s">
        <v>808</v>
      </c>
      <c r="S754" t="s">
        <v>1345</v>
      </c>
      <c r="T754" t="s">
        <v>1861</v>
      </c>
      <c r="U754" t="s">
        <v>88</v>
      </c>
      <c r="V754" t="s">
        <v>2037</v>
      </c>
      <c r="W754">
        <v>1899.96</v>
      </c>
      <c r="X754">
        <v>79.959999999999994</v>
      </c>
      <c r="Y754">
        <v>2</v>
      </c>
      <c r="Z754" t="s">
        <v>2152</v>
      </c>
      <c r="AA754" t="s">
        <v>2432</v>
      </c>
    </row>
    <row r="755" spans="1:27" x14ac:dyDescent="0.25">
      <c r="A755">
        <v>754</v>
      </c>
      <c r="B755">
        <v>88</v>
      </c>
      <c r="C755" s="1">
        <v>44172</v>
      </c>
      <c r="D755">
        <v>3</v>
      </c>
      <c r="E755" t="s">
        <v>34</v>
      </c>
      <c r="F755" t="s">
        <v>45</v>
      </c>
      <c r="G755" t="s">
        <v>56</v>
      </c>
      <c r="H755" t="s">
        <v>58</v>
      </c>
      <c r="I755" s="1">
        <v>44046</v>
      </c>
      <c r="J755">
        <v>8</v>
      </c>
      <c r="K755" t="s">
        <v>60</v>
      </c>
      <c r="L755" s="1">
        <v>44000</v>
      </c>
      <c r="M755" s="1">
        <v>44073</v>
      </c>
      <c r="N755">
        <v>1</v>
      </c>
      <c r="O755" t="s">
        <v>84</v>
      </c>
      <c r="P755" t="s">
        <v>246</v>
      </c>
      <c r="Q755">
        <v>1</v>
      </c>
      <c r="R755" t="s">
        <v>543</v>
      </c>
      <c r="S755" t="s">
        <v>1104</v>
      </c>
      <c r="T755" t="s">
        <v>1631</v>
      </c>
      <c r="U755" t="s">
        <v>67</v>
      </c>
      <c r="V755" t="s">
        <v>1548</v>
      </c>
      <c r="W755">
        <v>86.97</v>
      </c>
      <c r="X755">
        <v>44.97</v>
      </c>
      <c r="Y755">
        <v>1</v>
      </c>
      <c r="Z755" t="s">
        <v>86</v>
      </c>
      <c r="AA755" t="s">
        <v>2350</v>
      </c>
    </row>
    <row r="756" spans="1:27" x14ac:dyDescent="0.25">
      <c r="A756">
        <v>755</v>
      </c>
      <c r="B756">
        <v>98</v>
      </c>
      <c r="C756" s="1">
        <v>44172</v>
      </c>
      <c r="D756">
        <v>3</v>
      </c>
      <c r="E756" t="s">
        <v>34</v>
      </c>
      <c r="F756" t="s">
        <v>45</v>
      </c>
      <c r="G756" t="s">
        <v>55</v>
      </c>
      <c r="H756" t="s">
        <v>58</v>
      </c>
      <c r="I756" s="1">
        <v>43912</v>
      </c>
      <c r="J756">
        <v>5</v>
      </c>
      <c r="K756" t="s">
        <v>60</v>
      </c>
      <c r="L756" s="1">
        <v>43831</v>
      </c>
      <c r="M756" s="1">
        <v>43921</v>
      </c>
      <c r="N756">
        <v>2</v>
      </c>
      <c r="O756" t="s">
        <v>102</v>
      </c>
      <c r="P756" t="s">
        <v>264</v>
      </c>
      <c r="Q756">
        <v>2</v>
      </c>
      <c r="R756" t="s">
        <v>809</v>
      </c>
      <c r="S756" t="s">
        <v>1346</v>
      </c>
      <c r="T756" t="s">
        <v>1862</v>
      </c>
      <c r="U756" t="s">
        <v>109</v>
      </c>
      <c r="V756" t="s">
        <v>1869</v>
      </c>
      <c r="W756">
        <v>18.989999999999998</v>
      </c>
      <c r="X756">
        <v>59.96</v>
      </c>
      <c r="Y756">
        <v>2</v>
      </c>
      <c r="Z756" t="s">
        <v>2107</v>
      </c>
      <c r="AA756" t="s">
        <v>2378</v>
      </c>
    </row>
    <row r="757" spans="1:27" x14ac:dyDescent="0.25">
      <c r="A757">
        <v>756</v>
      </c>
      <c r="B757">
        <v>22</v>
      </c>
      <c r="C757" s="1">
        <v>44173</v>
      </c>
      <c r="D757">
        <v>2</v>
      </c>
      <c r="E757" t="s">
        <v>38</v>
      </c>
      <c r="F757" t="s">
        <v>49</v>
      </c>
      <c r="G757" t="s">
        <v>56</v>
      </c>
      <c r="H757" t="s">
        <v>57</v>
      </c>
      <c r="I757" s="1">
        <v>43967</v>
      </c>
      <c r="J757">
        <v>9</v>
      </c>
      <c r="K757" t="s">
        <v>59</v>
      </c>
      <c r="L757" s="1">
        <v>43952</v>
      </c>
      <c r="M757" s="1">
        <v>44075</v>
      </c>
      <c r="N757">
        <v>1</v>
      </c>
      <c r="O757" t="s">
        <v>69</v>
      </c>
      <c r="P757" t="s">
        <v>231</v>
      </c>
      <c r="Q757">
        <v>1</v>
      </c>
      <c r="R757" t="s">
        <v>78</v>
      </c>
      <c r="S757" t="s">
        <v>1238</v>
      </c>
      <c r="T757" t="s">
        <v>1533</v>
      </c>
      <c r="U757" t="s">
        <v>69</v>
      </c>
      <c r="V757" t="s">
        <v>1577</v>
      </c>
      <c r="W757">
        <v>59.99</v>
      </c>
      <c r="X757">
        <v>24.99</v>
      </c>
      <c r="Y757">
        <v>1</v>
      </c>
      <c r="Z757" t="s">
        <v>69</v>
      </c>
      <c r="AA757" t="s">
        <v>2360</v>
      </c>
    </row>
    <row r="758" spans="1:27" x14ac:dyDescent="0.25">
      <c r="A758">
        <v>757</v>
      </c>
      <c r="B758">
        <v>107</v>
      </c>
      <c r="C758" s="1">
        <v>44173</v>
      </c>
      <c r="D758">
        <v>1</v>
      </c>
      <c r="E758" t="s">
        <v>39</v>
      </c>
      <c r="F758" t="s">
        <v>50</v>
      </c>
      <c r="G758" t="s">
        <v>55</v>
      </c>
      <c r="H758" t="s">
        <v>58</v>
      </c>
      <c r="I758" s="1">
        <v>44077</v>
      </c>
      <c r="J758">
        <v>10</v>
      </c>
      <c r="K758" t="s">
        <v>61</v>
      </c>
      <c r="L758" s="1">
        <v>44055</v>
      </c>
      <c r="M758" s="1">
        <v>44196</v>
      </c>
      <c r="N758">
        <v>1</v>
      </c>
      <c r="O758" t="s">
        <v>65</v>
      </c>
      <c r="P758" t="s">
        <v>227</v>
      </c>
      <c r="Q758">
        <v>1</v>
      </c>
      <c r="R758" t="s">
        <v>802</v>
      </c>
      <c r="S758" t="s">
        <v>1340</v>
      </c>
      <c r="T758" t="s">
        <v>1856</v>
      </c>
      <c r="U758" t="s">
        <v>67</v>
      </c>
      <c r="V758" t="s">
        <v>1562</v>
      </c>
      <c r="W758">
        <v>239.97</v>
      </c>
      <c r="X758">
        <v>29.97</v>
      </c>
      <c r="Y758">
        <v>1</v>
      </c>
      <c r="Z758" t="s">
        <v>431</v>
      </c>
      <c r="AA758" t="s">
        <v>2326</v>
      </c>
    </row>
    <row r="759" spans="1:27" x14ac:dyDescent="0.25">
      <c r="A759">
        <v>758</v>
      </c>
      <c r="B759">
        <v>132</v>
      </c>
      <c r="C759" s="1">
        <v>44173</v>
      </c>
      <c r="D759">
        <v>5</v>
      </c>
      <c r="E759" t="s">
        <v>36</v>
      </c>
      <c r="F759" t="s">
        <v>47</v>
      </c>
      <c r="G759" t="s">
        <v>56</v>
      </c>
      <c r="H759" t="s">
        <v>57</v>
      </c>
      <c r="I759" s="1">
        <v>44046</v>
      </c>
      <c r="J759">
        <v>8</v>
      </c>
      <c r="K759" t="s">
        <v>60</v>
      </c>
      <c r="L759" s="1">
        <v>44000</v>
      </c>
      <c r="M759" s="1">
        <v>44073</v>
      </c>
      <c r="N759">
        <v>1</v>
      </c>
      <c r="O759" t="s">
        <v>67</v>
      </c>
      <c r="P759" t="s">
        <v>229</v>
      </c>
      <c r="Q759">
        <v>1</v>
      </c>
      <c r="R759" t="s">
        <v>478</v>
      </c>
      <c r="S759" t="s">
        <v>1041</v>
      </c>
      <c r="T759" t="s">
        <v>1569</v>
      </c>
      <c r="U759" t="s">
        <v>67</v>
      </c>
      <c r="V759" t="s">
        <v>1548</v>
      </c>
      <c r="W759">
        <v>128.97</v>
      </c>
      <c r="X759">
        <v>44.97</v>
      </c>
      <c r="Y759">
        <v>1</v>
      </c>
      <c r="Z759" t="s">
        <v>90</v>
      </c>
      <c r="AA759" t="s">
        <v>2328</v>
      </c>
    </row>
    <row r="760" spans="1:27" x14ac:dyDescent="0.25">
      <c r="A760">
        <v>759</v>
      </c>
      <c r="B760">
        <v>136</v>
      </c>
      <c r="C760" s="1">
        <v>44173</v>
      </c>
      <c r="D760">
        <v>8</v>
      </c>
      <c r="E760" t="s">
        <v>43</v>
      </c>
      <c r="F760" t="s">
        <v>54</v>
      </c>
      <c r="G760" t="s">
        <v>56</v>
      </c>
      <c r="H760" t="s">
        <v>58</v>
      </c>
      <c r="I760" s="1">
        <v>44076</v>
      </c>
      <c r="J760">
        <v>10</v>
      </c>
      <c r="K760" t="s">
        <v>61</v>
      </c>
      <c r="L760" s="1">
        <v>44055</v>
      </c>
      <c r="M760" s="1">
        <v>44196</v>
      </c>
      <c r="N760">
        <v>1</v>
      </c>
      <c r="O760" t="s">
        <v>129</v>
      </c>
      <c r="P760" t="s">
        <v>291</v>
      </c>
      <c r="Q760">
        <v>2</v>
      </c>
      <c r="R760" t="s">
        <v>810</v>
      </c>
      <c r="S760" t="s">
        <v>1347</v>
      </c>
      <c r="T760" t="s">
        <v>1863</v>
      </c>
      <c r="U760" t="s">
        <v>103</v>
      </c>
      <c r="V760" t="s">
        <v>1869</v>
      </c>
      <c r="W760">
        <v>282.95999999999998</v>
      </c>
      <c r="X760">
        <v>59.96</v>
      </c>
      <c r="Y760">
        <v>1</v>
      </c>
      <c r="Z760" t="s">
        <v>2118</v>
      </c>
      <c r="AA760" t="s">
        <v>2390</v>
      </c>
    </row>
    <row r="761" spans="1:27" x14ac:dyDescent="0.25">
      <c r="A761">
        <v>760</v>
      </c>
      <c r="B761">
        <v>336</v>
      </c>
      <c r="C761" s="1">
        <v>44173</v>
      </c>
      <c r="D761">
        <v>4</v>
      </c>
      <c r="E761" t="s">
        <v>40</v>
      </c>
      <c r="F761" t="s">
        <v>51</v>
      </c>
      <c r="G761" t="s">
        <v>55</v>
      </c>
      <c r="H761" t="s">
        <v>58</v>
      </c>
      <c r="I761" s="1">
        <v>44037</v>
      </c>
      <c r="J761">
        <v>8</v>
      </c>
      <c r="K761" t="s">
        <v>60</v>
      </c>
      <c r="L761" s="1">
        <v>44000</v>
      </c>
      <c r="M761" s="1">
        <v>44073</v>
      </c>
      <c r="N761">
        <v>1</v>
      </c>
      <c r="O761" t="s">
        <v>80</v>
      </c>
      <c r="P761" t="s">
        <v>242</v>
      </c>
      <c r="Q761">
        <v>1</v>
      </c>
      <c r="R761" t="s">
        <v>509</v>
      </c>
      <c r="S761" t="s">
        <v>1072</v>
      </c>
      <c r="T761" t="s">
        <v>1599</v>
      </c>
      <c r="U761" t="s">
        <v>69</v>
      </c>
      <c r="V761" t="s">
        <v>1548</v>
      </c>
      <c r="W761">
        <v>249.99</v>
      </c>
      <c r="X761">
        <v>14.99</v>
      </c>
      <c r="Y761">
        <v>1</v>
      </c>
      <c r="Z761" t="s">
        <v>79</v>
      </c>
      <c r="AA761" t="s">
        <v>2349</v>
      </c>
    </row>
    <row r="762" spans="1:27" x14ac:dyDescent="0.25">
      <c r="A762">
        <v>761</v>
      </c>
      <c r="B762">
        <v>198</v>
      </c>
      <c r="C762" s="1">
        <v>44174</v>
      </c>
      <c r="D762">
        <v>9</v>
      </c>
      <c r="E762" t="s">
        <v>41</v>
      </c>
      <c r="F762" t="s">
        <v>52</v>
      </c>
      <c r="G762" t="s">
        <v>56</v>
      </c>
      <c r="H762" t="s">
        <v>58</v>
      </c>
      <c r="I762" s="1">
        <v>43861</v>
      </c>
      <c r="J762">
        <v>4</v>
      </c>
      <c r="K762" t="s">
        <v>61</v>
      </c>
      <c r="L762" s="1">
        <v>43831</v>
      </c>
      <c r="M762" s="1">
        <v>43861</v>
      </c>
      <c r="N762">
        <v>1</v>
      </c>
      <c r="O762" t="s">
        <v>80</v>
      </c>
      <c r="P762" t="s">
        <v>242</v>
      </c>
      <c r="Q762">
        <v>1</v>
      </c>
      <c r="R762" t="s">
        <v>811</v>
      </c>
      <c r="S762" t="s">
        <v>1193</v>
      </c>
      <c r="T762" t="s">
        <v>1526</v>
      </c>
      <c r="U762" t="s">
        <v>80</v>
      </c>
      <c r="V762" t="s">
        <v>1548</v>
      </c>
      <c r="W762">
        <v>69.98</v>
      </c>
      <c r="X762">
        <v>29.98</v>
      </c>
      <c r="Y762">
        <v>1</v>
      </c>
      <c r="Z762" t="s">
        <v>79</v>
      </c>
      <c r="AA762" t="s">
        <v>2349</v>
      </c>
    </row>
    <row r="763" spans="1:27" x14ac:dyDescent="0.25">
      <c r="A763">
        <v>762</v>
      </c>
      <c r="B763">
        <v>187</v>
      </c>
      <c r="C763" s="1">
        <v>44175</v>
      </c>
      <c r="D763">
        <v>7</v>
      </c>
      <c r="E763" t="s">
        <v>35</v>
      </c>
      <c r="F763" t="s">
        <v>46</v>
      </c>
      <c r="G763" t="s">
        <v>56</v>
      </c>
      <c r="H763" t="s">
        <v>58</v>
      </c>
      <c r="I763" s="1">
        <v>43926</v>
      </c>
      <c r="J763">
        <v>7</v>
      </c>
      <c r="K763" t="s">
        <v>61</v>
      </c>
      <c r="L763" s="1">
        <v>43915</v>
      </c>
      <c r="M763" s="1">
        <v>44012</v>
      </c>
      <c r="N763">
        <v>1</v>
      </c>
      <c r="O763" t="s">
        <v>79</v>
      </c>
      <c r="P763" t="s">
        <v>241</v>
      </c>
      <c r="Q763">
        <v>1</v>
      </c>
      <c r="R763" t="s">
        <v>86</v>
      </c>
      <c r="S763" t="s">
        <v>1044</v>
      </c>
      <c r="T763" t="s">
        <v>1572</v>
      </c>
      <c r="U763" t="s">
        <v>80</v>
      </c>
      <c r="V763" t="s">
        <v>1548</v>
      </c>
      <c r="W763">
        <v>129.97999999999999</v>
      </c>
      <c r="X763">
        <v>29.98</v>
      </c>
      <c r="Y763">
        <v>1</v>
      </c>
      <c r="Z763" t="s">
        <v>86</v>
      </c>
      <c r="AA763" t="s">
        <v>2350</v>
      </c>
    </row>
    <row r="764" spans="1:27" x14ac:dyDescent="0.25">
      <c r="A764">
        <v>763</v>
      </c>
      <c r="B764">
        <v>485</v>
      </c>
      <c r="C764" s="1">
        <v>44175</v>
      </c>
      <c r="D764">
        <v>7</v>
      </c>
      <c r="E764" t="s">
        <v>35</v>
      </c>
      <c r="F764" t="s">
        <v>46</v>
      </c>
      <c r="G764" t="s">
        <v>56</v>
      </c>
      <c r="H764" t="s">
        <v>58</v>
      </c>
      <c r="I764" s="1">
        <v>44066</v>
      </c>
      <c r="J764">
        <v>9</v>
      </c>
      <c r="K764" t="s">
        <v>59</v>
      </c>
      <c r="L764" s="1">
        <v>43952</v>
      </c>
      <c r="M764" s="1">
        <v>44075</v>
      </c>
      <c r="N764">
        <v>2</v>
      </c>
      <c r="O764" t="s">
        <v>117</v>
      </c>
      <c r="P764" t="s">
        <v>279</v>
      </c>
      <c r="Q764">
        <v>2</v>
      </c>
      <c r="R764" t="s">
        <v>812</v>
      </c>
      <c r="S764" t="s">
        <v>1348</v>
      </c>
      <c r="T764" t="s">
        <v>1864</v>
      </c>
      <c r="U764" t="s">
        <v>71</v>
      </c>
      <c r="V764" t="s">
        <v>2042</v>
      </c>
      <c r="W764">
        <v>33.44</v>
      </c>
      <c r="X764">
        <v>24.98</v>
      </c>
      <c r="Y764">
        <v>2</v>
      </c>
      <c r="Z764" t="s">
        <v>2117</v>
      </c>
      <c r="AA764" t="s">
        <v>2389</v>
      </c>
    </row>
    <row r="765" spans="1:27" x14ac:dyDescent="0.25">
      <c r="A765">
        <v>764</v>
      </c>
      <c r="B765">
        <v>88</v>
      </c>
      <c r="C765" s="1">
        <v>44176</v>
      </c>
      <c r="D765">
        <v>3</v>
      </c>
      <c r="E765" t="s">
        <v>34</v>
      </c>
      <c r="F765" t="s">
        <v>45</v>
      </c>
      <c r="G765" t="s">
        <v>56</v>
      </c>
      <c r="H765" t="s">
        <v>58</v>
      </c>
      <c r="I765" s="1">
        <v>44046</v>
      </c>
      <c r="J765">
        <v>8</v>
      </c>
      <c r="K765" t="s">
        <v>60</v>
      </c>
      <c r="L765" s="1">
        <v>44000</v>
      </c>
      <c r="M765" s="1">
        <v>44073</v>
      </c>
      <c r="N765">
        <v>1</v>
      </c>
      <c r="O765" t="s">
        <v>88</v>
      </c>
      <c r="P765" t="s">
        <v>250</v>
      </c>
      <c r="Q765">
        <v>2</v>
      </c>
      <c r="R765" t="s">
        <v>813</v>
      </c>
      <c r="S765" t="s">
        <v>1349</v>
      </c>
      <c r="T765" t="s">
        <v>1865</v>
      </c>
      <c r="U765" t="s">
        <v>85</v>
      </c>
      <c r="V765" t="s">
        <v>1869</v>
      </c>
      <c r="W765">
        <v>42.89</v>
      </c>
      <c r="X765">
        <v>44.97</v>
      </c>
      <c r="Y765">
        <v>2</v>
      </c>
      <c r="Z765" t="s">
        <v>87</v>
      </c>
      <c r="AA765" t="s">
        <v>2554</v>
      </c>
    </row>
    <row r="766" spans="1:27" x14ac:dyDescent="0.25">
      <c r="A766">
        <v>765</v>
      </c>
      <c r="B766">
        <v>283</v>
      </c>
      <c r="C766" s="1">
        <v>44176</v>
      </c>
      <c r="D766">
        <v>7</v>
      </c>
      <c r="E766" t="s">
        <v>35</v>
      </c>
      <c r="F766" t="s">
        <v>46</v>
      </c>
      <c r="G766" t="s">
        <v>55</v>
      </c>
      <c r="H766" t="s">
        <v>58</v>
      </c>
      <c r="I766" s="1">
        <v>44000</v>
      </c>
      <c r="J766">
        <v>9</v>
      </c>
      <c r="K766" t="s">
        <v>59</v>
      </c>
      <c r="L766" s="1">
        <v>43952</v>
      </c>
      <c r="M766" s="1">
        <v>44075</v>
      </c>
      <c r="N766">
        <v>1</v>
      </c>
      <c r="O766" t="s">
        <v>65</v>
      </c>
      <c r="P766" t="s">
        <v>227</v>
      </c>
      <c r="Q766">
        <v>1</v>
      </c>
      <c r="R766" t="s">
        <v>415</v>
      </c>
      <c r="S766" t="s">
        <v>977</v>
      </c>
      <c r="T766" t="s">
        <v>1510</v>
      </c>
      <c r="U766" t="s">
        <v>69</v>
      </c>
      <c r="V766" t="s">
        <v>1517</v>
      </c>
      <c r="W766">
        <v>199.99</v>
      </c>
      <c r="X766">
        <v>19.989999999999998</v>
      </c>
      <c r="Y766">
        <v>1</v>
      </c>
      <c r="Z766" t="s">
        <v>431</v>
      </c>
      <c r="AA766" t="s">
        <v>2326</v>
      </c>
    </row>
    <row r="767" spans="1:27" x14ac:dyDescent="0.25">
      <c r="A767">
        <v>766</v>
      </c>
      <c r="B767">
        <v>442</v>
      </c>
      <c r="C767" s="1">
        <v>44176</v>
      </c>
      <c r="D767">
        <v>2</v>
      </c>
      <c r="E767" t="s">
        <v>38</v>
      </c>
      <c r="F767" t="s">
        <v>49</v>
      </c>
      <c r="G767" t="s">
        <v>55</v>
      </c>
      <c r="H767" t="s">
        <v>58</v>
      </c>
      <c r="I767" s="1">
        <v>43739</v>
      </c>
      <c r="J767">
        <v>1</v>
      </c>
      <c r="K767" t="s">
        <v>61</v>
      </c>
      <c r="L767" s="1">
        <v>43615</v>
      </c>
      <c r="M767" s="1">
        <v>43830</v>
      </c>
      <c r="N767">
        <v>1</v>
      </c>
      <c r="O767" t="s">
        <v>70</v>
      </c>
      <c r="P767" t="s">
        <v>232</v>
      </c>
      <c r="Q767">
        <v>1</v>
      </c>
      <c r="R767" t="s">
        <v>512</v>
      </c>
      <c r="S767" t="s">
        <v>1075</v>
      </c>
      <c r="T767" t="s">
        <v>1602</v>
      </c>
      <c r="U767" t="s">
        <v>80</v>
      </c>
      <c r="V767" t="s">
        <v>1517</v>
      </c>
      <c r="W767">
        <v>65.92</v>
      </c>
      <c r="X767">
        <v>39.979999999999997</v>
      </c>
      <c r="Y767">
        <v>1</v>
      </c>
      <c r="Z767" t="s">
        <v>673</v>
      </c>
      <c r="AA767" t="s">
        <v>2348</v>
      </c>
    </row>
    <row r="768" spans="1:27" x14ac:dyDescent="0.25">
      <c r="A768">
        <v>767</v>
      </c>
      <c r="B768">
        <v>341</v>
      </c>
      <c r="C768" s="1">
        <v>44177</v>
      </c>
      <c r="D768">
        <v>7</v>
      </c>
      <c r="E768" t="s">
        <v>35</v>
      </c>
      <c r="F768" t="s">
        <v>46</v>
      </c>
      <c r="G768" t="s">
        <v>55</v>
      </c>
      <c r="H768" t="s">
        <v>57</v>
      </c>
      <c r="I768" s="1">
        <v>43575</v>
      </c>
      <c r="J768">
        <v>3</v>
      </c>
      <c r="N768">
        <v>1</v>
      </c>
      <c r="O768" t="s">
        <v>70</v>
      </c>
      <c r="P768" t="s">
        <v>232</v>
      </c>
      <c r="Q768">
        <v>1</v>
      </c>
      <c r="R768" t="s">
        <v>475</v>
      </c>
      <c r="S768" t="s">
        <v>1038</v>
      </c>
      <c r="T768" t="s">
        <v>1527</v>
      </c>
      <c r="U768" t="s">
        <v>69</v>
      </c>
      <c r="V768" t="s">
        <v>1517</v>
      </c>
      <c r="W768">
        <v>36.99</v>
      </c>
      <c r="X768">
        <v>19.989999999999998</v>
      </c>
      <c r="Y768">
        <v>1</v>
      </c>
      <c r="Z768" t="s">
        <v>673</v>
      </c>
      <c r="AA768" t="s">
        <v>2348</v>
      </c>
    </row>
    <row r="769" spans="1:27" x14ac:dyDescent="0.25">
      <c r="A769">
        <v>768</v>
      </c>
      <c r="B769">
        <v>372</v>
      </c>
      <c r="C769" s="1">
        <v>44177</v>
      </c>
      <c r="D769">
        <v>2</v>
      </c>
      <c r="E769" t="s">
        <v>38</v>
      </c>
      <c r="F769" t="s">
        <v>49</v>
      </c>
      <c r="G769" t="s">
        <v>56</v>
      </c>
      <c r="H769" t="s">
        <v>57</v>
      </c>
      <c r="I769" s="1">
        <v>43591</v>
      </c>
      <c r="J769">
        <v>2</v>
      </c>
      <c r="N769">
        <v>1</v>
      </c>
      <c r="O769" t="s">
        <v>70</v>
      </c>
      <c r="P769" t="s">
        <v>232</v>
      </c>
      <c r="Q769">
        <v>1</v>
      </c>
      <c r="R769" t="s">
        <v>628</v>
      </c>
      <c r="S769" t="s">
        <v>1178</v>
      </c>
      <c r="T769" t="s">
        <v>1501</v>
      </c>
      <c r="U769" t="s">
        <v>69</v>
      </c>
      <c r="V769" t="s">
        <v>1517</v>
      </c>
      <c r="W769">
        <v>86.95</v>
      </c>
      <c r="X769">
        <v>19.989999999999998</v>
      </c>
      <c r="Y769">
        <v>1</v>
      </c>
      <c r="Z769" t="s">
        <v>640</v>
      </c>
      <c r="AA769" t="s">
        <v>2393</v>
      </c>
    </row>
    <row r="770" spans="1:27" x14ac:dyDescent="0.25">
      <c r="A770">
        <v>769</v>
      </c>
      <c r="B770">
        <v>476</v>
      </c>
      <c r="C770" s="1">
        <v>44177</v>
      </c>
      <c r="D770">
        <v>8</v>
      </c>
      <c r="E770" t="s">
        <v>43</v>
      </c>
      <c r="F770" t="s">
        <v>54</v>
      </c>
      <c r="G770" t="s">
        <v>56</v>
      </c>
      <c r="H770" t="s">
        <v>58</v>
      </c>
      <c r="I770" s="1">
        <v>44027</v>
      </c>
      <c r="J770">
        <v>9</v>
      </c>
      <c r="K770" t="s">
        <v>59</v>
      </c>
      <c r="L770" s="1">
        <v>43952</v>
      </c>
      <c r="M770" s="1">
        <v>44075</v>
      </c>
      <c r="N770">
        <v>2</v>
      </c>
      <c r="O770" t="s">
        <v>102</v>
      </c>
      <c r="P770" t="s">
        <v>264</v>
      </c>
      <c r="Q770">
        <v>2</v>
      </c>
      <c r="R770" t="s">
        <v>814</v>
      </c>
      <c r="S770" t="s">
        <v>1350</v>
      </c>
      <c r="T770" t="s">
        <v>1866</v>
      </c>
      <c r="U770" t="s">
        <v>71</v>
      </c>
      <c r="V770" t="s">
        <v>1869</v>
      </c>
      <c r="W770">
        <v>68.98</v>
      </c>
      <c r="X770">
        <v>29.98</v>
      </c>
      <c r="Y770">
        <v>2</v>
      </c>
      <c r="Z770" t="s">
        <v>2258</v>
      </c>
      <c r="AA770" t="s">
        <v>2555</v>
      </c>
    </row>
    <row r="771" spans="1:27" x14ac:dyDescent="0.25">
      <c r="A771">
        <v>770</v>
      </c>
      <c r="B771">
        <v>71</v>
      </c>
      <c r="C771" s="1">
        <v>44179</v>
      </c>
      <c r="D771">
        <v>2</v>
      </c>
      <c r="E771" t="s">
        <v>38</v>
      </c>
      <c r="F771" t="s">
        <v>49</v>
      </c>
      <c r="G771" t="s">
        <v>56</v>
      </c>
      <c r="H771" t="s">
        <v>58</v>
      </c>
      <c r="I771" s="1">
        <v>43802</v>
      </c>
      <c r="J771">
        <v>3</v>
      </c>
      <c r="K771" t="s">
        <v>59</v>
      </c>
      <c r="L771" s="1">
        <v>43615</v>
      </c>
      <c r="M771" s="1">
        <v>43830</v>
      </c>
      <c r="N771">
        <v>1</v>
      </c>
      <c r="O771" t="s">
        <v>90</v>
      </c>
      <c r="P771" t="s">
        <v>252</v>
      </c>
      <c r="Q771">
        <v>1</v>
      </c>
      <c r="R771" t="s">
        <v>489</v>
      </c>
      <c r="S771" t="s">
        <v>1052</v>
      </c>
      <c r="T771" t="s">
        <v>1581</v>
      </c>
      <c r="U771" t="s">
        <v>69</v>
      </c>
      <c r="V771" t="s">
        <v>1562</v>
      </c>
      <c r="W771">
        <v>18.95</v>
      </c>
      <c r="X771">
        <v>9.99</v>
      </c>
      <c r="Y771">
        <v>1</v>
      </c>
      <c r="Z771" t="s">
        <v>410</v>
      </c>
      <c r="AA771" t="s">
        <v>2359</v>
      </c>
    </row>
    <row r="772" spans="1:27" x14ac:dyDescent="0.25">
      <c r="A772">
        <v>771</v>
      </c>
      <c r="B772">
        <v>249</v>
      </c>
      <c r="C772" s="1">
        <v>44180</v>
      </c>
      <c r="D772">
        <v>1</v>
      </c>
      <c r="E772" t="s">
        <v>39</v>
      </c>
      <c r="F772" t="s">
        <v>50</v>
      </c>
      <c r="G772" t="s">
        <v>55</v>
      </c>
      <c r="H772" t="s">
        <v>57</v>
      </c>
      <c r="I772" s="1">
        <v>43653</v>
      </c>
      <c r="J772">
        <v>1</v>
      </c>
      <c r="K772" t="s">
        <v>61</v>
      </c>
      <c r="L772" s="1">
        <v>43615</v>
      </c>
      <c r="M772" s="1">
        <v>43830</v>
      </c>
      <c r="N772">
        <v>1</v>
      </c>
      <c r="O772" t="s">
        <v>88</v>
      </c>
      <c r="P772" t="s">
        <v>250</v>
      </c>
      <c r="Q772">
        <v>1</v>
      </c>
      <c r="R772" t="s">
        <v>815</v>
      </c>
      <c r="S772" t="s">
        <v>1351</v>
      </c>
      <c r="T772" t="s">
        <v>1867</v>
      </c>
      <c r="U772" t="s">
        <v>88</v>
      </c>
      <c r="V772" t="s">
        <v>1723</v>
      </c>
      <c r="W772">
        <v>55.96</v>
      </c>
      <c r="X772">
        <v>39.96</v>
      </c>
      <c r="Y772">
        <v>1</v>
      </c>
      <c r="Z772" t="s">
        <v>105</v>
      </c>
      <c r="AA772" t="s">
        <v>2346</v>
      </c>
    </row>
    <row r="773" spans="1:27" x14ac:dyDescent="0.25">
      <c r="A773">
        <v>772</v>
      </c>
      <c r="B773">
        <v>28</v>
      </c>
      <c r="C773" s="1">
        <v>44181</v>
      </c>
      <c r="D773">
        <v>5</v>
      </c>
      <c r="E773" t="s">
        <v>36</v>
      </c>
      <c r="F773" t="s">
        <v>47</v>
      </c>
      <c r="G773" t="s">
        <v>55</v>
      </c>
      <c r="H773" t="s">
        <v>57</v>
      </c>
      <c r="I773" s="1">
        <v>44154</v>
      </c>
      <c r="J773">
        <v>11</v>
      </c>
      <c r="K773" t="s">
        <v>60</v>
      </c>
      <c r="L773" s="1">
        <v>44148</v>
      </c>
      <c r="M773" s="1">
        <v>44265</v>
      </c>
      <c r="N773">
        <v>1</v>
      </c>
      <c r="O773" t="s">
        <v>105</v>
      </c>
      <c r="P773" t="s">
        <v>267</v>
      </c>
      <c r="Q773">
        <v>1</v>
      </c>
      <c r="R773" t="s">
        <v>816</v>
      </c>
      <c r="S773" t="s">
        <v>1352</v>
      </c>
      <c r="T773" t="s">
        <v>1868</v>
      </c>
      <c r="U773" t="s">
        <v>110</v>
      </c>
      <c r="V773" t="s">
        <v>1869</v>
      </c>
      <c r="W773">
        <v>257.27999999999997</v>
      </c>
      <c r="X773">
        <v>89.94</v>
      </c>
      <c r="Y773">
        <v>1</v>
      </c>
      <c r="Z773" t="s">
        <v>2120</v>
      </c>
      <c r="AA773" t="s">
        <v>2394</v>
      </c>
    </row>
    <row r="774" spans="1:27" x14ac:dyDescent="0.25">
      <c r="A774">
        <v>773</v>
      </c>
      <c r="B774">
        <v>433</v>
      </c>
      <c r="C774" s="1">
        <v>44181</v>
      </c>
      <c r="D774">
        <v>10</v>
      </c>
      <c r="E774" t="s">
        <v>42</v>
      </c>
      <c r="F774" t="s">
        <v>53</v>
      </c>
      <c r="G774" t="s">
        <v>55</v>
      </c>
      <c r="H774" t="s">
        <v>58</v>
      </c>
      <c r="I774" s="1">
        <v>43680</v>
      </c>
      <c r="J774">
        <v>1</v>
      </c>
      <c r="K774" t="s">
        <v>61</v>
      </c>
      <c r="L774" s="1">
        <v>43615</v>
      </c>
      <c r="M774" s="1">
        <v>43830</v>
      </c>
      <c r="N774">
        <v>1</v>
      </c>
      <c r="O774" t="s">
        <v>88</v>
      </c>
      <c r="P774" t="s">
        <v>250</v>
      </c>
      <c r="Q774">
        <v>1</v>
      </c>
      <c r="R774" t="s">
        <v>91</v>
      </c>
      <c r="S774" t="s">
        <v>1353</v>
      </c>
      <c r="T774" t="s">
        <v>1869</v>
      </c>
      <c r="U774" t="s">
        <v>88</v>
      </c>
      <c r="V774" t="s">
        <v>1869</v>
      </c>
      <c r="W774">
        <v>59.96</v>
      </c>
      <c r="X774">
        <v>59.96</v>
      </c>
      <c r="Y774">
        <v>1</v>
      </c>
      <c r="Z774" t="s">
        <v>88</v>
      </c>
      <c r="AA774" t="s">
        <v>2556</v>
      </c>
    </row>
    <row r="775" spans="1:27" x14ac:dyDescent="0.25">
      <c r="A775">
        <v>774</v>
      </c>
      <c r="B775">
        <v>36</v>
      </c>
      <c r="C775" s="1">
        <v>44182</v>
      </c>
      <c r="D775">
        <v>3</v>
      </c>
      <c r="E775" t="s">
        <v>34</v>
      </c>
      <c r="F775" t="s">
        <v>45</v>
      </c>
      <c r="G775" t="s">
        <v>56</v>
      </c>
      <c r="H775" t="s">
        <v>57</v>
      </c>
      <c r="I775" s="1">
        <v>43960</v>
      </c>
      <c r="J775">
        <v>9</v>
      </c>
      <c r="K775" t="s">
        <v>59</v>
      </c>
      <c r="L775" s="1">
        <v>43952</v>
      </c>
      <c r="M775" s="1">
        <v>44075</v>
      </c>
      <c r="N775">
        <v>1</v>
      </c>
      <c r="O775" t="s">
        <v>159</v>
      </c>
      <c r="P775" t="s">
        <v>321</v>
      </c>
      <c r="Q775">
        <v>1</v>
      </c>
      <c r="R775" t="s">
        <v>764</v>
      </c>
      <c r="S775" t="s">
        <v>1303</v>
      </c>
      <c r="T775" t="s">
        <v>1820</v>
      </c>
      <c r="U775" t="s">
        <v>71</v>
      </c>
      <c r="V775" t="s">
        <v>1585</v>
      </c>
      <c r="W775">
        <v>25.98</v>
      </c>
      <c r="X775">
        <v>39.979999999999997</v>
      </c>
      <c r="Y775">
        <v>1</v>
      </c>
      <c r="Z775" t="s">
        <v>552</v>
      </c>
      <c r="AA775" t="s">
        <v>2526</v>
      </c>
    </row>
    <row r="776" spans="1:27" x14ac:dyDescent="0.25">
      <c r="A776">
        <v>775</v>
      </c>
      <c r="B776">
        <v>196</v>
      </c>
      <c r="C776" s="1">
        <v>44182</v>
      </c>
      <c r="D776">
        <v>10</v>
      </c>
      <c r="E776" t="s">
        <v>42</v>
      </c>
      <c r="F776" t="s">
        <v>53</v>
      </c>
      <c r="G776" t="s">
        <v>55</v>
      </c>
      <c r="H776" t="s">
        <v>57</v>
      </c>
      <c r="I776" s="1">
        <v>43935</v>
      </c>
      <c r="J776">
        <v>7</v>
      </c>
      <c r="K776" t="s">
        <v>61</v>
      </c>
      <c r="L776" s="1">
        <v>43915</v>
      </c>
      <c r="M776" s="1">
        <v>44012</v>
      </c>
      <c r="N776">
        <v>1</v>
      </c>
      <c r="O776" t="s">
        <v>86</v>
      </c>
      <c r="P776" t="s">
        <v>248</v>
      </c>
      <c r="Q776">
        <v>1</v>
      </c>
      <c r="R776" t="s">
        <v>633</v>
      </c>
      <c r="S776" t="s">
        <v>1017</v>
      </c>
      <c r="T776" t="s">
        <v>1547</v>
      </c>
      <c r="U776" t="s">
        <v>80</v>
      </c>
      <c r="V776" t="s">
        <v>1577</v>
      </c>
      <c r="W776">
        <v>319.98</v>
      </c>
      <c r="X776">
        <v>49.98</v>
      </c>
      <c r="Y776">
        <v>1</v>
      </c>
      <c r="Z776" t="s">
        <v>547</v>
      </c>
      <c r="AA776" t="s">
        <v>2354</v>
      </c>
    </row>
    <row r="777" spans="1:27" x14ac:dyDescent="0.25">
      <c r="A777">
        <v>776</v>
      </c>
      <c r="B777">
        <v>342</v>
      </c>
      <c r="C777" s="1">
        <v>44182</v>
      </c>
      <c r="D777">
        <v>1</v>
      </c>
      <c r="E777" t="s">
        <v>39</v>
      </c>
      <c r="F777" t="s">
        <v>50</v>
      </c>
      <c r="G777" t="s">
        <v>56</v>
      </c>
      <c r="H777" t="s">
        <v>57</v>
      </c>
      <c r="I777" s="1">
        <v>43603</v>
      </c>
      <c r="J777">
        <v>1</v>
      </c>
      <c r="N777">
        <v>1</v>
      </c>
      <c r="O777" t="s">
        <v>69</v>
      </c>
      <c r="P777" t="s">
        <v>231</v>
      </c>
      <c r="Q777">
        <v>1</v>
      </c>
      <c r="R777" t="s">
        <v>434</v>
      </c>
      <c r="S777" t="s">
        <v>991</v>
      </c>
      <c r="T777" t="s">
        <v>1524</v>
      </c>
      <c r="U777" t="s">
        <v>80</v>
      </c>
      <c r="V777" t="s">
        <v>1517</v>
      </c>
      <c r="W777">
        <v>1859.98</v>
      </c>
      <c r="X777">
        <v>39.979999999999997</v>
      </c>
      <c r="Y777">
        <v>1</v>
      </c>
      <c r="Z777" t="s">
        <v>69</v>
      </c>
      <c r="AA777" t="s">
        <v>2360</v>
      </c>
    </row>
    <row r="778" spans="1:27" x14ac:dyDescent="0.25">
      <c r="A778">
        <v>777</v>
      </c>
      <c r="B778">
        <v>205</v>
      </c>
      <c r="C778" s="1">
        <v>44184</v>
      </c>
      <c r="D778">
        <v>10</v>
      </c>
      <c r="E778" t="s">
        <v>42</v>
      </c>
      <c r="F778" t="s">
        <v>53</v>
      </c>
      <c r="G778" t="s">
        <v>56</v>
      </c>
      <c r="H778" t="s">
        <v>58</v>
      </c>
      <c r="I778" s="1">
        <v>44065</v>
      </c>
      <c r="J778">
        <v>8</v>
      </c>
      <c r="K778" t="s">
        <v>60</v>
      </c>
      <c r="L778" s="1">
        <v>44000</v>
      </c>
      <c r="M778" s="1">
        <v>44073</v>
      </c>
      <c r="N778">
        <v>1</v>
      </c>
      <c r="O778" t="s">
        <v>67</v>
      </c>
      <c r="P778" t="s">
        <v>229</v>
      </c>
      <c r="Q778">
        <v>1</v>
      </c>
      <c r="R778" t="s">
        <v>636</v>
      </c>
      <c r="S778" t="s">
        <v>974</v>
      </c>
      <c r="T778" t="s">
        <v>1513</v>
      </c>
      <c r="U778" t="s">
        <v>80</v>
      </c>
      <c r="V778" t="s">
        <v>1548</v>
      </c>
      <c r="W778">
        <v>59.98</v>
      </c>
      <c r="X778">
        <v>29.98</v>
      </c>
      <c r="Y778">
        <v>1</v>
      </c>
      <c r="Z778" t="s">
        <v>455</v>
      </c>
      <c r="AA778" t="s">
        <v>2340</v>
      </c>
    </row>
    <row r="779" spans="1:27" x14ac:dyDescent="0.25">
      <c r="A779">
        <v>778</v>
      </c>
      <c r="B779">
        <v>331</v>
      </c>
      <c r="C779" s="1">
        <v>44184</v>
      </c>
      <c r="D779">
        <v>9</v>
      </c>
      <c r="E779" t="s">
        <v>41</v>
      </c>
      <c r="F779" t="s">
        <v>52</v>
      </c>
      <c r="G779" t="s">
        <v>56</v>
      </c>
      <c r="H779" t="s">
        <v>57</v>
      </c>
      <c r="I779" s="1">
        <v>43588</v>
      </c>
      <c r="J779">
        <v>1</v>
      </c>
      <c r="N779">
        <v>2</v>
      </c>
      <c r="O779" t="s">
        <v>193</v>
      </c>
      <c r="P779" t="s">
        <v>355</v>
      </c>
      <c r="Q779">
        <v>2</v>
      </c>
      <c r="R779" t="s">
        <v>817</v>
      </c>
      <c r="S779" t="s">
        <v>1354</v>
      </c>
      <c r="T779" t="s">
        <v>1870</v>
      </c>
      <c r="U779" t="s">
        <v>103</v>
      </c>
      <c r="V779" t="s">
        <v>2038</v>
      </c>
      <c r="W779">
        <v>64.42</v>
      </c>
      <c r="X779">
        <v>74.959999999999994</v>
      </c>
      <c r="Y779">
        <v>2</v>
      </c>
      <c r="Z779" t="s">
        <v>2259</v>
      </c>
      <c r="AA779" t="s">
        <v>2557</v>
      </c>
    </row>
    <row r="780" spans="1:27" x14ac:dyDescent="0.25">
      <c r="A780">
        <v>779</v>
      </c>
      <c r="B780">
        <v>368</v>
      </c>
      <c r="C780" s="1">
        <v>44185</v>
      </c>
      <c r="D780">
        <v>5</v>
      </c>
      <c r="E780" t="s">
        <v>36</v>
      </c>
      <c r="F780" t="s">
        <v>47</v>
      </c>
      <c r="G780" t="s">
        <v>56</v>
      </c>
      <c r="H780" t="s">
        <v>57</v>
      </c>
      <c r="I780" s="1">
        <v>43583</v>
      </c>
      <c r="J780">
        <v>2</v>
      </c>
      <c r="N780">
        <v>1</v>
      </c>
      <c r="O780" t="s">
        <v>80</v>
      </c>
      <c r="P780" t="s">
        <v>242</v>
      </c>
      <c r="Q780">
        <v>1</v>
      </c>
      <c r="R780" t="s">
        <v>469</v>
      </c>
      <c r="S780" t="s">
        <v>1032</v>
      </c>
      <c r="T780" t="s">
        <v>1562</v>
      </c>
      <c r="U780" t="s">
        <v>69</v>
      </c>
      <c r="V780" t="s">
        <v>1548</v>
      </c>
      <c r="W780">
        <v>9.99</v>
      </c>
      <c r="X780">
        <v>14.99</v>
      </c>
      <c r="Y780">
        <v>1</v>
      </c>
      <c r="Z780" t="s">
        <v>70</v>
      </c>
      <c r="AA780" t="s">
        <v>2341</v>
      </c>
    </row>
    <row r="781" spans="1:27" x14ac:dyDescent="0.25">
      <c r="A781">
        <v>780</v>
      </c>
      <c r="B781">
        <v>44</v>
      </c>
      <c r="C781" s="1">
        <v>44186</v>
      </c>
      <c r="D781">
        <v>10</v>
      </c>
      <c r="E781" t="s">
        <v>42</v>
      </c>
      <c r="F781" t="s">
        <v>53</v>
      </c>
      <c r="G781" t="s">
        <v>55</v>
      </c>
      <c r="H781" t="s">
        <v>57</v>
      </c>
      <c r="I781" s="1">
        <v>44170</v>
      </c>
      <c r="J781">
        <v>11</v>
      </c>
      <c r="K781" t="s">
        <v>60</v>
      </c>
      <c r="L781" s="1">
        <v>44148</v>
      </c>
      <c r="M781" s="1">
        <v>44265</v>
      </c>
      <c r="N781">
        <v>1</v>
      </c>
      <c r="O781" t="s">
        <v>65</v>
      </c>
      <c r="P781" t="s">
        <v>227</v>
      </c>
      <c r="Q781">
        <v>1</v>
      </c>
      <c r="R781" t="s">
        <v>545</v>
      </c>
      <c r="S781" t="s">
        <v>1106</v>
      </c>
      <c r="T781" t="s">
        <v>1632</v>
      </c>
      <c r="U781" t="s">
        <v>80</v>
      </c>
      <c r="V781" t="s">
        <v>1517</v>
      </c>
      <c r="W781">
        <v>640</v>
      </c>
      <c r="X781">
        <v>39.979999999999997</v>
      </c>
      <c r="Y781">
        <v>1</v>
      </c>
      <c r="Z781" t="s">
        <v>431</v>
      </c>
      <c r="AA781" t="s">
        <v>2326</v>
      </c>
    </row>
    <row r="782" spans="1:27" x14ac:dyDescent="0.25">
      <c r="A782">
        <v>781</v>
      </c>
      <c r="B782">
        <v>119</v>
      </c>
      <c r="C782" s="1">
        <v>44188</v>
      </c>
      <c r="D782">
        <v>6</v>
      </c>
      <c r="E782" t="s">
        <v>33</v>
      </c>
      <c r="F782" t="s">
        <v>44</v>
      </c>
      <c r="G782" t="s">
        <v>56</v>
      </c>
      <c r="H782" t="s">
        <v>57</v>
      </c>
      <c r="I782" s="1">
        <v>43957</v>
      </c>
      <c r="J782">
        <v>7</v>
      </c>
      <c r="K782" t="s">
        <v>61</v>
      </c>
      <c r="L782" s="1">
        <v>43915</v>
      </c>
      <c r="M782" s="1">
        <v>44012</v>
      </c>
      <c r="N782">
        <v>1</v>
      </c>
      <c r="O782" t="s">
        <v>78</v>
      </c>
      <c r="P782" t="s">
        <v>240</v>
      </c>
      <c r="Q782">
        <v>1</v>
      </c>
      <c r="R782" t="s">
        <v>578</v>
      </c>
      <c r="S782" t="s">
        <v>1136</v>
      </c>
      <c r="T782" t="s">
        <v>1659</v>
      </c>
      <c r="U782" t="s">
        <v>69</v>
      </c>
      <c r="V782" t="s">
        <v>1548</v>
      </c>
      <c r="W782">
        <v>4.99</v>
      </c>
      <c r="X782">
        <v>14.99</v>
      </c>
      <c r="Y782">
        <v>1</v>
      </c>
      <c r="Z782" t="s">
        <v>393</v>
      </c>
      <c r="AA782" t="s">
        <v>2345</v>
      </c>
    </row>
    <row r="783" spans="1:27" x14ac:dyDescent="0.25">
      <c r="A783">
        <v>782</v>
      </c>
      <c r="B783">
        <v>136</v>
      </c>
      <c r="C783" s="1">
        <v>44188</v>
      </c>
      <c r="D783">
        <v>8</v>
      </c>
      <c r="E783" t="s">
        <v>43</v>
      </c>
      <c r="F783" t="s">
        <v>54</v>
      </c>
      <c r="G783" t="s">
        <v>56</v>
      </c>
      <c r="H783" t="s">
        <v>58</v>
      </c>
      <c r="I783" s="1">
        <v>44076</v>
      </c>
      <c r="J783">
        <v>10</v>
      </c>
      <c r="K783" t="s">
        <v>61</v>
      </c>
      <c r="L783" s="1">
        <v>44055</v>
      </c>
      <c r="M783" s="1">
        <v>44196</v>
      </c>
      <c r="N783">
        <v>1</v>
      </c>
      <c r="O783" t="s">
        <v>70</v>
      </c>
      <c r="P783" t="s">
        <v>232</v>
      </c>
      <c r="Q783">
        <v>1</v>
      </c>
      <c r="R783" t="s">
        <v>591</v>
      </c>
      <c r="S783" t="s">
        <v>1147</v>
      </c>
      <c r="T783" t="s">
        <v>1610</v>
      </c>
      <c r="U783" t="s">
        <v>67</v>
      </c>
      <c r="V783" t="s">
        <v>1517</v>
      </c>
      <c r="W783">
        <v>38.97</v>
      </c>
      <c r="X783">
        <v>59.97</v>
      </c>
      <c r="Y783">
        <v>1</v>
      </c>
      <c r="Z783" t="s">
        <v>640</v>
      </c>
      <c r="AA783" t="s">
        <v>2393</v>
      </c>
    </row>
    <row r="784" spans="1:27" x14ac:dyDescent="0.25">
      <c r="A784">
        <v>783</v>
      </c>
      <c r="B784">
        <v>129</v>
      </c>
      <c r="C784" s="1">
        <v>44189</v>
      </c>
      <c r="D784">
        <v>2</v>
      </c>
      <c r="E784" t="s">
        <v>38</v>
      </c>
      <c r="F784" t="s">
        <v>49</v>
      </c>
      <c r="G784" t="s">
        <v>56</v>
      </c>
      <c r="H784" t="s">
        <v>58</v>
      </c>
      <c r="I784" s="1">
        <v>43622</v>
      </c>
      <c r="J784">
        <v>3</v>
      </c>
      <c r="K784" t="s">
        <v>59</v>
      </c>
      <c r="L784" s="1">
        <v>43615</v>
      </c>
      <c r="M784" s="1">
        <v>43830</v>
      </c>
      <c r="N784">
        <v>2</v>
      </c>
      <c r="O784" t="s">
        <v>94</v>
      </c>
      <c r="P784" t="s">
        <v>256</v>
      </c>
      <c r="Q784">
        <v>2</v>
      </c>
      <c r="R784" t="s">
        <v>818</v>
      </c>
      <c r="S784" t="s">
        <v>1355</v>
      </c>
      <c r="T784" t="s">
        <v>1871</v>
      </c>
      <c r="U784" t="s">
        <v>75</v>
      </c>
      <c r="V784" t="s">
        <v>1902</v>
      </c>
      <c r="W784">
        <v>759.95</v>
      </c>
      <c r="X784">
        <v>114.95</v>
      </c>
      <c r="Y784">
        <v>2</v>
      </c>
      <c r="Z784" t="s">
        <v>2139</v>
      </c>
      <c r="AA784" t="s">
        <v>2419</v>
      </c>
    </row>
    <row r="785" spans="1:27" x14ac:dyDescent="0.25">
      <c r="A785">
        <v>784</v>
      </c>
      <c r="B785">
        <v>345</v>
      </c>
      <c r="C785" s="1">
        <v>44189</v>
      </c>
      <c r="D785">
        <v>1</v>
      </c>
      <c r="E785" t="s">
        <v>39</v>
      </c>
      <c r="F785" t="s">
        <v>50</v>
      </c>
      <c r="G785" t="s">
        <v>55</v>
      </c>
      <c r="H785" t="s">
        <v>57</v>
      </c>
      <c r="I785" s="1">
        <v>43668</v>
      </c>
      <c r="J785">
        <v>1</v>
      </c>
      <c r="K785" t="s">
        <v>61</v>
      </c>
      <c r="L785" s="1">
        <v>43615</v>
      </c>
      <c r="M785" s="1">
        <v>43830</v>
      </c>
      <c r="N785">
        <v>2</v>
      </c>
      <c r="O785" t="s">
        <v>141</v>
      </c>
      <c r="P785" t="s">
        <v>303</v>
      </c>
      <c r="Q785">
        <v>2</v>
      </c>
      <c r="R785" t="s">
        <v>819</v>
      </c>
      <c r="S785" t="s">
        <v>1356</v>
      </c>
      <c r="T785" t="s">
        <v>1872</v>
      </c>
      <c r="U785" t="s">
        <v>88</v>
      </c>
      <c r="V785" t="s">
        <v>2042</v>
      </c>
      <c r="W785">
        <v>385.96</v>
      </c>
      <c r="X785">
        <v>49.96</v>
      </c>
      <c r="Y785">
        <v>2</v>
      </c>
      <c r="Z785" t="s">
        <v>2260</v>
      </c>
      <c r="AA785" t="s">
        <v>2558</v>
      </c>
    </row>
    <row r="786" spans="1:27" x14ac:dyDescent="0.25">
      <c r="A786">
        <v>785</v>
      </c>
      <c r="B786">
        <v>9</v>
      </c>
      <c r="C786" s="1">
        <v>44190</v>
      </c>
      <c r="D786">
        <v>7</v>
      </c>
      <c r="E786" t="s">
        <v>35</v>
      </c>
      <c r="F786" t="s">
        <v>46</v>
      </c>
      <c r="G786" t="s">
        <v>55</v>
      </c>
      <c r="H786" t="s">
        <v>57</v>
      </c>
      <c r="I786" s="1">
        <v>43581</v>
      </c>
      <c r="J786">
        <v>2</v>
      </c>
      <c r="N786">
        <v>2</v>
      </c>
      <c r="O786" t="s">
        <v>121</v>
      </c>
      <c r="P786" t="s">
        <v>283</v>
      </c>
      <c r="Q786">
        <v>2</v>
      </c>
      <c r="R786" t="s">
        <v>820</v>
      </c>
      <c r="S786" t="s">
        <v>1357</v>
      </c>
      <c r="T786" t="s">
        <v>1873</v>
      </c>
      <c r="U786" t="s">
        <v>71</v>
      </c>
      <c r="V786" t="s">
        <v>1869</v>
      </c>
      <c r="W786">
        <v>121.74</v>
      </c>
      <c r="X786">
        <v>29.98</v>
      </c>
      <c r="Y786">
        <v>2</v>
      </c>
      <c r="Z786" t="s">
        <v>177</v>
      </c>
      <c r="AA786" t="s">
        <v>2559</v>
      </c>
    </row>
    <row r="787" spans="1:27" x14ac:dyDescent="0.25">
      <c r="A787">
        <v>786</v>
      </c>
      <c r="B787">
        <v>72</v>
      </c>
      <c r="C787" s="1">
        <v>44190</v>
      </c>
      <c r="D787">
        <v>4</v>
      </c>
      <c r="E787" t="s">
        <v>40</v>
      </c>
      <c r="F787" t="s">
        <v>51</v>
      </c>
      <c r="G787" t="s">
        <v>55</v>
      </c>
      <c r="H787" t="s">
        <v>57</v>
      </c>
      <c r="I787" s="1">
        <v>44100</v>
      </c>
      <c r="J787">
        <v>10</v>
      </c>
      <c r="K787" t="s">
        <v>61</v>
      </c>
      <c r="L787" s="1">
        <v>44055</v>
      </c>
      <c r="M787" s="1">
        <v>44196</v>
      </c>
      <c r="N787">
        <v>1</v>
      </c>
      <c r="O787" t="s">
        <v>80</v>
      </c>
      <c r="P787" t="s">
        <v>242</v>
      </c>
      <c r="Q787">
        <v>1</v>
      </c>
      <c r="R787" t="s">
        <v>665</v>
      </c>
      <c r="S787" t="s">
        <v>1209</v>
      </c>
      <c r="T787" t="s">
        <v>1652</v>
      </c>
      <c r="U787" t="s">
        <v>80</v>
      </c>
      <c r="V787" t="s">
        <v>1548</v>
      </c>
      <c r="W787">
        <v>27.98</v>
      </c>
      <c r="X787">
        <v>29.98</v>
      </c>
      <c r="Y787">
        <v>1</v>
      </c>
      <c r="Z787" t="s">
        <v>79</v>
      </c>
      <c r="AA787" t="s">
        <v>2349</v>
      </c>
    </row>
    <row r="788" spans="1:27" x14ac:dyDescent="0.25">
      <c r="A788">
        <v>787</v>
      </c>
      <c r="B788">
        <v>105</v>
      </c>
      <c r="C788" s="1">
        <v>44191</v>
      </c>
      <c r="D788">
        <v>5</v>
      </c>
      <c r="E788" t="s">
        <v>36</v>
      </c>
      <c r="F788" t="s">
        <v>47</v>
      </c>
      <c r="G788" t="s">
        <v>55</v>
      </c>
      <c r="H788" t="s">
        <v>58</v>
      </c>
      <c r="I788" s="1">
        <v>44040</v>
      </c>
      <c r="J788">
        <v>8</v>
      </c>
      <c r="K788" t="s">
        <v>60</v>
      </c>
      <c r="L788" s="1">
        <v>44000</v>
      </c>
      <c r="M788" s="1">
        <v>44073</v>
      </c>
      <c r="N788">
        <v>1</v>
      </c>
      <c r="O788" t="s">
        <v>90</v>
      </c>
      <c r="P788" t="s">
        <v>252</v>
      </c>
      <c r="Q788">
        <v>1</v>
      </c>
      <c r="R788" t="s">
        <v>501</v>
      </c>
      <c r="S788" t="s">
        <v>1064</v>
      </c>
      <c r="T788" t="s">
        <v>1592</v>
      </c>
      <c r="U788" t="s">
        <v>80</v>
      </c>
      <c r="V788" t="s">
        <v>1562</v>
      </c>
      <c r="W788">
        <v>17.920000000000002</v>
      </c>
      <c r="X788">
        <v>19.98</v>
      </c>
      <c r="Y788">
        <v>1</v>
      </c>
      <c r="Z788" t="s">
        <v>410</v>
      </c>
      <c r="AA788" t="s">
        <v>2359</v>
      </c>
    </row>
    <row r="789" spans="1:27" x14ac:dyDescent="0.25">
      <c r="A789">
        <v>788</v>
      </c>
      <c r="B789">
        <v>250</v>
      </c>
      <c r="C789" s="1">
        <v>44191</v>
      </c>
      <c r="D789">
        <v>7</v>
      </c>
      <c r="E789" t="s">
        <v>35</v>
      </c>
      <c r="F789" t="s">
        <v>46</v>
      </c>
      <c r="G789" t="s">
        <v>56</v>
      </c>
      <c r="H789" t="s">
        <v>57</v>
      </c>
      <c r="I789" s="1">
        <v>43850</v>
      </c>
      <c r="J789">
        <v>5</v>
      </c>
      <c r="K789" t="s">
        <v>60</v>
      </c>
      <c r="L789" s="1">
        <v>43831</v>
      </c>
      <c r="M789" s="1">
        <v>43921</v>
      </c>
      <c r="N789">
        <v>1</v>
      </c>
      <c r="O789" t="s">
        <v>79</v>
      </c>
      <c r="P789" t="s">
        <v>241</v>
      </c>
      <c r="Q789">
        <v>1</v>
      </c>
      <c r="R789" t="s">
        <v>472</v>
      </c>
      <c r="S789" t="s">
        <v>1035</v>
      </c>
      <c r="T789" t="s">
        <v>1513</v>
      </c>
      <c r="U789" t="s">
        <v>69</v>
      </c>
      <c r="V789" t="s">
        <v>1548</v>
      </c>
      <c r="W789">
        <v>29.99</v>
      </c>
      <c r="X789">
        <v>14.99</v>
      </c>
      <c r="Y789">
        <v>1</v>
      </c>
      <c r="Z789" t="s">
        <v>65</v>
      </c>
      <c r="AA789" t="s">
        <v>2343</v>
      </c>
    </row>
    <row r="790" spans="1:27" x14ac:dyDescent="0.25">
      <c r="A790">
        <v>789</v>
      </c>
      <c r="B790">
        <v>255</v>
      </c>
      <c r="C790" s="1">
        <v>44191</v>
      </c>
      <c r="D790">
        <v>4</v>
      </c>
      <c r="E790" t="s">
        <v>40</v>
      </c>
      <c r="F790" t="s">
        <v>51</v>
      </c>
      <c r="G790" t="s">
        <v>56</v>
      </c>
      <c r="H790" t="s">
        <v>58</v>
      </c>
      <c r="I790" s="1">
        <v>44014</v>
      </c>
      <c r="J790">
        <v>8</v>
      </c>
      <c r="K790" t="s">
        <v>60</v>
      </c>
      <c r="L790" s="1">
        <v>44000</v>
      </c>
      <c r="M790" s="1">
        <v>44073</v>
      </c>
      <c r="N790">
        <v>3</v>
      </c>
      <c r="O790" t="s">
        <v>194</v>
      </c>
      <c r="P790" t="s">
        <v>356</v>
      </c>
      <c r="Q790">
        <v>3</v>
      </c>
      <c r="R790" t="s">
        <v>821</v>
      </c>
      <c r="S790" t="s">
        <v>1358</v>
      </c>
      <c r="T790" t="s">
        <v>1874</v>
      </c>
      <c r="U790" t="s">
        <v>2020</v>
      </c>
      <c r="V790" t="s">
        <v>2067</v>
      </c>
      <c r="W790">
        <v>288.77</v>
      </c>
      <c r="X790">
        <v>124.93</v>
      </c>
      <c r="Y790">
        <v>3</v>
      </c>
      <c r="Z790" t="s">
        <v>2261</v>
      </c>
      <c r="AA790" t="s">
        <v>2560</v>
      </c>
    </row>
    <row r="791" spans="1:27" x14ac:dyDescent="0.25">
      <c r="A791">
        <v>790</v>
      </c>
      <c r="B791">
        <v>45</v>
      </c>
      <c r="C791" s="1">
        <v>44192</v>
      </c>
      <c r="D791">
        <v>1</v>
      </c>
      <c r="E791" t="s">
        <v>39</v>
      </c>
      <c r="F791" t="s">
        <v>50</v>
      </c>
      <c r="G791" t="s">
        <v>56</v>
      </c>
      <c r="H791" t="s">
        <v>58</v>
      </c>
      <c r="I791" s="1">
        <v>43720</v>
      </c>
      <c r="J791">
        <v>1</v>
      </c>
      <c r="K791" t="s">
        <v>61</v>
      </c>
      <c r="L791" s="1">
        <v>43615</v>
      </c>
      <c r="M791" s="1">
        <v>43830</v>
      </c>
      <c r="N791">
        <v>1</v>
      </c>
      <c r="O791" t="s">
        <v>80</v>
      </c>
      <c r="P791" t="s">
        <v>242</v>
      </c>
      <c r="Q791">
        <v>1</v>
      </c>
      <c r="R791" t="s">
        <v>598</v>
      </c>
      <c r="S791" t="s">
        <v>1118</v>
      </c>
      <c r="T791" t="s">
        <v>1675</v>
      </c>
      <c r="U791" t="s">
        <v>67</v>
      </c>
      <c r="V791" t="s">
        <v>1562</v>
      </c>
      <c r="W791">
        <v>43.35</v>
      </c>
      <c r="X791">
        <v>29.97</v>
      </c>
      <c r="Y791">
        <v>1</v>
      </c>
      <c r="Z791" t="s">
        <v>70</v>
      </c>
      <c r="AA791" t="s">
        <v>2341</v>
      </c>
    </row>
    <row r="792" spans="1:27" x14ac:dyDescent="0.25">
      <c r="A792">
        <v>791</v>
      </c>
      <c r="B792">
        <v>274</v>
      </c>
      <c r="C792" s="1">
        <v>44192</v>
      </c>
      <c r="D792">
        <v>10</v>
      </c>
      <c r="E792" t="s">
        <v>42</v>
      </c>
      <c r="F792" t="s">
        <v>53</v>
      </c>
      <c r="G792" t="s">
        <v>55</v>
      </c>
      <c r="H792" t="s">
        <v>57</v>
      </c>
      <c r="I792" s="1">
        <v>43679</v>
      </c>
      <c r="J792">
        <v>2</v>
      </c>
      <c r="K792" t="s">
        <v>60</v>
      </c>
      <c r="L792" s="1">
        <v>43615</v>
      </c>
      <c r="M792" s="1">
        <v>43830</v>
      </c>
      <c r="N792">
        <v>1</v>
      </c>
      <c r="O792" t="s">
        <v>67</v>
      </c>
      <c r="P792" t="s">
        <v>229</v>
      </c>
      <c r="Q792">
        <v>1</v>
      </c>
      <c r="R792" t="s">
        <v>467</v>
      </c>
      <c r="S792" t="s">
        <v>1030</v>
      </c>
      <c r="T792" t="s">
        <v>1560</v>
      </c>
      <c r="U792" t="s">
        <v>69</v>
      </c>
      <c r="V792" t="s">
        <v>1548</v>
      </c>
      <c r="W792">
        <v>29.87</v>
      </c>
      <c r="X792">
        <v>14.99</v>
      </c>
      <c r="Y792">
        <v>1</v>
      </c>
      <c r="Z792" t="s">
        <v>84</v>
      </c>
      <c r="AA792" t="s">
        <v>2366</v>
      </c>
    </row>
    <row r="793" spans="1:27" x14ac:dyDescent="0.25">
      <c r="A793">
        <v>792</v>
      </c>
      <c r="B793">
        <v>231</v>
      </c>
      <c r="C793" s="1">
        <v>44193</v>
      </c>
      <c r="D793">
        <v>6</v>
      </c>
      <c r="E793" t="s">
        <v>33</v>
      </c>
      <c r="F793" t="s">
        <v>44</v>
      </c>
      <c r="G793" t="s">
        <v>55</v>
      </c>
      <c r="H793" t="s">
        <v>57</v>
      </c>
      <c r="I793" s="1">
        <v>44025</v>
      </c>
      <c r="J793">
        <v>9</v>
      </c>
      <c r="K793" t="s">
        <v>59</v>
      </c>
      <c r="L793" s="1">
        <v>43952</v>
      </c>
      <c r="M793" s="1">
        <v>44075</v>
      </c>
      <c r="N793">
        <v>1</v>
      </c>
      <c r="O793" t="s">
        <v>79</v>
      </c>
      <c r="P793" t="s">
        <v>241</v>
      </c>
      <c r="Q793">
        <v>1</v>
      </c>
      <c r="R793" t="s">
        <v>524</v>
      </c>
      <c r="S793" t="s">
        <v>1087</v>
      </c>
      <c r="T793" t="s">
        <v>1614</v>
      </c>
      <c r="U793" t="s">
        <v>80</v>
      </c>
      <c r="V793" t="s">
        <v>1548</v>
      </c>
      <c r="W793">
        <v>27.9</v>
      </c>
      <c r="X793">
        <v>29.98</v>
      </c>
      <c r="Y793">
        <v>1</v>
      </c>
      <c r="Z793" t="s">
        <v>455</v>
      </c>
      <c r="AA793" t="s">
        <v>2340</v>
      </c>
    </row>
    <row r="794" spans="1:27" x14ac:dyDescent="0.25">
      <c r="A794">
        <v>793</v>
      </c>
      <c r="B794">
        <v>122</v>
      </c>
      <c r="C794" s="1">
        <v>44194</v>
      </c>
      <c r="D794">
        <v>3</v>
      </c>
      <c r="E794" t="s">
        <v>34</v>
      </c>
      <c r="F794" t="s">
        <v>45</v>
      </c>
      <c r="G794" t="s">
        <v>55</v>
      </c>
      <c r="H794" t="s">
        <v>57</v>
      </c>
      <c r="I794" s="1">
        <v>43708</v>
      </c>
      <c r="J794">
        <v>1</v>
      </c>
      <c r="K794" t="s">
        <v>61</v>
      </c>
      <c r="L794" s="1">
        <v>43615</v>
      </c>
      <c r="M794" s="1">
        <v>43830</v>
      </c>
      <c r="N794">
        <v>1</v>
      </c>
      <c r="O794" t="s">
        <v>90</v>
      </c>
      <c r="P794" t="s">
        <v>252</v>
      </c>
      <c r="Q794">
        <v>1</v>
      </c>
      <c r="R794" t="s">
        <v>501</v>
      </c>
      <c r="S794" t="s">
        <v>1064</v>
      </c>
      <c r="T794" t="s">
        <v>1592</v>
      </c>
      <c r="U794" t="s">
        <v>69</v>
      </c>
      <c r="V794" t="s">
        <v>1562</v>
      </c>
      <c r="W794">
        <v>8.9600000000000009</v>
      </c>
      <c r="X794">
        <v>9.99</v>
      </c>
      <c r="Y794">
        <v>1</v>
      </c>
      <c r="Z794" t="s">
        <v>410</v>
      </c>
      <c r="AA794" t="s">
        <v>2359</v>
      </c>
    </row>
    <row r="795" spans="1:27" x14ac:dyDescent="0.25">
      <c r="A795">
        <v>794</v>
      </c>
      <c r="B795">
        <v>269</v>
      </c>
      <c r="C795" s="1">
        <v>44194</v>
      </c>
      <c r="D795">
        <v>10</v>
      </c>
      <c r="E795" t="s">
        <v>42</v>
      </c>
      <c r="F795" t="s">
        <v>53</v>
      </c>
      <c r="G795" t="s">
        <v>55</v>
      </c>
      <c r="H795" t="s">
        <v>58</v>
      </c>
      <c r="I795" s="1">
        <v>43899</v>
      </c>
      <c r="J795">
        <v>5</v>
      </c>
      <c r="K795" t="s">
        <v>60</v>
      </c>
      <c r="L795" s="1">
        <v>43831</v>
      </c>
      <c r="M795" s="1">
        <v>43921</v>
      </c>
      <c r="N795">
        <v>1</v>
      </c>
      <c r="O795" t="s">
        <v>90</v>
      </c>
      <c r="P795" t="s">
        <v>252</v>
      </c>
      <c r="Q795">
        <v>1</v>
      </c>
      <c r="R795" t="s">
        <v>444</v>
      </c>
      <c r="S795" t="s">
        <v>1006</v>
      </c>
      <c r="T795" t="s">
        <v>1537</v>
      </c>
      <c r="U795" t="s">
        <v>67</v>
      </c>
      <c r="V795" t="s">
        <v>1562</v>
      </c>
      <c r="W795">
        <v>47.91</v>
      </c>
      <c r="X795">
        <v>29.97</v>
      </c>
      <c r="Y795">
        <v>1</v>
      </c>
      <c r="Z795" t="s">
        <v>645</v>
      </c>
      <c r="AA795" t="s">
        <v>2347</v>
      </c>
    </row>
    <row r="796" spans="1:27" x14ac:dyDescent="0.25">
      <c r="A796">
        <v>795</v>
      </c>
      <c r="B796">
        <v>76</v>
      </c>
      <c r="C796" s="1">
        <v>44195</v>
      </c>
      <c r="D796">
        <v>5</v>
      </c>
      <c r="E796" t="s">
        <v>36</v>
      </c>
      <c r="F796" t="s">
        <v>47</v>
      </c>
      <c r="G796" t="s">
        <v>55</v>
      </c>
      <c r="H796" t="s">
        <v>57</v>
      </c>
      <c r="I796" s="1">
        <v>43881</v>
      </c>
      <c r="J796">
        <v>5</v>
      </c>
      <c r="K796" t="s">
        <v>60</v>
      </c>
      <c r="L796" s="1">
        <v>43831</v>
      </c>
      <c r="M796" s="1">
        <v>43921</v>
      </c>
      <c r="N796">
        <v>1</v>
      </c>
      <c r="O796" t="s">
        <v>88</v>
      </c>
      <c r="P796" t="s">
        <v>250</v>
      </c>
      <c r="Q796">
        <v>2</v>
      </c>
      <c r="R796" t="s">
        <v>822</v>
      </c>
      <c r="S796" t="s">
        <v>1359</v>
      </c>
      <c r="T796" t="s">
        <v>1875</v>
      </c>
      <c r="U796" t="s">
        <v>71</v>
      </c>
      <c r="V796" t="s">
        <v>1869</v>
      </c>
      <c r="W796">
        <v>25.48</v>
      </c>
      <c r="X796">
        <v>29.98</v>
      </c>
      <c r="Y796">
        <v>1</v>
      </c>
      <c r="Z796" t="s">
        <v>105</v>
      </c>
      <c r="AA796" t="s">
        <v>2346</v>
      </c>
    </row>
    <row r="797" spans="1:27" x14ac:dyDescent="0.25">
      <c r="A797">
        <v>796</v>
      </c>
      <c r="B797">
        <v>269</v>
      </c>
      <c r="C797" s="1">
        <v>44195</v>
      </c>
      <c r="D797">
        <v>10</v>
      </c>
      <c r="E797" t="s">
        <v>42</v>
      </c>
      <c r="F797" t="s">
        <v>53</v>
      </c>
      <c r="G797" t="s">
        <v>55</v>
      </c>
      <c r="H797" t="s">
        <v>58</v>
      </c>
      <c r="I797" s="1">
        <v>43899</v>
      </c>
      <c r="J797">
        <v>5</v>
      </c>
      <c r="K797" t="s">
        <v>60</v>
      </c>
      <c r="L797" s="1">
        <v>43831</v>
      </c>
      <c r="M797" s="1">
        <v>43921</v>
      </c>
      <c r="N797">
        <v>1</v>
      </c>
      <c r="O797" t="s">
        <v>79</v>
      </c>
      <c r="P797" t="s">
        <v>241</v>
      </c>
      <c r="Q797">
        <v>1</v>
      </c>
      <c r="R797" t="s">
        <v>595</v>
      </c>
      <c r="S797" t="s">
        <v>1045</v>
      </c>
      <c r="T797" t="s">
        <v>578</v>
      </c>
      <c r="U797" t="s">
        <v>80</v>
      </c>
      <c r="V797" t="s">
        <v>1548</v>
      </c>
      <c r="W797">
        <v>200</v>
      </c>
      <c r="X797">
        <v>29.98</v>
      </c>
      <c r="Y797">
        <v>1</v>
      </c>
      <c r="Z797" t="s">
        <v>455</v>
      </c>
      <c r="AA797" t="s">
        <v>2340</v>
      </c>
    </row>
    <row r="798" spans="1:27" x14ac:dyDescent="0.25">
      <c r="A798">
        <v>797</v>
      </c>
      <c r="B798">
        <v>458</v>
      </c>
      <c r="C798" s="1">
        <v>44195</v>
      </c>
      <c r="D798">
        <v>1</v>
      </c>
      <c r="E798" t="s">
        <v>39</v>
      </c>
      <c r="F798" t="s">
        <v>50</v>
      </c>
      <c r="G798" t="s">
        <v>56</v>
      </c>
      <c r="H798" t="s">
        <v>57</v>
      </c>
      <c r="I798" s="1">
        <v>44075</v>
      </c>
      <c r="J798">
        <v>10</v>
      </c>
      <c r="K798" t="s">
        <v>61</v>
      </c>
      <c r="L798" s="1">
        <v>44055</v>
      </c>
      <c r="M798" s="1">
        <v>44196</v>
      </c>
      <c r="N798">
        <v>1</v>
      </c>
      <c r="O798" t="s">
        <v>79</v>
      </c>
      <c r="P798" t="s">
        <v>241</v>
      </c>
      <c r="Q798">
        <v>1</v>
      </c>
      <c r="R798" t="s">
        <v>571</v>
      </c>
      <c r="S798" t="s">
        <v>1129</v>
      </c>
      <c r="T798" t="s">
        <v>1654</v>
      </c>
      <c r="U798" t="s">
        <v>67</v>
      </c>
      <c r="V798" t="s">
        <v>1562</v>
      </c>
      <c r="W798">
        <v>88.47</v>
      </c>
      <c r="X798">
        <v>29.97</v>
      </c>
      <c r="Y798">
        <v>1</v>
      </c>
      <c r="Z798" t="s">
        <v>455</v>
      </c>
      <c r="AA798" t="s">
        <v>2340</v>
      </c>
    </row>
    <row r="799" spans="1:27" x14ac:dyDescent="0.25">
      <c r="A799">
        <v>798</v>
      </c>
      <c r="B799">
        <v>275</v>
      </c>
      <c r="C799" s="1">
        <v>44196</v>
      </c>
      <c r="D799">
        <v>5</v>
      </c>
      <c r="E799" t="s">
        <v>36</v>
      </c>
      <c r="F799" t="s">
        <v>47</v>
      </c>
      <c r="G799" t="s">
        <v>55</v>
      </c>
      <c r="H799" t="s">
        <v>58</v>
      </c>
      <c r="I799" s="1">
        <v>43820</v>
      </c>
      <c r="J799">
        <v>2</v>
      </c>
      <c r="K799" t="s">
        <v>60</v>
      </c>
      <c r="L799" s="1">
        <v>43615</v>
      </c>
      <c r="M799" s="1">
        <v>43830</v>
      </c>
      <c r="N799">
        <v>1</v>
      </c>
      <c r="O799" t="s">
        <v>90</v>
      </c>
      <c r="P799" t="s">
        <v>252</v>
      </c>
      <c r="Q799">
        <v>1</v>
      </c>
      <c r="R799" t="s">
        <v>647</v>
      </c>
      <c r="S799" t="s">
        <v>1094</v>
      </c>
      <c r="T799" t="s">
        <v>1610</v>
      </c>
      <c r="U799" t="s">
        <v>80</v>
      </c>
      <c r="V799" t="s">
        <v>1562</v>
      </c>
      <c r="W799">
        <v>25.98</v>
      </c>
      <c r="X799">
        <v>19.98</v>
      </c>
      <c r="Y799">
        <v>1</v>
      </c>
      <c r="Z799" t="s">
        <v>410</v>
      </c>
      <c r="AA799" t="s">
        <v>2359</v>
      </c>
    </row>
    <row r="800" spans="1:27" x14ac:dyDescent="0.25">
      <c r="A800">
        <v>799</v>
      </c>
      <c r="B800">
        <v>215</v>
      </c>
      <c r="C800" s="1">
        <v>44198</v>
      </c>
      <c r="D800">
        <v>3</v>
      </c>
      <c r="E800" t="s">
        <v>34</v>
      </c>
      <c r="F800" t="s">
        <v>45</v>
      </c>
      <c r="G800" t="s">
        <v>56</v>
      </c>
      <c r="H800" t="s">
        <v>57</v>
      </c>
      <c r="I800" s="1">
        <v>43639</v>
      </c>
      <c r="J800">
        <v>1</v>
      </c>
      <c r="K800" t="s">
        <v>61</v>
      </c>
      <c r="L800" s="1">
        <v>43615</v>
      </c>
      <c r="M800" s="1">
        <v>43830</v>
      </c>
      <c r="N800">
        <v>1</v>
      </c>
      <c r="O800" t="s">
        <v>84</v>
      </c>
      <c r="P800" t="s">
        <v>246</v>
      </c>
      <c r="Q800">
        <v>1</v>
      </c>
      <c r="R800" t="s">
        <v>743</v>
      </c>
      <c r="S800" t="s">
        <v>1284</v>
      </c>
      <c r="T800" t="s">
        <v>1533</v>
      </c>
      <c r="U800" t="s">
        <v>67</v>
      </c>
      <c r="V800" t="s">
        <v>1548</v>
      </c>
      <c r="W800">
        <v>179.97</v>
      </c>
      <c r="X800">
        <v>44.97</v>
      </c>
      <c r="Y800">
        <v>1</v>
      </c>
      <c r="Z800" t="s">
        <v>645</v>
      </c>
      <c r="AA800" t="s">
        <v>2347</v>
      </c>
    </row>
    <row r="801" spans="1:27" x14ac:dyDescent="0.25">
      <c r="A801">
        <v>800</v>
      </c>
      <c r="B801">
        <v>117</v>
      </c>
      <c r="C801" s="1">
        <v>44199</v>
      </c>
      <c r="D801">
        <v>1</v>
      </c>
      <c r="E801" t="s">
        <v>39</v>
      </c>
      <c r="F801" t="s">
        <v>50</v>
      </c>
      <c r="G801" t="s">
        <v>56</v>
      </c>
      <c r="H801" t="s">
        <v>57</v>
      </c>
      <c r="I801" s="1">
        <v>43689</v>
      </c>
      <c r="J801">
        <v>3</v>
      </c>
      <c r="K801" t="s">
        <v>59</v>
      </c>
      <c r="L801" s="1">
        <v>43615</v>
      </c>
      <c r="M801" s="1">
        <v>43830</v>
      </c>
      <c r="N801">
        <v>1</v>
      </c>
      <c r="O801" t="s">
        <v>80</v>
      </c>
      <c r="P801" t="s">
        <v>242</v>
      </c>
      <c r="Q801">
        <v>1</v>
      </c>
      <c r="R801" t="s">
        <v>709</v>
      </c>
      <c r="S801" t="s">
        <v>1250</v>
      </c>
      <c r="T801" t="s">
        <v>425</v>
      </c>
      <c r="U801" t="s">
        <v>67</v>
      </c>
      <c r="V801" t="s">
        <v>1562</v>
      </c>
      <c r="W801">
        <v>375</v>
      </c>
      <c r="X801">
        <v>29.97</v>
      </c>
      <c r="Y801">
        <v>1</v>
      </c>
      <c r="Z801" t="s">
        <v>79</v>
      </c>
      <c r="AA801" t="s">
        <v>2349</v>
      </c>
    </row>
    <row r="802" spans="1:27" x14ac:dyDescent="0.25">
      <c r="A802">
        <v>801</v>
      </c>
      <c r="B802">
        <v>206</v>
      </c>
      <c r="C802" s="1">
        <v>44199</v>
      </c>
      <c r="D802">
        <v>1</v>
      </c>
      <c r="E802" t="s">
        <v>39</v>
      </c>
      <c r="F802" t="s">
        <v>50</v>
      </c>
      <c r="G802" t="s">
        <v>56</v>
      </c>
      <c r="H802" t="s">
        <v>58</v>
      </c>
      <c r="I802" s="1">
        <v>43957</v>
      </c>
      <c r="J802">
        <v>7</v>
      </c>
      <c r="K802" t="s">
        <v>61</v>
      </c>
      <c r="L802" s="1">
        <v>43915</v>
      </c>
      <c r="M802" s="1">
        <v>44012</v>
      </c>
      <c r="N802">
        <v>1</v>
      </c>
      <c r="O802" t="s">
        <v>69</v>
      </c>
      <c r="P802" t="s">
        <v>231</v>
      </c>
      <c r="Q802">
        <v>1</v>
      </c>
      <c r="R802" t="s">
        <v>720</v>
      </c>
      <c r="S802" t="s">
        <v>1262</v>
      </c>
      <c r="T802" t="s">
        <v>1780</v>
      </c>
      <c r="U802" t="s">
        <v>80</v>
      </c>
      <c r="V802" t="s">
        <v>1517</v>
      </c>
      <c r="W802">
        <v>95.98</v>
      </c>
      <c r="X802">
        <v>39.979999999999997</v>
      </c>
      <c r="Y802">
        <v>1</v>
      </c>
      <c r="Z802" t="s">
        <v>67</v>
      </c>
      <c r="AA802" t="s">
        <v>2373</v>
      </c>
    </row>
    <row r="803" spans="1:27" x14ac:dyDescent="0.25">
      <c r="A803">
        <v>802</v>
      </c>
      <c r="B803">
        <v>298</v>
      </c>
      <c r="C803" s="1">
        <v>44200</v>
      </c>
      <c r="D803">
        <v>4</v>
      </c>
      <c r="E803" t="s">
        <v>40</v>
      </c>
      <c r="F803" t="s">
        <v>51</v>
      </c>
      <c r="G803" t="s">
        <v>55</v>
      </c>
      <c r="H803" t="s">
        <v>57</v>
      </c>
      <c r="I803" s="1">
        <v>43734</v>
      </c>
      <c r="J803">
        <v>1</v>
      </c>
      <c r="K803" t="s">
        <v>61</v>
      </c>
      <c r="L803" s="1">
        <v>43615</v>
      </c>
      <c r="M803" s="1">
        <v>43830</v>
      </c>
      <c r="N803">
        <v>1</v>
      </c>
      <c r="O803" t="s">
        <v>86</v>
      </c>
      <c r="P803" t="s">
        <v>248</v>
      </c>
      <c r="Q803">
        <v>1</v>
      </c>
      <c r="R803" t="s">
        <v>441</v>
      </c>
      <c r="S803" t="s">
        <v>1003</v>
      </c>
      <c r="T803" t="s">
        <v>1535</v>
      </c>
      <c r="U803" t="s">
        <v>67</v>
      </c>
      <c r="V803" t="s">
        <v>1577</v>
      </c>
      <c r="W803">
        <v>131.97</v>
      </c>
      <c r="X803">
        <v>74.97</v>
      </c>
      <c r="Y803">
        <v>1</v>
      </c>
      <c r="Z803" t="s">
        <v>530</v>
      </c>
      <c r="AA803" t="s">
        <v>2367</v>
      </c>
    </row>
    <row r="804" spans="1:27" x14ac:dyDescent="0.25">
      <c r="A804">
        <v>803</v>
      </c>
      <c r="B804">
        <v>480</v>
      </c>
      <c r="C804" s="1">
        <v>44200</v>
      </c>
      <c r="D804">
        <v>11</v>
      </c>
      <c r="E804" t="s">
        <v>37</v>
      </c>
      <c r="F804" t="s">
        <v>48</v>
      </c>
      <c r="G804" t="s">
        <v>55</v>
      </c>
      <c r="H804" t="s">
        <v>57</v>
      </c>
      <c r="I804" s="1">
        <v>43838</v>
      </c>
      <c r="J804">
        <v>4</v>
      </c>
      <c r="K804" t="s">
        <v>61</v>
      </c>
      <c r="L804" s="1">
        <v>43831</v>
      </c>
      <c r="M804" s="1">
        <v>43861</v>
      </c>
      <c r="N804">
        <v>1</v>
      </c>
      <c r="O804" t="s">
        <v>67</v>
      </c>
      <c r="P804" t="s">
        <v>229</v>
      </c>
      <c r="Q804">
        <v>1</v>
      </c>
      <c r="R804" t="s">
        <v>467</v>
      </c>
      <c r="S804" t="s">
        <v>1030</v>
      </c>
      <c r="T804" t="s">
        <v>1560</v>
      </c>
      <c r="U804" t="s">
        <v>80</v>
      </c>
      <c r="V804" t="s">
        <v>1548</v>
      </c>
      <c r="W804">
        <v>59.74</v>
      </c>
      <c r="X804">
        <v>29.98</v>
      </c>
      <c r="Y804">
        <v>1</v>
      </c>
      <c r="Z804" t="s">
        <v>84</v>
      </c>
      <c r="AA804" t="s">
        <v>2366</v>
      </c>
    </row>
    <row r="805" spans="1:27" x14ac:dyDescent="0.25">
      <c r="A805">
        <v>804</v>
      </c>
      <c r="B805">
        <v>195</v>
      </c>
      <c r="C805" s="1">
        <v>44201</v>
      </c>
      <c r="D805">
        <v>4</v>
      </c>
      <c r="E805" t="s">
        <v>40</v>
      </c>
      <c r="F805" t="s">
        <v>51</v>
      </c>
      <c r="G805" t="s">
        <v>56</v>
      </c>
      <c r="H805" t="s">
        <v>58</v>
      </c>
      <c r="I805" s="1">
        <v>43920</v>
      </c>
      <c r="J805">
        <v>7</v>
      </c>
      <c r="K805" t="s">
        <v>61</v>
      </c>
      <c r="L805" s="1">
        <v>43915</v>
      </c>
      <c r="M805" s="1">
        <v>44012</v>
      </c>
      <c r="N805">
        <v>1</v>
      </c>
      <c r="O805" t="s">
        <v>79</v>
      </c>
      <c r="P805" t="s">
        <v>241</v>
      </c>
      <c r="Q805">
        <v>1</v>
      </c>
      <c r="R805" t="s">
        <v>634</v>
      </c>
      <c r="S805" t="s">
        <v>1182</v>
      </c>
      <c r="T805" t="s">
        <v>1614</v>
      </c>
      <c r="U805" t="s">
        <v>80</v>
      </c>
      <c r="V805" t="s">
        <v>1548</v>
      </c>
      <c r="W805">
        <v>27.9</v>
      </c>
      <c r="X805">
        <v>29.98</v>
      </c>
      <c r="Y805">
        <v>1</v>
      </c>
      <c r="Z805" t="s">
        <v>455</v>
      </c>
      <c r="AA805" t="s">
        <v>2340</v>
      </c>
    </row>
    <row r="806" spans="1:27" x14ac:dyDescent="0.25">
      <c r="A806">
        <v>805</v>
      </c>
      <c r="B806">
        <v>357</v>
      </c>
      <c r="C806" s="1">
        <v>44202</v>
      </c>
      <c r="D806">
        <v>7</v>
      </c>
      <c r="E806" t="s">
        <v>35</v>
      </c>
      <c r="F806" t="s">
        <v>46</v>
      </c>
      <c r="G806" t="s">
        <v>56</v>
      </c>
      <c r="H806" t="s">
        <v>58</v>
      </c>
      <c r="I806" s="1">
        <v>44015</v>
      </c>
      <c r="J806">
        <v>9</v>
      </c>
      <c r="K806" t="s">
        <v>59</v>
      </c>
      <c r="L806" s="1">
        <v>43952</v>
      </c>
      <c r="M806" s="1">
        <v>44075</v>
      </c>
      <c r="N806">
        <v>1</v>
      </c>
      <c r="O806" t="s">
        <v>80</v>
      </c>
      <c r="P806" t="s">
        <v>242</v>
      </c>
      <c r="Q806">
        <v>1</v>
      </c>
      <c r="R806" t="s">
        <v>586</v>
      </c>
      <c r="S806" t="s">
        <v>966</v>
      </c>
      <c r="T806" t="s">
        <v>1667</v>
      </c>
      <c r="U806" t="s">
        <v>69</v>
      </c>
      <c r="V806" t="s">
        <v>1548</v>
      </c>
      <c r="W806">
        <v>21.99</v>
      </c>
      <c r="X806">
        <v>14.99</v>
      </c>
      <c r="Y806">
        <v>1</v>
      </c>
      <c r="Z806" t="s">
        <v>67</v>
      </c>
      <c r="AA806" t="s">
        <v>2373</v>
      </c>
    </row>
    <row r="807" spans="1:27" x14ac:dyDescent="0.25">
      <c r="A807">
        <v>806</v>
      </c>
      <c r="B807">
        <v>19</v>
      </c>
      <c r="C807" s="1">
        <v>44203</v>
      </c>
      <c r="D807">
        <v>4</v>
      </c>
      <c r="E807" t="s">
        <v>40</v>
      </c>
      <c r="F807" t="s">
        <v>51</v>
      </c>
      <c r="G807" t="s">
        <v>55</v>
      </c>
      <c r="H807" t="s">
        <v>58</v>
      </c>
      <c r="I807" s="1">
        <v>43739</v>
      </c>
      <c r="J807">
        <v>3</v>
      </c>
      <c r="K807" t="s">
        <v>59</v>
      </c>
      <c r="L807" s="1">
        <v>43615</v>
      </c>
      <c r="M807" s="1">
        <v>43830</v>
      </c>
      <c r="N807">
        <v>2</v>
      </c>
      <c r="O807" t="s">
        <v>89</v>
      </c>
      <c r="P807" t="s">
        <v>251</v>
      </c>
      <c r="Q807">
        <v>2</v>
      </c>
      <c r="R807" t="s">
        <v>823</v>
      </c>
      <c r="S807" t="s">
        <v>1360</v>
      </c>
      <c r="T807" t="s">
        <v>1876</v>
      </c>
      <c r="U807" t="s">
        <v>103</v>
      </c>
      <c r="V807" t="s">
        <v>2039</v>
      </c>
      <c r="W807">
        <v>109.96</v>
      </c>
      <c r="X807">
        <v>54.96</v>
      </c>
      <c r="Y807">
        <v>2</v>
      </c>
      <c r="Z807" t="s">
        <v>2262</v>
      </c>
      <c r="AA807" t="s">
        <v>2561</v>
      </c>
    </row>
    <row r="808" spans="1:27" x14ac:dyDescent="0.25">
      <c r="A808">
        <v>807</v>
      </c>
      <c r="B808">
        <v>78</v>
      </c>
      <c r="C808" s="1">
        <v>44203</v>
      </c>
      <c r="D808">
        <v>11</v>
      </c>
      <c r="E808" t="s">
        <v>37</v>
      </c>
      <c r="F808" t="s">
        <v>48</v>
      </c>
      <c r="G808" t="s">
        <v>55</v>
      </c>
      <c r="H808" t="s">
        <v>57</v>
      </c>
      <c r="I808" s="1">
        <v>44108</v>
      </c>
      <c r="J808">
        <v>10</v>
      </c>
      <c r="K808" t="s">
        <v>61</v>
      </c>
      <c r="L808" s="1">
        <v>44055</v>
      </c>
      <c r="M808" s="1">
        <v>44196</v>
      </c>
      <c r="N808">
        <v>1</v>
      </c>
      <c r="O808" t="s">
        <v>84</v>
      </c>
      <c r="P808" t="s">
        <v>246</v>
      </c>
      <c r="Q808">
        <v>1</v>
      </c>
      <c r="R808" t="s">
        <v>824</v>
      </c>
      <c r="S808" t="s">
        <v>1361</v>
      </c>
      <c r="T808" t="s">
        <v>1877</v>
      </c>
      <c r="U808" t="s">
        <v>69</v>
      </c>
      <c r="V808" t="s">
        <v>1548</v>
      </c>
      <c r="W808">
        <v>189.99</v>
      </c>
      <c r="X808">
        <v>14.99</v>
      </c>
      <c r="Y808">
        <v>1</v>
      </c>
      <c r="Z808" t="s">
        <v>86</v>
      </c>
      <c r="AA808" t="s">
        <v>2350</v>
      </c>
    </row>
    <row r="809" spans="1:27" x14ac:dyDescent="0.25">
      <c r="A809">
        <v>808</v>
      </c>
      <c r="B809">
        <v>92</v>
      </c>
      <c r="C809" s="1">
        <v>44203</v>
      </c>
      <c r="D809">
        <v>4</v>
      </c>
      <c r="E809" t="s">
        <v>40</v>
      </c>
      <c r="F809" t="s">
        <v>51</v>
      </c>
      <c r="G809" t="s">
        <v>55</v>
      </c>
      <c r="H809" t="s">
        <v>58</v>
      </c>
      <c r="I809" s="1">
        <v>43922</v>
      </c>
      <c r="J809">
        <v>7</v>
      </c>
      <c r="K809" t="s">
        <v>61</v>
      </c>
      <c r="L809" s="1">
        <v>43915</v>
      </c>
      <c r="M809" s="1">
        <v>44012</v>
      </c>
      <c r="N809">
        <v>1</v>
      </c>
      <c r="O809" t="s">
        <v>80</v>
      </c>
      <c r="P809" t="s">
        <v>242</v>
      </c>
      <c r="Q809">
        <v>1</v>
      </c>
      <c r="R809" t="s">
        <v>508</v>
      </c>
      <c r="S809" t="s">
        <v>1071</v>
      </c>
      <c r="T809" t="s">
        <v>1587</v>
      </c>
      <c r="U809" t="s">
        <v>67</v>
      </c>
      <c r="V809" t="s">
        <v>1548</v>
      </c>
      <c r="W809">
        <v>164.97</v>
      </c>
      <c r="X809">
        <v>44.97</v>
      </c>
      <c r="Y809">
        <v>1</v>
      </c>
      <c r="Z809" t="s">
        <v>79</v>
      </c>
      <c r="AA809" t="s">
        <v>2349</v>
      </c>
    </row>
    <row r="810" spans="1:27" x14ac:dyDescent="0.25">
      <c r="A810">
        <v>809</v>
      </c>
      <c r="B810">
        <v>63</v>
      </c>
      <c r="C810" s="1">
        <v>44204</v>
      </c>
      <c r="D810">
        <v>9</v>
      </c>
      <c r="E810" t="s">
        <v>41</v>
      </c>
      <c r="F810" t="s">
        <v>52</v>
      </c>
      <c r="G810" t="s">
        <v>56</v>
      </c>
      <c r="H810" t="s">
        <v>57</v>
      </c>
      <c r="I810" s="1">
        <v>43739</v>
      </c>
      <c r="J810">
        <v>2</v>
      </c>
      <c r="K810" t="s">
        <v>60</v>
      </c>
      <c r="L810" s="1">
        <v>43615</v>
      </c>
      <c r="M810" s="1">
        <v>43830</v>
      </c>
      <c r="N810">
        <v>2</v>
      </c>
      <c r="O810" t="s">
        <v>64</v>
      </c>
      <c r="P810" t="s">
        <v>226</v>
      </c>
      <c r="Q810">
        <v>2</v>
      </c>
      <c r="R810" t="s">
        <v>825</v>
      </c>
      <c r="S810" t="s">
        <v>1362</v>
      </c>
      <c r="T810" t="s">
        <v>1878</v>
      </c>
      <c r="U810" t="s">
        <v>75</v>
      </c>
      <c r="V810" t="s">
        <v>2030</v>
      </c>
      <c r="W810">
        <v>152.88999999999999</v>
      </c>
      <c r="X810">
        <v>84.95</v>
      </c>
      <c r="Y810">
        <v>2</v>
      </c>
      <c r="Z810" t="s">
        <v>2263</v>
      </c>
      <c r="AA810" t="s">
        <v>2562</v>
      </c>
    </row>
    <row r="811" spans="1:27" x14ac:dyDescent="0.25">
      <c r="A811">
        <v>810</v>
      </c>
      <c r="B811">
        <v>222</v>
      </c>
      <c r="C811" s="1">
        <v>44204</v>
      </c>
      <c r="D811">
        <v>9</v>
      </c>
      <c r="E811" t="s">
        <v>41</v>
      </c>
      <c r="F811" t="s">
        <v>52</v>
      </c>
      <c r="G811" t="s">
        <v>55</v>
      </c>
      <c r="H811" t="s">
        <v>57</v>
      </c>
      <c r="I811" s="1">
        <v>43729</v>
      </c>
      <c r="J811">
        <v>1</v>
      </c>
      <c r="K811" t="s">
        <v>61</v>
      </c>
      <c r="L811" s="1">
        <v>43615</v>
      </c>
      <c r="M811" s="1">
        <v>43830</v>
      </c>
      <c r="N811">
        <v>2</v>
      </c>
      <c r="O811" t="s">
        <v>109</v>
      </c>
      <c r="P811" t="s">
        <v>271</v>
      </c>
      <c r="Q811">
        <v>2</v>
      </c>
      <c r="R811" t="s">
        <v>826</v>
      </c>
      <c r="S811" t="s">
        <v>1363</v>
      </c>
      <c r="T811" t="s">
        <v>1879</v>
      </c>
      <c r="U811" t="s">
        <v>110</v>
      </c>
      <c r="V811" t="s">
        <v>2031</v>
      </c>
      <c r="W811">
        <v>2879.82</v>
      </c>
      <c r="X811">
        <v>119.94</v>
      </c>
      <c r="Y811">
        <v>2</v>
      </c>
      <c r="Z811" t="s">
        <v>76</v>
      </c>
      <c r="AA811" t="s">
        <v>2563</v>
      </c>
    </row>
    <row r="812" spans="1:27" x14ac:dyDescent="0.25">
      <c r="A812">
        <v>811</v>
      </c>
      <c r="B812">
        <v>489</v>
      </c>
      <c r="C812" s="1">
        <v>44204</v>
      </c>
      <c r="D812">
        <v>7</v>
      </c>
      <c r="E812" t="s">
        <v>35</v>
      </c>
      <c r="F812" t="s">
        <v>46</v>
      </c>
      <c r="G812" t="s">
        <v>56</v>
      </c>
      <c r="H812" t="s">
        <v>57</v>
      </c>
      <c r="I812" s="1">
        <v>43614</v>
      </c>
      <c r="J812">
        <v>1</v>
      </c>
      <c r="N812">
        <v>2</v>
      </c>
      <c r="O812" t="s">
        <v>157</v>
      </c>
      <c r="P812" t="s">
        <v>319</v>
      </c>
      <c r="Q812">
        <v>2</v>
      </c>
      <c r="R812" t="s">
        <v>827</v>
      </c>
      <c r="S812" t="s">
        <v>1364</v>
      </c>
      <c r="T812" t="s">
        <v>1880</v>
      </c>
      <c r="U812" t="s">
        <v>88</v>
      </c>
      <c r="V812" t="s">
        <v>2042</v>
      </c>
      <c r="W812">
        <v>343.4</v>
      </c>
      <c r="X812">
        <v>49.96</v>
      </c>
      <c r="Y812">
        <v>2</v>
      </c>
      <c r="Z812" t="s">
        <v>2237</v>
      </c>
      <c r="AA812" t="s">
        <v>2530</v>
      </c>
    </row>
    <row r="813" spans="1:27" x14ac:dyDescent="0.25">
      <c r="A813">
        <v>812</v>
      </c>
      <c r="B813">
        <v>192</v>
      </c>
      <c r="C813" s="1">
        <v>44205</v>
      </c>
      <c r="D813">
        <v>11</v>
      </c>
      <c r="E813" t="s">
        <v>37</v>
      </c>
      <c r="F813" t="s">
        <v>48</v>
      </c>
      <c r="G813" t="s">
        <v>55</v>
      </c>
      <c r="H813" t="s">
        <v>58</v>
      </c>
      <c r="I813" s="1">
        <v>43830</v>
      </c>
      <c r="J813">
        <v>2</v>
      </c>
      <c r="K813" t="s">
        <v>60</v>
      </c>
      <c r="L813" s="1">
        <v>43615</v>
      </c>
      <c r="M813" s="1">
        <v>43830</v>
      </c>
      <c r="N813">
        <v>1</v>
      </c>
      <c r="O813" t="s">
        <v>78</v>
      </c>
      <c r="P813" t="s">
        <v>240</v>
      </c>
      <c r="Q813">
        <v>1</v>
      </c>
      <c r="R813" t="s">
        <v>610</v>
      </c>
      <c r="S813" t="s">
        <v>1162</v>
      </c>
      <c r="T813" t="s">
        <v>67</v>
      </c>
      <c r="U813" t="s">
        <v>69</v>
      </c>
      <c r="V813" t="s">
        <v>1548</v>
      </c>
      <c r="W813">
        <v>3</v>
      </c>
      <c r="X813">
        <v>14.99</v>
      </c>
      <c r="Y813">
        <v>1</v>
      </c>
      <c r="Z813" t="s">
        <v>393</v>
      </c>
      <c r="AA813" t="s">
        <v>2345</v>
      </c>
    </row>
    <row r="814" spans="1:27" x14ac:dyDescent="0.25">
      <c r="A814">
        <v>813</v>
      </c>
      <c r="B814">
        <v>185</v>
      </c>
      <c r="C814" s="1">
        <v>44206</v>
      </c>
      <c r="D814">
        <v>8</v>
      </c>
      <c r="E814" t="s">
        <v>43</v>
      </c>
      <c r="F814" t="s">
        <v>54</v>
      </c>
      <c r="G814" t="s">
        <v>56</v>
      </c>
      <c r="H814" t="s">
        <v>58</v>
      </c>
      <c r="I814" s="1">
        <v>44099</v>
      </c>
      <c r="J814">
        <v>10</v>
      </c>
      <c r="K814" t="s">
        <v>61</v>
      </c>
      <c r="L814" s="1">
        <v>44055</v>
      </c>
      <c r="M814" s="1">
        <v>44196</v>
      </c>
      <c r="N814">
        <v>1</v>
      </c>
      <c r="O814" t="s">
        <v>86</v>
      </c>
      <c r="P814" t="s">
        <v>248</v>
      </c>
      <c r="Q814">
        <v>1</v>
      </c>
      <c r="R814" t="s">
        <v>633</v>
      </c>
      <c r="S814" t="s">
        <v>1017</v>
      </c>
      <c r="T814" t="s">
        <v>1547</v>
      </c>
      <c r="U814" t="s">
        <v>80</v>
      </c>
      <c r="V814" t="s">
        <v>1577</v>
      </c>
      <c r="W814">
        <v>319.98</v>
      </c>
      <c r="X814">
        <v>49.98</v>
      </c>
      <c r="Y814">
        <v>1</v>
      </c>
      <c r="Z814" t="s">
        <v>547</v>
      </c>
      <c r="AA814" t="s">
        <v>2354</v>
      </c>
    </row>
    <row r="815" spans="1:27" x14ac:dyDescent="0.25">
      <c r="A815">
        <v>814</v>
      </c>
      <c r="B815">
        <v>109</v>
      </c>
      <c r="C815" s="1">
        <v>44207</v>
      </c>
      <c r="D815">
        <v>6</v>
      </c>
      <c r="E815" t="s">
        <v>33</v>
      </c>
      <c r="F815" t="s">
        <v>44</v>
      </c>
      <c r="G815" t="s">
        <v>56</v>
      </c>
      <c r="H815" t="s">
        <v>57</v>
      </c>
      <c r="I815" s="1">
        <v>43721</v>
      </c>
      <c r="J815">
        <v>3</v>
      </c>
      <c r="K815" t="s">
        <v>59</v>
      </c>
      <c r="L815" s="1">
        <v>43615</v>
      </c>
      <c r="M815" s="1">
        <v>43830</v>
      </c>
      <c r="N815">
        <v>2</v>
      </c>
      <c r="O815" t="s">
        <v>125</v>
      </c>
      <c r="P815" t="s">
        <v>287</v>
      </c>
      <c r="Q815">
        <v>2</v>
      </c>
      <c r="R815" t="s">
        <v>828</v>
      </c>
      <c r="S815" t="s">
        <v>1365</v>
      </c>
      <c r="T815" t="s">
        <v>1881</v>
      </c>
      <c r="U815" t="s">
        <v>109</v>
      </c>
      <c r="V815" t="s">
        <v>2031</v>
      </c>
      <c r="W815">
        <v>994.46</v>
      </c>
      <c r="X815">
        <v>69.959999999999994</v>
      </c>
      <c r="Y815">
        <v>2</v>
      </c>
      <c r="Z815" t="s">
        <v>2264</v>
      </c>
      <c r="AA815" t="s">
        <v>2564</v>
      </c>
    </row>
    <row r="816" spans="1:27" x14ac:dyDescent="0.25">
      <c r="A816">
        <v>815</v>
      </c>
      <c r="B816">
        <v>128</v>
      </c>
      <c r="C816" s="1">
        <v>44207</v>
      </c>
      <c r="D816">
        <v>8</v>
      </c>
      <c r="E816" t="s">
        <v>43</v>
      </c>
      <c r="F816" t="s">
        <v>54</v>
      </c>
      <c r="G816" t="s">
        <v>56</v>
      </c>
      <c r="H816" t="s">
        <v>58</v>
      </c>
      <c r="I816" s="1">
        <v>44177</v>
      </c>
      <c r="J816">
        <v>10</v>
      </c>
      <c r="K816" t="s">
        <v>61</v>
      </c>
      <c r="L816" s="1">
        <v>44055</v>
      </c>
      <c r="M816" s="1">
        <v>44196</v>
      </c>
      <c r="N816">
        <v>1</v>
      </c>
      <c r="O816" t="s">
        <v>80</v>
      </c>
      <c r="P816" t="s">
        <v>242</v>
      </c>
      <c r="Q816">
        <v>1</v>
      </c>
      <c r="R816" t="s">
        <v>586</v>
      </c>
      <c r="S816" t="s">
        <v>966</v>
      </c>
      <c r="T816" t="s">
        <v>1667</v>
      </c>
      <c r="U816" t="s">
        <v>69</v>
      </c>
      <c r="V816" t="s">
        <v>1548</v>
      </c>
      <c r="W816">
        <v>21.99</v>
      </c>
      <c r="X816">
        <v>14.99</v>
      </c>
      <c r="Y816">
        <v>1</v>
      </c>
      <c r="Z816" t="s">
        <v>67</v>
      </c>
      <c r="AA816" t="s">
        <v>2373</v>
      </c>
    </row>
    <row r="817" spans="1:27" x14ac:dyDescent="0.25">
      <c r="A817">
        <v>816</v>
      </c>
      <c r="B817">
        <v>13</v>
      </c>
      <c r="C817" s="1">
        <v>44208</v>
      </c>
      <c r="D817">
        <v>3</v>
      </c>
      <c r="E817" t="s">
        <v>34</v>
      </c>
      <c r="F817" t="s">
        <v>45</v>
      </c>
      <c r="G817" t="s">
        <v>56</v>
      </c>
      <c r="H817" t="s">
        <v>58</v>
      </c>
      <c r="I817" s="1">
        <v>43733</v>
      </c>
      <c r="J817">
        <v>1</v>
      </c>
      <c r="K817" t="s">
        <v>61</v>
      </c>
      <c r="L817" s="1">
        <v>43615</v>
      </c>
      <c r="M817" s="1">
        <v>43830</v>
      </c>
      <c r="N817">
        <v>1</v>
      </c>
      <c r="O817" t="s">
        <v>84</v>
      </c>
      <c r="P817" t="s">
        <v>246</v>
      </c>
      <c r="Q817">
        <v>1</v>
      </c>
      <c r="R817" t="s">
        <v>410</v>
      </c>
      <c r="S817" t="s">
        <v>972</v>
      </c>
      <c r="T817" t="s">
        <v>1505</v>
      </c>
      <c r="U817" t="s">
        <v>80</v>
      </c>
      <c r="V817" t="s">
        <v>1548</v>
      </c>
      <c r="W817">
        <v>579.9</v>
      </c>
      <c r="X817">
        <v>29.98</v>
      </c>
      <c r="Y817">
        <v>1</v>
      </c>
      <c r="Z817" t="s">
        <v>645</v>
      </c>
      <c r="AA817" t="s">
        <v>2347</v>
      </c>
    </row>
    <row r="818" spans="1:27" x14ac:dyDescent="0.25">
      <c r="A818">
        <v>817</v>
      </c>
      <c r="B818">
        <v>124</v>
      </c>
      <c r="C818" s="1">
        <v>44209</v>
      </c>
      <c r="D818">
        <v>9</v>
      </c>
      <c r="E818" t="s">
        <v>41</v>
      </c>
      <c r="F818" t="s">
        <v>52</v>
      </c>
      <c r="G818" t="s">
        <v>56</v>
      </c>
      <c r="H818" t="s">
        <v>57</v>
      </c>
      <c r="I818" s="1">
        <v>43721</v>
      </c>
      <c r="J818">
        <v>3</v>
      </c>
      <c r="K818" t="s">
        <v>59</v>
      </c>
      <c r="L818" s="1">
        <v>43615</v>
      </c>
      <c r="M818" s="1">
        <v>43830</v>
      </c>
      <c r="N818">
        <v>1</v>
      </c>
      <c r="O818" t="s">
        <v>82</v>
      </c>
      <c r="P818" t="s">
        <v>244</v>
      </c>
      <c r="Q818">
        <v>2</v>
      </c>
      <c r="R818" t="s">
        <v>829</v>
      </c>
      <c r="S818" t="s">
        <v>1366</v>
      </c>
      <c r="T818" t="s">
        <v>1882</v>
      </c>
      <c r="U818" t="s">
        <v>88</v>
      </c>
      <c r="V818" t="s">
        <v>2032</v>
      </c>
      <c r="W818">
        <v>189.88</v>
      </c>
      <c r="X818">
        <v>99.96</v>
      </c>
      <c r="Y818">
        <v>2</v>
      </c>
      <c r="Z818" t="s">
        <v>2265</v>
      </c>
      <c r="AA818" t="s">
        <v>2565</v>
      </c>
    </row>
    <row r="819" spans="1:27" x14ac:dyDescent="0.25">
      <c r="A819">
        <v>818</v>
      </c>
      <c r="B819">
        <v>125</v>
      </c>
      <c r="C819" s="1">
        <v>44209</v>
      </c>
      <c r="D819">
        <v>2</v>
      </c>
      <c r="E819" t="s">
        <v>38</v>
      </c>
      <c r="F819" t="s">
        <v>49</v>
      </c>
      <c r="G819" t="s">
        <v>55</v>
      </c>
      <c r="H819" t="s">
        <v>58</v>
      </c>
      <c r="I819" s="1">
        <v>44031</v>
      </c>
      <c r="J819">
        <v>8</v>
      </c>
      <c r="K819" t="s">
        <v>60</v>
      </c>
      <c r="L819" s="1">
        <v>44000</v>
      </c>
      <c r="M819" s="1">
        <v>44073</v>
      </c>
      <c r="N819">
        <v>1</v>
      </c>
      <c r="O819" t="s">
        <v>99</v>
      </c>
      <c r="P819" t="s">
        <v>261</v>
      </c>
      <c r="Q819">
        <v>2</v>
      </c>
      <c r="R819" t="s">
        <v>830</v>
      </c>
      <c r="S819" t="s">
        <v>1367</v>
      </c>
      <c r="T819" t="s">
        <v>1883</v>
      </c>
      <c r="U819" t="s">
        <v>75</v>
      </c>
      <c r="V819" t="s">
        <v>1869</v>
      </c>
      <c r="W819">
        <v>26.98</v>
      </c>
      <c r="X819">
        <v>74.95</v>
      </c>
      <c r="Y819">
        <v>2</v>
      </c>
      <c r="Z819" t="s">
        <v>2266</v>
      </c>
      <c r="AA819" t="s">
        <v>2566</v>
      </c>
    </row>
    <row r="820" spans="1:27" x14ac:dyDescent="0.25">
      <c r="A820">
        <v>819</v>
      </c>
      <c r="B820">
        <v>195</v>
      </c>
      <c r="C820" s="1">
        <v>44209</v>
      </c>
      <c r="D820">
        <v>4</v>
      </c>
      <c r="E820" t="s">
        <v>40</v>
      </c>
      <c r="F820" t="s">
        <v>51</v>
      </c>
      <c r="G820" t="s">
        <v>56</v>
      </c>
      <c r="H820" t="s">
        <v>58</v>
      </c>
      <c r="I820" s="1">
        <v>43920</v>
      </c>
      <c r="J820">
        <v>7</v>
      </c>
      <c r="K820" t="s">
        <v>61</v>
      </c>
      <c r="L820" s="1">
        <v>43915</v>
      </c>
      <c r="M820" s="1">
        <v>44012</v>
      </c>
      <c r="N820">
        <v>1</v>
      </c>
      <c r="O820" t="s">
        <v>84</v>
      </c>
      <c r="P820" t="s">
        <v>246</v>
      </c>
      <c r="Q820">
        <v>1</v>
      </c>
      <c r="R820" t="s">
        <v>413</v>
      </c>
      <c r="S820" t="s">
        <v>975</v>
      </c>
      <c r="T820" t="s">
        <v>1508</v>
      </c>
      <c r="U820" t="s">
        <v>69</v>
      </c>
      <c r="V820" t="s">
        <v>1548</v>
      </c>
      <c r="W820">
        <v>10.25</v>
      </c>
      <c r="X820">
        <v>14.99</v>
      </c>
      <c r="Y820">
        <v>1</v>
      </c>
      <c r="Z820" t="s">
        <v>86</v>
      </c>
      <c r="AA820" t="s">
        <v>2350</v>
      </c>
    </row>
    <row r="821" spans="1:27" x14ac:dyDescent="0.25">
      <c r="A821">
        <v>820</v>
      </c>
      <c r="B821">
        <v>269</v>
      </c>
      <c r="C821" s="1">
        <v>44209</v>
      </c>
      <c r="D821">
        <v>10</v>
      </c>
      <c r="E821" t="s">
        <v>42</v>
      </c>
      <c r="F821" t="s">
        <v>53</v>
      </c>
      <c r="G821" t="s">
        <v>55</v>
      </c>
      <c r="H821" t="s">
        <v>58</v>
      </c>
      <c r="I821" s="1">
        <v>43899</v>
      </c>
      <c r="J821">
        <v>5</v>
      </c>
      <c r="K821" t="s">
        <v>60</v>
      </c>
      <c r="L821" s="1">
        <v>43831</v>
      </c>
      <c r="M821" s="1">
        <v>43921</v>
      </c>
      <c r="N821">
        <v>1</v>
      </c>
      <c r="O821" t="s">
        <v>70</v>
      </c>
      <c r="P821" t="s">
        <v>232</v>
      </c>
      <c r="Q821">
        <v>1</v>
      </c>
      <c r="R821" t="s">
        <v>484</v>
      </c>
      <c r="S821" t="s">
        <v>1038</v>
      </c>
      <c r="T821" t="s">
        <v>1576</v>
      </c>
      <c r="U821" t="s">
        <v>69</v>
      </c>
      <c r="V821" t="s">
        <v>1517</v>
      </c>
      <c r="W821">
        <v>35.97</v>
      </c>
      <c r="X821">
        <v>19.989999999999998</v>
      </c>
      <c r="Y821">
        <v>1</v>
      </c>
      <c r="Z821" t="s">
        <v>640</v>
      </c>
      <c r="AA821" t="s">
        <v>2393</v>
      </c>
    </row>
    <row r="822" spans="1:27" x14ac:dyDescent="0.25">
      <c r="A822">
        <v>821</v>
      </c>
      <c r="B822">
        <v>266</v>
      </c>
      <c r="C822" s="1">
        <v>44210</v>
      </c>
      <c r="D822">
        <v>10</v>
      </c>
      <c r="E822" t="s">
        <v>42</v>
      </c>
      <c r="F822" t="s">
        <v>53</v>
      </c>
      <c r="G822" t="s">
        <v>55</v>
      </c>
      <c r="H822" t="s">
        <v>57</v>
      </c>
      <c r="I822" s="1">
        <v>43673</v>
      </c>
      <c r="J822">
        <v>2</v>
      </c>
      <c r="K822" t="s">
        <v>60</v>
      </c>
      <c r="L822" s="1">
        <v>43615</v>
      </c>
      <c r="M822" s="1">
        <v>43830</v>
      </c>
      <c r="N822">
        <v>1</v>
      </c>
      <c r="O822" t="s">
        <v>86</v>
      </c>
      <c r="P822" t="s">
        <v>248</v>
      </c>
      <c r="Q822">
        <v>1</v>
      </c>
      <c r="R822" t="s">
        <v>653</v>
      </c>
      <c r="S822" t="s">
        <v>1197</v>
      </c>
      <c r="T822" t="s">
        <v>1721</v>
      </c>
      <c r="U822" t="s">
        <v>69</v>
      </c>
      <c r="V822" t="s">
        <v>1577</v>
      </c>
      <c r="W822">
        <v>332.49</v>
      </c>
      <c r="X822">
        <v>24.99</v>
      </c>
      <c r="Y822">
        <v>1</v>
      </c>
      <c r="Z822" t="s">
        <v>549</v>
      </c>
      <c r="AA822" t="s">
        <v>2362</v>
      </c>
    </row>
    <row r="823" spans="1:27" x14ac:dyDescent="0.25">
      <c r="A823">
        <v>822</v>
      </c>
      <c r="B823">
        <v>366</v>
      </c>
      <c r="C823" s="1">
        <v>44210</v>
      </c>
      <c r="D823">
        <v>10</v>
      </c>
      <c r="E823" t="s">
        <v>42</v>
      </c>
      <c r="F823" t="s">
        <v>53</v>
      </c>
      <c r="G823" t="s">
        <v>56</v>
      </c>
      <c r="H823" t="s">
        <v>57</v>
      </c>
      <c r="I823" s="1">
        <v>43890</v>
      </c>
      <c r="J823">
        <v>5</v>
      </c>
      <c r="K823" t="s">
        <v>60</v>
      </c>
      <c r="L823" s="1">
        <v>43831</v>
      </c>
      <c r="M823" s="1">
        <v>43921</v>
      </c>
      <c r="N823">
        <v>1</v>
      </c>
      <c r="O823" t="s">
        <v>67</v>
      </c>
      <c r="P823" t="s">
        <v>229</v>
      </c>
      <c r="Q823">
        <v>1</v>
      </c>
      <c r="R823" t="s">
        <v>547</v>
      </c>
      <c r="S823" t="s">
        <v>1108</v>
      </c>
      <c r="T823" t="s">
        <v>1577</v>
      </c>
      <c r="U823" t="s">
        <v>80</v>
      </c>
      <c r="V823" t="s">
        <v>1548</v>
      </c>
      <c r="W823">
        <v>49.98</v>
      </c>
      <c r="X823">
        <v>29.98</v>
      </c>
      <c r="Y823">
        <v>1</v>
      </c>
      <c r="Z823" t="s">
        <v>455</v>
      </c>
      <c r="AA823" t="s">
        <v>2340</v>
      </c>
    </row>
    <row r="824" spans="1:27" x14ac:dyDescent="0.25">
      <c r="A824">
        <v>823</v>
      </c>
      <c r="B824">
        <v>390</v>
      </c>
      <c r="C824" s="1">
        <v>44210</v>
      </c>
      <c r="D824">
        <v>11</v>
      </c>
      <c r="E824" t="s">
        <v>37</v>
      </c>
      <c r="F824" t="s">
        <v>48</v>
      </c>
      <c r="G824" t="s">
        <v>55</v>
      </c>
      <c r="H824" t="s">
        <v>58</v>
      </c>
      <c r="I824" s="1">
        <v>43641</v>
      </c>
      <c r="J824">
        <v>2</v>
      </c>
      <c r="K824" t="s">
        <v>60</v>
      </c>
      <c r="L824" s="1">
        <v>43615</v>
      </c>
      <c r="M824" s="1">
        <v>43830</v>
      </c>
      <c r="N824">
        <v>2</v>
      </c>
      <c r="O824" t="s">
        <v>139</v>
      </c>
      <c r="P824" t="s">
        <v>301</v>
      </c>
      <c r="Q824">
        <v>2</v>
      </c>
      <c r="R824" t="s">
        <v>831</v>
      </c>
      <c r="S824" t="s">
        <v>1368</v>
      </c>
      <c r="T824" t="s">
        <v>1884</v>
      </c>
      <c r="U824" t="s">
        <v>71</v>
      </c>
      <c r="V824" t="s">
        <v>1869</v>
      </c>
      <c r="W824">
        <v>75.680000000000007</v>
      </c>
      <c r="X824">
        <v>29.98</v>
      </c>
      <c r="Y824">
        <v>2</v>
      </c>
      <c r="Z824" t="s">
        <v>2267</v>
      </c>
      <c r="AA824" t="s">
        <v>2567</v>
      </c>
    </row>
    <row r="825" spans="1:27" x14ac:dyDescent="0.25">
      <c r="A825">
        <v>824</v>
      </c>
      <c r="B825">
        <v>77</v>
      </c>
      <c r="C825" s="1">
        <v>44211</v>
      </c>
      <c r="D825">
        <v>4</v>
      </c>
      <c r="E825" t="s">
        <v>40</v>
      </c>
      <c r="F825" t="s">
        <v>51</v>
      </c>
      <c r="G825" t="s">
        <v>55</v>
      </c>
      <c r="H825" t="s">
        <v>57</v>
      </c>
      <c r="I825" s="1">
        <v>44083</v>
      </c>
      <c r="J825">
        <v>10</v>
      </c>
      <c r="K825" t="s">
        <v>61</v>
      </c>
      <c r="L825" s="1">
        <v>44055</v>
      </c>
      <c r="M825" s="1">
        <v>44196</v>
      </c>
      <c r="N825">
        <v>2</v>
      </c>
      <c r="O825" t="s">
        <v>188</v>
      </c>
      <c r="P825" t="s">
        <v>350</v>
      </c>
      <c r="Q825">
        <v>2</v>
      </c>
      <c r="R825" t="s">
        <v>832</v>
      </c>
      <c r="S825" t="s">
        <v>1369</v>
      </c>
      <c r="T825" t="s">
        <v>1885</v>
      </c>
      <c r="U825" t="s">
        <v>88</v>
      </c>
      <c r="V825" t="s">
        <v>2037</v>
      </c>
      <c r="W825">
        <v>692.88</v>
      </c>
      <c r="X825">
        <v>79.959999999999994</v>
      </c>
      <c r="Y825">
        <v>2</v>
      </c>
      <c r="Z825" t="s">
        <v>2268</v>
      </c>
      <c r="AA825" t="s">
        <v>2568</v>
      </c>
    </row>
    <row r="826" spans="1:27" x14ac:dyDescent="0.25">
      <c r="A826">
        <v>825</v>
      </c>
      <c r="B826">
        <v>95</v>
      </c>
      <c r="C826" s="1">
        <v>44211</v>
      </c>
      <c r="D826">
        <v>4</v>
      </c>
      <c r="E826" t="s">
        <v>40</v>
      </c>
      <c r="F826" t="s">
        <v>51</v>
      </c>
      <c r="G826" t="s">
        <v>56</v>
      </c>
      <c r="H826" t="s">
        <v>58</v>
      </c>
      <c r="I826" s="1">
        <v>43876</v>
      </c>
      <c r="J826">
        <v>6</v>
      </c>
      <c r="K826" t="s">
        <v>59</v>
      </c>
      <c r="L826" s="1">
        <v>43862</v>
      </c>
      <c r="M826" s="1">
        <v>43889</v>
      </c>
      <c r="N826">
        <v>1</v>
      </c>
      <c r="O826" t="s">
        <v>90</v>
      </c>
      <c r="P826" t="s">
        <v>252</v>
      </c>
      <c r="Q826">
        <v>1</v>
      </c>
      <c r="R826" t="s">
        <v>70</v>
      </c>
      <c r="S826" t="s">
        <v>1040</v>
      </c>
      <c r="T826" t="s">
        <v>1568</v>
      </c>
      <c r="U826" t="s">
        <v>69</v>
      </c>
      <c r="V826" t="s">
        <v>1562</v>
      </c>
      <c r="W826">
        <v>198.99</v>
      </c>
      <c r="X826">
        <v>9.99</v>
      </c>
      <c r="Y826">
        <v>1</v>
      </c>
      <c r="Z826" t="s">
        <v>645</v>
      </c>
      <c r="AA826" t="s">
        <v>2347</v>
      </c>
    </row>
    <row r="827" spans="1:27" x14ac:dyDescent="0.25">
      <c r="A827">
        <v>826</v>
      </c>
      <c r="B827">
        <v>439</v>
      </c>
      <c r="C827" s="1">
        <v>44211</v>
      </c>
      <c r="D827">
        <v>6</v>
      </c>
      <c r="E827" t="s">
        <v>33</v>
      </c>
      <c r="F827" t="s">
        <v>44</v>
      </c>
      <c r="G827" t="s">
        <v>55</v>
      </c>
      <c r="H827" t="s">
        <v>58</v>
      </c>
      <c r="I827" s="1">
        <v>43931</v>
      </c>
      <c r="J827">
        <v>7</v>
      </c>
      <c r="K827" t="s">
        <v>61</v>
      </c>
      <c r="L827" s="1">
        <v>43915</v>
      </c>
      <c r="M827" s="1">
        <v>44012</v>
      </c>
      <c r="N827">
        <v>1</v>
      </c>
      <c r="O827" t="s">
        <v>84</v>
      </c>
      <c r="P827" t="s">
        <v>246</v>
      </c>
      <c r="Q827">
        <v>1</v>
      </c>
      <c r="R827" t="s">
        <v>687</v>
      </c>
      <c r="S827" t="s">
        <v>1104</v>
      </c>
      <c r="T827" t="s">
        <v>1750</v>
      </c>
      <c r="U827" t="s">
        <v>67</v>
      </c>
      <c r="V827" t="s">
        <v>1548</v>
      </c>
      <c r="W827">
        <v>80.97</v>
      </c>
      <c r="X827">
        <v>44.97</v>
      </c>
      <c r="Y827">
        <v>1</v>
      </c>
      <c r="Z827" t="s">
        <v>410</v>
      </c>
      <c r="AA827" t="s">
        <v>2359</v>
      </c>
    </row>
    <row r="828" spans="1:27" x14ac:dyDescent="0.25">
      <c r="A828">
        <v>827</v>
      </c>
      <c r="B828">
        <v>114</v>
      </c>
      <c r="C828" s="1">
        <v>44212</v>
      </c>
      <c r="D828">
        <v>7</v>
      </c>
      <c r="E828" t="s">
        <v>35</v>
      </c>
      <c r="F828" t="s">
        <v>46</v>
      </c>
      <c r="G828" t="s">
        <v>56</v>
      </c>
      <c r="H828" t="s">
        <v>58</v>
      </c>
      <c r="I828" s="1">
        <v>44071</v>
      </c>
      <c r="J828">
        <v>9</v>
      </c>
      <c r="K828" t="s">
        <v>59</v>
      </c>
      <c r="L828" s="1">
        <v>43952</v>
      </c>
      <c r="M828" s="1">
        <v>44075</v>
      </c>
      <c r="N828">
        <v>1</v>
      </c>
      <c r="O828" t="s">
        <v>67</v>
      </c>
      <c r="P828" t="s">
        <v>229</v>
      </c>
      <c r="Q828">
        <v>1</v>
      </c>
      <c r="R828" t="s">
        <v>557</v>
      </c>
      <c r="S828" t="s">
        <v>1030</v>
      </c>
      <c r="T828" t="s">
        <v>1513</v>
      </c>
      <c r="U828" t="s">
        <v>67</v>
      </c>
      <c r="V828" t="s">
        <v>1548</v>
      </c>
      <c r="W828">
        <v>89.97</v>
      </c>
      <c r="X828">
        <v>44.97</v>
      </c>
      <c r="Y828">
        <v>1</v>
      </c>
      <c r="Z828" t="s">
        <v>652</v>
      </c>
      <c r="AA828" t="s">
        <v>2352</v>
      </c>
    </row>
    <row r="829" spans="1:27" x14ac:dyDescent="0.25">
      <c r="A829">
        <v>828</v>
      </c>
      <c r="B829">
        <v>178</v>
      </c>
      <c r="C829" s="1">
        <v>44213</v>
      </c>
      <c r="D829">
        <v>4</v>
      </c>
      <c r="E829" t="s">
        <v>40</v>
      </c>
      <c r="F829" t="s">
        <v>51</v>
      </c>
      <c r="G829" t="s">
        <v>55</v>
      </c>
      <c r="H829" t="s">
        <v>57</v>
      </c>
      <c r="I829" s="1">
        <v>43632</v>
      </c>
      <c r="J829">
        <v>2</v>
      </c>
      <c r="K829" t="s">
        <v>60</v>
      </c>
      <c r="L829" s="1">
        <v>43615</v>
      </c>
      <c r="M829" s="1">
        <v>43830</v>
      </c>
      <c r="N829">
        <v>1</v>
      </c>
      <c r="O829" t="s">
        <v>67</v>
      </c>
      <c r="P829" t="s">
        <v>229</v>
      </c>
      <c r="Q829">
        <v>1</v>
      </c>
      <c r="R829" t="s">
        <v>527</v>
      </c>
      <c r="S829" t="s">
        <v>953</v>
      </c>
      <c r="T829" t="s">
        <v>1617</v>
      </c>
      <c r="U829" t="s">
        <v>69</v>
      </c>
      <c r="V829" t="s">
        <v>1548</v>
      </c>
      <c r="W829">
        <v>30.99</v>
      </c>
      <c r="X829">
        <v>14.99</v>
      </c>
      <c r="Y829">
        <v>1</v>
      </c>
      <c r="Z829" t="s">
        <v>84</v>
      </c>
      <c r="AA829" t="s">
        <v>2366</v>
      </c>
    </row>
    <row r="830" spans="1:27" x14ac:dyDescent="0.25">
      <c r="A830">
        <v>829</v>
      </c>
      <c r="B830">
        <v>389</v>
      </c>
      <c r="C830" s="1">
        <v>44213</v>
      </c>
      <c r="D830">
        <v>3</v>
      </c>
      <c r="E830" t="s">
        <v>34</v>
      </c>
      <c r="F830" t="s">
        <v>45</v>
      </c>
      <c r="G830" t="s">
        <v>55</v>
      </c>
      <c r="H830" t="s">
        <v>57</v>
      </c>
      <c r="I830" s="1">
        <v>44009</v>
      </c>
      <c r="J830">
        <v>7</v>
      </c>
      <c r="K830" t="s">
        <v>61</v>
      </c>
      <c r="L830" s="1">
        <v>43915</v>
      </c>
      <c r="M830" s="1">
        <v>44012</v>
      </c>
      <c r="N830">
        <v>1</v>
      </c>
      <c r="O830" t="s">
        <v>79</v>
      </c>
      <c r="P830" t="s">
        <v>241</v>
      </c>
      <c r="Q830">
        <v>1</v>
      </c>
      <c r="R830" t="s">
        <v>566</v>
      </c>
      <c r="S830" t="s">
        <v>1067</v>
      </c>
      <c r="T830" t="s">
        <v>1649</v>
      </c>
      <c r="U830" t="s">
        <v>69</v>
      </c>
      <c r="V830" t="s">
        <v>1548</v>
      </c>
      <c r="W830">
        <v>35.99</v>
      </c>
      <c r="X830">
        <v>14.99</v>
      </c>
      <c r="Y830">
        <v>1</v>
      </c>
      <c r="Z830" t="s">
        <v>65</v>
      </c>
      <c r="AA830" t="s">
        <v>2343</v>
      </c>
    </row>
    <row r="831" spans="1:27" x14ac:dyDescent="0.25">
      <c r="A831">
        <v>830</v>
      </c>
      <c r="B831">
        <v>89</v>
      </c>
      <c r="C831" s="1">
        <v>44214</v>
      </c>
      <c r="D831">
        <v>3</v>
      </c>
      <c r="E831" t="s">
        <v>34</v>
      </c>
      <c r="F831" t="s">
        <v>45</v>
      </c>
      <c r="G831" t="s">
        <v>56</v>
      </c>
      <c r="H831" t="s">
        <v>57</v>
      </c>
      <c r="I831" s="1">
        <v>44209</v>
      </c>
      <c r="J831">
        <v>11</v>
      </c>
      <c r="K831" t="s">
        <v>60</v>
      </c>
      <c r="L831" s="1">
        <v>44148</v>
      </c>
      <c r="M831" s="1">
        <v>44265</v>
      </c>
      <c r="N831">
        <v>2</v>
      </c>
      <c r="O831" t="s">
        <v>195</v>
      </c>
      <c r="P831" t="s">
        <v>357</v>
      </c>
      <c r="Q831">
        <v>3</v>
      </c>
      <c r="R831" t="s">
        <v>833</v>
      </c>
      <c r="S831" t="s">
        <v>1370</v>
      </c>
      <c r="T831" t="s">
        <v>1886</v>
      </c>
      <c r="U831" t="s">
        <v>168</v>
      </c>
      <c r="V831" t="s">
        <v>2061</v>
      </c>
      <c r="W831">
        <v>1393.66</v>
      </c>
      <c r="X831">
        <v>134.93</v>
      </c>
      <c r="Y831">
        <v>3</v>
      </c>
      <c r="Z831" t="s">
        <v>2269</v>
      </c>
      <c r="AA831" t="s">
        <v>2569</v>
      </c>
    </row>
    <row r="832" spans="1:27" x14ac:dyDescent="0.25">
      <c r="A832">
        <v>831</v>
      </c>
      <c r="B832">
        <v>132</v>
      </c>
      <c r="C832" s="1">
        <v>44214</v>
      </c>
      <c r="D832">
        <v>5</v>
      </c>
      <c r="E832" t="s">
        <v>36</v>
      </c>
      <c r="F832" t="s">
        <v>47</v>
      </c>
      <c r="G832" t="s">
        <v>56</v>
      </c>
      <c r="H832" t="s">
        <v>57</v>
      </c>
      <c r="I832" s="1">
        <v>44046</v>
      </c>
      <c r="J832">
        <v>8</v>
      </c>
      <c r="K832" t="s">
        <v>60</v>
      </c>
      <c r="L832" s="1">
        <v>44000</v>
      </c>
      <c r="M832" s="1">
        <v>44073</v>
      </c>
      <c r="N832">
        <v>2</v>
      </c>
      <c r="O832" t="s">
        <v>92</v>
      </c>
      <c r="P832" t="s">
        <v>254</v>
      </c>
      <c r="Q832">
        <v>2</v>
      </c>
      <c r="R832" t="s">
        <v>834</v>
      </c>
      <c r="S832" t="s">
        <v>1371</v>
      </c>
      <c r="T832" t="s">
        <v>1887</v>
      </c>
      <c r="U832" t="s">
        <v>110</v>
      </c>
      <c r="V832" t="s">
        <v>2040</v>
      </c>
      <c r="W832">
        <v>293.94</v>
      </c>
      <c r="X832">
        <v>104.94</v>
      </c>
      <c r="Y832">
        <v>2</v>
      </c>
      <c r="Z832" t="s">
        <v>2237</v>
      </c>
      <c r="AA832" t="s">
        <v>2530</v>
      </c>
    </row>
    <row r="833" spans="1:27" x14ac:dyDescent="0.25">
      <c r="A833">
        <v>832</v>
      </c>
      <c r="B833">
        <v>329</v>
      </c>
      <c r="C833" s="1">
        <v>44214</v>
      </c>
      <c r="D833">
        <v>7</v>
      </c>
      <c r="E833" t="s">
        <v>35</v>
      </c>
      <c r="F833" t="s">
        <v>46</v>
      </c>
      <c r="G833" t="s">
        <v>56</v>
      </c>
      <c r="H833" t="s">
        <v>58</v>
      </c>
      <c r="I833" s="1">
        <v>43863</v>
      </c>
      <c r="J833">
        <v>6</v>
      </c>
      <c r="K833" t="s">
        <v>59</v>
      </c>
      <c r="L833" s="1">
        <v>43862</v>
      </c>
      <c r="M833" s="1">
        <v>43889</v>
      </c>
      <c r="N833">
        <v>1</v>
      </c>
      <c r="O833" t="s">
        <v>65</v>
      </c>
      <c r="P833" t="s">
        <v>227</v>
      </c>
      <c r="Q833">
        <v>1</v>
      </c>
      <c r="R833" t="s">
        <v>685</v>
      </c>
      <c r="S833" t="s">
        <v>1227</v>
      </c>
      <c r="T833" t="s">
        <v>418</v>
      </c>
      <c r="U833" t="s">
        <v>69</v>
      </c>
      <c r="V833" t="s">
        <v>1517</v>
      </c>
      <c r="W833">
        <v>50</v>
      </c>
      <c r="X833">
        <v>19.989999999999998</v>
      </c>
      <c r="Y833">
        <v>1</v>
      </c>
      <c r="Z833" t="s">
        <v>431</v>
      </c>
      <c r="AA833" t="s">
        <v>2326</v>
      </c>
    </row>
    <row r="834" spans="1:27" x14ac:dyDescent="0.25">
      <c r="A834">
        <v>833</v>
      </c>
      <c r="B834">
        <v>234</v>
      </c>
      <c r="C834" s="1">
        <v>44215</v>
      </c>
      <c r="D834">
        <v>4</v>
      </c>
      <c r="E834" t="s">
        <v>40</v>
      </c>
      <c r="F834" t="s">
        <v>51</v>
      </c>
      <c r="G834" t="s">
        <v>56</v>
      </c>
      <c r="H834" t="s">
        <v>58</v>
      </c>
      <c r="I834" s="1">
        <v>44043</v>
      </c>
      <c r="J834">
        <v>9</v>
      </c>
      <c r="K834" t="s">
        <v>59</v>
      </c>
      <c r="L834" s="1">
        <v>43952</v>
      </c>
      <c r="M834" s="1">
        <v>44075</v>
      </c>
      <c r="N834">
        <v>1</v>
      </c>
      <c r="O834" t="s">
        <v>70</v>
      </c>
      <c r="P834" t="s">
        <v>232</v>
      </c>
      <c r="Q834">
        <v>1</v>
      </c>
      <c r="R834" t="s">
        <v>440</v>
      </c>
      <c r="S834" t="s">
        <v>1002</v>
      </c>
      <c r="T834" t="s">
        <v>1534</v>
      </c>
      <c r="U834" t="s">
        <v>80</v>
      </c>
      <c r="V834" t="s">
        <v>1517</v>
      </c>
      <c r="W834">
        <v>45.9</v>
      </c>
      <c r="X834">
        <v>39.979999999999997</v>
      </c>
      <c r="Y834">
        <v>1</v>
      </c>
      <c r="Z834" t="s">
        <v>432</v>
      </c>
      <c r="AA834" t="s">
        <v>2331</v>
      </c>
    </row>
    <row r="835" spans="1:27" x14ac:dyDescent="0.25">
      <c r="A835">
        <v>834</v>
      </c>
      <c r="B835">
        <v>266</v>
      </c>
      <c r="C835" s="1">
        <v>44215</v>
      </c>
      <c r="D835">
        <v>10</v>
      </c>
      <c r="E835" t="s">
        <v>42</v>
      </c>
      <c r="F835" t="s">
        <v>53</v>
      </c>
      <c r="G835" t="s">
        <v>55</v>
      </c>
      <c r="H835" t="s">
        <v>57</v>
      </c>
      <c r="I835" s="1">
        <v>43673</v>
      </c>
      <c r="J835">
        <v>2</v>
      </c>
      <c r="K835" t="s">
        <v>60</v>
      </c>
      <c r="L835" s="1">
        <v>43615</v>
      </c>
      <c r="M835" s="1">
        <v>43830</v>
      </c>
      <c r="N835">
        <v>1</v>
      </c>
      <c r="O835" t="s">
        <v>70</v>
      </c>
      <c r="P835" t="s">
        <v>232</v>
      </c>
      <c r="Q835">
        <v>1</v>
      </c>
      <c r="R835" t="s">
        <v>753</v>
      </c>
      <c r="S835" t="s">
        <v>1077</v>
      </c>
      <c r="T835" t="s">
        <v>598</v>
      </c>
      <c r="U835" t="s">
        <v>69</v>
      </c>
      <c r="V835" t="s">
        <v>1517</v>
      </c>
      <c r="W835">
        <v>35</v>
      </c>
      <c r="X835">
        <v>19.989999999999998</v>
      </c>
      <c r="Y835">
        <v>1</v>
      </c>
      <c r="Z835" t="s">
        <v>673</v>
      </c>
      <c r="AA835" t="s">
        <v>2348</v>
      </c>
    </row>
    <row r="836" spans="1:27" x14ac:dyDescent="0.25">
      <c r="A836">
        <v>835</v>
      </c>
      <c r="B836">
        <v>303</v>
      </c>
      <c r="C836" s="1">
        <v>44215</v>
      </c>
      <c r="D836">
        <v>1</v>
      </c>
      <c r="E836" t="s">
        <v>39</v>
      </c>
      <c r="F836" t="s">
        <v>50</v>
      </c>
      <c r="G836" t="s">
        <v>56</v>
      </c>
      <c r="H836" t="s">
        <v>58</v>
      </c>
      <c r="I836" s="1">
        <v>43714</v>
      </c>
      <c r="J836">
        <v>1</v>
      </c>
      <c r="K836" t="s">
        <v>61</v>
      </c>
      <c r="L836" s="1">
        <v>43615</v>
      </c>
      <c r="M836" s="1">
        <v>43830</v>
      </c>
      <c r="N836">
        <v>1</v>
      </c>
      <c r="O836" t="s">
        <v>84</v>
      </c>
      <c r="P836" t="s">
        <v>246</v>
      </c>
      <c r="Q836">
        <v>1</v>
      </c>
      <c r="R836" t="s">
        <v>410</v>
      </c>
      <c r="S836" t="s">
        <v>972</v>
      </c>
      <c r="T836" t="s">
        <v>1505</v>
      </c>
      <c r="U836" t="s">
        <v>67</v>
      </c>
      <c r="V836" t="s">
        <v>1562</v>
      </c>
      <c r="W836">
        <v>869.85</v>
      </c>
      <c r="X836">
        <v>29.97</v>
      </c>
      <c r="Y836">
        <v>1</v>
      </c>
      <c r="Z836" t="s">
        <v>645</v>
      </c>
      <c r="AA836" t="s">
        <v>2347</v>
      </c>
    </row>
    <row r="837" spans="1:27" x14ac:dyDescent="0.25">
      <c r="A837">
        <v>836</v>
      </c>
      <c r="B837">
        <v>317</v>
      </c>
      <c r="C837" s="1">
        <v>44215</v>
      </c>
      <c r="D837">
        <v>7</v>
      </c>
      <c r="E837" t="s">
        <v>35</v>
      </c>
      <c r="F837" t="s">
        <v>46</v>
      </c>
      <c r="G837" t="s">
        <v>55</v>
      </c>
      <c r="H837" t="s">
        <v>58</v>
      </c>
      <c r="I837" s="1">
        <v>43623</v>
      </c>
      <c r="J837">
        <v>3</v>
      </c>
      <c r="K837" t="s">
        <v>59</v>
      </c>
      <c r="L837" s="1">
        <v>43615</v>
      </c>
      <c r="M837" s="1">
        <v>43830</v>
      </c>
      <c r="N837">
        <v>1</v>
      </c>
      <c r="O837" t="s">
        <v>79</v>
      </c>
      <c r="P837" t="s">
        <v>241</v>
      </c>
      <c r="Q837">
        <v>1</v>
      </c>
      <c r="R837" t="s">
        <v>530</v>
      </c>
      <c r="S837" t="s">
        <v>1092</v>
      </c>
      <c r="T837" t="s">
        <v>1619</v>
      </c>
      <c r="U837" t="s">
        <v>67</v>
      </c>
      <c r="V837" t="s">
        <v>1548</v>
      </c>
      <c r="W837">
        <v>188.97</v>
      </c>
      <c r="X837">
        <v>44.97</v>
      </c>
      <c r="Y837">
        <v>1</v>
      </c>
      <c r="Z837" t="s">
        <v>65</v>
      </c>
      <c r="AA837" t="s">
        <v>2343</v>
      </c>
    </row>
    <row r="838" spans="1:27" x14ac:dyDescent="0.25">
      <c r="A838">
        <v>837</v>
      </c>
      <c r="B838">
        <v>196</v>
      </c>
      <c r="C838" s="1">
        <v>44216</v>
      </c>
      <c r="D838">
        <v>10</v>
      </c>
      <c r="E838" t="s">
        <v>42</v>
      </c>
      <c r="F838" t="s">
        <v>53</v>
      </c>
      <c r="G838" t="s">
        <v>55</v>
      </c>
      <c r="H838" t="s">
        <v>57</v>
      </c>
      <c r="I838" s="1">
        <v>43935</v>
      </c>
      <c r="J838">
        <v>7</v>
      </c>
      <c r="K838" t="s">
        <v>61</v>
      </c>
      <c r="L838" s="1">
        <v>43915</v>
      </c>
      <c r="M838" s="1">
        <v>44012</v>
      </c>
      <c r="N838">
        <v>1</v>
      </c>
      <c r="O838" t="s">
        <v>84</v>
      </c>
      <c r="P838" t="s">
        <v>246</v>
      </c>
      <c r="Q838">
        <v>1</v>
      </c>
      <c r="R838" t="s">
        <v>824</v>
      </c>
      <c r="S838" t="s">
        <v>1361</v>
      </c>
      <c r="T838" t="s">
        <v>1877</v>
      </c>
      <c r="U838" t="s">
        <v>67</v>
      </c>
      <c r="V838" t="s">
        <v>1548</v>
      </c>
      <c r="W838">
        <v>569.97</v>
      </c>
      <c r="X838">
        <v>44.97</v>
      </c>
      <c r="Y838">
        <v>1</v>
      </c>
      <c r="Z838" t="s">
        <v>86</v>
      </c>
      <c r="AA838" t="s">
        <v>2350</v>
      </c>
    </row>
    <row r="839" spans="1:27" x14ac:dyDescent="0.25">
      <c r="A839">
        <v>838</v>
      </c>
      <c r="B839">
        <v>409</v>
      </c>
      <c r="C839" s="1">
        <v>44216</v>
      </c>
      <c r="D839">
        <v>3</v>
      </c>
      <c r="E839" t="s">
        <v>34</v>
      </c>
      <c r="F839" t="s">
        <v>45</v>
      </c>
      <c r="G839" t="s">
        <v>56</v>
      </c>
      <c r="H839" t="s">
        <v>58</v>
      </c>
      <c r="I839" s="1">
        <v>43616</v>
      </c>
      <c r="J839">
        <v>3</v>
      </c>
      <c r="K839" t="s">
        <v>59</v>
      </c>
      <c r="L839" s="1">
        <v>43615</v>
      </c>
      <c r="M839" s="1">
        <v>43830</v>
      </c>
      <c r="N839">
        <v>2</v>
      </c>
      <c r="O839" t="s">
        <v>64</v>
      </c>
      <c r="P839" t="s">
        <v>226</v>
      </c>
      <c r="Q839">
        <v>2</v>
      </c>
      <c r="R839" t="s">
        <v>835</v>
      </c>
      <c r="S839" t="s">
        <v>1372</v>
      </c>
      <c r="T839" t="s">
        <v>1888</v>
      </c>
      <c r="U839" t="s">
        <v>83</v>
      </c>
      <c r="V839" t="s">
        <v>2030</v>
      </c>
      <c r="W839">
        <v>165.89</v>
      </c>
      <c r="X839">
        <v>89.95</v>
      </c>
      <c r="Y839">
        <v>2</v>
      </c>
      <c r="Z839" t="s">
        <v>2270</v>
      </c>
      <c r="AA839" t="s">
        <v>2570</v>
      </c>
    </row>
    <row r="840" spans="1:27" x14ac:dyDescent="0.25">
      <c r="A840">
        <v>839</v>
      </c>
      <c r="B840">
        <v>481</v>
      </c>
      <c r="C840" s="1">
        <v>44216</v>
      </c>
      <c r="D840">
        <v>8</v>
      </c>
      <c r="E840" t="s">
        <v>43</v>
      </c>
      <c r="F840" t="s">
        <v>54</v>
      </c>
      <c r="G840" t="s">
        <v>55</v>
      </c>
      <c r="H840" t="s">
        <v>58</v>
      </c>
      <c r="I840" s="1">
        <v>43839</v>
      </c>
      <c r="J840">
        <v>5</v>
      </c>
      <c r="K840" t="s">
        <v>60</v>
      </c>
      <c r="L840" s="1">
        <v>43831</v>
      </c>
      <c r="M840" s="1">
        <v>43921</v>
      </c>
      <c r="N840">
        <v>2</v>
      </c>
      <c r="O840" t="s">
        <v>196</v>
      </c>
      <c r="P840" t="s">
        <v>358</v>
      </c>
      <c r="Q840">
        <v>2</v>
      </c>
      <c r="R840" t="s">
        <v>836</v>
      </c>
      <c r="S840" t="s">
        <v>1373</v>
      </c>
      <c r="T840" t="s">
        <v>1889</v>
      </c>
      <c r="U840" t="s">
        <v>2017</v>
      </c>
      <c r="V840" t="s">
        <v>2057</v>
      </c>
      <c r="W840">
        <v>337.92</v>
      </c>
      <c r="X840">
        <v>119.92</v>
      </c>
      <c r="Y840">
        <v>2</v>
      </c>
      <c r="Z840" t="s">
        <v>2271</v>
      </c>
      <c r="AA840" t="s">
        <v>2571</v>
      </c>
    </row>
    <row r="841" spans="1:27" x14ac:dyDescent="0.25">
      <c r="A841">
        <v>840</v>
      </c>
      <c r="B841">
        <v>369</v>
      </c>
      <c r="C841" s="1">
        <v>44217</v>
      </c>
      <c r="D841">
        <v>2</v>
      </c>
      <c r="E841" t="s">
        <v>38</v>
      </c>
      <c r="F841" t="s">
        <v>49</v>
      </c>
      <c r="G841" t="s">
        <v>56</v>
      </c>
      <c r="H841" t="s">
        <v>57</v>
      </c>
      <c r="I841" s="1">
        <v>43590</v>
      </c>
      <c r="J841">
        <v>3</v>
      </c>
      <c r="N841">
        <v>2</v>
      </c>
      <c r="O841" t="s">
        <v>156</v>
      </c>
      <c r="P841" t="s">
        <v>318</v>
      </c>
      <c r="Q841">
        <v>2</v>
      </c>
      <c r="R841" t="s">
        <v>837</v>
      </c>
      <c r="S841" t="s">
        <v>1374</v>
      </c>
      <c r="T841" t="s">
        <v>1890</v>
      </c>
      <c r="U841" t="s">
        <v>180</v>
      </c>
      <c r="V841" t="s">
        <v>2037</v>
      </c>
      <c r="W841">
        <v>478.93</v>
      </c>
      <c r="X841">
        <v>64.97</v>
      </c>
      <c r="Y841">
        <v>2</v>
      </c>
      <c r="Z841" t="s">
        <v>2211</v>
      </c>
      <c r="AA841" t="s">
        <v>2500</v>
      </c>
    </row>
    <row r="842" spans="1:27" x14ac:dyDescent="0.25">
      <c r="A842">
        <v>841</v>
      </c>
      <c r="B842">
        <v>450</v>
      </c>
      <c r="C842" s="1">
        <v>44217</v>
      </c>
      <c r="D842">
        <v>8</v>
      </c>
      <c r="E842" t="s">
        <v>43</v>
      </c>
      <c r="F842" t="s">
        <v>54</v>
      </c>
      <c r="G842" t="s">
        <v>55</v>
      </c>
      <c r="H842" t="s">
        <v>57</v>
      </c>
      <c r="I842" s="1">
        <v>43668</v>
      </c>
      <c r="J842">
        <v>3</v>
      </c>
      <c r="K842" t="s">
        <v>59</v>
      </c>
      <c r="L842" s="1">
        <v>43615</v>
      </c>
      <c r="M842" s="1">
        <v>43830</v>
      </c>
      <c r="N842">
        <v>1</v>
      </c>
      <c r="O842" t="s">
        <v>67</v>
      </c>
      <c r="P842" t="s">
        <v>229</v>
      </c>
      <c r="Q842">
        <v>1</v>
      </c>
      <c r="R842" t="s">
        <v>544</v>
      </c>
      <c r="S842" t="s">
        <v>1105</v>
      </c>
      <c r="T842" t="s">
        <v>824</v>
      </c>
      <c r="U842" t="s">
        <v>67</v>
      </c>
      <c r="V842" t="s">
        <v>1548</v>
      </c>
      <c r="W842">
        <v>75</v>
      </c>
      <c r="X842">
        <v>44.97</v>
      </c>
      <c r="Y842">
        <v>1</v>
      </c>
      <c r="Z842" t="s">
        <v>90</v>
      </c>
      <c r="AA842" t="s">
        <v>2328</v>
      </c>
    </row>
    <row r="843" spans="1:27" x14ac:dyDescent="0.25">
      <c r="A843">
        <v>842</v>
      </c>
      <c r="B843">
        <v>281</v>
      </c>
      <c r="C843" s="1">
        <v>44220</v>
      </c>
      <c r="D843">
        <v>10</v>
      </c>
      <c r="E843" t="s">
        <v>42</v>
      </c>
      <c r="F843" t="s">
        <v>53</v>
      </c>
      <c r="G843" t="s">
        <v>55</v>
      </c>
      <c r="H843" t="s">
        <v>58</v>
      </c>
      <c r="I843" s="1">
        <v>43515</v>
      </c>
      <c r="J843">
        <v>2</v>
      </c>
      <c r="N843">
        <v>1</v>
      </c>
      <c r="O843" t="s">
        <v>65</v>
      </c>
      <c r="P843" t="s">
        <v>227</v>
      </c>
      <c r="Q843">
        <v>1</v>
      </c>
      <c r="R843" t="s">
        <v>685</v>
      </c>
      <c r="S843" t="s">
        <v>1227</v>
      </c>
      <c r="T843" t="s">
        <v>418</v>
      </c>
      <c r="U843" t="s">
        <v>69</v>
      </c>
      <c r="V843" t="s">
        <v>1517</v>
      </c>
      <c r="W843">
        <v>50</v>
      </c>
      <c r="X843">
        <v>19.989999999999998</v>
      </c>
      <c r="Y843">
        <v>1</v>
      </c>
      <c r="Z843" t="s">
        <v>431</v>
      </c>
      <c r="AA843" t="s">
        <v>2326</v>
      </c>
    </row>
    <row r="844" spans="1:27" x14ac:dyDescent="0.25">
      <c r="A844">
        <v>843</v>
      </c>
      <c r="B844">
        <v>353</v>
      </c>
      <c r="C844" s="1">
        <v>44220</v>
      </c>
      <c r="D844">
        <v>1</v>
      </c>
      <c r="E844" t="s">
        <v>39</v>
      </c>
      <c r="F844" t="s">
        <v>50</v>
      </c>
      <c r="G844" t="s">
        <v>55</v>
      </c>
      <c r="H844" t="s">
        <v>57</v>
      </c>
      <c r="I844" s="1">
        <v>43661</v>
      </c>
      <c r="J844">
        <v>2</v>
      </c>
      <c r="K844" t="s">
        <v>60</v>
      </c>
      <c r="L844" s="1">
        <v>43615</v>
      </c>
      <c r="M844" s="1">
        <v>43830</v>
      </c>
      <c r="N844">
        <v>1</v>
      </c>
      <c r="O844" t="s">
        <v>67</v>
      </c>
      <c r="P844" t="s">
        <v>229</v>
      </c>
      <c r="Q844">
        <v>1</v>
      </c>
      <c r="R844" t="s">
        <v>498</v>
      </c>
      <c r="S844" t="s">
        <v>1061</v>
      </c>
      <c r="T844" t="s">
        <v>1513</v>
      </c>
      <c r="U844" t="s">
        <v>69</v>
      </c>
      <c r="V844" t="s">
        <v>1562</v>
      </c>
      <c r="W844">
        <v>29.99</v>
      </c>
      <c r="X844">
        <v>9.99</v>
      </c>
      <c r="Y844">
        <v>1</v>
      </c>
      <c r="Z844" t="s">
        <v>652</v>
      </c>
      <c r="AA844" t="s">
        <v>2352</v>
      </c>
    </row>
    <row r="845" spans="1:27" x14ac:dyDescent="0.25">
      <c r="A845">
        <v>844</v>
      </c>
      <c r="B845">
        <v>58</v>
      </c>
      <c r="C845" s="1">
        <v>44221</v>
      </c>
      <c r="D845">
        <v>6</v>
      </c>
      <c r="E845" t="s">
        <v>33</v>
      </c>
      <c r="F845" t="s">
        <v>44</v>
      </c>
      <c r="G845" t="s">
        <v>55</v>
      </c>
      <c r="H845" t="s">
        <v>57</v>
      </c>
      <c r="I845" s="1">
        <v>44129</v>
      </c>
      <c r="J845">
        <v>10</v>
      </c>
      <c r="K845" t="s">
        <v>61</v>
      </c>
      <c r="L845" s="1">
        <v>44055</v>
      </c>
      <c r="M845" s="1">
        <v>44196</v>
      </c>
      <c r="N845">
        <v>1</v>
      </c>
      <c r="O845" t="s">
        <v>78</v>
      </c>
      <c r="P845" t="s">
        <v>240</v>
      </c>
      <c r="Q845">
        <v>1</v>
      </c>
      <c r="R845" t="s">
        <v>402</v>
      </c>
      <c r="S845" t="s">
        <v>964</v>
      </c>
      <c r="T845" t="s">
        <v>1498</v>
      </c>
      <c r="U845" t="s">
        <v>69</v>
      </c>
      <c r="V845" t="s">
        <v>1548</v>
      </c>
      <c r="W845">
        <v>78.989999999999995</v>
      </c>
      <c r="X845">
        <v>14.99</v>
      </c>
      <c r="Y845">
        <v>1</v>
      </c>
      <c r="Z845" t="s">
        <v>469</v>
      </c>
      <c r="AA845" t="s">
        <v>2339</v>
      </c>
    </row>
    <row r="846" spans="1:27" x14ac:dyDescent="0.25">
      <c r="A846">
        <v>845</v>
      </c>
      <c r="B846">
        <v>148</v>
      </c>
      <c r="C846" s="1">
        <v>44221</v>
      </c>
      <c r="D846">
        <v>10</v>
      </c>
      <c r="E846" t="s">
        <v>42</v>
      </c>
      <c r="F846" t="s">
        <v>53</v>
      </c>
      <c r="G846" t="s">
        <v>55</v>
      </c>
      <c r="H846" t="s">
        <v>58</v>
      </c>
      <c r="I846" s="1">
        <v>43653</v>
      </c>
      <c r="J846">
        <v>1</v>
      </c>
      <c r="K846" t="s">
        <v>61</v>
      </c>
      <c r="L846" s="1">
        <v>43615</v>
      </c>
      <c r="M846" s="1">
        <v>43830</v>
      </c>
      <c r="N846">
        <v>1</v>
      </c>
      <c r="O846" t="s">
        <v>84</v>
      </c>
      <c r="P846" t="s">
        <v>246</v>
      </c>
      <c r="Q846">
        <v>1</v>
      </c>
      <c r="R846" t="s">
        <v>687</v>
      </c>
      <c r="S846" t="s">
        <v>1104</v>
      </c>
      <c r="T846" t="s">
        <v>1750</v>
      </c>
      <c r="U846" t="s">
        <v>67</v>
      </c>
      <c r="V846" t="s">
        <v>1548</v>
      </c>
      <c r="W846">
        <v>80.97</v>
      </c>
      <c r="X846">
        <v>44.97</v>
      </c>
      <c r="Y846">
        <v>1</v>
      </c>
      <c r="Z846" t="s">
        <v>410</v>
      </c>
      <c r="AA846" t="s">
        <v>2359</v>
      </c>
    </row>
    <row r="847" spans="1:27" x14ac:dyDescent="0.25">
      <c r="A847">
        <v>846</v>
      </c>
      <c r="B847">
        <v>417</v>
      </c>
      <c r="C847" s="1">
        <v>44221</v>
      </c>
      <c r="D847">
        <v>3</v>
      </c>
      <c r="E847" t="s">
        <v>34</v>
      </c>
      <c r="F847" t="s">
        <v>45</v>
      </c>
      <c r="G847" t="s">
        <v>56</v>
      </c>
      <c r="H847" t="s">
        <v>57</v>
      </c>
      <c r="I847" s="1">
        <v>43917</v>
      </c>
      <c r="J847">
        <v>7</v>
      </c>
      <c r="K847" t="s">
        <v>61</v>
      </c>
      <c r="L847" s="1">
        <v>43915</v>
      </c>
      <c r="M847" s="1">
        <v>44012</v>
      </c>
      <c r="N847">
        <v>1</v>
      </c>
      <c r="O847" t="s">
        <v>80</v>
      </c>
      <c r="P847" t="s">
        <v>242</v>
      </c>
      <c r="Q847">
        <v>1</v>
      </c>
      <c r="R847" t="s">
        <v>508</v>
      </c>
      <c r="S847" t="s">
        <v>1071</v>
      </c>
      <c r="T847" t="s">
        <v>1587</v>
      </c>
      <c r="U847" t="s">
        <v>69</v>
      </c>
      <c r="V847" t="s">
        <v>1548</v>
      </c>
      <c r="W847">
        <v>54.99</v>
      </c>
      <c r="X847">
        <v>14.99</v>
      </c>
      <c r="Y847">
        <v>1</v>
      </c>
      <c r="Z847" t="s">
        <v>79</v>
      </c>
      <c r="AA847" t="s">
        <v>2349</v>
      </c>
    </row>
    <row r="848" spans="1:27" x14ac:dyDescent="0.25">
      <c r="A848">
        <v>847</v>
      </c>
      <c r="B848">
        <v>323</v>
      </c>
      <c r="C848" s="1">
        <v>44223</v>
      </c>
      <c r="D848">
        <v>9</v>
      </c>
      <c r="E848" t="s">
        <v>41</v>
      </c>
      <c r="F848" t="s">
        <v>52</v>
      </c>
      <c r="G848" t="s">
        <v>56</v>
      </c>
      <c r="H848" t="s">
        <v>58</v>
      </c>
      <c r="I848" s="1">
        <v>44009</v>
      </c>
      <c r="J848">
        <v>9</v>
      </c>
      <c r="K848" t="s">
        <v>59</v>
      </c>
      <c r="L848" s="1">
        <v>43952</v>
      </c>
      <c r="M848" s="1">
        <v>44075</v>
      </c>
      <c r="N848">
        <v>1</v>
      </c>
      <c r="O848" t="s">
        <v>79</v>
      </c>
      <c r="P848" t="s">
        <v>241</v>
      </c>
      <c r="Q848">
        <v>1</v>
      </c>
      <c r="R848" t="s">
        <v>481</v>
      </c>
      <c r="S848" t="s">
        <v>1045</v>
      </c>
      <c r="T848" t="s">
        <v>1573</v>
      </c>
      <c r="U848" t="s">
        <v>69</v>
      </c>
      <c r="V848" t="s">
        <v>1548</v>
      </c>
      <c r="W848">
        <v>99.95</v>
      </c>
      <c r="X848">
        <v>14.99</v>
      </c>
      <c r="Y848">
        <v>1</v>
      </c>
      <c r="Z848" t="s">
        <v>65</v>
      </c>
      <c r="AA848" t="s">
        <v>2343</v>
      </c>
    </row>
    <row r="849" spans="1:27" x14ac:dyDescent="0.25">
      <c r="A849">
        <v>848</v>
      </c>
      <c r="B849">
        <v>356</v>
      </c>
      <c r="C849" s="1">
        <v>44223</v>
      </c>
      <c r="D849">
        <v>4</v>
      </c>
      <c r="E849" t="s">
        <v>40</v>
      </c>
      <c r="F849" t="s">
        <v>51</v>
      </c>
      <c r="G849" t="s">
        <v>56</v>
      </c>
      <c r="H849" t="s">
        <v>58</v>
      </c>
      <c r="I849" s="1">
        <v>43725</v>
      </c>
      <c r="J849">
        <v>3</v>
      </c>
      <c r="K849" t="s">
        <v>59</v>
      </c>
      <c r="L849" s="1">
        <v>43615</v>
      </c>
      <c r="M849" s="1">
        <v>43830</v>
      </c>
      <c r="N849">
        <v>1</v>
      </c>
      <c r="O849" t="s">
        <v>80</v>
      </c>
      <c r="P849" t="s">
        <v>242</v>
      </c>
      <c r="Q849">
        <v>1</v>
      </c>
      <c r="R849" t="s">
        <v>548</v>
      </c>
      <c r="S849" t="s">
        <v>1109</v>
      </c>
      <c r="T849" t="s">
        <v>1634</v>
      </c>
      <c r="U849" t="s">
        <v>69</v>
      </c>
      <c r="V849" t="s">
        <v>1548</v>
      </c>
      <c r="W849">
        <v>27.98</v>
      </c>
      <c r="X849">
        <v>14.99</v>
      </c>
      <c r="Y849">
        <v>1</v>
      </c>
      <c r="Z849" t="s">
        <v>67</v>
      </c>
      <c r="AA849" t="s">
        <v>2373</v>
      </c>
    </row>
    <row r="850" spans="1:27" x14ac:dyDescent="0.25">
      <c r="A850">
        <v>849</v>
      </c>
      <c r="B850">
        <v>447</v>
      </c>
      <c r="C850" s="1">
        <v>44223</v>
      </c>
      <c r="D850">
        <v>4</v>
      </c>
      <c r="E850" t="s">
        <v>40</v>
      </c>
      <c r="F850" t="s">
        <v>51</v>
      </c>
      <c r="G850" t="s">
        <v>56</v>
      </c>
      <c r="H850" t="s">
        <v>58</v>
      </c>
      <c r="I850" s="1">
        <v>43723</v>
      </c>
      <c r="J850">
        <v>2</v>
      </c>
      <c r="K850" t="s">
        <v>60</v>
      </c>
      <c r="L850" s="1">
        <v>43615</v>
      </c>
      <c r="M850" s="1">
        <v>43830</v>
      </c>
      <c r="N850">
        <v>2</v>
      </c>
      <c r="O850" t="s">
        <v>197</v>
      </c>
      <c r="P850" t="s">
        <v>359</v>
      </c>
      <c r="Q850">
        <v>2</v>
      </c>
      <c r="R850" t="s">
        <v>838</v>
      </c>
      <c r="S850" t="s">
        <v>1375</v>
      </c>
      <c r="T850" t="s">
        <v>1891</v>
      </c>
      <c r="U850" t="s">
        <v>2021</v>
      </c>
      <c r="V850" t="s">
        <v>2068</v>
      </c>
      <c r="W850">
        <v>697.86</v>
      </c>
      <c r="X850">
        <v>69.94</v>
      </c>
      <c r="Y850">
        <v>2</v>
      </c>
      <c r="Z850" t="s">
        <v>2272</v>
      </c>
      <c r="AA850" t="s">
        <v>2572</v>
      </c>
    </row>
    <row r="851" spans="1:27" x14ac:dyDescent="0.25">
      <c r="A851">
        <v>850</v>
      </c>
      <c r="B851">
        <v>19</v>
      </c>
      <c r="C851" s="1">
        <v>44225</v>
      </c>
      <c r="D851">
        <v>4</v>
      </c>
      <c r="E851" t="s">
        <v>40</v>
      </c>
      <c r="F851" t="s">
        <v>51</v>
      </c>
      <c r="G851" t="s">
        <v>55</v>
      </c>
      <c r="H851" t="s">
        <v>58</v>
      </c>
      <c r="I851" s="1">
        <v>43739</v>
      </c>
      <c r="J851">
        <v>3</v>
      </c>
      <c r="K851" t="s">
        <v>59</v>
      </c>
      <c r="L851" s="1">
        <v>43615</v>
      </c>
      <c r="M851" s="1">
        <v>43830</v>
      </c>
      <c r="N851">
        <v>1</v>
      </c>
      <c r="O851" t="s">
        <v>84</v>
      </c>
      <c r="P851" t="s">
        <v>246</v>
      </c>
      <c r="Q851">
        <v>1</v>
      </c>
      <c r="R851" t="s">
        <v>438</v>
      </c>
      <c r="S851" t="s">
        <v>1000</v>
      </c>
      <c r="T851" t="s">
        <v>1532</v>
      </c>
      <c r="U851" t="s">
        <v>69</v>
      </c>
      <c r="V851" t="s">
        <v>1548</v>
      </c>
      <c r="W851">
        <v>133.99</v>
      </c>
      <c r="X851">
        <v>14.99</v>
      </c>
      <c r="Y851">
        <v>1</v>
      </c>
      <c r="Z851" t="s">
        <v>645</v>
      </c>
      <c r="AA851" t="s">
        <v>2347</v>
      </c>
    </row>
    <row r="852" spans="1:27" x14ac:dyDescent="0.25">
      <c r="A852">
        <v>851</v>
      </c>
      <c r="B852">
        <v>201</v>
      </c>
      <c r="C852" s="1">
        <v>44226</v>
      </c>
      <c r="D852">
        <v>7</v>
      </c>
      <c r="E852" t="s">
        <v>35</v>
      </c>
      <c r="F852" t="s">
        <v>46</v>
      </c>
      <c r="G852" t="s">
        <v>55</v>
      </c>
      <c r="H852" t="s">
        <v>58</v>
      </c>
      <c r="I852" s="1">
        <v>43728</v>
      </c>
      <c r="J852">
        <v>1</v>
      </c>
      <c r="K852" t="s">
        <v>61</v>
      </c>
      <c r="L852" s="1">
        <v>43615</v>
      </c>
      <c r="M852" s="1">
        <v>43830</v>
      </c>
      <c r="N852">
        <v>2</v>
      </c>
      <c r="O852" t="s">
        <v>198</v>
      </c>
      <c r="P852" t="s">
        <v>360</v>
      </c>
      <c r="Q852">
        <v>2</v>
      </c>
      <c r="R852" t="s">
        <v>839</v>
      </c>
      <c r="S852" t="s">
        <v>1376</v>
      </c>
      <c r="T852" t="s">
        <v>1892</v>
      </c>
      <c r="U852" t="s">
        <v>2022</v>
      </c>
      <c r="V852" t="s">
        <v>2069</v>
      </c>
      <c r="W852">
        <v>169.94</v>
      </c>
      <c r="X852">
        <v>139.94</v>
      </c>
      <c r="Y852">
        <v>2</v>
      </c>
      <c r="Z852" t="s">
        <v>2273</v>
      </c>
      <c r="AA852" t="s">
        <v>2573</v>
      </c>
    </row>
    <row r="853" spans="1:27" x14ac:dyDescent="0.25">
      <c r="A853">
        <v>852</v>
      </c>
      <c r="B853">
        <v>391</v>
      </c>
      <c r="C853" s="1">
        <v>44226</v>
      </c>
      <c r="D853">
        <v>4</v>
      </c>
      <c r="E853" t="s">
        <v>40</v>
      </c>
      <c r="F853" t="s">
        <v>51</v>
      </c>
      <c r="G853" t="s">
        <v>55</v>
      </c>
      <c r="H853" t="s">
        <v>58</v>
      </c>
      <c r="I853" s="1">
        <v>43689</v>
      </c>
      <c r="J853">
        <v>2</v>
      </c>
      <c r="K853" t="s">
        <v>60</v>
      </c>
      <c r="L853" s="1">
        <v>43615</v>
      </c>
      <c r="M853" s="1">
        <v>43830</v>
      </c>
      <c r="N853">
        <v>2</v>
      </c>
      <c r="O853" t="s">
        <v>128</v>
      </c>
      <c r="P853" t="s">
        <v>290</v>
      </c>
      <c r="Q853">
        <v>2</v>
      </c>
      <c r="R853" t="s">
        <v>840</v>
      </c>
      <c r="S853" t="s">
        <v>1377</v>
      </c>
      <c r="T853" t="s">
        <v>1893</v>
      </c>
      <c r="U853" t="s">
        <v>71</v>
      </c>
      <c r="V853" t="s">
        <v>2039</v>
      </c>
      <c r="W853">
        <v>98.69</v>
      </c>
      <c r="X853">
        <v>24.98</v>
      </c>
      <c r="Y853">
        <v>2</v>
      </c>
      <c r="Z853" t="s">
        <v>2274</v>
      </c>
      <c r="AA853" t="s">
        <v>2574</v>
      </c>
    </row>
    <row r="854" spans="1:27" x14ac:dyDescent="0.25">
      <c r="A854">
        <v>853</v>
      </c>
      <c r="B854">
        <v>408</v>
      </c>
      <c r="C854" s="1">
        <v>44226</v>
      </c>
      <c r="D854">
        <v>9</v>
      </c>
      <c r="E854" t="s">
        <v>41</v>
      </c>
      <c r="F854" t="s">
        <v>52</v>
      </c>
      <c r="G854" t="s">
        <v>55</v>
      </c>
      <c r="H854" t="s">
        <v>57</v>
      </c>
      <c r="I854" s="1">
        <v>43674</v>
      </c>
      <c r="J854">
        <v>3</v>
      </c>
      <c r="K854" t="s">
        <v>59</v>
      </c>
      <c r="L854" s="1">
        <v>43615</v>
      </c>
      <c r="M854" s="1">
        <v>43830</v>
      </c>
      <c r="N854">
        <v>1</v>
      </c>
      <c r="O854" t="s">
        <v>80</v>
      </c>
      <c r="P854" t="s">
        <v>242</v>
      </c>
      <c r="Q854">
        <v>1</v>
      </c>
      <c r="R854" t="s">
        <v>811</v>
      </c>
      <c r="S854" t="s">
        <v>1193</v>
      </c>
      <c r="T854" t="s">
        <v>1526</v>
      </c>
      <c r="U854" t="s">
        <v>80</v>
      </c>
      <c r="V854" t="s">
        <v>1548</v>
      </c>
      <c r="W854">
        <v>69.98</v>
      </c>
      <c r="X854">
        <v>29.98</v>
      </c>
      <c r="Y854">
        <v>1</v>
      </c>
      <c r="Z854" t="s">
        <v>79</v>
      </c>
      <c r="AA854" t="s">
        <v>2349</v>
      </c>
    </row>
    <row r="855" spans="1:27" x14ac:dyDescent="0.25">
      <c r="A855">
        <v>854</v>
      </c>
      <c r="B855">
        <v>249</v>
      </c>
      <c r="C855" s="1">
        <v>44227</v>
      </c>
      <c r="D855">
        <v>1</v>
      </c>
      <c r="E855" t="s">
        <v>39</v>
      </c>
      <c r="F855" t="s">
        <v>50</v>
      </c>
      <c r="G855" t="s">
        <v>55</v>
      </c>
      <c r="H855" t="s">
        <v>57</v>
      </c>
      <c r="I855" s="1">
        <v>43653</v>
      </c>
      <c r="J855">
        <v>1</v>
      </c>
      <c r="K855" t="s">
        <v>61</v>
      </c>
      <c r="L855" s="1">
        <v>43615</v>
      </c>
      <c r="M855" s="1">
        <v>43830</v>
      </c>
      <c r="N855">
        <v>2</v>
      </c>
      <c r="O855" t="s">
        <v>199</v>
      </c>
      <c r="P855" t="s">
        <v>361</v>
      </c>
      <c r="Q855">
        <v>2</v>
      </c>
      <c r="R855" t="s">
        <v>841</v>
      </c>
      <c r="S855" t="s">
        <v>1378</v>
      </c>
      <c r="T855" t="s">
        <v>1894</v>
      </c>
      <c r="U855" t="s">
        <v>207</v>
      </c>
      <c r="V855" t="s">
        <v>2070</v>
      </c>
      <c r="W855">
        <v>287.95999999999998</v>
      </c>
      <c r="X855">
        <v>69.959999999999994</v>
      </c>
      <c r="Y855">
        <v>2</v>
      </c>
      <c r="Z855" t="s">
        <v>2275</v>
      </c>
      <c r="AA855" t="s">
        <v>2575</v>
      </c>
    </row>
    <row r="856" spans="1:27" x14ac:dyDescent="0.25">
      <c r="A856">
        <v>855</v>
      </c>
      <c r="B856">
        <v>160</v>
      </c>
      <c r="C856" s="1">
        <v>44228</v>
      </c>
      <c r="D856">
        <v>1</v>
      </c>
      <c r="E856" t="s">
        <v>39</v>
      </c>
      <c r="F856" t="s">
        <v>50</v>
      </c>
      <c r="G856" t="s">
        <v>56</v>
      </c>
      <c r="H856" t="s">
        <v>58</v>
      </c>
      <c r="I856" s="1">
        <v>43834</v>
      </c>
      <c r="J856">
        <v>15</v>
      </c>
      <c r="K856" t="s">
        <v>62</v>
      </c>
      <c r="L856" s="1">
        <v>43615</v>
      </c>
      <c r="M856" s="1">
        <v>44413</v>
      </c>
      <c r="N856">
        <v>1</v>
      </c>
      <c r="O856" t="s">
        <v>79</v>
      </c>
      <c r="P856" t="s">
        <v>241</v>
      </c>
      <c r="Q856">
        <v>1</v>
      </c>
      <c r="R856" t="s">
        <v>530</v>
      </c>
      <c r="S856" t="s">
        <v>1092</v>
      </c>
      <c r="T856" t="s">
        <v>1619</v>
      </c>
      <c r="U856" t="s">
        <v>80</v>
      </c>
      <c r="V856" t="s">
        <v>1562</v>
      </c>
      <c r="W856">
        <v>125.98</v>
      </c>
      <c r="X856">
        <v>19.98</v>
      </c>
      <c r="Y856">
        <v>1</v>
      </c>
      <c r="Z856" t="s">
        <v>65</v>
      </c>
      <c r="AA856" t="s">
        <v>2343</v>
      </c>
    </row>
    <row r="857" spans="1:27" x14ac:dyDescent="0.25">
      <c r="A857">
        <v>856</v>
      </c>
      <c r="B857">
        <v>346</v>
      </c>
      <c r="C857" s="1">
        <v>44228</v>
      </c>
      <c r="D857">
        <v>2</v>
      </c>
      <c r="E857" t="s">
        <v>38</v>
      </c>
      <c r="F857" t="s">
        <v>49</v>
      </c>
      <c r="G857" t="s">
        <v>55</v>
      </c>
      <c r="H857" t="s">
        <v>58</v>
      </c>
      <c r="I857" s="1">
        <v>43682</v>
      </c>
      <c r="J857">
        <v>2</v>
      </c>
      <c r="K857" t="s">
        <v>60</v>
      </c>
      <c r="L857" s="1">
        <v>43615</v>
      </c>
      <c r="M857" s="1">
        <v>43830</v>
      </c>
      <c r="N857">
        <v>2</v>
      </c>
      <c r="O857" t="s">
        <v>200</v>
      </c>
      <c r="P857" t="s">
        <v>362</v>
      </c>
      <c r="Q857">
        <v>3</v>
      </c>
      <c r="R857" t="s">
        <v>842</v>
      </c>
      <c r="S857" t="s">
        <v>1379</v>
      </c>
      <c r="T857" t="s">
        <v>1895</v>
      </c>
      <c r="U857" t="s">
        <v>154</v>
      </c>
      <c r="V857" t="s">
        <v>2071</v>
      </c>
      <c r="W857">
        <v>543.94000000000005</v>
      </c>
      <c r="X857">
        <v>69.94</v>
      </c>
      <c r="Y857">
        <v>2</v>
      </c>
      <c r="Z857" t="s">
        <v>2276</v>
      </c>
      <c r="AA857" t="s">
        <v>2576</v>
      </c>
    </row>
    <row r="858" spans="1:27" x14ac:dyDescent="0.25">
      <c r="A858">
        <v>857</v>
      </c>
      <c r="B858">
        <v>463</v>
      </c>
      <c r="C858" s="1">
        <v>44228</v>
      </c>
      <c r="D858">
        <v>11</v>
      </c>
      <c r="E858" t="s">
        <v>37</v>
      </c>
      <c r="F858" t="s">
        <v>48</v>
      </c>
      <c r="G858" t="s">
        <v>55</v>
      </c>
      <c r="H858" t="s">
        <v>58</v>
      </c>
      <c r="I858" s="1">
        <v>44117</v>
      </c>
      <c r="J858">
        <v>15</v>
      </c>
      <c r="K858" t="s">
        <v>62</v>
      </c>
      <c r="L858" s="1">
        <v>43615</v>
      </c>
      <c r="M858" s="1">
        <v>44413</v>
      </c>
      <c r="N858">
        <v>1</v>
      </c>
      <c r="O858" t="s">
        <v>67</v>
      </c>
      <c r="P858" t="s">
        <v>229</v>
      </c>
      <c r="Q858">
        <v>1</v>
      </c>
      <c r="R858" t="s">
        <v>478</v>
      </c>
      <c r="S858" t="s">
        <v>1041</v>
      </c>
      <c r="T858" t="s">
        <v>1569</v>
      </c>
      <c r="U858" t="s">
        <v>80</v>
      </c>
      <c r="V858" t="s">
        <v>1548</v>
      </c>
      <c r="W858">
        <v>85.98</v>
      </c>
      <c r="X858">
        <v>29.98</v>
      </c>
      <c r="Y858">
        <v>1</v>
      </c>
      <c r="Z858" t="s">
        <v>90</v>
      </c>
      <c r="AA858" t="s">
        <v>2328</v>
      </c>
    </row>
    <row r="859" spans="1:27" x14ac:dyDescent="0.25">
      <c r="A859">
        <v>858</v>
      </c>
      <c r="B859">
        <v>122</v>
      </c>
      <c r="C859" s="1">
        <v>44230</v>
      </c>
      <c r="D859">
        <v>3</v>
      </c>
      <c r="E859" t="s">
        <v>34</v>
      </c>
      <c r="F859" t="s">
        <v>45</v>
      </c>
      <c r="G859" t="s">
        <v>55</v>
      </c>
      <c r="H859" t="s">
        <v>57</v>
      </c>
      <c r="I859" s="1">
        <v>43708</v>
      </c>
      <c r="J859">
        <v>1</v>
      </c>
      <c r="K859" t="s">
        <v>61</v>
      </c>
      <c r="L859" s="1">
        <v>43615</v>
      </c>
      <c r="M859" s="1">
        <v>43830</v>
      </c>
      <c r="N859">
        <v>1</v>
      </c>
      <c r="O859" t="s">
        <v>65</v>
      </c>
      <c r="P859" t="s">
        <v>227</v>
      </c>
      <c r="Q859">
        <v>1</v>
      </c>
      <c r="R859" t="s">
        <v>435</v>
      </c>
      <c r="S859" t="s">
        <v>997</v>
      </c>
      <c r="T859" t="s">
        <v>1529</v>
      </c>
      <c r="U859" t="s">
        <v>80</v>
      </c>
      <c r="V859" t="s">
        <v>1517</v>
      </c>
      <c r="W859">
        <v>99.98</v>
      </c>
      <c r="X859">
        <v>39.979999999999997</v>
      </c>
      <c r="Y859">
        <v>1</v>
      </c>
      <c r="Z859" t="s">
        <v>431</v>
      </c>
      <c r="AA859" t="s">
        <v>2326</v>
      </c>
    </row>
    <row r="860" spans="1:27" x14ac:dyDescent="0.25">
      <c r="A860">
        <v>859</v>
      </c>
      <c r="B860">
        <v>375</v>
      </c>
      <c r="C860" s="1">
        <v>44230</v>
      </c>
      <c r="D860">
        <v>9</v>
      </c>
      <c r="E860" t="s">
        <v>41</v>
      </c>
      <c r="F860" t="s">
        <v>52</v>
      </c>
      <c r="G860" t="s">
        <v>56</v>
      </c>
      <c r="H860" t="s">
        <v>57</v>
      </c>
      <c r="I860" s="1">
        <v>43488</v>
      </c>
      <c r="J860">
        <v>3</v>
      </c>
      <c r="N860">
        <v>1</v>
      </c>
      <c r="O860" t="s">
        <v>80</v>
      </c>
      <c r="P860" t="s">
        <v>242</v>
      </c>
      <c r="Q860">
        <v>1</v>
      </c>
      <c r="R860" t="s">
        <v>548</v>
      </c>
      <c r="S860" t="s">
        <v>1109</v>
      </c>
      <c r="T860" t="s">
        <v>1634</v>
      </c>
      <c r="U860" t="s">
        <v>67</v>
      </c>
      <c r="V860" t="s">
        <v>1548</v>
      </c>
      <c r="W860">
        <v>83.94</v>
      </c>
      <c r="X860">
        <v>44.97</v>
      </c>
      <c r="Y860">
        <v>1</v>
      </c>
      <c r="Z860" t="s">
        <v>67</v>
      </c>
      <c r="AA860" t="s">
        <v>2373</v>
      </c>
    </row>
    <row r="861" spans="1:27" x14ac:dyDescent="0.25">
      <c r="A861">
        <v>860</v>
      </c>
      <c r="B861">
        <v>112</v>
      </c>
      <c r="C861" s="1">
        <v>44231</v>
      </c>
      <c r="D861">
        <v>1</v>
      </c>
      <c r="E861" t="s">
        <v>39</v>
      </c>
      <c r="F861" t="s">
        <v>50</v>
      </c>
      <c r="G861" t="s">
        <v>55</v>
      </c>
      <c r="H861" t="s">
        <v>57</v>
      </c>
      <c r="I861" s="1">
        <v>43909</v>
      </c>
      <c r="J861">
        <v>15</v>
      </c>
      <c r="K861" t="s">
        <v>62</v>
      </c>
      <c r="L861" s="1">
        <v>43615</v>
      </c>
      <c r="M861" s="1">
        <v>44413</v>
      </c>
      <c r="N861">
        <v>2</v>
      </c>
      <c r="O861" t="s">
        <v>201</v>
      </c>
      <c r="P861" t="s">
        <v>363</v>
      </c>
      <c r="Q861">
        <v>2</v>
      </c>
      <c r="R861" t="s">
        <v>843</v>
      </c>
      <c r="S861" t="s">
        <v>1380</v>
      </c>
      <c r="T861" t="s">
        <v>1896</v>
      </c>
      <c r="U861" t="s">
        <v>2011</v>
      </c>
      <c r="V861" t="s">
        <v>2050</v>
      </c>
      <c r="W861">
        <v>92.32</v>
      </c>
      <c r="X861">
        <v>79.92</v>
      </c>
      <c r="Y861">
        <v>2</v>
      </c>
      <c r="Z861" t="s">
        <v>2277</v>
      </c>
      <c r="AA861" t="s">
        <v>2577</v>
      </c>
    </row>
    <row r="862" spans="1:27" x14ac:dyDescent="0.25">
      <c r="A862">
        <v>861</v>
      </c>
      <c r="B862">
        <v>178</v>
      </c>
      <c r="C862" s="1">
        <v>44231</v>
      </c>
      <c r="D862">
        <v>4</v>
      </c>
      <c r="E862" t="s">
        <v>40</v>
      </c>
      <c r="F862" t="s">
        <v>51</v>
      </c>
      <c r="G862" t="s">
        <v>55</v>
      </c>
      <c r="H862" t="s">
        <v>57</v>
      </c>
      <c r="I862" s="1">
        <v>43632</v>
      </c>
      <c r="J862">
        <v>2</v>
      </c>
      <c r="K862" t="s">
        <v>60</v>
      </c>
      <c r="L862" s="1">
        <v>43615</v>
      </c>
      <c r="M862" s="1">
        <v>43830</v>
      </c>
      <c r="N862">
        <v>2</v>
      </c>
      <c r="O862" t="s">
        <v>113</v>
      </c>
      <c r="P862" t="s">
        <v>275</v>
      </c>
      <c r="Q862">
        <v>2</v>
      </c>
      <c r="R862" t="s">
        <v>844</v>
      </c>
      <c r="S862" t="s">
        <v>1381</v>
      </c>
      <c r="T862" t="s">
        <v>1897</v>
      </c>
      <c r="U862" t="s">
        <v>103</v>
      </c>
      <c r="V862" t="s">
        <v>2030</v>
      </c>
      <c r="W862">
        <v>169.96</v>
      </c>
      <c r="X862">
        <v>64.959999999999994</v>
      </c>
      <c r="Y862">
        <v>2</v>
      </c>
      <c r="Z862" t="s">
        <v>2278</v>
      </c>
      <c r="AA862" t="s">
        <v>2578</v>
      </c>
    </row>
    <row r="863" spans="1:27" x14ac:dyDescent="0.25">
      <c r="A863">
        <v>862</v>
      </c>
      <c r="B863">
        <v>336</v>
      </c>
      <c r="C863" s="1">
        <v>44231</v>
      </c>
      <c r="D863">
        <v>4</v>
      </c>
      <c r="E863" t="s">
        <v>40</v>
      </c>
      <c r="F863" t="s">
        <v>51</v>
      </c>
      <c r="G863" t="s">
        <v>55</v>
      </c>
      <c r="H863" t="s">
        <v>58</v>
      </c>
      <c r="I863" s="1">
        <v>44037</v>
      </c>
      <c r="J863">
        <v>8</v>
      </c>
      <c r="K863" t="s">
        <v>60</v>
      </c>
      <c r="L863" s="1">
        <v>44000</v>
      </c>
      <c r="M863" s="1">
        <v>44073</v>
      </c>
      <c r="N863">
        <v>1</v>
      </c>
      <c r="O863" t="s">
        <v>70</v>
      </c>
      <c r="P863" t="s">
        <v>232</v>
      </c>
      <c r="Q863">
        <v>1</v>
      </c>
      <c r="R863" t="s">
        <v>753</v>
      </c>
      <c r="S863" t="s">
        <v>1077</v>
      </c>
      <c r="T863" t="s">
        <v>598</v>
      </c>
      <c r="U863" t="s">
        <v>80</v>
      </c>
      <c r="V863" t="s">
        <v>1517</v>
      </c>
      <c r="W863">
        <v>70</v>
      </c>
      <c r="X863">
        <v>39.979999999999997</v>
      </c>
      <c r="Y863">
        <v>1</v>
      </c>
      <c r="Z863" t="s">
        <v>673</v>
      </c>
      <c r="AA863" t="s">
        <v>2348</v>
      </c>
    </row>
    <row r="864" spans="1:27" x14ac:dyDescent="0.25">
      <c r="A864">
        <v>863</v>
      </c>
      <c r="B864">
        <v>314</v>
      </c>
      <c r="C864" s="1">
        <v>44232</v>
      </c>
      <c r="D864">
        <v>10</v>
      </c>
      <c r="E864" t="s">
        <v>42</v>
      </c>
      <c r="F864" t="s">
        <v>53</v>
      </c>
      <c r="G864" t="s">
        <v>55</v>
      </c>
      <c r="H864" t="s">
        <v>58</v>
      </c>
      <c r="I864" s="1">
        <v>43721</v>
      </c>
      <c r="J864">
        <v>2</v>
      </c>
      <c r="K864" t="s">
        <v>60</v>
      </c>
      <c r="L864" s="1">
        <v>43615</v>
      </c>
      <c r="M864" s="1">
        <v>43830</v>
      </c>
      <c r="N864">
        <v>1</v>
      </c>
      <c r="O864" t="s">
        <v>70</v>
      </c>
      <c r="P864" t="s">
        <v>232</v>
      </c>
      <c r="Q864">
        <v>1</v>
      </c>
      <c r="R864" t="s">
        <v>394</v>
      </c>
      <c r="S864" t="s">
        <v>956</v>
      </c>
      <c r="T864" t="s">
        <v>1490</v>
      </c>
      <c r="U864" t="s">
        <v>67</v>
      </c>
      <c r="V864" t="s">
        <v>1517</v>
      </c>
      <c r="W864">
        <v>26.97</v>
      </c>
      <c r="X864">
        <v>59.97</v>
      </c>
      <c r="Y864">
        <v>1</v>
      </c>
      <c r="Z864" t="s">
        <v>432</v>
      </c>
      <c r="AA864" t="s">
        <v>2331</v>
      </c>
    </row>
    <row r="865" spans="1:33" x14ac:dyDescent="0.25">
      <c r="A865">
        <v>864</v>
      </c>
      <c r="B865">
        <v>212</v>
      </c>
      <c r="C865" s="1">
        <v>44233</v>
      </c>
      <c r="D865">
        <v>9</v>
      </c>
      <c r="E865" t="s">
        <v>41</v>
      </c>
      <c r="F865" t="s">
        <v>52</v>
      </c>
      <c r="G865" t="s">
        <v>56</v>
      </c>
      <c r="H865" t="s">
        <v>58</v>
      </c>
      <c r="I865" s="1">
        <v>44227</v>
      </c>
      <c r="J865">
        <v>5</v>
      </c>
      <c r="N865">
        <v>2</v>
      </c>
      <c r="O865" t="s">
        <v>139</v>
      </c>
      <c r="P865" t="s">
        <v>301</v>
      </c>
      <c r="Q865">
        <v>2</v>
      </c>
      <c r="R865" t="s">
        <v>845</v>
      </c>
      <c r="S865" t="s">
        <v>1382</v>
      </c>
      <c r="T865" t="s">
        <v>1898</v>
      </c>
      <c r="U865" t="s">
        <v>71</v>
      </c>
      <c r="V865" t="s">
        <v>1869</v>
      </c>
      <c r="W865">
        <v>71.78</v>
      </c>
      <c r="X865">
        <v>29.98</v>
      </c>
      <c r="Y865">
        <v>2</v>
      </c>
      <c r="Z865" t="s">
        <v>211</v>
      </c>
      <c r="AA865" t="s">
        <v>2579</v>
      </c>
    </row>
    <row r="866" spans="1:33" x14ac:dyDescent="0.25">
      <c r="A866">
        <v>865</v>
      </c>
      <c r="B866">
        <v>219</v>
      </c>
      <c r="C866" s="1">
        <v>44233</v>
      </c>
      <c r="D866">
        <v>11</v>
      </c>
      <c r="E866" t="s">
        <v>37</v>
      </c>
      <c r="F866" t="s">
        <v>48</v>
      </c>
      <c r="G866" t="s">
        <v>56</v>
      </c>
      <c r="H866" t="s">
        <v>57</v>
      </c>
      <c r="I866" s="1">
        <v>43814</v>
      </c>
      <c r="J866">
        <v>3</v>
      </c>
      <c r="K866" t="s">
        <v>59</v>
      </c>
      <c r="L866" s="1">
        <v>43615</v>
      </c>
      <c r="M866" s="1">
        <v>43830</v>
      </c>
      <c r="N866">
        <v>1</v>
      </c>
      <c r="O866" t="s">
        <v>79</v>
      </c>
      <c r="P866" t="s">
        <v>241</v>
      </c>
      <c r="Q866">
        <v>1</v>
      </c>
      <c r="R866" t="s">
        <v>694</v>
      </c>
      <c r="S866" t="s">
        <v>1087</v>
      </c>
      <c r="T866" t="s">
        <v>1652</v>
      </c>
      <c r="U866" t="s">
        <v>67</v>
      </c>
      <c r="V866" t="s">
        <v>1548</v>
      </c>
      <c r="W866">
        <v>41.97</v>
      </c>
      <c r="X866">
        <v>44.97</v>
      </c>
      <c r="Y866">
        <v>1</v>
      </c>
      <c r="Z866" t="s">
        <v>86</v>
      </c>
      <c r="AA866" t="s">
        <v>2350</v>
      </c>
    </row>
    <row r="867" spans="1:33" x14ac:dyDescent="0.25">
      <c r="A867">
        <v>866</v>
      </c>
      <c r="B867">
        <v>63</v>
      </c>
      <c r="C867" s="1">
        <v>44234</v>
      </c>
      <c r="D867">
        <v>9</v>
      </c>
      <c r="E867" t="s">
        <v>41</v>
      </c>
      <c r="F867" t="s">
        <v>52</v>
      </c>
      <c r="G867" t="s">
        <v>56</v>
      </c>
      <c r="H867" t="s">
        <v>57</v>
      </c>
      <c r="I867" s="1">
        <v>43739</v>
      </c>
      <c r="J867">
        <v>2</v>
      </c>
      <c r="K867" t="s">
        <v>60</v>
      </c>
      <c r="L867" s="1">
        <v>43615</v>
      </c>
      <c r="M867" s="1">
        <v>43830</v>
      </c>
      <c r="N867">
        <v>1</v>
      </c>
      <c r="O867" t="s">
        <v>159</v>
      </c>
      <c r="P867" t="s">
        <v>321</v>
      </c>
      <c r="Q867">
        <v>2</v>
      </c>
      <c r="R867" t="s">
        <v>846</v>
      </c>
      <c r="S867" t="s">
        <v>1383</v>
      </c>
      <c r="T867" t="s">
        <v>1899</v>
      </c>
      <c r="U867" t="s">
        <v>71</v>
      </c>
      <c r="V867" t="s">
        <v>1585</v>
      </c>
      <c r="W867">
        <v>40.94</v>
      </c>
      <c r="X867">
        <v>39.979999999999997</v>
      </c>
      <c r="Y867">
        <v>2</v>
      </c>
      <c r="Z867" t="s">
        <v>2188</v>
      </c>
      <c r="AA867" t="s">
        <v>2471</v>
      </c>
    </row>
    <row r="868" spans="1:33" x14ac:dyDescent="0.25">
      <c r="A868">
        <v>867</v>
      </c>
      <c r="B868">
        <v>75</v>
      </c>
      <c r="C868" s="1">
        <v>44234</v>
      </c>
      <c r="D868">
        <v>4</v>
      </c>
      <c r="E868" t="s">
        <v>40</v>
      </c>
      <c r="F868" t="s">
        <v>51</v>
      </c>
      <c r="G868" t="s">
        <v>55</v>
      </c>
      <c r="H868" t="s">
        <v>58</v>
      </c>
      <c r="I868" s="1">
        <v>44170</v>
      </c>
      <c r="J868">
        <v>10</v>
      </c>
      <c r="K868" t="s">
        <v>61</v>
      </c>
      <c r="L868" s="1">
        <v>44055</v>
      </c>
      <c r="M868" s="1">
        <v>44196</v>
      </c>
      <c r="N868">
        <v>1</v>
      </c>
      <c r="O868" t="s">
        <v>86</v>
      </c>
      <c r="P868" t="s">
        <v>248</v>
      </c>
      <c r="Q868">
        <v>1</v>
      </c>
      <c r="R868" t="s">
        <v>513</v>
      </c>
      <c r="S868" t="s">
        <v>1076</v>
      </c>
      <c r="T868" t="s">
        <v>1603</v>
      </c>
      <c r="U868" t="s">
        <v>69</v>
      </c>
      <c r="V868" t="s">
        <v>1577</v>
      </c>
      <c r="W868">
        <v>22.68</v>
      </c>
      <c r="X868">
        <v>24.99</v>
      </c>
      <c r="Y868">
        <v>1</v>
      </c>
      <c r="Z868" t="s">
        <v>549</v>
      </c>
      <c r="AA868" t="s">
        <v>2362</v>
      </c>
    </row>
    <row r="869" spans="1:33" x14ac:dyDescent="0.25">
      <c r="A869">
        <v>868</v>
      </c>
      <c r="B869">
        <v>119</v>
      </c>
      <c r="C869" s="1">
        <v>44234</v>
      </c>
      <c r="D869">
        <v>6</v>
      </c>
      <c r="E869" t="s">
        <v>33</v>
      </c>
      <c r="F869" t="s">
        <v>44</v>
      </c>
      <c r="G869" t="s">
        <v>56</v>
      </c>
      <c r="H869" t="s">
        <v>57</v>
      </c>
      <c r="I869" s="1">
        <v>43957</v>
      </c>
      <c r="J869">
        <v>7</v>
      </c>
      <c r="K869" t="s">
        <v>61</v>
      </c>
      <c r="L869" s="1">
        <v>43915</v>
      </c>
      <c r="M869" s="1">
        <v>44012</v>
      </c>
      <c r="N869">
        <v>1</v>
      </c>
      <c r="O869" t="s">
        <v>86</v>
      </c>
      <c r="P869" t="s">
        <v>248</v>
      </c>
      <c r="Q869">
        <v>1</v>
      </c>
      <c r="R869" t="s">
        <v>653</v>
      </c>
      <c r="S869" t="s">
        <v>1197</v>
      </c>
      <c r="T869" t="s">
        <v>1721</v>
      </c>
      <c r="U869" t="s">
        <v>69</v>
      </c>
      <c r="V869" t="s">
        <v>1577</v>
      </c>
      <c r="W869">
        <v>332.49</v>
      </c>
      <c r="X869">
        <v>24.99</v>
      </c>
      <c r="Y869">
        <v>1</v>
      </c>
      <c r="Z869" t="s">
        <v>549</v>
      </c>
      <c r="AA869" t="s">
        <v>2362</v>
      </c>
    </row>
    <row r="870" spans="1:33" x14ac:dyDescent="0.25">
      <c r="A870">
        <v>869</v>
      </c>
      <c r="B870">
        <v>146</v>
      </c>
      <c r="C870" s="1">
        <v>44234</v>
      </c>
      <c r="D870">
        <v>8</v>
      </c>
      <c r="E870" t="s">
        <v>43</v>
      </c>
      <c r="F870" t="s">
        <v>54</v>
      </c>
      <c r="G870" t="s">
        <v>55</v>
      </c>
      <c r="H870" t="s">
        <v>58</v>
      </c>
      <c r="I870" s="1">
        <v>44092</v>
      </c>
      <c r="J870">
        <v>10</v>
      </c>
      <c r="K870" t="s">
        <v>61</v>
      </c>
      <c r="L870" s="1">
        <v>44055</v>
      </c>
      <c r="M870" s="1">
        <v>44196</v>
      </c>
      <c r="N870">
        <v>1</v>
      </c>
      <c r="O870" t="s">
        <v>80</v>
      </c>
      <c r="P870" t="s">
        <v>242</v>
      </c>
      <c r="Q870">
        <v>1</v>
      </c>
      <c r="R870" t="s">
        <v>665</v>
      </c>
      <c r="S870" t="s">
        <v>1209</v>
      </c>
      <c r="T870" t="s">
        <v>1652</v>
      </c>
      <c r="U870" t="s">
        <v>67</v>
      </c>
      <c r="V870" t="s">
        <v>1548</v>
      </c>
      <c r="W870">
        <v>41.97</v>
      </c>
      <c r="X870">
        <v>44.97</v>
      </c>
      <c r="Y870">
        <v>1</v>
      </c>
      <c r="Z870" t="s">
        <v>79</v>
      </c>
      <c r="AA870" t="s">
        <v>2349</v>
      </c>
    </row>
    <row r="871" spans="1:33" x14ac:dyDescent="0.25">
      <c r="A871">
        <v>870</v>
      </c>
      <c r="B871">
        <v>410</v>
      </c>
      <c r="C871" s="1">
        <v>44234</v>
      </c>
      <c r="D871">
        <v>2</v>
      </c>
      <c r="E871" t="s">
        <v>38</v>
      </c>
      <c r="F871" t="s">
        <v>49</v>
      </c>
      <c r="G871" t="s">
        <v>56</v>
      </c>
      <c r="H871" t="s">
        <v>58</v>
      </c>
      <c r="I871" s="1">
        <v>43904</v>
      </c>
      <c r="J871">
        <v>15</v>
      </c>
      <c r="K871" t="s">
        <v>62</v>
      </c>
      <c r="L871" s="1">
        <v>43615</v>
      </c>
      <c r="M871" s="1">
        <v>44413</v>
      </c>
      <c r="N871">
        <v>1</v>
      </c>
      <c r="O871" t="s">
        <v>79</v>
      </c>
      <c r="P871" t="s">
        <v>241</v>
      </c>
      <c r="Q871">
        <v>1</v>
      </c>
      <c r="R871" t="s">
        <v>770</v>
      </c>
      <c r="S871" t="s">
        <v>1182</v>
      </c>
      <c r="T871" t="s">
        <v>1614</v>
      </c>
      <c r="U871" t="s">
        <v>67</v>
      </c>
      <c r="V871" t="s">
        <v>1548</v>
      </c>
      <c r="W871">
        <v>41.85</v>
      </c>
      <c r="X871">
        <v>44.97</v>
      </c>
      <c r="Y871">
        <v>1</v>
      </c>
      <c r="Z871" t="s">
        <v>455</v>
      </c>
      <c r="AA871" t="s">
        <v>2340</v>
      </c>
    </row>
    <row r="872" spans="1:33" x14ac:dyDescent="0.25">
      <c r="A872">
        <v>871</v>
      </c>
      <c r="B872">
        <v>21</v>
      </c>
      <c r="C872" s="1">
        <v>44235</v>
      </c>
      <c r="D872">
        <v>2</v>
      </c>
      <c r="E872" t="s">
        <v>38</v>
      </c>
      <c r="F872" t="s">
        <v>49</v>
      </c>
      <c r="G872" t="s">
        <v>55</v>
      </c>
      <c r="H872" t="s">
        <v>57</v>
      </c>
      <c r="I872" s="1">
        <v>43986</v>
      </c>
      <c r="J872">
        <v>7</v>
      </c>
      <c r="K872" t="s">
        <v>61</v>
      </c>
      <c r="L872" s="1">
        <v>43915</v>
      </c>
      <c r="M872" s="1">
        <v>44012</v>
      </c>
      <c r="N872">
        <v>1</v>
      </c>
      <c r="O872" t="s">
        <v>67</v>
      </c>
      <c r="P872" t="s">
        <v>229</v>
      </c>
      <c r="Q872">
        <v>1</v>
      </c>
      <c r="R872" t="s">
        <v>847</v>
      </c>
      <c r="S872" t="s">
        <v>1384</v>
      </c>
      <c r="T872" t="s">
        <v>1900</v>
      </c>
      <c r="U872" t="s">
        <v>69</v>
      </c>
      <c r="V872" t="s">
        <v>1548</v>
      </c>
      <c r="W872">
        <v>20.99</v>
      </c>
      <c r="X872">
        <v>14.99</v>
      </c>
      <c r="Y872">
        <v>1</v>
      </c>
      <c r="Z872" t="s">
        <v>872</v>
      </c>
      <c r="AA872" t="s">
        <v>2388</v>
      </c>
      <c r="AB872">
        <v>5</v>
      </c>
      <c r="AC872" t="s">
        <v>2633</v>
      </c>
      <c r="AD872">
        <v>1157</v>
      </c>
      <c r="AE872" t="s">
        <v>2639</v>
      </c>
      <c r="AF872" s="1">
        <v>44235</v>
      </c>
      <c r="AG872" s="1">
        <v>44299</v>
      </c>
    </row>
    <row r="873" spans="1:33" x14ac:dyDescent="0.25">
      <c r="A873">
        <v>872</v>
      </c>
      <c r="B873">
        <v>460</v>
      </c>
      <c r="C873" s="1">
        <v>44235</v>
      </c>
      <c r="D873">
        <v>11</v>
      </c>
      <c r="E873" t="s">
        <v>37</v>
      </c>
      <c r="F873" t="s">
        <v>48</v>
      </c>
      <c r="G873" t="s">
        <v>56</v>
      </c>
      <c r="H873" t="s">
        <v>57</v>
      </c>
      <c r="I873" s="1">
        <v>43836</v>
      </c>
      <c r="J873">
        <v>4</v>
      </c>
      <c r="K873" t="s">
        <v>61</v>
      </c>
      <c r="L873" s="1">
        <v>43831</v>
      </c>
      <c r="M873" s="1">
        <v>43861</v>
      </c>
      <c r="N873">
        <v>1</v>
      </c>
      <c r="O873" t="s">
        <v>78</v>
      </c>
      <c r="P873" t="s">
        <v>240</v>
      </c>
      <c r="Q873">
        <v>1</v>
      </c>
      <c r="R873" t="s">
        <v>578</v>
      </c>
      <c r="S873" t="s">
        <v>1136</v>
      </c>
      <c r="T873" t="s">
        <v>1659</v>
      </c>
      <c r="U873" t="s">
        <v>80</v>
      </c>
      <c r="V873" t="s">
        <v>1548</v>
      </c>
      <c r="W873">
        <v>9.98</v>
      </c>
      <c r="X873">
        <v>29.98</v>
      </c>
      <c r="Y873">
        <v>1</v>
      </c>
      <c r="Z873" t="s">
        <v>393</v>
      </c>
      <c r="AA873" t="s">
        <v>2345</v>
      </c>
    </row>
    <row r="874" spans="1:33" x14ac:dyDescent="0.25">
      <c r="A874">
        <v>873</v>
      </c>
      <c r="B874">
        <v>9</v>
      </c>
      <c r="C874" s="1">
        <v>44236</v>
      </c>
      <c r="D874">
        <v>7</v>
      </c>
      <c r="E874" t="s">
        <v>35</v>
      </c>
      <c r="F874" t="s">
        <v>46</v>
      </c>
      <c r="G874" t="s">
        <v>55</v>
      </c>
      <c r="H874" t="s">
        <v>57</v>
      </c>
      <c r="I874" s="1">
        <v>43581</v>
      </c>
      <c r="J874">
        <v>2</v>
      </c>
      <c r="N874">
        <v>1</v>
      </c>
      <c r="O874" t="s">
        <v>70</v>
      </c>
      <c r="P874" t="s">
        <v>232</v>
      </c>
      <c r="Q874">
        <v>1</v>
      </c>
      <c r="R874" t="s">
        <v>594</v>
      </c>
      <c r="S874" t="s">
        <v>1077</v>
      </c>
      <c r="T874" t="s">
        <v>519</v>
      </c>
      <c r="U874" t="s">
        <v>80</v>
      </c>
      <c r="V874" t="s">
        <v>1517</v>
      </c>
      <c r="W874">
        <v>82</v>
      </c>
      <c r="X874">
        <v>39.979999999999997</v>
      </c>
      <c r="Y874">
        <v>1</v>
      </c>
      <c r="Z874" t="s">
        <v>432</v>
      </c>
      <c r="AA874" t="s">
        <v>2331</v>
      </c>
    </row>
    <row r="875" spans="1:33" x14ac:dyDescent="0.25">
      <c r="A875">
        <v>874</v>
      </c>
      <c r="B875">
        <v>113</v>
      </c>
      <c r="C875" s="1">
        <v>44236</v>
      </c>
      <c r="D875">
        <v>11</v>
      </c>
      <c r="E875" t="s">
        <v>37</v>
      </c>
      <c r="F875" t="s">
        <v>48</v>
      </c>
      <c r="G875" t="s">
        <v>55</v>
      </c>
      <c r="H875" t="s">
        <v>58</v>
      </c>
      <c r="I875" s="1">
        <v>43844</v>
      </c>
      <c r="J875">
        <v>4</v>
      </c>
      <c r="K875" t="s">
        <v>61</v>
      </c>
      <c r="L875" s="1">
        <v>43831</v>
      </c>
      <c r="M875" s="1">
        <v>43861</v>
      </c>
      <c r="N875">
        <v>2</v>
      </c>
      <c r="O875" t="s">
        <v>140</v>
      </c>
      <c r="P875" t="s">
        <v>302</v>
      </c>
      <c r="Q875">
        <v>2</v>
      </c>
      <c r="R875" t="s">
        <v>848</v>
      </c>
      <c r="S875" t="s">
        <v>1385</v>
      </c>
      <c r="T875" t="s">
        <v>1901</v>
      </c>
      <c r="U875" t="s">
        <v>75</v>
      </c>
      <c r="V875" t="s">
        <v>1869</v>
      </c>
      <c r="W875">
        <v>67.55</v>
      </c>
      <c r="X875">
        <v>74.95</v>
      </c>
      <c r="Y875">
        <v>2</v>
      </c>
      <c r="Z875" t="s">
        <v>2279</v>
      </c>
      <c r="AA875" t="s">
        <v>2580</v>
      </c>
    </row>
    <row r="876" spans="1:33" x14ac:dyDescent="0.25">
      <c r="A876">
        <v>875</v>
      </c>
      <c r="B876">
        <v>165</v>
      </c>
      <c r="C876" s="1">
        <v>44236</v>
      </c>
      <c r="D876">
        <v>4</v>
      </c>
      <c r="E876" t="s">
        <v>40</v>
      </c>
      <c r="F876" t="s">
        <v>51</v>
      </c>
      <c r="G876" t="s">
        <v>56</v>
      </c>
      <c r="H876" t="s">
        <v>58</v>
      </c>
      <c r="I876" s="1">
        <v>43699</v>
      </c>
      <c r="J876">
        <v>2</v>
      </c>
      <c r="K876" t="s">
        <v>60</v>
      </c>
      <c r="L876" s="1">
        <v>43615</v>
      </c>
      <c r="M876" s="1">
        <v>43830</v>
      </c>
      <c r="N876">
        <v>1</v>
      </c>
      <c r="O876" t="s">
        <v>86</v>
      </c>
      <c r="P876" t="s">
        <v>248</v>
      </c>
      <c r="Q876">
        <v>1</v>
      </c>
      <c r="R876" t="s">
        <v>432</v>
      </c>
      <c r="S876" t="s">
        <v>995</v>
      </c>
      <c r="T876" t="s">
        <v>1527</v>
      </c>
      <c r="U876" t="s">
        <v>67</v>
      </c>
      <c r="V876" t="s">
        <v>1577</v>
      </c>
      <c r="W876">
        <v>110.97</v>
      </c>
      <c r="X876">
        <v>74.97</v>
      </c>
      <c r="Y876">
        <v>1</v>
      </c>
      <c r="Z876" t="s">
        <v>549</v>
      </c>
      <c r="AA876" t="s">
        <v>2362</v>
      </c>
    </row>
    <row r="877" spans="1:33" x14ac:dyDescent="0.25">
      <c r="A877">
        <v>876</v>
      </c>
      <c r="B877">
        <v>363</v>
      </c>
      <c r="C877" s="1">
        <v>44236</v>
      </c>
      <c r="D877">
        <v>2</v>
      </c>
      <c r="E877" t="s">
        <v>38</v>
      </c>
      <c r="F877" t="s">
        <v>49</v>
      </c>
      <c r="G877" t="s">
        <v>55</v>
      </c>
      <c r="H877" t="s">
        <v>57</v>
      </c>
      <c r="I877" s="1">
        <v>43682</v>
      </c>
      <c r="J877">
        <v>3</v>
      </c>
      <c r="K877" t="s">
        <v>59</v>
      </c>
      <c r="L877" s="1">
        <v>43615</v>
      </c>
      <c r="M877" s="1">
        <v>43830</v>
      </c>
      <c r="N877">
        <v>1</v>
      </c>
      <c r="O877" t="s">
        <v>86</v>
      </c>
      <c r="P877" t="s">
        <v>248</v>
      </c>
      <c r="Q877">
        <v>1</v>
      </c>
      <c r="R877" t="s">
        <v>443</v>
      </c>
      <c r="S877" t="s">
        <v>1005</v>
      </c>
      <c r="T877" t="s">
        <v>1513</v>
      </c>
      <c r="U877" t="s">
        <v>80</v>
      </c>
      <c r="V877" t="s">
        <v>1577</v>
      </c>
      <c r="W877">
        <v>59.98</v>
      </c>
      <c r="X877">
        <v>49.98</v>
      </c>
      <c r="Y877">
        <v>1</v>
      </c>
      <c r="Z877" t="s">
        <v>549</v>
      </c>
      <c r="AA877" t="s">
        <v>2362</v>
      </c>
    </row>
    <row r="878" spans="1:33" x14ac:dyDescent="0.25">
      <c r="A878">
        <v>877</v>
      </c>
      <c r="B878">
        <v>23</v>
      </c>
      <c r="C878" s="1">
        <v>44237</v>
      </c>
      <c r="D878">
        <v>4</v>
      </c>
      <c r="E878" t="s">
        <v>40</v>
      </c>
      <c r="F878" t="s">
        <v>51</v>
      </c>
      <c r="G878" t="s">
        <v>56</v>
      </c>
      <c r="H878" t="s">
        <v>58</v>
      </c>
      <c r="I878" s="1">
        <v>44120</v>
      </c>
      <c r="J878">
        <v>15</v>
      </c>
      <c r="K878" t="s">
        <v>62</v>
      </c>
      <c r="L878" s="1">
        <v>43615</v>
      </c>
      <c r="M878" s="1">
        <v>44413</v>
      </c>
      <c r="N878">
        <v>1</v>
      </c>
      <c r="O878" t="s">
        <v>84</v>
      </c>
      <c r="P878" t="s">
        <v>246</v>
      </c>
      <c r="Q878">
        <v>1</v>
      </c>
      <c r="R878" t="s">
        <v>413</v>
      </c>
      <c r="S878" t="s">
        <v>975</v>
      </c>
      <c r="T878" t="s">
        <v>1508</v>
      </c>
      <c r="U878" t="s">
        <v>80</v>
      </c>
      <c r="V878" t="s">
        <v>1548</v>
      </c>
      <c r="W878">
        <v>20.5</v>
      </c>
      <c r="X878">
        <v>29.98</v>
      </c>
      <c r="Y878">
        <v>1</v>
      </c>
      <c r="Z878" t="s">
        <v>86</v>
      </c>
      <c r="AA878" t="s">
        <v>2350</v>
      </c>
      <c r="AB878">
        <v>5</v>
      </c>
      <c r="AC878" t="s">
        <v>2633</v>
      </c>
      <c r="AD878">
        <v>1159</v>
      </c>
      <c r="AE878" t="s">
        <v>2639</v>
      </c>
      <c r="AF878" s="1">
        <v>44235</v>
      </c>
      <c r="AG878" s="1">
        <v>44299</v>
      </c>
    </row>
    <row r="879" spans="1:33" x14ac:dyDescent="0.25">
      <c r="A879">
        <v>878</v>
      </c>
      <c r="B879">
        <v>14</v>
      </c>
      <c r="C879" s="1">
        <v>44238</v>
      </c>
      <c r="D879">
        <v>2</v>
      </c>
      <c r="E879" t="s">
        <v>38</v>
      </c>
      <c r="F879" t="s">
        <v>49</v>
      </c>
      <c r="G879" t="s">
        <v>56</v>
      </c>
      <c r="H879" t="s">
        <v>57</v>
      </c>
      <c r="I879" s="1">
        <v>43643</v>
      </c>
      <c r="J879">
        <v>1</v>
      </c>
      <c r="K879" t="s">
        <v>61</v>
      </c>
      <c r="L879" s="1">
        <v>43615</v>
      </c>
      <c r="M879" s="1">
        <v>43830</v>
      </c>
      <c r="N879">
        <v>1</v>
      </c>
      <c r="O879" t="s">
        <v>79</v>
      </c>
      <c r="P879" t="s">
        <v>241</v>
      </c>
      <c r="Q879">
        <v>1</v>
      </c>
      <c r="R879" t="s">
        <v>617</v>
      </c>
      <c r="S879" t="s">
        <v>1168</v>
      </c>
      <c r="T879" t="s">
        <v>1614</v>
      </c>
      <c r="U879" t="s">
        <v>67</v>
      </c>
      <c r="V879" t="s">
        <v>1548</v>
      </c>
      <c r="W879">
        <v>41.85</v>
      </c>
      <c r="X879">
        <v>44.97</v>
      </c>
      <c r="Y879">
        <v>1</v>
      </c>
      <c r="Z879" t="s">
        <v>86</v>
      </c>
      <c r="AA879" t="s">
        <v>2350</v>
      </c>
    </row>
    <row r="880" spans="1:33" x14ac:dyDescent="0.25">
      <c r="A880">
        <v>879</v>
      </c>
      <c r="B880">
        <v>104</v>
      </c>
      <c r="C880" s="1">
        <v>44238</v>
      </c>
      <c r="D880">
        <v>7</v>
      </c>
      <c r="E880" t="s">
        <v>35</v>
      </c>
      <c r="F880" t="s">
        <v>46</v>
      </c>
      <c r="G880" t="s">
        <v>56</v>
      </c>
      <c r="H880" t="s">
        <v>57</v>
      </c>
      <c r="I880" s="1">
        <v>44188</v>
      </c>
      <c r="J880">
        <v>10</v>
      </c>
      <c r="K880" t="s">
        <v>61</v>
      </c>
      <c r="L880" s="1">
        <v>44055</v>
      </c>
      <c r="M880" s="1">
        <v>44196</v>
      </c>
      <c r="N880">
        <v>1</v>
      </c>
      <c r="O880" t="s">
        <v>84</v>
      </c>
      <c r="P880" t="s">
        <v>246</v>
      </c>
      <c r="Q880">
        <v>1</v>
      </c>
      <c r="R880" t="s">
        <v>426</v>
      </c>
      <c r="S880" t="s">
        <v>988</v>
      </c>
      <c r="T880" t="s">
        <v>1521</v>
      </c>
      <c r="U880" t="s">
        <v>80</v>
      </c>
      <c r="V880" t="s">
        <v>1548</v>
      </c>
      <c r="W880">
        <v>83.98</v>
      </c>
      <c r="X880">
        <v>29.98</v>
      </c>
      <c r="Y880">
        <v>1</v>
      </c>
      <c r="Z880" t="s">
        <v>410</v>
      </c>
      <c r="AA880" t="s">
        <v>2359</v>
      </c>
      <c r="AB880">
        <v>5</v>
      </c>
      <c r="AC880" t="s">
        <v>2634</v>
      </c>
      <c r="AD880">
        <v>1233</v>
      </c>
      <c r="AE880" t="s">
        <v>2639</v>
      </c>
      <c r="AF880" s="1">
        <v>44235</v>
      </c>
      <c r="AG880" s="1">
        <v>44299</v>
      </c>
    </row>
    <row r="881" spans="1:33" x14ac:dyDescent="0.25">
      <c r="A881">
        <v>880</v>
      </c>
      <c r="B881">
        <v>317</v>
      </c>
      <c r="C881" s="1">
        <v>44238</v>
      </c>
      <c r="D881">
        <v>7</v>
      </c>
      <c r="E881" t="s">
        <v>35</v>
      </c>
      <c r="F881" t="s">
        <v>46</v>
      </c>
      <c r="G881" t="s">
        <v>55</v>
      </c>
      <c r="H881" t="s">
        <v>58</v>
      </c>
      <c r="I881" s="1">
        <v>43623</v>
      </c>
      <c r="J881">
        <v>3</v>
      </c>
      <c r="K881" t="s">
        <v>59</v>
      </c>
      <c r="L881" s="1">
        <v>43615</v>
      </c>
      <c r="M881" s="1">
        <v>43830</v>
      </c>
      <c r="N881">
        <v>1</v>
      </c>
      <c r="O881" t="s">
        <v>79</v>
      </c>
      <c r="P881" t="s">
        <v>241</v>
      </c>
      <c r="Q881">
        <v>1</v>
      </c>
      <c r="R881" t="s">
        <v>541</v>
      </c>
      <c r="S881" t="s">
        <v>968</v>
      </c>
      <c r="T881" t="s">
        <v>1629</v>
      </c>
      <c r="U881" t="s">
        <v>69</v>
      </c>
      <c r="V881" t="s">
        <v>1548</v>
      </c>
      <c r="W881">
        <v>86.9</v>
      </c>
      <c r="X881">
        <v>14.99</v>
      </c>
      <c r="Y881">
        <v>1</v>
      </c>
      <c r="Z881" t="s">
        <v>86</v>
      </c>
      <c r="AA881" t="s">
        <v>2350</v>
      </c>
    </row>
    <row r="882" spans="1:33" x14ac:dyDescent="0.25">
      <c r="A882">
        <v>881</v>
      </c>
      <c r="B882">
        <v>121</v>
      </c>
      <c r="C882" s="1">
        <v>44242</v>
      </c>
      <c r="D882">
        <v>3</v>
      </c>
      <c r="E882" t="s">
        <v>34</v>
      </c>
      <c r="F882" t="s">
        <v>45</v>
      </c>
      <c r="G882" t="s">
        <v>56</v>
      </c>
      <c r="H882" t="s">
        <v>58</v>
      </c>
      <c r="I882" s="1">
        <v>43690</v>
      </c>
      <c r="J882">
        <v>2</v>
      </c>
      <c r="K882" t="s">
        <v>60</v>
      </c>
      <c r="L882" s="1">
        <v>43615</v>
      </c>
      <c r="M882" s="1">
        <v>43830</v>
      </c>
      <c r="N882">
        <v>1</v>
      </c>
      <c r="O882" t="s">
        <v>69</v>
      </c>
      <c r="P882" t="s">
        <v>231</v>
      </c>
      <c r="Q882">
        <v>1</v>
      </c>
      <c r="R882" t="s">
        <v>78</v>
      </c>
      <c r="S882" t="s">
        <v>1238</v>
      </c>
      <c r="T882" t="s">
        <v>1533</v>
      </c>
      <c r="U882" t="s">
        <v>67</v>
      </c>
      <c r="V882" t="s">
        <v>1577</v>
      </c>
      <c r="W882">
        <v>179.97</v>
      </c>
      <c r="X882">
        <v>74.97</v>
      </c>
      <c r="Y882">
        <v>1</v>
      </c>
      <c r="Z882" t="s">
        <v>69</v>
      </c>
      <c r="AA882" t="s">
        <v>2360</v>
      </c>
    </row>
    <row r="883" spans="1:33" x14ac:dyDescent="0.25">
      <c r="A883">
        <v>882</v>
      </c>
      <c r="B883">
        <v>335</v>
      </c>
      <c r="C883" s="1">
        <v>44242</v>
      </c>
      <c r="D883">
        <v>5</v>
      </c>
      <c r="E883" t="s">
        <v>36</v>
      </c>
      <c r="F883" t="s">
        <v>47</v>
      </c>
      <c r="G883" t="s">
        <v>56</v>
      </c>
      <c r="H883" t="s">
        <v>58</v>
      </c>
      <c r="I883" s="1">
        <v>44067</v>
      </c>
      <c r="J883">
        <v>9</v>
      </c>
      <c r="K883" t="s">
        <v>59</v>
      </c>
      <c r="L883" s="1">
        <v>43952</v>
      </c>
      <c r="M883" s="1">
        <v>44075</v>
      </c>
      <c r="N883">
        <v>1</v>
      </c>
      <c r="O883" t="s">
        <v>80</v>
      </c>
      <c r="P883" t="s">
        <v>242</v>
      </c>
      <c r="Q883">
        <v>1</v>
      </c>
      <c r="R883" t="s">
        <v>696</v>
      </c>
      <c r="S883" t="s">
        <v>1236</v>
      </c>
      <c r="T883" t="s">
        <v>1758</v>
      </c>
      <c r="U883" t="s">
        <v>67</v>
      </c>
      <c r="V883" t="s">
        <v>1548</v>
      </c>
      <c r="W883">
        <v>218.97</v>
      </c>
      <c r="X883">
        <v>44.97</v>
      </c>
      <c r="Y883">
        <v>1</v>
      </c>
      <c r="Z883" t="s">
        <v>80</v>
      </c>
      <c r="AA883" t="s">
        <v>2357</v>
      </c>
      <c r="AB883">
        <v>5</v>
      </c>
      <c r="AC883" t="s">
        <v>2634</v>
      </c>
      <c r="AD883">
        <v>1432</v>
      </c>
      <c r="AE883" t="s">
        <v>2639</v>
      </c>
      <c r="AF883" s="1">
        <v>44235</v>
      </c>
      <c r="AG883" s="1">
        <v>44299</v>
      </c>
    </row>
    <row r="884" spans="1:33" x14ac:dyDescent="0.25">
      <c r="A884">
        <v>883</v>
      </c>
      <c r="B884">
        <v>202</v>
      </c>
      <c r="C884" s="1">
        <v>44243</v>
      </c>
      <c r="D884">
        <v>11</v>
      </c>
      <c r="E884" t="s">
        <v>37</v>
      </c>
      <c r="F884" t="s">
        <v>48</v>
      </c>
      <c r="G884" t="s">
        <v>55</v>
      </c>
      <c r="H884" t="s">
        <v>57</v>
      </c>
      <c r="I884" s="1">
        <v>43615</v>
      </c>
      <c r="J884">
        <v>2</v>
      </c>
      <c r="K884" t="s">
        <v>60</v>
      </c>
      <c r="L884" s="1">
        <v>43615</v>
      </c>
      <c r="M884" s="1">
        <v>43830</v>
      </c>
      <c r="N884">
        <v>1</v>
      </c>
      <c r="O884" t="s">
        <v>79</v>
      </c>
      <c r="P884" t="s">
        <v>241</v>
      </c>
      <c r="Q884">
        <v>1</v>
      </c>
      <c r="R884" t="s">
        <v>562</v>
      </c>
      <c r="S884" t="s">
        <v>1078</v>
      </c>
      <c r="T884" t="s">
        <v>1587</v>
      </c>
      <c r="U884" t="s">
        <v>67</v>
      </c>
      <c r="V884" t="s">
        <v>1548</v>
      </c>
      <c r="W884">
        <v>164.97</v>
      </c>
      <c r="X884">
        <v>44.97</v>
      </c>
      <c r="Y884">
        <v>1</v>
      </c>
      <c r="Z884" t="s">
        <v>86</v>
      </c>
      <c r="AA884" t="s">
        <v>2350</v>
      </c>
    </row>
    <row r="885" spans="1:33" x14ac:dyDescent="0.25">
      <c r="A885">
        <v>884</v>
      </c>
      <c r="B885">
        <v>270</v>
      </c>
      <c r="C885" s="1">
        <v>44243</v>
      </c>
      <c r="D885">
        <v>7</v>
      </c>
      <c r="E885" t="s">
        <v>35</v>
      </c>
      <c r="F885" t="s">
        <v>46</v>
      </c>
      <c r="G885" t="s">
        <v>56</v>
      </c>
      <c r="H885" t="s">
        <v>58</v>
      </c>
      <c r="I885" s="1">
        <v>44023</v>
      </c>
      <c r="J885">
        <v>8</v>
      </c>
      <c r="K885" t="s">
        <v>60</v>
      </c>
      <c r="L885" s="1">
        <v>44000</v>
      </c>
      <c r="M885" s="1">
        <v>44073</v>
      </c>
      <c r="N885">
        <v>1</v>
      </c>
      <c r="O885" t="s">
        <v>67</v>
      </c>
      <c r="P885" t="s">
        <v>229</v>
      </c>
      <c r="Q885">
        <v>1</v>
      </c>
      <c r="R885" t="s">
        <v>805</v>
      </c>
      <c r="S885" t="s">
        <v>1342</v>
      </c>
      <c r="T885" t="s">
        <v>1859</v>
      </c>
      <c r="U885" t="s">
        <v>80</v>
      </c>
      <c r="V885" t="s">
        <v>1548</v>
      </c>
      <c r="W885">
        <v>279.98</v>
      </c>
      <c r="X885">
        <v>29.98</v>
      </c>
      <c r="Y885">
        <v>1</v>
      </c>
      <c r="Z885" t="s">
        <v>872</v>
      </c>
      <c r="AA885" t="s">
        <v>2388</v>
      </c>
      <c r="AB885">
        <v>5</v>
      </c>
      <c r="AC885" t="s">
        <v>2633</v>
      </c>
      <c r="AD885">
        <v>1378</v>
      </c>
      <c r="AE885" t="s">
        <v>2639</v>
      </c>
      <c r="AF885" s="1">
        <v>44235</v>
      </c>
      <c r="AG885" s="1">
        <v>44299</v>
      </c>
    </row>
    <row r="886" spans="1:33" x14ac:dyDescent="0.25">
      <c r="A886">
        <v>885</v>
      </c>
      <c r="B886">
        <v>487</v>
      </c>
      <c r="C886" s="1">
        <v>44243</v>
      </c>
      <c r="D886">
        <v>11</v>
      </c>
      <c r="E886" t="s">
        <v>37</v>
      </c>
      <c r="F886" t="s">
        <v>48</v>
      </c>
      <c r="G886" t="s">
        <v>55</v>
      </c>
      <c r="H886" t="s">
        <v>58</v>
      </c>
      <c r="I886" s="1">
        <v>44140</v>
      </c>
      <c r="J886">
        <v>10</v>
      </c>
      <c r="K886" t="s">
        <v>61</v>
      </c>
      <c r="L886" s="1">
        <v>44055</v>
      </c>
      <c r="M886" s="1">
        <v>44196</v>
      </c>
      <c r="N886">
        <v>1</v>
      </c>
      <c r="O886" t="s">
        <v>69</v>
      </c>
      <c r="P886" t="s">
        <v>231</v>
      </c>
      <c r="Q886">
        <v>1</v>
      </c>
      <c r="R886" t="s">
        <v>565</v>
      </c>
      <c r="S886" t="s">
        <v>1125</v>
      </c>
      <c r="T886" t="s">
        <v>1648</v>
      </c>
      <c r="U886" t="s">
        <v>80</v>
      </c>
      <c r="V886" t="s">
        <v>1577</v>
      </c>
      <c r="W886">
        <v>1010</v>
      </c>
      <c r="X886">
        <v>49.98</v>
      </c>
      <c r="Y886">
        <v>1</v>
      </c>
      <c r="Z886" t="s">
        <v>78</v>
      </c>
      <c r="AA886" t="s">
        <v>2330</v>
      </c>
      <c r="AB886">
        <v>5</v>
      </c>
      <c r="AC886" t="s">
        <v>2633</v>
      </c>
      <c r="AD886">
        <v>1575</v>
      </c>
      <c r="AE886" t="s">
        <v>2639</v>
      </c>
      <c r="AF886" s="1">
        <v>44235</v>
      </c>
      <c r="AG886" s="1">
        <v>44299</v>
      </c>
    </row>
    <row r="887" spans="1:33" x14ac:dyDescent="0.25">
      <c r="A887">
        <v>886</v>
      </c>
      <c r="B887">
        <v>71</v>
      </c>
      <c r="C887" s="1">
        <v>44244</v>
      </c>
      <c r="D887">
        <v>2</v>
      </c>
      <c r="E887" t="s">
        <v>38</v>
      </c>
      <c r="F887" t="s">
        <v>49</v>
      </c>
      <c r="G887" t="s">
        <v>56</v>
      </c>
      <c r="H887" t="s">
        <v>58</v>
      </c>
      <c r="I887" s="1">
        <v>43802</v>
      </c>
      <c r="J887">
        <v>3</v>
      </c>
      <c r="K887" t="s">
        <v>59</v>
      </c>
      <c r="L887" s="1">
        <v>43615</v>
      </c>
      <c r="M887" s="1">
        <v>43830</v>
      </c>
      <c r="N887">
        <v>1</v>
      </c>
      <c r="O887" t="s">
        <v>110</v>
      </c>
      <c r="P887" t="s">
        <v>272</v>
      </c>
      <c r="Q887">
        <v>2</v>
      </c>
      <c r="R887" t="s">
        <v>849</v>
      </c>
      <c r="S887" t="s">
        <v>1386</v>
      </c>
      <c r="T887" t="s">
        <v>1902</v>
      </c>
      <c r="U887" t="s">
        <v>180</v>
      </c>
      <c r="V887" t="s">
        <v>1869</v>
      </c>
      <c r="W887">
        <v>64.97</v>
      </c>
      <c r="X887">
        <v>44.97</v>
      </c>
      <c r="Y887">
        <v>2</v>
      </c>
      <c r="Z887" t="s">
        <v>2267</v>
      </c>
      <c r="AA887" t="s">
        <v>2567</v>
      </c>
    </row>
    <row r="888" spans="1:33" x14ac:dyDescent="0.25">
      <c r="A888">
        <v>887</v>
      </c>
      <c r="B888">
        <v>468</v>
      </c>
      <c r="C888" s="1">
        <v>44244</v>
      </c>
      <c r="D888">
        <v>10</v>
      </c>
      <c r="E888" t="s">
        <v>42</v>
      </c>
      <c r="F888" t="s">
        <v>53</v>
      </c>
      <c r="G888" t="s">
        <v>55</v>
      </c>
      <c r="H888" t="s">
        <v>57</v>
      </c>
      <c r="I888" s="1">
        <v>44132</v>
      </c>
      <c r="J888">
        <v>15</v>
      </c>
      <c r="K888" t="s">
        <v>62</v>
      </c>
      <c r="L888" s="1">
        <v>43615</v>
      </c>
      <c r="M888" s="1">
        <v>44413</v>
      </c>
      <c r="N888">
        <v>1</v>
      </c>
      <c r="O888" t="s">
        <v>65</v>
      </c>
      <c r="P888" t="s">
        <v>227</v>
      </c>
      <c r="Q888">
        <v>1</v>
      </c>
      <c r="R888" t="s">
        <v>389</v>
      </c>
      <c r="S888" t="s">
        <v>951</v>
      </c>
      <c r="T888" t="s">
        <v>1485</v>
      </c>
      <c r="U888" t="s">
        <v>69</v>
      </c>
      <c r="V888" t="s">
        <v>1517</v>
      </c>
      <c r="W888">
        <v>21.95</v>
      </c>
      <c r="X888">
        <v>19.989999999999998</v>
      </c>
      <c r="Y888">
        <v>1</v>
      </c>
      <c r="Z888" t="s">
        <v>431</v>
      </c>
      <c r="AA888" t="s">
        <v>2326</v>
      </c>
      <c r="AB888">
        <v>5</v>
      </c>
      <c r="AC888" t="s">
        <v>2634</v>
      </c>
      <c r="AD888">
        <v>1559</v>
      </c>
      <c r="AE888" t="s">
        <v>2639</v>
      </c>
      <c r="AF888" s="1">
        <v>44235</v>
      </c>
      <c r="AG888" s="1">
        <v>44299</v>
      </c>
    </row>
    <row r="889" spans="1:33" x14ac:dyDescent="0.25">
      <c r="A889">
        <v>888</v>
      </c>
      <c r="B889">
        <v>87</v>
      </c>
      <c r="C889" s="1">
        <v>44245</v>
      </c>
      <c r="D889">
        <v>7</v>
      </c>
      <c r="E889" t="s">
        <v>35</v>
      </c>
      <c r="F889" t="s">
        <v>46</v>
      </c>
      <c r="G889" t="s">
        <v>55</v>
      </c>
      <c r="H889" t="s">
        <v>57</v>
      </c>
      <c r="I889" s="1">
        <v>43834</v>
      </c>
      <c r="J889">
        <v>15</v>
      </c>
      <c r="K889" t="s">
        <v>62</v>
      </c>
      <c r="L889" s="1">
        <v>43615</v>
      </c>
      <c r="M889" s="1">
        <v>44413</v>
      </c>
      <c r="N889">
        <v>3</v>
      </c>
      <c r="O889" t="s">
        <v>202</v>
      </c>
      <c r="P889" t="s">
        <v>364</v>
      </c>
      <c r="Q889">
        <v>3</v>
      </c>
      <c r="R889" t="s">
        <v>850</v>
      </c>
      <c r="S889" t="s">
        <v>1387</v>
      </c>
      <c r="T889" t="s">
        <v>1903</v>
      </c>
      <c r="U889" t="s">
        <v>2013</v>
      </c>
      <c r="V889" t="s">
        <v>2044</v>
      </c>
      <c r="W889">
        <v>824.94</v>
      </c>
      <c r="X889">
        <v>79.94</v>
      </c>
      <c r="Y889">
        <v>3</v>
      </c>
      <c r="Z889" t="s">
        <v>2280</v>
      </c>
      <c r="AA889" t="s">
        <v>2581</v>
      </c>
    </row>
    <row r="890" spans="1:33" x14ac:dyDescent="0.25">
      <c r="A890">
        <v>889</v>
      </c>
      <c r="B890">
        <v>120</v>
      </c>
      <c r="C890" s="1">
        <v>44245</v>
      </c>
      <c r="D890">
        <v>10</v>
      </c>
      <c r="E890" t="s">
        <v>42</v>
      </c>
      <c r="F890" t="s">
        <v>53</v>
      </c>
      <c r="G890" t="s">
        <v>56</v>
      </c>
      <c r="H890" t="s">
        <v>57</v>
      </c>
      <c r="I890" s="1">
        <v>43932</v>
      </c>
      <c r="J890">
        <v>7</v>
      </c>
      <c r="K890" t="s">
        <v>61</v>
      </c>
      <c r="L890" s="1">
        <v>43915</v>
      </c>
      <c r="M890" s="1">
        <v>44012</v>
      </c>
      <c r="N890">
        <v>1</v>
      </c>
      <c r="O890" t="s">
        <v>86</v>
      </c>
      <c r="P890" t="s">
        <v>248</v>
      </c>
      <c r="Q890">
        <v>1</v>
      </c>
      <c r="R890" t="s">
        <v>432</v>
      </c>
      <c r="S890" t="s">
        <v>995</v>
      </c>
      <c r="T890" t="s">
        <v>1527</v>
      </c>
      <c r="U890" t="s">
        <v>67</v>
      </c>
      <c r="V890" t="s">
        <v>1577</v>
      </c>
      <c r="W890">
        <v>110.97</v>
      </c>
      <c r="X890">
        <v>74.97</v>
      </c>
      <c r="Y890">
        <v>1</v>
      </c>
      <c r="Z890" t="s">
        <v>549</v>
      </c>
      <c r="AA890" t="s">
        <v>2362</v>
      </c>
    </row>
    <row r="891" spans="1:33" x14ac:dyDescent="0.25">
      <c r="A891">
        <v>890</v>
      </c>
      <c r="B891">
        <v>145</v>
      </c>
      <c r="C891" s="1">
        <v>44246</v>
      </c>
      <c r="D891">
        <v>6</v>
      </c>
      <c r="E891" t="s">
        <v>33</v>
      </c>
      <c r="F891" t="s">
        <v>44</v>
      </c>
      <c r="G891" t="s">
        <v>55</v>
      </c>
      <c r="H891" t="s">
        <v>57</v>
      </c>
      <c r="I891" s="1">
        <v>44111</v>
      </c>
      <c r="J891">
        <v>10</v>
      </c>
      <c r="K891" t="s">
        <v>61</v>
      </c>
      <c r="L891" s="1">
        <v>44055</v>
      </c>
      <c r="M891" s="1">
        <v>44196</v>
      </c>
      <c r="N891">
        <v>1</v>
      </c>
      <c r="O891" t="s">
        <v>80</v>
      </c>
      <c r="P891" t="s">
        <v>242</v>
      </c>
      <c r="Q891">
        <v>1</v>
      </c>
      <c r="R891" t="s">
        <v>548</v>
      </c>
      <c r="S891" t="s">
        <v>1109</v>
      </c>
      <c r="T891" t="s">
        <v>1634</v>
      </c>
      <c r="U891" t="s">
        <v>67</v>
      </c>
      <c r="V891" t="s">
        <v>1548</v>
      </c>
      <c r="W891">
        <v>83.94</v>
      </c>
      <c r="X891">
        <v>44.97</v>
      </c>
      <c r="Y891">
        <v>1</v>
      </c>
      <c r="Z891" t="s">
        <v>67</v>
      </c>
      <c r="AA891" t="s">
        <v>2373</v>
      </c>
    </row>
    <row r="892" spans="1:33" x14ac:dyDescent="0.25">
      <c r="A892">
        <v>891</v>
      </c>
      <c r="B892">
        <v>313</v>
      </c>
      <c r="C892" s="1">
        <v>44246</v>
      </c>
      <c r="D892">
        <v>10</v>
      </c>
      <c r="E892" t="s">
        <v>42</v>
      </c>
      <c r="F892" t="s">
        <v>53</v>
      </c>
      <c r="G892" t="s">
        <v>55</v>
      </c>
      <c r="H892" t="s">
        <v>57</v>
      </c>
      <c r="I892" s="1">
        <v>44073</v>
      </c>
      <c r="J892">
        <v>8</v>
      </c>
      <c r="K892" t="s">
        <v>60</v>
      </c>
      <c r="L892" s="1">
        <v>44000</v>
      </c>
      <c r="M892" s="1">
        <v>44073</v>
      </c>
      <c r="N892">
        <v>1</v>
      </c>
      <c r="O892" t="s">
        <v>80</v>
      </c>
      <c r="P892" t="s">
        <v>242</v>
      </c>
      <c r="Q892">
        <v>1</v>
      </c>
      <c r="R892" t="s">
        <v>598</v>
      </c>
      <c r="S892" t="s">
        <v>1118</v>
      </c>
      <c r="T892" t="s">
        <v>1675</v>
      </c>
      <c r="U892" t="s">
        <v>69</v>
      </c>
      <c r="V892" t="s">
        <v>1548</v>
      </c>
      <c r="W892">
        <v>14.45</v>
      </c>
      <c r="X892">
        <v>14.99</v>
      </c>
      <c r="Y892">
        <v>1</v>
      </c>
      <c r="Z892" t="s">
        <v>70</v>
      </c>
      <c r="AA892" t="s">
        <v>2341</v>
      </c>
      <c r="AB892">
        <v>5</v>
      </c>
      <c r="AC892" t="s">
        <v>2633</v>
      </c>
      <c r="AD892">
        <v>1412</v>
      </c>
      <c r="AE892" t="s">
        <v>2639</v>
      </c>
      <c r="AF892" s="1">
        <v>44235</v>
      </c>
      <c r="AG892" s="1">
        <v>44299</v>
      </c>
    </row>
    <row r="893" spans="1:33" x14ac:dyDescent="0.25">
      <c r="A893">
        <v>892</v>
      </c>
      <c r="B893">
        <v>439</v>
      </c>
      <c r="C893" s="1">
        <v>44246</v>
      </c>
      <c r="D893">
        <v>6</v>
      </c>
      <c r="E893" t="s">
        <v>33</v>
      </c>
      <c r="F893" t="s">
        <v>44</v>
      </c>
      <c r="G893" t="s">
        <v>55</v>
      </c>
      <c r="H893" t="s">
        <v>58</v>
      </c>
      <c r="I893" s="1">
        <v>43931</v>
      </c>
      <c r="J893">
        <v>7</v>
      </c>
      <c r="K893" t="s">
        <v>61</v>
      </c>
      <c r="L893" s="1">
        <v>43915</v>
      </c>
      <c r="M893" s="1">
        <v>44012</v>
      </c>
      <c r="N893">
        <v>3</v>
      </c>
      <c r="O893" t="s">
        <v>203</v>
      </c>
      <c r="P893" t="s">
        <v>365</v>
      </c>
      <c r="Q893">
        <v>3</v>
      </c>
      <c r="R893" t="s">
        <v>851</v>
      </c>
      <c r="S893" t="s">
        <v>1388</v>
      </c>
      <c r="T893" t="s">
        <v>1904</v>
      </c>
      <c r="U893" t="s">
        <v>122</v>
      </c>
      <c r="V893" t="s">
        <v>2060</v>
      </c>
      <c r="W893">
        <v>320.91000000000003</v>
      </c>
      <c r="X893">
        <v>164.91</v>
      </c>
      <c r="Y893">
        <v>3</v>
      </c>
      <c r="Z893" t="s">
        <v>2281</v>
      </c>
      <c r="AA893" t="s">
        <v>2582</v>
      </c>
    </row>
    <row r="894" spans="1:33" x14ac:dyDescent="0.25">
      <c r="A894">
        <v>893</v>
      </c>
      <c r="B894">
        <v>84</v>
      </c>
      <c r="C894" s="1">
        <v>44247</v>
      </c>
      <c r="D894">
        <v>1</v>
      </c>
      <c r="E894" t="s">
        <v>39</v>
      </c>
      <c r="F894" t="s">
        <v>50</v>
      </c>
      <c r="G894" t="s">
        <v>56</v>
      </c>
      <c r="H894" t="s">
        <v>58</v>
      </c>
      <c r="I894" s="1">
        <v>43903</v>
      </c>
      <c r="J894">
        <v>15</v>
      </c>
      <c r="K894" t="s">
        <v>62</v>
      </c>
      <c r="L894" s="1">
        <v>43615</v>
      </c>
      <c r="M894" s="1">
        <v>44413</v>
      </c>
      <c r="N894">
        <v>1</v>
      </c>
      <c r="O894" t="s">
        <v>70</v>
      </c>
      <c r="P894" t="s">
        <v>232</v>
      </c>
      <c r="Q894">
        <v>1</v>
      </c>
      <c r="R894" t="s">
        <v>440</v>
      </c>
      <c r="S894" t="s">
        <v>1002</v>
      </c>
      <c r="T894" t="s">
        <v>1534</v>
      </c>
      <c r="U894" t="s">
        <v>69</v>
      </c>
      <c r="V894" t="s">
        <v>1548</v>
      </c>
      <c r="W894">
        <v>22.95</v>
      </c>
      <c r="X894">
        <v>14.99</v>
      </c>
      <c r="Y894">
        <v>1</v>
      </c>
      <c r="Z894" t="s">
        <v>432</v>
      </c>
      <c r="AA894" t="s">
        <v>2331</v>
      </c>
    </row>
    <row r="895" spans="1:33" x14ac:dyDescent="0.25">
      <c r="A895">
        <v>894</v>
      </c>
      <c r="B895">
        <v>338</v>
      </c>
      <c r="C895" s="1">
        <v>44247</v>
      </c>
      <c r="D895">
        <v>4</v>
      </c>
      <c r="E895" t="s">
        <v>40</v>
      </c>
      <c r="F895" t="s">
        <v>51</v>
      </c>
      <c r="G895" t="s">
        <v>55</v>
      </c>
      <c r="H895" t="s">
        <v>57</v>
      </c>
      <c r="I895" s="1">
        <v>43685</v>
      </c>
      <c r="J895">
        <v>2</v>
      </c>
      <c r="K895" t="s">
        <v>60</v>
      </c>
      <c r="L895" s="1">
        <v>43615</v>
      </c>
      <c r="M895" s="1">
        <v>43830</v>
      </c>
      <c r="N895">
        <v>1</v>
      </c>
      <c r="O895" t="s">
        <v>79</v>
      </c>
      <c r="P895" t="s">
        <v>241</v>
      </c>
      <c r="Q895">
        <v>1</v>
      </c>
      <c r="R895" t="s">
        <v>515</v>
      </c>
      <c r="S895" t="s">
        <v>1078</v>
      </c>
      <c r="T895" t="s">
        <v>1587</v>
      </c>
      <c r="U895" t="s">
        <v>67</v>
      </c>
      <c r="V895" t="s">
        <v>1548</v>
      </c>
      <c r="W895">
        <v>164.97</v>
      </c>
      <c r="X895">
        <v>44.97</v>
      </c>
      <c r="Y895">
        <v>1</v>
      </c>
      <c r="Z895" t="s">
        <v>86</v>
      </c>
      <c r="AA895" t="s">
        <v>2350</v>
      </c>
    </row>
    <row r="896" spans="1:33" x14ac:dyDescent="0.25">
      <c r="A896">
        <v>895</v>
      </c>
      <c r="B896">
        <v>440</v>
      </c>
      <c r="C896" s="1">
        <v>44247</v>
      </c>
      <c r="D896">
        <v>6</v>
      </c>
      <c r="E896" t="s">
        <v>33</v>
      </c>
      <c r="F896" t="s">
        <v>44</v>
      </c>
      <c r="G896" t="s">
        <v>55</v>
      </c>
      <c r="H896" t="s">
        <v>58</v>
      </c>
      <c r="I896" s="1">
        <v>43717</v>
      </c>
      <c r="J896">
        <v>1</v>
      </c>
      <c r="K896" t="s">
        <v>61</v>
      </c>
      <c r="L896" s="1">
        <v>43615</v>
      </c>
      <c r="M896" s="1">
        <v>43830</v>
      </c>
      <c r="N896">
        <v>1</v>
      </c>
      <c r="O896" t="s">
        <v>79</v>
      </c>
      <c r="P896" t="s">
        <v>241</v>
      </c>
      <c r="Q896">
        <v>1</v>
      </c>
      <c r="R896" t="s">
        <v>562</v>
      </c>
      <c r="S896" t="s">
        <v>1078</v>
      </c>
      <c r="T896" t="s">
        <v>1587</v>
      </c>
      <c r="U896" t="s">
        <v>67</v>
      </c>
      <c r="V896" t="s">
        <v>1548</v>
      </c>
      <c r="W896">
        <v>164.97</v>
      </c>
      <c r="X896">
        <v>44.97</v>
      </c>
      <c r="Y896">
        <v>1</v>
      </c>
      <c r="Z896" t="s">
        <v>86</v>
      </c>
      <c r="AA896" t="s">
        <v>2350</v>
      </c>
    </row>
    <row r="897" spans="1:33" x14ac:dyDescent="0.25">
      <c r="A897">
        <v>896</v>
      </c>
      <c r="B897">
        <v>26</v>
      </c>
      <c r="C897" s="1">
        <v>44248</v>
      </c>
      <c r="D897">
        <v>5</v>
      </c>
      <c r="E897" t="s">
        <v>36</v>
      </c>
      <c r="F897" t="s">
        <v>47</v>
      </c>
      <c r="G897" t="s">
        <v>56</v>
      </c>
      <c r="H897" t="s">
        <v>58</v>
      </c>
      <c r="I897" s="1">
        <v>43843</v>
      </c>
      <c r="J897">
        <v>5</v>
      </c>
      <c r="K897" t="s">
        <v>60</v>
      </c>
      <c r="L897" s="1">
        <v>43831</v>
      </c>
      <c r="M897" s="1">
        <v>43921</v>
      </c>
      <c r="N897">
        <v>1</v>
      </c>
      <c r="O897" t="s">
        <v>67</v>
      </c>
      <c r="P897" t="s">
        <v>229</v>
      </c>
      <c r="Q897">
        <v>1</v>
      </c>
      <c r="R897" t="s">
        <v>573</v>
      </c>
      <c r="S897" t="s">
        <v>1131</v>
      </c>
      <c r="T897" t="s">
        <v>1517</v>
      </c>
      <c r="U897" t="s">
        <v>80</v>
      </c>
      <c r="V897" t="s">
        <v>1548</v>
      </c>
      <c r="W897">
        <v>39.979999999999997</v>
      </c>
      <c r="X897">
        <v>29.98</v>
      </c>
      <c r="Y897">
        <v>1</v>
      </c>
      <c r="Z897" t="s">
        <v>872</v>
      </c>
      <c r="AA897" t="s">
        <v>2388</v>
      </c>
    </row>
    <row r="898" spans="1:33" x14ac:dyDescent="0.25">
      <c r="A898">
        <v>897</v>
      </c>
      <c r="B898">
        <v>209</v>
      </c>
      <c r="C898" s="1">
        <v>44249</v>
      </c>
      <c r="D898">
        <v>1</v>
      </c>
      <c r="E898" t="s">
        <v>39</v>
      </c>
      <c r="F898" t="s">
        <v>50</v>
      </c>
      <c r="G898" t="s">
        <v>55</v>
      </c>
      <c r="H898" t="s">
        <v>58</v>
      </c>
      <c r="I898" s="1">
        <v>44032</v>
      </c>
      <c r="J898">
        <v>8</v>
      </c>
      <c r="K898" t="s">
        <v>60</v>
      </c>
      <c r="L898" s="1">
        <v>44000</v>
      </c>
      <c r="M898" s="1">
        <v>44073</v>
      </c>
      <c r="N898">
        <v>3</v>
      </c>
      <c r="O898" t="s">
        <v>158</v>
      </c>
      <c r="P898" t="s">
        <v>320</v>
      </c>
      <c r="Q898">
        <v>3</v>
      </c>
      <c r="R898" t="s">
        <v>852</v>
      </c>
      <c r="S898" t="s">
        <v>1389</v>
      </c>
      <c r="T898" t="s">
        <v>1905</v>
      </c>
      <c r="U898" t="s">
        <v>2012</v>
      </c>
      <c r="V898" t="s">
        <v>2058</v>
      </c>
      <c r="W898">
        <v>342.98</v>
      </c>
      <c r="X898">
        <v>39.96</v>
      </c>
      <c r="Y898">
        <v>3</v>
      </c>
      <c r="Z898" t="s">
        <v>2282</v>
      </c>
      <c r="AA898" t="s">
        <v>2583</v>
      </c>
      <c r="AB898">
        <v>5</v>
      </c>
      <c r="AC898" t="s">
        <v>2633</v>
      </c>
      <c r="AD898">
        <v>1328</v>
      </c>
      <c r="AE898" t="s">
        <v>2639</v>
      </c>
      <c r="AF898" s="1">
        <v>44235</v>
      </c>
      <c r="AG898" s="1">
        <v>44299</v>
      </c>
    </row>
    <row r="899" spans="1:33" x14ac:dyDescent="0.25">
      <c r="A899">
        <v>898</v>
      </c>
      <c r="B899">
        <v>343</v>
      </c>
      <c r="C899" s="1">
        <v>44249</v>
      </c>
      <c r="D899">
        <v>2</v>
      </c>
      <c r="E899" t="s">
        <v>38</v>
      </c>
      <c r="F899" t="s">
        <v>49</v>
      </c>
      <c r="G899" t="s">
        <v>56</v>
      </c>
      <c r="H899" t="s">
        <v>58</v>
      </c>
      <c r="I899" s="1">
        <v>44008</v>
      </c>
      <c r="J899">
        <v>7</v>
      </c>
      <c r="K899" t="s">
        <v>61</v>
      </c>
      <c r="L899" s="1">
        <v>43915</v>
      </c>
      <c r="M899" s="1">
        <v>44012</v>
      </c>
      <c r="N899">
        <v>2</v>
      </c>
      <c r="O899" t="s">
        <v>63</v>
      </c>
      <c r="P899" t="s">
        <v>225</v>
      </c>
      <c r="Q899">
        <v>2</v>
      </c>
      <c r="R899" t="s">
        <v>853</v>
      </c>
      <c r="S899" t="s">
        <v>1390</v>
      </c>
      <c r="T899" t="s">
        <v>1906</v>
      </c>
      <c r="U899" t="s">
        <v>83</v>
      </c>
      <c r="V899" t="s">
        <v>2030</v>
      </c>
      <c r="W899">
        <v>362.9</v>
      </c>
      <c r="X899">
        <v>89.95</v>
      </c>
      <c r="Y899">
        <v>2</v>
      </c>
      <c r="Z899" t="s">
        <v>2080</v>
      </c>
      <c r="AA899" t="s">
        <v>2324</v>
      </c>
      <c r="AB899">
        <v>5</v>
      </c>
      <c r="AC899" t="s">
        <v>2633</v>
      </c>
      <c r="AD899">
        <v>1440</v>
      </c>
      <c r="AE899" t="s">
        <v>2639</v>
      </c>
      <c r="AF899" s="1">
        <v>44235</v>
      </c>
      <c r="AG899" s="1">
        <v>44299</v>
      </c>
    </row>
    <row r="900" spans="1:33" x14ac:dyDescent="0.25">
      <c r="A900">
        <v>899</v>
      </c>
      <c r="B900">
        <v>60</v>
      </c>
      <c r="C900" s="1">
        <v>44250</v>
      </c>
      <c r="D900">
        <v>4</v>
      </c>
      <c r="E900" t="s">
        <v>40</v>
      </c>
      <c r="F900" t="s">
        <v>51</v>
      </c>
      <c r="G900" t="s">
        <v>55</v>
      </c>
      <c r="H900" t="s">
        <v>57</v>
      </c>
      <c r="I900" s="1">
        <v>43713</v>
      </c>
      <c r="J900">
        <v>3</v>
      </c>
      <c r="K900" t="s">
        <v>59</v>
      </c>
      <c r="L900" s="1">
        <v>43615</v>
      </c>
      <c r="M900" s="1">
        <v>43830</v>
      </c>
      <c r="N900">
        <v>1</v>
      </c>
      <c r="O900" t="s">
        <v>69</v>
      </c>
      <c r="P900" t="s">
        <v>231</v>
      </c>
      <c r="Q900">
        <v>1</v>
      </c>
      <c r="R900" t="s">
        <v>434</v>
      </c>
      <c r="S900" t="s">
        <v>991</v>
      </c>
      <c r="T900" t="s">
        <v>1524</v>
      </c>
      <c r="U900" t="s">
        <v>80</v>
      </c>
      <c r="V900" t="s">
        <v>1577</v>
      </c>
      <c r="W900">
        <v>1859.98</v>
      </c>
      <c r="X900">
        <v>49.98</v>
      </c>
      <c r="Y900">
        <v>1</v>
      </c>
      <c r="Z900" t="s">
        <v>69</v>
      </c>
      <c r="AA900" t="s">
        <v>2360</v>
      </c>
    </row>
    <row r="901" spans="1:33" x14ac:dyDescent="0.25">
      <c r="A901">
        <v>900</v>
      </c>
      <c r="B901">
        <v>254</v>
      </c>
      <c r="C901" s="1">
        <v>44252</v>
      </c>
      <c r="D901">
        <v>1</v>
      </c>
      <c r="E901" t="s">
        <v>39</v>
      </c>
      <c r="F901" t="s">
        <v>50</v>
      </c>
      <c r="G901" t="s">
        <v>56</v>
      </c>
      <c r="H901" t="s">
        <v>58</v>
      </c>
      <c r="I901" s="1">
        <v>43729</v>
      </c>
      <c r="J901">
        <v>2</v>
      </c>
      <c r="K901" t="s">
        <v>60</v>
      </c>
      <c r="L901" s="1">
        <v>43615</v>
      </c>
      <c r="M901" s="1">
        <v>43830</v>
      </c>
      <c r="N901">
        <v>1</v>
      </c>
      <c r="O901" t="s">
        <v>79</v>
      </c>
      <c r="P901" t="s">
        <v>241</v>
      </c>
      <c r="Q901">
        <v>1</v>
      </c>
      <c r="R901" t="s">
        <v>504</v>
      </c>
      <c r="S901" t="s">
        <v>1067</v>
      </c>
      <c r="T901" t="s">
        <v>1527</v>
      </c>
      <c r="U901" t="s">
        <v>80</v>
      </c>
      <c r="V901" t="s">
        <v>1562</v>
      </c>
      <c r="W901">
        <v>73.98</v>
      </c>
      <c r="X901">
        <v>19.98</v>
      </c>
      <c r="Y901">
        <v>1</v>
      </c>
      <c r="Z901" t="s">
        <v>455</v>
      </c>
      <c r="AA901" t="s">
        <v>2340</v>
      </c>
    </row>
    <row r="902" spans="1:33" x14ac:dyDescent="0.25">
      <c r="A902">
        <v>901</v>
      </c>
      <c r="B902">
        <v>283</v>
      </c>
      <c r="C902" s="1">
        <v>44252</v>
      </c>
      <c r="D902">
        <v>7</v>
      </c>
      <c r="E902" t="s">
        <v>35</v>
      </c>
      <c r="F902" t="s">
        <v>46</v>
      </c>
      <c r="G902" t="s">
        <v>55</v>
      </c>
      <c r="H902" t="s">
        <v>58</v>
      </c>
      <c r="I902" s="1">
        <v>44000</v>
      </c>
      <c r="J902">
        <v>9</v>
      </c>
      <c r="K902" t="s">
        <v>59</v>
      </c>
      <c r="L902" s="1">
        <v>43952</v>
      </c>
      <c r="M902" s="1">
        <v>44075</v>
      </c>
      <c r="N902">
        <v>1</v>
      </c>
      <c r="O902" t="s">
        <v>84</v>
      </c>
      <c r="P902" t="s">
        <v>246</v>
      </c>
      <c r="Q902">
        <v>1</v>
      </c>
      <c r="R902" t="s">
        <v>543</v>
      </c>
      <c r="S902" t="s">
        <v>1104</v>
      </c>
      <c r="T902" t="s">
        <v>1631</v>
      </c>
      <c r="U902" t="s">
        <v>67</v>
      </c>
      <c r="V902" t="s">
        <v>1548</v>
      </c>
      <c r="W902">
        <v>86.97</v>
      </c>
      <c r="X902">
        <v>44.97</v>
      </c>
      <c r="Y902">
        <v>1</v>
      </c>
      <c r="Z902" t="s">
        <v>86</v>
      </c>
      <c r="AA902" t="s">
        <v>2350</v>
      </c>
      <c r="AB902">
        <v>5</v>
      </c>
      <c r="AC902" t="s">
        <v>2633</v>
      </c>
      <c r="AD902">
        <v>1390</v>
      </c>
      <c r="AE902" t="s">
        <v>2639</v>
      </c>
      <c r="AF902" s="1">
        <v>44235</v>
      </c>
      <c r="AG902" s="1">
        <v>44299</v>
      </c>
    </row>
    <row r="903" spans="1:33" x14ac:dyDescent="0.25">
      <c r="A903">
        <v>902</v>
      </c>
      <c r="B903">
        <v>368</v>
      </c>
      <c r="C903" s="1">
        <v>44254</v>
      </c>
      <c r="D903">
        <v>5</v>
      </c>
      <c r="E903" t="s">
        <v>36</v>
      </c>
      <c r="F903" t="s">
        <v>47</v>
      </c>
      <c r="G903" t="s">
        <v>56</v>
      </c>
      <c r="H903" t="s">
        <v>57</v>
      </c>
      <c r="I903" s="1">
        <v>43583</v>
      </c>
      <c r="J903">
        <v>2</v>
      </c>
      <c r="N903">
        <v>1</v>
      </c>
      <c r="O903" t="s">
        <v>79</v>
      </c>
      <c r="P903" t="s">
        <v>241</v>
      </c>
      <c r="Q903">
        <v>1</v>
      </c>
      <c r="R903" t="s">
        <v>566</v>
      </c>
      <c r="S903" t="s">
        <v>1067</v>
      </c>
      <c r="T903" t="s">
        <v>1649</v>
      </c>
      <c r="U903" t="s">
        <v>67</v>
      </c>
      <c r="V903" t="s">
        <v>1548</v>
      </c>
      <c r="W903">
        <v>107.97</v>
      </c>
      <c r="X903">
        <v>44.97</v>
      </c>
      <c r="Y903">
        <v>1</v>
      </c>
      <c r="Z903" t="s">
        <v>65</v>
      </c>
      <c r="AA903" t="s">
        <v>2343</v>
      </c>
    </row>
    <row r="904" spans="1:33" x14ac:dyDescent="0.25">
      <c r="A904">
        <v>903</v>
      </c>
      <c r="B904">
        <v>48</v>
      </c>
      <c r="C904" s="1">
        <v>44255</v>
      </c>
      <c r="D904">
        <v>7</v>
      </c>
      <c r="E904" t="s">
        <v>35</v>
      </c>
      <c r="F904" t="s">
        <v>46</v>
      </c>
      <c r="G904" t="s">
        <v>55</v>
      </c>
      <c r="H904" t="s">
        <v>58</v>
      </c>
      <c r="I904" s="1">
        <v>43728</v>
      </c>
      <c r="J904">
        <v>1</v>
      </c>
      <c r="K904" t="s">
        <v>61</v>
      </c>
      <c r="L904" s="1">
        <v>43615</v>
      </c>
      <c r="M904" s="1">
        <v>43830</v>
      </c>
      <c r="N904">
        <v>1</v>
      </c>
      <c r="O904" t="s">
        <v>79</v>
      </c>
      <c r="P904" t="s">
        <v>241</v>
      </c>
      <c r="Q904">
        <v>1</v>
      </c>
      <c r="R904" t="s">
        <v>629</v>
      </c>
      <c r="S904" t="s">
        <v>965</v>
      </c>
      <c r="T904" t="s">
        <v>1703</v>
      </c>
      <c r="U904" t="s">
        <v>69</v>
      </c>
      <c r="V904" t="s">
        <v>1548</v>
      </c>
      <c r="W904">
        <v>119.95</v>
      </c>
      <c r="X904">
        <v>14.99</v>
      </c>
      <c r="Y904">
        <v>1</v>
      </c>
      <c r="Z904" t="s">
        <v>86</v>
      </c>
      <c r="AA904" t="s">
        <v>2350</v>
      </c>
    </row>
    <row r="905" spans="1:33" x14ac:dyDescent="0.25">
      <c r="A905">
        <v>904</v>
      </c>
      <c r="B905">
        <v>114</v>
      </c>
      <c r="C905" s="1">
        <v>44255</v>
      </c>
      <c r="D905">
        <v>7</v>
      </c>
      <c r="E905" t="s">
        <v>35</v>
      </c>
      <c r="F905" t="s">
        <v>46</v>
      </c>
      <c r="G905" t="s">
        <v>56</v>
      </c>
      <c r="H905" t="s">
        <v>58</v>
      </c>
      <c r="I905" s="1">
        <v>44071</v>
      </c>
      <c r="J905">
        <v>9</v>
      </c>
      <c r="K905" t="s">
        <v>59</v>
      </c>
      <c r="L905" s="1">
        <v>43952</v>
      </c>
      <c r="M905" s="1">
        <v>44075</v>
      </c>
      <c r="N905">
        <v>2</v>
      </c>
      <c r="O905" t="s">
        <v>167</v>
      </c>
      <c r="P905" t="s">
        <v>329</v>
      </c>
      <c r="Q905">
        <v>2</v>
      </c>
      <c r="R905" t="s">
        <v>854</v>
      </c>
      <c r="S905" t="s">
        <v>1391</v>
      </c>
      <c r="T905" t="s">
        <v>1907</v>
      </c>
      <c r="U905" t="s">
        <v>88</v>
      </c>
      <c r="V905" t="s">
        <v>1869</v>
      </c>
      <c r="W905">
        <v>301.95999999999998</v>
      </c>
      <c r="X905">
        <v>59.96</v>
      </c>
      <c r="Y905">
        <v>2</v>
      </c>
      <c r="Z905" t="s">
        <v>2283</v>
      </c>
      <c r="AA905" t="s">
        <v>2584</v>
      </c>
      <c r="AB905">
        <v>5</v>
      </c>
      <c r="AC905" t="s">
        <v>2634</v>
      </c>
      <c r="AD905">
        <v>1242</v>
      </c>
      <c r="AE905" t="s">
        <v>2639</v>
      </c>
      <c r="AF905" s="1">
        <v>44235</v>
      </c>
      <c r="AG905" s="1">
        <v>44299</v>
      </c>
    </row>
    <row r="906" spans="1:33" x14ac:dyDescent="0.25">
      <c r="A906">
        <v>905</v>
      </c>
      <c r="B906">
        <v>172</v>
      </c>
      <c r="C906" s="1">
        <v>44256</v>
      </c>
      <c r="D906">
        <v>2</v>
      </c>
      <c r="E906" t="s">
        <v>38</v>
      </c>
      <c r="F906" t="s">
        <v>49</v>
      </c>
      <c r="G906" t="s">
        <v>56</v>
      </c>
      <c r="H906" t="s">
        <v>57</v>
      </c>
      <c r="I906" s="1">
        <v>43802</v>
      </c>
      <c r="J906">
        <v>2</v>
      </c>
      <c r="K906" t="s">
        <v>60</v>
      </c>
      <c r="L906" s="1">
        <v>43615</v>
      </c>
      <c r="M906" s="1">
        <v>43830</v>
      </c>
      <c r="N906">
        <v>1</v>
      </c>
      <c r="O906" t="s">
        <v>70</v>
      </c>
      <c r="P906" t="s">
        <v>232</v>
      </c>
      <c r="Q906">
        <v>1</v>
      </c>
      <c r="R906" t="s">
        <v>594</v>
      </c>
      <c r="S906" t="s">
        <v>1077</v>
      </c>
      <c r="T906" t="s">
        <v>519</v>
      </c>
      <c r="U906" t="s">
        <v>80</v>
      </c>
      <c r="V906" t="s">
        <v>1517</v>
      </c>
      <c r="W906">
        <v>82</v>
      </c>
      <c r="X906">
        <v>39.979999999999997</v>
      </c>
      <c r="Y906">
        <v>1</v>
      </c>
      <c r="Z906" t="s">
        <v>432</v>
      </c>
      <c r="AA906" t="s">
        <v>2331</v>
      </c>
    </row>
    <row r="907" spans="1:33" x14ac:dyDescent="0.25">
      <c r="A907">
        <v>906</v>
      </c>
      <c r="B907">
        <v>254</v>
      </c>
      <c r="C907" s="1">
        <v>44258</v>
      </c>
      <c r="D907">
        <v>1</v>
      </c>
      <c r="E907" t="s">
        <v>39</v>
      </c>
      <c r="F907" t="s">
        <v>50</v>
      </c>
      <c r="G907" t="s">
        <v>56</v>
      </c>
      <c r="H907" t="s">
        <v>58</v>
      </c>
      <c r="I907" s="1">
        <v>43729</v>
      </c>
      <c r="J907">
        <v>2</v>
      </c>
      <c r="K907" t="s">
        <v>60</v>
      </c>
      <c r="L907" s="1">
        <v>43615</v>
      </c>
      <c r="M907" s="1">
        <v>43830</v>
      </c>
      <c r="N907">
        <v>1</v>
      </c>
      <c r="O907" t="s">
        <v>79</v>
      </c>
      <c r="P907" t="s">
        <v>241</v>
      </c>
      <c r="Q907">
        <v>1</v>
      </c>
      <c r="R907" t="s">
        <v>403</v>
      </c>
      <c r="S907" t="s">
        <v>965</v>
      </c>
      <c r="T907" t="s">
        <v>422</v>
      </c>
      <c r="U907" t="s">
        <v>69</v>
      </c>
      <c r="V907" t="s">
        <v>1562</v>
      </c>
      <c r="W907">
        <v>120</v>
      </c>
      <c r="X907">
        <v>9.99</v>
      </c>
      <c r="Y907">
        <v>1</v>
      </c>
      <c r="Z907" t="s">
        <v>455</v>
      </c>
      <c r="AA907" t="s">
        <v>2340</v>
      </c>
    </row>
    <row r="908" spans="1:33" x14ac:dyDescent="0.25">
      <c r="A908">
        <v>907</v>
      </c>
      <c r="B908">
        <v>363</v>
      </c>
      <c r="C908" s="1">
        <v>44258</v>
      </c>
      <c r="D908">
        <v>2</v>
      </c>
      <c r="E908" t="s">
        <v>38</v>
      </c>
      <c r="F908" t="s">
        <v>49</v>
      </c>
      <c r="G908" t="s">
        <v>55</v>
      </c>
      <c r="H908" t="s">
        <v>57</v>
      </c>
      <c r="I908" s="1">
        <v>43682</v>
      </c>
      <c r="J908">
        <v>3</v>
      </c>
      <c r="K908" t="s">
        <v>59</v>
      </c>
      <c r="L908" s="1">
        <v>43615</v>
      </c>
      <c r="M908" s="1">
        <v>43830</v>
      </c>
      <c r="N908">
        <v>1</v>
      </c>
      <c r="O908" t="s">
        <v>70</v>
      </c>
      <c r="P908" t="s">
        <v>232</v>
      </c>
      <c r="Q908">
        <v>1</v>
      </c>
      <c r="R908" t="s">
        <v>411</v>
      </c>
      <c r="S908" t="s">
        <v>973</v>
      </c>
      <c r="T908" t="s">
        <v>1506</v>
      </c>
      <c r="U908" t="s">
        <v>69</v>
      </c>
      <c r="V908" t="s">
        <v>1517</v>
      </c>
      <c r="W908">
        <v>95.95</v>
      </c>
      <c r="X908">
        <v>19.989999999999998</v>
      </c>
      <c r="Y908">
        <v>1</v>
      </c>
      <c r="Z908" t="s">
        <v>673</v>
      </c>
      <c r="AA908" t="s">
        <v>2348</v>
      </c>
    </row>
    <row r="909" spans="1:33" x14ac:dyDescent="0.25">
      <c r="A909">
        <v>908</v>
      </c>
      <c r="B909">
        <v>62</v>
      </c>
      <c r="C909" s="1">
        <v>44259</v>
      </c>
      <c r="D909">
        <v>3</v>
      </c>
      <c r="E909" t="s">
        <v>34</v>
      </c>
      <c r="F909" t="s">
        <v>45</v>
      </c>
      <c r="G909" t="s">
        <v>56</v>
      </c>
      <c r="H909" t="s">
        <v>58</v>
      </c>
      <c r="I909" s="1">
        <v>43693</v>
      </c>
      <c r="J909">
        <v>1</v>
      </c>
      <c r="K909" t="s">
        <v>61</v>
      </c>
      <c r="L909" s="1">
        <v>43615</v>
      </c>
      <c r="M909" s="1">
        <v>43830</v>
      </c>
      <c r="N909">
        <v>1</v>
      </c>
      <c r="O909" t="s">
        <v>70</v>
      </c>
      <c r="P909" t="s">
        <v>232</v>
      </c>
      <c r="Q909">
        <v>1</v>
      </c>
      <c r="R909" t="s">
        <v>753</v>
      </c>
      <c r="S909" t="s">
        <v>1077</v>
      </c>
      <c r="T909" t="s">
        <v>598</v>
      </c>
      <c r="U909" t="s">
        <v>67</v>
      </c>
      <c r="V909" t="s">
        <v>1517</v>
      </c>
      <c r="W909">
        <v>105</v>
      </c>
      <c r="X909">
        <v>59.97</v>
      </c>
      <c r="Y909">
        <v>1</v>
      </c>
      <c r="Z909" t="s">
        <v>673</v>
      </c>
      <c r="AA909" t="s">
        <v>2348</v>
      </c>
    </row>
    <row r="910" spans="1:33" x14ac:dyDescent="0.25">
      <c r="A910">
        <v>909</v>
      </c>
      <c r="B910">
        <v>91</v>
      </c>
      <c r="C910" s="1">
        <v>44259</v>
      </c>
      <c r="D910">
        <v>2</v>
      </c>
      <c r="E910" t="s">
        <v>38</v>
      </c>
      <c r="F910" t="s">
        <v>49</v>
      </c>
      <c r="G910" t="s">
        <v>55</v>
      </c>
      <c r="H910" t="s">
        <v>58</v>
      </c>
      <c r="I910" s="1">
        <v>44076</v>
      </c>
      <c r="J910">
        <v>10</v>
      </c>
      <c r="K910" t="s">
        <v>61</v>
      </c>
      <c r="L910" s="1">
        <v>44055</v>
      </c>
      <c r="M910" s="1">
        <v>44196</v>
      </c>
      <c r="N910">
        <v>1</v>
      </c>
      <c r="O910" t="s">
        <v>65</v>
      </c>
      <c r="P910" t="s">
        <v>227</v>
      </c>
      <c r="Q910">
        <v>1</v>
      </c>
      <c r="R910" t="s">
        <v>519</v>
      </c>
      <c r="S910" t="s">
        <v>1083</v>
      </c>
      <c r="T910" t="s">
        <v>1609</v>
      </c>
      <c r="U910" t="s">
        <v>67</v>
      </c>
      <c r="V910" t="s">
        <v>1517</v>
      </c>
      <c r="W910">
        <v>40.47</v>
      </c>
      <c r="X910">
        <v>59.97</v>
      </c>
      <c r="Y910">
        <v>1</v>
      </c>
      <c r="Z910" t="s">
        <v>431</v>
      </c>
      <c r="AA910" t="s">
        <v>2326</v>
      </c>
      <c r="AB910">
        <v>5</v>
      </c>
      <c r="AC910" t="s">
        <v>2633</v>
      </c>
      <c r="AD910">
        <v>1220</v>
      </c>
      <c r="AE910" t="s">
        <v>2639</v>
      </c>
      <c r="AF910" s="1">
        <v>44235</v>
      </c>
      <c r="AG910" s="1">
        <v>44299</v>
      </c>
    </row>
    <row r="911" spans="1:33" x14ac:dyDescent="0.25">
      <c r="A911">
        <v>910</v>
      </c>
      <c r="B911">
        <v>145</v>
      </c>
      <c r="C911" s="1">
        <v>44259</v>
      </c>
      <c r="D911">
        <v>6</v>
      </c>
      <c r="E911" t="s">
        <v>33</v>
      </c>
      <c r="F911" t="s">
        <v>44</v>
      </c>
      <c r="G911" t="s">
        <v>55</v>
      </c>
      <c r="H911" t="s">
        <v>57</v>
      </c>
      <c r="I911" s="1">
        <v>44111</v>
      </c>
      <c r="J911">
        <v>10</v>
      </c>
      <c r="K911" t="s">
        <v>61</v>
      </c>
      <c r="L911" s="1">
        <v>44055</v>
      </c>
      <c r="M911" s="1">
        <v>44196</v>
      </c>
      <c r="N911">
        <v>1</v>
      </c>
      <c r="O911" t="s">
        <v>67</v>
      </c>
      <c r="P911" t="s">
        <v>229</v>
      </c>
      <c r="Q911">
        <v>1</v>
      </c>
      <c r="R911" t="s">
        <v>478</v>
      </c>
      <c r="S911" t="s">
        <v>1041</v>
      </c>
      <c r="T911" t="s">
        <v>1569</v>
      </c>
      <c r="U911" t="s">
        <v>80</v>
      </c>
      <c r="V911" t="s">
        <v>1548</v>
      </c>
      <c r="W911">
        <v>85.98</v>
      </c>
      <c r="X911">
        <v>29.98</v>
      </c>
      <c r="Y911">
        <v>1</v>
      </c>
      <c r="Z911" t="s">
        <v>90</v>
      </c>
      <c r="AA911" t="s">
        <v>2328</v>
      </c>
      <c r="AB911">
        <v>5</v>
      </c>
      <c r="AC911" t="s">
        <v>2633</v>
      </c>
      <c r="AD911">
        <v>1272</v>
      </c>
      <c r="AE911" t="s">
        <v>2639</v>
      </c>
      <c r="AF911" s="1">
        <v>44235</v>
      </c>
      <c r="AG911" s="1">
        <v>44299</v>
      </c>
    </row>
    <row r="912" spans="1:33" x14ac:dyDescent="0.25">
      <c r="A912">
        <v>911</v>
      </c>
      <c r="B912">
        <v>207</v>
      </c>
      <c r="C912" s="1">
        <v>44259</v>
      </c>
      <c r="D912">
        <v>11</v>
      </c>
      <c r="E912" t="s">
        <v>37</v>
      </c>
      <c r="F912" t="s">
        <v>48</v>
      </c>
      <c r="G912" t="s">
        <v>56</v>
      </c>
      <c r="H912" t="s">
        <v>57</v>
      </c>
      <c r="I912" s="1">
        <v>43682</v>
      </c>
      <c r="J912">
        <v>2</v>
      </c>
      <c r="K912" t="s">
        <v>60</v>
      </c>
      <c r="L912" s="1">
        <v>43615</v>
      </c>
      <c r="M912" s="1">
        <v>43830</v>
      </c>
      <c r="N912">
        <v>1</v>
      </c>
      <c r="O912" t="s">
        <v>90</v>
      </c>
      <c r="P912" t="s">
        <v>252</v>
      </c>
      <c r="Q912">
        <v>1</v>
      </c>
      <c r="R912" t="s">
        <v>80</v>
      </c>
      <c r="S912" t="s">
        <v>1015</v>
      </c>
      <c r="T912" t="s">
        <v>1578</v>
      </c>
      <c r="U912" t="s">
        <v>69</v>
      </c>
      <c r="V912" t="s">
        <v>1562</v>
      </c>
      <c r="W912">
        <v>99.99</v>
      </c>
      <c r="X912">
        <v>9.99</v>
      </c>
      <c r="Y912">
        <v>1</v>
      </c>
      <c r="Z912" t="s">
        <v>410</v>
      </c>
      <c r="AA912" t="s">
        <v>2359</v>
      </c>
    </row>
    <row r="913" spans="1:33" x14ac:dyDescent="0.25">
      <c r="A913">
        <v>912</v>
      </c>
      <c r="B913">
        <v>220</v>
      </c>
      <c r="C913" s="1">
        <v>44260</v>
      </c>
      <c r="D913">
        <v>6</v>
      </c>
      <c r="E913" t="s">
        <v>33</v>
      </c>
      <c r="F913" t="s">
        <v>44</v>
      </c>
      <c r="G913" t="s">
        <v>55</v>
      </c>
      <c r="H913" t="s">
        <v>57</v>
      </c>
      <c r="I913" s="1">
        <v>43692</v>
      </c>
      <c r="J913">
        <v>1</v>
      </c>
      <c r="K913" t="s">
        <v>61</v>
      </c>
      <c r="L913" s="1">
        <v>43615</v>
      </c>
      <c r="M913" s="1">
        <v>43830</v>
      </c>
      <c r="N913">
        <v>1</v>
      </c>
      <c r="O913" t="s">
        <v>79</v>
      </c>
      <c r="P913" t="s">
        <v>241</v>
      </c>
      <c r="Q913">
        <v>1</v>
      </c>
      <c r="R913" t="s">
        <v>463</v>
      </c>
      <c r="S913" t="s">
        <v>1026</v>
      </c>
      <c r="T913" t="s">
        <v>1556</v>
      </c>
      <c r="U913" t="s">
        <v>80</v>
      </c>
      <c r="V913" t="s">
        <v>1548</v>
      </c>
      <c r="W913">
        <v>42.98</v>
      </c>
      <c r="X913">
        <v>29.98</v>
      </c>
      <c r="Y913">
        <v>1</v>
      </c>
      <c r="Z913" t="s">
        <v>455</v>
      </c>
      <c r="AA913" t="s">
        <v>2340</v>
      </c>
    </row>
    <row r="914" spans="1:33" x14ac:dyDescent="0.25">
      <c r="A914">
        <v>913</v>
      </c>
      <c r="B914">
        <v>387</v>
      </c>
      <c r="C914" s="1">
        <v>44260</v>
      </c>
      <c r="D914">
        <v>3</v>
      </c>
      <c r="E914" t="s">
        <v>34</v>
      </c>
      <c r="F914" t="s">
        <v>45</v>
      </c>
      <c r="G914" t="s">
        <v>56</v>
      </c>
      <c r="H914" t="s">
        <v>58</v>
      </c>
      <c r="I914" s="1">
        <v>43610</v>
      </c>
      <c r="J914">
        <v>2</v>
      </c>
      <c r="N914">
        <v>1</v>
      </c>
      <c r="O914" t="s">
        <v>79</v>
      </c>
      <c r="P914" t="s">
        <v>241</v>
      </c>
      <c r="Q914">
        <v>1</v>
      </c>
      <c r="R914" t="s">
        <v>406</v>
      </c>
      <c r="S914" t="s">
        <v>968</v>
      </c>
      <c r="T914" t="s">
        <v>1501</v>
      </c>
      <c r="U914" t="s">
        <v>80</v>
      </c>
      <c r="V914" t="s">
        <v>1548</v>
      </c>
      <c r="W914">
        <v>173.9</v>
      </c>
      <c r="X914">
        <v>29.98</v>
      </c>
      <c r="Y914">
        <v>1</v>
      </c>
      <c r="Z914" t="s">
        <v>65</v>
      </c>
      <c r="AA914" t="s">
        <v>2343</v>
      </c>
    </row>
    <row r="915" spans="1:33" x14ac:dyDescent="0.25">
      <c r="A915">
        <v>914</v>
      </c>
      <c r="B915">
        <v>406</v>
      </c>
      <c r="C915" s="1">
        <v>44261</v>
      </c>
      <c r="D915">
        <v>8</v>
      </c>
      <c r="E915" t="s">
        <v>43</v>
      </c>
      <c r="F915" t="s">
        <v>54</v>
      </c>
      <c r="G915" t="s">
        <v>56</v>
      </c>
      <c r="H915" t="s">
        <v>57</v>
      </c>
      <c r="I915" s="1">
        <v>43729</v>
      </c>
      <c r="J915">
        <v>3</v>
      </c>
      <c r="K915" t="s">
        <v>59</v>
      </c>
      <c r="L915" s="1">
        <v>43615</v>
      </c>
      <c r="M915" s="1">
        <v>43830</v>
      </c>
      <c r="N915">
        <v>1</v>
      </c>
      <c r="O915" t="s">
        <v>80</v>
      </c>
      <c r="P915" t="s">
        <v>242</v>
      </c>
      <c r="Q915">
        <v>1</v>
      </c>
      <c r="R915" t="s">
        <v>548</v>
      </c>
      <c r="S915" t="s">
        <v>1109</v>
      </c>
      <c r="T915" t="s">
        <v>1634</v>
      </c>
      <c r="U915" t="s">
        <v>67</v>
      </c>
      <c r="V915" t="s">
        <v>1548</v>
      </c>
      <c r="W915">
        <v>83.94</v>
      </c>
      <c r="X915">
        <v>44.97</v>
      </c>
      <c r="Y915">
        <v>1</v>
      </c>
      <c r="Z915" t="s">
        <v>67</v>
      </c>
      <c r="AA915" t="s">
        <v>2373</v>
      </c>
    </row>
    <row r="916" spans="1:33" x14ac:dyDescent="0.25">
      <c r="A916">
        <v>915</v>
      </c>
      <c r="B916">
        <v>30</v>
      </c>
      <c r="C916" s="1">
        <v>44262</v>
      </c>
      <c r="D916">
        <v>8</v>
      </c>
      <c r="E916" t="s">
        <v>43</v>
      </c>
      <c r="F916" t="s">
        <v>54</v>
      </c>
      <c r="G916" t="s">
        <v>55</v>
      </c>
      <c r="H916" t="s">
        <v>58</v>
      </c>
      <c r="I916" s="1">
        <v>44195</v>
      </c>
      <c r="J916">
        <v>10</v>
      </c>
      <c r="K916" t="s">
        <v>61</v>
      </c>
      <c r="L916" s="1">
        <v>44055</v>
      </c>
      <c r="M916" s="1">
        <v>44196</v>
      </c>
      <c r="N916">
        <v>1</v>
      </c>
      <c r="O916" t="s">
        <v>65</v>
      </c>
      <c r="P916" t="s">
        <v>227</v>
      </c>
      <c r="Q916">
        <v>1</v>
      </c>
      <c r="R916" t="s">
        <v>685</v>
      </c>
      <c r="S916" t="s">
        <v>1227</v>
      </c>
      <c r="T916" t="s">
        <v>418</v>
      </c>
      <c r="U916" t="s">
        <v>80</v>
      </c>
      <c r="V916" t="s">
        <v>1517</v>
      </c>
      <c r="W916">
        <v>100</v>
      </c>
      <c r="X916">
        <v>39.979999999999997</v>
      </c>
      <c r="Y916">
        <v>1</v>
      </c>
      <c r="Z916" t="s">
        <v>431</v>
      </c>
      <c r="AA916" t="s">
        <v>2326</v>
      </c>
      <c r="AB916">
        <v>5</v>
      </c>
      <c r="AC916" t="s">
        <v>2634</v>
      </c>
      <c r="AD916">
        <v>1166</v>
      </c>
      <c r="AE916" t="s">
        <v>2639</v>
      </c>
      <c r="AF916" s="1">
        <v>44235</v>
      </c>
      <c r="AG916" s="1">
        <v>44299</v>
      </c>
    </row>
    <row r="917" spans="1:33" x14ac:dyDescent="0.25">
      <c r="A917">
        <v>916</v>
      </c>
      <c r="B917">
        <v>322</v>
      </c>
      <c r="C917" s="1">
        <v>44262</v>
      </c>
      <c r="D917">
        <v>10</v>
      </c>
      <c r="E917" t="s">
        <v>42</v>
      </c>
      <c r="F917" t="s">
        <v>53</v>
      </c>
      <c r="G917" t="s">
        <v>56</v>
      </c>
      <c r="H917" t="s">
        <v>57</v>
      </c>
      <c r="I917" s="1">
        <v>43571</v>
      </c>
      <c r="J917">
        <v>1</v>
      </c>
      <c r="N917">
        <v>1</v>
      </c>
      <c r="O917" t="s">
        <v>80</v>
      </c>
      <c r="P917" t="s">
        <v>242</v>
      </c>
      <c r="Q917">
        <v>1</v>
      </c>
      <c r="R917" t="s">
        <v>548</v>
      </c>
      <c r="S917" t="s">
        <v>1109</v>
      </c>
      <c r="T917" t="s">
        <v>1634</v>
      </c>
      <c r="U917" t="s">
        <v>80</v>
      </c>
      <c r="V917" t="s">
        <v>1548</v>
      </c>
      <c r="W917">
        <v>55.96</v>
      </c>
      <c r="X917">
        <v>29.98</v>
      </c>
      <c r="Y917">
        <v>1</v>
      </c>
      <c r="Z917" t="s">
        <v>67</v>
      </c>
      <c r="AA917" t="s">
        <v>2373</v>
      </c>
    </row>
    <row r="918" spans="1:33" x14ac:dyDescent="0.25">
      <c r="A918">
        <v>917</v>
      </c>
      <c r="B918">
        <v>435</v>
      </c>
      <c r="C918" s="1">
        <v>44262</v>
      </c>
      <c r="D918">
        <v>4</v>
      </c>
      <c r="E918" t="s">
        <v>40</v>
      </c>
      <c r="F918" t="s">
        <v>51</v>
      </c>
      <c r="G918" t="s">
        <v>55</v>
      </c>
      <c r="H918" t="s">
        <v>58</v>
      </c>
      <c r="I918" s="1">
        <v>43537</v>
      </c>
      <c r="J918">
        <v>1</v>
      </c>
      <c r="N918">
        <v>1</v>
      </c>
      <c r="O918" t="s">
        <v>78</v>
      </c>
      <c r="P918" t="s">
        <v>240</v>
      </c>
      <c r="Q918">
        <v>1</v>
      </c>
      <c r="R918" t="s">
        <v>668</v>
      </c>
      <c r="S918" t="s">
        <v>1212</v>
      </c>
      <c r="T918" t="s">
        <v>1735</v>
      </c>
      <c r="U918" t="s">
        <v>67</v>
      </c>
      <c r="V918" t="s">
        <v>1548</v>
      </c>
      <c r="W918">
        <v>449.97</v>
      </c>
      <c r="X918">
        <v>44.97</v>
      </c>
      <c r="Y918">
        <v>1</v>
      </c>
      <c r="Z918" t="s">
        <v>393</v>
      </c>
      <c r="AA918" t="s">
        <v>2345</v>
      </c>
    </row>
    <row r="919" spans="1:33" x14ac:dyDescent="0.25">
      <c r="A919">
        <v>918</v>
      </c>
      <c r="B919">
        <v>484</v>
      </c>
      <c r="C919" s="1">
        <v>44262</v>
      </c>
      <c r="D919">
        <v>3</v>
      </c>
      <c r="E919" t="s">
        <v>34</v>
      </c>
      <c r="F919" t="s">
        <v>45</v>
      </c>
      <c r="G919" t="s">
        <v>56</v>
      </c>
      <c r="H919" t="s">
        <v>57</v>
      </c>
      <c r="I919" s="1">
        <v>44152</v>
      </c>
      <c r="J919">
        <v>15</v>
      </c>
      <c r="K919" t="s">
        <v>62</v>
      </c>
      <c r="L919" s="1">
        <v>43615</v>
      </c>
      <c r="M919" s="1">
        <v>44413</v>
      </c>
      <c r="N919">
        <v>2</v>
      </c>
      <c r="O919" t="s">
        <v>204</v>
      </c>
      <c r="P919" t="s">
        <v>366</v>
      </c>
      <c r="Q919">
        <v>2</v>
      </c>
      <c r="R919" t="s">
        <v>855</v>
      </c>
      <c r="S919" t="s">
        <v>1392</v>
      </c>
      <c r="T919" t="s">
        <v>1908</v>
      </c>
      <c r="U919" t="s">
        <v>85</v>
      </c>
      <c r="V919" t="s">
        <v>1902</v>
      </c>
      <c r="W919">
        <v>323.77</v>
      </c>
      <c r="X919">
        <v>69.97</v>
      </c>
      <c r="Y919">
        <v>2</v>
      </c>
      <c r="Z919" t="s">
        <v>2284</v>
      </c>
      <c r="AA919" t="s">
        <v>2585</v>
      </c>
      <c r="AB919">
        <v>5</v>
      </c>
      <c r="AC919" t="s">
        <v>2633</v>
      </c>
      <c r="AD919">
        <v>1572</v>
      </c>
      <c r="AE919" t="s">
        <v>2639</v>
      </c>
      <c r="AF919" s="1">
        <v>44235</v>
      </c>
      <c r="AG919" s="1">
        <v>44299</v>
      </c>
    </row>
    <row r="920" spans="1:33" x14ac:dyDescent="0.25">
      <c r="A920">
        <v>919</v>
      </c>
      <c r="B920">
        <v>120</v>
      </c>
      <c r="C920" s="1">
        <v>44266</v>
      </c>
      <c r="D920">
        <v>10</v>
      </c>
      <c r="E920" t="s">
        <v>42</v>
      </c>
      <c r="F920" t="s">
        <v>53</v>
      </c>
      <c r="G920" t="s">
        <v>56</v>
      </c>
      <c r="H920" t="s">
        <v>57</v>
      </c>
      <c r="I920" s="1">
        <v>43932</v>
      </c>
      <c r="J920">
        <v>7</v>
      </c>
      <c r="K920" t="s">
        <v>61</v>
      </c>
      <c r="L920" s="1">
        <v>43915</v>
      </c>
      <c r="M920" s="1">
        <v>44012</v>
      </c>
      <c r="N920">
        <v>1</v>
      </c>
      <c r="O920" t="s">
        <v>69</v>
      </c>
      <c r="P920" t="s">
        <v>231</v>
      </c>
      <c r="Q920">
        <v>1</v>
      </c>
      <c r="R920" t="s">
        <v>856</v>
      </c>
      <c r="S920" t="s">
        <v>1393</v>
      </c>
      <c r="T920" t="s">
        <v>1909</v>
      </c>
      <c r="U920" t="s">
        <v>67</v>
      </c>
      <c r="V920" t="s">
        <v>1577</v>
      </c>
      <c r="W920">
        <v>1587</v>
      </c>
      <c r="X920">
        <v>74.97</v>
      </c>
      <c r="Y920">
        <v>1</v>
      </c>
      <c r="Z920" t="s">
        <v>67</v>
      </c>
      <c r="AA920" t="s">
        <v>2373</v>
      </c>
    </row>
    <row r="921" spans="1:33" x14ac:dyDescent="0.25">
      <c r="A921">
        <v>920</v>
      </c>
      <c r="B921">
        <v>400</v>
      </c>
      <c r="C921" s="1">
        <v>44266</v>
      </c>
      <c r="D921">
        <v>8</v>
      </c>
      <c r="E921" t="s">
        <v>43</v>
      </c>
      <c r="F921" t="s">
        <v>54</v>
      </c>
      <c r="G921" t="s">
        <v>56</v>
      </c>
      <c r="H921" t="s">
        <v>58</v>
      </c>
      <c r="I921" s="1">
        <v>43622</v>
      </c>
      <c r="J921">
        <v>2</v>
      </c>
      <c r="K921" t="s">
        <v>60</v>
      </c>
      <c r="L921" s="1">
        <v>43615</v>
      </c>
      <c r="M921" s="1">
        <v>43830</v>
      </c>
      <c r="N921">
        <v>1</v>
      </c>
      <c r="O921" t="s">
        <v>69</v>
      </c>
      <c r="P921" t="s">
        <v>231</v>
      </c>
      <c r="Q921">
        <v>1</v>
      </c>
      <c r="R921" t="s">
        <v>434</v>
      </c>
      <c r="S921" t="s">
        <v>991</v>
      </c>
      <c r="T921" t="s">
        <v>1524</v>
      </c>
      <c r="U921" t="s">
        <v>69</v>
      </c>
      <c r="V921" t="s">
        <v>1577</v>
      </c>
      <c r="W921">
        <v>929.99</v>
      </c>
      <c r="X921">
        <v>24.99</v>
      </c>
      <c r="Y921">
        <v>1</v>
      </c>
      <c r="Z921" t="s">
        <v>69</v>
      </c>
      <c r="AA921" t="s">
        <v>2360</v>
      </c>
    </row>
    <row r="922" spans="1:33" x14ac:dyDescent="0.25">
      <c r="A922">
        <v>921</v>
      </c>
      <c r="B922">
        <v>468</v>
      </c>
      <c r="C922" s="1">
        <v>44266</v>
      </c>
      <c r="D922">
        <v>10</v>
      </c>
      <c r="E922" t="s">
        <v>42</v>
      </c>
      <c r="F922" t="s">
        <v>53</v>
      </c>
      <c r="G922" t="s">
        <v>55</v>
      </c>
      <c r="H922" t="s">
        <v>57</v>
      </c>
      <c r="I922" s="1">
        <v>44132</v>
      </c>
      <c r="J922">
        <v>15</v>
      </c>
      <c r="K922" t="s">
        <v>62</v>
      </c>
      <c r="L922" s="1">
        <v>43615</v>
      </c>
      <c r="M922" s="1">
        <v>44413</v>
      </c>
      <c r="N922">
        <v>1</v>
      </c>
      <c r="O922" t="s">
        <v>69</v>
      </c>
      <c r="P922" t="s">
        <v>231</v>
      </c>
      <c r="Q922">
        <v>1</v>
      </c>
      <c r="R922" t="s">
        <v>776</v>
      </c>
      <c r="S922" t="s">
        <v>1314</v>
      </c>
      <c r="T922" t="s">
        <v>1831</v>
      </c>
      <c r="U922" t="s">
        <v>80</v>
      </c>
      <c r="V922" t="s">
        <v>1577</v>
      </c>
      <c r="W922">
        <v>470</v>
      </c>
      <c r="X922">
        <v>49.98</v>
      </c>
      <c r="Y922">
        <v>1</v>
      </c>
      <c r="Z922" t="s">
        <v>78</v>
      </c>
      <c r="AA922" t="s">
        <v>2330</v>
      </c>
    </row>
    <row r="923" spans="1:33" x14ac:dyDescent="0.25">
      <c r="A923">
        <v>922</v>
      </c>
      <c r="B923">
        <v>56</v>
      </c>
      <c r="C923" s="1">
        <v>44267</v>
      </c>
      <c r="D923">
        <v>10</v>
      </c>
      <c r="E923" t="s">
        <v>42</v>
      </c>
      <c r="F923" t="s">
        <v>53</v>
      </c>
      <c r="G923" t="s">
        <v>55</v>
      </c>
      <c r="H923" t="s">
        <v>58</v>
      </c>
      <c r="I923" s="1">
        <v>44243</v>
      </c>
      <c r="J923">
        <v>11</v>
      </c>
      <c r="K923" t="s">
        <v>60</v>
      </c>
      <c r="L923" s="1">
        <v>44148</v>
      </c>
      <c r="M923" s="1">
        <v>44265</v>
      </c>
      <c r="N923">
        <v>1</v>
      </c>
      <c r="O923" t="s">
        <v>65</v>
      </c>
      <c r="P923" t="s">
        <v>227</v>
      </c>
      <c r="Q923">
        <v>1</v>
      </c>
      <c r="R923" t="s">
        <v>519</v>
      </c>
      <c r="S923" t="s">
        <v>1083</v>
      </c>
      <c r="T923" t="s">
        <v>1609</v>
      </c>
      <c r="U923" t="s">
        <v>80</v>
      </c>
      <c r="V923" t="s">
        <v>1517</v>
      </c>
      <c r="W923">
        <v>26.98</v>
      </c>
      <c r="X923">
        <v>39.979999999999997</v>
      </c>
      <c r="Y923">
        <v>1</v>
      </c>
      <c r="Z923" t="s">
        <v>431</v>
      </c>
      <c r="AA923" t="s">
        <v>2326</v>
      </c>
    </row>
    <row r="924" spans="1:33" x14ac:dyDescent="0.25">
      <c r="A924">
        <v>923</v>
      </c>
      <c r="B924">
        <v>405</v>
      </c>
      <c r="C924" s="1">
        <v>44268</v>
      </c>
      <c r="D924">
        <v>8</v>
      </c>
      <c r="E924" t="s">
        <v>43</v>
      </c>
      <c r="F924" t="s">
        <v>54</v>
      </c>
      <c r="G924" t="s">
        <v>56</v>
      </c>
      <c r="H924" t="s">
        <v>57</v>
      </c>
      <c r="I924" s="1">
        <v>43687</v>
      </c>
      <c r="J924">
        <v>3</v>
      </c>
      <c r="K924" t="s">
        <v>59</v>
      </c>
      <c r="L924" s="1">
        <v>43615</v>
      </c>
      <c r="M924" s="1">
        <v>43830</v>
      </c>
      <c r="N924">
        <v>1</v>
      </c>
      <c r="O924" t="s">
        <v>88</v>
      </c>
      <c r="P924" t="s">
        <v>250</v>
      </c>
      <c r="Q924">
        <v>2</v>
      </c>
      <c r="R924" t="s">
        <v>857</v>
      </c>
      <c r="S924" t="s">
        <v>1394</v>
      </c>
      <c r="T924" t="s">
        <v>1910</v>
      </c>
      <c r="U924" t="s">
        <v>88</v>
      </c>
      <c r="V924" t="s">
        <v>1869</v>
      </c>
      <c r="W924">
        <v>152.88</v>
      </c>
      <c r="X924">
        <v>59.96</v>
      </c>
      <c r="Y924">
        <v>1</v>
      </c>
      <c r="Z924" t="s">
        <v>159</v>
      </c>
      <c r="AA924" t="s">
        <v>2586</v>
      </c>
    </row>
    <row r="925" spans="1:33" x14ac:dyDescent="0.25">
      <c r="A925">
        <v>924</v>
      </c>
      <c r="B925">
        <v>278</v>
      </c>
      <c r="C925" s="1">
        <v>44269</v>
      </c>
      <c r="D925">
        <v>9</v>
      </c>
      <c r="E925" t="s">
        <v>41</v>
      </c>
      <c r="F925" t="s">
        <v>52</v>
      </c>
      <c r="G925" t="s">
        <v>55</v>
      </c>
      <c r="H925" t="s">
        <v>57</v>
      </c>
      <c r="I925" s="1">
        <v>43541</v>
      </c>
      <c r="J925">
        <v>2</v>
      </c>
      <c r="N925">
        <v>1</v>
      </c>
      <c r="O925" t="s">
        <v>80</v>
      </c>
      <c r="P925" t="s">
        <v>242</v>
      </c>
      <c r="Q925">
        <v>1</v>
      </c>
      <c r="R925" t="s">
        <v>709</v>
      </c>
      <c r="S925" t="s">
        <v>1250</v>
      </c>
      <c r="T925" t="s">
        <v>425</v>
      </c>
      <c r="U925" t="s">
        <v>69</v>
      </c>
      <c r="V925" t="s">
        <v>1548</v>
      </c>
      <c r="W925">
        <v>125</v>
      </c>
      <c r="X925">
        <v>14.99</v>
      </c>
      <c r="Y925">
        <v>1</v>
      </c>
      <c r="Z925" t="s">
        <v>79</v>
      </c>
      <c r="AA925" t="s">
        <v>2349</v>
      </c>
    </row>
    <row r="926" spans="1:33" x14ac:dyDescent="0.25">
      <c r="A926">
        <v>925</v>
      </c>
      <c r="B926">
        <v>157</v>
      </c>
      <c r="C926" s="1">
        <v>44270</v>
      </c>
      <c r="D926">
        <v>11</v>
      </c>
      <c r="E926" t="s">
        <v>37</v>
      </c>
      <c r="F926" t="s">
        <v>48</v>
      </c>
      <c r="G926" t="s">
        <v>56</v>
      </c>
      <c r="H926" t="s">
        <v>58</v>
      </c>
      <c r="I926" s="1">
        <v>43937</v>
      </c>
      <c r="J926">
        <v>7</v>
      </c>
      <c r="K926" t="s">
        <v>61</v>
      </c>
      <c r="L926" s="1">
        <v>43915</v>
      </c>
      <c r="M926" s="1">
        <v>44012</v>
      </c>
      <c r="N926">
        <v>1</v>
      </c>
      <c r="O926" t="s">
        <v>90</v>
      </c>
      <c r="P926" t="s">
        <v>252</v>
      </c>
      <c r="Q926">
        <v>1</v>
      </c>
      <c r="R926" t="s">
        <v>449</v>
      </c>
      <c r="S926" t="s">
        <v>1011</v>
      </c>
      <c r="T926" t="s">
        <v>1541</v>
      </c>
      <c r="U926" t="s">
        <v>67</v>
      </c>
      <c r="V926" t="s">
        <v>1562</v>
      </c>
      <c r="W926">
        <v>129.57</v>
      </c>
      <c r="X926">
        <v>29.97</v>
      </c>
      <c r="Y926">
        <v>1</v>
      </c>
      <c r="Z926" t="s">
        <v>410</v>
      </c>
      <c r="AA926" t="s">
        <v>2359</v>
      </c>
    </row>
    <row r="927" spans="1:33" x14ac:dyDescent="0.25">
      <c r="A927">
        <v>926</v>
      </c>
      <c r="B927">
        <v>196</v>
      </c>
      <c r="C927" s="1">
        <v>44270</v>
      </c>
      <c r="D927">
        <v>10</v>
      </c>
      <c r="E927" t="s">
        <v>42</v>
      </c>
      <c r="F927" t="s">
        <v>53</v>
      </c>
      <c r="G927" t="s">
        <v>55</v>
      </c>
      <c r="H927" t="s">
        <v>57</v>
      </c>
      <c r="I927" s="1">
        <v>43935</v>
      </c>
      <c r="J927">
        <v>7</v>
      </c>
      <c r="K927" t="s">
        <v>61</v>
      </c>
      <c r="L927" s="1">
        <v>43915</v>
      </c>
      <c r="M927" s="1">
        <v>44012</v>
      </c>
      <c r="N927">
        <v>1</v>
      </c>
      <c r="O927" t="s">
        <v>67</v>
      </c>
      <c r="P927" t="s">
        <v>229</v>
      </c>
      <c r="Q927">
        <v>1</v>
      </c>
      <c r="R927" t="s">
        <v>623</v>
      </c>
      <c r="S927" t="s">
        <v>1173</v>
      </c>
      <c r="T927" t="s">
        <v>1577</v>
      </c>
      <c r="U927" t="s">
        <v>80</v>
      </c>
      <c r="V927" t="s">
        <v>1548</v>
      </c>
      <c r="W927">
        <v>49.98</v>
      </c>
      <c r="X927">
        <v>29.98</v>
      </c>
      <c r="Y927">
        <v>1</v>
      </c>
      <c r="Z927" t="s">
        <v>79</v>
      </c>
      <c r="AA927" t="s">
        <v>2349</v>
      </c>
    </row>
    <row r="928" spans="1:33" x14ac:dyDescent="0.25">
      <c r="A928">
        <v>927</v>
      </c>
      <c r="B928">
        <v>234</v>
      </c>
      <c r="C928" s="1">
        <v>44270</v>
      </c>
      <c r="D928">
        <v>4</v>
      </c>
      <c r="E928" t="s">
        <v>40</v>
      </c>
      <c r="F928" t="s">
        <v>51</v>
      </c>
      <c r="G928" t="s">
        <v>56</v>
      </c>
      <c r="H928" t="s">
        <v>58</v>
      </c>
      <c r="I928" s="1">
        <v>44043</v>
      </c>
      <c r="J928">
        <v>9</v>
      </c>
      <c r="K928" t="s">
        <v>59</v>
      </c>
      <c r="L928" s="1">
        <v>43952</v>
      </c>
      <c r="M928" s="1">
        <v>44075</v>
      </c>
      <c r="N928">
        <v>1</v>
      </c>
      <c r="O928" t="s">
        <v>67</v>
      </c>
      <c r="P928" t="s">
        <v>229</v>
      </c>
      <c r="Q928">
        <v>1</v>
      </c>
      <c r="R928" t="s">
        <v>439</v>
      </c>
      <c r="S928" t="s">
        <v>1001</v>
      </c>
      <c r="T928" t="s">
        <v>1533</v>
      </c>
      <c r="U928" t="s">
        <v>69</v>
      </c>
      <c r="V928" t="s">
        <v>1548</v>
      </c>
      <c r="W928">
        <v>59.99</v>
      </c>
      <c r="X928">
        <v>14.99</v>
      </c>
      <c r="Y928">
        <v>1</v>
      </c>
      <c r="Z928" t="s">
        <v>84</v>
      </c>
      <c r="AA928" t="s">
        <v>2366</v>
      </c>
      <c r="AB928">
        <v>5</v>
      </c>
      <c r="AC928" t="s">
        <v>2633</v>
      </c>
      <c r="AD928">
        <v>1348</v>
      </c>
      <c r="AE928" t="s">
        <v>2639</v>
      </c>
      <c r="AF928" s="1">
        <v>44235</v>
      </c>
      <c r="AG928" s="1">
        <v>44299</v>
      </c>
    </row>
    <row r="929" spans="1:33" x14ac:dyDescent="0.25">
      <c r="A929">
        <v>928</v>
      </c>
      <c r="B929">
        <v>399</v>
      </c>
      <c r="C929" s="1">
        <v>44272</v>
      </c>
      <c r="D929">
        <v>10</v>
      </c>
      <c r="E929" t="s">
        <v>42</v>
      </c>
      <c r="F929" t="s">
        <v>53</v>
      </c>
      <c r="G929" t="s">
        <v>56</v>
      </c>
      <c r="H929" t="s">
        <v>58</v>
      </c>
      <c r="I929" s="1">
        <v>43735</v>
      </c>
      <c r="J929">
        <v>1</v>
      </c>
      <c r="K929" t="s">
        <v>61</v>
      </c>
      <c r="L929" s="1">
        <v>43615</v>
      </c>
      <c r="M929" s="1">
        <v>43830</v>
      </c>
      <c r="N929">
        <v>1</v>
      </c>
      <c r="O929" t="s">
        <v>67</v>
      </c>
      <c r="P929" t="s">
        <v>229</v>
      </c>
      <c r="Q929">
        <v>1</v>
      </c>
      <c r="R929" t="s">
        <v>573</v>
      </c>
      <c r="S929" t="s">
        <v>1131</v>
      </c>
      <c r="T929" t="s">
        <v>1517</v>
      </c>
      <c r="U929" t="s">
        <v>80</v>
      </c>
      <c r="V929" t="s">
        <v>1548</v>
      </c>
      <c r="W929">
        <v>39.979999999999997</v>
      </c>
      <c r="X929">
        <v>29.98</v>
      </c>
      <c r="Y929">
        <v>1</v>
      </c>
      <c r="Z929" t="s">
        <v>872</v>
      </c>
      <c r="AA929" t="s">
        <v>2388</v>
      </c>
    </row>
    <row r="930" spans="1:33" x14ac:dyDescent="0.25">
      <c r="A930">
        <v>929</v>
      </c>
      <c r="B930">
        <v>460</v>
      </c>
      <c r="C930" s="1">
        <v>44272</v>
      </c>
      <c r="D930">
        <v>11</v>
      </c>
      <c r="E930" t="s">
        <v>37</v>
      </c>
      <c r="F930" t="s">
        <v>48</v>
      </c>
      <c r="G930" t="s">
        <v>56</v>
      </c>
      <c r="H930" t="s">
        <v>57</v>
      </c>
      <c r="I930" s="1">
        <v>43836</v>
      </c>
      <c r="J930">
        <v>4</v>
      </c>
      <c r="K930" t="s">
        <v>61</v>
      </c>
      <c r="L930" s="1">
        <v>43831</v>
      </c>
      <c r="M930" s="1">
        <v>43861</v>
      </c>
      <c r="N930">
        <v>1</v>
      </c>
      <c r="O930" t="s">
        <v>86</v>
      </c>
      <c r="P930" t="s">
        <v>248</v>
      </c>
      <c r="Q930">
        <v>1</v>
      </c>
      <c r="R930" t="s">
        <v>441</v>
      </c>
      <c r="S930" t="s">
        <v>1003</v>
      </c>
      <c r="T930" t="s">
        <v>1535</v>
      </c>
      <c r="U930" t="s">
        <v>69</v>
      </c>
      <c r="V930" t="s">
        <v>1577</v>
      </c>
      <c r="W930">
        <v>43.99</v>
      </c>
      <c r="X930">
        <v>24.99</v>
      </c>
      <c r="Y930">
        <v>1</v>
      </c>
      <c r="Z930" t="s">
        <v>530</v>
      </c>
      <c r="AA930" t="s">
        <v>2367</v>
      </c>
    </row>
    <row r="931" spans="1:33" x14ac:dyDescent="0.25">
      <c r="A931">
        <v>930</v>
      </c>
      <c r="B931">
        <v>397</v>
      </c>
      <c r="C931" s="1">
        <v>44273</v>
      </c>
      <c r="D931">
        <v>5</v>
      </c>
      <c r="E931" t="s">
        <v>36</v>
      </c>
      <c r="F931" t="s">
        <v>47</v>
      </c>
      <c r="G931" t="s">
        <v>56</v>
      </c>
      <c r="H931" t="s">
        <v>57</v>
      </c>
      <c r="I931" s="1">
        <v>43648</v>
      </c>
      <c r="J931">
        <v>1</v>
      </c>
      <c r="K931" t="s">
        <v>61</v>
      </c>
      <c r="L931" s="1">
        <v>43615</v>
      </c>
      <c r="M931" s="1">
        <v>43830</v>
      </c>
      <c r="N931">
        <v>1</v>
      </c>
      <c r="O931" t="s">
        <v>70</v>
      </c>
      <c r="P931" t="s">
        <v>232</v>
      </c>
      <c r="Q931">
        <v>1</v>
      </c>
      <c r="R931" t="s">
        <v>753</v>
      </c>
      <c r="S931" t="s">
        <v>1077</v>
      </c>
      <c r="T931" t="s">
        <v>598</v>
      </c>
      <c r="U931" t="s">
        <v>69</v>
      </c>
      <c r="V931" t="s">
        <v>1517</v>
      </c>
      <c r="W931">
        <v>35</v>
      </c>
      <c r="X931">
        <v>19.989999999999998</v>
      </c>
      <c r="Y931">
        <v>1</v>
      </c>
      <c r="Z931" t="s">
        <v>673</v>
      </c>
      <c r="AA931" t="s">
        <v>2348</v>
      </c>
    </row>
    <row r="932" spans="1:33" x14ac:dyDescent="0.25">
      <c r="A932">
        <v>931</v>
      </c>
      <c r="B932">
        <v>191</v>
      </c>
      <c r="C932" s="1">
        <v>44274</v>
      </c>
      <c r="D932">
        <v>11</v>
      </c>
      <c r="E932" t="s">
        <v>37</v>
      </c>
      <c r="F932" t="s">
        <v>48</v>
      </c>
      <c r="G932" t="s">
        <v>56</v>
      </c>
      <c r="H932" t="s">
        <v>58</v>
      </c>
      <c r="I932" s="1">
        <v>43712</v>
      </c>
      <c r="J932">
        <v>3</v>
      </c>
      <c r="K932" t="s">
        <v>59</v>
      </c>
      <c r="L932" s="1">
        <v>43615</v>
      </c>
      <c r="M932" s="1">
        <v>43830</v>
      </c>
      <c r="N932">
        <v>2</v>
      </c>
      <c r="O932" t="s">
        <v>116</v>
      </c>
      <c r="P932" t="s">
        <v>278</v>
      </c>
      <c r="Q932">
        <v>2</v>
      </c>
      <c r="R932" t="s">
        <v>858</v>
      </c>
      <c r="S932" t="s">
        <v>1395</v>
      </c>
      <c r="T932" t="s">
        <v>1911</v>
      </c>
      <c r="U932" t="s">
        <v>103</v>
      </c>
      <c r="V932" t="s">
        <v>2042</v>
      </c>
      <c r="W932">
        <v>260.95</v>
      </c>
      <c r="X932">
        <v>44.96</v>
      </c>
      <c r="Y932">
        <v>2</v>
      </c>
      <c r="Z932" t="s">
        <v>2171</v>
      </c>
      <c r="AA932" t="s">
        <v>2452</v>
      </c>
    </row>
    <row r="933" spans="1:33" x14ac:dyDescent="0.25">
      <c r="A933">
        <v>932</v>
      </c>
      <c r="B933">
        <v>154</v>
      </c>
      <c r="C933" s="1">
        <v>44275</v>
      </c>
      <c r="D933">
        <v>2</v>
      </c>
      <c r="E933" t="s">
        <v>38</v>
      </c>
      <c r="F933" t="s">
        <v>49</v>
      </c>
      <c r="G933" t="s">
        <v>56</v>
      </c>
      <c r="H933" t="s">
        <v>57</v>
      </c>
      <c r="I933" s="1">
        <v>43710</v>
      </c>
      <c r="J933">
        <v>2</v>
      </c>
      <c r="K933" t="s">
        <v>60</v>
      </c>
      <c r="L933" s="1">
        <v>43615</v>
      </c>
      <c r="M933" s="1">
        <v>43830</v>
      </c>
      <c r="N933">
        <v>1</v>
      </c>
      <c r="O933" t="s">
        <v>69</v>
      </c>
      <c r="P933" t="s">
        <v>231</v>
      </c>
      <c r="Q933">
        <v>1</v>
      </c>
      <c r="R933" t="s">
        <v>78</v>
      </c>
      <c r="S933" t="s">
        <v>1238</v>
      </c>
      <c r="T933" t="s">
        <v>1533</v>
      </c>
      <c r="U933" t="s">
        <v>69</v>
      </c>
      <c r="V933" t="s">
        <v>1577</v>
      </c>
      <c r="W933">
        <v>59.99</v>
      </c>
      <c r="X933">
        <v>24.99</v>
      </c>
      <c r="Y933">
        <v>1</v>
      </c>
      <c r="Z933" t="s">
        <v>69</v>
      </c>
      <c r="AA933" t="s">
        <v>2360</v>
      </c>
    </row>
    <row r="934" spans="1:33" x14ac:dyDescent="0.25">
      <c r="A934">
        <v>933</v>
      </c>
      <c r="B934">
        <v>268</v>
      </c>
      <c r="C934" s="1">
        <v>44275</v>
      </c>
      <c r="D934">
        <v>3</v>
      </c>
      <c r="E934" t="s">
        <v>34</v>
      </c>
      <c r="F934" t="s">
        <v>45</v>
      </c>
      <c r="G934" t="s">
        <v>56</v>
      </c>
      <c r="H934" t="s">
        <v>58</v>
      </c>
      <c r="I934" s="1">
        <v>43694</v>
      </c>
      <c r="J934">
        <v>2</v>
      </c>
      <c r="K934" t="s">
        <v>60</v>
      </c>
      <c r="L934" s="1">
        <v>43615</v>
      </c>
      <c r="M934" s="1">
        <v>43830</v>
      </c>
      <c r="N934">
        <v>2</v>
      </c>
      <c r="O934" t="s">
        <v>109</v>
      </c>
      <c r="P934" t="s">
        <v>271</v>
      </c>
      <c r="Q934">
        <v>2</v>
      </c>
      <c r="R934" t="s">
        <v>859</v>
      </c>
      <c r="S934" t="s">
        <v>1396</v>
      </c>
      <c r="T934" t="s">
        <v>1912</v>
      </c>
      <c r="U934" t="s">
        <v>103</v>
      </c>
      <c r="V934" t="s">
        <v>2031</v>
      </c>
      <c r="W934">
        <v>199.96</v>
      </c>
      <c r="X934">
        <v>89.96</v>
      </c>
      <c r="Y934">
        <v>2</v>
      </c>
      <c r="Z934" t="s">
        <v>76</v>
      </c>
      <c r="AA934" t="s">
        <v>2563</v>
      </c>
    </row>
    <row r="935" spans="1:33" x14ac:dyDescent="0.25">
      <c r="A935">
        <v>934</v>
      </c>
      <c r="B935">
        <v>302</v>
      </c>
      <c r="C935" s="1">
        <v>44275</v>
      </c>
      <c r="D935">
        <v>2</v>
      </c>
      <c r="E935" t="s">
        <v>38</v>
      </c>
      <c r="F935" t="s">
        <v>49</v>
      </c>
      <c r="G935" t="s">
        <v>55</v>
      </c>
      <c r="H935" t="s">
        <v>58</v>
      </c>
      <c r="I935" s="1">
        <v>43610</v>
      </c>
      <c r="J935">
        <v>2</v>
      </c>
      <c r="N935">
        <v>1</v>
      </c>
      <c r="O935" t="s">
        <v>67</v>
      </c>
      <c r="P935" t="s">
        <v>229</v>
      </c>
      <c r="Q935">
        <v>1</v>
      </c>
      <c r="R935" t="s">
        <v>527</v>
      </c>
      <c r="S935" t="s">
        <v>953</v>
      </c>
      <c r="T935" t="s">
        <v>1617</v>
      </c>
      <c r="U935" t="s">
        <v>80</v>
      </c>
      <c r="V935" t="s">
        <v>1548</v>
      </c>
      <c r="W935">
        <v>61.98</v>
      </c>
      <c r="X935">
        <v>29.98</v>
      </c>
      <c r="Y935">
        <v>1</v>
      </c>
      <c r="Z935" t="s">
        <v>84</v>
      </c>
      <c r="AA935" t="s">
        <v>2366</v>
      </c>
    </row>
    <row r="936" spans="1:33" x14ac:dyDescent="0.25">
      <c r="A936">
        <v>935</v>
      </c>
      <c r="B936">
        <v>37</v>
      </c>
      <c r="C936" s="1">
        <v>44276</v>
      </c>
      <c r="D936">
        <v>5</v>
      </c>
      <c r="E936" t="s">
        <v>36</v>
      </c>
      <c r="F936" t="s">
        <v>47</v>
      </c>
      <c r="G936" t="s">
        <v>56</v>
      </c>
      <c r="H936" t="s">
        <v>58</v>
      </c>
      <c r="I936" s="1">
        <v>43863</v>
      </c>
      <c r="J936">
        <v>6</v>
      </c>
      <c r="K936" t="s">
        <v>59</v>
      </c>
      <c r="L936" s="1">
        <v>43862</v>
      </c>
      <c r="M936" s="1">
        <v>43889</v>
      </c>
      <c r="N936">
        <v>1</v>
      </c>
      <c r="O936" t="s">
        <v>69</v>
      </c>
      <c r="P936" t="s">
        <v>231</v>
      </c>
      <c r="Q936">
        <v>1</v>
      </c>
      <c r="R936" t="s">
        <v>428</v>
      </c>
      <c r="S936" t="s">
        <v>991</v>
      </c>
      <c r="T936" t="s">
        <v>1524</v>
      </c>
      <c r="U936" t="s">
        <v>80</v>
      </c>
      <c r="V936" t="s">
        <v>1577</v>
      </c>
      <c r="W936">
        <v>1859.98</v>
      </c>
      <c r="X936">
        <v>49.98</v>
      </c>
      <c r="Y936">
        <v>1</v>
      </c>
      <c r="Z936" t="s">
        <v>69</v>
      </c>
      <c r="AA936" t="s">
        <v>2360</v>
      </c>
    </row>
    <row r="937" spans="1:33" x14ac:dyDescent="0.25">
      <c r="A937">
        <v>936</v>
      </c>
      <c r="B937">
        <v>8</v>
      </c>
      <c r="C937" s="1">
        <v>44277</v>
      </c>
      <c r="D937">
        <v>2</v>
      </c>
      <c r="E937" t="s">
        <v>38</v>
      </c>
      <c r="F937" t="s">
        <v>49</v>
      </c>
      <c r="G937" t="s">
        <v>55</v>
      </c>
      <c r="H937" t="s">
        <v>57</v>
      </c>
      <c r="I937" s="1">
        <v>43667</v>
      </c>
      <c r="J937">
        <v>2</v>
      </c>
      <c r="K937" t="s">
        <v>60</v>
      </c>
      <c r="L937" s="1">
        <v>43615</v>
      </c>
      <c r="M937" s="1">
        <v>43830</v>
      </c>
      <c r="N937">
        <v>1</v>
      </c>
      <c r="O937" t="s">
        <v>79</v>
      </c>
      <c r="P937" t="s">
        <v>241</v>
      </c>
      <c r="Q937">
        <v>1</v>
      </c>
      <c r="R937" t="s">
        <v>562</v>
      </c>
      <c r="S937" t="s">
        <v>1078</v>
      </c>
      <c r="T937" t="s">
        <v>1587</v>
      </c>
      <c r="U937" t="s">
        <v>67</v>
      </c>
      <c r="V937" t="s">
        <v>1548</v>
      </c>
      <c r="W937">
        <v>164.97</v>
      </c>
      <c r="X937">
        <v>44.97</v>
      </c>
      <c r="Y937">
        <v>1</v>
      </c>
      <c r="Z937" t="s">
        <v>86</v>
      </c>
      <c r="AA937" t="s">
        <v>2350</v>
      </c>
    </row>
    <row r="938" spans="1:33" x14ac:dyDescent="0.25">
      <c r="A938">
        <v>937</v>
      </c>
      <c r="B938">
        <v>409</v>
      </c>
      <c r="C938" s="1">
        <v>44278</v>
      </c>
      <c r="D938">
        <v>3</v>
      </c>
      <c r="E938" t="s">
        <v>34</v>
      </c>
      <c r="F938" t="s">
        <v>45</v>
      </c>
      <c r="G938" t="s">
        <v>56</v>
      </c>
      <c r="H938" t="s">
        <v>58</v>
      </c>
      <c r="I938" s="1">
        <v>43616</v>
      </c>
      <c r="J938">
        <v>3</v>
      </c>
      <c r="K938" t="s">
        <v>59</v>
      </c>
      <c r="L938" s="1">
        <v>43615</v>
      </c>
      <c r="M938" s="1">
        <v>43830</v>
      </c>
      <c r="N938">
        <v>1</v>
      </c>
      <c r="O938" t="s">
        <v>80</v>
      </c>
      <c r="P938" t="s">
        <v>242</v>
      </c>
      <c r="Q938">
        <v>1</v>
      </c>
      <c r="R938" t="s">
        <v>709</v>
      </c>
      <c r="S938" t="s">
        <v>1250</v>
      </c>
      <c r="T938" t="s">
        <v>425</v>
      </c>
      <c r="U938" t="s">
        <v>67</v>
      </c>
      <c r="V938" t="s">
        <v>1548</v>
      </c>
      <c r="W938">
        <v>375</v>
      </c>
      <c r="X938">
        <v>44.97</v>
      </c>
      <c r="Y938">
        <v>1</v>
      </c>
      <c r="Z938" t="s">
        <v>79</v>
      </c>
      <c r="AA938" t="s">
        <v>2349</v>
      </c>
    </row>
    <row r="939" spans="1:33" x14ac:dyDescent="0.25">
      <c r="A939">
        <v>938</v>
      </c>
      <c r="B939">
        <v>477</v>
      </c>
      <c r="C939" s="1">
        <v>44279</v>
      </c>
      <c r="D939">
        <v>1</v>
      </c>
      <c r="E939" t="s">
        <v>39</v>
      </c>
      <c r="F939" t="s">
        <v>50</v>
      </c>
      <c r="G939" t="s">
        <v>55</v>
      </c>
      <c r="H939" t="s">
        <v>57</v>
      </c>
      <c r="I939" s="1">
        <v>44012</v>
      </c>
      <c r="J939">
        <v>9</v>
      </c>
      <c r="K939" t="s">
        <v>59</v>
      </c>
      <c r="L939" s="1">
        <v>43952</v>
      </c>
      <c r="M939" s="1">
        <v>44075</v>
      </c>
      <c r="N939">
        <v>1</v>
      </c>
      <c r="O939" t="s">
        <v>67</v>
      </c>
      <c r="P939" t="s">
        <v>229</v>
      </c>
      <c r="Q939">
        <v>1</v>
      </c>
      <c r="R939" t="s">
        <v>847</v>
      </c>
      <c r="S939" t="s">
        <v>1384</v>
      </c>
      <c r="T939" t="s">
        <v>1900</v>
      </c>
      <c r="U939" t="s">
        <v>67</v>
      </c>
      <c r="V939" t="s">
        <v>1562</v>
      </c>
      <c r="W939">
        <v>62.97</v>
      </c>
      <c r="X939">
        <v>29.97</v>
      </c>
      <c r="Y939">
        <v>1</v>
      </c>
      <c r="Z939" t="s">
        <v>872</v>
      </c>
      <c r="AA939" t="s">
        <v>2388</v>
      </c>
      <c r="AB939">
        <v>5</v>
      </c>
      <c r="AC939" t="s">
        <v>2633</v>
      </c>
      <c r="AD939">
        <v>1567</v>
      </c>
      <c r="AE939" t="s">
        <v>2639</v>
      </c>
      <c r="AF939" s="1">
        <v>44235</v>
      </c>
      <c r="AG939" s="1">
        <v>44299</v>
      </c>
    </row>
    <row r="940" spans="1:33" x14ac:dyDescent="0.25">
      <c r="A940">
        <v>939</v>
      </c>
      <c r="B940">
        <v>482</v>
      </c>
      <c r="C940" s="1">
        <v>44279</v>
      </c>
      <c r="D940">
        <v>1</v>
      </c>
      <c r="E940" t="s">
        <v>39</v>
      </c>
      <c r="F940" t="s">
        <v>50</v>
      </c>
      <c r="G940" t="s">
        <v>55</v>
      </c>
      <c r="H940" t="s">
        <v>58</v>
      </c>
      <c r="I940" s="1">
        <v>43928</v>
      </c>
      <c r="J940">
        <v>7</v>
      </c>
      <c r="K940" t="s">
        <v>61</v>
      </c>
      <c r="L940" s="1">
        <v>43915</v>
      </c>
      <c r="M940" s="1">
        <v>44012</v>
      </c>
      <c r="N940">
        <v>1</v>
      </c>
      <c r="O940" t="s">
        <v>90</v>
      </c>
      <c r="P940" t="s">
        <v>252</v>
      </c>
      <c r="Q940">
        <v>1</v>
      </c>
      <c r="R940" t="s">
        <v>669</v>
      </c>
      <c r="S940" t="s">
        <v>989</v>
      </c>
      <c r="T940" t="s">
        <v>626</v>
      </c>
      <c r="U940" t="s">
        <v>67</v>
      </c>
      <c r="V940" t="s">
        <v>1659</v>
      </c>
      <c r="W940">
        <v>237</v>
      </c>
      <c r="X940">
        <v>14.97</v>
      </c>
      <c r="Y940">
        <v>1</v>
      </c>
      <c r="Z940" t="s">
        <v>410</v>
      </c>
      <c r="AA940" t="s">
        <v>2359</v>
      </c>
    </row>
    <row r="941" spans="1:33" x14ac:dyDescent="0.25">
      <c r="A941">
        <v>940</v>
      </c>
      <c r="B941">
        <v>369</v>
      </c>
      <c r="C941" s="1">
        <v>44280</v>
      </c>
      <c r="D941">
        <v>2</v>
      </c>
      <c r="E941" t="s">
        <v>38</v>
      </c>
      <c r="F941" t="s">
        <v>49</v>
      </c>
      <c r="G941" t="s">
        <v>56</v>
      </c>
      <c r="H941" t="s">
        <v>57</v>
      </c>
      <c r="I941" s="1">
        <v>43590</v>
      </c>
      <c r="J941">
        <v>3</v>
      </c>
      <c r="N941">
        <v>1</v>
      </c>
      <c r="O941" t="s">
        <v>78</v>
      </c>
      <c r="P941" t="s">
        <v>240</v>
      </c>
      <c r="Q941">
        <v>1</v>
      </c>
      <c r="R941" t="s">
        <v>604</v>
      </c>
      <c r="S941" t="s">
        <v>1136</v>
      </c>
      <c r="T941" t="s">
        <v>1682</v>
      </c>
      <c r="U941" t="s">
        <v>69</v>
      </c>
      <c r="V941" t="s">
        <v>1548</v>
      </c>
      <c r="W941">
        <v>4.75</v>
      </c>
      <c r="X941">
        <v>14.99</v>
      </c>
      <c r="Y941">
        <v>1</v>
      </c>
      <c r="Z941" t="s">
        <v>469</v>
      </c>
      <c r="AA941" t="s">
        <v>2339</v>
      </c>
    </row>
    <row r="942" spans="1:33" x14ac:dyDescent="0.25">
      <c r="A942">
        <v>941</v>
      </c>
      <c r="B942">
        <v>400</v>
      </c>
      <c r="C942" s="1">
        <v>44280</v>
      </c>
      <c r="D942">
        <v>8</v>
      </c>
      <c r="E942" t="s">
        <v>43</v>
      </c>
      <c r="F942" t="s">
        <v>54</v>
      </c>
      <c r="G942" t="s">
        <v>56</v>
      </c>
      <c r="H942" t="s">
        <v>58</v>
      </c>
      <c r="I942" s="1">
        <v>43622</v>
      </c>
      <c r="J942">
        <v>2</v>
      </c>
      <c r="K942" t="s">
        <v>60</v>
      </c>
      <c r="L942" s="1">
        <v>43615</v>
      </c>
      <c r="M942" s="1">
        <v>43830</v>
      </c>
      <c r="N942">
        <v>1</v>
      </c>
      <c r="O942" t="s">
        <v>70</v>
      </c>
      <c r="P942" t="s">
        <v>232</v>
      </c>
      <c r="Q942">
        <v>1</v>
      </c>
      <c r="R942" t="s">
        <v>512</v>
      </c>
      <c r="S942" t="s">
        <v>1075</v>
      </c>
      <c r="T942" t="s">
        <v>1602</v>
      </c>
      <c r="U942" t="s">
        <v>69</v>
      </c>
      <c r="V942" t="s">
        <v>1517</v>
      </c>
      <c r="W942">
        <v>32.96</v>
      </c>
      <c r="X942">
        <v>19.989999999999998</v>
      </c>
      <c r="Y942">
        <v>1</v>
      </c>
      <c r="Z942" t="s">
        <v>673</v>
      </c>
      <c r="AA942" t="s">
        <v>2348</v>
      </c>
    </row>
    <row r="943" spans="1:33" x14ac:dyDescent="0.25">
      <c r="A943">
        <v>942</v>
      </c>
      <c r="B943">
        <v>251</v>
      </c>
      <c r="C943" s="1">
        <v>44281</v>
      </c>
      <c r="D943">
        <v>10</v>
      </c>
      <c r="E943" t="s">
        <v>42</v>
      </c>
      <c r="F943" t="s">
        <v>53</v>
      </c>
      <c r="G943" t="s">
        <v>56</v>
      </c>
      <c r="H943" t="s">
        <v>58</v>
      </c>
      <c r="I943" s="1">
        <v>43704</v>
      </c>
      <c r="J943">
        <v>2</v>
      </c>
      <c r="K943" t="s">
        <v>60</v>
      </c>
      <c r="L943" s="1">
        <v>43615</v>
      </c>
      <c r="M943" s="1">
        <v>43830</v>
      </c>
      <c r="N943">
        <v>2</v>
      </c>
      <c r="O943" t="s">
        <v>177</v>
      </c>
      <c r="P943" t="s">
        <v>339</v>
      </c>
      <c r="Q943">
        <v>2</v>
      </c>
      <c r="R943" t="s">
        <v>860</v>
      </c>
      <c r="S943" t="s">
        <v>1397</v>
      </c>
      <c r="T943" t="s">
        <v>1913</v>
      </c>
      <c r="U943" t="s">
        <v>103</v>
      </c>
      <c r="V943" t="s">
        <v>2030</v>
      </c>
      <c r="W943">
        <v>139.96</v>
      </c>
      <c r="X943">
        <v>64.959999999999994</v>
      </c>
      <c r="Y943">
        <v>2</v>
      </c>
      <c r="Z943" t="s">
        <v>2248</v>
      </c>
      <c r="AA943" t="s">
        <v>2542</v>
      </c>
    </row>
    <row r="944" spans="1:33" x14ac:dyDescent="0.25">
      <c r="A944">
        <v>943</v>
      </c>
      <c r="B944">
        <v>411</v>
      </c>
      <c r="C944" s="1">
        <v>44281</v>
      </c>
      <c r="D944">
        <v>5</v>
      </c>
      <c r="E944" t="s">
        <v>36</v>
      </c>
      <c r="F944" t="s">
        <v>47</v>
      </c>
      <c r="G944" t="s">
        <v>55</v>
      </c>
      <c r="H944" t="s">
        <v>58</v>
      </c>
      <c r="I944" s="1">
        <v>43586</v>
      </c>
      <c r="J944">
        <v>2</v>
      </c>
      <c r="N944">
        <v>1</v>
      </c>
      <c r="O944" t="s">
        <v>70</v>
      </c>
      <c r="P944" t="s">
        <v>232</v>
      </c>
      <c r="Q944">
        <v>1</v>
      </c>
      <c r="R944" t="s">
        <v>550</v>
      </c>
      <c r="S944" t="s">
        <v>1111</v>
      </c>
      <c r="T944" t="s">
        <v>1631</v>
      </c>
      <c r="U944" t="s">
        <v>67</v>
      </c>
      <c r="V944" t="s">
        <v>1517</v>
      </c>
      <c r="W944">
        <v>86.97</v>
      </c>
      <c r="X944">
        <v>59.97</v>
      </c>
      <c r="Y944">
        <v>1</v>
      </c>
      <c r="Z944" t="s">
        <v>673</v>
      </c>
      <c r="AA944" t="s">
        <v>2348</v>
      </c>
    </row>
    <row r="945" spans="1:33" x14ac:dyDescent="0.25">
      <c r="A945">
        <v>944</v>
      </c>
      <c r="B945">
        <v>456</v>
      </c>
      <c r="C945" s="1">
        <v>44281</v>
      </c>
      <c r="D945">
        <v>1</v>
      </c>
      <c r="E945" t="s">
        <v>39</v>
      </c>
      <c r="F945" t="s">
        <v>50</v>
      </c>
      <c r="G945" t="s">
        <v>56</v>
      </c>
      <c r="H945" t="s">
        <v>57</v>
      </c>
      <c r="I945" s="1">
        <v>43933</v>
      </c>
      <c r="J945">
        <v>7</v>
      </c>
      <c r="K945" t="s">
        <v>61</v>
      </c>
      <c r="L945" s="1">
        <v>43915</v>
      </c>
      <c r="M945" s="1">
        <v>44012</v>
      </c>
      <c r="N945">
        <v>2</v>
      </c>
      <c r="O945" t="s">
        <v>127</v>
      </c>
      <c r="P945" t="s">
        <v>289</v>
      </c>
      <c r="Q945">
        <v>2</v>
      </c>
      <c r="R945" t="s">
        <v>861</v>
      </c>
      <c r="S945" t="s">
        <v>1398</v>
      </c>
      <c r="T945" t="s">
        <v>1914</v>
      </c>
      <c r="U945" t="s">
        <v>103</v>
      </c>
      <c r="V945" t="s">
        <v>2039</v>
      </c>
      <c r="W945">
        <v>173</v>
      </c>
      <c r="X945">
        <v>54.96</v>
      </c>
      <c r="Y945">
        <v>2</v>
      </c>
      <c r="Z945" t="s">
        <v>2285</v>
      </c>
      <c r="AA945" t="s">
        <v>2587</v>
      </c>
    </row>
    <row r="946" spans="1:33" x14ac:dyDescent="0.25">
      <c r="A946">
        <v>945</v>
      </c>
      <c r="B946">
        <v>171</v>
      </c>
      <c r="C946" s="1">
        <v>44283</v>
      </c>
      <c r="D946">
        <v>11</v>
      </c>
      <c r="E946" t="s">
        <v>37</v>
      </c>
      <c r="F946" t="s">
        <v>48</v>
      </c>
      <c r="G946" t="s">
        <v>55</v>
      </c>
      <c r="H946" t="s">
        <v>58</v>
      </c>
      <c r="I946" s="1">
        <v>44132</v>
      </c>
      <c r="J946">
        <v>10</v>
      </c>
      <c r="K946" t="s">
        <v>61</v>
      </c>
      <c r="L946" s="1">
        <v>44055</v>
      </c>
      <c r="M946" s="1">
        <v>44196</v>
      </c>
      <c r="N946">
        <v>1</v>
      </c>
      <c r="O946" t="s">
        <v>79</v>
      </c>
      <c r="P946" t="s">
        <v>241</v>
      </c>
      <c r="Q946">
        <v>1</v>
      </c>
      <c r="R946" t="s">
        <v>566</v>
      </c>
      <c r="S946" t="s">
        <v>1067</v>
      </c>
      <c r="T946" t="s">
        <v>1649</v>
      </c>
      <c r="U946" t="s">
        <v>69</v>
      </c>
      <c r="V946" t="s">
        <v>1548</v>
      </c>
      <c r="W946">
        <v>35.99</v>
      </c>
      <c r="X946">
        <v>14.99</v>
      </c>
      <c r="Y946">
        <v>1</v>
      </c>
      <c r="Z946" t="s">
        <v>65</v>
      </c>
      <c r="AA946" t="s">
        <v>2343</v>
      </c>
      <c r="AB946">
        <v>5</v>
      </c>
      <c r="AC946" t="s">
        <v>2633</v>
      </c>
      <c r="AD946">
        <v>1294</v>
      </c>
      <c r="AE946" t="s">
        <v>2639</v>
      </c>
      <c r="AF946" s="1">
        <v>44235</v>
      </c>
      <c r="AG946" s="1">
        <v>44299</v>
      </c>
    </row>
    <row r="947" spans="1:33" x14ac:dyDescent="0.25">
      <c r="A947">
        <v>946</v>
      </c>
      <c r="B947">
        <v>440</v>
      </c>
      <c r="C947" s="1">
        <v>44283</v>
      </c>
      <c r="D947">
        <v>6</v>
      </c>
      <c r="E947" t="s">
        <v>33</v>
      </c>
      <c r="F947" t="s">
        <v>44</v>
      </c>
      <c r="G947" t="s">
        <v>55</v>
      </c>
      <c r="H947" t="s">
        <v>58</v>
      </c>
      <c r="I947" s="1">
        <v>43717</v>
      </c>
      <c r="J947">
        <v>1</v>
      </c>
      <c r="K947" t="s">
        <v>61</v>
      </c>
      <c r="L947" s="1">
        <v>43615</v>
      </c>
      <c r="M947" s="1">
        <v>43830</v>
      </c>
      <c r="N947">
        <v>1</v>
      </c>
      <c r="O947" t="s">
        <v>78</v>
      </c>
      <c r="P947" t="s">
        <v>240</v>
      </c>
      <c r="Q947">
        <v>1</v>
      </c>
      <c r="R947" t="s">
        <v>79</v>
      </c>
      <c r="S947" t="s">
        <v>1080</v>
      </c>
      <c r="T947" t="s">
        <v>1606</v>
      </c>
      <c r="U947" t="s">
        <v>67</v>
      </c>
      <c r="V947" t="s">
        <v>1548</v>
      </c>
      <c r="W947">
        <v>77.97</v>
      </c>
      <c r="X947">
        <v>44.97</v>
      </c>
      <c r="Y947">
        <v>1</v>
      </c>
      <c r="Z947" t="s">
        <v>393</v>
      </c>
      <c r="AA947" t="s">
        <v>2345</v>
      </c>
    </row>
    <row r="948" spans="1:33" x14ac:dyDescent="0.25">
      <c r="A948">
        <v>947</v>
      </c>
      <c r="B948">
        <v>122</v>
      </c>
      <c r="C948" s="1">
        <v>44284</v>
      </c>
      <c r="D948">
        <v>3</v>
      </c>
      <c r="E948" t="s">
        <v>34</v>
      </c>
      <c r="F948" t="s">
        <v>45</v>
      </c>
      <c r="G948" t="s">
        <v>55</v>
      </c>
      <c r="H948" t="s">
        <v>57</v>
      </c>
      <c r="I948" s="1">
        <v>43708</v>
      </c>
      <c r="J948">
        <v>1</v>
      </c>
      <c r="K948" t="s">
        <v>61</v>
      </c>
      <c r="L948" s="1">
        <v>43615</v>
      </c>
      <c r="M948" s="1">
        <v>43830</v>
      </c>
      <c r="N948">
        <v>1</v>
      </c>
      <c r="O948" t="s">
        <v>80</v>
      </c>
      <c r="P948" t="s">
        <v>242</v>
      </c>
      <c r="Q948">
        <v>1</v>
      </c>
      <c r="R948" t="s">
        <v>649</v>
      </c>
      <c r="S948" t="s">
        <v>1193</v>
      </c>
      <c r="T948" t="s">
        <v>1717</v>
      </c>
      <c r="U948" t="s">
        <v>67</v>
      </c>
      <c r="V948" t="s">
        <v>1548</v>
      </c>
      <c r="W948">
        <v>98.85</v>
      </c>
      <c r="X948">
        <v>44.97</v>
      </c>
      <c r="Y948">
        <v>1</v>
      </c>
      <c r="Z948" t="s">
        <v>70</v>
      </c>
      <c r="AA948" t="s">
        <v>2341</v>
      </c>
    </row>
    <row r="949" spans="1:33" x14ac:dyDescent="0.25">
      <c r="A949">
        <v>948</v>
      </c>
      <c r="B949">
        <v>186</v>
      </c>
      <c r="C949" s="1">
        <v>44284</v>
      </c>
      <c r="D949">
        <v>5</v>
      </c>
      <c r="E949" t="s">
        <v>36</v>
      </c>
      <c r="F949" t="s">
        <v>47</v>
      </c>
      <c r="G949" t="s">
        <v>56</v>
      </c>
      <c r="H949" t="s">
        <v>58</v>
      </c>
      <c r="I949" s="1">
        <v>43817</v>
      </c>
      <c r="J949">
        <v>2</v>
      </c>
      <c r="K949" t="s">
        <v>60</v>
      </c>
      <c r="L949" s="1">
        <v>43615</v>
      </c>
      <c r="M949" s="1">
        <v>43830</v>
      </c>
      <c r="N949">
        <v>2</v>
      </c>
      <c r="O949" t="s">
        <v>118</v>
      </c>
      <c r="P949" t="s">
        <v>280</v>
      </c>
      <c r="Q949">
        <v>2</v>
      </c>
      <c r="R949" t="s">
        <v>862</v>
      </c>
      <c r="S949" t="s">
        <v>1399</v>
      </c>
      <c r="T949" t="s">
        <v>1915</v>
      </c>
      <c r="U949" t="s">
        <v>103</v>
      </c>
      <c r="V949" t="s">
        <v>2039</v>
      </c>
      <c r="W949">
        <v>129.56</v>
      </c>
      <c r="X949">
        <v>54.96</v>
      </c>
      <c r="Y949">
        <v>2</v>
      </c>
      <c r="Z949" t="s">
        <v>2130</v>
      </c>
      <c r="AA949" t="s">
        <v>2405</v>
      </c>
    </row>
    <row r="950" spans="1:33" x14ac:dyDescent="0.25">
      <c r="A950">
        <v>949</v>
      </c>
      <c r="B950">
        <v>377</v>
      </c>
      <c r="C950" s="1">
        <v>44284</v>
      </c>
      <c r="D950">
        <v>1</v>
      </c>
      <c r="E950" t="s">
        <v>39</v>
      </c>
      <c r="F950" t="s">
        <v>50</v>
      </c>
      <c r="G950" t="s">
        <v>56</v>
      </c>
      <c r="H950" t="s">
        <v>57</v>
      </c>
      <c r="I950" s="1">
        <v>44106</v>
      </c>
      <c r="J950">
        <v>15</v>
      </c>
      <c r="K950" t="s">
        <v>62</v>
      </c>
      <c r="L950" s="1">
        <v>43615</v>
      </c>
      <c r="M950" s="1">
        <v>44413</v>
      </c>
      <c r="N950">
        <v>1</v>
      </c>
      <c r="O950" t="s">
        <v>86</v>
      </c>
      <c r="P950" t="s">
        <v>248</v>
      </c>
      <c r="Q950">
        <v>1</v>
      </c>
      <c r="R950" t="s">
        <v>499</v>
      </c>
      <c r="S950" t="s">
        <v>1062</v>
      </c>
      <c r="T950" t="s">
        <v>1590</v>
      </c>
      <c r="U950" t="s">
        <v>69</v>
      </c>
      <c r="V950" t="s">
        <v>1548</v>
      </c>
      <c r="W950">
        <v>61.89</v>
      </c>
      <c r="X950">
        <v>14.99</v>
      </c>
      <c r="Y950">
        <v>1</v>
      </c>
      <c r="Z950" t="s">
        <v>549</v>
      </c>
      <c r="AA950" t="s">
        <v>2362</v>
      </c>
      <c r="AB950">
        <v>5</v>
      </c>
      <c r="AC950" t="s">
        <v>2633</v>
      </c>
      <c r="AD950">
        <v>1474</v>
      </c>
      <c r="AE950" t="s">
        <v>2639</v>
      </c>
      <c r="AF950" s="1">
        <v>44235</v>
      </c>
      <c r="AG950" s="1">
        <v>44299</v>
      </c>
    </row>
    <row r="951" spans="1:33" x14ac:dyDescent="0.25">
      <c r="A951">
        <v>950</v>
      </c>
      <c r="B951">
        <v>383</v>
      </c>
      <c r="C951" s="1">
        <v>44284</v>
      </c>
      <c r="D951">
        <v>11</v>
      </c>
      <c r="E951" t="s">
        <v>37</v>
      </c>
      <c r="F951" t="s">
        <v>48</v>
      </c>
      <c r="G951" t="s">
        <v>56</v>
      </c>
      <c r="H951" t="s">
        <v>57</v>
      </c>
      <c r="I951" s="1">
        <v>43616</v>
      </c>
      <c r="J951">
        <v>2</v>
      </c>
      <c r="K951" t="s">
        <v>60</v>
      </c>
      <c r="L951" s="1">
        <v>43615</v>
      </c>
      <c r="M951" s="1">
        <v>43830</v>
      </c>
      <c r="N951">
        <v>1</v>
      </c>
      <c r="O951" t="s">
        <v>80</v>
      </c>
      <c r="P951" t="s">
        <v>242</v>
      </c>
      <c r="Q951">
        <v>1</v>
      </c>
      <c r="R951" t="s">
        <v>453</v>
      </c>
      <c r="S951" t="s">
        <v>1016</v>
      </c>
      <c r="T951" t="s">
        <v>1546</v>
      </c>
      <c r="U951" t="s">
        <v>67</v>
      </c>
      <c r="V951" t="s">
        <v>1548</v>
      </c>
      <c r="W951">
        <v>176.25</v>
      </c>
      <c r="X951">
        <v>44.97</v>
      </c>
      <c r="Y951">
        <v>1</v>
      </c>
      <c r="Z951" t="s">
        <v>67</v>
      </c>
      <c r="AA951" t="s">
        <v>2373</v>
      </c>
    </row>
    <row r="952" spans="1:33" x14ac:dyDescent="0.25">
      <c r="A952">
        <v>951</v>
      </c>
      <c r="B952">
        <v>181</v>
      </c>
      <c r="C952" s="1">
        <v>44285</v>
      </c>
      <c r="D952">
        <v>2</v>
      </c>
      <c r="E952" t="s">
        <v>38</v>
      </c>
      <c r="F952" t="s">
        <v>49</v>
      </c>
      <c r="G952" t="s">
        <v>56</v>
      </c>
      <c r="H952" t="s">
        <v>57</v>
      </c>
      <c r="I952" s="1">
        <v>43629</v>
      </c>
      <c r="J952">
        <v>3</v>
      </c>
      <c r="K952" t="s">
        <v>59</v>
      </c>
      <c r="L952" s="1">
        <v>43615</v>
      </c>
      <c r="M952" s="1">
        <v>43830</v>
      </c>
      <c r="N952">
        <v>1</v>
      </c>
      <c r="O952" t="s">
        <v>69</v>
      </c>
      <c r="P952" t="s">
        <v>231</v>
      </c>
      <c r="Q952">
        <v>1</v>
      </c>
      <c r="R952" t="s">
        <v>856</v>
      </c>
      <c r="S952" t="s">
        <v>1393</v>
      </c>
      <c r="T952" t="s">
        <v>1909</v>
      </c>
      <c r="U952" t="s">
        <v>80</v>
      </c>
      <c r="V952" t="s">
        <v>1577</v>
      </c>
      <c r="W952">
        <v>1058</v>
      </c>
      <c r="X952">
        <v>49.98</v>
      </c>
      <c r="Y952">
        <v>1</v>
      </c>
      <c r="Z952" t="s">
        <v>67</v>
      </c>
      <c r="AA952" t="s">
        <v>2373</v>
      </c>
    </row>
    <row r="953" spans="1:33" x14ac:dyDescent="0.25">
      <c r="A953">
        <v>952</v>
      </c>
      <c r="B953">
        <v>334</v>
      </c>
      <c r="C953" s="1">
        <v>44285</v>
      </c>
      <c r="D953">
        <v>5</v>
      </c>
      <c r="E953" t="s">
        <v>36</v>
      </c>
      <c r="F953" t="s">
        <v>47</v>
      </c>
      <c r="G953" t="s">
        <v>55</v>
      </c>
      <c r="H953" t="s">
        <v>57</v>
      </c>
      <c r="I953" s="1">
        <v>43851</v>
      </c>
      <c r="J953">
        <v>15</v>
      </c>
      <c r="K953" t="s">
        <v>62</v>
      </c>
      <c r="L953" s="1">
        <v>43615</v>
      </c>
      <c r="M953" s="1">
        <v>44413</v>
      </c>
      <c r="N953">
        <v>1</v>
      </c>
      <c r="O953" t="s">
        <v>80</v>
      </c>
      <c r="P953" t="s">
        <v>242</v>
      </c>
      <c r="Q953">
        <v>1</v>
      </c>
      <c r="R953" t="s">
        <v>509</v>
      </c>
      <c r="S953" t="s">
        <v>1072</v>
      </c>
      <c r="T953" t="s">
        <v>1599</v>
      </c>
      <c r="U953" t="s">
        <v>67</v>
      </c>
      <c r="V953" t="s">
        <v>1548</v>
      </c>
      <c r="W953">
        <v>749.97</v>
      </c>
      <c r="X953">
        <v>44.97</v>
      </c>
      <c r="Y953">
        <v>1</v>
      </c>
      <c r="Z953" t="s">
        <v>79</v>
      </c>
      <c r="AA953" t="s">
        <v>2349</v>
      </c>
    </row>
    <row r="954" spans="1:33" x14ac:dyDescent="0.25">
      <c r="A954">
        <v>953</v>
      </c>
      <c r="B954">
        <v>42</v>
      </c>
      <c r="C954" s="1">
        <v>44286</v>
      </c>
      <c r="D954">
        <v>5</v>
      </c>
      <c r="E954" t="s">
        <v>36</v>
      </c>
      <c r="F954" t="s">
        <v>47</v>
      </c>
      <c r="G954" t="s">
        <v>56</v>
      </c>
      <c r="H954" t="s">
        <v>58</v>
      </c>
      <c r="I954" s="1">
        <v>43722</v>
      </c>
      <c r="J954">
        <v>2</v>
      </c>
      <c r="K954" t="s">
        <v>60</v>
      </c>
      <c r="L954" s="1">
        <v>43615</v>
      </c>
      <c r="M954" s="1">
        <v>43830</v>
      </c>
      <c r="N954">
        <v>2</v>
      </c>
      <c r="O954" t="s">
        <v>83</v>
      </c>
      <c r="P954" t="s">
        <v>245</v>
      </c>
      <c r="Q954">
        <v>2</v>
      </c>
      <c r="R954" t="s">
        <v>863</v>
      </c>
      <c r="S954" t="s">
        <v>1400</v>
      </c>
      <c r="T954" t="s">
        <v>1916</v>
      </c>
      <c r="U954" t="s">
        <v>85</v>
      </c>
      <c r="V954" t="s">
        <v>1869</v>
      </c>
      <c r="W954">
        <v>257.49</v>
      </c>
      <c r="X954">
        <v>44.97</v>
      </c>
      <c r="Y954">
        <v>2</v>
      </c>
      <c r="Z954" t="s">
        <v>2286</v>
      </c>
      <c r="AA954" t="s">
        <v>2588</v>
      </c>
    </row>
    <row r="955" spans="1:33" x14ac:dyDescent="0.25">
      <c r="A955">
        <v>954</v>
      </c>
      <c r="B955">
        <v>298</v>
      </c>
      <c r="C955" s="1">
        <v>44286</v>
      </c>
      <c r="D955">
        <v>4</v>
      </c>
      <c r="E955" t="s">
        <v>40</v>
      </c>
      <c r="F955" t="s">
        <v>51</v>
      </c>
      <c r="G955" t="s">
        <v>55</v>
      </c>
      <c r="H955" t="s">
        <v>57</v>
      </c>
      <c r="I955" s="1">
        <v>43734</v>
      </c>
      <c r="J955">
        <v>1</v>
      </c>
      <c r="K955" t="s">
        <v>61</v>
      </c>
      <c r="L955" s="1">
        <v>43615</v>
      </c>
      <c r="M955" s="1">
        <v>43830</v>
      </c>
      <c r="N955">
        <v>1</v>
      </c>
      <c r="O955" t="s">
        <v>67</v>
      </c>
      <c r="P955" t="s">
        <v>229</v>
      </c>
      <c r="Q955">
        <v>1</v>
      </c>
      <c r="R955" t="s">
        <v>744</v>
      </c>
      <c r="S955" t="s">
        <v>1001</v>
      </c>
      <c r="T955" t="s">
        <v>1801</v>
      </c>
      <c r="U955" t="s">
        <v>67</v>
      </c>
      <c r="V955" t="s">
        <v>1548</v>
      </c>
      <c r="W955">
        <v>176.91</v>
      </c>
      <c r="X955">
        <v>44.97</v>
      </c>
      <c r="Y955">
        <v>1</v>
      </c>
      <c r="Z955" t="s">
        <v>652</v>
      </c>
      <c r="AA955" t="s">
        <v>2352</v>
      </c>
    </row>
    <row r="956" spans="1:33" x14ac:dyDescent="0.25">
      <c r="A956">
        <v>955</v>
      </c>
      <c r="B956">
        <v>51</v>
      </c>
      <c r="C956" s="1">
        <v>44288</v>
      </c>
      <c r="D956">
        <v>8</v>
      </c>
      <c r="E956" t="s">
        <v>43</v>
      </c>
      <c r="F956" t="s">
        <v>54</v>
      </c>
      <c r="G956" t="s">
        <v>56</v>
      </c>
      <c r="H956" t="s">
        <v>57</v>
      </c>
      <c r="I956" s="1">
        <v>44188</v>
      </c>
      <c r="J956">
        <v>11</v>
      </c>
      <c r="K956" t="s">
        <v>60</v>
      </c>
      <c r="L956" s="1">
        <v>44148</v>
      </c>
      <c r="M956" s="1">
        <v>44265</v>
      </c>
      <c r="N956">
        <v>1</v>
      </c>
      <c r="O956" t="s">
        <v>80</v>
      </c>
      <c r="P956" t="s">
        <v>242</v>
      </c>
      <c r="Q956">
        <v>1</v>
      </c>
      <c r="R956" t="s">
        <v>509</v>
      </c>
      <c r="S956" t="s">
        <v>1072</v>
      </c>
      <c r="T956" t="s">
        <v>1599</v>
      </c>
      <c r="U956" t="s">
        <v>67</v>
      </c>
      <c r="V956" t="s">
        <v>1548</v>
      </c>
      <c r="W956">
        <v>749.97</v>
      </c>
      <c r="X956">
        <v>44.97</v>
      </c>
      <c r="Y956">
        <v>1</v>
      </c>
      <c r="Z956" t="s">
        <v>79</v>
      </c>
      <c r="AA956" t="s">
        <v>2349</v>
      </c>
      <c r="AB956">
        <v>5</v>
      </c>
      <c r="AC956" t="s">
        <v>2633</v>
      </c>
      <c r="AD956">
        <v>1186</v>
      </c>
      <c r="AE956" t="s">
        <v>2639</v>
      </c>
      <c r="AF956" s="1">
        <v>44235</v>
      </c>
      <c r="AG956" s="1">
        <v>44299</v>
      </c>
    </row>
    <row r="957" spans="1:33" x14ac:dyDescent="0.25">
      <c r="A957">
        <v>956</v>
      </c>
      <c r="B957">
        <v>74</v>
      </c>
      <c r="C957" s="1">
        <v>44288</v>
      </c>
      <c r="D957">
        <v>4</v>
      </c>
      <c r="E957" t="s">
        <v>40</v>
      </c>
      <c r="F957" t="s">
        <v>51</v>
      </c>
      <c r="G957" t="s">
        <v>56</v>
      </c>
      <c r="H957" t="s">
        <v>58</v>
      </c>
      <c r="I957" s="1">
        <v>44218</v>
      </c>
      <c r="J957">
        <v>11</v>
      </c>
      <c r="K957" t="s">
        <v>60</v>
      </c>
      <c r="L957" s="1">
        <v>44148</v>
      </c>
      <c r="M957" s="1">
        <v>44265</v>
      </c>
      <c r="N957">
        <v>3</v>
      </c>
      <c r="O957" t="s">
        <v>205</v>
      </c>
      <c r="P957" t="s">
        <v>367</v>
      </c>
      <c r="Q957">
        <v>3</v>
      </c>
      <c r="R957" t="s">
        <v>864</v>
      </c>
      <c r="S957" t="s">
        <v>1401</v>
      </c>
      <c r="T957" t="s">
        <v>1917</v>
      </c>
      <c r="U957" t="s">
        <v>2012</v>
      </c>
      <c r="V957" t="s">
        <v>2065</v>
      </c>
      <c r="W957">
        <v>239.55</v>
      </c>
      <c r="X957">
        <v>54.96</v>
      </c>
      <c r="Y957">
        <v>3</v>
      </c>
      <c r="Z957" t="s">
        <v>2287</v>
      </c>
      <c r="AA957" t="s">
        <v>2589</v>
      </c>
      <c r="AB957">
        <v>5</v>
      </c>
      <c r="AC957" t="s">
        <v>2633</v>
      </c>
      <c r="AD957">
        <v>1204</v>
      </c>
      <c r="AE957" t="s">
        <v>2639</v>
      </c>
      <c r="AF957" s="1">
        <v>44235</v>
      </c>
      <c r="AG957" s="1">
        <v>44299</v>
      </c>
    </row>
    <row r="958" spans="1:33" x14ac:dyDescent="0.25">
      <c r="A958">
        <v>957</v>
      </c>
      <c r="B958">
        <v>394</v>
      </c>
      <c r="C958" s="1">
        <v>44288</v>
      </c>
      <c r="D958">
        <v>7</v>
      </c>
      <c r="E958" t="s">
        <v>35</v>
      </c>
      <c r="F958" t="s">
        <v>46</v>
      </c>
      <c r="G958" t="s">
        <v>56</v>
      </c>
      <c r="H958" t="s">
        <v>58</v>
      </c>
      <c r="I958" s="1">
        <v>43678</v>
      </c>
      <c r="J958">
        <v>2</v>
      </c>
      <c r="K958" t="s">
        <v>60</v>
      </c>
      <c r="L958" s="1">
        <v>43615</v>
      </c>
      <c r="M958" s="1">
        <v>43830</v>
      </c>
      <c r="N958">
        <v>1</v>
      </c>
      <c r="O958" t="s">
        <v>80</v>
      </c>
      <c r="P958" t="s">
        <v>242</v>
      </c>
      <c r="Q958">
        <v>1</v>
      </c>
      <c r="R958" t="s">
        <v>404</v>
      </c>
      <c r="S958" t="s">
        <v>966</v>
      </c>
      <c r="T958" t="s">
        <v>1499</v>
      </c>
      <c r="U958" t="s">
        <v>67</v>
      </c>
      <c r="V958" t="s">
        <v>1548</v>
      </c>
      <c r="W958">
        <v>63.57</v>
      </c>
      <c r="X958">
        <v>44.97</v>
      </c>
      <c r="Y958">
        <v>1</v>
      </c>
      <c r="Z958" t="s">
        <v>70</v>
      </c>
      <c r="AA958" t="s">
        <v>2341</v>
      </c>
    </row>
    <row r="959" spans="1:33" x14ac:dyDescent="0.25">
      <c r="A959">
        <v>958</v>
      </c>
      <c r="B959">
        <v>413</v>
      </c>
      <c r="C959" s="1">
        <v>44289</v>
      </c>
      <c r="D959">
        <v>6</v>
      </c>
      <c r="E959" t="s">
        <v>33</v>
      </c>
      <c r="F959" t="s">
        <v>44</v>
      </c>
      <c r="G959" t="s">
        <v>55</v>
      </c>
      <c r="H959" t="s">
        <v>58</v>
      </c>
      <c r="I959" s="1">
        <v>44060</v>
      </c>
      <c r="J959">
        <v>8</v>
      </c>
      <c r="K959" t="s">
        <v>60</v>
      </c>
      <c r="L959" s="1">
        <v>44000</v>
      </c>
      <c r="M959" s="1">
        <v>44073</v>
      </c>
      <c r="N959">
        <v>1</v>
      </c>
      <c r="O959" t="s">
        <v>80</v>
      </c>
      <c r="P959" t="s">
        <v>242</v>
      </c>
      <c r="Q959">
        <v>1</v>
      </c>
      <c r="R959" t="s">
        <v>455</v>
      </c>
      <c r="S959" t="s">
        <v>1018</v>
      </c>
      <c r="T959" t="s">
        <v>1548</v>
      </c>
      <c r="U959" t="s">
        <v>69</v>
      </c>
      <c r="V959" t="s">
        <v>1548</v>
      </c>
      <c r="W959">
        <v>14.99</v>
      </c>
      <c r="X959">
        <v>14.99</v>
      </c>
      <c r="Y959">
        <v>1</v>
      </c>
      <c r="Z959" t="s">
        <v>70</v>
      </c>
      <c r="AA959" t="s">
        <v>2341</v>
      </c>
      <c r="AB959">
        <v>5</v>
      </c>
      <c r="AC959" t="s">
        <v>2633</v>
      </c>
      <c r="AD959">
        <v>1509</v>
      </c>
      <c r="AE959" t="s">
        <v>2639</v>
      </c>
      <c r="AF959" s="1">
        <v>44235</v>
      </c>
      <c r="AG959" s="1">
        <v>44299</v>
      </c>
    </row>
    <row r="960" spans="1:33" x14ac:dyDescent="0.25">
      <c r="A960">
        <v>959</v>
      </c>
      <c r="B960">
        <v>141</v>
      </c>
      <c r="C960" s="1">
        <v>44290</v>
      </c>
      <c r="D960">
        <v>4</v>
      </c>
      <c r="E960" t="s">
        <v>40</v>
      </c>
      <c r="F960" t="s">
        <v>51</v>
      </c>
      <c r="G960" t="s">
        <v>56</v>
      </c>
      <c r="H960" t="s">
        <v>58</v>
      </c>
      <c r="I960" s="1">
        <v>43634</v>
      </c>
      <c r="J960">
        <v>3</v>
      </c>
      <c r="K960" t="s">
        <v>59</v>
      </c>
      <c r="L960" s="1">
        <v>43615</v>
      </c>
      <c r="M960" s="1">
        <v>43830</v>
      </c>
      <c r="N960">
        <v>1</v>
      </c>
      <c r="O960" t="s">
        <v>70</v>
      </c>
      <c r="P960" t="s">
        <v>232</v>
      </c>
      <c r="Q960">
        <v>1</v>
      </c>
      <c r="R960" t="s">
        <v>440</v>
      </c>
      <c r="S960" t="s">
        <v>1002</v>
      </c>
      <c r="T960" t="s">
        <v>1534</v>
      </c>
      <c r="U960" t="s">
        <v>80</v>
      </c>
      <c r="V960" t="s">
        <v>1517</v>
      </c>
      <c r="W960">
        <v>45.9</v>
      </c>
      <c r="X960">
        <v>39.979999999999997</v>
      </c>
      <c r="Y960">
        <v>1</v>
      </c>
      <c r="Z960" t="s">
        <v>432</v>
      </c>
      <c r="AA960" t="s">
        <v>2331</v>
      </c>
    </row>
    <row r="961" spans="1:33" x14ac:dyDescent="0.25">
      <c r="A961">
        <v>960</v>
      </c>
      <c r="B961">
        <v>205</v>
      </c>
      <c r="C961" s="1">
        <v>44290</v>
      </c>
      <c r="D961">
        <v>10</v>
      </c>
      <c r="E961" t="s">
        <v>42</v>
      </c>
      <c r="F961" t="s">
        <v>53</v>
      </c>
      <c r="G961" t="s">
        <v>56</v>
      </c>
      <c r="H961" t="s">
        <v>58</v>
      </c>
      <c r="I961" s="1">
        <v>44065</v>
      </c>
      <c r="J961">
        <v>8</v>
      </c>
      <c r="K961" t="s">
        <v>60</v>
      </c>
      <c r="L961" s="1">
        <v>44000</v>
      </c>
      <c r="M961" s="1">
        <v>44073</v>
      </c>
      <c r="N961">
        <v>1</v>
      </c>
      <c r="O961" t="s">
        <v>70</v>
      </c>
      <c r="P961" t="s">
        <v>232</v>
      </c>
      <c r="Q961">
        <v>1</v>
      </c>
      <c r="R961" t="s">
        <v>865</v>
      </c>
      <c r="S961" t="s">
        <v>1402</v>
      </c>
      <c r="T961" t="s">
        <v>1859</v>
      </c>
      <c r="U961" t="s">
        <v>67</v>
      </c>
      <c r="V961" t="s">
        <v>1517</v>
      </c>
      <c r="W961">
        <v>419.97</v>
      </c>
      <c r="X961">
        <v>59.97</v>
      </c>
      <c r="Y961">
        <v>1</v>
      </c>
      <c r="Z961" t="s">
        <v>640</v>
      </c>
      <c r="AA961" t="s">
        <v>2393</v>
      </c>
      <c r="AB961">
        <v>5</v>
      </c>
      <c r="AC961" t="s">
        <v>2633</v>
      </c>
      <c r="AD961">
        <v>1324</v>
      </c>
      <c r="AE961" t="s">
        <v>2639</v>
      </c>
      <c r="AF961" s="1">
        <v>44235</v>
      </c>
      <c r="AG961" s="1">
        <v>44299</v>
      </c>
    </row>
    <row r="962" spans="1:33" x14ac:dyDescent="0.25">
      <c r="A962">
        <v>961</v>
      </c>
      <c r="B962">
        <v>106</v>
      </c>
      <c r="C962" s="1">
        <v>44291</v>
      </c>
      <c r="D962">
        <v>11</v>
      </c>
      <c r="E962" t="s">
        <v>37</v>
      </c>
      <c r="F962" t="s">
        <v>48</v>
      </c>
      <c r="G962" t="s">
        <v>56</v>
      </c>
      <c r="H962" t="s">
        <v>57</v>
      </c>
      <c r="I962" s="1">
        <v>43737</v>
      </c>
      <c r="J962">
        <v>3</v>
      </c>
      <c r="K962" t="s">
        <v>59</v>
      </c>
      <c r="L962" s="1">
        <v>43615</v>
      </c>
      <c r="M962" s="1">
        <v>43830</v>
      </c>
      <c r="N962">
        <v>2</v>
      </c>
      <c r="O962" t="s">
        <v>96</v>
      </c>
      <c r="P962" t="s">
        <v>258</v>
      </c>
      <c r="Q962">
        <v>2</v>
      </c>
      <c r="R962" t="s">
        <v>866</v>
      </c>
      <c r="S962" t="s">
        <v>1403</v>
      </c>
      <c r="T962" t="s">
        <v>1918</v>
      </c>
      <c r="U962" t="s">
        <v>110</v>
      </c>
      <c r="V962" t="s">
        <v>1869</v>
      </c>
      <c r="W962">
        <v>911.7</v>
      </c>
      <c r="X962">
        <v>89.94</v>
      </c>
      <c r="Y962">
        <v>2</v>
      </c>
      <c r="Z962" t="s">
        <v>2160</v>
      </c>
      <c r="AA962" t="s">
        <v>2440</v>
      </c>
    </row>
    <row r="963" spans="1:33" x14ac:dyDescent="0.25">
      <c r="A963">
        <v>962</v>
      </c>
      <c r="B963">
        <v>207</v>
      </c>
      <c r="C963" s="1">
        <v>44291</v>
      </c>
      <c r="D963">
        <v>11</v>
      </c>
      <c r="E963" t="s">
        <v>37</v>
      </c>
      <c r="F963" t="s">
        <v>48</v>
      </c>
      <c r="G963" t="s">
        <v>56</v>
      </c>
      <c r="H963" t="s">
        <v>57</v>
      </c>
      <c r="I963" s="1">
        <v>43682</v>
      </c>
      <c r="J963">
        <v>2</v>
      </c>
      <c r="K963" t="s">
        <v>60</v>
      </c>
      <c r="L963" s="1">
        <v>43615</v>
      </c>
      <c r="M963" s="1">
        <v>43830</v>
      </c>
      <c r="N963">
        <v>1</v>
      </c>
      <c r="O963" t="s">
        <v>90</v>
      </c>
      <c r="P963" t="s">
        <v>252</v>
      </c>
      <c r="Q963">
        <v>1</v>
      </c>
      <c r="R963" t="s">
        <v>593</v>
      </c>
      <c r="S963" t="s">
        <v>1149</v>
      </c>
      <c r="T963" t="s">
        <v>1529</v>
      </c>
      <c r="U963" t="s">
        <v>69</v>
      </c>
      <c r="V963" t="s">
        <v>1562</v>
      </c>
      <c r="W963">
        <v>49.99</v>
      </c>
      <c r="X963">
        <v>9.99</v>
      </c>
      <c r="Y963">
        <v>1</v>
      </c>
      <c r="Z963" t="s">
        <v>410</v>
      </c>
      <c r="AA963" t="s">
        <v>2359</v>
      </c>
    </row>
    <row r="964" spans="1:33" x14ac:dyDescent="0.25">
      <c r="A964">
        <v>963</v>
      </c>
      <c r="B964">
        <v>251</v>
      </c>
      <c r="C964" s="1">
        <v>44291</v>
      </c>
      <c r="D964">
        <v>10</v>
      </c>
      <c r="E964" t="s">
        <v>42</v>
      </c>
      <c r="F964" t="s">
        <v>53</v>
      </c>
      <c r="G964" t="s">
        <v>56</v>
      </c>
      <c r="H964" t="s">
        <v>58</v>
      </c>
      <c r="I964" s="1">
        <v>43704</v>
      </c>
      <c r="J964">
        <v>2</v>
      </c>
      <c r="K964" t="s">
        <v>60</v>
      </c>
      <c r="L964" s="1">
        <v>43615</v>
      </c>
      <c r="M964" s="1">
        <v>43830</v>
      </c>
      <c r="N964">
        <v>2</v>
      </c>
      <c r="O964" t="s">
        <v>118</v>
      </c>
      <c r="P964" t="s">
        <v>280</v>
      </c>
      <c r="Q964">
        <v>2</v>
      </c>
      <c r="R964" t="s">
        <v>867</v>
      </c>
      <c r="S964" t="s">
        <v>1404</v>
      </c>
      <c r="T964" t="s">
        <v>1919</v>
      </c>
      <c r="U964" t="s">
        <v>75</v>
      </c>
      <c r="V964" t="s">
        <v>2039</v>
      </c>
      <c r="W964">
        <v>128.35</v>
      </c>
      <c r="X964">
        <v>64.95</v>
      </c>
      <c r="Y964">
        <v>2</v>
      </c>
      <c r="Z964" t="s">
        <v>2130</v>
      </c>
      <c r="AA964" t="s">
        <v>2405</v>
      </c>
    </row>
    <row r="965" spans="1:33" x14ac:dyDescent="0.25">
      <c r="A965">
        <v>964</v>
      </c>
      <c r="B965">
        <v>101</v>
      </c>
      <c r="C965" s="1">
        <v>44293</v>
      </c>
      <c r="D965">
        <v>9</v>
      </c>
      <c r="E965" t="s">
        <v>41</v>
      </c>
      <c r="F965" t="s">
        <v>52</v>
      </c>
      <c r="G965" t="s">
        <v>55</v>
      </c>
      <c r="H965" t="s">
        <v>57</v>
      </c>
      <c r="I965" s="1">
        <v>43677</v>
      </c>
      <c r="J965">
        <v>3</v>
      </c>
      <c r="K965" t="s">
        <v>59</v>
      </c>
      <c r="L965" s="1">
        <v>43615</v>
      </c>
      <c r="M965" s="1">
        <v>43830</v>
      </c>
      <c r="N965">
        <v>1</v>
      </c>
      <c r="O965" t="s">
        <v>90</v>
      </c>
      <c r="P965" t="s">
        <v>252</v>
      </c>
      <c r="Q965">
        <v>1</v>
      </c>
      <c r="R965" t="s">
        <v>90</v>
      </c>
      <c r="S965" t="s">
        <v>1040</v>
      </c>
      <c r="T965" t="s">
        <v>1598</v>
      </c>
      <c r="U965" t="s">
        <v>67</v>
      </c>
      <c r="V965" t="s">
        <v>1562</v>
      </c>
      <c r="W965">
        <v>659.97</v>
      </c>
      <c r="X965">
        <v>29.97</v>
      </c>
      <c r="Y965">
        <v>1</v>
      </c>
      <c r="Z965" t="s">
        <v>410</v>
      </c>
      <c r="AA965" t="s">
        <v>2359</v>
      </c>
    </row>
    <row r="966" spans="1:33" x14ac:dyDescent="0.25">
      <c r="A966">
        <v>965</v>
      </c>
      <c r="B966">
        <v>428</v>
      </c>
      <c r="C966" s="1">
        <v>44293</v>
      </c>
      <c r="D966">
        <v>9</v>
      </c>
      <c r="E966" t="s">
        <v>41</v>
      </c>
      <c r="F966" t="s">
        <v>52</v>
      </c>
      <c r="G966" t="s">
        <v>56</v>
      </c>
      <c r="H966" t="s">
        <v>58</v>
      </c>
      <c r="I966" s="1">
        <v>43587</v>
      </c>
      <c r="J966">
        <v>2</v>
      </c>
      <c r="N966">
        <v>1</v>
      </c>
      <c r="O966" t="s">
        <v>79</v>
      </c>
      <c r="P966" t="s">
        <v>241</v>
      </c>
      <c r="Q966">
        <v>1</v>
      </c>
      <c r="R966" t="s">
        <v>403</v>
      </c>
      <c r="S966" t="s">
        <v>965</v>
      </c>
      <c r="T966" t="s">
        <v>422</v>
      </c>
      <c r="U966" t="s">
        <v>67</v>
      </c>
      <c r="V966" t="s">
        <v>1548</v>
      </c>
      <c r="W966">
        <v>360</v>
      </c>
      <c r="X966">
        <v>44.97</v>
      </c>
      <c r="Y966">
        <v>1</v>
      </c>
      <c r="Z966" t="s">
        <v>455</v>
      </c>
      <c r="AA966" t="s">
        <v>2340</v>
      </c>
    </row>
    <row r="967" spans="1:33" x14ac:dyDescent="0.25">
      <c r="A967">
        <v>966</v>
      </c>
      <c r="B967">
        <v>227</v>
      </c>
      <c r="C967" s="1">
        <v>44294</v>
      </c>
      <c r="D967">
        <v>10</v>
      </c>
      <c r="E967" t="s">
        <v>42</v>
      </c>
      <c r="F967" t="s">
        <v>53</v>
      </c>
      <c r="G967" t="s">
        <v>56</v>
      </c>
      <c r="H967" t="s">
        <v>57</v>
      </c>
      <c r="I967" s="1">
        <v>43613</v>
      </c>
      <c r="J967">
        <v>2</v>
      </c>
      <c r="N967">
        <v>2</v>
      </c>
      <c r="O967" t="s">
        <v>151</v>
      </c>
      <c r="P967" t="s">
        <v>313</v>
      </c>
      <c r="Q967">
        <v>2</v>
      </c>
      <c r="R967" t="s">
        <v>868</v>
      </c>
      <c r="S967" t="s">
        <v>1405</v>
      </c>
      <c r="T967" t="s">
        <v>1920</v>
      </c>
      <c r="U967" t="s">
        <v>180</v>
      </c>
      <c r="V967" t="s">
        <v>1869</v>
      </c>
      <c r="W967">
        <v>145.49</v>
      </c>
      <c r="X967">
        <v>44.97</v>
      </c>
      <c r="Y967">
        <v>2</v>
      </c>
      <c r="Z967" t="s">
        <v>2237</v>
      </c>
      <c r="AA967" t="s">
        <v>2530</v>
      </c>
    </row>
    <row r="968" spans="1:33" x14ac:dyDescent="0.25">
      <c r="A968">
        <v>967</v>
      </c>
      <c r="B968">
        <v>292</v>
      </c>
      <c r="C968" s="1">
        <v>44294</v>
      </c>
      <c r="D968">
        <v>11</v>
      </c>
      <c r="E968" t="s">
        <v>37</v>
      </c>
      <c r="F968" t="s">
        <v>48</v>
      </c>
      <c r="G968" t="s">
        <v>56</v>
      </c>
      <c r="H968" t="s">
        <v>58</v>
      </c>
      <c r="I968" s="1">
        <v>43637</v>
      </c>
      <c r="J968">
        <v>3</v>
      </c>
      <c r="K968" t="s">
        <v>59</v>
      </c>
      <c r="L968" s="1">
        <v>43615</v>
      </c>
      <c r="M968" s="1">
        <v>43830</v>
      </c>
      <c r="N968">
        <v>1</v>
      </c>
      <c r="O968" t="s">
        <v>65</v>
      </c>
      <c r="P968" t="s">
        <v>227</v>
      </c>
      <c r="Q968">
        <v>1</v>
      </c>
      <c r="R968" t="s">
        <v>429</v>
      </c>
      <c r="S968" t="s">
        <v>992</v>
      </c>
      <c r="T968" t="s">
        <v>1510</v>
      </c>
      <c r="U968" t="s">
        <v>67</v>
      </c>
      <c r="V968" t="s">
        <v>1517</v>
      </c>
      <c r="W968">
        <v>599.97</v>
      </c>
      <c r="X968">
        <v>59.97</v>
      </c>
      <c r="Y968">
        <v>1</v>
      </c>
      <c r="Z968" t="s">
        <v>431</v>
      </c>
      <c r="AA968" t="s">
        <v>2326</v>
      </c>
    </row>
    <row r="969" spans="1:33" x14ac:dyDescent="0.25">
      <c r="A969">
        <v>968</v>
      </c>
      <c r="B969">
        <v>239</v>
      </c>
      <c r="C969" s="1">
        <v>44295</v>
      </c>
      <c r="D969">
        <v>11</v>
      </c>
      <c r="E969" t="s">
        <v>37</v>
      </c>
      <c r="F969" t="s">
        <v>48</v>
      </c>
      <c r="G969" t="s">
        <v>56</v>
      </c>
      <c r="H969" t="s">
        <v>58</v>
      </c>
      <c r="I969" s="1">
        <v>44091</v>
      </c>
      <c r="J969">
        <v>10</v>
      </c>
      <c r="K969" t="s">
        <v>61</v>
      </c>
      <c r="L969" s="1">
        <v>44055</v>
      </c>
      <c r="M969" s="1">
        <v>44196</v>
      </c>
      <c r="N969">
        <v>2</v>
      </c>
      <c r="O969" t="s">
        <v>89</v>
      </c>
      <c r="P969" t="s">
        <v>251</v>
      </c>
      <c r="Q969">
        <v>2</v>
      </c>
      <c r="R969" t="s">
        <v>869</v>
      </c>
      <c r="S969" t="s">
        <v>1406</v>
      </c>
      <c r="T969" t="s">
        <v>1921</v>
      </c>
      <c r="U969" t="s">
        <v>88</v>
      </c>
      <c r="V969" t="s">
        <v>2039</v>
      </c>
      <c r="W969">
        <v>79.88</v>
      </c>
      <c r="X969">
        <v>49.96</v>
      </c>
      <c r="Y969">
        <v>2</v>
      </c>
      <c r="Z969" t="s">
        <v>2288</v>
      </c>
      <c r="AA969" t="s">
        <v>2590</v>
      </c>
      <c r="AB969">
        <v>5</v>
      </c>
      <c r="AC969" t="s">
        <v>2633</v>
      </c>
      <c r="AD969">
        <v>1352</v>
      </c>
      <c r="AE969" t="s">
        <v>2639</v>
      </c>
      <c r="AF969" s="1">
        <v>44235</v>
      </c>
      <c r="AG969" s="1">
        <v>44299</v>
      </c>
    </row>
    <row r="970" spans="1:33" x14ac:dyDescent="0.25">
      <c r="A970">
        <v>969</v>
      </c>
      <c r="B970">
        <v>446</v>
      </c>
      <c r="C970" s="1">
        <v>44295</v>
      </c>
      <c r="D970">
        <v>7</v>
      </c>
      <c r="E970" t="s">
        <v>35</v>
      </c>
      <c r="F970" t="s">
        <v>46</v>
      </c>
      <c r="G970" t="s">
        <v>55</v>
      </c>
      <c r="H970" t="s">
        <v>57</v>
      </c>
      <c r="I970" s="1">
        <v>44051</v>
      </c>
      <c r="J970">
        <v>9</v>
      </c>
      <c r="K970" t="s">
        <v>59</v>
      </c>
      <c r="L970" s="1">
        <v>43952</v>
      </c>
      <c r="M970" s="1">
        <v>44075</v>
      </c>
      <c r="N970">
        <v>2</v>
      </c>
      <c r="O970" t="s">
        <v>92</v>
      </c>
      <c r="P970" t="s">
        <v>254</v>
      </c>
      <c r="Q970">
        <v>2</v>
      </c>
      <c r="R970" t="s">
        <v>870</v>
      </c>
      <c r="S970" t="s">
        <v>1407</v>
      </c>
      <c r="T970" t="s">
        <v>1922</v>
      </c>
      <c r="U970" t="s">
        <v>88</v>
      </c>
      <c r="V970" t="s">
        <v>2040</v>
      </c>
      <c r="W970">
        <v>281.95999999999998</v>
      </c>
      <c r="X970">
        <v>69.959999999999994</v>
      </c>
      <c r="Y970">
        <v>2</v>
      </c>
      <c r="Z970" t="s">
        <v>2215</v>
      </c>
      <c r="AA970" t="s">
        <v>2504</v>
      </c>
      <c r="AB970">
        <v>5</v>
      </c>
      <c r="AC970" t="s">
        <v>2633</v>
      </c>
      <c r="AD970">
        <v>1541</v>
      </c>
      <c r="AE970" t="s">
        <v>2639</v>
      </c>
      <c r="AF970" s="1">
        <v>44235</v>
      </c>
      <c r="AG970" s="1">
        <v>44299</v>
      </c>
    </row>
    <row r="971" spans="1:33" x14ac:dyDescent="0.25">
      <c r="A971">
        <v>970</v>
      </c>
      <c r="B971">
        <v>325</v>
      </c>
      <c r="C971" s="1">
        <v>44296</v>
      </c>
      <c r="D971">
        <v>3</v>
      </c>
      <c r="E971" t="s">
        <v>34</v>
      </c>
      <c r="F971" t="s">
        <v>45</v>
      </c>
      <c r="G971" t="s">
        <v>55</v>
      </c>
      <c r="H971" t="s">
        <v>58</v>
      </c>
      <c r="I971" s="1">
        <v>43491</v>
      </c>
      <c r="J971">
        <v>1</v>
      </c>
      <c r="N971">
        <v>1</v>
      </c>
      <c r="O971" t="s">
        <v>78</v>
      </c>
      <c r="P971" t="s">
        <v>240</v>
      </c>
      <c r="Q971">
        <v>1</v>
      </c>
      <c r="R971" t="s">
        <v>871</v>
      </c>
      <c r="S971" t="s">
        <v>1408</v>
      </c>
      <c r="T971" t="s">
        <v>1923</v>
      </c>
      <c r="U971" t="s">
        <v>80</v>
      </c>
      <c r="V971" t="s">
        <v>1548</v>
      </c>
      <c r="W971">
        <v>11.98</v>
      </c>
      <c r="X971">
        <v>29.98</v>
      </c>
      <c r="Y971">
        <v>1</v>
      </c>
      <c r="Z971" t="s">
        <v>393</v>
      </c>
      <c r="AA971" t="s">
        <v>2345</v>
      </c>
    </row>
    <row r="972" spans="1:33" x14ac:dyDescent="0.25">
      <c r="A972">
        <v>971</v>
      </c>
      <c r="B972">
        <v>52</v>
      </c>
      <c r="C972" s="1">
        <v>44297</v>
      </c>
      <c r="D972">
        <v>11</v>
      </c>
      <c r="E972" t="s">
        <v>37</v>
      </c>
      <c r="F972" t="s">
        <v>48</v>
      </c>
      <c r="G972" t="s">
        <v>55</v>
      </c>
      <c r="H972" t="s">
        <v>57</v>
      </c>
      <c r="I972" s="1">
        <v>43864</v>
      </c>
      <c r="J972">
        <v>5</v>
      </c>
      <c r="K972" t="s">
        <v>60</v>
      </c>
      <c r="L972" s="1">
        <v>43831</v>
      </c>
      <c r="M972" s="1">
        <v>43921</v>
      </c>
      <c r="N972">
        <v>1</v>
      </c>
      <c r="O972" t="s">
        <v>86</v>
      </c>
      <c r="P972" t="s">
        <v>248</v>
      </c>
      <c r="Q972">
        <v>1</v>
      </c>
      <c r="R972" t="s">
        <v>872</v>
      </c>
      <c r="S972" t="s">
        <v>1409</v>
      </c>
      <c r="T972" t="s">
        <v>1924</v>
      </c>
      <c r="U972" t="s">
        <v>67</v>
      </c>
      <c r="V972" t="s">
        <v>1577</v>
      </c>
      <c r="W972">
        <v>113.97</v>
      </c>
      <c r="X972">
        <v>74.97</v>
      </c>
      <c r="Y972">
        <v>1</v>
      </c>
      <c r="Z972" t="s">
        <v>530</v>
      </c>
      <c r="AA972" t="s">
        <v>2367</v>
      </c>
    </row>
    <row r="973" spans="1:33" x14ac:dyDescent="0.25">
      <c r="A973">
        <v>972</v>
      </c>
      <c r="B973">
        <v>137</v>
      </c>
      <c r="C973" s="1">
        <v>44298</v>
      </c>
      <c r="D973">
        <v>2</v>
      </c>
      <c r="E973" t="s">
        <v>38</v>
      </c>
      <c r="F973" t="s">
        <v>49</v>
      </c>
      <c r="G973" t="s">
        <v>55</v>
      </c>
      <c r="H973" t="s">
        <v>57</v>
      </c>
      <c r="I973" s="1">
        <v>43849</v>
      </c>
      <c r="J973">
        <v>4</v>
      </c>
      <c r="K973" t="s">
        <v>61</v>
      </c>
      <c r="L973" s="1">
        <v>43831</v>
      </c>
      <c r="M973" s="1">
        <v>43861</v>
      </c>
      <c r="N973">
        <v>1</v>
      </c>
      <c r="O973" t="s">
        <v>90</v>
      </c>
      <c r="P973" t="s">
        <v>252</v>
      </c>
      <c r="Q973">
        <v>1</v>
      </c>
      <c r="R973" t="s">
        <v>70</v>
      </c>
      <c r="S973" t="s">
        <v>1040</v>
      </c>
      <c r="T973" t="s">
        <v>1568</v>
      </c>
      <c r="U973" t="s">
        <v>67</v>
      </c>
      <c r="V973" t="s">
        <v>1562</v>
      </c>
      <c r="W973">
        <v>596.97</v>
      </c>
      <c r="X973">
        <v>29.97</v>
      </c>
      <c r="Y973">
        <v>1</v>
      </c>
      <c r="Z973" t="s">
        <v>645</v>
      </c>
      <c r="AA973" t="s">
        <v>2347</v>
      </c>
    </row>
    <row r="974" spans="1:33" x14ac:dyDescent="0.25">
      <c r="A974">
        <v>973</v>
      </c>
      <c r="B974">
        <v>445</v>
      </c>
      <c r="C974" s="1">
        <v>44300</v>
      </c>
      <c r="D974">
        <v>5</v>
      </c>
      <c r="E974" t="s">
        <v>36</v>
      </c>
      <c r="F974" t="s">
        <v>47</v>
      </c>
      <c r="G974" t="s">
        <v>56</v>
      </c>
      <c r="H974" t="s">
        <v>57</v>
      </c>
      <c r="I974" s="1">
        <v>43815</v>
      </c>
      <c r="J974">
        <v>3</v>
      </c>
      <c r="K974" t="s">
        <v>59</v>
      </c>
      <c r="L974" s="1">
        <v>43615</v>
      </c>
      <c r="M974" s="1">
        <v>43830</v>
      </c>
      <c r="N974">
        <v>2</v>
      </c>
      <c r="O974" t="s">
        <v>181</v>
      </c>
      <c r="P974" t="s">
        <v>343</v>
      </c>
      <c r="Q974">
        <v>2</v>
      </c>
      <c r="R974" t="s">
        <v>873</v>
      </c>
      <c r="S974" t="s">
        <v>1410</v>
      </c>
      <c r="T974" t="s">
        <v>1925</v>
      </c>
      <c r="U974" t="s">
        <v>88</v>
      </c>
      <c r="V974" t="s">
        <v>1902</v>
      </c>
      <c r="W974">
        <v>283.88</v>
      </c>
      <c r="X974">
        <v>89.96</v>
      </c>
      <c r="Y974">
        <v>2</v>
      </c>
      <c r="Z974" t="s">
        <v>2229</v>
      </c>
      <c r="AA974" t="s">
        <v>2521</v>
      </c>
    </row>
    <row r="975" spans="1:33" x14ac:dyDescent="0.25">
      <c r="A975">
        <v>974</v>
      </c>
      <c r="B975">
        <v>473</v>
      </c>
      <c r="C975" s="1">
        <v>44300</v>
      </c>
      <c r="D975">
        <v>2</v>
      </c>
      <c r="E975" t="s">
        <v>38</v>
      </c>
      <c r="F975" t="s">
        <v>49</v>
      </c>
      <c r="G975" t="s">
        <v>56</v>
      </c>
      <c r="H975" t="s">
        <v>58</v>
      </c>
      <c r="I975" s="1">
        <v>43833</v>
      </c>
      <c r="J975">
        <v>15</v>
      </c>
      <c r="K975" t="s">
        <v>62</v>
      </c>
      <c r="L975" s="1">
        <v>43615</v>
      </c>
      <c r="M975" s="1">
        <v>44413</v>
      </c>
      <c r="N975">
        <v>2</v>
      </c>
      <c r="O975" t="s">
        <v>180</v>
      </c>
      <c r="P975" t="s">
        <v>342</v>
      </c>
      <c r="Q975">
        <v>2</v>
      </c>
      <c r="R975" t="s">
        <v>874</v>
      </c>
      <c r="S975" t="s">
        <v>1411</v>
      </c>
      <c r="T975" t="s">
        <v>1926</v>
      </c>
      <c r="U975" t="s">
        <v>88</v>
      </c>
      <c r="V975" t="s">
        <v>2031</v>
      </c>
      <c r="W975">
        <v>1880.96</v>
      </c>
      <c r="X975">
        <v>79.959999999999994</v>
      </c>
      <c r="Y975">
        <v>2</v>
      </c>
      <c r="Z975" t="s">
        <v>125</v>
      </c>
      <c r="AA975" t="s">
        <v>2391</v>
      </c>
    </row>
    <row r="976" spans="1:33" x14ac:dyDescent="0.25">
      <c r="A976">
        <v>975</v>
      </c>
      <c r="B976">
        <v>287</v>
      </c>
      <c r="C976" s="1">
        <v>44301</v>
      </c>
      <c r="D976">
        <v>8</v>
      </c>
      <c r="E976" t="s">
        <v>43</v>
      </c>
      <c r="F976" t="s">
        <v>54</v>
      </c>
      <c r="G976" t="s">
        <v>56</v>
      </c>
      <c r="H976" t="s">
        <v>58</v>
      </c>
      <c r="I976" s="1">
        <v>43632</v>
      </c>
      <c r="J976">
        <v>2</v>
      </c>
      <c r="K976" t="s">
        <v>60</v>
      </c>
      <c r="L976" s="1">
        <v>43615</v>
      </c>
      <c r="M976" s="1">
        <v>43830</v>
      </c>
      <c r="N976">
        <v>1</v>
      </c>
      <c r="O976" t="s">
        <v>159</v>
      </c>
      <c r="P976" t="s">
        <v>321</v>
      </c>
      <c r="Q976">
        <v>1</v>
      </c>
      <c r="R976" t="s">
        <v>875</v>
      </c>
      <c r="S976" t="s">
        <v>1412</v>
      </c>
      <c r="T976" t="s">
        <v>1927</v>
      </c>
      <c r="U976" t="s">
        <v>110</v>
      </c>
      <c r="V976" t="s">
        <v>1585</v>
      </c>
      <c r="W976">
        <v>210</v>
      </c>
      <c r="X976">
        <v>119.94</v>
      </c>
      <c r="Y976">
        <v>1</v>
      </c>
      <c r="Z976" t="s">
        <v>900</v>
      </c>
      <c r="AA976" t="s">
        <v>2591</v>
      </c>
    </row>
    <row r="977" spans="1:27" x14ac:dyDescent="0.25">
      <c r="A977">
        <v>976</v>
      </c>
      <c r="B977">
        <v>43</v>
      </c>
      <c r="C977" s="1">
        <v>44302</v>
      </c>
      <c r="D977">
        <v>2</v>
      </c>
      <c r="E977" t="s">
        <v>38</v>
      </c>
      <c r="F977" t="s">
        <v>49</v>
      </c>
      <c r="G977" t="s">
        <v>56</v>
      </c>
      <c r="H977" t="s">
        <v>58</v>
      </c>
      <c r="I977" s="1">
        <v>43700</v>
      </c>
      <c r="J977">
        <v>1</v>
      </c>
      <c r="K977" t="s">
        <v>61</v>
      </c>
      <c r="L977" s="1">
        <v>43615</v>
      </c>
      <c r="M977" s="1">
        <v>43830</v>
      </c>
      <c r="N977">
        <v>1</v>
      </c>
      <c r="O977" t="s">
        <v>79</v>
      </c>
      <c r="P977" t="s">
        <v>241</v>
      </c>
      <c r="Q977">
        <v>1</v>
      </c>
      <c r="R977" t="s">
        <v>524</v>
      </c>
      <c r="S977" t="s">
        <v>1087</v>
      </c>
      <c r="T977" t="s">
        <v>1614</v>
      </c>
      <c r="U977" t="s">
        <v>80</v>
      </c>
      <c r="V977" t="s">
        <v>1548</v>
      </c>
      <c r="W977">
        <v>27.9</v>
      </c>
      <c r="X977">
        <v>29.98</v>
      </c>
      <c r="Y977">
        <v>1</v>
      </c>
      <c r="Z977" t="s">
        <v>455</v>
      </c>
      <c r="AA977" t="s">
        <v>2340</v>
      </c>
    </row>
    <row r="978" spans="1:27" x14ac:dyDescent="0.25">
      <c r="A978">
        <v>977</v>
      </c>
      <c r="B978">
        <v>178</v>
      </c>
      <c r="C978" s="1">
        <v>44302</v>
      </c>
      <c r="D978">
        <v>4</v>
      </c>
      <c r="E978" t="s">
        <v>40</v>
      </c>
      <c r="F978" t="s">
        <v>51</v>
      </c>
      <c r="G978" t="s">
        <v>55</v>
      </c>
      <c r="H978" t="s">
        <v>57</v>
      </c>
      <c r="I978" s="1">
        <v>43632</v>
      </c>
      <c r="J978">
        <v>2</v>
      </c>
      <c r="K978" t="s">
        <v>60</v>
      </c>
      <c r="L978" s="1">
        <v>43615</v>
      </c>
      <c r="M978" s="1">
        <v>43830</v>
      </c>
      <c r="N978">
        <v>1</v>
      </c>
      <c r="O978" t="s">
        <v>90</v>
      </c>
      <c r="P978" t="s">
        <v>252</v>
      </c>
      <c r="Q978">
        <v>1</v>
      </c>
      <c r="R978" t="s">
        <v>503</v>
      </c>
      <c r="S978" t="s">
        <v>1066</v>
      </c>
      <c r="T978" t="s">
        <v>1594</v>
      </c>
      <c r="U978" t="s">
        <v>67</v>
      </c>
      <c r="V978" t="s">
        <v>1562</v>
      </c>
      <c r="W978">
        <v>29.85</v>
      </c>
      <c r="X978">
        <v>29.97</v>
      </c>
      <c r="Y978">
        <v>1</v>
      </c>
      <c r="Z978" t="s">
        <v>410</v>
      </c>
      <c r="AA978" t="s">
        <v>2359</v>
      </c>
    </row>
    <row r="979" spans="1:27" x14ac:dyDescent="0.25">
      <c r="A979">
        <v>978</v>
      </c>
      <c r="B979">
        <v>235</v>
      </c>
      <c r="C979" s="1">
        <v>44302</v>
      </c>
      <c r="D979">
        <v>4</v>
      </c>
      <c r="E979" t="s">
        <v>40</v>
      </c>
      <c r="F979" t="s">
        <v>51</v>
      </c>
      <c r="G979" t="s">
        <v>56</v>
      </c>
      <c r="H979" t="s">
        <v>58</v>
      </c>
      <c r="I979" s="1">
        <v>43737</v>
      </c>
      <c r="J979">
        <v>3</v>
      </c>
      <c r="K979" t="s">
        <v>59</v>
      </c>
      <c r="L979" s="1">
        <v>43615</v>
      </c>
      <c r="M979" s="1">
        <v>43830</v>
      </c>
      <c r="N979">
        <v>2</v>
      </c>
      <c r="O979" t="s">
        <v>170</v>
      </c>
      <c r="P979" t="s">
        <v>332</v>
      </c>
      <c r="Q979">
        <v>2</v>
      </c>
      <c r="R979" t="s">
        <v>876</v>
      </c>
      <c r="S979" t="s">
        <v>1413</v>
      </c>
      <c r="T979" t="s">
        <v>1928</v>
      </c>
      <c r="U979" t="s">
        <v>88</v>
      </c>
      <c r="V979" t="s">
        <v>2047</v>
      </c>
      <c r="W979">
        <v>1877.96</v>
      </c>
      <c r="X979">
        <v>89.96</v>
      </c>
      <c r="Y979">
        <v>2</v>
      </c>
      <c r="Z979" t="s">
        <v>2289</v>
      </c>
      <c r="AA979" t="s">
        <v>2592</v>
      </c>
    </row>
    <row r="980" spans="1:27" x14ac:dyDescent="0.25">
      <c r="A980">
        <v>979</v>
      </c>
      <c r="B980">
        <v>245</v>
      </c>
      <c r="C980" s="1">
        <v>44302</v>
      </c>
      <c r="D980">
        <v>2</v>
      </c>
      <c r="E980" t="s">
        <v>38</v>
      </c>
      <c r="F980" t="s">
        <v>49</v>
      </c>
      <c r="G980" t="s">
        <v>56</v>
      </c>
      <c r="H980" t="s">
        <v>57</v>
      </c>
      <c r="I980" s="1">
        <v>43666</v>
      </c>
      <c r="J980">
        <v>3</v>
      </c>
      <c r="K980" t="s">
        <v>59</v>
      </c>
      <c r="L980" s="1">
        <v>43615</v>
      </c>
      <c r="M980" s="1">
        <v>43830</v>
      </c>
      <c r="N980">
        <v>3</v>
      </c>
      <c r="O980" t="s">
        <v>206</v>
      </c>
      <c r="P980" t="s">
        <v>368</v>
      </c>
      <c r="Q980">
        <v>3</v>
      </c>
      <c r="R980" t="s">
        <v>877</v>
      </c>
      <c r="S980" t="s">
        <v>1414</v>
      </c>
      <c r="T980" t="s">
        <v>1929</v>
      </c>
      <c r="U980" t="s">
        <v>2000</v>
      </c>
      <c r="V980" t="s">
        <v>2056</v>
      </c>
      <c r="W980">
        <v>292.95999999999998</v>
      </c>
      <c r="X980">
        <v>79.94</v>
      </c>
      <c r="Y980">
        <v>3</v>
      </c>
      <c r="Z980" t="s">
        <v>2290</v>
      </c>
      <c r="AA980" t="s">
        <v>2593</v>
      </c>
    </row>
    <row r="981" spans="1:27" x14ac:dyDescent="0.25">
      <c r="A981">
        <v>980</v>
      </c>
      <c r="B981">
        <v>297</v>
      </c>
      <c r="C981" s="1">
        <v>44302</v>
      </c>
      <c r="D981">
        <v>3</v>
      </c>
      <c r="E981" t="s">
        <v>34</v>
      </c>
      <c r="F981" t="s">
        <v>45</v>
      </c>
      <c r="G981" t="s">
        <v>55</v>
      </c>
      <c r="H981" t="s">
        <v>58</v>
      </c>
      <c r="I981" s="1">
        <v>43628</v>
      </c>
      <c r="J981">
        <v>3</v>
      </c>
      <c r="K981" t="s">
        <v>59</v>
      </c>
      <c r="L981" s="1">
        <v>43615</v>
      </c>
      <c r="M981" s="1">
        <v>43830</v>
      </c>
      <c r="N981">
        <v>1</v>
      </c>
      <c r="O981" t="s">
        <v>69</v>
      </c>
      <c r="P981" t="s">
        <v>231</v>
      </c>
      <c r="Q981">
        <v>1</v>
      </c>
      <c r="R981" t="s">
        <v>393</v>
      </c>
      <c r="S981" t="s">
        <v>955</v>
      </c>
      <c r="T981" t="s">
        <v>1489</v>
      </c>
      <c r="U981" t="s">
        <v>69</v>
      </c>
      <c r="V981" t="s">
        <v>1577</v>
      </c>
      <c r="W981">
        <v>28.95</v>
      </c>
      <c r="X981">
        <v>24.99</v>
      </c>
      <c r="Y981">
        <v>1</v>
      </c>
      <c r="Z981" t="s">
        <v>78</v>
      </c>
      <c r="AA981" t="s">
        <v>2330</v>
      </c>
    </row>
    <row r="982" spans="1:27" x14ac:dyDescent="0.25">
      <c r="A982">
        <v>981</v>
      </c>
      <c r="B982">
        <v>395</v>
      </c>
      <c r="C982" s="1">
        <v>44302</v>
      </c>
      <c r="D982">
        <v>11</v>
      </c>
      <c r="E982" t="s">
        <v>37</v>
      </c>
      <c r="F982" t="s">
        <v>48</v>
      </c>
      <c r="G982" t="s">
        <v>55</v>
      </c>
      <c r="H982" t="s">
        <v>58</v>
      </c>
      <c r="I982" s="1">
        <v>44002</v>
      </c>
      <c r="J982">
        <v>8</v>
      </c>
      <c r="K982" t="s">
        <v>60</v>
      </c>
      <c r="L982" s="1">
        <v>44000</v>
      </c>
      <c r="M982" s="1">
        <v>44073</v>
      </c>
      <c r="N982">
        <v>1</v>
      </c>
      <c r="O982" t="s">
        <v>69</v>
      </c>
      <c r="P982" t="s">
        <v>231</v>
      </c>
      <c r="Q982">
        <v>1</v>
      </c>
      <c r="R982" t="s">
        <v>565</v>
      </c>
      <c r="S982" t="s">
        <v>1125</v>
      </c>
      <c r="T982" t="s">
        <v>1648</v>
      </c>
      <c r="U982" t="s">
        <v>80</v>
      </c>
      <c r="V982" t="s">
        <v>1577</v>
      </c>
      <c r="W982">
        <v>1010</v>
      </c>
      <c r="X982">
        <v>49.98</v>
      </c>
      <c r="Y982">
        <v>1</v>
      </c>
      <c r="Z982" t="s">
        <v>78</v>
      </c>
      <c r="AA982" t="s">
        <v>2330</v>
      </c>
    </row>
    <row r="983" spans="1:27" x14ac:dyDescent="0.25">
      <c r="A983">
        <v>982</v>
      </c>
      <c r="B983">
        <v>212</v>
      </c>
      <c r="C983" s="1">
        <v>44304</v>
      </c>
      <c r="D983">
        <v>9</v>
      </c>
      <c r="E983" t="s">
        <v>41</v>
      </c>
      <c r="F983" t="s">
        <v>52</v>
      </c>
      <c r="G983" t="s">
        <v>56</v>
      </c>
      <c r="H983" t="s">
        <v>58</v>
      </c>
      <c r="I983" s="1">
        <v>44227</v>
      </c>
      <c r="J983">
        <v>5</v>
      </c>
      <c r="N983">
        <v>1</v>
      </c>
      <c r="O983" t="s">
        <v>69</v>
      </c>
      <c r="P983" t="s">
        <v>231</v>
      </c>
      <c r="Q983">
        <v>1</v>
      </c>
      <c r="R983" t="s">
        <v>878</v>
      </c>
      <c r="S983" t="s">
        <v>1415</v>
      </c>
      <c r="T983" t="s">
        <v>1930</v>
      </c>
      <c r="U983" t="s">
        <v>69</v>
      </c>
      <c r="V983" t="s">
        <v>1577</v>
      </c>
      <c r="W983">
        <v>45.99</v>
      </c>
      <c r="X983">
        <v>24.99</v>
      </c>
      <c r="Y983">
        <v>1</v>
      </c>
      <c r="Z983" t="s">
        <v>69</v>
      </c>
      <c r="AA983" t="s">
        <v>2360</v>
      </c>
    </row>
    <row r="984" spans="1:27" x14ac:dyDescent="0.25">
      <c r="A984">
        <v>983</v>
      </c>
      <c r="B984">
        <v>328</v>
      </c>
      <c r="C984" s="1">
        <v>44306</v>
      </c>
      <c r="D984">
        <v>4</v>
      </c>
      <c r="E984" t="s">
        <v>40</v>
      </c>
      <c r="F984" t="s">
        <v>51</v>
      </c>
      <c r="G984" t="s">
        <v>55</v>
      </c>
      <c r="H984" t="s">
        <v>58</v>
      </c>
      <c r="I984" s="1">
        <v>44126</v>
      </c>
      <c r="J984">
        <v>10</v>
      </c>
      <c r="K984" t="s">
        <v>61</v>
      </c>
      <c r="L984" s="1">
        <v>44055</v>
      </c>
      <c r="M984" s="1">
        <v>44196</v>
      </c>
      <c r="N984">
        <v>1</v>
      </c>
      <c r="O984" t="s">
        <v>207</v>
      </c>
      <c r="P984" t="s">
        <v>369</v>
      </c>
      <c r="Q984">
        <v>2</v>
      </c>
      <c r="R984" t="s">
        <v>879</v>
      </c>
      <c r="S984" t="s">
        <v>1416</v>
      </c>
      <c r="T984" t="s">
        <v>1931</v>
      </c>
      <c r="U984" t="s">
        <v>2015</v>
      </c>
      <c r="V984" t="s">
        <v>2063</v>
      </c>
      <c r="W984">
        <v>3627.9</v>
      </c>
      <c r="X984">
        <v>249.9</v>
      </c>
      <c r="Y984">
        <v>2</v>
      </c>
      <c r="Z984" t="s">
        <v>2291</v>
      </c>
      <c r="AA984" t="s">
        <v>2594</v>
      </c>
    </row>
    <row r="985" spans="1:27" x14ac:dyDescent="0.25">
      <c r="A985">
        <v>984</v>
      </c>
      <c r="B985">
        <v>177</v>
      </c>
      <c r="C985" s="1">
        <v>44307</v>
      </c>
      <c r="D985">
        <v>7</v>
      </c>
      <c r="E985" t="s">
        <v>35</v>
      </c>
      <c r="F985" t="s">
        <v>46</v>
      </c>
      <c r="G985" t="s">
        <v>55</v>
      </c>
      <c r="H985" t="s">
        <v>58</v>
      </c>
      <c r="I985" s="1">
        <v>44228</v>
      </c>
      <c r="J985">
        <v>11</v>
      </c>
      <c r="K985" t="s">
        <v>60</v>
      </c>
      <c r="L985" s="1">
        <v>44148</v>
      </c>
      <c r="M985" s="1">
        <v>44265</v>
      </c>
      <c r="N985">
        <v>1</v>
      </c>
      <c r="O985" t="s">
        <v>67</v>
      </c>
      <c r="P985" t="s">
        <v>229</v>
      </c>
      <c r="Q985">
        <v>1</v>
      </c>
      <c r="R985" t="s">
        <v>439</v>
      </c>
      <c r="S985" t="s">
        <v>1001</v>
      </c>
      <c r="T985" t="s">
        <v>1533</v>
      </c>
      <c r="U985" t="s">
        <v>67</v>
      </c>
      <c r="V985" t="s">
        <v>1548</v>
      </c>
      <c r="W985">
        <v>179.97</v>
      </c>
      <c r="X985">
        <v>44.97</v>
      </c>
      <c r="Y985">
        <v>1</v>
      </c>
      <c r="Z985" t="s">
        <v>84</v>
      </c>
      <c r="AA985" t="s">
        <v>2366</v>
      </c>
    </row>
    <row r="986" spans="1:27" x14ac:dyDescent="0.25">
      <c r="A986">
        <v>985</v>
      </c>
      <c r="B986">
        <v>260</v>
      </c>
      <c r="C986" s="1">
        <v>44307</v>
      </c>
      <c r="D986">
        <v>10</v>
      </c>
      <c r="E986" t="s">
        <v>42</v>
      </c>
      <c r="F986" t="s">
        <v>53</v>
      </c>
      <c r="G986" t="s">
        <v>56</v>
      </c>
      <c r="H986" t="s">
        <v>58</v>
      </c>
      <c r="I986" s="1">
        <v>44038</v>
      </c>
      <c r="J986">
        <v>9</v>
      </c>
      <c r="K986" t="s">
        <v>59</v>
      </c>
      <c r="L986" s="1">
        <v>43952</v>
      </c>
      <c r="M986" s="1">
        <v>44075</v>
      </c>
      <c r="N986">
        <v>2</v>
      </c>
      <c r="O986" t="s">
        <v>195</v>
      </c>
      <c r="P986" t="s">
        <v>357</v>
      </c>
      <c r="Q986">
        <v>3</v>
      </c>
      <c r="R986" t="s">
        <v>880</v>
      </c>
      <c r="S986" t="s">
        <v>1417</v>
      </c>
      <c r="T986" t="s">
        <v>1932</v>
      </c>
      <c r="U986" t="s">
        <v>2000</v>
      </c>
      <c r="V986" t="s">
        <v>2061</v>
      </c>
      <c r="W986">
        <v>131.94</v>
      </c>
      <c r="X986">
        <v>99.94</v>
      </c>
      <c r="Y986">
        <v>2</v>
      </c>
      <c r="Z986" t="s">
        <v>2292</v>
      </c>
      <c r="AA986" t="s">
        <v>2595</v>
      </c>
    </row>
    <row r="987" spans="1:27" x14ac:dyDescent="0.25">
      <c r="A987">
        <v>986</v>
      </c>
      <c r="B987">
        <v>229</v>
      </c>
      <c r="C987" s="1">
        <v>44308</v>
      </c>
      <c r="D987">
        <v>1</v>
      </c>
      <c r="E987" t="s">
        <v>39</v>
      </c>
      <c r="F987" t="s">
        <v>50</v>
      </c>
      <c r="G987" t="s">
        <v>56</v>
      </c>
      <c r="H987" t="s">
        <v>57</v>
      </c>
      <c r="I987" s="1">
        <v>44170</v>
      </c>
      <c r="J987">
        <v>11</v>
      </c>
      <c r="K987" t="s">
        <v>60</v>
      </c>
      <c r="L987" s="1">
        <v>44148</v>
      </c>
      <c r="M987" s="1">
        <v>44265</v>
      </c>
      <c r="N987">
        <v>1</v>
      </c>
      <c r="O987" t="s">
        <v>67</v>
      </c>
      <c r="P987" t="s">
        <v>229</v>
      </c>
      <c r="Q987">
        <v>1</v>
      </c>
      <c r="R987" t="s">
        <v>439</v>
      </c>
      <c r="S987" t="s">
        <v>1001</v>
      </c>
      <c r="T987" t="s">
        <v>1533</v>
      </c>
      <c r="U987" t="s">
        <v>80</v>
      </c>
      <c r="V987" t="s">
        <v>1562</v>
      </c>
      <c r="W987">
        <v>119.98</v>
      </c>
      <c r="X987">
        <v>19.98</v>
      </c>
      <c r="Y987">
        <v>1</v>
      </c>
      <c r="Z987" t="s">
        <v>84</v>
      </c>
      <c r="AA987" t="s">
        <v>2366</v>
      </c>
    </row>
    <row r="988" spans="1:27" x14ac:dyDescent="0.25">
      <c r="A988">
        <v>987</v>
      </c>
      <c r="B988">
        <v>282</v>
      </c>
      <c r="C988" s="1">
        <v>44308</v>
      </c>
      <c r="D988">
        <v>9</v>
      </c>
      <c r="E988" t="s">
        <v>41</v>
      </c>
      <c r="F988" t="s">
        <v>52</v>
      </c>
      <c r="G988" t="s">
        <v>55</v>
      </c>
      <c r="H988" t="s">
        <v>58</v>
      </c>
      <c r="I988" s="1">
        <v>43550</v>
      </c>
      <c r="J988">
        <v>2</v>
      </c>
      <c r="N988">
        <v>1</v>
      </c>
      <c r="O988" t="s">
        <v>69</v>
      </c>
      <c r="P988" t="s">
        <v>231</v>
      </c>
      <c r="Q988">
        <v>1</v>
      </c>
      <c r="R988" t="s">
        <v>78</v>
      </c>
      <c r="S988" t="s">
        <v>1238</v>
      </c>
      <c r="T988" t="s">
        <v>1533</v>
      </c>
      <c r="U988" t="s">
        <v>80</v>
      </c>
      <c r="V988" t="s">
        <v>1577</v>
      </c>
      <c r="W988">
        <v>119.98</v>
      </c>
      <c r="X988">
        <v>49.98</v>
      </c>
      <c r="Y988">
        <v>1</v>
      </c>
      <c r="Z988" t="s">
        <v>69</v>
      </c>
      <c r="AA988" t="s">
        <v>2360</v>
      </c>
    </row>
    <row r="989" spans="1:27" x14ac:dyDescent="0.25">
      <c r="A989">
        <v>988</v>
      </c>
      <c r="B989">
        <v>366</v>
      </c>
      <c r="C989" s="1">
        <v>44308</v>
      </c>
      <c r="D989">
        <v>10</v>
      </c>
      <c r="E989" t="s">
        <v>42</v>
      </c>
      <c r="F989" t="s">
        <v>53</v>
      </c>
      <c r="G989" t="s">
        <v>56</v>
      </c>
      <c r="H989" t="s">
        <v>57</v>
      </c>
      <c r="I989" s="1">
        <v>43890</v>
      </c>
      <c r="J989">
        <v>5</v>
      </c>
      <c r="K989" t="s">
        <v>60</v>
      </c>
      <c r="L989" s="1">
        <v>43831</v>
      </c>
      <c r="M989" s="1">
        <v>43921</v>
      </c>
      <c r="N989">
        <v>1</v>
      </c>
      <c r="O989" t="s">
        <v>90</v>
      </c>
      <c r="P989" t="s">
        <v>252</v>
      </c>
      <c r="Q989">
        <v>1</v>
      </c>
      <c r="R989" t="s">
        <v>575</v>
      </c>
      <c r="S989" t="s">
        <v>1133</v>
      </c>
      <c r="T989" t="s">
        <v>1562</v>
      </c>
      <c r="U989" t="s">
        <v>80</v>
      </c>
      <c r="V989" t="s">
        <v>1562</v>
      </c>
      <c r="W989">
        <v>19.98</v>
      </c>
      <c r="X989">
        <v>19.98</v>
      </c>
      <c r="Y989">
        <v>1</v>
      </c>
      <c r="Z989" t="s">
        <v>645</v>
      </c>
      <c r="AA989" t="s">
        <v>2347</v>
      </c>
    </row>
    <row r="990" spans="1:27" x14ac:dyDescent="0.25">
      <c r="A990">
        <v>989</v>
      </c>
      <c r="B990">
        <v>41</v>
      </c>
      <c r="C990" s="1">
        <v>44309</v>
      </c>
      <c r="D990">
        <v>7</v>
      </c>
      <c r="E990" t="s">
        <v>35</v>
      </c>
      <c r="F990" t="s">
        <v>46</v>
      </c>
      <c r="G990" t="s">
        <v>56</v>
      </c>
      <c r="H990" t="s">
        <v>57</v>
      </c>
      <c r="I990" s="1">
        <v>43935</v>
      </c>
      <c r="J990">
        <v>7</v>
      </c>
      <c r="K990" t="s">
        <v>61</v>
      </c>
      <c r="L990" s="1">
        <v>43915</v>
      </c>
      <c r="M990" s="1">
        <v>44012</v>
      </c>
      <c r="N990">
        <v>1</v>
      </c>
      <c r="O990" t="s">
        <v>80</v>
      </c>
      <c r="P990" t="s">
        <v>242</v>
      </c>
      <c r="Q990">
        <v>1</v>
      </c>
      <c r="R990" t="s">
        <v>455</v>
      </c>
      <c r="S990" t="s">
        <v>1018</v>
      </c>
      <c r="T990" t="s">
        <v>1548</v>
      </c>
      <c r="U990" t="s">
        <v>67</v>
      </c>
      <c r="V990" t="s">
        <v>1548</v>
      </c>
      <c r="W990">
        <v>44.97</v>
      </c>
      <c r="X990">
        <v>44.97</v>
      </c>
      <c r="Y990">
        <v>1</v>
      </c>
      <c r="Z990" t="s">
        <v>70</v>
      </c>
      <c r="AA990" t="s">
        <v>2341</v>
      </c>
    </row>
    <row r="991" spans="1:27" x14ac:dyDescent="0.25">
      <c r="A991">
        <v>990</v>
      </c>
      <c r="B991">
        <v>78</v>
      </c>
      <c r="C991" s="1">
        <v>44310</v>
      </c>
      <c r="D991">
        <v>11</v>
      </c>
      <c r="E991" t="s">
        <v>37</v>
      </c>
      <c r="F991" t="s">
        <v>48</v>
      </c>
      <c r="G991" t="s">
        <v>55</v>
      </c>
      <c r="H991" t="s">
        <v>57</v>
      </c>
      <c r="I991" s="1">
        <v>44108</v>
      </c>
      <c r="J991">
        <v>10</v>
      </c>
      <c r="K991" t="s">
        <v>61</v>
      </c>
      <c r="L991" s="1">
        <v>44055</v>
      </c>
      <c r="M991" s="1">
        <v>44196</v>
      </c>
      <c r="N991">
        <v>1</v>
      </c>
      <c r="O991" t="s">
        <v>69</v>
      </c>
      <c r="P991" t="s">
        <v>231</v>
      </c>
      <c r="Q991">
        <v>1</v>
      </c>
      <c r="R991" t="s">
        <v>856</v>
      </c>
      <c r="S991" t="s">
        <v>1393</v>
      </c>
      <c r="T991" t="s">
        <v>1909</v>
      </c>
      <c r="U991" t="s">
        <v>80</v>
      </c>
      <c r="V991" t="s">
        <v>1577</v>
      </c>
      <c r="W991">
        <v>1058</v>
      </c>
      <c r="X991">
        <v>49.98</v>
      </c>
      <c r="Y991">
        <v>1</v>
      </c>
      <c r="Z991" t="s">
        <v>67</v>
      </c>
      <c r="AA991" t="s">
        <v>2373</v>
      </c>
    </row>
    <row r="992" spans="1:27" x14ac:dyDescent="0.25">
      <c r="A992">
        <v>991</v>
      </c>
      <c r="B992">
        <v>85</v>
      </c>
      <c r="C992" s="1">
        <v>44310</v>
      </c>
      <c r="D992">
        <v>2</v>
      </c>
      <c r="E992" t="s">
        <v>38</v>
      </c>
      <c r="F992" t="s">
        <v>49</v>
      </c>
      <c r="G992" t="s">
        <v>56</v>
      </c>
      <c r="H992" t="s">
        <v>58</v>
      </c>
      <c r="I992" s="1">
        <v>43906</v>
      </c>
      <c r="J992">
        <v>5</v>
      </c>
      <c r="K992" t="s">
        <v>60</v>
      </c>
      <c r="L992" s="1">
        <v>43831</v>
      </c>
      <c r="M992" s="1">
        <v>43921</v>
      </c>
      <c r="N992">
        <v>1</v>
      </c>
      <c r="O992" t="s">
        <v>88</v>
      </c>
      <c r="P992" t="s">
        <v>250</v>
      </c>
      <c r="Q992">
        <v>2</v>
      </c>
      <c r="R992" t="s">
        <v>881</v>
      </c>
      <c r="S992" t="s">
        <v>1418</v>
      </c>
      <c r="T992" t="s">
        <v>1933</v>
      </c>
      <c r="U992" t="s">
        <v>180</v>
      </c>
      <c r="V992" t="s">
        <v>1869</v>
      </c>
      <c r="W992">
        <v>176.95</v>
      </c>
      <c r="X992">
        <v>44.97</v>
      </c>
      <c r="Y992">
        <v>2</v>
      </c>
      <c r="Z992" t="s">
        <v>139</v>
      </c>
      <c r="AA992" t="s">
        <v>2596</v>
      </c>
    </row>
    <row r="993" spans="1:27" x14ac:dyDescent="0.25">
      <c r="A993">
        <v>992</v>
      </c>
      <c r="B993">
        <v>94</v>
      </c>
      <c r="C993" s="1">
        <v>44310</v>
      </c>
      <c r="D993">
        <v>10</v>
      </c>
      <c r="E993" t="s">
        <v>42</v>
      </c>
      <c r="F993" t="s">
        <v>53</v>
      </c>
      <c r="G993" t="s">
        <v>56</v>
      </c>
      <c r="H993" t="s">
        <v>57</v>
      </c>
      <c r="I993" s="1">
        <v>43844</v>
      </c>
      <c r="J993">
        <v>15</v>
      </c>
      <c r="K993" t="s">
        <v>62</v>
      </c>
      <c r="L993" s="1">
        <v>43615</v>
      </c>
      <c r="M993" s="1">
        <v>44413</v>
      </c>
      <c r="N993">
        <v>2</v>
      </c>
      <c r="O993" t="s">
        <v>208</v>
      </c>
      <c r="P993" t="s">
        <v>370</v>
      </c>
      <c r="Q993">
        <v>2</v>
      </c>
      <c r="R993" t="s">
        <v>882</v>
      </c>
      <c r="S993" t="s">
        <v>1419</v>
      </c>
      <c r="T993" t="s">
        <v>1934</v>
      </c>
      <c r="U993" t="s">
        <v>2023</v>
      </c>
      <c r="V993" t="s">
        <v>2072</v>
      </c>
      <c r="W993">
        <v>413.94</v>
      </c>
      <c r="X993">
        <v>109.94</v>
      </c>
      <c r="Y993">
        <v>2</v>
      </c>
      <c r="Z993" t="s">
        <v>2293</v>
      </c>
      <c r="AA993" t="s">
        <v>2597</v>
      </c>
    </row>
    <row r="994" spans="1:27" x14ac:dyDescent="0.25">
      <c r="A994">
        <v>993</v>
      </c>
      <c r="B994">
        <v>436</v>
      </c>
      <c r="C994" s="1">
        <v>44310</v>
      </c>
      <c r="D994">
        <v>5</v>
      </c>
      <c r="E994" t="s">
        <v>36</v>
      </c>
      <c r="F994" t="s">
        <v>47</v>
      </c>
      <c r="G994" t="s">
        <v>56</v>
      </c>
      <c r="H994" t="s">
        <v>57</v>
      </c>
      <c r="I994" s="1">
        <v>43568</v>
      </c>
      <c r="J994">
        <v>1</v>
      </c>
      <c r="N994">
        <v>2</v>
      </c>
      <c r="O994" t="s">
        <v>142</v>
      </c>
      <c r="P994" t="s">
        <v>304</v>
      </c>
      <c r="Q994">
        <v>2</v>
      </c>
      <c r="R994" t="s">
        <v>883</v>
      </c>
      <c r="S994" t="s">
        <v>1420</v>
      </c>
      <c r="T994" t="s">
        <v>1935</v>
      </c>
      <c r="U994" t="s">
        <v>109</v>
      </c>
      <c r="V994" t="s">
        <v>2032</v>
      </c>
      <c r="W994">
        <v>179.96</v>
      </c>
      <c r="X994">
        <v>99.96</v>
      </c>
      <c r="Y994">
        <v>2</v>
      </c>
      <c r="Z994" t="s">
        <v>2162</v>
      </c>
      <c r="AA994" t="s">
        <v>2442</v>
      </c>
    </row>
    <row r="995" spans="1:27" x14ac:dyDescent="0.25">
      <c r="A995">
        <v>994</v>
      </c>
      <c r="B995">
        <v>126</v>
      </c>
      <c r="C995" s="1">
        <v>44312</v>
      </c>
      <c r="D995">
        <v>10</v>
      </c>
      <c r="E995" t="s">
        <v>42</v>
      </c>
      <c r="F995" t="s">
        <v>53</v>
      </c>
      <c r="G995" t="s">
        <v>56</v>
      </c>
      <c r="H995" t="s">
        <v>57</v>
      </c>
      <c r="I995" s="1">
        <v>43975</v>
      </c>
      <c r="J995">
        <v>9</v>
      </c>
      <c r="K995" t="s">
        <v>59</v>
      </c>
      <c r="L995" s="1">
        <v>43952</v>
      </c>
      <c r="M995" s="1">
        <v>44075</v>
      </c>
      <c r="N995">
        <v>1</v>
      </c>
      <c r="O995" t="s">
        <v>90</v>
      </c>
      <c r="P995" t="s">
        <v>252</v>
      </c>
      <c r="Q995">
        <v>1</v>
      </c>
      <c r="R995" t="s">
        <v>501</v>
      </c>
      <c r="S995" t="s">
        <v>1064</v>
      </c>
      <c r="T995" t="s">
        <v>1592</v>
      </c>
      <c r="U995" t="s">
        <v>69</v>
      </c>
      <c r="V995" t="s">
        <v>1562</v>
      </c>
      <c r="W995">
        <v>8.9600000000000009</v>
      </c>
      <c r="X995">
        <v>9.99</v>
      </c>
      <c r="Y995">
        <v>1</v>
      </c>
      <c r="Z995" t="s">
        <v>410</v>
      </c>
      <c r="AA995" t="s">
        <v>2359</v>
      </c>
    </row>
    <row r="996" spans="1:27" x14ac:dyDescent="0.25">
      <c r="A996">
        <v>995</v>
      </c>
      <c r="B996">
        <v>65</v>
      </c>
      <c r="C996" s="1">
        <v>44313</v>
      </c>
      <c r="D996">
        <v>7</v>
      </c>
      <c r="E996" t="s">
        <v>35</v>
      </c>
      <c r="F996" t="s">
        <v>46</v>
      </c>
      <c r="G996" t="s">
        <v>56</v>
      </c>
      <c r="H996" t="s">
        <v>57</v>
      </c>
      <c r="I996" s="1">
        <v>43697</v>
      </c>
      <c r="J996">
        <v>3</v>
      </c>
      <c r="K996" t="s">
        <v>59</v>
      </c>
      <c r="L996" s="1">
        <v>43615</v>
      </c>
      <c r="M996" s="1">
        <v>43830</v>
      </c>
      <c r="N996">
        <v>1</v>
      </c>
      <c r="O996" t="s">
        <v>78</v>
      </c>
      <c r="P996" t="s">
        <v>240</v>
      </c>
      <c r="Q996">
        <v>1</v>
      </c>
      <c r="R996" t="s">
        <v>67</v>
      </c>
      <c r="S996" t="s">
        <v>1120</v>
      </c>
      <c r="T996" t="s">
        <v>1643</v>
      </c>
      <c r="U996" t="s">
        <v>67</v>
      </c>
      <c r="V996" t="s">
        <v>1548</v>
      </c>
      <c r="W996">
        <v>11.97</v>
      </c>
      <c r="X996">
        <v>44.97</v>
      </c>
      <c r="Y996">
        <v>1</v>
      </c>
      <c r="Z996" t="s">
        <v>469</v>
      </c>
      <c r="AA996" t="s">
        <v>2339</v>
      </c>
    </row>
    <row r="997" spans="1:27" x14ac:dyDescent="0.25">
      <c r="A997">
        <v>996</v>
      </c>
      <c r="B997">
        <v>209</v>
      </c>
      <c r="C997" s="1">
        <v>44314</v>
      </c>
      <c r="D997">
        <v>1</v>
      </c>
      <c r="E997" t="s">
        <v>39</v>
      </c>
      <c r="F997" t="s">
        <v>50</v>
      </c>
      <c r="G997" t="s">
        <v>55</v>
      </c>
      <c r="H997" t="s">
        <v>58</v>
      </c>
      <c r="I997" s="1">
        <v>44032</v>
      </c>
      <c r="J997">
        <v>8</v>
      </c>
      <c r="K997" t="s">
        <v>60</v>
      </c>
      <c r="L997" s="1">
        <v>44000</v>
      </c>
      <c r="M997" s="1">
        <v>44073</v>
      </c>
      <c r="N997">
        <v>2</v>
      </c>
      <c r="O997" t="s">
        <v>121</v>
      </c>
      <c r="P997" t="s">
        <v>283</v>
      </c>
      <c r="Q997">
        <v>2</v>
      </c>
      <c r="R997" t="s">
        <v>884</v>
      </c>
      <c r="S997" t="s">
        <v>1421</v>
      </c>
      <c r="T997" t="s">
        <v>1936</v>
      </c>
      <c r="U997" t="s">
        <v>83</v>
      </c>
      <c r="V997" t="s">
        <v>1723</v>
      </c>
      <c r="W997">
        <v>71.83</v>
      </c>
      <c r="X997">
        <v>49.95</v>
      </c>
      <c r="Y997">
        <v>2</v>
      </c>
      <c r="Z997" t="s">
        <v>2294</v>
      </c>
      <c r="AA997" t="s">
        <v>2598</v>
      </c>
    </row>
    <row r="998" spans="1:27" x14ac:dyDescent="0.25">
      <c r="A998">
        <v>997</v>
      </c>
      <c r="B998">
        <v>232</v>
      </c>
      <c r="C998" s="1">
        <v>44314</v>
      </c>
      <c r="D998">
        <v>1</v>
      </c>
      <c r="E998" t="s">
        <v>39</v>
      </c>
      <c r="F998" t="s">
        <v>50</v>
      </c>
      <c r="G998" t="s">
        <v>56</v>
      </c>
      <c r="H998" t="s">
        <v>58</v>
      </c>
      <c r="I998" s="1">
        <v>43574</v>
      </c>
      <c r="J998">
        <v>3</v>
      </c>
      <c r="N998">
        <v>1</v>
      </c>
      <c r="O998" t="s">
        <v>84</v>
      </c>
      <c r="P998" t="s">
        <v>246</v>
      </c>
      <c r="Q998">
        <v>1</v>
      </c>
      <c r="R998" t="s">
        <v>410</v>
      </c>
      <c r="S998" t="s">
        <v>972</v>
      </c>
      <c r="T998" t="s">
        <v>1505</v>
      </c>
      <c r="U998" t="s">
        <v>80</v>
      </c>
      <c r="V998" t="s">
        <v>1562</v>
      </c>
      <c r="W998">
        <v>579.9</v>
      </c>
      <c r="X998">
        <v>19.98</v>
      </c>
      <c r="Y998">
        <v>1</v>
      </c>
      <c r="Z998" t="s">
        <v>645</v>
      </c>
      <c r="AA998" t="s">
        <v>2347</v>
      </c>
    </row>
    <row r="999" spans="1:27" x14ac:dyDescent="0.25">
      <c r="A999">
        <v>998</v>
      </c>
      <c r="B999">
        <v>313</v>
      </c>
      <c r="C999" s="1">
        <v>44314</v>
      </c>
      <c r="D999">
        <v>10</v>
      </c>
      <c r="E999" t="s">
        <v>42</v>
      </c>
      <c r="F999" t="s">
        <v>53</v>
      </c>
      <c r="G999" t="s">
        <v>55</v>
      </c>
      <c r="H999" t="s">
        <v>57</v>
      </c>
      <c r="I999" s="1">
        <v>44073</v>
      </c>
      <c r="J999">
        <v>8</v>
      </c>
      <c r="K999" t="s">
        <v>60</v>
      </c>
      <c r="L999" s="1">
        <v>44000</v>
      </c>
      <c r="M999" s="1">
        <v>44073</v>
      </c>
      <c r="N999">
        <v>1</v>
      </c>
      <c r="O999" t="s">
        <v>80</v>
      </c>
      <c r="P999" t="s">
        <v>242</v>
      </c>
      <c r="Q999">
        <v>1</v>
      </c>
      <c r="R999" t="s">
        <v>84</v>
      </c>
      <c r="S999" t="s">
        <v>990</v>
      </c>
      <c r="T999" t="s">
        <v>1523</v>
      </c>
      <c r="U999" t="s">
        <v>67</v>
      </c>
      <c r="V999" t="s">
        <v>1548</v>
      </c>
      <c r="W999">
        <v>31.47</v>
      </c>
      <c r="X999">
        <v>44.97</v>
      </c>
      <c r="Y999">
        <v>1</v>
      </c>
      <c r="Z999" t="s">
        <v>79</v>
      </c>
      <c r="AA999" t="s">
        <v>2349</v>
      </c>
    </row>
    <row r="1000" spans="1:27" x14ac:dyDescent="0.25">
      <c r="A1000">
        <v>999</v>
      </c>
      <c r="B1000">
        <v>136</v>
      </c>
      <c r="C1000" s="1">
        <v>44315</v>
      </c>
      <c r="D1000">
        <v>8</v>
      </c>
      <c r="E1000" t="s">
        <v>43</v>
      </c>
      <c r="F1000" t="s">
        <v>54</v>
      </c>
      <c r="G1000" t="s">
        <v>56</v>
      </c>
      <c r="H1000" t="s">
        <v>58</v>
      </c>
      <c r="I1000" s="1">
        <v>44076</v>
      </c>
      <c r="J1000">
        <v>10</v>
      </c>
      <c r="K1000" t="s">
        <v>61</v>
      </c>
      <c r="L1000" s="1">
        <v>44055</v>
      </c>
      <c r="M1000" s="1">
        <v>44196</v>
      </c>
      <c r="N1000">
        <v>1</v>
      </c>
      <c r="O1000" t="s">
        <v>80</v>
      </c>
      <c r="P1000" t="s">
        <v>242</v>
      </c>
      <c r="Q1000">
        <v>1</v>
      </c>
      <c r="R1000" t="s">
        <v>709</v>
      </c>
      <c r="S1000" t="s">
        <v>1250</v>
      </c>
      <c r="T1000" t="s">
        <v>425</v>
      </c>
      <c r="U1000" t="s">
        <v>69</v>
      </c>
      <c r="V1000" t="s">
        <v>1548</v>
      </c>
      <c r="W1000">
        <v>125</v>
      </c>
      <c r="X1000">
        <v>14.99</v>
      </c>
      <c r="Y1000">
        <v>1</v>
      </c>
      <c r="Z1000" t="s">
        <v>79</v>
      </c>
      <c r="AA1000" t="s">
        <v>2349</v>
      </c>
    </row>
    <row r="1001" spans="1:27" x14ac:dyDescent="0.25">
      <c r="A1001">
        <v>1000</v>
      </c>
      <c r="B1001">
        <v>364</v>
      </c>
      <c r="C1001" s="1">
        <v>44315</v>
      </c>
      <c r="D1001">
        <v>9</v>
      </c>
      <c r="E1001" t="s">
        <v>41</v>
      </c>
      <c r="F1001" t="s">
        <v>52</v>
      </c>
      <c r="G1001" t="s">
        <v>55</v>
      </c>
      <c r="H1001" t="s">
        <v>58</v>
      </c>
      <c r="I1001" s="1">
        <v>43577</v>
      </c>
      <c r="J1001">
        <v>2</v>
      </c>
      <c r="N1001">
        <v>1</v>
      </c>
      <c r="O1001" t="s">
        <v>86</v>
      </c>
      <c r="P1001" t="s">
        <v>248</v>
      </c>
      <c r="Q1001">
        <v>1</v>
      </c>
      <c r="R1001" t="s">
        <v>499</v>
      </c>
      <c r="S1001" t="s">
        <v>1062</v>
      </c>
      <c r="T1001" t="s">
        <v>1590</v>
      </c>
      <c r="U1001" t="s">
        <v>67</v>
      </c>
      <c r="V1001" t="s">
        <v>1577</v>
      </c>
      <c r="W1001">
        <v>185.67</v>
      </c>
      <c r="X1001">
        <v>74.97</v>
      </c>
      <c r="Y1001">
        <v>1</v>
      </c>
      <c r="Z1001" t="s">
        <v>549</v>
      </c>
      <c r="AA1001" t="s">
        <v>2362</v>
      </c>
    </row>
    <row r="1002" spans="1:27" x14ac:dyDescent="0.25">
      <c r="A1002">
        <v>1001</v>
      </c>
      <c r="B1002">
        <v>58</v>
      </c>
      <c r="C1002" s="1">
        <v>44316</v>
      </c>
      <c r="D1002">
        <v>6</v>
      </c>
      <c r="E1002" t="s">
        <v>33</v>
      </c>
      <c r="F1002" t="s">
        <v>44</v>
      </c>
      <c r="G1002" t="s">
        <v>55</v>
      </c>
      <c r="H1002" t="s">
        <v>57</v>
      </c>
      <c r="I1002" s="1">
        <v>44129</v>
      </c>
      <c r="J1002">
        <v>10</v>
      </c>
      <c r="K1002" t="s">
        <v>61</v>
      </c>
      <c r="L1002" s="1">
        <v>44055</v>
      </c>
      <c r="M1002" s="1">
        <v>44196</v>
      </c>
      <c r="N1002">
        <v>2</v>
      </c>
      <c r="O1002" t="s">
        <v>144</v>
      </c>
      <c r="P1002" t="s">
        <v>306</v>
      </c>
      <c r="Q1002">
        <v>2</v>
      </c>
      <c r="R1002" t="s">
        <v>885</v>
      </c>
      <c r="S1002" t="s">
        <v>1422</v>
      </c>
      <c r="T1002" t="s">
        <v>1937</v>
      </c>
      <c r="U1002" t="s">
        <v>71</v>
      </c>
      <c r="V1002" t="s">
        <v>1869</v>
      </c>
      <c r="W1002">
        <v>143.96</v>
      </c>
      <c r="X1002">
        <v>29.98</v>
      </c>
      <c r="Y1002">
        <v>2</v>
      </c>
      <c r="Z1002" t="s">
        <v>2253</v>
      </c>
      <c r="AA1002" t="s">
        <v>2548</v>
      </c>
    </row>
    <row r="1003" spans="1:27" x14ac:dyDescent="0.25">
      <c r="A1003">
        <v>1002</v>
      </c>
      <c r="B1003">
        <v>67</v>
      </c>
      <c r="C1003" s="1">
        <v>44316</v>
      </c>
      <c r="D1003">
        <v>7</v>
      </c>
      <c r="E1003" t="s">
        <v>35</v>
      </c>
      <c r="F1003" t="s">
        <v>46</v>
      </c>
      <c r="G1003" t="s">
        <v>56</v>
      </c>
      <c r="H1003" t="s">
        <v>58</v>
      </c>
      <c r="I1003" s="1">
        <v>43918</v>
      </c>
      <c r="J1003">
        <v>7</v>
      </c>
      <c r="K1003" t="s">
        <v>61</v>
      </c>
      <c r="L1003" s="1">
        <v>43915</v>
      </c>
      <c r="M1003" s="1">
        <v>44012</v>
      </c>
      <c r="N1003">
        <v>1</v>
      </c>
      <c r="O1003" t="s">
        <v>67</v>
      </c>
      <c r="P1003" t="s">
        <v>229</v>
      </c>
      <c r="Q1003">
        <v>1</v>
      </c>
      <c r="R1003" t="s">
        <v>623</v>
      </c>
      <c r="S1003" t="s">
        <v>1173</v>
      </c>
      <c r="T1003" t="s">
        <v>1577</v>
      </c>
      <c r="U1003" t="s">
        <v>80</v>
      </c>
      <c r="V1003" t="s">
        <v>1548</v>
      </c>
      <c r="W1003">
        <v>49.98</v>
      </c>
      <c r="X1003">
        <v>29.98</v>
      </c>
      <c r="Y1003">
        <v>1</v>
      </c>
      <c r="Z1003" t="s">
        <v>79</v>
      </c>
      <c r="AA1003" t="s">
        <v>2349</v>
      </c>
    </row>
    <row r="1004" spans="1:27" x14ac:dyDescent="0.25">
      <c r="A1004">
        <v>1003</v>
      </c>
      <c r="B1004">
        <v>167</v>
      </c>
      <c r="C1004" s="1">
        <v>44316</v>
      </c>
      <c r="D1004">
        <v>5</v>
      </c>
      <c r="E1004" t="s">
        <v>36</v>
      </c>
      <c r="F1004" t="s">
        <v>47</v>
      </c>
      <c r="G1004" t="s">
        <v>55</v>
      </c>
      <c r="H1004" t="s">
        <v>58</v>
      </c>
      <c r="I1004" s="1">
        <v>43899</v>
      </c>
      <c r="J1004">
        <v>5</v>
      </c>
      <c r="K1004" t="s">
        <v>60</v>
      </c>
      <c r="L1004" s="1">
        <v>43831</v>
      </c>
      <c r="M1004" s="1">
        <v>43921</v>
      </c>
      <c r="N1004">
        <v>1</v>
      </c>
      <c r="O1004" t="s">
        <v>108</v>
      </c>
      <c r="P1004" t="s">
        <v>270</v>
      </c>
      <c r="Q1004">
        <v>2</v>
      </c>
      <c r="R1004" t="s">
        <v>886</v>
      </c>
      <c r="S1004" t="s">
        <v>1423</v>
      </c>
      <c r="T1004" t="s">
        <v>1938</v>
      </c>
      <c r="U1004" t="s">
        <v>88</v>
      </c>
      <c r="V1004" t="s">
        <v>1723</v>
      </c>
      <c r="W1004">
        <v>417.96</v>
      </c>
      <c r="X1004">
        <v>39.96</v>
      </c>
      <c r="Y1004">
        <v>1</v>
      </c>
      <c r="Z1004" t="s">
        <v>2182</v>
      </c>
      <c r="AA1004" t="s">
        <v>2464</v>
      </c>
    </row>
    <row r="1005" spans="1:27" x14ac:dyDescent="0.25">
      <c r="A1005">
        <v>1004</v>
      </c>
      <c r="B1005">
        <v>206</v>
      </c>
      <c r="C1005" s="1">
        <v>44316</v>
      </c>
      <c r="D1005">
        <v>1</v>
      </c>
      <c r="E1005" t="s">
        <v>39</v>
      </c>
      <c r="F1005" t="s">
        <v>50</v>
      </c>
      <c r="G1005" t="s">
        <v>56</v>
      </c>
      <c r="H1005" t="s">
        <v>58</v>
      </c>
      <c r="I1005" s="1">
        <v>43957</v>
      </c>
      <c r="J1005">
        <v>7</v>
      </c>
      <c r="K1005" t="s">
        <v>61</v>
      </c>
      <c r="L1005" s="1">
        <v>43915</v>
      </c>
      <c r="M1005" s="1">
        <v>44012</v>
      </c>
      <c r="N1005">
        <v>1</v>
      </c>
      <c r="O1005" t="s">
        <v>86</v>
      </c>
      <c r="P1005" t="s">
        <v>248</v>
      </c>
      <c r="Q1005">
        <v>1</v>
      </c>
      <c r="R1005" t="s">
        <v>454</v>
      </c>
      <c r="S1005" t="s">
        <v>1017</v>
      </c>
      <c r="T1005" t="s">
        <v>1547</v>
      </c>
      <c r="U1005" t="s">
        <v>80</v>
      </c>
      <c r="V1005" t="s">
        <v>1548</v>
      </c>
      <c r="W1005">
        <v>319.98</v>
      </c>
      <c r="X1005">
        <v>29.98</v>
      </c>
      <c r="Y1005">
        <v>1</v>
      </c>
      <c r="Z1005" t="s">
        <v>547</v>
      </c>
      <c r="AA1005" t="s">
        <v>2354</v>
      </c>
    </row>
    <row r="1006" spans="1:27" x14ac:dyDescent="0.25">
      <c r="A1006">
        <v>1005</v>
      </c>
      <c r="B1006">
        <v>272</v>
      </c>
      <c r="C1006" s="1">
        <v>44316</v>
      </c>
      <c r="D1006">
        <v>4</v>
      </c>
      <c r="E1006" t="s">
        <v>40</v>
      </c>
      <c r="F1006" t="s">
        <v>51</v>
      </c>
      <c r="G1006" t="s">
        <v>55</v>
      </c>
      <c r="H1006" t="s">
        <v>58</v>
      </c>
      <c r="I1006" s="1">
        <v>44149</v>
      </c>
      <c r="J1006">
        <v>11</v>
      </c>
      <c r="K1006" t="s">
        <v>60</v>
      </c>
      <c r="L1006" s="1">
        <v>44148</v>
      </c>
      <c r="M1006" s="1">
        <v>44265</v>
      </c>
      <c r="N1006">
        <v>1</v>
      </c>
      <c r="O1006" t="s">
        <v>78</v>
      </c>
      <c r="P1006" t="s">
        <v>240</v>
      </c>
      <c r="Q1006">
        <v>1</v>
      </c>
      <c r="R1006" t="s">
        <v>67</v>
      </c>
      <c r="S1006" t="s">
        <v>1120</v>
      </c>
      <c r="T1006" t="s">
        <v>1643</v>
      </c>
      <c r="U1006" t="s">
        <v>69</v>
      </c>
      <c r="V1006" t="s">
        <v>1548</v>
      </c>
      <c r="W1006">
        <v>3.99</v>
      </c>
      <c r="X1006">
        <v>14.99</v>
      </c>
      <c r="Y1006">
        <v>1</v>
      </c>
      <c r="Z1006" t="s">
        <v>469</v>
      </c>
      <c r="AA1006" t="s">
        <v>2339</v>
      </c>
    </row>
    <row r="1007" spans="1:27" x14ac:dyDescent="0.25">
      <c r="A1007">
        <v>1006</v>
      </c>
      <c r="B1007">
        <v>30</v>
      </c>
      <c r="C1007" s="1">
        <v>44317</v>
      </c>
      <c r="D1007">
        <v>8</v>
      </c>
      <c r="E1007" t="s">
        <v>43</v>
      </c>
      <c r="F1007" t="s">
        <v>54</v>
      </c>
      <c r="G1007" t="s">
        <v>55</v>
      </c>
      <c r="H1007" t="s">
        <v>58</v>
      </c>
      <c r="I1007" s="1">
        <v>44195</v>
      </c>
      <c r="J1007">
        <v>10</v>
      </c>
      <c r="K1007" t="s">
        <v>61</v>
      </c>
      <c r="L1007" s="1">
        <v>44055</v>
      </c>
      <c r="M1007" s="1">
        <v>44196</v>
      </c>
      <c r="N1007">
        <v>1</v>
      </c>
      <c r="O1007" t="s">
        <v>84</v>
      </c>
      <c r="P1007" t="s">
        <v>246</v>
      </c>
      <c r="Q1007">
        <v>1</v>
      </c>
      <c r="R1007" t="s">
        <v>743</v>
      </c>
      <c r="S1007" t="s">
        <v>1284</v>
      </c>
      <c r="T1007" t="s">
        <v>1533</v>
      </c>
      <c r="U1007" t="s">
        <v>67</v>
      </c>
      <c r="V1007" t="s">
        <v>1548</v>
      </c>
      <c r="W1007">
        <v>179.97</v>
      </c>
      <c r="X1007">
        <v>44.97</v>
      </c>
      <c r="Y1007">
        <v>1</v>
      </c>
      <c r="Z1007" t="s">
        <v>645</v>
      </c>
      <c r="AA1007" t="s">
        <v>2347</v>
      </c>
    </row>
    <row r="1008" spans="1:27" x14ac:dyDescent="0.25">
      <c r="A1008">
        <v>1007</v>
      </c>
      <c r="B1008">
        <v>70</v>
      </c>
      <c r="C1008" s="1">
        <v>44319</v>
      </c>
      <c r="D1008">
        <v>3</v>
      </c>
      <c r="E1008" t="s">
        <v>34</v>
      </c>
      <c r="F1008" t="s">
        <v>45</v>
      </c>
      <c r="G1008" t="s">
        <v>55</v>
      </c>
      <c r="H1008" t="s">
        <v>58</v>
      </c>
      <c r="I1008" s="1">
        <v>43733</v>
      </c>
      <c r="J1008">
        <v>3</v>
      </c>
      <c r="K1008" t="s">
        <v>59</v>
      </c>
      <c r="L1008" s="1">
        <v>43615</v>
      </c>
      <c r="M1008" s="1">
        <v>43830</v>
      </c>
      <c r="N1008">
        <v>1</v>
      </c>
      <c r="O1008" t="s">
        <v>79</v>
      </c>
      <c r="P1008" t="s">
        <v>241</v>
      </c>
      <c r="Q1008">
        <v>1</v>
      </c>
      <c r="R1008" t="s">
        <v>524</v>
      </c>
      <c r="S1008" t="s">
        <v>1087</v>
      </c>
      <c r="T1008" t="s">
        <v>1614</v>
      </c>
      <c r="U1008" t="s">
        <v>80</v>
      </c>
      <c r="V1008" t="s">
        <v>1548</v>
      </c>
      <c r="W1008">
        <v>27.9</v>
      </c>
      <c r="X1008">
        <v>29.98</v>
      </c>
      <c r="Y1008">
        <v>1</v>
      </c>
      <c r="Z1008" t="s">
        <v>455</v>
      </c>
      <c r="AA1008" t="s">
        <v>2340</v>
      </c>
    </row>
    <row r="1009" spans="1:27" x14ac:dyDescent="0.25">
      <c r="A1009">
        <v>1008</v>
      </c>
      <c r="B1009">
        <v>93</v>
      </c>
      <c r="C1009" s="1">
        <v>44319</v>
      </c>
      <c r="D1009">
        <v>5</v>
      </c>
      <c r="E1009" t="s">
        <v>36</v>
      </c>
      <c r="F1009" t="s">
        <v>47</v>
      </c>
      <c r="G1009" t="s">
        <v>56</v>
      </c>
      <c r="H1009" t="s">
        <v>58</v>
      </c>
      <c r="I1009" s="1">
        <v>44115</v>
      </c>
      <c r="J1009">
        <v>10</v>
      </c>
      <c r="K1009" t="s">
        <v>61</v>
      </c>
      <c r="L1009" s="1">
        <v>44055</v>
      </c>
      <c r="M1009" s="1">
        <v>44196</v>
      </c>
      <c r="N1009">
        <v>2</v>
      </c>
      <c r="O1009" t="s">
        <v>115</v>
      </c>
      <c r="P1009" t="s">
        <v>277</v>
      </c>
      <c r="Q1009">
        <v>2</v>
      </c>
      <c r="R1009" t="s">
        <v>887</v>
      </c>
      <c r="S1009" t="s">
        <v>1424</v>
      </c>
      <c r="T1009" t="s">
        <v>1939</v>
      </c>
      <c r="U1009" t="s">
        <v>85</v>
      </c>
      <c r="V1009" t="s">
        <v>2047</v>
      </c>
      <c r="W1009">
        <v>203.89</v>
      </c>
      <c r="X1009">
        <v>64.97</v>
      </c>
      <c r="Y1009">
        <v>2</v>
      </c>
      <c r="Z1009" t="s">
        <v>2226</v>
      </c>
      <c r="AA1009" t="s">
        <v>2518</v>
      </c>
    </row>
    <row r="1010" spans="1:27" x14ac:dyDescent="0.25">
      <c r="A1010">
        <v>1009</v>
      </c>
      <c r="B1010">
        <v>199</v>
      </c>
      <c r="C1010" s="1">
        <v>44319</v>
      </c>
      <c r="D1010">
        <v>7</v>
      </c>
      <c r="E1010" t="s">
        <v>35</v>
      </c>
      <c r="F1010" t="s">
        <v>46</v>
      </c>
      <c r="G1010" t="s">
        <v>55</v>
      </c>
      <c r="H1010" t="s">
        <v>58</v>
      </c>
      <c r="I1010" s="1">
        <v>43861</v>
      </c>
      <c r="J1010">
        <v>4</v>
      </c>
      <c r="K1010" t="s">
        <v>61</v>
      </c>
      <c r="L1010" s="1">
        <v>43831</v>
      </c>
      <c r="M1010" s="1">
        <v>43861</v>
      </c>
      <c r="N1010">
        <v>1</v>
      </c>
      <c r="O1010" t="s">
        <v>69</v>
      </c>
      <c r="P1010" t="s">
        <v>231</v>
      </c>
      <c r="Q1010">
        <v>1</v>
      </c>
      <c r="R1010" t="s">
        <v>856</v>
      </c>
      <c r="S1010" t="s">
        <v>1393</v>
      </c>
      <c r="T1010" t="s">
        <v>1909</v>
      </c>
      <c r="U1010" t="s">
        <v>67</v>
      </c>
      <c r="V1010" t="s">
        <v>1577</v>
      </c>
      <c r="W1010">
        <v>1587</v>
      </c>
      <c r="X1010">
        <v>74.97</v>
      </c>
      <c r="Y1010">
        <v>1</v>
      </c>
      <c r="Z1010" t="s">
        <v>67</v>
      </c>
      <c r="AA1010" t="s">
        <v>2373</v>
      </c>
    </row>
    <row r="1011" spans="1:27" x14ac:dyDescent="0.25">
      <c r="A1011">
        <v>1010</v>
      </c>
      <c r="B1011">
        <v>207</v>
      </c>
      <c r="C1011" s="1">
        <v>44319</v>
      </c>
      <c r="D1011">
        <v>11</v>
      </c>
      <c r="E1011" t="s">
        <v>37</v>
      </c>
      <c r="F1011" t="s">
        <v>48</v>
      </c>
      <c r="G1011" t="s">
        <v>56</v>
      </c>
      <c r="H1011" t="s">
        <v>57</v>
      </c>
      <c r="I1011" s="1">
        <v>43682</v>
      </c>
      <c r="J1011">
        <v>2</v>
      </c>
      <c r="K1011" t="s">
        <v>60</v>
      </c>
      <c r="L1011" s="1">
        <v>43615</v>
      </c>
      <c r="M1011" s="1">
        <v>43830</v>
      </c>
      <c r="N1011">
        <v>1</v>
      </c>
      <c r="O1011" t="s">
        <v>67</v>
      </c>
      <c r="P1011" t="s">
        <v>229</v>
      </c>
      <c r="Q1011">
        <v>1</v>
      </c>
      <c r="R1011" t="s">
        <v>391</v>
      </c>
      <c r="S1011" t="s">
        <v>953</v>
      </c>
      <c r="T1011" t="s">
        <v>1487</v>
      </c>
      <c r="U1011" t="s">
        <v>67</v>
      </c>
      <c r="V1011" t="s">
        <v>1548</v>
      </c>
      <c r="W1011">
        <v>89.85</v>
      </c>
      <c r="X1011">
        <v>44.97</v>
      </c>
      <c r="Y1011">
        <v>1</v>
      </c>
      <c r="Z1011" t="s">
        <v>90</v>
      </c>
      <c r="AA1011" t="s">
        <v>2328</v>
      </c>
    </row>
    <row r="1012" spans="1:27" x14ac:dyDescent="0.25">
      <c r="A1012">
        <v>1011</v>
      </c>
      <c r="B1012">
        <v>446</v>
      </c>
      <c r="C1012" s="1">
        <v>44319</v>
      </c>
      <c r="D1012">
        <v>7</v>
      </c>
      <c r="E1012" t="s">
        <v>35</v>
      </c>
      <c r="F1012" t="s">
        <v>46</v>
      </c>
      <c r="G1012" t="s">
        <v>55</v>
      </c>
      <c r="H1012" t="s">
        <v>57</v>
      </c>
      <c r="I1012" s="1">
        <v>44051</v>
      </c>
      <c r="J1012">
        <v>9</v>
      </c>
      <c r="K1012" t="s">
        <v>59</v>
      </c>
      <c r="L1012" s="1">
        <v>43952</v>
      </c>
      <c r="M1012" s="1">
        <v>44075</v>
      </c>
      <c r="N1012">
        <v>1</v>
      </c>
      <c r="O1012" t="s">
        <v>70</v>
      </c>
      <c r="P1012" t="s">
        <v>232</v>
      </c>
      <c r="Q1012">
        <v>1</v>
      </c>
      <c r="R1012" t="s">
        <v>673</v>
      </c>
      <c r="S1012" t="s">
        <v>1216</v>
      </c>
      <c r="T1012" t="s">
        <v>1652</v>
      </c>
      <c r="U1012" t="s">
        <v>67</v>
      </c>
      <c r="V1012" t="s">
        <v>1517</v>
      </c>
      <c r="W1012">
        <v>41.97</v>
      </c>
      <c r="X1012">
        <v>59.97</v>
      </c>
      <c r="Y1012">
        <v>1</v>
      </c>
      <c r="Z1012" t="s">
        <v>432</v>
      </c>
      <c r="AA1012" t="s">
        <v>2331</v>
      </c>
    </row>
    <row r="1013" spans="1:27" x14ac:dyDescent="0.25">
      <c r="A1013">
        <v>1012</v>
      </c>
      <c r="B1013">
        <v>120</v>
      </c>
      <c r="C1013" s="1">
        <v>44320</v>
      </c>
      <c r="D1013">
        <v>10</v>
      </c>
      <c r="E1013" t="s">
        <v>42</v>
      </c>
      <c r="F1013" t="s">
        <v>53</v>
      </c>
      <c r="G1013" t="s">
        <v>56</v>
      </c>
      <c r="H1013" t="s">
        <v>57</v>
      </c>
      <c r="I1013" s="1">
        <v>43932</v>
      </c>
      <c r="J1013">
        <v>7</v>
      </c>
      <c r="K1013" t="s">
        <v>61</v>
      </c>
      <c r="L1013" s="1">
        <v>43915</v>
      </c>
      <c r="M1013" s="1">
        <v>44012</v>
      </c>
      <c r="N1013">
        <v>1</v>
      </c>
      <c r="O1013" t="s">
        <v>79</v>
      </c>
      <c r="P1013" t="s">
        <v>241</v>
      </c>
      <c r="Q1013">
        <v>1</v>
      </c>
      <c r="R1013" t="s">
        <v>521</v>
      </c>
      <c r="S1013" t="s">
        <v>1078</v>
      </c>
      <c r="T1013" t="s">
        <v>1611</v>
      </c>
      <c r="U1013" t="s">
        <v>80</v>
      </c>
      <c r="V1013" t="s">
        <v>1548</v>
      </c>
      <c r="W1013">
        <v>111.38</v>
      </c>
      <c r="X1013">
        <v>29.98</v>
      </c>
      <c r="Y1013">
        <v>1</v>
      </c>
      <c r="Z1013" t="s">
        <v>455</v>
      </c>
      <c r="AA1013" t="s">
        <v>2340</v>
      </c>
    </row>
    <row r="1014" spans="1:27" x14ac:dyDescent="0.25">
      <c r="A1014">
        <v>1013</v>
      </c>
      <c r="B1014">
        <v>394</v>
      </c>
      <c r="C1014" s="1">
        <v>44321</v>
      </c>
      <c r="D1014">
        <v>7</v>
      </c>
      <c r="E1014" t="s">
        <v>35</v>
      </c>
      <c r="F1014" t="s">
        <v>46</v>
      </c>
      <c r="G1014" t="s">
        <v>56</v>
      </c>
      <c r="H1014" t="s">
        <v>58</v>
      </c>
      <c r="I1014" s="1">
        <v>43678</v>
      </c>
      <c r="J1014">
        <v>2</v>
      </c>
      <c r="K1014" t="s">
        <v>60</v>
      </c>
      <c r="L1014" s="1">
        <v>43615</v>
      </c>
      <c r="M1014" s="1">
        <v>43830</v>
      </c>
      <c r="N1014">
        <v>1</v>
      </c>
      <c r="O1014" t="s">
        <v>69</v>
      </c>
      <c r="P1014" t="s">
        <v>231</v>
      </c>
      <c r="Q1014">
        <v>1</v>
      </c>
      <c r="R1014" t="s">
        <v>393</v>
      </c>
      <c r="S1014" t="s">
        <v>955</v>
      </c>
      <c r="T1014" t="s">
        <v>1489</v>
      </c>
      <c r="U1014" t="s">
        <v>69</v>
      </c>
      <c r="V1014" t="s">
        <v>1577</v>
      </c>
      <c r="W1014">
        <v>28.95</v>
      </c>
      <c r="X1014">
        <v>24.99</v>
      </c>
      <c r="Y1014">
        <v>1</v>
      </c>
      <c r="Z1014" t="s">
        <v>78</v>
      </c>
      <c r="AA1014" t="s">
        <v>2330</v>
      </c>
    </row>
    <row r="1015" spans="1:27" x14ac:dyDescent="0.25">
      <c r="A1015">
        <v>1014</v>
      </c>
      <c r="B1015">
        <v>166</v>
      </c>
      <c r="C1015" s="1">
        <v>44322</v>
      </c>
      <c r="D1015">
        <v>4</v>
      </c>
      <c r="E1015" t="s">
        <v>40</v>
      </c>
      <c r="F1015" t="s">
        <v>51</v>
      </c>
      <c r="G1015" t="s">
        <v>56</v>
      </c>
      <c r="H1015" t="s">
        <v>57</v>
      </c>
      <c r="I1015" s="1">
        <v>43668</v>
      </c>
      <c r="J1015">
        <v>1</v>
      </c>
      <c r="K1015" t="s">
        <v>61</v>
      </c>
      <c r="L1015" s="1">
        <v>43615</v>
      </c>
      <c r="M1015" s="1">
        <v>43830</v>
      </c>
      <c r="N1015">
        <v>1</v>
      </c>
      <c r="O1015" t="s">
        <v>79</v>
      </c>
      <c r="P1015" t="s">
        <v>241</v>
      </c>
      <c r="Q1015">
        <v>1</v>
      </c>
      <c r="R1015" t="s">
        <v>418</v>
      </c>
      <c r="S1015" t="s">
        <v>980</v>
      </c>
      <c r="T1015" t="s">
        <v>1513</v>
      </c>
      <c r="U1015" t="s">
        <v>80</v>
      </c>
      <c r="V1015" t="s">
        <v>1548</v>
      </c>
      <c r="W1015">
        <v>59.98</v>
      </c>
      <c r="X1015">
        <v>29.98</v>
      </c>
      <c r="Y1015">
        <v>1</v>
      </c>
      <c r="Z1015" t="s">
        <v>65</v>
      </c>
      <c r="AA1015" t="s">
        <v>2343</v>
      </c>
    </row>
    <row r="1016" spans="1:27" x14ac:dyDescent="0.25">
      <c r="A1016">
        <v>1015</v>
      </c>
      <c r="B1016">
        <v>170</v>
      </c>
      <c r="C1016" s="1">
        <v>44322</v>
      </c>
      <c r="D1016">
        <v>6</v>
      </c>
      <c r="E1016" t="s">
        <v>33</v>
      </c>
      <c r="F1016" t="s">
        <v>44</v>
      </c>
      <c r="G1016" t="s">
        <v>55</v>
      </c>
      <c r="H1016" t="s">
        <v>58</v>
      </c>
      <c r="I1016" s="1">
        <v>44209</v>
      </c>
      <c r="J1016">
        <v>11</v>
      </c>
      <c r="K1016" t="s">
        <v>60</v>
      </c>
      <c r="L1016" s="1">
        <v>44148</v>
      </c>
      <c r="M1016" s="1">
        <v>44265</v>
      </c>
      <c r="N1016">
        <v>1</v>
      </c>
      <c r="O1016" t="s">
        <v>78</v>
      </c>
      <c r="P1016" t="s">
        <v>240</v>
      </c>
      <c r="Q1016">
        <v>1</v>
      </c>
      <c r="R1016" t="s">
        <v>604</v>
      </c>
      <c r="S1016" t="s">
        <v>1136</v>
      </c>
      <c r="T1016" t="s">
        <v>1682</v>
      </c>
      <c r="U1016" t="s">
        <v>67</v>
      </c>
      <c r="V1016" t="s">
        <v>1548</v>
      </c>
      <c r="W1016">
        <v>14.25</v>
      </c>
      <c r="X1016">
        <v>44.97</v>
      </c>
      <c r="Y1016">
        <v>1</v>
      </c>
      <c r="Z1016" t="s">
        <v>469</v>
      </c>
      <c r="AA1016" t="s">
        <v>2339</v>
      </c>
    </row>
    <row r="1017" spans="1:27" x14ac:dyDescent="0.25">
      <c r="A1017">
        <v>1016</v>
      </c>
      <c r="B1017">
        <v>201</v>
      </c>
      <c r="C1017" s="1">
        <v>44322</v>
      </c>
      <c r="D1017">
        <v>7</v>
      </c>
      <c r="E1017" t="s">
        <v>35</v>
      </c>
      <c r="F1017" t="s">
        <v>46</v>
      </c>
      <c r="G1017" t="s">
        <v>55</v>
      </c>
      <c r="H1017" t="s">
        <v>58</v>
      </c>
      <c r="I1017" s="1">
        <v>43728</v>
      </c>
      <c r="J1017">
        <v>1</v>
      </c>
      <c r="K1017" t="s">
        <v>61</v>
      </c>
      <c r="L1017" s="1">
        <v>43615</v>
      </c>
      <c r="M1017" s="1">
        <v>43830</v>
      </c>
      <c r="N1017">
        <v>1</v>
      </c>
      <c r="O1017" t="s">
        <v>105</v>
      </c>
      <c r="P1017" t="s">
        <v>267</v>
      </c>
      <c r="Q1017">
        <v>1</v>
      </c>
      <c r="R1017" t="s">
        <v>888</v>
      </c>
      <c r="S1017" t="s">
        <v>1425</v>
      </c>
      <c r="T1017" t="s">
        <v>1940</v>
      </c>
      <c r="U1017" t="s">
        <v>88</v>
      </c>
      <c r="V1017" t="s">
        <v>1869</v>
      </c>
      <c r="W1017">
        <v>143.96</v>
      </c>
      <c r="X1017">
        <v>59.96</v>
      </c>
      <c r="Y1017">
        <v>1</v>
      </c>
      <c r="Z1017" t="s">
        <v>91</v>
      </c>
      <c r="AA1017" t="s">
        <v>2599</v>
      </c>
    </row>
    <row r="1018" spans="1:27" x14ac:dyDescent="0.25">
      <c r="A1018">
        <v>1017</v>
      </c>
      <c r="B1018">
        <v>220</v>
      </c>
      <c r="C1018" s="1">
        <v>44322</v>
      </c>
      <c r="D1018">
        <v>6</v>
      </c>
      <c r="E1018" t="s">
        <v>33</v>
      </c>
      <c r="F1018" t="s">
        <v>44</v>
      </c>
      <c r="G1018" t="s">
        <v>55</v>
      </c>
      <c r="H1018" t="s">
        <v>57</v>
      </c>
      <c r="I1018" s="1">
        <v>43692</v>
      </c>
      <c r="J1018">
        <v>1</v>
      </c>
      <c r="K1018" t="s">
        <v>61</v>
      </c>
      <c r="L1018" s="1">
        <v>43615</v>
      </c>
      <c r="M1018" s="1">
        <v>43830</v>
      </c>
      <c r="N1018">
        <v>2</v>
      </c>
      <c r="O1018" t="s">
        <v>151</v>
      </c>
      <c r="P1018" t="s">
        <v>313</v>
      </c>
      <c r="Q1018">
        <v>2</v>
      </c>
      <c r="R1018" t="s">
        <v>889</v>
      </c>
      <c r="S1018" t="s">
        <v>1426</v>
      </c>
      <c r="T1018" t="s">
        <v>1941</v>
      </c>
      <c r="U1018" t="s">
        <v>110</v>
      </c>
      <c r="V1018" t="s">
        <v>1869</v>
      </c>
      <c r="W1018">
        <v>170.94</v>
      </c>
      <c r="X1018">
        <v>89.94</v>
      </c>
      <c r="Y1018">
        <v>2</v>
      </c>
      <c r="Z1018" t="s">
        <v>2295</v>
      </c>
      <c r="AA1018" t="s">
        <v>2600</v>
      </c>
    </row>
    <row r="1019" spans="1:27" x14ac:dyDescent="0.25">
      <c r="A1019">
        <v>1018</v>
      </c>
      <c r="B1019">
        <v>353</v>
      </c>
      <c r="C1019" s="1">
        <v>44322</v>
      </c>
      <c r="D1019">
        <v>1</v>
      </c>
      <c r="E1019" t="s">
        <v>39</v>
      </c>
      <c r="F1019" t="s">
        <v>50</v>
      </c>
      <c r="G1019" t="s">
        <v>55</v>
      </c>
      <c r="H1019" t="s">
        <v>57</v>
      </c>
      <c r="I1019" s="1">
        <v>43661</v>
      </c>
      <c r="J1019">
        <v>2</v>
      </c>
      <c r="K1019" t="s">
        <v>60</v>
      </c>
      <c r="L1019" s="1">
        <v>43615</v>
      </c>
      <c r="M1019" s="1">
        <v>43830</v>
      </c>
      <c r="N1019">
        <v>1</v>
      </c>
      <c r="O1019" t="s">
        <v>78</v>
      </c>
      <c r="P1019" t="s">
        <v>240</v>
      </c>
      <c r="Q1019">
        <v>1</v>
      </c>
      <c r="R1019" t="s">
        <v>604</v>
      </c>
      <c r="S1019" t="s">
        <v>1136</v>
      </c>
      <c r="T1019" t="s">
        <v>1682</v>
      </c>
      <c r="U1019" t="s">
        <v>80</v>
      </c>
      <c r="V1019" t="s">
        <v>1562</v>
      </c>
      <c r="W1019">
        <v>9.5</v>
      </c>
      <c r="X1019">
        <v>19.98</v>
      </c>
      <c r="Y1019">
        <v>1</v>
      </c>
      <c r="Z1019" t="s">
        <v>469</v>
      </c>
      <c r="AA1019" t="s">
        <v>2339</v>
      </c>
    </row>
    <row r="1020" spans="1:27" x14ac:dyDescent="0.25">
      <c r="A1020">
        <v>1019</v>
      </c>
      <c r="B1020">
        <v>367</v>
      </c>
      <c r="C1020" s="1">
        <v>44322</v>
      </c>
      <c r="D1020">
        <v>8</v>
      </c>
      <c r="E1020" t="s">
        <v>43</v>
      </c>
      <c r="F1020" t="s">
        <v>54</v>
      </c>
      <c r="G1020" t="s">
        <v>55</v>
      </c>
      <c r="H1020" t="s">
        <v>57</v>
      </c>
      <c r="I1020" s="1">
        <v>44097</v>
      </c>
      <c r="J1020">
        <v>10</v>
      </c>
      <c r="K1020" t="s">
        <v>61</v>
      </c>
      <c r="L1020" s="1">
        <v>44055</v>
      </c>
      <c r="M1020" s="1">
        <v>44196</v>
      </c>
      <c r="N1020">
        <v>1</v>
      </c>
      <c r="O1020" t="s">
        <v>79</v>
      </c>
      <c r="P1020" t="s">
        <v>241</v>
      </c>
      <c r="Q1020">
        <v>1</v>
      </c>
      <c r="R1020" t="s">
        <v>634</v>
      </c>
      <c r="S1020" t="s">
        <v>1182</v>
      </c>
      <c r="T1020" t="s">
        <v>1614</v>
      </c>
      <c r="U1020" t="s">
        <v>80</v>
      </c>
      <c r="V1020" t="s">
        <v>1548</v>
      </c>
      <c r="W1020">
        <v>27.9</v>
      </c>
      <c r="X1020">
        <v>29.98</v>
      </c>
      <c r="Y1020">
        <v>1</v>
      </c>
      <c r="Z1020" t="s">
        <v>455</v>
      </c>
      <c r="AA1020" t="s">
        <v>2340</v>
      </c>
    </row>
    <row r="1021" spans="1:27" x14ac:dyDescent="0.25">
      <c r="A1021">
        <v>1020</v>
      </c>
      <c r="B1021">
        <v>379</v>
      </c>
      <c r="C1021" s="1">
        <v>44322</v>
      </c>
      <c r="D1021">
        <v>11</v>
      </c>
      <c r="E1021" t="s">
        <v>37</v>
      </c>
      <c r="F1021" t="s">
        <v>48</v>
      </c>
      <c r="G1021" t="s">
        <v>56</v>
      </c>
      <c r="H1021" t="s">
        <v>58</v>
      </c>
      <c r="I1021" s="1">
        <v>43849</v>
      </c>
      <c r="J1021">
        <v>5</v>
      </c>
      <c r="K1021" t="s">
        <v>60</v>
      </c>
      <c r="L1021" s="1">
        <v>43831</v>
      </c>
      <c r="M1021" s="1">
        <v>43921</v>
      </c>
      <c r="N1021">
        <v>1</v>
      </c>
      <c r="O1021" t="s">
        <v>90</v>
      </c>
      <c r="P1021" t="s">
        <v>252</v>
      </c>
      <c r="Q1021">
        <v>1</v>
      </c>
      <c r="R1021" t="s">
        <v>70</v>
      </c>
      <c r="S1021" t="s">
        <v>1040</v>
      </c>
      <c r="T1021" t="s">
        <v>1568</v>
      </c>
      <c r="U1021" t="s">
        <v>67</v>
      </c>
      <c r="V1021" t="s">
        <v>1562</v>
      </c>
      <c r="W1021">
        <v>596.97</v>
      </c>
      <c r="X1021">
        <v>29.97</v>
      </c>
      <c r="Y1021">
        <v>1</v>
      </c>
      <c r="Z1021" t="s">
        <v>645</v>
      </c>
      <c r="AA1021" t="s">
        <v>2347</v>
      </c>
    </row>
    <row r="1022" spans="1:27" x14ac:dyDescent="0.25">
      <c r="A1022">
        <v>1021</v>
      </c>
      <c r="B1022">
        <v>73</v>
      </c>
      <c r="C1022" s="1">
        <v>44323</v>
      </c>
      <c r="D1022">
        <v>11</v>
      </c>
      <c r="E1022" t="s">
        <v>37</v>
      </c>
      <c r="F1022" t="s">
        <v>48</v>
      </c>
      <c r="G1022" t="s">
        <v>56</v>
      </c>
      <c r="H1022" t="s">
        <v>58</v>
      </c>
      <c r="I1022" s="1">
        <v>43916</v>
      </c>
      <c r="J1022">
        <v>7</v>
      </c>
      <c r="K1022" t="s">
        <v>61</v>
      </c>
      <c r="L1022" s="1">
        <v>43915</v>
      </c>
      <c r="M1022" s="1">
        <v>44012</v>
      </c>
      <c r="N1022">
        <v>1</v>
      </c>
      <c r="O1022" t="s">
        <v>79</v>
      </c>
      <c r="P1022" t="s">
        <v>241</v>
      </c>
      <c r="Q1022">
        <v>1</v>
      </c>
      <c r="R1022" t="s">
        <v>403</v>
      </c>
      <c r="S1022" t="s">
        <v>965</v>
      </c>
      <c r="T1022" t="s">
        <v>422</v>
      </c>
      <c r="U1022" t="s">
        <v>67</v>
      </c>
      <c r="V1022" t="s">
        <v>1548</v>
      </c>
      <c r="W1022">
        <v>360</v>
      </c>
      <c r="X1022">
        <v>44.97</v>
      </c>
      <c r="Y1022">
        <v>1</v>
      </c>
      <c r="Z1022" t="s">
        <v>455</v>
      </c>
      <c r="AA1022" t="s">
        <v>2340</v>
      </c>
    </row>
    <row r="1023" spans="1:27" x14ac:dyDescent="0.25">
      <c r="A1023">
        <v>1022</v>
      </c>
      <c r="B1023">
        <v>148</v>
      </c>
      <c r="C1023" s="1">
        <v>44323</v>
      </c>
      <c r="D1023">
        <v>10</v>
      </c>
      <c r="E1023" t="s">
        <v>42</v>
      </c>
      <c r="F1023" t="s">
        <v>53</v>
      </c>
      <c r="G1023" t="s">
        <v>55</v>
      </c>
      <c r="H1023" t="s">
        <v>58</v>
      </c>
      <c r="I1023" s="1">
        <v>43653</v>
      </c>
      <c r="J1023">
        <v>1</v>
      </c>
      <c r="K1023" t="s">
        <v>61</v>
      </c>
      <c r="L1023" s="1">
        <v>43615</v>
      </c>
      <c r="M1023" s="1">
        <v>43830</v>
      </c>
      <c r="N1023">
        <v>1</v>
      </c>
      <c r="O1023" t="s">
        <v>80</v>
      </c>
      <c r="P1023" t="s">
        <v>242</v>
      </c>
      <c r="Q1023">
        <v>1</v>
      </c>
      <c r="R1023" t="s">
        <v>696</v>
      </c>
      <c r="S1023" t="s">
        <v>1236</v>
      </c>
      <c r="T1023" t="s">
        <v>1758</v>
      </c>
      <c r="U1023" t="s">
        <v>67</v>
      </c>
      <c r="V1023" t="s">
        <v>1548</v>
      </c>
      <c r="W1023">
        <v>218.97</v>
      </c>
      <c r="X1023">
        <v>44.97</v>
      </c>
      <c r="Y1023">
        <v>1</v>
      </c>
      <c r="Z1023" t="s">
        <v>80</v>
      </c>
      <c r="AA1023" t="s">
        <v>2357</v>
      </c>
    </row>
    <row r="1024" spans="1:27" x14ac:dyDescent="0.25">
      <c r="A1024">
        <v>1023</v>
      </c>
      <c r="B1024">
        <v>318</v>
      </c>
      <c r="C1024" s="1">
        <v>44323</v>
      </c>
      <c r="D1024">
        <v>2</v>
      </c>
      <c r="E1024" t="s">
        <v>38</v>
      </c>
      <c r="F1024" t="s">
        <v>49</v>
      </c>
      <c r="G1024" t="s">
        <v>56</v>
      </c>
      <c r="H1024" t="s">
        <v>58</v>
      </c>
      <c r="I1024" s="1">
        <v>43729</v>
      </c>
      <c r="J1024">
        <v>3</v>
      </c>
      <c r="K1024" t="s">
        <v>59</v>
      </c>
      <c r="L1024" s="1">
        <v>43615</v>
      </c>
      <c r="M1024" s="1">
        <v>43830</v>
      </c>
      <c r="N1024">
        <v>1</v>
      </c>
      <c r="O1024" t="s">
        <v>67</v>
      </c>
      <c r="P1024" t="s">
        <v>229</v>
      </c>
      <c r="Q1024">
        <v>1</v>
      </c>
      <c r="R1024" t="s">
        <v>573</v>
      </c>
      <c r="S1024" t="s">
        <v>1131</v>
      </c>
      <c r="T1024" t="s">
        <v>1517</v>
      </c>
      <c r="U1024" t="s">
        <v>69</v>
      </c>
      <c r="V1024" t="s">
        <v>1548</v>
      </c>
      <c r="W1024">
        <v>19.989999999999998</v>
      </c>
      <c r="X1024">
        <v>14.99</v>
      </c>
      <c r="Y1024">
        <v>1</v>
      </c>
      <c r="Z1024" t="s">
        <v>872</v>
      </c>
      <c r="AA1024" t="s">
        <v>2388</v>
      </c>
    </row>
    <row r="1025" spans="1:27" x14ac:dyDescent="0.25">
      <c r="A1025">
        <v>1024</v>
      </c>
      <c r="B1025">
        <v>440</v>
      </c>
      <c r="C1025" s="1">
        <v>44323</v>
      </c>
      <c r="D1025">
        <v>6</v>
      </c>
      <c r="E1025" t="s">
        <v>33</v>
      </c>
      <c r="F1025" t="s">
        <v>44</v>
      </c>
      <c r="G1025" t="s">
        <v>55</v>
      </c>
      <c r="H1025" t="s">
        <v>58</v>
      </c>
      <c r="I1025" s="1">
        <v>43717</v>
      </c>
      <c r="J1025">
        <v>1</v>
      </c>
      <c r="K1025" t="s">
        <v>61</v>
      </c>
      <c r="L1025" s="1">
        <v>43615</v>
      </c>
      <c r="M1025" s="1">
        <v>43830</v>
      </c>
      <c r="N1025">
        <v>2</v>
      </c>
      <c r="O1025" t="s">
        <v>111</v>
      </c>
      <c r="P1025" t="s">
        <v>273</v>
      </c>
      <c r="Q1025">
        <v>2</v>
      </c>
      <c r="R1025" t="s">
        <v>890</v>
      </c>
      <c r="S1025" t="s">
        <v>1427</v>
      </c>
      <c r="T1025" t="s">
        <v>1942</v>
      </c>
      <c r="U1025" t="s">
        <v>103</v>
      </c>
      <c r="V1025" t="s">
        <v>2030</v>
      </c>
      <c r="W1025">
        <v>69.239999999999995</v>
      </c>
      <c r="X1025">
        <v>64.959999999999994</v>
      </c>
      <c r="Y1025">
        <v>2</v>
      </c>
      <c r="Z1025" t="s">
        <v>2122</v>
      </c>
      <c r="AA1025" t="s">
        <v>2396</v>
      </c>
    </row>
    <row r="1026" spans="1:27" x14ac:dyDescent="0.25">
      <c r="A1026">
        <v>1025</v>
      </c>
      <c r="B1026">
        <v>444</v>
      </c>
      <c r="C1026" s="1">
        <v>44323</v>
      </c>
      <c r="D1026">
        <v>8</v>
      </c>
      <c r="E1026" t="s">
        <v>43</v>
      </c>
      <c r="F1026" t="s">
        <v>54</v>
      </c>
      <c r="G1026" t="s">
        <v>56</v>
      </c>
      <c r="H1026" t="s">
        <v>58</v>
      </c>
      <c r="I1026" s="1">
        <v>43720</v>
      </c>
      <c r="J1026">
        <v>2</v>
      </c>
      <c r="K1026" t="s">
        <v>60</v>
      </c>
      <c r="L1026" s="1">
        <v>43615</v>
      </c>
      <c r="M1026" s="1">
        <v>43830</v>
      </c>
      <c r="N1026">
        <v>2</v>
      </c>
      <c r="O1026" t="s">
        <v>135</v>
      </c>
      <c r="P1026" t="s">
        <v>297</v>
      </c>
      <c r="Q1026">
        <v>2</v>
      </c>
      <c r="R1026" t="s">
        <v>891</v>
      </c>
      <c r="S1026" t="s">
        <v>1428</v>
      </c>
      <c r="T1026" t="s">
        <v>1943</v>
      </c>
      <c r="U1026" t="s">
        <v>75</v>
      </c>
      <c r="V1026" t="s">
        <v>2035</v>
      </c>
      <c r="W1026">
        <v>100.91</v>
      </c>
      <c r="X1026">
        <v>79.95</v>
      </c>
      <c r="Y1026">
        <v>2</v>
      </c>
      <c r="Z1026" t="s">
        <v>2296</v>
      </c>
      <c r="AA1026" t="s">
        <v>2601</v>
      </c>
    </row>
    <row r="1027" spans="1:27" x14ac:dyDescent="0.25">
      <c r="A1027">
        <v>1026</v>
      </c>
      <c r="B1027">
        <v>486</v>
      </c>
      <c r="C1027" s="1">
        <v>44324</v>
      </c>
      <c r="D1027">
        <v>11</v>
      </c>
      <c r="E1027" t="s">
        <v>37</v>
      </c>
      <c r="F1027" t="s">
        <v>48</v>
      </c>
      <c r="G1027" t="s">
        <v>55</v>
      </c>
      <c r="H1027" t="s">
        <v>58</v>
      </c>
      <c r="I1027" s="1">
        <v>43893</v>
      </c>
      <c r="J1027">
        <v>15</v>
      </c>
      <c r="K1027" t="s">
        <v>62</v>
      </c>
      <c r="L1027" s="1">
        <v>43615</v>
      </c>
      <c r="M1027" s="1">
        <v>44413</v>
      </c>
      <c r="N1027">
        <v>1</v>
      </c>
      <c r="O1027" t="s">
        <v>67</v>
      </c>
      <c r="P1027" t="s">
        <v>229</v>
      </c>
      <c r="Q1027">
        <v>1</v>
      </c>
      <c r="R1027" t="s">
        <v>468</v>
      </c>
      <c r="S1027" t="s">
        <v>1031</v>
      </c>
      <c r="T1027" t="s">
        <v>1561</v>
      </c>
      <c r="U1027" t="s">
        <v>69</v>
      </c>
      <c r="V1027" t="s">
        <v>1548</v>
      </c>
      <c r="W1027">
        <v>32.99</v>
      </c>
      <c r="X1027">
        <v>14.99</v>
      </c>
      <c r="Y1027">
        <v>1</v>
      </c>
      <c r="Z1027" t="s">
        <v>90</v>
      </c>
      <c r="AA1027" t="s">
        <v>2328</v>
      </c>
    </row>
    <row r="1028" spans="1:27" x14ac:dyDescent="0.25">
      <c r="A1028">
        <v>1027</v>
      </c>
      <c r="B1028">
        <v>368</v>
      </c>
      <c r="C1028" s="1">
        <v>44325</v>
      </c>
      <c r="D1028">
        <v>5</v>
      </c>
      <c r="E1028" t="s">
        <v>36</v>
      </c>
      <c r="F1028" t="s">
        <v>47</v>
      </c>
      <c r="G1028" t="s">
        <v>56</v>
      </c>
      <c r="H1028" t="s">
        <v>57</v>
      </c>
      <c r="I1028" s="1">
        <v>43583</v>
      </c>
      <c r="J1028">
        <v>2</v>
      </c>
      <c r="N1028">
        <v>2</v>
      </c>
      <c r="O1028" t="s">
        <v>177</v>
      </c>
      <c r="P1028" t="s">
        <v>339</v>
      </c>
      <c r="Q1028">
        <v>2</v>
      </c>
      <c r="R1028" t="s">
        <v>892</v>
      </c>
      <c r="S1028" t="s">
        <v>1429</v>
      </c>
      <c r="T1028" t="s">
        <v>1944</v>
      </c>
      <c r="U1028" t="s">
        <v>103</v>
      </c>
      <c r="V1028" t="s">
        <v>2030</v>
      </c>
      <c r="W1028">
        <v>111.56</v>
      </c>
      <c r="X1028">
        <v>64.959999999999994</v>
      </c>
      <c r="Y1028">
        <v>2</v>
      </c>
      <c r="Z1028" t="s">
        <v>2297</v>
      </c>
      <c r="AA1028" t="s">
        <v>2602</v>
      </c>
    </row>
    <row r="1029" spans="1:27" x14ac:dyDescent="0.25">
      <c r="A1029">
        <v>1028</v>
      </c>
      <c r="B1029">
        <v>109</v>
      </c>
      <c r="C1029" s="1">
        <v>44326</v>
      </c>
      <c r="D1029">
        <v>6</v>
      </c>
      <c r="E1029" t="s">
        <v>33</v>
      </c>
      <c r="F1029" t="s">
        <v>44</v>
      </c>
      <c r="G1029" t="s">
        <v>56</v>
      </c>
      <c r="H1029" t="s">
        <v>57</v>
      </c>
      <c r="I1029" s="1">
        <v>43721</v>
      </c>
      <c r="J1029">
        <v>3</v>
      </c>
      <c r="K1029" t="s">
        <v>59</v>
      </c>
      <c r="L1029" s="1">
        <v>43615</v>
      </c>
      <c r="M1029" s="1">
        <v>43830</v>
      </c>
      <c r="N1029">
        <v>1</v>
      </c>
      <c r="O1029" t="s">
        <v>79</v>
      </c>
      <c r="P1029" t="s">
        <v>241</v>
      </c>
      <c r="Q1029">
        <v>1</v>
      </c>
      <c r="R1029" t="s">
        <v>463</v>
      </c>
      <c r="S1029" t="s">
        <v>1026</v>
      </c>
      <c r="T1029" t="s">
        <v>1556</v>
      </c>
      <c r="U1029" t="s">
        <v>69</v>
      </c>
      <c r="V1029" t="s">
        <v>1548</v>
      </c>
      <c r="W1029">
        <v>21.49</v>
      </c>
      <c r="X1029">
        <v>14.99</v>
      </c>
      <c r="Y1029">
        <v>1</v>
      </c>
      <c r="Z1029" t="s">
        <v>455</v>
      </c>
      <c r="AA1029" t="s">
        <v>2340</v>
      </c>
    </row>
    <row r="1030" spans="1:27" x14ac:dyDescent="0.25">
      <c r="A1030">
        <v>1029</v>
      </c>
      <c r="B1030">
        <v>120</v>
      </c>
      <c r="C1030" s="1">
        <v>44326</v>
      </c>
      <c r="D1030">
        <v>10</v>
      </c>
      <c r="E1030" t="s">
        <v>42</v>
      </c>
      <c r="F1030" t="s">
        <v>53</v>
      </c>
      <c r="G1030" t="s">
        <v>56</v>
      </c>
      <c r="H1030" t="s">
        <v>57</v>
      </c>
      <c r="I1030" s="1">
        <v>43932</v>
      </c>
      <c r="J1030">
        <v>7</v>
      </c>
      <c r="K1030" t="s">
        <v>61</v>
      </c>
      <c r="L1030" s="1">
        <v>43915</v>
      </c>
      <c r="M1030" s="1">
        <v>44012</v>
      </c>
      <c r="N1030">
        <v>1</v>
      </c>
      <c r="O1030" t="s">
        <v>80</v>
      </c>
      <c r="P1030" t="s">
        <v>242</v>
      </c>
      <c r="Q1030">
        <v>1</v>
      </c>
      <c r="R1030" t="s">
        <v>696</v>
      </c>
      <c r="S1030" t="s">
        <v>1236</v>
      </c>
      <c r="T1030" t="s">
        <v>1758</v>
      </c>
      <c r="U1030" t="s">
        <v>67</v>
      </c>
      <c r="V1030" t="s">
        <v>1548</v>
      </c>
      <c r="W1030">
        <v>218.97</v>
      </c>
      <c r="X1030">
        <v>44.97</v>
      </c>
      <c r="Y1030">
        <v>1</v>
      </c>
      <c r="Z1030" t="s">
        <v>80</v>
      </c>
      <c r="AA1030" t="s">
        <v>2357</v>
      </c>
    </row>
    <row r="1031" spans="1:27" x14ac:dyDescent="0.25">
      <c r="A1031">
        <v>1030</v>
      </c>
      <c r="B1031">
        <v>446</v>
      </c>
      <c r="C1031" s="1">
        <v>44328</v>
      </c>
      <c r="D1031">
        <v>7</v>
      </c>
      <c r="E1031" t="s">
        <v>35</v>
      </c>
      <c r="F1031" t="s">
        <v>46</v>
      </c>
      <c r="G1031" t="s">
        <v>55</v>
      </c>
      <c r="H1031" t="s">
        <v>57</v>
      </c>
      <c r="I1031" s="1">
        <v>44051</v>
      </c>
      <c r="J1031">
        <v>9</v>
      </c>
      <c r="K1031" t="s">
        <v>59</v>
      </c>
      <c r="L1031" s="1">
        <v>43952</v>
      </c>
      <c r="M1031" s="1">
        <v>44075</v>
      </c>
      <c r="N1031">
        <v>2</v>
      </c>
      <c r="O1031" t="s">
        <v>157</v>
      </c>
      <c r="P1031" t="s">
        <v>319</v>
      </c>
      <c r="Q1031">
        <v>2</v>
      </c>
      <c r="R1031" t="s">
        <v>893</v>
      </c>
      <c r="S1031" t="s">
        <v>1430</v>
      </c>
      <c r="T1031" t="s">
        <v>1945</v>
      </c>
      <c r="U1031" t="s">
        <v>128</v>
      </c>
      <c r="V1031" t="s">
        <v>2042</v>
      </c>
      <c r="W1031">
        <v>213.24</v>
      </c>
      <c r="X1031">
        <v>109.92</v>
      </c>
      <c r="Y1031">
        <v>2</v>
      </c>
      <c r="Z1031" t="s">
        <v>2128</v>
      </c>
      <c r="AA1031" t="s">
        <v>2403</v>
      </c>
    </row>
    <row r="1032" spans="1:27" x14ac:dyDescent="0.25">
      <c r="A1032">
        <v>1031</v>
      </c>
      <c r="B1032">
        <v>217</v>
      </c>
      <c r="C1032" s="1">
        <v>44329</v>
      </c>
      <c r="D1032">
        <v>4</v>
      </c>
      <c r="E1032" t="s">
        <v>40</v>
      </c>
      <c r="F1032" t="s">
        <v>51</v>
      </c>
      <c r="G1032" t="s">
        <v>55</v>
      </c>
      <c r="H1032" t="s">
        <v>57</v>
      </c>
      <c r="I1032" s="1">
        <v>43670</v>
      </c>
      <c r="J1032">
        <v>3</v>
      </c>
      <c r="K1032" t="s">
        <v>59</v>
      </c>
      <c r="L1032" s="1">
        <v>43615</v>
      </c>
      <c r="M1032" s="1">
        <v>43830</v>
      </c>
      <c r="N1032">
        <v>1</v>
      </c>
      <c r="O1032" t="s">
        <v>80</v>
      </c>
      <c r="P1032" t="s">
        <v>242</v>
      </c>
      <c r="Q1032">
        <v>1</v>
      </c>
      <c r="R1032" t="s">
        <v>620</v>
      </c>
      <c r="S1032" t="s">
        <v>1170</v>
      </c>
      <c r="T1032" t="s">
        <v>1696</v>
      </c>
      <c r="U1032" t="s">
        <v>69</v>
      </c>
      <c r="V1032" t="s">
        <v>1548</v>
      </c>
      <c r="W1032">
        <v>120.99</v>
      </c>
      <c r="X1032">
        <v>14.99</v>
      </c>
      <c r="Y1032">
        <v>1</v>
      </c>
      <c r="Z1032" t="s">
        <v>79</v>
      </c>
      <c r="AA1032" t="s">
        <v>2349</v>
      </c>
    </row>
    <row r="1033" spans="1:27" x14ac:dyDescent="0.25">
      <c r="A1033">
        <v>1032</v>
      </c>
      <c r="B1033">
        <v>326</v>
      </c>
      <c r="C1033" s="1">
        <v>44329</v>
      </c>
      <c r="D1033">
        <v>6</v>
      </c>
      <c r="E1033" t="s">
        <v>33</v>
      </c>
      <c r="F1033" t="s">
        <v>44</v>
      </c>
      <c r="G1033" t="s">
        <v>55</v>
      </c>
      <c r="H1033" t="s">
        <v>57</v>
      </c>
      <c r="I1033" s="1">
        <v>43471</v>
      </c>
      <c r="J1033">
        <v>1</v>
      </c>
      <c r="N1033">
        <v>1</v>
      </c>
      <c r="O1033" t="s">
        <v>90</v>
      </c>
      <c r="P1033" t="s">
        <v>252</v>
      </c>
      <c r="Q1033">
        <v>1</v>
      </c>
      <c r="R1033" t="s">
        <v>669</v>
      </c>
      <c r="S1033" t="s">
        <v>989</v>
      </c>
      <c r="T1033" t="s">
        <v>626</v>
      </c>
      <c r="U1033" t="s">
        <v>67</v>
      </c>
      <c r="V1033" t="s">
        <v>1562</v>
      </c>
      <c r="W1033">
        <v>237</v>
      </c>
      <c r="X1033">
        <v>29.97</v>
      </c>
      <c r="Y1033">
        <v>1</v>
      </c>
      <c r="Z1033" t="s">
        <v>410</v>
      </c>
      <c r="AA1033" t="s">
        <v>2359</v>
      </c>
    </row>
    <row r="1034" spans="1:27" x14ac:dyDescent="0.25">
      <c r="A1034">
        <v>1033</v>
      </c>
      <c r="B1034">
        <v>61</v>
      </c>
      <c r="C1034" s="1">
        <v>44330</v>
      </c>
      <c r="D1034">
        <v>7</v>
      </c>
      <c r="E1034" t="s">
        <v>35</v>
      </c>
      <c r="F1034" t="s">
        <v>46</v>
      </c>
      <c r="G1034" t="s">
        <v>56</v>
      </c>
      <c r="H1034" t="s">
        <v>57</v>
      </c>
      <c r="I1034" s="1">
        <v>43703</v>
      </c>
      <c r="J1034">
        <v>2</v>
      </c>
      <c r="K1034" t="s">
        <v>60</v>
      </c>
      <c r="L1034" s="1">
        <v>43615</v>
      </c>
      <c r="M1034" s="1">
        <v>43830</v>
      </c>
      <c r="N1034">
        <v>1</v>
      </c>
      <c r="O1034" t="s">
        <v>67</v>
      </c>
      <c r="P1034" t="s">
        <v>229</v>
      </c>
      <c r="Q1034">
        <v>1</v>
      </c>
      <c r="R1034" t="s">
        <v>439</v>
      </c>
      <c r="S1034" t="s">
        <v>1001</v>
      </c>
      <c r="T1034" t="s">
        <v>1533</v>
      </c>
      <c r="U1034" t="s">
        <v>67</v>
      </c>
      <c r="V1034" t="s">
        <v>1548</v>
      </c>
      <c r="W1034">
        <v>179.97</v>
      </c>
      <c r="X1034">
        <v>44.97</v>
      </c>
      <c r="Y1034">
        <v>1</v>
      </c>
      <c r="Z1034" t="s">
        <v>84</v>
      </c>
      <c r="AA1034" t="s">
        <v>2366</v>
      </c>
    </row>
    <row r="1035" spans="1:27" x14ac:dyDescent="0.25">
      <c r="A1035">
        <v>1034</v>
      </c>
      <c r="B1035">
        <v>392</v>
      </c>
      <c r="C1035" s="1">
        <v>44330</v>
      </c>
      <c r="D1035">
        <v>4</v>
      </c>
      <c r="E1035" t="s">
        <v>40</v>
      </c>
      <c r="F1035" t="s">
        <v>51</v>
      </c>
      <c r="G1035" t="s">
        <v>56</v>
      </c>
      <c r="H1035" t="s">
        <v>57</v>
      </c>
      <c r="I1035" s="1">
        <v>44132</v>
      </c>
      <c r="J1035">
        <v>10</v>
      </c>
      <c r="K1035" t="s">
        <v>61</v>
      </c>
      <c r="L1035" s="1">
        <v>44055</v>
      </c>
      <c r="M1035" s="1">
        <v>44196</v>
      </c>
      <c r="N1035">
        <v>2</v>
      </c>
      <c r="O1035" t="s">
        <v>183</v>
      </c>
      <c r="P1035" t="s">
        <v>345</v>
      </c>
      <c r="Q1035">
        <v>2</v>
      </c>
      <c r="R1035" t="s">
        <v>894</v>
      </c>
      <c r="S1035" t="s">
        <v>1431</v>
      </c>
      <c r="T1035" t="s">
        <v>1946</v>
      </c>
      <c r="U1035" t="s">
        <v>85</v>
      </c>
      <c r="V1035" t="s">
        <v>2038</v>
      </c>
      <c r="W1035">
        <v>233.89</v>
      </c>
      <c r="X1035">
        <v>54.97</v>
      </c>
      <c r="Y1035">
        <v>2</v>
      </c>
      <c r="Z1035" t="s">
        <v>2298</v>
      </c>
      <c r="AA1035" t="s">
        <v>2603</v>
      </c>
    </row>
    <row r="1036" spans="1:27" x14ac:dyDescent="0.25">
      <c r="A1036">
        <v>1035</v>
      </c>
      <c r="B1036">
        <v>250</v>
      </c>
      <c r="C1036" s="1">
        <v>44331</v>
      </c>
      <c r="D1036">
        <v>7</v>
      </c>
      <c r="E1036" t="s">
        <v>35</v>
      </c>
      <c r="F1036" t="s">
        <v>46</v>
      </c>
      <c r="G1036" t="s">
        <v>56</v>
      </c>
      <c r="H1036" t="s">
        <v>57</v>
      </c>
      <c r="I1036" s="1">
        <v>43850</v>
      </c>
      <c r="J1036">
        <v>5</v>
      </c>
      <c r="K1036" t="s">
        <v>60</v>
      </c>
      <c r="L1036" s="1">
        <v>43831</v>
      </c>
      <c r="M1036" s="1">
        <v>43921</v>
      </c>
      <c r="N1036">
        <v>2</v>
      </c>
      <c r="O1036" t="s">
        <v>85</v>
      </c>
      <c r="P1036" t="s">
        <v>247</v>
      </c>
      <c r="Q1036">
        <v>2</v>
      </c>
      <c r="R1036" t="s">
        <v>895</v>
      </c>
      <c r="S1036" t="s">
        <v>1432</v>
      </c>
      <c r="T1036" t="s">
        <v>1947</v>
      </c>
      <c r="U1036" t="s">
        <v>180</v>
      </c>
      <c r="V1036" t="s">
        <v>2037</v>
      </c>
      <c r="W1036">
        <v>1171.97</v>
      </c>
      <c r="X1036">
        <v>64.97</v>
      </c>
      <c r="Y1036">
        <v>2</v>
      </c>
      <c r="Z1036" t="s">
        <v>173</v>
      </c>
      <c r="AA1036" t="s">
        <v>2604</v>
      </c>
    </row>
    <row r="1037" spans="1:27" x14ac:dyDescent="0.25">
      <c r="A1037">
        <v>1036</v>
      </c>
      <c r="B1037">
        <v>209</v>
      </c>
      <c r="C1037" s="1">
        <v>44332</v>
      </c>
      <c r="D1037">
        <v>1</v>
      </c>
      <c r="E1037" t="s">
        <v>39</v>
      </c>
      <c r="F1037" t="s">
        <v>50</v>
      </c>
      <c r="G1037" t="s">
        <v>55</v>
      </c>
      <c r="H1037" t="s">
        <v>58</v>
      </c>
      <c r="I1037" s="1">
        <v>44032</v>
      </c>
      <c r="J1037">
        <v>8</v>
      </c>
      <c r="K1037" t="s">
        <v>60</v>
      </c>
      <c r="L1037" s="1">
        <v>44000</v>
      </c>
      <c r="M1037" s="1">
        <v>44073</v>
      </c>
      <c r="N1037">
        <v>1</v>
      </c>
      <c r="O1037" t="s">
        <v>79</v>
      </c>
      <c r="P1037" t="s">
        <v>241</v>
      </c>
      <c r="Q1037">
        <v>1</v>
      </c>
      <c r="R1037" t="s">
        <v>515</v>
      </c>
      <c r="S1037" t="s">
        <v>1078</v>
      </c>
      <c r="T1037" t="s">
        <v>1587</v>
      </c>
      <c r="U1037" t="s">
        <v>69</v>
      </c>
      <c r="V1037" t="s">
        <v>1562</v>
      </c>
      <c r="W1037">
        <v>54.99</v>
      </c>
      <c r="X1037">
        <v>9.99</v>
      </c>
      <c r="Y1037">
        <v>1</v>
      </c>
      <c r="Z1037" t="s">
        <v>86</v>
      </c>
      <c r="AA1037" t="s">
        <v>2350</v>
      </c>
    </row>
    <row r="1038" spans="1:27" x14ac:dyDescent="0.25">
      <c r="A1038">
        <v>1037</v>
      </c>
      <c r="B1038">
        <v>276</v>
      </c>
      <c r="C1038" s="1">
        <v>44333</v>
      </c>
      <c r="D1038">
        <v>1</v>
      </c>
      <c r="E1038" t="s">
        <v>39</v>
      </c>
      <c r="F1038" t="s">
        <v>50</v>
      </c>
      <c r="G1038" t="s">
        <v>55</v>
      </c>
      <c r="H1038" t="s">
        <v>58</v>
      </c>
      <c r="I1038" s="1">
        <v>43704</v>
      </c>
      <c r="J1038">
        <v>2</v>
      </c>
      <c r="K1038" t="s">
        <v>60</v>
      </c>
      <c r="L1038" s="1">
        <v>43615</v>
      </c>
      <c r="M1038" s="1">
        <v>43830</v>
      </c>
      <c r="N1038">
        <v>1</v>
      </c>
      <c r="O1038" t="s">
        <v>84</v>
      </c>
      <c r="P1038" t="s">
        <v>246</v>
      </c>
      <c r="Q1038">
        <v>1</v>
      </c>
      <c r="R1038" t="s">
        <v>564</v>
      </c>
      <c r="S1038" t="s">
        <v>1124</v>
      </c>
      <c r="T1038" t="s">
        <v>1647</v>
      </c>
      <c r="U1038" t="s">
        <v>80</v>
      </c>
      <c r="V1038" t="s">
        <v>1562</v>
      </c>
      <c r="W1038">
        <v>559.98</v>
      </c>
      <c r="X1038">
        <v>19.98</v>
      </c>
      <c r="Y1038">
        <v>1</v>
      </c>
      <c r="Z1038" t="s">
        <v>645</v>
      </c>
      <c r="AA1038" t="s">
        <v>2347</v>
      </c>
    </row>
    <row r="1039" spans="1:27" x14ac:dyDescent="0.25">
      <c r="A1039">
        <v>1038</v>
      </c>
      <c r="B1039">
        <v>360</v>
      </c>
      <c r="C1039" s="1">
        <v>44334</v>
      </c>
      <c r="D1039">
        <v>2</v>
      </c>
      <c r="E1039" t="s">
        <v>38</v>
      </c>
      <c r="F1039" t="s">
        <v>49</v>
      </c>
      <c r="G1039" t="s">
        <v>55</v>
      </c>
      <c r="H1039" t="s">
        <v>57</v>
      </c>
      <c r="I1039" s="1">
        <v>43608</v>
      </c>
      <c r="J1039">
        <v>1</v>
      </c>
      <c r="N1039">
        <v>2</v>
      </c>
      <c r="O1039" t="s">
        <v>209</v>
      </c>
      <c r="P1039" t="s">
        <v>371</v>
      </c>
      <c r="Q1039">
        <v>2</v>
      </c>
      <c r="R1039" t="s">
        <v>896</v>
      </c>
      <c r="S1039" t="s">
        <v>1433</v>
      </c>
      <c r="T1039" t="s">
        <v>1948</v>
      </c>
      <c r="U1039" t="s">
        <v>88</v>
      </c>
      <c r="V1039" t="s">
        <v>2038</v>
      </c>
      <c r="W1039">
        <v>359.88</v>
      </c>
      <c r="X1039">
        <v>69.959999999999994</v>
      </c>
      <c r="Y1039">
        <v>2</v>
      </c>
      <c r="Z1039" t="s">
        <v>2299</v>
      </c>
      <c r="AA1039" t="s">
        <v>2605</v>
      </c>
    </row>
    <row r="1040" spans="1:27" x14ac:dyDescent="0.25">
      <c r="A1040">
        <v>1039</v>
      </c>
      <c r="B1040">
        <v>488</v>
      </c>
      <c r="C1040" s="1">
        <v>44334</v>
      </c>
      <c r="D1040">
        <v>6</v>
      </c>
      <c r="E1040" t="s">
        <v>33</v>
      </c>
      <c r="F1040" t="s">
        <v>44</v>
      </c>
      <c r="G1040" t="s">
        <v>56</v>
      </c>
      <c r="H1040" t="s">
        <v>58</v>
      </c>
      <c r="I1040" s="1">
        <v>43855</v>
      </c>
      <c r="J1040">
        <v>4</v>
      </c>
      <c r="K1040" t="s">
        <v>61</v>
      </c>
      <c r="L1040" s="1">
        <v>43831</v>
      </c>
      <c r="M1040" s="1">
        <v>43861</v>
      </c>
      <c r="N1040">
        <v>1</v>
      </c>
      <c r="O1040" t="s">
        <v>78</v>
      </c>
      <c r="P1040" t="s">
        <v>240</v>
      </c>
      <c r="Q1040">
        <v>1</v>
      </c>
      <c r="R1040" t="s">
        <v>79</v>
      </c>
      <c r="S1040" t="s">
        <v>1080</v>
      </c>
      <c r="T1040" t="s">
        <v>1606</v>
      </c>
      <c r="U1040" t="s">
        <v>80</v>
      </c>
      <c r="V1040" t="s">
        <v>1548</v>
      </c>
      <c r="W1040">
        <v>51.98</v>
      </c>
      <c r="X1040">
        <v>29.98</v>
      </c>
      <c r="Y1040">
        <v>1</v>
      </c>
      <c r="Z1040" t="s">
        <v>393</v>
      </c>
      <c r="AA1040" t="s">
        <v>2345</v>
      </c>
    </row>
    <row r="1041" spans="1:27" x14ac:dyDescent="0.25">
      <c r="A1041">
        <v>1040</v>
      </c>
      <c r="B1041">
        <v>195</v>
      </c>
      <c r="C1041" s="1">
        <v>44335</v>
      </c>
      <c r="D1041">
        <v>4</v>
      </c>
      <c r="E1041" t="s">
        <v>40</v>
      </c>
      <c r="F1041" t="s">
        <v>51</v>
      </c>
      <c r="G1041" t="s">
        <v>56</v>
      </c>
      <c r="H1041" t="s">
        <v>58</v>
      </c>
      <c r="I1041" s="1">
        <v>43920</v>
      </c>
      <c r="J1041">
        <v>7</v>
      </c>
      <c r="K1041" t="s">
        <v>61</v>
      </c>
      <c r="L1041" s="1">
        <v>43915</v>
      </c>
      <c r="M1041" s="1">
        <v>44012</v>
      </c>
      <c r="N1041">
        <v>1</v>
      </c>
      <c r="O1041" t="s">
        <v>67</v>
      </c>
      <c r="P1041" t="s">
        <v>229</v>
      </c>
      <c r="Q1041">
        <v>1</v>
      </c>
      <c r="R1041" t="s">
        <v>557</v>
      </c>
      <c r="S1041" t="s">
        <v>1030</v>
      </c>
      <c r="T1041" t="s">
        <v>1513</v>
      </c>
      <c r="U1041" t="s">
        <v>80</v>
      </c>
      <c r="V1041" t="s">
        <v>1548</v>
      </c>
      <c r="W1041">
        <v>59.98</v>
      </c>
      <c r="X1041">
        <v>29.98</v>
      </c>
      <c r="Y1041">
        <v>1</v>
      </c>
      <c r="Z1041" t="s">
        <v>652</v>
      </c>
      <c r="AA1041" t="s">
        <v>2352</v>
      </c>
    </row>
    <row r="1042" spans="1:27" x14ac:dyDescent="0.25">
      <c r="A1042">
        <v>1041</v>
      </c>
      <c r="B1042">
        <v>258</v>
      </c>
      <c r="C1042" s="1">
        <v>44335</v>
      </c>
      <c r="D1042">
        <v>2</v>
      </c>
      <c r="E1042" t="s">
        <v>38</v>
      </c>
      <c r="F1042" t="s">
        <v>49</v>
      </c>
      <c r="G1042" t="s">
        <v>55</v>
      </c>
      <c r="H1042" t="s">
        <v>58</v>
      </c>
      <c r="I1042" s="1">
        <v>43945</v>
      </c>
      <c r="J1042">
        <v>7</v>
      </c>
      <c r="K1042" t="s">
        <v>61</v>
      </c>
      <c r="L1042" s="1">
        <v>43915</v>
      </c>
      <c r="M1042" s="1">
        <v>44012</v>
      </c>
      <c r="N1042">
        <v>2</v>
      </c>
      <c r="O1042" t="s">
        <v>118</v>
      </c>
      <c r="P1042" t="s">
        <v>280</v>
      </c>
      <c r="Q1042">
        <v>2</v>
      </c>
      <c r="R1042" t="s">
        <v>897</v>
      </c>
      <c r="S1042" t="s">
        <v>1434</v>
      </c>
      <c r="T1042" t="s">
        <v>1949</v>
      </c>
      <c r="U1042" t="s">
        <v>110</v>
      </c>
      <c r="V1042" t="s">
        <v>2039</v>
      </c>
      <c r="W1042">
        <v>245.82</v>
      </c>
      <c r="X1042">
        <v>74.94</v>
      </c>
      <c r="Y1042">
        <v>2</v>
      </c>
      <c r="Z1042" t="s">
        <v>2168</v>
      </c>
      <c r="AA1042" t="s">
        <v>2449</v>
      </c>
    </row>
    <row r="1043" spans="1:27" x14ac:dyDescent="0.25">
      <c r="A1043">
        <v>1042</v>
      </c>
      <c r="B1043">
        <v>348</v>
      </c>
      <c r="C1043" s="1">
        <v>44335</v>
      </c>
      <c r="D1043">
        <v>9</v>
      </c>
      <c r="E1043" t="s">
        <v>41</v>
      </c>
      <c r="F1043" t="s">
        <v>52</v>
      </c>
      <c r="G1043" t="s">
        <v>56</v>
      </c>
      <c r="H1043" t="s">
        <v>57</v>
      </c>
      <c r="I1043" s="1">
        <v>43602</v>
      </c>
      <c r="J1043">
        <v>1</v>
      </c>
      <c r="N1043">
        <v>1</v>
      </c>
      <c r="O1043" t="s">
        <v>65</v>
      </c>
      <c r="P1043" t="s">
        <v>227</v>
      </c>
      <c r="Q1043">
        <v>1</v>
      </c>
      <c r="R1043" t="s">
        <v>415</v>
      </c>
      <c r="S1043" t="s">
        <v>977</v>
      </c>
      <c r="T1043" t="s">
        <v>1510</v>
      </c>
      <c r="U1043" t="s">
        <v>69</v>
      </c>
      <c r="V1043" t="s">
        <v>1517</v>
      </c>
      <c r="W1043">
        <v>199.99</v>
      </c>
      <c r="X1043">
        <v>19.989999999999998</v>
      </c>
      <c r="Y1043">
        <v>1</v>
      </c>
      <c r="Z1043" t="s">
        <v>431</v>
      </c>
      <c r="AA1043" t="s">
        <v>2326</v>
      </c>
    </row>
    <row r="1044" spans="1:27" x14ac:dyDescent="0.25">
      <c r="A1044">
        <v>1043</v>
      </c>
      <c r="B1044">
        <v>409</v>
      </c>
      <c r="C1044" s="1">
        <v>44336</v>
      </c>
      <c r="D1044">
        <v>3</v>
      </c>
      <c r="E1044" t="s">
        <v>34</v>
      </c>
      <c r="F1044" t="s">
        <v>45</v>
      </c>
      <c r="G1044" t="s">
        <v>56</v>
      </c>
      <c r="H1044" t="s">
        <v>58</v>
      </c>
      <c r="I1044" s="1">
        <v>43616</v>
      </c>
      <c r="J1044">
        <v>3</v>
      </c>
      <c r="K1044" t="s">
        <v>59</v>
      </c>
      <c r="L1044" s="1">
        <v>43615</v>
      </c>
      <c r="M1044" s="1">
        <v>43830</v>
      </c>
      <c r="N1044">
        <v>1</v>
      </c>
      <c r="O1044" t="s">
        <v>84</v>
      </c>
      <c r="P1044" t="s">
        <v>246</v>
      </c>
      <c r="Q1044">
        <v>1</v>
      </c>
      <c r="R1044" t="s">
        <v>687</v>
      </c>
      <c r="S1044" t="s">
        <v>1104</v>
      </c>
      <c r="T1044" t="s">
        <v>1750</v>
      </c>
      <c r="U1044" t="s">
        <v>67</v>
      </c>
      <c r="V1044" t="s">
        <v>1548</v>
      </c>
      <c r="W1044">
        <v>80.97</v>
      </c>
      <c r="X1044">
        <v>44.97</v>
      </c>
      <c r="Y1044">
        <v>1</v>
      </c>
      <c r="Z1044" t="s">
        <v>410</v>
      </c>
      <c r="AA1044" t="s">
        <v>2359</v>
      </c>
    </row>
    <row r="1045" spans="1:27" x14ac:dyDescent="0.25">
      <c r="A1045">
        <v>1044</v>
      </c>
      <c r="B1045">
        <v>390</v>
      </c>
      <c r="C1045" s="1">
        <v>44337</v>
      </c>
      <c r="D1045">
        <v>11</v>
      </c>
      <c r="E1045" t="s">
        <v>37</v>
      </c>
      <c r="F1045" t="s">
        <v>48</v>
      </c>
      <c r="G1045" t="s">
        <v>55</v>
      </c>
      <c r="H1045" t="s">
        <v>58</v>
      </c>
      <c r="I1045" s="1">
        <v>43641</v>
      </c>
      <c r="J1045">
        <v>2</v>
      </c>
      <c r="K1045" t="s">
        <v>60</v>
      </c>
      <c r="L1045" s="1">
        <v>43615</v>
      </c>
      <c r="M1045" s="1">
        <v>43830</v>
      </c>
      <c r="N1045">
        <v>1</v>
      </c>
      <c r="O1045" t="s">
        <v>90</v>
      </c>
      <c r="P1045" t="s">
        <v>252</v>
      </c>
      <c r="Q1045">
        <v>1</v>
      </c>
      <c r="R1045" t="s">
        <v>69</v>
      </c>
      <c r="S1045" t="s">
        <v>1015</v>
      </c>
      <c r="T1045" t="s">
        <v>1545</v>
      </c>
      <c r="U1045" t="s">
        <v>80</v>
      </c>
      <c r="V1045" t="s">
        <v>1562</v>
      </c>
      <c r="W1045">
        <v>189.98</v>
      </c>
      <c r="X1045">
        <v>19.98</v>
      </c>
      <c r="Y1045">
        <v>1</v>
      </c>
      <c r="Z1045" t="s">
        <v>645</v>
      </c>
      <c r="AA1045" t="s">
        <v>2347</v>
      </c>
    </row>
    <row r="1046" spans="1:27" x14ac:dyDescent="0.25">
      <c r="A1046">
        <v>1045</v>
      </c>
      <c r="B1046">
        <v>337</v>
      </c>
      <c r="C1046" s="1">
        <v>44338</v>
      </c>
      <c r="D1046">
        <v>1</v>
      </c>
      <c r="E1046" t="s">
        <v>39</v>
      </c>
      <c r="F1046" t="s">
        <v>50</v>
      </c>
      <c r="G1046" t="s">
        <v>55</v>
      </c>
      <c r="H1046" t="s">
        <v>58</v>
      </c>
      <c r="I1046" s="1">
        <v>44122</v>
      </c>
      <c r="J1046">
        <v>10</v>
      </c>
      <c r="K1046" t="s">
        <v>61</v>
      </c>
      <c r="L1046" s="1">
        <v>44055</v>
      </c>
      <c r="M1046" s="1">
        <v>44196</v>
      </c>
      <c r="N1046">
        <v>3</v>
      </c>
      <c r="O1046" t="s">
        <v>210</v>
      </c>
      <c r="P1046" t="s">
        <v>372</v>
      </c>
      <c r="Q1046">
        <v>4</v>
      </c>
      <c r="R1046" t="s">
        <v>898</v>
      </c>
      <c r="S1046" t="s">
        <v>1435</v>
      </c>
      <c r="T1046" t="s">
        <v>1950</v>
      </c>
      <c r="U1046" t="s">
        <v>2024</v>
      </c>
      <c r="V1046" t="s">
        <v>2073</v>
      </c>
      <c r="W1046">
        <v>413.72</v>
      </c>
      <c r="X1046">
        <v>64.94</v>
      </c>
      <c r="Y1046">
        <v>4</v>
      </c>
      <c r="Z1046" t="s">
        <v>2300</v>
      </c>
      <c r="AA1046" t="s">
        <v>2606</v>
      </c>
    </row>
    <row r="1047" spans="1:27" x14ac:dyDescent="0.25">
      <c r="A1047">
        <v>1046</v>
      </c>
      <c r="B1047">
        <v>459</v>
      </c>
      <c r="C1047" s="1">
        <v>44340</v>
      </c>
      <c r="D1047">
        <v>3</v>
      </c>
      <c r="E1047" t="s">
        <v>34</v>
      </c>
      <c r="F1047" t="s">
        <v>45</v>
      </c>
      <c r="G1047" t="s">
        <v>55</v>
      </c>
      <c r="H1047" t="s">
        <v>58</v>
      </c>
      <c r="I1047" s="1">
        <v>43645</v>
      </c>
      <c r="J1047">
        <v>2</v>
      </c>
      <c r="K1047" t="s">
        <v>60</v>
      </c>
      <c r="L1047" s="1">
        <v>43615</v>
      </c>
      <c r="M1047" s="1">
        <v>43830</v>
      </c>
      <c r="N1047">
        <v>1</v>
      </c>
      <c r="O1047" t="s">
        <v>84</v>
      </c>
      <c r="P1047" t="s">
        <v>246</v>
      </c>
      <c r="Q1047">
        <v>1</v>
      </c>
      <c r="R1047" t="s">
        <v>438</v>
      </c>
      <c r="S1047" t="s">
        <v>1000</v>
      </c>
      <c r="T1047" t="s">
        <v>1532</v>
      </c>
      <c r="U1047" t="s">
        <v>67</v>
      </c>
      <c r="V1047" t="s">
        <v>1548</v>
      </c>
      <c r="W1047">
        <v>401.97</v>
      </c>
      <c r="X1047">
        <v>44.97</v>
      </c>
      <c r="Y1047">
        <v>1</v>
      </c>
      <c r="Z1047" t="s">
        <v>645</v>
      </c>
      <c r="AA1047" t="s">
        <v>2347</v>
      </c>
    </row>
    <row r="1048" spans="1:27" x14ac:dyDescent="0.25">
      <c r="A1048">
        <v>1047</v>
      </c>
      <c r="B1048">
        <v>88</v>
      </c>
      <c r="C1048" s="1">
        <v>44341</v>
      </c>
      <c r="D1048">
        <v>3</v>
      </c>
      <c r="E1048" t="s">
        <v>34</v>
      </c>
      <c r="F1048" t="s">
        <v>45</v>
      </c>
      <c r="G1048" t="s">
        <v>56</v>
      </c>
      <c r="H1048" t="s">
        <v>58</v>
      </c>
      <c r="I1048" s="1">
        <v>44046</v>
      </c>
      <c r="J1048">
        <v>8</v>
      </c>
      <c r="K1048" t="s">
        <v>60</v>
      </c>
      <c r="L1048" s="1">
        <v>44000</v>
      </c>
      <c r="M1048" s="1">
        <v>44073</v>
      </c>
      <c r="N1048">
        <v>1</v>
      </c>
      <c r="O1048" t="s">
        <v>79</v>
      </c>
      <c r="P1048" t="s">
        <v>241</v>
      </c>
      <c r="Q1048">
        <v>1</v>
      </c>
      <c r="R1048" t="s">
        <v>562</v>
      </c>
      <c r="S1048" t="s">
        <v>1078</v>
      </c>
      <c r="T1048" t="s">
        <v>1587</v>
      </c>
      <c r="U1048" t="s">
        <v>69</v>
      </c>
      <c r="V1048" t="s">
        <v>1548</v>
      </c>
      <c r="W1048">
        <v>54.99</v>
      </c>
      <c r="X1048">
        <v>14.99</v>
      </c>
      <c r="Y1048">
        <v>1</v>
      </c>
      <c r="Z1048" t="s">
        <v>86</v>
      </c>
      <c r="AA1048" t="s">
        <v>2350</v>
      </c>
    </row>
    <row r="1049" spans="1:27" x14ac:dyDescent="0.25">
      <c r="A1049">
        <v>1048</v>
      </c>
      <c r="B1049">
        <v>6</v>
      </c>
      <c r="C1049" s="1">
        <v>44342</v>
      </c>
      <c r="D1049">
        <v>9</v>
      </c>
      <c r="E1049" t="s">
        <v>41</v>
      </c>
      <c r="F1049" t="s">
        <v>52</v>
      </c>
      <c r="G1049" t="s">
        <v>55</v>
      </c>
      <c r="H1049" t="s">
        <v>57</v>
      </c>
      <c r="I1049" s="1">
        <v>43739</v>
      </c>
      <c r="J1049">
        <v>2</v>
      </c>
      <c r="K1049" t="s">
        <v>60</v>
      </c>
      <c r="L1049" s="1">
        <v>43615</v>
      </c>
      <c r="M1049" s="1">
        <v>43830</v>
      </c>
      <c r="N1049">
        <v>1</v>
      </c>
      <c r="O1049" t="s">
        <v>70</v>
      </c>
      <c r="P1049" t="s">
        <v>232</v>
      </c>
      <c r="Q1049">
        <v>1</v>
      </c>
      <c r="R1049" t="s">
        <v>514</v>
      </c>
      <c r="S1049" t="s">
        <v>1077</v>
      </c>
      <c r="T1049" t="s">
        <v>1604</v>
      </c>
      <c r="U1049" t="s">
        <v>80</v>
      </c>
      <c r="V1049" t="s">
        <v>1517</v>
      </c>
      <c r="W1049">
        <v>77.98</v>
      </c>
      <c r="X1049">
        <v>39.979999999999997</v>
      </c>
      <c r="Y1049">
        <v>1</v>
      </c>
      <c r="Z1049" t="s">
        <v>640</v>
      </c>
      <c r="AA1049" t="s">
        <v>2393</v>
      </c>
    </row>
    <row r="1050" spans="1:27" x14ac:dyDescent="0.25">
      <c r="A1050">
        <v>1049</v>
      </c>
      <c r="B1050">
        <v>479</v>
      </c>
      <c r="C1050" s="1">
        <v>44342</v>
      </c>
      <c r="D1050">
        <v>5</v>
      </c>
      <c r="E1050" t="s">
        <v>36</v>
      </c>
      <c r="F1050" t="s">
        <v>47</v>
      </c>
      <c r="G1050" t="s">
        <v>56</v>
      </c>
      <c r="H1050" t="s">
        <v>57</v>
      </c>
      <c r="I1050" s="1">
        <v>44267</v>
      </c>
      <c r="J1050">
        <v>14</v>
      </c>
      <c r="K1050" t="s">
        <v>59</v>
      </c>
      <c r="L1050" s="1">
        <v>44267</v>
      </c>
      <c r="M1050" s="1">
        <v>44413</v>
      </c>
      <c r="N1050">
        <v>1</v>
      </c>
      <c r="O1050" t="s">
        <v>65</v>
      </c>
      <c r="P1050" t="s">
        <v>227</v>
      </c>
      <c r="Q1050">
        <v>1</v>
      </c>
      <c r="R1050" t="s">
        <v>545</v>
      </c>
      <c r="S1050" t="s">
        <v>1106</v>
      </c>
      <c r="T1050" t="s">
        <v>1632</v>
      </c>
      <c r="U1050" t="s">
        <v>67</v>
      </c>
      <c r="V1050" t="s">
        <v>1517</v>
      </c>
      <c r="W1050">
        <v>960</v>
      </c>
      <c r="X1050">
        <v>59.97</v>
      </c>
      <c r="Y1050">
        <v>1</v>
      </c>
      <c r="Z1050" t="s">
        <v>431</v>
      </c>
      <c r="AA1050" t="s">
        <v>2326</v>
      </c>
    </row>
    <row r="1051" spans="1:27" x14ac:dyDescent="0.25">
      <c r="A1051">
        <v>1050</v>
      </c>
      <c r="B1051">
        <v>443</v>
      </c>
      <c r="C1051" s="1">
        <v>44343</v>
      </c>
      <c r="D1051">
        <v>11</v>
      </c>
      <c r="E1051" t="s">
        <v>37</v>
      </c>
      <c r="F1051" t="s">
        <v>48</v>
      </c>
      <c r="G1051" t="s">
        <v>55</v>
      </c>
      <c r="H1051" t="s">
        <v>58</v>
      </c>
      <c r="I1051" s="1">
        <v>44188</v>
      </c>
      <c r="J1051">
        <v>11</v>
      </c>
      <c r="K1051" t="s">
        <v>60</v>
      </c>
      <c r="L1051" s="1">
        <v>44148</v>
      </c>
      <c r="M1051" s="1">
        <v>44265</v>
      </c>
      <c r="N1051">
        <v>1</v>
      </c>
      <c r="O1051" t="s">
        <v>86</v>
      </c>
      <c r="P1051" t="s">
        <v>248</v>
      </c>
      <c r="Q1051">
        <v>1</v>
      </c>
      <c r="R1051" t="s">
        <v>513</v>
      </c>
      <c r="S1051" t="s">
        <v>1076</v>
      </c>
      <c r="T1051" t="s">
        <v>1603</v>
      </c>
      <c r="U1051" t="s">
        <v>67</v>
      </c>
      <c r="V1051" t="s">
        <v>1577</v>
      </c>
      <c r="W1051">
        <v>68.040000000000006</v>
      </c>
      <c r="X1051">
        <v>74.97</v>
      </c>
      <c r="Y1051">
        <v>1</v>
      </c>
      <c r="Z1051" t="s">
        <v>549</v>
      </c>
      <c r="AA1051" t="s">
        <v>2362</v>
      </c>
    </row>
    <row r="1052" spans="1:27" x14ac:dyDescent="0.25">
      <c r="A1052">
        <v>1051</v>
      </c>
      <c r="B1052">
        <v>54</v>
      </c>
      <c r="C1052" s="1">
        <v>44344</v>
      </c>
      <c r="D1052">
        <v>11</v>
      </c>
      <c r="E1052" t="s">
        <v>37</v>
      </c>
      <c r="F1052" t="s">
        <v>48</v>
      </c>
      <c r="G1052" t="s">
        <v>56</v>
      </c>
      <c r="H1052" t="s">
        <v>57</v>
      </c>
      <c r="I1052" s="1">
        <v>43891</v>
      </c>
      <c r="J1052">
        <v>5</v>
      </c>
      <c r="K1052" t="s">
        <v>60</v>
      </c>
      <c r="L1052" s="1">
        <v>43831</v>
      </c>
      <c r="M1052" s="1">
        <v>43921</v>
      </c>
      <c r="N1052">
        <v>1</v>
      </c>
      <c r="O1052" t="s">
        <v>70</v>
      </c>
      <c r="P1052" t="s">
        <v>232</v>
      </c>
      <c r="Q1052">
        <v>1</v>
      </c>
      <c r="R1052" t="s">
        <v>550</v>
      </c>
      <c r="S1052" t="s">
        <v>1111</v>
      </c>
      <c r="T1052" t="s">
        <v>1631</v>
      </c>
      <c r="U1052" t="s">
        <v>67</v>
      </c>
      <c r="V1052" t="s">
        <v>1517</v>
      </c>
      <c r="W1052">
        <v>86.97</v>
      </c>
      <c r="X1052">
        <v>59.97</v>
      </c>
      <c r="Y1052">
        <v>1</v>
      </c>
      <c r="Z1052" t="s">
        <v>673</v>
      </c>
      <c r="AA1052" t="s">
        <v>2348</v>
      </c>
    </row>
    <row r="1053" spans="1:27" x14ac:dyDescent="0.25">
      <c r="A1053">
        <v>1052</v>
      </c>
      <c r="B1053">
        <v>387</v>
      </c>
      <c r="C1053" s="1">
        <v>44344</v>
      </c>
      <c r="D1053">
        <v>3</v>
      </c>
      <c r="E1053" t="s">
        <v>34</v>
      </c>
      <c r="F1053" t="s">
        <v>45</v>
      </c>
      <c r="G1053" t="s">
        <v>56</v>
      </c>
      <c r="H1053" t="s">
        <v>58</v>
      </c>
      <c r="I1053" s="1">
        <v>43610</v>
      </c>
      <c r="J1053">
        <v>2</v>
      </c>
      <c r="N1053">
        <v>1</v>
      </c>
      <c r="O1053" t="s">
        <v>159</v>
      </c>
      <c r="P1053" t="s">
        <v>321</v>
      </c>
      <c r="Q1053">
        <v>2</v>
      </c>
      <c r="R1053" t="s">
        <v>899</v>
      </c>
      <c r="S1053" t="s">
        <v>1436</v>
      </c>
      <c r="T1053" t="s">
        <v>1951</v>
      </c>
      <c r="U1053" t="s">
        <v>180</v>
      </c>
      <c r="V1053" t="s">
        <v>1585</v>
      </c>
      <c r="W1053">
        <v>104.99</v>
      </c>
      <c r="X1053">
        <v>59.97</v>
      </c>
      <c r="Y1053">
        <v>2</v>
      </c>
      <c r="Z1053" t="s">
        <v>2301</v>
      </c>
      <c r="AA1053" t="s">
        <v>2607</v>
      </c>
    </row>
    <row r="1054" spans="1:27" x14ac:dyDescent="0.25">
      <c r="A1054">
        <v>1053</v>
      </c>
      <c r="B1054">
        <v>83</v>
      </c>
      <c r="C1054" s="1">
        <v>44345</v>
      </c>
      <c r="D1054">
        <v>1</v>
      </c>
      <c r="E1054" t="s">
        <v>39</v>
      </c>
      <c r="F1054" t="s">
        <v>50</v>
      </c>
      <c r="G1054" t="s">
        <v>56</v>
      </c>
      <c r="H1054" t="s">
        <v>58</v>
      </c>
      <c r="I1054" s="1">
        <v>43883</v>
      </c>
      <c r="J1054">
        <v>6</v>
      </c>
      <c r="K1054" t="s">
        <v>59</v>
      </c>
      <c r="L1054" s="1">
        <v>43862</v>
      </c>
      <c r="M1054" s="1">
        <v>43889</v>
      </c>
      <c r="N1054">
        <v>1</v>
      </c>
      <c r="O1054" t="s">
        <v>67</v>
      </c>
      <c r="P1054" t="s">
        <v>229</v>
      </c>
      <c r="Q1054">
        <v>1</v>
      </c>
      <c r="R1054" t="s">
        <v>710</v>
      </c>
      <c r="S1054" t="s">
        <v>1251</v>
      </c>
      <c r="T1054" t="s">
        <v>1517</v>
      </c>
      <c r="U1054" t="s">
        <v>80</v>
      </c>
      <c r="V1054" t="s">
        <v>1562</v>
      </c>
      <c r="W1054">
        <v>39.979999999999997</v>
      </c>
      <c r="X1054">
        <v>19.98</v>
      </c>
      <c r="Y1054">
        <v>1</v>
      </c>
      <c r="Z1054" t="s">
        <v>90</v>
      </c>
      <c r="AA1054" t="s">
        <v>2328</v>
      </c>
    </row>
    <row r="1055" spans="1:27" x14ac:dyDescent="0.25">
      <c r="A1055">
        <v>1054</v>
      </c>
      <c r="B1055">
        <v>99</v>
      </c>
      <c r="C1055" s="1">
        <v>44345</v>
      </c>
      <c r="D1055">
        <v>3</v>
      </c>
      <c r="E1055" t="s">
        <v>34</v>
      </c>
      <c r="F1055" t="s">
        <v>45</v>
      </c>
      <c r="G1055" t="s">
        <v>56</v>
      </c>
      <c r="H1055" t="s">
        <v>58</v>
      </c>
      <c r="I1055" s="1">
        <v>43888</v>
      </c>
      <c r="J1055">
        <v>5</v>
      </c>
      <c r="K1055" t="s">
        <v>60</v>
      </c>
      <c r="L1055" s="1">
        <v>43831</v>
      </c>
      <c r="M1055" s="1">
        <v>43921</v>
      </c>
      <c r="N1055">
        <v>1</v>
      </c>
      <c r="O1055" t="s">
        <v>86</v>
      </c>
      <c r="P1055" t="s">
        <v>248</v>
      </c>
      <c r="Q1055">
        <v>1</v>
      </c>
      <c r="R1055" t="s">
        <v>872</v>
      </c>
      <c r="S1055" t="s">
        <v>1409</v>
      </c>
      <c r="T1055" t="s">
        <v>1924</v>
      </c>
      <c r="U1055" t="s">
        <v>67</v>
      </c>
      <c r="V1055" t="s">
        <v>1577</v>
      </c>
      <c r="W1055">
        <v>113.97</v>
      </c>
      <c r="X1055">
        <v>74.97</v>
      </c>
      <c r="Y1055">
        <v>1</v>
      </c>
      <c r="Z1055" t="s">
        <v>530</v>
      </c>
      <c r="AA1055" t="s">
        <v>2367</v>
      </c>
    </row>
    <row r="1056" spans="1:27" x14ac:dyDescent="0.25">
      <c r="A1056">
        <v>1055</v>
      </c>
      <c r="B1056">
        <v>115</v>
      </c>
      <c r="C1056" s="1">
        <v>44345</v>
      </c>
      <c r="D1056">
        <v>2</v>
      </c>
      <c r="E1056" t="s">
        <v>38</v>
      </c>
      <c r="F1056" t="s">
        <v>49</v>
      </c>
      <c r="G1056" t="s">
        <v>55</v>
      </c>
      <c r="H1056" t="s">
        <v>57</v>
      </c>
      <c r="I1056" s="1">
        <v>43732</v>
      </c>
      <c r="J1056">
        <v>2</v>
      </c>
      <c r="K1056" t="s">
        <v>60</v>
      </c>
      <c r="L1056" s="1">
        <v>43615</v>
      </c>
      <c r="M1056" s="1">
        <v>43830</v>
      </c>
      <c r="N1056">
        <v>1</v>
      </c>
      <c r="O1056" t="s">
        <v>159</v>
      </c>
      <c r="P1056" t="s">
        <v>321</v>
      </c>
      <c r="Q1056">
        <v>1</v>
      </c>
      <c r="R1056" t="s">
        <v>900</v>
      </c>
      <c r="S1056" t="s">
        <v>1437</v>
      </c>
      <c r="T1056" t="s">
        <v>1867</v>
      </c>
      <c r="U1056" t="s">
        <v>71</v>
      </c>
      <c r="V1056" t="s">
        <v>1585</v>
      </c>
      <c r="W1056">
        <v>27.98</v>
      </c>
      <c r="X1056">
        <v>39.979999999999997</v>
      </c>
      <c r="Y1056">
        <v>1</v>
      </c>
      <c r="Z1056" t="s">
        <v>2302</v>
      </c>
      <c r="AA1056" t="s">
        <v>2608</v>
      </c>
    </row>
    <row r="1057" spans="1:27" x14ac:dyDescent="0.25">
      <c r="A1057">
        <v>1056</v>
      </c>
      <c r="B1057">
        <v>420</v>
      </c>
      <c r="C1057" s="1">
        <v>44346</v>
      </c>
      <c r="D1057">
        <v>2</v>
      </c>
      <c r="E1057" t="s">
        <v>38</v>
      </c>
      <c r="F1057" t="s">
        <v>49</v>
      </c>
      <c r="G1057" t="s">
        <v>55</v>
      </c>
      <c r="H1057" t="s">
        <v>57</v>
      </c>
      <c r="I1057" s="1">
        <v>43632</v>
      </c>
      <c r="J1057">
        <v>3</v>
      </c>
      <c r="K1057" t="s">
        <v>59</v>
      </c>
      <c r="L1057" s="1">
        <v>43615</v>
      </c>
      <c r="M1057" s="1">
        <v>43830</v>
      </c>
      <c r="N1057">
        <v>2</v>
      </c>
      <c r="O1057" t="s">
        <v>112</v>
      </c>
      <c r="P1057" t="s">
        <v>274</v>
      </c>
      <c r="Q1057">
        <v>2</v>
      </c>
      <c r="R1057" t="s">
        <v>901</v>
      </c>
      <c r="S1057" t="s">
        <v>1438</v>
      </c>
      <c r="T1057" t="s">
        <v>1952</v>
      </c>
      <c r="U1057" t="s">
        <v>180</v>
      </c>
      <c r="V1057" t="s">
        <v>2031</v>
      </c>
      <c r="W1057">
        <v>149.97</v>
      </c>
      <c r="X1057">
        <v>54.97</v>
      </c>
      <c r="Y1057">
        <v>2</v>
      </c>
      <c r="Z1057" t="s">
        <v>2303</v>
      </c>
      <c r="AA1057" t="s">
        <v>2609</v>
      </c>
    </row>
    <row r="1058" spans="1:27" x14ac:dyDescent="0.25">
      <c r="A1058">
        <v>1057</v>
      </c>
      <c r="B1058">
        <v>85</v>
      </c>
      <c r="C1058" s="1">
        <v>44347</v>
      </c>
      <c r="D1058">
        <v>2</v>
      </c>
      <c r="E1058" t="s">
        <v>38</v>
      </c>
      <c r="F1058" t="s">
        <v>49</v>
      </c>
      <c r="G1058" t="s">
        <v>56</v>
      </c>
      <c r="H1058" t="s">
        <v>58</v>
      </c>
      <c r="I1058" s="1">
        <v>43906</v>
      </c>
      <c r="J1058">
        <v>5</v>
      </c>
      <c r="K1058" t="s">
        <v>60</v>
      </c>
      <c r="L1058" s="1">
        <v>43831</v>
      </c>
      <c r="M1058" s="1">
        <v>43921</v>
      </c>
      <c r="N1058">
        <v>1</v>
      </c>
      <c r="O1058" t="s">
        <v>67</v>
      </c>
      <c r="P1058" t="s">
        <v>229</v>
      </c>
      <c r="Q1058">
        <v>1</v>
      </c>
      <c r="R1058" t="s">
        <v>623</v>
      </c>
      <c r="S1058" t="s">
        <v>1173</v>
      </c>
      <c r="T1058" t="s">
        <v>1577</v>
      </c>
      <c r="U1058" t="s">
        <v>80</v>
      </c>
      <c r="V1058" t="s">
        <v>1548</v>
      </c>
      <c r="W1058">
        <v>49.98</v>
      </c>
      <c r="X1058">
        <v>29.98</v>
      </c>
      <c r="Y1058">
        <v>1</v>
      </c>
      <c r="Z1058" t="s">
        <v>79</v>
      </c>
      <c r="AA1058" t="s">
        <v>2349</v>
      </c>
    </row>
    <row r="1059" spans="1:27" x14ac:dyDescent="0.25">
      <c r="A1059">
        <v>1058</v>
      </c>
      <c r="B1059">
        <v>264</v>
      </c>
      <c r="C1059" s="1">
        <v>44347</v>
      </c>
      <c r="D1059">
        <v>3</v>
      </c>
      <c r="E1059" t="s">
        <v>34</v>
      </c>
      <c r="F1059" t="s">
        <v>45</v>
      </c>
      <c r="G1059" t="s">
        <v>55</v>
      </c>
      <c r="H1059" t="s">
        <v>58</v>
      </c>
      <c r="I1059" s="1">
        <v>43667</v>
      </c>
      <c r="J1059">
        <v>2</v>
      </c>
      <c r="K1059" t="s">
        <v>60</v>
      </c>
      <c r="L1059" s="1">
        <v>43615</v>
      </c>
      <c r="M1059" s="1">
        <v>43830</v>
      </c>
      <c r="N1059">
        <v>1</v>
      </c>
      <c r="O1059" t="s">
        <v>90</v>
      </c>
      <c r="P1059" t="s">
        <v>252</v>
      </c>
      <c r="Q1059">
        <v>1</v>
      </c>
      <c r="R1059" t="s">
        <v>652</v>
      </c>
      <c r="S1059" t="s">
        <v>1196</v>
      </c>
      <c r="T1059" t="s">
        <v>1720</v>
      </c>
      <c r="U1059" t="s">
        <v>69</v>
      </c>
      <c r="V1059" t="s">
        <v>1562</v>
      </c>
      <c r="W1059">
        <v>19.489999999999998</v>
      </c>
      <c r="X1059">
        <v>9.99</v>
      </c>
      <c r="Y1059">
        <v>1</v>
      </c>
      <c r="Z1059" t="s">
        <v>410</v>
      </c>
      <c r="AA1059" t="s">
        <v>2359</v>
      </c>
    </row>
    <row r="1060" spans="1:27" x14ac:dyDescent="0.25">
      <c r="A1060">
        <v>1059</v>
      </c>
      <c r="B1060">
        <v>131</v>
      </c>
      <c r="C1060" s="1">
        <v>44348</v>
      </c>
      <c r="D1060">
        <v>2</v>
      </c>
      <c r="E1060" t="s">
        <v>38</v>
      </c>
      <c r="F1060" t="s">
        <v>49</v>
      </c>
      <c r="G1060" t="s">
        <v>56</v>
      </c>
      <c r="H1060" t="s">
        <v>57</v>
      </c>
      <c r="I1060" s="1">
        <v>43813</v>
      </c>
      <c r="J1060">
        <v>1</v>
      </c>
      <c r="K1060" t="s">
        <v>61</v>
      </c>
      <c r="L1060" s="1">
        <v>43615</v>
      </c>
      <c r="M1060" s="1">
        <v>43830</v>
      </c>
      <c r="N1060">
        <v>1</v>
      </c>
      <c r="O1060" t="s">
        <v>90</v>
      </c>
      <c r="P1060" t="s">
        <v>252</v>
      </c>
      <c r="Q1060">
        <v>1</v>
      </c>
      <c r="R1060" t="s">
        <v>652</v>
      </c>
      <c r="S1060" t="s">
        <v>1196</v>
      </c>
      <c r="T1060" t="s">
        <v>1720</v>
      </c>
      <c r="U1060" t="s">
        <v>69</v>
      </c>
      <c r="V1060" t="s">
        <v>1562</v>
      </c>
      <c r="W1060">
        <v>19.489999999999998</v>
      </c>
      <c r="X1060">
        <v>9.99</v>
      </c>
      <c r="Y1060">
        <v>1</v>
      </c>
      <c r="Z1060" t="s">
        <v>410</v>
      </c>
      <c r="AA1060" t="s">
        <v>2359</v>
      </c>
    </row>
    <row r="1061" spans="1:27" x14ac:dyDescent="0.25">
      <c r="A1061">
        <v>1060</v>
      </c>
      <c r="B1061">
        <v>159</v>
      </c>
      <c r="C1061" s="1">
        <v>44348</v>
      </c>
      <c r="D1061">
        <v>8</v>
      </c>
      <c r="E1061" t="s">
        <v>43</v>
      </c>
      <c r="F1061" t="s">
        <v>54</v>
      </c>
      <c r="G1061" t="s">
        <v>55</v>
      </c>
      <c r="H1061" t="s">
        <v>57</v>
      </c>
      <c r="I1061" s="1">
        <v>43621</v>
      </c>
      <c r="J1061">
        <v>2</v>
      </c>
      <c r="K1061" t="s">
        <v>60</v>
      </c>
      <c r="L1061" s="1">
        <v>43615</v>
      </c>
      <c r="M1061" s="1">
        <v>43830</v>
      </c>
      <c r="N1061">
        <v>1</v>
      </c>
      <c r="O1061" t="s">
        <v>79</v>
      </c>
      <c r="P1061" t="s">
        <v>241</v>
      </c>
      <c r="Q1061">
        <v>1</v>
      </c>
      <c r="R1061" t="s">
        <v>504</v>
      </c>
      <c r="S1061" t="s">
        <v>1067</v>
      </c>
      <c r="T1061" t="s">
        <v>1527</v>
      </c>
      <c r="U1061" t="s">
        <v>67</v>
      </c>
      <c r="V1061" t="s">
        <v>1548</v>
      </c>
      <c r="W1061">
        <v>110.97</v>
      </c>
      <c r="X1061">
        <v>44.97</v>
      </c>
      <c r="Y1061">
        <v>1</v>
      </c>
      <c r="Z1061" t="s">
        <v>455</v>
      </c>
      <c r="AA1061" t="s">
        <v>2340</v>
      </c>
    </row>
    <row r="1062" spans="1:27" x14ac:dyDescent="0.25">
      <c r="A1062">
        <v>1061</v>
      </c>
      <c r="B1062">
        <v>37</v>
      </c>
      <c r="C1062" s="1">
        <v>44349</v>
      </c>
      <c r="D1062">
        <v>5</v>
      </c>
      <c r="E1062" t="s">
        <v>36</v>
      </c>
      <c r="F1062" t="s">
        <v>47</v>
      </c>
      <c r="G1062" t="s">
        <v>56</v>
      </c>
      <c r="H1062" t="s">
        <v>58</v>
      </c>
      <c r="I1062" s="1">
        <v>43863</v>
      </c>
      <c r="J1062">
        <v>6</v>
      </c>
      <c r="K1062" t="s">
        <v>59</v>
      </c>
      <c r="L1062" s="1">
        <v>43862</v>
      </c>
      <c r="M1062" s="1">
        <v>43889</v>
      </c>
      <c r="N1062">
        <v>2</v>
      </c>
      <c r="O1062" t="s">
        <v>167</v>
      </c>
      <c r="P1062" t="s">
        <v>329</v>
      </c>
      <c r="Q1062">
        <v>2</v>
      </c>
      <c r="R1062" t="s">
        <v>902</v>
      </c>
      <c r="S1062" t="s">
        <v>1439</v>
      </c>
      <c r="T1062" t="s">
        <v>1953</v>
      </c>
      <c r="U1062" t="s">
        <v>71</v>
      </c>
      <c r="V1062" t="s">
        <v>1869</v>
      </c>
      <c r="W1062">
        <v>23.94</v>
      </c>
      <c r="X1062">
        <v>29.98</v>
      </c>
      <c r="Y1062">
        <v>2</v>
      </c>
      <c r="Z1062" t="s">
        <v>2304</v>
      </c>
      <c r="AA1062" t="s">
        <v>2610</v>
      </c>
    </row>
    <row r="1063" spans="1:27" x14ac:dyDescent="0.25">
      <c r="A1063">
        <v>1062</v>
      </c>
      <c r="B1063">
        <v>272</v>
      </c>
      <c r="C1063" s="1">
        <v>44349</v>
      </c>
      <c r="D1063">
        <v>4</v>
      </c>
      <c r="E1063" t="s">
        <v>40</v>
      </c>
      <c r="F1063" t="s">
        <v>51</v>
      </c>
      <c r="G1063" t="s">
        <v>55</v>
      </c>
      <c r="H1063" t="s">
        <v>58</v>
      </c>
      <c r="I1063" s="1">
        <v>44149</v>
      </c>
      <c r="J1063">
        <v>11</v>
      </c>
      <c r="K1063" t="s">
        <v>60</v>
      </c>
      <c r="L1063" s="1">
        <v>44148</v>
      </c>
      <c r="M1063" s="1">
        <v>44265</v>
      </c>
      <c r="N1063">
        <v>1</v>
      </c>
      <c r="O1063" t="s">
        <v>78</v>
      </c>
      <c r="P1063" t="s">
        <v>240</v>
      </c>
      <c r="Q1063">
        <v>1</v>
      </c>
      <c r="R1063" t="s">
        <v>604</v>
      </c>
      <c r="S1063" t="s">
        <v>1136</v>
      </c>
      <c r="T1063" t="s">
        <v>1682</v>
      </c>
      <c r="U1063" t="s">
        <v>69</v>
      </c>
      <c r="V1063" t="s">
        <v>1548</v>
      </c>
      <c r="W1063">
        <v>4.75</v>
      </c>
      <c r="X1063">
        <v>14.99</v>
      </c>
      <c r="Y1063">
        <v>1</v>
      </c>
      <c r="Z1063" t="s">
        <v>469</v>
      </c>
      <c r="AA1063" t="s">
        <v>2339</v>
      </c>
    </row>
    <row r="1064" spans="1:27" x14ac:dyDescent="0.25">
      <c r="A1064">
        <v>1063</v>
      </c>
      <c r="B1064">
        <v>8</v>
      </c>
      <c r="C1064" s="1">
        <v>44351</v>
      </c>
      <c r="D1064">
        <v>2</v>
      </c>
      <c r="E1064" t="s">
        <v>38</v>
      </c>
      <c r="F1064" t="s">
        <v>49</v>
      </c>
      <c r="G1064" t="s">
        <v>55</v>
      </c>
      <c r="H1064" t="s">
        <v>57</v>
      </c>
      <c r="I1064" s="1">
        <v>43667</v>
      </c>
      <c r="J1064">
        <v>2</v>
      </c>
      <c r="K1064" t="s">
        <v>60</v>
      </c>
      <c r="L1064" s="1">
        <v>43615</v>
      </c>
      <c r="M1064" s="1">
        <v>43830</v>
      </c>
      <c r="N1064">
        <v>2</v>
      </c>
      <c r="O1064" t="s">
        <v>115</v>
      </c>
      <c r="P1064" t="s">
        <v>277</v>
      </c>
      <c r="Q1064">
        <v>2</v>
      </c>
      <c r="R1064" t="s">
        <v>903</v>
      </c>
      <c r="S1064" t="s">
        <v>1440</v>
      </c>
      <c r="T1064" t="s">
        <v>1954</v>
      </c>
      <c r="U1064" t="s">
        <v>88</v>
      </c>
      <c r="V1064" t="s">
        <v>2047</v>
      </c>
      <c r="W1064">
        <v>97.88</v>
      </c>
      <c r="X1064">
        <v>89.96</v>
      </c>
      <c r="Y1064">
        <v>2</v>
      </c>
      <c r="Z1064" t="s">
        <v>2226</v>
      </c>
      <c r="AA1064" t="s">
        <v>2518</v>
      </c>
    </row>
    <row r="1065" spans="1:27" x14ac:dyDescent="0.25">
      <c r="A1065">
        <v>1064</v>
      </c>
      <c r="B1065">
        <v>344</v>
      </c>
      <c r="C1065" s="1">
        <v>44351</v>
      </c>
      <c r="D1065">
        <v>4</v>
      </c>
      <c r="E1065" t="s">
        <v>40</v>
      </c>
      <c r="F1065" t="s">
        <v>51</v>
      </c>
      <c r="G1065" t="s">
        <v>56</v>
      </c>
      <c r="H1065" t="s">
        <v>58</v>
      </c>
      <c r="I1065" s="1">
        <v>43722</v>
      </c>
      <c r="J1065">
        <v>2</v>
      </c>
      <c r="K1065" t="s">
        <v>60</v>
      </c>
      <c r="L1065" s="1">
        <v>43615</v>
      </c>
      <c r="M1065" s="1">
        <v>43830</v>
      </c>
      <c r="N1065">
        <v>1</v>
      </c>
      <c r="O1065" t="s">
        <v>70</v>
      </c>
      <c r="P1065" t="s">
        <v>232</v>
      </c>
      <c r="Q1065">
        <v>1</v>
      </c>
      <c r="R1065" t="s">
        <v>638</v>
      </c>
      <c r="S1065" t="s">
        <v>1185</v>
      </c>
      <c r="T1065" t="s">
        <v>1709</v>
      </c>
      <c r="U1065" t="s">
        <v>69</v>
      </c>
      <c r="V1065" t="s">
        <v>1517</v>
      </c>
      <c r="W1065">
        <v>11.95</v>
      </c>
      <c r="X1065">
        <v>19.989999999999998</v>
      </c>
      <c r="Y1065">
        <v>1</v>
      </c>
      <c r="Z1065" t="s">
        <v>640</v>
      </c>
      <c r="AA1065" t="s">
        <v>2393</v>
      </c>
    </row>
    <row r="1066" spans="1:27" x14ac:dyDescent="0.25">
      <c r="A1066">
        <v>1065</v>
      </c>
      <c r="B1066">
        <v>29</v>
      </c>
      <c r="C1066" s="1">
        <v>44352</v>
      </c>
      <c r="D1066">
        <v>1</v>
      </c>
      <c r="E1066" t="s">
        <v>39</v>
      </c>
      <c r="F1066" t="s">
        <v>50</v>
      </c>
      <c r="G1066" t="s">
        <v>55</v>
      </c>
      <c r="H1066" t="s">
        <v>58</v>
      </c>
      <c r="I1066" s="1">
        <v>43870</v>
      </c>
      <c r="J1066">
        <v>6</v>
      </c>
      <c r="K1066" t="s">
        <v>59</v>
      </c>
      <c r="L1066" s="1">
        <v>43862</v>
      </c>
      <c r="M1066" s="1">
        <v>43889</v>
      </c>
      <c r="N1066">
        <v>1</v>
      </c>
      <c r="O1066" t="s">
        <v>78</v>
      </c>
      <c r="P1066" t="s">
        <v>240</v>
      </c>
      <c r="Q1066">
        <v>1</v>
      </c>
      <c r="R1066" t="s">
        <v>904</v>
      </c>
      <c r="S1066" t="s">
        <v>1191</v>
      </c>
      <c r="T1066" t="s">
        <v>1490</v>
      </c>
      <c r="U1066" t="s">
        <v>67</v>
      </c>
      <c r="V1066" t="s">
        <v>1562</v>
      </c>
      <c r="W1066">
        <v>26.97</v>
      </c>
      <c r="X1066">
        <v>29.97</v>
      </c>
      <c r="Y1066">
        <v>1</v>
      </c>
      <c r="Z1066" t="s">
        <v>469</v>
      </c>
      <c r="AA1066" t="s">
        <v>2339</v>
      </c>
    </row>
    <row r="1067" spans="1:27" x14ac:dyDescent="0.25">
      <c r="A1067">
        <v>1066</v>
      </c>
      <c r="B1067">
        <v>327</v>
      </c>
      <c r="C1067" s="1">
        <v>44352</v>
      </c>
      <c r="D1067">
        <v>5</v>
      </c>
      <c r="E1067" t="s">
        <v>36</v>
      </c>
      <c r="F1067" t="s">
        <v>47</v>
      </c>
      <c r="G1067" t="s">
        <v>56</v>
      </c>
      <c r="H1067" t="s">
        <v>57</v>
      </c>
      <c r="I1067" s="1">
        <v>44095</v>
      </c>
      <c r="J1067">
        <v>10</v>
      </c>
      <c r="K1067" t="s">
        <v>61</v>
      </c>
      <c r="L1067" s="1">
        <v>44055</v>
      </c>
      <c r="M1067" s="1">
        <v>44196</v>
      </c>
      <c r="N1067">
        <v>1</v>
      </c>
      <c r="O1067" t="s">
        <v>84</v>
      </c>
      <c r="P1067" t="s">
        <v>246</v>
      </c>
      <c r="Q1067">
        <v>1</v>
      </c>
      <c r="R1067" t="s">
        <v>413</v>
      </c>
      <c r="S1067" t="s">
        <v>975</v>
      </c>
      <c r="T1067" t="s">
        <v>1508</v>
      </c>
      <c r="U1067" t="s">
        <v>80</v>
      </c>
      <c r="V1067" t="s">
        <v>1548</v>
      </c>
      <c r="W1067">
        <v>20.5</v>
      </c>
      <c r="X1067">
        <v>29.98</v>
      </c>
      <c r="Y1067">
        <v>1</v>
      </c>
      <c r="Z1067" t="s">
        <v>86</v>
      </c>
      <c r="AA1067" t="s">
        <v>2350</v>
      </c>
    </row>
    <row r="1068" spans="1:27" x14ac:dyDescent="0.25">
      <c r="A1068">
        <v>1067</v>
      </c>
      <c r="B1068">
        <v>387</v>
      </c>
      <c r="C1068" s="1">
        <v>44352</v>
      </c>
      <c r="D1068">
        <v>3</v>
      </c>
      <c r="E1068" t="s">
        <v>34</v>
      </c>
      <c r="F1068" t="s">
        <v>45</v>
      </c>
      <c r="G1068" t="s">
        <v>56</v>
      </c>
      <c r="H1068" t="s">
        <v>58</v>
      </c>
      <c r="I1068" s="1">
        <v>43610</v>
      </c>
      <c r="J1068">
        <v>2</v>
      </c>
      <c r="N1068">
        <v>1</v>
      </c>
      <c r="O1068" t="s">
        <v>79</v>
      </c>
      <c r="P1068" t="s">
        <v>241</v>
      </c>
      <c r="Q1068">
        <v>1</v>
      </c>
      <c r="R1068" t="s">
        <v>504</v>
      </c>
      <c r="S1068" t="s">
        <v>1067</v>
      </c>
      <c r="T1068" t="s">
        <v>1527</v>
      </c>
      <c r="U1068" t="s">
        <v>69</v>
      </c>
      <c r="V1068" t="s">
        <v>1548</v>
      </c>
      <c r="W1068">
        <v>36.99</v>
      </c>
      <c r="X1068">
        <v>14.99</v>
      </c>
      <c r="Y1068">
        <v>1</v>
      </c>
      <c r="Z1068" t="s">
        <v>455</v>
      </c>
      <c r="AA1068" t="s">
        <v>2340</v>
      </c>
    </row>
    <row r="1069" spans="1:27" x14ac:dyDescent="0.25">
      <c r="A1069">
        <v>1068</v>
      </c>
      <c r="B1069">
        <v>407</v>
      </c>
      <c r="C1069" s="1">
        <v>44352</v>
      </c>
      <c r="D1069">
        <v>5</v>
      </c>
      <c r="E1069" t="s">
        <v>36</v>
      </c>
      <c r="F1069" t="s">
        <v>47</v>
      </c>
      <c r="G1069" t="s">
        <v>55</v>
      </c>
      <c r="H1069" t="s">
        <v>58</v>
      </c>
      <c r="I1069" s="1">
        <v>44193</v>
      </c>
      <c r="J1069">
        <v>10</v>
      </c>
      <c r="K1069" t="s">
        <v>61</v>
      </c>
      <c r="L1069" s="1">
        <v>44055</v>
      </c>
      <c r="M1069" s="1">
        <v>44196</v>
      </c>
      <c r="N1069">
        <v>1</v>
      </c>
      <c r="O1069" t="s">
        <v>79</v>
      </c>
      <c r="P1069" t="s">
        <v>241</v>
      </c>
      <c r="Q1069">
        <v>1</v>
      </c>
      <c r="R1069" t="s">
        <v>463</v>
      </c>
      <c r="S1069" t="s">
        <v>1026</v>
      </c>
      <c r="T1069" t="s">
        <v>1556</v>
      </c>
      <c r="U1069" t="s">
        <v>67</v>
      </c>
      <c r="V1069" t="s">
        <v>1548</v>
      </c>
      <c r="W1069">
        <v>64.47</v>
      </c>
      <c r="X1069">
        <v>44.97</v>
      </c>
      <c r="Y1069">
        <v>1</v>
      </c>
      <c r="Z1069" t="s">
        <v>455</v>
      </c>
      <c r="AA1069" t="s">
        <v>2340</v>
      </c>
    </row>
    <row r="1070" spans="1:27" x14ac:dyDescent="0.25">
      <c r="A1070">
        <v>1069</v>
      </c>
      <c r="B1070">
        <v>445</v>
      </c>
      <c r="C1070" s="1">
        <v>44353</v>
      </c>
      <c r="D1070">
        <v>5</v>
      </c>
      <c r="E1070" t="s">
        <v>36</v>
      </c>
      <c r="F1070" t="s">
        <v>47</v>
      </c>
      <c r="G1070" t="s">
        <v>56</v>
      </c>
      <c r="H1070" t="s">
        <v>57</v>
      </c>
      <c r="I1070" s="1">
        <v>43815</v>
      </c>
      <c r="J1070">
        <v>3</v>
      </c>
      <c r="K1070" t="s">
        <v>59</v>
      </c>
      <c r="L1070" s="1">
        <v>43615</v>
      </c>
      <c r="M1070" s="1">
        <v>43830</v>
      </c>
      <c r="N1070">
        <v>1</v>
      </c>
      <c r="O1070" t="s">
        <v>78</v>
      </c>
      <c r="P1070" t="s">
        <v>240</v>
      </c>
      <c r="Q1070">
        <v>1</v>
      </c>
      <c r="R1070" t="s">
        <v>871</v>
      </c>
      <c r="S1070" t="s">
        <v>1408</v>
      </c>
      <c r="T1070" t="s">
        <v>1923</v>
      </c>
      <c r="U1070" t="s">
        <v>69</v>
      </c>
      <c r="V1070" t="s">
        <v>1548</v>
      </c>
      <c r="W1070">
        <v>5.99</v>
      </c>
      <c r="X1070">
        <v>14.99</v>
      </c>
      <c r="Y1070">
        <v>1</v>
      </c>
      <c r="Z1070" t="s">
        <v>393</v>
      </c>
      <c r="AA1070" t="s">
        <v>2345</v>
      </c>
    </row>
    <row r="1071" spans="1:27" x14ac:dyDescent="0.25">
      <c r="A1071">
        <v>1070</v>
      </c>
      <c r="B1071">
        <v>201</v>
      </c>
      <c r="C1071" s="1">
        <v>44354</v>
      </c>
      <c r="D1071">
        <v>7</v>
      </c>
      <c r="E1071" t="s">
        <v>35</v>
      </c>
      <c r="F1071" t="s">
        <v>46</v>
      </c>
      <c r="G1071" t="s">
        <v>55</v>
      </c>
      <c r="H1071" t="s">
        <v>58</v>
      </c>
      <c r="I1071" s="1">
        <v>43728</v>
      </c>
      <c r="J1071">
        <v>1</v>
      </c>
      <c r="K1071" t="s">
        <v>61</v>
      </c>
      <c r="L1071" s="1">
        <v>43615</v>
      </c>
      <c r="M1071" s="1">
        <v>43830</v>
      </c>
      <c r="N1071">
        <v>1</v>
      </c>
      <c r="O1071" t="s">
        <v>88</v>
      </c>
      <c r="P1071" t="s">
        <v>250</v>
      </c>
      <c r="Q1071">
        <v>1</v>
      </c>
      <c r="R1071" t="s">
        <v>905</v>
      </c>
      <c r="S1071" t="s">
        <v>1441</v>
      </c>
      <c r="T1071" t="s">
        <v>1955</v>
      </c>
      <c r="U1071" t="s">
        <v>110</v>
      </c>
      <c r="V1071" t="s">
        <v>1869</v>
      </c>
      <c r="W1071">
        <v>1499.94</v>
      </c>
      <c r="X1071">
        <v>89.94</v>
      </c>
      <c r="Y1071">
        <v>1</v>
      </c>
      <c r="Z1071" t="s">
        <v>105</v>
      </c>
      <c r="AA1071" t="s">
        <v>2346</v>
      </c>
    </row>
    <row r="1072" spans="1:27" x14ac:dyDescent="0.25">
      <c r="A1072">
        <v>1071</v>
      </c>
      <c r="B1072">
        <v>214</v>
      </c>
      <c r="C1072" s="1">
        <v>44354</v>
      </c>
      <c r="D1072">
        <v>6</v>
      </c>
      <c r="E1072" t="s">
        <v>33</v>
      </c>
      <c r="F1072" t="s">
        <v>44</v>
      </c>
      <c r="G1072" t="s">
        <v>55</v>
      </c>
      <c r="H1072" t="s">
        <v>57</v>
      </c>
      <c r="I1072" s="1">
        <v>43631</v>
      </c>
      <c r="J1072">
        <v>3</v>
      </c>
      <c r="K1072" t="s">
        <v>59</v>
      </c>
      <c r="L1072" s="1">
        <v>43615</v>
      </c>
      <c r="M1072" s="1">
        <v>43830</v>
      </c>
      <c r="N1072">
        <v>1</v>
      </c>
      <c r="O1072" t="s">
        <v>79</v>
      </c>
      <c r="P1072" t="s">
        <v>241</v>
      </c>
      <c r="Q1072">
        <v>1</v>
      </c>
      <c r="R1072" t="s">
        <v>403</v>
      </c>
      <c r="S1072" t="s">
        <v>965</v>
      </c>
      <c r="T1072" t="s">
        <v>422</v>
      </c>
      <c r="U1072" t="s">
        <v>69</v>
      </c>
      <c r="V1072" t="s">
        <v>1548</v>
      </c>
      <c r="W1072">
        <v>120</v>
      </c>
      <c r="X1072">
        <v>14.99</v>
      </c>
      <c r="Y1072">
        <v>1</v>
      </c>
      <c r="Z1072" t="s">
        <v>455</v>
      </c>
      <c r="AA1072" t="s">
        <v>2340</v>
      </c>
    </row>
    <row r="1073" spans="1:27" x14ac:dyDescent="0.25">
      <c r="A1073">
        <v>1072</v>
      </c>
      <c r="B1073">
        <v>84</v>
      </c>
      <c r="C1073" s="1">
        <v>44355</v>
      </c>
      <c r="D1073">
        <v>1</v>
      </c>
      <c r="E1073" t="s">
        <v>39</v>
      </c>
      <c r="F1073" t="s">
        <v>50</v>
      </c>
      <c r="G1073" t="s">
        <v>56</v>
      </c>
      <c r="H1073" t="s">
        <v>58</v>
      </c>
      <c r="I1073" s="1">
        <v>43903</v>
      </c>
      <c r="J1073">
        <v>15</v>
      </c>
      <c r="K1073" t="s">
        <v>62</v>
      </c>
      <c r="L1073" s="1">
        <v>43615</v>
      </c>
      <c r="M1073" s="1">
        <v>44413</v>
      </c>
      <c r="N1073">
        <v>1</v>
      </c>
      <c r="O1073" t="s">
        <v>79</v>
      </c>
      <c r="P1073" t="s">
        <v>241</v>
      </c>
      <c r="Q1073">
        <v>1</v>
      </c>
      <c r="R1073" t="s">
        <v>566</v>
      </c>
      <c r="S1073" t="s">
        <v>1067</v>
      </c>
      <c r="T1073" t="s">
        <v>1649</v>
      </c>
      <c r="U1073" t="s">
        <v>67</v>
      </c>
      <c r="V1073" t="s">
        <v>1562</v>
      </c>
      <c r="W1073">
        <v>107.97</v>
      </c>
      <c r="X1073">
        <v>29.97</v>
      </c>
      <c r="Y1073">
        <v>1</v>
      </c>
      <c r="Z1073" t="s">
        <v>65</v>
      </c>
      <c r="AA1073" t="s">
        <v>2343</v>
      </c>
    </row>
    <row r="1074" spans="1:27" x14ac:dyDescent="0.25">
      <c r="A1074">
        <v>1073</v>
      </c>
      <c r="B1074">
        <v>112</v>
      </c>
      <c r="C1074" s="1">
        <v>44355</v>
      </c>
      <c r="D1074">
        <v>1</v>
      </c>
      <c r="E1074" t="s">
        <v>39</v>
      </c>
      <c r="F1074" t="s">
        <v>50</v>
      </c>
      <c r="G1074" t="s">
        <v>55</v>
      </c>
      <c r="H1074" t="s">
        <v>57</v>
      </c>
      <c r="I1074" s="1">
        <v>43909</v>
      </c>
      <c r="J1074">
        <v>15</v>
      </c>
      <c r="K1074" t="s">
        <v>62</v>
      </c>
      <c r="L1074" s="1">
        <v>43615</v>
      </c>
      <c r="M1074" s="1">
        <v>44413</v>
      </c>
      <c r="N1074">
        <v>1</v>
      </c>
      <c r="O1074" t="s">
        <v>108</v>
      </c>
      <c r="P1074" t="s">
        <v>270</v>
      </c>
      <c r="Q1074">
        <v>1</v>
      </c>
      <c r="R1074" t="s">
        <v>906</v>
      </c>
      <c r="S1074" t="s">
        <v>1442</v>
      </c>
      <c r="T1074" t="s">
        <v>1723</v>
      </c>
      <c r="U1074" t="s">
        <v>88</v>
      </c>
      <c r="V1074" t="s">
        <v>1550</v>
      </c>
      <c r="W1074">
        <v>39.96</v>
      </c>
      <c r="X1074">
        <v>19.96</v>
      </c>
      <c r="Y1074">
        <v>1</v>
      </c>
      <c r="Z1074" t="s">
        <v>2182</v>
      </c>
      <c r="AA1074" t="s">
        <v>2464</v>
      </c>
    </row>
    <row r="1075" spans="1:27" x14ac:dyDescent="0.25">
      <c r="A1075">
        <v>1074</v>
      </c>
      <c r="B1075">
        <v>121</v>
      </c>
      <c r="C1075" s="1">
        <v>44355</v>
      </c>
      <c r="D1075">
        <v>3</v>
      </c>
      <c r="E1075" t="s">
        <v>34</v>
      </c>
      <c r="F1075" t="s">
        <v>45</v>
      </c>
      <c r="G1075" t="s">
        <v>56</v>
      </c>
      <c r="H1075" t="s">
        <v>58</v>
      </c>
      <c r="I1075" s="1">
        <v>43690</v>
      </c>
      <c r="J1075">
        <v>2</v>
      </c>
      <c r="K1075" t="s">
        <v>60</v>
      </c>
      <c r="L1075" s="1">
        <v>43615</v>
      </c>
      <c r="M1075" s="1">
        <v>43830</v>
      </c>
      <c r="N1075">
        <v>1</v>
      </c>
      <c r="O1075" t="s">
        <v>70</v>
      </c>
      <c r="P1075" t="s">
        <v>232</v>
      </c>
      <c r="Q1075">
        <v>1</v>
      </c>
      <c r="R1075" t="s">
        <v>728</v>
      </c>
      <c r="S1075" t="s">
        <v>1178</v>
      </c>
      <c r="T1075" t="s">
        <v>1787</v>
      </c>
      <c r="U1075" t="s">
        <v>67</v>
      </c>
      <c r="V1075" t="s">
        <v>1517</v>
      </c>
      <c r="W1075">
        <v>244.77</v>
      </c>
      <c r="X1075">
        <v>59.97</v>
      </c>
      <c r="Y1075">
        <v>1</v>
      </c>
      <c r="Z1075" t="s">
        <v>673</v>
      </c>
      <c r="AA1075" t="s">
        <v>2348</v>
      </c>
    </row>
    <row r="1076" spans="1:27" x14ac:dyDescent="0.25">
      <c r="A1076">
        <v>1075</v>
      </c>
      <c r="B1076">
        <v>295</v>
      </c>
      <c r="C1076" s="1">
        <v>44355</v>
      </c>
      <c r="D1076">
        <v>9</v>
      </c>
      <c r="E1076" t="s">
        <v>41</v>
      </c>
      <c r="F1076" t="s">
        <v>52</v>
      </c>
      <c r="G1076" t="s">
        <v>55</v>
      </c>
      <c r="H1076" t="s">
        <v>57</v>
      </c>
      <c r="I1076" s="1">
        <v>44194</v>
      </c>
      <c r="J1076">
        <v>11</v>
      </c>
      <c r="K1076" t="s">
        <v>60</v>
      </c>
      <c r="L1076" s="1">
        <v>44148</v>
      </c>
      <c r="M1076" s="1">
        <v>44265</v>
      </c>
      <c r="N1076">
        <v>1</v>
      </c>
      <c r="O1076" t="s">
        <v>80</v>
      </c>
      <c r="P1076" t="s">
        <v>242</v>
      </c>
      <c r="Q1076">
        <v>1</v>
      </c>
      <c r="R1076" t="s">
        <v>84</v>
      </c>
      <c r="S1076" t="s">
        <v>990</v>
      </c>
      <c r="T1076" t="s">
        <v>1523</v>
      </c>
      <c r="U1076" t="s">
        <v>80</v>
      </c>
      <c r="V1076" t="s">
        <v>1548</v>
      </c>
      <c r="W1076">
        <v>20.98</v>
      </c>
      <c r="X1076">
        <v>29.98</v>
      </c>
      <c r="Y1076">
        <v>1</v>
      </c>
      <c r="Z1076" t="s">
        <v>79</v>
      </c>
      <c r="AA1076" t="s">
        <v>2349</v>
      </c>
    </row>
    <row r="1077" spans="1:27" x14ac:dyDescent="0.25">
      <c r="A1077">
        <v>1076</v>
      </c>
      <c r="B1077">
        <v>436</v>
      </c>
      <c r="C1077" s="1">
        <v>44355</v>
      </c>
      <c r="D1077">
        <v>5</v>
      </c>
      <c r="E1077" t="s">
        <v>36</v>
      </c>
      <c r="F1077" t="s">
        <v>47</v>
      </c>
      <c r="G1077" t="s">
        <v>56</v>
      </c>
      <c r="H1077" t="s">
        <v>57</v>
      </c>
      <c r="I1077" s="1">
        <v>43568</v>
      </c>
      <c r="J1077">
        <v>1</v>
      </c>
      <c r="N1077">
        <v>1</v>
      </c>
      <c r="O1077" t="s">
        <v>67</v>
      </c>
      <c r="P1077" t="s">
        <v>229</v>
      </c>
      <c r="Q1077">
        <v>1</v>
      </c>
      <c r="R1077" t="s">
        <v>547</v>
      </c>
      <c r="S1077" t="s">
        <v>1108</v>
      </c>
      <c r="T1077" t="s">
        <v>1577</v>
      </c>
      <c r="U1077" t="s">
        <v>69</v>
      </c>
      <c r="V1077" t="s">
        <v>1548</v>
      </c>
      <c r="W1077">
        <v>24.99</v>
      </c>
      <c r="X1077">
        <v>14.99</v>
      </c>
      <c r="Y1077">
        <v>1</v>
      </c>
      <c r="Z1077" t="s">
        <v>455</v>
      </c>
      <c r="AA1077" t="s">
        <v>2340</v>
      </c>
    </row>
    <row r="1078" spans="1:27" x14ac:dyDescent="0.25">
      <c r="A1078">
        <v>1077</v>
      </c>
      <c r="B1078">
        <v>76</v>
      </c>
      <c r="C1078" s="1">
        <v>44356</v>
      </c>
      <c r="D1078">
        <v>5</v>
      </c>
      <c r="E1078" t="s">
        <v>36</v>
      </c>
      <c r="F1078" t="s">
        <v>47</v>
      </c>
      <c r="G1078" t="s">
        <v>55</v>
      </c>
      <c r="H1078" t="s">
        <v>57</v>
      </c>
      <c r="I1078" s="1">
        <v>43881</v>
      </c>
      <c r="J1078">
        <v>5</v>
      </c>
      <c r="K1078" t="s">
        <v>60</v>
      </c>
      <c r="L1078" s="1">
        <v>43831</v>
      </c>
      <c r="M1078" s="1">
        <v>43921</v>
      </c>
      <c r="N1078">
        <v>1</v>
      </c>
      <c r="O1078" t="s">
        <v>67</v>
      </c>
      <c r="P1078" t="s">
        <v>229</v>
      </c>
      <c r="Q1078">
        <v>1</v>
      </c>
      <c r="R1078" t="s">
        <v>391</v>
      </c>
      <c r="S1078" t="s">
        <v>953</v>
      </c>
      <c r="T1078" t="s">
        <v>1487</v>
      </c>
      <c r="U1078" t="s">
        <v>67</v>
      </c>
      <c r="V1078" t="s">
        <v>1548</v>
      </c>
      <c r="W1078">
        <v>89.85</v>
      </c>
      <c r="X1078">
        <v>44.97</v>
      </c>
      <c r="Y1078">
        <v>1</v>
      </c>
      <c r="Z1078" t="s">
        <v>90</v>
      </c>
      <c r="AA1078" t="s">
        <v>2328</v>
      </c>
    </row>
    <row r="1079" spans="1:27" x14ac:dyDescent="0.25">
      <c r="A1079">
        <v>1078</v>
      </c>
      <c r="B1079">
        <v>338</v>
      </c>
      <c r="C1079" s="1">
        <v>44356</v>
      </c>
      <c r="D1079">
        <v>4</v>
      </c>
      <c r="E1079" t="s">
        <v>40</v>
      </c>
      <c r="F1079" t="s">
        <v>51</v>
      </c>
      <c r="G1079" t="s">
        <v>55</v>
      </c>
      <c r="H1079" t="s">
        <v>57</v>
      </c>
      <c r="I1079" s="1">
        <v>43685</v>
      </c>
      <c r="J1079">
        <v>2</v>
      </c>
      <c r="K1079" t="s">
        <v>60</v>
      </c>
      <c r="L1079" s="1">
        <v>43615</v>
      </c>
      <c r="M1079" s="1">
        <v>43830</v>
      </c>
      <c r="N1079">
        <v>1</v>
      </c>
      <c r="O1079" t="s">
        <v>69</v>
      </c>
      <c r="P1079" t="s">
        <v>231</v>
      </c>
      <c r="Q1079">
        <v>1</v>
      </c>
      <c r="R1079" t="s">
        <v>393</v>
      </c>
      <c r="S1079" t="s">
        <v>955</v>
      </c>
      <c r="T1079" t="s">
        <v>1489</v>
      </c>
      <c r="U1079" t="s">
        <v>69</v>
      </c>
      <c r="V1079" t="s">
        <v>1577</v>
      </c>
      <c r="W1079">
        <v>28.95</v>
      </c>
      <c r="X1079">
        <v>24.99</v>
      </c>
      <c r="Y1079">
        <v>1</v>
      </c>
      <c r="Z1079" t="s">
        <v>78</v>
      </c>
      <c r="AA1079" t="s">
        <v>2330</v>
      </c>
    </row>
    <row r="1080" spans="1:27" x14ac:dyDescent="0.25">
      <c r="A1080">
        <v>1079</v>
      </c>
      <c r="B1080">
        <v>33</v>
      </c>
      <c r="C1080" s="1">
        <v>44357</v>
      </c>
      <c r="D1080">
        <v>3</v>
      </c>
      <c r="E1080" t="s">
        <v>34</v>
      </c>
      <c r="F1080" t="s">
        <v>45</v>
      </c>
      <c r="G1080" t="s">
        <v>55</v>
      </c>
      <c r="H1080" t="s">
        <v>57</v>
      </c>
      <c r="I1080" s="1">
        <v>43882</v>
      </c>
      <c r="J1080">
        <v>5</v>
      </c>
      <c r="K1080" t="s">
        <v>60</v>
      </c>
      <c r="L1080" s="1">
        <v>43831</v>
      </c>
      <c r="M1080" s="1">
        <v>43921</v>
      </c>
      <c r="N1080">
        <v>1</v>
      </c>
      <c r="O1080" t="s">
        <v>80</v>
      </c>
      <c r="P1080" t="s">
        <v>242</v>
      </c>
      <c r="Q1080">
        <v>1</v>
      </c>
      <c r="R1080" t="s">
        <v>691</v>
      </c>
      <c r="S1080" t="s">
        <v>1232</v>
      </c>
      <c r="T1080" t="s">
        <v>1754</v>
      </c>
      <c r="U1080" t="s">
        <v>80</v>
      </c>
      <c r="V1080" t="s">
        <v>1548</v>
      </c>
      <c r="W1080">
        <v>317.89999999999998</v>
      </c>
      <c r="X1080">
        <v>29.98</v>
      </c>
      <c r="Y1080">
        <v>1</v>
      </c>
      <c r="Z1080" t="s">
        <v>67</v>
      </c>
      <c r="AA1080" t="s">
        <v>2373</v>
      </c>
    </row>
    <row r="1081" spans="1:27" x14ac:dyDescent="0.25">
      <c r="A1081">
        <v>1080</v>
      </c>
      <c r="B1081">
        <v>124</v>
      </c>
      <c r="C1081" s="1">
        <v>44357</v>
      </c>
      <c r="D1081">
        <v>9</v>
      </c>
      <c r="E1081" t="s">
        <v>41</v>
      </c>
      <c r="F1081" t="s">
        <v>52</v>
      </c>
      <c r="G1081" t="s">
        <v>56</v>
      </c>
      <c r="H1081" t="s">
        <v>57</v>
      </c>
      <c r="I1081" s="1">
        <v>43721</v>
      </c>
      <c r="J1081">
        <v>3</v>
      </c>
      <c r="K1081" t="s">
        <v>59</v>
      </c>
      <c r="L1081" s="1">
        <v>43615</v>
      </c>
      <c r="M1081" s="1">
        <v>43830</v>
      </c>
      <c r="N1081">
        <v>1</v>
      </c>
      <c r="O1081" t="s">
        <v>79</v>
      </c>
      <c r="P1081" t="s">
        <v>241</v>
      </c>
      <c r="Q1081">
        <v>1</v>
      </c>
      <c r="R1081" t="s">
        <v>629</v>
      </c>
      <c r="S1081" t="s">
        <v>965</v>
      </c>
      <c r="T1081" t="s">
        <v>1703</v>
      </c>
      <c r="U1081" t="s">
        <v>69</v>
      </c>
      <c r="V1081" t="s">
        <v>1548</v>
      </c>
      <c r="W1081">
        <v>119.95</v>
      </c>
      <c r="X1081">
        <v>14.99</v>
      </c>
      <c r="Y1081">
        <v>1</v>
      </c>
      <c r="Z1081" t="s">
        <v>86</v>
      </c>
      <c r="AA1081" t="s">
        <v>2350</v>
      </c>
    </row>
    <row r="1082" spans="1:27" x14ac:dyDescent="0.25">
      <c r="A1082">
        <v>1081</v>
      </c>
      <c r="B1082">
        <v>109</v>
      </c>
      <c r="C1082" s="1">
        <v>44358</v>
      </c>
      <c r="D1082">
        <v>6</v>
      </c>
      <c r="E1082" t="s">
        <v>33</v>
      </c>
      <c r="F1082" t="s">
        <v>44</v>
      </c>
      <c r="G1082" t="s">
        <v>56</v>
      </c>
      <c r="H1082" t="s">
        <v>57</v>
      </c>
      <c r="I1082" s="1">
        <v>43721</v>
      </c>
      <c r="J1082">
        <v>3</v>
      </c>
      <c r="K1082" t="s">
        <v>59</v>
      </c>
      <c r="L1082" s="1">
        <v>43615</v>
      </c>
      <c r="M1082" s="1">
        <v>43830</v>
      </c>
      <c r="N1082">
        <v>1</v>
      </c>
      <c r="O1082" t="s">
        <v>67</v>
      </c>
      <c r="P1082" t="s">
        <v>229</v>
      </c>
      <c r="Q1082">
        <v>1</v>
      </c>
      <c r="R1082" t="s">
        <v>468</v>
      </c>
      <c r="S1082" t="s">
        <v>1031</v>
      </c>
      <c r="T1082" t="s">
        <v>1561</v>
      </c>
      <c r="U1082" t="s">
        <v>80</v>
      </c>
      <c r="V1082" t="s">
        <v>1548</v>
      </c>
      <c r="W1082">
        <v>65.98</v>
      </c>
      <c r="X1082">
        <v>29.98</v>
      </c>
      <c r="Y1082">
        <v>1</v>
      </c>
      <c r="Z1082" t="s">
        <v>90</v>
      </c>
      <c r="AA1082" t="s">
        <v>2328</v>
      </c>
    </row>
    <row r="1083" spans="1:27" x14ac:dyDescent="0.25">
      <c r="A1083">
        <v>1082</v>
      </c>
      <c r="B1083">
        <v>154</v>
      </c>
      <c r="C1083" s="1">
        <v>44361</v>
      </c>
      <c r="D1083">
        <v>2</v>
      </c>
      <c r="E1083" t="s">
        <v>38</v>
      </c>
      <c r="F1083" t="s">
        <v>49</v>
      </c>
      <c r="G1083" t="s">
        <v>56</v>
      </c>
      <c r="H1083" t="s">
        <v>57</v>
      </c>
      <c r="I1083" s="1">
        <v>43710</v>
      </c>
      <c r="J1083">
        <v>2</v>
      </c>
      <c r="K1083" t="s">
        <v>60</v>
      </c>
      <c r="L1083" s="1">
        <v>43615</v>
      </c>
      <c r="M1083" s="1">
        <v>43830</v>
      </c>
      <c r="N1083">
        <v>1</v>
      </c>
      <c r="O1083" t="s">
        <v>90</v>
      </c>
      <c r="P1083" t="s">
        <v>252</v>
      </c>
      <c r="Q1083">
        <v>1</v>
      </c>
      <c r="R1083" t="s">
        <v>907</v>
      </c>
      <c r="S1083" t="s">
        <v>1443</v>
      </c>
      <c r="T1083" t="s">
        <v>1956</v>
      </c>
      <c r="U1083" t="s">
        <v>67</v>
      </c>
      <c r="V1083" t="s">
        <v>1562</v>
      </c>
      <c r="W1083">
        <v>232.5</v>
      </c>
      <c r="X1083">
        <v>29.97</v>
      </c>
      <c r="Y1083">
        <v>1</v>
      </c>
      <c r="Z1083" t="s">
        <v>645</v>
      </c>
      <c r="AA1083" t="s">
        <v>2347</v>
      </c>
    </row>
    <row r="1084" spans="1:27" x14ac:dyDescent="0.25">
      <c r="A1084">
        <v>1083</v>
      </c>
      <c r="B1084">
        <v>156</v>
      </c>
      <c r="C1084" s="1">
        <v>44361</v>
      </c>
      <c r="D1084">
        <v>8</v>
      </c>
      <c r="E1084" t="s">
        <v>43</v>
      </c>
      <c r="F1084" t="s">
        <v>54</v>
      </c>
      <c r="G1084" t="s">
        <v>55</v>
      </c>
      <c r="H1084" t="s">
        <v>58</v>
      </c>
      <c r="I1084" s="1">
        <v>43738</v>
      </c>
      <c r="J1084">
        <v>1</v>
      </c>
      <c r="K1084" t="s">
        <v>61</v>
      </c>
      <c r="L1084" s="1">
        <v>43615</v>
      </c>
      <c r="M1084" s="1">
        <v>43830</v>
      </c>
      <c r="N1084">
        <v>2</v>
      </c>
      <c r="O1084" t="s">
        <v>162</v>
      </c>
      <c r="P1084" t="s">
        <v>324</v>
      </c>
      <c r="Q1084">
        <v>2</v>
      </c>
      <c r="R1084" t="s">
        <v>908</v>
      </c>
      <c r="S1084" t="s">
        <v>1444</v>
      </c>
      <c r="T1084" t="s">
        <v>1957</v>
      </c>
      <c r="U1084" t="s">
        <v>83</v>
      </c>
      <c r="V1084" t="s">
        <v>2039</v>
      </c>
      <c r="W1084">
        <v>98.13</v>
      </c>
      <c r="X1084">
        <v>59.95</v>
      </c>
      <c r="Y1084">
        <v>2</v>
      </c>
      <c r="Z1084" t="s">
        <v>2193</v>
      </c>
      <c r="AA1084" t="s">
        <v>2476</v>
      </c>
    </row>
    <row r="1085" spans="1:27" x14ac:dyDescent="0.25">
      <c r="A1085">
        <v>1084</v>
      </c>
      <c r="B1085">
        <v>448</v>
      </c>
      <c r="C1085" s="1">
        <v>44362</v>
      </c>
      <c r="D1085">
        <v>8</v>
      </c>
      <c r="E1085" t="s">
        <v>43</v>
      </c>
      <c r="F1085" t="s">
        <v>54</v>
      </c>
      <c r="G1085" t="s">
        <v>55</v>
      </c>
      <c r="H1085" t="s">
        <v>57</v>
      </c>
      <c r="I1085" s="1">
        <v>43823</v>
      </c>
      <c r="J1085">
        <v>2</v>
      </c>
      <c r="K1085" t="s">
        <v>60</v>
      </c>
      <c r="L1085" s="1">
        <v>43615</v>
      </c>
      <c r="M1085" s="1">
        <v>43830</v>
      </c>
      <c r="N1085">
        <v>1</v>
      </c>
      <c r="O1085" t="s">
        <v>67</v>
      </c>
      <c r="P1085" t="s">
        <v>229</v>
      </c>
      <c r="Q1085">
        <v>1</v>
      </c>
      <c r="R1085" t="s">
        <v>626</v>
      </c>
      <c r="S1085" t="s">
        <v>1176</v>
      </c>
      <c r="T1085" t="s">
        <v>1701</v>
      </c>
      <c r="U1085" t="s">
        <v>69</v>
      </c>
      <c r="V1085" t="s">
        <v>1548</v>
      </c>
      <c r="W1085">
        <v>10.99</v>
      </c>
      <c r="X1085">
        <v>14.99</v>
      </c>
      <c r="Y1085">
        <v>1</v>
      </c>
      <c r="Z1085" t="s">
        <v>90</v>
      </c>
      <c r="AA1085" t="s">
        <v>2328</v>
      </c>
    </row>
    <row r="1086" spans="1:27" x14ac:dyDescent="0.25">
      <c r="A1086">
        <v>1085</v>
      </c>
      <c r="B1086">
        <v>39</v>
      </c>
      <c r="C1086" s="1">
        <v>44363</v>
      </c>
      <c r="D1086">
        <v>3</v>
      </c>
      <c r="E1086" t="s">
        <v>34</v>
      </c>
      <c r="F1086" t="s">
        <v>45</v>
      </c>
      <c r="G1086" t="s">
        <v>55</v>
      </c>
      <c r="H1086" t="s">
        <v>57</v>
      </c>
      <c r="I1086" s="1">
        <v>43898</v>
      </c>
      <c r="J1086">
        <v>15</v>
      </c>
      <c r="K1086" t="s">
        <v>62</v>
      </c>
      <c r="L1086" s="1">
        <v>43615</v>
      </c>
      <c r="M1086" s="1">
        <v>44413</v>
      </c>
      <c r="N1086">
        <v>1</v>
      </c>
      <c r="O1086" t="s">
        <v>90</v>
      </c>
      <c r="P1086" t="s">
        <v>252</v>
      </c>
      <c r="Q1086">
        <v>1</v>
      </c>
      <c r="R1086" t="s">
        <v>503</v>
      </c>
      <c r="S1086" t="s">
        <v>1066</v>
      </c>
      <c r="T1086" t="s">
        <v>1594</v>
      </c>
      <c r="U1086" t="s">
        <v>67</v>
      </c>
      <c r="V1086" t="s">
        <v>1562</v>
      </c>
      <c r="W1086">
        <v>29.85</v>
      </c>
      <c r="X1086">
        <v>29.97</v>
      </c>
      <c r="Y1086">
        <v>1</v>
      </c>
      <c r="Z1086" t="s">
        <v>410</v>
      </c>
      <c r="AA1086" t="s">
        <v>2359</v>
      </c>
    </row>
    <row r="1087" spans="1:27" x14ac:dyDescent="0.25">
      <c r="A1087">
        <v>1086</v>
      </c>
      <c r="B1087">
        <v>142</v>
      </c>
      <c r="C1087" s="1">
        <v>44363</v>
      </c>
      <c r="D1087">
        <v>1</v>
      </c>
      <c r="E1087" t="s">
        <v>39</v>
      </c>
      <c r="F1087" t="s">
        <v>50</v>
      </c>
      <c r="G1087" t="s">
        <v>56</v>
      </c>
      <c r="H1087" t="s">
        <v>58</v>
      </c>
      <c r="I1087" s="1">
        <v>43739</v>
      </c>
      <c r="J1087">
        <v>3</v>
      </c>
      <c r="K1087" t="s">
        <v>59</v>
      </c>
      <c r="L1087" s="1">
        <v>43615</v>
      </c>
      <c r="M1087" s="1">
        <v>43830</v>
      </c>
      <c r="N1087">
        <v>2</v>
      </c>
      <c r="O1087" t="s">
        <v>87</v>
      </c>
      <c r="P1087" t="s">
        <v>249</v>
      </c>
      <c r="Q1087">
        <v>2</v>
      </c>
      <c r="R1087" t="s">
        <v>909</v>
      </c>
      <c r="S1087" t="s">
        <v>1213</v>
      </c>
      <c r="T1087" t="s">
        <v>1958</v>
      </c>
      <c r="U1087" t="s">
        <v>88</v>
      </c>
      <c r="V1087" t="s">
        <v>2039</v>
      </c>
      <c r="W1087">
        <v>403.08</v>
      </c>
      <c r="X1087">
        <v>49.96</v>
      </c>
      <c r="Y1087">
        <v>2</v>
      </c>
      <c r="Z1087" t="s">
        <v>2305</v>
      </c>
      <c r="AA1087" t="s">
        <v>2611</v>
      </c>
    </row>
    <row r="1088" spans="1:27" x14ac:dyDescent="0.25">
      <c r="A1088">
        <v>1087</v>
      </c>
      <c r="B1088">
        <v>467</v>
      </c>
      <c r="C1088" s="1">
        <v>44364</v>
      </c>
      <c r="D1088">
        <v>1</v>
      </c>
      <c r="E1088" t="s">
        <v>39</v>
      </c>
      <c r="F1088" t="s">
        <v>50</v>
      </c>
      <c r="G1088" t="s">
        <v>55</v>
      </c>
      <c r="H1088" t="s">
        <v>58</v>
      </c>
      <c r="I1088" s="1">
        <v>43693</v>
      </c>
      <c r="J1088">
        <v>2</v>
      </c>
      <c r="K1088" t="s">
        <v>60</v>
      </c>
      <c r="L1088" s="1">
        <v>43615</v>
      </c>
      <c r="M1088" s="1">
        <v>43830</v>
      </c>
      <c r="N1088">
        <v>1</v>
      </c>
      <c r="O1088" t="s">
        <v>70</v>
      </c>
      <c r="P1088" t="s">
        <v>232</v>
      </c>
      <c r="Q1088">
        <v>1</v>
      </c>
      <c r="R1088" t="s">
        <v>635</v>
      </c>
      <c r="S1088" t="s">
        <v>1183</v>
      </c>
      <c r="T1088" t="s">
        <v>1707</v>
      </c>
      <c r="U1088" t="s">
        <v>69</v>
      </c>
      <c r="V1088" t="s">
        <v>1548</v>
      </c>
      <c r="W1088">
        <v>22.99</v>
      </c>
      <c r="X1088">
        <v>14.99</v>
      </c>
      <c r="Y1088">
        <v>1</v>
      </c>
      <c r="Z1088" t="s">
        <v>673</v>
      </c>
      <c r="AA1088" t="s">
        <v>2348</v>
      </c>
    </row>
    <row r="1089" spans="1:27" x14ac:dyDescent="0.25">
      <c r="A1089">
        <v>1088</v>
      </c>
      <c r="B1089">
        <v>474</v>
      </c>
      <c r="C1089" s="1">
        <v>44365</v>
      </c>
      <c r="D1089">
        <v>3</v>
      </c>
      <c r="E1089" t="s">
        <v>34</v>
      </c>
      <c r="F1089" t="s">
        <v>45</v>
      </c>
      <c r="G1089" t="s">
        <v>56</v>
      </c>
      <c r="H1089" t="s">
        <v>57</v>
      </c>
      <c r="I1089" s="1">
        <v>43700</v>
      </c>
      <c r="J1089">
        <v>1</v>
      </c>
      <c r="K1089" t="s">
        <v>61</v>
      </c>
      <c r="L1089" s="1">
        <v>43615</v>
      </c>
      <c r="M1089" s="1">
        <v>43830</v>
      </c>
      <c r="N1089">
        <v>1</v>
      </c>
      <c r="O1089" t="s">
        <v>86</v>
      </c>
      <c r="P1089" t="s">
        <v>248</v>
      </c>
      <c r="Q1089">
        <v>1</v>
      </c>
      <c r="R1089" t="s">
        <v>499</v>
      </c>
      <c r="S1089" t="s">
        <v>1062</v>
      </c>
      <c r="T1089" t="s">
        <v>1590</v>
      </c>
      <c r="U1089" t="s">
        <v>69</v>
      </c>
      <c r="V1089" t="s">
        <v>1577</v>
      </c>
      <c r="W1089">
        <v>61.89</v>
      </c>
      <c r="X1089">
        <v>24.99</v>
      </c>
      <c r="Y1089">
        <v>1</v>
      </c>
      <c r="Z1089" t="s">
        <v>549</v>
      </c>
      <c r="AA1089" t="s">
        <v>2362</v>
      </c>
    </row>
    <row r="1090" spans="1:27" x14ac:dyDescent="0.25">
      <c r="A1090">
        <v>1089</v>
      </c>
      <c r="B1090">
        <v>107</v>
      </c>
      <c r="C1090" s="1">
        <v>44366</v>
      </c>
      <c r="D1090">
        <v>1</v>
      </c>
      <c r="E1090" t="s">
        <v>39</v>
      </c>
      <c r="F1090" t="s">
        <v>50</v>
      </c>
      <c r="G1090" t="s">
        <v>55</v>
      </c>
      <c r="H1090" t="s">
        <v>58</v>
      </c>
      <c r="I1090" s="1">
        <v>44077</v>
      </c>
      <c r="J1090">
        <v>10</v>
      </c>
      <c r="K1090" t="s">
        <v>61</v>
      </c>
      <c r="L1090" s="1">
        <v>44055</v>
      </c>
      <c r="M1090" s="1">
        <v>44196</v>
      </c>
      <c r="N1090">
        <v>1</v>
      </c>
      <c r="O1090" t="s">
        <v>79</v>
      </c>
      <c r="P1090" t="s">
        <v>241</v>
      </c>
      <c r="Q1090">
        <v>1</v>
      </c>
      <c r="R1090" t="s">
        <v>423</v>
      </c>
      <c r="S1090" t="s">
        <v>985</v>
      </c>
      <c r="T1090" t="s">
        <v>1518</v>
      </c>
      <c r="U1090" t="s">
        <v>67</v>
      </c>
      <c r="V1090" t="s">
        <v>1562</v>
      </c>
      <c r="W1090">
        <v>128.63999999999999</v>
      </c>
      <c r="X1090">
        <v>29.97</v>
      </c>
      <c r="Y1090">
        <v>1</v>
      </c>
      <c r="Z1090" t="s">
        <v>455</v>
      </c>
      <c r="AA1090" t="s">
        <v>2340</v>
      </c>
    </row>
    <row r="1091" spans="1:27" x14ac:dyDescent="0.25">
      <c r="A1091">
        <v>1090</v>
      </c>
      <c r="B1091">
        <v>197</v>
      </c>
      <c r="C1091" s="1">
        <v>44366</v>
      </c>
      <c r="D1091">
        <v>3</v>
      </c>
      <c r="E1091" t="s">
        <v>34</v>
      </c>
      <c r="F1091" t="s">
        <v>45</v>
      </c>
      <c r="G1091" t="s">
        <v>56</v>
      </c>
      <c r="H1091" t="s">
        <v>58</v>
      </c>
      <c r="I1091" s="1">
        <v>44356</v>
      </c>
      <c r="J1091">
        <v>13</v>
      </c>
      <c r="K1091" t="s">
        <v>60</v>
      </c>
      <c r="L1091" s="1">
        <v>44287</v>
      </c>
      <c r="M1091" s="1">
        <v>44389</v>
      </c>
      <c r="N1091">
        <v>1</v>
      </c>
      <c r="O1091" t="s">
        <v>79</v>
      </c>
      <c r="P1091" t="s">
        <v>241</v>
      </c>
      <c r="Q1091">
        <v>1</v>
      </c>
      <c r="R1091" t="s">
        <v>403</v>
      </c>
      <c r="S1091" t="s">
        <v>965</v>
      </c>
      <c r="T1091" t="s">
        <v>422</v>
      </c>
      <c r="U1091" t="s">
        <v>69</v>
      </c>
      <c r="V1091" t="s">
        <v>1548</v>
      </c>
      <c r="W1091">
        <v>120</v>
      </c>
      <c r="X1091">
        <v>14.99</v>
      </c>
      <c r="Y1091">
        <v>1</v>
      </c>
      <c r="Z1091" t="s">
        <v>455</v>
      </c>
      <c r="AA1091" t="s">
        <v>2340</v>
      </c>
    </row>
    <row r="1092" spans="1:27" x14ac:dyDescent="0.25">
      <c r="A1092">
        <v>1091</v>
      </c>
      <c r="B1092">
        <v>244</v>
      </c>
      <c r="C1092" s="1">
        <v>44366</v>
      </c>
      <c r="D1092">
        <v>2</v>
      </c>
      <c r="E1092" t="s">
        <v>38</v>
      </c>
      <c r="F1092" t="s">
        <v>49</v>
      </c>
      <c r="G1092" t="s">
        <v>55</v>
      </c>
      <c r="H1092" t="s">
        <v>57</v>
      </c>
      <c r="I1092" s="1">
        <v>43625</v>
      </c>
      <c r="J1092">
        <v>2</v>
      </c>
      <c r="K1092" t="s">
        <v>60</v>
      </c>
      <c r="L1092" s="1">
        <v>43615</v>
      </c>
      <c r="M1092" s="1">
        <v>43830</v>
      </c>
      <c r="N1092">
        <v>1</v>
      </c>
      <c r="O1092" t="s">
        <v>80</v>
      </c>
      <c r="P1092" t="s">
        <v>242</v>
      </c>
      <c r="Q1092">
        <v>1</v>
      </c>
      <c r="R1092" t="s">
        <v>691</v>
      </c>
      <c r="S1092" t="s">
        <v>1232</v>
      </c>
      <c r="T1092" t="s">
        <v>1754</v>
      </c>
      <c r="U1092" t="s">
        <v>67</v>
      </c>
      <c r="V1092" t="s">
        <v>1548</v>
      </c>
      <c r="W1092">
        <v>476.85</v>
      </c>
      <c r="X1092">
        <v>44.97</v>
      </c>
      <c r="Y1092">
        <v>1</v>
      </c>
      <c r="Z1092" t="s">
        <v>67</v>
      </c>
      <c r="AA1092" t="s">
        <v>2373</v>
      </c>
    </row>
    <row r="1093" spans="1:27" x14ac:dyDescent="0.25">
      <c r="A1093">
        <v>1092</v>
      </c>
      <c r="B1093">
        <v>311</v>
      </c>
      <c r="C1093" s="1">
        <v>44366</v>
      </c>
      <c r="D1093">
        <v>7</v>
      </c>
      <c r="E1093" t="s">
        <v>35</v>
      </c>
      <c r="F1093" t="s">
        <v>46</v>
      </c>
      <c r="G1093" t="s">
        <v>56</v>
      </c>
      <c r="H1093" t="s">
        <v>57</v>
      </c>
      <c r="I1093" s="1">
        <v>43961</v>
      </c>
      <c r="J1093">
        <v>9</v>
      </c>
      <c r="K1093" t="s">
        <v>59</v>
      </c>
      <c r="L1093" s="1">
        <v>43952</v>
      </c>
      <c r="M1093" s="1">
        <v>44075</v>
      </c>
      <c r="N1093">
        <v>1</v>
      </c>
      <c r="O1093" t="s">
        <v>79</v>
      </c>
      <c r="P1093" t="s">
        <v>241</v>
      </c>
      <c r="Q1093">
        <v>1</v>
      </c>
      <c r="R1093" t="s">
        <v>570</v>
      </c>
      <c r="S1093" t="s">
        <v>1087</v>
      </c>
      <c r="T1093" t="s">
        <v>1653</v>
      </c>
      <c r="U1093" t="s">
        <v>69</v>
      </c>
      <c r="V1093" t="s">
        <v>1548</v>
      </c>
      <c r="W1093">
        <v>13.89</v>
      </c>
      <c r="X1093">
        <v>14.99</v>
      </c>
      <c r="Y1093">
        <v>1</v>
      </c>
      <c r="Z1093" t="s">
        <v>65</v>
      </c>
      <c r="AA1093" t="s">
        <v>2343</v>
      </c>
    </row>
    <row r="1094" spans="1:27" x14ac:dyDescent="0.25">
      <c r="A1094">
        <v>1093</v>
      </c>
      <c r="B1094">
        <v>363</v>
      </c>
      <c r="C1094" s="1">
        <v>44366</v>
      </c>
      <c r="D1094">
        <v>2</v>
      </c>
      <c r="E1094" t="s">
        <v>38</v>
      </c>
      <c r="F1094" t="s">
        <v>49</v>
      </c>
      <c r="G1094" t="s">
        <v>55</v>
      </c>
      <c r="H1094" t="s">
        <v>57</v>
      </c>
      <c r="I1094" s="1">
        <v>43682</v>
      </c>
      <c r="J1094">
        <v>3</v>
      </c>
      <c r="K1094" t="s">
        <v>59</v>
      </c>
      <c r="L1094" s="1">
        <v>43615</v>
      </c>
      <c r="M1094" s="1">
        <v>43830</v>
      </c>
      <c r="N1094">
        <v>2</v>
      </c>
      <c r="O1094" t="s">
        <v>211</v>
      </c>
      <c r="P1094" t="s">
        <v>373</v>
      </c>
      <c r="Q1094">
        <v>2</v>
      </c>
      <c r="R1094" t="s">
        <v>910</v>
      </c>
      <c r="S1094" t="s">
        <v>1445</v>
      </c>
      <c r="T1094" t="s">
        <v>1959</v>
      </c>
      <c r="U1094" t="s">
        <v>71</v>
      </c>
      <c r="V1094" t="s">
        <v>2036</v>
      </c>
      <c r="W1094">
        <v>169.94</v>
      </c>
      <c r="X1094">
        <v>34.979999999999997</v>
      </c>
      <c r="Y1094">
        <v>2</v>
      </c>
      <c r="Z1094" t="s">
        <v>2126</v>
      </c>
      <c r="AA1094" t="s">
        <v>2401</v>
      </c>
    </row>
    <row r="1095" spans="1:27" x14ac:dyDescent="0.25">
      <c r="A1095">
        <v>1094</v>
      </c>
      <c r="B1095">
        <v>438</v>
      </c>
      <c r="C1095" s="1">
        <v>44366</v>
      </c>
      <c r="D1095">
        <v>3</v>
      </c>
      <c r="E1095" t="s">
        <v>34</v>
      </c>
      <c r="F1095" t="s">
        <v>45</v>
      </c>
      <c r="G1095" t="s">
        <v>56</v>
      </c>
      <c r="H1095" t="s">
        <v>58</v>
      </c>
      <c r="I1095" s="1">
        <v>43583</v>
      </c>
      <c r="J1095">
        <v>2</v>
      </c>
      <c r="N1095">
        <v>2</v>
      </c>
      <c r="O1095" t="s">
        <v>212</v>
      </c>
      <c r="P1095" t="s">
        <v>374</v>
      </c>
      <c r="Q1095">
        <v>2</v>
      </c>
      <c r="R1095" t="s">
        <v>911</v>
      </c>
      <c r="S1095" t="s">
        <v>1446</v>
      </c>
      <c r="T1095" t="s">
        <v>1960</v>
      </c>
      <c r="U1095" t="s">
        <v>180</v>
      </c>
      <c r="V1095" t="s">
        <v>2031</v>
      </c>
      <c r="W1095">
        <v>49.99</v>
      </c>
      <c r="X1095">
        <v>54.97</v>
      </c>
      <c r="Y1095">
        <v>2</v>
      </c>
      <c r="Z1095" t="s">
        <v>2306</v>
      </c>
      <c r="AA1095" t="s">
        <v>2612</v>
      </c>
    </row>
    <row r="1096" spans="1:27" x14ac:dyDescent="0.25">
      <c r="A1096">
        <v>1095</v>
      </c>
      <c r="B1096">
        <v>443</v>
      </c>
      <c r="C1096" s="1">
        <v>44366</v>
      </c>
      <c r="D1096">
        <v>11</v>
      </c>
      <c r="E1096" t="s">
        <v>37</v>
      </c>
      <c r="F1096" t="s">
        <v>48</v>
      </c>
      <c r="G1096" t="s">
        <v>55</v>
      </c>
      <c r="H1096" t="s">
        <v>58</v>
      </c>
      <c r="I1096" s="1">
        <v>44188</v>
      </c>
      <c r="J1096">
        <v>11</v>
      </c>
      <c r="K1096" t="s">
        <v>60</v>
      </c>
      <c r="L1096" s="1">
        <v>44148</v>
      </c>
      <c r="M1096" s="1">
        <v>44265</v>
      </c>
      <c r="N1096">
        <v>1</v>
      </c>
      <c r="O1096" t="s">
        <v>80</v>
      </c>
      <c r="P1096" t="s">
        <v>242</v>
      </c>
      <c r="Q1096">
        <v>1</v>
      </c>
      <c r="R1096" t="s">
        <v>912</v>
      </c>
      <c r="S1096" t="s">
        <v>984</v>
      </c>
      <c r="T1096" t="s">
        <v>1961</v>
      </c>
      <c r="U1096" t="s">
        <v>69</v>
      </c>
      <c r="V1096" t="s">
        <v>1548</v>
      </c>
      <c r="W1096">
        <v>17.989999999999998</v>
      </c>
      <c r="X1096">
        <v>14.99</v>
      </c>
      <c r="Y1096">
        <v>1</v>
      </c>
      <c r="Z1096" t="s">
        <v>69</v>
      </c>
      <c r="AA1096" t="s">
        <v>2360</v>
      </c>
    </row>
    <row r="1097" spans="1:27" x14ac:dyDescent="0.25">
      <c r="A1097">
        <v>1096</v>
      </c>
      <c r="B1097">
        <v>31</v>
      </c>
      <c r="C1097" s="1">
        <v>44367</v>
      </c>
      <c r="D1097">
        <v>11</v>
      </c>
      <c r="E1097" t="s">
        <v>37</v>
      </c>
      <c r="F1097" t="s">
        <v>48</v>
      </c>
      <c r="G1097" t="s">
        <v>56</v>
      </c>
      <c r="H1097" t="s">
        <v>57</v>
      </c>
      <c r="I1097" s="1">
        <v>44053</v>
      </c>
      <c r="J1097">
        <v>9</v>
      </c>
      <c r="K1097" t="s">
        <v>59</v>
      </c>
      <c r="L1097" s="1">
        <v>43952</v>
      </c>
      <c r="M1097" s="1">
        <v>44075</v>
      </c>
      <c r="N1097">
        <v>3</v>
      </c>
      <c r="O1097" t="s">
        <v>213</v>
      </c>
      <c r="P1097" t="s">
        <v>375</v>
      </c>
      <c r="Q1097">
        <v>3</v>
      </c>
      <c r="R1097" t="s">
        <v>913</v>
      </c>
      <c r="S1097" t="s">
        <v>1447</v>
      </c>
      <c r="T1097" t="s">
        <v>1962</v>
      </c>
      <c r="U1097" t="s">
        <v>2025</v>
      </c>
      <c r="V1097" t="s">
        <v>2041</v>
      </c>
      <c r="W1097">
        <v>1088.68</v>
      </c>
      <c r="X1097">
        <v>119.92</v>
      </c>
      <c r="Y1097">
        <v>3</v>
      </c>
      <c r="Z1097" t="s">
        <v>2307</v>
      </c>
      <c r="AA1097" t="s">
        <v>2613</v>
      </c>
    </row>
    <row r="1098" spans="1:27" x14ac:dyDescent="0.25">
      <c r="A1098">
        <v>1097</v>
      </c>
      <c r="B1098">
        <v>167</v>
      </c>
      <c r="C1098" s="1">
        <v>44367</v>
      </c>
      <c r="D1098">
        <v>5</v>
      </c>
      <c r="E1098" t="s">
        <v>36</v>
      </c>
      <c r="F1098" t="s">
        <v>47</v>
      </c>
      <c r="G1098" t="s">
        <v>55</v>
      </c>
      <c r="H1098" t="s">
        <v>58</v>
      </c>
      <c r="I1098" s="1">
        <v>43899</v>
      </c>
      <c r="J1098">
        <v>5</v>
      </c>
      <c r="K1098" t="s">
        <v>60</v>
      </c>
      <c r="L1098" s="1">
        <v>43831</v>
      </c>
      <c r="M1098" s="1">
        <v>43921</v>
      </c>
      <c r="N1098">
        <v>2</v>
      </c>
      <c r="O1098" t="s">
        <v>214</v>
      </c>
      <c r="P1098" t="s">
        <v>376</v>
      </c>
      <c r="Q1098">
        <v>2</v>
      </c>
      <c r="R1098" t="s">
        <v>914</v>
      </c>
      <c r="S1098" t="s">
        <v>1448</v>
      </c>
      <c r="T1098" t="s">
        <v>1963</v>
      </c>
      <c r="U1098" t="s">
        <v>85</v>
      </c>
      <c r="V1098" t="s">
        <v>1869</v>
      </c>
      <c r="W1098">
        <v>111.98</v>
      </c>
      <c r="X1098">
        <v>44.97</v>
      </c>
      <c r="Y1098">
        <v>2</v>
      </c>
      <c r="Z1098" t="s">
        <v>2308</v>
      </c>
      <c r="AA1098" t="s">
        <v>2614</v>
      </c>
    </row>
    <row r="1099" spans="1:27" x14ac:dyDescent="0.25">
      <c r="A1099">
        <v>1098</v>
      </c>
      <c r="B1099">
        <v>351</v>
      </c>
      <c r="C1099" s="1">
        <v>44367</v>
      </c>
      <c r="D1099">
        <v>9</v>
      </c>
      <c r="E1099" t="s">
        <v>41</v>
      </c>
      <c r="F1099" t="s">
        <v>52</v>
      </c>
      <c r="G1099" t="s">
        <v>56</v>
      </c>
      <c r="H1099" t="s">
        <v>57</v>
      </c>
      <c r="I1099" s="1">
        <v>43808</v>
      </c>
      <c r="J1099">
        <v>3</v>
      </c>
      <c r="K1099" t="s">
        <v>59</v>
      </c>
      <c r="L1099" s="1">
        <v>43615</v>
      </c>
      <c r="M1099" s="1">
        <v>43830</v>
      </c>
      <c r="N1099">
        <v>2</v>
      </c>
      <c r="O1099" t="s">
        <v>136</v>
      </c>
      <c r="P1099" t="s">
        <v>298</v>
      </c>
      <c r="Q1099">
        <v>2</v>
      </c>
      <c r="R1099" t="s">
        <v>915</v>
      </c>
      <c r="S1099" t="s">
        <v>1449</v>
      </c>
      <c r="T1099" t="s">
        <v>1964</v>
      </c>
      <c r="U1099" t="s">
        <v>85</v>
      </c>
      <c r="V1099" t="s">
        <v>1869</v>
      </c>
      <c r="W1099">
        <v>600.89</v>
      </c>
      <c r="X1099">
        <v>44.97</v>
      </c>
      <c r="Y1099">
        <v>2</v>
      </c>
      <c r="Z1099" t="s">
        <v>2309</v>
      </c>
      <c r="AA1099" t="s">
        <v>2615</v>
      </c>
    </row>
    <row r="1100" spans="1:27" x14ac:dyDescent="0.25">
      <c r="A1100">
        <v>1099</v>
      </c>
      <c r="B1100">
        <v>457</v>
      </c>
      <c r="C1100" s="1">
        <v>44367</v>
      </c>
      <c r="D1100">
        <v>5</v>
      </c>
      <c r="E1100" t="s">
        <v>36</v>
      </c>
      <c r="F1100" t="s">
        <v>47</v>
      </c>
      <c r="G1100" t="s">
        <v>56</v>
      </c>
      <c r="H1100" t="s">
        <v>57</v>
      </c>
      <c r="I1100" s="1">
        <v>43945</v>
      </c>
      <c r="J1100">
        <v>7</v>
      </c>
      <c r="K1100" t="s">
        <v>61</v>
      </c>
      <c r="L1100" s="1">
        <v>43915</v>
      </c>
      <c r="M1100" s="1">
        <v>44012</v>
      </c>
      <c r="N1100">
        <v>2</v>
      </c>
      <c r="O1100" t="s">
        <v>215</v>
      </c>
      <c r="P1100" t="s">
        <v>377</v>
      </c>
      <c r="Q1100">
        <v>3</v>
      </c>
      <c r="R1100" t="s">
        <v>916</v>
      </c>
      <c r="S1100" t="s">
        <v>1450</v>
      </c>
      <c r="T1100" t="s">
        <v>1965</v>
      </c>
      <c r="U1100" t="s">
        <v>2026</v>
      </c>
      <c r="V1100" t="s">
        <v>2074</v>
      </c>
      <c r="W1100">
        <v>1071.83</v>
      </c>
      <c r="X1100">
        <v>114.93</v>
      </c>
      <c r="Y1100">
        <v>3</v>
      </c>
      <c r="Z1100" t="s">
        <v>2310</v>
      </c>
      <c r="AA1100" t="s">
        <v>2616</v>
      </c>
    </row>
    <row r="1101" spans="1:27" x14ac:dyDescent="0.25">
      <c r="A1101">
        <v>1100</v>
      </c>
      <c r="B1101">
        <v>459</v>
      </c>
      <c r="C1101" s="1">
        <v>44367</v>
      </c>
      <c r="D1101">
        <v>3</v>
      </c>
      <c r="E1101" t="s">
        <v>34</v>
      </c>
      <c r="F1101" t="s">
        <v>45</v>
      </c>
      <c r="G1101" t="s">
        <v>55</v>
      </c>
      <c r="H1101" t="s">
        <v>58</v>
      </c>
      <c r="I1101" s="1">
        <v>43645</v>
      </c>
      <c r="J1101">
        <v>2</v>
      </c>
      <c r="K1101" t="s">
        <v>60</v>
      </c>
      <c r="L1101" s="1">
        <v>43615</v>
      </c>
      <c r="M1101" s="1">
        <v>43830</v>
      </c>
      <c r="N1101">
        <v>1</v>
      </c>
      <c r="O1101" t="s">
        <v>69</v>
      </c>
      <c r="P1101" t="s">
        <v>231</v>
      </c>
      <c r="Q1101">
        <v>1</v>
      </c>
      <c r="R1101" t="s">
        <v>520</v>
      </c>
      <c r="S1101" t="s">
        <v>1084</v>
      </c>
      <c r="T1101" t="s">
        <v>1610</v>
      </c>
      <c r="U1101" t="s">
        <v>69</v>
      </c>
      <c r="V1101" t="s">
        <v>1577</v>
      </c>
      <c r="W1101">
        <v>12.99</v>
      </c>
      <c r="X1101">
        <v>24.99</v>
      </c>
      <c r="Y1101">
        <v>1</v>
      </c>
      <c r="Z1101" t="s">
        <v>69</v>
      </c>
      <c r="AA1101" t="s">
        <v>2360</v>
      </c>
    </row>
    <row r="1102" spans="1:27" x14ac:dyDescent="0.25">
      <c r="A1102">
        <v>1101</v>
      </c>
      <c r="B1102">
        <v>145</v>
      </c>
      <c r="C1102" s="1">
        <v>44368</v>
      </c>
      <c r="D1102">
        <v>6</v>
      </c>
      <c r="E1102" t="s">
        <v>33</v>
      </c>
      <c r="F1102" t="s">
        <v>44</v>
      </c>
      <c r="G1102" t="s">
        <v>55</v>
      </c>
      <c r="H1102" t="s">
        <v>57</v>
      </c>
      <c r="I1102" s="1">
        <v>44111</v>
      </c>
      <c r="J1102">
        <v>10</v>
      </c>
      <c r="K1102" t="s">
        <v>61</v>
      </c>
      <c r="L1102" s="1">
        <v>44055</v>
      </c>
      <c r="M1102" s="1">
        <v>44196</v>
      </c>
      <c r="N1102">
        <v>2</v>
      </c>
      <c r="O1102" t="s">
        <v>216</v>
      </c>
      <c r="P1102" t="s">
        <v>378</v>
      </c>
      <c r="Q1102">
        <v>2</v>
      </c>
      <c r="R1102" t="s">
        <v>917</v>
      </c>
      <c r="S1102" t="s">
        <v>1451</v>
      </c>
      <c r="T1102" t="s">
        <v>1966</v>
      </c>
      <c r="U1102" t="s">
        <v>83</v>
      </c>
      <c r="V1102" t="s">
        <v>2037</v>
      </c>
      <c r="W1102">
        <v>195.95</v>
      </c>
      <c r="X1102">
        <v>104.95</v>
      </c>
      <c r="Y1102">
        <v>2</v>
      </c>
      <c r="Z1102" t="s">
        <v>2311</v>
      </c>
      <c r="AA1102" t="s">
        <v>2617</v>
      </c>
    </row>
    <row r="1103" spans="1:27" x14ac:dyDescent="0.25">
      <c r="A1103">
        <v>1102</v>
      </c>
      <c r="B1103">
        <v>391</v>
      </c>
      <c r="C1103" s="1">
        <v>44368</v>
      </c>
      <c r="D1103">
        <v>4</v>
      </c>
      <c r="E1103" t="s">
        <v>40</v>
      </c>
      <c r="F1103" t="s">
        <v>51</v>
      </c>
      <c r="G1103" t="s">
        <v>55</v>
      </c>
      <c r="H1103" t="s">
        <v>58</v>
      </c>
      <c r="I1103" s="1">
        <v>43689</v>
      </c>
      <c r="J1103">
        <v>2</v>
      </c>
      <c r="K1103" t="s">
        <v>60</v>
      </c>
      <c r="L1103" s="1">
        <v>43615</v>
      </c>
      <c r="M1103" s="1">
        <v>43830</v>
      </c>
      <c r="N1103">
        <v>1</v>
      </c>
      <c r="O1103" t="s">
        <v>67</v>
      </c>
      <c r="P1103" t="s">
        <v>229</v>
      </c>
      <c r="Q1103">
        <v>1</v>
      </c>
      <c r="R1103" t="s">
        <v>626</v>
      </c>
      <c r="S1103" t="s">
        <v>1176</v>
      </c>
      <c r="T1103" t="s">
        <v>1701</v>
      </c>
      <c r="U1103" t="s">
        <v>69</v>
      </c>
      <c r="V1103" t="s">
        <v>1548</v>
      </c>
      <c r="W1103">
        <v>10.99</v>
      </c>
      <c r="X1103">
        <v>14.99</v>
      </c>
      <c r="Y1103">
        <v>1</v>
      </c>
      <c r="Z1103" t="s">
        <v>90</v>
      </c>
      <c r="AA1103" t="s">
        <v>2328</v>
      </c>
    </row>
    <row r="1104" spans="1:27" x14ac:dyDescent="0.25">
      <c r="A1104">
        <v>1103</v>
      </c>
      <c r="B1104">
        <v>431</v>
      </c>
      <c r="C1104" s="1">
        <v>44368</v>
      </c>
      <c r="D1104">
        <v>4</v>
      </c>
      <c r="E1104" t="s">
        <v>40</v>
      </c>
      <c r="F1104" t="s">
        <v>51</v>
      </c>
      <c r="G1104" t="s">
        <v>55</v>
      </c>
      <c r="H1104" t="s">
        <v>58</v>
      </c>
      <c r="I1104" s="1">
        <v>44193</v>
      </c>
      <c r="J1104">
        <v>10</v>
      </c>
      <c r="K1104" t="s">
        <v>61</v>
      </c>
      <c r="L1104" s="1">
        <v>44055</v>
      </c>
      <c r="M1104" s="1">
        <v>44196</v>
      </c>
      <c r="N1104">
        <v>1</v>
      </c>
      <c r="O1104" t="s">
        <v>69</v>
      </c>
      <c r="P1104" t="s">
        <v>231</v>
      </c>
      <c r="Q1104">
        <v>1</v>
      </c>
      <c r="R1104" t="s">
        <v>78</v>
      </c>
      <c r="S1104" t="s">
        <v>1238</v>
      </c>
      <c r="T1104" t="s">
        <v>1533</v>
      </c>
      <c r="U1104" t="s">
        <v>80</v>
      </c>
      <c r="V1104" t="s">
        <v>1577</v>
      </c>
      <c r="W1104">
        <v>119.98</v>
      </c>
      <c r="X1104">
        <v>49.98</v>
      </c>
      <c r="Y1104">
        <v>1</v>
      </c>
      <c r="Z1104" t="s">
        <v>69</v>
      </c>
      <c r="AA1104" t="s">
        <v>2360</v>
      </c>
    </row>
    <row r="1105" spans="1:27" x14ac:dyDescent="0.25">
      <c r="A1105">
        <v>1104</v>
      </c>
      <c r="B1105">
        <v>487</v>
      </c>
      <c r="C1105" s="1">
        <v>44368</v>
      </c>
      <c r="D1105">
        <v>11</v>
      </c>
      <c r="E1105" t="s">
        <v>37</v>
      </c>
      <c r="F1105" t="s">
        <v>48</v>
      </c>
      <c r="G1105" t="s">
        <v>55</v>
      </c>
      <c r="H1105" t="s">
        <v>58</v>
      </c>
      <c r="I1105" s="1">
        <v>44140</v>
      </c>
      <c r="J1105">
        <v>10</v>
      </c>
      <c r="K1105" t="s">
        <v>61</v>
      </c>
      <c r="L1105" s="1">
        <v>44055</v>
      </c>
      <c r="M1105" s="1">
        <v>44196</v>
      </c>
      <c r="N1105">
        <v>1</v>
      </c>
      <c r="O1105" t="s">
        <v>67</v>
      </c>
      <c r="P1105" t="s">
        <v>229</v>
      </c>
      <c r="Q1105">
        <v>1</v>
      </c>
      <c r="R1105" t="s">
        <v>467</v>
      </c>
      <c r="S1105" t="s">
        <v>1030</v>
      </c>
      <c r="T1105" t="s">
        <v>1560</v>
      </c>
      <c r="U1105" t="s">
        <v>80</v>
      </c>
      <c r="V1105" t="s">
        <v>1548</v>
      </c>
      <c r="W1105">
        <v>59.74</v>
      </c>
      <c r="X1105">
        <v>29.98</v>
      </c>
      <c r="Y1105">
        <v>1</v>
      </c>
      <c r="Z1105" t="s">
        <v>84</v>
      </c>
      <c r="AA1105" t="s">
        <v>2366</v>
      </c>
    </row>
    <row r="1106" spans="1:27" x14ac:dyDescent="0.25">
      <c r="A1106">
        <v>1105</v>
      </c>
      <c r="B1106">
        <v>250</v>
      </c>
      <c r="C1106" s="1">
        <v>44369</v>
      </c>
      <c r="D1106">
        <v>7</v>
      </c>
      <c r="E1106" t="s">
        <v>35</v>
      </c>
      <c r="F1106" t="s">
        <v>46</v>
      </c>
      <c r="G1106" t="s">
        <v>56</v>
      </c>
      <c r="H1106" t="s">
        <v>57</v>
      </c>
      <c r="I1106" s="1">
        <v>43850</v>
      </c>
      <c r="J1106">
        <v>5</v>
      </c>
      <c r="K1106" t="s">
        <v>60</v>
      </c>
      <c r="L1106" s="1">
        <v>43831</v>
      </c>
      <c r="M1106" s="1">
        <v>43921</v>
      </c>
      <c r="N1106">
        <v>1</v>
      </c>
      <c r="O1106" t="s">
        <v>80</v>
      </c>
      <c r="P1106" t="s">
        <v>242</v>
      </c>
      <c r="Q1106">
        <v>1</v>
      </c>
      <c r="R1106" t="s">
        <v>620</v>
      </c>
      <c r="S1106" t="s">
        <v>1170</v>
      </c>
      <c r="T1106" t="s">
        <v>1696</v>
      </c>
      <c r="U1106" t="s">
        <v>69</v>
      </c>
      <c r="V1106" t="s">
        <v>1548</v>
      </c>
      <c r="W1106">
        <v>120.99</v>
      </c>
      <c r="X1106">
        <v>14.99</v>
      </c>
      <c r="Y1106">
        <v>1</v>
      </c>
      <c r="Z1106" t="s">
        <v>79</v>
      </c>
      <c r="AA1106" t="s">
        <v>2349</v>
      </c>
    </row>
    <row r="1107" spans="1:27" x14ac:dyDescent="0.25">
      <c r="A1107">
        <v>1106</v>
      </c>
      <c r="B1107">
        <v>358</v>
      </c>
      <c r="C1107" s="1">
        <v>44369</v>
      </c>
      <c r="D1107">
        <v>7</v>
      </c>
      <c r="E1107" t="s">
        <v>35</v>
      </c>
      <c r="F1107" t="s">
        <v>46</v>
      </c>
      <c r="G1107" t="s">
        <v>56</v>
      </c>
      <c r="H1107" t="s">
        <v>57</v>
      </c>
      <c r="I1107" s="1">
        <v>43654</v>
      </c>
      <c r="J1107">
        <v>3</v>
      </c>
      <c r="K1107" t="s">
        <v>59</v>
      </c>
      <c r="L1107" s="1">
        <v>43615</v>
      </c>
      <c r="M1107" s="1">
        <v>43830</v>
      </c>
      <c r="N1107">
        <v>1</v>
      </c>
      <c r="O1107" t="s">
        <v>69</v>
      </c>
      <c r="P1107" t="s">
        <v>231</v>
      </c>
      <c r="Q1107">
        <v>1</v>
      </c>
      <c r="R1107" t="s">
        <v>520</v>
      </c>
      <c r="S1107" t="s">
        <v>1084</v>
      </c>
      <c r="T1107" t="s">
        <v>1610</v>
      </c>
      <c r="U1107" t="s">
        <v>67</v>
      </c>
      <c r="V1107" t="s">
        <v>1577</v>
      </c>
      <c r="W1107">
        <v>38.97</v>
      </c>
      <c r="X1107">
        <v>74.97</v>
      </c>
      <c r="Y1107">
        <v>1</v>
      </c>
      <c r="Z1107" t="s">
        <v>69</v>
      </c>
      <c r="AA1107" t="s">
        <v>2360</v>
      </c>
    </row>
    <row r="1108" spans="1:27" x14ac:dyDescent="0.25">
      <c r="A1108">
        <v>1107</v>
      </c>
      <c r="B1108">
        <v>200</v>
      </c>
      <c r="C1108" s="1">
        <v>44371</v>
      </c>
      <c r="D1108">
        <v>10</v>
      </c>
      <c r="E1108" t="s">
        <v>42</v>
      </c>
      <c r="F1108" t="s">
        <v>53</v>
      </c>
      <c r="G1108" t="s">
        <v>55</v>
      </c>
      <c r="H1108" t="s">
        <v>58</v>
      </c>
      <c r="I1108" s="1">
        <v>44011</v>
      </c>
      <c r="J1108">
        <v>8</v>
      </c>
      <c r="K1108" t="s">
        <v>60</v>
      </c>
      <c r="L1108" s="1">
        <v>44000</v>
      </c>
      <c r="M1108" s="1">
        <v>44073</v>
      </c>
      <c r="N1108">
        <v>2</v>
      </c>
      <c r="O1108" t="s">
        <v>217</v>
      </c>
      <c r="P1108" t="s">
        <v>379</v>
      </c>
      <c r="Q1108">
        <v>2</v>
      </c>
      <c r="R1108" t="s">
        <v>918</v>
      </c>
      <c r="S1108" t="s">
        <v>1452</v>
      </c>
      <c r="T1108" t="s">
        <v>1967</v>
      </c>
      <c r="U1108" t="s">
        <v>207</v>
      </c>
      <c r="V1108" t="s">
        <v>2075</v>
      </c>
      <c r="W1108">
        <v>125.48</v>
      </c>
      <c r="X1108">
        <v>59.96</v>
      </c>
      <c r="Y1108">
        <v>2</v>
      </c>
      <c r="Z1108" t="s">
        <v>2312</v>
      </c>
      <c r="AA1108" t="s">
        <v>2618</v>
      </c>
    </row>
    <row r="1109" spans="1:27" x14ac:dyDescent="0.25">
      <c r="A1109">
        <v>1108</v>
      </c>
      <c r="B1109">
        <v>254</v>
      </c>
      <c r="C1109" s="1">
        <v>44371</v>
      </c>
      <c r="D1109">
        <v>1</v>
      </c>
      <c r="E1109" t="s">
        <v>39</v>
      </c>
      <c r="F1109" t="s">
        <v>50</v>
      </c>
      <c r="G1109" t="s">
        <v>56</v>
      </c>
      <c r="H1109" t="s">
        <v>58</v>
      </c>
      <c r="I1109" s="1">
        <v>43729</v>
      </c>
      <c r="J1109">
        <v>2</v>
      </c>
      <c r="K1109" t="s">
        <v>60</v>
      </c>
      <c r="L1109" s="1">
        <v>43615</v>
      </c>
      <c r="M1109" s="1">
        <v>43830</v>
      </c>
      <c r="N1109">
        <v>2</v>
      </c>
      <c r="O1109" t="s">
        <v>179</v>
      </c>
      <c r="P1109" t="s">
        <v>341</v>
      </c>
      <c r="Q1109">
        <v>2</v>
      </c>
      <c r="R1109" t="s">
        <v>919</v>
      </c>
      <c r="S1109" t="s">
        <v>1453</v>
      </c>
      <c r="T1109" t="s">
        <v>1968</v>
      </c>
      <c r="U1109" t="s">
        <v>71</v>
      </c>
      <c r="V1109" t="s">
        <v>1723</v>
      </c>
      <c r="W1109">
        <v>37.56</v>
      </c>
      <c r="X1109">
        <v>19.98</v>
      </c>
      <c r="Y1109">
        <v>2</v>
      </c>
      <c r="Z1109" t="s">
        <v>165</v>
      </c>
      <c r="AA1109" t="s">
        <v>2619</v>
      </c>
    </row>
    <row r="1110" spans="1:27" x14ac:dyDescent="0.25">
      <c r="A1110">
        <v>1109</v>
      </c>
      <c r="B1110">
        <v>10</v>
      </c>
      <c r="C1110" s="1">
        <v>44372</v>
      </c>
      <c r="D1110">
        <v>4</v>
      </c>
      <c r="E1110" t="s">
        <v>40</v>
      </c>
      <c r="F1110" t="s">
        <v>51</v>
      </c>
      <c r="G1110" t="s">
        <v>55</v>
      </c>
      <c r="H1110" t="s">
        <v>58</v>
      </c>
      <c r="I1110" s="1">
        <v>44070</v>
      </c>
      <c r="J1110">
        <v>8</v>
      </c>
      <c r="K1110" t="s">
        <v>60</v>
      </c>
      <c r="L1110" s="1">
        <v>44000</v>
      </c>
      <c r="M1110" s="1">
        <v>44073</v>
      </c>
      <c r="N1110">
        <v>1</v>
      </c>
      <c r="O1110" t="s">
        <v>70</v>
      </c>
      <c r="P1110" t="s">
        <v>232</v>
      </c>
      <c r="Q1110">
        <v>1</v>
      </c>
      <c r="R1110" t="s">
        <v>673</v>
      </c>
      <c r="S1110" t="s">
        <v>1216</v>
      </c>
      <c r="T1110" t="s">
        <v>1652</v>
      </c>
      <c r="U1110" t="s">
        <v>67</v>
      </c>
      <c r="V1110" t="s">
        <v>1517</v>
      </c>
      <c r="W1110">
        <v>41.97</v>
      </c>
      <c r="X1110">
        <v>59.97</v>
      </c>
      <c r="Y1110">
        <v>1</v>
      </c>
      <c r="Z1110" t="s">
        <v>432</v>
      </c>
      <c r="AA1110" t="s">
        <v>2331</v>
      </c>
    </row>
    <row r="1111" spans="1:27" x14ac:dyDescent="0.25">
      <c r="A1111">
        <v>1110</v>
      </c>
      <c r="B1111">
        <v>56</v>
      </c>
      <c r="C1111" s="1">
        <v>44374</v>
      </c>
      <c r="D1111">
        <v>10</v>
      </c>
      <c r="E1111" t="s">
        <v>42</v>
      </c>
      <c r="F1111" t="s">
        <v>53</v>
      </c>
      <c r="G1111" t="s">
        <v>55</v>
      </c>
      <c r="H1111" t="s">
        <v>58</v>
      </c>
      <c r="I1111" s="1">
        <v>44243</v>
      </c>
      <c r="J1111">
        <v>11</v>
      </c>
      <c r="K1111" t="s">
        <v>60</v>
      </c>
      <c r="L1111" s="1">
        <v>44148</v>
      </c>
      <c r="M1111" s="1">
        <v>44265</v>
      </c>
      <c r="N1111">
        <v>1</v>
      </c>
      <c r="O1111" t="s">
        <v>69</v>
      </c>
      <c r="P1111" t="s">
        <v>231</v>
      </c>
      <c r="Q1111">
        <v>1</v>
      </c>
      <c r="R1111" t="s">
        <v>878</v>
      </c>
      <c r="S1111" t="s">
        <v>1415</v>
      </c>
      <c r="T1111" t="s">
        <v>1930</v>
      </c>
      <c r="U1111" t="s">
        <v>69</v>
      </c>
      <c r="V1111" t="s">
        <v>1577</v>
      </c>
      <c r="W1111">
        <v>45.99</v>
      </c>
      <c r="X1111">
        <v>24.99</v>
      </c>
      <c r="Y1111">
        <v>1</v>
      </c>
      <c r="Z1111" t="s">
        <v>69</v>
      </c>
      <c r="AA1111" t="s">
        <v>2360</v>
      </c>
    </row>
    <row r="1112" spans="1:27" x14ac:dyDescent="0.25">
      <c r="A1112">
        <v>1111</v>
      </c>
      <c r="B1112">
        <v>82</v>
      </c>
      <c r="C1112" s="1">
        <v>44374</v>
      </c>
      <c r="D1112">
        <v>9</v>
      </c>
      <c r="E1112" t="s">
        <v>41</v>
      </c>
      <c r="F1112" t="s">
        <v>52</v>
      </c>
      <c r="G1112" t="s">
        <v>55</v>
      </c>
      <c r="H1112" t="s">
        <v>57</v>
      </c>
      <c r="I1112" s="1">
        <v>43862</v>
      </c>
      <c r="J1112">
        <v>6</v>
      </c>
      <c r="K1112" t="s">
        <v>59</v>
      </c>
      <c r="L1112" s="1">
        <v>43862</v>
      </c>
      <c r="M1112" s="1">
        <v>43889</v>
      </c>
      <c r="N1112">
        <v>1</v>
      </c>
      <c r="O1112" t="s">
        <v>159</v>
      </c>
      <c r="P1112" t="s">
        <v>321</v>
      </c>
      <c r="Q1112">
        <v>1</v>
      </c>
      <c r="R1112" t="s">
        <v>920</v>
      </c>
      <c r="S1112" t="s">
        <v>1454</v>
      </c>
      <c r="T1112" t="s">
        <v>1969</v>
      </c>
      <c r="U1112" t="s">
        <v>110</v>
      </c>
      <c r="V1112" t="s">
        <v>1585</v>
      </c>
      <c r="W1112">
        <v>489.54</v>
      </c>
      <c r="X1112">
        <v>119.94</v>
      </c>
      <c r="Y1112">
        <v>1</v>
      </c>
      <c r="Z1112" t="s">
        <v>900</v>
      </c>
      <c r="AA1112" t="s">
        <v>2591</v>
      </c>
    </row>
    <row r="1113" spans="1:27" x14ac:dyDescent="0.25">
      <c r="A1113">
        <v>1112</v>
      </c>
      <c r="B1113">
        <v>327</v>
      </c>
      <c r="C1113" s="1">
        <v>44375</v>
      </c>
      <c r="D1113">
        <v>5</v>
      </c>
      <c r="E1113" t="s">
        <v>36</v>
      </c>
      <c r="F1113" t="s">
        <v>47</v>
      </c>
      <c r="G1113" t="s">
        <v>56</v>
      </c>
      <c r="H1113" t="s">
        <v>57</v>
      </c>
      <c r="I1113" s="1">
        <v>44095</v>
      </c>
      <c r="J1113">
        <v>10</v>
      </c>
      <c r="K1113" t="s">
        <v>61</v>
      </c>
      <c r="L1113" s="1">
        <v>44055</v>
      </c>
      <c r="M1113" s="1">
        <v>44196</v>
      </c>
      <c r="N1113">
        <v>2</v>
      </c>
      <c r="O1113" t="s">
        <v>118</v>
      </c>
      <c r="P1113" t="s">
        <v>280</v>
      </c>
      <c r="Q1113">
        <v>2</v>
      </c>
      <c r="R1113" t="s">
        <v>921</v>
      </c>
      <c r="S1113" t="s">
        <v>1455</v>
      </c>
      <c r="T1113" t="s">
        <v>1970</v>
      </c>
      <c r="U1113" t="s">
        <v>71</v>
      </c>
      <c r="V1113" t="s">
        <v>2039</v>
      </c>
      <c r="W1113">
        <v>134.94</v>
      </c>
      <c r="X1113">
        <v>24.98</v>
      </c>
      <c r="Y1113">
        <v>2</v>
      </c>
      <c r="Z1113" t="s">
        <v>2168</v>
      </c>
      <c r="AA1113" t="s">
        <v>2449</v>
      </c>
    </row>
    <row r="1114" spans="1:27" x14ac:dyDescent="0.25">
      <c r="A1114">
        <v>1113</v>
      </c>
      <c r="B1114">
        <v>38</v>
      </c>
      <c r="C1114" s="1">
        <v>44377</v>
      </c>
      <c r="D1114">
        <v>10</v>
      </c>
      <c r="E1114" t="s">
        <v>42</v>
      </c>
      <c r="F1114" t="s">
        <v>53</v>
      </c>
      <c r="G1114" t="s">
        <v>56</v>
      </c>
      <c r="H1114" t="s">
        <v>57</v>
      </c>
      <c r="I1114" s="1">
        <v>44185</v>
      </c>
      <c r="J1114">
        <v>11</v>
      </c>
      <c r="K1114" t="s">
        <v>60</v>
      </c>
      <c r="L1114" s="1">
        <v>44148</v>
      </c>
      <c r="M1114" s="1">
        <v>44265</v>
      </c>
      <c r="N1114">
        <v>1</v>
      </c>
      <c r="O1114" t="s">
        <v>67</v>
      </c>
      <c r="P1114" t="s">
        <v>229</v>
      </c>
      <c r="Q1114">
        <v>1</v>
      </c>
      <c r="R1114" t="s">
        <v>557</v>
      </c>
      <c r="S1114" t="s">
        <v>1030</v>
      </c>
      <c r="T1114" t="s">
        <v>1513</v>
      </c>
      <c r="U1114" t="s">
        <v>67</v>
      </c>
      <c r="V1114" t="s">
        <v>1548</v>
      </c>
      <c r="W1114">
        <v>89.97</v>
      </c>
      <c r="X1114">
        <v>44.97</v>
      </c>
      <c r="Y1114">
        <v>1</v>
      </c>
      <c r="Z1114" t="s">
        <v>652</v>
      </c>
      <c r="AA1114" t="s">
        <v>2352</v>
      </c>
    </row>
    <row r="1115" spans="1:27" x14ac:dyDescent="0.25">
      <c r="A1115">
        <v>1114</v>
      </c>
      <c r="B1115">
        <v>63</v>
      </c>
      <c r="C1115" s="1">
        <v>44377</v>
      </c>
      <c r="D1115">
        <v>9</v>
      </c>
      <c r="E1115" t="s">
        <v>41</v>
      </c>
      <c r="F1115" t="s">
        <v>52</v>
      </c>
      <c r="G1115" t="s">
        <v>56</v>
      </c>
      <c r="H1115" t="s">
        <v>57</v>
      </c>
      <c r="I1115" s="1">
        <v>43739</v>
      </c>
      <c r="J1115">
        <v>2</v>
      </c>
      <c r="K1115" t="s">
        <v>60</v>
      </c>
      <c r="L1115" s="1">
        <v>43615</v>
      </c>
      <c r="M1115" s="1">
        <v>43830</v>
      </c>
      <c r="N1115">
        <v>1</v>
      </c>
      <c r="O1115" t="s">
        <v>159</v>
      </c>
      <c r="P1115" t="s">
        <v>321</v>
      </c>
      <c r="Q1115">
        <v>2</v>
      </c>
      <c r="R1115" t="s">
        <v>922</v>
      </c>
      <c r="S1115" t="s">
        <v>1456</v>
      </c>
      <c r="T1115" t="s">
        <v>1971</v>
      </c>
      <c r="U1115" t="s">
        <v>75</v>
      </c>
      <c r="V1115" t="s">
        <v>1585</v>
      </c>
      <c r="W1115">
        <v>93.97</v>
      </c>
      <c r="X1115">
        <v>99.95</v>
      </c>
      <c r="Y1115">
        <v>2</v>
      </c>
      <c r="Z1115" t="s">
        <v>2313</v>
      </c>
      <c r="AA1115" t="s">
        <v>2620</v>
      </c>
    </row>
    <row r="1116" spans="1:27" x14ac:dyDescent="0.25">
      <c r="A1116">
        <v>1115</v>
      </c>
      <c r="B1116">
        <v>311</v>
      </c>
      <c r="C1116" s="1">
        <v>44377</v>
      </c>
      <c r="D1116">
        <v>7</v>
      </c>
      <c r="E1116" t="s">
        <v>35</v>
      </c>
      <c r="F1116" t="s">
        <v>46</v>
      </c>
      <c r="G1116" t="s">
        <v>56</v>
      </c>
      <c r="H1116" t="s">
        <v>57</v>
      </c>
      <c r="I1116" s="1">
        <v>43961</v>
      </c>
      <c r="J1116">
        <v>9</v>
      </c>
      <c r="K1116" t="s">
        <v>59</v>
      </c>
      <c r="L1116" s="1">
        <v>43952</v>
      </c>
      <c r="M1116" s="1">
        <v>44075</v>
      </c>
      <c r="N1116">
        <v>1</v>
      </c>
      <c r="O1116" t="s">
        <v>69</v>
      </c>
      <c r="P1116" t="s">
        <v>231</v>
      </c>
      <c r="Q1116">
        <v>1</v>
      </c>
      <c r="R1116" t="s">
        <v>565</v>
      </c>
      <c r="S1116" t="s">
        <v>1125</v>
      </c>
      <c r="T1116" t="s">
        <v>1648</v>
      </c>
      <c r="U1116" t="s">
        <v>69</v>
      </c>
      <c r="V1116" t="s">
        <v>1577</v>
      </c>
      <c r="W1116">
        <v>505</v>
      </c>
      <c r="X1116">
        <v>24.99</v>
      </c>
      <c r="Y1116">
        <v>1</v>
      </c>
      <c r="Z1116" t="s">
        <v>78</v>
      </c>
      <c r="AA1116" t="s">
        <v>2330</v>
      </c>
    </row>
    <row r="1117" spans="1:27" x14ac:dyDescent="0.25">
      <c r="A1117">
        <v>1116</v>
      </c>
      <c r="B1117">
        <v>105</v>
      </c>
      <c r="C1117" s="1">
        <v>44378</v>
      </c>
      <c r="D1117">
        <v>5</v>
      </c>
      <c r="E1117" t="s">
        <v>36</v>
      </c>
      <c r="F1117" t="s">
        <v>47</v>
      </c>
      <c r="G1117" t="s">
        <v>55</v>
      </c>
      <c r="H1117" t="s">
        <v>58</v>
      </c>
      <c r="I1117" s="1">
        <v>44040</v>
      </c>
      <c r="J1117">
        <v>8</v>
      </c>
      <c r="K1117" t="s">
        <v>60</v>
      </c>
      <c r="L1117" s="1">
        <v>44000</v>
      </c>
      <c r="M1117" s="1">
        <v>44073</v>
      </c>
      <c r="N1117">
        <v>1</v>
      </c>
      <c r="O1117" t="s">
        <v>67</v>
      </c>
      <c r="P1117" t="s">
        <v>229</v>
      </c>
      <c r="Q1117">
        <v>1</v>
      </c>
      <c r="R1117" t="s">
        <v>636</v>
      </c>
      <c r="S1117" t="s">
        <v>974</v>
      </c>
      <c r="T1117" t="s">
        <v>1513</v>
      </c>
      <c r="U1117" t="s">
        <v>80</v>
      </c>
      <c r="V1117" t="s">
        <v>1548</v>
      </c>
      <c r="W1117">
        <v>59.98</v>
      </c>
      <c r="X1117">
        <v>29.98</v>
      </c>
      <c r="Y1117">
        <v>1</v>
      </c>
      <c r="Z1117" t="s">
        <v>455</v>
      </c>
      <c r="AA1117" t="s">
        <v>2340</v>
      </c>
    </row>
    <row r="1118" spans="1:27" x14ac:dyDescent="0.25">
      <c r="A1118">
        <v>1117</v>
      </c>
      <c r="B1118">
        <v>209</v>
      </c>
      <c r="C1118" s="1">
        <v>44378</v>
      </c>
      <c r="D1118">
        <v>1</v>
      </c>
      <c r="E1118" t="s">
        <v>39</v>
      </c>
      <c r="F1118" t="s">
        <v>50</v>
      </c>
      <c r="G1118" t="s">
        <v>55</v>
      </c>
      <c r="H1118" t="s">
        <v>58</v>
      </c>
      <c r="I1118" s="1">
        <v>44032</v>
      </c>
      <c r="J1118">
        <v>8</v>
      </c>
      <c r="K1118" t="s">
        <v>60</v>
      </c>
      <c r="L1118" s="1">
        <v>44000</v>
      </c>
      <c r="M1118" s="1">
        <v>44073</v>
      </c>
      <c r="N1118">
        <v>1</v>
      </c>
      <c r="O1118" t="s">
        <v>110</v>
      </c>
      <c r="P1118" t="s">
        <v>272</v>
      </c>
      <c r="Q1118">
        <v>2</v>
      </c>
      <c r="R1118" t="s">
        <v>923</v>
      </c>
      <c r="S1118" t="s">
        <v>1457</v>
      </c>
      <c r="T1118" t="s">
        <v>1972</v>
      </c>
      <c r="U1118" t="s">
        <v>83</v>
      </c>
      <c r="V1118" t="s">
        <v>1723</v>
      </c>
      <c r="W1118">
        <v>116.98</v>
      </c>
      <c r="X1118">
        <v>49.95</v>
      </c>
      <c r="Y1118">
        <v>2</v>
      </c>
      <c r="Z1118" t="s">
        <v>2314</v>
      </c>
      <c r="AA1118" t="s">
        <v>2621</v>
      </c>
    </row>
    <row r="1119" spans="1:27" x14ac:dyDescent="0.25">
      <c r="A1119">
        <v>1118</v>
      </c>
      <c r="B1119">
        <v>424</v>
      </c>
      <c r="C1119" s="1">
        <v>44378</v>
      </c>
      <c r="D1119">
        <v>1</v>
      </c>
      <c r="E1119" t="s">
        <v>39</v>
      </c>
      <c r="F1119" t="s">
        <v>50</v>
      </c>
      <c r="G1119" t="s">
        <v>55</v>
      </c>
      <c r="H1119" t="s">
        <v>57</v>
      </c>
      <c r="I1119" s="1">
        <v>43872</v>
      </c>
      <c r="J1119">
        <v>6</v>
      </c>
      <c r="K1119" t="s">
        <v>59</v>
      </c>
      <c r="L1119" s="1">
        <v>43862</v>
      </c>
      <c r="M1119" s="1">
        <v>43889</v>
      </c>
      <c r="N1119">
        <v>2</v>
      </c>
      <c r="O1119" t="s">
        <v>117</v>
      </c>
      <c r="P1119" t="s">
        <v>279</v>
      </c>
      <c r="Q1119">
        <v>2</v>
      </c>
      <c r="R1119" t="s">
        <v>924</v>
      </c>
      <c r="S1119" t="s">
        <v>1458</v>
      </c>
      <c r="T1119" t="s">
        <v>1973</v>
      </c>
      <c r="U1119" t="s">
        <v>180</v>
      </c>
      <c r="V1119" t="s">
        <v>2076</v>
      </c>
      <c r="W1119">
        <v>169.17</v>
      </c>
      <c r="X1119">
        <v>24.97</v>
      </c>
      <c r="Y1119">
        <v>2</v>
      </c>
      <c r="Z1119" t="s">
        <v>2129</v>
      </c>
      <c r="AA1119" t="s">
        <v>2404</v>
      </c>
    </row>
    <row r="1120" spans="1:27" x14ac:dyDescent="0.25">
      <c r="A1120">
        <v>1119</v>
      </c>
      <c r="B1120">
        <v>433</v>
      </c>
      <c r="C1120" s="1">
        <v>44378</v>
      </c>
      <c r="D1120">
        <v>10</v>
      </c>
      <c r="E1120" t="s">
        <v>42</v>
      </c>
      <c r="F1120" t="s">
        <v>53</v>
      </c>
      <c r="G1120" t="s">
        <v>55</v>
      </c>
      <c r="H1120" t="s">
        <v>58</v>
      </c>
      <c r="I1120" s="1">
        <v>43680</v>
      </c>
      <c r="J1120">
        <v>1</v>
      </c>
      <c r="K1120" t="s">
        <v>61</v>
      </c>
      <c r="L1120" s="1">
        <v>43615</v>
      </c>
      <c r="M1120" s="1">
        <v>43830</v>
      </c>
      <c r="N1120">
        <v>2</v>
      </c>
      <c r="O1120" t="s">
        <v>113</v>
      </c>
      <c r="P1120" t="s">
        <v>275</v>
      </c>
      <c r="Q1120">
        <v>2</v>
      </c>
      <c r="R1120" t="s">
        <v>925</v>
      </c>
      <c r="S1120" t="s">
        <v>1459</v>
      </c>
      <c r="T1120" t="s">
        <v>1974</v>
      </c>
      <c r="U1120" t="s">
        <v>109</v>
      </c>
      <c r="V1120" t="s">
        <v>2030</v>
      </c>
      <c r="W1120">
        <v>326.87</v>
      </c>
      <c r="X1120">
        <v>74.959999999999994</v>
      </c>
      <c r="Y1120">
        <v>2</v>
      </c>
      <c r="Z1120" t="s">
        <v>2124</v>
      </c>
      <c r="AA1120" t="s">
        <v>2399</v>
      </c>
    </row>
    <row r="1121" spans="1:27" x14ac:dyDescent="0.25">
      <c r="A1121">
        <v>1120</v>
      </c>
      <c r="B1121">
        <v>246</v>
      </c>
      <c r="C1121" s="1">
        <v>44379</v>
      </c>
      <c r="D1121">
        <v>2</v>
      </c>
      <c r="E1121" t="s">
        <v>38</v>
      </c>
      <c r="F1121" t="s">
        <v>49</v>
      </c>
      <c r="G1121" t="s">
        <v>55</v>
      </c>
      <c r="H1121" t="s">
        <v>58</v>
      </c>
      <c r="I1121" s="1">
        <v>43587</v>
      </c>
      <c r="J1121">
        <v>1</v>
      </c>
      <c r="N1121">
        <v>3</v>
      </c>
      <c r="O1121" t="s">
        <v>218</v>
      </c>
      <c r="P1121" t="s">
        <v>380</v>
      </c>
      <c r="Q1121">
        <v>3</v>
      </c>
      <c r="R1121" t="s">
        <v>926</v>
      </c>
      <c r="S1121" t="s">
        <v>1460</v>
      </c>
      <c r="T1121" t="s">
        <v>1975</v>
      </c>
      <c r="U1121" t="s">
        <v>2027</v>
      </c>
      <c r="V1121" t="s">
        <v>2074</v>
      </c>
      <c r="W1121">
        <v>281.55</v>
      </c>
      <c r="X1121">
        <v>84.95</v>
      </c>
      <c r="Y1121">
        <v>3</v>
      </c>
      <c r="Z1121" t="s">
        <v>2315</v>
      </c>
      <c r="AA1121" t="s">
        <v>2622</v>
      </c>
    </row>
    <row r="1122" spans="1:27" x14ac:dyDescent="0.25">
      <c r="A1122">
        <v>1121</v>
      </c>
      <c r="B1122">
        <v>153</v>
      </c>
      <c r="C1122" s="1">
        <v>44380</v>
      </c>
      <c r="D1122">
        <v>10</v>
      </c>
      <c r="E1122" t="s">
        <v>42</v>
      </c>
      <c r="F1122" t="s">
        <v>53</v>
      </c>
      <c r="G1122" t="s">
        <v>56</v>
      </c>
      <c r="H1122" t="s">
        <v>57</v>
      </c>
      <c r="I1122" s="1">
        <v>43739</v>
      </c>
      <c r="J1122">
        <v>3</v>
      </c>
      <c r="K1122" t="s">
        <v>59</v>
      </c>
      <c r="L1122" s="1">
        <v>43615</v>
      </c>
      <c r="M1122" s="1">
        <v>43830</v>
      </c>
      <c r="N1122">
        <v>1</v>
      </c>
      <c r="O1122" t="s">
        <v>79</v>
      </c>
      <c r="P1122" t="s">
        <v>241</v>
      </c>
      <c r="Q1122">
        <v>1</v>
      </c>
      <c r="R1122" t="s">
        <v>541</v>
      </c>
      <c r="S1122" t="s">
        <v>968</v>
      </c>
      <c r="T1122" t="s">
        <v>1629</v>
      </c>
      <c r="U1122" t="s">
        <v>67</v>
      </c>
      <c r="V1122" t="s">
        <v>1548</v>
      </c>
      <c r="W1122">
        <v>260.7</v>
      </c>
      <c r="X1122">
        <v>44.97</v>
      </c>
      <c r="Y1122">
        <v>1</v>
      </c>
      <c r="Z1122" t="s">
        <v>86</v>
      </c>
      <c r="AA1122" t="s">
        <v>2350</v>
      </c>
    </row>
    <row r="1123" spans="1:27" x14ac:dyDescent="0.25">
      <c r="A1123">
        <v>1122</v>
      </c>
      <c r="B1123">
        <v>219</v>
      </c>
      <c r="C1123" s="1">
        <v>44380</v>
      </c>
      <c r="D1123">
        <v>11</v>
      </c>
      <c r="E1123" t="s">
        <v>37</v>
      </c>
      <c r="F1123" t="s">
        <v>48</v>
      </c>
      <c r="G1123" t="s">
        <v>56</v>
      </c>
      <c r="H1123" t="s">
        <v>57</v>
      </c>
      <c r="I1123" s="1">
        <v>43814</v>
      </c>
      <c r="J1123">
        <v>3</v>
      </c>
      <c r="K1123" t="s">
        <v>59</v>
      </c>
      <c r="L1123" s="1">
        <v>43615</v>
      </c>
      <c r="M1123" s="1">
        <v>43830</v>
      </c>
      <c r="N1123">
        <v>1</v>
      </c>
      <c r="O1123" t="s">
        <v>79</v>
      </c>
      <c r="P1123" t="s">
        <v>241</v>
      </c>
      <c r="Q1123">
        <v>1</v>
      </c>
      <c r="R1123" t="s">
        <v>463</v>
      </c>
      <c r="S1123" t="s">
        <v>1026</v>
      </c>
      <c r="T1123" t="s">
        <v>1556</v>
      </c>
      <c r="U1123" t="s">
        <v>80</v>
      </c>
      <c r="V1123" t="s">
        <v>1548</v>
      </c>
      <c r="W1123">
        <v>42.98</v>
      </c>
      <c r="X1123">
        <v>29.98</v>
      </c>
      <c r="Y1123">
        <v>1</v>
      </c>
      <c r="Z1123" t="s">
        <v>455</v>
      </c>
      <c r="AA1123" t="s">
        <v>2340</v>
      </c>
    </row>
    <row r="1124" spans="1:27" x14ac:dyDescent="0.25">
      <c r="A1124">
        <v>1123</v>
      </c>
      <c r="B1124">
        <v>290</v>
      </c>
      <c r="C1124" s="1">
        <v>44380</v>
      </c>
      <c r="D1124">
        <v>7</v>
      </c>
      <c r="E1124" t="s">
        <v>35</v>
      </c>
      <c r="F1124" t="s">
        <v>46</v>
      </c>
      <c r="G1124" t="s">
        <v>55</v>
      </c>
      <c r="H1124" t="s">
        <v>58</v>
      </c>
      <c r="I1124" s="1">
        <v>44153</v>
      </c>
      <c r="J1124">
        <v>11</v>
      </c>
      <c r="K1124" t="s">
        <v>60</v>
      </c>
      <c r="L1124" s="1">
        <v>44148</v>
      </c>
      <c r="M1124" s="1">
        <v>44265</v>
      </c>
      <c r="N1124">
        <v>2</v>
      </c>
      <c r="O1124" t="s">
        <v>125</v>
      </c>
      <c r="P1124" t="s">
        <v>287</v>
      </c>
      <c r="Q1124">
        <v>2</v>
      </c>
      <c r="R1124" t="s">
        <v>927</v>
      </c>
      <c r="S1124" t="s">
        <v>1461</v>
      </c>
      <c r="T1124" t="s">
        <v>1976</v>
      </c>
      <c r="U1124" t="s">
        <v>88</v>
      </c>
      <c r="V1124" t="s">
        <v>2031</v>
      </c>
      <c r="W1124">
        <v>253.88</v>
      </c>
      <c r="X1124">
        <v>79.959999999999994</v>
      </c>
      <c r="Y1124">
        <v>2</v>
      </c>
      <c r="Z1124" t="s">
        <v>142</v>
      </c>
      <c r="AA1124" t="s">
        <v>2623</v>
      </c>
    </row>
    <row r="1125" spans="1:27" x14ac:dyDescent="0.25">
      <c r="A1125">
        <v>1124</v>
      </c>
      <c r="B1125">
        <v>55</v>
      </c>
      <c r="C1125" s="1">
        <v>44381</v>
      </c>
      <c r="D1125">
        <v>1</v>
      </c>
      <c r="E1125" t="s">
        <v>39</v>
      </c>
      <c r="F1125" t="s">
        <v>50</v>
      </c>
      <c r="G1125" t="s">
        <v>55</v>
      </c>
      <c r="H1125" t="s">
        <v>58</v>
      </c>
      <c r="I1125" s="1">
        <v>43665</v>
      </c>
      <c r="J1125">
        <v>3</v>
      </c>
      <c r="K1125" t="s">
        <v>59</v>
      </c>
      <c r="L1125" s="1">
        <v>43615</v>
      </c>
      <c r="M1125" s="1">
        <v>43830</v>
      </c>
      <c r="N1125">
        <v>2</v>
      </c>
      <c r="O1125" t="s">
        <v>135</v>
      </c>
      <c r="P1125" t="s">
        <v>297</v>
      </c>
      <c r="Q1125">
        <v>2</v>
      </c>
      <c r="R1125" t="s">
        <v>928</v>
      </c>
      <c r="S1125" t="s">
        <v>1462</v>
      </c>
      <c r="T1125" t="s">
        <v>1977</v>
      </c>
      <c r="U1125" t="s">
        <v>83</v>
      </c>
      <c r="V1125" t="s">
        <v>2077</v>
      </c>
      <c r="W1125">
        <v>103.83</v>
      </c>
      <c r="X1125">
        <v>44.95</v>
      </c>
      <c r="Y1125">
        <v>2</v>
      </c>
      <c r="Z1125" t="s">
        <v>2149</v>
      </c>
      <c r="AA1125" t="s">
        <v>2429</v>
      </c>
    </row>
    <row r="1126" spans="1:27" x14ac:dyDescent="0.25">
      <c r="A1126">
        <v>1125</v>
      </c>
      <c r="B1126">
        <v>351</v>
      </c>
      <c r="C1126" s="1">
        <v>44381</v>
      </c>
      <c r="D1126">
        <v>9</v>
      </c>
      <c r="E1126" t="s">
        <v>41</v>
      </c>
      <c r="F1126" t="s">
        <v>52</v>
      </c>
      <c r="G1126" t="s">
        <v>56</v>
      </c>
      <c r="H1126" t="s">
        <v>57</v>
      </c>
      <c r="I1126" s="1">
        <v>43808</v>
      </c>
      <c r="J1126">
        <v>3</v>
      </c>
      <c r="K1126" t="s">
        <v>59</v>
      </c>
      <c r="L1126" s="1">
        <v>43615</v>
      </c>
      <c r="M1126" s="1">
        <v>43830</v>
      </c>
      <c r="N1126">
        <v>1</v>
      </c>
      <c r="O1126" t="s">
        <v>70</v>
      </c>
      <c r="P1126" t="s">
        <v>232</v>
      </c>
      <c r="Q1126">
        <v>1</v>
      </c>
      <c r="R1126" t="s">
        <v>865</v>
      </c>
      <c r="S1126" t="s">
        <v>1402</v>
      </c>
      <c r="T1126" t="s">
        <v>1859</v>
      </c>
      <c r="U1126" t="s">
        <v>80</v>
      </c>
      <c r="V1126" t="s">
        <v>1517</v>
      </c>
      <c r="W1126">
        <v>279.98</v>
      </c>
      <c r="X1126">
        <v>39.979999999999997</v>
      </c>
      <c r="Y1126">
        <v>1</v>
      </c>
      <c r="Z1126" t="s">
        <v>640</v>
      </c>
      <c r="AA1126" t="s">
        <v>2393</v>
      </c>
    </row>
    <row r="1127" spans="1:27" x14ac:dyDescent="0.25">
      <c r="A1127">
        <v>1126</v>
      </c>
      <c r="B1127">
        <v>14</v>
      </c>
      <c r="C1127" s="1">
        <v>44382</v>
      </c>
      <c r="D1127">
        <v>2</v>
      </c>
      <c r="E1127" t="s">
        <v>38</v>
      </c>
      <c r="F1127" t="s">
        <v>49</v>
      </c>
      <c r="G1127" t="s">
        <v>56</v>
      </c>
      <c r="H1127" t="s">
        <v>57</v>
      </c>
      <c r="I1127" s="1">
        <v>43643</v>
      </c>
      <c r="J1127">
        <v>1</v>
      </c>
      <c r="K1127" t="s">
        <v>61</v>
      </c>
      <c r="L1127" s="1">
        <v>43615</v>
      </c>
      <c r="M1127" s="1">
        <v>43830</v>
      </c>
      <c r="N1127">
        <v>1</v>
      </c>
      <c r="O1127" t="s">
        <v>65</v>
      </c>
      <c r="P1127" t="s">
        <v>227</v>
      </c>
      <c r="Q1127">
        <v>1</v>
      </c>
      <c r="R1127" t="s">
        <v>545</v>
      </c>
      <c r="S1127" t="s">
        <v>1106</v>
      </c>
      <c r="T1127" t="s">
        <v>1632</v>
      </c>
      <c r="U1127" t="s">
        <v>69</v>
      </c>
      <c r="V1127" t="s">
        <v>1517</v>
      </c>
      <c r="W1127">
        <v>320</v>
      </c>
      <c r="X1127">
        <v>19.989999999999998</v>
      </c>
      <c r="Y1127">
        <v>1</v>
      </c>
      <c r="Z1127" t="s">
        <v>431</v>
      </c>
      <c r="AA1127" t="s">
        <v>2326</v>
      </c>
    </row>
    <row r="1128" spans="1:27" x14ac:dyDescent="0.25">
      <c r="A1128">
        <v>1127</v>
      </c>
      <c r="B1128">
        <v>380</v>
      </c>
      <c r="C1128" s="1">
        <v>44382</v>
      </c>
      <c r="D1128">
        <v>2</v>
      </c>
      <c r="E1128" t="s">
        <v>38</v>
      </c>
      <c r="F1128" t="s">
        <v>49</v>
      </c>
      <c r="G1128" t="s">
        <v>55</v>
      </c>
      <c r="H1128" t="s">
        <v>57</v>
      </c>
      <c r="I1128" s="1">
        <v>43599</v>
      </c>
      <c r="J1128">
        <v>1</v>
      </c>
      <c r="N1128">
        <v>1</v>
      </c>
      <c r="O1128" t="s">
        <v>80</v>
      </c>
      <c r="P1128" t="s">
        <v>242</v>
      </c>
      <c r="Q1128">
        <v>1</v>
      </c>
      <c r="R1128" t="s">
        <v>422</v>
      </c>
      <c r="S1128" t="s">
        <v>984</v>
      </c>
      <c r="T1128" t="s">
        <v>1517</v>
      </c>
      <c r="U1128" t="s">
        <v>67</v>
      </c>
      <c r="V1128" t="s">
        <v>1548</v>
      </c>
      <c r="W1128">
        <v>59.97</v>
      </c>
      <c r="X1128">
        <v>44.97</v>
      </c>
      <c r="Y1128">
        <v>1</v>
      </c>
      <c r="Z1128" t="s">
        <v>80</v>
      </c>
      <c r="AA1128" t="s">
        <v>2357</v>
      </c>
    </row>
    <row r="1129" spans="1:27" x14ac:dyDescent="0.25">
      <c r="A1129">
        <v>1128</v>
      </c>
      <c r="B1129">
        <v>427</v>
      </c>
      <c r="C1129" s="1">
        <v>44382</v>
      </c>
      <c r="D1129">
        <v>11</v>
      </c>
      <c r="E1129" t="s">
        <v>37</v>
      </c>
      <c r="F1129" t="s">
        <v>48</v>
      </c>
      <c r="G1129" t="s">
        <v>56</v>
      </c>
      <c r="H1129" t="s">
        <v>58</v>
      </c>
      <c r="I1129" s="1">
        <v>43621</v>
      </c>
      <c r="J1129">
        <v>2</v>
      </c>
      <c r="K1129" t="s">
        <v>60</v>
      </c>
      <c r="L1129" s="1">
        <v>43615</v>
      </c>
      <c r="M1129" s="1">
        <v>43830</v>
      </c>
      <c r="N1129">
        <v>1</v>
      </c>
      <c r="O1129" t="s">
        <v>84</v>
      </c>
      <c r="P1129" t="s">
        <v>246</v>
      </c>
      <c r="Q1129">
        <v>1</v>
      </c>
      <c r="R1129" t="s">
        <v>824</v>
      </c>
      <c r="S1129" t="s">
        <v>1361</v>
      </c>
      <c r="T1129" t="s">
        <v>1877</v>
      </c>
      <c r="U1129" t="s">
        <v>80</v>
      </c>
      <c r="V1129" t="s">
        <v>1548</v>
      </c>
      <c r="W1129">
        <v>379.98</v>
      </c>
      <c r="X1129">
        <v>29.98</v>
      </c>
      <c r="Y1129">
        <v>1</v>
      </c>
      <c r="Z1129" t="s">
        <v>86</v>
      </c>
      <c r="AA1129" t="s">
        <v>2350</v>
      </c>
    </row>
    <row r="1130" spans="1:27" x14ac:dyDescent="0.25">
      <c r="A1130">
        <v>1129</v>
      </c>
      <c r="B1130">
        <v>200</v>
      </c>
      <c r="C1130" s="1">
        <v>44383</v>
      </c>
      <c r="D1130">
        <v>10</v>
      </c>
      <c r="E1130" t="s">
        <v>42</v>
      </c>
      <c r="F1130" t="s">
        <v>53</v>
      </c>
      <c r="G1130" t="s">
        <v>55</v>
      </c>
      <c r="H1130" t="s">
        <v>58</v>
      </c>
      <c r="I1130" s="1">
        <v>44011</v>
      </c>
      <c r="J1130">
        <v>8</v>
      </c>
      <c r="K1130" t="s">
        <v>60</v>
      </c>
      <c r="L1130" s="1">
        <v>44000</v>
      </c>
      <c r="M1130" s="1">
        <v>44073</v>
      </c>
      <c r="N1130">
        <v>2</v>
      </c>
      <c r="O1130" t="s">
        <v>219</v>
      </c>
      <c r="P1130" t="s">
        <v>381</v>
      </c>
      <c r="Q1130">
        <v>2</v>
      </c>
      <c r="R1130" t="s">
        <v>929</v>
      </c>
      <c r="S1130" t="s">
        <v>1463</v>
      </c>
      <c r="T1130" t="s">
        <v>1978</v>
      </c>
      <c r="U1130" t="s">
        <v>2028</v>
      </c>
      <c r="V1130" t="s">
        <v>2078</v>
      </c>
      <c r="W1130">
        <v>1509.66</v>
      </c>
      <c r="X1130">
        <v>189.9</v>
      </c>
      <c r="Y1130">
        <v>2</v>
      </c>
      <c r="Z1130" t="s">
        <v>2316</v>
      </c>
      <c r="AA1130" t="s">
        <v>2624</v>
      </c>
    </row>
    <row r="1131" spans="1:27" x14ac:dyDescent="0.25">
      <c r="A1131">
        <v>1130</v>
      </c>
      <c r="B1131">
        <v>313</v>
      </c>
      <c r="C1131" s="1">
        <v>44383</v>
      </c>
      <c r="D1131">
        <v>10</v>
      </c>
      <c r="E1131" t="s">
        <v>42</v>
      </c>
      <c r="F1131" t="s">
        <v>53</v>
      </c>
      <c r="G1131" t="s">
        <v>55</v>
      </c>
      <c r="H1131" t="s">
        <v>57</v>
      </c>
      <c r="I1131" s="1">
        <v>44073</v>
      </c>
      <c r="J1131">
        <v>8</v>
      </c>
      <c r="K1131" t="s">
        <v>60</v>
      </c>
      <c r="L1131" s="1">
        <v>44000</v>
      </c>
      <c r="M1131" s="1">
        <v>44073</v>
      </c>
      <c r="N1131">
        <v>2</v>
      </c>
      <c r="O1131" t="s">
        <v>118</v>
      </c>
      <c r="P1131" t="s">
        <v>280</v>
      </c>
      <c r="Q1131">
        <v>2</v>
      </c>
      <c r="R1131" t="s">
        <v>930</v>
      </c>
      <c r="S1131" t="s">
        <v>1464</v>
      </c>
      <c r="T1131" t="s">
        <v>1979</v>
      </c>
      <c r="U1131" t="s">
        <v>83</v>
      </c>
      <c r="V1131" t="s">
        <v>2039</v>
      </c>
      <c r="W1131">
        <v>66.150000000000006</v>
      </c>
      <c r="X1131">
        <v>59.95</v>
      </c>
      <c r="Y1131">
        <v>2</v>
      </c>
      <c r="Z1131" t="s">
        <v>2101</v>
      </c>
      <c r="AA1131" t="s">
        <v>2371</v>
      </c>
    </row>
    <row r="1132" spans="1:27" x14ac:dyDescent="0.25">
      <c r="A1132">
        <v>1131</v>
      </c>
      <c r="B1132">
        <v>289</v>
      </c>
      <c r="C1132" s="1">
        <v>44384</v>
      </c>
      <c r="D1132">
        <v>3</v>
      </c>
      <c r="E1132" t="s">
        <v>34</v>
      </c>
      <c r="F1132" t="s">
        <v>45</v>
      </c>
      <c r="G1132" t="s">
        <v>55</v>
      </c>
      <c r="H1132" t="s">
        <v>58</v>
      </c>
      <c r="I1132" s="1">
        <v>43728</v>
      </c>
      <c r="J1132">
        <v>3</v>
      </c>
      <c r="K1132" t="s">
        <v>59</v>
      </c>
      <c r="L1132" s="1">
        <v>43615</v>
      </c>
      <c r="M1132" s="1">
        <v>43830</v>
      </c>
      <c r="N1132">
        <v>1</v>
      </c>
      <c r="O1132" t="s">
        <v>84</v>
      </c>
      <c r="P1132" t="s">
        <v>246</v>
      </c>
      <c r="Q1132">
        <v>1</v>
      </c>
      <c r="R1132" t="s">
        <v>426</v>
      </c>
      <c r="S1132" t="s">
        <v>988</v>
      </c>
      <c r="T1132" t="s">
        <v>1521</v>
      </c>
      <c r="U1132" t="s">
        <v>67</v>
      </c>
      <c r="V1132" t="s">
        <v>1548</v>
      </c>
      <c r="W1132">
        <v>125.97</v>
      </c>
      <c r="X1132">
        <v>44.97</v>
      </c>
      <c r="Y1132">
        <v>1</v>
      </c>
      <c r="Z1132" t="s">
        <v>410</v>
      </c>
      <c r="AA1132" t="s">
        <v>2359</v>
      </c>
    </row>
    <row r="1133" spans="1:27" x14ac:dyDescent="0.25">
      <c r="A1133">
        <v>1132</v>
      </c>
      <c r="B1133">
        <v>352</v>
      </c>
      <c r="C1133" s="1">
        <v>44384</v>
      </c>
      <c r="D1133">
        <v>2</v>
      </c>
      <c r="E1133" t="s">
        <v>38</v>
      </c>
      <c r="F1133" t="s">
        <v>49</v>
      </c>
      <c r="G1133" t="s">
        <v>55</v>
      </c>
      <c r="H1133" t="s">
        <v>58</v>
      </c>
      <c r="I1133" s="1">
        <v>43686</v>
      </c>
      <c r="J1133">
        <v>2</v>
      </c>
      <c r="K1133" t="s">
        <v>60</v>
      </c>
      <c r="L1133" s="1">
        <v>43615</v>
      </c>
      <c r="M1133" s="1">
        <v>43830</v>
      </c>
      <c r="N1133">
        <v>1</v>
      </c>
      <c r="O1133" t="s">
        <v>65</v>
      </c>
      <c r="P1133" t="s">
        <v>227</v>
      </c>
      <c r="Q1133">
        <v>1</v>
      </c>
      <c r="R1133" t="s">
        <v>802</v>
      </c>
      <c r="S1133" t="s">
        <v>1340</v>
      </c>
      <c r="T1133" t="s">
        <v>1856</v>
      </c>
      <c r="U1133" t="s">
        <v>80</v>
      </c>
      <c r="V1133" t="s">
        <v>1517</v>
      </c>
      <c r="W1133">
        <v>159.97999999999999</v>
      </c>
      <c r="X1133">
        <v>39.979999999999997</v>
      </c>
      <c r="Y1133">
        <v>1</v>
      </c>
      <c r="Z1133" t="s">
        <v>431</v>
      </c>
      <c r="AA1133" t="s">
        <v>2326</v>
      </c>
    </row>
    <row r="1134" spans="1:27" x14ac:dyDescent="0.25">
      <c r="A1134">
        <v>1133</v>
      </c>
      <c r="B1134">
        <v>352</v>
      </c>
      <c r="C1134" s="1">
        <v>44384</v>
      </c>
      <c r="D1134">
        <v>2</v>
      </c>
      <c r="E1134" t="s">
        <v>38</v>
      </c>
      <c r="F1134" t="s">
        <v>49</v>
      </c>
      <c r="G1134" t="s">
        <v>55</v>
      </c>
      <c r="H1134" t="s">
        <v>58</v>
      </c>
      <c r="I1134" s="1">
        <v>43686</v>
      </c>
      <c r="J1134">
        <v>2</v>
      </c>
      <c r="K1134" t="s">
        <v>60</v>
      </c>
      <c r="L1134" s="1">
        <v>43615</v>
      </c>
      <c r="M1134" s="1">
        <v>43830</v>
      </c>
      <c r="N1134">
        <v>2</v>
      </c>
      <c r="O1134" t="s">
        <v>126</v>
      </c>
      <c r="P1134" t="s">
        <v>288</v>
      </c>
      <c r="Q1134">
        <v>2</v>
      </c>
      <c r="R1134" t="s">
        <v>931</v>
      </c>
      <c r="S1134" t="s">
        <v>1465</v>
      </c>
      <c r="T1134" t="s">
        <v>1980</v>
      </c>
      <c r="U1134" t="s">
        <v>180</v>
      </c>
      <c r="V1134" t="s">
        <v>2042</v>
      </c>
      <c r="W1134">
        <v>166.94</v>
      </c>
      <c r="X1134">
        <v>39.97</v>
      </c>
      <c r="Y1134">
        <v>2</v>
      </c>
      <c r="Z1134" t="s">
        <v>2159</v>
      </c>
      <c r="AA1134" t="s">
        <v>2439</v>
      </c>
    </row>
    <row r="1135" spans="1:27" x14ac:dyDescent="0.25">
      <c r="A1135">
        <v>1134</v>
      </c>
      <c r="B1135">
        <v>351</v>
      </c>
      <c r="C1135" s="1">
        <v>44385</v>
      </c>
      <c r="D1135">
        <v>9</v>
      </c>
      <c r="E1135" t="s">
        <v>41</v>
      </c>
      <c r="F1135" t="s">
        <v>52</v>
      </c>
      <c r="G1135" t="s">
        <v>56</v>
      </c>
      <c r="H1135" t="s">
        <v>57</v>
      </c>
      <c r="I1135" s="1">
        <v>43808</v>
      </c>
      <c r="J1135">
        <v>3</v>
      </c>
      <c r="K1135" t="s">
        <v>59</v>
      </c>
      <c r="L1135" s="1">
        <v>43615</v>
      </c>
      <c r="M1135" s="1">
        <v>43830</v>
      </c>
      <c r="N1135">
        <v>1</v>
      </c>
      <c r="O1135" t="s">
        <v>70</v>
      </c>
      <c r="P1135" t="s">
        <v>232</v>
      </c>
      <c r="Q1135">
        <v>1</v>
      </c>
      <c r="R1135" t="s">
        <v>440</v>
      </c>
      <c r="S1135" t="s">
        <v>1002</v>
      </c>
      <c r="T1135" t="s">
        <v>1534</v>
      </c>
      <c r="U1135" t="s">
        <v>80</v>
      </c>
      <c r="V1135" t="s">
        <v>1517</v>
      </c>
      <c r="W1135">
        <v>45.9</v>
      </c>
      <c r="X1135">
        <v>39.979999999999997</v>
      </c>
      <c r="Y1135">
        <v>1</v>
      </c>
      <c r="Z1135" t="s">
        <v>432</v>
      </c>
      <c r="AA1135" t="s">
        <v>2331</v>
      </c>
    </row>
    <row r="1136" spans="1:27" x14ac:dyDescent="0.25">
      <c r="A1136">
        <v>1135</v>
      </c>
      <c r="B1136">
        <v>366</v>
      </c>
      <c r="C1136" s="1">
        <v>44385</v>
      </c>
      <c r="D1136">
        <v>10</v>
      </c>
      <c r="E1136" t="s">
        <v>42</v>
      </c>
      <c r="F1136" t="s">
        <v>53</v>
      </c>
      <c r="G1136" t="s">
        <v>56</v>
      </c>
      <c r="H1136" t="s">
        <v>57</v>
      </c>
      <c r="I1136" s="1">
        <v>43890</v>
      </c>
      <c r="J1136">
        <v>5</v>
      </c>
      <c r="K1136" t="s">
        <v>60</v>
      </c>
      <c r="L1136" s="1">
        <v>43831</v>
      </c>
      <c r="M1136" s="1">
        <v>43921</v>
      </c>
      <c r="N1136">
        <v>1</v>
      </c>
      <c r="O1136" t="s">
        <v>78</v>
      </c>
      <c r="P1136" t="s">
        <v>240</v>
      </c>
      <c r="Q1136">
        <v>1</v>
      </c>
      <c r="R1136" t="s">
        <v>904</v>
      </c>
      <c r="S1136" t="s">
        <v>1191</v>
      </c>
      <c r="T1136" t="s">
        <v>1490</v>
      </c>
      <c r="U1136" t="s">
        <v>80</v>
      </c>
      <c r="V1136" t="s">
        <v>1548</v>
      </c>
      <c r="W1136">
        <v>17.98</v>
      </c>
      <c r="X1136">
        <v>29.98</v>
      </c>
      <c r="Y1136">
        <v>1</v>
      </c>
      <c r="Z1136" t="s">
        <v>469</v>
      </c>
      <c r="AA1136" t="s">
        <v>2339</v>
      </c>
    </row>
    <row r="1137" spans="1:27" x14ac:dyDescent="0.25">
      <c r="A1137">
        <v>1136</v>
      </c>
      <c r="B1137">
        <v>29</v>
      </c>
      <c r="C1137" s="1">
        <v>44386</v>
      </c>
      <c r="D1137">
        <v>1</v>
      </c>
      <c r="E1137" t="s">
        <v>39</v>
      </c>
      <c r="F1137" t="s">
        <v>50</v>
      </c>
      <c r="G1137" t="s">
        <v>55</v>
      </c>
      <c r="H1137" t="s">
        <v>58</v>
      </c>
      <c r="I1137" s="1">
        <v>43870</v>
      </c>
      <c r="J1137">
        <v>6</v>
      </c>
      <c r="K1137" t="s">
        <v>59</v>
      </c>
      <c r="L1137" s="1">
        <v>43862</v>
      </c>
      <c r="M1137" s="1">
        <v>43889</v>
      </c>
      <c r="N1137">
        <v>2</v>
      </c>
      <c r="O1137" t="s">
        <v>220</v>
      </c>
      <c r="P1137" t="s">
        <v>382</v>
      </c>
      <c r="Q1137">
        <v>2</v>
      </c>
      <c r="R1137" t="s">
        <v>932</v>
      </c>
      <c r="S1137" t="s">
        <v>1466</v>
      </c>
      <c r="T1137" t="s">
        <v>1981</v>
      </c>
      <c r="U1137" t="s">
        <v>180</v>
      </c>
      <c r="V1137" t="s">
        <v>1723</v>
      </c>
      <c r="W1137">
        <v>127.96</v>
      </c>
      <c r="X1137">
        <v>29.97</v>
      </c>
      <c r="Y1137">
        <v>2</v>
      </c>
      <c r="Z1137" t="s">
        <v>2142</v>
      </c>
      <c r="AA1137" t="s">
        <v>2422</v>
      </c>
    </row>
    <row r="1138" spans="1:27" x14ac:dyDescent="0.25">
      <c r="A1138">
        <v>1137</v>
      </c>
      <c r="B1138">
        <v>262</v>
      </c>
      <c r="C1138" s="1">
        <v>44386</v>
      </c>
      <c r="D1138">
        <v>11</v>
      </c>
      <c r="E1138" t="s">
        <v>37</v>
      </c>
      <c r="F1138" t="s">
        <v>48</v>
      </c>
      <c r="G1138" t="s">
        <v>56</v>
      </c>
      <c r="H1138" t="s">
        <v>58</v>
      </c>
      <c r="I1138" s="1">
        <v>43929</v>
      </c>
      <c r="J1138">
        <v>7</v>
      </c>
      <c r="K1138" t="s">
        <v>61</v>
      </c>
      <c r="L1138" s="1">
        <v>43915</v>
      </c>
      <c r="M1138" s="1">
        <v>44012</v>
      </c>
      <c r="N1138">
        <v>1</v>
      </c>
      <c r="O1138" t="s">
        <v>69</v>
      </c>
      <c r="P1138" t="s">
        <v>231</v>
      </c>
      <c r="Q1138">
        <v>1</v>
      </c>
      <c r="R1138" t="s">
        <v>425</v>
      </c>
      <c r="S1138" t="s">
        <v>987</v>
      </c>
      <c r="T1138" t="s">
        <v>1520</v>
      </c>
      <c r="U1138" t="s">
        <v>80</v>
      </c>
      <c r="V1138" t="s">
        <v>1577</v>
      </c>
      <c r="W1138">
        <v>265.98</v>
      </c>
      <c r="X1138">
        <v>49.98</v>
      </c>
      <c r="Y1138">
        <v>1</v>
      </c>
      <c r="Z1138" t="s">
        <v>78</v>
      </c>
      <c r="AA1138" t="s">
        <v>2330</v>
      </c>
    </row>
    <row r="1139" spans="1:27" x14ac:dyDescent="0.25">
      <c r="A1139">
        <v>1138</v>
      </c>
      <c r="B1139">
        <v>101</v>
      </c>
      <c r="C1139" s="1">
        <v>44387</v>
      </c>
      <c r="D1139">
        <v>9</v>
      </c>
      <c r="E1139" t="s">
        <v>41</v>
      </c>
      <c r="F1139" t="s">
        <v>52</v>
      </c>
      <c r="G1139" t="s">
        <v>55</v>
      </c>
      <c r="H1139" t="s">
        <v>57</v>
      </c>
      <c r="I1139" s="1">
        <v>43677</v>
      </c>
      <c r="J1139">
        <v>3</v>
      </c>
      <c r="K1139" t="s">
        <v>59</v>
      </c>
      <c r="L1139" s="1">
        <v>43615</v>
      </c>
      <c r="M1139" s="1">
        <v>43830</v>
      </c>
      <c r="N1139">
        <v>1</v>
      </c>
      <c r="O1139" t="s">
        <v>110</v>
      </c>
      <c r="P1139" t="s">
        <v>272</v>
      </c>
      <c r="Q1139">
        <v>2</v>
      </c>
      <c r="R1139" t="s">
        <v>933</v>
      </c>
      <c r="S1139" t="s">
        <v>1467</v>
      </c>
      <c r="T1139" t="s">
        <v>1982</v>
      </c>
      <c r="U1139" t="s">
        <v>75</v>
      </c>
      <c r="V1139" t="s">
        <v>1869</v>
      </c>
      <c r="W1139">
        <v>209.83</v>
      </c>
      <c r="X1139">
        <v>74.95</v>
      </c>
      <c r="Y1139">
        <v>2</v>
      </c>
      <c r="Z1139" t="s">
        <v>2184</v>
      </c>
      <c r="AA1139" t="s">
        <v>2466</v>
      </c>
    </row>
    <row r="1140" spans="1:27" x14ac:dyDescent="0.25">
      <c r="A1140">
        <v>1139</v>
      </c>
      <c r="B1140">
        <v>210</v>
      </c>
      <c r="C1140" s="1">
        <v>44387</v>
      </c>
      <c r="D1140">
        <v>4</v>
      </c>
      <c r="E1140" t="s">
        <v>40</v>
      </c>
      <c r="F1140" t="s">
        <v>51</v>
      </c>
      <c r="G1140" t="s">
        <v>55</v>
      </c>
      <c r="H1140" t="s">
        <v>58</v>
      </c>
      <c r="I1140" s="1">
        <v>44344</v>
      </c>
      <c r="J1140">
        <v>14</v>
      </c>
      <c r="K1140" t="s">
        <v>59</v>
      </c>
      <c r="L1140" s="1">
        <v>44267</v>
      </c>
      <c r="M1140" s="1">
        <v>44413</v>
      </c>
      <c r="N1140">
        <v>1</v>
      </c>
      <c r="O1140" t="s">
        <v>78</v>
      </c>
      <c r="P1140" t="s">
        <v>240</v>
      </c>
      <c r="Q1140">
        <v>1</v>
      </c>
      <c r="R1140" t="s">
        <v>79</v>
      </c>
      <c r="S1140" t="s">
        <v>1080</v>
      </c>
      <c r="T1140" t="s">
        <v>1606</v>
      </c>
      <c r="U1140" t="s">
        <v>67</v>
      </c>
      <c r="V1140" t="s">
        <v>1548</v>
      </c>
      <c r="W1140">
        <v>77.97</v>
      </c>
      <c r="X1140">
        <v>44.97</v>
      </c>
      <c r="Y1140">
        <v>1</v>
      </c>
      <c r="Z1140" t="s">
        <v>393</v>
      </c>
      <c r="AA1140" t="s">
        <v>2345</v>
      </c>
    </row>
    <row r="1141" spans="1:27" x14ac:dyDescent="0.25">
      <c r="A1141">
        <v>1140</v>
      </c>
      <c r="B1141">
        <v>24</v>
      </c>
      <c r="C1141" s="1">
        <v>44388</v>
      </c>
      <c r="D1141">
        <v>7</v>
      </c>
      <c r="E1141" t="s">
        <v>35</v>
      </c>
      <c r="F1141" t="s">
        <v>46</v>
      </c>
      <c r="G1141" t="s">
        <v>55</v>
      </c>
      <c r="H1141" t="s">
        <v>58</v>
      </c>
      <c r="I1141" s="1">
        <v>44163</v>
      </c>
      <c r="J1141">
        <v>10</v>
      </c>
      <c r="K1141" t="s">
        <v>61</v>
      </c>
      <c r="L1141" s="1">
        <v>44055</v>
      </c>
      <c r="M1141" s="1">
        <v>44196</v>
      </c>
      <c r="N1141">
        <v>1</v>
      </c>
      <c r="O1141" t="s">
        <v>90</v>
      </c>
      <c r="P1141" t="s">
        <v>252</v>
      </c>
      <c r="Q1141">
        <v>1</v>
      </c>
      <c r="R1141" t="s">
        <v>907</v>
      </c>
      <c r="S1141" t="s">
        <v>1443</v>
      </c>
      <c r="T1141" t="s">
        <v>1956</v>
      </c>
      <c r="U1141" t="s">
        <v>69</v>
      </c>
      <c r="V1141" t="s">
        <v>1562</v>
      </c>
      <c r="W1141">
        <v>77.5</v>
      </c>
      <c r="X1141">
        <v>9.99</v>
      </c>
      <c r="Y1141">
        <v>1</v>
      </c>
      <c r="Z1141" t="s">
        <v>645</v>
      </c>
      <c r="AA1141" t="s">
        <v>2347</v>
      </c>
    </row>
    <row r="1142" spans="1:27" x14ac:dyDescent="0.25">
      <c r="A1142">
        <v>1141</v>
      </c>
      <c r="B1142">
        <v>429</v>
      </c>
      <c r="C1142" s="1">
        <v>44389</v>
      </c>
      <c r="D1142">
        <v>9</v>
      </c>
      <c r="E1142" t="s">
        <v>41</v>
      </c>
      <c r="F1142" t="s">
        <v>52</v>
      </c>
      <c r="G1142" t="s">
        <v>55</v>
      </c>
      <c r="H1142" t="s">
        <v>58</v>
      </c>
      <c r="I1142" s="1">
        <v>43808</v>
      </c>
      <c r="J1142">
        <v>3</v>
      </c>
      <c r="K1142" t="s">
        <v>59</v>
      </c>
      <c r="L1142" s="1">
        <v>43615</v>
      </c>
      <c r="M1142" s="1">
        <v>43830</v>
      </c>
      <c r="N1142">
        <v>1</v>
      </c>
      <c r="O1142" t="s">
        <v>79</v>
      </c>
      <c r="P1142" t="s">
        <v>241</v>
      </c>
      <c r="Q1142">
        <v>1</v>
      </c>
      <c r="R1142" t="s">
        <v>524</v>
      </c>
      <c r="S1142" t="s">
        <v>1087</v>
      </c>
      <c r="T1142" t="s">
        <v>1614</v>
      </c>
      <c r="U1142" t="s">
        <v>80</v>
      </c>
      <c r="V1142" t="s">
        <v>1548</v>
      </c>
      <c r="W1142">
        <v>27.9</v>
      </c>
      <c r="X1142">
        <v>29.98</v>
      </c>
      <c r="Y1142">
        <v>1</v>
      </c>
      <c r="Z1142" t="s">
        <v>455</v>
      </c>
      <c r="AA1142" t="s">
        <v>2340</v>
      </c>
    </row>
    <row r="1143" spans="1:27" x14ac:dyDescent="0.25">
      <c r="A1143">
        <v>1142</v>
      </c>
      <c r="B1143">
        <v>159</v>
      </c>
      <c r="C1143" s="1">
        <v>44392</v>
      </c>
      <c r="D1143">
        <v>8</v>
      </c>
      <c r="E1143" t="s">
        <v>43</v>
      </c>
      <c r="F1143" t="s">
        <v>54</v>
      </c>
      <c r="G1143" t="s">
        <v>55</v>
      </c>
      <c r="H1143" t="s">
        <v>57</v>
      </c>
      <c r="I1143" s="1">
        <v>43621</v>
      </c>
      <c r="J1143">
        <v>2</v>
      </c>
      <c r="K1143" t="s">
        <v>60</v>
      </c>
      <c r="L1143" s="1">
        <v>43615</v>
      </c>
      <c r="M1143" s="1">
        <v>43830</v>
      </c>
      <c r="N1143">
        <v>3</v>
      </c>
      <c r="O1143" t="s">
        <v>221</v>
      </c>
      <c r="P1143" t="s">
        <v>383</v>
      </c>
      <c r="Q1143">
        <v>3</v>
      </c>
      <c r="R1143" t="s">
        <v>934</v>
      </c>
      <c r="S1143" t="s">
        <v>1468</v>
      </c>
      <c r="T1143" t="s">
        <v>1983</v>
      </c>
      <c r="U1143" t="s">
        <v>2029</v>
      </c>
      <c r="V1143" t="s">
        <v>2074</v>
      </c>
      <c r="W1143">
        <v>83.97</v>
      </c>
      <c r="X1143">
        <v>49.97</v>
      </c>
      <c r="Y1143">
        <v>3</v>
      </c>
      <c r="Z1143" t="s">
        <v>2317</v>
      </c>
      <c r="AA1143" t="s">
        <v>2625</v>
      </c>
    </row>
    <row r="1144" spans="1:27" x14ac:dyDescent="0.25">
      <c r="A1144">
        <v>1143</v>
      </c>
      <c r="B1144">
        <v>229</v>
      </c>
      <c r="C1144" s="1">
        <v>44392</v>
      </c>
      <c r="D1144">
        <v>1</v>
      </c>
      <c r="E1144" t="s">
        <v>39</v>
      </c>
      <c r="F1144" t="s">
        <v>50</v>
      </c>
      <c r="G1144" t="s">
        <v>56</v>
      </c>
      <c r="H1144" t="s">
        <v>57</v>
      </c>
      <c r="I1144" s="1">
        <v>44170</v>
      </c>
      <c r="J1144">
        <v>11</v>
      </c>
      <c r="K1144" t="s">
        <v>60</v>
      </c>
      <c r="L1144" s="1">
        <v>44148</v>
      </c>
      <c r="M1144" s="1">
        <v>44265</v>
      </c>
      <c r="N1144">
        <v>1</v>
      </c>
      <c r="O1144" t="s">
        <v>67</v>
      </c>
      <c r="P1144" t="s">
        <v>229</v>
      </c>
      <c r="Q1144">
        <v>1</v>
      </c>
      <c r="R1144" t="s">
        <v>391</v>
      </c>
      <c r="S1144" t="s">
        <v>953</v>
      </c>
      <c r="T1144" t="s">
        <v>1487</v>
      </c>
      <c r="U1144" t="s">
        <v>80</v>
      </c>
      <c r="V1144" t="s">
        <v>1562</v>
      </c>
      <c r="W1144">
        <v>59.9</v>
      </c>
      <c r="X1144">
        <v>19.98</v>
      </c>
      <c r="Y1144">
        <v>1</v>
      </c>
      <c r="Z1144" t="s">
        <v>90</v>
      </c>
      <c r="AA1144" t="s">
        <v>2328</v>
      </c>
    </row>
    <row r="1145" spans="1:27" x14ac:dyDescent="0.25">
      <c r="A1145">
        <v>1144</v>
      </c>
      <c r="B1145">
        <v>404</v>
      </c>
      <c r="C1145" s="1">
        <v>44392</v>
      </c>
      <c r="D1145">
        <v>7</v>
      </c>
      <c r="E1145" t="s">
        <v>35</v>
      </c>
      <c r="F1145" t="s">
        <v>46</v>
      </c>
      <c r="G1145" t="s">
        <v>55</v>
      </c>
      <c r="H1145" t="s">
        <v>58</v>
      </c>
      <c r="I1145" s="1">
        <v>43699</v>
      </c>
      <c r="J1145">
        <v>2</v>
      </c>
      <c r="K1145" t="s">
        <v>60</v>
      </c>
      <c r="L1145" s="1">
        <v>43615</v>
      </c>
      <c r="M1145" s="1">
        <v>43830</v>
      </c>
      <c r="N1145">
        <v>1</v>
      </c>
      <c r="O1145" t="s">
        <v>80</v>
      </c>
      <c r="P1145" t="s">
        <v>242</v>
      </c>
      <c r="Q1145">
        <v>1</v>
      </c>
      <c r="R1145" t="s">
        <v>455</v>
      </c>
      <c r="S1145" t="s">
        <v>1018</v>
      </c>
      <c r="T1145" t="s">
        <v>1548</v>
      </c>
      <c r="U1145" t="s">
        <v>67</v>
      </c>
      <c r="V1145" t="s">
        <v>1548</v>
      </c>
      <c r="W1145">
        <v>44.97</v>
      </c>
      <c r="X1145">
        <v>44.97</v>
      </c>
      <c r="Y1145">
        <v>1</v>
      </c>
      <c r="Z1145" t="s">
        <v>70</v>
      </c>
      <c r="AA1145" t="s">
        <v>2341</v>
      </c>
    </row>
    <row r="1146" spans="1:27" x14ac:dyDescent="0.25">
      <c r="A1146">
        <v>1145</v>
      </c>
      <c r="B1146">
        <v>192</v>
      </c>
      <c r="C1146" s="1">
        <v>44393</v>
      </c>
      <c r="D1146">
        <v>11</v>
      </c>
      <c r="E1146" t="s">
        <v>37</v>
      </c>
      <c r="F1146" t="s">
        <v>48</v>
      </c>
      <c r="G1146" t="s">
        <v>55</v>
      </c>
      <c r="H1146" t="s">
        <v>58</v>
      </c>
      <c r="I1146" s="1">
        <v>43830</v>
      </c>
      <c r="J1146">
        <v>2</v>
      </c>
      <c r="K1146" t="s">
        <v>60</v>
      </c>
      <c r="L1146" s="1">
        <v>43615</v>
      </c>
      <c r="M1146" s="1">
        <v>43830</v>
      </c>
      <c r="N1146">
        <v>1</v>
      </c>
      <c r="O1146" t="s">
        <v>67</v>
      </c>
      <c r="P1146" t="s">
        <v>229</v>
      </c>
      <c r="Q1146">
        <v>1</v>
      </c>
      <c r="R1146" t="s">
        <v>547</v>
      </c>
      <c r="S1146" t="s">
        <v>1108</v>
      </c>
      <c r="T1146" t="s">
        <v>1577</v>
      </c>
      <c r="U1146" t="s">
        <v>80</v>
      </c>
      <c r="V1146" t="s">
        <v>1548</v>
      </c>
      <c r="W1146">
        <v>49.98</v>
      </c>
      <c r="X1146">
        <v>29.98</v>
      </c>
      <c r="Y1146">
        <v>1</v>
      </c>
      <c r="Z1146" t="s">
        <v>455</v>
      </c>
      <c r="AA1146" t="s">
        <v>2340</v>
      </c>
    </row>
    <row r="1147" spans="1:27" x14ac:dyDescent="0.25">
      <c r="A1147">
        <v>1146</v>
      </c>
      <c r="B1147">
        <v>55</v>
      </c>
      <c r="C1147" s="1">
        <v>44394</v>
      </c>
      <c r="D1147">
        <v>1</v>
      </c>
      <c r="E1147" t="s">
        <v>39</v>
      </c>
      <c r="F1147" t="s">
        <v>50</v>
      </c>
      <c r="G1147" t="s">
        <v>55</v>
      </c>
      <c r="H1147" t="s">
        <v>58</v>
      </c>
      <c r="I1147" s="1">
        <v>43665</v>
      </c>
      <c r="J1147">
        <v>3</v>
      </c>
      <c r="K1147" t="s">
        <v>59</v>
      </c>
      <c r="L1147" s="1">
        <v>43615</v>
      </c>
      <c r="M1147" s="1">
        <v>43830</v>
      </c>
      <c r="N1147">
        <v>1</v>
      </c>
      <c r="O1147" t="s">
        <v>80</v>
      </c>
      <c r="P1147" t="s">
        <v>242</v>
      </c>
      <c r="Q1147">
        <v>1</v>
      </c>
      <c r="R1147" t="s">
        <v>569</v>
      </c>
      <c r="S1147" t="s">
        <v>1128</v>
      </c>
      <c r="T1147" t="s">
        <v>1652</v>
      </c>
      <c r="U1147" t="s">
        <v>67</v>
      </c>
      <c r="V1147" t="s">
        <v>1562</v>
      </c>
      <c r="W1147">
        <v>41.97</v>
      </c>
      <c r="X1147">
        <v>29.97</v>
      </c>
      <c r="Y1147">
        <v>1</v>
      </c>
      <c r="Z1147" t="s">
        <v>79</v>
      </c>
      <c r="AA1147" t="s">
        <v>2349</v>
      </c>
    </row>
    <row r="1148" spans="1:27" x14ac:dyDescent="0.25">
      <c r="A1148">
        <v>1147</v>
      </c>
      <c r="B1148">
        <v>174</v>
      </c>
      <c r="C1148" s="1">
        <v>44394</v>
      </c>
      <c r="D1148">
        <v>11</v>
      </c>
      <c r="E1148" t="s">
        <v>37</v>
      </c>
      <c r="F1148" t="s">
        <v>48</v>
      </c>
      <c r="G1148" t="s">
        <v>56</v>
      </c>
      <c r="H1148" t="s">
        <v>57</v>
      </c>
      <c r="I1148" s="1">
        <v>43732</v>
      </c>
      <c r="J1148">
        <v>3</v>
      </c>
      <c r="K1148" t="s">
        <v>59</v>
      </c>
      <c r="L1148" s="1">
        <v>43615</v>
      </c>
      <c r="M1148" s="1">
        <v>43830</v>
      </c>
      <c r="N1148">
        <v>1</v>
      </c>
      <c r="O1148" t="s">
        <v>90</v>
      </c>
      <c r="P1148" t="s">
        <v>252</v>
      </c>
      <c r="Q1148">
        <v>1</v>
      </c>
      <c r="R1148" t="s">
        <v>532</v>
      </c>
      <c r="S1148" t="s">
        <v>1094</v>
      </c>
      <c r="T1148" t="s">
        <v>1562</v>
      </c>
      <c r="U1148" t="s">
        <v>80</v>
      </c>
      <c r="V1148" t="s">
        <v>1562</v>
      </c>
      <c r="W1148">
        <v>19.98</v>
      </c>
      <c r="X1148">
        <v>19.98</v>
      </c>
      <c r="Y1148">
        <v>1</v>
      </c>
      <c r="Z1148" t="s">
        <v>645</v>
      </c>
      <c r="AA1148" t="s">
        <v>2347</v>
      </c>
    </row>
    <row r="1149" spans="1:27" x14ac:dyDescent="0.25">
      <c r="A1149">
        <v>1148</v>
      </c>
      <c r="B1149">
        <v>10</v>
      </c>
      <c r="C1149" s="1">
        <v>44395</v>
      </c>
      <c r="D1149">
        <v>4</v>
      </c>
      <c r="E1149" t="s">
        <v>40</v>
      </c>
      <c r="F1149" t="s">
        <v>51</v>
      </c>
      <c r="G1149" t="s">
        <v>55</v>
      </c>
      <c r="H1149" t="s">
        <v>58</v>
      </c>
      <c r="I1149" s="1">
        <v>44070</v>
      </c>
      <c r="J1149">
        <v>8</v>
      </c>
      <c r="K1149" t="s">
        <v>60</v>
      </c>
      <c r="L1149" s="1">
        <v>44000</v>
      </c>
      <c r="M1149" s="1">
        <v>44073</v>
      </c>
      <c r="N1149">
        <v>1</v>
      </c>
      <c r="O1149" t="s">
        <v>79</v>
      </c>
      <c r="P1149" t="s">
        <v>241</v>
      </c>
      <c r="Q1149">
        <v>1</v>
      </c>
      <c r="R1149" t="s">
        <v>542</v>
      </c>
      <c r="S1149" t="s">
        <v>1103</v>
      </c>
      <c r="T1149" t="s">
        <v>1630</v>
      </c>
      <c r="U1149" t="s">
        <v>67</v>
      </c>
      <c r="V1149" t="s">
        <v>1548</v>
      </c>
      <c r="W1149">
        <v>13.71</v>
      </c>
      <c r="X1149">
        <v>44.97</v>
      </c>
      <c r="Y1149">
        <v>1</v>
      </c>
      <c r="Z1149" t="s">
        <v>86</v>
      </c>
      <c r="AA1149" t="s">
        <v>2350</v>
      </c>
    </row>
    <row r="1150" spans="1:27" x14ac:dyDescent="0.25">
      <c r="A1150">
        <v>1149</v>
      </c>
      <c r="B1150">
        <v>124</v>
      </c>
      <c r="C1150" s="1">
        <v>44395</v>
      </c>
      <c r="D1150">
        <v>9</v>
      </c>
      <c r="E1150" t="s">
        <v>41</v>
      </c>
      <c r="F1150" t="s">
        <v>52</v>
      </c>
      <c r="G1150" t="s">
        <v>56</v>
      </c>
      <c r="H1150" t="s">
        <v>57</v>
      </c>
      <c r="I1150" s="1">
        <v>43721</v>
      </c>
      <c r="J1150">
        <v>3</v>
      </c>
      <c r="K1150" t="s">
        <v>59</v>
      </c>
      <c r="L1150" s="1">
        <v>43615</v>
      </c>
      <c r="M1150" s="1">
        <v>43830</v>
      </c>
      <c r="N1150">
        <v>1</v>
      </c>
      <c r="O1150" t="s">
        <v>90</v>
      </c>
      <c r="P1150" t="s">
        <v>252</v>
      </c>
      <c r="Q1150">
        <v>1</v>
      </c>
      <c r="R1150" t="s">
        <v>70</v>
      </c>
      <c r="S1150" t="s">
        <v>1040</v>
      </c>
      <c r="T1150" t="s">
        <v>1568</v>
      </c>
      <c r="U1150" t="s">
        <v>67</v>
      </c>
      <c r="V1150" t="s">
        <v>1562</v>
      </c>
      <c r="W1150">
        <v>596.97</v>
      </c>
      <c r="X1150">
        <v>29.97</v>
      </c>
      <c r="Y1150">
        <v>1</v>
      </c>
      <c r="Z1150" t="s">
        <v>645</v>
      </c>
      <c r="AA1150" t="s">
        <v>2347</v>
      </c>
    </row>
    <row r="1151" spans="1:27" x14ac:dyDescent="0.25">
      <c r="A1151">
        <v>1150</v>
      </c>
      <c r="B1151">
        <v>287</v>
      </c>
      <c r="C1151" s="1">
        <v>44395</v>
      </c>
      <c r="D1151">
        <v>8</v>
      </c>
      <c r="E1151" t="s">
        <v>43</v>
      </c>
      <c r="F1151" t="s">
        <v>54</v>
      </c>
      <c r="G1151" t="s">
        <v>56</v>
      </c>
      <c r="H1151" t="s">
        <v>58</v>
      </c>
      <c r="I1151" s="1">
        <v>43632</v>
      </c>
      <c r="J1151">
        <v>2</v>
      </c>
      <c r="K1151" t="s">
        <v>60</v>
      </c>
      <c r="L1151" s="1">
        <v>43615</v>
      </c>
      <c r="M1151" s="1">
        <v>43830</v>
      </c>
      <c r="N1151">
        <v>1</v>
      </c>
      <c r="O1151" t="s">
        <v>91</v>
      </c>
      <c r="P1151" t="s">
        <v>253</v>
      </c>
      <c r="Q1151">
        <v>1</v>
      </c>
      <c r="R1151" t="s">
        <v>935</v>
      </c>
      <c r="S1151" t="s">
        <v>1469</v>
      </c>
      <c r="T1151" t="s">
        <v>1637</v>
      </c>
      <c r="U1151" t="s">
        <v>71</v>
      </c>
      <c r="V1151" t="s">
        <v>1585</v>
      </c>
      <c r="W1151">
        <v>99.98</v>
      </c>
      <c r="X1151">
        <v>39.979999999999997</v>
      </c>
      <c r="Y1151">
        <v>1</v>
      </c>
      <c r="Z1151" t="s">
        <v>2094</v>
      </c>
      <c r="AA1151" t="s">
        <v>2361</v>
      </c>
    </row>
    <row r="1152" spans="1:27" x14ac:dyDescent="0.25">
      <c r="A1152">
        <v>1151</v>
      </c>
      <c r="B1152">
        <v>107</v>
      </c>
      <c r="C1152" s="1">
        <v>44396</v>
      </c>
      <c r="D1152">
        <v>1</v>
      </c>
      <c r="E1152" t="s">
        <v>39</v>
      </c>
      <c r="F1152" t="s">
        <v>50</v>
      </c>
      <c r="G1152" t="s">
        <v>55</v>
      </c>
      <c r="H1152" t="s">
        <v>58</v>
      </c>
      <c r="I1152" s="1">
        <v>44077</v>
      </c>
      <c r="J1152">
        <v>10</v>
      </c>
      <c r="K1152" t="s">
        <v>61</v>
      </c>
      <c r="L1152" s="1">
        <v>44055</v>
      </c>
      <c r="M1152" s="1">
        <v>44196</v>
      </c>
      <c r="N1152">
        <v>1</v>
      </c>
      <c r="O1152" t="s">
        <v>70</v>
      </c>
      <c r="P1152" t="s">
        <v>232</v>
      </c>
      <c r="Q1152">
        <v>1</v>
      </c>
      <c r="R1152" t="s">
        <v>635</v>
      </c>
      <c r="S1152" t="s">
        <v>1183</v>
      </c>
      <c r="T1152" t="s">
        <v>1707</v>
      </c>
      <c r="U1152" t="s">
        <v>80</v>
      </c>
      <c r="V1152" t="s">
        <v>1548</v>
      </c>
      <c r="W1152">
        <v>45.98</v>
      </c>
      <c r="X1152">
        <v>29.98</v>
      </c>
      <c r="Y1152">
        <v>1</v>
      </c>
      <c r="Z1152" t="s">
        <v>673</v>
      </c>
      <c r="AA1152" t="s">
        <v>2348</v>
      </c>
    </row>
    <row r="1153" spans="1:27" x14ac:dyDescent="0.25">
      <c r="A1153">
        <v>1152</v>
      </c>
      <c r="B1153">
        <v>222</v>
      </c>
      <c r="C1153" s="1">
        <v>44397</v>
      </c>
      <c r="D1153">
        <v>9</v>
      </c>
      <c r="E1153" t="s">
        <v>41</v>
      </c>
      <c r="F1153" t="s">
        <v>52</v>
      </c>
      <c r="G1153" t="s">
        <v>55</v>
      </c>
      <c r="H1153" t="s">
        <v>57</v>
      </c>
      <c r="I1153" s="1">
        <v>43729</v>
      </c>
      <c r="J1153">
        <v>1</v>
      </c>
      <c r="K1153" t="s">
        <v>61</v>
      </c>
      <c r="L1153" s="1">
        <v>43615</v>
      </c>
      <c r="M1153" s="1">
        <v>43830</v>
      </c>
      <c r="N1153">
        <v>2</v>
      </c>
      <c r="O1153" t="s">
        <v>214</v>
      </c>
      <c r="P1153" t="s">
        <v>376</v>
      </c>
      <c r="Q1153">
        <v>2</v>
      </c>
      <c r="R1153" t="s">
        <v>936</v>
      </c>
      <c r="S1153" t="s">
        <v>1470</v>
      </c>
      <c r="T1153" t="s">
        <v>1984</v>
      </c>
      <c r="U1153" t="s">
        <v>83</v>
      </c>
      <c r="V1153" t="s">
        <v>1869</v>
      </c>
      <c r="W1153">
        <v>346.95</v>
      </c>
      <c r="X1153">
        <v>74.95</v>
      </c>
      <c r="Y1153">
        <v>2</v>
      </c>
      <c r="Z1153" t="s">
        <v>2318</v>
      </c>
      <c r="AA1153" t="s">
        <v>2626</v>
      </c>
    </row>
    <row r="1154" spans="1:27" x14ac:dyDescent="0.25">
      <c r="A1154">
        <v>1153</v>
      </c>
      <c r="B1154">
        <v>299</v>
      </c>
      <c r="C1154" s="1">
        <v>44397</v>
      </c>
      <c r="D1154">
        <v>3</v>
      </c>
      <c r="E1154" t="s">
        <v>34</v>
      </c>
      <c r="F1154" t="s">
        <v>45</v>
      </c>
      <c r="G1154" t="s">
        <v>56</v>
      </c>
      <c r="H1154" t="s">
        <v>58</v>
      </c>
      <c r="I1154" s="1">
        <v>43567</v>
      </c>
      <c r="J1154">
        <v>2</v>
      </c>
      <c r="N1154">
        <v>1</v>
      </c>
      <c r="O1154" t="s">
        <v>79</v>
      </c>
      <c r="P1154" t="s">
        <v>241</v>
      </c>
      <c r="Q1154">
        <v>1</v>
      </c>
      <c r="R1154" t="s">
        <v>595</v>
      </c>
      <c r="S1154" t="s">
        <v>1045</v>
      </c>
      <c r="T1154" t="s">
        <v>578</v>
      </c>
      <c r="U1154" t="s">
        <v>69</v>
      </c>
      <c r="V1154" t="s">
        <v>1548</v>
      </c>
      <c r="W1154">
        <v>100</v>
      </c>
      <c r="X1154">
        <v>14.99</v>
      </c>
      <c r="Y1154">
        <v>1</v>
      </c>
      <c r="Z1154" t="s">
        <v>455</v>
      </c>
      <c r="AA1154" t="s">
        <v>2340</v>
      </c>
    </row>
    <row r="1155" spans="1:27" x14ac:dyDescent="0.25">
      <c r="A1155">
        <v>1154</v>
      </c>
      <c r="B1155">
        <v>18</v>
      </c>
      <c r="C1155" s="1">
        <v>44399</v>
      </c>
      <c r="D1155">
        <v>4</v>
      </c>
      <c r="E1155" t="s">
        <v>40</v>
      </c>
      <c r="F1155" t="s">
        <v>51</v>
      </c>
      <c r="G1155" t="s">
        <v>56</v>
      </c>
      <c r="H1155" t="s">
        <v>57</v>
      </c>
      <c r="I1155" s="1">
        <v>43660</v>
      </c>
      <c r="J1155">
        <v>3</v>
      </c>
      <c r="K1155" t="s">
        <v>59</v>
      </c>
      <c r="L1155" s="1">
        <v>43615</v>
      </c>
      <c r="M1155" s="1">
        <v>43830</v>
      </c>
      <c r="N1155">
        <v>1</v>
      </c>
      <c r="O1155" t="s">
        <v>78</v>
      </c>
      <c r="P1155" t="s">
        <v>240</v>
      </c>
      <c r="Q1155">
        <v>1</v>
      </c>
      <c r="R1155" t="s">
        <v>871</v>
      </c>
      <c r="S1155" t="s">
        <v>1408</v>
      </c>
      <c r="T1155" t="s">
        <v>1923</v>
      </c>
      <c r="U1155" t="s">
        <v>69</v>
      </c>
      <c r="V1155" t="s">
        <v>1548</v>
      </c>
      <c r="W1155">
        <v>5.99</v>
      </c>
      <c r="X1155">
        <v>14.99</v>
      </c>
      <c r="Y1155">
        <v>1</v>
      </c>
      <c r="Z1155" t="s">
        <v>393</v>
      </c>
      <c r="AA1155" t="s">
        <v>2345</v>
      </c>
    </row>
    <row r="1156" spans="1:27" x14ac:dyDescent="0.25">
      <c r="A1156">
        <v>1155</v>
      </c>
      <c r="B1156">
        <v>133</v>
      </c>
      <c r="C1156" s="1">
        <v>44399</v>
      </c>
      <c r="D1156">
        <v>9</v>
      </c>
      <c r="E1156" t="s">
        <v>41</v>
      </c>
      <c r="F1156" t="s">
        <v>52</v>
      </c>
      <c r="G1156" t="s">
        <v>56</v>
      </c>
      <c r="H1156" t="s">
        <v>57</v>
      </c>
      <c r="I1156" s="1">
        <v>44154</v>
      </c>
      <c r="J1156">
        <v>11</v>
      </c>
      <c r="K1156" t="s">
        <v>60</v>
      </c>
      <c r="L1156" s="1">
        <v>44148</v>
      </c>
      <c r="M1156" s="1">
        <v>44265</v>
      </c>
      <c r="N1156">
        <v>1</v>
      </c>
      <c r="O1156" t="s">
        <v>70</v>
      </c>
      <c r="P1156" t="s">
        <v>232</v>
      </c>
      <c r="Q1156">
        <v>1</v>
      </c>
      <c r="R1156" t="s">
        <v>512</v>
      </c>
      <c r="S1156" t="s">
        <v>1075</v>
      </c>
      <c r="T1156" t="s">
        <v>1602</v>
      </c>
      <c r="U1156" t="s">
        <v>69</v>
      </c>
      <c r="V1156" t="s">
        <v>1517</v>
      </c>
      <c r="W1156">
        <v>32.96</v>
      </c>
      <c r="X1156">
        <v>19.989999999999998</v>
      </c>
      <c r="Y1156">
        <v>1</v>
      </c>
      <c r="Z1156" t="s">
        <v>673</v>
      </c>
      <c r="AA1156" t="s">
        <v>2348</v>
      </c>
    </row>
    <row r="1157" spans="1:27" x14ac:dyDescent="0.25">
      <c r="A1157">
        <v>1156</v>
      </c>
      <c r="B1157">
        <v>227</v>
      </c>
      <c r="C1157" s="1">
        <v>44399</v>
      </c>
      <c r="D1157">
        <v>10</v>
      </c>
      <c r="E1157" t="s">
        <v>42</v>
      </c>
      <c r="F1157" t="s">
        <v>53</v>
      </c>
      <c r="G1157" t="s">
        <v>56</v>
      </c>
      <c r="H1157" t="s">
        <v>57</v>
      </c>
      <c r="I1157" s="1">
        <v>43613</v>
      </c>
      <c r="J1157">
        <v>2</v>
      </c>
      <c r="N1157">
        <v>1</v>
      </c>
      <c r="O1157" t="s">
        <v>67</v>
      </c>
      <c r="P1157" t="s">
        <v>229</v>
      </c>
      <c r="Q1157">
        <v>1</v>
      </c>
      <c r="R1157" t="s">
        <v>391</v>
      </c>
      <c r="S1157" t="s">
        <v>953</v>
      </c>
      <c r="T1157" t="s">
        <v>1487</v>
      </c>
      <c r="U1157" t="s">
        <v>67</v>
      </c>
      <c r="V1157" t="s">
        <v>1548</v>
      </c>
      <c r="W1157">
        <v>89.85</v>
      </c>
      <c r="X1157">
        <v>44.97</v>
      </c>
      <c r="Y1157">
        <v>1</v>
      </c>
      <c r="Z1157" t="s">
        <v>90</v>
      </c>
      <c r="AA1157" t="s">
        <v>2328</v>
      </c>
    </row>
    <row r="1158" spans="1:27" x14ac:dyDescent="0.25">
      <c r="A1158">
        <v>1157</v>
      </c>
      <c r="B1158">
        <v>31</v>
      </c>
      <c r="C1158" s="1">
        <v>44400</v>
      </c>
      <c r="D1158">
        <v>11</v>
      </c>
      <c r="E1158" t="s">
        <v>37</v>
      </c>
      <c r="F1158" t="s">
        <v>48</v>
      </c>
      <c r="G1158" t="s">
        <v>56</v>
      </c>
      <c r="H1158" t="s">
        <v>57</v>
      </c>
      <c r="I1158" s="1">
        <v>44053</v>
      </c>
      <c r="J1158">
        <v>9</v>
      </c>
      <c r="K1158" t="s">
        <v>59</v>
      </c>
      <c r="L1158" s="1">
        <v>43952</v>
      </c>
      <c r="M1158" s="1">
        <v>44075</v>
      </c>
      <c r="N1158">
        <v>1</v>
      </c>
      <c r="O1158" t="s">
        <v>84</v>
      </c>
      <c r="P1158" t="s">
        <v>246</v>
      </c>
      <c r="Q1158">
        <v>1</v>
      </c>
      <c r="R1158" t="s">
        <v>426</v>
      </c>
      <c r="S1158" t="s">
        <v>988</v>
      </c>
      <c r="T1158" t="s">
        <v>1521</v>
      </c>
      <c r="U1158" t="s">
        <v>80</v>
      </c>
      <c r="V1158" t="s">
        <v>1548</v>
      </c>
      <c r="W1158">
        <v>83.98</v>
      </c>
      <c r="X1158">
        <v>29.98</v>
      </c>
      <c r="Y1158">
        <v>1</v>
      </c>
      <c r="Z1158" t="s">
        <v>410</v>
      </c>
      <c r="AA1158" t="s">
        <v>2359</v>
      </c>
    </row>
    <row r="1159" spans="1:27" x14ac:dyDescent="0.25">
      <c r="A1159">
        <v>1158</v>
      </c>
      <c r="B1159">
        <v>267</v>
      </c>
      <c r="C1159" s="1">
        <v>44400</v>
      </c>
      <c r="D1159">
        <v>9</v>
      </c>
      <c r="E1159" t="s">
        <v>41</v>
      </c>
      <c r="F1159" t="s">
        <v>52</v>
      </c>
      <c r="G1159" t="s">
        <v>56</v>
      </c>
      <c r="H1159" t="s">
        <v>58</v>
      </c>
      <c r="I1159" s="1">
        <v>44265</v>
      </c>
      <c r="J1159">
        <v>12</v>
      </c>
      <c r="K1159" t="s">
        <v>61</v>
      </c>
      <c r="L1159" s="1">
        <v>44250</v>
      </c>
      <c r="M1159" s="1">
        <v>44377</v>
      </c>
      <c r="N1159">
        <v>1</v>
      </c>
      <c r="O1159" t="s">
        <v>80</v>
      </c>
      <c r="P1159" t="s">
        <v>242</v>
      </c>
      <c r="Q1159">
        <v>1</v>
      </c>
      <c r="R1159" t="s">
        <v>696</v>
      </c>
      <c r="S1159" t="s">
        <v>1236</v>
      </c>
      <c r="T1159" t="s">
        <v>1758</v>
      </c>
      <c r="U1159" t="s">
        <v>80</v>
      </c>
      <c r="V1159" t="s">
        <v>1548</v>
      </c>
      <c r="W1159">
        <v>145.97999999999999</v>
      </c>
      <c r="X1159">
        <v>29.98</v>
      </c>
      <c r="Y1159">
        <v>1</v>
      </c>
      <c r="Z1159" t="s">
        <v>80</v>
      </c>
      <c r="AA1159" t="s">
        <v>2357</v>
      </c>
    </row>
    <row r="1160" spans="1:27" x14ac:dyDescent="0.25">
      <c r="A1160">
        <v>1159</v>
      </c>
      <c r="B1160">
        <v>26</v>
      </c>
      <c r="C1160" s="1">
        <v>44402</v>
      </c>
      <c r="D1160">
        <v>5</v>
      </c>
      <c r="E1160" t="s">
        <v>36</v>
      </c>
      <c r="F1160" t="s">
        <v>47</v>
      </c>
      <c r="G1160" t="s">
        <v>56</v>
      </c>
      <c r="H1160" t="s">
        <v>58</v>
      </c>
      <c r="I1160" s="1">
        <v>43843</v>
      </c>
      <c r="J1160">
        <v>5</v>
      </c>
      <c r="K1160" t="s">
        <v>60</v>
      </c>
      <c r="L1160" s="1">
        <v>43831</v>
      </c>
      <c r="M1160" s="1">
        <v>43921</v>
      </c>
      <c r="N1160">
        <v>1</v>
      </c>
      <c r="O1160" t="s">
        <v>78</v>
      </c>
      <c r="P1160" t="s">
        <v>240</v>
      </c>
      <c r="Q1160">
        <v>1</v>
      </c>
      <c r="R1160" t="s">
        <v>904</v>
      </c>
      <c r="S1160" t="s">
        <v>1191</v>
      </c>
      <c r="T1160" t="s">
        <v>1490</v>
      </c>
      <c r="U1160" t="s">
        <v>69</v>
      </c>
      <c r="V1160" t="s">
        <v>1548</v>
      </c>
      <c r="W1160">
        <v>8.99</v>
      </c>
      <c r="X1160">
        <v>14.99</v>
      </c>
      <c r="Y1160">
        <v>1</v>
      </c>
      <c r="Z1160" t="s">
        <v>469</v>
      </c>
      <c r="AA1160" t="s">
        <v>2339</v>
      </c>
    </row>
    <row r="1161" spans="1:27" x14ac:dyDescent="0.25">
      <c r="A1161">
        <v>1160</v>
      </c>
      <c r="B1161">
        <v>77</v>
      </c>
      <c r="C1161" s="1">
        <v>44402</v>
      </c>
      <c r="D1161">
        <v>4</v>
      </c>
      <c r="E1161" t="s">
        <v>40</v>
      </c>
      <c r="F1161" t="s">
        <v>51</v>
      </c>
      <c r="G1161" t="s">
        <v>55</v>
      </c>
      <c r="H1161" t="s">
        <v>57</v>
      </c>
      <c r="I1161" s="1">
        <v>44083</v>
      </c>
      <c r="J1161">
        <v>10</v>
      </c>
      <c r="K1161" t="s">
        <v>61</v>
      </c>
      <c r="L1161" s="1">
        <v>44055</v>
      </c>
      <c r="M1161" s="1">
        <v>44196</v>
      </c>
      <c r="N1161">
        <v>1</v>
      </c>
      <c r="O1161" t="s">
        <v>70</v>
      </c>
      <c r="P1161" t="s">
        <v>232</v>
      </c>
      <c r="Q1161">
        <v>1</v>
      </c>
      <c r="R1161" t="s">
        <v>635</v>
      </c>
      <c r="S1161" t="s">
        <v>1183</v>
      </c>
      <c r="T1161" t="s">
        <v>1707</v>
      </c>
      <c r="U1161" t="s">
        <v>67</v>
      </c>
      <c r="V1161" t="s">
        <v>1517</v>
      </c>
      <c r="W1161">
        <v>68.97</v>
      </c>
      <c r="X1161">
        <v>59.97</v>
      </c>
      <c r="Y1161">
        <v>1</v>
      </c>
      <c r="Z1161" t="s">
        <v>673</v>
      </c>
      <c r="AA1161" t="s">
        <v>2348</v>
      </c>
    </row>
    <row r="1162" spans="1:27" x14ac:dyDescent="0.25">
      <c r="A1162">
        <v>1161</v>
      </c>
      <c r="B1162">
        <v>238</v>
      </c>
      <c r="C1162" s="1">
        <v>44402</v>
      </c>
      <c r="D1162">
        <v>7</v>
      </c>
      <c r="E1162" t="s">
        <v>35</v>
      </c>
      <c r="F1162" t="s">
        <v>46</v>
      </c>
      <c r="G1162" t="s">
        <v>56</v>
      </c>
      <c r="H1162" t="s">
        <v>57</v>
      </c>
      <c r="I1162" s="1">
        <v>44122</v>
      </c>
      <c r="J1162">
        <v>15</v>
      </c>
      <c r="K1162" t="s">
        <v>62</v>
      </c>
      <c r="L1162" s="1">
        <v>43615</v>
      </c>
      <c r="M1162" s="1">
        <v>44413</v>
      </c>
      <c r="N1162">
        <v>2</v>
      </c>
      <c r="O1162" t="s">
        <v>220</v>
      </c>
      <c r="P1162" t="s">
        <v>382</v>
      </c>
      <c r="Q1162">
        <v>2</v>
      </c>
      <c r="R1162" t="s">
        <v>937</v>
      </c>
      <c r="S1162" t="s">
        <v>1471</v>
      </c>
      <c r="T1162" t="s">
        <v>1985</v>
      </c>
      <c r="U1162" t="s">
        <v>75</v>
      </c>
      <c r="V1162" t="s">
        <v>1869</v>
      </c>
      <c r="W1162">
        <v>805.95</v>
      </c>
      <c r="X1162">
        <v>74.95</v>
      </c>
      <c r="Y1162">
        <v>2</v>
      </c>
      <c r="Z1162" t="s">
        <v>2262</v>
      </c>
      <c r="AA1162" t="s">
        <v>2561</v>
      </c>
    </row>
    <row r="1163" spans="1:27" x14ac:dyDescent="0.25">
      <c r="A1163">
        <v>1162</v>
      </c>
      <c r="B1163">
        <v>292</v>
      </c>
      <c r="C1163" s="1">
        <v>44402</v>
      </c>
      <c r="D1163">
        <v>11</v>
      </c>
      <c r="E1163" t="s">
        <v>37</v>
      </c>
      <c r="F1163" t="s">
        <v>48</v>
      </c>
      <c r="G1163" t="s">
        <v>56</v>
      </c>
      <c r="H1163" t="s">
        <v>58</v>
      </c>
      <c r="I1163" s="1">
        <v>43637</v>
      </c>
      <c r="J1163">
        <v>3</v>
      </c>
      <c r="K1163" t="s">
        <v>59</v>
      </c>
      <c r="L1163" s="1">
        <v>43615</v>
      </c>
      <c r="M1163" s="1">
        <v>43830</v>
      </c>
      <c r="N1163">
        <v>2</v>
      </c>
      <c r="O1163" t="s">
        <v>109</v>
      </c>
      <c r="P1163" t="s">
        <v>271</v>
      </c>
      <c r="Q1163">
        <v>2</v>
      </c>
      <c r="R1163" t="s">
        <v>938</v>
      </c>
      <c r="S1163" t="s">
        <v>1472</v>
      </c>
      <c r="T1163" t="s">
        <v>1986</v>
      </c>
      <c r="U1163" t="s">
        <v>88</v>
      </c>
      <c r="V1163" t="s">
        <v>2031</v>
      </c>
      <c r="W1163">
        <v>181.96</v>
      </c>
      <c r="X1163">
        <v>79.959999999999994</v>
      </c>
      <c r="Y1163">
        <v>2</v>
      </c>
      <c r="Z1163" t="s">
        <v>172</v>
      </c>
      <c r="AA1163" t="s">
        <v>2414</v>
      </c>
    </row>
    <row r="1164" spans="1:27" x14ac:dyDescent="0.25">
      <c r="A1164">
        <v>1163</v>
      </c>
      <c r="B1164">
        <v>414</v>
      </c>
      <c r="C1164" s="1">
        <v>44402</v>
      </c>
      <c r="D1164">
        <v>10</v>
      </c>
      <c r="E1164" t="s">
        <v>42</v>
      </c>
      <c r="F1164" t="s">
        <v>53</v>
      </c>
      <c r="G1164" t="s">
        <v>56</v>
      </c>
      <c r="H1164" t="s">
        <v>57</v>
      </c>
      <c r="I1164" s="1">
        <v>44095</v>
      </c>
      <c r="J1164">
        <v>10</v>
      </c>
      <c r="K1164" t="s">
        <v>61</v>
      </c>
      <c r="L1164" s="1">
        <v>44055</v>
      </c>
      <c r="M1164" s="1">
        <v>44196</v>
      </c>
      <c r="N1164">
        <v>1</v>
      </c>
      <c r="O1164" t="s">
        <v>90</v>
      </c>
      <c r="P1164" t="s">
        <v>252</v>
      </c>
      <c r="Q1164">
        <v>1</v>
      </c>
      <c r="R1164" t="s">
        <v>593</v>
      </c>
      <c r="S1164" t="s">
        <v>1149</v>
      </c>
      <c r="T1164" t="s">
        <v>1529</v>
      </c>
      <c r="U1164" t="s">
        <v>69</v>
      </c>
      <c r="V1164" t="s">
        <v>1562</v>
      </c>
      <c r="W1164">
        <v>49.99</v>
      </c>
      <c r="X1164">
        <v>9.99</v>
      </c>
      <c r="Y1164">
        <v>1</v>
      </c>
      <c r="Z1164" t="s">
        <v>410</v>
      </c>
      <c r="AA1164" t="s">
        <v>2359</v>
      </c>
    </row>
    <row r="1165" spans="1:27" x14ac:dyDescent="0.25">
      <c r="A1165">
        <v>1164</v>
      </c>
      <c r="B1165">
        <v>418</v>
      </c>
      <c r="C1165" s="1">
        <v>44402</v>
      </c>
      <c r="D1165">
        <v>8</v>
      </c>
      <c r="E1165" t="s">
        <v>43</v>
      </c>
      <c r="F1165" t="s">
        <v>54</v>
      </c>
      <c r="G1165" t="s">
        <v>56</v>
      </c>
      <c r="H1165" t="s">
        <v>57</v>
      </c>
      <c r="I1165" s="1">
        <v>44128</v>
      </c>
      <c r="J1165">
        <v>10</v>
      </c>
      <c r="K1165" t="s">
        <v>61</v>
      </c>
      <c r="L1165" s="1">
        <v>44055</v>
      </c>
      <c r="M1165" s="1">
        <v>44196</v>
      </c>
      <c r="N1165">
        <v>3</v>
      </c>
      <c r="O1165" t="s">
        <v>222</v>
      </c>
      <c r="P1165" t="s">
        <v>384</v>
      </c>
      <c r="Q1165">
        <v>3</v>
      </c>
      <c r="R1165" t="s">
        <v>939</v>
      </c>
      <c r="S1165" t="s">
        <v>1473</v>
      </c>
      <c r="T1165" t="s">
        <v>1987</v>
      </c>
      <c r="U1165" t="s">
        <v>2012</v>
      </c>
      <c r="V1165" t="s">
        <v>2074</v>
      </c>
      <c r="W1165">
        <v>184.88</v>
      </c>
      <c r="X1165">
        <v>64.959999999999994</v>
      </c>
      <c r="Y1165">
        <v>3</v>
      </c>
      <c r="Z1165" t="s">
        <v>2319</v>
      </c>
      <c r="AA1165" t="s">
        <v>2627</v>
      </c>
    </row>
    <row r="1166" spans="1:27" x14ac:dyDescent="0.25">
      <c r="A1166">
        <v>1165</v>
      </c>
      <c r="B1166">
        <v>161</v>
      </c>
      <c r="C1166" s="1">
        <v>44403</v>
      </c>
      <c r="D1166">
        <v>7</v>
      </c>
      <c r="E1166" t="s">
        <v>35</v>
      </c>
      <c r="F1166" t="s">
        <v>46</v>
      </c>
      <c r="G1166" t="s">
        <v>55</v>
      </c>
      <c r="H1166" t="s">
        <v>57</v>
      </c>
      <c r="I1166" s="1">
        <v>43732</v>
      </c>
      <c r="J1166">
        <v>3</v>
      </c>
      <c r="K1166" t="s">
        <v>59</v>
      </c>
      <c r="L1166" s="1">
        <v>43615</v>
      </c>
      <c r="M1166" s="1">
        <v>43830</v>
      </c>
      <c r="N1166">
        <v>1</v>
      </c>
      <c r="O1166" t="s">
        <v>70</v>
      </c>
      <c r="P1166" t="s">
        <v>232</v>
      </c>
      <c r="Q1166">
        <v>1</v>
      </c>
      <c r="R1166" t="s">
        <v>512</v>
      </c>
      <c r="S1166" t="s">
        <v>1075</v>
      </c>
      <c r="T1166" t="s">
        <v>1602</v>
      </c>
      <c r="U1166" t="s">
        <v>80</v>
      </c>
      <c r="V1166" t="s">
        <v>1517</v>
      </c>
      <c r="W1166">
        <v>65.92</v>
      </c>
      <c r="X1166">
        <v>39.979999999999997</v>
      </c>
      <c r="Y1166">
        <v>1</v>
      </c>
      <c r="Z1166" t="s">
        <v>673</v>
      </c>
      <c r="AA1166" t="s">
        <v>2348</v>
      </c>
    </row>
    <row r="1167" spans="1:27" x14ac:dyDescent="0.25">
      <c r="A1167">
        <v>1166</v>
      </c>
      <c r="B1167">
        <v>6</v>
      </c>
      <c r="C1167" s="1">
        <v>44407</v>
      </c>
      <c r="D1167">
        <v>9</v>
      </c>
      <c r="E1167" t="s">
        <v>41</v>
      </c>
      <c r="F1167" t="s">
        <v>52</v>
      </c>
      <c r="G1167" t="s">
        <v>55</v>
      </c>
      <c r="H1167" t="s">
        <v>57</v>
      </c>
      <c r="I1167" s="1">
        <v>43739</v>
      </c>
      <c r="J1167">
        <v>2</v>
      </c>
      <c r="K1167" t="s">
        <v>60</v>
      </c>
      <c r="L1167" s="1">
        <v>43615</v>
      </c>
      <c r="M1167" s="1">
        <v>43830</v>
      </c>
      <c r="N1167">
        <v>1</v>
      </c>
      <c r="O1167" t="s">
        <v>80</v>
      </c>
      <c r="P1167" t="s">
        <v>242</v>
      </c>
      <c r="Q1167">
        <v>1</v>
      </c>
      <c r="R1167" t="s">
        <v>422</v>
      </c>
      <c r="S1167" t="s">
        <v>984</v>
      </c>
      <c r="T1167" t="s">
        <v>1517</v>
      </c>
      <c r="U1167" t="s">
        <v>69</v>
      </c>
      <c r="V1167" t="s">
        <v>1548</v>
      </c>
      <c r="W1167">
        <v>19.989999999999998</v>
      </c>
      <c r="X1167">
        <v>14.99</v>
      </c>
      <c r="Y1167">
        <v>1</v>
      </c>
      <c r="Z1167" t="s">
        <v>80</v>
      </c>
      <c r="AA1167" t="s">
        <v>2357</v>
      </c>
    </row>
    <row r="1168" spans="1:27" x14ac:dyDescent="0.25">
      <c r="A1168">
        <v>1167</v>
      </c>
      <c r="B1168">
        <v>157</v>
      </c>
      <c r="C1168" s="1">
        <v>44407</v>
      </c>
      <c r="D1168">
        <v>11</v>
      </c>
      <c r="E1168" t="s">
        <v>37</v>
      </c>
      <c r="F1168" t="s">
        <v>48</v>
      </c>
      <c r="G1168" t="s">
        <v>56</v>
      </c>
      <c r="H1168" t="s">
        <v>58</v>
      </c>
      <c r="I1168" s="1">
        <v>43937</v>
      </c>
      <c r="J1168">
        <v>7</v>
      </c>
      <c r="K1168" t="s">
        <v>61</v>
      </c>
      <c r="L1168" s="1">
        <v>43915</v>
      </c>
      <c r="M1168" s="1">
        <v>44012</v>
      </c>
      <c r="N1168">
        <v>1</v>
      </c>
      <c r="O1168" t="s">
        <v>78</v>
      </c>
      <c r="P1168" t="s">
        <v>240</v>
      </c>
      <c r="Q1168">
        <v>1</v>
      </c>
      <c r="R1168" t="s">
        <v>578</v>
      </c>
      <c r="S1168" t="s">
        <v>1136</v>
      </c>
      <c r="T1168" t="s">
        <v>1659</v>
      </c>
      <c r="U1168" t="s">
        <v>80</v>
      </c>
      <c r="V1168" t="s">
        <v>1548</v>
      </c>
      <c r="W1168">
        <v>9.98</v>
      </c>
      <c r="X1168">
        <v>29.98</v>
      </c>
      <c r="Y1168">
        <v>1</v>
      </c>
      <c r="Z1168" t="s">
        <v>393</v>
      </c>
      <c r="AA1168" t="s">
        <v>2345</v>
      </c>
    </row>
    <row r="1169" spans="1:27" x14ac:dyDescent="0.25">
      <c r="A1169">
        <v>1168</v>
      </c>
      <c r="B1169">
        <v>463</v>
      </c>
      <c r="C1169" s="1">
        <v>44407</v>
      </c>
      <c r="D1169">
        <v>11</v>
      </c>
      <c r="E1169" t="s">
        <v>37</v>
      </c>
      <c r="F1169" t="s">
        <v>48</v>
      </c>
      <c r="G1169" t="s">
        <v>55</v>
      </c>
      <c r="H1169" t="s">
        <v>58</v>
      </c>
      <c r="I1169" s="1">
        <v>44117</v>
      </c>
      <c r="J1169">
        <v>15</v>
      </c>
      <c r="K1169" t="s">
        <v>62</v>
      </c>
      <c r="L1169" s="1">
        <v>43615</v>
      </c>
      <c r="M1169" s="1">
        <v>44413</v>
      </c>
      <c r="N1169">
        <v>1</v>
      </c>
      <c r="O1169" t="s">
        <v>79</v>
      </c>
      <c r="P1169" t="s">
        <v>241</v>
      </c>
      <c r="Q1169">
        <v>1</v>
      </c>
      <c r="R1169" t="s">
        <v>472</v>
      </c>
      <c r="S1169" t="s">
        <v>1035</v>
      </c>
      <c r="T1169" t="s">
        <v>1513</v>
      </c>
      <c r="U1169" t="s">
        <v>69</v>
      </c>
      <c r="V1169" t="s">
        <v>1548</v>
      </c>
      <c r="W1169">
        <v>29.99</v>
      </c>
      <c r="X1169">
        <v>14.99</v>
      </c>
      <c r="Y1169">
        <v>1</v>
      </c>
      <c r="Z1169" t="s">
        <v>65</v>
      </c>
      <c r="AA1169" t="s">
        <v>2343</v>
      </c>
    </row>
    <row r="1170" spans="1:27" x14ac:dyDescent="0.25">
      <c r="A1170">
        <v>1169</v>
      </c>
      <c r="B1170">
        <v>164</v>
      </c>
      <c r="C1170" s="1">
        <v>44408</v>
      </c>
      <c r="D1170">
        <v>1</v>
      </c>
      <c r="E1170" t="s">
        <v>39</v>
      </c>
      <c r="F1170" t="s">
        <v>50</v>
      </c>
      <c r="G1170" t="s">
        <v>55</v>
      </c>
      <c r="H1170" t="s">
        <v>57</v>
      </c>
      <c r="I1170" s="1">
        <v>44316</v>
      </c>
      <c r="J1170">
        <v>12</v>
      </c>
      <c r="K1170" t="s">
        <v>61</v>
      </c>
      <c r="L1170" s="1">
        <v>44250</v>
      </c>
      <c r="M1170" s="1">
        <v>44377</v>
      </c>
      <c r="N1170">
        <v>1</v>
      </c>
      <c r="O1170" t="s">
        <v>90</v>
      </c>
      <c r="P1170" t="s">
        <v>252</v>
      </c>
      <c r="Q1170">
        <v>1</v>
      </c>
      <c r="R1170" t="s">
        <v>652</v>
      </c>
      <c r="S1170" t="s">
        <v>1196</v>
      </c>
      <c r="T1170" t="s">
        <v>1720</v>
      </c>
      <c r="U1170" t="s">
        <v>67</v>
      </c>
      <c r="V1170" t="s">
        <v>1659</v>
      </c>
      <c r="W1170">
        <v>58.47</v>
      </c>
      <c r="X1170">
        <v>14.97</v>
      </c>
      <c r="Y1170">
        <v>1</v>
      </c>
      <c r="Z1170" t="s">
        <v>410</v>
      </c>
      <c r="AA1170" t="s">
        <v>2359</v>
      </c>
    </row>
    <row r="1171" spans="1:27" x14ac:dyDescent="0.25">
      <c r="A1171">
        <v>1170</v>
      </c>
      <c r="B1171">
        <v>273</v>
      </c>
      <c r="C1171" s="1">
        <v>44409</v>
      </c>
      <c r="D1171">
        <v>8</v>
      </c>
      <c r="E1171" t="s">
        <v>43</v>
      </c>
      <c r="F1171" t="s">
        <v>54</v>
      </c>
      <c r="G1171" t="s">
        <v>56</v>
      </c>
      <c r="H1171" t="s">
        <v>57</v>
      </c>
      <c r="I1171" s="1">
        <v>43933</v>
      </c>
      <c r="J1171">
        <v>7</v>
      </c>
      <c r="K1171" t="s">
        <v>61</v>
      </c>
      <c r="L1171" s="1">
        <v>43915</v>
      </c>
      <c r="M1171" s="1">
        <v>44012</v>
      </c>
      <c r="N1171">
        <v>1</v>
      </c>
      <c r="O1171" t="s">
        <v>78</v>
      </c>
      <c r="P1171" t="s">
        <v>240</v>
      </c>
      <c r="Q1171">
        <v>1</v>
      </c>
      <c r="R1171" t="s">
        <v>67</v>
      </c>
      <c r="S1171" t="s">
        <v>1120</v>
      </c>
      <c r="T1171" t="s">
        <v>1643</v>
      </c>
      <c r="U1171" t="s">
        <v>67</v>
      </c>
      <c r="V1171" t="s">
        <v>1548</v>
      </c>
      <c r="W1171">
        <v>11.97</v>
      </c>
      <c r="X1171">
        <v>44.97</v>
      </c>
      <c r="Y1171">
        <v>1</v>
      </c>
      <c r="Z1171" t="s">
        <v>469</v>
      </c>
      <c r="AA1171" t="s">
        <v>2339</v>
      </c>
    </row>
    <row r="1172" spans="1:27" x14ac:dyDescent="0.25">
      <c r="A1172">
        <v>1171</v>
      </c>
      <c r="B1172">
        <v>382</v>
      </c>
      <c r="C1172" s="1">
        <v>44409</v>
      </c>
      <c r="D1172">
        <v>5</v>
      </c>
      <c r="E1172" t="s">
        <v>36</v>
      </c>
      <c r="F1172" t="s">
        <v>47</v>
      </c>
      <c r="G1172" t="s">
        <v>55</v>
      </c>
      <c r="H1172" t="s">
        <v>57</v>
      </c>
      <c r="I1172" s="1">
        <v>43711</v>
      </c>
      <c r="J1172">
        <v>2</v>
      </c>
      <c r="K1172" t="s">
        <v>60</v>
      </c>
      <c r="L1172" s="1">
        <v>43615</v>
      </c>
      <c r="M1172" s="1">
        <v>43830</v>
      </c>
      <c r="N1172">
        <v>1</v>
      </c>
      <c r="O1172" t="s">
        <v>70</v>
      </c>
      <c r="P1172" t="s">
        <v>232</v>
      </c>
      <c r="Q1172">
        <v>1</v>
      </c>
      <c r="R1172" t="s">
        <v>728</v>
      </c>
      <c r="S1172" t="s">
        <v>1178</v>
      </c>
      <c r="T1172" t="s">
        <v>1787</v>
      </c>
      <c r="U1172" t="s">
        <v>80</v>
      </c>
      <c r="V1172" t="s">
        <v>1517</v>
      </c>
      <c r="W1172">
        <v>163.18</v>
      </c>
      <c r="X1172">
        <v>39.979999999999997</v>
      </c>
      <c r="Y1172">
        <v>1</v>
      </c>
      <c r="Z1172" t="s">
        <v>673</v>
      </c>
      <c r="AA1172" t="s">
        <v>2348</v>
      </c>
    </row>
    <row r="1173" spans="1:27" x14ac:dyDescent="0.25">
      <c r="A1173">
        <v>1172</v>
      </c>
      <c r="B1173">
        <v>15</v>
      </c>
      <c r="C1173" s="1">
        <v>44410</v>
      </c>
      <c r="D1173">
        <v>2</v>
      </c>
      <c r="E1173" t="s">
        <v>38</v>
      </c>
      <c r="F1173" t="s">
        <v>49</v>
      </c>
      <c r="G1173" t="s">
        <v>55</v>
      </c>
      <c r="H1173" t="s">
        <v>58</v>
      </c>
      <c r="I1173" s="1">
        <v>43739</v>
      </c>
      <c r="J1173">
        <v>1</v>
      </c>
      <c r="K1173" t="s">
        <v>61</v>
      </c>
      <c r="L1173" s="1">
        <v>43615</v>
      </c>
      <c r="M1173" s="1">
        <v>43830</v>
      </c>
      <c r="N1173">
        <v>2</v>
      </c>
      <c r="O1173" t="s">
        <v>223</v>
      </c>
      <c r="P1173" t="s">
        <v>385</v>
      </c>
      <c r="Q1173">
        <v>2</v>
      </c>
      <c r="R1173" t="s">
        <v>940</v>
      </c>
      <c r="S1173" t="s">
        <v>1474</v>
      </c>
      <c r="T1173" t="s">
        <v>1988</v>
      </c>
      <c r="U1173" t="s">
        <v>85</v>
      </c>
      <c r="V1173" t="s">
        <v>2032</v>
      </c>
      <c r="W1173">
        <v>220.97</v>
      </c>
      <c r="X1173">
        <v>74.97</v>
      </c>
      <c r="Y1173">
        <v>2</v>
      </c>
      <c r="Z1173" t="s">
        <v>2320</v>
      </c>
      <c r="AA1173" t="s">
        <v>2628</v>
      </c>
    </row>
    <row r="1174" spans="1:27" x14ac:dyDescent="0.25">
      <c r="A1174">
        <v>1173</v>
      </c>
      <c r="B1174">
        <v>98</v>
      </c>
      <c r="C1174" s="1">
        <v>44410</v>
      </c>
      <c r="D1174">
        <v>3</v>
      </c>
      <c r="E1174" t="s">
        <v>34</v>
      </c>
      <c r="F1174" t="s">
        <v>45</v>
      </c>
      <c r="G1174" t="s">
        <v>55</v>
      </c>
      <c r="H1174" t="s">
        <v>58</v>
      </c>
      <c r="I1174" s="1">
        <v>43912</v>
      </c>
      <c r="J1174">
        <v>5</v>
      </c>
      <c r="K1174" t="s">
        <v>60</v>
      </c>
      <c r="L1174" s="1">
        <v>43831</v>
      </c>
      <c r="M1174" s="1">
        <v>43921</v>
      </c>
      <c r="N1174">
        <v>1</v>
      </c>
      <c r="O1174" t="s">
        <v>67</v>
      </c>
      <c r="P1174" t="s">
        <v>229</v>
      </c>
      <c r="Q1174">
        <v>1</v>
      </c>
      <c r="R1174" t="s">
        <v>626</v>
      </c>
      <c r="S1174" t="s">
        <v>1176</v>
      </c>
      <c r="T1174" t="s">
        <v>1701</v>
      </c>
      <c r="U1174" t="s">
        <v>69</v>
      </c>
      <c r="V1174" t="s">
        <v>1548</v>
      </c>
      <c r="W1174">
        <v>10.99</v>
      </c>
      <c r="X1174">
        <v>14.99</v>
      </c>
      <c r="Y1174">
        <v>1</v>
      </c>
      <c r="Z1174" t="s">
        <v>90</v>
      </c>
      <c r="AA1174" t="s">
        <v>2328</v>
      </c>
    </row>
    <row r="1175" spans="1:27" x14ac:dyDescent="0.25">
      <c r="A1175">
        <v>1174</v>
      </c>
      <c r="B1175">
        <v>100</v>
      </c>
      <c r="C1175" s="1">
        <v>44410</v>
      </c>
      <c r="D1175">
        <v>4</v>
      </c>
      <c r="E1175" t="s">
        <v>40</v>
      </c>
      <c r="F1175" t="s">
        <v>51</v>
      </c>
      <c r="G1175" t="s">
        <v>55</v>
      </c>
      <c r="H1175" t="s">
        <v>57</v>
      </c>
      <c r="I1175" s="1">
        <v>43692</v>
      </c>
      <c r="J1175">
        <v>3</v>
      </c>
      <c r="K1175" t="s">
        <v>59</v>
      </c>
      <c r="L1175" s="1">
        <v>43615</v>
      </c>
      <c r="M1175" s="1">
        <v>43830</v>
      </c>
      <c r="N1175">
        <v>1</v>
      </c>
      <c r="O1175" t="s">
        <v>84</v>
      </c>
      <c r="P1175" t="s">
        <v>246</v>
      </c>
      <c r="Q1175">
        <v>1</v>
      </c>
      <c r="R1175" t="s">
        <v>426</v>
      </c>
      <c r="S1175" t="s">
        <v>988</v>
      </c>
      <c r="T1175" t="s">
        <v>1521</v>
      </c>
      <c r="U1175" t="s">
        <v>80</v>
      </c>
      <c r="V1175" t="s">
        <v>1548</v>
      </c>
      <c r="W1175">
        <v>83.98</v>
      </c>
      <c r="X1175">
        <v>29.98</v>
      </c>
      <c r="Y1175">
        <v>1</v>
      </c>
      <c r="Z1175" t="s">
        <v>410</v>
      </c>
      <c r="AA1175" t="s">
        <v>2359</v>
      </c>
    </row>
    <row r="1176" spans="1:27" x14ac:dyDescent="0.25">
      <c r="A1176">
        <v>1175</v>
      </c>
      <c r="B1176">
        <v>146</v>
      </c>
      <c r="C1176" s="1">
        <v>44410</v>
      </c>
      <c r="D1176">
        <v>8</v>
      </c>
      <c r="E1176" t="s">
        <v>43</v>
      </c>
      <c r="F1176" t="s">
        <v>54</v>
      </c>
      <c r="G1176" t="s">
        <v>55</v>
      </c>
      <c r="H1176" t="s">
        <v>58</v>
      </c>
      <c r="I1176" s="1">
        <v>44092</v>
      </c>
      <c r="J1176">
        <v>10</v>
      </c>
      <c r="K1176" t="s">
        <v>61</v>
      </c>
      <c r="L1176" s="1">
        <v>44055</v>
      </c>
      <c r="M1176" s="1">
        <v>44196</v>
      </c>
      <c r="N1176">
        <v>1</v>
      </c>
      <c r="O1176" t="s">
        <v>79</v>
      </c>
      <c r="P1176" t="s">
        <v>241</v>
      </c>
      <c r="Q1176">
        <v>1</v>
      </c>
      <c r="R1176" t="s">
        <v>406</v>
      </c>
      <c r="S1176" t="s">
        <v>968</v>
      </c>
      <c r="T1176" t="s">
        <v>1501</v>
      </c>
      <c r="U1176" t="s">
        <v>69</v>
      </c>
      <c r="V1176" t="s">
        <v>1548</v>
      </c>
      <c r="W1176">
        <v>86.95</v>
      </c>
      <c r="X1176">
        <v>14.99</v>
      </c>
      <c r="Y1176">
        <v>1</v>
      </c>
      <c r="Z1176" t="s">
        <v>65</v>
      </c>
      <c r="AA1176" t="s">
        <v>2343</v>
      </c>
    </row>
    <row r="1177" spans="1:27" x14ac:dyDescent="0.25">
      <c r="A1177">
        <v>1176</v>
      </c>
      <c r="B1177">
        <v>180</v>
      </c>
      <c r="C1177" s="1">
        <v>44410</v>
      </c>
      <c r="D1177">
        <v>6</v>
      </c>
      <c r="E1177" t="s">
        <v>33</v>
      </c>
      <c r="F1177" t="s">
        <v>44</v>
      </c>
      <c r="G1177" t="s">
        <v>55</v>
      </c>
      <c r="H1177" t="s">
        <v>58</v>
      </c>
      <c r="I1177" s="1">
        <v>43656</v>
      </c>
      <c r="J1177">
        <v>2</v>
      </c>
      <c r="K1177" t="s">
        <v>60</v>
      </c>
      <c r="L1177" s="1">
        <v>43615</v>
      </c>
      <c r="M1177" s="1">
        <v>43830</v>
      </c>
      <c r="N1177">
        <v>1</v>
      </c>
      <c r="O1177" t="s">
        <v>67</v>
      </c>
      <c r="P1177" t="s">
        <v>229</v>
      </c>
      <c r="Q1177">
        <v>1</v>
      </c>
      <c r="R1177" t="s">
        <v>636</v>
      </c>
      <c r="S1177" t="s">
        <v>974</v>
      </c>
      <c r="T1177" t="s">
        <v>1513</v>
      </c>
      <c r="U1177" t="s">
        <v>80</v>
      </c>
      <c r="V1177" t="s">
        <v>1548</v>
      </c>
      <c r="W1177">
        <v>59.98</v>
      </c>
      <c r="X1177">
        <v>29.98</v>
      </c>
      <c r="Y1177">
        <v>1</v>
      </c>
      <c r="Z1177" t="s">
        <v>455</v>
      </c>
      <c r="AA1177" t="s">
        <v>2340</v>
      </c>
    </row>
    <row r="1178" spans="1:27" x14ac:dyDescent="0.25">
      <c r="A1178">
        <v>1177</v>
      </c>
      <c r="B1178">
        <v>264</v>
      </c>
      <c r="C1178" s="1">
        <v>44410</v>
      </c>
      <c r="D1178">
        <v>3</v>
      </c>
      <c r="E1178" t="s">
        <v>34</v>
      </c>
      <c r="F1178" t="s">
        <v>45</v>
      </c>
      <c r="G1178" t="s">
        <v>55</v>
      </c>
      <c r="H1178" t="s">
        <v>58</v>
      </c>
      <c r="I1178" s="1">
        <v>43667</v>
      </c>
      <c r="J1178">
        <v>2</v>
      </c>
      <c r="K1178" t="s">
        <v>60</v>
      </c>
      <c r="L1178" s="1">
        <v>43615</v>
      </c>
      <c r="M1178" s="1">
        <v>43830</v>
      </c>
      <c r="N1178">
        <v>1</v>
      </c>
      <c r="O1178" t="s">
        <v>69</v>
      </c>
      <c r="P1178" t="s">
        <v>231</v>
      </c>
      <c r="Q1178">
        <v>1</v>
      </c>
      <c r="R1178" t="s">
        <v>428</v>
      </c>
      <c r="S1178" t="s">
        <v>991</v>
      </c>
      <c r="T1178" t="s">
        <v>1524</v>
      </c>
      <c r="U1178" t="s">
        <v>69</v>
      </c>
      <c r="V1178" t="s">
        <v>1577</v>
      </c>
      <c r="W1178">
        <v>929.99</v>
      </c>
      <c r="X1178">
        <v>24.99</v>
      </c>
      <c r="Y1178">
        <v>1</v>
      </c>
      <c r="Z1178" t="s">
        <v>69</v>
      </c>
      <c r="AA1178" t="s">
        <v>2360</v>
      </c>
    </row>
    <row r="1179" spans="1:27" x14ac:dyDescent="0.25">
      <c r="A1179">
        <v>1178</v>
      </c>
      <c r="B1179">
        <v>292</v>
      </c>
      <c r="C1179" s="1">
        <v>44410</v>
      </c>
      <c r="D1179">
        <v>11</v>
      </c>
      <c r="E1179" t="s">
        <v>37</v>
      </c>
      <c r="F1179" t="s">
        <v>48</v>
      </c>
      <c r="G1179" t="s">
        <v>56</v>
      </c>
      <c r="H1179" t="s">
        <v>58</v>
      </c>
      <c r="I1179" s="1">
        <v>43637</v>
      </c>
      <c r="J1179">
        <v>3</v>
      </c>
      <c r="K1179" t="s">
        <v>59</v>
      </c>
      <c r="L1179" s="1">
        <v>43615</v>
      </c>
      <c r="M1179" s="1">
        <v>43830</v>
      </c>
      <c r="N1179">
        <v>2</v>
      </c>
      <c r="O1179" t="s">
        <v>74</v>
      </c>
      <c r="P1179" t="s">
        <v>236</v>
      </c>
      <c r="Q1179">
        <v>2</v>
      </c>
      <c r="R1179" t="s">
        <v>941</v>
      </c>
      <c r="S1179" t="s">
        <v>1475</v>
      </c>
      <c r="T1179" t="s">
        <v>1989</v>
      </c>
      <c r="U1179" t="s">
        <v>83</v>
      </c>
      <c r="V1179" t="s">
        <v>1902</v>
      </c>
      <c r="W1179">
        <v>719.95</v>
      </c>
      <c r="X1179">
        <v>109.95</v>
      </c>
      <c r="Y1179">
        <v>2</v>
      </c>
      <c r="Z1179" t="s">
        <v>2164</v>
      </c>
      <c r="AA1179" t="s">
        <v>2444</v>
      </c>
    </row>
    <row r="1180" spans="1:27" x14ac:dyDescent="0.25">
      <c r="A1180">
        <v>1179</v>
      </c>
      <c r="B1180">
        <v>305</v>
      </c>
      <c r="C1180" s="1">
        <v>44410</v>
      </c>
      <c r="D1180">
        <v>5</v>
      </c>
      <c r="E1180" t="s">
        <v>36</v>
      </c>
      <c r="F1180" t="s">
        <v>47</v>
      </c>
      <c r="G1180" t="s">
        <v>55</v>
      </c>
      <c r="H1180" t="s">
        <v>58</v>
      </c>
      <c r="I1180" s="1">
        <v>44238</v>
      </c>
      <c r="J1180">
        <v>11</v>
      </c>
      <c r="K1180" t="s">
        <v>60</v>
      </c>
      <c r="L1180" s="1">
        <v>44148</v>
      </c>
      <c r="M1180" s="1">
        <v>44265</v>
      </c>
      <c r="N1180">
        <v>2</v>
      </c>
      <c r="O1180" t="s">
        <v>211</v>
      </c>
      <c r="P1180" t="s">
        <v>373</v>
      </c>
      <c r="Q1180">
        <v>2</v>
      </c>
      <c r="R1180" t="s">
        <v>942</v>
      </c>
      <c r="S1180" t="s">
        <v>1476</v>
      </c>
      <c r="T1180" t="s">
        <v>1990</v>
      </c>
      <c r="U1180" t="s">
        <v>71</v>
      </c>
      <c r="V1180" t="s">
        <v>2036</v>
      </c>
      <c r="W1180">
        <v>121.49</v>
      </c>
      <c r="X1180">
        <v>34.979999999999997</v>
      </c>
      <c r="Y1180">
        <v>2</v>
      </c>
      <c r="Z1180" t="s">
        <v>2321</v>
      </c>
      <c r="AA1180" t="s">
        <v>2629</v>
      </c>
    </row>
    <row r="1181" spans="1:27" x14ac:dyDescent="0.25">
      <c r="A1181">
        <v>1180</v>
      </c>
      <c r="B1181">
        <v>432</v>
      </c>
      <c r="C1181" s="1">
        <v>44410</v>
      </c>
      <c r="D1181">
        <v>10</v>
      </c>
      <c r="E1181" t="s">
        <v>42</v>
      </c>
      <c r="F1181" t="s">
        <v>53</v>
      </c>
      <c r="G1181" t="s">
        <v>55</v>
      </c>
      <c r="H1181" t="s">
        <v>58</v>
      </c>
      <c r="I1181" s="1">
        <v>44173</v>
      </c>
      <c r="J1181">
        <v>10</v>
      </c>
      <c r="K1181" t="s">
        <v>61</v>
      </c>
      <c r="L1181" s="1">
        <v>44055</v>
      </c>
      <c r="M1181" s="1">
        <v>44196</v>
      </c>
      <c r="N1181">
        <v>1</v>
      </c>
      <c r="O1181" t="s">
        <v>80</v>
      </c>
      <c r="P1181" t="s">
        <v>242</v>
      </c>
      <c r="Q1181">
        <v>1</v>
      </c>
      <c r="R1181" t="s">
        <v>486</v>
      </c>
      <c r="S1181" t="s">
        <v>1049</v>
      </c>
      <c r="T1181" t="s">
        <v>1533</v>
      </c>
      <c r="U1181" t="s">
        <v>69</v>
      </c>
      <c r="V1181" t="s">
        <v>1548</v>
      </c>
      <c r="W1181">
        <v>59.99</v>
      </c>
      <c r="X1181">
        <v>14.99</v>
      </c>
      <c r="Y1181">
        <v>1</v>
      </c>
      <c r="Z1181" t="s">
        <v>79</v>
      </c>
      <c r="AA1181" t="s">
        <v>2349</v>
      </c>
    </row>
    <row r="1182" spans="1:27" x14ac:dyDescent="0.25">
      <c r="A1182">
        <v>1181</v>
      </c>
      <c r="B1182">
        <v>48</v>
      </c>
      <c r="C1182" s="1">
        <v>44411</v>
      </c>
      <c r="D1182">
        <v>7</v>
      </c>
      <c r="E1182" t="s">
        <v>35</v>
      </c>
      <c r="F1182" t="s">
        <v>46</v>
      </c>
      <c r="G1182" t="s">
        <v>55</v>
      </c>
      <c r="H1182" t="s">
        <v>58</v>
      </c>
      <c r="I1182" s="1">
        <v>43728</v>
      </c>
      <c r="J1182">
        <v>1</v>
      </c>
      <c r="K1182" t="s">
        <v>61</v>
      </c>
      <c r="L1182" s="1">
        <v>43615</v>
      </c>
      <c r="M1182" s="1">
        <v>43830</v>
      </c>
      <c r="N1182">
        <v>1</v>
      </c>
      <c r="O1182" t="s">
        <v>70</v>
      </c>
      <c r="P1182" t="s">
        <v>232</v>
      </c>
      <c r="Q1182">
        <v>1</v>
      </c>
      <c r="R1182" t="s">
        <v>727</v>
      </c>
      <c r="S1182" t="s">
        <v>1270</v>
      </c>
      <c r="T1182" t="s">
        <v>1487</v>
      </c>
      <c r="U1182" t="s">
        <v>80</v>
      </c>
      <c r="V1182" t="s">
        <v>1517</v>
      </c>
      <c r="W1182">
        <v>59.9</v>
      </c>
      <c r="X1182">
        <v>39.979999999999997</v>
      </c>
      <c r="Y1182">
        <v>1</v>
      </c>
      <c r="Z1182" t="s">
        <v>432</v>
      </c>
      <c r="AA1182" t="s">
        <v>2331</v>
      </c>
    </row>
    <row r="1183" spans="1:27" x14ac:dyDescent="0.25">
      <c r="A1183">
        <v>1182</v>
      </c>
      <c r="B1183">
        <v>75</v>
      </c>
      <c r="C1183" s="1">
        <v>44411</v>
      </c>
      <c r="D1183">
        <v>4</v>
      </c>
      <c r="E1183" t="s">
        <v>40</v>
      </c>
      <c r="F1183" t="s">
        <v>51</v>
      </c>
      <c r="G1183" t="s">
        <v>55</v>
      </c>
      <c r="H1183" t="s">
        <v>58</v>
      </c>
      <c r="I1183" s="1">
        <v>44170</v>
      </c>
      <c r="J1183">
        <v>10</v>
      </c>
      <c r="K1183" t="s">
        <v>61</v>
      </c>
      <c r="L1183" s="1">
        <v>44055</v>
      </c>
      <c r="M1183" s="1">
        <v>44196</v>
      </c>
      <c r="N1183">
        <v>1</v>
      </c>
      <c r="O1183" t="s">
        <v>70</v>
      </c>
      <c r="P1183" t="s">
        <v>232</v>
      </c>
      <c r="Q1183">
        <v>1</v>
      </c>
      <c r="R1183" t="s">
        <v>495</v>
      </c>
      <c r="S1183" t="s">
        <v>1058</v>
      </c>
      <c r="T1183" t="s">
        <v>1587</v>
      </c>
      <c r="U1183" t="s">
        <v>80</v>
      </c>
      <c r="V1183" t="s">
        <v>1517</v>
      </c>
      <c r="W1183">
        <v>109.98</v>
      </c>
      <c r="X1183">
        <v>39.979999999999997</v>
      </c>
      <c r="Y1183">
        <v>1</v>
      </c>
      <c r="Z1183" t="s">
        <v>673</v>
      </c>
      <c r="AA1183" t="s">
        <v>2348</v>
      </c>
    </row>
    <row r="1184" spans="1:27" x14ac:dyDescent="0.25">
      <c r="A1184">
        <v>1183</v>
      </c>
      <c r="B1184">
        <v>81</v>
      </c>
      <c r="C1184" s="1">
        <v>44411</v>
      </c>
      <c r="D1184">
        <v>8</v>
      </c>
      <c r="E1184" t="s">
        <v>43</v>
      </c>
      <c r="F1184" t="s">
        <v>54</v>
      </c>
      <c r="G1184" t="s">
        <v>56</v>
      </c>
      <c r="H1184" t="s">
        <v>58</v>
      </c>
      <c r="I1184" s="1">
        <v>43875</v>
      </c>
      <c r="J1184">
        <v>5</v>
      </c>
      <c r="K1184" t="s">
        <v>60</v>
      </c>
      <c r="L1184" s="1">
        <v>43831</v>
      </c>
      <c r="M1184" s="1">
        <v>43921</v>
      </c>
      <c r="N1184">
        <v>1</v>
      </c>
      <c r="O1184" t="s">
        <v>78</v>
      </c>
      <c r="P1184" t="s">
        <v>240</v>
      </c>
      <c r="Q1184">
        <v>1</v>
      </c>
      <c r="R1184" t="s">
        <v>644</v>
      </c>
      <c r="S1184" t="s">
        <v>1191</v>
      </c>
      <c r="T1184" t="s">
        <v>1714</v>
      </c>
      <c r="U1184" t="s">
        <v>69</v>
      </c>
      <c r="V1184" t="s">
        <v>1548</v>
      </c>
      <c r="W1184">
        <v>9.19</v>
      </c>
      <c r="X1184">
        <v>14.99</v>
      </c>
      <c r="Y1184">
        <v>1</v>
      </c>
      <c r="Z1184" t="s">
        <v>393</v>
      </c>
      <c r="AA1184" t="s">
        <v>2345</v>
      </c>
    </row>
    <row r="1185" spans="1:27" x14ac:dyDescent="0.25">
      <c r="A1185">
        <v>1184</v>
      </c>
      <c r="B1185">
        <v>101</v>
      </c>
      <c r="C1185" s="1">
        <v>44411</v>
      </c>
      <c r="D1185">
        <v>9</v>
      </c>
      <c r="E1185" t="s">
        <v>41</v>
      </c>
      <c r="F1185" t="s">
        <v>52</v>
      </c>
      <c r="G1185" t="s">
        <v>55</v>
      </c>
      <c r="H1185" t="s">
        <v>57</v>
      </c>
      <c r="I1185" s="1">
        <v>43677</v>
      </c>
      <c r="J1185">
        <v>3</v>
      </c>
      <c r="K1185" t="s">
        <v>59</v>
      </c>
      <c r="L1185" s="1">
        <v>43615</v>
      </c>
      <c r="M1185" s="1">
        <v>43830</v>
      </c>
      <c r="N1185">
        <v>1</v>
      </c>
      <c r="O1185" t="s">
        <v>80</v>
      </c>
      <c r="P1185" t="s">
        <v>242</v>
      </c>
      <c r="Q1185">
        <v>1</v>
      </c>
      <c r="R1185" t="s">
        <v>469</v>
      </c>
      <c r="S1185" t="s">
        <v>1032</v>
      </c>
      <c r="T1185" t="s">
        <v>1562</v>
      </c>
      <c r="U1185" t="s">
        <v>80</v>
      </c>
      <c r="V1185" t="s">
        <v>1548</v>
      </c>
      <c r="W1185">
        <v>19.98</v>
      </c>
      <c r="X1185">
        <v>29.98</v>
      </c>
      <c r="Y1185">
        <v>1</v>
      </c>
      <c r="Z1185" t="s">
        <v>70</v>
      </c>
      <c r="AA1185" t="s">
        <v>2341</v>
      </c>
    </row>
    <row r="1186" spans="1:27" x14ac:dyDescent="0.25">
      <c r="A1186">
        <v>1185</v>
      </c>
      <c r="B1186">
        <v>173</v>
      </c>
      <c r="C1186" s="1">
        <v>44411</v>
      </c>
      <c r="D1186">
        <v>5</v>
      </c>
      <c r="E1186" t="s">
        <v>36</v>
      </c>
      <c r="F1186" t="s">
        <v>47</v>
      </c>
      <c r="G1186" t="s">
        <v>55</v>
      </c>
      <c r="H1186" t="s">
        <v>58</v>
      </c>
      <c r="I1186" s="1">
        <v>44028</v>
      </c>
      <c r="J1186">
        <v>9</v>
      </c>
      <c r="K1186" t="s">
        <v>59</v>
      </c>
      <c r="L1186" s="1">
        <v>43952</v>
      </c>
      <c r="M1186" s="1">
        <v>44075</v>
      </c>
      <c r="N1186">
        <v>1</v>
      </c>
      <c r="O1186" t="s">
        <v>80</v>
      </c>
      <c r="P1186" t="s">
        <v>242</v>
      </c>
      <c r="Q1186">
        <v>1</v>
      </c>
      <c r="R1186" t="s">
        <v>649</v>
      </c>
      <c r="S1186" t="s">
        <v>1193</v>
      </c>
      <c r="T1186" t="s">
        <v>1717</v>
      </c>
      <c r="U1186" t="s">
        <v>80</v>
      </c>
      <c r="V1186" t="s">
        <v>1548</v>
      </c>
      <c r="W1186">
        <v>65.900000000000006</v>
      </c>
      <c r="X1186">
        <v>29.98</v>
      </c>
      <c r="Y1186">
        <v>1</v>
      </c>
      <c r="Z1186" t="s">
        <v>70</v>
      </c>
      <c r="AA1186" t="s">
        <v>2341</v>
      </c>
    </row>
    <row r="1187" spans="1:27" x14ac:dyDescent="0.25">
      <c r="A1187">
        <v>1186</v>
      </c>
      <c r="B1187">
        <v>287</v>
      </c>
      <c r="C1187" s="1">
        <v>44411</v>
      </c>
      <c r="D1187">
        <v>8</v>
      </c>
      <c r="E1187" t="s">
        <v>43</v>
      </c>
      <c r="F1187" t="s">
        <v>54</v>
      </c>
      <c r="G1187" t="s">
        <v>56</v>
      </c>
      <c r="H1187" t="s">
        <v>58</v>
      </c>
      <c r="I1187" s="1">
        <v>43632</v>
      </c>
      <c r="J1187">
        <v>2</v>
      </c>
      <c r="K1187" t="s">
        <v>60</v>
      </c>
      <c r="L1187" s="1">
        <v>43615</v>
      </c>
      <c r="M1187" s="1">
        <v>43830</v>
      </c>
      <c r="N1187">
        <v>2</v>
      </c>
      <c r="O1187" t="s">
        <v>224</v>
      </c>
      <c r="P1187" t="s">
        <v>386</v>
      </c>
      <c r="Q1187">
        <v>2</v>
      </c>
      <c r="R1187" t="s">
        <v>943</v>
      </c>
      <c r="S1187" t="s">
        <v>1477</v>
      </c>
      <c r="T1187" t="s">
        <v>1991</v>
      </c>
      <c r="U1187" t="s">
        <v>2028</v>
      </c>
      <c r="V1187" t="s">
        <v>2079</v>
      </c>
      <c r="W1187">
        <v>487.9</v>
      </c>
      <c r="X1187">
        <v>189.9</v>
      </c>
      <c r="Y1187">
        <v>2</v>
      </c>
      <c r="Z1187" t="s">
        <v>2322</v>
      </c>
      <c r="AA1187" t="s">
        <v>2630</v>
      </c>
    </row>
    <row r="1188" spans="1:27" x14ac:dyDescent="0.25">
      <c r="A1188">
        <v>1187</v>
      </c>
      <c r="B1188">
        <v>337</v>
      </c>
      <c r="C1188" s="1">
        <v>44411</v>
      </c>
      <c r="D1188">
        <v>1</v>
      </c>
      <c r="E1188" t="s">
        <v>39</v>
      </c>
      <c r="F1188" t="s">
        <v>50</v>
      </c>
      <c r="G1188" t="s">
        <v>55</v>
      </c>
      <c r="H1188" t="s">
        <v>58</v>
      </c>
      <c r="I1188" s="1">
        <v>44122</v>
      </c>
      <c r="J1188">
        <v>10</v>
      </c>
      <c r="K1188" t="s">
        <v>61</v>
      </c>
      <c r="L1188" s="1">
        <v>44055</v>
      </c>
      <c r="M1188" s="1">
        <v>44196</v>
      </c>
      <c r="N1188">
        <v>2</v>
      </c>
      <c r="O1188" t="s">
        <v>157</v>
      </c>
      <c r="P1188" t="s">
        <v>319</v>
      </c>
      <c r="Q1188">
        <v>2</v>
      </c>
      <c r="R1188" t="s">
        <v>944</v>
      </c>
      <c r="S1188" t="s">
        <v>1478</v>
      </c>
      <c r="T1188" t="s">
        <v>1992</v>
      </c>
      <c r="U1188" t="s">
        <v>103</v>
      </c>
      <c r="V1188" t="s">
        <v>2076</v>
      </c>
      <c r="W1188">
        <v>188.8</v>
      </c>
      <c r="X1188">
        <v>24.96</v>
      </c>
      <c r="Y1188">
        <v>2</v>
      </c>
      <c r="Z1188" t="s">
        <v>2237</v>
      </c>
      <c r="AA1188" t="s">
        <v>2530</v>
      </c>
    </row>
    <row r="1189" spans="1:27" x14ac:dyDescent="0.25">
      <c r="A1189">
        <v>1188</v>
      </c>
      <c r="B1189">
        <v>376</v>
      </c>
      <c r="C1189" s="1">
        <v>44411</v>
      </c>
      <c r="D1189">
        <v>2</v>
      </c>
      <c r="E1189" t="s">
        <v>38</v>
      </c>
      <c r="F1189" t="s">
        <v>49</v>
      </c>
      <c r="G1189" t="s">
        <v>56</v>
      </c>
      <c r="H1189" t="s">
        <v>58</v>
      </c>
      <c r="I1189" s="1">
        <v>43687</v>
      </c>
      <c r="J1189">
        <v>2</v>
      </c>
      <c r="K1189" t="s">
        <v>60</v>
      </c>
      <c r="L1189" s="1">
        <v>43615</v>
      </c>
      <c r="M1189" s="1">
        <v>43830</v>
      </c>
      <c r="N1189">
        <v>2</v>
      </c>
      <c r="O1189" t="s">
        <v>83</v>
      </c>
      <c r="P1189" t="s">
        <v>245</v>
      </c>
      <c r="Q1189">
        <v>2</v>
      </c>
      <c r="R1189" t="s">
        <v>945</v>
      </c>
      <c r="S1189" t="s">
        <v>1479</v>
      </c>
      <c r="T1189" t="s">
        <v>1993</v>
      </c>
      <c r="U1189" t="s">
        <v>85</v>
      </c>
      <c r="V1189" t="s">
        <v>1869</v>
      </c>
      <c r="W1189">
        <v>85.37</v>
      </c>
      <c r="X1189">
        <v>44.97</v>
      </c>
      <c r="Y1189">
        <v>2</v>
      </c>
      <c r="Z1189" t="s">
        <v>135</v>
      </c>
      <c r="AA1189" t="s">
        <v>2631</v>
      </c>
    </row>
    <row r="1190" spans="1:27" x14ac:dyDescent="0.25">
      <c r="A1190">
        <v>1189</v>
      </c>
      <c r="B1190">
        <v>446</v>
      </c>
      <c r="C1190" s="1">
        <v>44411</v>
      </c>
      <c r="D1190">
        <v>7</v>
      </c>
      <c r="E1190" t="s">
        <v>35</v>
      </c>
      <c r="F1190" t="s">
        <v>46</v>
      </c>
      <c r="G1190" t="s">
        <v>55</v>
      </c>
      <c r="H1190" t="s">
        <v>57</v>
      </c>
      <c r="I1190" s="1">
        <v>44051</v>
      </c>
      <c r="J1190">
        <v>9</v>
      </c>
      <c r="K1190" t="s">
        <v>59</v>
      </c>
      <c r="L1190" s="1">
        <v>43952</v>
      </c>
      <c r="M1190" s="1">
        <v>44075</v>
      </c>
      <c r="N1190">
        <v>1</v>
      </c>
      <c r="O1190" t="s">
        <v>79</v>
      </c>
      <c r="P1190" t="s">
        <v>241</v>
      </c>
      <c r="Q1190">
        <v>1</v>
      </c>
      <c r="R1190" t="s">
        <v>481</v>
      </c>
      <c r="S1190" t="s">
        <v>1045</v>
      </c>
      <c r="T1190" t="s">
        <v>1573</v>
      </c>
      <c r="U1190" t="s">
        <v>69</v>
      </c>
      <c r="V1190" t="s">
        <v>1548</v>
      </c>
      <c r="W1190">
        <v>99.95</v>
      </c>
      <c r="X1190">
        <v>14.99</v>
      </c>
      <c r="Y1190">
        <v>1</v>
      </c>
      <c r="Z1190" t="s">
        <v>65</v>
      </c>
      <c r="AA1190" t="s">
        <v>2343</v>
      </c>
    </row>
    <row r="1191" spans="1:27" x14ac:dyDescent="0.25">
      <c r="A1191">
        <v>1190</v>
      </c>
      <c r="B1191">
        <v>446</v>
      </c>
      <c r="C1191" s="1">
        <v>44411</v>
      </c>
      <c r="D1191">
        <v>7</v>
      </c>
      <c r="E1191" t="s">
        <v>35</v>
      </c>
      <c r="F1191" t="s">
        <v>46</v>
      </c>
      <c r="G1191" t="s">
        <v>55</v>
      </c>
      <c r="H1191" t="s">
        <v>57</v>
      </c>
      <c r="I1191" s="1">
        <v>44051</v>
      </c>
      <c r="J1191">
        <v>9</v>
      </c>
      <c r="K1191" t="s">
        <v>59</v>
      </c>
      <c r="L1191" s="1">
        <v>43952</v>
      </c>
      <c r="M1191" s="1">
        <v>44075</v>
      </c>
      <c r="N1191">
        <v>1</v>
      </c>
      <c r="O1191" t="s">
        <v>79</v>
      </c>
      <c r="P1191" t="s">
        <v>241</v>
      </c>
      <c r="Q1191">
        <v>1</v>
      </c>
      <c r="R1191" t="s">
        <v>571</v>
      </c>
      <c r="S1191" t="s">
        <v>1129</v>
      </c>
      <c r="T1191" t="s">
        <v>1654</v>
      </c>
      <c r="U1191" t="s">
        <v>67</v>
      </c>
      <c r="V1191" t="s">
        <v>1548</v>
      </c>
      <c r="W1191">
        <v>88.47</v>
      </c>
      <c r="X1191">
        <v>44.97</v>
      </c>
      <c r="Y1191">
        <v>1</v>
      </c>
      <c r="Z1191" t="s">
        <v>455</v>
      </c>
      <c r="AA1191" t="s">
        <v>2340</v>
      </c>
    </row>
    <row r="1192" spans="1:27" x14ac:dyDescent="0.25">
      <c r="A1192">
        <v>1191</v>
      </c>
      <c r="B1192">
        <v>2</v>
      </c>
      <c r="C1192" s="1">
        <v>44412</v>
      </c>
      <c r="D1192">
        <v>10</v>
      </c>
      <c r="E1192" t="s">
        <v>42</v>
      </c>
      <c r="F1192" t="s">
        <v>53</v>
      </c>
      <c r="G1192" t="s">
        <v>55</v>
      </c>
      <c r="H1192" t="s">
        <v>57</v>
      </c>
      <c r="I1192" s="1">
        <v>43739</v>
      </c>
      <c r="J1192">
        <v>2</v>
      </c>
      <c r="K1192" t="s">
        <v>60</v>
      </c>
      <c r="L1192" s="1">
        <v>43615</v>
      </c>
      <c r="M1192" s="1">
        <v>43830</v>
      </c>
      <c r="N1192">
        <v>1</v>
      </c>
      <c r="O1192" t="s">
        <v>67</v>
      </c>
      <c r="P1192" t="s">
        <v>229</v>
      </c>
      <c r="Q1192">
        <v>1</v>
      </c>
      <c r="R1192" t="s">
        <v>476</v>
      </c>
      <c r="S1192" t="s">
        <v>1031</v>
      </c>
      <c r="T1192" t="s">
        <v>1487</v>
      </c>
      <c r="U1192" t="s">
        <v>69</v>
      </c>
      <c r="V1192" t="s">
        <v>1548</v>
      </c>
      <c r="W1192">
        <v>29.95</v>
      </c>
      <c r="X1192">
        <v>14.99</v>
      </c>
      <c r="Y1192">
        <v>1</v>
      </c>
      <c r="Z1192" t="s">
        <v>872</v>
      </c>
      <c r="AA1192" t="s">
        <v>2388</v>
      </c>
    </row>
    <row r="1193" spans="1:27" x14ac:dyDescent="0.25">
      <c r="A1193">
        <v>1192</v>
      </c>
      <c r="B1193">
        <v>26</v>
      </c>
      <c r="C1193" s="1">
        <v>44412</v>
      </c>
      <c r="D1193">
        <v>5</v>
      </c>
      <c r="E1193" t="s">
        <v>36</v>
      </c>
      <c r="F1193" t="s">
        <v>47</v>
      </c>
      <c r="G1193" t="s">
        <v>56</v>
      </c>
      <c r="H1193" t="s">
        <v>58</v>
      </c>
      <c r="I1193" s="1">
        <v>43843</v>
      </c>
      <c r="J1193">
        <v>5</v>
      </c>
      <c r="K1193" t="s">
        <v>60</v>
      </c>
      <c r="L1193" s="1">
        <v>43831</v>
      </c>
      <c r="M1193" s="1">
        <v>43921</v>
      </c>
      <c r="N1193">
        <v>2</v>
      </c>
      <c r="O1193" t="s">
        <v>179</v>
      </c>
      <c r="P1193" t="s">
        <v>341</v>
      </c>
      <c r="Q1193">
        <v>2</v>
      </c>
      <c r="R1193" t="s">
        <v>946</v>
      </c>
      <c r="S1193" t="s">
        <v>1480</v>
      </c>
      <c r="T1193" t="s">
        <v>1994</v>
      </c>
      <c r="U1193" t="s">
        <v>88</v>
      </c>
      <c r="V1193" t="s">
        <v>1869</v>
      </c>
      <c r="W1193">
        <v>124.96</v>
      </c>
      <c r="X1193">
        <v>59.96</v>
      </c>
      <c r="Y1193">
        <v>2</v>
      </c>
      <c r="Z1193" t="s">
        <v>2223</v>
      </c>
      <c r="AA1193" t="s">
        <v>2515</v>
      </c>
    </row>
    <row r="1194" spans="1:27" x14ac:dyDescent="0.25">
      <c r="A1194">
        <v>1193</v>
      </c>
      <c r="B1194">
        <v>128</v>
      </c>
      <c r="C1194" s="1">
        <v>44412</v>
      </c>
      <c r="D1194">
        <v>8</v>
      </c>
      <c r="E1194" t="s">
        <v>43</v>
      </c>
      <c r="F1194" t="s">
        <v>54</v>
      </c>
      <c r="G1194" t="s">
        <v>56</v>
      </c>
      <c r="H1194" t="s">
        <v>58</v>
      </c>
      <c r="I1194" s="1">
        <v>44177</v>
      </c>
      <c r="J1194">
        <v>10</v>
      </c>
      <c r="K1194" t="s">
        <v>61</v>
      </c>
      <c r="L1194" s="1">
        <v>44055</v>
      </c>
      <c r="M1194" s="1">
        <v>44196</v>
      </c>
      <c r="N1194">
        <v>1</v>
      </c>
      <c r="O1194" t="s">
        <v>90</v>
      </c>
      <c r="P1194" t="s">
        <v>252</v>
      </c>
      <c r="Q1194">
        <v>1</v>
      </c>
      <c r="R1194" t="s">
        <v>652</v>
      </c>
      <c r="S1194" t="s">
        <v>1196</v>
      </c>
      <c r="T1194" t="s">
        <v>1720</v>
      </c>
      <c r="U1194" t="s">
        <v>67</v>
      </c>
      <c r="V1194" t="s">
        <v>1562</v>
      </c>
      <c r="W1194">
        <v>58.47</v>
      </c>
      <c r="X1194">
        <v>29.97</v>
      </c>
      <c r="Y1194">
        <v>1</v>
      </c>
      <c r="Z1194" t="s">
        <v>410</v>
      </c>
      <c r="AA1194" t="s">
        <v>2359</v>
      </c>
    </row>
    <row r="1195" spans="1:27" x14ac:dyDescent="0.25">
      <c r="A1195">
        <v>1194</v>
      </c>
      <c r="B1195">
        <v>262</v>
      </c>
      <c r="C1195" s="1">
        <v>44412</v>
      </c>
      <c r="D1195">
        <v>11</v>
      </c>
      <c r="E1195" t="s">
        <v>37</v>
      </c>
      <c r="F1195" t="s">
        <v>48</v>
      </c>
      <c r="G1195" t="s">
        <v>56</v>
      </c>
      <c r="H1195" t="s">
        <v>58</v>
      </c>
      <c r="I1195" s="1">
        <v>43929</v>
      </c>
      <c r="J1195">
        <v>7</v>
      </c>
      <c r="K1195" t="s">
        <v>61</v>
      </c>
      <c r="L1195" s="1">
        <v>43915</v>
      </c>
      <c r="M1195" s="1">
        <v>44012</v>
      </c>
      <c r="N1195">
        <v>1</v>
      </c>
      <c r="O1195" t="s">
        <v>67</v>
      </c>
      <c r="P1195" t="s">
        <v>229</v>
      </c>
      <c r="Q1195">
        <v>1</v>
      </c>
      <c r="R1195" t="s">
        <v>805</v>
      </c>
      <c r="S1195" t="s">
        <v>1342</v>
      </c>
      <c r="T1195" t="s">
        <v>1859</v>
      </c>
      <c r="U1195" t="s">
        <v>67</v>
      </c>
      <c r="V1195" t="s">
        <v>1548</v>
      </c>
      <c r="W1195">
        <v>419.97</v>
      </c>
      <c r="X1195">
        <v>44.97</v>
      </c>
      <c r="Y1195">
        <v>1</v>
      </c>
      <c r="Z1195" t="s">
        <v>872</v>
      </c>
      <c r="AA1195" t="s">
        <v>2388</v>
      </c>
    </row>
    <row r="1196" spans="1:27" x14ac:dyDescent="0.25">
      <c r="A1196">
        <v>1195</v>
      </c>
      <c r="B1196">
        <v>455</v>
      </c>
      <c r="C1196" s="1">
        <v>44412</v>
      </c>
      <c r="D1196">
        <v>10</v>
      </c>
      <c r="E1196" t="s">
        <v>42</v>
      </c>
      <c r="F1196" t="s">
        <v>53</v>
      </c>
      <c r="G1196" t="s">
        <v>55</v>
      </c>
      <c r="H1196" t="s">
        <v>57</v>
      </c>
      <c r="I1196" s="1">
        <v>43736</v>
      </c>
      <c r="J1196">
        <v>3</v>
      </c>
      <c r="K1196" t="s">
        <v>59</v>
      </c>
      <c r="L1196" s="1">
        <v>43615</v>
      </c>
      <c r="M1196" s="1">
        <v>43830</v>
      </c>
      <c r="N1196">
        <v>2</v>
      </c>
      <c r="O1196" t="s">
        <v>103</v>
      </c>
      <c r="P1196" t="s">
        <v>265</v>
      </c>
      <c r="Q1196">
        <v>2</v>
      </c>
      <c r="R1196" t="s">
        <v>947</v>
      </c>
      <c r="S1196" t="s">
        <v>1481</v>
      </c>
      <c r="T1196" t="s">
        <v>1995</v>
      </c>
      <c r="U1196" t="s">
        <v>110</v>
      </c>
      <c r="V1196" t="s">
        <v>2037</v>
      </c>
      <c r="W1196">
        <v>1763.91</v>
      </c>
      <c r="X1196">
        <v>119.94</v>
      </c>
      <c r="Y1196">
        <v>2</v>
      </c>
      <c r="Z1196" t="s">
        <v>2323</v>
      </c>
      <c r="AA1196" t="s">
        <v>2632</v>
      </c>
    </row>
    <row r="1197" spans="1:27" x14ac:dyDescent="0.25">
      <c r="A1197">
        <v>1196</v>
      </c>
      <c r="B1197">
        <v>11</v>
      </c>
      <c r="C1197" s="1">
        <v>44413</v>
      </c>
      <c r="D1197">
        <v>1</v>
      </c>
      <c r="E1197" t="s">
        <v>39</v>
      </c>
      <c r="F1197" t="s">
        <v>50</v>
      </c>
      <c r="G1197" t="s">
        <v>56</v>
      </c>
      <c r="H1197" t="s">
        <v>57</v>
      </c>
      <c r="I1197" s="1">
        <v>43957</v>
      </c>
      <c r="J1197">
        <v>9</v>
      </c>
      <c r="K1197" t="s">
        <v>59</v>
      </c>
      <c r="L1197" s="1">
        <v>43952</v>
      </c>
      <c r="M1197" s="1">
        <v>44075</v>
      </c>
      <c r="N1197">
        <v>1</v>
      </c>
      <c r="O1197" t="s">
        <v>80</v>
      </c>
      <c r="P1197" t="s">
        <v>242</v>
      </c>
      <c r="Q1197">
        <v>1</v>
      </c>
      <c r="R1197" t="s">
        <v>586</v>
      </c>
      <c r="S1197" t="s">
        <v>966</v>
      </c>
      <c r="T1197" t="s">
        <v>1667</v>
      </c>
      <c r="U1197" t="s">
        <v>80</v>
      </c>
      <c r="V1197" t="s">
        <v>1562</v>
      </c>
      <c r="W1197">
        <v>43.98</v>
      </c>
      <c r="X1197">
        <v>19.98</v>
      </c>
      <c r="Y1197">
        <v>1</v>
      </c>
      <c r="Z1197" t="s">
        <v>67</v>
      </c>
      <c r="AA1197" t="s">
        <v>2373</v>
      </c>
    </row>
    <row r="1198" spans="1:27" x14ac:dyDescent="0.25">
      <c r="A1198">
        <v>1197</v>
      </c>
      <c r="B1198">
        <v>68</v>
      </c>
      <c r="C1198" s="1">
        <v>44413</v>
      </c>
      <c r="D1198">
        <v>4</v>
      </c>
      <c r="E1198" t="s">
        <v>40</v>
      </c>
      <c r="F1198" t="s">
        <v>51</v>
      </c>
      <c r="G1198" t="s">
        <v>56</v>
      </c>
      <c r="H1198" t="s">
        <v>58</v>
      </c>
      <c r="I1198" s="1">
        <v>44413</v>
      </c>
      <c r="J1198">
        <v>14</v>
      </c>
      <c r="K1198" t="s">
        <v>59</v>
      </c>
      <c r="L1198" s="1">
        <v>44267</v>
      </c>
      <c r="M1198" s="1">
        <v>44413</v>
      </c>
      <c r="N1198">
        <v>1</v>
      </c>
      <c r="O1198" t="s">
        <v>90</v>
      </c>
      <c r="P1198" t="s">
        <v>252</v>
      </c>
      <c r="Q1198">
        <v>1</v>
      </c>
      <c r="R1198" t="s">
        <v>501</v>
      </c>
      <c r="S1198" t="s">
        <v>1064</v>
      </c>
      <c r="T1198" t="s">
        <v>1592</v>
      </c>
      <c r="U1198" t="s">
        <v>80</v>
      </c>
      <c r="V1198" t="s">
        <v>1562</v>
      </c>
      <c r="W1198">
        <v>17.920000000000002</v>
      </c>
      <c r="X1198">
        <v>19.98</v>
      </c>
      <c r="Y1198">
        <v>1</v>
      </c>
      <c r="Z1198" t="s">
        <v>410</v>
      </c>
      <c r="AA1198" t="s">
        <v>2359</v>
      </c>
    </row>
    <row r="1199" spans="1:27" x14ac:dyDescent="0.25">
      <c r="A1199">
        <v>1198</v>
      </c>
      <c r="B1199">
        <v>306</v>
      </c>
      <c r="C1199" s="1">
        <v>44413</v>
      </c>
      <c r="D1199">
        <v>9</v>
      </c>
      <c r="E1199" t="s">
        <v>41</v>
      </c>
      <c r="F1199" t="s">
        <v>52</v>
      </c>
      <c r="G1199" t="s">
        <v>56</v>
      </c>
      <c r="H1199" t="s">
        <v>57</v>
      </c>
      <c r="I1199" s="1">
        <v>44257</v>
      </c>
      <c r="J1199">
        <v>12</v>
      </c>
      <c r="K1199" t="s">
        <v>61</v>
      </c>
      <c r="L1199" s="1">
        <v>44250</v>
      </c>
      <c r="M1199" s="1">
        <v>44377</v>
      </c>
      <c r="N1199">
        <v>1</v>
      </c>
      <c r="O1199" t="s">
        <v>79</v>
      </c>
      <c r="P1199" t="s">
        <v>241</v>
      </c>
      <c r="Q1199">
        <v>1</v>
      </c>
      <c r="R1199" t="s">
        <v>600</v>
      </c>
      <c r="S1199" t="s">
        <v>980</v>
      </c>
      <c r="T1199" t="s">
        <v>1677</v>
      </c>
      <c r="U1199" t="s">
        <v>80</v>
      </c>
      <c r="V1199" t="s">
        <v>1548</v>
      </c>
      <c r="W1199">
        <v>57.58</v>
      </c>
      <c r="X1199">
        <v>29.98</v>
      </c>
      <c r="Y1199">
        <v>1</v>
      </c>
      <c r="Z1199" t="s">
        <v>86</v>
      </c>
      <c r="AA1199" t="s">
        <v>2350</v>
      </c>
    </row>
    <row r="1200" spans="1:27" x14ac:dyDescent="0.25">
      <c r="A1200">
        <v>1199</v>
      </c>
      <c r="B1200">
        <v>422</v>
      </c>
      <c r="C1200" s="1">
        <v>44413</v>
      </c>
      <c r="D1200">
        <v>9</v>
      </c>
      <c r="E1200" t="s">
        <v>41</v>
      </c>
      <c r="F1200" t="s">
        <v>52</v>
      </c>
      <c r="G1200" t="s">
        <v>56</v>
      </c>
      <c r="H1200" t="s">
        <v>58</v>
      </c>
      <c r="I1200" s="1">
        <v>44150</v>
      </c>
      <c r="J1200">
        <v>10</v>
      </c>
      <c r="K1200" t="s">
        <v>61</v>
      </c>
      <c r="L1200" s="1">
        <v>44055</v>
      </c>
      <c r="M1200" s="1">
        <v>44196</v>
      </c>
      <c r="N1200">
        <v>2</v>
      </c>
      <c r="O1200" t="s">
        <v>144</v>
      </c>
      <c r="P1200" t="s">
        <v>306</v>
      </c>
      <c r="Q1200">
        <v>2</v>
      </c>
      <c r="R1200" t="s">
        <v>948</v>
      </c>
      <c r="S1200" t="s">
        <v>1482</v>
      </c>
      <c r="T1200" t="s">
        <v>1996</v>
      </c>
      <c r="U1200" t="s">
        <v>85</v>
      </c>
      <c r="V1200" t="s">
        <v>1869</v>
      </c>
      <c r="W1200">
        <v>469.97</v>
      </c>
      <c r="X1200">
        <v>44.97</v>
      </c>
      <c r="Y1200">
        <v>2</v>
      </c>
      <c r="Z1200" t="s">
        <v>2243</v>
      </c>
      <c r="AA1200" t="s">
        <v>2536</v>
      </c>
    </row>
    <row r="1201" spans="1:27" x14ac:dyDescent="0.25">
      <c r="A1201">
        <v>1200</v>
      </c>
      <c r="B1201">
        <v>485</v>
      </c>
      <c r="C1201" s="1">
        <v>44413</v>
      </c>
      <c r="D1201">
        <v>7</v>
      </c>
      <c r="E1201" t="s">
        <v>35</v>
      </c>
      <c r="F1201" t="s">
        <v>46</v>
      </c>
      <c r="G1201" t="s">
        <v>56</v>
      </c>
      <c r="H1201" t="s">
        <v>58</v>
      </c>
      <c r="I1201" s="1">
        <v>44066</v>
      </c>
      <c r="J1201">
        <v>9</v>
      </c>
      <c r="K1201" t="s">
        <v>59</v>
      </c>
      <c r="L1201" s="1">
        <v>43952</v>
      </c>
      <c r="M1201" s="1">
        <v>44075</v>
      </c>
      <c r="N1201">
        <v>1</v>
      </c>
      <c r="O1201" t="s">
        <v>80</v>
      </c>
      <c r="P1201" t="s">
        <v>242</v>
      </c>
      <c r="Q1201">
        <v>1</v>
      </c>
      <c r="R1201" t="s">
        <v>469</v>
      </c>
      <c r="S1201" t="s">
        <v>1032</v>
      </c>
      <c r="T1201" t="s">
        <v>1562</v>
      </c>
      <c r="U1201" t="s">
        <v>69</v>
      </c>
      <c r="V1201" t="s">
        <v>1548</v>
      </c>
      <c r="W1201">
        <v>9.99</v>
      </c>
      <c r="X1201">
        <v>14.99</v>
      </c>
      <c r="Y1201">
        <v>1</v>
      </c>
      <c r="Z1201" t="s">
        <v>70</v>
      </c>
      <c r="AA1201" t="s">
        <v>2341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80EB3A3-73C5-4C6B-A4BA-AFE9974B162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hypothesis_testing</vt:lpstr>
      <vt:lpstr>Step3_3_6</vt:lpstr>
      <vt:lpstr>WebStore_copy</vt:lpstr>
      <vt:lpstr>Step3_1&amp;2</vt:lpstr>
      <vt:lpstr>AB_test_data</vt:lpstr>
      <vt:lpstr>Step3_1_4</vt:lpstr>
      <vt:lpstr>DataValidation</vt:lpstr>
      <vt:lpstr>WebStore</vt:lpstr>
      <vt:lpstr>WebStore_dupes_marked</vt:lpstr>
      <vt:lpstr>WebStore_backup</vt:lpstr>
      <vt:lpstr>WebStoreExpanded</vt:lpstr>
      <vt:lpstr>WebStoreUnexpanded</vt:lpstr>
      <vt:lpstr>'Step3_1&amp;2'!excel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renab</cp:lastModifiedBy>
  <dcterms:created xsi:type="dcterms:W3CDTF">2021-09-07T15:11:22Z</dcterms:created>
  <dcterms:modified xsi:type="dcterms:W3CDTF">2021-09-10T16:16:47Z</dcterms:modified>
</cp:coreProperties>
</file>